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nguye\Downloads\CV\Portfolio\"/>
    </mc:Choice>
  </mc:AlternateContent>
  <xr:revisionPtr revIDLastSave="0" documentId="13_ncr:1_{4D2956BE-BE1A-41B9-9020-B419CF30CD6B}" xr6:coauthVersionLast="47" xr6:coauthVersionMax="47" xr10:uidLastSave="{00000000-0000-0000-0000-000000000000}"/>
  <workbookProtection workbookAlgorithmName="SHA-512" workbookHashValue="xNWkVaTKdXoxnEB/Z8hds7zJj2Au0yP+zQ3kgScXMBylUXfMRYTpk2vyw0ALPaM2amku5GtdCXqFHZNeopQyOA==" workbookSaltValue="JsGFfn2ZFb4OFpr71FdKqQ==" workbookSpinCount="100000" lockStructure="1"/>
  <bookViews>
    <workbookView xWindow="-108" yWindow="-108" windowWidth="23256" windowHeight="12456" activeTab="2" xr2:uid="{976586A7-8E93-4BD0-9818-1E69168DDF89}"/>
  </bookViews>
  <sheets>
    <sheet name="Raw" sheetId="53" r:id="rId1"/>
    <sheet name="FORMULA RULES" sheetId="2" r:id="rId2"/>
    <sheet name="RULES" sheetId="3" r:id="rId3"/>
    <sheet name="Code" sheetId="42" state="hidden" r:id="rId4"/>
    <sheet name="Urban Rural" sheetId="43" state="hidden" r:id="rId5"/>
    <sheet name="Quota" sheetId="52" state="hidden" r:id="rId6"/>
    <sheet name="Tổng hợp lỗi" sheetId="24" r:id="rId7"/>
  </sheets>
  <externalReferences>
    <externalReference r:id="rId8"/>
  </externalReferences>
  <definedNames>
    <definedName name="_xlnm._FilterDatabase" localSheetId="1" hidden="1">'FORMULA RULES'!$A$3:$Y$229</definedName>
    <definedName name="_xlnm._FilterDatabase" localSheetId="0" hidden="1">Raw!$A$3:$ZF$20</definedName>
    <definedName name="_xlnm._FilterDatabase" localSheetId="4" hidden="1">#REF!</definedName>
    <definedName name="End">'[1]XXXX 2022 - Master timeline TBD'!#REF!</definedName>
    <definedName name="OLE_LINK1" localSheetId="2">Code!$C$5</definedName>
    <definedName name="Project_Star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L284" i="2" l="1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D284" i="2"/>
  <c r="AC284" i="2"/>
  <c r="AB284" i="2"/>
  <c r="AA284" i="2"/>
  <c r="Z284" i="2"/>
  <c r="W284" i="2"/>
  <c r="V284" i="2"/>
  <c r="U284" i="2"/>
  <c r="T284" i="2"/>
  <c r="Q284" i="2"/>
  <c r="P284" i="2"/>
  <c r="O284" i="2"/>
  <c r="N284" i="2"/>
  <c r="M284" i="2"/>
  <c r="L284" i="2"/>
  <c r="K284" i="2"/>
  <c r="J284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D283" i="2"/>
  <c r="AC283" i="2"/>
  <c r="AB283" i="2"/>
  <c r="AA283" i="2"/>
  <c r="Z283" i="2"/>
  <c r="W283" i="2"/>
  <c r="V283" i="2"/>
  <c r="U283" i="2"/>
  <c r="T283" i="2"/>
  <c r="Q283" i="2"/>
  <c r="P283" i="2"/>
  <c r="O283" i="2"/>
  <c r="N283" i="2"/>
  <c r="M283" i="2"/>
  <c r="L283" i="2"/>
  <c r="K283" i="2"/>
  <c r="J283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D282" i="2"/>
  <c r="AC282" i="2"/>
  <c r="AB282" i="2"/>
  <c r="AA282" i="2"/>
  <c r="Z282" i="2"/>
  <c r="W282" i="2"/>
  <c r="V282" i="2"/>
  <c r="U282" i="2"/>
  <c r="T282" i="2"/>
  <c r="Q282" i="2"/>
  <c r="P282" i="2"/>
  <c r="O282" i="2"/>
  <c r="N282" i="2"/>
  <c r="M282" i="2"/>
  <c r="L282" i="2"/>
  <c r="K282" i="2"/>
  <c r="J282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D281" i="2"/>
  <c r="AC281" i="2"/>
  <c r="AB281" i="2"/>
  <c r="AA281" i="2"/>
  <c r="Z281" i="2"/>
  <c r="W281" i="2"/>
  <c r="V281" i="2"/>
  <c r="U281" i="2"/>
  <c r="T281" i="2"/>
  <c r="Q281" i="2"/>
  <c r="P281" i="2"/>
  <c r="O281" i="2"/>
  <c r="N281" i="2"/>
  <c r="M281" i="2"/>
  <c r="L281" i="2"/>
  <c r="K281" i="2"/>
  <c r="J281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D280" i="2"/>
  <c r="AC280" i="2"/>
  <c r="AB280" i="2"/>
  <c r="AA280" i="2"/>
  <c r="Z280" i="2"/>
  <c r="W280" i="2"/>
  <c r="V280" i="2"/>
  <c r="U280" i="2"/>
  <c r="T280" i="2"/>
  <c r="Q280" i="2"/>
  <c r="P280" i="2"/>
  <c r="O280" i="2"/>
  <c r="N280" i="2"/>
  <c r="M280" i="2"/>
  <c r="L280" i="2"/>
  <c r="K280" i="2"/>
  <c r="J280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D279" i="2"/>
  <c r="AC279" i="2"/>
  <c r="AB279" i="2"/>
  <c r="AA279" i="2"/>
  <c r="Z279" i="2"/>
  <c r="W279" i="2"/>
  <c r="V279" i="2"/>
  <c r="U279" i="2"/>
  <c r="T279" i="2"/>
  <c r="Q279" i="2"/>
  <c r="P279" i="2"/>
  <c r="O279" i="2"/>
  <c r="N279" i="2"/>
  <c r="M279" i="2"/>
  <c r="L279" i="2"/>
  <c r="K279" i="2"/>
  <c r="J279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D278" i="2"/>
  <c r="AC278" i="2"/>
  <c r="AB278" i="2"/>
  <c r="AA278" i="2"/>
  <c r="Z278" i="2"/>
  <c r="W278" i="2"/>
  <c r="V278" i="2"/>
  <c r="U278" i="2"/>
  <c r="T278" i="2"/>
  <c r="Q278" i="2"/>
  <c r="P278" i="2"/>
  <c r="O278" i="2"/>
  <c r="N278" i="2"/>
  <c r="M278" i="2"/>
  <c r="L278" i="2"/>
  <c r="K278" i="2"/>
  <c r="J278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D277" i="2"/>
  <c r="AC277" i="2"/>
  <c r="AB277" i="2"/>
  <c r="AA277" i="2"/>
  <c r="Z277" i="2"/>
  <c r="W277" i="2"/>
  <c r="V277" i="2"/>
  <c r="U277" i="2"/>
  <c r="T277" i="2"/>
  <c r="Q277" i="2"/>
  <c r="P277" i="2"/>
  <c r="O277" i="2"/>
  <c r="N277" i="2"/>
  <c r="M277" i="2"/>
  <c r="L277" i="2"/>
  <c r="K277" i="2"/>
  <c r="J277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D276" i="2"/>
  <c r="AC276" i="2"/>
  <c r="AB276" i="2"/>
  <c r="AA276" i="2"/>
  <c r="Z276" i="2"/>
  <c r="W276" i="2"/>
  <c r="V276" i="2"/>
  <c r="U276" i="2"/>
  <c r="T276" i="2"/>
  <c r="Q276" i="2"/>
  <c r="P276" i="2"/>
  <c r="O276" i="2"/>
  <c r="N276" i="2"/>
  <c r="M276" i="2"/>
  <c r="L276" i="2"/>
  <c r="K276" i="2"/>
  <c r="J276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D275" i="2"/>
  <c r="AC275" i="2"/>
  <c r="AB275" i="2"/>
  <c r="AA275" i="2"/>
  <c r="Z275" i="2"/>
  <c r="W275" i="2"/>
  <c r="V275" i="2"/>
  <c r="U275" i="2"/>
  <c r="T275" i="2"/>
  <c r="Q275" i="2"/>
  <c r="P275" i="2"/>
  <c r="O275" i="2"/>
  <c r="N275" i="2"/>
  <c r="M275" i="2"/>
  <c r="L275" i="2"/>
  <c r="K275" i="2"/>
  <c r="J275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D274" i="2"/>
  <c r="AC274" i="2"/>
  <c r="AB274" i="2"/>
  <c r="AA274" i="2"/>
  <c r="Z274" i="2"/>
  <c r="W274" i="2"/>
  <c r="V274" i="2"/>
  <c r="U274" i="2"/>
  <c r="T274" i="2"/>
  <c r="Q274" i="2"/>
  <c r="P274" i="2"/>
  <c r="O274" i="2"/>
  <c r="N274" i="2"/>
  <c r="M274" i="2"/>
  <c r="L274" i="2"/>
  <c r="K274" i="2"/>
  <c r="J274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D273" i="2"/>
  <c r="AC273" i="2"/>
  <c r="AB273" i="2"/>
  <c r="AA273" i="2"/>
  <c r="Z273" i="2"/>
  <c r="W273" i="2"/>
  <c r="V273" i="2"/>
  <c r="U273" i="2"/>
  <c r="T273" i="2"/>
  <c r="Q273" i="2"/>
  <c r="P273" i="2"/>
  <c r="O273" i="2"/>
  <c r="N273" i="2"/>
  <c r="M273" i="2"/>
  <c r="L273" i="2"/>
  <c r="K273" i="2"/>
  <c r="J273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D272" i="2"/>
  <c r="AC272" i="2"/>
  <c r="AB272" i="2"/>
  <c r="AA272" i="2"/>
  <c r="Z272" i="2"/>
  <c r="W272" i="2"/>
  <c r="V272" i="2"/>
  <c r="U272" i="2"/>
  <c r="T272" i="2"/>
  <c r="Q272" i="2"/>
  <c r="P272" i="2"/>
  <c r="O272" i="2"/>
  <c r="N272" i="2"/>
  <c r="M272" i="2"/>
  <c r="L272" i="2"/>
  <c r="K272" i="2"/>
  <c r="J272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D271" i="2"/>
  <c r="AC271" i="2"/>
  <c r="AB271" i="2"/>
  <c r="AA271" i="2"/>
  <c r="Z271" i="2"/>
  <c r="W271" i="2"/>
  <c r="V271" i="2"/>
  <c r="U271" i="2"/>
  <c r="T271" i="2"/>
  <c r="Q271" i="2"/>
  <c r="P271" i="2"/>
  <c r="O271" i="2"/>
  <c r="N271" i="2"/>
  <c r="M271" i="2"/>
  <c r="L271" i="2"/>
  <c r="K271" i="2"/>
  <c r="J271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D270" i="2"/>
  <c r="AC270" i="2"/>
  <c r="AB270" i="2"/>
  <c r="AA270" i="2"/>
  <c r="Z270" i="2"/>
  <c r="W270" i="2"/>
  <c r="V270" i="2"/>
  <c r="U270" i="2"/>
  <c r="T270" i="2"/>
  <c r="Q270" i="2"/>
  <c r="P270" i="2"/>
  <c r="O270" i="2"/>
  <c r="N270" i="2"/>
  <c r="M270" i="2"/>
  <c r="L270" i="2"/>
  <c r="K270" i="2"/>
  <c r="J270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D269" i="2"/>
  <c r="AC269" i="2"/>
  <c r="AB269" i="2"/>
  <c r="AA269" i="2"/>
  <c r="Z269" i="2"/>
  <c r="W269" i="2"/>
  <c r="V269" i="2"/>
  <c r="U269" i="2"/>
  <c r="T269" i="2"/>
  <c r="Q269" i="2"/>
  <c r="P269" i="2"/>
  <c r="O269" i="2"/>
  <c r="N269" i="2"/>
  <c r="M269" i="2"/>
  <c r="L269" i="2"/>
  <c r="K269" i="2"/>
  <c r="J269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D268" i="2"/>
  <c r="AC268" i="2"/>
  <c r="AB268" i="2"/>
  <c r="AA268" i="2"/>
  <c r="Z268" i="2"/>
  <c r="W268" i="2"/>
  <c r="V268" i="2"/>
  <c r="U268" i="2"/>
  <c r="T268" i="2"/>
  <c r="Q268" i="2"/>
  <c r="P268" i="2"/>
  <c r="O268" i="2"/>
  <c r="N268" i="2"/>
  <c r="M268" i="2"/>
  <c r="L268" i="2"/>
  <c r="K268" i="2"/>
  <c r="J268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D267" i="2"/>
  <c r="AC267" i="2"/>
  <c r="AB267" i="2"/>
  <c r="AA267" i="2"/>
  <c r="Z267" i="2"/>
  <c r="W267" i="2"/>
  <c r="V267" i="2"/>
  <c r="U267" i="2"/>
  <c r="T267" i="2"/>
  <c r="Q267" i="2"/>
  <c r="P267" i="2"/>
  <c r="O267" i="2"/>
  <c r="N267" i="2"/>
  <c r="M267" i="2"/>
  <c r="L267" i="2"/>
  <c r="K267" i="2"/>
  <c r="J267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D266" i="2"/>
  <c r="AC266" i="2"/>
  <c r="AB266" i="2"/>
  <c r="AA266" i="2"/>
  <c r="Z266" i="2"/>
  <c r="W266" i="2"/>
  <c r="V266" i="2"/>
  <c r="U266" i="2"/>
  <c r="T266" i="2"/>
  <c r="Q266" i="2"/>
  <c r="P266" i="2"/>
  <c r="O266" i="2"/>
  <c r="N266" i="2"/>
  <c r="M266" i="2"/>
  <c r="L266" i="2"/>
  <c r="K266" i="2"/>
  <c r="J266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D265" i="2"/>
  <c r="AC265" i="2"/>
  <c r="AB265" i="2"/>
  <c r="AA265" i="2"/>
  <c r="Z265" i="2"/>
  <c r="W265" i="2"/>
  <c r="V265" i="2"/>
  <c r="U265" i="2"/>
  <c r="T265" i="2"/>
  <c r="Q265" i="2"/>
  <c r="P265" i="2"/>
  <c r="O265" i="2"/>
  <c r="N265" i="2"/>
  <c r="M265" i="2"/>
  <c r="L265" i="2"/>
  <c r="K265" i="2"/>
  <c r="J265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D264" i="2"/>
  <c r="AC264" i="2"/>
  <c r="AB264" i="2"/>
  <c r="AA264" i="2"/>
  <c r="Z264" i="2"/>
  <c r="W264" i="2"/>
  <c r="V264" i="2"/>
  <c r="U264" i="2"/>
  <c r="T264" i="2"/>
  <c r="Q264" i="2"/>
  <c r="P264" i="2"/>
  <c r="O264" i="2"/>
  <c r="N264" i="2"/>
  <c r="M264" i="2"/>
  <c r="L264" i="2"/>
  <c r="K264" i="2"/>
  <c r="J264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D263" i="2"/>
  <c r="AC263" i="2"/>
  <c r="AB263" i="2"/>
  <c r="AA263" i="2"/>
  <c r="Z263" i="2"/>
  <c r="W263" i="2"/>
  <c r="V263" i="2"/>
  <c r="U263" i="2"/>
  <c r="T263" i="2"/>
  <c r="Q263" i="2"/>
  <c r="P263" i="2"/>
  <c r="O263" i="2"/>
  <c r="N263" i="2"/>
  <c r="M263" i="2"/>
  <c r="L263" i="2"/>
  <c r="K263" i="2"/>
  <c r="J263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D262" i="2"/>
  <c r="AC262" i="2"/>
  <c r="AB262" i="2"/>
  <c r="AA262" i="2"/>
  <c r="Z262" i="2"/>
  <c r="W262" i="2"/>
  <c r="V262" i="2"/>
  <c r="U262" i="2"/>
  <c r="T262" i="2"/>
  <c r="Q262" i="2"/>
  <c r="P262" i="2"/>
  <c r="O262" i="2"/>
  <c r="N262" i="2"/>
  <c r="M262" i="2"/>
  <c r="L262" i="2"/>
  <c r="K262" i="2"/>
  <c r="J262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D261" i="2"/>
  <c r="AC261" i="2"/>
  <c r="AB261" i="2"/>
  <c r="AA261" i="2"/>
  <c r="Z261" i="2"/>
  <c r="W261" i="2"/>
  <c r="V261" i="2"/>
  <c r="U261" i="2"/>
  <c r="T261" i="2"/>
  <c r="Q261" i="2"/>
  <c r="P261" i="2"/>
  <c r="O261" i="2"/>
  <c r="N261" i="2"/>
  <c r="M261" i="2"/>
  <c r="L261" i="2"/>
  <c r="K261" i="2"/>
  <c r="J261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D260" i="2"/>
  <c r="AC260" i="2"/>
  <c r="AB260" i="2"/>
  <c r="AA260" i="2"/>
  <c r="Z260" i="2"/>
  <c r="W260" i="2"/>
  <c r="V260" i="2"/>
  <c r="U260" i="2"/>
  <c r="T260" i="2"/>
  <c r="Q260" i="2"/>
  <c r="P260" i="2"/>
  <c r="O260" i="2"/>
  <c r="N260" i="2"/>
  <c r="M260" i="2"/>
  <c r="L260" i="2"/>
  <c r="K260" i="2"/>
  <c r="J260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D259" i="2"/>
  <c r="AC259" i="2"/>
  <c r="AB259" i="2"/>
  <c r="AA259" i="2"/>
  <c r="Z259" i="2"/>
  <c r="W259" i="2"/>
  <c r="V259" i="2"/>
  <c r="U259" i="2"/>
  <c r="T259" i="2"/>
  <c r="Q259" i="2"/>
  <c r="P259" i="2"/>
  <c r="O259" i="2"/>
  <c r="N259" i="2"/>
  <c r="M259" i="2"/>
  <c r="L259" i="2"/>
  <c r="K259" i="2"/>
  <c r="J259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D258" i="2"/>
  <c r="AC258" i="2"/>
  <c r="AB258" i="2"/>
  <c r="AA258" i="2"/>
  <c r="Z258" i="2"/>
  <c r="W258" i="2"/>
  <c r="V258" i="2"/>
  <c r="U258" i="2"/>
  <c r="T258" i="2"/>
  <c r="Q258" i="2"/>
  <c r="P258" i="2"/>
  <c r="O258" i="2"/>
  <c r="N258" i="2"/>
  <c r="M258" i="2"/>
  <c r="L258" i="2"/>
  <c r="K258" i="2"/>
  <c r="J258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D257" i="2"/>
  <c r="AC257" i="2"/>
  <c r="AB257" i="2"/>
  <c r="AA257" i="2"/>
  <c r="Z257" i="2"/>
  <c r="W257" i="2"/>
  <c r="V257" i="2"/>
  <c r="U257" i="2"/>
  <c r="T257" i="2"/>
  <c r="Q257" i="2"/>
  <c r="P257" i="2"/>
  <c r="O257" i="2"/>
  <c r="N257" i="2"/>
  <c r="M257" i="2"/>
  <c r="L257" i="2"/>
  <c r="K257" i="2"/>
  <c r="J257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D256" i="2"/>
  <c r="AC256" i="2"/>
  <c r="AB256" i="2"/>
  <c r="AA256" i="2"/>
  <c r="Z256" i="2"/>
  <c r="W256" i="2"/>
  <c r="V256" i="2"/>
  <c r="U256" i="2"/>
  <c r="T256" i="2"/>
  <c r="Q256" i="2"/>
  <c r="P256" i="2"/>
  <c r="O256" i="2"/>
  <c r="N256" i="2"/>
  <c r="M256" i="2"/>
  <c r="L256" i="2"/>
  <c r="K256" i="2"/>
  <c r="J256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D255" i="2"/>
  <c r="AC255" i="2"/>
  <c r="AB255" i="2"/>
  <c r="AA255" i="2"/>
  <c r="Z255" i="2"/>
  <c r="W255" i="2"/>
  <c r="V255" i="2"/>
  <c r="U255" i="2"/>
  <c r="T255" i="2"/>
  <c r="Q255" i="2"/>
  <c r="P255" i="2"/>
  <c r="O255" i="2"/>
  <c r="N255" i="2"/>
  <c r="M255" i="2"/>
  <c r="L255" i="2"/>
  <c r="K255" i="2"/>
  <c r="J255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D254" i="2"/>
  <c r="AC254" i="2"/>
  <c r="AB254" i="2"/>
  <c r="AA254" i="2"/>
  <c r="Z254" i="2"/>
  <c r="W254" i="2"/>
  <c r="V254" i="2"/>
  <c r="U254" i="2"/>
  <c r="T254" i="2"/>
  <c r="Q254" i="2"/>
  <c r="P254" i="2"/>
  <c r="O254" i="2"/>
  <c r="N254" i="2"/>
  <c r="M254" i="2"/>
  <c r="L254" i="2"/>
  <c r="K254" i="2"/>
  <c r="J254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D253" i="2"/>
  <c r="AC253" i="2"/>
  <c r="AB253" i="2"/>
  <c r="AA253" i="2"/>
  <c r="Z253" i="2"/>
  <c r="W253" i="2"/>
  <c r="V253" i="2"/>
  <c r="U253" i="2"/>
  <c r="T253" i="2"/>
  <c r="Q253" i="2"/>
  <c r="P253" i="2"/>
  <c r="O253" i="2"/>
  <c r="N253" i="2"/>
  <c r="M253" i="2"/>
  <c r="L253" i="2"/>
  <c r="K253" i="2"/>
  <c r="J253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D252" i="2"/>
  <c r="AC252" i="2"/>
  <c r="AB252" i="2"/>
  <c r="AA252" i="2"/>
  <c r="Z252" i="2"/>
  <c r="W252" i="2"/>
  <c r="V252" i="2"/>
  <c r="U252" i="2"/>
  <c r="T252" i="2"/>
  <c r="Q252" i="2"/>
  <c r="P252" i="2"/>
  <c r="O252" i="2"/>
  <c r="N252" i="2"/>
  <c r="M252" i="2"/>
  <c r="L252" i="2"/>
  <c r="K252" i="2"/>
  <c r="J252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D251" i="2"/>
  <c r="AC251" i="2"/>
  <c r="AB251" i="2"/>
  <c r="AA251" i="2"/>
  <c r="Z251" i="2"/>
  <c r="W251" i="2"/>
  <c r="V251" i="2"/>
  <c r="U251" i="2"/>
  <c r="T251" i="2"/>
  <c r="Q251" i="2"/>
  <c r="P251" i="2"/>
  <c r="O251" i="2"/>
  <c r="N251" i="2"/>
  <c r="M251" i="2"/>
  <c r="L251" i="2"/>
  <c r="K251" i="2"/>
  <c r="J251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D250" i="2"/>
  <c r="AC250" i="2"/>
  <c r="AB250" i="2"/>
  <c r="AA250" i="2"/>
  <c r="Z250" i="2"/>
  <c r="W250" i="2"/>
  <c r="V250" i="2"/>
  <c r="U250" i="2"/>
  <c r="T250" i="2"/>
  <c r="Q250" i="2"/>
  <c r="P250" i="2"/>
  <c r="O250" i="2"/>
  <c r="N250" i="2"/>
  <c r="M250" i="2"/>
  <c r="L250" i="2"/>
  <c r="K250" i="2"/>
  <c r="J250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D249" i="2"/>
  <c r="AC249" i="2"/>
  <c r="AB249" i="2"/>
  <c r="AA249" i="2"/>
  <c r="Z249" i="2"/>
  <c r="W249" i="2"/>
  <c r="V249" i="2"/>
  <c r="U249" i="2"/>
  <c r="T249" i="2"/>
  <c r="Q249" i="2"/>
  <c r="P249" i="2"/>
  <c r="O249" i="2"/>
  <c r="N249" i="2"/>
  <c r="M249" i="2"/>
  <c r="L249" i="2"/>
  <c r="K249" i="2"/>
  <c r="J249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D248" i="2"/>
  <c r="AC248" i="2"/>
  <c r="AB248" i="2"/>
  <c r="AA248" i="2"/>
  <c r="Z248" i="2"/>
  <c r="W248" i="2"/>
  <c r="V248" i="2"/>
  <c r="U248" i="2"/>
  <c r="T248" i="2"/>
  <c r="Q248" i="2"/>
  <c r="P248" i="2"/>
  <c r="O248" i="2"/>
  <c r="N248" i="2"/>
  <c r="M248" i="2"/>
  <c r="L248" i="2"/>
  <c r="K248" i="2"/>
  <c r="J248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D247" i="2"/>
  <c r="AC247" i="2"/>
  <c r="AB247" i="2"/>
  <c r="AA247" i="2"/>
  <c r="Z247" i="2"/>
  <c r="W247" i="2"/>
  <c r="V247" i="2"/>
  <c r="U247" i="2"/>
  <c r="T247" i="2"/>
  <c r="Q247" i="2"/>
  <c r="P247" i="2"/>
  <c r="O247" i="2"/>
  <c r="N247" i="2"/>
  <c r="M247" i="2"/>
  <c r="L247" i="2"/>
  <c r="K247" i="2"/>
  <c r="J247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D246" i="2"/>
  <c r="AC246" i="2"/>
  <c r="AB246" i="2"/>
  <c r="AA246" i="2"/>
  <c r="Z246" i="2"/>
  <c r="W246" i="2"/>
  <c r="V246" i="2"/>
  <c r="U246" i="2"/>
  <c r="T246" i="2"/>
  <c r="Q246" i="2"/>
  <c r="P246" i="2"/>
  <c r="O246" i="2"/>
  <c r="N246" i="2"/>
  <c r="M246" i="2"/>
  <c r="L246" i="2"/>
  <c r="K246" i="2"/>
  <c r="J246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D245" i="2"/>
  <c r="AC245" i="2"/>
  <c r="AB245" i="2"/>
  <c r="AA245" i="2"/>
  <c r="Z245" i="2"/>
  <c r="W245" i="2"/>
  <c r="V245" i="2"/>
  <c r="U245" i="2"/>
  <c r="T245" i="2"/>
  <c r="Q245" i="2"/>
  <c r="P245" i="2"/>
  <c r="O245" i="2"/>
  <c r="N245" i="2"/>
  <c r="M245" i="2"/>
  <c r="L245" i="2"/>
  <c r="K245" i="2"/>
  <c r="J245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D244" i="2"/>
  <c r="AC244" i="2"/>
  <c r="AB244" i="2"/>
  <c r="AA244" i="2"/>
  <c r="Z244" i="2"/>
  <c r="W244" i="2"/>
  <c r="V244" i="2"/>
  <c r="U244" i="2"/>
  <c r="T244" i="2"/>
  <c r="Q244" i="2"/>
  <c r="P244" i="2"/>
  <c r="O244" i="2"/>
  <c r="N244" i="2"/>
  <c r="M244" i="2"/>
  <c r="L244" i="2"/>
  <c r="K244" i="2"/>
  <c r="J244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D243" i="2"/>
  <c r="AC243" i="2"/>
  <c r="AB243" i="2"/>
  <c r="AA243" i="2"/>
  <c r="Z243" i="2"/>
  <c r="W243" i="2"/>
  <c r="V243" i="2"/>
  <c r="U243" i="2"/>
  <c r="T243" i="2"/>
  <c r="Q243" i="2"/>
  <c r="P243" i="2"/>
  <c r="O243" i="2"/>
  <c r="N243" i="2"/>
  <c r="M243" i="2"/>
  <c r="L243" i="2"/>
  <c r="K243" i="2"/>
  <c r="J243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D242" i="2"/>
  <c r="AC242" i="2"/>
  <c r="AB242" i="2"/>
  <c r="AA242" i="2"/>
  <c r="Z242" i="2"/>
  <c r="W242" i="2"/>
  <c r="V242" i="2"/>
  <c r="U242" i="2"/>
  <c r="T242" i="2"/>
  <c r="Q242" i="2"/>
  <c r="P242" i="2"/>
  <c r="O242" i="2"/>
  <c r="N242" i="2"/>
  <c r="M242" i="2"/>
  <c r="L242" i="2"/>
  <c r="K242" i="2"/>
  <c r="J242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D241" i="2"/>
  <c r="AC241" i="2"/>
  <c r="AB241" i="2"/>
  <c r="AA241" i="2"/>
  <c r="Z241" i="2"/>
  <c r="W241" i="2"/>
  <c r="V241" i="2"/>
  <c r="U241" i="2"/>
  <c r="T241" i="2"/>
  <c r="Q241" i="2"/>
  <c r="P241" i="2"/>
  <c r="O241" i="2"/>
  <c r="N241" i="2"/>
  <c r="M241" i="2"/>
  <c r="L241" i="2"/>
  <c r="K241" i="2"/>
  <c r="J241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D240" i="2"/>
  <c r="AC240" i="2"/>
  <c r="AB240" i="2"/>
  <c r="AA240" i="2"/>
  <c r="Z240" i="2"/>
  <c r="W240" i="2"/>
  <c r="V240" i="2"/>
  <c r="U240" i="2"/>
  <c r="T240" i="2"/>
  <c r="Q240" i="2"/>
  <c r="P240" i="2"/>
  <c r="O240" i="2"/>
  <c r="N240" i="2"/>
  <c r="M240" i="2"/>
  <c r="L240" i="2"/>
  <c r="K240" i="2"/>
  <c r="J240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D239" i="2"/>
  <c r="AC239" i="2"/>
  <c r="AB239" i="2"/>
  <c r="AA239" i="2"/>
  <c r="Z239" i="2"/>
  <c r="W239" i="2"/>
  <c r="V239" i="2"/>
  <c r="U239" i="2"/>
  <c r="T239" i="2"/>
  <c r="Q239" i="2"/>
  <c r="P239" i="2"/>
  <c r="O239" i="2"/>
  <c r="N239" i="2"/>
  <c r="M239" i="2"/>
  <c r="L239" i="2"/>
  <c r="K239" i="2"/>
  <c r="J239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D238" i="2"/>
  <c r="AC238" i="2"/>
  <c r="AB238" i="2"/>
  <c r="AA238" i="2"/>
  <c r="Z238" i="2"/>
  <c r="W238" i="2"/>
  <c r="V238" i="2"/>
  <c r="U238" i="2"/>
  <c r="T238" i="2"/>
  <c r="Q238" i="2"/>
  <c r="P238" i="2"/>
  <c r="O238" i="2"/>
  <c r="N238" i="2"/>
  <c r="M238" i="2"/>
  <c r="L238" i="2"/>
  <c r="K238" i="2"/>
  <c r="J238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D237" i="2"/>
  <c r="AC237" i="2"/>
  <c r="AB237" i="2"/>
  <c r="AA237" i="2"/>
  <c r="Z237" i="2"/>
  <c r="W237" i="2"/>
  <c r="V237" i="2"/>
  <c r="U237" i="2"/>
  <c r="T237" i="2"/>
  <c r="Q237" i="2"/>
  <c r="P237" i="2"/>
  <c r="O237" i="2"/>
  <c r="N237" i="2"/>
  <c r="M237" i="2"/>
  <c r="L237" i="2"/>
  <c r="K237" i="2"/>
  <c r="J237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D236" i="2"/>
  <c r="AC236" i="2"/>
  <c r="AB236" i="2"/>
  <c r="AA236" i="2"/>
  <c r="Z236" i="2"/>
  <c r="W236" i="2"/>
  <c r="V236" i="2"/>
  <c r="U236" i="2"/>
  <c r="T236" i="2"/>
  <c r="Q236" i="2"/>
  <c r="P236" i="2"/>
  <c r="O236" i="2"/>
  <c r="N236" i="2"/>
  <c r="M236" i="2"/>
  <c r="L236" i="2"/>
  <c r="K236" i="2"/>
  <c r="J236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D235" i="2"/>
  <c r="AC235" i="2"/>
  <c r="AB235" i="2"/>
  <c r="AA235" i="2"/>
  <c r="Z235" i="2"/>
  <c r="W235" i="2"/>
  <c r="V235" i="2"/>
  <c r="U235" i="2"/>
  <c r="T235" i="2"/>
  <c r="Q235" i="2"/>
  <c r="P235" i="2"/>
  <c r="O235" i="2"/>
  <c r="N235" i="2"/>
  <c r="M235" i="2"/>
  <c r="L235" i="2"/>
  <c r="K235" i="2"/>
  <c r="J235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D234" i="2"/>
  <c r="AC234" i="2"/>
  <c r="AB234" i="2"/>
  <c r="AA234" i="2"/>
  <c r="Z234" i="2"/>
  <c r="W234" i="2"/>
  <c r="V234" i="2"/>
  <c r="U234" i="2"/>
  <c r="T234" i="2"/>
  <c r="Q234" i="2"/>
  <c r="P234" i="2"/>
  <c r="O234" i="2"/>
  <c r="N234" i="2"/>
  <c r="M234" i="2"/>
  <c r="L234" i="2"/>
  <c r="K234" i="2"/>
  <c r="J234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D233" i="2"/>
  <c r="AC233" i="2"/>
  <c r="AB233" i="2"/>
  <c r="AA233" i="2"/>
  <c r="Z233" i="2"/>
  <c r="W233" i="2"/>
  <c r="V233" i="2"/>
  <c r="U233" i="2"/>
  <c r="T233" i="2"/>
  <c r="Q233" i="2"/>
  <c r="P233" i="2"/>
  <c r="O233" i="2"/>
  <c r="N233" i="2"/>
  <c r="M233" i="2"/>
  <c r="L233" i="2"/>
  <c r="K233" i="2"/>
  <c r="J233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D232" i="2"/>
  <c r="AC232" i="2"/>
  <c r="AB232" i="2"/>
  <c r="AA232" i="2"/>
  <c r="Z232" i="2"/>
  <c r="W232" i="2"/>
  <c r="V232" i="2"/>
  <c r="U232" i="2"/>
  <c r="T232" i="2"/>
  <c r="Q232" i="2"/>
  <c r="P232" i="2"/>
  <c r="O232" i="2"/>
  <c r="N232" i="2"/>
  <c r="M232" i="2"/>
  <c r="L232" i="2"/>
  <c r="K232" i="2"/>
  <c r="J232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D231" i="2"/>
  <c r="AC231" i="2"/>
  <c r="AB231" i="2"/>
  <c r="AA231" i="2"/>
  <c r="Z231" i="2"/>
  <c r="W231" i="2"/>
  <c r="V231" i="2"/>
  <c r="U231" i="2"/>
  <c r="T231" i="2"/>
  <c r="Q231" i="2"/>
  <c r="P231" i="2"/>
  <c r="O231" i="2"/>
  <c r="N231" i="2"/>
  <c r="M231" i="2"/>
  <c r="L231" i="2"/>
  <c r="K231" i="2"/>
  <c r="J231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D230" i="2"/>
  <c r="AC230" i="2"/>
  <c r="AB230" i="2"/>
  <c r="AA230" i="2"/>
  <c r="Z230" i="2"/>
  <c r="W230" i="2"/>
  <c r="V230" i="2"/>
  <c r="U230" i="2"/>
  <c r="T230" i="2"/>
  <c r="Q230" i="2"/>
  <c r="P230" i="2"/>
  <c r="O230" i="2"/>
  <c r="N230" i="2"/>
  <c r="M230" i="2"/>
  <c r="L230" i="2"/>
  <c r="K230" i="2"/>
  <c r="J230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D229" i="2"/>
  <c r="AC229" i="2"/>
  <c r="AB229" i="2"/>
  <c r="AA229" i="2"/>
  <c r="Z229" i="2"/>
  <c r="W229" i="2"/>
  <c r="V229" i="2"/>
  <c r="U229" i="2"/>
  <c r="T229" i="2"/>
  <c r="Q229" i="2"/>
  <c r="P229" i="2"/>
  <c r="O229" i="2"/>
  <c r="N229" i="2"/>
  <c r="M229" i="2"/>
  <c r="L229" i="2"/>
  <c r="K229" i="2"/>
  <c r="J229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D228" i="2"/>
  <c r="AC228" i="2"/>
  <c r="AB228" i="2"/>
  <c r="AA228" i="2"/>
  <c r="Z228" i="2"/>
  <c r="W228" i="2"/>
  <c r="V228" i="2"/>
  <c r="U228" i="2"/>
  <c r="T228" i="2"/>
  <c r="Q228" i="2"/>
  <c r="P228" i="2"/>
  <c r="O228" i="2"/>
  <c r="N228" i="2"/>
  <c r="M228" i="2"/>
  <c r="L228" i="2"/>
  <c r="K228" i="2"/>
  <c r="J228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D227" i="2"/>
  <c r="AC227" i="2"/>
  <c r="AB227" i="2"/>
  <c r="AA227" i="2"/>
  <c r="Z227" i="2"/>
  <c r="W227" i="2"/>
  <c r="V227" i="2"/>
  <c r="U227" i="2"/>
  <c r="T227" i="2"/>
  <c r="Q227" i="2"/>
  <c r="P227" i="2"/>
  <c r="O227" i="2"/>
  <c r="N227" i="2"/>
  <c r="M227" i="2"/>
  <c r="L227" i="2"/>
  <c r="K227" i="2"/>
  <c r="J227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D226" i="2"/>
  <c r="AC226" i="2"/>
  <c r="AB226" i="2"/>
  <c r="AA226" i="2"/>
  <c r="Z226" i="2"/>
  <c r="W226" i="2"/>
  <c r="V226" i="2"/>
  <c r="U226" i="2"/>
  <c r="T226" i="2"/>
  <c r="Q226" i="2"/>
  <c r="P226" i="2"/>
  <c r="O226" i="2"/>
  <c r="N226" i="2"/>
  <c r="M226" i="2"/>
  <c r="L226" i="2"/>
  <c r="K226" i="2"/>
  <c r="J226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D225" i="2"/>
  <c r="AC225" i="2"/>
  <c r="AB225" i="2"/>
  <c r="AA225" i="2"/>
  <c r="Z225" i="2"/>
  <c r="W225" i="2"/>
  <c r="V225" i="2"/>
  <c r="U225" i="2"/>
  <c r="T225" i="2"/>
  <c r="Q225" i="2"/>
  <c r="P225" i="2"/>
  <c r="O225" i="2"/>
  <c r="N225" i="2"/>
  <c r="M225" i="2"/>
  <c r="L225" i="2"/>
  <c r="K225" i="2"/>
  <c r="J225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D224" i="2"/>
  <c r="AC224" i="2"/>
  <c r="AB224" i="2"/>
  <c r="AA224" i="2"/>
  <c r="Z224" i="2"/>
  <c r="W224" i="2"/>
  <c r="V224" i="2"/>
  <c r="U224" i="2"/>
  <c r="T224" i="2"/>
  <c r="Q224" i="2"/>
  <c r="P224" i="2"/>
  <c r="O224" i="2"/>
  <c r="N224" i="2"/>
  <c r="M224" i="2"/>
  <c r="L224" i="2"/>
  <c r="K224" i="2"/>
  <c r="J224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D223" i="2"/>
  <c r="AC223" i="2"/>
  <c r="AB223" i="2"/>
  <c r="AA223" i="2"/>
  <c r="Z223" i="2"/>
  <c r="W223" i="2"/>
  <c r="V223" i="2"/>
  <c r="U223" i="2"/>
  <c r="T223" i="2"/>
  <c r="Q223" i="2"/>
  <c r="P223" i="2"/>
  <c r="O223" i="2"/>
  <c r="N223" i="2"/>
  <c r="M223" i="2"/>
  <c r="L223" i="2"/>
  <c r="K223" i="2"/>
  <c r="J223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D222" i="2"/>
  <c r="AC222" i="2"/>
  <c r="AB222" i="2"/>
  <c r="AA222" i="2"/>
  <c r="Z222" i="2"/>
  <c r="W222" i="2"/>
  <c r="V222" i="2"/>
  <c r="U222" i="2"/>
  <c r="T222" i="2"/>
  <c r="Q222" i="2"/>
  <c r="P222" i="2"/>
  <c r="O222" i="2"/>
  <c r="N222" i="2"/>
  <c r="M222" i="2"/>
  <c r="L222" i="2"/>
  <c r="K222" i="2"/>
  <c r="J222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D221" i="2"/>
  <c r="AC221" i="2"/>
  <c r="AB221" i="2"/>
  <c r="AA221" i="2"/>
  <c r="Z221" i="2"/>
  <c r="W221" i="2"/>
  <c r="V221" i="2"/>
  <c r="U221" i="2"/>
  <c r="T221" i="2"/>
  <c r="Q221" i="2"/>
  <c r="P221" i="2"/>
  <c r="O221" i="2"/>
  <c r="N221" i="2"/>
  <c r="M221" i="2"/>
  <c r="L221" i="2"/>
  <c r="K221" i="2"/>
  <c r="J221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D220" i="2"/>
  <c r="AC220" i="2"/>
  <c r="AB220" i="2"/>
  <c r="AA220" i="2"/>
  <c r="Z220" i="2"/>
  <c r="W220" i="2"/>
  <c r="V220" i="2"/>
  <c r="U220" i="2"/>
  <c r="T220" i="2"/>
  <c r="Q220" i="2"/>
  <c r="P220" i="2"/>
  <c r="O220" i="2"/>
  <c r="N220" i="2"/>
  <c r="M220" i="2"/>
  <c r="L220" i="2"/>
  <c r="K220" i="2"/>
  <c r="J220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D219" i="2"/>
  <c r="AC219" i="2"/>
  <c r="AB219" i="2"/>
  <c r="AA219" i="2"/>
  <c r="Z219" i="2"/>
  <c r="W219" i="2"/>
  <c r="V219" i="2"/>
  <c r="U219" i="2"/>
  <c r="T219" i="2"/>
  <c r="Q219" i="2"/>
  <c r="P219" i="2"/>
  <c r="O219" i="2"/>
  <c r="N219" i="2"/>
  <c r="M219" i="2"/>
  <c r="L219" i="2"/>
  <c r="K219" i="2"/>
  <c r="J219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D218" i="2"/>
  <c r="AC218" i="2"/>
  <c r="AB218" i="2"/>
  <c r="AA218" i="2"/>
  <c r="Z218" i="2"/>
  <c r="W218" i="2"/>
  <c r="V218" i="2"/>
  <c r="U218" i="2"/>
  <c r="T218" i="2"/>
  <c r="Q218" i="2"/>
  <c r="P218" i="2"/>
  <c r="O218" i="2"/>
  <c r="N218" i="2"/>
  <c r="M218" i="2"/>
  <c r="L218" i="2"/>
  <c r="K218" i="2"/>
  <c r="J218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D217" i="2"/>
  <c r="AC217" i="2"/>
  <c r="AB217" i="2"/>
  <c r="AA217" i="2"/>
  <c r="Z217" i="2"/>
  <c r="W217" i="2"/>
  <c r="V217" i="2"/>
  <c r="U217" i="2"/>
  <c r="T217" i="2"/>
  <c r="Q217" i="2"/>
  <c r="P217" i="2"/>
  <c r="O217" i="2"/>
  <c r="N217" i="2"/>
  <c r="M217" i="2"/>
  <c r="L217" i="2"/>
  <c r="K217" i="2"/>
  <c r="J217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D216" i="2"/>
  <c r="AC216" i="2"/>
  <c r="AB216" i="2"/>
  <c r="AA216" i="2"/>
  <c r="Z216" i="2"/>
  <c r="W216" i="2"/>
  <c r="V216" i="2"/>
  <c r="U216" i="2"/>
  <c r="T216" i="2"/>
  <c r="Q216" i="2"/>
  <c r="P216" i="2"/>
  <c r="O216" i="2"/>
  <c r="N216" i="2"/>
  <c r="M216" i="2"/>
  <c r="L216" i="2"/>
  <c r="K216" i="2"/>
  <c r="J216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D215" i="2"/>
  <c r="AC215" i="2"/>
  <c r="AB215" i="2"/>
  <c r="AA215" i="2"/>
  <c r="Z215" i="2"/>
  <c r="W215" i="2"/>
  <c r="V215" i="2"/>
  <c r="U215" i="2"/>
  <c r="T215" i="2"/>
  <c r="Q215" i="2"/>
  <c r="P215" i="2"/>
  <c r="O215" i="2"/>
  <c r="N215" i="2"/>
  <c r="M215" i="2"/>
  <c r="L215" i="2"/>
  <c r="K215" i="2"/>
  <c r="J215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D214" i="2"/>
  <c r="AC214" i="2"/>
  <c r="AB214" i="2"/>
  <c r="AA214" i="2"/>
  <c r="Z214" i="2"/>
  <c r="W214" i="2"/>
  <c r="V214" i="2"/>
  <c r="U214" i="2"/>
  <c r="T214" i="2"/>
  <c r="Q214" i="2"/>
  <c r="P214" i="2"/>
  <c r="O214" i="2"/>
  <c r="N214" i="2"/>
  <c r="M214" i="2"/>
  <c r="L214" i="2"/>
  <c r="K214" i="2"/>
  <c r="J214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D213" i="2"/>
  <c r="AC213" i="2"/>
  <c r="AB213" i="2"/>
  <c r="AA213" i="2"/>
  <c r="Z213" i="2"/>
  <c r="W213" i="2"/>
  <c r="V213" i="2"/>
  <c r="U213" i="2"/>
  <c r="T213" i="2"/>
  <c r="Q213" i="2"/>
  <c r="P213" i="2"/>
  <c r="O213" i="2"/>
  <c r="N213" i="2"/>
  <c r="M213" i="2"/>
  <c r="L213" i="2"/>
  <c r="K213" i="2"/>
  <c r="J213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D212" i="2"/>
  <c r="AC212" i="2"/>
  <c r="AB212" i="2"/>
  <c r="AA212" i="2"/>
  <c r="Z212" i="2"/>
  <c r="W212" i="2"/>
  <c r="V212" i="2"/>
  <c r="U212" i="2"/>
  <c r="T212" i="2"/>
  <c r="Q212" i="2"/>
  <c r="P212" i="2"/>
  <c r="O212" i="2"/>
  <c r="N212" i="2"/>
  <c r="M212" i="2"/>
  <c r="L212" i="2"/>
  <c r="K212" i="2"/>
  <c r="J212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D211" i="2"/>
  <c r="AC211" i="2"/>
  <c r="AB211" i="2"/>
  <c r="AA211" i="2"/>
  <c r="Z211" i="2"/>
  <c r="W211" i="2"/>
  <c r="V211" i="2"/>
  <c r="U211" i="2"/>
  <c r="T211" i="2"/>
  <c r="Q211" i="2"/>
  <c r="P211" i="2"/>
  <c r="O211" i="2"/>
  <c r="N211" i="2"/>
  <c r="M211" i="2"/>
  <c r="L211" i="2"/>
  <c r="K211" i="2"/>
  <c r="J211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D210" i="2"/>
  <c r="AC210" i="2"/>
  <c r="AB210" i="2"/>
  <c r="AA210" i="2"/>
  <c r="Z210" i="2"/>
  <c r="W210" i="2"/>
  <c r="V210" i="2"/>
  <c r="U210" i="2"/>
  <c r="T210" i="2"/>
  <c r="Q210" i="2"/>
  <c r="P210" i="2"/>
  <c r="O210" i="2"/>
  <c r="N210" i="2"/>
  <c r="M210" i="2"/>
  <c r="L210" i="2"/>
  <c r="K210" i="2"/>
  <c r="J210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D209" i="2"/>
  <c r="AC209" i="2"/>
  <c r="AB209" i="2"/>
  <c r="AA209" i="2"/>
  <c r="Z209" i="2"/>
  <c r="W209" i="2"/>
  <c r="V209" i="2"/>
  <c r="U209" i="2"/>
  <c r="T209" i="2"/>
  <c r="Q209" i="2"/>
  <c r="P209" i="2"/>
  <c r="O209" i="2"/>
  <c r="N209" i="2"/>
  <c r="M209" i="2"/>
  <c r="L209" i="2"/>
  <c r="K209" i="2"/>
  <c r="J209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D208" i="2"/>
  <c r="AC208" i="2"/>
  <c r="AB208" i="2"/>
  <c r="AA208" i="2"/>
  <c r="Z208" i="2"/>
  <c r="W208" i="2"/>
  <c r="V208" i="2"/>
  <c r="U208" i="2"/>
  <c r="T208" i="2"/>
  <c r="Q208" i="2"/>
  <c r="P208" i="2"/>
  <c r="O208" i="2"/>
  <c r="N208" i="2"/>
  <c r="M208" i="2"/>
  <c r="L208" i="2"/>
  <c r="K208" i="2"/>
  <c r="J208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D207" i="2"/>
  <c r="AC207" i="2"/>
  <c r="AB207" i="2"/>
  <c r="AA207" i="2"/>
  <c r="Z207" i="2"/>
  <c r="W207" i="2"/>
  <c r="V207" i="2"/>
  <c r="U207" i="2"/>
  <c r="T207" i="2"/>
  <c r="Q207" i="2"/>
  <c r="P207" i="2"/>
  <c r="O207" i="2"/>
  <c r="N207" i="2"/>
  <c r="M207" i="2"/>
  <c r="L207" i="2"/>
  <c r="K207" i="2"/>
  <c r="J207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D206" i="2"/>
  <c r="AC206" i="2"/>
  <c r="AB206" i="2"/>
  <c r="AA206" i="2"/>
  <c r="Z206" i="2"/>
  <c r="W206" i="2"/>
  <c r="V206" i="2"/>
  <c r="U206" i="2"/>
  <c r="T206" i="2"/>
  <c r="Q206" i="2"/>
  <c r="P206" i="2"/>
  <c r="O206" i="2"/>
  <c r="N206" i="2"/>
  <c r="M206" i="2"/>
  <c r="L206" i="2"/>
  <c r="K206" i="2"/>
  <c r="J206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D205" i="2"/>
  <c r="AC205" i="2"/>
  <c r="AB205" i="2"/>
  <c r="AA205" i="2"/>
  <c r="Z205" i="2"/>
  <c r="W205" i="2"/>
  <c r="V205" i="2"/>
  <c r="U205" i="2"/>
  <c r="T205" i="2"/>
  <c r="Q205" i="2"/>
  <c r="P205" i="2"/>
  <c r="O205" i="2"/>
  <c r="N205" i="2"/>
  <c r="M205" i="2"/>
  <c r="L205" i="2"/>
  <c r="K205" i="2"/>
  <c r="J205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D204" i="2"/>
  <c r="AC204" i="2"/>
  <c r="AB204" i="2"/>
  <c r="AA204" i="2"/>
  <c r="Z204" i="2"/>
  <c r="W204" i="2"/>
  <c r="V204" i="2"/>
  <c r="U204" i="2"/>
  <c r="T204" i="2"/>
  <c r="Q204" i="2"/>
  <c r="P204" i="2"/>
  <c r="O204" i="2"/>
  <c r="N204" i="2"/>
  <c r="M204" i="2"/>
  <c r="L204" i="2"/>
  <c r="K204" i="2"/>
  <c r="J204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D203" i="2"/>
  <c r="AC203" i="2"/>
  <c r="AB203" i="2"/>
  <c r="AA203" i="2"/>
  <c r="Z203" i="2"/>
  <c r="W203" i="2"/>
  <c r="V203" i="2"/>
  <c r="U203" i="2"/>
  <c r="T203" i="2"/>
  <c r="Q203" i="2"/>
  <c r="P203" i="2"/>
  <c r="O203" i="2"/>
  <c r="N203" i="2"/>
  <c r="M203" i="2"/>
  <c r="L203" i="2"/>
  <c r="K203" i="2"/>
  <c r="J203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D202" i="2"/>
  <c r="AC202" i="2"/>
  <c r="AB202" i="2"/>
  <c r="AA202" i="2"/>
  <c r="Z202" i="2"/>
  <c r="W202" i="2"/>
  <c r="V202" i="2"/>
  <c r="U202" i="2"/>
  <c r="T202" i="2"/>
  <c r="Q202" i="2"/>
  <c r="P202" i="2"/>
  <c r="O202" i="2"/>
  <c r="N202" i="2"/>
  <c r="M202" i="2"/>
  <c r="L202" i="2"/>
  <c r="K202" i="2"/>
  <c r="J202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D201" i="2"/>
  <c r="AC201" i="2"/>
  <c r="AB201" i="2"/>
  <c r="AA201" i="2"/>
  <c r="Z201" i="2"/>
  <c r="W201" i="2"/>
  <c r="V201" i="2"/>
  <c r="U201" i="2"/>
  <c r="T201" i="2"/>
  <c r="Q201" i="2"/>
  <c r="P201" i="2"/>
  <c r="O201" i="2"/>
  <c r="N201" i="2"/>
  <c r="M201" i="2"/>
  <c r="L201" i="2"/>
  <c r="K201" i="2"/>
  <c r="J201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D200" i="2"/>
  <c r="AC200" i="2"/>
  <c r="AB200" i="2"/>
  <c r="AA200" i="2"/>
  <c r="Z200" i="2"/>
  <c r="W200" i="2"/>
  <c r="V200" i="2"/>
  <c r="U200" i="2"/>
  <c r="T200" i="2"/>
  <c r="Q200" i="2"/>
  <c r="P200" i="2"/>
  <c r="O200" i="2"/>
  <c r="N200" i="2"/>
  <c r="M200" i="2"/>
  <c r="L200" i="2"/>
  <c r="K200" i="2"/>
  <c r="J200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D199" i="2"/>
  <c r="AC199" i="2"/>
  <c r="AB199" i="2"/>
  <c r="AA199" i="2"/>
  <c r="Z199" i="2"/>
  <c r="W199" i="2"/>
  <c r="V199" i="2"/>
  <c r="U199" i="2"/>
  <c r="T199" i="2"/>
  <c r="Q199" i="2"/>
  <c r="P199" i="2"/>
  <c r="O199" i="2"/>
  <c r="N199" i="2"/>
  <c r="M199" i="2"/>
  <c r="L199" i="2"/>
  <c r="K199" i="2"/>
  <c r="J199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D198" i="2"/>
  <c r="AC198" i="2"/>
  <c r="AB198" i="2"/>
  <c r="AA198" i="2"/>
  <c r="Z198" i="2"/>
  <c r="W198" i="2"/>
  <c r="V198" i="2"/>
  <c r="U198" i="2"/>
  <c r="T198" i="2"/>
  <c r="Q198" i="2"/>
  <c r="P198" i="2"/>
  <c r="O198" i="2"/>
  <c r="N198" i="2"/>
  <c r="M198" i="2"/>
  <c r="L198" i="2"/>
  <c r="K198" i="2"/>
  <c r="J198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D197" i="2"/>
  <c r="AC197" i="2"/>
  <c r="AB197" i="2"/>
  <c r="AA197" i="2"/>
  <c r="Z197" i="2"/>
  <c r="W197" i="2"/>
  <c r="V197" i="2"/>
  <c r="U197" i="2"/>
  <c r="T197" i="2"/>
  <c r="Q197" i="2"/>
  <c r="P197" i="2"/>
  <c r="O197" i="2"/>
  <c r="N197" i="2"/>
  <c r="M197" i="2"/>
  <c r="L197" i="2"/>
  <c r="K197" i="2"/>
  <c r="J197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D196" i="2"/>
  <c r="AC196" i="2"/>
  <c r="AB196" i="2"/>
  <c r="AA196" i="2"/>
  <c r="Z196" i="2"/>
  <c r="W196" i="2"/>
  <c r="V196" i="2"/>
  <c r="U196" i="2"/>
  <c r="T196" i="2"/>
  <c r="Q196" i="2"/>
  <c r="P196" i="2"/>
  <c r="O196" i="2"/>
  <c r="N196" i="2"/>
  <c r="M196" i="2"/>
  <c r="L196" i="2"/>
  <c r="K196" i="2"/>
  <c r="J196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D195" i="2"/>
  <c r="AC195" i="2"/>
  <c r="AB195" i="2"/>
  <c r="AA195" i="2"/>
  <c r="Z195" i="2"/>
  <c r="W195" i="2"/>
  <c r="V195" i="2"/>
  <c r="U195" i="2"/>
  <c r="T195" i="2"/>
  <c r="Q195" i="2"/>
  <c r="P195" i="2"/>
  <c r="O195" i="2"/>
  <c r="N195" i="2"/>
  <c r="M195" i="2"/>
  <c r="L195" i="2"/>
  <c r="K195" i="2"/>
  <c r="J195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D194" i="2"/>
  <c r="AC194" i="2"/>
  <c r="AB194" i="2"/>
  <c r="AA194" i="2"/>
  <c r="Z194" i="2"/>
  <c r="W194" i="2"/>
  <c r="V194" i="2"/>
  <c r="U194" i="2"/>
  <c r="T194" i="2"/>
  <c r="Q194" i="2"/>
  <c r="P194" i="2"/>
  <c r="O194" i="2"/>
  <c r="N194" i="2"/>
  <c r="M194" i="2"/>
  <c r="L194" i="2"/>
  <c r="K194" i="2"/>
  <c r="J194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D193" i="2"/>
  <c r="AC193" i="2"/>
  <c r="AB193" i="2"/>
  <c r="AA193" i="2"/>
  <c r="Z193" i="2"/>
  <c r="W193" i="2"/>
  <c r="V193" i="2"/>
  <c r="U193" i="2"/>
  <c r="T193" i="2"/>
  <c r="Q193" i="2"/>
  <c r="P193" i="2"/>
  <c r="O193" i="2"/>
  <c r="N193" i="2"/>
  <c r="M193" i="2"/>
  <c r="L193" i="2"/>
  <c r="K193" i="2"/>
  <c r="J193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D192" i="2"/>
  <c r="AC192" i="2"/>
  <c r="AB192" i="2"/>
  <c r="AA192" i="2"/>
  <c r="Z192" i="2"/>
  <c r="W192" i="2"/>
  <c r="V192" i="2"/>
  <c r="U192" i="2"/>
  <c r="T192" i="2"/>
  <c r="Q192" i="2"/>
  <c r="P192" i="2"/>
  <c r="O192" i="2"/>
  <c r="N192" i="2"/>
  <c r="M192" i="2"/>
  <c r="L192" i="2"/>
  <c r="K192" i="2"/>
  <c r="J192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D191" i="2"/>
  <c r="AC191" i="2"/>
  <c r="AB191" i="2"/>
  <c r="AA191" i="2"/>
  <c r="Z191" i="2"/>
  <c r="W191" i="2"/>
  <c r="V191" i="2"/>
  <c r="U191" i="2"/>
  <c r="T191" i="2"/>
  <c r="Q191" i="2"/>
  <c r="P191" i="2"/>
  <c r="O191" i="2"/>
  <c r="N191" i="2"/>
  <c r="M191" i="2"/>
  <c r="L191" i="2"/>
  <c r="K191" i="2"/>
  <c r="J191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D190" i="2"/>
  <c r="AC190" i="2"/>
  <c r="AB190" i="2"/>
  <c r="AA190" i="2"/>
  <c r="Z190" i="2"/>
  <c r="W190" i="2"/>
  <c r="V190" i="2"/>
  <c r="U190" i="2"/>
  <c r="T190" i="2"/>
  <c r="Q190" i="2"/>
  <c r="P190" i="2"/>
  <c r="O190" i="2"/>
  <c r="N190" i="2"/>
  <c r="M190" i="2"/>
  <c r="L190" i="2"/>
  <c r="K190" i="2"/>
  <c r="J190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D189" i="2"/>
  <c r="AC189" i="2"/>
  <c r="AB189" i="2"/>
  <c r="AA189" i="2"/>
  <c r="Z189" i="2"/>
  <c r="W189" i="2"/>
  <c r="V189" i="2"/>
  <c r="U189" i="2"/>
  <c r="T189" i="2"/>
  <c r="Q189" i="2"/>
  <c r="P189" i="2"/>
  <c r="O189" i="2"/>
  <c r="N189" i="2"/>
  <c r="M189" i="2"/>
  <c r="L189" i="2"/>
  <c r="K189" i="2"/>
  <c r="J189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D188" i="2"/>
  <c r="AC188" i="2"/>
  <c r="AB188" i="2"/>
  <c r="AA188" i="2"/>
  <c r="Z188" i="2"/>
  <c r="W188" i="2"/>
  <c r="V188" i="2"/>
  <c r="U188" i="2"/>
  <c r="T188" i="2"/>
  <c r="Q188" i="2"/>
  <c r="P188" i="2"/>
  <c r="O188" i="2"/>
  <c r="N188" i="2"/>
  <c r="M188" i="2"/>
  <c r="L188" i="2"/>
  <c r="K188" i="2"/>
  <c r="J188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D187" i="2"/>
  <c r="AC187" i="2"/>
  <c r="AB187" i="2"/>
  <c r="AA187" i="2"/>
  <c r="Z187" i="2"/>
  <c r="W187" i="2"/>
  <c r="V187" i="2"/>
  <c r="U187" i="2"/>
  <c r="T187" i="2"/>
  <c r="Q187" i="2"/>
  <c r="P187" i="2"/>
  <c r="O187" i="2"/>
  <c r="N187" i="2"/>
  <c r="M187" i="2"/>
  <c r="L187" i="2"/>
  <c r="K187" i="2"/>
  <c r="J187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D186" i="2"/>
  <c r="AC186" i="2"/>
  <c r="AB186" i="2"/>
  <c r="AA186" i="2"/>
  <c r="Z186" i="2"/>
  <c r="W186" i="2"/>
  <c r="V186" i="2"/>
  <c r="U186" i="2"/>
  <c r="T186" i="2"/>
  <c r="Q186" i="2"/>
  <c r="P186" i="2"/>
  <c r="O186" i="2"/>
  <c r="N186" i="2"/>
  <c r="M186" i="2"/>
  <c r="L186" i="2"/>
  <c r="K186" i="2"/>
  <c r="J186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D185" i="2"/>
  <c r="AC185" i="2"/>
  <c r="AB185" i="2"/>
  <c r="AA185" i="2"/>
  <c r="Z185" i="2"/>
  <c r="W185" i="2"/>
  <c r="V185" i="2"/>
  <c r="U185" i="2"/>
  <c r="T185" i="2"/>
  <c r="Q185" i="2"/>
  <c r="P185" i="2"/>
  <c r="O185" i="2"/>
  <c r="N185" i="2"/>
  <c r="M185" i="2"/>
  <c r="L185" i="2"/>
  <c r="K185" i="2"/>
  <c r="J185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D184" i="2"/>
  <c r="AC184" i="2"/>
  <c r="AB184" i="2"/>
  <c r="AA184" i="2"/>
  <c r="Z184" i="2"/>
  <c r="W184" i="2"/>
  <c r="V184" i="2"/>
  <c r="U184" i="2"/>
  <c r="T184" i="2"/>
  <c r="Q184" i="2"/>
  <c r="P184" i="2"/>
  <c r="O184" i="2"/>
  <c r="N184" i="2"/>
  <c r="M184" i="2"/>
  <c r="L184" i="2"/>
  <c r="K184" i="2"/>
  <c r="J184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D183" i="2"/>
  <c r="AC183" i="2"/>
  <c r="AB183" i="2"/>
  <c r="AA183" i="2"/>
  <c r="Z183" i="2"/>
  <c r="W183" i="2"/>
  <c r="V183" i="2"/>
  <c r="U183" i="2"/>
  <c r="T183" i="2"/>
  <c r="Q183" i="2"/>
  <c r="P183" i="2"/>
  <c r="O183" i="2"/>
  <c r="N183" i="2"/>
  <c r="M183" i="2"/>
  <c r="L183" i="2"/>
  <c r="K183" i="2"/>
  <c r="J183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D182" i="2"/>
  <c r="AC182" i="2"/>
  <c r="AB182" i="2"/>
  <c r="AA182" i="2"/>
  <c r="Z182" i="2"/>
  <c r="W182" i="2"/>
  <c r="V182" i="2"/>
  <c r="U182" i="2"/>
  <c r="T182" i="2"/>
  <c r="Q182" i="2"/>
  <c r="P182" i="2"/>
  <c r="O182" i="2"/>
  <c r="N182" i="2"/>
  <c r="M182" i="2"/>
  <c r="L182" i="2"/>
  <c r="K182" i="2"/>
  <c r="J182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D181" i="2"/>
  <c r="AC181" i="2"/>
  <c r="AB181" i="2"/>
  <c r="AA181" i="2"/>
  <c r="Z181" i="2"/>
  <c r="W181" i="2"/>
  <c r="V181" i="2"/>
  <c r="U181" i="2"/>
  <c r="T181" i="2"/>
  <c r="Q181" i="2"/>
  <c r="P181" i="2"/>
  <c r="O181" i="2"/>
  <c r="N181" i="2"/>
  <c r="M181" i="2"/>
  <c r="L181" i="2"/>
  <c r="K181" i="2"/>
  <c r="J181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D180" i="2"/>
  <c r="AC180" i="2"/>
  <c r="AB180" i="2"/>
  <c r="AA180" i="2"/>
  <c r="Z180" i="2"/>
  <c r="W180" i="2"/>
  <c r="V180" i="2"/>
  <c r="U180" i="2"/>
  <c r="T180" i="2"/>
  <c r="Q180" i="2"/>
  <c r="P180" i="2"/>
  <c r="O180" i="2"/>
  <c r="N180" i="2"/>
  <c r="M180" i="2"/>
  <c r="L180" i="2"/>
  <c r="K180" i="2"/>
  <c r="J180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D179" i="2"/>
  <c r="AC179" i="2"/>
  <c r="AB179" i="2"/>
  <c r="AA179" i="2"/>
  <c r="Z179" i="2"/>
  <c r="W179" i="2"/>
  <c r="V179" i="2"/>
  <c r="U179" i="2"/>
  <c r="T179" i="2"/>
  <c r="Q179" i="2"/>
  <c r="P179" i="2"/>
  <c r="O179" i="2"/>
  <c r="N179" i="2"/>
  <c r="M179" i="2"/>
  <c r="L179" i="2"/>
  <c r="K179" i="2"/>
  <c r="J179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D178" i="2"/>
  <c r="AC178" i="2"/>
  <c r="AB178" i="2"/>
  <c r="AA178" i="2"/>
  <c r="Z178" i="2"/>
  <c r="W178" i="2"/>
  <c r="V178" i="2"/>
  <c r="U178" i="2"/>
  <c r="T178" i="2"/>
  <c r="Q178" i="2"/>
  <c r="P178" i="2"/>
  <c r="O178" i="2"/>
  <c r="N178" i="2"/>
  <c r="M178" i="2"/>
  <c r="L178" i="2"/>
  <c r="K178" i="2"/>
  <c r="J178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D177" i="2"/>
  <c r="AC177" i="2"/>
  <c r="AB177" i="2"/>
  <c r="AA177" i="2"/>
  <c r="Z177" i="2"/>
  <c r="W177" i="2"/>
  <c r="V177" i="2"/>
  <c r="U177" i="2"/>
  <c r="T177" i="2"/>
  <c r="Q177" i="2"/>
  <c r="P177" i="2"/>
  <c r="O177" i="2"/>
  <c r="N177" i="2"/>
  <c r="M177" i="2"/>
  <c r="L177" i="2"/>
  <c r="K177" i="2"/>
  <c r="J177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D176" i="2"/>
  <c r="AC176" i="2"/>
  <c r="AB176" i="2"/>
  <c r="AA176" i="2"/>
  <c r="Z176" i="2"/>
  <c r="W176" i="2"/>
  <c r="V176" i="2"/>
  <c r="U176" i="2"/>
  <c r="T176" i="2"/>
  <c r="Q176" i="2"/>
  <c r="P176" i="2"/>
  <c r="O176" i="2"/>
  <c r="N176" i="2"/>
  <c r="M176" i="2"/>
  <c r="L176" i="2"/>
  <c r="K176" i="2"/>
  <c r="J176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D175" i="2"/>
  <c r="AC175" i="2"/>
  <c r="AB175" i="2"/>
  <c r="AA175" i="2"/>
  <c r="Z175" i="2"/>
  <c r="W175" i="2"/>
  <c r="V175" i="2"/>
  <c r="U175" i="2"/>
  <c r="T175" i="2"/>
  <c r="Q175" i="2"/>
  <c r="P175" i="2"/>
  <c r="O175" i="2"/>
  <c r="N175" i="2"/>
  <c r="M175" i="2"/>
  <c r="L175" i="2"/>
  <c r="K175" i="2"/>
  <c r="J175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D174" i="2"/>
  <c r="AC174" i="2"/>
  <c r="AB174" i="2"/>
  <c r="AA174" i="2"/>
  <c r="Z174" i="2"/>
  <c r="W174" i="2"/>
  <c r="V174" i="2"/>
  <c r="U174" i="2"/>
  <c r="T174" i="2"/>
  <c r="Q174" i="2"/>
  <c r="P174" i="2"/>
  <c r="O174" i="2"/>
  <c r="N174" i="2"/>
  <c r="M174" i="2"/>
  <c r="L174" i="2"/>
  <c r="K174" i="2"/>
  <c r="J174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D173" i="2"/>
  <c r="AC173" i="2"/>
  <c r="AB173" i="2"/>
  <c r="AA173" i="2"/>
  <c r="Z173" i="2"/>
  <c r="W173" i="2"/>
  <c r="V173" i="2"/>
  <c r="U173" i="2"/>
  <c r="T173" i="2"/>
  <c r="Q173" i="2"/>
  <c r="P173" i="2"/>
  <c r="O173" i="2"/>
  <c r="N173" i="2"/>
  <c r="M173" i="2"/>
  <c r="L173" i="2"/>
  <c r="K173" i="2"/>
  <c r="J173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D172" i="2"/>
  <c r="AC172" i="2"/>
  <c r="AB172" i="2"/>
  <c r="AA172" i="2"/>
  <c r="Z172" i="2"/>
  <c r="W172" i="2"/>
  <c r="V172" i="2"/>
  <c r="U172" i="2"/>
  <c r="T172" i="2"/>
  <c r="Q172" i="2"/>
  <c r="P172" i="2"/>
  <c r="O172" i="2"/>
  <c r="N172" i="2"/>
  <c r="M172" i="2"/>
  <c r="L172" i="2"/>
  <c r="K172" i="2"/>
  <c r="J172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D171" i="2"/>
  <c r="AC171" i="2"/>
  <c r="AB171" i="2"/>
  <c r="AA171" i="2"/>
  <c r="Z171" i="2"/>
  <c r="W171" i="2"/>
  <c r="V171" i="2"/>
  <c r="U171" i="2"/>
  <c r="T171" i="2"/>
  <c r="Q171" i="2"/>
  <c r="P171" i="2"/>
  <c r="O171" i="2"/>
  <c r="N171" i="2"/>
  <c r="M171" i="2"/>
  <c r="L171" i="2"/>
  <c r="K171" i="2"/>
  <c r="J171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D170" i="2"/>
  <c r="AC170" i="2"/>
  <c r="AB170" i="2"/>
  <c r="AA170" i="2"/>
  <c r="Z170" i="2"/>
  <c r="W170" i="2"/>
  <c r="V170" i="2"/>
  <c r="U170" i="2"/>
  <c r="T170" i="2"/>
  <c r="Q170" i="2"/>
  <c r="P170" i="2"/>
  <c r="O170" i="2"/>
  <c r="N170" i="2"/>
  <c r="M170" i="2"/>
  <c r="L170" i="2"/>
  <c r="K170" i="2"/>
  <c r="J170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D169" i="2"/>
  <c r="AC169" i="2"/>
  <c r="AB169" i="2"/>
  <c r="AA169" i="2"/>
  <c r="Z169" i="2"/>
  <c r="W169" i="2"/>
  <c r="V169" i="2"/>
  <c r="U169" i="2"/>
  <c r="T169" i="2"/>
  <c r="Q169" i="2"/>
  <c r="P169" i="2"/>
  <c r="O169" i="2"/>
  <c r="N169" i="2"/>
  <c r="M169" i="2"/>
  <c r="L169" i="2"/>
  <c r="K169" i="2"/>
  <c r="J169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D168" i="2"/>
  <c r="AC168" i="2"/>
  <c r="AB168" i="2"/>
  <c r="AA168" i="2"/>
  <c r="Z168" i="2"/>
  <c r="W168" i="2"/>
  <c r="V168" i="2"/>
  <c r="U168" i="2"/>
  <c r="T168" i="2"/>
  <c r="Q168" i="2"/>
  <c r="P168" i="2"/>
  <c r="O168" i="2"/>
  <c r="N168" i="2"/>
  <c r="M168" i="2"/>
  <c r="L168" i="2"/>
  <c r="K168" i="2"/>
  <c r="J168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D167" i="2"/>
  <c r="AC167" i="2"/>
  <c r="AB167" i="2"/>
  <c r="AA167" i="2"/>
  <c r="Z167" i="2"/>
  <c r="W167" i="2"/>
  <c r="V167" i="2"/>
  <c r="U167" i="2"/>
  <c r="T167" i="2"/>
  <c r="Q167" i="2"/>
  <c r="P167" i="2"/>
  <c r="O167" i="2"/>
  <c r="N167" i="2"/>
  <c r="M167" i="2"/>
  <c r="L167" i="2"/>
  <c r="K167" i="2"/>
  <c r="J167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D166" i="2"/>
  <c r="AC166" i="2"/>
  <c r="AB166" i="2"/>
  <c r="AA166" i="2"/>
  <c r="Z166" i="2"/>
  <c r="W166" i="2"/>
  <c r="V166" i="2"/>
  <c r="U166" i="2"/>
  <c r="T166" i="2"/>
  <c r="Q166" i="2"/>
  <c r="P166" i="2"/>
  <c r="O166" i="2"/>
  <c r="N166" i="2"/>
  <c r="M166" i="2"/>
  <c r="L166" i="2"/>
  <c r="K166" i="2"/>
  <c r="J166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D165" i="2"/>
  <c r="AC165" i="2"/>
  <c r="AB165" i="2"/>
  <c r="AA165" i="2"/>
  <c r="Z165" i="2"/>
  <c r="W165" i="2"/>
  <c r="V165" i="2"/>
  <c r="U165" i="2"/>
  <c r="T165" i="2"/>
  <c r="Q165" i="2"/>
  <c r="P165" i="2"/>
  <c r="O165" i="2"/>
  <c r="N165" i="2"/>
  <c r="M165" i="2"/>
  <c r="L165" i="2"/>
  <c r="K165" i="2"/>
  <c r="J165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D164" i="2"/>
  <c r="AC164" i="2"/>
  <c r="AB164" i="2"/>
  <c r="AA164" i="2"/>
  <c r="Z164" i="2"/>
  <c r="W164" i="2"/>
  <c r="V164" i="2"/>
  <c r="U164" i="2"/>
  <c r="T164" i="2"/>
  <c r="Q164" i="2"/>
  <c r="P164" i="2"/>
  <c r="O164" i="2"/>
  <c r="N164" i="2"/>
  <c r="M164" i="2"/>
  <c r="L164" i="2"/>
  <c r="K164" i="2"/>
  <c r="J164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D163" i="2"/>
  <c r="AC163" i="2"/>
  <c r="AB163" i="2"/>
  <c r="AA163" i="2"/>
  <c r="Z163" i="2"/>
  <c r="W163" i="2"/>
  <c r="V163" i="2"/>
  <c r="U163" i="2"/>
  <c r="T163" i="2"/>
  <c r="Q163" i="2"/>
  <c r="P163" i="2"/>
  <c r="O163" i="2"/>
  <c r="N163" i="2"/>
  <c r="M163" i="2"/>
  <c r="L163" i="2"/>
  <c r="K163" i="2"/>
  <c r="J163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D162" i="2"/>
  <c r="AC162" i="2"/>
  <c r="AB162" i="2"/>
  <c r="AA162" i="2"/>
  <c r="Z162" i="2"/>
  <c r="W162" i="2"/>
  <c r="V162" i="2"/>
  <c r="U162" i="2"/>
  <c r="T162" i="2"/>
  <c r="Q162" i="2"/>
  <c r="P162" i="2"/>
  <c r="O162" i="2"/>
  <c r="N162" i="2"/>
  <c r="M162" i="2"/>
  <c r="L162" i="2"/>
  <c r="K162" i="2"/>
  <c r="J162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D161" i="2"/>
  <c r="AC161" i="2"/>
  <c r="AB161" i="2"/>
  <c r="AA161" i="2"/>
  <c r="Z161" i="2"/>
  <c r="W161" i="2"/>
  <c r="V161" i="2"/>
  <c r="U161" i="2"/>
  <c r="T161" i="2"/>
  <c r="Q161" i="2"/>
  <c r="P161" i="2"/>
  <c r="O161" i="2"/>
  <c r="N161" i="2"/>
  <c r="M161" i="2"/>
  <c r="L161" i="2"/>
  <c r="K161" i="2"/>
  <c r="J161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D160" i="2"/>
  <c r="AC160" i="2"/>
  <c r="AB160" i="2"/>
  <c r="AA160" i="2"/>
  <c r="Z160" i="2"/>
  <c r="W160" i="2"/>
  <c r="V160" i="2"/>
  <c r="U160" i="2"/>
  <c r="T160" i="2"/>
  <c r="Q160" i="2"/>
  <c r="P160" i="2"/>
  <c r="O160" i="2"/>
  <c r="N160" i="2"/>
  <c r="M160" i="2"/>
  <c r="L160" i="2"/>
  <c r="K160" i="2"/>
  <c r="J160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D159" i="2"/>
  <c r="AC159" i="2"/>
  <c r="AB159" i="2"/>
  <c r="AA159" i="2"/>
  <c r="Z159" i="2"/>
  <c r="W159" i="2"/>
  <c r="V159" i="2"/>
  <c r="U159" i="2"/>
  <c r="T159" i="2"/>
  <c r="Q159" i="2"/>
  <c r="P159" i="2"/>
  <c r="O159" i="2"/>
  <c r="N159" i="2"/>
  <c r="M159" i="2"/>
  <c r="L159" i="2"/>
  <c r="K159" i="2"/>
  <c r="J159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D158" i="2"/>
  <c r="AC158" i="2"/>
  <c r="AB158" i="2"/>
  <c r="AA158" i="2"/>
  <c r="Z158" i="2"/>
  <c r="W158" i="2"/>
  <c r="V158" i="2"/>
  <c r="U158" i="2"/>
  <c r="T158" i="2"/>
  <c r="Q158" i="2"/>
  <c r="P158" i="2"/>
  <c r="O158" i="2"/>
  <c r="N158" i="2"/>
  <c r="M158" i="2"/>
  <c r="L158" i="2"/>
  <c r="K158" i="2"/>
  <c r="J158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D157" i="2"/>
  <c r="AC157" i="2"/>
  <c r="AB157" i="2"/>
  <c r="AA157" i="2"/>
  <c r="Z157" i="2"/>
  <c r="W157" i="2"/>
  <c r="V157" i="2"/>
  <c r="U157" i="2"/>
  <c r="T157" i="2"/>
  <c r="Q157" i="2"/>
  <c r="P157" i="2"/>
  <c r="O157" i="2"/>
  <c r="N157" i="2"/>
  <c r="M157" i="2"/>
  <c r="L157" i="2"/>
  <c r="K157" i="2"/>
  <c r="J157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D156" i="2"/>
  <c r="AC156" i="2"/>
  <c r="AB156" i="2"/>
  <c r="AA156" i="2"/>
  <c r="Z156" i="2"/>
  <c r="W156" i="2"/>
  <c r="V156" i="2"/>
  <c r="U156" i="2"/>
  <c r="T156" i="2"/>
  <c r="Q156" i="2"/>
  <c r="P156" i="2"/>
  <c r="O156" i="2"/>
  <c r="N156" i="2"/>
  <c r="M156" i="2"/>
  <c r="L156" i="2"/>
  <c r="K156" i="2"/>
  <c r="J156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D155" i="2"/>
  <c r="AC155" i="2"/>
  <c r="AB155" i="2"/>
  <c r="AA155" i="2"/>
  <c r="Z155" i="2"/>
  <c r="W155" i="2"/>
  <c r="V155" i="2"/>
  <c r="U155" i="2"/>
  <c r="T155" i="2"/>
  <c r="Q155" i="2"/>
  <c r="P155" i="2"/>
  <c r="O155" i="2"/>
  <c r="N155" i="2"/>
  <c r="M155" i="2"/>
  <c r="L155" i="2"/>
  <c r="K155" i="2"/>
  <c r="J155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D154" i="2"/>
  <c r="AC154" i="2"/>
  <c r="AB154" i="2"/>
  <c r="AA154" i="2"/>
  <c r="Z154" i="2"/>
  <c r="W154" i="2"/>
  <c r="V154" i="2"/>
  <c r="U154" i="2"/>
  <c r="T154" i="2"/>
  <c r="Q154" i="2"/>
  <c r="P154" i="2"/>
  <c r="O154" i="2"/>
  <c r="N154" i="2"/>
  <c r="M154" i="2"/>
  <c r="L154" i="2"/>
  <c r="K154" i="2"/>
  <c r="J154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D153" i="2"/>
  <c r="AC153" i="2"/>
  <c r="AB153" i="2"/>
  <c r="AA153" i="2"/>
  <c r="Z153" i="2"/>
  <c r="W153" i="2"/>
  <c r="V153" i="2"/>
  <c r="U153" i="2"/>
  <c r="T153" i="2"/>
  <c r="Q153" i="2"/>
  <c r="P153" i="2"/>
  <c r="O153" i="2"/>
  <c r="N153" i="2"/>
  <c r="M153" i="2"/>
  <c r="L153" i="2"/>
  <c r="K153" i="2"/>
  <c r="J153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D152" i="2"/>
  <c r="AC152" i="2"/>
  <c r="AB152" i="2"/>
  <c r="AA152" i="2"/>
  <c r="Z152" i="2"/>
  <c r="W152" i="2"/>
  <c r="V152" i="2"/>
  <c r="U152" i="2"/>
  <c r="T152" i="2"/>
  <c r="Q152" i="2"/>
  <c r="P152" i="2"/>
  <c r="O152" i="2"/>
  <c r="N152" i="2"/>
  <c r="M152" i="2"/>
  <c r="L152" i="2"/>
  <c r="K152" i="2"/>
  <c r="J152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D151" i="2"/>
  <c r="AC151" i="2"/>
  <c r="AB151" i="2"/>
  <c r="AA151" i="2"/>
  <c r="Z151" i="2"/>
  <c r="W151" i="2"/>
  <c r="V151" i="2"/>
  <c r="U151" i="2"/>
  <c r="T151" i="2"/>
  <c r="Q151" i="2"/>
  <c r="P151" i="2"/>
  <c r="O151" i="2"/>
  <c r="N151" i="2"/>
  <c r="M151" i="2"/>
  <c r="L151" i="2"/>
  <c r="K151" i="2"/>
  <c r="J151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D150" i="2"/>
  <c r="AC150" i="2"/>
  <c r="AB150" i="2"/>
  <c r="AA150" i="2"/>
  <c r="Z150" i="2"/>
  <c r="W150" i="2"/>
  <c r="V150" i="2"/>
  <c r="U150" i="2"/>
  <c r="T150" i="2"/>
  <c r="Q150" i="2"/>
  <c r="P150" i="2"/>
  <c r="O150" i="2"/>
  <c r="N150" i="2"/>
  <c r="M150" i="2"/>
  <c r="L150" i="2"/>
  <c r="K150" i="2"/>
  <c r="J150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D149" i="2"/>
  <c r="AC149" i="2"/>
  <c r="AB149" i="2"/>
  <c r="AA149" i="2"/>
  <c r="Z149" i="2"/>
  <c r="W149" i="2"/>
  <c r="V149" i="2"/>
  <c r="U149" i="2"/>
  <c r="T149" i="2"/>
  <c r="Q149" i="2"/>
  <c r="P149" i="2"/>
  <c r="O149" i="2"/>
  <c r="N149" i="2"/>
  <c r="M149" i="2"/>
  <c r="L149" i="2"/>
  <c r="K149" i="2"/>
  <c r="J149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D148" i="2"/>
  <c r="AC148" i="2"/>
  <c r="AB148" i="2"/>
  <c r="AA148" i="2"/>
  <c r="Z148" i="2"/>
  <c r="W148" i="2"/>
  <c r="V148" i="2"/>
  <c r="U148" i="2"/>
  <c r="T148" i="2"/>
  <c r="Q148" i="2"/>
  <c r="P148" i="2"/>
  <c r="O148" i="2"/>
  <c r="N148" i="2"/>
  <c r="M148" i="2"/>
  <c r="L148" i="2"/>
  <c r="K148" i="2"/>
  <c r="J148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D147" i="2"/>
  <c r="AC147" i="2"/>
  <c r="AB147" i="2"/>
  <c r="AA147" i="2"/>
  <c r="Z147" i="2"/>
  <c r="W147" i="2"/>
  <c r="V147" i="2"/>
  <c r="U147" i="2"/>
  <c r="T147" i="2"/>
  <c r="Q147" i="2"/>
  <c r="P147" i="2"/>
  <c r="O147" i="2"/>
  <c r="N147" i="2"/>
  <c r="M147" i="2"/>
  <c r="L147" i="2"/>
  <c r="K147" i="2"/>
  <c r="J147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D146" i="2"/>
  <c r="AC146" i="2"/>
  <c r="AB146" i="2"/>
  <c r="AA146" i="2"/>
  <c r="Z146" i="2"/>
  <c r="W146" i="2"/>
  <c r="V146" i="2"/>
  <c r="U146" i="2"/>
  <c r="T146" i="2"/>
  <c r="Q146" i="2"/>
  <c r="P146" i="2"/>
  <c r="O146" i="2"/>
  <c r="N146" i="2"/>
  <c r="M146" i="2"/>
  <c r="L146" i="2"/>
  <c r="K146" i="2"/>
  <c r="J146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D145" i="2"/>
  <c r="AC145" i="2"/>
  <c r="AB145" i="2"/>
  <c r="AA145" i="2"/>
  <c r="Z145" i="2"/>
  <c r="W145" i="2"/>
  <c r="V145" i="2"/>
  <c r="U145" i="2"/>
  <c r="T145" i="2"/>
  <c r="Q145" i="2"/>
  <c r="P145" i="2"/>
  <c r="O145" i="2"/>
  <c r="N145" i="2"/>
  <c r="M145" i="2"/>
  <c r="L145" i="2"/>
  <c r="K145" i="2"/>
  <c r="J145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D144" i="2"/>
  <c r="AC144" i="2"/>
  <c r="AB144" i="2"/>
  <c r="AA144" i="2"/>
  <c r="Z144" i="2"/>
  <c r="W144" i="2"/>
  <c r="V144" i="2"/>
  <c r="U144" i="2"/>
  <c r="T144" i="2"/>
  <c r="Q144" i="2"/>
  <c r="P144" i="2"/>
  <c r="O144" i="2"/>
  <c r="N144" i="2"/>
  <c r="M144" i="2"/>
  <c r="L144" i="2"/>
  <c r="K144" i="2"/>
  <c r="J144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D143" i="2"/>
  <c r="AC143" i="2"/>
  <c r="AB143" i="2"/>
  <c r="AA143" i="2"/>
  <c r="Z143" i="2"/>
  <c r="W143" i="2"/>
  <c r="V143" i="2"/>
  <c r="U143" i="2"/>
  <c r="T143" i="2"/>
  <c r="Q143" i="2"/>
  <c r="P143" i="2"/>
  <c r="O143" i="2"/>
  <c r="N143" i="2"/>
  <c r="M143" i="2"/>
  <c r="L143" i="2"/>
  <c r="K143" i="2"/>
  <c r="J143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D142" i="2"/>
  <c r="AC142" i="2"/>
  <c r="AB142" i="2"/>
  <c r="AA142" i="2"/>
  <c r="Z142" i="2"/>
  <c r="W142" i="2"/>
  <c r="V142" i="2"/>
  <c r="U142" i="2"/>
  <c r="T142" i="2"/>
  <c r="Q142" i="2"/>
  <c r="P142" i="2"/>
  <c r="O142" i="2"/>
  <c r="N142" i="2"/>
  <c r="M142" i="2"/>
  <c r="L142" i="2"/>
  <c r="K142" i="2"/>
  <c r="J142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D141" i="2"/>
  <c r="AC141" i="2"/>
  <c r="AB141" i="2"/>
  <c r="AA141" i="2"/>
  <c r="Z141" i="2"/>
  <c r="W141" i="2"/>
  <c r="V141" i="2"/>
  <c r="U141" i="2"/>
  <c r="T141" i="2"/>
  <c r="Q141" i="2"/>
  <c r="P141" i="2"/>
  <c r="O141" i="2"/>
  <c r="N141" i="2"/>
  <c r="M141" i="2"/>
  <c r="L141" i="2"/>
  <c r="K141" i="2"/>
  <c r="J141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D140" i="2"/>
  <c r="AC140" i="2"/>
  <c r="AB140" i="2"/>
  <c r="AA140" i="2"/>
  <c r="Z140" i="2"/>
  <c r="W140" i="2"/>
  <c r="V140" i="2"/>
  <c r="U140" i="2"/>
  <c r="T140" i="2"/>
  <c r="Q140" i="2"/>
  <c r="P140" i="2"/>
  <c r="O140" i="2"/>
  <c r="N140" i="2"/>
  <c r="M140" i="2"/>
  <c r="L140" i="2"/>
  <c r="K140" i="2"/>
  <c r="J140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D139" i="2"/>
  <c r="AC139" i="2"/>
  <c r="AB139" i="2"/>
  <c r="AA139" i="2"/>
  <c r="Z139" i="2"/>
  <c r="W139" i="2"/>
  <c r="V139" i="2"/>
  <c r="U139" i="2"/>
  <c r="T139" i="2"/>
  <c r="Q139" i="2"/>
  <c r="P139" i="2"/>
  <c r="O139" i="2"/>
  <c r="N139" i="2"/>
  <c r="M139" i="2"/>
  <c r="L139" i="2"/>
  <c r="K139" i="2"/>
  <c r="J139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D138" i="2"/>
  <c r="AC138" i="2"/>
  <c r="AB138" i="2"/>
  <c r="AA138" i="2"/>
  <c r="Z138" i="2"/>
  <c r="W138" i="2"/>
  <c r="V138" i="2"/>
  <c r="U138" i="2"/>
  <c r="T138" i="2"/>
  <c r="Q138" i="2"/>
  <c r="P138" i="2"/>
  <c r="O138" i="2"/>
  <c r="N138" i="2"/>
  <c r="M138" i="2"/>
  <c r="L138" i="2"/>
  <c r="K138" i="2"/>
  <c r="J138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D137" i="2"/>
  <c r="AC137" i="2"/>
  <c r="AB137" i="2"/>
  <c r="AA137" i="2"/>
  <c r="Z137" i="2"/>
  <c r="W137" i="2"/>
  <c r="V137" i="2"/>
  <c r="U137" i="2"/>
  <c r="T137" i="2"/>
  <c r="Q137" i="2"/>
  <c r="P137" i="2"/>
  <c r="O137" i="2"/>
  <c r="N137" i="2"/>
  <c r="M137" i="2"/>
  <c r="L137" i="2"/>
  <c r="K137" i="2"/>
  <c r="J137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D136" i="2"/>
  <c r="AC136" i="2"/>
  <c r="AB136" i="2"/>
  <c r="AA136" i="2"/>
  <c r="Z136" i="2"/>
  <c r="W136" i="2"/>
  <c r="V136" i="2"/>
  <c r="U136" i="2"/>
  <c r="T136" i="2"/>
  <c r="Q136" i="2"/>
  <c r="P136" i="2"/>
  <c r="O136" i="2"/>
  <c r="N136" i="2"/>
  <c r="M136" i="2"/>
  <c r="L136" i="2"/>
  <c r="K136" i="2"/>
  <c r="J136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D135" i="2"/>
  <c r="AC135" i="2"/>
  <c r="AB135" i="2"/>
  <c r="AA135" i="2"/>
  <c r="Z135" i="2"/>
  <c r="W135" i="2"/>
  <c r="V135" i="2"/>
  <c r="U135" i="2"/>
  <c r="T135" i="2"/>
  <c r="Q135" i="2"/>
  <c r="P135" i="2"/>
  <c r="O135" i="2"/>
  <c r="N135" i="2"/>
  <c r="M135" i="2"/>
  <c r="L135" i="2"/>
  <c r="K135" i="2"/>
  <c r="J135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D134" i="2"/>
  <c r="AC134" i="2"/>
  <c r="AB134" i="2"/>
  <c r="AA134" i="2"/>
  <c r="Z134" i="2"/>
  <c r="W134" i="2"/>
  <c r="V134" i="2"/>
  <c r="U134" i="2"/>
  <c r="T134" i="2"/>
  <c r="Q134" i="2"/>
  <c r="P134" i="2"/>
  <c r="O134" i="2"/>
  <c r="N134" i="2"/>
  <c r="M134" i="2"/>
  <c r="L134" i="2"/>
  <c r="K134" i="2"/>
  <c r="J134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D133" i="2"/>
  <c r="AC133" i="2"/>
  <c r="AB133" i="2"/>
  <c r="AA133" i="2"/>
  <c r="Z133" i="2"/>
  <c r="W133" i="2"/>
  <c r="V133" i="2"/>
  <c r="U133" i="2"/>
  <c r="T133" i="2"/>
  <c r="Q133" i="2"/>
  <c r="P133" i="2"/>
  <c r="O133" i="2"/>
  <c r="N133" i="2"/>
  <c r="M133" i="2"/>
  <c r="L133" i="2"/>
  <c r="K133" i="2"/>
  <c r="J133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D132" i="2"/>
  <c r="AC132" i="2"/>
  <c r="AB132" i="2"/>
  <c r="AA132" i="2"/>
  <c r="Z132" i="2"/>
  <c r="W132" i="2"/>
  <c r="V132" i="2"/>
  <c r="U132" i="2"/>
  <c r="T132" i="2"/>
  <c r="Q132" i="2"/>
  <c r="P132" i="2"/>
  <c r="O132" i="2"/>
  <c r="N132" i="2"/>
  <c r="M132" i="2"/>
  <c r="L132" i="2"/>
  <c r="K132" i="2"/>
  <c r="J132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D131" i="2"/>
  <c r="AC131" i="2"/>
  <c r="AB131" i="2"/>
  <c r="AA131" i="2"/>
  <c r="Z131" i="2"/>
  <c r="W131" i="2"/>
  <c r="V131" i="2"/>
  <c r="U131" i="2"/>
  <c r="T131" i="2"/>
  <c r="Q131" i="2"/>
  <c r="P131" i="2"/>
  <c r="O131" i="2"/>
  <c r="N131" i="2"/>
  <c r="M131" i="2"/>
  <c r="L131" i="2"/>
  <c r="K131" i="2"/>
  <c r="J131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D130" i="2"/>
  <c r="AC130" i="2"/>
  <c r="AB130" i="2"/>
  <c r="AA130" i="2"/>
  <c r="Z130" i="2"/>
  <c r="W130" i="2"/>
  <c r="V130" i="2"/>
  <c r="U130" i="2"/>
  <c r="T130" i="2"/>
  <c r="Q130" i="2"/>
  <c r="P130" i="2"/>
  <c r="O130" i="2"/>
  <c r="N130" i="2"/>
  <c r="M130" i="2"/>
  <c r="L130" i="2"/>
  <c r="K130" i="2"/>
  <c r="J130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D129" i="2"/>
  <c r="AC129" i="2"/>
  <c r="AB129" i="2"/>
  <c r="AA129" i="2"/>
  <c r="Z129" i="2"/>
  <c r="W129" i="2"/>
  <c r="V129" i="2"/>
  <c r="U129" i="2"/>
  <c r="T129" i="2"/>
  <c r="Q129" i="2"/>
  <c r="P129" i="2"/>
  <c r="O129" i="2"/>
  <c r="N129" i="2"/>
  <c r="M129" i="2"/>
  <c r="L129" i="2"/>
  <c r="K129" i="2"/>
  <c r="J129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D128" i="2"/>
  <c r="AC128" i="2"/>
  <c r="AB128" i="2"/>
  <c r="AA128" i="2"/>
  <c r="Z128" i="2"/>
  <c r="W128" i="2"/>
  <c r="V128" i="2"/>
  <c r="U128" i="2"/>
  <c r="T128" i="2"/>
  <c r="Q128" i="2"/>
  <c r="P128" i="2"/>
  <c r="O128" i="2"/>
  <c r="N128" i="2"/>
  <c r="M128" i="2"/>
  <c r="L128" i="2"/>
  <c r="K128" i="2"/>
  <c r="J128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D127" i="2"/>
  <c r="AC127" i="2"/>
  <c r="AB127" i="2"/>
  <c r="AA127" i="2"/>
  <c r="Z127" i="2"/>
  <c r="W127" i="2"/>
  <c r="V127" i="2"/>
  <c r="U127" i="2"/>
  <c r="T127" i="2"/>
  <c r="Q127" i="2"/>
  <c r="P127" i="2"/>
  <c r="O127" i="2"/>
  <c r="N127" i="2"/>
  <c r="M127" i="2"/>
  <c r="L127" i="2"/>
  <c r="K127" i="2"/>
  <c r="J127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D126" i="2"/>
  <c r="AC126" i="2"/>
  <c r="AB126" i="2"/>
  <c r="AA126" i="2"/>
  <c r="Z126" i="2"/>
  <c r="W126" i="2"/>
  <c r="V126" i="2"/>
  <c r="U126" i="2"/>
  <c r="T126" i="2"/>
  <c r="Q126" i="2"/>
  <c r="P126" i="2"/>
  <c r="O126" i="2"/>
  <c r="N126" i="2"/>
  <c r="M126" i="2"/>
  <c r="L126" i="2"/>
  <c r="K126" i="2"/>
  <c r="J126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D125" i="2"/>
  <c r="AC125" i="2"/>
  <c r="AB125" i="2"/>
  <c r="AA125" i="2"/>
  <c r="Z125" i="2"/>
  <c r="W125" i="2"/>
  <c r="V125" i="2"/>
  <c r="U125" i="2"/>
  <c r="T125" i="2"/>
  <c r="Q125" i="2"/>
  <c r="P125" i="2"/>
  <c r="O125" i="2"/>
  <c r="N125" i="2"/>
  <c r="M125" i="2"/>
  <c r="L125" i="2"/>
  <c r="K125" i="2"/>
  <c r="J125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D124" i="2"/>
  <c r="AC124" i="2"/>
  <c r="AB124" i="2"/>
  <c r="AA124" i="2"/>
  <c r="Z124" i="2"/>
  <c r="W124" i="2"/>
  <c r="V124" i="2"/>
  <c r="U124" i="2"/>
  <c r="T124" i="2"/>
  <c r="Q124" i="2"/>
  <c r="P124" i="2"/>
  <c r="O124" i="2"/>
  <c r="N124" i="2"/>
  <c r="M124" i="2"/>
  <c r="L124" i="2"/>
  <c r="K124" i="2"/>
  <c r="J124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D123" i="2"/>
  <c r="AC123" i="2"/>
  <c r="AB123" i="2"/>
  <c r="AA123" i="2"/>
  <c r="Z123" i="2"/>
  <c r="W123" i="2"/>
  <c r="V123" i="2"/>
  <c r="U123" i="2"/>
  <c r="T123" i="2"/>
  <c r="Q123" i="2"/>
  <c r="P123" i="2"/>
  <c r="O123" i="2"/>
  <c r="N123" i="2"/>
  <c r="M123" i="2"/>
  <c r="L123" i="2"/>
  <c r="K123" i="2"/>
  <c r="J123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D122" i="2"/>
  <c r="AC122" i="2"/>
  <c r="AB122" i="2"/>
  <c r="AA122" i="2"/>
  <c r="Z122" i="2"/>
  <c r="W122" i="2"/>
  <c r="V122" i="2"/>
  <c r="U122" i="2"/>
  <c r="T122" i="2"/>
  <c r="Q122" i="2"/>
  <c r="P122" i="2"/>
  <c r="O122" i="2"/>
  <c r="N122" i="2"/>
  <c r="M122" i="2"/>
  <c r="L122" i="2"/>
  <c r="K122" i="2"/>
  <c r="J122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D121" i="2"/>
  <c r="AC121" i="2"/>
  <c r="AB121" i="2"/>
  <c r="AA121" i="2"/>
  <c r="Z121" i="2"/>
  <c r="W121" i="2"/>
  <c r="V121" i="2"/>
  <c r="U121" i="2"/>
  <c r="T121" i="2"/>
  <c r="Q121" i="2"/>
  <c r="P121" i="2"/>
  <c r="O121" i="2"/>
  <c r="N121" i="2"/>
  <c r="M121" i="2"/>
  <c r="L121" i="2"/>
  <c r="K121" i="2"/>
  <c r="J121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D120" i="2"/>
  <c r="AC120" i="2"/>
  <c r="AB120" i="2"/>
  <c r="AA120" i="2"/>
  <c r="Z120" i="2"/>
  <c r="W120" i="2"/>
  <c r="V120" i="2"/>
  <c r="U120" i="2"/>
  <c r="T120" i="2"/>
  <c r="Q120" i="2"/>
  <c r="P120" i="2"/>
  <c r="O120" i="2"/>
  <c r="N120" i="2"/>
  <c r="M120" i="2"/>
  <c r="L120" i="2"/>
  <c r="K120" i="2"/>
  <c r="J120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D119" i="2"/>
  <c r="AC119" i="2"/>
  <c r="AB119" i="2"/>
  <c r="AA119" i="2"/>
  <c r="Z119" i="2"/>
  <c r="W119" i="2"/>
  <c r="V119" i="2"/>
  <c r="U119" i="2"/>
  <c r="T119" i="2"/>
  <c r="Q119" i="2"/>
  <c r="P119" i="2"/>
  <c r="O119" i="2"/>
  <c r="N119" i="2"/>
  <c r="M119" i="2"/>
  <c r="L119" i="2"/>
  <c r="K119" i="2"/>
  <c r="J119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D118" i="2"/>
  <c r="AC118" i="2"/>
  <c r="AB118" i="2"/>
  <c r="AA118" i="2"/>
  <c r="Z118" i="2"/>
  <c r="W118" i="2"/>
  <c r="V118" i="2"/>
  <c r="U118" i="2"/>
  <c r="T118" i="2"/>
  <c r="Q118" i="2"/>
  <c r="P118" i="2"/>
  <c r="O118" i="2"/>
  <c r="N118" i="2"/>
  <c r="M118" i="2"/>
  <c r="L118" i="2"/>
  <c r="K118" i="2"/>
  <c r="J118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D117" i="2"/>
  <c r="AC117" i="2"/>
  <c r="AB117" i="2"/>
  <c r="AA117" i="2"/>
  <c r="Z117" i="2"/>
  <c r="W117" i="2"/>
  <c r="V117" i="2"/>
  <c r="U117" i="2"/>
  <c r="T117" i="2"/>
  <c r="Q117" i="2"/>
  <c r="P117" i="2"/>
  <c r="O117" i="2"/>
  <c r="N117" i="2"/>
  <c r="M117" i="2"/>
  <c r="L117" i="2"/>
  <c r="K117" i="2"/>
  <c r="J117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D116" i="2"/>
  <c r="AC116" i="2"/>
  <c r="AB116" i="2"/>
  <c r="AA116" i="2"/>
  <c r="Z116" i="2"/>
  <c r="W116" i="2"/>
  <c r="V116" i="2"/>
  <c r="U116" i="2"/>
  <c r="T116" i="2"/>
  <c r="Q116" i="2"/>
  <c r="P116" i="2"/>
  <c r="O116" i="2"/>
  <c r="N116" i="2"/>
  <c r="M116" i="2"/>
  <c r="L116" i="2"/>
  <c r="K116" i="2"/>
  <c r="J116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D115" i="2"/>
  <c r="AC115" i="2"/>
  <c r="AB115" i="2"/>
  <c r="AA115" i="2"/>
  <c r="Z115" i="2"/>
  <c r="W115" i="2"/>
  <c r="V115" i="2"/>
  <c r="U115" i="2"/>
  <c r="T115" i="2"/>
  <c r="Q115" i="2"/>
  <c r="P115" i="2"/>
  <c r="O115" i="2"/>
  <c r="N115" i="2"/>
  <c r="M115" i="2"/>
  <c r="L115" i="2"/>
  <c r="K115" i="2"/>
  <c r="J115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D114" i="2"/>
  <c r="AC114" i="2"/>
  <c r="AB114" i="2"/>
  <c r="AA114" i="2"/>
  <c r="Z114" i="2"/>
  <c r="W114" i="2"/>
  <c r="V114" i="2"/>
  <c r="U114" i="2"/>
  <c r="T114" i="2"/>
  <c r="Q114" i="2"/>
  <c r="P114" i="2"/>
  <c r="O114" i="2"/>
  <c r="N114" i="2"/>
  <c r="M114" i="2"/>
  <c r="L114" i="2"/>
  <c r="K114" i="2"/>
  <c r="J114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D113" i="2"/>
  <c r="AC113" i="2"/>
  <c r="AB113" i="2"/>
  <c r="AA113" i="2"/>
  <c r="Z113" i="2"/>
  <c r="W113" i="2"/>
  <c r="V113" i="2"/>
  <c r="U113" i="2"/>
  <c r="T113" i="2"/>
  <c r="Q113" i="2"/>
  <c r="P113" i="2"/>
  <c r="O113" i="2"/>
  <c r="N113" i="2"/>
  <c r="M113" i="2"/>
  <c r="L113" i="2"/>
  <c r="K113" i="2"/>
  <c r="J113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D112" i="2"/>
  <c r="AC112" i="2"/>
  <c r="AB112" i="2"/>
  <c r="AA112" i="2"/>
  <c r="Z112" i="2"/>
  <c r="W112" i="2"/>
  <c r="V112" i="2"/>
  <c r="U112" i="2"/>
  <c r="T112" i="2"/>
  <c r="Q112" i="2"/>
  <c r="P112" i="2"/>
  <c r="O112" i="2"/>
  <c r="N112" i="2"/>
  <c r="M112" i="2"/>
  <c r="L112" i="2"/>
  <c r="K112" i="2"/>
  <c r="J112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D111" i="2"/>
  <c r="AC111" i="2"/>
  <c r="AB111" i="2"/>
  <c r="AA111" i="2"/>
  <c r="Z111" i="2"/>
  <c r="W111" i="2"/>
  <c r="V111" i="2"/>
  <c r="U111" i="2"/>
  <c r="T111" i="2"/>
  <c r="Q111" i="2"/>
  <c r="P111" i="2"/>
  <c r="O111" i="2"/>
  <c r="N111" i="2"/>
  <c r="M111" i="2"/>
  <c r="L111" i="2"/>
  <c r="K111" i="2"/>
  <c r="J111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D110" i="2"/>
  <c r="AC110" i="2"/>
  <c r="AB110" i="2"/>
  <c r="AA110" i="2"/>
  <c r="Z110" i="2"/>
  <c r="W110" i="2"/>
  <c r="V110" i="2"/>
  <c r="U110" i="2"/>
  <c r="T110" i="2"/>
  <c r="Q110" i="2"/>
  <c r="P110" i="2"/>
  <c r="O110" i="2"/>
  <c r="N110" i="2"/>
  <c r="M110" i="2"/>
  <c r="L110" i="2"/>
  <c r="K110" i="2"/>
  <c r="J110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D109" i="2"/>
  <c r="AC109" i="2"/>
  <c r="AB109" i="2"/>
  <c r="AA109" i="2"/>
  <c r="Z109" i="2"/>
  <c r="W109" i="2"/>
  <c r="V109" i="2"/>
  <c r="U109" i="2"/>
  <c r="T109" i="2"/>
  <c r="Q109" i="2"/>
  <c r="P109" i="2"/>
  <c r="O109" i="2"/>
  <c r="N109" i="2"/>
  <c r="M109" i="2"/>
  <c r="L109" i="2"/>
  <c r="K109" i="2"/>
  <c r="J109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D108" i="2"/>
  <c r="AC108" i="2"/>
  <c r="AB108" i="2"/>
  <c r="AA108" i="2"/>
  <c r="Z108" i="2"/>
  <c r="W108" i="2"/>
  <c r="V108" i="2"/>
  <c r="U108" i="2"/>
  <c r="T108" i="2"/>
  <c r="Q108" i="2"/>
  <c r="P108" i="2"/>
  <c r="O108" i="2"/>
  <c r="N108" i="2"/>
  <c r="M108" i="2"/>
  <c r="L108" i="2"/>
  <c r="K108" i="2"/>
  <c r="J108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D107" i="2"/>
  <c r="AC107" i="2"/>
  <c r="AB107" i="2"/>
  <c r="AA107" i="2"/>
  <c r="Z107" i="2"/>
  <c r="W107" i="2"/>
  <c r="V107" i="2"/>
  <c r="U107" i="2"/>
  <c r="T107" i="2"/>
  <c r="Q107" i="2"/>
  <c r="P107" i="2"/>
  <c r="O107" i="2"/>
  <c r="N107" i="2"/>
  <c r="M107" i="2"/>
  <c r="L107" i="2"/>
  <c r="K107" i="2"/>
  <c r="J107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D106" i="2"/>
  <c r="AC106" i="2"/>
  <c r="AB106" i="2"/>
  <c r="AA106" i="2"/>
  <c r="Z106" i="2"/>
  <c r="W106" i="2"/>
  <c r="V106" i="2"/>
  <c r="U106" i="2"/>
  <c r="T106" i="2"/>
  <c r="Q106" i="2"/>
  <c r="P106" i="2"/>
  <c r="O106" i="2"/>
  <c r="N106" i="2"/>
  <c r="M106" i="2"/>
  <c r="L106" i="2"/>
  <c r="K106" i="2"/>
  <c r="J106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D105" i="2"/>
  <c r="AC105" i="2"/>
  <c r="AB105" i="2"/>
  <c r="AA105" i="2"/>
  <c r="Z105" i="2"/>
  <c r="W105" i="2"/>
  <c r="V105" i="2"/>
  <c r="U105" i="2"/>
  <c r="T105" i="2"/>
  <c r="Q105" i="2"/>
  <c r="P105" i="2"/>
  <c r="O105" i="2"/>
  <c r="N105" i="2"/>
  <c r="M105" i="2"/>
  <c r="L105" i="2"/>
  <c r="K105" i="2"/>
  <c r="J105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D104" i="2"/>
  <c r="AC104" i="2"/>
  <c r="AB104" i="2"/>
  <c r="AA104" i="2"/>
  <c r="Z104" i="2"/>
  <c r="W104" i="2"/>
  <c r="V104" i="2"/>
  <c r="U104" i="2"/>
  <c r="T104" i="2"/>
  <c r="Q104" i="2"/>
  <c r="P104" i="2"/>
  <c r="O104" i="2"/>
  <c r="N104" i="2"/>
  <c r="M104" i="2"/>
  <c r="L104" i="2"/>
  <c r="K104" i="2"/>
  <c r="J104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D103" i="2"/>
  <c r="AC103" i="2"/>
  <c r="AB103" i="2"/>
  <c r="AA103" i="2"/>
  <c r="Z103" i="2"/>
  <c r="W103" i="2"/>
  <c r="V103" i="2"/>
  <c r="U103" i="2"/>
  <c r="T103" i="2"/>
  <c r="Q103" i="2"/>
  <c r="P103" i="2"/>
  <c r="O103" i="2"/>
  <c r="N103" i="2"/>
  <c r="M103" i="2"/>
  <c r="L103" i="2"/>
  <c r="K103" i="2"/>
  <c r="J103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D102" i="2"/>
  <c r="AC102" i="2"/>
  <c r="AB102" i="2"/>
  <c r="AA102" i="2"/>
  <c r="Z102" i="2"/>
  <c r="W102" i="2"/>
  <c r="V102" i="2"/>
  <c r="U102" i="2"/>
  <c r="T102" i="2"/>
  <c r="Q102" i="2"/>
  <c r="P102" i="2"/>
  <c r="O102" i="2"/>
  <c r="N102" i="2"/>
  <c r="M102" i="2"/>
  <c r="L102" i="2"/>
  <c r="K102" i="2"/>
  <c r="J102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D101" i="2"/>
  <c r="AC101" i="2"/>
  <c r="AB101" i="2"/>
  <c r="AA101" i="2"/>
  <c r="Z101" i="2"/>
  <c r="W101" i="2"/>
  <c r="V101" i="2"/>
  <c r="U101" i="2"/>
  <c r="T101" i="2"/>
  <c r="Q101" i="2"/>
  <c r="P101" i="2"/>
  <c r="O101" i="2"/>
  <c r="N101" i="2"/>
  <c r="M101" i="2"/>
  <c r="L101" i="2"/>
  <c r="K101" i="2"/>
  <c r="J101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D100" i="2"/>
  <c r="AC100" i="2"/>
  <c r="AB100" i="2"/>
  <c r="AA100" i="2"/>
  <c r="Z100" i="2"/>
  <c r="W100" i="2"/>
  <c r="V100" i="2"/>
  <c r="U100" i="2"/>
  <c r="T100" i="2"/>
  <c r="Q100" i="2"/>
  <c r="P100" i="2"/>
  <c r="O100" i="2"/>
  <c r="N100" i="2"/>
  <c r="M100" i="2"/>
  <c r="L100" i="2"/>
  <c r="K100" i="2"/>
  <c r="J100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D99" i="2"/>
  <c r="AC99" i="2"/>
  <c r="AB99" i="2"/>
  <c r="AA99" i="2"/>
  <c r="Z99" i="2"/>
  <c r="W99" i="2"/>
  <c r="V99" i="2"/>
  <c r="U99" i="2"/>
  <c r="T99" i="2"/>
  <c r="Q99" i="2"/>
  <c r="P99" i="2"/>
  <c r="O99" i="2"/>
  <c r="N99" i="2"/>
  <c r="M99" i="2"/>
  <c r="L99" i="2"/>
  <c r="K99" i="2"/>
  <c r="J99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D98" i="2"/>
  <c r="AC98" i="2"/>
  <c r="AB98" i="2"/>
  <c r="AA98" i="2"/>
  <c r="Z98" i="2"/>
  <c r="W98" i="2"/>
  <c r="V98" i="2"/>
  <c r="U98" i="2"/>
  <c r="T98" i="2"/>
  <c r="Q98" i="2"/>
  <c r="P98" i="2"/>
  <c r="O98" i="2"/>
  <c r="N98" i="2"/>
  <c r="M98" i="2"/>
  <c r="L98" i="2"/>
  <c r="K98" i="2"/>
  <c r="J98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D97" i="2"/>
  <c r="AC97" i="2"/>
  <c r="AB97" i="2"/>
  <c r="AA97" i="2"/>
  <c r="Z97" i="2"/>
  <c r="W97" i="2"/>
  <c r="V97" i="2"/>
  <c r="U97" i="2"/>
  <c r="T97" i="2"/>
  <c r="Q97" i="2"/>
  <c r="P97" i="2"/>
  <c r="O97" i="2"/>
  <c r="N97" i="2"/>
  <c r="M97" i="2"/>
  <c r="L97" i="2"/>
  <c r="K97" i="2"/>
  <c r="J97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D96" i="2"/>
  <c r="AC96" i="2"/>
  <c r="AB96" i="2"/>
  <c r="AA96" i="2"/>
  <c r="Z96" i="2"/>
  <c r="W96" i="2"/>
  <c r="V96" i="2"/>
  <c r="U96" i="2"/>
  <c r="T96" i="2"/>
  <c r="Q96" i="2"/>
  <c r="P96" i="2"/>
  <c r="O96" i="2"/>
  <c r="N96" i="2"/>
  <c r="M96" i="2"/>
  <c r="L96" i="2"/>
  <c r="K96" i="2"/>
  <c r="J96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D95" i="2"/>
  <c r="AC95" i="2"/>
  <c r="AB95" i="2"/>
  <c r="AA95" i="2"/>
  <c r="Z95" i="2"/>
  <c r="W95" i="2"/>
  <c r="V95" i="2"/>
  <c r="U95" i="2"/>
  <c r="T95" i="2"/>
  <c r="Q95" i="2"/>
  <c r="P95" i="2"/>
  <c r="O95" i="2"/>
  <c r="N95" i="2"/>
  <c r="M95" i="2"/>
  <c r="L95" i="2"/>
  <c r="K95" i="2"/>
  <c r="J95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D94" i="2"/>
  <c r="AC94" i="2"/>
  <c r="AB94" i="2"/>
  <c r="AA94" i="2"/>
  <c r="Z94" i="2"/>
  <c r="W94" i="2"/>
  <c r="V94" i="2"/>
  <c r="U94" i="2"/>
  <c r="T94" i="2"/>
  <c r="Q94" i="2"/>
  <c r="P94" i="2"/>
  <c r="O94" i="2"/>
  <c r="N94" i="2"/>
  <c r="M94" i="2"/>
  <c r="L94" i="2"/>
  <c r="K94" i="2"/>
  <c r="J94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D93" i="2"/>
  <c r="AC93" i="2"/>
  <c r="AB93" i="2"/>
  <c r="AA93" i="2"/>
  <c r="Z93" i="2"/>
  <c r="W93" i="2"/>
  <c r="V93" i="2"/>
  <c r="U93" i="2"/>
  <c r="T93" i="2"/>
  <c r="Q93" i="2"/>
  <c r="P93" i="2"/>
  <c r="O93" i="2"/>
  <c r="N93" i="2"/>
  <c r="M93" i="2"/>
  <c r="L93" i="2"/>
  <c r="K93" i="2"/>
  <c r="J93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D92" i="2"/>
  <c r="AC92" i="2"/>
  <c r="AB92" i="2"/>
  <c r="AA92" i="2"/>
  <c r="Z92" i="2"/>
  <c r="W92" i="2"/>
  <c r="V92" i="2"/>
  <c r="U92" i="2"/>
  <c r="T92" i="2"/>
  <c r="Q92" i="2"/>
  <c r="P92" i="2"/>
  <c r="O92" i="2"/>
  <c r="N92" i="2"/>
  <c r="M92" i="2"/>
  <c r="L92" i="2"/>
  <c r="K92" i="2"/>
  <c r="J92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D91" i="2"/>
  <c r="AC91" i="2"/>
  <c r="AB91" i="2"/>
  <c r="AA91" i="2"/>
  <c r="Z91" i="2"/>
  <c r="W91" i="2"/>
  <c r="V91" i="2"/>
  <c r="U91" i="2"/>
  <c r="T91" i="2"/>
  <c r="Q91" i="2"/>
  <c r="P91" i="2"/>
  <c r="O91" i="2"/>
  <c r="N91" i="2"/>
  <c r="M91" i="2"/>
  <c r="L91" i="2"/>
  <c r="K91" i="2"/>
  <c r="J91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D90" i="2"/>
  <c r="AC90" i="2"/>
  <c r="AB90" i="2"/>
  <c r="AA90" i="2"/>
  <c r="Z90" i="2"/>
  <c r="W90" i="2"/>
  <c r="V90" i="2"/>
  <c r="U90" i="2"/>
  <c r="T90" i="2"/>
  <c r="Q90" i="2"/>
  <c r="P90" i="2"/>
  <c r="O90" i="2"/>
  <c r="N90" i="2"/>
  <c r="M90" i="2"/>
  <c r="L90" i="2"/>
  <c r="K90" i="2"/>
  <c r="J90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D89" i="2"/>
  <c r="AC89" i="2"/>
  <c r="AB89" i="2"/>
  <c r="AA89" i="2"/>
  <c r="Z89" i="2"/>
  <c r="W89" i="2"/>
  <c r="V89" i="2"/>
  <c r="U89" i="2"/>
  <c r="T89" i="2"/>
  <c r="Q89" i="2"/>
  <c r="P89" i="2"/>
  <c r="O89" i="2"/>
  <c r="N89" i="2"/>
  <c r="M89" i="2"/>
  <c r="L89" i="2"/>
  <c r="K89" i="2"/>
  <c r="J89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D88" i="2"/>
  <c r="AC88" i="2"/>
  <c r="AB88" i="2"/>
  <c r="AA88" i="2"/>
  <c r="Z88" i="2"/>
  <c r="W88" i="2"/>
  <c r="V88" i="2"/>
  <c r="U88" i="2"/>
  <c r="T88" i="2"/>
  <c r="Q88" i="2"/>
  <c r="P88" i="2"/>
  <c r="O88" i="2"/>
  <c r="N88" i="2"/>
  <c r="M88" i="2"/>
  <c r="L88" i="2"/>
  <c r="K88" i="2"/>
  <c r="J88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D87" i="2"/>
  <c r="AC87" i="2"/>
  <c r="AB87" i="2"/>
  <c r="AA87" i="2"/>
  <c r="Z87" i="2"/>
  <c r="W87" i="2"/>
  <c r="V87" i="2"/>
  <c r="U87" i="2"/>
  <c r="T87" i="2"/>
  <c r="Q87" i="2"/>
  <c r="P87" i="2"/>
  <c r="O87" i="2"/>
  <c r="N87" i="2"/>
  <c r="M87" i="2"/>
  <c r="L87" i="2"/>
  <c r="K87" i="2"/>
  <c r="J87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D86" i="2"/>
  <c r="AC86" i="2"/>
  <c r="AB86" i="2"/>
  <c r="AA86" i="2"/>
  <c r="Z86" i="2"/>
  <c r="W86" i="2"/>
  <c r="V86" i="2"/>
  <c r="U86" i="2"/>
  <c r="T86" i="2"/>
  <c r="Q86" i="2"/>
  <c r="P86" i="2"/>
  <c r="O86" i="2"/>
  <c r="N86" i="2"/>
  <c r="M86" i="2"/>
  <c r="L86" i="2"/>
  <c r="K86" i="2"/>
  <c r="J86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D85" i="2"/>
  <c r="AC85" i="2"/>
  <c r="AB85" i="2"/>
  <c r="AA85" i="2"/>
  <c r="Z85" i="2"/>
  <c r="W85" i="2"/>
  <c r="V85" i="2"/>
  <c r="U85" i="2"/>
  <c r="T85" i="2"/>
  <c r="Q85" i="2"/>
  <c r="P85" i="2"/>
  <c r="O85" i="2"/>
  <c r="N85" i="2"/>
  <c r="M85" i="2"/>
  <c r="L85" i="2"/>
  <c r="K85" i="2"/>
  <c r="J85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D84" i="2"/>
  <c r="AC84" i="2"/>
  <c r="AB84" i="2"/>
  <c r="AA84" i="2"/>
  <c r="Z84" i="2"/>
  <c r="W84" i="2"/>
  <c r="V84" i="2"/>
  <c r="U84" i="2"/>
  <c r="T84" i="2"/>
  <c r="Q84" i="2"/>
  <c r="P84" i="2"/>
  <c r="O84" i="2"/>
  <c r="N84" i="2"/>
  <c r="M84" i="2"/>
  <c r="L84" i="2"/>
  <c r="K84" i="2"/>
  <c r="J84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D83" i="2"/>
  <c r="AC83" i="2"/>
  <c r="AB83" i="2"/>
  <c r="AA83" i="2"/>
  <c r="Z83" i="2"/>
  <c r="W83" i="2"/>
  <c r="V83" i="2"/>
  <c r="U83" i="2"/>
  <c r="T83" i="2"/>
  <c r="Q83" i="2"/>
  <c r="P83" i="2"/>
  <c r="O83" i="2"/>
  <c r="N83" i="2"/>
  <c r="M83" i="2"/>
  <c r="L83" i="2"/>
  <c r="K83" i="2"/>
  <c r="J83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D82" i="2"/>
  <c r="AC82" i="2"/>
  <c r="AB82" i="2"/>
  <c r="AA82" i="2"/>
  <c r="Z82" i="2"/>
  <c r="W82" i="2"/>
  <c r="V82" i="2"/>
  <c r="U82" i="2"/>
  <c r="T82" i="2"/>
  <c r="Q82" i="2"/>
  <c r="P82" i="2"/>
  <c r="O82" i="2"/>
  <c r="N82" i="2"/>
  <c r="M82" i="2"/>
  <c r="L82" i="2"/>
  <c r="K82" i="2"/>
  <c r="J82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D81" i="2"/>
  <c r="AC81" i="2"/>
  <c r="AB81" i="2"/>
  <c r="AA81" i="2"/>
  <c r="Z81" i="2"/>
  <c r="W81" i="2"/>
  <c r="V81" i="2"/>
  <c r="U81" i="2"/>
  <c r="T81" i="2"/>
  <c r="Q81" i="2"/>
  <c r="P81" i="2"/>
  <c r="O81" i="2"/>
  <c r="N81" i="2"/>
  <c r="M81" i="2"/>
  <c r="L81" i="2"/>
  <c r="K81" i="2"/>
  <c r="J81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D80" i="2"/>
  <c r="AC80" i="2"/>
  <c r="AB80" i="2"/>
  <c r="AA80" i="2"/>
  <c r="Z80" i="2"/>
  <c r="W80" i="2"/>
  <c r="V80" i="2"/>
  <c r="U80" i="2"/>
  <c r="T80" i="2"/>
  <c r="Q80" i="2"/>
  <c r="P80" i="2"/>
  <c r="O80" i="2"/>
  <c r="N80" i="2"/>
  <c r="M80" i="2"/>
  <c r="L80" i="2"/>
  <c r="K80" i="2"/>
  <c r="J80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D79" i="2"/>
  <c r="AC79" i="2"/>
  <c r="AB79" i="2"/>
  <c r="AA79" i="2"/>
  <c r="Z79" i="2"/>
  <c r="W79" i="2"/>
  <c r="V79" i="2"/>
  <c r="U79" i="2"/>
  <c r="T79" i="2"/>
  <c r="Q79" i="2"/>
  <c r="P79" i="2"/>
  <c r="O79" i="2"/>
  <c r="N79" i="2"/>
  <c r="M79" i="2"/>
  <c r="L79" i="2"/>
  <c r="K79" i="2"/>
  <c r="J79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D78" i="2"/>
  <c r="AC78" i="2"/>
  <c r="AB78" i="2"/>
  <c r="AA78" i="2"/>
  <c r="Z78" i="2"/>
  <c r="W78" i="2"/>
  <c r="V78" i="2"/>
  <c r="U78" i="2"/>
  <c r="T78" i="2"/>
  <c r="Q78" i="2"/>
  <c r="P78" i="2"/>
  <c r="O78" i="2"/>
  <c r="N78" i="2"/>
  <c r="M78" i="2"/>
  <c r="L78" i="2"/>
  <c r="K78" i="2"/>
  <c r="J78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D77" i="2"/>
  <c r="AC77" i="2"/>
  <c r="AB77" i="2"/>
  <c r="AA77" i="2"/>
  <c r="Z77" i="2"/>
  <c r="W77" i="2"/>
  <c r="V77" i="2"/>
  <c r="U77" i="2"/>
  <c r="T77" i="2"/>
  <c r="Q77" i="2"/>
  <c r="P77" i="2"/>
  <c r="O77" i="2"/>
  <c r="N77" i="2"/>
  <c r="M77" i="2"/>
  <c r="L77" i="2"/>
  <c r="K77" i="2"/>
  <c r="J77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D76" i="2"/>
  <c r="AC76" i="2"/>
  <c r="AB76" i="2"/>
  <c r="AA76" i="2"/>
  <c r="Z76" i="2"/>
  <c r="W76" i="2"/>
  <c r="V76" i="2"/>
  <c r="U76" i="2"/>
  <c r="T76" i="2"/>
  <c r="Q76" i="2"/>
  <c r="P76" i="2"/>
  <c r="O76" i="2"/>
  <c r="N76" i="2"/>
  <c r="M76" i="2"/>
  <c r="L76" i="2"/>
  <c r="K76" i="2"/>
  <c r="J76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D75" i="2"/>
  <c r="AC75" i="2"/>
  <c r="AB75" i="2"/>
  <c r="AA75" i="2"/>
  <c r="Z75" i="2"/>
  <c r="W75" i="2"/>
  <c r="V75" i="2"/>
  <c r="U75" i="2"/>
  <c r="T75" i="2"/>
  <c r="Q75" i="2"/>
  <c r="P75" i="2"/>
  <c r="O75" i="2"/>
  <c r="N75" i="2"/>
  <c r="M75" i="2"/>
  <c r="L75" i="2"/>
  <c r="K75" i="2"/>
  <c r="J75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D74" i="2"/>
  <c r="AC74" i="2"/>
  <c r="AB74" i="2"/>
  <c r="AA74" i="2"/>
  <c r="Z74" i="2"/>
  <c r="W74" i="2"/>
  <c r="V74" i="2"/>
  <c r="U74" i="2"/>
  <c r="T74" i="2"/>
  <c r="Q74" i="2"/>
  <c r="P74" i="2"/>
  <c r="O74" i="2"/>
  <c r="N74" i="2"/>
  <c r="M74" i="2"/>
  <c r="L74" i="2"/>
  <c r="K74" i="2"/>
  <c r="J74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D73" i="2"/>
  <c r="AC73" i="2"/>
  <c r="AB73" i="2"/>
  <c r="AA73" i="2"/>
  <c r="Z73" i="2"/>
  <c r="W73" i="2"/>
  <c r="V73" i="2"/>
  <c r="U73" i="2"/>
  <c r="T73" i="2"/>
  <c r="Q73" i="2"/>
  <c r="P73" i="2"/>
  <c r="O73" i="2"/>
  <c r="N73" i="2"/>
  <c r="M73" i="2"/>
  <c r="L73" i="2"/>
  <c r="K73" i="2"/>
  <c r="J73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D72" i="2"/>
  <c r="AC72" i="2"/>
  <c r="AB72" i="2"/>
  <c r="AA72" i="2"/>
  <c r="Z72" i="2"/>
  <c r="W72" i="2"/>
  <c r="V72" i="2"/>
  <c r="U72" i="2"/>
  <c r="T72" i="2"/>
  <c r="Q72" i="2"/>
  <c r="P72" i="2"/>
  <c r="O72" i="2"/>
  <c r="N72" i="2"/>
  <c r="M72" i="2"/>
  <c r="L72" i="2"/>
  <c r="K72" i="2"/>
  <c r="J72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D71" i="2"/>
  <c r="AC71" i="2"/>
  <c r="AB71" i="2"/>
  <c r="AA71" i="2"/>
  <c r="Z71" i="2"/>
  <c r="W71" i="2"/>
  <c r="V71" i="2"/>
  <c r="U71" i="2"/>
  <c r="T71" i="2"/>
  <c r="Q71" i="2"/>
  <c r="P71" i="2"/>
  <c r="O71" i="2"/>
  <c r="N71" i="2"/>
  <c r="M71" i="2"/>
  <c r="L71" i="2"/>
  <c r="K71" i="2"/>
  <c r="J71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D70" i="2"/>
  <c r="AC70" i="2"/>
  <c r="AB70" i="2"/>
  <c r="AA70" i="2"/>
  <c r="Z70" i="2"/>
  <c r="W70" i="2"/>
  <c r="V70" i="2"/>
  <c r="U70" i="2"/>
  <c r="T70" i="2"/>
  <c r="Q70" i="2"/>
  <c r="P70" i="2"/>
  <c r="O70" i="2"/>
  <c r="N70" i="2"/>
  <c r="M70" i="2"/>
  <c r="L70" i="2"/>
  <c r="K70" i="2"/>
  <c r="J70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D69" i="2"/>
  <c r="AC69" i="2"/>
  <c r="AB69" i="2"/>
  <c r="AA69" i="2"/>
  <c r="Z69" i="2"/>
  <c r="W69" i="2"/>
  <c r="V69" i="2"/>
  <c r="U69" i="2"/>
  <c r="T69" i="2"/>
  <c r="Q69" i="2"/>
  <c r="P69" i="2"/>
  <c r="O69" i="2"/>
  <c r="N69" i="2"/>
  <c r="M69" i="2"/>
  <c r="L69" i="2"/>
  <c r="K69" i="2"/>
  <c r="J69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D68" i="2"/>
  <c r="AC68" i="2"/>
  <c r="AB68" i="2"/>
  <c r="AA68" i="2"/>
  <c r="Z68" i="2"/>
  <c r="W68" i="2"/>
  <c r="V68" i="2"/>
  <c r="U68" i="2"/>
  <c r="T68" i="2"/>
  <c r="Q68" i="2"/>
  <c r="P68" i="2"/>
  <c r="O68" i="2"/>
  <c r="N68" i="2"/>
  <c r="M68" i="2"/>
  <c r="L68" i="2"/>
  <c r="K68" i="2"/>
  <c r="J68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D67" i="2"/>
  <c r="AC67" i="2"/>
  <c r="AB67" i="2"/>
  <c r="AA67" i="2"/>
  <c r="Z67" i="2"/>
  <c r="W67" i="2"/>
  <c r="V67" i="2"/>
  <c r="U67" i="2"/>
  <c r="T67" i="2"/>
  <c r="Q67" i="2"/>
  <c r="P67" i="2"/>
  <c r="O67" i="2"/>
  <c r="N67" i="2"/>
  <c r="M67" i="2"/>
  <c r="L67" i="2"/>
  <c r="K67" i="2"/>
  <c r="J67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D66" i="2"/>
  <c r="AC66" i="2"/>
  <c r="AB66" i="2"/>
  <c r="AA66" i="2"/>
  <c r="Z66" i="2"/>
  <c r="W66" i="2"/>
  <c r="V66" i="2"/>
  <c r="U66" i="2"/>
  <c r="T66" i="2"/>
  <c r="Q66" i="2"/>
  <c r="P66" i="2"/>
  <c r="O66" i="2"/>
  <c r="N66" i="2"/>
  <c r="M66" i="2"/>
  <c r="L66" i="2"/>
  <c r="K66" i="2"/>
  <c r="J66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D65" i="2"/>
  <c r="AC65" i="2"/>
  <c r="AB65" i="2"/>
  <c r="AA65" i="2"/>
  <c r="Z65" i="2"/>
  <c r="W65" i="2"/>
  <c r="V65" i="2"/>
  <c r="U65" i="2"/>
  <c r="T65" i="2"/>
  <c r="Q65" i="2"/>
  <c r="P65" i="2"/>
  <c r="O65" i="2"/>
  <c r="N65" i="2"/>
  <c r="M65" i="2"/>
  <c r="L65" i="2"/>
  <c r="K65" i="2"/>
  <c r="J65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D64" i="2"/>
  <c r="AC64" i="2"/>
  <c r="AB64" i="2"/>
  <c r="AA64" i="2"/>
  <c r="Z64" i="2"/>
  <c r="W64" i="2"/>
  <c r="V64" i="2"/>
  <c r="U64" i="2"/>
  <c r="T64" i="2"/>
  <c r="Q64" i="2"/>
  <c r="P64" i="2"/>
  <c r="O64" i="2"/>
  <c r="N64" i="2"/>
  <c r="M64" i="2"/>
  <c r="L64" i="2"/>
  <c r="K64" i="2"/>
  <c r="J64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D63" i="2"/>
  <c r="AC63" i="2"/>
  <c r="AB63" i="2"/>
  <c r="AA63" i="2"/>
  <c r="Z63" i="2"/>
  <c r="W63" i="2"/>
  <c r="V63" i="2"/>
  <c r="U63" i="2"/>
  <c r="T63" i="2"/>
  <c r="Q63" i="2"/>
  <c r="P63" i="2"/>
  <c r="O63" i="2"/>
  <c r="N63" i="2"/>
  <c r="M63" i="2"/>
  <c r="L63" i="2"/>
  <c r="K63" i="2"/>
  <c r="J63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D62" i="2"/>
  <c r="AC62" i="2"/>
  <c r="AB62" i="2"/>
  <c r="AA62" i="2"/>
  <c r="Z62" i="2"/>
  <c r="W62" i="2"/>
  <c r="V62" i="2"/>
  <c r="U62" i="2"/>
  <c r="T62" i="2"/>
  <c r="Q62" i="2"/>
  <c r="P62" i="2"/>
  <c r="O62" i="2"/>
  <c r="N62" i="2"/>
  <c r="M62" i="2"/>
  <c r="L62" i="2"/>
  <c r="K62" i="2"/>
  <c r="J62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D61" i="2"/>
  <c r="AC61" i="2"/>
  <c r="AB61" i="2"/>
  <c r="AA61" i="2"/>
  <c r="Z61" i="2"/>
  <c r="W61" i="2"/>
  <c r="V61" i="2"/>
  <c r="U61" i="2"/>
  <c r="T61" i="2"/>
  <c r="Q61" i="2"/>
  <c r="P61" i="2"/>
  <c r="O61" i="2"/>
  <c r="N61" i="2"/>
  <c r="M61" i="2"/>
  <c r="L61" i="2"/>
  <c r="K61" i="2"/>
  <c r="J61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D60" i="2"/>
  <c r="AC60" i="2"/>
  <c r="AB60" i="2"/>
  <c r="AA60" i="2"/>
  <c r="Z60" i="2"/>
  <c r="W60" i="2"/>
  <c r="V60" i="2"/>
  <c r="U60" i="2"/>
  <c r="T60" i="2"/>
  <c r="Q60" i="2"/>
  <c r="P60" i="2"/>
  <c r="O60" i="2"/>
  <c r="N60" i="2"/>
  <c r="M60" i="2"/>
  <c r="L60" i="2"/>
  <c r="K60" i="2"/>
  <c r="J60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D59" i="2"/>
  <c r="AC59" i="2"/>
  <c r="AB59" i="2"/>
  <c r="AA59" i="2"/>
  <c r="Z59" i="2"/>
  <c r="W59" i="2"/>
  <c r="V59" i="2"/>
  <c r="U59" i="2"/>
  <c r="T59" i="2"/>
  <c r="Q59" i="2"/>
  <c r="P59" i="2"/>
  <c r="O59" i="2"/>
  <c r="N59" i="2"/>
  <c r="M59" i="2"/>
  <c r="L59" i="2"/>
  <c r="K59" i="2"/>
  <c r="J59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D58" i="2"/>
  <c r="AC58" i="2"/>
  <c r="AB58" i="2"/>
  <c r="AA58" i="2"/>
  <c r="Z58" i="2"/>
  <c r="W58" i="2"/>
  <c r="V58" i="2"/>
  <c r="U58" i="2"/>
  <c r="T58" i="2"/>
  <c r="Q58" i="2"/>
  <c r="P58" i="2"/>
  <c r="O58" i="2"/>
  <c r="N58" i="2"/>
  <c r="M58" i="2"/>
  <c r="L58" i="2"/>
  <c r="K58" i="2"/>
  <c r="J58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D57" i="2"/>
  <c r="AC57" i="2"/>
  <c r="AB57" i="2"/>
  <c r="AA57" i="2"/>
  <c r="Z57" i="2"/>
  <c r="W57" i="2"/>
  <c r="V57" i="2"/>
  <c r="U57" i="2"/>
  <c r="T57" i="2"/>
  <c r="Q57" i="2"/>
  <c r="P57" i="2"/>
  <c r="O57" i="2"/>
  <c r="N57" i="2"/>
  <c r="M57" i="2"/>
  <c r="L57" i="2"/>
  <c r="K57" i="2"/>
  <c r="J57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D56" i="2"/>
  <c r="AC56" i="2"/>
  <c r="AB56" i="2"/>
  <c r="AA56" i="2"/>
  <c r="Z56" i="2"/>
  <c r="W56" i="2"/>
  <c r="V56" i="2"/>
  <c r="U56" i="2"/>
  <c r="T56" i="2"/>
  <c r="Q56" i="2"/>
  <c r="P56" i="2"/>
  <c r="O56" i="2"/>
  <c r="N56" i="2"/>
  <c r="M56" i="2"/>
  <c r="L56" i="2"/>
  <c r="K56" i="2"/>
  <c r="J56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D55" i="2"/>
  <c r="AC55" i="2"/>
  <c r="AB55" i="2"/>
  <c r="AA55" i="2"/>
  <c r="Z55" i="2"/>
  <c r="W55" i="2"/>
  <c r="V55" i="2"/>
  <c r="U55" i="2"/>
  <c r="T55" i="2"/>
  <c r="Q55" i="2"/>
  <c r="P55" i="2"/>
  <c r="O55" i="2"/>
  <c r="N55" i="2"/>
  <c r="M55" i="2"/>
  <c r="L55" i="2"/>
  <c r="K55" i="2"/>
  <c r="J55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D54" i="2"/>
  <c r="AC54" i="2"/>
  <c r="AB54" i="2"/>
  <c r="AA54" i="2"/>
  <c r="Z54" i="2"/>
  <c r="W54" i="2"/>
  <c r="V54" i="2"/>
  <c r="U54" i="2"/>
  <c r="T54" i="2"/>
  <c r="Q54" i="2"/>
  <c r="P54" i="2"/>
  <c r="O54" i="2"/>
  <c r="N54" i="2"/>
  <c r="M54" i="2"/>
  <c r="L54" i="2"/>
  <c r="K54" i="2"/>
  <c r="J54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D53" i="2"/>
  <c r="AC53" i="2"/>
  <c r="AB53" i="2"/>
  <c r="AA53" i="2"/>
  <c r="Z53" i="2"/>
  <c r="W53" i="2"/>
  <c r="V53" i="2"/>
  <c r="U53" i="2"/>
  <c r="T53" i="2"/>
  <c r="Q53" i="2"/>
  <c r="P53" i="2"/>
  <c r="O53" i="2"/>
  <c r="N53" i="2"/>
  <c r="M53" i="2"/>
  <c r="L53" i="2"/>
  <c r="K53" i="2"/>
  <c r="J53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D52" i="2"/>
  <c r="AC52" i="2"/>
  <c r="AB52" i="2"/>
  <c r="AA52" i="2"/>
  <c r="Z52" i="2"/>
  <c r="W52" i="2"/>
  <c r="V52" i="2"/>
  <c r="U52" i="2"/>
  <c r="T52" i="2"/>
  <c r="Q52" i="2"/>
  <c r="P52" i="2"/>
  <c r="O52" i="2"/>
  <c r="N52" i="2"/>
  <c r="M52" i="2"/>
  <c r="L52" i="2"/>
  <c r="K52" i="2"/>
  <c r="J52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D51" i="2"/>
  <c r="AC51" i="2"/>
  <c r="AB51" i="2"/>
  <c r="AA51" i="2"/>
  <c r="Z51" i="2"/>
  <c r="W51" i="2"/>
  <c r="V51" i="2"/>
  <c r="U51" i="2"/>
  <c r="T51" i="2"/>
  <c r="Q51" i="2"/>
  <c r="P51" i="2"/>
  <c r="O51" i="2"/>
  <c r="N51" i="2"/>
  <c r="M51" i="2"/>
  <c r="L51" i="2"/>
  <c r="K51" i="2"/>
  <c r="J51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D50" i="2"/>
  <c r="AC50" i="2"/>
  <c r="AB50" i="2"/>
  <c r="AA50" i="2"/>
  <c r="Z50" i="2"/>
  <c r="W50" i="2"/>
  <c r="V50" i="2"/>
  <c r="U50" i="2"/>
  <c r="T50" i="2"/>
  <c r="Q50" i="2"/>
  <c r="P50" i="2"/>
  <c r="O50" i="2"/>
  <c r="N50" i="2"/>
  <c r="M50" i="2"/>
  <c r="L50" i="2"/>
  <c r="K50" i="2"/>
  <c r="J50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D49" i="2"/>
  <c r="AC49" i="2"/>
  <c r="AB49" i="2"/>
  <c r="AA49" i="2"/>
  <c r="Z49" i="2"/>
  <c r="W49" i="2"/>
  <c r="V49" i="2"/>
  <c r="U49" i="2"/>
  <c r="T49" i="2"/>
  <c r="Q49" i="2"/>
  <c r="P49" i="2"/>
  <c r="O49" i="2"/>
  <c r="N49" i="2"/>
  <c r="M49" i="2"/>
  <c r="L49" i="2"/>
  <c r="K49" i="2"/>
  <c r="J49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D48" i="2"/>
  <c r="AC48" i="2"/>
  <c r="AB48" i="2"/>
  <c r="AA48" i="2"/>
  <c r="Z48" i="2"/>
  <c r="W48" i="2"/>
  <c r="V48" i="2"/>
  <c r="U48" i="2"/>
  <c r="T48" i="2"/>
  <c r="Q48" i="2"/>
  <c r="P48" i="2"/>
  <c r="O48" i="2"/>
  <c r="N48" i="2"/>
  <c r="M48" i="2"/>
  <c r="L48" i="2"/>
  <c r="K48" i="2"/>
  <c r="J48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D47" i="2"/>
  <c r="AC47" i="2"/>
  <c r="AB47" i="2"/>
  <c r="AA47" i="2"/>
  <c r="Z47" i="2"/>
  <c r="W47" i="2"/>
  <c r="V47" i="2"/>
  <c r="U47" i="2"/>
  <c r="T47" i="2"/>
  <c r="Q47" i="2"/>
  <c r="P47" i="2"/>
  <c r="O47" i="2"/>
  <c r="N47" i="2"/>
  <c r="M47" i="2"/>
  <c r="L47" i="2"/>
  <c r="K47" i="2"/>
  <c r="J47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D46" i="2"/>
  <c r="AC46" i="2"/>
  <c r="AB46" i="2"/>
  <c r="AA46" i="2"/>
  <c r="Z46" i="2"/>
  <c r="W46" i="2"/>
  <c r="V46" i="2"/>
  <c r="U46" i="2"/>
  <c r="T46" i="2"/>
  <c r="Q46" i="2"/>
  <c r="P46" i="2"/>
  <c r="O46" i="2"/>
  <c r="N46" i="2"/>
  <c r="M46" i="2"/>
  <c r="L46" i="2"/>
  <c r="K46" i="2"/>
  <c r="J46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D45" i="2"/>
  <c r="AC45" i="2"/>
  <c r="AB45" i="2"/>
  <c r="AA45" i="2"/>
  <c r="Z45" i="2"/>
  <c r="W45" i="2"/>
  <c r="V45" i="2"/>
  <c r="U45" i="2"/>
  <c r="T45" i="2"/>
  <c r="Q45" i="2"/>
  <c r="P45" i="2"/>
  <c r="O45" i="2"/>
  <c r="N45" i="2"/>
  <c r="M45" i="2"/>
  <c r="L45" i="2"/>
  <c r="K45" i="2"/>
  <c r="J45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D44" i="2"/>
  <c r="AC44" i="2"/>
  <c r="AB44" i="2"/>
  <c r="AA44" i="2"/>
  <c r="Z44" i="2"/>
  <c r="W44" i="2"/>
  <c r="V44" i="2"/>
  <c r="U44" i="2"/>
  <c r="T44" i="2"/>
  <c r="Q44" i="2"/>
  <c r="P44" i="2"/>
  <c r="O44" i="2"/>
  <c r="N44" i="2"/>
  <c r="M44" i="2"/>
  <c r="L44" i="2"/>
  <c r="K44" i="2"/>
  <c r="J44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D43" i="2"/>
  <c r="AC43" i="2"/>
  <c r="AB43" i="2"/>
  <c r="AA43" i="2"/>
  <c r="Z43" i="2"/>
  <c r="W43" i="2"/>
  <c r="V43" i="2"/>
  <c r="U43" i="2"/>
  <c r="T43" i="2"/>
  <c r="Q43" i="2"/>
  <c r="P43" i="2"/>
  <c r="O43" i="2"/>
  <c r="N43" i="2"/>
  <c r="M43" i="2"/>
  <c r="L43" i="2"/>
  <c r="K43" i="2"/>
  <c r="J43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D42" i="2"/>
  <c r="AC42" i="2"/>
  <c r="AB42" i="2"/>
  <c r="AA42" i="2"/>
  <c r="Z42" i="2"/>
  <c r="W42" i="2"/>
  <c r="V42" i="2"/>
  <c r="U42" i="2"/>
  <c r="T42" i="2"/>
  <c r="Q42" i="2"/>
  <c r="P42" i="2"/>
  <c r="O42" i="2"/>
  <c r="N42" i="2"/>
  <c r="M42" i="2"/>
  <c r="L42" i="2"/>
  <c r="K42" i="2"/>
  <c r="J42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D41" i="2"/>
  <c r="AC41" i="2"/>
  <c r="AB41" i="2"/>
  <c r="AA41" i="2"/>
  <c r="Z41" i="2"/>
  <c r="W41" i="2"/>
  <c r="V41" i="2"/>
  <c r="U41" i="2"/>
  <c r="T41" i="2"/>
  <c r="Q41" i="2"/>
  <c r="P41" i="2"/>
  <c r="O41" i="2"/>
  <c r="N41" i="2"/>
  <c r="M41" i="2"/>
  <c r="L41" i="2"/>
  <c r="K41" i="2"/>
  <c r="J41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D40" i="2"/>
  <c r="AC40" i="2"/>
  <c r="AB40" i="2"/>
  <c r="AA40" i="2"/>
  <c r="Z40" i="2"/>
  <c r="W40" i="2"/>
  <c r="V40" i="2"/>
  <c r="U40" i="2"/>
  <c r="T40" i="2"/>
  <c r="Q40" i="2"/>
  <c r="P40" i="2"/>
  <c r="O40" i="2"/>
  <c r="N40" i="2"/>
  <c r="M40" i="2"/>
  <c r="L40" i="2"/>
  <c r="K40" i="2"/>
  <c r="J40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D39" i="2"/>
  <c r="AC39" i="2"/>
  <c r="AB39" i="2"/>
  <c r="AA39" i="2"/>
  <c r="Z39" i="2"/>
  <c r="W39" i="2"/>
  <c r="V39" i="2"/>
  <c r="U39" i="2"/>
  <c r="T39" i="2"/>
  <c r="Q39" i="2"/>
  <c r="P39" i="2"/>
  <c r="O39" i="2"/>
  <c r="N39" i="2"/>
  <c r="M39" i="2"/>
  <c r="L39" i="2"/>
  <c r="K39" i="2"/>
  <c r="J39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D38" i="2"/>
  <c r="AC38" i="2"/>
  <c r="AB38" i="2"/>
  <c r="AA38" i="2"/>
  <c r="Z38" i="2"/>
  <c r="W38" i="2"/>
  <c r="V38" i="2"/>
  <c r="U38" i="2"/>
  <c r="T38" i="2"/>
  <c r="Q38" i="2"/>
  <c r="P38" i="2"/>
  <c r="O38" i="2"/>
  <c r="N38" i="2"/>
  <c r="M38" i="2"/>
  <c r="L38" i="2"/>
  <c r="K38" i="2"/>
  <c r="J38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D37" i="2"/>
  <c r="AC37" i="2"/>
  <c r="AB37" i="2"/>
  <c r="AA37" i="2"/>
  <c r="Z37" i="2"/>
  <c r="W37" i="2"/>
  <c r="V37" i="2"/>
  <c r="U37" i="2"/>
  <c r="T37" i="2"/>
  <c r="Q37" i="2"/>
  <c r="P37" i="2"/>
  <c r="O37" i="2"/>
  <c r="N37" i="2"/>
  <c r="M37" i="2"/>
  <c r="L37" i="2"/>
  <c r="K37" i="2"/>
  <c r="J37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D36" i="2"/>
  <c r="AC36" i="2"/>
  <c r="AB36" i="2"/>
  <c r="AA36" i="2"/>
  <c r="Z36" i="2"/>
  <c r="W36" i="2"/>
  <c r="V36" i="2"/>
  <c r="U36" i="2"/>
  <c r="T36" i="2"/>
  <c r="Q36" i="2"/>
  <c r="P36" i="2"/>
  <c r="O36" i="2"/>
  <c r="N36" i="2"/>
  <c r="M36" i="2"/>
  <c r="L36" i="2"/>
  <c r="K36" i="2"/>
  <c r="J36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D35" i="2"/>
  <c r="AC35" i="2"/>
  <c r="AB35" i="2"/>
  <c r="AA35" i="2"/>
  <c r="Z35" i="2"/>
  <c r="W35" i="2"/>
  <c r="V35" i="2"/>
  <c r="U35" i="2"/>
  <c r="T35" i="2"/>
  <c r="Q35" i="2"/>
  <c r="P35" i="2"/>
  <c r="O35" i="2"/>
  <c r="N35" i="2"/>
  <c r="M35" i="2"/>
  <c r="L35" i="2"/>
  <c r="K35" i="2"/>
  <c r="J35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D34" i="2"/>
  <c r="AC34" i="2"/>
  <c r="AB34" i="2"/>
  <c r="AA34" i="2"/>
  <c r="Z34" i="2"/>
  <c r="W34" i="2"/>
  <c r="V34" i="2"/>
  <c r="U34" i="2"/>
  <c r="T34" i="2"/>
  <c r="Q34" i="2"/>
  <c r="P34" i="2"/>
  <c r="O34" i="2"/>
  <c r="N34" i="2"/>
  <c r="M34" i="2"/>
  <c r="L34" i="2"/>
  <c r="K34" i="2"/>
  <c r="J34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D33" i="2"/>
  <c r="AC33" i="2"/>
  <c r="AB33" i="2"/>
  <c r="AA33" i="2"/>
  <c r="Z33" i="2"/>
  <c r="W33" i="2"/>
  <c r="V33" i="2"/>
  <c r="U33" i="2"/>
  <c r="T33" i="2"/>
  <c r="Q33" i="2"/>
  <c r="P33" i="2"/>
  <c r="O33" i="2"/>
  <c r="N33" i="2"/>
  <c r="M33" i="2"/>
  <c r="L33" i="2"/>
  <c r="K33" i="2"/>
  <c r="J33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D32" i="2"/>
  <c r="AC32" i="2"/>
  <c r="AB32" i="2"/>
  <c r="AA32" i="2"/>
  <c r="Z32" i="2"/>
  <c r="W32" i="2"/>
  <c r="V32" i="2"/>
  <c r="U32" i="2"/>
  <c r="T32" i="2"/>
  <c r="Q32" i="2"/>
  <c r="P32" i="2"/>
  <c r="O32" i="2"/>
  <c r="N32" i="2"/>
  <c r="M32" i="2"/>
  <c r="L32" i="2"/>
  <c r="K32" i="2"/>
  <c r="J32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D31" i="2"/>
  <c r="AC31" i="2"/>
  <c r="AB31" i="2"/>
  <c r="AA31" i="2"/>
  <c r="Z31" i="2"/>
  <c r="W31" i="2"/>
  <c r="V31" i="2"/>
  <c r="U31" i="2"/>
  <c r="T31" i="2"/>
  <c r="Q31" i="2"/>
  <c r="P31" i="2"/>
  <c r="O31" i="2"/>
  <c r="N31" i="2"/>
  <c r="M31" i="2"/>
  <c r="L31" i="2"/>
  <c r="K31" i="2"/>
  <c r="J31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D30" i="2"/>
  <c r="AC30" i="2"/>
  <c r="AB30" i="2"/>
  <c r="AA30" i="2"/>
  <c r="Z30" i="2"/>
  <c r="W30" i="2"/>
  <c r="V30" i="2"/>
  <c r="U30" i="2"/>
  <c r="T30" i="2"/>
  <c r="Q30" i="2"/>
  <c r="P30" i="2"/>
  <c r="O30" i="2"/>
  <c r="N30" i="2"/>
  <c r="M30" i="2"/>
  <c r="L30" i="2"/>
  <c r="K30" i="2"/>
  <c r="J30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D29" i="2"/>
  <c r="AC29" i="2"/>
  <c r="AB29" i="2"/>
  <c r="AA29" i="2"/>
  <c r="Z29" i="2"/>
  <c r="W29" i="2"/>
  <c r="V29" i="2"/>
  <c r="U29" i="2"/>
  <c r="T29" i="2"/>
  <c r="Q29" i="2"/>
  <c r="P29" i="2"/>
  <c r="O29" i="2"/>
  <c r="N29" i="2"/>
  <c r="M29" i="2"/>
  <c r="L29" i="2"/>
  <c r="K29" i="2"/>
  <c r="J29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D28" i="2"/>
  <c r="AC28" i="2"/>
  <c r="AB28" i="2"/>
  <c r="AA28" i="2"/>
  <c r="Z28" i="2"/>
  <c r="W28" i="2"/>
  <c r="V28" i="2"/>
  <c r="U28" i="2"/>
  <c r="T28" i="2"/>
  <c r="Q28" i="2"/>
  <c r="P28" i="2"/>
  <c r="O28" i="2"/>
  <c r="N28" i="2"/>
  <c r="M28" i="2"/>
  <c r="L28" i="2"/>
  <c r="K28" i="2"/>
  <c r="J28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D27" i="2"/>
  <c r="AC27" i="2"/>
  <c r="AB27" i="2"/>
  <c r="AA27" i="2"/>
  <c r="Z27" i="2"/>
  <c r="W27" i="2"/>
  <c r="V27" i="2"/>
  <c r="U27" i="2"/>
  <c r="T27" i="2"/>
  <c r="Q27" i="2"/>
  <c r="P27" i="2"/>
  <c r="O27" i="2"/>
  <c r="N27" i="2"/>
  <c r="M27" i="2"/>
  <c r="L27" i="2"/>
  <c r="K27" i="2"/>
  <c r="J27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D26" i="2"/>
  <c r="AC26" i="2"/>
  <c r="AB26" i="2"/>
  <c r="AA26" i="2"/>
  <c r="Z26" i="2"/>
  <c r="W26" i="2"/>
  <c r="V26" i="2"/>
  <c r="U26" i="2"/>
  <c r="T26" i="2"/>
  <c r="Q26" i="2"/>
  <c r="P26" i="2"/>
  <c r="O26" i="2"/>
  <c r="N26" i="2"/>
  <c r="M26" i="2"/>
  <c r="L26" i="2"/>
  <c r="K26" i="2"/>
  <c r="J26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D25" i="2"/>
  <c r="AC25" i="2"/>
  <c r="AB25" i="2"/>
  <c r="AA25" i="2"/>
  <c r="Z25" i="2"/>
  <c r="W25" i="2"/>
  <c r="V25" i="2"/>
  <c r="U25" i="2"/>
  <c r="T25" i="2"/>
  <c r="Q25" i="2"/>
  <c r="P25" i="2"/>
  <c r="O25" i="2"/>
  <c r="N25" i="2"/>
  <c r="M25" i="2"/>
  <c r="L25" i="2"/>
  <c r="K25" i="2"/>
  <c r="J25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D24" i="2"/>
  <c r="AC24" i="2"/>
  <c r="AB24" i="2"/>
  <c r="AA24" i="2"/>
  <c r="Z24" i="2"/>
  <c r="W24" i="2"/>
  <c r="V24" i="2"/>
  <c r="U24" i="2"/>
  <c r="T24" i="2"/>
  <c r="Q24" i="2"/>
  <c r="P24" i="2"/>
  <c r="O24" i="2"/>
  <c r="N24" i="2"/>
  <c r="M24" i="2"/>
  <c r="L24" i="2"/>
  <c r="K24" i="2"/>
  <c r="J24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D23" i="2"/>
  <c r="AC23" i="2"/>
  <c r="AB23" i="2"/>
  <c r="AA23" i="2"/>
  <c r="Z23" i="2"/>
  <c r="W23" i="2"/>
  <c r="V23" i="2"/>
  <c r="U23" i="2"/>
  <c r="T23" i="2"/>
  <c r="Q23" i="2"/>
  <c r="P23" i="2"/>
  <c r="O23" i="2"/>
  <c r="N23" i="2"/>
  <c r="M23" i="2"/>
  <c r="L23" i="2"/>
  <c r="K23" i="2"/>
  <c r="J23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D22" i="2"/>
  <c r="AC22" i="2"/>
  <c r="AB22" i="2"/>
  <c r="AA22" i="2"/>
  <c r="Z22" i="2"/>
  <c r="W22" i="2"/>
  <c r="V22" i="2"/>
  <c r="U22" i="2"/>
  <c r="T22" i="2"/>
  <c r="Q22" i="2"/>
  <c r="P22" i="2"/>
  <c r="O22" i="2"/>
  <c r="N22" i="2"/>
  <c r="M22" i="2"/>
  <c r="L22" i="2"/>
  <c r="K22" i="2"/>
  <c r="J22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D21" i="2"/>
  <c r="AC21" i="2"/>
  <c r="AB21" i="2"/>
  <c r="AA21" i="2"/>
  <c r="Z21" i="2"/>
  <c r="W21" i="2"/>
  <c r="V21" i="2"/>
  <c r="U21" i="2"/>
  <c r="T21" i="2"/>
  <c r="Q21" i="2"/>
  <c r="P21" i="2"/>
  <c r="O21" i="2"/>
  <c r="N21" i="2"/>
  <c r="M21" i="2"/>
  <c r="L21" i="2"/>
  <c r="K21" i="2"/>
  <c r="J21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B9" i="42" l="1"/>
  <c r="B10" i="42"/>
  <c r="A9" i="42"/>
  <c r="A10" i="42"/>
  <c r="A11" i="42" s="1"/>
  <c r="B8" i="42"/>
  <c r="A8" i="42"/>
  <c r="AE21" i="2" l="1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I21" i="2" l="1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284" i="2" l="1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4" i="2"/>
  <c r="BL20" i="2" l="1"/>
  <c r="AV20" i="2"/>
  <c r="AF20" i="2"/>
  <c r="K20" i="2"/>
  <c r="AU20" i="2"/>
  <c r="J20" i="2"/>
  <c r="BK20" i="2"/>
  <c r="BJ20" i="2"/>
  <c r="AT20" i="2"/>
  <c r="AC20" i="2"/>
  <c r="H20" i="2"/>
  <c r="BI20" i="2"/>
  <c r="AS20" i="2"/>
  <c r="AB20" i="2"/>
  <c r="BH20" i="2"/>
  <c r="AR20" i="2"/>
  <c r="AA20" i="2"/>
  <c r="B20" i="2"/>
  <c r="BG20" i="2"/>
  <c r="AQ20" i="2"/>
  <c r="Z20" i="2"/>
  <c r="BF20" i="2"/>
  <c r="AP20" i="2"/>
  <c r="W20" i="2"/>
  <c r="X20" i="2"/>
  <c r="Q20" i="2"/>
  <c r="BE20" i="2"/>
  <c r="AO20" i="2"/>
  <c r="V20" i="2"/>
  <c r="BD20" i="2"/>
  <c r="AN20" i="2"/>
  <c r="U20" i="2"/>
  <c r="BC20" i="2"/>
  <c r="AM20" i="2"/>
  <c r="T20" i="2"/>
  <c r="AL20" i="2"/>
  <c r="BB20" i="2"/>
  <c r="BA20" i="2"/>
  <c r="AK20" i="2"/>
  <c r="P20" i="2"/>
  <c r="D20" i="2"/>
  <c r="N20" i="2"/>
  <c r="AZ20" i="2"/>
  <c r="AJ20" i="2"/>
  <c r="O20" i="2"/>
  <c r="AI20" i="2"/>
  <c r="AY20" i="2"/>
  <c r="Y20" i="2"/>
  <c r="AX20" i="2"/>
  <c r="AH20" i="2"/>
  <c r="M20" i="2"/>
  <c r="AW20" i="2"/>
  <c r="AG20" i="2"/>
  <c r="L20" i="2"/>
  <c r="AD20" i="2"/>
  <c r="AX19" i="2"/>
  <c r="AH19" i="2"/>
  <c r="M19" i="2"/>
  <c r="AG19" i="2"/>
  <c r="AW19" i="2"/>
  <c r="L19" i="2"/>
  <c r="BL19" i="2"/>
  <c r="AV19" i="2"/>
  <c r="AF19" i="2"/>
  <c r="K19" i="2"/>
  <c r="Y19" i="2"/>
  <c r="BK19" i="2"/>
  <c r="AU19" i="2"/>
  <c r="AD19" i="2"/>
  <c r="J19" i="2"/>
  <c r="BJ19" i="2"/>
  <c r="AT19" i="2"/>
  <c r="AC19" i="2"/>
  <c r="H19" i="2"/>
  <c r="BI19" i="2"/>
  <c r="AS19" i="2"/>
  <c r="AB19" i="2"/>
  <c r="BH19" i="2"/>
  <c r="AR19" i="2"/>
  <c r="AA19" i="2"/>
  <c r="AY19" i="2"/>
  <c r="AI19" i="2"/>
  <c r="N19" i="2"/>
  <c r="BG19" i="2"/>
  <c r="AQ19" i="2"/>
  <c r="Z19" i="2"/>
  <c r="BF19" i="2"/>
  <c r="AP19" i="2"/>
  <c r="W19" i="2"/>
  <c r="B19" i="2"/>
  <c r="BE19" i="2"/>
  <c r="AO19" i="2"/>
  <c r="V19" i="2"/>
  <c r="BD19" i="2"/>
  <c r="AN19" i="2"/>
  <c r="U19" i="2"/>
  <c r="O19" i="2"/>
  <c r="BC19" i="2"/>
  <c r="AM19" i="2"/>
  <c r="T19" i="2"/>
  <c r="AJ19" i="2"/>
  <c r="BB19" i="2"/>
  <c r="AL19" i="2"/>
  <c r="Q19" i="2"/>
  <c r="X19" i="2"/>
  <c r="BA19" i="2"/>
  <c r="AK19" i="2"/>
  <c r="P19" i="2"/>
  <c r="AZ19" i="2"/>
  <c r="D19" i="2"/>
  <c r="AZ18" i="2"/>
  <c r="AJ18" i="2"/>
  <c r="O18" i="2"/>
  <c r="AY18" i="2"/>
  <c r="AI18" i="2"/>
  <c r="N18" i="2"/>
  <c r="D18" i="2"/>
  <c r="AX18" i="2"/>
  <c r="AH18" i="2"/>
  <c r="M18" i="2"/>
  <c r="X18" i="2"/>
  <c r="AW18" i="2"/>
  <c r="AG18" i="2"/>
  <c r="L18" i="2"/>
  <c r="BL18" i="2"/>
  <c r="AV18" i="2"/>
  <c r="AF18" i="2"/>
  <c r="K18" i="2"/>
  <c r="BK18" i="2"/>
  <c r="AU18" i="2"/>
  <c r="AD18" i="2"/>
  <c r="J18" i="2"/>
  <c r="BJ18" i="2"/>
  <c r="AT18" i="2"/>
  <c r="AC18" i="2"/>
  <c r="H18" i="2"/>
  <c r="BA18" i="2"/>
  <c r="AK18" i="2"/>
  <c r="P18" i="2"/>
  <c r="BI18" i="2"/>
  <c r="AS18" i="2"/>
  <c r="AB18" i="2"/>
  <c r="Y18" i="2"/>
  <c r="BH18" i="2"/>
  <c r="AR18" i="2"/>
  <c r="AA18" i="2"/>
  <c r="BG18" i="2"/>
  <c r="AQ18" i="2"/>
  <c r="Z18" i="2"/>
  <c r="BF18" i="2"/>
  <c r="AP18" i="2"/>
  <c r="W18" i="2"/>
  <c r="BE18" i="2"/>
  <c r="AO18" i="2"/>
  <c r="V18" i="2"/>
  <c r="BD18" i="2"/>
  <c r="AN18" i="2"/>
  <c r="U18" i="2"/>
  <c r="B18" i="2"/>
  <c r="BC18" i="2"/>
  <c r="AM18" i="2"/>
  <c r="T18" i="2"/>
  <c r="BB18" i="2"/>
  <c r="AL18" i="2"/>
  <c r="Q18" i="2"/>
  <c r="BB17" i="2"/>
  <c r="AL17" i="2"/>
  <c r="Q17" i="2"/>
  <c r="B17" i="2"/>
  <c r="BA17" i="2"/>
  <c r="AK17" i="2"/>
  <c r="P17" i="2"/>
  <c r="AF17" i="2"/>
  <c r="AZ17" i="2"/>
  <c r="AJ17" i="2"/>
  <c r="O17" i="2"/>
  <c r="AW17" i="2"/>
  <c r="AV17" i="2"/>
  <c r="AY17" i="2"/>
  <c r="AI17" i="2"/>
  <c r="N17" i="2"/>
  <c r="AG17" i="2"/>
  <c r="L17" i="2"/>
  <c r="K17" i="2"/>
  <c r="AX17" i="2"/>
  <c r="AH17" i="2"/>
  <c r="M17" i="2"/>
  <c r="D17" i="2"/>
  <c r="BL17" i="2"/>
  <c r="BK17" i="2"/>
  <c r="AU17" i="2"/>
  <c r="AD17" i="2"/>
  <c r="J17" i="2"/>
  <c r="BJ17" i="2"/>
  <c r="AT17" i="2"/>
  <c r="AC17" i="2"/>
  <c r="H17" i="2"/>
  <c r="X17" i="2"/>
  <c r="AA17" i="2"/>
  <c r="BE17" i="2"/>
  <c r="BI17" i="2"/>
  <c r="AS17" i="2"/>
  <c r="AB17" i="2"/>
  <c r="AR17" i="2"/>
  <c r="BD17" i="2"/>
  <c r="U17" i="2"/>
  <c r="BH17" i="2"/>
  <c r="BG17" i="2"/>
  <c r="AQ17" i="2"/>
  <c r="Z17" i="2"/>
  <c r="AP17" i="2"/>
  <c r="W17" i="2"/>
  <c r="Y17" i="2"/>
  <c r="V17" i="2"/>
  <c r="AN17" i="2"/>
  <c r="BF17" i="2"/>
  <c r="AO17" i="2"/>
  <c r="BC17" i="2"/>
  <c r="AM17" i="2"/>
  <c r="T17" i="2"/>
  <c r="BD16" i="2"/>
  <c r="AN16" i="2"/>
  <c r="U16" i="2"/>
  <c r="BC16" i="2"/>
  <c r="AM16" i="2"/>
  <c r="T16" i="2"/>
  <c r="Y16" i="2"/>
  <c r="BB16" i="2"/>
  <c r="AL16" i="2"/>
  <c r="Q16" i="2"/>
  <c r="BA16" i="2"/>
  <c r="AK16" i="2"/>
  <c r="P16" i="2"/>
  <c r="AZ16" i="2"/>
  <c r="AJ16" i="2"/>
  <c r="O16" i="2"/>
  <c r="B16" i="2"/>
  <c r="AY16" i="2"/>
  <c r="AI16" i="2"/>
  <c r="N16" i="2"/>
  <c r="AG16" i="2"/>
  <c r="D16" i="2"/>
  <c r="H16" i="2"/>
  <c r="BE16" i="2"/>
  <c r="V16" i="2"/>
  <c r="AX16" i="2"/>
  <c r="AH16" i="2"/>
  <c r="M16" i="2"/>
  <c r="L16" i="2"/>
  <c r="AO16" i="2"/>
  <c r="AW16" i="2"/>
  <c r="BL16" i="2"/>
  <c r="AV16" i="2"/>
  <c r="AF16" i="2"/>
  <c r="K16" i="2"/>
  <c r="AC16" i="2"/>
  <c r="BK16" i="2"/>
  <c r="AU16" i="2"/>
  <c r="AD16" i="2"/>
  <c r="J16" i="2"/>
  <c r="AT16" i="2"/>
  <c r="BJ16" i="2"/>
  <c r="BI16" i="2"/>
  <c r="AS16" i="2"/>
  <c r="AB16" i="2"/>
  <c r="BH16" i="2"/>
  <c r="AR16" i="2"/>
  <c r="AA16" i="2"/>
  <c r="BG16" i="2"/>
  <c r="AQ16" i="2"/>
  <c r="Z16" i="2"/>
  <c r="BF16" i="2"/>
  <c r="AP16" i="2"/>
  <c r="W16" i="2"/>
  <c r="X16" i="2"/>
  <c r="BF15" i="2"/>
  <c r="AP15" i="2"/>
  <c r="W15" i="2"/>
  <c r="AO15" i="2"/>
  <c r="BE15" i="2"/>
  <c r="V15" i="2"/>
  <c r="BD15" i="2"/>
  <c r="AN15" i="2"/>
  <c r="U15" i="2"/>
  <c r="BC15" i="2"/>
  <c r="AM15" i="2"/>
  <c r="T15" i="2"/>
  <c r="BB15" i="2"/>
  <c r="AL15" i="2"/>
  <c r="Q15" i="2"/>
  <c r="X15" i="2"/>
  <c r="BA15" i="2"/>
  <c r="AK15" i="2"/>
  <c r="P15" i="2"/>
  <c r="AZ15" i="2"/>
  <c r="AJ15" i="2"/>
  <c r="O15" i="2"/>
  <c r="Y15" i="2"/>
  <c r="AY15" i="2"/>
  <c r="AI15" i="2"/>
  <c r="N15" i="2"/>
  <c r="AH15" i="2"/>
  <c r="M15" i="2"/>
  <c r="B15" i="2"/>
  <c r="AX15" i="2"/>
  <c r="AW15" i="2"/>
  <c r="AG15" i="2"/>
  <c r="L15" i="2"/>
  <c r="BL15" i="2"/>
  <c r="AV15" i="2"/>
  <c r="AF15" i="2"/>
  <c r="K15" i="2"/>
  <c r="D15" i="2"/>
  <c r="BK15" i="2"/>
  <c r="AU15" i="2"/>
  <c r="AD15" i="2"/>
  <c r="J15" i="2"/>
  <c r="BJ15" i="2"/>
  <c r="AT15" i="2"/>
  <c r="AC15" i="2"/>
  <c r="H15" i="2"/>
  <c r="BI15" i="2"/>
  <c r="AS15" i="2"/>
  <c r="AB15" i="2"/>
  <c r="BH15" i="2"/>
  <c r="AR15" i="2"/>
  <c r="AA15" i="2"/>
  <c r="BG15" i="2"/>
  <c r="AQ15" i="2"/>
  <c r="Z15" i="2"/>
  <c r="BH14" i="2"/>
  <c r="AR14" i="2"/>
  <c r="AA14" i="2"/>
  <c r="BG14" i="2"/>
  <c r="AQ14" i="2"/>
  <c r="Z14" i="2"/>
  <c r="BF14" i="2"/>
  <c r="AP14" i="2"/>
  <c r="W14" i="2"/>
  <c r="BL14" i="2"/>
  <c r="AF14" i="2"/>
  <c r="K14" i="2"/>
  <c r="B14" i="2"/>
  <c r="BK14" i="2"/>
  <c r="AU14" i="2"/>
  <c r="AD14" i="2"/>
  <c r="J14" i="2"/>
  <c r="BJ14" i="2"/>
  <c r="AT14" i="2"/>
  <c r="AC14" i="2"/>
  <c r="H14" i="2"/>
  <c r="BE14" i="2"/>
  <c r="AO14" i="2"/>
  <c r="V14" i="2"/>
  <c r="AV14" i="2"/>
  <c r="BD14" i="2"/>
  <c r="AN14" i="2"/>
  <c r="U14" i="2"/>
  <c r="BC14" i="2"/>
  <c r="AM14" i="2"/>
  <c r="T14" i="2"/>
  <c r="BB14" i="2"/>
  <c r="AL14" i="2"/>
  <c r="Q14" i="2"/>
  <c r="BA14" i="2"/>
  <c r="AK14" i="2"/>
  <c r="P14" i="2"/>
  <c r="AZ14" i="2"/>
  <c r="AJ14" i="2"/>
  <c r="O14" i="2"/>
  <c r="AY14" i="2"/>
  <c r="AI14" i="2"/>
  <c r="N14" i="2"/>
  <c r="AX14" i="2"/>
  <c r="AH14" i="2"/>
  <c r="M14" i="2"/>
  <c r="X14" i="2"/>
  <c r="AW14" i="2"/>
  <c r="AG14" i="2"/>
  <c r="L14" i="2"/>
  <c r="Y14" i="2"/>
  <c r="D14" i="2"/>
  <c r="BI14" i="2"/>
  <c r="AS14" i="2"/>
  <c r="AB14" i="2"/>
  <c r="BJ13" i="2"/>
  <c r="AT13" i="2"/>
  <c r="AC13" i="2"/>
  <c r="H13" i="2"/>
  <c r="D13" i="2"/>
  <c r="B13" i="2"/>
  <c r="Y13" i="2"/>
  <c r="X13" i="2"/>
  <c r="BI13" i="2"/>
  <c r="AS13" i="2"/>
  <c r="AB13" i="2"/>
  <c r="BH13" i="2"/>
  <c r="AR13" i="2"/>
  <c r="AA13" i="2"/>
  <c r="J13" i="2"/>
  <c r="BG13" i="2"/>
  <c r="AQ13" i="2"/>
  <c r="Z13" i="2"/>
  <c r="BF13" i="2"/>
  <c r="AP13" i="2"/>
  <c r="W13" i="2"/>
  <c r="BE13" i="2"/>
  <c r="AO13" i="2"/>
  <c r="V13" i="2"/>
  <c r="AU13" i="2"/>
  <c r="BD13" i="2"/>
  <c r="AN13" i="2"/>
  <c r="U13" i="2"/>
  <c r="BC13" i="2"/>
  <c r="AM13" i="2"/>
  <c r="T13" i="2"/>
  <c r="BB13" i="2"/>
  <c r="AL13" i="2"/>
  <c r="Q13" i="2"/>
  <c r="BA13" i="2"/>
  <c r="AK13" i="2"/>
  <c r="P13" i="2"/>
  <c r="AD13" i="2"/>
  <c r="AZ13" i="2"/>
  <c r="AJ13" i="2"/>
  <c r="O13" i="2"/>
  <c r="AY13" i="2"/>
  <c r="AI13" i="2"/>
  <c r="N13" i="2"/>
  <c r="AX13" i="2"/>
  <c r="AH13" i="2"/>
  <c r="M13" i="2"/>
  <c r="AW13" i="2"/>
  <c r="AG13" i="2"/>
  <c r="L13" i="2"/>
  <c r="BL13" i="2"/>
  <c r="AV13" i="2"/>
  <c r="AF13" i="2"/>
  <c r="K13" i="2"/>
  <c r="BK13" i="2"/>
  <c r="BL12" i="2"/>
  <c r="AV12" i="2"/>
  <c r="AF12" i="2"/>
  <c r="K12" i="2"/>
  <c r="BK12" i="2"/>
  <c r="AU12" i="2"/>
  <c r="AD12" i="2"/>
  <c r="J12" i="2"/>
  <c r="BJ12" i="2"/>
  <c r="AT12" i="2"/>
  <c r="AC12" i="2"/>
  <c r="H12" i="2"/>
  <c r="BI12" i="2"/>
  <c r="AS12" i="2"/>
  <c r="AB12" i="2"/>
  <c r="D12" i="2"/>
  <c r="BH12" i="2"/>
  <c r="AR12" i="2"/>
  <c r="AA12" i="2"/>
  <c r="B12" i="2"/>
  <c r="AX12" i="2"/>
  <c r="AW12" i="2"/>
  <c r="L12" i="2"/>
  <c r="BG12" i="2"/>
  <c r="AQ12" i="2"/>
  <c r="Z12" i="2"/>
  <c r="Y12" i="2"/>
  <c r="BF12" i="2"/>
  <c r="AP12" i="2"/>
  <c r="W12" i="2"/>
  <c r="X12" i="2"/>
  <c r="AG12" i="2"/>
  <c r="BE12" i="2"/>
  <c r="AO12" i="2"/>
  <c r="V12" i="2"/>
  <c r="BD12" i="2"/>
  <c r="AN12" i="2"/>
  <c r="U12" i="2"/>
  <c r="BC12" i="2"/>
  <c r="AM12" i="2"/>
  <c r="T12" i="2"/>
  <c r="BB12" i="2"/>
  <c r="AL12" i="2"/>
  <c r="Q12" i="2"/>
  <c r="BA12" i="2"/>
  <c r="AK12" i="2"/>
  <c r="P12" i="2"/>
  <c r="AZ12" i="2"/>
  <c r="AJ12" i="2"/>
  <c r="O12" i="2"/>
  <c r="M12" i="2"/>
  <c r="AY12" i="2"/>
  <c r="AI12" i="2"/>
  <c r="N12" i="2"/>
  <c r="AH12" i="2"/>
  <c r="AX11" i="2"/>
  <c r="AH11" i="2"/>
  <c r="M11" i="2"/>
  <c r="O11" i="2"/>
  <c r="AW11" i="2"/>
  <c r="AG11" i="2"/>
  <c r="L11" i="2"/>
  <c r="BL11" i="2"/>
  <c r="AV11" i="2"/>
  <c r="AF11" i="2"/>
  <c r="K11" i="2"/>
  <c r="BK11" i="2"/>
  <c r="AU11" i="2"/>
  <c r="AD11" i="2"/>
  <c r="J11" i="2"/>
  <c r="BJ11" i="2"/>
  <c r="AT11" i="2"/>
  <c r="AC11" i="2"/>
  <c r="H11" i="2"/>
  <c r="BI11" i="2"/>
  <c r="AS11" i="2"/>
  <c r="AB11" i="2"/>
  <c r="BH11" i="2"/>
  <c r="AR11" i="2"/>
  <c r="AA11" i="2"/>
  <c r="D11" i="2"/>
  <c r="AJ11" i="2"/>
  <c r="AY11" i="2"/>
  <c r="AI11" i="2"/>
  <c r="N11" i="2"/>
  <c r="BG11" i="2"/>
  <c r="AQ11" i="2"/>
  <c r="Z11" i="2"/>
  <c r="AZ11" i="2"/>
  <c r="BF11" i="2"/>
  <c r="AP11" i="2"/>
  <c r="W11" i="2"/>
  <c r="B11" i="2"/>
  <c r="BE11" i="2"/>
  <c r="AO11" i="2"/>
  <c r="V11" i="2"/>
  <c r="BD11" i="2"/>
  <c r="AN11" i="2"/>
  <c r="U11" i="2"/>
  <c r="Y11" i="2"/>
  <c r="BC11" i="2"/>
  <c r="AM11" i="2"/>
  <c r="T11" i="2"/>
  <c r="BB11" i="2"/>
  <c r="AL11" i="2"/>
  <c r="Q11" i="2"/>
  <c r="X11" i="2"/>
  <c r="BA11" i="2"/>
  <c r="AK11" i="2"/>
  <c r="P11" i="2"/>
  <c r="AZ10" i="2"/>
  <c r="AJ10" i="2"/>
  <c r="O10" i="2"/>
  <c r="AY10" i="2"/>
  <c r="AI10" i="2"/>
  <c r="N10" i="2"/>
  <c r="AV10" i="2"/>
  <c r="J10" i="2"/>
  <c r="AX10" i="2"/>
  <c r="AH10" i="2"/>
  <c r="M10" i="2"/>
  <c r="X10" i="2"/>
  <c r="BL10" i="2"/>
  <c r="K10" i="2"/>
  <c r="AW10" i="2"/>
  <c r="AG10" i="2"/>
  <c r="L10" i="2"/>
  <c r="AF10" i="2"/>
  <c r="BK10" i="2"/>
  <c r="AU10" i="2"/>
  <c r="AD10" i="2"/>
  <c r="BJ10" i="2"/>
  <c r="AT10" i="2"/>
  <c r="AC10" i="2"/>
  <c r="H10" i="2"/>
  <c r="BI10" i="2"/>
  <c r="AS10" i="2"/>
  <c r="AB10" i="2"/>
  <c r="Z10" i="2"/>
  <c r="BH10" i="2"/>
  <c r="AR10" i="2"/>
  <c r="AA10" i="2"/>
  <c r="AQ10" i="2"/>
  <c r="D10" i="2"/>
  <c r="BG10" i="2"/>
  <c r="AK10" i="2"/>
  <c r="BF10" i="2"/>
  <c r="AP10" i="2"/>
  <c r="W10" i="2"/>
  <c r="BE10" i="2"/>
  <c r="AO10" i="2"/>
  <c r="V10" i="2"/>
  <c r="BD10" i="2"/>
  <c r="AN10" i="2"/>
  <c r="U10" i="2"/>
  <c r="B10" i="2"/>
  <c r="BC10" i="2"/>
  <c r="AM10" i="2"/>
  <c r="T10" i="2"/>
  <c r="BB10" i="2"/>
  <c r="AL10" i="2"/>
  <c r="Q10" i="2"/>
  <c r="BA10" i="2"/>
  <c r="P10" i="2"/>
  <c r="Y10" i="2"/>
  <c r="G9" i="2"/>
  <c r="BC9" i="2"/>
  <c r="AM9" i="2"/>
  <c r="T9" i="2"/>
  <c r="BB9" i="2"/>
  <c r="AL9" i="2"/>
  <c r="Q9" i="2"/>
  <c r="B9" i="2"/>
  <c r="BA9" i="2"/>
  <c r="AK9" i="2"/>
  <c r="P9" i="2"/>
  <c r="L9" i="2"/>
  <c r="AZ9" i="2"/>
  <c r="AJ9" i="2"/>
  <c r="O9" i="2"/>
  <c r="AY9" i="2"/>
  <c r="AI9" i="2"/>
  <c r="N9" i="2"/>
  <c r="AX9" i="2"/>
  <c r="AH9" i="2"/>
  <c r="M9" i="2"/>
  <c r="Y9" i="2"/>
  <c r="AG9" i="2"/>
  <c r="AW9" i="2"/>
  <c r="BL9" i="2"/>
  <c r="AV9" i="2"/>
  <c r="AF9" i="2"/>
  <c r="K9" i="2"/>
  <c r="AN9" i="2"/>
  <c r="BK9" i="2"/>
  <c r="AU9" i="2"/>
  <c r="AD9" i="2"/>
  <c r="J9" i="2"/>
  <c r="BJ9" i="2"/>
  <c r="AT9" i="2"/>
  <c r="AC9" i="2"/>
  <c r="H9" i="2"/>
  <c r="X9" i="2"/>
  <c r="BI9" i="2"/>
  <c r="AS9" i="2"/>
  <c r="AB9" i="2"/>
  <c r="BH9" i="2"/>
  <c r="AR9" i="2"/>
  <c r="AA9" i="2"/>
  <c r="BG9" i="2"/>
  <c r="AQ9" i="2"/>
  <c r="Z9" i="2"/>
  <c r="BF9" i="2"/>
  <c r="AP9" i="2"/>
  <c r="W9" i="2"/>
  <c r="D9" i="2"/>
  <c r="BE9" i="2"/>
  <c r="AO9" i="2"/>
  <c r="V9" i="2"/>
  <c r="BD9" i="2"/>
  <c r="U9" i="2"/>
  <c r="I8" i="2"/>
  <c r="BF8" i="2"/>
  <c r="AP8" i="2"/>
  <c r="W8" i="2"/>
  <c r="X8" i="2"/>
  <c r="BE8" i="2"/>
  <c r="AO8" i="2"/>
  <c r="V8" i="2"/>
  <c r="D8" i="2"/>
  <c r="BD8" i="2"/>
  <c r="AN8" i="2"/>
  <c r="U8" i="2"/>
  <c r="BC8" i="2"/>
  <c r="AM8" i="2"/>
  <c r="T8" i="2"/>
  <c r="BB8" i="2"/>
  <c r="AL8" i="2"/>
  <c r="Q8" i="2"/>
  <c r="BA8" i="2"/>
  <c r="AK8" i="2"/>
  <c r="P8" i="2"/>
  <c r="AZ8" i="2"/>
  <c r="AJ8" i="2"/>
  <c r="O8" i="2"/>
  <c r="B8" i="2"/>
  <c r="AY8" i="2"/>
  <c r="AI8" i="2"/>
  <c r="N8" i="2"/>
  <c r="AQ8" i="2"/>
  <c r="AX8" i="2"/>
  <c r="AH8" i="2"/>
  <c r="M8" i="2"/>
  <c r="AW8" i="2"/>
  <c r="AG8" i="2"/>
  <c r="L8" i="2"/>
  <c r="BL8" i="2"/>
  <c r="AV8" i="2"/>
  <c r="AF8" i="2"/>
  <c r="K8" i="2"/>
  <c r="BK8" i="2"/>
  <c r="AU8" i="2"/>
  <c r="AD8" i="2"/>
  <c r="J8" i="2"/>
  <c r="Y8" i="2"/>
  <c r="BG8" i="2"/>
  <c r="BJ8" i="2"/>
  <c r="AT8" i="2"/>
  <c r="AC8" i="2"/>
  <c r="H8" i="2"/>
  <c r="Z8" i="2"/>
  <c r="BI8" i="2"/>
  <c r="AS8" i="2"/>
  <c r="AB8" i="2"/>
  <c r="BH8" i="2"/>
  <c r="AR8" i="2"/>
  <c r="AA8" i="2"/>
  <c r="BH7" i="2"/>
  <c r="AR7" i="2"/>
  <c r="AA7" i="2"/>
  <c r="Y7" i="2"/>
  <c r="AO7" i="2"/>
  <c r="BG7" i="2"/>
  <c r="AQ7" i="2"/>
  <c r="Z7" i="2"/>
  <c r="AP7" i="2"/>
  <c r="W7" i="2"/>
  <c r="V7" i="2"/>
  <c r="BF7" i="2"/>
  <c r="BE7" i="2"/>
  <c r="BD7" i="2"/>
  <c r="AN7" i="2"/>
  <c r="U7" i="2"/>
  <c r="D7" i="2"/>
  <c r="BC7" i="2"/>
  <c r="AM7" i="2"/>
  <c r="T7" i="2"/>
  <c r="BB7" i="2"/>
  <c r="AL7" i="2"/>
  <c r="Q7" i="2"/>
  <c r="X7" i="2"/>
  <c r="AK7" i="2"/>
  <c r="P7" i="2"/>
  <c r="AJ7" i="2"/>
  <c r="O7" i="2"/>
  <c r="AH7" i="2"/>
  <c r="B7" i="2"/>
  <c r="BA7" i="2"/>
  <c r="AZ7" i="2"/>
  <c r="AY7" i="2"/>
  <c r="AI7" i="2"/>
  <c r="N7" i="2"/>
  <c r="M7" i="2"/>
  <c r="AX7" i="2"/>
  <c r="AW7" i="2"/>
  <c r="AG7" i="2"/>
  <c r="L7" i="2"/>
  <c r="BL7" i="2"/>
  <c r="AV7" i="2"/>
  <c r="AF7" i="2"/>
  <c r="K7" i="2"/>
  <c r="BK7" i="2"/>
  <c r="AU7" i="2"/>
  <c r="AD7" i="2"/>
  <c r="J7" i="2"/>
  <c r="BJ7" i="2"/>
  <c r="AT7" i="2"/>
  <c r="AC7" i="2"/>
  <c r="H7" i="2"/>
  <c r="BI7" i="2"/>
  <c r="AS7" i="2"/>
  <c r="AB7" i="2"/>
  <c r="BJ6" i="2"/>
  <c r="AT6" i="2"/>
  <c r="AC6" i="2"/>
  <c r="H6" i="2"/>
  <c r="BI6" i="2"/>
  <c r="AS6" i="2"/>
  <c r="AB6" i="2"/>
  <c r="BH6" i="2"/>
  <c r="AR6" i="2"/>
  <c r="AA6" i="2"/>
  <c r="BG6" i="2"/>
  <c r="AQ6" i="2"/>
  <c r="Z6" i="2"/>
  <c r="BF6" i="2"/>
  <c r="AP6" i="2"/>
  <c r="W6" i="2"/>
  <c r="BE6" i="2"/>
  <c r="AO6" i="2"/>
  <c r="V6" i="2"/>
  <c r="Y6" i="2"/>
  <c r="AU6" i="2"/>
  <c r="BD6" i="2"/>
  <c r="AN6" i="2"/>
  <c r="U6" i="2"/>
  <c r="BK6" i="2"/>
  <c r="J6" i="2"/>
  <c r="BC6" i="2"/>
  <c r="AM6" i="2"/>
  <c r="T6" i="2"/>
  <c r="D6" i="2"/>
  <c r="BB6" i="2"/>
  <c r="AL6" i="2"/>
  <c r="Q6" i="2"/>
  <c r="BA6" i="2"/>
  <c r="AK6" i="2"/>
  <c r="P6" i="2"/>
  <c r="AZ6" i="2"/>
  <c r="AJ6" i="2"/>
  <c r="O6" i="2"/>
  <c r="AY6" i="2"/>
  <c r="AI6" i="2"/>
  <c r="N6" i="2"/>
  <c r="AX6" i="2"/>
  <c r="AH6" i="2"/>
  <c r="M6" i="2"/>
  <c r="X6" i="2"/>
  <c r="AW6" i="2"/>
  <c r="AG6" i="2"/>
  <c r="L6" i="2"/>
  <c r="AD6" i="2"/>
  <c r="BL6" i="2"/>
  <c r="AV6" i="2"/>
  <c r="AF6" i="2"/>
  <c r="K6" i="2"/>
  <c r="B6" i="2"/>
  <c r="BL5" i="2"/>
  <c r="AV5" i="2"/>
  <c r="AF5" i="2"/>
  <c r="K5" i="2"/>
  <c r="BK5" i="2"/>
  <c r="AU5" i="2"/>
  <c r="AD5" i="2"/>
  <c r="J5" i="2"/>
  <c r="BJ5" i="2"/>
  <c r="AT5" i="2"/>
  <c r="AC5" i="2"/>
  <c r="H5" i="2"/>
  <c r="B5" i="2"/>
  <c r="X5" i="2"/>
  <c r="BI5" i="2"/>
  <c r="AS5" i="2"/>
  <c r="AB5" i="2"/>
  <c r="BH5" i="2"/>
  <c r="AR5" i="2"/>
  <c r="AA5" i="2"/>
  <c r="BG5" i="2"/>
  <c r="AQ5" i="2"/>
  <c r="Z5" i="2"/>
  <c r="BF5" i="2"/>
  <c r="AP5" i="2"/>
  <c r="W5" i="2"/>
  <c r="AG5" i="2"/>
  <c r="L5" i="2"/>
  <c r="BE5" i="2"/>
  <c r="AO5" i="2"/>
  <c r="V5" i="2"/>
  <c r="BD5" i="2"/>
  <c r="AN5" i="2"/>
  <c r="U5" i="2"/>
  <c r="BC5" i="2"/>
  <c r="AM5" i="2"/>
  <c r="T5" i="2"/>
  <c r="BB5" i="2"/>
  <c r="AL5" i="2"/>
  <c r="Q5" i="2"/>
  <c r="D5" i="2"/>
  <c r="Y5" i="2"/>
  <c r="BA5" i="2"/>
  <c r="AK5" i="2"/>
  <c r="P5" i="2"/>
  <c r="AZ5" i="2"/>
  <c r="AJ5" i="2"/>
  <c r="O5" i="2"/>
  <c r="AY5" i="2"/>
  <c r="AI5" i="2"/>
  <c r="N5" i="2"/>
  <c r="AX5" i="2"/>
  <c r="AH5" i="2"/>
  <c r="M5" i="2"/>
  <c r="AW5" i="2"/>
  <c r="AX4" i="2"/>
  <c r="AH4" i="2"/>
  <c r="M4" i="2"/>
  <c r="AW4" i="2"/>
  <c r="AG4" i="2"/>
  <c r="L4" i="2"/>
  <c r="BL4" i="2"/>
  <c r="AV4" i="2"/>
  <c r="AF4" i="2"/>
  <c r="K4" i="2"/>
  <c r="B4" i="2"/>
  <c r="BK4" i="2"/>
  <c r="AU4" i="2"/>
  <c r="AD4" i="2"/>
  <c r="J4" i="2"/>
  <c r="BJ4" i="2"/>
  <c r="AT4" i="2"/>
  <c r="AC4" i="2"/>
  <c r="I4" i="2"/>
  <c r="X4" i="2"/>
  <c r="BI4" i="2"/>
  <c r="AS4" i="2"/>
  <c r="AB4" i="2"/>
  <c r="BH4" i="2"/>
  <c r="AR4" i="2"/>
  <c r="AA4" i="2"/>
  <c r="BG4" i="2"/>
  <c r="AQ4" i="2"/>
  <c r="Z4" i="2"/>
  <c r="BF4" i="2"/>
  <c r="AP4" i="2"/>
  <c r="W4" i="2"/>
  <c r="D4" i="2"/>
  <c r="BE4" i="2"/>
  <c r="AO4" i="2"/>
  <c r="V4" i="2"/>
  <c r="C4" i="2"/>
  <c r="BD4" i="2"/>
  <c r="AN4" i="2"/>
  <c r="U4" i="2"/>
  <c r="BC4" i="2"/>
  <c r="AM4" i="2"/>
  <c r="T4" i="2"/>
  <c r="Y4" i="2"/>
  <c r="BB4" i="2"/>
  <c r="AL4" i="2"/>
  <c r="Q4" i="2"/>
  <c r="BA4" i="2"/>
  <c r="AK4" i="2"/>
  <c r="P4" i="2"/>
  <c r="H4" i="2"/>
  <c r="AZ4" i="2"/>
  <c r="AJ4" i="2"/>
  <c r="O4" i="2"/>
  <c r="G4" i="2"/>
  <c r="AY4" i="2"/>
  <c r="AI4" i="2"/>
  <c r="N4" i="2"/>
  <c r="F4" i="2"/>
  <c r="R20" i="2"/>
  <c r="S20" i="2"/>
  <c r="AE20" i="2"/>
  <c r="G20" i="2"/>
  <c r="C20" i="2"/>
  <c r="F20" i="2"/>
  <c r="E20" i="2"/>
  <c r="I20" i="2"/>
  <c r="R11" i="2"/>
  <c r="S11" i="2"/>
  <c r="AE11" i="2"/>
  <c r="G11" i="2"/>
  <c r="F11" i="2"/>
  <c r="I11" i="2"/>
  <c r="E11" i="2"/>
  <c r="C11" i="2"/>
  <c r="R18" i="2"/>
  <c r="S18" i="2"/>
  <c r="AE18" i="2"/>
  <c r="F18" i="2"/>
  <c r="E18" i="2"/>
  <c r="C18" i="2"/>
  <c r="I18" i="2"/>
  <c r="G18" i="2"/>
  <c r="R9" i="2"/>
  <c r="S9" i="2"/>
  <c r="AE9" i="2"/>
  <c r="E9" i="2"/>
  <c r="C9" i="2"/>
  <c r="I9" i="2"/>
  <c r="F9" i="2"/>
  <c r="R16" i="2"/>
  <c r="S16" i="2"/>
  <c r="AE16" i="2"/>
  <c r="F16" i="2"/>
  <c r="C16" i="2"/>
  <c r="I16" i="2"/>
  <c r="G16" i="2"/>
  <c r="E16" i="2"/>
  <c r="R8" i="2"/>
  <c r="S8" i="2"/>
  <c r="AE8" i="2"/>
  <c r="C8" i="2"/>
  <c r="G8" i="2"/>
  <c r="F8" i="2"/>
  <c r="E8" i="2"/>
  <c r="AE5" i="2"/>
  <c r="S5" i="2"/>
  <c r="R5" i="2"/>
  <c r="I5" i="2"/>
  <c r="G5" i="2"/>
  <c r="F5" i="2"/>
  <c r="E5" i="2"/>
  <c r="C5" i="2"/>
  <c r="R10" i="2"/>
  <c r="S10" i="2"/>
  <c r="AE10" i="2"/>
  <c r="F10" i="2"/>
  <c r="E10" i="2"/>
  <c r="C10" i="2"/>
  <c r="I10" i="2"/>
  <c r="G10" i="2"/>
  <c r="S15" i="2"/>
  <c r="AE15" i="2"/>
  <c r="R15" i="2"/>
  <c r="C15" i="2"/>
  <c r="I15" i="2"/>
  <c r="G15" i="2"/>
  <c r="F15" i="2"/>
  <c r="E15" i="2"/>
  <c r="S7" i="2"/>
  <c r="AE7" i="2"/>
  <c r="R7" i="2"/>
  <c r="C7" i="2"/>
  <c r="I7" i="2"/>
  <c r="G7" i="2"/>
  <c r="F7" i="2"/>
  <c r="E7" i="2"/>
  <c r="AE13" i="2"/>
  <c r="R13" i="2"/>
  <c r="S13" i="2"/>
  <c r="I13" i="2"/>
  <c r="G13" i="2"/>
  <c r="F13" i="2"/>
  <c r="E13" i="2"/>
  <c r="C13" i="2"/>
  <c r="R12" i="2"/>
  <c r="S12" i="2"/>
  <c r="AE12" i="2"/>
  <c r="G12" i="2"/>
  <c r="C12" i="2"/>
  <c r="F12" i="2"/>
  <c r="E12" i="2"/>
  <c r="I12" i="2"/>
  <c r="R19" i="2"/>
  <c r="S19" i="2"/>
  <c r="AE19" i="2"/>
  <c r="G19" i="2"/>
  <c r="F19" i="2"/>
  <c r="E19" i="2"/>
  <c r="C19" i="2"/>
  <c r="I19" i="2"/>
  <c r="R17" i="2"/>
  <c r="S17" i="2"/>
  <c r="AE17" i="2"/>
  <c r="E17" i="2"/>
  <c r="G17" i="2"/>
  <c r="C17" i="2"/>
  <c r="I17" i="2"/>
  <c r="F17" i="2"/>
  <c r="AE4" i="2"/>
  <c r="S4" i="2"/>
  <c r="R4" i="2"/>
  <c r="E4" i="2"/>
  <c r="AE14" i="2"/>
  <c r="R14" i="2"/>
  <c r="S14" i="2"/>
  <c r="I14" i="2"/>
  <c r="E14" i="2"/>
  <c r="G14" i="2"/>
  <c r="F14" i="2"/>
  <c r="C14" i="2"/>
  <c r="R6" i="2"/>
  <c r="AE6" i="2"/>
  <c r="S6" i="2"/>
  <c r="I6" i="2"/>
  <c r="G6" i="2"/>
  <c r="F6" i="2"/>
  <c r="E6" i="2"/>
  <c r="C6" i="2"/>
  <c r="AY1" i="2" l="1"/>
  <c r="BJ1" i="2"/>
  <c r="BC1" i="2"/>
  <c r="BA1" i="2"/>
  <c r="BH1" i="2"/>
  <c r="BL1" i="2"/>
  <c r="BI1" i="2"/>
  <c r="AZ1" i="2"/>
  <c r="BD1" i="2"/>
  <c r="BE1" i="2"/>
  <c r="BF1" i="2"/>
  <c r="BB1" i="2"/>
  <c r="BK1" i="2"/>
  <c r="BG1" i="2"/>
  <c r="AX1" i="2"/>
  <c r="AW1" i="2"/>
  <c r="AV1" i="2"/>
  <c r="AU1" i="2"/>
  <c r="AT1" i="2"/>
  <c r="AS1" i="2"/>
  <c r="AR1" i="2"/>
  <c r="A10" i="3"/>
  <c r="A11" i="3"/>
  <c r="A12" i="3"/>
  <c r="AQ1" i="2" l="1"/>
  <c r="AP1" i="2"/>
  <c r="AN1" i="2"/>
  <c r="AI1" i="2"/>
  <c r="AO1" i="2"/>
  <c r="AG1" i="2"/>
  <c r="AM1" i="2"/>
  <c r="AJ1" i="2"/>
  <c r="AL1" i="2"/>
  <c r="AD1" i="2"/>
  <c r="AK1" i="2"/>
  <c r="AC1" i="2"/>
  <c r="AB1" i="2"/>
  <c r="AA1" i="2"/>
  <c r="AE1" i="2"/>
  <c r="AH1" i="2"/>
  <c r="Z1" i="2"/>
  <c r="AF1" i="2"/>
  <c r="Y1" i="2"/>
  <c r="X1" i="2"/>
  <c r="W1" i="2"/>
  <c r="R3" i="43"/>
  <c r="R4" i="43"/>
  <c r="R5" i="43"/>
  <c r="R6" i="43"/>
  <c r="R7" i="43"/>
  <c r="R8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R62" i="43"/>
  <c r="R63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R142" i="43"/>
  <c r="R143" i="43"/>
  <c r="R144" i="43"/>
  <c r="R145" i="43"/>
  <c r="R146" i="43"/>
  <c r="R147" i="43"/>
  <c r="R148" i="43"/>
  <c r="R149" i="43"/>
  <c r="R150" i="43"/>
  <c r="R151" i="43"/>
  <c r="R152" i="43"/>
  <c r="R153" i="43"/>
  <c r="R154" i="43"/>
  <c r="R155" i="43"/>
  <c r="R156" i="43"/>
  <c r="R157" i="43"/>
  <c r="R158" i="43"/>
  <c r="R159" i="43"/>
  <c r="R160" i="43"/>
  <c r="R161" i="43"/>
  <c r="R162" i="43"/>
  <c r="R163" i="43"/>
  <c r="R164" i="43"/>
  <c r="R165" i="43"/>
  <c r="R166" i="43"/>
  <c r="R167" i="43"/>
  <c r="R168" i="43"/>
  <c r="R169" i="43"/>
  <c r="R170" i="43"/>
  <c r="R171" i="43"/>
  <c r="R172" i="43"/>
  <c r="R173" i="43"/>
  <c r="R174" i="43"/>
  <c r="R175" i="43"/>
  <c r="R176" i="43"/>
  <c r="R177" i="43"/>
  <c r="R178" i="43"/>
  <c r="R179" i="43"/>
  <c r="R180" i="43"/>
  <c r="R181" i="43"/>
  <c r="R182" i="43"/>
  <c r="R183" i="43"/>
  <c r="R184" i="43"/>
  <c r="R185" i="43"/>
  <c r="R186" i="43"/>
  <c r="R187" i="43"/>
  <c r="R188" i="43"/>
  <c r="R189" i="43"/>
  <c r="R190" i="43"/>
  <c r="R191" i="43"/>
  <c r="R192" i="43"/>
  <c r="R193" i="43"/>
  <c r="R194" i="43"/>
  <c r="R195" i="43"/>
  <c r="R196" i="43"/>
  <c r="R197" i="43"/>
  <c r="R198" i="43"/>
  <c r="R199" i="43"/>
  <c r="R200" i="43"/>
  <c r="R201" i="43"/>
  <c r="R202" i="43"/>
  <c r="R203" i="43"/>
  <c r="R204" i="43"/>
  <c r="R205" i="43"/>
  <c r="R206" i="43"/>
  <c r="R207" i="43"/>
  <c r="R208" i="43"/>
  <c r="R209" i="43"/>
  <c r="R210" i="43"/>
  <c r="R211" i="43"/>
  <c r="R212" i="43"/>
  <c r="R213" i="43"/>
  <c r="R214" i="43"/>
  <c r="R215" i="43"/>
  <c r="R216" i="43"/>
  <c r="R217" i="43"/>
  <c r="R218" i="43"/>
  <c r="R219" i="43"/>
  <c r="R220" i="43"/>
  <c r="R221" i="43"/>
  <c r="R222" i="43"/>
  <c r="R223" i="43"/>
  <c r="R224" i="43"/>
  <c r="R225" i="43"/>
  <c r="R226" i="43"/>
  <c r="R227" i="43"/>
  <c r="R228" i="43"/>
  <c r="R229" i="43"/>
  <c r="R230" i="43"/>
  <c r="R231" i="43"/>
  <c r="R232" i="43"/>
  <c r="R233" i="43"/>
  <c r="R234" i="43"/>
  <c r="R235" i="43"/>
  <c r="R236" i="43"/>
  <c r="R237" i="43"/>
  <c r="R238" i="43"/>
  <c r="R239" i="43"/>
  <c r="R240" i="43"/>
  <c r="R241" i="43"/>
  <c r="R242" i="43"/>
  <c r="R243" i="43"/>
  <c r="R244" i="43"/>
  <c r="R245" i="43"/>
  <c r="R246" i="43"/>
  <c r="R247" i="43"/>
  <c r="R248" i="43"/>
  <c r="R249" i="43"/>
  <c r="R250" i="43"/>
  <c r="R251" i="43"/>
  <c r="R252" i="43"/>
  <c r="R253" i="43"/>
  <c r="R254" i="43"/>
  <c r="R255" i="43"/>
  <c r="R256" i="43"/>
  <c r="R257" i="43"/>
  <c r="R258" i="43"/>
  <c r="R259" i="43"/>
  <c r="R260" i="43"/>
  <c r="R261" i="43"/>
  <c r="R262" i="43"/>
  <c r="R263" i="43"/>
  <c r="R264" i="43"/>
  <c r="R265" i="43"/>
  <c r="R266" i="43"/>
  <c r="R267" i="43"/>
  <c r="R268" i="43"/>
  <c r="R269" i="43"/>
  <c r="R270" i="43"/>
  <c r="R271" i="43"/>
  <c r="R272" i="43"/>
  <c r="R273" i="43"/>
  <c r="R274" i="43"/>
  <c r="R275" i="43"/>
  <c r="R276" i="43"/>
  <c r="R277" i="43"/>
  <c r="R278" i="43"/>
  <c r="R279" i="43"/>
  <c r="R280" i="43"/>
  <c r="R281" i="43"/>
  <c r="R282" i="43"/>
  <c r="R283" i="43"/>
  <c r="R284" i="43"/>
  <c r="R285" i="43"/>
  <c r="R286" i="43"/>
  <c r="R287" i="43"/>
  <c r="R288" i="43"/>
  <c r="R289" i="43"/>
  <c r="R290" i="43"/>
  <c r="R291" i="43"/>
  <c r="R292" i="43"/>
  <c r="R293" i="43"/>
  <c r="R294" i="43"/>
  <c r="R295" i="43"/>
  <c r="R296" i="43"/>
  <c r="R297" i="43"/>
  <c r="R298" i="43"/>
  <c r="R299" i="43"/>
  <c r="R300" i="43"/>
  <c r="R301" i="43"/>
  <c r="R302" i="43"/>
  <c r="R303" i="43"/>
  <c r="R304" i="43"/>
  <c r="R305" i="43"/>
  <c r="R306" i="43"/>
  <c r="R307" i="43"/>
  <c r="R308" i="43"/>
  <c r="R309" i="43"/>
  <c r="R310" i="43"/>
  <c r="R311" i="43"/>
  <c r="R312" i="43"/>
  <c r="R313" i="43"/>
  <c r="R314" i="43"/>
  <c r="R315" i="43"/>
  <c r="R316" i="43"/>
  <c r="R317" i="43"/>
  <c r="R318" i="43"/>
  <c r="R319" i="43"/>
  <c r="R320" i="43"/>
  <c r="R321" i="43"/>
  <c r="R322" i="43"/>
  <c r="R323" i="43"/>
  <c r="R324" i="43"/>
  <c r="R325" i="43"/>
  <c r="R326" i="43"/>
  <c r="R327" i="43"/>
  <c r="R328" i="43"/>
  <c r="R329" i="43"/>
  <c r="R330" i="43"/>
  <c r="R331" i="43"/>
  <c r="R332" i="43"/>
  <c r="R333" i="43"/>
  <c r="R334" i="43"/>
  <c r="R335" i="43"/>
  <c r="R336" i="43"/>
  <c r="R337" i="43"/>
  <c r="R338" i="43"/>
  <c r="R339" i="43"/>
  <c r="R340" i="43"/>
  <c r="R341" i="43"/>
  <c r="R342" i="43"/>
  <c r="R343" i="43"/>
  <c r="R344" i="43"/>
  <c r="R345" i="43"/>
  <c r="R346" i="43"/>
  <c r="R347" i="43"/>
  <c r="R348" i="43"/>
  <c r="R349" i="43"/>
  <c r="R350" i="43"/>
  <c r="R351" i="43"/>
  <c r="R352" i="43"/>
  <c r="R353" i="43"/>
  <c r="R354" i="43"/>
  <c r="R355" i="43"/>
  <c r="R356" i="43"/>
  <c r="R357" i="43"/>
  <c r="R358" i="43"/>
  <c r="R359" i="43"/>
  <c r="R360" i="43"/>
  <c r="R361" i="43"/>
  <c r="R362" i="43"/>
  <c r="R363" i="43"/>
  <c r="R364" i="43"/>
  <c r="R365" i="43"/>
  <c r="R366" i="43"/>
  <c r="R367" i="43"/>
  <c r="R368" i="43"/>
  <c r="R369" i="43"/>
  <c r="R370" i="43"/>
  <c r="R371" i="43"/>
  <c r="R372" i="43"/>
  <c r="R373" i="43"/>
  <c r="R374" i="43"/>
  <c r="R375" i="43"/>
  <c r="R376" i="43"/>
  <c r="R377" i="43"/>
  <c r="R378" i="43"/>
  <c r="R379" i="43"/>
  <c r="R380" i="43"/>
  <c r="R381" i="43"/>
  <c r="R382" i="43"/>
  <c r="R383" i="43"/>
  <c r="R384" i="43"/>
  <c r="R385" i="43"/>
  <c r="R386" i="43"/>
  <c r="R387" i="43"/>
  <c r="R388" i="43"/>
  <c r="R389" i="43"/>
  <c r="R390" i="43"/>
  <c r="R391" i="43"/>
  <c r="R392" i="43"/>
  <c r="R393" i="43"/>
  <c r="R394" i="43"/>
  <c r="R395" i="43"/>
  <c r="R396" i="43"/>
  <c r="R397" i="43"/>
  <c r="R398" i="43"/>
  <c r="R399" i="43"/>
  <c r="R400" i="43"/>
  <c r="R401" i="43"/>
  <c r="R402" i="43"/>
  <c r="R403" i="43"/>
  <c r="R404" i="43"/>
  <c r="R405" i="43"/>
  <c r="R406" i="43"/>
  <c r="R407" i="43"/>
  <c r="R408" i="43"/>
  <c r="R409" i="43"/>
  <c r="R410" i="43"/>
  <c r="R411" i="43"/>
  <c r="R412" i="43"/>
  <c r="R413" i="43"/>
  <c r="R414" i="43"/>
  <c r="R415" i="43"/>
  <c r="R416" i="43"/>
  <c r="R417" i="43"/>
  <c r="R418" i="43"/>
  <c r="R419" i="43"/>
  <c r="R420" i="43"/>
  <c r="R421" i="43"/>
  <c r="R422" i="43"/>
  <c r="R423" i="43"/>
  <c r="R424" i="43"/>
  <c r="R425" i="43"/>
  <c r="R426" i="43"/>
  <c r="R427" i="43"/>
  <c r="R428" i="43"/>
  <c r="R429" i="43"/>
  <c r="R430" i="43"/>
  <c r="R431" i="43"/>
  <c r="R432" i="43"/>
  <c r="R433" i="43"/>
  <c r="R434" i="43"/>
  <c r="R435" i="43"/>
  <c r="R436" i="43"/>
  <c r="R437" i="43"/>
  <c r="R438" i="43"/>
  <c r="R439" i="43"/>
  <c r="R440" i="43"/>
  <c r="R441" i="43"/>
  <c r="R442" i="43"/>
  <c r="R443" i="43"/>
  <c r="R444" i="43"/>
  <c r="R445" i="43"/>
  <c r="R446" i="43"/>
  <c r="R447" i="43"/>
  <c r="R448" i="43"/>
  <c r="R449" i="43"/>
  <c r="R450" i="43"/>
  <c r="R451" i="43"/>
  <c r="R452" i="43"/>
  <c r="R453" i="43"/>
  <c r="R454" i="43"/>
  <c r="R455" i="43"/>
  <c r="R456" i="43"/>
  <c r="R457" i="43"/>
  <c r="R458" i="43"/>
  <c r="R459" i="43"/>
  <c r="R460" i="43"/>
  <c r="R461" i="43"/>
  <c r="R462" i="43"/>
  <c r="R463" i="43"/>
  <c r="R464" i="43"/>
  <c r="R465" i="43"/>
  <c r="R466" i="43"/>
  <c r="R467" i="43"/>
  <c r="R468" i="43"/>
  <c r="R469" i="43"/>
  <c r="R470" i="43"/>
  <c r="R471" i="43"/>
  <c r="R472" i="43"/>
  <c r="R473" i="43"/>
  <c r="R474" i="43"/>
  <c r="R475" i="43"/>
  <c r="R476" i="43"/>
  <c r="R477" i="43"/>
  <c r="R478" i="43"/>
  <c r="R479" i="43"/>
  <c r="R480" i="43"/>
  <c r="R481" i="43"/>
  <c r="R482" i="43"/>
  <c r="R483" i="43"/>
  <c r="R484" i="43"/>
  <c r="R485" i="43"/>
  <c r="R486" i="43"/>
  <c r="R487" i="43"/>
  <c r="R488" i="43"/>
  <c r="R489" i="43"/>
  <c r="R490" i="43"/>
  <c r="R491" i="43"/>
  <c r="R492" i="43"/>
  <c r="R493" i="43"/>
  <c r="R494" i="43"/>
  <c r="R495" i="43"/>
  <c r="R496" i="43"/>
  <c r="R497" i="43"/>
  <c r="R498" i="43"/>
  <c r="R499" i="43"/>
  <c r="R500" i="43"/>
  <c r="R501" i="43"/>
  <c r="R502" i="43"/>
  <c r="R503" i="43"/>
  <c r="R504" i="43"/>
  <c r="R505" i="43"/>
  <c r="R506" i="43"/>
  <c r="R507" i="43"/>
  <c r="R508" i="43"/>
  <c r="R509" i="43"/>
  <c r="R510" i="43"/>
  <c r="R511" i="43"/>
  <c r="R512" i="43"/>
  <c r="R513" i="43"/>
  <c r="R514" i="43"/>
  <c r="R515" i="43"/>
  <c r="R516" i="43"/>
  <c r="R517" i="43"/>
  <c r="R518" i="43"/>
  <c r="R519" i="43"/>
  <c r="R520" i="43"/>
  <c r="R521" i="43"/>
  <c r="R522" i="43"/>
  <c r="R523" i="43"/>
  <c r="R524" i="43"/>
  <c r="R525" i="43"/>
  <c r="R526" i="43"/>
  <c r="R527" i="43"/>
  <c r="R528" i="43"/>
  <c r="R529" i="43"/>
  <c r="R530" i="43"/>
  <c r="R531" i="43"/>
  <c r="R532" i="43"/>
  <c r="R533" i="43"/>
  <c r="R534" i="43"/>
  <c r="R535" i="43"/>
  <c r="R536" i="43"/>
  <c r="R537" i="43"/>
  <c r="R538" i="43"/>
  <c r="R539" i="43"/>
  <c r="R540" i="43"/>
  <c r="R541" i="43"/>
  <c r="R542" i="43"/>
  <c r="R543" i="43"/>
  <c r="R544" i="43"/>
  <c r="R545" i="43"/>
  <c r="R546" i="43"/>
  <c r="R547" i="43"/>
  <c r="R548" i="43"/>
  <c r="R549" i="43"/>
  <c r="R550" i="43"/>
  <c r="R551" i="43"/>
  <c r="R552" i="43"/>
  <c r="R553" i="43"/>
  <c r="R554" i="43"/>
  <c r="R555" i="43"/>
  <c r="R556" i="43"/>
  <c r="R557" i="43"/>
  <c r="R558" i="43"/>
  <c r="R559" i="43"/>
  <c r="R560" i="43"/>
  <c r="R561" i="43"/>
  <c r="R562" i="43"/>
  <c r="R563" i="43"/>
  <c r="R564" i="43"/>
  <c r="R565" i="43"/>
  <c r="R566" i="43"/>
  <c r="R567" i="43"/>
  <c r="R568" i="43"/>
  <c r="R569" i="43"/>
  <c r="R570" i="43"/>
  <c r="R571" i="43"/>
  <c r="R572" i="43"/>
  <c r="R573" i="43"/>
  <c r="R574" i="43"/>
  <c r="R575" i="43"/>
  <c r="R576" i="43"/>
  <c r="R577" i="43"/>
  <c r="R578" i="43"/>
  <c r="R579" i="43"/>
  <c r="R580" i="43"/>
  <c r="R581" i="43"/>
  <c r="R582" i="43"/>
  <c r="R583" i="43"/>
  <c r="R584" i="43"/>
  <c r="R585" i="43"/>
  <c r="R586" i="43"/>
  <c r="R587" i="43"/>
  <c r="R588" i="43"/>
  <c r="R589" i="43"/>
  <c r="R590" i="43"/>
  <c r="R591" i="43"/>
  <c r="R592" i="43"/>
  <c r="R593" i="43"/>
  <c r="R594" i="43"/>
  <c r="R595" i="43"/>
  <c r="R596" i="43"/>
  <c r="R597" i="43"/>
  <c r="R598" i="43"/>
  <c r="R599" i="43"/>
  <c r="R600" i="43"/>
  <c r="R601" i="43"/>
  <c r="R602" i="43"/>
  <c r="R603" i="43"/>
  <c r="R604" i="43"/>
  <c r="R605" i="43"/>
  <c r="R606" i="43"/>
  <c r="R607" i="43"/>
  <c r="R608" i="43"/>
  <c r="R609" i="43"/>
  <c r="R610" i="43"/>
  <c r="R611" i="43"/>
  <c r="R612" i="43"/>
  <c r="R613" i="43"/>
  <c r="R614" i="43"/>
  <c r="R615" i="43"/>
  <c r="R616" i="43"/>
  <c r="R617" i="43"/>
  <c r="R618" i="43"/>
  <c r="R619" i="43"/>
  <c r="R620" i="43"/>
  <c r="R621" i="43"/>
  <c r="R622" i="43"/>
  <c r="R623" i="43"/>
  <c r="R624" i="43"/>
  <c r="R625" i="43"/>
  <c r="R626" i="43"/>
  <c r="R627" i="43"/>
  <c r="R628" i="43"/>
  <c r="R629" i="43"/>
  <c r="R630" i="43"/>
  <c r="R631" i="43"/>
  <c r="R632" i="43"/>
  <c r="R633" i="43"/>
  <c r="R634" i="43"/>
  <c r="R635" i="43"/>
  <c r="R636" i="43"/>
  <c r="R637" i="43"/>
  <c r="R638" i="43"/>
  <c r="R639" i="43"/>
  <c r="R640" i="43"/>
  <c r="R641" i="43"/>
  <c r="R642" i="43"/>
  <c r="R643" i="43"/>
  <c r="R644" i="43"/>
  <c r="R645" i="43"/>
  <c r="R646" i="43"/>
  <c r="R647" i="43"/>
  <c r="R648" i="43"/>
  <c r="R649" i="43"/>
  <c r="R650" i="43"/>
  <c r="R651" i="43"/>
  <c r="R652" i="43"/>
  <c r="R653" i="43"/>
  <c r="R654" i="43"/>
  <c r="R655" i="43"/>
  <c r="R656" i="43"/>
  <c r="R657" i="43"/>
  <c r="R658" i="43"/>
  <c r="R659" i="43"/>
  <c r="R660" i="43"/>
  <c r="R661" i="43"/>
  <c r="R662" i="43"/>
  <c r="R663" i="43"/>
  <c r="R664" i="43"/>
  <c r="R665" i="43"/>
  <c r="R666" i="43"/>
  <c r="R667" i="43"/>
  <c r="R668" i="43"/>
  <c r="R669" i="43"/>
  <c r="R670" i="43"/>
  <c r="R671" i="43"/>
  <c r="R672" i="43"/>
  <c r="R673" i="43"/>
  <c r="R674" i="43"/>
  <c r="R675" i="43"/>
  <c r="R676" i="43"/>
  <c r="R677" i="43"/>
  <c r="R678" i="43"/>
  <c r="R679" i="43"/>
  <c r="R680" i="43"/>
  <c r="R681" i="43"/>
  <c r="R682" i="43"/>
  <c r="R683" i="43"/>
  <c r="R684" i="43"/>
  <c r="R685" i="43"/>
  <c r="R686" i="43"/>
  <c r="R687" i="43"/>
  <c r="R688" i="43"/>
  <c r="R689" i="43"/>
  <c r="R690" i="43"/>
  <c r="R691" i="43"/>
  <c r="R692" i="43"/>
  <c r="R693" i="43"/>
  <c r="R694" i="43"/>
  <c r="R695" i="43"/>
  <c r="R696" i="43"/>
  <c r="R697" i="43"/>
  <c r="R698" i="43"/>
  <c r="R699" i="43"/>
  <c r="R700" i="43"/>
  <c r="R701" i="43"/>
  <c r="R702" i="43"/>
  <c r="R703" i="43"/>
  <c r="R704" i="43"/>
  <c r="R705" i="43"/>
  <c r="R706" i="43"/>
  <c r="R707" i="43"/>
  <c r="R708" i="43"/>
  <c r="R709" i="43"/>
  <c r="R710" i="43"/>
  <c r="R711" i="43"/>
  <c r="R712" i="43"/>
  <c r="R713" i="43"/>
  <c r="R714" i="43"/>
  <c r="R715" i="43"/>
  <c r="R716" i="43"/>
  <c r="R717" i="43"/>
  <c r="R718" i="43"/>
  <c r="R719" i="43"/>
  <c r="R720" i="43"/>
  <c r="R721" i="43"/>
  <c r="R722" i="43"/>
  <c r="R723" i="43"/>
  <c r="R724" i="43"/>
  <c r="R725" i="43"/>
  <c r="R726" i="43"/>
  <c r="R727" i="43"/>
  <c r="R728" i="43"/>
  <c r="R729" i="43"/>
  <c r="R730" i="43"/>
  <c r="R731" i="43"/>
  <c r="R732" i="43"/>
  <c r="R733" i="43"/>
  <c r="R734" i="43"/>
  <c r="R735" i="43"/>
  <c r="R736" i="43"/>
  <c r="R737" i="43"/>
  <c r="R738" i="43"/>
  <c r="R739" i="43"/>
  <c r="R740" i="43"/>
  <c r="R741" i="43"/>
  <c r="R742" i="43"/>
  <c r="R743" i="43"/>
  <c r="R744" i="43"/>
  <c r="R745" i="43"/>
  <c r="R746" i="43"/>
  <c r="R747" i="43"/>
  <c r="R748" i="43"/>
  <c r="R749" i="43"/>
  <c r="R750" i="43"/>
  <c r="R751" i="43"/>
  <c r="R752" i="43"/>
  <c r="R753" i="43"/>
  <c r="R754" i="43"/>
  <c r="R755" i="43"/>
  <c r="R756" i="43"/>
  <c r="R757" i="43"/>
  <c r="R758" i="43"/>
  <c r="R759" i="43"/>
  <c r="R760" i="43"/>
  <c r="R761" i="43"/>
  <c r="R762" i="43"/>
  <c r="R763" i="43"/>
  <c r="R764" i="43"/>
  <c r="R765" i="43"/>
  <c r="R766" i="43"/>
  <c r="R767" i="43"/>
  <c r="R768" i="43"/>
  <c r="R769" i="43"/>
  <c r="R770" i="43"/>
  <c r="R771" i="43"/>
  <c r="R772" i="43"/>
  <c r="R773" i="43"/>
  <c r="R774" i="43"/>
  <c r="R775" i="43"/>
  <c r="R776" i="43"/>
  <c r="R777" i="43"/>
  <c r="R778" i="43"/>
  <c r="R779" i="43"/>
  <c r="R780" i="43"/>
  <c r="R781" i="43"/>
  <c r="R782" i="43"/>
  <c r="R783" i="43"/>
  <c r="R784" i="43"/>
  <c r="R785" i="43"/>
  <c r="R786" i="43"/>
  <c r="R787" i="43"/>
  <c r="R788" i="43"/>
  <c r="R789" i="43"/>
  <c r="R790" i="43"/>
  <c r="R791" i="43"/>
  <c r="R792" i="43"/>
  <c r="R793" i="43"/>
  <c r="R794" i="43"/>
  <c r="R795" i="43"/>
  <c r="R796" i="43"/>
  <c r="R797" i="43"/>
  <c r="R798" i="43"/>
  <c r="R799" i="43"/>
  <c r="R800" i="43"/>
  <c r="R801" i="43"/>
  <c r="R802" i="43"/>
  <c r="R803" i="43"/>
  <c r="R804" i="43"/>
  <c r="R805" i="43"/>
  <c r="R806" i="43"/>
  <c r="R807" i="43"/>
  <c r="R808" i="43"/>
  <c r="R809" i="43"/>
  <c r="R810" i="43"/>
  <c r="R811" i="43"/>
  <c r="R812" i="43"/>
  <c r="R813" i="43"/>
  <c r="R814" i="43"/>
  <c r="R815" i="43"/>
  <c r="R816" i="43"/>
  <c r="R817" i="43"/>
  <c r="R818" i="43"/>
  <c r="R819" i="43"/>
  <c r="R820" i="43"/>
  <c r="R821" i="43"/>
  <c r="R822" i="43"/>
  <c r="R823" i="43"/>
  <c r="R824" i="43"/>
  <c r="R825" i="43"/>
  <c r="R826" i="43"/>
  <c r="R827" i="43"/>
  <c r="R828" i="43"/>
  <c r="R829" i="43"/>
  <c r="R830" i="43"/>
  <c r="R831" i="43"/>
  <c r="R832" i="43"/>
  <c r="R833" i="43"/>
  <c r="R834" i="43"/>
  <c r="R835" i="43"/>
  <c r="R836" i="43"/>
  <c r="R837" i="43"/>
  <c r="R838" i="43"/>
  <c r="R839" i="43"/>
  <c r="R840" i="43"/>
  <c r="R841" i="43"/>
  <c r="R842" i="43"/>
  <c r="R843" i="43"/>
  <c r="R844" i="43"/>
  <c r="R845" i="43"/>
  <c r="R846" i="43"/>
  <c r="R847" i="43"/>
  <c r="R848" i="43"/>
  <c r="R849" i="43"/>
  <c r="R850" i="43"/>
  <c r="R851" i="43"/>
  <c r="R852" i="43"/>
  <c r="R853" i="43"/>
  <c r="R854" i="43"/>
  <c r="R855" i="43"/>
  <c r="R856" i="43"/>
  <c r="R857" i="43"/>
  <c r="R858" i="43"/>
  <c r="R859" i="43"/>
  <c r="R860" i="43"/>
  <c r="R861" i="43"/>
  <c r="R862" i="43"/>
  <c r="R863" i="43"/>
  <c r="R864" i="43"/>
  <c r="R865" i="43"/>
  <c r="R866" i="43"/>
  <c r="R867" i="43"/>
  <c r="R868" i="43"/>
  <c r="R869" i="43"/>
  <c r="R870" i="43"/>
  <c r="R871" i="43"/>
  <c r="R872" i="43"/>
  <c r="R873" i="43"/>
  <c r="R874" i="43"/>
  <c r="R875" i="43"/>
  <c r="R876" i="43"/>
  <c r="R877" i="43"/>
  <c r="R878" i="43"/>
  <c r="R879" i="43"/>
  <c r="R880" i="43"/>
  <c r="R881" i="43"/>
  <c r="R882" i="43"/>
  <c r="R883" i="43"/>
  <c r="R884" i="43"/>
  <c r="R885" i="43"/>
  <c r="R886" i="43"/>
  <c r="R887" i="43"/>
  <c r="R888" i="43"/>
  <c r="R889" i="43"/>
  <c r="R890" i="43"/>
  <c r="R891" i="43"/>
  <c r="R892" i="43"/>
  <c r="R893" i="43"/>
  <c r="R894" i="43"/>
  <c r="R895" i="43"/>
  <c r="R896" i="43"/>
  <c r="R897" i="43"/>
  <c r="R898" i="43"/>
  <c r="R899" i="43"/>
  <c r="R900" i="43"/>
  <c r="R901" i="43"/>
  <c r="R902" i="43"/>
  <c r="R903" i="43"/>
  <c r="R904" i="43"/>
  <c r="R905" i="43"/>
  <c r="R906" i="43"/>
  <c r="R907" i="43"/>
  <c r="R908" i="43"/>
  <c r="R909" i="43"/>
  <c r="R910" i="43"/>
  <c r="R911" i="43"/>
  <c r="R912" i="43"/>
  <c r="R913" i="43"/>
  <c r="R914" i="43"/>
  <c r="R915" i="43"/>
  <c r="R916" i="43"/>
  <c r="R917" i="43"/>
  <c r="R918" i="43"/>
  <c r="R919" i="43"/>
  <c r="R920" i="43"/>
  <c r="R921" i="43"/>
  <c r="R922" i="43"/>
  <c r="R923" i="43"/>
  <c r="R924" i="43"/>
  <c r="R925" i="43"/>
  <c r="R926" i="43"/>
  <c r="R927" i="43"/>
  <c r="R928" i="43"/>
  <c r="R929" i="43"/>
  <c r="R930" i="43"/>
  <c r="R931" i="43"/>
  <c r="R932" i="43"/>
  <c r="R933" i="43"/>
  <c r="R934" i="43"/>
  <c r="R935" i="43"/>
  <c r="R936" i="43"/>
  <c r="R937" i="43"/>
  <c r="R938" i="43"/>
  <c r="R939" i="43"/>
  <c r="R940" i="43"/>
  <c r="R941" i="43"/>
  <c r="R942" i="43"/>
  <c r="R943" i="43"/>
  <c r="R944" i="43"/>
  <c r="R945" i="43"/>
  <c r="R946" i="43"/>
  <c r="R947" i="43"/>
  <c r="R948" i="43"/>
  <c r="R949" i="43"/>
  <c r="R950" i="43"/>
  <c r="R951" i="43"/>
  <c r="R952" i="43"/>
  <c r="R953" i="43"/>
  <c r="R954" i="43"/>
  <c r="R955" i="43"/>
  <c r="R956" i="43"/>
  <c r="R957" i="43"/>
  <c r="R958" i="43"/>
  <c r="R959" i="43"/>
  <c r="R960" i="43"/>
  <c r="R961" i="43"/>
  <c r="R962" i="43"/>
  <c r="R963" i="43"/>
  <c r="R964" i="43"/>
  <c r="R965" i="43"/>
  <c r="R966" i="43"/>
  <c r="R967" i="43"/>
  <c r="R968" i="43"/>
  <c r="R969" i="43"/>
  <c r="R970" i="43"/>
  <c r="R971" i="43"/>
  <c r="R972" i="43"/>
  <c r="R973" i="43"/>
  <c r="R974" i="43"/>
  <c r="R975" i="43"/>
  <c r="R976" i="43"/>
  <c r="R977" i="43"/>
  <c r="R978" i="43"/>
  <c r="R979" i="43"/>
  <c r="R980" i="43"/>
  <c r="R981" i="43"/>
  <c r="R982" i="43"/>
  <c r="R983" i="43"/>
  <c r="R984" i="43"/>
  <c r="R985" i="43"/>
  <c r="R986" i="43"/>
  <c r="R987" i="43"/>
  <c r="R988" i="43"/>
  <c r="R989" i="43"/>
  <c r="R990" i="43"/>
  <c r="R991" i="43"/>
  <c r="R992" i="43"/>
  <c r="R993" i="43"/>
  <c r="R994" i="43"/>
  <c r="R995" i="43"/>
  <c r="R996" i="43"/>
  <c r="R997" i="43"/>
  <c r="R998" i="43"/>
  <c r="R999" i="43"/>
  <c r="R1000" i="43"/>
  <c r="R1001" i="43"/>
  <c r="R1002" i="43"/>
  <c r="R1003" i="43"/>
  <c r="R1004" i="43"/>
  <c r="R1005" i="43"/>
  <c r="R1006" i="43"/>
  <c r="R1007" i="43"/>
  <c r="R1008" i="43"/>
  <c r="R1009" i="43"/>
  <c r="R1010" i="43"/>
  <c r="R1011" i="43"/>
  <c r="R1012" i="43"/>
  <c r="R1013" i="43"/>
  <c r="R1014" i="43"/>
  <c r="R1015" i="43"/>
  <c r="R1016" i="43"/>
  <c r="R1017" i="43"/>
  <c r="R1018" i="43"/>
  <c r="R1019" i="43"/>
  <c r="R1020" i="43"/>
  <c r="R1021" i="43"/>
  <c r="R1022" i="43"/>
  <c r="R1023" i="43"/>
  <c r="R1024" i="43"/>
  <c r="R1025" i="43"/>
  <c r="R1026" i="43"/>
  <c r="R1027" i="43"/>
  <c r="R1028" i="43"/>
  <c r="R1029" i="43"/>
  <c r="R1030" i="43"/>
  <c r="R1031" i="43"/>
  <c r="R1032" i="43"/>
  <c r="R1033" i="43"/>
  <c r="R1034" i="43"/>
  <c r="R1035" i="43"/>
  <c r="R1036" i="43"/>
  <c r="R1037" i="43"/>
  <c r="R1038" i="43"/>
  <c r="R1039" i="43"/>
  <c r="R1040" i="43"/>
  <c r="R1041" i="43"/>
  <c r="R1042" i="43"/>
  <c r="R1043" i="43"/>
  <c r="R1044" i="43"/>
  <c r="R1045" i="43"/>
  <c r="R1046" i="43"/>
  <c r="R1047" i="43"/>
  <c r="R1048" i="43"/>
  <c r="R1049" i="43"/>
  <c r="R1050" i="43"/>
  <c r="R1051" i="43"/>
  <c r="R1052" i="43"/>
  <c r="R1053" i="43"/>
  <c r="R1054" i="43"/>
  <c r="R1055" i="43"/>
  <c r="R1056" i="43"/>
  <c r="R1057" i="43"/>
  <c r="R1058" i="43"/>
  <c r="R1059" i="43"/>
  <c r="R1060" i="43"/>
  <c r="R1061" i="43"/>
  <c r="R1062" i="43"/>
  <c r="R1063" i="43"/>
  <c r="R1064" i="43"/>
  <c r="R1065" i="43"/>
  <c r="R1066" i="43"/>
  <c r="R1067" i="43"/>
  <c r="R1068" i="43"/>
  <c r="R1069" i="43"/>
  <c r="R1070" i="43"/>
  <c r="R1071" i="43"/>
  <c r="R1072" i="43"/>
  <c r="R1073" i="43"/>
  <c r="R1074" i="43"/>
  <c r="R1075" i="43"/>
  <c r="R1076" i="43"/>
  <c r="R1077" i="43"/>
  <c r="R1078" i="43"/>
  <c r="R1079" i="43"/>
  <c r="R1080" i="43"/>
  <c r="R1081" i="43"/>
  <c r="R1082" i="43"/>
  <c r="R1083" i="43"/>
  <c r="R1084" i="43"/>
  <c r="R1085" i="43"/>
  <c r="R1086" i="43"/>
  <c r="R1087" i="43"/>
  <c r="R1088" i="43"/>
  <c r="R1089" i="43"/>
  <c r="R1090" i="43"/>
  <c r="R1091" i="43"/>
  <c r="R1092" i="43"/>
  <c r="R1093" i="43"/>
  <c r="R1094" i="43"/>
  <c r="R1095" i="43"/>
  <c r="R1096" i="43"/>
  <c r="R1097" i="43"/>
  <c r="R1098" i="43"/>
  <c r="R1099" i="43"/>
  <c r="R1100" i="43"/>
  <c r="R1101" i="43"/>
  <c r="R1102" i="43"/>
  <c r="R1103" i="43"/>
  <c r="R1104" i="43"/>
  <c r="R1105" i="43"/>
  <c r="R1106" i="43"/>
  <c r="R1107" i="43"/>
  <c r="R1108" i="43"/>
  <c r="R1109" i="43"/>
  <c r="R1110" i="43"/>
  <c r="R1111" i="43"/>
  <c r="R1112" i="43"/>
  <c r="R1113" i="43"/>
  <c r="R1114" i="43"/>
  <c r="R1115" i="43"/>
  <c r="R1116" i="43"/>
  <c r="R1117" i="43"/>
  <c r="R1118" i="43"/>
  <c r="R1119" i="43"/>
  <c r="R1120" i="43"/>
  <c r="R1121" i="43"/>
  <c r="R1122" i="43"/>
  <c r="R1123" i="43"/>
  <c r="R1124" i="43"/>
  <c r="R1125" i="43"/>
  <c r="R1126" i="43"/>
  <c r="R1127" i="43"/>
  <c r="R1128" i="43"/>
  <c r="R1129" i="43"/>
  <c r="R1130" i="43"/>
  <c r="R1131" i="43"/>
  <c r="R1132" i="43"/>
  <c r="R1133" i="43"/>
  <c r="R1134" i="43"/>
  <c r="R1135" i="43"/>
  <c r="R1136" i="43"/>
  <c r="R1137" i="43"/>
  <c r="R1138" i="43"/>
  <c r="R1139" i="43"/>
  <c r="R1140" i="43"/>
  <c r="R1141" i="43"/>
  <c r="R1142" i="43"/>
  <c r="R1143" i="43"/>
  <c r="R1144" i="43"/>
  <c r="R1145" i="43"/>
  <c r="R1146" i="43"/>
  <c r="R1147" i="43"/>
  <c r="R1148" i="43"/>
  <c r="R1149" i="43"/>
  <c r="R1150" i="43"/>
  <c r="R1151" i="43"/>
  <c r="R1152" i="43"/>
  <c r="R1153" i="43"/>
  <c r="R1154" i="43"/>
  <c r="R1155" i="43"/>
  <c r="R1156" i="43"/>
  <c r="R1157" i="43"/>
  <c r="R1158" i="43"/>
  <c r="R1159" i="43"/>
  <c r="R1160" i="43"/>
  <c r="R1161" i="43"/>
  <c r="R1162" i="43"/>
  <c r="R1163" i="43"/>
  <c r="R1164" i="43"/>
  <c r="R1165" i="43"/>
  <c r="R1166" i="43"/>
  <c r="R1167" i="43"/>
  <c r="R1168" i="43"/>
  <c r="R1169" i="43"/>
  <c r="R1170" i="43"/>
  <c r="R1171" i="43"/>
  <c r="R1172" i="43"/>
  <c r="R1173" i="43"/>
  <c r="R1174" i="43"/>
  <c r="R1175" i="43"/>
  <c r="R1176" i="43"/>
  <c r="R1177" i="43"/>
  <c r="R1178" i="43"/>
  <c r="R1179" i="43"/>
  <c r="R1180" i="43"/>
  <c r="R1181" i="43"/>
  <c r="R1182" i="43"/>
  <c r="R1183" i="43"/>
  <c r="R1184" i="43"/>
  <c r="R1185" i="43"/>
  <c r="R1186" i="43"/>
  <c r="R1187" i="43"/>
  <c r="R1188" i="43"/>
  <c r="R1189" i="43"/>
  <c r="R1190" i="43"/>
  <c r="R1191" i="43"/>
  <c r="R1192" i="43"/>
  <c r="R1193" i="43"/>
  <c r="R1194" i="43"/>
  <c r="R1195" i="43"/>
  <c r="R1196" i="43"/>
  <c r="R1197" i="43"/>
  <c r="R1198" i="43"/>
  <c r="R1199" i="43"/>
  <c r="R1200" i="43"/>
  <c r="R1201" i="43"/>
  <c r="R1202" i="43"/>
  <c r="R1203" i="43"/>
  <c r="R1204" i="43"/>
  <c r="R1205" i="43"/>
  <c r="R1206" i="43"/>
  <c r="R1207" i="43"/>
  <c r="R1208" i="43"/>
  <c r="R1209" i="43"/>
  <c r="R1210" i="43"/>
  <c r="R1211" i="43"/>
  <c r="R1212" i="43"/>
  <c r="R1213" i="43"/>
  <c r="R1214" i="43"/>
  <c r="R1215" i="43"/>
  <c r="R1216" i="43"/>
  <c r="R1217" i="43"/>
  <c r="R1218" i="43"/>
  <c r="R1219" i="43"/>
  <c r="R1220" i="43"/>
  <c r="R1221" i="43"/>
  <c r="R1222" i="43"/>
  <c r="R1223" i="43"/>
  <c r="R1224" i="43"/>
  <c r="R1225" i="43"/>
  <c r="R1226" i="43"/>
  <c r="R1227" i="43"/>
  <c r="R1228" i="43"/>
  <c r="R1229" i="43"/>
  <c r="R1230" i="43"/>
  <c r="R1231" i="43"/>
  <c r="R1232" i="43"/>
  <c r="R1233" i="43"/>
  <c r="R1234" i="43"/>
  <c r="R1235" i="43"/>
  <c r="R1236" i="43"/>
  <c r="R1237" i="43"/>
  <c r="R1238" i="43"/>
  <c r="R1239" i="43"/>
  <c r="R1240" i="43"/>
  <c r="R1241" i="43"/>
  <c r="R1242" i="43"/>
  <c r="R1243" i="43"/>
  <c r="R1244" i="43"/>
  <c r="R1245" i="43"/>
  <c r="R1246" i="43"/>
  <c r="R1247" i="43"/>
  <c r="R1248" i="43"/>
  <c r="R1249" i="43"/>
  <c r="R1250" i="43"/>
  <c r="R1251" i="43"/>
  <c r="R1252" i="43"/>
  <c r="R1253" i="43"/>
  <c r="R1254" i="43"/>
  <c r="R1255" i="43"/>
  <c r="R1256" i="43"/>
  <c r="R1257" i="43"/>
  <c r="R1258" i="43"/>
  <c r="R1259" i="43"/>
  <c r="R1260" i="43"/>
  <c r="R1261" i="43"/>
  <c r="R1262" i="43"/>
  <c r="R1263" i="43"/>
  <c r="R1264" i="43"/>
  <c r="R1265" i="43"/>
  <c r="R1266" i="43"/>
  <c r="R1267" i="43"/>
  <c r="R1268" i="43"/>
  <c r="R1269" i="43"/>
  <c r="R1270" i="43"/>
  <c r="R1271" i="43"/>
  <c r="R1272" i="43"/>
  <c r="R1273" i="43"/>
  <c r="R1274" i="43"/>
  <c r="R1275" i="43"/>
  <c r="R1276" i="43"/>
  <c r="R1277" i="43"/>
  <c r="R1278" i="43"/>
  <c r="R1279" i="43"/>
  <c r="R1280" i="43"/>
  <c r="R1281" i="43"/>
  <c r="R1282" i="43"/>
  <c r="R1283" i="43"/>
  <c r="R1284" i="43"/>
  <c r="R1285" i="43"/>
  <c r="R1286" i="43"/>
  <c r="R1287" i="43"/>
  <c r="R1288" i="43"/>
  <c r="R1289" i="43"/>
  <c r="R1290" i="43"/>
  <c r="R1291" i="43"/>
  <c r="R1292" i="43"/>
  <c r="R1293" i="43"/>
  <c r="R1294" i="43"/>
  <c r="R1295" i="43"/>
  <c r="R1296" i="43"/>
  <c r="R1297" i="43"/>
  <c r="R1298" i="43"/>
  <c r="R1299" i="43"/>
  <c r="R1300" i="43"/>
  <c r="R1301" i="43"/>
  <c r="R1302" i="43"/>
  <c r="R1303" i="43"/>
  <c r="R1304" i="43"/>
  <c r="R1305" i="43"/>
  <c r="R1306" i="43"/>
  <c r="R1307" i="43"/>
  <c r="R1308" i="43"/>
  <c r="R1309" i="43"/>
  <c r="R1310" i="43"/>
  <c r="R1311" i="43"/>
  <c r="R1312" i="43"/>
  <c r="R1313" i="43"/>
  <c r="R1314" i="43"/>
  <c r="R1315" i="43"/>
  <c r="R1316" i="43"/>
  <c r="R1317" i="43"/>
  <c r="R1318" i="43"/>
  <c r="R1319" i="43"/>
  <c r="R1320" i="43"/>
  <c r="R1321" i="43"/>
  <c r="R1322" i="43"/>
  <c r="R1323" i="43"/>
  <c r="R1324" i="43"/>
  <c r="R1325" i="43"/>
  <c r="R1326" i="43"/>
  <c r="R1327" i="43"/>
  <c r="R1328" i="43"/>
  <c r="R1329" i="43"/>
  <c r="R1330" i="43"/>
  <c r="R1331" i="43"/>
  <c r="R1332" i="43"/>
  <c r="R1333" i="43"/>
  <c r="R1334" i="43"/>
  <c r="R1335" i="43"/>
  <c r="R1336" i="43"/>
  <c r="R1337" i="43"/>
  <c r="R1338" i="43"/>
  <c r="R1339" i="43"/>
  <c r="R1340" i="43"/>
  <c r="R1341" i="43"/>
  <c r="R1342" i="43"/>
  <c r="R1343" i="43"/>
  <c r="R1344" i="43"/>
  <c r="R1345" i="43"/>
  <c r="R1346" i="43"/>
  <c r="R1347" i="43"/>
  <c r="R1348" i="43"/>
  <c r="R1349" i="43"/>
  <c r="R1350" i="43"/>
  <c r="R1351" i="43"/>
  <c r="R1352" i="43"/>
  <c r="R1353" i="43"/>
  <c r="R1354" i="43"/>
  <c r="R1355" i="43"/>
  <c r="R1356" i="43"/>
  <c r="R1357" i="43"/>
  <c r="R1358" i="43"/>
  <c r="R1359" i="43"/>
  <c r="R1360" i="43"/>
  <c r="R1361" i="43"/>
  <c r="R1362" i="43"/>
  <c r="R1363" i="43"/>
  <c r="R1364" i="43"/>
  <c r="R1365" i="43"/>
  <c r="R1366" i="43"/>
  <c r="R1367" i="43"/>
  <c r="R1368" i="43"/>
  <c r="R1369" i="43"/>
  <c r="R1370" i="43"/>
  <c r="R1371" i="43"/>
  <c r="R1372" i="43"/>
  <c r="R1373" i="43"/>
  <c r="R1374" i="43"/>
  <c r="R1375" i="43"/>
  <c r="R1376" i="43"/>
  <c r="R1377" i="43"/>
  <c r="R1378" i="43"/>
  <c r="R1379" i="43"/>
  <c r="R1380" i="43"/>
  <c r="R1381" i="43"/>
  <c r="R1382" i="43"/>
  <c r="R1383" i="43"/>
  <c r="R1384" i="43"/>
  <c r="R1385" i="43"/>
  <c r="R1386" i="43"/>
  <c r="R1387" i="43"/>
  <c r="R1388" i="43"/>
  <c r="R1389" i="43"/>
  <c r="R1390" i="43"/>
  <c r="R1391" i="43"/>
  <c r="R1392" i="43"/>
  <c r="R1393" i="43"/>
  <c r="R1394" i="43"/>
  <c r="R1395" i="43"/>
  <c r="R1396" i="43"/>
  <c r="R1397" i="43"/>
  <c r="R1398" i="43"/>
  <c r="R1399" i="43"/>
  <c r="R1400" i="43"/>
  <c r="R1401" i="43"/>
  <c r="R1402" i="43"/>
  <c r="R1403" i="43"/>
  <c r="R1404" i="43"/>
  <c r="R1405" i="43"/>
  <c r="R1406" i="43"/>
  <c r="R1407" i="43"/>
  <c r="R1408" i="43"/>
  <c r="R1409" i="43"/>
  <c r="R1410" i="43"/>
  <c r="R1411" i="43"/>
  <c r="R1412" i="43"/>
  <c r="R1413" i="43"/>
  <c r="R1414" i="43"/>
  <c r="R1415" i="43"/>
  <c r="R1416" i="43"/>
  <c r="R1417" i="43"/>
  <c r="R1418" i="43"/>
  <c r="R1419" i="43"/>
  <c r="R1420" i="43"/>
  <c r="R1421" i="43"/>
  <c r="R1422" i="43"/>
  <c r="R1423" i="43"/>
  <c r="R1424" i="43"/>
  <c r="R1425" i="43"/>
  <c r="R1426" i="43"/>
  <c r="R1427" i="43"/>
  <c r="R1428" i="43"/>
  <c r="R1429" i="43"/>
  <c r="R1430" i="43"/>
  <c r="R1431" i="43"/>
  <c r="R1432" i="43"/>
  <c r="R1433" i="43"/>
  <c r="R1434" i="43"/>
  <c r="R1435" i="43"/>
  <c r="R1436" i="43"/>
  <c r="R1437" i="43"/>
  <c r="R1438" i="43"/>
  <c r="R1439" i="43"/>
  <c r="R1440" i="43"/>
  <c r="R1441" i="43"/>
  <c r="R1442" i="43"/>
  <c r="R1443" i="43"/>
  <c r="R1444" i="43"/>
  <c r="R1445" i="43"/>
  <c r="R1446" i="43"/>
  <c r="R1447" i="43"/>
  <c r="R1448" i="43"/>
  <c r="R1449" i="43"/>
  <c r="R1450" i="43"/>
  <c r="R1451" i="43"/>
  <c r="R1452" i="43"/>
  <c r="R1453" i="43"/>
  <c r="R1454" i="43"/>
  <c r="R1455" i="43"/>
  <c r="R1456" i="43"/>
  <c r="R1457" i="43"/>
  <c r="R1458" i="43"/>
  <c r="R1459" i="43"/>
  <c r="R1460" i="43"/>
  <c r="R1461" i="43"/>
  <c r="R1462" i="43"/>
  <c r="R1463" i="43"/>
  <c r="R1464" i="43"/>
  <c r="R1465" i="43"/>
  <c r="R1466" i="43"/>
  <c r="R1467" i="43"/>
  <c r="R1468" i="43"/>
  <c r="R1469" i="43"/>
  <c r="R1470" i="43"/>
  <c r="R1471" i="43"/>
  <c r="R1472" i="43"/>
  <c r="R1473" i="43"/>
  <c r="R1474" i="43"/>
  <c r="R1475" i="43"/>
  <c r="R1476" i="43"/>
  <c r="R1477" i="43"/>
  <c r="R1478" i="43"/>
  <c r="R1479" i="43"/>
  <c r="R1480" i="43"/>
  <c r="R1481" i="43"/>
  <c r="R1482" i="43"/>
  <c r="R1483" i="43"/>
  <c r="R1484" i="43"/>
  <c r="R1485" i="43"/>
  <c r="R1486" i="43"/>
  <c r="R1487" i="43"/>
  <c r="R1488" i="43"/>
  <c r="R1489" i="43"/>
  <c r="R1490" i="43"/>
  <c r="R1491" i="43"/>
  <c r="R1492" i="43"/>
  <c r="R1493" i="43"/>
  <c r="R1494" i="43"/>
  <c r="R1495" i="43"/>
  <c r="R1496" i="43"/>
  <c r="R1497" i="43"/>
  <c r="R1498" i="43"/>
  <c r="R1499" i="43"/>
  <c r="R1500" i="43"/>
  <c r="R1501" i="43"/>
  <c r="R1502" i="43"/>
  <c r="R1503" i="43"/>
  <c r="R1504" i="43"/>
  <c r="R1505" i="43"/>
  <c r="R1506" i="43"/>
  <c r="R1507" i="43"/>
  <c r="R1508" i="43"/>
  <c r="R1509" i="43"/>
  <c r="R1510" i="43"/>
  <c r="R1511" i="43"/>
  <c r="R1512" i="43"/>
  <c r="R1513" i="43"/>
  <c r="R1514" i="43"/>
  <c r="R1515" i="43"/>
  <c r="R1516" i="43"/>
  <c r="R1517" i="43"/>
  <c r="R1518" i="43"/>
  <c r="R1519" i="43"/>
  <c r="R1520" i="43"/>
  <c r="R1521" i="43"/>
  <c r="R1522" i="43"/>
  <c r="R1523" i="43"/>
  <c r="R1524" i="43"/>
  <c r="R1525" i="43"/>
  <c r="R1526" i="43"/>
  <c r="R1527" i="43"/>
  <c r="R1528" i="43"/>
  <c r="R1529" i="43"/>
  <c r="R1530" i="43"/>
  <c r="R1531" i="43"/>
  <c r="R1532" i="43"/>
  <c r="R1533" i="43"/>
  <c r="R1534" i="43"/>
  <c r="R1535" i="43"/>
  <c r="R1536" i="43"/>
  <c r="R1537" i="43"/>
  <c r="R1538" i="43"/>
  <c r="R1539" i="43"/>
  <c r="R1540" i="43"/>
  <c r="R1541" i="43"/>
  <c r="R1542" i="43"/>
  <c r="R1543" i="43"/>
  <c r="R1544" i="43"/>
  <c r="R1545" i="43"/>
  <c r="R1546" i="43"/>
  <c r="R1547" i="43"/>
  <c r="R1548" i="43"/>
  <c r="R1549" i="43"/>
  <c r="R1550" i="43"/>
  <c r="R1551" i="43"/>
  <c r="R1552" i="43"/>
  <c r="R1553" i="43"/>
  <c r="R1554" i="43"/>
  <c r="R1555" i="43"/>
  <c r="R1556" i="43"/>
  <c r="R1557" i="43"/>
  <c r="R1558" i="43"/>
  <c r="R1559" i="43"/>
  <c r="R1560" i="43"/>
  <c r="R1561" i="43"/>
  <c r="R1562" i="43"/>
  <c r="R1563" i="43"/>
  <c r="R1564" i="43"/>
  <c r="R1565" i="43"/>
  <c r="R1566" i="43"/>
  <c r="R1567" i="43"/>
  <c r="R1568" i="43"/>
  <c r="R1569" i="43"/>
  <c r="R1570" i="43"/>
  <c r="R1571" i="43"/>
  <c r="R1572" i="43"/>
  <c r="R1573" i="43"/>
  <c r="R1574" i="43"/>
  <c r="R1575" i="43"/>
  <c r="R1576" i="43"/>
  <c r="R1577" i="43"/>
  <c r="R1578" i="43"/>
  <c r="R1579" i="43"/>
  <c r="R1580" i="43"/>
  <c r="R1581" i="43"/>
  <c r="R1582" i="43"/>
  <c r="R1583" i="43"/>
  <c r="R1584" i="43"/>
  <c r="R1585" i="43"/>
  <c r="R1586" i="43"/>
  <c r="R1587" i="43"/>
  <c r="R1588" i="43"/>
  <c r="R1589" i="43"/>
  <c r="R1590" i="43"/>
  <c r="R1591" i="43"/>
  <c r="R1592" i="43"/>
  <c r="R1593" i="43"/>
  <c r="R1594" i="43"/>
  <c r="R1595" i="43"/>
  <c r="R1596" i="43"/>
  <c r="R1597" i="43"/>
  <c r="R1598" i="43"/>
  <c r="R1599" i="43"/>
  <c r="R1600" i="43"/>
  <c r="R1601" i="43"/>
  <c r="R1602" i="43"/>
  <c r="R1603" i="43"/>
  <c r="R1604" i="43"/>
  <c r="R1605" i="43"/>
  <c r="R1606" i="43"/>
  <c r="R1607" i="43"/>
  <c r="R1608" i="43"/>
  <c r="R1609" i="43"/>
  <c r="R1610" i="43"/>
  <c r="R1611" i="43"/>
  <c r="R1612" i="43"/>
  <c r="R1613" i="43"/>
  <c r="R1614" i="43"/>
  <c r="R1615" i="43"/>
  <c r="R1616" i="43"/>
  <c r="R1617" i="43"/>
  <c r="R1618" i="43"/>
  <c r="R1619" i="43"/>
  <c r="R1620" i="43"/>
  <c r="R1621" i="43"/>
  <c r="R1622" i="43"/>
  <c r="R1623" i="43"/>
  <c r="R1624" i="43"/>
  <c r="R1625" i="43"/>
  <c r="R1626" i="43"/>
  <c r="R1627" i="43"/>
  <c r="R1628" i="43"/>
  <c r="R1629" i="43"/>
  <c r="R1630" i="43"/>
  <c r="R1631" i="43"/>
  <c r="R1632" i="43"/>
  <c r="R1633" i="43"/>
  <c r="R1634" i="43"/>
  <c r="R1635" i="43"/>
  <c r="R1636" i="43"/>
  <c r="R1637" i="43"/>
  <c r="R1638" i="43"/>
  <c r="R1639" i="43"/>
  <c r="R1640" i="43"/>
  <c r="R1641" i="43"/>
  <c r="R1642" i="43"/>
  <c r="R1643" i="43"/>
  <c r="R1644" i="43"/>
  <c r="R1645" i="43"/>
  <c r="R1646" i="43"/>
  <c r="R1647" i="43"/>
  <c r="R1648" i="43"/>
  <c r="R1649" i="43"/>
  <c r="R1650" i="43"/>
  <c r="R1651" i="43"/>
  <c r="R1652" i="43"/>
  <c r="R1653" i="43"/>
  <c r="R1654" i="43"/>
  <c r="R1655" i="43"/>
  <c r="R1656" i="43"/>
  <c r="R1657" i="43"/>
  <c r="R1658" i="43"/>
  <c r="R1659" i="43"/>
  <c r="R1660" i="43"/>
  <c r="R1661" i="43"/>
  <c r="R1662" i="43"/>
  <c r="R1663" i="43"/>
  <c r="R1664" i="43"/>
  <c r="R1665" i="43"/>
  <c r="R1666" i="43"/>
  <c r="R1667" i="43"/>
  <c r="R1668" i="43"/>
  <c r="R1669" i="43"/>
  <c r="R1670" i="43"/>
  <c r="R1671" i="43"/>
  <c r="R1672" i="43"/>
  <c r="R1673" i="43"/>
  <c r="R1674" i="43"/>
  <c r="R1675" i="43"/>
  <c r="R1676" i="43"/>
  <c r="R1677" i="43"/>
  <c r="R1678" i="43"/>
  <c r="R1679" i="43"/>
  <c r="R1680" i="43"/>
  <c r="R1681" i="43"/>
  <c r="R1682" i="43"/>
  <c r="R1683" i="43"/>
  <c r="R1684" i="43"/>
  <c r="R1685" i="43"/>
  <c r="R1686" i="43"/>
  <c r="R1687" i="43"/>
  <c r="R1688" i="43"/>
  <c r="R1689" i="43"/>
  <c r="R1690" i="43"/>
  <c r="R1691" i="43"/>
  <c r="R1692" i="43"/>
  <c r="R1693" i="43"/>
  <c r="R1694" i="43"/>
  <c r="R1695" i="43"/>
  <c r="R1696" i="43"/>
  <c r="R1697" i="43"/>
  <c r="R1698" i="43"/>
  <c r="R1699" i="43"/>
  <c r="R1700" i="43"/>
  <c r="R1701" i="43"/>
  <c r="R1702" i="43"/>
  <c r="R1703" i="43"/>
  <c r="R1704" i="43"/>
  <c r="R1705" i="43"/>
  <c r="R1706" i="43"/>
  <c r="R1707" i="43"/>
  <c r="R1708" i="43"/>
  <c r="R1709" i="43"/>
  <c r="R1710" i="43"/>
  <c r="R1711" i="43"/>
  <c r="R1712" i="43"/>
  <c r="R1713" i="43"/>
  <c r="R1714" i="43"/>
  <c r="R1715" i="43"/>
  <c r="R1716" i="43"/>
  <c r="R1717" i="43"/>
  <c r="R1718" i="43"/>
  <c r="R1719" i="43"/>
  <c r="R1720" i="43"/>
  <c r="R1721" i="43"/>
  <c r="R1722" i="43"/>
  <c r="R1723" i="43"/>
  <c r="R1724" i="43"/>
  <c r="R1725" i="43"/>
  <c r="R1726" i="43"/>
  <c r="R1727" i="43"/>
  <c r="R1728" i="43"/>
  <c r="R1729" i="43"/>
  <c r="R1730" i="43"/>
  <c r="R1731" i="43"/>
  <c r="R1732" i="43"/>
  <c r="R1733" i="43"/>
  <c r="R1734" i="43"/>
  <c r="R1735" i="43"/>
  <c r="R1736" i="43"/>
  <c r="R1737" i="43"/>
  <c r="R1738" i="43"/>
  <c r="R1739" i="43"/>
  <c r="R1740" i="43"/>
  <c r="R1741" i="43"/>
  <c r="R1742" i="43"/>
  <c r="R1743" i="43"/>
  <c r="R1744" i="43"/>
  <c r="R1745" i="43"/>
  <c r="R1746" i="43"/>
  <c r="R1747" i="43"/>
  <c r="R1748" i="43"/>
  <c r="R1749" i="43"/>
  <c r="R1750" i="43"/>
  <c r="R1751" i="43"/>
  <c r="R1752" i="43"/>
  <c r="R1753" i="43"/>
  <c r="R1754" i="43"/>
  <c r="R1755" i="43"/>
  <c r="R1756" i="43"/>
  <c r="R1757" i="43"/>
  <c r="R1758" i="43"/>
  <c r="R1759" i="43"/>
  <c r="R1760" i="43"/>
  <c r="R1761" i="43"/>
  <c r="R1762" i="43"/>
  <c r="R1763" i="43"/>
  <c r="R1764" i="43"/>
  <c r="R1765" i="43"/>
  <c r="R1766" i="43"/>
  <c r="R1767" i="43"/>
  <c r="R1768" i="43"/>
  <c r="R1769" i="43"/>
  <c r="R1770" i="43"/>
  <c r="R1771" i="43"/>
  <c r="R1772" i="43"/>
  <c r="R1773" i="43"/>
  <c r="R1774" i="43"/>
  <c r="R1775" i="43"/>
  <c r="R1776" i="43"/>
  <c r="R1777" i="43"/>
  <c r="R1778" i="43"/>
  <c r="R1779" i="43"/>
  <c r="R1780" i="43"/>
  <c r="R1781" i="43"/>
  <c r="R1782" i="43"/>
  <c r="R1783" i="43"/>
  <c r="R1784" i="43"/>
  <c r="R1785" i="43"/>
  <c r="R1786" i="43"/>
  <c r="R1787" i="43"/>
  <c r="R1788" i="43"/>
  <c r="R1789" i="43"/>
  <c r="R1790" i="43"/>
  <c r="R1791" i="43"/>
  <c r="R1792" i="43"/>
  <c r="R1793" i="43"/>
  <c r="R1794" i="43"/>
  <c r="R1795" i="43"/>
  <c r="R1796" i="43"/>
  <c r="R1797" i="43"/>
  <c r="R1798" i="43"/>
  <c r="R1799" i="43"/>
  <c r="R1800" i="43"/>
  <c r="R1801" i="43"/>
  <c r="R1802" i="43"/>
  <c r="R1803" i="43"/>
  <c r="R1804" i="43"/>
  <c r="R1805" i="43"/>
  <c r="R1806" i="43"/>
  <c r="R1807" i="43"/>
  <c r="R1808" i="43"/>
  <c r="R1809" i="43"/>
  <c r="R1810" i="43"/>
  <c r="R1811" i="43"/>
  <c r="R1812" i="43"/>
  <c r="R1813" i="43"/>
  <c r="R1814" i="43"/>
  <c r="R1815" i="43"/>
  <c r="R1816" i="43"/>
  <c r="R1817" i="43"/>
  <c r="R1818" i="43"/>
  <c r="R1819" i="43"/>
  <c r="R1820" i="43"/>
  <c r="R1821" i="43"/>
  <c r="R1822" i="43"/>
  <c r="R1823" i="43"/>
  <c r="R1824" i="43"/>
  <c r="R1825" i="43"/>
  <c r="R1826" i="43"/>
  <c r="R1827" i="43"/>
  <c r="R1828" i="43"/>
  <c r="R1829" i="43"/>
  <c r="R1830" i="43"/>
  <c r="R1831" i="43"/>
  <c r="R1832" i="43"/>
  <c r="R1833" i="43"/>
  <c r="R1834" i="43"/>
  <c r="R1835" i="43"/>
  <c r="R1836" i="43"/>
  <c r="R1837" i="43"/>
  <c r="R1838" i="43"/>
  <c r="R1839" i="43"/>
  <c r="R1840" i="43"/>
  <c r="R1841" i="43"/>
  <c r="R1842" i="43"/>
  <c r="R1843" i="43"/>
  <c r="R1844" i="43"/>
  <c r="R1845" i="43"/>
  <c r="R1846" i="43"/>
  <c r="R1847" i="43"/>
  <c r="R1848" i="43"/>
  <c r="R1849" i="43"/>
  <c r="R1850" i="43"/>
  <c r="R1851" i="43"/>
  <c r="R1852" i="43"/>
  <c r="R1853" i="43"/>
  <c r="R1854" i="43"/>
  <c r="R1855" i="43"/>
  <c r="R1856" i="43"/>
  <c r="R1857" i="43"/>
  <c r="R1858" i="43"/>
  <c r="R1859" i="43"/>
  <c r="R1860" i="43"/>
  <c r="R1861" i="43"/>
  <c r="R1862" i="43"/>
  <c r="R1863" i="43"/>
  <c r="R1864" i="43"/>
  <c r="R1865" i="43"/>
  <c r="R1866" i="43"/>
  <c r="R1867" i="43"/>
  <c r="R1868" i="43"/>
  <c r="R1869" i="43"/>
  <c r="R1870" i="43"/>
  <c r="R1871" i="43"/>
  <c r="R1872" i="43"/>
  <c r="R1873" i="43"/>
  <c r="R1874" i="43"/>
  <c r="R1875" i="43"/>
  <c r="R1876" i="43"/>
  <c r="R1877" i="43"/>
  <c r="R1878" i="43"/>
  <c r="R1879" i="43"/>
  <c r="R1880" i="43"/>
  <c r="R1881" i="43"/>
  <c r="R1882" i="43"/>
  <c r="R1883" i="43"/>
  <c r="R1884" i="43"/>
  <c r="R1885" i="43"/>
  <c r="R1886" i="43"/>
  <c r="R1887" i="43"/>
  <c r="R1888" i="43"/>
  <c r="R1889" i="43"/>
  <c r="R1890" i="43"/>
  <c r="R1891" i="43"/>
  <c r="R1892" i="43"/>
  <c r="R1893" i="43"/>
  <c r="R1894" i="43"/>
  <c r="R1895" i="43"/>
  <c r="R1896" i="43"/>
  <c r="R1897" i="43"/>
  <c r="R1898" i="43"/>
  <c r="R1899" i="43"/>
  <c r="R1900" i="43"/>
  <c r="R1901" i="43"/>
  <c r="R1902" i="43"/>
  <c r="R1903" i="43"/>
  <c r="R1904" i="43"/>
  <c r="R1905" i="43"/>
  <c r="R1906" i="43"/>
  <c r="R1907" i="43"/>
  <c r="R1908" i="43"/>
  <c r="R1909" i="43"/>
  <c r="R1910" i="43"/>
  <c r="R1911" i="43"/>
  <c r="R1912" i="43"/>
  <c r="R1913" i="43"/>
  <c r="R1914" i="43"/>
  <c r="R1915" i="43"/>
  <c r="R1916" i="43"/>
  <c r="R1917" i="43"/>
  <c r="R1918" i="43"/>
  <c r="R1919" i="43"/>
  <c r="R1920" i="43"/>
  <c r="R1921" i="43"/>
  <c r="R1922" i="43"/>
  <c r="R1923" i="43"/>
  <c r="R1924" i="43"/>
  <c r="R1925" i="43"/>
  <c r="R1926" i="43"/>
  <c r="R1927" i="43"/>
  <c r="R1928" i="43"/>
  <c r="R1929" i="43"/>
  <c r="R1930" i="43"/>
  <c r="R1931" i="43"/>
  <c r="R1932" i="43"/>
  <c r="R1933" i="43"/>
  <c r="R1934" i="43"/>
  <c r="R1935" i="43"/>
  <c r="R1936" i="43"/>
  <c r="R1937" i="43"/>
  <c r="R1938" i="43"/>
  <c r="R1939" i="43"/>
  <c r="R1940" i="43"/>
  <c r="R1941" i="43"/>
  <c r="R1942" i="43"/>
  <c r="R1943" i="43"/>
  <c r="R1944" i="43"/>
  <c r="R1945" i="43"/>
  <c r="R1946" i="43"/>
  <c r="R1947" i="43"/>
  <c r="R1948" i="43"/>
  <c r="R1949" i="43"/>
  <c r="R1950" i="43"/>
  <c r="R1951" i="43"/>
  <c r="R1952" i="43"/>
  <c r="R1953" i="43"/>
  <c r="R1954" i="43"/>
  <c r="R1955" i="43"/>
  <c r="R1956" i="43"/>
  <c r="R1957" i="43"/>
  <c r="R1958" i="43"/>
  <c r="R1959" i="43"/>
  <c r="R1960" i="43"/>
  <c r="R1961" i="43"/>
  <c r="R1962" i="43"/>
  <c r="R1963" i="43"/>
  <c r="R1964" i="43"/>
  <c r="R1965" i="43"/>
  <c r="R1966" i="43"/>
  <c r="R1967" i="43"/>
  <c r="R1968" i="43"/>
  <c r="R1969" i="43"/>
  <c r="R1970" i="43"/>
  <c r="R1971" i="43"/>
  <c r="R1972" i="43"/>
  <c r="R1973" i="43"/>
  <c r="R1974" i="43"/>
  <c r="R1975" i="43"/>
  <c r="R1976" i="43"/>
  <c r="R1977" i="43"/>
  <c r="R1978" i="43"/>
  <c r="R1979" i="43"/>
  <c r="R1980" i="43"/>
  <c r="R1981" i="43"/>
  <c r="R1982" i="43"/>
  <c r="R1983" i="43"/>
  <c r="R1984" i="43"/>
  <c r="R1985" i="43"/>
  <c r="R1986" i="43"/>
  <c r="R1987" i="43"/>
  <c r="R1988" i="43"/>
  <c r="R1989" i="43"/>
  <c r="R1990" i="43"/>
  <c r="R1991" i="43"/>
  <c r="R1992" i="43"/>
  <c r="R1993" i="43"/>
  <c r="R1994" i="43"/>
  <c r="R1995" i="43"/>
  <c r="R1996" i="43"/>
  <c r="R1997" i="43"/>
  <c r="R1998" i="43"/>
  <c r="R1999" i="43"/>
  <c r="R2000" i="43"/>
  <c r="R2001" i="43"/>
  <c r="R2002" i="43"/>
  <c r="R2003" i="43"/>
  <c r="R2004" i="43"/>
  <c r="R2005" i="43"/>
  <c r="R2006" i="43"/>
  <c r="R2007" i="43"/>
  <c r="R2008" i="43"/>
  <c r="R2009" i="43"/>
  <c r="R2010" i="43"/>
  <c r="R2011" i="43"/>
  <c r="R2012" i="43"/>
  <c r="R2013" i="43"/>
  <c r="R2014" i="43"/>
  <c r="R2015" i="43"/>
  <c r="R2016" i="43"/>
  <c r="R2017" i="43"/>
  <c r="R2018" i="43"/>
  <c r="R2019" i="43"/>
  <c r="R2020" i="43"/>
  <c r="R2021" i="43"/>
  <c r="R2022" i="43"/>
  <c r="R2023" i="43"/>
  <c r="R2024" i="43"/>
  <c r="R2025" i="43"/>
  <c r="R2026" i="43"/>
  <c r="R2027" i="43"/>
  <c r="R2028" i="43"/>
  <c r="R2029" i="43"/>
  <c r="R2030" i="43"/>
  <c r="R2031" i="43"/>
  <c r="R2032" i="43"/>
  <c r="R2033" i="43"/>
  <c r="R2034" i="43"/>
  <c r="R2035" i="43"/>
  <c r="R2036" i="43"/>
  <c r="R2037" i="43"/>
  <c r="R2038" i="43"/>
  <c r="R2039" i="43"/>
  <c r="R2040" i="43"/>
  <c r="R2041" i="43"/>
  <c r="R2042" i="43"/>
  <c r="R2043" i="43"/>
  <c r="R2044" i="43"/>
  <c r="R2045" i="43"/>
  <c r="R2046" i="43"/>
  <c r="R2047" i="43"/>
  <c r="R2048" i="43"/>
  <c r="R2049" i="43"/>
  <c r="R2050" i="43"/>
  <c r="R2051" i="43"/>
  <c r="R2052" i="43"/>
  <c r="R2053" i="43"/>
  <c r="R2054" i="43"/>
  <c r="R2055" i="43"/>
  <c r="R2056" i="43"/>
  <c r="R2057" i="43"/>
  <c r="R2058" i="43"/>
  <c r="R2059" i="43"/>
  <c r="R2060" i="43"/>
  <c r="R2061" i="43"/>
  <c r="R2062" i="43"/>
  <c r="R2063" i="43"/>
  <c r="R2064" i="43"/>
  <c r="R2065" i="43"/>
  <c r="R2066" i="43"/>
  <c r="R2067" i="43"/>
  <c r="R2068" i="43"/>
  <c r="R2069" i="43"/>
  <c r="R2070" i="43"/>
  <c r="R2071" i="43"/>
  <c r="R2072" i="43"/>
  <c r="R2073" i="43"/>
  <c r="R2074" i="43"/>
  <c r="R2075" i="43"/>
  <c r="R2076" i="43"/>
  <c r="R2077" i="43"/>
  <c r="R2078" i="43"/>
  <c r="R2079" i="43"/>
  <c r="R2080" i="43"/>
  <c r="R2081" i="43"/>
  <c r="R2082" i="43"/>
  <c r="R2083" i="43"/>
  <c r="R2084" i="43"/>
  <c r="R2085" i="43"/>
  <c r="R2086" i="43"/>
  <c r="R2087" i="43"/>
  <c r="R2088" i="43"/>
  <c r="R2089" i="43"/>
  <c r="R2090" i="43"/>
  <c r="R2091" i="43"/>
  <c r="R2092" i="43"/>
  <c r="R2093" i="43"/>
  <c r="R2094" i="43"/>
  <c r="R2095" i="43"/>
  <c r="R2096" i="43"/>
  <c r="R2097" i="43"/>
  <c r="R2098" i="43"/>
  <c r="R2099" i="43"/>
  <c r="R2100" i="43"/>
  <c r="R2101" i="43"/>
  <c r="R2102" i="43"/>
  <c r="R2103" i="43"/>
  <c r="R2104" i="43"/>
  <c r="R2105" i="43"/>
  <c r="R2106" i="43"/>
  <c r="R2107" i="43"/>
  <c r="R2108" i="43"/>
  <c r="R2109" i="43"/>
  <c r="R2110" i="43"/>
  <c r="R2111" i="43"/>
  <c r="R2112" i="43"/>
  <c r="R2113" i="43"/>
  <c r="R2114" i="43"/>
  <c r="R2115" i="43"/>
  <c r="R2116" i="43"/>
  <c r="R2117" i="43"/>
  <c r="R2118" i="43"/>
  <c r="R2119" i="43"/>
  <c r="R2120" i="43"/>
  <c r="R2121" i="43"/>
  <c r="R2122" i="43"/>
  <c r="R2123" i="43"/>
  <c r="R2124" i="43"/>
  <c r="R2125" i="43"/>
  <c r="R2126" i="43"/>
  <c r="R2127" i="43"/>
  <c r="R2128" i="43"/>
  <c r="R2129" i="43"/>
  <c r="R2130" i="43"/>
  <c r="R2131" i="43"/>
  <c r="R2132" i="43"/>
  <c r="R2133" i="43"/>
  <c r="R2134" i="43"/>
  <c r="R2135" i="43"/>
  <c r="R2136" i="43"/>
  <c r="R2137" i="43"/>
  <c r="R2138" i="43"/>
  <c r="R2139" i="43"/>
  <c r="R2140" i="43"/>
  <c r="R2141" i="43"/>
  <c r="R2142" i="43"/>
  <c r="R2143" i="43"/>
  <c r="R2144" i="43"/>
  <c r="R2145" i="43"/>
  <c r="R2146" i="43"/>
  <c r="R2147" i="43"/>
  <c r="R2148" i="43"/>
  <c r="R2149" i="43"/>
  <c r="R2150" i="43"/>
  <c r="R2151" i="43"/>
  <c r="R2152" i="43"/>
  <c r="R2153" i="43"/>
  <c r="R2154" i="43"/>
  <c r="R2155" i="43"/>
  <c r="R2156" i="43"/>
  <c r="R2157" i="43"/>
  <c r="R2158" i="43"/>
  <c r="R2159" i="43"/>
  <c r="R2160" i="43"/>
  <c r="R2161" i="43"/>
  <c r="R2162" i="43"/>
  <c r="R2163" i="43"/>
  <c r="R2164" i="43"/>
  <c r="R2165" i="43"/>
  <c r="R2166" i="43"/>
  <c r="R2167" i="43"/>
  <c r="R2168" i="43"/>
  <c r="R2169" i="43"/>
  <c r="R2170" i="43"/>
  <c r="R2171" i="43"/>
  <c r="R2172" i="43"/>
  <c r="R2173" i="43"/>
  <c r="R2174" i="43"/>
  <c r="R2175" i="43"/>
  <c r="R2176" i="43"/>
  <c r="R2177" i="43"/>
  <c r="R2178" i="43"/>
  <c r="R2179" i="43"/>
  <c r="R2180" i="43"/>
  <c r="R2181" i="43"/>
  <c r="R2182" i="43"/>
  <c r="R2183" i="43"/>
  <c r="R2184" i="43"/>
  <c r="R2185" i="43"/>
  <c r="R2186" i="43"/>
  <c r="R2187" i="43"/>
  <c r="R2188" i="43"/>
  <c r="R2189" i="43"/>
  <c r="R2190" i="43"/>
  <c r="R2191" i="43"/>
  <c r="R2192" i="43"/>
  <c r="R2193" i="43"/>
  <c r="R2194" i="43"/>
  <c r="R2195" i="43"/>
  <c r="R2196" i="43"/>
  <c r="R2197" i="43"/>
  <c r="R2198" i="43"/>
  <c r="R2199" i="43"/>
  <c r="R2200" i="43"/>
  <c r="R2201" i="43"/>
  <c r="R2202" i="43"/>
  <c r="R2203" i="43"/>
  <c r="R2204" i="43"/>
  <c r="R2205" i="43"/>
  <c r="R2206" i="43"/>
  <c r="R2207" i="43"/>
  <c r="R2208" i="43"/>
  <c r="R2209" i="43"/>
  <c r="R2210" i="43"/>
  <c r="R2211" i="43"/>
  <c r="R2212" i="43"/>
  <c r="R2213" i="43"/>
  <c r="R2214" i="43"/>
  <c r="R2215" i="43"/>
  <c r="R2216" i="43"/>
  <c r="R2217" i="43"/>
  <c r="R2218" i="43"/>
  <c r="R2219" i="43"/>
  <c r="R2220" i="43"/>
  <c r="R2221" i="43"/>
  <c r="R2222" i="43"/>
  <c r="R2223" i="43"/>
  <c r="R2224" i="43"/>
  <c r="R2225" i="43"/>
  <c r="R2226" i="43"/>
  <c r="R2227" i="43"/>
  <c r="R2228" i="43"/>
  <c r="R2229" i="43"/>
  <c r="R2230" i="43"/>
  <c r="R2231" i="43"/>
  <c r="R2232" i="43"/>
  <c r="R2233" i="43"/>
  <c r="R2234" i="43"/>
  <c r="R2235" i="43"/>
  <c r="R2236" i="43"/>
  <c r="R2237" i="43"/>
  <c r="R2238" i="43"/>
  <c r="R2239" i="43"/>
  <c r="R2240" i="43"/>
  <c r="R2241" i="43"/>
  <c r="R2242" i="43"/>
  <c r="R2243" i="43"/>
  <c r="R2244" i="43"/>
  <c r="R2245" i="43"/>
  <c r="R2246" i="43"/>
  <c r="R2247" i="43"/>
  <c r="R2248" i="43"/>
  <c r="R2249" i="43"/>
  <c r="R2250" i="43"/>
  <c r="R2251" i="43"/>
  <c r="R2252" i="43"/>
  <c r="R2253" i="43"/>
  <c r="R2254" i="43"/>
  <c r="R2255" i="43"/>
  <c r="R2256" i="43"/>
  <c r="R2257" i="43"/>
  <c r="R2258" i="43"/>
  <c r="R2259" i="43"/>
  <c r="R2260" i="43"/>
  <c r="R2261" i="43"/>
  <c r="R2262" i="43"/>
  <c r="R2263" i="43"/>
  <c r="R2264" i="43"/>
  <c r="R2265" i="43"/>
  <c r="R2266" i="43"/>
  <c r="R2267" i="43"/>
  <c r="R2268" i="43"/>
  <c r="R2269" i="43"/>
  <c r="R2270" i="43"/>
  <c r="R2271" i="43"/>
  <c r="R2272" i="43"/>
  <c r="R2273" i="43"/>
  <c r="R2274" i="43"/>
  <c r="R2275" i="43"/>
  <c r="R2276" i="43"/>
  <c r="R2277" i="43"/>
  <c r="R2278" i="43"/>
  <c r="R2279" i="43"/>
  <c r="R2280" i="43"/>
  <c r="R2281" i="43"/>
  <c r="R2282" i="43"/>
  <c r="R2283" i="43"/>
  <c r="R2284" i="43"/>
  <c r="R2285" i="43"/>
  <c r="R2286" i="43"/>
  <c r="R2287" i="43"/>
  <c r="R2288" i="43"/>
  <c r="R2289" i="43"/>
  <c r="R2290" i="43"/>
  <c r="R2291" i="43"/>
  <c r="R2292" i="43"/>
  <c r="R2293" i="43"/>
  <c r="R2294" i="43"/>
  <c r="R2295" i="43"/>
  <c r="R2296" i="43"/>
  <c r="R2297" i="43"/>
  <c r="R2298" i="43"/>
  <c r="R2299" i="43"/>
  <c r="R2300" i="43"/>
  <c r="R2301" i="43"/>
  <c r="R2302" i="43"/>
  <c r="R2303" i="43"/>
  <c r="R2304" i="43"/>
  <c r="R2305" i="43"/>
  <c r="R2306" i="43"/>
  <c r="R2307" i="43"/>
  <c r="R2308" i="43"/>
  <c r="R2309" i="43"/>
  <c r="R2310" i="43"/>
  <c r="R2311" i="43"/>
  <c r="R2312" i="43"/>
  <c r="R2313" i="43"/>
  <c r="R2314" i="43"/>
  <c r="R2315" i="43"/>
  <c r="R2316" i="43"/>
  <c r="R2317" i="43"/>
  <c r="R2318" i="43"/>
  <c r="R2319" i="43"/>
  <c r="R2320" i="43"/>
  <c r="R2321" i="43"/>
  <c r="R2322" i="43"/>
  <c r="R2323" i="43"/>
  <c r="R2324" i="43"/>
  <c r="R2325" i="43"/>
  <c r="R2326" i="43"/>
  <c r="R2327" i="43"/>
  <c r="R2328" i="43"/>
  <c r="R2329" i="43"/>
  <c r="R2330" i="43"/>
  <c r="R2331" i="43"/>
  <c r="R2332" i="43"/>
  <c r="R2333" i="43"/>
  <c r="R2334" i="43"/>
  <c r="R2335" i="43"/>
  <c r="R2336" i="43"/>
  <c r="R2337" i="43"/>
  <c r="R2338" i="43"/>
  <c r="R2339" i="43"/>
  <c r="R2340" i="43"/>
  <c r="R2341" i="43"/>
  <c r="R2342" i="43"/>
  <c r="R2343" i="43"/>
  <c r="R2344" i="43"/>
  <c r="R2345" i="43"/>
  <c r="R2346" i="43"/>
  <c r="R2347" i="43"/>
  <c r="R2348" i="43"/>
  <c r="R2349" i="43"/>
  <c r="R2350" i="43"/>
  <c r="R2351" i="43"/>
  <c r="R2352" i="43"/>
  <c r="R2353" i="43"/>
  <c r="R2354" i="43"/>
  <c r="R2355" i="43"/>
  <c r="R2356" i="43"/>
  <c r="R2357" i="43"/>
  <c r="R2358" i="43"/>
  <c r="R2359" i="43"/>
  <c r="R2360" i="43"/>
  <c r="R2361" i="43"/>
  <c r="R2362" i="43"/>
  <c r="R2363" i="43"/>
  <c r="R2364" i="43"/>
  <c r="R2365" i="43"/>
  <c r="R2366" i="43"/>
  <c r="R2367" i="43"/>
  <c r="R2368" i="43"/>
  <c r="R2369" i="43"/>
  <c r="R2370" i="43"/>
  <c r="R2371" i="43"/>
  <c r="R2372" i="43"/>
  <c r="R2373" i="43"/>
  <c r="R2374" i="43"/>
  <c r="R2375" i="43"/>
  <c r="R2376" i="43"/>
  <c r="R2377" i="43"/>
  <c r="R2378" i="43"/>
  <c r="R2379" i="43"/>
  <c r="R2380" i="43"/>
  <c r="R2381" i="43"/>
  <c r="R2382" i="43"/>
  <c r="R2383" i="43"/>
  <c r="R2384" i="43"/>
  <c r="R2385" i="43"/>
  <c r="R2386" i="43"/>
  <c r="R2387" i="43"/>
  <c r="R2388" i="43"/>
  <c r="R2389" i="43"/>
  <c r="R2390" i="43"/>
  <c r="R2391" i="43"/>
  <c r="R2392" i="43"/>
  <c r="R2393" i="43"/>
  <c r="R2394" i="43"/>
  <c r="R2395" i="43"/>
  <c r="R2396" i="43"/>
  <c r="R2397" i="43"/>
  <c r="R2398" i="43"/>
  <c r="R2399" i="43"/>
  <c r="R2400" i="43"/>
  <c r="R2401" i="43"/>
  <c r="R2402" i="43"/>
  <c r="R2403" i="43"/>
  <c r="R2404" i="43"/>
  <c r="R2405" i="43"/>
  <c r="R2406" i="43"/>
  <c r="R2407" i="43"/>
  <c r="R2408" i="43"/>
  <c r="R2409" i="43"/>
  <c r="R2410" i="43"/>
  <c r="R2411" i="43"/>
  <c r="R2412" i="43"/>
  <c r="R2413" i="43"/>
  <c r="R2414" i="43"/>
  <c r="R2415" i="43"/>
  <c r="R2416" i="43"/>
  <c r="R2417" i="43"/>
  <c r="R2418" i="43"/>
  <c r="R2419" i="43"/>
  <c r="R2420" i="43"/>
  <c r="R2421" i="43"/>
  <c r="R2422" i="43"/>
  <c r="R2423" i="43"/>
  <c r="R2424" i="43"/>
  <c r="R2425" i="43"/>
  <c r="R2426" i="43"/>
  <c r="R2427" i="43"/>
  <c r="R2428" i="43"/>
  <c r="R2429" i="43"/>
  <c r="R2430" i="43"/>
  <c r="R2431" i="43"/>
  <c r="R2432" i="43"/>
  <c r="R2433" i="43"/>
  <c r="R2434" i="43"/>
  <c r="R2435" i="43"/>
  <c r="R2436" i="43"/>
  <c r="R2437" i="43"/>
  <c r="R2438" i="43"/>
  <c r="R2439" i="43"/>
  <c r="R2440" i="43"/>
  <c r="R2441" i="43"/>
  <c r="R2442" i="43"/>
  <c r="R2443" i="43"/>
  <c r="R2444" i="43"/>
  <c r="R2445" i="43"/>
  <c r="R2446" i="43"/>
  <c r="R2447" i="43"/>
  <c r="R2448" i="43"/>
  <c r="R2449" i="43"/>
  <c r="R2450" i="43"/>
  <c r="R2451" i="43"/>
  <c r="R2452" i="43"/>
  <c r="R2453" i="43"/>
  <c r="R2454" i="43"/>
  <c r="R2455" i="43"/>
  <c r="R2456" i="43"/>
  <c r="R2457" i="43"/>
  <c r="R2458" i="43"/>
  <c r="R2459" i="43"/>
  <c r="R2460" i="43"/>
  <c r="R2461" i="43"/>
  <c r="R2462" i="43"/>
  <c r="R2463" i="43"/>
  <c r="R2464" i="43"/>
  <c r="R2465" i="43"/>
  <c r="R2466" i="43"/>
  <c r="R2467" i="43"/>
  <c r="R2468" i="43"/>
  <c r="R2469" i="43"/>
  <c r="R2470" i="43"/>
  <c r="R2471" i="43"/>
  <c r="R2472" i="43"/>
  <c r="R2473" i="43"/>
  <c r="R2474" i="43"/>
  <c r="R2475" i="43"/>
  <c r="R2476" i="43"/>
  <c r="R2477" i="43"/>
  <c r="R2478" i="43"/>
  <c r="R2479" i="43"/>
  <c r="R2480" i="43"/>
  <c r="R2481" i="43"/>
  <c r="R2482" i="43"/>
  <c r="R2483" i="43"/>
  <c r="R2484" i="43"/>
  <c r="R2485" i="43"/>
  <c r="R2486" i="43"/>
  <c r="R2487" i="43"/>
  <c r="R2488" i="43"/>
  <c r="R2489" i="43"/>
  <c r="R2490" i="43"/>
  <c r="R2491" i="43"/>
  <c r="R2492" i="43"/>
  <c r="R2493" i="43"/>
  <c r="R2494" i="43"/>
  <c r="R2495" i="43"/>
  <c r="R2496" i="43"/>
  <c r="R2497" i="43"/>
  <c r="R2498" i="43"/>
  <c r="R2499" i="43"/>
  <c r="R2500" i="43"/>
  <c r="R2501" i="43"/>
  <c r="R2502" i="43"/>
  <c r="R2503" i="43"/>
  <c r="R2504" i="43"/>
  <c r="R2505" i="43"/>
  <c r="R2506" i="43"/>
  <c r="R2507" i="43"/>
  <c r="R2508" i="43"/>
  <c r="R2509" i="43"/>
  <c r="R2510" i="43"/>
  <c r="R2511" i="43"/>
  <c r="R2512" i="43"/>
  <c r="R2513" i="43"/>
  <c r="R2514" i="43"/>
  <c r="R2515" i="43"/>
  <c r="R2516" i="43"/>
  <c r="R2517" i="43"/>
  <c r="R2518" i="43"/>
  <c r="R2519" i="43"/>
  <c r="R2520" i="43"/>
  <c r="R2521" i="43"/>
  <c r="R2522" i="43"/>
  <c r="R2523" i="43"/>
  <c r="R2524" i="43"/>
  <c r="R2525" i="43"/>
  <c r="R2526" i="43"/>
  <c r="R2527" i="43"/>
  <c r="R2528" i="43"/>
  <c r="R2529" i="43"/>
  <c r="R2530" i="43"/>
  <c r="R2531" i="43"/>
  <c r="R2532" i="43"/>
  <c r="R2533" i="43"/>
  <c r="R2534" i="43"/>
  <c r="R2535" i="43"/>
  <c r="R2536" i="43"/>
  <c r="R2537" i="43"/>
  <c r="R2538" i="43"/>
  <c r="R2539" i="43"/>
  <c r="R2540" i="43"/>
  <c r="R2541" i="43"/>
  <c r="R2542" i="43"/>
  <c r="R2543" i="43"/>
  <c r="R2544" i="43"/>
  <c r="R2545" i="43"/>
  <c r="R2546" i="43"/>
  <c r="R2547" i="43"/>
  <c r="R2548" i="43"/>
  <c r="R2549" i="43"/>
  <c r="R2550" i="43"/>
  <c r="R2551" i="43"/>
  <c r="R2552" i="43"/>
  <c r="R2553" i="43"/>
  <c r="R2554" i="43"/>
  <c r="R2555" i="43"/>
  <c r="R2556" i="43"/>
  <c r="R2557" i="43"/>
  <c r="R2558" i="43"/>
  <c r="R2559" i="43"/>
  <c r="R2560" i="43"/>
  <c r="R2561" i="43"/>
  <c r="R2562" i="43"/>
  <c r="R2563" i="43"/>
  <c r="R2564" i="43"/>
  <c r="R2565" i="43"/>
  <c r="R2566" i="43"/>
  <c r="R2567" i="43"/>
  <c r="R2568" i="43"/>
  <c r="R2569" i="43"/>
  <c r="R2570" i="43"/>
  <c r="R2571" i="43"/>
  <c r="R2572" i="43"/>
  <c r="R2573" i="43"/>
  <c r="R2574" i="43"/>
  <c r="R2575" i="43"/>
  <c r="R2576" i="43"/>
  <c r="R2577" i="43"/>
  <c r="R2578" i="43"/>
  <c r="R2579" i="43"/>
  <c r="R2580" i="43"/>
  <c r="R2581" i="43"/>
  <c r="R2582" i="43"/>
  <c r="R2583" i="43"/>
  <c r="R2584" i="43"/>
  <c r="R2585" i="43"/>
  <c r="R2586" i="43"/>
  <c r="R2587" i="43"/>
  <c r="R2588" i="43"/>
  <c r="R2589" i="43"/>
  <c r="R2590" i="43"/>
  <c r="R2591" i="43"/>
  <c r="R2592" i="43"/>
  <c r="R2593" i="43"/>
  <c r="R2594" i="43"/>
  <c r="R2595" i="43"/>
  <c r="R2596" i="43"/>
  <c r="R2597" i="43"/>
  <c r="R2598" i="43"/>
  <c r="R2599" i="43"/>
  <c r="R2600" i="43"/>
  <c r="R2601" i="43"/>
  <c r="R2602" i="43"/>
  <c r="R2603" i="43"/>
  <c r="R2604" i="43"/>
  <c r="R2605" i="43"/>
  <c r="R2606" i="43"/>
  <c r="R2607" i="43"/>
  <c r="R2608" i="43"/>
  <c r="R2609" i="43"/>
  <c r="R2610" i="43"/>
  <c r="R2611" i="43"/>
  <c r="R2612" i="43"/>
  <c r="R2613" i="43"/>
  <c r="R2614" i="43"/>
  <c r="R2615" i="43"/>
  <c r="R2616" i="43"/>
  <c r="R2617" i="43"/>
  <c r="R2618" i="43"/>
  <c r="R2619" i="43"/>
  <c r="R2620" i="43"/>
  <c r="R2621" i="43"/>
  <c r="R2622" i="43"/>
  <c r="R2623" i="43"/>
  <c r="R2624" i="43"/>
  <c r="R2625" i="43"/>
  <c r="R2626" i="43"/>
  <c r="R2627" i="43"/>
  <c r="R2628" i="43"/>
  <c r="R2629" i="43"/>
  <c r="R2630" i="43"/>
  <c r="R2631" i="43"/>
  <c r="R2632" i="43"/>
  <c r="R2633" i="43"/>
  <c r="R2634" i="43"/>
  <c r="R2635" i="43"/>
  <c r="R2636" i="43"/>
  <c r="R2637" i="43"/>
  <c r="R2638" i="43"/>
  <c r="R2639" i="43"/>
  <c r="R2640" i="43"/>
  <c r="R2641" i="43"/>
  <c r="R2642" i="43"/>
  <c r="R2643" i="43"/>
  <c r="R2644" i="43"/>
  <c r="R2645" i="43"/>
  <c r="R2646" i="43"/>
  <c r="R2647" i="43"/>
  <c r="R2648" i="43"/>
  <c r="R2649" i="43"/>
  <c r="R2650" i="43"/>
  <c r="R2651" i="43"/>
  <c r="R2652" i="43"/>
  <c r="R2653" i="43"/>
  <c r="R2654" i="43"/>
  <c r="R2655" i="43"/>
  <c r="R2656" i="43"/>
  <c r="R2657" i="43"/>
  <c r="R2658" i="43"/>
  <c r="R2659" i="43"/>
  <c r="R2660" i="43"/>
  <c r="R2661" i="43"/>
  <c r="R2662" i="43"/>
  <c r="R2663" i="43"/>
  <c r="R2664" i="43"/>
  <c r="R2665" i="43"/>
  <c r="R2666" i="43"/>
  <c r="R2667" i="43"/>
  <c r="R2668" i="43"/>
  <c r="R2669" i="43"/>
  <c r="R2670" i="43"/>
  <c r="R2671" i="43"/>
  <c r="R2672" i="43"/>
  <c r="R2673" i="43"/>
  <c r="R2674" i="43"/>
  <c r="R2675" i="43"/>
  <c r="R2676" i="43"/>
  <c r="R2677" i="43"/>
  <c r="R2678" i="43"/>
  <c r="R2679" i="43"/>
  <c r="R2680" i="43"/>
  <c r="R2681" i="43"/>
  <c r="R2682" i="43"/>
  <c r="R2683" i="43"/>
  <c r="R2684" i="43"/>
  <c r="R2685" i="43"/>
  <c r="R2686" i="43"/>
  <c r="R2687" i="43"/>
  <c r="R2688" i="43"/>
  <c r="R2689" i="43"/>
  <c r="R2690" i="43"/>
  <c r="R2691" i="43"/>
  <c r="R2692" i="43"/>
  <c r="R2693" i="43"/>
  <c r="R2694" i="43"/>
  <c r="R2695" i="43"/>
  <c r="R2696" i="43"/>
  <c r="R2697" i="43"/>
  <c r="R2698" i="43"/>
  <c r="R2699" i="43"/>
  <c r="R2700" i="43"/>
  <c r="R2701" i="43"/>
  <c r="R2702" i="43"/>
  <c r="R2703" i="43"/>
  <c r="R2704" i="43"/>
  <c r="R2705" i="43"/>
  <c r="R2706" i="43"/>
  <c r="R2707" i="43"/>
  <c r="R2708" i="43"/>
  <c r="R2709" i="43"/>
  <c r="R2710" i="43"/>
  <c r="R2711" i="43"/>
  <c r="R2712" i="43"/>
  <c r="R2713" i="43"/>
  <c r="R2714" i="43"/>
  <c r="R2715" i="43"/>
  <c r="R2716" i="43"/>
  <c r="R2717" i="43"/>
  <c r="R2718" i="43"/>
  <c r="R2719" i="43"/>
  <c r="R2720" i="43"/>
  <c r="R2721" i="43"/>
  <c r="R2722" i="43"/>
  <c r="R2723" i="43"/>
  <c r="R2724" i="43"/>
  <c r="R2725" i="43"/>
  <c r="R2726" i="43"/>
  <c r="R2727" i="43"/>
  <c r="R2728" i="43"/>
  <c r="R2729" i="43"/>
  <c r="R2730" i="43"/>
  <c r="R2731" i="43"/>
  <c r="R2732" i="43"/>
  <c r="R2733" i="43"/>
  <c r="R2734" i="43"/>
  <c r="R2735" i="43"/>
  <c r="R2736" i="43"/>
  <c r="R2737" i="43"/>
  <c r="R2738" i="43"/>
  <c r="R2739" i="43"/>
  <c r="R2740" i="43"/>
  <c r="R2741" i="43"/>
  <c r="R2742" i="43"/>
  <c r="R2743" i="43"/>
  <c r="R2744" i="43"/>
  <c r="R2745" i="43"/>
  <c r="R2746" i="43"/>
  <c r="R2747" i="43"/>
  <c r="R2748" i="43"/>
  <c r="R2749" i="43"/>
  <c r="R2750" i="43"/>
  <c r="R2751" i="43"/>
  <c r="R2752" i="43"/>
  <c r="R2753" i="43"/>
  <c r="R2754" i="43"/>
  <c r="R2755" i="43"/>
  <c r="R2756" i="43"/>
  <c r="R2757" i="43"/>
  <c r="R2758" i="43"/>
  <c r="R2759" i="43"/>
  <c r="R2760" i="43"/>
  <c r="R2761" i="43"/>
  <c r="R2762" i="43"/>
  <c r="R2763" i="43"/>
  <c r="R2764" i="43"/>
  <c r="R2765" i="43"/>
  <c r="R2766" i="43"/>
  <c r="R2767" i="43"/>
  <c r="R2768" i="43"/>
  <c r="R2769" i="43"/>
  <c r="R2770" i="43"/>
  <c r="R2771" i="43"/>
  <c r="R2772" i="43"/>
  <c r="R2773" i="43"/>
  <c r="R2774" i="43"/>
  <c r="R2775" i="43"/>
  <c r="R2776" i="43"/>
  <c r="R2777" i="43"/>
  <c r="R2778" i="43"/>
  <c r="R2779" i="43"/>
  <c r="R2780" i="43"/>
  <c r="R2781" i="43"/>
  <c r="R2782" i="43"/>
  <c r="R2783" i="43"/>
  <c r="R2784" i="43"/>
  <c r="R2785" i="43"/>
  <c r="R2786" i="43"/>
  <c r="R2787" i="43"/>
  <c r="R2788" i="43"/>
  <c r="R2789" i="43"/>
  <c r="R2790" i="43"/>
  <c r="R2791" i="43"/>
  <c r="R2792" i="43"/>
  <c r="R2793" i="43"/>
  <c r="R2794" i="43"/>
  <c r="R2795" i="43"/>
  <c r="R2796" i="43"/>
  <c r="R2797" i="43"/>
  <c r="R2798" i="43"/>
  <c r="R2799" i="43"/>
  <c r="R2800" i="43"/>
  <c r="R2801" i="43"/>
  <c r="R2802" i="43"/>
  <c r="R2803" i="43"/>
  <c r="R2804" i="43"/>
  <c r="R2805" i="43"/>
  <c r="R2806" i="43"/>
  <c r="R2807" i="43"/>
  <c r="R2808" i="43"/>
  <c r="R2809" i="43"/>
  <c r="R2810" i="43"/>
  <c r="R2811" i="43"/>
  <c r="R2812" i="43"/>
  <c r="R2813" i="43"/>
  <c r="R2814" i="43"/>
  <c r="R2815" i="43"/>
  <c r="R2816" i="43"/>
  <c r="R2817" i="43"/>
  <c r="R2818" i="43"/>
  <c r="R2819" i="43"/>
  <c r="R2820" i="43"/>
  <c r="R2821" i="43"/>
  <c r="R2822" i="43"/>
  <c r="R2823" i="43"/>
  <c r="R2824" i="43"/>
  <c r="R2825" i="43"/>
  <c r="R2826" i="43"/>
  <c r="R2827" i="43"/>
  <c r="R2828" i="43"/>
  <c r="R2829" i="43"/>
  <c r="R2830" i="43"/>
  <c r="R2831" i="43"/>
  <c r="R2832" i="43"/>
  <c r="R2833" i="43"/>
  <c r="R2834" i="43"/>
  <c r="R2835" i="43"/>
  <c r="R2836" i="43"/>
  <c r="R2837" i="43"/>
  <c r="R2838" i="43"/>
  <c r="R2839" i="43"/>
  <c r="R2840" i="43"/>
  <c r="R2841" i="43"/>
  <c r="R2842" i="43"/>
  <c r="R2843" i="43"/>
  <c r="R2844" i="43"/>
  <c r="R2845" i="43"/>
  <c r="R2846" i="43"/>
  <c r="R2847" i="43"/>
  <c r="R2848" i="43"/>
  <c r="R2849" i="43"/>
  <c r="R2850" i="43"/>
  <c r="R2851" i="43"/>
  <c r="R2852" i="43"/>
  <c r="R2853" i="43"/>
  <c r="R2854" i="43"/>
  <c r="R2855" i="43"/>
  <c r="R2856" i="43"/>
  <c r="R2857" i="43"/>
  <c r="R2858" i="43"/>
  <c r="R2859" i="43"/>
  <c r="R2860" i="43"/>
  <c r="R2861" i="43"/>
  <c r="R2862" i="43"/>
  <c r="R2863" i="43"/>
  <c r="R2864" i="43"/>
  <c r="R2865" i="43"/>
  <c r="R2866" i="43"/>
  <c r="R2867" i="43"/>
  <c r="R2868" i="43"/>
  <c r="R2869" i="43"/>
  <c r="R2870" i="43"/>
  <c r="R2871" i="43"/>
  <c r="R2872" i="43"/>
  <c r="R2873" i="43"/>
  <c r="R2874" i="43"/>
  <c r="R2875" i="43"/>
  <c r="R2876" i="43"/>
  <c r="R2877" i="43"/>
  <c r="R2878" i="43"/>
  <c r="R2879" i="43"/>
  <c r="R2880" i="43"/>
  <c r="R2881" i="43"/>
  <c r="R2882" i="43"/>
  <c r="R2883" i="43"/>
  <c r="R2884" i="43"/>
  <c r="R2885" i="43"/>
  <c r="R2886" i="43"/>
  <c r="R2887" i="43"/>
  <c r="R2888" i="43"/>
  <c r="R2889" i="43"/>
  <c r="R2890" i="43"/>
  <c r="R2891" i="43"/>
  <c r="R2892" i="43"/>
  <c r="R2893" i="43"/>
  <c r="R2894" i="43"/>
  <c r="R2895" i="43"/>
  <c r="R2896" i="43"/>
  <c r="R2897" i="43"/>
  <c r="R2898" i="43"/>
  <c r="R2899" i="43"/>
  <c r="R2900" i="43"/>
  <c r="R2901" i="43"/>
  <c r="R2902" i="43"/>
  <c r="R2903" i="43"/>
  <c r="R2904" i="43"/>
  <c r="R2905" i="43"/>
  <c r="R2906" i="43"/>
  <c r="R2907" i="43"/>
  <c r="R2908" i="43"/>
  <c r="R2909" i="43"/>
  <c r="R2910" i="43"/>
  <c r="R2911" i="43"/>
  <c r="R2912" i="43"/>
  <c r="R2913" i="43"/>
  <c r="R2914" i="43"/>
  <c r="R2915" i="43"/>
  <c r="R2916" i="43"/>
  <c r="R2917" i="43"/>
  <c r="R2918" i="43"/>
  <c r="R2919" i="43"/>
  <c r="R2920" i="43"/>
  <c r="R2921" i="43"/>
  <c r="R2922" i="43"/>
  <c r="R2923" i="43"/>
  <c r="R2924" i="43"/>
  <c r="R2925" i="43"/>
  <c r="R2926" i="43"/>
  <c r="R2927" i="43"/>
  <c r="R2928" i="43"/>
  <c r="R2929" i="43"/>
  <c r="R2930" i="43"/>
  <c r="R2931" i="43"/>
  <c r="R2932" i="43"/>
  <c r="R2933" i="43"/>
  <c r="R2934" i="43"/>
  <c r="R2935" i="43"/>
  <c r="R2936" i="43"/>
  <c r="R2937" i="43"/>
  <c r="R2938" i="43"/>
  <c r="R2939" i="43"/>
  <c r="R2940" i="43"/>
  <c r="R2941" i="43"/>
  <c r="R2942" i="43"/>
  <c r="R2943" i="43"/>
  <c r="R2944" i="43"/>
  <c r="R2945" i="43"/>
  <c r="R2946" i="43"/>
  <c r="R2947" i="43"/>
  <c r="R2948" i="43"/>
  <c r="R2949" i="43"/>
  <c r="R2950" i="43"/>
  <c r="R2951" i="43"/>
  <c r="R2952" i="43"/>
  <c r="R2953" i="43"/>
  <c r="R2954" i="43"/>
  <c r="R2955" i="43"/>
  <c r="R2956" i="43"/>
  <c r="R2957" i="43"/>
  <c r="R2958" i="43"/>
  <c r="R2959" i="43"/>
  <c r="R2960" i="43"/>
  <c r="R2961" i="43"/>
  <c r="R2962" i="43"/>
  <c r="R2963" i="43"/>
  <c r="R2964" i="43"/>
  <c r="R2965" i="43"/>
  <c r="R2966" i="43"/>
  <c r="R2967" i="43"/>
  <c r="R2968" i="43"/>
  <c r="R2969" i="43"/>
  <c r="R2970" i="43"/>
  <c r="R2971" i="43"/>
  <c r="R2972" i="43"/>
  <c r="R2973" i="43"/>
  <c r="R2974" i="43"/>
  <c r="R2975" i="43"/>
  <c r="R2976" i="43"/>
  <c r="R2977" i="43"/>
  <c r="R2978" i="43"/>
  <c r="R2979" i="43"/>
  <c r="R2980" i="43"/>
  <c r="R2981" i="43"/>
  <c r="R2982" i="43"/>
  <c r="R2983" i="43"/>
  <c r="R2984" i="43"/>
  <c r="R2985" i="43"/>
  <c r="R2986" i="43"/>
  <c r="R2987" i="43"/>
  <c r="R2988" i="43"/>
  <c r="R2989" i="43"/>
  <c r="R2990" i="43"/>
  <c r="R2991" i="43"/>
  <c r="R2992" i="43"/>
  <c r="R2993" i="43"/>
  <c r="R2994" i="43"/>
  <c r="R2995" i="43"/>
  <c r="R2996" i="43"/>
  <c r="R2997" i="43"/>
  <c r="R2998" i="43"/>
  <c r="R2999" i="43"/>
  <c r="R3000" i="43"/>
  <c r="R3001" i="43"/>
  <c r="R3002" i="43"/>
  <c r="R3003" i="43"/>
  <c r="R3004" i="43"/>
  <c r="R3005" i="43"/>
  <c r="R3006" i="43"/>
  <c r="R3007" i="43"/>
  <c r="R3008" i="43"/>
  <c r="R3009" i="43"/>
  <c r="R3010" i="43"/>
  <c r="R3011" i="43"/>
  <c r="R3012" i="43"/>
  <c r="R3013" i="43"/>
  <c r="R3014" i="43"/>
  <c r="R3015" i="43"/>
  <c r="R3016" i="43"/>
  <c r="R3017" i="43"/>
  <c r="R3018" i="43"/>
  <c r="R3019" i="43"/>
  <c r="R3020" i="43"/>
  <c r="R3021" i="43"/>
  <c r="R3022" i="43"/>
  <c r="R3023" i="43"/>
  <c r="R3024" i="43"/>
  <c r="R3025" i="43"/>
  <c r="R3026" i="43"/>
  <c r="R3027" i="43"/>
  <c r="R3028" i="43"/>
  <c r="R3029" i="43"/>
  <c r="R3030" i="43"/>
  <c r="R3031" i="43"/>
  <c r="R3032" i="43"/>
  <c r="R3033" i="43"/>
  <c r="R3034" i="43"/>
  <c r="R3035" i="43"/>
  <c r="R3036" i="43"/>
  <c r="R3037" i="43"/>
  <c r="R3038" i="43"/>
  <c r="R3039" i="43"/>
  <c r="R3040" i="43"/>
  <c r="R3041" i="43"/>
  <c r="R3042" i="43"/>
  <c r="R3043" i="43"/>
  <c r="R3044" i="43"/>
  <c r="R3045" i="43"/>
  <c r="R3046" i="43"/>
  <c r="R3047" i="43"/>
  <c r="R3048" i="43"/>
  <c r="R3049" i="43"/>
  <c r="R3050" i="43"/>
  <c r="R3051" i="43"/>
  <c r="R3052" i="43"/>
  <c r="R3053" i="43"/>
  <c r="R3054" i="43"/>
  <c r="R3055" i="43"/>
  <c r="R3056" i="43"/>
  <c r="R3057" i="43"/>
  <c r="R3058" i="43"/>
  <c r="R3059" i="43"/>
  <c r="R3060" i="43"/>
  <c r="R3061" i="43"/>
  <c r="R3062" i="43"/>
  <c r="R3063" i="43"/>
  <c r="R3064" i="43"/>
  <c r="R3065" i="43"/>
  <c r="R3066" i="43"/>
  <c r="R3067" i="43"/>
  <c r="R3068" i="43"/>
  <c r="R3069" i="43"/>
  <c r="R3070" i="43"/>
  <c r="R3071" i="43"/>
  <c r="R3072" i="43"/>
  <c r="R3073" i="43"/>
  <c r="R3074" i="43"/>
  <c r="R3075" i="43"/>
  <c r="R3076" i="43"/>
  <c r="R3077" i="43"/>
  <c r="R3078" i="43"/>
  <c r="R3079" i="43"/>
  <c r="R3080" i="43"/>
  <c r="R3081" i="43"/>
  <c r="R3082" i="43"/>
  <c r="R3083" i="43"/>
  <c r="R3084" i="43"/>
  <c r="R3085" i="43"/>
  <c r="R3086" i="43"/>
  <c r="R3087" i="43"/>
  <c r="R3088" i="43"/>
  <c r="R3089" i="43"/>
  <c r="R3090" i="43"/>
  <c r="R3091" i="43"/>
  <c r="R3092" i="43"/>
  <c r="R3093" i="43"/>
  <c r="R3094" i="43"/>
  <c r="R3095" i="43"/>
  <c r="R3096" i="43"/>
  <c r="R3097" i="43"/>
  <c r="R3098" i="43"/>
  <c r="R3099" i="43"/>
  <c r="R3100" i="43"/>
  <c r="R3101" i="43"/>
  <c r="R3102" i="43"/>
  <c r="R3103" i="43"/>
  <c r="R3104" i="43"/>
  <c r="R3105" i="43"/>
  <c r="R3106" i="43"/>
  <c r="R3107" i="43"/>
  <c r="R3108" i="43"/>
  <c r="R3109" i="43"/>
  <c r="R3110" i="43"/>
  <c r="R3111" i="43"/>
  <c r="R3112" i="43"/>
  <c r="R3113" i="43"/>
  <c r="R3114" i="43"/>
  <c r="R3115" i="43"/>
  <c r="R3116" i="43"/>
  <c r="R3117" i="43"/>
  <c r="R3118" i="43"/>
  <c r="R3119" i="43"/>
  <c r="R3120" i="43"/>
  <c r="R3121" i="43"/>
  <c r="R3122" i="43"/>
  <c r="R3123" i="43"/>
  <c r="R3124" i="43"/>
  <c r="R3125" i="43"/>
  <c r="R3126" i="43"/>
  <c r="R3127" i="43"/>
  <c r="R3128" i="43"/>
  <c r="R3129" i="43"/>
  <c r="R3130" i="43"/>
  <c r="R3131" i="43"/>
  <c r="R3132" i="43"/>
  <c r="R3133" i="43"/>
  <c r="R3134" i="43"/>
  <c r="R3135" i="43"/>
  <c r="R3136" i="43"/>
  <c r="R3137" i="43"/>
  <c r="R3138" i="43"/>
  <c r="R3139" i="43"/>
  <c r="R3140" i="43"/>
  <c r="R3141" i="43"/>
  <c r="R3142" i="43"/>
  <c r="R3143" i="43"/>
  <c r="R3144" i="43"/>
  <c r="R3145" i="43"/>
  <c r="R3146" i="43"/>
  <c r="R3147" i="43"/>
  <c r="R3148" i="43"/>
  <c r="R3149" i="43"/>
  <c r="R3150" i="43"/>
  <c r="R3151" i="43"/>
  <c r="R3152" i="43"/>
  <c r="R3153" i="43"/>
  <c r="R3154" i="43"/>
  <c r="R3155" i="43"/>
  <c r="R3156" i="43"/>
  <c r="R3157" i="43"/>
  <c r="R3158" i="43"/>
  <c r="R3159" i="43"/>
  <c r="R3160" i="43"/>
  <c r="R3161" i="43"/>
  <c r="R3162" i="43"/>
  <c r="R3163" i="43"/>
  <c r="R3164" i="43"/>
  <c r="R3165" i="43"/>
  <c r="R3166" i="43"/>
  <c r="R3167" i="43"/>
  <c r="R3168" i="43"/>
  <c r="R3169" i="43"/>
  <c r="R3170" i="43"/>
  <c r="R3171" i="43"/>
  <c r="R3172" i="43"/>
  <c r="R3173" i="43"/>
  <c r="R3174" i="43"/>
  <c r="R3175" i="43"/>
  <c r="R3176" i="43"/>
  <c r="R3177" i="43"/>
  <c r="R3178" i="43"/>
  <c r="R3179" i="43"/>
  <c r="R3180" i="43"/>
  <c r="R3181" i="43"/>
  <c r="R3182" i="43"/>
  <c r="R3183" i="43"/>
  <c r="R3184" i="43"/>
  <c r="R3185" i="43"/>
  <c r="R3186" i="43"/>
  <c r="R3187" i="43"/>
  <c r="R3188" i="43"/>
  <c r="R3189" i="43"/>
  <c r="R3190" i="43"/>
  <c r="R3191" i="43"/>
  <c r="R3192" i="43"/>
  <c r="R3193" i="43"/>
  <c r="R3194" i="43"/>
  <c r="R3195" i="43"/>
  <c r="R3196" i="43"/>
  <c r="R3197" i="43"/>
  <c r="R3198" i="43"/>
  <c r="R3199" i="43"/>
  <c r="R3200" i="43"/>
  <c r="R3201" i="43"/>
  <c r="R3202" i="43"/>
  <c r="R3203" i="43"/>
  <c r="R3204" i="43"/>
  <c r="R3205" i="43"/>
  <c r="R3206" i="43"/>
  <c r="R3207" i="43"/>
  <c r="R3208" i="43"/>
  <c r="R3209" i="43"/>
  <c r="R3210" i="43"/>
  <c r="R3211" i="43"/>
  <c r="R3212" i="43"/>
  <c r="R3213" i="43"/>
  <c r="R3214" i="43"/>
  <c r="R3215" i="43"/>
  <c r="R3216" i="43"/>
  <c r="R3217" i="43"/>
  <c r="R3218" i="43"/>
  <c r="R3219" i="43"/>
  <c r="R3220" i="43"/>
  <c r="R3221" i="43"/>
  <c r="R3222" i="43"/>
  <c r="R3223" i="43"/>
  <c r="R3224" i="43"/>
  <c r="R3225" i="43"/>
  <c r="R3226" i="43"/>
  <c r="R3227" i="43"/>
  <c r="R3228" i="43"/>
  <c r="R3229" i="43"/>
  <c r="R3230" i="43"/>
  <c r="R3231" i="43"/>
  <c r="R3232" i="43"/>
  <c r="R3233" i="43"/>
  <c r="R3234" i="43"/>
  <c r="R3235" i="43"/>
  <c r="R3236" i="43"/>
  <c r="R3237" i="43"/>
  <c r="R3238" i="43"/>
  <c r="R3239" i="43"/>
  <c r="R3240" i="43"/>
  <c r="R3241" i="43"/>
  <c r="R3242" i="43"/>
  <c r="R3243" i="43"/>
  <c r="R3244" i="43"/>
  <c r="R3245" i="43"/>
  <c r="R3246" i="43"/>
  <c r="R3247" i="43"/>
  <c r="R3248" i="43"/>
  <c r="R3249" i="43"/>
  <c r="R3250" i="43"/>
  <c r="R3251" i="43"/>
  <c r="R3252" i="43"/>
  <c r="R3253" i="43"/>
  <c r="R3254" i="43"/>
  <c r="R3255" i="43"/>
  <c r="R3256" i="43"/>
  <c r="R3257" i="43"/>
  <c r="R3258" i="43"/>
  <c r="R3259" i="43"/>
  <c r="R3260" i="43"/>
  <c r="R3261" i="43"/>
  <c r="R3262" i="43"/>
  <c r="R3263" i="43"/>
  <c r="R3264" i="43"/>
  <c r="R3265" i="43"/>
  <c r="R3266" i="43"/>
  <c r="R3267" i="43"/>
  <c r="R3268" i="43"/>
  <c r="R3269" i="43"/>
  <c r="R3270" i="43"/>
  <c r="R3271" i="43"/>
  <c r="R3272" i="43"/>
  <c r="R3273" i="43"/>
  <c r="R3274" i="43"/>
  <c r="R3275" i="43"/>
  <c r="R3276" i="43"/>
  <c r="R3277" i="43"/>
  <c r="R3278" i="43"/>
  <c r="R3279" i="43"/>
  <c r="R3280" i="43"/>
  <c r="R3281" i="43"/>
  <c r="R3282" i="43"/>
  <c r="R3283" i="43"/>
  <c r="R3284" i="43"/>
  <c r="R3285" i="43"/>
  <c r="R3286" i="43"/>
  <c r="R3287" i="43"/>
  <c r="R3288" i="43"/>
  <c r="R3289" i="43"/>
  <c r="R3290" i="43"/>
  <c r="R3291" i="43"/>
  <c r="R3292" i="43"/>
  <c r="R3293" i="43"/>
  <c r="R3294" i="43"/>
  <c r="R3295" i="43"/>
  <c r="R3296" i="43"/>
  <c r="R3297" i="43"/>
  <c r="R3298" i="43"/>
  <c r="R3299" i="43"/>
  <c r="R3300" i="43"/>
  <c r="R3301" i="43"/>
  <c r="R3302" i="43"/>
  <c r="R3303" i="43"/>
  <c r="R3304" i="43"/>
  <c r="R3305" i="43"/>
  <c r="R3306" i="43"/>
  <c r="R3307" i="43"/>
  <c r="R3308" i="43"/>
  <c r="R3309" i="43"/>
  <c r="R3310" i="43"/>
  <c r="R3311" i="43"/>
  <c r="R3312" i="43"/>
  <c r="R3313" i="43"/>
  <c r="R3314" i="43"/>
  <c r="R3315" i="43"/>
  <c r="R3316" i="43"/>
  <c r="R3317" i="43"/>
  <c r="R3318" i="43"/>
  <c r="R3319" i="43"/>
  <c r="R3320" i="43"/>
  <c r="R3321" i="43"/>
  <c r="R3322" i="43"/>
  <c r="R3323" i="43"/>
  <c r="R3324" i="43"/>
  <c r="R3325" i="43"/>
  <c r="R3326" i="43"/>
  <c r="R3327" i="43"/>
  <c r="R3328" i="43"/>
  <c r="R3329" i="43"/>
  <c r="R3330" i="43"/>
  <c r="R3331" i="43"/>
  <c r="R3332" i="43"/>
  <c r="R3333" i="43"/>
  <c r="R3334" i="43"/>
  <c r="R3335" i="43"/>
  <c r="R3336" i="43"/>
  <c r="R3337" i="43"/>
  <c r="R3338" i="43"/>
  <c r="R3339" i="43"/>
  <c r="R3340" i="43"/>
  <c r="R3341" i="43"/>
  <c r="R3342" i="43"/>
  <c r="R3343" i="43"/>
  <c r="R3344" i="43"/>
  <c r="R3345" i="43"/>
  <c r="R3346" i="43"/>
  <c r="R3347" i="43"/>
  <c r="R3348" i="43"/>
  <c r="R3349" i="43"/>
  <c r="R3350" i="43"/>
  <c r="R3351" i="43"/>
  <c r="R3352" i="43"/>
  <c r="R3353" i="43"/>
  <c r="R3354" i="43"/>
  <c r="R3355" i="43"/>
  <c r="R3356" i="43"/>
  <c r="R3357" i="43"/>
  <c r="R3358" i="43"/>
  <c r="R3359" i="43"/>
  <c r="R3360" i="43"/>
  <c r="R3361" i="43"/>
  <c r="R3362" i="43"/>
  <c r="R3363" i="43"/>
  <c r="R3364" i="43"/>
  <c r="R3365" i="43"/>
  <c r="R3366" i="43"/>
  <c r="R3367" i="43"/>
  <c r="R3368" i="43"/>
  <c r="R3369" i="43"/>
  <c r="R3370" i="43"/>
  <c r="R3371" i="43"/>
  <c r="R3372" i="43"/>
  <c r="R3373" i="43"/>
  <c r="R3374" i="43"/>
  <c r="R3375" i="43"/>
  <c r="R3376" i="43"/>
  <c r="R3377" i="43"/>
  <c r="R3378" i="43"/>
  <c r="R3379" i="43"/>
  <c r="R3380" i="43"/>
  <c r="R3381" i="43"/>
  <c r="R3382" i="43"/>
  <c r="R3383" i="43"/>
  <c r="R3384" i="43"/>
  <c r="R3385" i="43"/>
  <c r="R3386" i="43"/>
  <c r="R3387" i="43"/>
  <c r="R3388" i="43"/>
  <c r="R3389" i="43"/>
  <c r="R3390" i="43"/>
  <c r="R3391" i="43"/>
  <c r="R3392" i="43"/>
  <c r="R3393" i="43"/>
  <c r="R3394" i="43"/>
  <c r="R3395" i="43"/>
  <c r="R3396" i="43"/>
  <c r="R3397" i="43"/>
  <c r="R3398" i="43"/>
  <c r="R3399" i="43"/>
  <c r="R3400" i="43"/>
  <c r="R3401" i="43"/>
  <c r="R3402" i="43"/>
  <c r="R3403" i="43"/>
  <c r="R3404" i="43"/>
  <c r="R3405" i="43"/>
  <c r="R3406" i="43"/>
  <c r="R3407" i="43"/>
  <c r="R3408" i="43"/>
  <c r="R3409" i="43"/>
  <c r="R3410" i="43"/>
  <c r="R3411" i="43"/>
  <c r="R3412" i="43"/>
  <c r="R3413" i="43"/>
  <c r="R3414" i="43"/>
  <c r="R3415" i="43"/>
  <c r="R3416" i="43"/>
  <c r="R3417" i="43"/>
  <c r="R3418" i="43"/>
  <c r="R3419" i="43"/>
  <c r="R3420" i="43"/>
  <c r="R3421" i="43"/>
  <c r="R3422" i="43"/>
  <c r="R3423" i="43"/>
  <c r="R3424" i="43"/>
  <c r="R3425" i="43"/>
  <c r="R3426" i="43"/>
  <c r="R3427" i="43"/>
  <c r="R3428" i="43"/>
  <c r="R3429" i="43"/>
  <c r="R3430" i="43"/>
  <c r="R3431" i="43"/>
  <c r="R3432" i="43"/>
  <c r="R3433" i="43"/>
  <c r="R3434" i="43"/>
  <c r="R3435" i="43"/>
  <c r="R3436" i="43"/>
  <c r="R3437" i="43"/>
  <c r="R3438" i="43"/>
  <c r="R3439" i="43"/>
  <c r="R3440" i="43"/>
  <c r="R3441" i="43"/>
  <c r="R3442" i="43"/>
  <c r="R3443" i="43"/>
  <c r="R3444" i="43"/>
  <c r="R3445" i="43"/>
  <c r="R3446" i="43"/>
  <c r="R3447" i="43"/>
  <c r="R3448" i="43"/>
  <c r="R3449" i="43"/>
  <c r="R3450" i="43"/>
  <c r="R3451" i="43"/>
  <c r="R3452" i="43"/>
  <c r="R3453" i="43"/>
  <c r="R3454" i="43"/>
  <c r="R3455" i="43"/>
  <c r="R3456" i="43"/>
  <c r="R3457" i="43"/>
  <c r="R3458" i="43"/>
  <c r="R3459" i="43"/>
  <c r="R3460" i="43"/>
  <c r="R3461" i="43"/>
  <c r="R3462" i="43"/>
  <c r="R3463" i="43"/>
  <c r="R3464" i="43"/>
  <c r="R3465" i="43"/>
  <c r="R3466" i="43"/>
  <c r="R3467" i="43"/>
  <c r="R3468" i="43"/>
  <c r="R3469" i="43"/>
  <c r="R3470" i="43"/>
  <c r="R3471" i="43"/>
  <c r="R3472" i="43"/>
  <c r="R3473" i="43"/>
  <c r="R3474" i="43"/>
  <c r="R3475" i="43"/>
  <c r="R3476" i="43"/>
  <c r="R3477" i="43"/>
  <c r="R3478" i="43"/>
  <c r="R3479" i="43"/>
  <c r="R3480" i="43"/>
  <c r="R3481" i="43"/>
  <c r="R3482" i="43"/>
  <c r="R3483" i="43"/>
  <c r="R3484" i="43"/>
  <c r="R3485" i="43"/>
  <c r="R3486" i="43"/>
  <c r="R3487" i="43"/>
  <c r="R3488" i="43"/>
  <c r="R3489" i="43"/>
  <c r="R3490" i="43"/>
  <c r="R3491" i="43"/>
  <c r="R3492" i="43"/>
  <c r="R3493" i="43"/>
  <c r="R3494" i="43"/>
  <c r="R3495" i="43"/>
  <c r="R3496" i="43"/>
  <c r="R3497" i="43"/>
  <c r="R3498" i="43"/>
  <c r="R3499" i="43"/>
  <c r="R3500" i="43"/>
  <c r="R3501" i="43"/>
  <c r="R3502" i="43"/>
  <c r="R3503" i="43"/>
  <c r="R3504" i="43"/>
  <c r="R3505" i="43"/>
  <c r="R3506" i="43"/>
  <c r="R3507" i="43"/>
  <c r="R3508" i="43"/>
  <c r="R3509" i="43"/>
  <c r="R3510" i="43"/>
  <c r="R3511" i="43"/>
  <c r="R3512" i="43"/>
  <c r="R3513" i="43"/>
  <c r="R3514" i="43"/>
  <c r="R3515" i="43"/>
  <c r="R3516" i="43"/>
  <c r="R3517" i="43"/>
  <c r="R3518" i="43"/>
  <c r="R3519" i="43"/>
  <c r="R3520" i="43"/>
  <c r="R3521" i="43"/>
  <c r="R3522" i="43"/>
  <c r="R3523" i="43"/>
  <c r="R3524" i="43"/>
  <c r="R3525" i="43"/>
  <c r="R3526" i="43"/>
  <c r="R3527" i="43"/>
  <c r="R3528" i="43"/>
  <c r="R3529" i="43"/>
  <c r="R3530" i="43"/>
  <c r="R3531" i="43"/>
  <c r="R3532" i="43"/>
  <c r="R3533" i="43"/>
  <c r="R3534" i="43"/>
  <c r="R3535" i="43"/>
  <c r="R3536" i="43"/>
  <c r="R3537" i="43"/>
  <c r="R3538" i="43"/>
  <c r="R3539" i="43"/>
  <c r="R3540" i="43"/>
  <c r="R3541" i="43"/>
  <c r="R3542" i="43"/>
  <c r="R3543" i="43"/>
  <c r="R3544" i="43"/>
  <c r="R3545" i="43"/>
  <c r="R3546" i="43"/>
  <c r="R3547" i="43"/>
  <c r="R3548" i="43"/>
  <c r="R3549" i="43"/>
  <c r="R3550" i="43"/>
  <c r="R3551" i="43"/>
  <c r="R3552" i="43"/>
  <c r="R3553" i="43"/>
  <c r="R3554" i="43"/>
  <c r="R3555" i="43"/>
  <c r="R3556" i="43"/>
  <c r="R3557" i="43"/>
  <c r="R3558" i="43"/>
  <c r="R3559" i="43"/>
  <c r="R3560" i="43"/>
  <c r="R3561" i="43"/>
  <c r="R3562" i="43"/>
  <c r="R3563" i="43"/>
  <c r="R3564" i="43"/>
  <c r="R3565" i="43"/>
  <c r="R3566" i="43"/>
  <c r="R3567" i="43"/>
  <c r="R3568" i="43"/>
  <c r="R3569" i="43"/>
  <c r="R3570" i="43"/>
  <c r="R3571" i="43"/>
  <c r="R3572" i="43"/>
  <c r="R3573" i="43"/>
  <c r="R3574" i="43"/>
  <c r="R3575" i="43"/>
  <c r="R3576" i="43"/>
  <c r="R3577" i="43"/>
  <c r="R3578" i="43"/>
  <c r="R3579" i="43"/>
  <c r="R3580" i="43"/>
  <c r="R3581" i="43"/>
  <c r="R3582" i="43"/>
  <c r="R3583" i="43"/>
  <c r="R3584" i="43"/>
  <c r="R3585" i="43"/>
  <c r="R3586" i="43"/>
  <c r="R3587" i="43"/>
  <c r="R3588" i="43"/>
  <c r="R3589" i="43"/>
  <c r="R3590" i="43"/>
  <c r="R3591" i="43"/>
  <c r="R3592" i="43"/>
  <c r="R3593" i="43"/>
  <c r="R3594" i="43"/>
  <c r="R3595" i="43"/>
  <c r="R3596" i="43"/>
  <c r="R3597" i="43"/>
  <c r="R3598" i="43"/>
  <c r="R3599" i="43"/>
  <c r="R3600" i="43"/>
  <c r="R3601" i="43"/>
  <c r="R3602" i="43"/>
  <c r="R3603" i="43"/>
  <c r="R3604" i="43"/>
  <c r="R3605" i="43"/>
  <c r="R3606" i="43"/>
  <c r="R3607" i="43"/>
  <c r="R3608" i="43"/>
  <c r="R3609" i="43"/>
  <c r="R3610" i="43"/>
  <c r="R3611" i="43"/>
  <c r="R3612" i="43"/>
  <c r="R3613" i="43"/>
  <c r="R3614" i="43"/>
  <c r="R3615" i="43"/>
  <c r="R3616" i="43"/>
  <c r="R3617" i="43"/>
  <c r="R3618" i="43"/>
  <c r="R3619" i="43"/>
  <c r="R3620" i="43"/>
  <c r="R3621" i="43"/>
  <c r="R3622" i="43"/>
  <c r="R3623" i="43"/>
  <c r="R3624" i="43"/>
  <c r="R3625" i="43"/>
  <c r="R3626" i="43"/>
  <c r="R3627" i="43"/>
  <c r="R3628" i="43"/>
  <c r="R3629" i="43"/>
  <c r="R3630" i="43"/>
  <c r="R3631" i="43"/>
  <c r="R3632" i="43"/>
  <c r="R3633" i="43"/>
  <c r="R3634" i="43"/>
  <c r="R3635" i="43"/>
  <c r="R3636" i="43"/>
  <c r="R3637" i="43"/>
  <c r="R3638" i="43"/>
  <c r="R3639" i="43"/>
  <c r="R3640" i="43"/>
  <c r="R3641" i="43"/>
  <c r="R3642" i="43"/>
  <c r="R3643" i="43"/>
  <c r="R3644" i="43"/>
  <c r="R3645" i="43"/>
  <c r="R3646" i="43"/>
  <c r="R3647" i="43"/>
  <c r="R3648" i="43"/>
  <c r="R3649" i="43"/>
  <c r="R3650" i="43"/>
  <c r="R3651" i="43"/>
  <c r="R3652" i="43"/>
  <c r="R3653" i="43"/>
  <c r="R3654" i="43"/>
  <c r="R3655" i="43"/>
  <c r="R3656" i="43"/>
  <c r="R3657" i="43"/>
  <c r="R3658" i="43"/>
  <c r="R3659" i="43"/>
  <c r="R3660" i="43"/>
  <c r="R3661" i="43"/>
  <c r="R3662" i="43"/>
  <c r="R3663" i="43"/>
  <c r="R3664" i="43"/>
  <c r="R3665" i="43"/>
  <c r="R3666" i="43"/>
  <c r="R3667" i="43"/>
  <c r="R3668" i="43"/>
  <c r="R3669" i="43"/>
  <c r="R3670" i="43"/>
  <c r="R3671" i="43"/>
  <c r="R3672" i="43"/>
  <c r="R3673" i="43"/>
  <c r="R3674" i="43"/>
  <c r="R3675" i="43"/>
  <c r="R3676" i="43"/>
  <c r="R3677" i="43"/>
  <c r="R3678" i="43"/>
  <c r="R3679" i="43"/>
  <c r="R3680" i="43"/>
  <c r="R3681" i="43"/>
  <c r="R3682" i="43"/>
  <c r="R3683" i="43"/>
  <c r="R3684" i="43"/>
  <c r="R3685" i="43"/>
  <c r="R3686" i="43"/>
  <c r="R3687" i="43"/>
  <c r="R3688" i="43"/>
  <c r="R3689" i="43"/>
  <c r="R3690" i="43"/>
  <c r="R3691" i="43"/>
  <c r="R3692" i="43"/>
  <c r="R3693" i="43"/>
  <c r="R3694" i="43"/>
  <c r="R3695" i="43"/>
  <c r="R3696" i="43"/>
  <c r="R3697" i="43"/>
  <c r="R3698" i="43"/>
  <c r="R3699" i="43"/>
  <c r="R3700" i="43"/>
  <c r="R3701" i="43"/>
  <c r="R3702" i="43"/>
  <c r="R3703" i="43"/>
  <c r="R3704" i="43"/>
  <c r="R3705" i="43"/>
  <c r="R3706" i="43"/>
  <c r="R3707" i="43"/>
  <c r="R3708" i="43"/>
  <c r="R3709" i="43"/>
  <c r="R3710" i="43"/>
  <c r="R3711" i="43"/>
  <c r="R3712" i="43"/>
  <c r="R3713" i="43"/>
  <c r="R3714" i="43"/>
  <c r="R3715" i="43"/>
  <c r="R3716" i="43"/>
  <c r="R3717" i="43"/>
  <c r="R3718" i="43"/>
  <c r="R3719" i="43"/>
  <c r="R3720" i="43"/>
  <c r="R3721" i="43"/>
  <c r="R3722" i="43"/>
  <c r="R3723" i="43"/>
  <c r="R3724" i="43"/>
  <c r="R3725" i="43"/>
  <c r="R3726" i="43"/>
  <c r="R3727" i="43"/>
  <c r="R3728" i="43"/>
  <c r="R3729" i="43"/>
  <c r="R3730" i="43"/>
  <c r="R3731" i="43"/>
  <c r="R3732" i="43"/>
  <c r="R3733" i="43"/>
  <c r="R3734" i="43"/>
  <c r="R3735" i="43"/>
  <c r="R3736" i="43"/>
  <c r="R3737" i="43"/>
  <c r="R3738" i="43"/>
  <c r="R3739" i="43"/>
  <c r="R3740" i="43"/>
  <c r="R3741" i="43"/>
  <c r="R3742" i="43"/>
  <c r="R3743" i="43"/>
  <c r="R3744" i="43"/>
  <c r="R3745" i="43"/>
  <c r="R3746" i="43"/>
  <c r="R3747" i="43"/>
  <c r="R3748" i="43"/>
  <c r="R3749" i="43"/>
  <c r="R3750" i="43"/>
  <c r="R3751" i="43"/>
  <c r="R3752" i="43"/>
  <c r="R3753" i="43"/>
  <c r="R3754" i="43"/>
  <c r="R3755" i="43"/>
  <c r="R3756" i="43"/>
  <c r="R3757" i="43"/>
  <c r="R3758" i="43"/>
  <c r="R3759" i="43"/>
  <c r="R3760" i="43"/>
  <c r="R3761" i="43"/>
  <c r="R3762" i="43"/>
  <c r="R3763" i="43"/>
  <c r="R3764" i="43"/>
  <c r="R3765" i="43"/>
  <c r="R3766" i="43"/>
  <c r="R3767" i="43"/>
  <c r="R3768" i="43"/>
  <c r="R3769" i="43"/>
  <c r="R3770" i="43"/>
  <c r="R3771" i="43"/>
  <c r="R3772" i="43"/>
  <c r="R3773" i="43"/>
  <c r="R3774" i="43"/>
  <c r="R3775" i="43"/>
  <c r="R3776" i="43"/>
  <c r="R3777" i="43"/>
  <c r="R3778" i="43"/>
  <c r="R3779" i="43"/>
  <c r="R3780" i="43"/>
  <c r="R3781" i="43"/>
  <c r="R3782" i="43"/>
  <c r="R3783" i="43"/>
  <c r="R3784" i="43"/>
  <c r="R3785" i="43"/>
  <c r="R3786" i="43"/>
  <c r="R3787" i="43"/>
  <c r="R3788" i="43"/>
  <c r="R3789" i="43"/>
  <c r="R3790" i="43"/>
  <c r="R3791" i="43"/>
  <c r="R3792" i="43"/>
  <c r="R3793" i="43"/>
  <c r="R3794" i="43"/>
  <c r="R3795" i="43"/>
  <c r="R3796" i="43"/>
  <c r="R3797" i="43"/>
  <c r="R3798" i="43"/>
  <c r="R3799" i="43"/>
  <c r="R3800" i="43"/>
  <c r="R3801" i="43"/>
  <c r="R3802" i="43"/>
  <c r="R3803" i="43"/>
  <c r="R3804" i="43"/>
  <c r="R3805" i="43"/>
  <c r="R3806" i="43"/>
  <c r="R3807" i="43"/>
  <c r="R3808" i="43"/>
  <c r="R3809" i="43"/>
  <c r="R3810" i="43"/>
  <c r="R3811" i="43"/>
  <c r="R3812" i="43"/>
  <c r="R3813" i="43"/>
  <c r="R3814" i="43"/>
  <c r="R3815" i="43"/>
  <c r="R3816" i="43"/>
  <c r="R3817" i="43"/>
  <c r="R3818" i="43"/>
  <c r="R3819" i="43"/>
  <c r="R3820" i="43"/>
  <c r="R3821" i="43"/>
  <c r="R3822" i="43"/>
  <c r="R3823" i="43"/>
  <c r="R3824" i="43"/>
  <c r="R3825" i="43"/>
  <c r="R3826" i="43"/>
  <c r="R3827" i="43"/>
  <c r="R3828" i="43"/>
  <c r="R3829" i="43"/>
  <c r="R3830" i="43"/>
  <c r="R3831" i="43"/>
  <c r="R3832" i="43"/>
  <c r="R3833" i="43"/>
  <c r="R3834" i="43"/>
  <c r="R3835" i="43"/>
  <c r="R3836" i="43"/>
  <c r="R3837" i="43"/>
  <c r="R3838" i="43"/>
  <c r="R3839" i="43"/>
  <c r="R3840" i="43"/>
  <c r="R3841" i="43"/>
  <c r="R3842" i="43"/>
  <c r="R3843" i="43"/>
  <c r="R3844" i="43"/>
  <c r="R3845" i="43"/>
  <c r="R3846" i="43"/>
  <c r="R3847" i="43"/>
  <c r="R3848" i="43"/>
  <c r="R3849" i="43"/>
  <c r="R3850" i="43"/>
  <c r="R3851" i="43"/>
  <c r="R3852" i="43"/>
  <c r="R3853" i="43"/>
  <c r="R3854" i="43"/>
  <c r="R3855" i="43"/>
  <c r="R3856" i="43"/>
  <c r="R3857" i="43"/>
  <c r="R3858" i="43"/>
  <c r="R3859" i="43"/>
  <c r="R3860" i="43"/>
  <c r="R3861" i="43"/>
  <c r="R3862" i="43"/>
  <c r="R3863" i="43"/>
  <c r="R3864" i="43"/>
  <c r="R3865" i="43"/>
  <c r="R3866" i="43"/>
  <c r="R3867" i="43"/>
  <c r="R3868" i="43"/>
  <c r="R3869" i="43"/>
  <c r="R3870" i="43"/>
  <c r="R3871" i="43"/>
  <c r="R3872" i="43"/>
  <c r="R3873" i="43"/>
  <c r="R3874" i="43"/>
  <c r="R3875" i="43"/>
  <c r="R3876" i="43"/>
  <c r="R3877" i="43"/>
  <c r="R3878" i="43"/>
  <c r="R3879" i="43"/>
  <c r="R3880" i="43"/>
  <c r="R3881" i="43"/>
  <c r="R3882" i="43"/>
  <c r="R3883" i="43"/>
  <c r="R3884" i="43"/>
  <c r="R3885" i="43"/>
  <c r="R3886" i="43"/>
  <c r="R3887" i="43"/>
  <c r="R3888" i="43"/>
  <c r="R3889" i="43"/>
  <c r="R3890" i="43"/>
  <c r="R3891" i="43"/>
  <c r="R3892" i="43"/>
  <c r="R3893" i="43"/>
  <c r="R3894" i="43"/>
  <c r="R3895" i="43"/>
  <c r="R3896" i="43"/>
  <c r="R3897" i="43"/>
  <c r="R3898" i="43"/>
  <c r="R3899" i="43"/>
  <c r="R3900" i="43"/>
  <c r="R3901" i="43"/>
  <c r="R3902" i="43"/>
  <c r="R3903" i="43"/>
  <c r="R3904" i="43"/>
  <c r="R3905" i="43"/>
  <c r="R3906" i="43"/>
  <c r="R3907" i="43"/>
  <c r="R3908" i="43"/>
  <c r="R3909" i="43"/>
  <c r="R3910" i="43"/>
  <c r="R3911" i="43"/>
  <c r="R3912" i="43"/>
  <c r="R3913" i="43"/>
  <c r="R3914" i="43"/>
  <c r="R3915" i="43"/>
  <c r="R3916" i="43"/>
  <c r="R3917" i="43"/>
  <c r="R3918" i="43"/>
  <c r="R3919" i="43"/>
  <c r="R3920" i="43"/>
  <c r="R3921" i="43"/>
  <c r="R3922" i="43"/>
  <c r="R3923" i="43"/>
  <c r="R3924" i="43"/>
  <c r="R3925" i="43"/>
  <c r="R3926" i="43"/>
  <c r="R3927" i="43"/>
  <c r="R3928" i="43"/>
  <c r="R3929" i="43"/>
  <c r="R3930" i="43"/>
  <c r="R3931" i="43"/>
  <c r="R3932" i="43"/>
  <c r="R3933" i="43"/>
  <c r="R3934" i="43"/>
  <c r="R3935" i="43"/>
  <c r="R3936" i="43"/>
  <c r="R3937" i="43"/>
  <c r="R3938" i="43"/>
  <c r="R3939" i="43"/>
  <c r="R3940" i="43"/>
  <c r="R3941" i="43"/>
  <c r="R3942" i="43"/>
  <c r="R3943" i="43"/>
  <c r="R3944" i="43"/>
  <c r="R3945" i="43"/>
  <c r="R3946" i="43"/>
  <c r="R3947" i="43"/>
  <c r="R3948" i="43"/>
  <c r="R3949" i="43"/>
  <c r="R3950" i="43"/>
  <c r="R3951" i="43"/>
  <c r="R3952" i="43"/>
  <c r="R3953" i="43"/>
  <c r="R3954" i="43"/>
  <c r="R3955" i="43"/>
  <c r="R3956" i="43"/>
  <c r="R3957" i="43"/>
  <c r="R3958" i="43"/>
  <c r="R3959" i="43"/>
  <c r="R3960" i="43"/>
  <c r="R3961" i="43"/>
  <c r="R3962" i="43"/>
  <c r="R3963" i="43"/>
  <c r="R3964" i="43"/>
  <c r="R3965" i="43"/>
  <c r="R3966" i="43"/>
  <c r="R3967" i="43"/>
  <c r="R3968" i="43"/>
  <c r="R3969" i="43"/>
  <c r="R3970" i="43"/>
  <c r="R3971" i="43"/>
  <c r="R3972" i="43"/>
  <c r="R3973" i="43"/>
  <c r="R3974" i="43"/>
  <c r="R3975" i="43"/>
  <c r="R3976" i="43"/>
  <c r="R3977" i="43"/>
  <c r="R3978" i="43"/>
  <c r="R3979" i="43"/>
  <c r="R3980" i="43"/>
  <c r="R3981" i="43"/>
  <c r="R3982" i="43"/>
  <c r="R3983" i="43"/>
  <c r="R3984" i="43"/>
  <c r="R3985" i="43"/>
  <c r="R3986" i="43"/>
  <c r="R3987" i="43"/>
  <c r="R3988" i="43"/>
  <c r="R3989" i="43"/>
  <c r="R3990" i="43"/>
  <c r="R3991" i="43"/>
  <c r="R3992" i="43"/>
  <c r="R3993" i="43"/>
  <c r="R3994" i="43"/>
  <c r="R3995" i="43"/>
  <c r="R3996" i="43"/>
  <c r="R3997" i="43"/>
  <c r="R3998" i="43"/>
  <c r="R3999" i="43"/>
  <c r="R4000" i="43"/>
  <c r="R4001" i="43"/>
  <c r="R4002" i="43"/>
  <c r="R4003" i="43"/>
  <c r="R4004" i="43"/>
  <c r="R4005" i="43"/>
  <c r="R4006" i="43"/>
  <c r="R4007" i="43"/>
  <c r="R4008" i="43"/>
  <c r="R4009" i="43"/>
  <c r="R4010" i="43"/>
  <c r="R4011" i="43"/>
  <c r="R4012" i="43"/>
  <c r="R4013" i="43"/>
  <c r="R4014" i="43"/>
  <c r="R4015" i="43"/>
  <c r="R4016" i="43"/>
  <c r="R4017" i="43"/>
  <c r="R4018" i="43"/>
  <c r="R4019" i="43"/>
  <c r="R4020" i="43"/>
  <c r="R4021" i="43"/>
  <c r="R4022" i="43"/>
  <c r="R4023" i="43"/>
  <c r="R4024" i="43"/>
  <c r="R4025" i="43"/>
  <c r="R4026" i="43"/>
  <c r="R4027" i="43"/>
  <c r="R4028" i="43"/>
  <c r="R4029" i="43"/>
  <c r="R4030" i="43"/>
  <c r="R4031" i="43"/>
  <c r="R4032" i="43"/>
  <c r="R4033" i="43"/>
  <c r="R4034" i="43"/>
  <c r="R4035" i="43"/>
  <c r="R4036" i="43"/>
  <c r="R4037" i="43"/>
  <c r="R4038" i="43"/>
  <c r="R4039" i="43"/>
  <c r="R4040" i="43"/>
  <c r="R4041" i="43"/>
  <c r="R4042" i="43"/>
  <c r="R4043" i="43"/>
  <c r="R4044" i="43"/>
  <c r="R4045" i="43"/>
  <c r="R4046" i="43"/>
  <c r="R4047" i="43"/>
  <c r="R4048" i="43"/>
  <c r="R4049" i="43"/>
  <c r="R4050" i="43"/>
  <c r="R4051" i="43"/>
  <c r="R4052" i="43"/>
  <c r="R4053" i="43"/>
  <c r="R4054" i="43"/>
  <c r="R4055" i="43"/>
  <c r="R4056" i="43"/>
  <c r="R4057" i="43"/>
  <c r="R4058" i="43"/>
  <c r="R4059" i="43"/>
  <c r="R4060" i="43"/>
  <c r="R4061" i="43"/>
  <c r="R4062" i="43"/>
  <c r="R4063" i="43"/>
  <c r="R4064" i="43"/>
  <c r="R4065" i="43"/>
  <c r="R4066" i="43"/>
  <c r="R4067" i="43"/>
  <c r="R4068" i="43"/>
  <c r="R4069" i="43"/>
  <c r="R4070" i="43"/>
  <c r="R4071" i="43"/>
  <c r="R4072" i="43"/>
  <c r="R4073" i="43"/>
  <c r="R4074" i="43"/>
  <c r="R4075" i="43"/>
  <c r="R4076" i="43"/>
  <c r="R4077" i="43"/>
  <c r="R4078" i="43"/>
  <c r="R4079" i="43"/>
  <c r="R4080" i="43"/>
  <c r="R4081" i="43"/>
  <c r="R4082" i="43"/>
  <c r="R4083" i="43"/>
  <c r="R4084" i="43"/>
  <c r="R4085" i="43"/>
  <c r="R4086" i="43"/>
  <c r="R4087" i="43"/>
  <c r="R4088" i="43"/>
  <c r="R4089" i="43"/>
  <c r="R4090" i="43"/>
  <c r="R4091" i="43"/>
  <c r="R4092" i="43"/>
  <c r="R4093" i="43"/>
  <c r="R4094" i="43"/>
  <c r="R4095" i="43"/>
  <c r="R4096" i="43"/>
  <c r="R4097" i="43"/>
  <c r="R4098" i="43"/>
  <c r="R4099" i="43"/>
  <c r="R4100" i="43"/>
  <c r="R4101" i="43"/>
  <c r="R4102" i="43"/>
  <c r="R4103" i="43"/>
  <c r="R4104" i="43"/>
  <c r="R4105" i="43"/>
  <c r="R4106" i="43"/>
  <c r="R4107" i="43"/>
  <c r="R4108" i="43"/>
  <c r="R4109" i="43"/>
  <c r="R4110" i="43"/>
  <c r="R4111" i="43"/>
  <c r="R4112" i="43"/>
  <c r="R4113" i="43"/>
  <c r="R4114" i="43"/>
  <c r="R4115" i="43"/>
  <c r="R4116" i="43"/>
  <c r="R4117" i="43"/>
  <c r="R4118" i="43"/>
  <c r="R4119" i="43"/>
  <c r="R4120" i="43"/>
  <c r="R4121" i="43"/>
  <c r="R4122" i="43"/>
  <c r="R4123" i="43"/>
  <c r="R4124" i="43"/>
  <c r="R4125" i="43"/>
  <c r="R4126" i="43"/>
  <c r="R4127" i="43"/>
  <c r="R4128" i="43"/>
  <c r="R4129" i="43"/>
  <c r="R4130" i="43"/>
  <c r="R4131" i="43"/>
  <c r="R4132" i="43"/>
  <c r="R4133" i="43"/>
  <c r="R4134" i="43"/>
  <c r="R4135" i="43"/>
  <c r="R4136" i="43"/>
  <c r="R4137" i="43"/>
  <c r="R4138" i="43"/>
  <c r="R4139" i="43"/>
  <c r="R4140" i="43"/>
  <c r="R4141" i="43"/>
  <c r="R4142" i="43"/>
  <c r="R4143" i="43"/>
  <c r="R4144" i="43"/>
  <c r="R4145" i="43"/>
  <c r="R4146" i="43"/>
  <c r="R4147" i="43"/>
  <c r="R4148" i="43"/>
  <c r="R4149" i="43"/>
  <c r="R4150" i="43"/>
  <c r="R4151" i="43"/>
  <c r="R4152" i="43"/>
  <c r="R4153" i="43"/>
  <c r="R4154" i="43"/>
  <c r="R4155" i="43"/>
  <c r="R4156" i="43"/>
  <c r="R4157" i="43"/>
  <c r="R4158" i="43"/>
  <c r="R4159" i="43"/>
  <c r="R4160" i="43"/>
  <c r="R4161" i="43"/>
  <c r="R4162" i="43"/>
  <c r="R4163" i="43"/>
  <c r="R4164" i="43"/>
  <c r="R4165" i="43"/>
  <c r="R4166" i="43"/>
  <c r="R4167" i="43"/>
  <c r="R4168" i="43"/>
  <c r="R4169" i="43"/>
  <c r="R4170" i="43"/>
  <c r="R4171" i="43"/>
  <c r="R4172" i="43"/>
  <c r="R4173" i="43"/>
  <c r="R4174" i="43"/>
  <c r="R4175" i="43"/>
  <c r="R4176" i="43"/>
  <c r="R4177" i="43"/>
  <c r="R4178" i="43"/>
  <c r="R4179" i="43"/>
  <c r="R4180" i="43"/>
  <c r="R4181" i="43"/>
  <c r="R4182" i="43"/>
  <c r="R4183" i="43"/>
  <c r="R4184" i="43"/>
  <c r="R4185" i="43"/>
  <c r="R4186" i="43"/>
  <c r="R4187" i="43"/>
  <c r="R4188" i="43"/>
  <c r="R4189" i="43"/>
  <c r="R4190" i="43"/>
  <c r="R4191" i="43"/>
  <c r="R4192" i="43"/>
  <c r="R4193" i="43"/>
  <c r="R4194" i="43"/>
  <c r="R4195" i="43"/>
  <c r="R4196" i="43"/>
  <c r="R4197" i="43"/>
  <c r="R4198" i="43"/>
  <c r="R4199" i="43"/>
  <c r="R4200" i="43"/>
  <c r="R4201" i="43"/>
  <c r="R4202" i="43"/>
  <c r="R4203" i="43"/>
  <c r="R4204" i="43"/>
  <c r="R4205" i="43"/>
  <c r="R4206" i="43"/>
  <c r="R4207" i="43"/>
  <c r="R4208" i="43"/>
  <c r="R4209" i="43"/>
  <c r="R4210" i="43"/>
  <c r="R4211" i="43"/>
  <c r="R4212" i="43"/>
  <c r="R4213" i="43"/>
  <c r="R4214" i="43"/>
  <c r="R4215" i="43"/>
  <c r="R4216" i="43"/>
  <c r="R4217" i="43"/>
  <c r="R4218" i="43"/>
  <c r="R4219" i="43"/>
  <c r="R4220" i="43"/>
  <c r="R4221" i="43"/>
  <c r="R4222" i="43"/>
  <c r="R4223" i="43"/>
  <c r="R4224" i="43"/>
  <c r="R4225" i="43"/>
  <c r="R4226" i="43"/>
  <c r="R4227" i="43"/>
  <c r="R4228" i="43"/>
  <c r="R4229" i="43"/>
  <c r="R4230" i="43"/>
  <c r="R4231" i="43"/>
  <c r="R4232" i="43"/>
  <c r="R4233" i="43"/>
  <c r="R4234" i="43"/>
  <c r="R4235" i="43"/>
  <c r="R4236" i="43"/>
  <c r="R4237" i="43"/>
  <c r="R4238" i="43"/>
  <c r="R4239" i="43"/>
  <c r="R4240" i="43"/>
  <c r="R4241" i="43"/>
  <c r="R4242" i="43"/>
  <c r="R4243" i="43"/>
  <c r="R4244" i="43"/>
  <c r="R4245" i="43"/>
  <c r="R4246" i="43"/>
  <c r="R4247" i="43"/>
  <c r="R4248" i="43"/>
  <c r="R4249" i="43"/>
  <c r="R4250" i="43"/>
  <c r="R4251" i="43"/>
  <c r="R4252" i="43"/>
  <c r="R4253" i="43"/>
  <c r="R4254" i="43"/>
  <c r="R4255" i="43"/>
  <c r="R4256" i="43"/>
  <c r="R4257" i="43"/>
  <c r="R4258" i="43"/>
  <c r="R4259" i="43"/>
  <c r="R4260" i="43"/>
  <c r="R4261" i="43"/>
  <c r="R4262" i="43"/>
  <c r="R4263" i="43"/>
  <c r="R4264" i="43"/>
  <c r="R4265" i="43"/>
  <c r="R4266" i="43"/>
  <c r="R4267" i="43"/>
  <c r="R4268" i="43"/>
  <c r="R4269" i="43"/>
  <c r="R4270" i="43"/>
  <c r="R4271" i="43"/>
  <c r="R4272" i="43"/>
  <c r="R4273" i="43"/>
  <c r="R4274" i="43"/>
  <c r="R4275" i="43"/>
  <c r="R4276" i="43"/>
  <c r="R4277" i="43"/>
  <c r="R4278" i="43"/>
  <c r="R4279" i="43"/>
  <c r="R4280" i="43"/>
  <c r="R4281" i="43"/>
  <c r="R4282" i="43"/>
  <c r="R4283" i="43"/>
  <c r="R4284" i="43"/>
  <c r="R4285" i="43"/>
  <c r="R4286" i="43"/>
  <c r="R4287" i="43"/>
  <c r="R4288" i="43"/>
  <c r="R4289" i="43"/>
  <c r="R4290" i="43"/>
  <c r="R4291" i="43"/>
  <c r="R4292" i="43"/>
  <c r="R4293" i="43"/>
  <c r="R4294" i="43"/>
  <c r="R4295" i="43"/>
  <c r="R4296" i="43"/>
  <c r="R4297" i="43"/>
  <c r="R4298" i="43"/>
  <c r="R4299" i="43"/>
  <c r="R4300" i="43"/>
  <c r="R4301" i="43"/>
  <c r="R4302" i="43"/>
  <c r="R4303" i="43"/>
  <c r="R4304" i="43"/>
  <c r="R4305" i="43"/>
  <c r="R4306" i="43"/>
  <c r="R4307" i="43"/>
  <c r="R4308" i="43"/>
  <c r="R4309" i="43"/>
  <c r="R4310" i="43"/>
  <c r="R4311" i="43"/>
  <c r="R4312" i="43"/>
  <c r="R4313" i="43"/>
  <c r="R4314" i="43"/>
  <c r="R4315" i="43"/>
  <c r="R4316" i="43"/>
  <c r="R4317" i="43"/>
  <c r="R4318" i="43"/>
  <c r="R4319" i="43"/>
  <c r="R4320" i="43"/>
  <c r="R4321" i="43"/>
  <c r="R4322" i="43"/>
  <c r="R4323" i="43"/>
  <c r="R4324" i="43"/>
  <c r="R4325" i="43"/>
  <c r="R4326" i="43"/>
  <c r="R4327" i="43"/>
  <c r="R4328" i="43"/>
  <c r="R4329" i="43"/>
  <c r="R4330" i="43"/>
  <c r="R4331" i="43"/>
  <c r="R4332" i="43"/>
  <c r="R4333" i="43"/>
  <c r="R4334" i="43"/>
  <c r="R4335" i="43"/>
  <c r="R4336" i="43"/>
  <c r="R4337" i="43"/>
  <c r="R4338" i="43"/>
  <c r="R4339" i="43"/>
  <c r="R4340" i="43"/>
  <c r="R4341" i="43"/>
  <c r="R4342" i="43"/>
  <c r="R4343" i="43"/>
  <c r="R4344" i="43"/>
  <c r="R4345" i="43"/>
  <c r="R4346" i="43"/>
  <c r="R4347" i="43"/>
  <c r="R4348" i="43"/>
  <c r="R4349" i="43"/>
  <c r="R4350" i="43"/>
  <c r="R4351" i="43"/>
  <c r="R4352" i="43"/>
  <c r="R4353" i="43"/>
  <c r="R4354" i="43"/>
  <c r="R4355" i="43"/>
  <c r="R4356" i="43"/>
  <c r="R4357" i="43"/>
  <c r="R4358" i="43"/>
  <c r="R4359" i="43"/>
  <c r="R4360" i="43"/>
  <c r="R4361" i="43"/>
  <c r="R4362" i="43"/>
  <c r="R4363" i="43"/>
  <c r="R4364" i="43"/>
  <c r="R4365" i="43"/>
  <c r="R4366" i="43"/>
  <c r="R4367" i="43"/>
  <c r="R4368" i="43"/>
  <c r="R4369" i="43"/>
  <c r="R4370" i="43"/>
  <c r="R4371" i="43"/>
  <c r="R4372" i="43"/>
  <c r="R4373" i="43"/>
  <c r="R4374" i="43"/>
  <c r="R4375" i="43"/>
  <c r="R4376" i="43"/>
  <c r="R4377" i="43"/>
  <c r="R4378" i="43"/>
  <c r="R4379" i="43"/>
  <c r="R4380" i="43"/>
  <c r="R4381" i="43"/>
  <c r="R4382" i="43"/>
  <c r="R4383" i="43"/>
  <c r="R4384" i="43"/>
  <c r="R4385" i="43"/>
  <c r="R4386" i="43"/>
  <c r="R4387" i="43"/>
  <c r="R4388" i="43"/>
  <c r="R4389" i="43"/>
  <c r="R4390" i="43"/>
  <c r="R4391" i="43"/>
  <c r="R4392" i="43"/>
  <c r="R4393" i="43"/>
  <c r="R4394" i="43"/>
  <c r="R4395" i="43"/>
  <c r="R4396" i="43"/>
  <c r="R4397" i="43"/>
  <c r="R4398" i="43"/>
  <c r="R4399" i="43"/>
  <c r="R4400" i="43"/>
  <c r="R4401" i="43"/>
  <c r="R4402" i="43"/>
  <c r="R4403" i="43"/>
  <c r="R4404" i="43"/>
  <c r="R4405" i="43"/>
  <c r="R4406" i="43"/>
  <c r="R4407" i="43"/>
  <c r="R4408" i="43"/>
  <c r="R4409" i="43"/>
  <c r="R4410" i="43"/>
  <c r="R4411" i="43"/>
  <c r="R4412" i="43"/>
  <c r="R4413" i="43"/>
  <c r="R4414" i="43"/>
  <c r="R4415" i="43"/>
  <c r="R4416" i="43"/>
  <c r="R4417" i="43"/>
  <c r="R4418" i="43"/>
  <c r="R4419" i="43"/>
  <c r="R4420" i="43"/>
  <c r="R4421" i="43"/>
  <c r="R4422" i="43"/>
  <c r="R4423" i="43"/>
  <c r="R4424" i="43"/>
  <c r="R4425" i="43"/>
  <c r="R4426" i="43"/>
  <c r="R4427" i="43"/>
  <c r="R4428" i="43"/>
  <c r="R4429" i="43"/>
  <c r="R4430" i="43"/>
  <c r="R4431" i="43"/>
  <c r="R4432" i="43"/>
  <c r="R4433" i="43"/>
  <c r="R4434" i="43"/>
  <c r="R4435" i="43"/>
  <c r="R4436" i="43"/>
  <c r="R4437" i="43"/>
  <c r="R4438" i="43"/>
  <c r="R4439" i="43"/>
  <c r="R4440" i="43"/>
  <c r="R4441" i="43"/>
  <c r="R4442" i="43"/>
  <c r="R4443" i="43"/>
  <c r="R4444" i="43"/>
  <c r="R4445" i="43"/>
  <c r="R4446" i="43"/>
  <c r="R4447" i="43"/>
  <c r="R4448" i="43"/>
  <c r="R4449" i="43"/>
  <c r="R4450" i="43"/>
  <c r="R4451" i="43"/>
  <c r="R4452" i="43"/>
  <c r="R4453" i="43"/>
  <c r="R4454" i="43"/>
  <c r="R4455" i="43"/>
  <c r="R4456" i="43"/>
  <c r="R4457" i="43"/>
  <c r="R4458" i="43"/>
  <c r="R4459" i="43"/>
  <c r="R4460" i="43"/>
  <c r="R4461" i="43"/>
  <c r="R4462" i="43"/>
  <c r="R4463" i="43"/>
  <c r="R4464" i="43"/>
  <c r="R4465" i="43"/>
  <c r="R4466" i="43"/>
  <c r="R4467" i="43"/>
  <c r="R4468" i="43"/>
  <c r="R4469" i="43"/>
  <c r="R4470" i="43"/>
  <c r="R4471" i="43"/>
  <c r="R4472" i="43"/>
  <c r="R4473" i="43"/>
  <c r="R4474" i="43"/>
  <c r="R4475" i="43"/>
  <c r="R4476" i="43"/>
  <c r="R4477" i="43"/>
  <c r="R4478" i="43"/>
  <c r="R4479" i="43"/>
  <c r="R4480" i="43"/>
  <c r="R4481" i="43"/>
  <c r="R4482" i="43"/>
  <c r="R4483" i="43"/>
  <c r="R4484" i="43"/>
  <c r="R4485" i="43"/>
  <c r="R4486" i="43"/>
  <c r="R4487" i="43"/>
  <c r="R4488" i="43"/>
  <c r="R4489" i="43"/>
  <c r="R4490" i="43"/>
  <c r="R4491" i="43"/>
  <c r="R4492" i="43"/>
  <c r="R4493" i="43"/>
  <c r="R4494" i="43"/>
  <c r="R4495" i="43"/>
  <c r="R4496" i="43"/>
  <c r="R4497" i="43"/>
  <c r="R4498" i="43"/>
  <c r="R4499" i="43"/>
  <c r="R4500" i="43"/>
  <c r="R4501" i="43"/>
  <c r="R4502" i="43"/>
  <c r="R4503" i="43"/>
  <c r="R4504" i="43"/>
  <c r="R4505" i="43"/>
  <c r="R4506" i="43"/>
  <c r="R4507" i="43"/>
  <c r="R4508" i="43"/>
  <c r="R4509" i="43"/>
  <c r="R4510" i="43"/>
  <c r="R4511" i="43"/>
  <c r="R4512" i="43"/>
  <c r="R4513" i="43"/>
  <c r="R4514" i="43"/>
  <c r="R4515" i="43"/>
  <c r="R4516" i="43"/>
  <c r="R4517" i="43"/>
  <c r="R4518" i="43"/>
  <c r="R4519" i="43"/>
  <c r="R4520" i="43"/>
  <c r="R4521" i="43"/>
  <c r="R4522" i="43"/>
  <c r="R4523" i="43"/>
  <c r="R4524" i="43"/>
  <c r="R4525" i="43"/>
  <c r="R4526" i="43"/>
  <c r="R4527" i="43"/>
  <c r="R4528" i="43"/>
  <c r="R4529" i="43"/>
  <c r="R4530" i="43"/>
  <c r="R4531" i="43"/>
  <c r="R4532" i="43"/>
  <c r="R4533" i="43"/>
  <c r="R4534" i="43"/>
  <c r="R4535" i="43"/>
  <c r="R4536" i="43"/>
  <c r="R4537" i="43"/>
  <c r="R4538" i="43"/>
  <c r="R4539" i="43"/>
  <c r="R4540" i="43"/>
  <c r="R4541" i="43"/>
  <c r="R4542" i="43"/>
  <c r="R4543" i="43"/>
  <c r="R4544" i="43"/>
  <c r="R4545" i="43"/>
  <c r="R4546" i="43"/>
  <c r="R4547" i="43"/>
  <c r="R4548" i="43"/>
  <c r="R4549" i="43"/>
  <c r="R4550" i="43"/>
  <c r="R4551" i="43"/>
  <c r="R4552" i="43"/>
  <c r="R4553" i="43"/>
  <c r="R4554" i="43"/>
  <c r="R4555" i="43"/>
  <c r="R4556" i="43"/>
  <c r="R4557" i="43"/>
  <c r="R4558" i="43"/>
  <c r="R4559" i="43"/>
  <c r="R4560" i="43"/>
  <c r="R4561" i="43"/>
  <c r="R4562" i="43"/>
  <c r="R4563" i="43"/>
  <c r="R4564" i="43"/>
  <c r="R4565" i="43"/>
  <c r="R4566" i="43"/>
  <c r="R4567" i="43"/>
  <c r="R4568" i="43"/>
  <c r="R4569" i="43"/>
  <c r="R4570" i="43"/>
  <c r="R4571" i="43"/>
  <c r="R4572" i="43"/>
  <c r="R4573" i="43"/>
  <c r="R4574" i="43"/>
  <c r="R4575" i="43"/>
  <c r="R4576" i="43"/>
  <c r="R4577" i="43"/>
  <c r="R4578" i="43"/>
  <c r="R4579" i="43"/>
  <c r="R4580" i="43"/>
  <c r="R4581" i="43"/>
  <c r="R4582" i="43"/>
  <c r="R4583" i="43"/>
  <c r="R4584" i="43"/>
  <c r="R4585" i="43"/>
  <c r="R4586" i="43"/>
  <c r="R4587" i="43"/>
  <c r="R4588" i="43"/>
  <c r="R4589" i="43"/>
  <c r="R4590" i="43"/>
  <c r="R4591" i="43"/>
  <c r="R4592" i="43"/>
  <c r="R4593" i="43"/>
  <c r="R4594" i="43"/>
  <c r="R4595" i="43"/>
  <c r="R4596" i="43"/>
  <c r="R4597" i="43"/>
  <c r="R4598" i="43"/>
  <c r="R4599" i="43"/>
  <c r="R4600" i="43"/>
  <c r="R4601" i="43"/>
  <c r="R4602" i="43"/>
  <c r="R4603" i="43"/>
  <c r="R4604" i="43"/>
  <c r="R4605" i="43"/>
  <c r="R4606" i="43"/>
  <c r="R4607" i="43"/>
  <c r="R4608" i="43"/>
  <c r="R4609" i="43"/>
  <c r="R4610" i="43"/>
  <c r="R4611" i="43"/>
  <c r="R4612" i="43"/>
  <c r="R4613" i="43"/>
  <c r="R4614" i="43"/>
  <c r="R4615" i="43"/>
  <c r="R4616" i="43"/>
  <c r="R4617" i="43"/>
  <c r="R4618" i="43"/>
  <c r="R4619" i="43"/>
  <c r="R4620" i="43"/>
  <c r="R4621" i="43"/>
  <c r="R4622" i="43"/>
  <c r="R4623" i="43"/>
  <c r="R4624" i="43"/>
  <c r="R4625" i="43"/>
  <c r="R4626" i="43"/>
  <c r="R4627" i="43"/>
  <c r="R4628" i="43"/>
  <c r="R4629" i="43"/>
  <c r="R4630" i="43"/>
  <c r="R4631" i="43"/>
  <c r="R4632" i="43"/>
  <c r="R4633" i="43"/>
  <c r="R4634" i="43"/>
  <c r="R4635" i="43"/>
  <c r="R4636" i="43"/>
  <c r="R4637" i="43"/>
  <c r="R4638" i="43"/>
  <c r="R4639" i="43"/>
  <c r="R4640" i="43"/>
  <c r="R4641" i="43"/>
  <c r="R4642" i="43"/>
  <c r="R4643" i="43"/>
  <c r="R4644" i="43"/>
  <c r="R4645" i="43"/>
  <c r="R4646" i="43"/>
  <c r="R4647" i="43"/>
  <c r="R4648" i="43"/>
  <c r="R4649" i="43"/>
  <c r="R4650" i="43"/>
  <c r="R4651" i="43"/>
  <c r="R4652" i="43"/>
  <c r="R4653" i="43"/>
  <c r="R4654" i="43"/>
  <c r="R4655" i="43"/>
  <c r="R4656" i="43"/>
  <c r="R4657" i="43"/>
  <c r="R4658" i="43"/>
  <c r="R4659" i="43"/>
  <c r="R4660" i="43"/>
  <c r="R4661" i="43"/>
  <c r="R4662" i="43"/>
  <c r="R4663" i="43"/>
  <c r="R4664" i="43"/>
  <c r="R4665" i="43"/>
  <c r="R4666" i="43"/>
  <c r="R4667" i="43"/>
  <c r="R4668" i="43"/>
  <c r="R4669" i="43"/>
  <c r="R4670" i="43"/>
  <c r="R4671" i="43"/>
  <c r="R4672" i="43"/>
  <c r="R4673" i="43"/>
  <c r="R4674" i="43"/>
  <c r="R4675" i="43"/>
  <c r="R4676" i="43"/>
  <c r="R4677" i="43"/>
  <c r="R4678" i="43"/>
  <c r="R4679" i="43"/>
  <c r="R4680" i="43"/>
  <c r="R4681" i="43"/>
  <c r="R4682" i="43"/>
  <c r="R4683" i="43"/>
  <c r="R4684" i="43"/>
  <c r="R4685" i="43"/>
  <c r="R4686" i="43"/>
  <c r="R4687" i="43"/>
  <c r="R4688" i="43"/>
  <c r="R4689" i="43"/>
  <c r="R4690" i="43"/>
  <c r="R4691" i="43"/>
  <c r="R4692" i="43"/>
  <c r="R4693" i="43"/>
  <c r="R4694" i="43"/>
  <c r="R4695" i="43"/>
  <c r="R4696" i="43"/>
  <c r="R4697" i="43"/>
  <c r="R4698" i="43"/>
  <c r="R4699" i="43"/>
  <c r="R4700" i="43"/>
  <c r="R4701" i="43"/>
  <c r="R4702" i="43"/>
  <c r="R4703" i="43"/>
  <c r="R4704" i="43"/>
  <c r="R4705" i="43"/>
  <c r="R4706" i="43"/>
  <c r="R4707" i="43"/>
  <c r="R4708" i="43"/>
  <c r="R4709" i="43"/>
  <c r="R4710" i="43"/>
  <c r="R4711" i="43"/>
  <c r="R4712" i="43"/>
  <c r="R4713" i="43"/>
  <c r="R4714" i="43"/>
  <c r="R4715" i="43"/>
  <c r="R4716" i="43"/>
  <c r="R4717" i="43"/>
  <c r="R4718" i="43"/>
  <c r="R4719" i="43"/>
  <c r="R4720" i="43"/>
  <c r="R4721" i="43"/>
  <c r="R4722" i="43"/>
  <c r="R4723" i="43"/>
  <c r="R4724" i="43"/>
  <c r="R4725" i="43"/>
  <c r="R4726" i="43"/>
  <c r="R4727" i="43"/>
  <c r="R4728" i="43"/>
  <c r="R4729" i="43"/>
  <c r="R4730" i="43"/>
  <c r="R4731" i="43"/>
  <c r="R4732" i="43"/>
  <c r="R4733" i="43"/>
  <c r="R4734" i="43"/>
  <c r="R4735" i="43"/>
  <c r="R4736" i="43"/>
  <c r="R4737" i="43"/>
  <c r="R4738" i="43"/>
  <c r="R4739" i="43"/>
  <c r="R4740" i="43"/>
  <c r="R4741" i="43"/>
  <c r="R4742" i="43"/>
  <c r="R4743" i="43"/>
  <c r="R4744" i="43"/>
  <c r="R4745" i="43"/>
  <c r="R4746" i="43"/>
  <c r="R4747" i="43"/>
  <c r="R4748" i="43"/>
  <c r="R4749" i="43"/>
  <c r="R4750" i="43"/>
  <c r="R4751" i="43"/>
  <c r="R4752" i="43"/>
  <c r="R4753" i="43"/>
  <c r="R4754" i="43"/>
  <c r="R4755" i="43"/>
  <c r="R4756" i="43"/>
  <c r="R4757" i="43"/>
  <c r="R4758" i="43"/>
  <c r="R4759" i="43"/>
  <c r="R4760" i="43"/>
  <c r="R4761" i="43"/>
  <c r="R4762" i="43"/>
  <c r="R4763" i="43"/>
  <c r="R4764" i="43"/>
  <c r="R4765" i="43"/>
  <c r="R4766" i="43"/>
  <c r="R4767" i="43"/>
  <c r="R4768" i="43"/>
  <c r="R4769" i="43"/>
  <c r="R4770" i="43"/>
  <c r="R4771" i="43"/>
  <c r="R4772" i="43"/>
  <c r="R4773" i="43"/>
  <c r="R4774" i="43"/>
  <c r="R4775" i="43"/>
  <c r="R4776" i="43"/>
  <c r="R4777" i="43"/>
  <c r="R4778" i="43"/>
  <c r="R4779" i="43"/>
  <c r="R4780" i="43"/>
  <c r="R4781" i="43"/>
  <c r="R4782" i="43"/>
  <c r="R4783" i="43"/>
  <c r="R4784" i="43"/>
  <c r="R4785" i="43"/>
  <c r="R4786" i="43"/>
  <c r="R4787" i="43"/>
  <c r="R4788" i="43"/>
  <c r="R4789" i="43"/>
  <c r="R4790" i="43"/>
  <c r="R4791" i="43"/>
  <c r="R4792" i="43"/>
  <c r="R4793" i="43"/>
  <c r="R4794" i="43"/>
  <c r="R4795" i="43"/>
  <c r="R4796" i="43"/>
  <c r="R4797" i="43"/>
  <c r="R4798" i="43"/>
  <c r="R4799" i="43"/>
  <c r="R4800" i="43"/>
  <c r="R4801" i="43"/>
  <c r="R4802" i="43"/>
  <c r="R4803" i="43"/>
  <c r="R4804" i="43"/>
  <c r="R4805" i="43"/>
  <c r="R4806" i="43"/>
  <c r="R4807" i="43"/>
  <c r="R4808" i="43"/>
  <c r="R4809" i="43"/>
  <c r="R4810" i="43"/>
  <c r="R4811" i="43"/>
  <c r="R4812" i="43"/>
  <c r="R4813" i="43"/>
  <c r="R4814" i="43"/>
  <c r="R4815" i="43"/>
  <c r="R4816" i="43"/>
  <c r="R4817" i="43"/>
  <c r="R4818" i="43"/>
  <c r="R4819" i="43"/>
  <c r="R4820" i="43"/>
  <c r="R4821" i="43"/>
  <c r="R4822" i="43"/>
  <c r="R4823" i="43"/>
  <c r="R4824" i="43"/>
  <c r="R4825" i="43"/>
  <c r="R4826" i="43"/>
  <c r="R4827" i="43"/>
  <c r="R4828" i="43"/>
  <c r="R4829" i="43"/>
  <c r="R4830" i="43"/>
  <c r="R4831" i="43"/>
  <c r="R4832" i="43"/>
  <c r="R4833" i="43"/>
  <c r="R4834" i="43"/>
  <c r="R4835" i="43"/>
  <c r="R4836" i="43"/>
  <c r="R4837" i="43"/>
  <c r="R4838" i="43"/>
  <c r="R4839" i="43"/>
  <c r="R4840" i="43"/>
  <c r="R4841" i="43"/>
  <c r="R4842" i="43"/>
  <c r="R4843" i="43"/>
  <c r="R4844" i="43"/>
  <c r="R4845" i="43"/>
  <c r="R4846" i="43"/>
  <c r="R4847" i="43"/>
  <c r="R4848" i="43"/>
  <c r="R4849" i="43"/>
  <c r="R4850" i="43"/>
  <c r="R4851" i="43"/>
  <c r="R4852" i="43"/>
  <c r="R4853" i="43"/>
  <c r="R4854" i="43"/>
  <c r="R4855" i="43"/>
  <c r="R4856" i="43"/>
  <c r="R4857" i="43"/>
  <c r="R4858" i="43"/>
  <c r="R4859" i="43"/>
  <c r="R4860" i="43"/>
  <c r="R4861" i="43"/>
  <c r="R4862" i="43"/>
  <c r="R4863" i="43"/>
  <c r="R4864" i="43"/>
  <c r="R4865" i="43"/>
  <c r="R4866" i="43"/>
  <c r="R4867" i="43"/>
  <c r="R4868" i="43"/>
  <c r="R4869" i="43"/>
  <c r="R4870" i="43"/>
  <c r="R4871" i="43"/>
  <c r="R4872" i="43"/>
  <c r="R4873" i="43"/>
  <c r="R4874" i="43"/>
  <c r="R4875" i="43"/>
  <c r="R4876" i="43"/>
  <c r="R4877" i="43"/>
  <c r="R4878" i="43"/>
  <c r="R4879" i="43"/>
  <c r="R4880" i="43"/>
  <c r="R4881" i="43"/>
  <c r="R4882" i="43"/>
  <c r="R4883" i="43"/>
  <c r="R4884" i="43"/>
  <c r="R4885" i="43"/>
  <c r="R4886" i="43"/>
  <c r="R4887" i="43"/>
  <c r="R4888" i="43"/>
  <c r="R4889" i="43"/>
  <c r="R4890" i="43"/>
  <c r="R4891" i="43"/>
  <c r="R4892" i="43"/>
  <c r="R4893" i="43"/>
  <c r="R4894" i="43"/>
  <c r="R4895" i="43"/>
  <c r="R4896" i="43"/>
  <c r="R4897" i="43"/>
  <c r="R4898" i="43"/>
  <c r="R4899" i="43"/>
  <c r="R4900" i="43"/>
  <c r="R4901" i="43"/>
  <c r="R4902" i="43"/>
  <c r="R4903" i="43"/>
  <c r="R4904" i="43"/>
  <c r="R4905" i="43"/>
  <c r="R4906" i="43"/>
  <c r="R4907" i="43"/>
  <c r="R4908" i="43"/>
  <c r="R4909" i="43"/>
  <c r="R4910" i="43"/>
  <c r="R4911" i="43"/>
  <c r="R4912" i="43"/>
  <c r="R4913" i="43"/>
  <c r="R4914" i="43"/>
  <c r="R4915" i="43"/>
  <c r="R4916" i="43"/>
  <c r="R4917" i="43"/>
  <c r="R4918" i="43"/>
  <c r="R4919" i="43"/>
  <c r="R4920" i="43"/>
  <c r="R4921" i="43"/>
  <c r="R4922" i="43"/>
  <c r="R4923" i="43"/>
  <c r="R4924" i="43"/>
  <c r="R4925" i="43"/>
  <c r="R4926" i="43"/>
  <c r="R4927" i="43"/>
  <c r="R4928" i="43"/>
  <c r="R4929" i="43"/>
  <c r="R4930" i="43"/>
  <c r="R4931" i="43"/>
  <c r="R4932" i="43"/>
  <c r="R4933" i="43"/>
  <c r="R4934" i="43"/>
  <c r="R4935" i="43"/>
  <c r="R4936" i="43"/>
  <c r="R4937" i="43"/>
  <c r="R4938" i="43"/>
  <c r="R4939" i="43"/>
  <c r="R4940" i="43"/>
  <c r="R4941" i="43"/>
  <c r="R4942" i="43"/>
  <c r="R4943" i="43"/>
  <c r="R4944" i="43"/>
  <c r="R4945" i="43"/>
  <c r="R4946" i="43"/>
  <c r="R4947" i="43"/>
  <c r="R4948" i="43"/>
  <c r="R4949" i="43"/>
  <c r="R4950" i="43"/>
  <c r="R4951" i="43"/>
  <c r="R4952" i="43"/>
  <c r="R4953" i="43"/>
  <c r="R4954" i="43"/>
  <c r="R4955" i="43"/>
  <c r="R4956" i="43"/>
  <c r="R4957" i="43"/>
  <c r="R4958" i="43"/>
  <c r="R4959" i="43"/>
  <c r="R4960" i="43"/>
  <c r="R4961" i="43"/>
  <c r="R4962" i="43"/>
  <c r="R4963" i="43"/>
  <c r="R4964" i="43"/>
  <c r="R4965" i="43"/>
  <c r="R4966" i="43"/>
  <c r="R4967" i="43"/>
  <c r="R4968" i="43"/>
  <c r="R4969" i="43"/>
  <c r="R4970" i="43"/>
  <c r="R4971" i="43"/>
  <c r="R4972" i="43"/>
  <c r="R4973" i="43"/>
  <c r="R4974" i="43"/>
  <c r="R4975" i="43"/>
  <c r="R4976" i="43"/>
  <c r="R4977" i="43"/>
  <c r="R4978" i="43"/>
  <c r="R4979" i="43"/>
  <c r="R4980" i="43"/>
  <c r="R4981" i="43"/>
  <c r="R4982" i="43"/>
  <c r="R4983" i="43"/>
  <c r="R4984" i="43"/>
  <c r="R4985" i="43"/>
  <c r="R4986" i="43"/>
  <c r="R4987" i="43"/>
  <c r="R4988" i="43"/>
  <c r="R4989" i="43"/>
  <c r="R4990" i="43"/>
  <c r="R4991" i="43"/>
  <c r="R4992" i="43"/>
  <c r="R4993" i="43"/>
  <c r="R4994" i="43"/>
  <c r="R4995" i="43"/>
  <c r="R4996" i="43"/>
  <c r="R4997" i="43"/>
  <c r="R4998" i="43"/>
  <c r="R4999" i="43"/>
  <c r="R5000" i="43"/>
  <c r="R5001" i="43"/>
  <c r="R5002" i="43"/>
  <c r="R5003" i="43"/>
  <c r="R5004" i="43"/>
  <c r="R5005" i="43"/>
  <c r="R5006" i="43"/>
  <c r="R5007" i="43"/>
  <c r="R5008" i="43"/>
  <c r="R5009" i="43"/>
  <c r="R5010" i="43"/>
  <c r="R5011" i="43"/>
  <c r="R5012" i="43"/>
  <c r="R5013" i="43"/>
  <c r="R5014" i="43"/>
  <c r="R5015" i="43"/>
  <c r="R5016" i="43"/>
  <c r="R5017" i="43"/>
  <c r="R5018" i="43"/>
  <c r="R5019" i="43"/>
  <c r="R5020" i="43"/>
  <c r="R5021" i="43"/>
  <c r="R5022" i="43"/>
  <c r="R5023" i="43"/>
  <c r="R5024" i="43"/>
  <c r="R5025" i="43"/>
  <c r="R5026" i="43"/>
  <c r="R5027" i="43"/>
  <c r="R5028" i="43"/>
  <c r="R5029" i="43"/>
  <c r="R5030" i="43"/>
  <c r="R5031" i="43"/>
  <c r="R5032" i="43"/>
  <c r="R5033" i="43"/>
  <c r="R5034" i="43"/>
  <c r="R5035" i="43"/>
  <c r="R5036" i="43"/>
  <c r="R5037" i="43"/>
  <c r="R5038" i="43"/>
  <c r="R5039" i="43"/>
  <c r="R5040" i="43"/>
  <c r="R5041" i="43"/>
  <c r="R5042" i="43"/>
  <c r="R5043" i="43"/>
  <c r="R5044" i="43"/>
  <c r="R5045" i="43"/>
  <c r="R5046" i="43"/>
  <c r="R5047" i="43"/>
  <c r="R5048" i="43"/>
  <c r="R5049" i="43"/>
  <c r="R5050" i="43"/>
  <c r="R5051" i="43"/>
  <c r="R5052" i="43"/>
  <c r="R5053" i="43"/>
  <c r="R5054" i="43"/>
  <c r="R5055" i="43"/>
  <c r="R5056" i="43"/>
  <c r="R5057" i="43"/>
  <c r="R5058" i="43"/>
  <c r="R5059" i="43"/>
  <c r="R5060" i="43"/>
  <c r="R5061" i="43"/>
  <c r="R5062" i="43"/>
  <c r="R5063" i="43"/>
  <c r="R5064" i="43"/>
  <c r="R5065" i="43"/>
  <c r="R5066" i="43"/>
  <c r="R5067" i="43"/>
  <c r="R5068" i="43"/>
  <c r="R5069" i="43"/>
  <c r="R5070" i="43"/>
  <c r="R5071" i="43"/>
  <c r="R5072" i="43"/>
  <c r="R5073" i="43"/>
  <c r="R5074" i="43"/>
  <c r="R5075" i="43"/>
  <c r="R5076" i="43"/>
  <c r="R5077" i="43"/>
  <c r="R5078" i="43"/>
  <c r="R5079" i="43"/>
  <c r="R5080" i="43"/>
  <c r="R5081" i="43"/>
  <c r="R5082" i="43"/>
  <c r="R5083" i="43"/>
  <c r="R5084" i="43"/>
  <c r="R5085" i="43"/>
  <c r="R5086" i="43"/>
  <c r="R5087" i="43"/>
  <c r="R5088" i="43"/>
  <c r="R5089" i="43"/>
  <c r="R5090" i="43"/>
  <c r="R5091" i="43"/>
  <c r="R5092" i="43"/>
  <c r="R5093" i="43"/>
  <c r="R5094" i="43"/>
  <c r="R5095" i="43"/>
  <c r="R5096" i="43"/>
  <c r="R5097" i="43"/>
  <c r="R5098" i="43"/>
  <c r="R5099" i="43"/>
  <c r="R5100" i="43"/>
  <c r="R5101" i="43"/>
  <c r="R5102" i="43"/>
  <c r="R5103" i="43"/>
  <c r="R5104" i="43"/>
  <c r="R5105" i="43"/>
  <c r="R5106" i="43"/>
  <c r="R5107" i="43"/>
  <c r="R5108" i="43"/>
  <c r="R5109" i="43"/>
  <c r="R5110" i="43"/>
  <c r="R5111" i="43"/>
  <c r="R5112" i="43"/>
  <c r="R5113" i="43"/>
  <c r="R5114" i="43"/>
  <c r="R5115" i="43"/>
  <c r="R5116" i="43"/>
  <c r="R5117" i="43"/>
  <c r="R5118" i="43"/>
  <c r="R5119" i="43"/>
  <c r="R5120" i="43"/>
  <c r="R5121" i="43"/>
  <c r="R5122" i="43"/>
  <c r="R5123" i="43"/>
  <c r="R5124" i="43"/>
  <c r="R5125" i="43"/>
  <c r="R5126" i="43"/>
  <c r="R5127" i="43"/>
  <c r="R5128" i="43"/>
  <c r="R5129" i="43"/>
  <c r="R5130" i="43"/>
  <c r="R5131" i="43"/>
  <c r="R5132" i="43"/>
  <c r="R5133" i="43"/>
  <c r="R5134" i="43"/>
  <c r="R5135" i="43"/>
  <c r="R5136" i="43"/>
  <c r="R5137" i="43"/>
  <c r="R5138" i="43"/>
  <c r="R5139" i="43"/>
  <c r="R5140" i="43"/>
  <c r="R5141" i="43"/>
  <c r="R5142" i="43"/>
  <c r="R5143" i="43"/>
  <c r="R5144" i="43"/>
  <c r="R5145" i="43"/>
  <c r="R5146" i="43"/>
  <c r="R5147" i="43"/>
  <c r="R5148" i="43"/>
  <c r="R5149" i="43"/>
  <c r="R5150" i="43"/>
  <c r="R5151" i="43"/>
  <c r="R5152" i="43"/>
  <c r="R5153" i="43"/>
  <c r="R5154" i="43"/>
  <c r="R5155" i="43"/>
  <c r="R5156" i="43"/>
  <c r="R5157" i="43"/>
  <c r="R5158" i="43"/>
  <c r="R5159" i="43"/>
  <c r="R5160" i="43"/>
  <c r="R5161" i="43"/>
  <c r="R5162" i="43"/>
  <c r="R5163" i="43"/>
  <c r="R5164" i="43"/>
  <c r="R5165" i="43"/>
  <c r="R5166" i="43"/>
  <c r="R5167" i="43"/>
  <c r="R5168" i="43"/>
  <c r="R5169" i="43"/>
  <c r="R5170" i="43"/>
  <c r="R5171" i="43"/>
  <c r="R5172" i="43"/>
  <c r="R5173" i="43"/>
  <c r="R5174" i="43"/>
  <c r="R5175" i="43"/>
  <c r="R5176" i="43"/>
  <c r="R5177" i="43"/>
  <c r="R5178" i="43"/>
  <c r="R5179" i="43"/>
  <c r="R5180" i="43"/>
  <c r="R5181" i="43"/>
  <c r="R5182" i="43"/>
  <c r="R5183" i="43"/>
  <c r="R5184" i="43"/>
  <c r="R5185" i="43"/>
  <c r="R5186" i="43"/>
  <c r="R5187" i="43"/>
  <c r="R5188" i="43"/>
  <c r="R5189" i="43"/>
  <c r="R5190" i="43"/>
  <c r="R5191" i="43"/>
  <c r="R5192" i="43"/>
  <c r="R5193" i="43"/>
  <c r="R5194" i="43"/>
  <c r="R5195" i="43"/>
  <c r="R5196" i="43"/>
  <c r="R5197" i="43"/>
  <c r="R5198" i="43"/>
  <c r="R5199" i="43"/>
  <c r="R5200" i="43"/>
  <c r="R5201" i="43"/>
  <c r="R5202" i="43"/>
  <c r="R5203" i="43"/>
  <c r="R5204" i="43"/>
  <c r="R5205" i="43"/>
  <c r="R5206" i="43"/>
  <c r="R5207" i="43"/>
  <c r="R5208" i="43"/>
  <c r="R5209" i="43"/>
  <c r="R5210" i="43"/>
  <c r="R5211" i="43"/>
  <c r="R5212" i="43"/>
  <c r="R5213" i="43"/>
  <c r="R5214" i="43"/>
  <c r="R5215" i="43"/>
  <c r="R5216" i="43"/>
  <c r="R5217" i="43"/>
  <c r="R5218" i="43"/>
  <c r="R5219" i="43"/>
  <c r="R5220" i="43"/>
  <c r="R5221" i="43"/>
  <c r="R5222" i="43"/>
  <c r="R5223" i="43"/>
  <c r="R5224" i="43"/>
  <c r="R5225" i="43"/>
  <c r="R5226" i="43"/>
  <c r="R5227" i="43"/>
  <c r="R5228" i="43"/>
  <c r="R5229" i="43"/>
  <c r="R5230" i="43"/>
  <c r="R5231" i="43"/>
  <c r="R5232" i="43"/>
  <c r="R5233" i="43"/>
  <c r="R5234" i="43"/>
  <c r="R5235" i="43"/>
  <c r="R5236" i="43"/>
  <c r="R5237" i="43"/>
  <c r="R5238" i="43"/>
  <c r="R5239" i="43"/>
  <c r="R5240" i="43"/>
  <c r="R5241" i="43"/>
  <c r="R5242" i="43"/>
  <c r="R5243" i="43"/>
  <c r="R5244" i="43"/>
  <c r="R5245" i="43"/>
  <c r="R5246" i="43"/>
  <c r="R5247" i="43"/>
  <c r="R5248" i="43"/>
  <c r="R5249" i="43"/>
  <c r="R5250" i="43"/>
  <c r="R5251" i="43"/>
  <c r="R5252" i="43"/>
  <c r="R5253" i="43"/>
  <c r="R5254" i="43"/>
  <c r="R5255" i="43"/>
  <c r="R5256" i="43"/>
  <c r="R5257" i="43"/>
  <c r="R5258" i="43"/>
  <c r="R5259" i="43"/>
  <c r="R5260" i="43"/>
  <c r="R5261" i="43"/>
  <c r="R5262" i="43"/>
  <c r="R5263" i="43"/>
  <c r="R5264" i="43"/>
  <c r="R5265" i="43"/>
  <c r="R5266" i="43"/>
  <c r="R5267" i="43"/>
  <c r="R5268" i="43"/>
  <c r="R5269" i="43"/>
  <c r="R5270" i="43"/>
  <c r="R5271" i="43"/>
  <c r="R5272" i="43"/>
  <c r="R5273" i="43"/>
  <c r="R5274" i="43"/>
  <c r="R5275" i="43"/>
  <c r="R5276" i="43"/>
  <c r="R5277" i="43"/>
  <c r="R5278" i="43"/>
  <c r="R5279" i="43"/>
  <c r="R5280" i="43"/>
  <c r="R5281" i="43"/>
  <c r="R5282" i="43"/>
  <c r="R5283" i="43"/>
  <c r="R5284" i="43"/>
  <c r="R5285" i="43"/>
  <c r="R5286" i="43"/>
  <c r="R5287" i="43"/>
  <c r="R5288" i="43"/>
  <c r="R5289" i="43"/>
  <c r="R5290" i="43"/>
  <c r="R5291" i="43"/>
  <c r="R5292" i="43"/>
  <c r="R5293" i="43"/>
  <c r="R5294" i="43"/>
  <c r="R5295" i="43"/>
  <c r="R5296" i="43"/>
  <c r="R5297" i="43"/>
  <c r="R5298" i="43"/>
  <c r="R5299" i="43"/>
  <c r="R5300" i="43"/>
  <c r="R5301" i="43"/>
  <c r="R5302" i="43"/>
  <c r="R5303" i="43"/>
  <c r="R5304" i="43"/>
  <c r="R5305" i="43"/>
  <c r="R5306" i="43"/>
  <c r="R5307" i="43"/>
  <c r="R5308" i="43"/>
  <c r="R5309" i="43"/>
  <c r="R5310" i="43"/>
  <c r="R5311" i="43"/>
  <c r="R5312" i="43"/>
  <c r="R5313" i="43"/>
  <c r="R5314" i="43"/>
  <c r="R5315" i="43"/>
  <c r="R5316" i="43"/>
  <c r="R5317" i="43"/>
  <c r="R5318" i="43"/>
  <c r="R5319" i="43"/>
  <c r="R5320" i="43"/>
  <c r="R5321" i="43"/>
  <c r="R5322" i="43"/>
  <c r="R5323" i="43"/>
  <c r="R5324" i="43"/>
  <c r="R5325" i="43"/>
  <c r="R5326" i="43"/>
  <c r="R5327" i="43"/>
  <c r="R5328" i="43"/>
  <c r="R5329" i="43"/>
  <c r="R5330" i="43"/>
  <c r="R5331" i="43"/>
  <c r="R5332" i="43"/>
  <c r="R5333" i="43"/>
  <c r="R5334" i="43"/>
  <c r="R5335" i="43"/>
  <c r="R5336" i="43"/>
  <c r="R5337" i="43"/>
  <c r="R5338" i="43"/>
  <c r="R5339" i="43"/>
  <c r="R5340" i="43"/>
  <c r="R5341" i="43"/>
  <c r="R5342" i="43"/>
  <c r="R5343" i="43"/>
  <c r="R5344" i="43"/>
  <c r="R5345" i="43"/>
  <c r="R5346" i="43"/>
  <c r="R5347" i="43"/>
  <c r="R5348" i="43"/>
  <c r="R5349" i="43"/>
  <c r="R5350" i="43"/>
  <c r="R5351" i="43"/>
  <c r="R5352" i="43"/>
  <c r="R5353" i="43"/>
  <c r="R5354" i="43"/>
  <c r="R5355" i="43"/>
  <c r="R5356" i="43"/>
  <c r="R5357" i="43"/>
  <c r="R5358" i="43"/>
  <c r="R5359" i="43"/>
  <c r="R5360" i="43"/>
  <c r="R5361" i="43"/>
  <c r="R5362" i="43"/>
  <c r="R5363" i="43"/>
  <c r="R5364" i="43"/>
  <c r="R5365" i="43"/>
  <c r="R5366" i="43"/>
  <c r="R5367" i="43"/>
  <c r="R5368" i="43"/>
  <c r="R5369" i="43"/>
  <c r="R5370" i="43"/>
  <c r="R5371" i="43"/>
  <c r="R5372" i="43"/>
  <c r="R5373" i="43"/>
  <c r="R5374" i="43"/>
  <c r="R5375" i="43"/>
  <c r="R5376" i="43"/>
  <c r="R5377" i="43"/>
  <c r="R5378" i="43"/>
  <c r="R5379" i="43"/>
  <c r="R5380" i="43"/>
  <c r="R5381" i="43"/>
  <c r="R5382" i="43"/>
  <c r="R5383" i="43"/>
  <c r="R5384" i="43"/>
  <c r="R5385" i="43"/>
  <c r="R5386" i="43"/>
  <c r="R5387" i="43"/>
  <c r="R5388" i="43"/>
  <c r="R5389" i="43"/>
  <c r="R5390" i="43"/>
  <c r="R5391" i="43"/>
  <c r="R5392" i="43"/>
  <c r="R5393" i="43"/>
  <c r="R5394" i="43"/>
  <c r="R5395" i="43"/>
  <c r="R5396" i="43"/>
  <c r="R5397" i="43"/>
  <c r="R5398" i="43"/>
  <c r="R5399" i="43"/>
  <c r="R5400" i="43"/>
  <c r="R5401" i="43"/>
  <c r="R5402" i="43"/>
  <c r="R5403" i="43"/>
  <c r="R5404" i="43"/>
  <c r="R5405" i="43"/>
  <c r="R5406" i="43"/>
  <c r="R5407" i="43"/>
  <c r="R5408" i="43"/>
  <c r="R5409" i="43"/>
  <c r="R5410" i="43"/>
  <c r="R5411" i="43"/>
  <c r="R5412" i="43"/>
  <c r="R5413" i="43"/>
  <c r="R5414" i="43"/>
  <c r="R5415" i="43"/>
  <c r="R5416" i="43"/>
  <c r="R5417" i="43"/>
  <c r="R5418" i="43"/>
  <c r="R5419" i="43"/>
  <c r="R5420" i="43"/>
  <c r="R5421" i="43"/>
  <c r="R5422" i="43"/>
  <c r="R5423" i="43"/>
  <c r="R5424" i="43"/>
  <c r="R5425" i="43"/>
  <c r="R5426" i="43"/>
  <c r="R5427" i="43"/>
  <c r="R5428" i="43"/>
  <c r="R5429" i="43"/>
  <c r="R5430" i="43"/>
  <c r="R5431" i="43"/>
  <c r="R5432" i="43"/>
  <c r="R5433" i="43"/>
  <c r="R5434" i="43"/>
  <c r="R5435" i="43"/>
  <c r="R5436" i="43"/>
  <c r="R5437" i="43"/>
  <c r="R5438" i="43"/>
  <c r="R5439" i="43"/>
  <c r="R5440" i="43"/>
  <c r="R5441" i="43"/>
  <c r="R5442" i="43"/>
  <c r="R5443" i="43"/>
  <c r="R5444" i="43"/>
  <c r="R5445" i="43"/>
  <c r="R5446" i="43"/>
  <c r="R5447" i="43"/>
  <c r="R5448" i="43"/>
  <c r="R5449" i="43"/>
  <c r="R5450" i="43"/>
  <c r="R5451" i="43"/>
  <c r="R5452" i="43"/>
  <c r="R5453" i="43"/>
  <c r="R5454" i="43"/>
  <c r="R5455" i="43"/>
  <c r="R5456" i="43"/>
  <c r="R5457" i="43"/>
  <c r="R5458" i="43"/>
  <c r="R5459" i="43"/>
  <c r="R5460" i="43"/>
  <c r="R5461" i="43"/>
  <c r="R5462" i="43"/>
  <c r="R5463" i="43"/>
  <c r="R5464" i="43"/>
  <c r="R5465" i="43"/>
  <c r="R5466" i="43"/>
  <c r="R5467" i="43"/>
  <c r="R5468" i="43"/>
  <c r="R5469" i="43"/>
  <c r="R5470" i="43"/>
  <c r="R5471" i="43"/>
  <c r="R5472" i="43"/>
  <c r="R5473" i="43"/>
  <c r="R5474" i="43"/>
  <c r="R5475" i="43"/>
  <c r="R5476" i="43"/>
  <c r="R5477" i="43"/>
  <c r="R5478" i="43"/>
  <c r="R5479" i="43"/>
  <c r="R5480" i="43"/>
  <c r="R5481" i="43"/>
  <c r="R5482" i="43"/>
  <c r="R5483" i="43"/>
  <c r="R5484" i="43"/>
  <c r="R5485" i="43"/>
  <c r="R5486" i="43"/>
  <c r="R5487" i="43"/>
  <c r="R5488" i="43"/>
  <c r="R5489" i="43"/>
  <c r="R5490" i="43"/>
  <c r="R5491" i="43"/>
  <c r="R5492" i="43"/>
  <c r="R5493" i="43"/>
  <c r="R5494" i="43"/>
  <c r="R5495" i="43"/>
  <c r="R5496" i="43"/>
  <c r="R5497" i="43"/>
  <c r="R5498" i="43"/>
  <c r="R5499" i="43"/>
  <c r="R5500" i="43"/>
  <c r="R5501" i="43"/>
  <c r="R5502" i="43"/>
  <c r="R5503" i="43"/>
  <c r="R5504" i="43"/>
  <c r="R5505" i="43"/>
  <c r="R5506" i="43"/>
  <c r="R5507" i="43"/>
  <c r="R5508" i="43"/>
  <c r="R5509" i="43"/>
  <c r="R5510" i="43"/>
  <c r="R5511" i="43"/>
  <c r="R5512" i="43"/>
  <c r="R5513" i="43"/>
  <c r="R5514" i="43"/>
  <c r="R5515" i="43"/>
  <c r="R5516" i="43"/>
  <c r="R5517" i="43"/>
  <c r="R5518" i="43"/>
  <c r="R5519" i="43"/>
  <c r="R5520" i="43"/>
  <c r="R5521" i="43"/>
  <c r="R5522" i="43"/>
  <c r="R5523" i="43"/>
  <c r="R5524" i="43"/>
  <c r="R5525" i="43"/>
  <c r="R5526" i="43"/>
  <c r="R5527" i="43"/>
  <c r="R5528" i="43"/>
  <c r="R5529" i="43"/>
  <c r="R5530" i="43"/>
  <c r="R5531" i="43"/>
  <c r="R5532" i="43"/>
  <c r="R5533" i="43"/>
  <c r="R5534" i="43"/>
  <c r="R5535" i="43"/>
  <c r="R5536" i="43"/>
  <c r="R5537" i="43"/>
  <c r="R5538" i="43"/>
  <c r="R5539" i="43"/>
  <c r="R5540" i="43"/>
  <c r="R5541" i="43"/>
  <c r="R5542" i="43"/>
  <c r="R5543" i="43"/>
  <c r="R5544" i="43"/>
  <c r="R5545" i="43"/>
  <c r="R5546" i="43"/>
  <c r="R5547" i="43"/>
  <c r="R5548" i="43"/>
  <c r="R5549" i="43"/>
  <c r="R5550" i="43"/>
  <c r="R5551" i="43"/>
  <c r="R5552" i="43"/>
  <c r="R5553" i="43"/>
  <c r="R5554" i="43"/>
  <c r="R5555" i="43"/>
  <c r="R5556" i="43"/>
  <c r="R5557" i="43"/>
  <c r="R5558" i="43"/>
  <c r="R5559" i="43"/>
  <c r="R5560" i="43"/>
  <c r="R5561" i="43"/>
  <c r="R5562" i="43"/>
  <c r="R5563" i="43"/>
  <c r="R5564" i="43"/>
  <c r="R5565" i="43"/>
  <c r="R5566" i="43"/>
  <c r="R5567" i="43"/>
  <c r="R5568" i="43"/>
  <c r="R5569" i="43"/>
  <c r="R5570" i="43"/>
  <c r="R5571" i="43"/>
  <c r="R5572" i="43"/>
  <c r="R5573" i="43"/>
  <c r="R5574" i="43"/>
  <c r="R5575" i="43"/>
  <c r="R5576" i="43"/>
  <c r="R5577" i="43"/>
  <c r="R5578" i="43"/>
  <c r="R5579" i="43"/>
  <c r="R5580" i="43"/>
  <c r="R5581" i="43"/>
  <c r="R5582" i="43"/>
  <c r="R5583" i="43"/>
  <c r="R5584" i="43"/>
  <c r="R5585" i="43"/>
  <c r="R5586" i="43"/>
  <c r="R5587" i="43"/>
  <c r="R5588" i="43"/>
  <c r="R5589" i="43"/>
  <c r="R5590" i="43"/>
  <c r="R5591" i="43"/>
  <c r="R5592" i="43"/>
  <c r="R5593" i="43"/>
  <c r="R5594" i="43"/>
  <c r="R5595" i="43"/>
  <c r="R5596" i="43"/>
  <c r="R5597" i="43"/>
  <c r="R5598" i="43"/>
  <c r="R5599" i="43"/>
  <c r="R5600" i="43"/>
  <c r="R5601" i="43"/>
  <c r="R5602" i="43"/>
  <c r="R5603" i="43"/>
  <c r="R5604" i="43"/>
  <c r="R5605" i="43"/>
  <c r="R5606" i="43"/>
  <c r="R5607" i="43"/>
  <c r="R5608" i="43"/>
  <c r="R5609" i="43"/>
  <c r="R5610" i="43"/>
  <c r="R5611" i="43"/>
  <c r="R5612" i="43"/>
  <c r="R5613" i="43"/>
  <c r="R5614" i="43"/>
  <c r="R5615" i="43"/>
  <c r="R5616" i="43"/>
  <c r="R5617" i="43"/>
  <c r="R5618" i="43"/>
  <c r="R5619" i="43"/>
  <c r="R5620" i="43"/>
  <c r="R5621" i="43"/>
  <c r="R5622" i="43"/>
  <c r="R5623" i="43"/>
  <c r="R5624" i="43"/>
  <c r="R5625" i="43"/>
  <c r="R5626" i="43"/>
  <c r="R5627" i="43"/>
  <c r="R5628" i="43"/>
  <c r="R5629" i="43"/>
  <c r="R5630" i="43"/>
  <c r="R5631" i="43"/>
  <c r="R5632" i="43"/>
  <c r="R5633" i="43"/>
  <c r="R5634" i="43"/>
  <c r="R5635" i="43"/>
  <c r="R5636" i="43"/>
  <c r="R5637" i="43"/>
  <c r="R5638" i="43"/>
  <c r="R5639" i="43"/>
  <c r="R5640" i="43"/>
  <c r="R5641" i="43"/>
  <c r="R5642" i="43"/>
  <c r="R5643" i="43"/>
  <c r="R5644" i="43"/>
  <c r="R5645" i="43"/>
  <c r="R5646" i="43"/>
  <c r="R5647" i="43"/>
  <c r="R5648" i="43"/>
  <c r="R5649" i="43"/>
  <c r="R5650" i="43"/>
  <c r="R5651" i="43"/>
  <c r="R5652" i="43"/>
  <c r="R5653" i="43"/>
  <c r="R5654" i="43"/>
  <c r="R5655" i="43"/>
  <c r="R5656" i="43"/>
  <c r="R5657" i="43"/>
  <c r="R5658" i="43"/>
  <c r="R5659" i="43"/>
  <c r="R5660" i="43"/>
  <c r="R5661" i="43"/>
  <c r="R5662" i="43"/>
  <c r="R5663" i="43"/>
  <c r="R5664" i="43"/>
  <c r="R5665" i="43"/>
  <c r="R5666" i="43"/>
  <c r="R5667" i="43"/>
  <c r="R5668" i="43"/>
  <c r="R5669" i="43"/>
  <c r="R5670" i="43"/>
  <c r="R5671" i="43"/>
  <c r="R5672" i="43"/>
  <c r="R5673" i="43"/>
  <c r="R5674" i="43"/>
  <c r="R5675" i="43"/>
  <c r="R5676" i="43"/>
  <c r="R5677" i="43"/>
  <c r="R5678" i="43"/>
  <c r="R5679" i="43"/>
  <c r="R5680" i="43"/>
  <c r="R5681" i="43"/>
  <c r="R5682" i="43"/>
  <c r="R5683" i="43"/>
  <c r="R5684" i="43"/>
  <c r="R5685" i="43"/>
  <c r="R5686" i="43"/>
  <c r="R5687" i="43"/>
  <c r="R5688" i="43"/>
  <c r="R5689" i="43"/>
  <c r="R5690" i="43"/>
  <c r="R5691" i="43"/>
  <c r="R5692" i="43"/>
  <c r="R5693" i="43"/>
  <c r="R5694" i="43"/>
  <c r="R5695" i="43"/>
  <c r="R5696" i="43"/>
  <c r="R5697" i="43"/>
  <c r="R5698" i="43"/>
  <c r="R5699" i="43"/>
  <c r="R5700" i="43"/>
  <c r="R5701" i="43"/>
  <c r="R5702" i="43"/>
  <c r="R5703" i="43"/>
  <c r="R5704" i="43"/>
  <c r="R5705" i="43"/>
  <c r="R5706" i="43"/>
  <c r="R5707" i="43"/>
  <c r="R5708" i="43"/>
  <c r="R5709" i="43"/>
  <c r="R5710" i="43"/>
  <c r="R5711" i="43"/>
  <c r="R5712" i="43"/>
  <c r="R5713" i="43"/>
  <c r="R5714" i="43"/>
  <c r="R5715" i="43"/>
  <c r="R5716" i="43"/>
  <c r="R5717" i="43"/>
  <c r="R5718" i="43"/>
  <c r="R5719" i="43"/>
  <c r="R5720" i="43"/>
  <c r="R5721" i="43"/>
  <c r="R5722" i="43"/>
  <c r="R5723" i="43"/>
  <c r="R5724" i="43"/>
  <c r="R5725" i="43"/>
  <c r="R5726" i="43"/>
  <c r="R5727" i="43"/>
  <c r="R5728" i="43"/>
  <c r="R5729" i="43"/>
  <c r="R5730" i="43"/>
  <c r="R5731" i="43"/>
  <c r="R5732" i="43"/>
  <c r="R5733" i="43"/>
  <c r="R5734" i="43"/>
  <c r="R5735" i="43"/>
  <c r="R5736" i="43"/>
  <c r="R5737" i="43"/>
  <c r="R5738" i="43"/>
  <c r="R5739" i="43"/>
  <c r="R5740" i="43"/>
  <c r="R5741" i="43"/>
  <c r="R5742" i="43"/>
  <c r="R5743" i="43"/>
  <c r="R5744" i="43"/>
  <c r="R5745" i="43"/>
  <c r="R5746" i="43"/>
  <c r="R5747" i="43"/>
  <c r="R5748" i="43"/>
  <c r="R5749" i="43"/>
  <c r="R5750" i="43"/>
  <c r="R5751" i="43"/>
  <c r="R5752" i="43"/>
  <c r="R5753" i="43"/>
  <c r="R5754" i="43"/>
  <c r="R5755" i="43"/>
  <c r="R5756" i="43"/>
  <c r="R5757" i="43"/>
  <c r="R5758" i="43"/>
  <c r="R5759" i="43"/>
  <c r="R5760" i="43"/>
  <c r="R5761" i="43"/>
  <c r="R5762" i="43"/>
  <c r="R5763" i="43"/>
  <c r="R5764" i="43"/>
  <c r="R5765" i="43"/>
  <c r="R5766" i="43"/>
  <c r="R5767" i="43"/>
  <c r="R5768" i="43"/>
  <c r="R5769" i="43"/>
  <c r="R5770" i="43"/>
  <c r="R5771" i="43"/>
  <c r="R5772" i="43"/>
  <c r="R5773" i="43"/>
  <c r="R5774" i="43"/>
  <c r="R5775" i="43"/>
  <c r="R5776" i="43"/>
  <c r="R5777" i="43"/>
  <c r="R5778" i="43"/>
  <c r="R5779" i="43"/>
  <c r="R5780" i="43"/>
  <c r="R5781" i="43"/>
  <c r="R5782" i="43"/>
  <c r="R5783" i="43"/>
  <c r="R5784" i="43"/>
  <c r="R5785" i="43"/>
  <c r="R5786" i="43"/>
  <c r="R5787" i="43"/>
  <c r="R5788" i="43"/>
  <c r="R5789" i="43"/>
  <c r="R5790" i="43"/>
  <c r="R5791" i="43"/>
  <c r="R5792" i="43"/>
  <c r="R5793" i="43"/>
  <c r="R5794" i="43"/>
  <c r="R5795" i="43"/>
  <c r="R5796" i="43"/>
  <c r="R5797" i="43"/>
  <c r="R5798" i="43"/>
  <c r="R5799" i="43"/>
  <c r="R5800" i="43"/>
  <c r="R5801" i="43"/>
  <c r="R5802" i="43"/>
  <c r="R5803" i="43"/>
  <c r="R5804" i="43"/>
  <c r="R5805" i="43"/>
  <c r="R5806" i="43"/>
  <c r="R5807" i="43"/>
  <c r="R5808" i="43"/>
  <c r="R5809" i="43"/>
  <c r="R5810" i="43"/>
  <c r="R5811" i="43"/>
  <c r="R5812" i="43"/>
  <c r="R5813" i="43"/>
  <c r="R5814" i="43"/>
  <c r="R5815" i="43"/>
  <c r="R5816" i="43"/>
  <c r="R5817" i="43"/>
  <c r="R5818" i="43"/>
  <c r="R5819" i="43"/>
  <c r="R5820" i="43"/>
  <c r="R5821" i="43"/>
  <c r="R5822" i="43"/>
  <c r="R5823" i="43"/>
  <c r="R5824" i="43"/>
  <c r="R5825" i="43"/>
  <c r="R5826" i="43"/>
  <c r="R5827" i="43"/>
  <c r="R5828" i="43"/>
  <c r="R5829" i="43"/>
  <c r="R5830" i="43"/>
  <c r="R5831" i="43"/>
  <c r="R5832" i="43"/>
  <c r="R5833" i="43"/>
  <c r="R5834" i="43"/>
  <c r="R5835" i="43"/>
  <c r="R5836" i="43"/>
  <c r="R5837" i="43"/>
  <c r="R5838" i="43"/>
  <c r="R5839" i="43"/>
  <c r="R5840" i="43"/>
  <c r="R5841" i="43"/>
  <c r="R5842" i="43"/>
  <c r="R5843" i="43"/>
  <c r="R5844" i="43"/>
  <c r="R5845" i="43"/>
  <c r="R5846" i="43"/>
  <c r="R5847" i="43"/>
  <c r="R5848" i="43"/>
  <c r="R5849" i="43"/>
  <c r="R5850" i="43"/>
  <c r="R5851" i="43"/>
  <c r="R5852" i="43"/>
  <c r="R5853" i="43"/>
  <c r="R5854" i="43"/>
  <c r="R5855" i="43"/>
  <c r="R5856" i="43"/>
  <c r="R5857" i="43"/>
  <c r="R5858" i="43"/>
  <c r="R5859" i="43"/>
  <c r="R5860" i="43"/>
  <c r="R5861" i="43"/>
  <c r="R5862" i="43"/>
  <c r="R5863" i="43"/>
  <c r="R5864" i="43"/>
  <c r="R5865" i="43"/>
  <c r="R5866" i="43"/>
  <c r="R5867" i="43"/>
  <c r="R5868" i="43"/>
  <c r="R5869" i="43"/>
  <c r="R5870" i="43"/>
  <c r="R5871" i="43"/>
  <c r="R5872" i="43"/>
  <c r="R5873" i="43"/>
  <c r="R5874" i="43"/>
  <c r="R5875" i="43"/>
  <c r="R5876" i="43"/>
  <c r="R5877" i="43"/>
  <c r="R5878" i="43"/>
  <c r="R5879" i="43"/>
  <c r="R5880" i="43"/>
  <c r="R5881" i="43"/>
  <c r="R5882" i="43"/>
  <c r="R5883" i="43"/>
  <c r="R5884" i="43"/>
  <c r="R5885" i="43"/>
  <c r="R5886" i="43"/>
  <c r="R5887" i="43"/>
  <c r="R5888" i="43"/>
  <c r="R5889" i="43"/>
  <c r="R5890" i="43"/>
  <c r="R5891" i="43"/>
  <c r="R5892" i="43"/>
  <c r="R5893" i="43"/>
  <c r="R5894" i="43"/>
  <c r="R5895" i="43"/>
  <c r="R5896" i="43"/>
  <c r="R5897" i="43"/>
  <c r="R5898" i="43"/>
  <c r="R5899" i="43"/>
  <c r="R5900" i="43"/>
  <c r="R5901" i="43"/>
  <c r="R5902" i="43"/>
  <c r="R5903" i="43"/>
  <c r="R5904" i="43"/>
  <c r="R5905" i="43"/>
  <c r="R5906" i="43"/>
  <c r="R5907" i="43"/>
  <c r="R5908" i="43"/>
  <c r="R5909" i="43"/>
  <c r="R5910" i="43"/>
  <c r="R5911" i="43"/>
  <c r="R5912" i="43"/>
  <c r="R5913" i="43"/>
  <c r="R5914" i="43"/>
  <c r="R5915" i="43"/>
  <c r="R5916" i="43"/>
  <c r="R5917" i="43"/>
  <c r="R5918" i="43"/>
  <c r="R5919" i="43"/>
  <c r="R5920" i="43"/>
  <c r="R5921" i="43"/>
  <c r="R5922" i="43"/>
  <c r="R5923" i="43"/>
  <c r="R5924" i="43"/>
  <c r="R5925" i="43"/>
  <c r="R5926" i="43"/>
  <c r="R5927" i="43"/>
  <c r="R5928" i="43"/>
  <c r="R5929" i="43"/>
  <c r="R5930" i="43"/>
  <c r="R5931" i="43"/>
  <c r="R5932" i="43"/>
  <c r="R5933" i="43"/>
  <c r="R5934" i="43"/>
  <c r="R5935" i="43"/>
  <c r="R5936" i="43"/>
  <c r="R5937" i="43"/>
  <c r="R5938" i="43"/>
  <c r="R5939" i="43"/>
  <c r="R5940" i="43"/>
  <c r="R5941" i="43"/>
  <c r="R5942" i="43"/>
  <c r="R5943" i="43"/>
  <c r="R5944" i="43"/>
  <c r="R5945" i="43"/>
  <c r="R5946" i="43"/>
  <c r="R5947" i="43"/>
  <c r="R5948" i="43"/>
  <c r="R5949" i="43"/>
  <c r="R5950" i="43"/>
  <c r="R5951" i="43"/>
  <c r="R5952" i="43"/>
  <c r="R5953" i="43"/>
  <c r="R5954" i="43"/>
  <c r="R5955" i="43"/>
  <c r="R5956" i="43"/>
  <c r="R5957" i="43"/>
  <c r="R5958" i="43"/>
  <c r="R5959" i="43"/>
  <c r="R5960" i="43"/>
  <c r="R5961" i="43"/>
  <c r="R5962" i="43"/>
  <c r="R5963" i="43"/>
  <c r="R5964" i="43"/>
  <c r="R5965" i="43"/>
  <c r="R5966" i="43"/>
  <c r="R5967" i="43"/>
  <c r="R5968" i="43"/>
  <c r="R5969" i="43"/>
  <c r="R5970" i="43"/>
  <c r="R5971" i="43"/>
  <c r="R5972" i="43"/>
  <c r="R5973" i="43"/>
  <c r="R5974" i="43"/>
  <c r="R5975" i="43"/>
  <c r="R5976" i="43"/>
  <c r="R5977" i="43"/>
  <c r="R5978" i="43"/>
  <c r="R5979" i="43"/>
  <c r="R5980" i="43"/>
  <c r="R5981" i="43"/>
  <c r="R5982" i="43"/>
  <c r="R5983" i="43"/>
  <c r="R5984" i="43"/>
  <c r="R5985" i="43"/>
  <c r="R5986" i="43"/>
  <c r="R5987" i="43"/>
  <c r="R5988" i="43"/>
  <c r="R5989" i="43"/>
  <c r="R5990" i="43"/>
  <c r="R5991" i="43"/>
  <c r="R5992" i="43"/>
  <c r="R5993" i="43"/>
  <c r="R5994" i="43"/>
  <c r="R5995" i="43"/>
  <c r="R5996" i="43"/>
  <c r="R5997" i="43"/>
  <c r="R5998" i="43"/>
  <c r="R5999" i="43"/>
  <c r="R6000" i="43"/>
  <c r="R6001" i="43"/>
  <c r="R6002" i="43"/>
  <c r="R6003" i="43"/>
  <c r="R6004" i="43"/>
  <c r="R6005" i="43"/>
  <c r="R6006" i="43"/>
  <c r="R6007" i="43"/>
  <c r="R6008" i="43"/>
  <c r="R6009" i="43"/>
  <c r="R6010" i="43"/>
  <c r="R6011" i="43"/>
  <c r="R6012" i="43"/>
  <c r="R6013" i="43"/>
  <c r="R6014" i="43"/>
  <c r="R6015" i="43"/>
  <c r="R6016" i="43"/>
  <c r="R6017" i="43"/>
  <c r="R6018" i="43"/>
  <c r="R6019" i="43"/>
  <c r="R6020" i="43"/>
  <c r="R6021" i="43"/>
  <c r="R6022" i="43"/>
  <c r="R6023" i="43"/>
  <c r="R6024" i="43"/>
  <c r="R6025" i="43"/>
  <c r="R6026" i="43"/>
  <c r="R6027" i="43"/>
  <c r="R6028" i="43"/>
  <c r="R6029" i="43"/>
  <c r="R6030" i="43"/>
  <c r="R6031" i="43"/>
  <c r="R6032" i="43"/>
  <c r="R6033" i="43"/>
  <c r="R6034" i="43"/>
  <c r="R6035" i="43"/>
  <c r="R6036" i="43"/>
  <c r="R6037" i="43"/>
  <c r="R6038" i="43"/>
  <c r="R6039" i="43"/>
  <c r="R6040" i="43"/>
  <c r="R6041" i="43"/>
  <c r="R6042" i="43"/>
  <c r="R6043" i="43"/>
  <c r="R6044" i="43"/>
  <c r="R6045" i="43"/>
  <c r="R6046" i="43"/>
  <c r="R6047" i="43"/>
  <c r="R6048" i="43"/>
  <c r="R6049" i="43"/>
  <c r="R6050" i="43"/>
  <c r="R6051" i="43"/>
  <c r="R6052" i="43"/>
  <c r="R6053" i="43"/>
  <c r="R6054" i="43"/>
  <c r="R6055" i="43"/>
  <c r="R6056" i="43"/>
  <c r="R6057" i="43"/>
  <c r="R6058" i="43"/>
  <c r="R6059" i="43"/>
  <c r="R6060" i="43"/>
  <c r="R6061" i="43"/>
  <c r="R6062" i="43"/>
  <c r="R6063" i="43"/>
  <c r="R6064" i="43"/>
  <c r="R6065" i="43"/>
  <c r="R6066" i="43"/>
  <c r="R6067" i="43"/>
  <c r="R6068" i="43"/>
  <c r="R6069" i="43"/>
  <c r="R6070" i="43"/>
  <c r="R6071" i="43"/>
  <c r="R6072" i="43"/>
  <c r="R6073" i="43"/>
  <c r="R6074" i="43"/>
  <c r="R6075" i="43"/>
  <c r="R6076" i="43"/>
  <c r="R6077" i="43"/>
  <c r="R6078" i="43"/>
  <c r="R6079" i="43"/>
  <c r="R6080" i="43"/>
  <c r="R6081" i="43"/>
  <c r="R6082" i="43"/>
  <c r="R6083" i="43"/>
  <c r="R6084" i="43"/>
  <c r="R6085" i="43"/>
  <c r="R6086" i="43"/>
  <c r="R6087" i="43"/>
  <c r="R6088" i="43"/>
  <c r="R6089" i="43"/>
  <c r="R6090" i="43"/>
  <c r="R6091" i="43"/>
  <c r="R6092" i="43"/>
  <c r="R6093" i="43"/>
  <c r="R6094" i="43"/>
  <c r="R6095" i="43"/>
  <c r="R6096" i="43"/>
  <c r="R6097" i="43"/>
  <c r="R6098" i="43"/>
  <c r="R6099" i="43"/>
  <c r="R6100" i="43"/>
  <c r="R6101" i="43"/>
  <c r="R6102" i="43"/>
  <c r="R6103" i="43"/>
  <c r="R6104" i="43"/>
  <c r="R6105" i="43"/>
  <c r="R6106" i="43"/>
  <c r="R6107" i="43"/>
  <c r="R6108" i="43"/>
  <c r="R6109" i="43"/>
  <c r="R6110" i="43"/>
  <c r="R6111" i="43"/>
  <c r="R6112" i="43"/>
  <c r="R6113" i="43"/>
  <c r="R6114" i="43"/>
  <c r="R6115" i="43"/>
  <c r="R6116" i="43"/>
  <c r="R6117" i="43"/>
  <c r="R6118" i="43"/>
  <c r="R6119" i="43"/>
  <c r="R6120" i="43"/>
  <c r="R6121" i="43"/>
  <c r="R6122" i="43"/>
  <c r="R6123" i="43"/>
  <c r="R6124" i="43"/>
  <c r="R6125" i="43"/>
  <c r="R6126" i="43"/>
  <c r="R6127" i="43"/>
  <c r="R6128" i="43"/>
  <c r="R6129" i="43"/>
  <c r="R6130" i="43"/>
  <c r="R6131" i="43"/>
  <c r="R6132" i="43"/>
  <c r="R6133" i="43"/>
  <c r="R6134" i="43"/>
  <c r="R6135" i="43"/>
  <c r="R6136" i="43"/>
  <c r="R6137" i="43"/>
  <c r="R6138" i="43"/>
  <c r="R6139" i="43"/>
  <c r="R6140" i="43"/>
  <c r="R6141" i="43"/>
  <c r="R6142" i="43"/>
  <c r="R6143" i="43"/>
  <c r="R6144" i="43"/>
  <c r="R6145" i="43"/>
  <c r="R6146" i="43"/>
  <c r="R6147" i="43"/>
  <c r="R6148" i="43"/>
  <c r="R6149" i="43"/>
  <c r="R6150" i="43"/>
  <c r="R6151" i="43"/>
  <c r="R6152" i="43"/>
  <c r="R6153" i="43"/>
  <c r="R6154" i="43"/>
  <c r="R6155" i="43"/>
  <c r="R6156" i="43"/>
  <c r="R6157" i="43"/>
  <c r="R6158" i="43"/>
  <c r="R6159" i="43"/>
  <c r="R6160" i="43"/>
  <c r="R6161" i="43"/>
  <c r="R6162" i="43"/>
  <c r="R6163" i="43"/>
  <c r="R6164" i="43"/>
  <c r="R6165" i="43"/>
  <c r="R6166" i="43"/>
  <c r="R6167" i="43"/>
  <c r="R6168" i="43"/>
  <c r="R6169" i="43"/>
  <c r="R6170" i="43"/>
  <c r="R6171" i="43"/>
  <c r="R6172" i="43"/>
  <c r="R6173" i="43"/>
  <c r="R6174" i="43"/>
  <c r="R6175" i="43"/>
  <c r="R6176" i="43"/>
  <c r="R6177" i="43"/>
  <c r="R6178" i="43"/>
  <c r="R6179" i="43"/>
  <c r="R6180" i="43"/>
  <c r="R6181" i="43"/>
  <c r="R6182" i="43"/>
  <c r="R6183" i="43"/>
  <c r="R6184" i="43"/>
  <c r="R6185" i="43"/>
  <c r="R6186" i="43"/>
  <c r="R6187" i="43"/>
  <c r="R6188" i="43"/>
  <c r="R6189" i="43"/>
  <c r="R6190" i="43"/>
  <c r="R6191" i="43"/>
  <c r="R6192" i="43"/>
  <c r="R6193" i="43"/>
  <c r="R6194" i="43"/>
  <c r="R6195" i="43"/>
  <c r="R6196" i="43"/>
  <c r="R6197" i="43"/>
  <c r="R6198" i="43"/>
  <c r="R6199" i="43"/>
  <c r="R6200" i="43"/>
  <c r="R6201" i="43"/>
  <c r="R6202" i="43"/>
  <c r="R6203" i="43"/>
  <c r="R6204" i="43"/>
  <c r="R6205" i="43"/>
  <c r="R6206" i="43"/>
  <c r="R6207" i="43"/>
  <c r="R6208" i="43"/>
  <c r="R6209" i="43"/>
  <c r="R6210" i="43"/>
  <c r="R6211" i="43"/>
  <c r="R6212" i="43"/>
  <c r="R6213" i="43"/>
  <c r="R6214" i="43"/>
  <c r="R6215" i="43"/>
  <c r="R6216" i="43"/>
  <c r="R6217" i="43"/>
  <c r="R6218" i="43"/>
  <c r="R6219" i="43"/>
  <c r="R6220" i="43"/>
  <c r="R6221" i="43"/>
  <c r="R6222" i="43"/>
  <c r="R6223" i="43"/>
  <c r="R6224" i="43"/>
  <c r="R6225" i="43"/>
  <c r="R6226" i="43"/>
  <c r="R6227" i="43"/>
  <c r="R6228" i="43"/>
  <c r="R6229" i="43"/>
  <c r="R6230" i="43"/>
  <c r="R6231" i="43"/>
  <c r="R6232" i="43"/>
  <c r="R6233" i="43"/>
  <c r="R6234" i="43"/>
  <c r="R6235" i="43"/>
  <c r="R6236" i="43"/>
  <c r="R6237" i="43"/>
  <c r="R6238" i="43"/>
  <c r="R6239" i="43"/>
  <c r="R6240" i="43"/>
  <c r="R6241" i="43"/>
  <c r="R6242" i="43"/>
  <c r="R6243" i="43"/>
  <c r="R6244" i="43"/>
  <c r="R6245" i="43"/>
  <c r="R6246" i="43"/>
  <c r="R6247" i="43"/>
  <c r="R6248" i="43"/>
  <c r="R6249" i="43"/>
  <c r="R6250" i="43"/>
  <c r="R6251" i="43"/>
  <c r="R6252" i="43"/>
  <c r="R6253" i="43"/>
  <c r="R6254" i="43"/>
  <c r="R6255" i="43"/>
  <c r="R6256" i="43"/>
  <c r="R6257" i="43"/>
  <c r="R6258" i="43"/>
  <c r="R6259" i="43"/>
  <c r="R6260" i="43"/>
  <c r="R6261" i="43"/>
  <c r="R6262" i="43"/>
  <c r="R6263" i="43"/>
  <c r="R6264" i="43"/>
  <c r="R6265" i="43"/>
  <c r="R6266" i="43"/>
  <c r="R6267" i="43"/>
  <c r="R6268" i="43"/>
  <c r="R6269" i="43"/>
  <c r="R6270" i="43"/>
  <c r="R6271" i="43"/>
  <c r="R6272" i="43"/>
  <c r="R6273" i="43"/>
  <c r="R6274" i="43"/>
  <c r="R6275" i="43"/>
  <c r="R6276" i="43"/>
  <c r="R6277" i="43"/>
  <c r="R6278" i="43"/>
  <c r="R6279" i="43"/>
  <c r="R6280" i="43"/>
  <c r="R6281" i="43"/>
  <c r="R6282" i="43"/>
  <c r="R6283" i="43"/>
  <c r="R6284" i="43"/>
  <c r="R6285" i="43"/>
  <c r="R6286" i="43"/>
  <c r="R6287" i="43"/>
  <c r="R6288" i="43"/>
  <c r="R6289" i="43"/>
  <c r="R6290" i="43"/>
  <c r="R6291" i="43"/>
  <c r="R6292" i="43"/>
  <c r="R6293" i="43"/>
  <c r="R6294" i="43"/>
  <c r="R6295" i="43"/>
  <c r="R6296" i="43"/>
  <c r="R6297" i="43"/>
  <c r="R6298" i="43"/>
  <c r="R6299" i="43"/>
  <c r="R6300" i="43"/>
  <c r="R6301" i="43"/>
  <c r="R6302" i="43"/>
  <c r="R6303" i="43"/>
  <c r="R6304" i="43"/>
  <c r="R6305" i="43"/>
  <c r="R6306" i="43"/>
  <c r="R6307" i="43"/>
  <c r="R6308" i="43"/>
  <c r="R6309" i="43"/>
  <c r="R6310" i="43"/>
  <c r="R6311" i="43"/>
  <c r="R6312" i="43"/>
  <c r="R6313" i="43"/>
  <c r="R6314" i="43"/>
  <c r="R6315" i="43"/>
  <c r="R6316" i="43"/>
  <c r="R6317" i="43"/>
  <c r="R6318" i="43"/>
  <c r="R6319" i="43"/>
  <c r="R6320" i="43"/>
  <c r="R6321" i="43"/>
  <c r="R6322" i="43"/>
  <c r="R6323" i="43"/>
  <c r="R6324" i="43"/>
  <c r="R6325" i="43"/>
  <c r="R6326" i="43"/>
  <c r="R6327" i="43"/>
  <c r="R6328" i="43"/>
  <c r="R6329" i="43"/>
  <c r="R6330" i="43"/>
  <c r="R6331" i="43"/>
  <c r="R6332" i="43"/>
  <c r="R6333" i="43"/>
  <c r="R6334" i="43"/>
  <c r="R6335" i="43"/>
  <c r="R6336" i="43"/>
  <c r="R6337" i="43"/>
  <c r="R6338" i="43"/>
  <c r="R6339" i="43"/>
  <c r="R6340" i="43"/>
  <c r="R6341" i="43"/>
  <c r="R6342" i="43"/>
  <c r="R6343" i="43"/>
  <c r="R6344" i="43"/>
  <c r="R6345" i="43"/>
  <c r="R6346" i="43"/>
  <c r="R6347" i="43"/>
  <c r="R6348" i="43"/>
  <c r="R6349" i="43"/>
  <c r="R6350" i="43"/>
  <c r="R6351" i="43"/>
  <c r="R6352" i="43"/>
  <c r="R6353" i="43"/>
  <c r="R6354" i="43"/>
  <c r="R6355" i="43"/>
  <c r="R6356" i="43"/>
  <c r="R6357" i="43"/>
  <c r="R6358" i="43"/>
  <c r="R6359" i="43"/>
  <c r="R6360" i="43"/>
  <c r="R6361" i="43"/>
  <c r="R6362" i="43"/>
  <c r="R6363" i="43"/>
  <c r="R6364" i="43"/>
  <c r="R6365" i="43"/>
  <c r="R6366" i="43"/>
  <c r="R6367" i="43"/>
  <c r="R6368" i="43"/>
  <c r="R6369" i="43"/>
  <c r="R6370" i="43"/>
  <c r="R6371" i="43"/>
  <c r="R6372" i="43"/>
  <c r="R6373" i="43"/>
  <c r="R6374" i="43"/>
  <c r="R6375" i="43"/>
  <c r="R6376" i="43"/>
  <c r="R6377" i="43"/>
  <c r="R6378" i="43"/>
  <c r="R6379" i="43"/>
  <c r="R6380" i="43"/>
  <c r="R6381" i="43"/>
  <c r="R6382" i="43"/>
  <c r="R6383" i="43"/>
  <c r="R6384" i="43"/>
  <c r="R6385" i="43"/>
  <c r="R6386" i="43"/>
  <c r="R6387" i="43"/>
  <c r="R6388" i="43"/>
  <c r="R6389" i="43"/>
  <c r="R6390" i="43"/>
  <c r="R6391" i="43"/>
  <c r="R6392" i="43"/>
  <c r="R6393" i="43"/>
  <c r="R6394" i="43"/>
  <c r="R6395" i="43"/>
  <c r="R6396" i="43"/>
  <c r="R6397" i="43"/>
  <c r="R6398" i="43"/>
  <c r="R6399" i="43"/>
  <c r="R6400" i="43"/>
  <c r="R6401" i="43"/>
  <c r="R6402" i="43"/>
  <c r="R6403" i="43"/>
  <c r="R6404" i="43"/>
  <c r="R6405" i="43"/>
  <c r="R6406" i="43"/>
  <c r="R6407" i="43"/>
  <c r="R6408" i="43"/>
  <c r="R6409" i="43"/>
  <c r="R6410" i="43"/>
  <c r="R6411" i="43"/>
  <c r="R6412" i="43"/>
  <c r="R6413" i="43"/>
  <c r="R6414" i="43"/>
  <c r="R6415" i="43"/>
  <c r="R6416" i="43"/>
  <c r="R6417" i="43"/>
  <c r="R6418" i="43"/>
  <c r="R6419" i="43"/>
  <c r="R6420" i="43"/>
  <c r="R6421" i="43"/>
  <c r="R6422" i="43"/>
  <c r="R6423" i="43"/>
  <c r="R6424" i="43"/>
  <c r="R6425" i="43"/>
  <c r="R6426" i="43"/>
  <c r="R6427" i="43"/>
  <c r="R6428" i="43"/>
  <c r="R6429" i="43"/>
  <c r="R6430" i="43"/>
  <c r="R6431" i="43"/>
  <c r="R6432" i="43"/>
  <c r="R6433" i="43"/>
  <c r="R6434" i="43"/>
  <c r="R6435" i="43"/>
  <c r="R6436" i="43"/>
  <c r="R6437" i="43"/>
  <c r="R6438" i="43"/>
  <c r="R6439" i="43"/>
  <c r="R6440" i="43"/>
  <c r="R6441" i="43"/>
  <c r="R6442" i="43"/>
  <c r="R6443" i="43"/>
  <c r="R6444" i="43"/>
  <c r="R6445" i="43"/>
  <c r="R6446" i="43"/>
  <c r="R6447" i="43"/>
  <c r="R6448" i="43"/>
  <c r="R6449" i="43"/>
  <c r="R6450" i="43"/>
  <c r="R6451" i="43"/>
  <c r="R6452" i="43"/>
  <c r="R6453" i="43"/>
  <c r="R6454" i="43"/>
  <c r="R6455" i="43"/>
  <c r="R6456" i="43"/>
  <c r="R6457" i="43"/>
  <c r="R6458" i="43"/>
  <c r="R6459" i="43"/>
  <c r="R6460" i="43"/>
  <c r="R6461" i="43"/>
  <c r="R6462" i="43"/>
  <c r="R6463" i="43"/>
  <c r="R6464" i="43"/>
  <c r="R6465" i="43"/>
  <c r="R6466" i="43"/>
  <c r="R6467" i="43"/>
  <c r="R6468" i="43"/>
  <c r="R6469" i="43"/>
  <c r="R6470" i="43"/>
  <c r="R6471" i="43"/>
  <c r="R6472" i="43"/>
  <c r="R6473" i="43"/>
  <c r="R6474" i="43"/>
  <c r="R6475" i="43"/>
  <c r="R6476" i="43"/>
  <c r="R6477" i="43"/>
  <c r="R6478" i="43"/>
  <c r="R6479" i="43"/>
  <c r="R6480" i="43"/>
  <c r="R6481" i="43"/>
  <c r="R6482" i="43"/>
  <c r="R6483" i="43"/>
  <c r="R6484" i="43"/>
  <c r="R6485" i="43"/>
  <c r="R6486" i="43"/>
  <c r="R6487" i="43"/>
  <c r="R6488" i="43"/>
  <c r="R6489" i="43"/>
  <c r="R6490" i="43"/>
  <c r="R6491" i="43"/>
  <c r="R6492" i="43"/>
  <c r="R6493" i="43"/>
  <c r="R6494" i="43"/>
  <c r="R6495" i="43"/>
  <c r="R6496" i="43"/>
  <c r="R6497" i="43"/>
  <c r="R6498" i="43"/>
  <c r="R6499" i="43"/>
  <c r="R6500" i="43"/>
  <c r="R6501" i="43"/>
  <c r="R6502" i="43"/>
  <c r="R6503" i="43"/>
  <c r="R6504" i="43"/>
  <c r="R6505" i="43"/>
  <c r="R6506" i="43"/>
  <c r="R6507" i="43"/>
  <c r="R6508" i="43"/>
  <c r="R6509" i="43"/>
  <c r="R6510" i="43"/>
  <c r="R6511" i="43"/>
  <c r="R6512" i="43"/>
  <c r="R6513" i="43"/>
  <c r="R6514" i="43"/>
  <c r="R6515" i="43"/>
  <c r="R6516" i="43"/>
  <c r="R6517" i="43"/>
  <c r="R6518" i="43"/>
  <c r="R6519" i="43"/>
  <c r="R6520" i="43"/>
  <c r="R6521" i="43"/>
  <c r="R6522" i="43"/>
  <c r="R6523" i="43"/>
  <c r="R6524" i="43"/>
  <c r="R6525" i="43"/>
  <c r="R6526" i="43"/>
  <c r="R6527" i="43"/>
  <c r="R6528" i="43"/>
  <c r="R6529" i="43"/>
  <c r="R6530" i="43"/>
  <c r="R6531" i="43"/>
  <c r="R6532" i="43"/>
  <c r="R6533" i="43"/>
  <c r="R6534" i="43"/>
  <c r="R6535" i="43"/>
  <c r="R6536" i="43"/>
  <c r="R6537" i="43"/>
  <c r="R6538" i="43"/>
  <c r="R6539" i="43"/>
  <c r="R6540" i="43"/>
  <c r="R6541" i="43"/>
  <c r="R6542" i="43"/>
  <c r="R6543" i="43"/>
  <c r="R6544" i="43"/>
  <c r="R6545" i="43"/>
  <c r="R6546" i="43"/>
  <c r="R6547" i="43"/>
  <c r="R6548" i="43"/>
  <c r="R6549" i="43"/>
  <c r="R6550" i="43"/>
  <c r="R6551" i="43"/>
  <c r="R6552" i="43"/>
  <c r="R6553" i="43"/>
  <c r="R6554" i="43"/>
  <c r="R6555" i="43"/>
  <c r="R6556" i="43"/>
  <c r="R6557" i="43"/>
  <c r="R6558" i="43"/>
  <c r="R6559" i="43"/>
  <c r="R6560" i="43"/>
  <c r="R6561" i="43"/>
  <c r="R6562" i="43"/>
  <c r="R6563" i="43"/>
  <c r="R6564" i="43"/>
  <c r="R6565" i="43"/>
  <c r="R6566" i="43"/>
  <c r="R6567" i="43"/>
  <c r="R6568" i="43"/>
  <c r="R6569" i="43"/>
  <c r="R6570" i="43"/>
  <c r="R6571" i="43"/>
  <c r="R6572" i="43"/>
  <c r="R6573" i="43"/>
  <c r="R6574" i="43"/>
  <c r="R6575" i="43"/>
  <c r="R6576" i="43"/>
  <c r="R6577" i="43"/>
  <c r="R6578" i="43"/>
  <c r="R6579" i="43"/>
  <c r="R6580" i="43"/>
  <c r="R6581" i="43"/>
  <c r="R6582" i="43"/>
  <c r="R6583" i="43"/>
  <c r="R6584" i="43"/>
  <c r="R6585" i="43"/>
  <c r="R6586" i="43"/>
  <c r="R6587" i="43"/>
  <c r="R6588" i="43"/>
  <c r="R6589" i="43"/>
  <c r="R6590" i="43"/>
  <c r="R6591" i="43"/>
  <c r="R6592" i="43"/>
  <c r="R6593" i="43"/>
  <c r="R6594" i="43"/>
  <c r="R6595" i="43"/>
  <c r="R6596" i="43"/>
  <c r="R6597" i="43"/>
  <c r="R6598" i="43"/>
  <c r="R6599" i="43"/>
  <c r="R6600" i="43"/>
  <c r="R6601" i="43"/>
  <c r="R6602" i="43"/>
  <c r="R6603" i="43"/>
  <c r="R6604" i="43"/>
  <c r="R6605" i="43"/>
  <c r="R6606" i="43"/>
  <c r="R6607" i="43"/>
  <c r="R6608" i="43"/>
  <c r="R6609" i="43"/>
  <c r="R6610" i="43"/>
  <c r="R6611" i="43"/>
  <c r="R6612" i="43"/>
  <c r="R6613" i="43"/>
  <c r="R6614" i="43"/>
  <c r="R6615" i="43"/>
  <c r="R6616" i="43"/>
  <c r="R6617" i="43"/>
  <c r="R6618" i="43"/>
  <c r="R6619" i="43"/>
  <c r="R6620" i="43"/>
  <c r="R6621" i="43"/>
  <c r="R6622" i="43"/>
  <c r="R6623" i="43"/>
  <c r="R6624" i="43"/>
  <c r="R6625" i="43"/>
  <c r="R6626" i="43"/>
  <c r="R6627" i="43"/>
  <c r="R6628" i="43"/>
  <c r="R6629" i="43"/>
  <c r="R6630" i="43"/>
  <c r="R6631" i="43"/>
  <c r="R6632" i="43"/>
  <c r="R6633" i="43"/>
  <c r="R6634" i="43"/>
  <c r="R6635" i="43"/>
  <c r="R6636" i="43"/>
  <c r="R6637" i="43"/>
  <c r="R6638" i="43"/>
  <c r="R6639" i="43"/>
  <c r="R6640" i="43"/>
  <c r="R6641" i="43"/>
  <c r="R6642" i="43"/>
  <c r="R6643" i="43"/>
  <c r="R6644" i="43"/>
  <c r="R6645" i="43"/>
  <c r="R6646" i="43"/>
  <c r="R6647" i="43"/>
  <c r="R6648" i="43"/>
  <c r="R6649" i="43"/>
  <c r="R6650" i="43"/>
  <c r="R6651" i="43"/>
  <c r="R6652" i="43"/>
  <c r="R6653" i="43"/>
  <c r="R6654" i="43"/>
  <c r="R6655" i="43"/>
  <c r="R6656" i="43"/>
  <c r="R6657" i="43"/>
  <c r="R6658" i="43"/>
  <c r="R6659" i="43"/>
  <c r="R6660" i="43"/>
  <c r="R6661" i="43"/>
  <c r="R6662" i="43"/>
  <c r="R6663" i="43"/>
  <c r="R6664" i="43"/>
  <c r="R6665" i="43"/>
  <c r="R6666" i="43"/>
  <c r="R6667" i="43"/>
  <c r="R6668" i="43"/>
  <c r="R6669" i="43"/>
  <c r="R6670" i="43"/>
  <c r="R6671" i="43"/>
  <c r="R6672" i="43"/>
  <c r="R6673" i="43"/>
  <c r="R6674" i="43"/>
  <c r="R6675" i="43"/>
  <c r="R6676" i="43"/>
  <c r="R6677" i="43"/>
  <c r="R6678" i="43"/>
  <c r="R6679" i="43"/>
  <c r="R6680" i="43"/>
  <c r="R6681" i="43"/>
  <c r="R6682" i="43"/>
  <c r="R6683" i="43"/>
  <c r="R6684" i="43"/>
  <c r="R6685" i="43"/>
  <c r="R6686" i="43"/>
  <c r="R6687" i="43"/>
  <c r="R6688" i="43"/>
  <c r="R6689" i="43"/>
  <c r="R6690" i="43"/>
  <c r="R6691" i="43"/>
  <c r="R6692" i="43"/>
  <c r="R6693" i="43"/>
  <c r="R6694" i="43"/>
  <c r="R6695" i="43"/>
  <c r="R6696" i="43"/>
  <c r="R6697" i="43"/>
  <c r="R6698" i="43"/>
  <c r="R6699" i="43"/>
  <c r="R6700" i="43"/>
  <c r="R6701" i="43"/>
  <c r="R6702" i="43"/>
  <c r="R6703" i="43"/>
  <c r="R6704" i="43"/>
  <c r="R6705" i="43"/>
  <c r="R6706" i="43"/>
  <c r="R6707" i="43"/>
  <c r="R6708" i="43"/>
  <c r="R6709" i="43"/>
  <c r="R6710" i="43"/>
  <c r="R6711" i="43"/>
  <c r="R6712" i="43"/>
  <c r="R6713" i="43"/>
  <c r="R6714" i="43"/>
  <c r="R6715" i="43"/>
  <c r="R6716" i="43"/>
  <c r="R6717" i="43"/>
  <c r="R6718" i="43"/>
  <c r="R6719" i="43"/>
  <c r="R6720" i="43"/>
  <c r="R6721" i="43"/>
  <c r="R6722" i="43"/>
  <c r="R6723" i="43"/>
  <c r="R6724" i="43"/>
  <c r="R6725" i="43"/>
  <c r="R6726" i="43"/>
  <c r="R6727" i="43"/>
  <c r="R6728" i="43"/>
  <c r="R6729" i="43"/>
  <c r="R6730" i="43"/>
  <c r="R6731" i="43"/>
  <c r="R6732" i="43"/>
  <c r="R6733" i="43"/>
  <c r="R6734" i="43"/>
  <c r="R6735" i="43"/>
  <c r="R6736" i="43"/>
  <c r="R6737" i="43"/>
  <c r="R6738" i="43"/>
  <c r="R6739" i="43"/>
  <c r="R6740" i="43"/>
  <c r="R6741" i="43"/>
  <c r="R6742" i="43"/>
  <c r="R6743" i="43"/>
  <c r="R6744" i="43"/>
  <c r="R6745" i="43"/>
  <c r="R6746" i="43"/>
  <c r="R6747" i="43"/>
  <c r="R6748" i="43"/>
  <c r="R6749" i="43"/>
  <c r="R6750" i="43"/>
  <c r="R6751" i="43"/>
  <c r="R6752" i="43"/>
  <c r="R6753" i="43"/>
  <c r="R6754" i="43"/>
  <c r="R6755" i="43"/>
  <c r="R6756" i="43"/>
  <c r="R6757" i="43"/>
  <c r="R6758" i="43"/>
  <c r="R6759" i="43"/>
  <c r="R6760" i="43"/>
  <c r="R6761" i="43"/>
  <c r="R6762" i="43"/>
  <c r="R6763" i="43"/>
  <c r="R6764" i="43"/>
  <c r="R6765" i="43"/>
  <c r="R6766" i="43"/>
  <c r="R6767" i="43"/>
  <c r="R6768" i="43"/>
  <c r="R6769" i="43"/>
  <c r="R6770" i="43"/>
  <c r="R6771" i="43"/>
  <c r="R6772" i="43"/>
  <c r="R6773" i="43"/>
  <c r="R6774" i="43"/>
  <c r="R6775" i="43"/>
  <c r="R6776" i="43"/>
  <c r="R6777" i="43"/>
  <c r="R6778" i="43"/>
  <c r="R6779" i="43"/>
  <c r="R6780" i="43"/>
  <c r="R6781" i="43"/>
  <c r="R6782" i="43"/>
  <c r="R6783" i="43"/>
  <c r="R6784" i="43"/>
  <c r="R6785" i="43"/>
  <c r="R6786" i="43"/>
  <c r="R6787" i="43"/>
  <c r="R6788" i="43"/>
  <c r="R6789" i="43"/>
  <c r="R6790" i="43"/>
  <c r="R6791" i="43"/>
  <c r="R6792" i="43"/>
  <c r="R6793" i="43"/>
  <c r="R6794" i="43"/>
  <c r="R6795" i="43"/>
  <c r="R6796" i="43"/>
  <c r="R6797" i="43"/>
  <c r="R6798" i="43"/>
  <c r="R6799" i="43"/>
  <c r="R6800" i="43"/>
  <c r="R6801" i="43"/>
  <c r="R6802" i="43"/>
  <c r="R6803" i="43"/>
  <c r="R6804" i="43"/>
  <c r="R6805" i="43"/>
  <c r="R6806" i="43"/>
  <c r="R6807" i="43"/>
  <c r="R6808" i="43"/>
  <c r="R6809" i="43"/>
  <c r="R6810" i="43"/>
  <c r="R6811" i="43"/>
  <c r="R6812" i="43"/>
  <c r="R6813" i="43"/>
  <c r="R6814" i="43"/>
  <c r="R6815" i="43"/>
  <c r="R6816" i="43"/>
  <c r="R6817" i="43"/>
  <c r="R6818" i="43"/>
  <c r="R6819" i="43"/>
  <c r="R6820" i="43"/>
  <c r="R6821" i="43"/>
  <c r="R6822" i="43"/>
  <c r="R6823" i="43"/>
  <c r="R6824" i="43"/>
  <c r="R6825" i="43"/>
  <c r="R6826" i="43"/>
  <c r="R6827" i="43"/>
  <c r="R6828" i="43"/>
  <c r="R6829" i="43"/>
  <c r="R6830" i="43"/>
  <c r="R6831" i="43"/>
  <c r="R6832" i="43"/>
  <c r="R6833" i="43"/>
  <c r="R6834" i="43"/>
  <c r="R6835" i="43"/>
  <c r="R6836" i="43"/>
  <c r="R6837" i="43"/>
  <c r="R6838" i="43"/>
  <c r="R6839" i="43"/>
  <c r="R6840" i="43"/>
  <c r="R6841" i="43"/>
  <c r="R6842" i="43"/>
  <c r="R6843" i="43"/>
  <c r="R6844" i="43"/>
  <c r="R6845" i="43"/>
  <c r="R6846" i="43"/>
  <c r="R6847" i="43"/>
  <c r="R6848" i="43"/>
  <c r="R6849" i="43"/>
  <c r="R6850" i="43"/>
  <c r="R6851" i="43"/>
  <c r="R6852" i="43"/>
  <c r="R6853" i="43"/>
  <c r="R6854" i="43"/>
  <c r="R6855" i="43"/>
  <c r="R6856" i="43"/>
  <c r="R6857" i="43"/>
  <c r="R6858" i="43"/>
  <c r="R6859" i="43"/>
  <c r="R6860" i="43"/>
  <c r="R6861" i="43"/>
  <c r="R6862" i="43"/>
  <c r="R6863" i="43"/>
  <c r="R6864" i="43"/>
  <c r="R6865" i="43"/>
  <c r="R6866" i="43"/>
  <c r="R6867" i="43"/>
  <c r="R6868" i="43"/>
  <c r="R6869" i="43"/>
  <c r="R6870" i="43"/>
  <c r="R6871" i="43"/>
  <c r="R6872" i="43"/>
  <c r="R6873" i="43"/>
  <c r="R6874" i="43"/>
  <c r="R6875" i="43"/>
  <c r="R6876" i="43"/>
  <c r="R6877" i="43"/>
  <c r="R6878" i="43"/>
  <c r="R6879" i="43"/>
  <c r="R6880" i="43"/>
  <c r="R6881" i="43"/>
  <c r="R6882" i="43"/>
  <c r="R6883" i="43"/>
  <c r="R6884" i="43"/>
  <c r="R6885" i="43"/>
  <c r="R6886" i="43"/>
  <c r="R6887" i="43"/>
  <c r="R6888" i="43"/>
  <c r="R6889" i="43"/>
  <c r="R6890" i="43"/>
  <c r="R6891" i="43"/>
  <c r="R6892" i="43"/>
  <c r="R6893" i="43"/>
  <c r="R6894" i="43"/>
  <c r="R6895" i="43"/>
  <c r="R6896" i="43"/>
  <c r="R6897" i="43"/>
  <c r="R6898" i="43"/>
  <c r="R6899" i="43"/>
  <c r="R6900" i="43"/>
  <c r="R6901" i="43"/>
  <c r="R6902" i="43"/>
  <c r="R6903" i="43"/>
  <c r="R6904" i="43"/>
  <c r="R6905" i="43"/>
  <c r="R6906" i="43"/>
  <c r="R6907" i="43"/>
  <c r="R6908" i="43"/>
  <c r="R6909" i="43"/>
  <c r="R6910" i="43"/>
  <c r="R6911" i="43"/>
  <c r="R6912" i="43"/>
  <c r="R6913" i="43"/>
  <c r="R6914" i="43"/>
  <c r="R6915" i="43"/>
  <c r="R6916" i="43"/>
  <c r="R6917" i="43"/>
  <c r="R6918" i="43"/>
  <c r="R6919" i="43"/>
  <c r="R6920" i="43"/>
  <c r="R6921" i="43"/>
  <c r="R6922" i="43"/>
  <c r="R6923" i="43"/>
  <c r="R6924" i="43"/>
  <c r="R6925" i="43"/>
  <c r="R6926" i="43"/>
  <c r="R6927" i="43"/>
  <c r="R6928" i="43"/>
  <c r="R6929" i="43"/>
  <c r="R6930" i="43"/>
  <c r="R6931" i="43"/>
  <c r="R6932" i="43"/>
  <c r="R6933" i="43"/>
  <c r="R6934" i="43"/>
  <c r="R6935" i="43"/>
  <c r="R6936" i="43"/>
  <c r="R6937" i="43"/>
  <c r="R6938" i="43"/>
  <c r="R6939" i="43"/>
  <c r="R6940" i="43"/>
  <c r="R6941" i="43"/>
  <c r="R6942" i="43"/>
  <c r="R6943" i="43"/>
  <c r="R6944" i="43"/>
  <c r="R6945" i="43"/>
  <c r="R6946" i="43"/>
  <c r="R6947" i="43"/>
  <c r="R6948" i="43"/>
  <c r="R6949" i="43"/>
  <c r="R6950" i="43"/>
  <c r="R6951" i="43"/>
  <c r="R6952" i="43"/>
  <c r="R6953" i="43"/>
  <c r="R6954" i="43"/>
  <c r="R6955" i="43"/>
  <c r="R6956" i="43"/>
  <c r="R6957" i="43"/>
  <c r="R6958" i="43"/>
  <c r="R6959" i="43"/>
  <c r="R6960" i="43"/>
  <c r="R6961" i="43"/>
  <c r="R6962" i="43"/>
  <c r="R6963" i="43"/>
  <c r="R6964" i="43"/>
  <c r="R6965" i="43"/>
  <c r="R6966" i="43"/>
  <c r="R6967" i="43"/>
  <c r="R6968" i="43"/>
  <c r="R6969" i="43"/>
  <c r="R6970" i="43"/>
  <c r="R6971" i="43"/>
  <c r="R6972" i="43"/>
  <c r="R6973" i="43"/>
  <c r="R6974" i="43"/>
  <c r="R6975" i="43"/>
  <c r="R6976" i="43"/>
  <c r="R6977" i="43"/>
  <c r="R6978" i="43"/>
  <c r="R6979" i="43"/>
  <c r="R6980" i="43"/>
  <c r="R6981" i="43"/>
  <c r="R6982" i="43"/>
  <c r="R6983" i="43"/>
  <c r="R6984" i="43"/>
  <c r="R6985" i="43"/>
  <c r="R6986" i="43"/>
  <c r="R6987" i="43"/>
  <c r="R6988" i="43"/>
  <c r="R6989" i="43"/>
  <c r="R6990" i="43"/>
  <c r="R6991" i="43"/>
  <c r="R6992" i="43"/>
  <c r="R6993" i="43"/>
  <c r="R6994" i="43"/>
  <c r="R6995" i="43"/>
  <c r="R6996" i="43"/>
  <c r="R6997" i="43"/>
  <c r="R6998" i="43"/>
  <c r="R6999" i="43"/>
  <c r="R7000" i="43"/>
  <c r="R7001" i="43"/>
  <c r="R7002" i="43"/>
  <c r="R7003" i="43"/>
  <c r="R7004" i="43"/>
  <c r="R7005" i="43"/>
  <c r="R7006" i="43"/>
  <c r="R7007" i="43"/>
  <c r="R7008" i="43"/>
  <c r="R7009" i="43"/>
  <c r="R7010" i="43"/>
  <c r="R7011" i="43"/>
  <c r="R7012" i="43"/>
  <c r="R7013" i="43"/>
  <c r="R7014" i="43"/>
  <c r="R7015" i="43"/>
  <c r="R7016" i="43"/>
  <c r="R7017" i="43"/>
  <c r="R7018" i="43"/>
  <c r="R7019" i="43"/>
  <c r="R7020" i="43"/>
  <c r="R7021" i="43"/>
  <c r="R7022" i="43"/>
  <c r="R7023" i="43"/>
  <c r="R7024" i="43"/>
  <c r="R7025" i="43"/>
  <c r="R7026" i="43"/>
  <c r="R7027" i="43"/>
  <c r="R7028" i="43"/>
  <c r="R7029" i="43"/>
  <c r="R7030" i="43"/>
  <c r="R7031" i="43"/>
  <c r="R7032" i="43"/>
  <c r="R7033" i="43"/>
  <c r="R7034" i="43"/>
  <c r="R7035" i="43"/>
  <c r="R7036" i="43"/>
  <c r="R7037" i="43"/>
  <c r="R7038" i="43"/>
  <c r="R7039" i="43"/>
  <c r="R7040" i="43"/>
  <c r="R7041" i="43"/>
  <c r="R7042" i="43"/>
  <c r="R7043" i="43"/>
  <c r="R7044" i="43"/>
  <c r="R7045" i="43"/>
  <c r="R7046" i="43"/>
  <c r="R7047" i="43"/>
  <c r="R7048" i="43"/>
  <c r="R7049" i="43"/>
  <c r="R7050" i="43"/>
  <c r="R7051" i="43"/>
  <c r="R7052" i="43"/>
  <c r="R7053" i="43"/>
  <c r="R7054" i="43"/>
  <c r="R7055" i="43"/>
  <c r="R7056" i="43"/>
  <c r="R7057" i="43"/>
  <c r="R7058" i="43"/>
  <c r="R7059" i="43"/>
  <c r="R7060" i="43"/>
  <c r="R7061" i="43"/>
  <c r="R7062" i="43"/>
  <c r="R7063" i="43"/>
  <c r="R7064" i="43"/>
  <c r="R7065" i="43"/>
  <c r="R7066" i="43"/>
  <c r="R7067" i="43"/>
  <c r="R7068" i="43"/>
  <c r="R7069" i="43"/>
  <c r="R7070" i="43"/>
  <c r="R7071" i="43"/>
  <c r="R7072" i="43"/>
  <c r="R7073" i="43"/>
  <c r="R7074" i="43"/>
  <c r="R7075" i="43"/>
  <c r="R7076" i="43"/>
  <c r="R7077" i="43"/>
  <c r="R7078" i="43"/>
  <c r="R7079" i="43"/>
  <c r="R7080" i="43"/>
  <c r="R7081" i="43"/>
  <c r="R7082" i="43"/>
  <c r="R7083" i="43"/>
  <c r="R7084" i="43"/>
  <c r="R7085" i="43"/>
  <c r="R7086" i="43"/>
  <c r="R7087" i="43"/>
  <c r="R7088" i="43"/>
  <c r="R7089" i="43"/>
  <c r="R7090" i="43"/>
  <c r="R7091" i="43"/>
  <c r="R7092" i="43"/>
  <c r="R7093" i="43"/>
  <c r="R7094" i="43"/>
  <c r="R7095" i="43"/>
  <c r="R7096" i="43"/>
  <c r="R7097" i="43"/>
  <c r="R7098" i="43"/>
  <c r="R7099" i="43"/>
  <c r="R7100" i="43"/>
  <c r="R7101" i="43"/>
  <c r="R7102" i="43"/>
  <c r="R7103" i="43"/>
  <c r="R7104" i="43"/>
  <c r="R7105" i="43"/>
  <c r="R7106" i="43"/>
  <c r="R7107" i="43"/>
  <c r="R7108" i="43"/>
  <c r="R7109" i="43"/>
  <c r="R7110" i="43"/>
  <c r="R7111" i="43"/>
  <c r="R7112" i="43"/>
  <c r="R7113" i="43"/>
  <c r="R7114" i="43"/>
  <c r="R7115" i="43"/>
  <c r="R7116" i="43"/>
  <c r="R7117" i="43"/>
  <c r="R7118" i="43"/>
  <c r="R7119" i="43"/>
  <c r="R7120" i="43"/>
  <c r="R7121" i="43"/>
  <c r="R7122" i="43"/>
  <c r="R7123" i="43"/>
  <c r="R7124" i="43"/>
  <c r="R7125" i="43"/>
  <c r="R7126" i="43"/>
  <c r="R7127" i="43"/>
  <c r="R7128" i="43"/>
  <c r="R7129" i="43"/>
  <c r="R7130" i="43"/>
  <c r="R7131" i="43"/>
  <c r="R7132" i="43"/>
  <c r="R7133" i="43"/>
  <c r="R7134" i="43"/>
  <c r="R7135" i="43"/>
  <c r="R7136" i="43"/>
  <c r="R7137" i="43"/>
  <c r="R7138" i="43"/>
  <c r="R7139" i="43"/>
  <c r="R7140" i="43"/>
  <c r="R7141" i="43"/>
  <c r="R7142" i="43"/>
  <c r="R7143" i="43"/>
  <c r="R7144" i="43"/>
  <c r="R7145" i="43"/>
  <c r="R7146" i="43"/>
  <c r="R7147" i="43"/>
  <c r="R7148" i="43"/>
  <c r="R7149" i="43"/>
  <c r="R7150" i="43"/>
  <c r="R7151" i="43"/>
  <c r="R7152" i="43"/>
  <c r="R7153" i="43"/>
  <c r="R7154" i="43"/>
  <c r="R7155" i="43"/>
  <c r="R7156" i="43"/>
  <c r="R7157" i="43"/>
  <c r="R7158" i="43"/>
  <c r="R7159" i="43"/>
  <c r="R7160" i="43"/>
  <c r="R7161" i="43"/>
  <c r="R7162" i="43"/>
  <c r="R7163" i="43"/>
  <c r="R7164" i="43"/>
  <c r="R7165" i="43"/>
  <c r="R7166" i="43"/>
  <c r="R7167" i="43"/>
  <c r="R7168" i="43"/>
  <c r="R7169" i="43"/>
  <c r="R7170" i="43"/>
  <c r="R7171" i="43"/>
  <c r="R7172" i="43"/>
  <c r="R7173" i="43"/>
  <c r="R7174" i="43"/>
  <c r="R7175" i="43"/>
  <c r="R7176" i="43"/>
  <c r="R7177" i="43"/>
  <c r="R7178" i="43"/>
  <c r="R7179" i="43"/>
  <c r="R7180" i="43"/>
  <c r="R7181" i="43"/>
  <c r="R7182" i="43"/>
  <c r="R7183" i="43"/>
  <c r="R7184" i="43"/>
  <c r="R7185" i="43"/>
  <c r="R7186" i="43"/>
  <c r="R7187" i="43"/>
  <c r="R7188" i="43"/>
  <c r="R7189" i="43"/>
  <c r="R7190" i="43"/>
  <c r="R7191" i="43"/>
  <c r="R7192" i="43"/>
  <c r="R7193" i="43"/>
  <c r="R7194" i="43"/>
  <c r="R7195" i="43"/>
  <c r="R7196" i="43"/>
  <c r="R7197" i="43"/>
  <c r="R7198" i="43"/>
  <c r="R7199" i="43"/>
  <c r="R7200" i="43"/>
  <c r="R7201" i="43"/>
  <c r="R7202" i="43"/>
  <c r="R7203" i="43"/>
  <c r="R7204" i="43"/>
  <c r="R7205" i="43"/>
  <c r="R7206" i="43"/>
  <c r="R7207" i="43"/>
  <c r="R7208" i="43"/>
  <c r="R7209" i="43"/>
  <c r="R7210" i="43"/>
  <c r="R7211" i="43"/>
  <c r="R7212" i="43"/>
  <c r="R7213" i="43"/>
  <c r="R7214" i="43"/>
  <c r="R7215" i="43"/>
  <c r="R7216" i="43"/>
  <c r="R7217" i="43"/>
  <c r="R7218" i="43"/>
  <c r="R7219" i="43"/>
  <c r="R7220" i="43"/>
  <c r="R7221" i="43"/>
  <c r="R7222" i="43"/>
  <c r="R7223" i="43"/>
  <c r="R7224" i="43"/>
  <c r="R7225" i="43"/>
  <c r="R7226" i="43"/>
  <c r="R7227" i="43"/>
  <c r="R7228" i="43"/>
  <c r="R7229" i="43"/>
  <c r="R7230" i="43"/>
  <c r="R7231" i="43"/>
  <c r="R7232" i="43"/>
  <c r="R7233" i="43"/>
  <c r="R7234" i="43"/>
  <c r="R7235" i="43"/>
  <c r="R7236" i="43"/>
  <c r="R7237" i="43"/>
  <c r="R7238" i="43"/>
  <c r="R7239" i="43"/>
  <c r="R7240" i="43"/>
  <c r="R7241" i="43"/>
  <c r="R7242" i="43"/>
  <c r="R7243" i="43"/>
  <c r="R7244" i="43"/>
  <c r="R7245" i="43"/>
  <c r="R7246" i="43"/>
  <c r="R7247" i="43"/>
  <c r="R7248" i="43"/>
  <c r="R7249" i="43"/>
  <c r="R7250" i="43"/>
  <c r="R7251" i="43"/>
  <c r="R7252" i="43"/>
  <c r="R7253" i="43"/>
  <c r="R7254" i="43"/>
  <c r="R7255" i="43"/>
  <c r="R7256" i="43"/>
  <c r="R7257" i="43"/>
  <c r="R7258" i="43"/>
  <c r="R7259" i="43"/>
  <c r="R7260" i="43"/>
  <c r="R7261" i="43"/>
  <c r="R7262" i="43"/>
  <c r="R7263" i="43"/>
  <c r="R7264" i="43"/>
  <c r="R7265" i="43"/>
  <c r="R7266" i="43"/>
  <c r="R7267" i="43"/>
  <c r="R7268" i="43"/>
  <c r="R7269" i="43"/>
  <c r="R7270" i="43"/>
  <c r="R7271" i="43"/>
  <c r="R7272" i="43"/>
  <c r="R7273" i="43"/>
  <c r="R7274" i="43"/>
  <c r="R7275" i="43"/>
  <c r="R7276" i="43"/>
  <c r="R7277" i="43"/>
  <c r="R7278" i="43"/>
  <c r="R7279" i="43"/>
  <c r="R7280" i="43"/>
  <c r="R7281" i="43"/>
  <c r="R7282" i="43"/>
  <c r="R7283" i="43"/>
  <c r="R7284" i="43"/>
  <c r="R7285" i="43"/>
  <c r="R7286" i="43"/>
  <c r="R7287" i="43"/>
  <c r="R7288" i="43"/>
  <c r="R7289" i="43"/>
  <c r="R7290" i="43"/>
  <c r="R7291" i="43"/>
  <c r="R7292" i="43"/>
  <c r="R7293" i="43"/>
  <c r="R7294" i="43"/>
  <c r="R7295" i="43"/>
  <c r="R7296" i="43"/>
  <c r="R7297" i="43"/>
  <c r="R7298" i="43"/>
  <c r="R7299" i="43"/>
  <c r="R7300" i="43"/>
  <c r="R7301" i="43"/>
  <c r="R7302" i="43"/>
  <c r="R7303" i="43"/>
  <c r="R7304" i="43"/>
  <c r="R7305" i="43"/>
  <c r="R7306" i="43"/>
  <c r="R7307" i="43"/>
  <c r="R7308" i="43"/>
  <c r="R7309" i="43"/>
  <c r="R7310" i="43"/>
  <c r="R7311" i="43"/>
  <c r="R7312" i="43"/>
  <c r="R7313" i="43"/>
  <c r="R7314" i="43"/>
  <c r="R7315" i="43"/>
  <c r="R7316" i="43"/>
  <c r="R7317" i="43"/>
  <c r="R7318" i="43"/>
  <c r="R7319" i="43"/>
  <c r="R7320" i="43"/>
  <c r="R7321" i="43"/>
  <c r="R7322" i="43"/>
  <c r="R7323" i="43"/>
  <c r="R7324" i="43"/>
  <c r="R7325" i="43"/>
  <c r="R7326" i="43"/>
  <c r="R7327" i="43"/>
  <c r="R7328" i="43"/>
  <c r="R7329" i="43"/>
  <c r="R7330" i="43"/>
  <c r="R7331" i="43"/>
  <c r="R7332" i="43"/>
  <c r="R7333" i="43"/>
  <c r="R7334" i="43"/>
  <c r="R7335" i="43"/>
  <c r="R7336" i="43"/>
  <c r="R7337" i="43"/>
  <c r="R7338" i="43"/>
  <c r="R7339" i="43"/>
  <c r="R7340" i="43"/>
  <c r="R7341" i="43"/>
  <c r="R7342" i="43"/>
  <c r="R7343" i="43"/>
  <c r="R7344" i="43"/>
  <c r="R7345" i="43"/>
  <c r="R7346" i="43"/>
  <c r="R7347" i="43"/>
  <c r="R7348" i="43"/>
  <c r="R7349" i="43"/>
  <c r="R7350" i="43"/>
  <c r="R7351" i="43"/>
  <c r="R7352" i="43"/>
  <c r="R7353" i="43"/>
  <c r="R7354" i="43"/>
  <c r="R7355" i="43"/>
  <c r="R7356" i="43"/>
  <c r="R7357" i="43"/>
  <c r="R7358" i="43"/>
  <c r="R7359" i="43"/>
  <c r="R7360" i="43"/>
  <c r="R7361" i="43"/>
  <c r="R7362" i="43"/>
  <c r="R7363" i="43"/>
  <c r="R7364" i="43"/>
  <c r="R7365" i="43"/>
  <c r="R7366" i="43"/>
  <c r="R7367" i="43"/>
  <c r="R7368" i="43"/>
  <c r="R7369" i="43"/>
  <c r="R7370" i="43"/>
  <c r="R7371" i="43"/>
  <c r="R7372" i="43"/>
  <c r="R7373" i="43"/>
  <c r="R7374" i="43"/>
  <c r="R7375" i="43"/>
  <c r="R7376" i="43"/>
  <c r="R7377" i="43"/>
  <c r="R7378" i="43"/>
  <c r="R7379" i="43"/>
  <c r="R7380" i="43"/>
  <c r="R7381" i="43"/>
  <c r="R7382" i="43"/>
  <c r="R7383" i="43"/>
  <c r="R7384" i="43"/>
  <c r="R7385" i="43"/>
  <c r="R7386" i="43"/>
  <c r="R7387" i="43"/>
  <c r="R7388" i="43"/>
  <c r="R7389" i="43"/>
  <c r="R7390" i="43"/>
  <c r="R7391" i="43"/>
  <c r="R7392" i="43"/>
  <c r="R7393" i="43"/>
  <c r="R7394" i="43"/>
  <c r="R7395" i="43"/>
  <c r="R7396" i="43"/>
  <c r="R7397" i="43"/>
  <c r="R7398" i="43"/>
  <c r="R7399" i="43"/>
  <c r="R7400" i="43"/>
  <c r="R7401" i="43"/>
  <c r="R7402" i="43"/>
  <c r="R7403" i="43"/>
  <c r="R7404" i="43"/>
  <c r="R7405" i="43"/>
  <c r="R7406" i="43"/>
  <c r="R7407" i="43"/>
  <c r="R7408" i="43"/>
  <c r="R7409" i="43"/>
  <c r="R7410" i="43"/>
  <c r="R7411" i="43"/>
  <c r="R7412" i="43"/>
  <c r="R7413" i="43"/>
  <c r="R7414" i="43"/>
  <c r="R7415" i="43"/>
  <c r="R7416" i="43"/>
  <c r="R7417" i="43"/>
  <c r="R7418" i="43"/>
  <c r="R7419" i="43"/>
  <c r="R7420" i="43"/>
  <c r="R7421" i="43"/>
  <c r="R7422" i="43"/>
  <c r="R7423" i="43"/>
  <c r="R7424" i="43"/>
  <c r="R7425" i="43"/>
  <c r="R7426" i="43"/>
  <c r="R7427" i="43"/>
  <c r="R7428" i="43"/>
  <c r="R7429" i="43"/>
  <c r="R7430" i="43"/>
  <c r="R7431" i="43"/>
  <c r="R7432" i="43"/>
  <c r="R7433" i="43"/>
  <c r="R7434" i="43"/>
  <c r="R7435" i="43"/>
  <c r="R7436" i="43"/>
  <c r="R7437" i="43"/>
  <c r="R7438" i="43"/>
  <c r="R7439" i="43"/>
  <c r="R7440" i="43"/>
  <c r="R7441" i="43"/>
  <c r="R7442" i="43"/>
  <c r="R7443" i="43"/>
  <c r="R7444" i="43"/>
  <c r="R7445" i="43"/>
  <c r="R7446" i="43"/>
  <c r="R7447" i="43"/>
  <c r="R7448" i="43"/>
  <c r="R7449" i="43"/>
  <c r="R7450" i="43"/>
  <c r="R7451" i="43"/>
  <c r="R7452" i="43"/>
  <c r="R7453" i="43"/>
  <c r="R7454" i="43"/>
  <c r="R7455" i="43"/>
  <c r="R7456" i="43"/>
  <c r="R7457" i="43"/>
  <c r="R7458" i="43"/>
  <c r="R7459" i="43"/>
  <c r="R7460" i="43"/>
  <c r="R7461" i="43"/>
  <c r="R7462" i="43"/>
  <c r="R7463" i="43"/>
  <c r="R7464" i="43"/>
  <c r="R7465" i="43"/>
  <c r="R7466" i="43"/>
  <c r="R7467" i="43"/>
  <c r="R7468" i="43"/>
  <c r="R7469" i="43"/>
  <c r="R7470" i="43"/>
  <c r="R7471" i="43"/>
  <c r="R7472" i="43"/>
  <c r="R7473" i="43"/>
  <c r="R7474" i="43"/>
  <c r="R7475" i="43"/>
  <c r="R7476" i="43"/>
  <c r="R7477" i="43"/>
  <c r="R7478" i="43"/>
  <c r="R7479" i="43"/>
  <c r="R7480" i="43"/>
  <c r="R7481" i="43"/>
  <c r="R7482" i="43"/>
  <c r="R7483" i="43"/>
  <c r="R7484" i="43"/>
  <c r="R7485" i="43"/>
  <c r="R7486" i="43"/>
  <c r="R7487" i="43"/>
  <c r="R7488" i="43"/>
  <c r="R7489" i="43"/>
  <c r="R7490" i="43"/>
  <c r="R7491" i="43"/>
  <c r="R7492" i="43"/>
  <c r="R7493" i="43"/>
  <c r="R7494" i="43"/>
  <c r="R7495" i="43"/>
  <c r="R7496" i="43"/>
  <c r="R7497" i="43"/>
  <c r="R7498" i="43"/>
  <c r="R7499" i="43"/>
  <c r="R7500" i="43"/>
  <c r="R7501" i="43"/>
  <c r="R7502" i="43"/>
  <c r="R7503" i="43"/>
  <c r="R7504" i="43"/>
  <c r="R7505" i="43"/>
  <c r="R7506" i="43"/>
  <c r="R7507" i="43"/>
  <c r="R7508" i="43"/>
  <c r="R7509" i="43"/>
  <c r="R7510" i="43"/>
  <c r="R7511" i="43"/>
  <c r="R7512" i="43"/>
  <c r="R7513" i="43"/>
  <c r="R7514" i="43"/>
  <c r="R7515" i="43"/>
  <c r="R7516" i="43"/>
  <c r="R7517" i="43"/>
  <c r="R7518" i="43"/>
  <c r="R7519" i="43"/>
  <c r="R7520" i="43"/>
  <c r="R7521" i="43"/>
  <c r="R7522" i="43"/>
  <c r="R7523" i="43"/>
  <c r="R7524" i="43"/>
  <c r="R7525" i="43"/>
  <c r="R7526" i="43"/>
  <c r="R7527" i="43"/>
  <c r="R7528" i="43"/>
  <c r="R7529" i="43"/>
  <c r="R7530" i="43"/>
  <c r="R7531" i="43"/>
  <c r="R7532" i="43"/>
  <c r="R7533" i="43"/>
  <c r="R7534" i="43"/>
  <c r="R7535" i="43"/>
  <c r="R7536" i="43"/>
  <c r="R7537" i="43"/>
  <c r="R7538" i="43"/>
  <c r="R7539" i="43"/>
  <c r="R7540" i="43"/>
  <c r="R7541" i="43"/>
  <c r="R7542" i="43"/>
  <c r="R7543" i="43"/>
  <c r="R7544" i="43"/>
  <c r="R7545" i="43"/>
  <c r="R7546" i="43"/>
  <c r="R7547" i="43"/>
  <c r="R7548" i="43"/>
  <c r="R7549" i="43"/>
  <c r="R7550" i="43"/>
  <c r="R7551" i="43"/>
  <c r="R7552" i="43"/>
  <c r="R7553" i="43"/>
  <c r="R7554" i="43"/>
  <c r="R7555" i="43"/>
  <c r="R7556" i="43"/>
  <c r="R7557" i="43"/>
  <c r="R7558" i="43"/>
  <c r="R7559" i="43"/>
  <c r="R7560" i="43"/>
  <c r="R7561" i="43"/>
  <c r="R7562" i="43"/>
  <c r="R7563" i="43"/>
  <c r="R7564" i="43"/>
  <c r="R7565" i="43"/>
  <c r="R7566" i="43"/>
  <c r="R7567" i="43"/>
  <c r="R7568" i="43"/>
  <c r="R7569" i="43"/>
  <c r="R7570" i="43"/>
  <c r="R7571" i="43"/>
  <c r="R7572" i="43"/>
  <c r="R7573" i="43"/>
  <c r="R7574" i="43"/>
  <c r="R7575" i="43"/>
  <c r="R7576" i="43"/>
  <c r="R7577" i="43"/>
  <c r="R7578" i="43"/>
  <c r="R7579" i="43"/>
  <c r="R7580" i="43"/>
  <c r="R7581" i="43"/>
  <c r="R7582" i="43"/>
  <c r="R7583" i="43"/>
  <c r="R7584" i="43"/>
  <c r="R7585" i="43"/>
  <c r="R7586" i="43"/>
  <c r="R7587" i="43"/>
  <c r="R7588" i="43"/>
  <c r="R7589" i="43"/>
  <c r="R7590" i="43"/>
  <c r="R7591" i="43"/>
  <c r="R7592" i="43"/>
  <c r="R7593" i="43"/>
  <c r="R7594" i="43"/>
  <c r="R7595" i="43"/>
  <c r="R7596" i="43"/>
  <c r="R7597" i="43"/>
  <c r="R7598" i="43"/>
  <c r="R7599" i="43"/>
  <c r="R7600" i="43"/>
  <c r="R7601" i="43"/>
  <c r="R7602" i="43"/>
  <c r="R7603" i="43"/>
  <c r="R7604" i="43"/>
  <c r="R7605" i="43"/>
  <c r="R7606" i="43"/>
  <c r="R7607" i="43"/>
  <c r="R7608" i="43"/>
  <c r="R7609" i="43"/>
  <c r="R7610" i="43"/>
  <c r="R7611" i="43"/>
  <c r="R7612" i="43"/>
  <c r="R7613" i="43"/>
  <c r="R7614" i="43"/>
  <c r="R7615" i="43"/>
  <c r="R7616" i="43"/>
  <c r="R7617" i="43"/>
  <c r="R7618" i="43"/>
  <c r="R7619" i="43"/>
  <c r="R7620" i="43"/>
  <c r="R7621" i="43"/>
  <c r="R7622" i="43"/>
  <c r="R7623" i="43"/>
  <c r="R7624" i="43"/>
  <c r="R7625" i="43"/>
  <c r="R7626" i="43"/>
  <c r="R7627" i="43"/>
  <c r="R7628" i="43"/>
  <c r="R7629" i="43"/>
  <c r="R7630" i="43"/>
  <c r="R7631" i="43"/>
  <c r="R7632" i="43"/>
  <c r="R7633" i="43"/>
  <c r="R7634" i="43"/>
  <c r="R7635" i="43"/>
  <c r="R7636" i="43"/>
  <c r="R7637" i="43"/>
  <c r="R7638" i="43"/>
  <c r="R7639" i="43"/>
  <c r="R7640" i="43"/>
  <c r="R7641" i="43"/>
  <c r="R7642" i="43"/>
  <c r="R7643" i="43"/>
  <c r="R7644" i="43"/>
  <c r="R7645" i="43"/>
  <c r="R7646" i="43"/>
  <c r="R7647" i="43"/>
  <c r="R7648" i="43"/>
  <c r="R7649" i="43"/>
  <c r="R7650" i="43"/>
  <c r="R7651" i="43"/>
  <c r="R7652" i="43"/>
  <c r="R7653" i="43"/>
  <c r="R7654" i="43"/>
  <c r="R7655" i="43"/>
  <c r="R7656" i="43"/>
  <c r="R7657" i="43"/>
  <c r="R7658" i="43"/>
  <c r="R7659" i="43"/>
  <c r="R7660" i="43"/>
  <c r="R7661" i="43"/>
  <c r="R7662" i="43"/>
  <c r="R7663" i="43"/>
  <c r="R7664" i="43"/>
  <c r="R7665" i="43"/>
  <c r="R7666" i="43"/>
  <c r="R7667" i="43"/>
  <c r="R7668" i="43"/>
  <c r="R7669" i="43"/>
  <c r="R7670" i="43"/>
  <c r="R7671" i="43"/>
  <c r="R7672" i="43"/>
  <c r="R7673" i="43"/>
  <c r="R7674" i="43"/>
  <c r="R7675" i="43"/>
  <c r="R7676" i="43"/>
  <c r="R7677" i="43"/>
  <c r="R7678" i="43"/>
  <c r="R7679" i="43"/>
  <c r="R7680" i="43"/>
  <c r="R7681" i="43"/>
  <c r="R7682" i="43"/>
  <c r="R7683" i="43"/>
  <c r="R7684" i="43"/>
  <c r="R7685" i="43"/>
  <c r="R7686" i="43"/>
  <c r="R7687" i="43"/>
  <c r="R7688" i="43"/>
  <c r="R7689" i="43"/>
  <c r="R7690" i="43"/>
  <c r="R7691" i="43"/>
  <c r="R7692" i="43"/>
  <c r="R7693" i="43"/>
  <c r="R7694" i="43"/>
  <c r="R7695" i="43"/>
  <c r="R7696" i="43"/>
  <c r="R7697" i="43"/>
  <c r="R7698" i="43"/>
  <c r="R7699" i="43"/>
  <c r="R7700" i="43"/>
  <c r="R7701" i="43"/>
  <c r="R7702" i="43"/>
  <c r="R7703" i="43"/>
  <c r="R7704" i="43"/>
  <c r="R7705" i="43"/>
  <c r="R7706" i="43"/>
  <c r="R7707" i="43"/>
  <c r="R7708" i="43"/>
  <c r="R7709" i="43"/>
  <c r="R7710" i="43"/>
  <c r="R7711" i="43"/>
  <c r="R7712" i="43"/>
  <c r="R7713" i="43"/>
  <c r="R7714" i="43"/>
  <c r="R7715" i="43"/>
  <c r="R7716" i="43"/>
  <c r="R7717" i="43"/>
  <c r="R7718" i="43"/>
  <c r="R7719" i="43"/>
  <c r="R7720" i="43"/>
  <c r="R7721" i="43"/>
  <c r="R7722" i="43"/>
  <c r="R7723" i="43"/>
  <c r="R7724" i="43"/>
  <c r="R7725" i="43"/>
  <c r="R7726" i="43"/>
  <c r="R7727" i="43"/>
  <c r="R7728" i="43"/>
  <c r="R7729" i="43"/>
  <c r="R7730" i="43"/>
  <c r="R7731" i="43"/>
  <c r="R7732" i="43"/>
  <c r="R7733" i="43"/>
  <c r="R7734" i="43"/>
  <c r="R7735" i="43"/>
  <c r="R7736" i="43"/>
  <c r="R7737" i="43"/>
  <c r="R7738" i="43"/>
  <c r="R7739" i="43"/>
  <c r="R7740" i="43"/>
  <c r="R7741" i="43"/>
  <c r="R7742" i="43"/>
  <c r="R7743" i="43"/>
  <c r="R7744" i="43"/>
  <c r="R7745" i="43"/>
  <c r="R7746" i="43"/>
  <c r="R7747" i="43"/>
  <c r="R7748" i="43"/>
  <c r="R7749" i="43"/>
  <c r="R7750" i="43"/>
  <c r="R7751" i="43"/>
  <c r="R7752" i="43"/>
  <c r="R7753" i="43"/>
  <c r="R7754" i="43"/>
  <c r="R7755" i="43"/>
  <c r="R7756" i="43"/>
  <c r="R7757" i="43"/>
  <c r="R7758" i="43"/>
  <c r="R7759" i="43"/>
  <c r="R7760" i="43"/>
  <c r="R7761" i="43"/>
  <c r="R7762" i="43"/>
  <c r="R7763" i="43"/>
  <c r="R7764" i="43"/>
  <c r="R7765" i="43"/>
  <c r="R7766" i="43"/>
  <c r="R7767" i="43"/>
  <c r="R7768" i="43"/>
  <c r="R7769" i="43"/>
  <c r="R7770" i="43"/>
  <c r="R7771" i="43"/>
  <c r="R7772" i="43"/>
  <c r="R7773" i="43"/>
  <c r="R7774" i="43"/>
  <c r="R7775" i="43"/>
  <c r="R7776" i="43"/>
  <c r="R7777" i="43"/>
  <c r="R7778" i="43"/>
  <c r="R7779" i="43"/>
  <c r="R7780" i="43"/>
  <c r="R7781" i="43"/>
  <c r="R7782" i="43"/>
  <c r="R7783" i="43"/>
  <c r="R7784" i="43"/>
  <c r="R7785" i="43"/>
  <c r="R7786" i="43"/>
  <c r="R7787" i="43"/>
  <c r="R7788" i="43"/>
  <c r="R7789" i="43"/>
  <c r="R7790" i="43"/>
  <c r="R7791" i="43"/>
  <c r="R7792" i="43"/>
  <c r="R7793" i="43"/>
  <c r="R7794" i="43"/>
  <c r="R7795" i="43"/>
  <c r="R7796" i="43"/>
  <c r="R7797" i="43"/>
  <c r="R7798" i="43"/>
  <c r="R7799" i="43"/>
  <c r="R7800" i="43"/>
  <c r="R7801" i="43"/>
  <c r="R7802" i="43"/>
  <c r="R7803" i="43"/>
  <c r="R7804" i="43"/>
  <c r="R7805" i="43"/>
  <c r="R7806" i="43"/>
  <c r="R7807" i="43"/>
  <c r="R7808" i="43"/>
  <c r="R7809" i="43"/>
  <c r="R7810" i="43"/>
  <c r="R7811" i="43"/>
  <c r="R7812" i="43"/>
  <c r="R7813" i="43"/>
  <c r="R7814" i="43"/>
  <c r="R7815" i="43"/>
  <c r="R7816" i="43"/>
  <c r="R7817" i="43"/>
  <c r="R7818" i="43"/>
  <c r="R7819" i="43"/>
  <c r="R7820" i="43"/>
  <c r="R7821" i="43"/>
  <c r="R7822" i="43"/>
  <c r="R7823" i="43"/>
  <c r="R7824" i="43"/>
  <c r="R7825" i="43"/>
  <c r="R7826" i="43"/>
  <c r="R7827" i="43"/>
  <c r="R7828" i="43"/>
  <c r="R7829" i="43"/>
  <c r="R7830" i="43"/>
  <c r="R7831" i="43"/>
  <c r="R7832" i="43"/>
  <c r="R7833" i="43"/>
  <c r="R7834" i="43"/>
  <c r="R7835" i="43"/>
  <c r="R7836" i="43"/>
  <c r="R7837" i="43"/>
  <c r="R7838" i="43"/>
  <c r="R7839" i="43"/>
  <c r="R7840" i="43"/>
  <c r="R7841" i="43"/>
  <c r="R7842" i="43"/>
  <c r="R7843" i="43"/>
  <c r="R7844" i="43"/>
  <c r="R7845" i="43"/>
  <c r="R7846" i="43"/>
  <c r="R7847" i="43"/>
  <c r="R7848" i="43"/>
  <c r="R7849" i="43"/>
  <c r="R7850" i="43"/>
  <c r="R7851" i="43"/>
  <c r="R7852" i="43"/>
  <c r="R7853" i="43"/>
  <c r="R7854" i="43"/>
  <c r="R7855" i="43"/>
  <c r="R7856" i="43"/>
  <c r="R7857" i="43"/>
  <c r="R7858" i="43"/>
  <c r="R7859" i="43"/>
  <c r="R7860" i="43"/>
  <c r="R7861" i="43"/>
  <c r="R7862" i="43"/>
  <c r="R7863" i="43"/>
  <c r="R7864" i="43"/>
  <c r="R7865" i="43"/>
  <c r="R7866" i="43"/>
  <c r="R7867" i="43"/>
  <c r="R7868" i="43"/>
  <c r="R7869" i="43"/>
  <c r="R7870" i="43"/>
  <c r="R7871" i="43"/>
  <c r="R7872" i="43"/>
  <c r="R7873" i="43"/>
  <c r="R7874" i="43"/>
  <c r="R7875" i="43"/>
  <c r="R7876" i="43"/>
  <c r="R7877" i="43"/>
  <c r="R7878" i="43"/>
  <c r="R7879" i="43"/>
  <c r="R7880" i="43"/>
  <c r="R7881" i="43"/>
  <c r="R7882" i="43"/>
  <c r="R7883" i="43"/>
  <c r="R7884" i="43"/>
  <c r="R7885" i="43"/>
  <c r="R7886" i="43"/>
  <c r="R7887" i="43"/>
  <c r="R7888" i="43"/>
  <c r="R7889" i="43"/>
  <c r="R7890" i="43"/>
  <c r="R7891" i="43"/>
  <c r="R7892" i="43"/>
  <c r="R7893" i="43"/>
  <c r="R7894" i="43"/>
  <c r="R7895" i="43"/>
  <c r="R7896" i="43"/>
  <c r="R7897" i="43"/>
  <c r="R7898" i="43"/>
  <c r="R7899" i="43"/>
  <c r="R7900" i="43"/>
  <c r="R7901" i="43"/>
  <c r="R7902" i="43"/>
  <c r="R7903" i="43"/>
  <c r="R7904" i="43"/>
  <c r="R7905" i="43"/>
  <c r="R7906" i="43"/>
  <c r="R7907" i="43"/>
  <c r="R7908" i="43"/>
  <c r="R7909" i="43"/>
  <c r="R7910" i="43"/>
  <c r="R7911" i="43"/>
  <c r="R7912" i="43"/>
  <c r="R7913" i="43"/>
  <c r="R7914" i="43"/>
  <c r="R7915" i="43"/>
  <c r="R7916" i="43"/>
  <c r="R7917" i="43"/>
  <c r="R7918" i="43"/>
  <c r="R7919" i="43"/>
  <c r="R7920" i="43"/>
  <c r="R7921" i="43"/>
  <c r="R7922" i="43"/>
  <c r="R7923" i="43"/>
  <c r="R7924" i="43"/>
  <c r="R7925" i="43"/>
  <c r="R7926" i="43"/>
  <c r="R7927" i="43"/>
  <c r="R7928" i="43"/>
  <c r="R7929" i="43"/>
  <c r="R7930" i="43"/>
  <c r="R7931" i="43"/>
  <c r="R7932" i="43"/>
  <c r="R7933" i="43"/>
  <c r="R7934" i="43"/>
  <c r="R7935" i="43"/>
  <c r="R7936" i="43"/>
  <c r="R7937" i="43"/>
  <c r="R7938" i="43"/>
  <c r="R7939" i="43"/>
  <c r="R7940" i="43"/>
  <c r="R7941" i="43"/>
  <c r="R7942" i="43"/>
  <c r="R7943" i="43"/>
  <c r="R7944" i="43"/>
  <c r="R7945" i="43"/>
  <c r="R7946" i="43"/>
  <c r="R7947" i="43"/>
  <c r="R7948" i="43"/>
  <c r="R7949" i="43"/>
  <c r="R7950" i="43"/>
  <c r="R7951" i="43"/>
  <c r="R7952" i="43"/>
  <c r="R7953" i="43"/>
  <c r="R7954" i="43"/>
  <c r="R7955" i="43"/>
  <c r="R7956" i="43"/>
  <c r="R7957" i="43"/>
  <c r="R7958" i="43"/>
  <c r="R7959" i="43"/>
  <c r="R7960" i="43"/>
  <c r="R7961" i="43"/>
  <c r="R7962" i="43"/>
  <c r="R7963" i="43"/>
  <c r="R7964" i="43"/>
  <c r="R7965" i="43"/>
  <c r="R7966" i="43"/>
  <c r="R7967" i="43"/>
  <c r="R7968" i="43"/>
  <c r="R7969" i="43"/>
  <c r="R7970" i="43"/>
  <c r="R7971" i="43"/>
  <c r="R7972" i="43"/>
  <c r="R7973" i="43"/>
  <c r="R7974" i="43"/>
  <c r="R7975" i="43"/>
  <c r="R7976" i="43"/>
  <c r="R7977" i="43"/>
  <c r="R7978" i="43"/>
  <c r="R7979" i="43"/>
  <c r="R7980" i="43"/>
  <c r="R7981" i="43"/>
  <c r="R7982" i="43"/>
  <c r="R7983" i="43"/>
  <c r="R7984" i="43"/>
  <c r="R7985" i="43"/>
  <c r="R7986" i="43"/>
  <c r="R7987" i="43"/>
  <c r="R7988" i="43"/>
  <c r="R7989" i="43"/>
  <c r="R7990" i="43"/>
  <c r="R7991" i="43"/>
  <c r="R7992" i="43"/>
  <c r="R7993" i="43"/>
  <c r="R7994" i="43"/>
  <c r="R7995" i="43"/>
  <c r="R7996" i="43"/>
  <c r="R7997" i="43"/>
  <c r="R7998" i="43"/>
  <c r="R7999" i="43"/>
  <c r="R8000" i="43"/>
  <c r="R8001" i="43"/>
  <c r="R8002" i="43"/>
  <c r="R8003" i="43"/>
  <c r="R8004" i="43"/>
  <c r="R8005" i="43"/>
  <c r="R8006" i="43"/>
  <c r="R8007" i="43"/>
  <c r="R8008" i="43"/>
  <c r="R8009" i="43"/>
  <c r="R8010" i="43"/>
  <c r="R8011" i="43"/>
  <c r="R8012" i="43"/>
  <c r="R8013" i="43"/>
  <c r="R8014" i="43"/>
  <c r="R8015" i="43"/>
  <c r="R8016" i="43"/>
  <c r="R8017" i="43"/>
  <c r="R8018" i="43"/>
  <c r="R8019" i="43"/>
  <c r="R8020" i="43"/>
  <c r="R8021" i="43"/>
  <c r="R8022" i="43"/>
  <c r="R8023" i="43"/>
  <c r="R8024" i="43"/>
  <c r="R8025" i="43"/>
  <c r="R8026" i="43"/>
  <c r="R8027" i="43"/>
  <c r="R8028" i="43"/>
  <c r="R8029" i="43"/>
  <c r="R8030" i="43"/>
  <c r="R8031" i="43"/>
  <c r="R8032" i="43"/>
  <c r="R8033" i="43"/>
  <c r="R8034" i="43"/>
  <c r="R8035" i="43"/>
  <c r="R8036" i="43"/>
  <c r="R8037" i="43"/>
  <c r="R8038" i="43"/>
  <c r="R8039" i="43"/>
  <c r="R8040" i="43"/>
  <c r="R8041" i="43"/>
  <c r="R8042" i="43"/>
  <c r="R8043" i="43"/>
  <c r="R8044" i="43"/>
  <c r="R8045" i="43"/>
  <c r="R8046" i="43"/>
  <c r="R8047" i="43"/>
  <c r="R8048" i="43"/>
  <c r="R8049" i="43"/>
  <c r="R8050" i="43"/>
  <c r="R8051" i="43"/>
  <c r="R8052" i="43"/>
  <c r="R8053" i="43"/>
  <c r="R8054" i="43"/>
  <c r="R8055" i="43"/>
  <c r="R8056" i="43"/>
  <c r="R8057" i="43"/>
  <c r="R8058" i="43"/>
  <c r="R8059" i="43"/>
  <c r="R8060" i="43"/>
  <c r="R8061" i="43"/>
  <c r="R8062" i="43"/>
  <c r="R8063" i="43"/>
  <c r="R8064" i="43"/>
  <c r="R8065" i="43"/>
  <c r="R8066" i="43"/>
  <c r="R8067" i="43"/>
  <c r="R8068" i="43"/>
  <c r="R8069" i="43"/>
  <c r="R8070" i="43"/>
  <c r="R8071" i="43"/>
  <c r="R8072" i="43"/>
  <c r="R8073" i="43"/>
  <c r="R8074" i="43"/>
  <c r="R8075" i="43"/>
  <c r="R8076" i="43"/>
  <c r="R8077" i="43"/>
  <c r="R8078" i="43"/>
  <c r="R8079" i="43"/>
  <c r="R8080" i="43"/>
  <c r="R8081" i="43"/>
  <c r="R8082" i="43"/>
  <c r="R8083" i="43"/>
  <c r="R8084" i="43"/>
  <c r="R8085" i="43"/>
  <c r="R8086" i="43"/>
  <c r="R8087" i="43"/>
  <c r="R8088" i="43"/>
  <c r="R8089" i="43"/>
  <c r="R8090" i="43"/>
  <c r="R8091" i="43"/>
  <c r="R8092" i="43"/>
  <c r="R8093" i="43"/>
  <c r="R8094" i="43"/>
  <c r="R8095" i="43"/>
  <c r="R8096" i="43"/>
  <c r="R8097" i="43"/>
  <c r="R8098" i="43"/>
  <c r="R8099" i="43"/>
  <c r="R8100" i="43"/>
  <c r="R8101" i="43"/>
  <c r="R8102" i="43"/>
  <c r="R8103" i="43"/>
  <c r="R8104" i="43"/>
  <c r="R8105" i="43"/>
  <c r="R8106" i="43"/>
  <c r="R8107" i="43"/>
  <c r="R8108" i="43"/>
  <c r="R8109" i="43"/>
  <c r="R8110" i="43"/>
  <c r="R8111" i="43"/>
  <c r="R8112" i="43"/>
  <c r="R8113" i="43"/>
  <c r="R8114" i="43"/>
  <c r="R8115" i="43"/>
  <c r="R8116" i="43"/>
  <c r="R8117" i="43"/>
  <c r="R8118" i="43"/>
  <c r="R8119" i="43"/>
  <c r="R8120" i="43"/>
  <c r="R8121" i="43"/>
  <c r="R8122" i="43"/>
  <c r="R8123" i="43"/>
  <c r="R8124" i="43"/>
  <c r="R8125" i="43"/>
  <c r="R8126" i="43"/>
  <c r="R8127" i="43"/>
  <c r="R8128" i="43"/>
  <c r="R8129" i="43"/>
  <c r="R8130" i="43"/>
  <c r="R8131" i="43"/>
  <c r="R8132" i="43"/>
  <c r="R8133" i="43"/>
  <c r="R8134" i="43"/>
  <c r="R8135" i="43"/>
  <c r="R8136" i="43"/>
  <c r="R8137" i="43"/>
  <c r="R8138" i="43"/>
  <c r="R8139" i="43"/>
  <c r="R8140" i="43"/>
  <c r="R8141" i="43"/>
  <c r="R8142" i="43"/>
  <c r="R8143" i="43"/>
  <c r="R8144" i="43"/>
  <c r="R8145" i="43"/>
  <c r="R8146" i="43"/>
  <c r="R8147" i="43"/>
  <c r="R8148" i="43"/>
  <c r="R8149" i="43"/>
  <c r="R8150" i="43"/>
  <c r="R8151" i="43"/>
  <c r="R8152" i="43"/>
  <c r="R8153" i="43"/>
  <c r="R8154" i="43"/>
  <c r="R8155" i="43"/>
  <c r="R8156" i="43"/>
  <c r="R8157" i="43"/>
  <c r="R8158" i="43"/>
  <c r="R8159" i="43"/>
  <c r="R8160" i="43"/>
  <c r="R8161" i="43"/>
  <c r="R8162" i="43"/>
  <c r="R8163" i="43"/>
  <c r="R8164" i="43"/>
  <c r="R8165" i="43"/>
  <c r="R8166" i="43"/>
  <c r="R8167" i="43"/>
  <c r="R8168" i="43"/>
  <c r="R8169" i="43"/>
  <c r="R8170" i="43"/>
  <c r="R8171" i="43"/>
  <c r="R8172" i="43"/>
  <c r="R8173" i="43"/>
  <c r="R8174" i="43"/>
  <c r="R8175" i="43"/>
  <c r="R8176" i="43"/>
  <c r="R8177" i="43"/>
  <c r="R8178" i="43"/>
  <c r="R8179" i="43"/>
  <c r="R8180" i="43"/>
  <c r="R8181" i="43"/>
  <c r="R8182" i="43"/>
  <c r="R8183" i="43"/>
  <c r="R8184" i="43"/>
  <c r="R8185" i="43"/>
  <c r="R8186" i="43"/>
  <c r="R8187" i="43"/>
  <c r="R8188" i="43"/>
  <c r="R8189" i="43"/>
  <c r="R8190" i="43"/>
  <c r="R8191" i="43"/>
  <c r="R8192" i="43"/>
  <c r="R8193" i="43"/>
  <c r="R8194" i="43"/>
  <c r="R8195" i="43"/>
  <c r="R8196" i="43"/>
  <c r="R8197" i="43"/>
  <c r="R8198" i="43"/>
  <c r="R8199" i="43"/>
  <c r="R8200" i="43"/>
  <c r="R8201" i="43"/>
  <c r="R8202" i="43"/>
  <c r="R8203" i="43"/>
  <c r="R8204" i="43"/>
  <c r="R8205" i="43"/>
  <c r="R8206" i="43"/>
  <c r="R8207" i="43"/>
  <c r="R8208" i="43"/>
  <c r="R8209" i="43"/>
  <c r="R8210" i="43"/>
  <c r="R8211" i="43"/>
  <c r="R8212" i="43"/>
  <c r="R8213" i="43"/>
  <c r="R8214" i="43"/>
  <c r="R8215" i="43"/>
  <c r="R8216" i="43"/>
  <c r="R8217" i="43"/>
  <c r="R8218" i="43"/>
  <c r="R8219" i="43"/>
  <c r="R8220" i="43"/>
  <c r="R8221" i="43"/>
  <c r="R8222" i="43"/>
  <c r="R8223" i="43"/>
  <c r="R8224" i="43"/>
  <c r="R8225" i="43"/>
  <c r="R8226" i="43"/>
  <c r="R8227" i="43"/>
  <c r="R8228" i="43"/>
  <c r="R8229" i="43"/>
  <c r="R8230" i="43"/>
  <c r="R8231" i="43"/>
  <c r="R8232" i="43"/>
  <c r="R8233" i="43"/>
  <c r="R8234" i="43"/>
  <c r="R8235" i="43"/>
  <c r="R8236" i="43"/>
  <c r="R8237" i="43"/>
  <c r="R8238" i="43"/>
  <c r="R8239" i="43"/>
  <c r="R8240" i="43"/>
  <c r="R8241" i="43"/>
  <c r="R8242" i="43"/>
  <c r="R8243" i="43"/>
  <c r="R8244" i="43"/>
  <c r="R8245" i="43"/>
  <c r="R8246" i="43"/>
  <c r="R8247" i="43"/>
  <c r="R8248" i="43"/>
  <c r="R8249" i="43"/>
  <c r="R8250" i="43"/>
  <c r="R8251" i="43"/>
  <c r="R8252" i="43"/>
  <c r="R8253" i="43"/>
  <c r="R8254" i="43"/>
  <c r="R8255" i="43"/>
  <c r="R8256" i="43"/>
  <c r="R8257" i="43"/>
  <c r="R8258" i="43"/>
  <c r="R8259" i="43"/>
  <c r="R8260" i="43"/>
  <c r="R8261" i="43"/>
  <c r="R8262" i="43"/>
  <c r="R8263" i="43"/>
  <c r="R8264" i="43"/>
  <c r="R8265" i="43"/>
  <c r="R8266" i="43"/>
  <c r="R8267" i="43"/>
  <c r="R8268" i="43"/>
  <c r="R8269" i="43"/>
  <c r="R8270" i="43"/>
  <c r="R8271" i="43"/>
  <c r="R8272" i="43"/>
  <c r="R8273" i="43"/>
  <c r="R8274" i="43"/>
  <c r="R8275" i="43"/>
  <c r="R8276" i="43"/>
  <c r="R8277" i="43"/>
  <c r="R8278" i="43"/>
  <c r="R8279" i="43"/>
  <c r="R8280" i="43"/>
  <c r="R8281" i="43"/>
  <c r="R8282" i="43"/>
  <c r="R8283" i="43"/>
  <c r="R8284" i="43"/>
  <c r="R8285" i="43"/>
  <c r="R8286" i="43"/>
  <c r="R8287" i="43"/>
  <c r="R8288" i="43"/>
  <c r="R8289" i="43"/>
  <c r="R8290" i="43"/>
  <c r="R8291" i="43"/>
  <c r="R8292" i="43"/>
  <c r="R8293" i="43"/>
  <c r="R8294" i="43"/>
  <c r="R8295" i="43"/>
  <c r="R8296" i="43"/>
  <c r="R8297" i="43"/>
  <c r="R8298" i="43"/>
  <c r="R8299" i="43"/>
  <c r="R8300" i="43"/>
  <c r="R8301" i="43"/>
  <c r="R8302" i="43"/>
  <c r="R8303" i="43"/>
  <c r="R8304" i="43"/>
  <c r="R8305" i="43"/>
  <c r="R8306" i="43"/>
  <c r="R8307" i="43"/>
  <c r="R8308" i="43"/>
  <c r="R8309" i="43"/>
  <c r="R8310" i="43"/>
  <c r="R8311" i="43"/>
  <c r="R8312" i="43"/>
  <c r="R8313" i="43"/>
  <c r="R8314" i="43"/>
  <c r="R8315" i="43"/>
  <c r="R8316" i="43"/>
  <c r="R8317" i="43"/>
  <c r="R8318" i="43"/>
  <c r="R8319" i="43"/>
  <c r="R8320" i="43"/>
  <c r="R8321" i="43"/>
  <c r="R8322" i="43"/>
  <c r="R8323" i="43"/>
  <c r="R8324" i="43"/>
  <c r="R8325" i="43"/>
  <c r="R8326" i="43"/>
  <c r="R8327" i="43"/>
  <c r="R8328" i="43"/>
  <c r="R8329" i="43"/>
  <c r="R8330" i="43"/>
  <c r="R8331" i="43"/>
  <c r="R8332" i="43"/>
  <c r="R8333" i="43"/>
  <c r="R8334" i="43"/>
  <c r="R8335" i="43"/>
  <c r="R8336" i="43"/>
  <c r="R8337" i="43"/>
  <c r="R8338" i="43"/>
  <c r="R8339" i="43"/>
  <c r="R8340" i="43"/>
  <c r="R8341" i="43"/>
  <c r="R8342" i="43"/>
  <c r="R8343" i="43"/>
  <c r="R8344" i="43"/>
  <c r="R8345" i="43"/>
  <c r="R8346" i="43"/>
  <c r="R8347" i="43"/>
  <c r="R8348" i="43"/>
  <c r="R8349" i="43"/>
  <c r="R8350" i="43"/>
  <c r="R8351" i="43"/>
  <c r="R8352" i="43"/>
  <c r="R8353" i="43"/>
  <c r="R8354" i="43"/>
  <c r="R8355" i="43"/>
  <c r="R8356" i="43"/>
  <c r="R8357" i="43"/>
  <c r="R8358" i="43"/>
  <c r="R8359" i="43"/>
  <c r="R8360" i="43"/>
  <c r="R8361" i="43"/>
  <c r="R8362" i="43"/>
  <c r="R8363" i="43"/>
  <c r="R8364" i="43"/>
  <c r="R8365" i="43"/>
  <c r="R8366" i="43"/>
  <c r="R8367" i="43"/>
  <c r="R8368" i="43"/>
  <c r="R8369" i="43"/>
  <c r="R8370" i="43"/>
  <c r="R8371" i="43"/>
  <c r="R8372" i="43"/>
  <c r="R8373" i="43"/>
  <c r="R8374" i="43"/>
  <c r="R8375" i="43"/>
  <c r="R8376" i="43"/>
  <c r="R8377" i="43"/>
  <c r="R8378" i="43"/>
  <c r="R8379" i="43"/>
  <c r="R8380" i="43"/>
  <c r="R8381" i="43"/>
  <c r="R8382" i="43"/>
  <c r="R8383" i="43"/>
  <c r="R8384" i="43"/>
  <c r="R8385" i="43"/>
  <c r="R8386" i="43"/>
  <c r="R8387" i="43"/>
  <c r="R8388" i="43"/>
  <c r="R8389" i="43"/>
  <c r="R8390" i="43"/>
  <c r="R8391" i="43"/>
  <c r="R8392" i="43"/>
  <c r="R8393" i="43"/>
  <c r="R8394" i="43"/>
  <c r="R8395" i="43"/>
  <c r="R8396" i="43"/>
  <c r="R8397" i="43"/>
  <c r="R8398" i="43"/>
  <c r="R8399" i="43"/>
  <c r="R8400" i="43"/>
  <c r="R8401" i="43"/>
  <c r="R8402" i="43"/>
  <c r="R8403" i="43"/>
  <c r="R8404" i="43"/>
  <c r="R8405" i="43"/>
  <c r="R8406" i="43"/>
  <c r="R8407" i="43"/>
  <c r="R8408" i="43"/>
  <c r="R8409" i="43"/>
  <c r="R8410" i="43"/>
  <c r="R8411" i="43"/>
  <c r="R8412" i="43"/>
  <c r="R8413" i="43"/>
  <c r="R8414" i="43"/>
  <c r="R8415" i="43"/>
  <c r="R8416" i="43"/>
  <c r="R8417" i="43"/>
  <c r="R8418" i="43"/>
  <c r="R8419" i="43"/>
  <c r="R8420" i="43"/>
  <c r="R8421" i="43"/>
  <c r="R8422" i="43"/>
  <c r="R8423" i="43"/>
  <c r="R8424" i="43"/>
  <c r="R8425" i="43"/>
  <c r="R8426" i="43"/>
  <c r="R8427" i="43"/>
  <c r="R8428" i="43"/>
  <c r="R8429" i="43"/>
  <c r="R8430" i="43"/>
  <c r="R8431" i="43"/>
  <c r="R8432" i="43"/>
  <c r="R8433" i="43"/>
  <c r="R8434" i="43"/>
  <c r="R8435" i="43"/>
  <c r="R8436" i="43"/>
  <c r="R8437" i="43"/>
  <c r="R8438" i="43"/>
  <c r="R8439" i="43"/>
  <c r="R8440" i="43"/>
  <c r="R8441" i="43"/>
  <c r="R8442" i="43"/>
  <c r="R8443" i="43"/>
  <c r="R8444" i="43"/>
  <c r="R8445" i="43"/>
  <c r="R8446" i="43"/>
  <c r="R8447" i="43"/>
  <c r="R8448" i="43"/>
  <c r="R8449" i="43"/>
  <c r="R8450" i="43"/>
  <c r="R8451" i="43"/>
  <c r="R8452" i="43"/>
  <c r="R8453" i="43"/>
  <c r="R8454" i="43"/>
  <c r="R8455" i="43"/>
  <c r="R8456" i="43"/>
  <c r="R8457" i="43"/>
  <c r="R8458" i="43"/>
  <c r="R8459" i="43"/>
  <c r="R8460" i="43"/>
  <c r="R8461" i="43"/>
  <c r="R8462" i="43"/>
  <c r="R8463" i="43"/>
  <c r="R8464" i="43"/>
  <c r="R8465" i="43"/>
  <c r="R8466" i="43"/>
  <c r="R8467" i="43"/>
  <c r="R8468" i="43"/>
  <c r="R8469" i="43"/>
  <c r="R8470" i="43"/>
  <c r="R8471" i="43"/>
  <c r="R8472" i="43"/>
  <c r="R8473" i="43"/>
  <c r="R8474" i="43"/>
  <c r="R8475" i="43"/>
  <c r="R8476" i="43"/>
  <c r="R8477" i="43"/>
  <c r="R8478" i="43"/>
  <c r="R8479" i="43"/>
  <c r="R8480" i="43"/>
  <c r="R8481" i="43"/>
  <c r="R8482" i="43"/>
  <c r="R8483" i="43"/>
  <c r="R8484" i="43"/>
  <c r="R8485" i="43"/>
  <c r="R8486" i="43"/>
  <c r="R8487" i="43"/>
  <c r="R8488" i="43"/>
  <c r="R8489" i="43"/>
  <c r="R8490" i="43"/>
  <c r="R8491" i="43"/>
  <c r="R8492" i="43"/>
  <c r="R8493" i="43"/>
  <c r="R8494" i="43"/>
  <c r="R8495" i="43"/>
  <c r="R8496" i="43"/>
  <c r="R8497" i="43"/>
  <c r="R8498" i="43"/>
  <c r="R8499" i="43"/>
  <c r="R8500" i="43"/>
  <c r="R8501" i="43"/>
  <c r="R8502" i="43"/>
  <c r="R8503" i="43"/>
  <c r="R8504" i="43"/>
  <c r="R8505" i="43"/>
  <c r="R8506" i="43"/>
  <c r="R8507" i="43"/>
  <c r="R8508" i="43"/>
  <c r="R8509" i="43"/>
  <c r="R8510" i="43"/>
  <c r="R8511" i="43"/>
  <c r="R8512" i="43"/>
  <c r="R8513" i="43"/>
  <c r="R8514" i="43"/>
  <c r="R8515" i="43"/>
  <c r="R8516" i="43"/>
  <c r="R8517" i="43"/>
  <c r="R8518" i="43"/>
  <c r="R8519" i="43"/>
  <c r="R8520" i="43"/>
  <c r="R8521" i="43"/>
  <c r="R8522" i="43"/>
  <c r="R8523" i="43"/>
  <c r="R8524" i="43"/>
  <c r="R8525" i="43"/>
  <c r="R8526" i="43"/>
  <c r="R8527" i="43"/>
  <c r="R8528" i="43"/>
  <c r="R8529" i="43"/>
  <c r="R8530" i="43"/>
  <c r="R8531" i="43"/>
  <c r="R8532" i="43"/>
  <c r="R8533" i="43"/>
  <c r="R8534" i="43"/>
  <c r="R8535" i="43"/>
  <c r="R8536" i="43"/>
  <c r="R8537" i="43"/>
  <c r="R8538" i="43"/>
  <c r="R8539" i="43"/>
  <c r="R8540" i="43"/>
  <c r="R8541" i="43"/>
  <c r="R8542" i="43"/>
  <c r="R8543" i="43"/>
  <c r="R8544" i="43"/>
  <c r="R8545" i="43"/>
  <c r="R8546" i="43"/>
  <c r="R8547" i="43"/>
  <c r="R8548" i="43"/>
  <c r="R8549" i="43"/>
  <c r="R8550" i="43"/>
  <c r="R8551" i="43"/>
  <c r="R8552" i="43"/>
  <c r="R8553" i="43"/>
  <c r="R8554" i="43"/>
  <c r="R8555" i="43"/>
  <c r="R8556" i="43"/>
  <c r="R8557" i="43"/>
  <c r="R8558" i="43"/>
  <c r="R8559" i="43"/>
  <c r="R8560" i="43"/>
  <c r="R8561" i="43"/>
  <c r="R8562" i="43"/>
  <c r="R8563" i="43"/>
  <c r="R8564" i="43"/>
  <c r="R8565" i="43"/>
  <c r="R8566" i="43"/>
  <c r="R8567" i="43"/>
  <c r="R8568" i="43"/>
  <c r="R8569" i="43"/>
  <c r="R8570" i="43"/>
  <c r="R8571" i="43"/>
  <c r="R8572" i="43"/>
  <c r="R8573" i="43"/>
  <c r="R8574" i="43"/>
  <c r="R8575" i="43"/>
  <c r="R8576" i="43"/>
  <c r="R8577" i="43"/>
  <c r="R8578" i="43"/>
  <c r="R8579" i="43"/>
  <c r="R8580" i="43"/>
  <c r="R8581" i="43"/>
  <c r="R8582" i="43"/>
  <c r="R8583" i="43"/>
  <c r="R8584" i="43"/>
  <c r="R8585" i="43"/>
  <c r="R8586" i="43"/>
  <c r="R8587" i="43"/>
  <c r="R8588" i="43"/>
  <c r="R8589" i="43"/>
  <c r="R8590" i="43"/>
  <c r="R8591" i="43"/>
  <c r="R8592" i="43"/>
  <c r="R8593" i="43"/>
  <c r="R8594" i="43"/>
  <c r="R8595" i="43"/>
  <c r="R8596" i="43"/>
  <c r="R8597" i="43"/>
  <c r="R8598" i="43"/>
  <c r="R8599" i="43"/>
  <c r="R8600" i="43"/>
  <c r="R8601" i="43"/>
  <c r="R8602" i="43"/>
  <c r="R8603" i="43"/>
  <c r="R8604" i="43"/>
  <c r="R8605" i="43"/>
  <c r="R8606" i="43"/>
  <c r="R8607" i="43"/>
  <c r="R8608" i="43"/>
  <c r="R8609" i="43"/>
  <c r="R8610" i="43"/>
  <c r="R8611" i="43"/>
  <c r="R8612" i="43"/>
  <c r="R8613" i="43"/>
  <c r="R8614" i="43"/>
  <c r="R8615" i="43"/>
  <c r="R8616" i="43"/>
  <c r="R8617" i="43"/>
  <c r="R8618" i="43"/>
  <c r="R8619" i="43"/>
  <c r="R8620" i="43"/>
  <c r="R8621" i="43"/>
  <c r="R8622" i="43"/>
  <c r="R8623" i="43"/>
  <c r="R8624" i="43"/>
  <c r="R8625" i="43"/>
  <c r="R8626" i="43"/>
  <c r="R8627" i="43"/>
  <c r="R8628" i="43"/>
  <c r="R8629" i="43"/>
  <c r="R8630" i="43"/>
  <c r="R8631" i="43"/>
  <c r="R8632" i="43"/>
  <c r="R8633" i="43"/>
  <c r="R8634" i="43"/>
  <c r="R8635" i="43"/>
  <c r="R8636" i="43"/>
  <c r="R8637" i="43"/>
  <c r="R8638" i="43"/>
  <c r="R8639" i="43"/>
  <c r="R8640" i="43"/>
  <c r="R8641" i="43"/>
  <c r="R8642" i="43"/>
  <c r="R8643" i="43"/>
  <c r="R8644" i="43"/>
  <c r="R8645" i="43"/>
  <c r="R8646" i="43"/>
  <c r="R8647" i="43"/>
  <c r="R8648" i="43"/>
  <c r="R8649" i="43"/>
  <c r="R8650" i="43"/>
  <c r="R8651" i="43"/>
  <c r="R8652" i="43"/>
  <c r="R8653" i="43"/>
  <c r="R8654" i="43"/>
  <c r="R8655" i="43"/>
  <c r="R8656" i="43"/>
  <c r="R8657" i="43"/>
  <c r="R8658" i="43"/>
  <c r="R8659" i="43"/>
  <c r="R8660" i="43"/>
  <c r="R8661" i="43"/>
  <c r="R8662" i="43"/>
  <c r="R8663" i="43"/>
  <c r="R8664" i="43"/>
  <c r="R8665" i="43"/>
  <c r="R8666" i="43"/>
  <c r="R8667" i="43"/>
  <c r="R8668" i="43"/>
  <c r="R8669" i="43"/>
  <c r="R8670" i="43"/>
  <c r="R8671" i="43"/>
  <c r="R8672" i="43"/>
  <c r="R8673" i="43"/>
  <c r="R8674" i="43"/>
  <c r="R8675" i="43"/>
  <c r="R8676" i="43"/>
  <c r="R8677" i="43"/>
  <c r="R8678" i="43"/>
  <c r="R8679" i="43"/>
  <c r="R8680" i="43"/>
  <c r="R8681" i="43"/>
  <c r="R8682" i="43"/>
  <c r="R8683" i="43"/>
  <c r="R8684" i="43"/>
  <c r="R8685" i="43"/>
  <c r="R8686" i="43"/>
  <c r="R8687" i="43"/>
  <c r="R8688" i="43"/>
  <c r="R8689" i="43"/>
  <c r="R8690" i="43"/>
  <c r="R8691" i="43"/>
  <c r="R8692" i="43"/>
  <c r="R8693" i="43"/>
  <c r="R8694" i="43"/>
  <c r="R8695" i="43"/>
  <c r="R8696" i="43"/>
  <c r="R8697" i="43"/>
  <c r="R8698" i="43"/>
  <c r="R8699" i="43"/>
  <c r="R8700" i="43"/>
  <c r="R8701" i="43"/>
  <c r="R8702" i="43"/>
  <c r="R8703" i="43"/>
  <c r="R8704" i="43"/>
  <c r="R8705" i="43"/>
  <c r="R8706" i="43"/>
  <c r="R8707" i="43"/>
  <c r="R8708" i="43"/>
  <c r="R8709" i="43"/>
  <c r="R8710" i="43"/>
  <c r="R8711" i="43"/>
  <c r="R8712" i="43"/>
  <c r="R8713" i="43"/>
  <c r="R8714" i="43"/>
  <c r="R8715" i="43"/>
  <c r="R8716" i="43"/>
  <c r="R8717" i="43"/>
  <c r="R8718" i="43"/>
  <c r="R8719" i="43"/>
  <c r="R8720" i="43"/>
  <c r="R8721" i="43"/>
  <c r="R8722" i="43"/>
  <c r="R8723" i="43"/>
  <c r="R8724" i="43"/>
  <c r="R8725" i="43"/>
  <c r="R8726" i="43"/>
  <c r="R8727" i="43"/>
  <c r="R8728" i="43"/>
  <c r="R8729" i="43"/>
  <c r="R8730" i="43"/>
  <c r="R8731" i="43"/>
  <c r="R8732" i="43"/>
  <c r="R8733" i="43"/>
  <c r="R8734" i="43"/>
  <c r="R8735" i="43"/>
  <c r="R8736" i="43"/>
  <c r="R8737" i="43"/>
  <c r="R8738" i="43"/>
  <c r="R8739" i="43"/>
  <c r="R8740" i="43"/>
  <c r="R8741" i="43"/>
  <c r="R8742" i="43"/>
  <c r="R8743" i="43"/>
  <c r="R8744" i="43"/>
  <c r="R8745" i="43"/>
  <c r="R8746" i="43"/>
  <c r="R8747" i="43"/>
  <c r="R8748" i="43"/>
  <c r="R8749" i="43"/>
  <c r="R8750" i="43"/>
  <c r="R8751" i="43"/>
  <c r="R8752" i="43"/>
  <c r="R8753" i="43"/>
  <c r="R8754" i="43"/>
  <c r="R8755" i="43"/>
  <c r="R8756" i="43"/>
  <c r="R8757" i="43"/>
  <c r="R8758" i="43"/>
  <c r="R8759" i="43"/>
  <c r="R8760" i="43"/>
  <c r="R8761" i="43"/>
  <c r="R8762" i="43"/>
  <c r="R8763" i="43"/>
  <c r="R8764" i="43"/>
  <c r="R8765" i="43"/>
  <c r="R8766" i="43"/>
  <c r="R8767" i="43"/>
  <c r="R8768" i="43"/>
  <c r="R8769" i="43"/>
  <c r="R8770" i="43"/>
  <c r="R8771" i="43"/>
  <c r="R8772" i="43"/>
  <c r="R8773" i="43"/>
  <c r="R8774" i="43"/>
  <c r="R8775" i="43"/>
  <c r="R8776" i="43"/>
  <c r="R8777" i="43"/>
  <c r="R8778" i="43"/>
  <c r="R8779" i="43"/>
  <c r="R8780" i="43"/>
  <c r="R8781" i="43"/>
  <c r="R8782" i="43"/>
  <c r="R8783" i="43"/>
  <c r="R8784" i="43"/>
  <c r="R8785" i="43"/>
  <c r="R8786" i="43"/>
  <c r="R8787" i="43"/>
  <c r="R8788" i="43"/>
  <c r="R8789" i="43"/>
  <c r="R8790" i="43"/>
  <c r="R8791" i="43"/>
  <c r="R8792" i="43"/>
  <c r="R8793" i="43"/>
  <c r="R8794" i="43"/>
  <c r="R8795" i="43"/>
  <c r="R8796" i="43"/>
  <c r="R8797" i="43"/>
  <c r="R8798" i="43"/>
  <c r="R8799" i="43"/>
  <c r="R8800" i="43"/>
  <c r="R8801" i="43"/>
  <c r="R8802" i="43"/>
  <c r="R8803" i="43"/>
  <c r="R8804" i="43"/>
  <c r="R8805" i="43"/>
  <c r="R8806" i="43"/>
  <c r="R8807" i="43"/>
  <c r="R8808" i="43"/>
  <c r="R8809" i="43"/>
  <c r="R8810" i="43"/>
  <c r="R8811" i="43"/>
  <c r="R8812" i="43"/>
  <c r="R8813" i="43"/>
  <c r="R8814" i="43"/>
  <c r="R8815" i="43"/>
  <c r="R8816" i="43"/>
  <c r="R8817" i="43"/>
  <c r="R8818" i="43"/>
  <c r="R8819" i="43"/>
  <c r="R8820" i="43"/>
  <c r="R8821" i="43"/>
  <c r="R8822" i="43"/>
  <c r="R8823" i="43"/>
  <c r="R8824" i="43"/>
  <c r="R8825" i="43"/>
  <c r="R8826" i="43"/>
  <c r="R8827" i="43"/>
  <c r="R8828" i="43"/>
  <c r="R8829" i="43"/>
  <c r="R8830" i="43"/>
  <c r="R8831" i="43"/>
  <c r="R8832" i="43"/>
  <c r="R8833" i="43"/>
  <c r="R8834" i="43"/>
  <c r="R8835" i="43"/>
  <c r="R8836" i="43"/>
  <c r="R8837" i="43"/>
  <c r="R8838" i="43"/>
  <c r="R8839" i="43"/>
  <c r="R8840" i="43"/>
  <c r="R8841" i="43"/>
  <c r="R8842" i="43"/>
  <c r="R8843" i="43"/>
  <c r="R8844" i="43"/>
  <c r="R8845" i="43"/>
  <c r="R8846" i="43"/>
  <c r="R8847" i="43"/>
  <c r="R8848" i="43"/>
  <c r="R8849" i="43"/>
  <c r="R8850" i="43"/>
  <c r="R8851" i="43"/>
  <c r="R8852" i="43"/>
  <c r="R8853" i="43"/>
  <c r="R8854" i="43"/>
  <c r="R8855" i="43"/>
  <c r="R8856" i="43"/>
  <c r="R8857" i="43"/>
  <c r="R8858" i="43"/>
  <c r="R8859" i="43"/>
  <c r="R8860" i="43"/>
  <c r="R8861" i="43"/>
  <c r="R8862" i="43"/>
  <c r="R8863" i="43"/>
  <c r="R8864" i="43"/>
  <c r="R8865" i="43"/>
  <c r="R8866" i="43"/>
  <c r="R8867" i="43"/>
  <c r="R8868" i="43"/>
  <c r="R8869" i="43"/>
  <c r="R8870" i="43"/>
  <c r="R8871" i="43"/>
  <c r="R8872" i="43"/>
  <c r="R8873" i="43"/>
  <c r="R8874" i="43"/>
  <c r="R8875" i="43"/>
  <c r="R8876" i="43"/>
  <c r="R8877" i="43"/>
  <c r="R8878" i="43"/>
  <c r="R8879" i="43"/>
  <c r="R8880" i="43"/>
  <c r="R8881" i="43"/>
  <c r="R8882" i="43"/>
  <c r="R8883" i="43"/>
  <c r="R8884" i="43"/>
  <c r="R8885" i="43"/>
  <c r="R8886" i="43"/>
  <c r="R8887" i="43"/>
  <c r="R8888" i="43"/>
  <c r="R8889" i="43"/>
  <c r="R8890" i="43"/>
  <c r="R8891" i="43"/>
  <c r="R8892" i="43"/>
  <c r="R8893" i="43"/>
  <c r="R8894" i="43"/>
  <c r="R8895" i="43"/>
  <c r="R8896" i="43"/>
  <c r="R8897" i="43"/>
  <c r="R8898" i="43"/>
  <c r="R8899" i="43"/>
  <c r="R8900" i="43"/>
  <c r="R8901" i="43"/>
  <c r="R8902" i="43"/>
  <c r="R8903" i="43"/>
  <c r="R8904" i="43"/>
  <c r="R8905" i="43"/>
  <c r="R8906" i="43"/>
  <c r="R8907" i="43"/>
  <c r="R8908" i="43"/>
  <c r="R8909" i="43"/>
  <c r="R8910" i="43"/>
  <c r="R8911" i="43"/>
  <c r="R8912" i="43"/>
  <c r="R8913" i="43"/>
  <c r="R8914" i="43"/>
  <c r="R8915" i="43"/>
  <c r="R8916" i="43"/>
  <c r="R8917" i="43"/>
  <c r="R8918" i="43"/>
  <c r="R8919" i="43"/>
  <c r="R8920" i="43"/>
  <c r="R8921" i="43"/>
  <c r="R8922" i="43"/>
  <c r="R8923" i="43"/>
  <c r="R8924" i="43"/>
  <c r="R8925" i="43"/>
  <c r="R8926" i="43"/>
  <c r="R8927" i="43"/>
  <c r="R8928" i="43"/>
  <c r="R8929" i="43"/>
  <c r="R8930" i="43"/>
  <c r="R8931" i="43"/>
  <c r="R8932" i="43"/>
  <c r="R8933" i="43"/>
  <c r="R8934" i="43"/>
  <c r="R8935" i="43"/>
  <c r="R8936" i="43"/>
  <c r="R8937" i="43"/>
  <c r="R8938" i="43"/>
  <c r="R8939" i="43"/>
  <c r="R8940" i="43"/>
  <c r="R8941" i="43"/>
  <c r="R8942" i="43"/>
  <c r="R8943" i="43"/>
  <c r="R8944" i="43"/>
  <c r="R8945" i="43"/>
  <c r="R8946" i="43"/>
  <c r="R8947" i="43"/>
  <c r="R8948" i="43"/>
  <c r="R8949" i="43"/>
  <c r="R8950" i="43"/>
  <c r="R8951" i="43"/>
  <c r="R8952" i="43"/>
  <c r="R8953" i="43"/>
  <c r="R8954" i="43"/>
  <c r="R8955" i="43"/>
  <c r="R8956" i="43"/>
  <c r="R8957" i="43"/>
  <c r="R8958" i="43"/>
  <c r="R8959" i="43"/>
  <c r="R8960" i="43"/>
  <c r="R8961" i="43"/>
  <c r="R8962" i="43"/>
  <c r="R8963" i="43"/>
  <c r="R8964" i="43"/>
  <c r="R8965" i="43"/>
  <c r="R8966" i="43"/>
  <c r="R8967" i="43"/>
  <c r="R8968" i="43"/>
  <c r="R8969" i="43"/>
  <c r="R8970" i="43"/>
  <c r="R8971" i="43"/>
  <c r="R8972" i="43"/>
  <c r="R8973" i="43"/>
  <c r="R8974" i="43"/>
  <c r="R8975" i="43"/>
  <c r="R8976" i="43"/>
  <c r="R8977" i="43"/>
  <c r="R8978" i="43"/>
  <c r="R8979" i="43"/>
  <c r="R8980" i="43"/>
  <c r="R8981" i="43"/>
  <c r="R8982" i="43"/>
  <c r="R8983" i="43"/>
  <c r="R8984" i="43"/>
  <c r="R8985" i="43"/>
  <c r="R8986" i="43"/>
  <c r="R8987" i="43"/>
  <c r="R8988" i="43"/>
  <c r="R8989" i="43"/>
  <c r="R8990" i="43"/>
  <c r="R8991" i="43"/>
  <c r="R8992" i="43"/>
  <c r="R8993" i="43"/>
  <c r="R8994" i="43"/>
  <c r="R8995" i="43"/>
  <c r="R8996" i="43"/>
  <c r="R8997" i="43"/>
  <c r="R8998" i="43"/>
  <c r="R8999" i="43"/>
  <c r="R9000" i="43"/>
  <c r="R9001" i="43"/>
  <c r="R9002" i="43"/>
  <c r="R9003" i="43"/>
  <c r="R9004" i="43"/>
  <c r="R9005" i="43"/>
  <c r="R9006" i="43"/>
  <c r="R9007" i="43"/>
  <c r="R9008" i="43"/>
  <c r="R9009" i="43"/>
  <c r="R9010" i="43"/>
  <c r="R9011" i="43"/>
  <c r="R9012" i="43"/>
  <c r="R9013" i="43"/>
  <c r="R9014" i="43"/>
  <c r="R9015" i="43"/>
  <c r="R9016" i="43"/>
  <c r="R9017" i="43"/>
  <c r="R9018" i="43"/>
  <c r="R9019" i="43"/>
  <c r="R9020" i="43"/>
  <c r="R9021" i="43"/>
  <c r="R9022" i="43"/>
  <c r="R9023" i="43"/>
  <c r="R9024" i="43"/>
  <c r="R9025" i="43"/>
  <c r="R9026" i="43"/>
  <c r="R9027" i="43"/>
  <c r="R9028" i="43"/>
  <c r="R9029" i="43"/>
  <c r="R9030" i="43"/>
  <c r="R9031" i="43"/>
  <c r="R9032" i="43"/>
  <c r="R9033" i="43"/>
  <c r="R9034" i="43"/>
  <c r="R9035" i="43"/>
  <c r="R9036" i="43"/>
  <c r="R9037" i="43"/>
  <c r="R9038" i="43"/>
  <c r="R9039" i="43"/>
  <c r="R9040" i="43"/>
  <c r="R9041" i="43"/>
  <c r="R9042" i="43"/>
  <c r="R9043" i="43"/>
  <c r="R9044" i="43"/>
  <c r="R9045" i="43"/>
  <c r="R9046" i="43"/>
  <c r="R9047" i="43"/>
  <c r="R9048" i="43"/>
  <c r="R9049" i="43"/>
  <c r="R9050" i="43"/>
  <c r="R9051" i="43"/>
  <c r="R9052" i="43"/>
  <c r="R9053" i="43"/>
  <c r="R9054" i="43"/>
  <c r="R9055" i="43"/>
  <c r="R9056" i="43"/>
  <c r="R9057" i="43"/>
  <c r="R9058" i="43"/>
  <c r="R9059" i="43"/>
  <c r="R9060" i="43"/>
  <c r="R9061" i="43"/>
  <c r="R9062" i="43"/>
  <c r="R9063" i="43"/>
  <c r="R9064" i="43"/>
  <c r="R9065" i="43"/>
  <c r="R9066" i="43"/>
  <c r="R9067" i="43"/>
  <c r="R9068" i="43"/>
  <c r="R9069" i="43"/>
  <c r="R9070" i="43"/>
  <c r="R9071" i="43"/>
  <c r="R9072" i="43"/>
  <c r="R9073" i="43"/>
  <c r="R9074" i="43"/>
  <c r="R9075" i="43"/>
  <c r="R9076" i="43"/>
  <c r="R9077" i="43"/>
  <c r="R9078" i="43"/>
  <c r="R9079" i="43"/>
  <c r="R9080" i="43"/>
  <c r="R9081" i="43"/>
  <c r="R9082" i="43"/>
  <c r="R9083" i="43"/>
  <c r="R9084" i="43"/>
  <c r="R9085" i="43"/>
  <c r="R9086" i="43"/>
  <c r="R9087" i="43"/>
  <c r="R9088" i="43"/>
  <c r="R9089" i="43"/>
  <c r="R9090" i="43"/>
  <c r="R9091" i="43"/>
  <c r="R9092" i="43"/>
  <c r="R9093" i="43"/>
  <c r="R9094" i="43"/>
  <c r="R9095" i="43"/>
  <c r="R9096" i="43"/>
  <c r="R9097" i="43"/>
  <c r="R9098" i="43"/>
  <c r="R9099" i="43"/>
  <c r="R9100" i="43"/>
  <c r="R9101" i="43"/>
  <c r="R9102" i="43"/>
  <c r="R9103" i="43"/>
  <c r="R9104" i="43"/>
  <c r="R9105" i="43"/>
  <c r="R9106" i="43"/>
  <c r="R9107" i="43"/>
  <c r="R9108" i="43"/>
  <c r="R9109" i="43"/>
  <c r="R9110" i="43"/>
  <c r="R9111" i="43"/>
  <c r="R9112" i="43"/>
  <c r="R9113" i="43"/>
  <c r="R9114" i="43"/>
  <c r="R9115" i="43"/>
  <c r="R9116" i="43"/>
  <c r="R9117" i="43"/>
  <c r="R9118" i="43"/>
  <c r="R9119" i="43"/>
  <c r="R9120" i="43"/>
  <c r="R9121" i="43"/>
  <c r="R9122" i="43"/>
  <c r="R9123" i="43"/>
  <c r="R9124" i="43"/>
  <c r="R9125" i="43"/>
  <c r="R9126" i="43"/>
  <c r="R9127" i="43"/>
  <c r="R9128" i="43"/>
  <c r="R9129" i="43"/>
  <c r="R9130" i="43"/>
  <c r="R9131" i="43"/>
  <c r="R9132" i="43"/>
  <c r="R9133" i="43"/>
  <c r="R9134" i="43"/>
  <c r="R9135" i="43"/>
  <c r="R9136" i="43"/>
  <c r="R9137" i="43"/>
  <c r="R9138" i="43"/>
  <c r="R9139" i="43"/>
  <c r="R9140" i="43"/>
  <c r="R9141" i="43"/>
  <c r="R9142" i="43"/>
  <c r="R9143" i="43"/>
  <c r="R9144" i="43"/>
  <c r="R9145" i="43"/>
  <c r="R9146" i="43"/>
  <c r="R9147" i="43"/>
  <c r="R9148" i="43"/>
  <c r="R9149" i="43"/>
  <c r="R9150" i="43"/>
  <c r="R9151" i="43"/>
  <c r="R9152" i="43"/>
  <c r="R9153" i="43"/>
  <c r="R9154" i="43"/>
  <c r="R9155" i="43"/>
  <c r="R9156" i="43"/>
  <c r="R9157" i="43"/>
  <c r="R9158" i="43"/>
  <c r="R9159" i="43"/>
  <c r="R9160" i="43"/>
  <c r="R9161" i="43"/>
  <c r="R9162" i="43"/>
  <c r="R9163" i="43"/>
  <c r="R9164" i="43"/>
  <c r="R9165" i="43"/>
  <c r="R9166" i="43"/>
  <c r="R9167" i="43"/>
  <c r="R9168" i="43"/>
  <c r="R9169" i="43"/>
  <c r="R9170" i="43"/>
  <c r="R9171" i="43"/>
  <c r="R9172" i="43"/>
  <c r="R9173" i="43"/>
  <c r="R9174" i="43"/>
  <c r="R9175" i="43"/>
  <c r="R9176" i="43"/>
  <c r="R9177" i="43"/>
  <c r="R9178" i="43"/>
  <c r="R9179" i="43"/>
  <c r="R9180" i="43"/>
  <c r="R9181" i="43"/>
  <c r="R9182" i="43"/>
  <c r="R9183" i="43"/>
  <c r="R9184" i="43"/>
  <c r="R9185" i="43"/>
  <c r="R9186" i="43"/>
  <c r="R9187" i="43"/>
  <c r="R9188" i="43"/>
  <c r="R9189" i="43"/>
  <c r="R9190" i="43"/>
  <c r="R9191" i="43"/>
  <c r="R9192" i="43"/>
  <c r="R9193" i="43"/>
  <c r="R9194" i="43"/>
  <c r="R9195" i="43"/>
  <c r="R9196" i="43"/>
  <c r="R9197" i="43"/>
  <c r="R9198" i="43"/>
  <c r="R9199" i="43"/>
  <c r="R9200" i="43"/>
  <c r="R9201" i="43"/>
  <c r="R9202" i="43"/>
  <c r="R9203" i="43"/>
  <c r="R9204" i="43"/>
  <c r="R9205" i="43"/>
  <c r="R9206" i="43"/>
  <c r="R9207" i="43"/>
  <c r="R9208" i="43"/>
  <c r="R9209" i="43"/>
  <c r="R9210" i="43"/>
  <c r="R9211" i="43"/>
  <c r="R9212" i="43"/>
  <c r="R9213" i="43"/>
  <c r="R9214" i="43"/>
  <c r="R9215" i="43"/>
  <c r="R9216" i="43"/>
  <c r="R9217" i="43"/>
  <c r="R9218" i="43"/>
  <c r="R9219" i="43"/>
  <c r="R9220" i="43"/>
  <c r="R9221" i="43"/>
  <c r="R9222" i="43"/>
  <c r="R9223" i="43"/>
  <c r="R9224" i="43"/>
  <c r="R9225" i="43"/>
  <c r="R9226" i="43"/>
  <c r="R9227" i="43"/>
  <c r="R9228" i="43"/>
  <c r="R9229" i="43"/>
  <c r="R9230" i="43"/>
  <c r="R9231" i="43"/>
  <c r="R9232" i="43"/>
  <c r="R9233" i="43"/>
  <c r="R9234" i="43"/>
  <c r="R9235" i="43"/>
  <c r="R9236" i="43"/>
  <c r="R9237" i="43"/>
  <c r="R9238" i="43"/>
  <c r="R9239" i="43"/>
  <c r="R9240" i="43"/>
  <c r="R9241" i="43"/>
  <c r="R9242" i="43"/>
  <c r="R9243" i="43"/>
  <c r="R9244" i="43"/>
  <c r="R9245" i="43"/>
  <c r="R9246" i="43"/>
  <c r="R9247" i="43"/>
  <c r="R9248" i="43"/>
  <c r="R9249" i="43"/>
  <c r="R9250" i="43"/>
  <c r="R9251" i="43"/>
  <c r="R9252" i="43"/>
  <c r="R9253" i="43"/>
  <c r="R9254" i="43"/>
  <c r="R9255" i="43"/>
  <c r="R9256" i="43"/>
  <c r="R9257" i="43"/>
  <c r="R9258" i="43"/>
  <c r="R9259" i="43"/>
  <c r="R9260" i="43"/>
  <c r="R9261" i="43"/>
  <c r="R9262" i="43"/>
  <c r="R9263" i="43"/>
  <c r="R9264" i="43"/>
  <c r="R9265" i="43"/>
  <c r="R9266" i="43"/>
  <c r="R9267" i="43"/>
  <c r="R9268" i="43"/>
  <c r="R9269" i="43"/>
  <c r="R9270" i="43"/>
  <c r="R9271" i="43"/>
  <c r="R9272" i="43"/>
  <c r="R9273" i="43"/>
  <c r="R9274" i="43"/>
  <c r="R9275" i="43"/>
  <c r="R9276" i="43"/>
  <c r="R9277" i="43"/>
  <c r="R9278" i="43"/>
  <c r="R9279" i="43"/>
  <c r="R9280" i="43"/>
  <c r="R9281" i="43"/>
  <c r="R9282" i="43"/>
  <c r="R9283" i="43"/>
  <c r="R9284" i="43"/>
  <c r="R9285" i="43"/>
  <c r="R9286" i="43"/>
  <c r="R9287" i="43"/>
  <c r="R9288" i="43"/>
  <c r="R9289" i="43"/>
  <c r="R9290" i="43"/>
  <c r="R9291" i="43"/>
  <c r="R9292" i="43"/>
  <c r="R9293" i="43"/>
  <c r="R9294" i="43"/>
  <c r="R9295" i="43"/>
  <c r="R9296" i="43"/>
  <c r="R9297" i="43"/>
  <c r="R9298" i="43"/>
  <c r="R9299" i="43"/>
  <c r="R9300" i="43"/>
  <c r="R9301" i="43"/>
  <c r="R9302" i="43"/>
  <c r="R9303" i="43"/>
  <c r="R9304" i="43"/>
  <c r="R9305" i="43"/>
  <c r="R9306" i="43"/>
  <c r="R9307" i="43"/>
  <c r="R9308" i="43"/>
  <c r="R9309" i="43"/>
  <c r="R9310" i="43"/>
  <c r="R9311" i="43"/>
  <c r="R9312" i="43"/>
  <c r="R9313" i="43"/>
  <c r="R9314" i="43"/>
  <c r="R9315" i="43"/>
  <c r="R9316" i="43"/>
  <c r="R9317" i="43"/>
  <c r="R9318" i="43"/>
  <c r="R9319" i="43"/>
  <c r="R9320" i="43"/>
  <c r="R9321" i="43"/>
  <c r="R9322" i="43"/>
  <c r="R9323" i="43"/>
  <c r="R9324" i="43"/>
  <c r="R9325" i="43"/>
  <c r="R9326" i="43"/>
  <c r="R9327" i="43"/>
  <c r="R9328" i="43"/>
  <c r="R9329" i="43"/>
  <c r="R9330" i="43"/>
  <c r="R9331" i="43"/>
  <c r="R9332" i="43"/>
  <c r="R9333" i="43"/>
  <c r="R9334" i="43"/>
  <c r="R9335" i="43"/>
  <c r="R9336" i="43"/>
  <c r="R9337" i="43"/>
  <c r="R9338" i="43"/>
  <c r="R9339" i="43"/>
  <c r="R9340" i="43"/>
  <c r="R9341" i="43"/>
  <c r="R9342" i="43"/>
  <c r="R9343" i="43"/>
  <c r="R9344" i="43"/>
  <c r="R9345" i="43"/>
  <c r="R9346" i="43"/>
  <c r="R9347" i="43"/>
  <c r="R9348" i="43"/>
  <c r="R9349" i="43"/>
  <c r="R9350" i="43"/>
  <c r="R9351" i="43"/>
  <c r="R9352" i="43"/>
  <c r="R9353" i="43"/>
  <c r="R9354" i="43"/>
  <c r="R9355" i="43"/>
  <c r="R9356" i="43"/>
  <c r="R9357" i="43"/>
  <c r="R9358" i="43"/>
  <c r="R9359" i="43"/>
  <c r="R9360" i="43"/>
  <c r="R9361" i="43"/>
  <c r="R9362" i="43"/>
  <c r="R9363" i="43"/>
  <c r="R9364" i="43"/>
  <c r="R9365" i="43"/>
  <c r="R9366" i="43"/>
  <c r="R9367" i="43"/>
  <c r="R9368" i="43"/>
  <c r="R9369" i="43"/>
  <c r="R9370" i="43"/>
  <c r="R9371" i="43"/>
  <c r="R9372" i="43"/>
  <c r="R9373" i="43"/>
  <c r="R9374" i="43"/>
  <c r="R9375" i="43"/>
  <c r="R9376" i="43"/>
  <c r="R9377" i="43"/>
  <c r="R9378" i="43"/>
  <c r="R9379" i="43"/>
  <c r="R9380" i="43"/>
  <c r="R9381" i="43"/>
  <c r="R9382" i="43"/>
  <c r="R9383" i="43"/>
  <c r="R9384" i="43"/>
  <c r="R9385" i="43"/>
  <c r="R9386" i="43"/>
  <c r="R9387" i="43"/>
  <c r="R9388" i="43"/>
  <c r="R9389" i="43"/>
  <c r="R9390" i="43"/>
  <c r="R9391" i="43"/>
  <c r="R9392" i="43"/>
  <c r="R9393" i="43"/>
  <c r="R9394" i="43"/>
  <c r="R9395" i="43"/>
  <c r="R9396" i="43"/>
  <c r="R9397" i="43"/>
  <c r="R9398" i="43"/>
  <c r="R9399" i="43"/>
  <c r="R9400" i="43"/>
  <c r="R9401" i="43"/>
  <c r="R9402" i="43"/>
  <c r="R9403" i="43"/>
  <c r="R9404" i="43"/>
  <c r="R9405" i="43"/>
  <c r="R9406" i="43"/>
  <c r="R9407" i="43"/>
  <c r="R9408" i="43"/>
  <c r="R9409" i="43"/>
  <c r="R9410" i="43"/>
  <c r="R9411" i="43"/>
  <c r="R9412" i="43"/>
  <c r="R9413" i="43"/>
  <c r="R9414" i="43"/>
  <c r="R9415" i="43"/>
  <c r="R9416" i="43"/>
  <c r="R9417" i="43"/>
  <c r="R9418" i="43"/>
  <c r="R9419" i="43"/>
  <c r="R9420" i="43"/>
  <c r="R9421" i="43"/>
  <c r="R9422" i="43"/>
  <c r="R9423" i="43"/>
  <c r="R9424" i="43"/>
  <c r="R9425" i="43"/>
  <c r="R9426" i="43"/>
  <c r="R9427" i="43"/>
  <c r="R9428" i="43"/>
  <c r="R9429" i="43"/>
  <c r="R9430" i="43"/>
  <c r="R9431" i="43"/>
  <c r="R9432" i="43"/>
  <c r="R9433" i="43"/>
  <c r="R9434" i="43"/>
  <c r="R9435" i="43"/>
  <c r="R9436" i="43"/>
  <c r="R9437" i="43"/>
  <c r="R9438" i="43"/>
  <c r="R9439" i="43"/>
  <c r="R9440" i="43"/>
  <c r="R9441" i="43"/>
  <c r="R9442" i="43"/>
  <c r="R9443" i="43"/>
  <c r="R9444" i="43"/>
  <c r="R9445" i="43"/>
  <c r="R9446" i="43"/>
  <c r="R9447" i="43"/>
  <c r="R9448" i="43"/>
  <c r="R9449" i="43"/>
  <c r="R9450" i="43"/>
  <c r="R9451" i="43"/>
  <c r="R9452" i="43"/>
  <c r="R9453" i="43"/>
  <c r="R9454" i="43"/>
  <c r="R9455" i="43"/>
  <c r="R9456" i="43"/>
  <c r="R9457" i="43"/>
  <c r="R9458" i="43"/>
  <c r="R9459" i="43"/>
  <c r="R9460" i="43"/>
  <c r="R9461" i="43"/>
  <c r="R9462" i="43"/>
  <c r="R9463" i="43"/>
  <c r="R9464" i="43"/>
  <c r="R9465" i="43"/>
  <c r="R9466" i="43"/>
  <c r="R9467" i="43"/>
  <c r="R9468" i="43"/>
  <c r="R9469" i="43"/>
  <c r="R9470" i="43"/>
  <c r="R9471" i="43"/>
  <c r="R9472" i="43"/>
  <c r="R9473" i="43"/>
  <c r="R9474" i="43"/>
  <c r="R9475" i="43"/>
  <c r="R9476" i="43"/>
  <c r="R9477" i="43"/>
  <c r="R9478" i="43"/>
  <c r="R9479" i="43"/>
  <c r="R9480" i="43"/>
  <c r="R9481" i="43"/>
  <c r="R9482" i="43"/>
  <c r="R9483" i="43"/>
  <c r="R9484" i="43"/>
  <c r="R9485" i="43"/>
  <c r="R9486" i="43"/>
  <c r="R9487" i="43"/>
  <c r="R9488" i="43"/>
  <c r="R9489" i="43"/>
  <c r="R9490" i="43"/>
  <c r="R9491" i="43"/>
  <c r="R9492" i="43"/>
  <c r="R9493" i="43"/>
  <c r="R9494" i="43"/>
  <c r="R9495" i="43"/>
  <c r="R9496" i="43"/>
  <c r="R9497" i="43"/>
  <c r="R9498" i="43"/>
  <c r="R9499" i="43"/>
  <c r="R9500" i="43"/>
  <c r="R9501" i="43"/>
  <c r="R9502" i="43"/>
  <c r="R9503" i="43"/>
  <c r="R9504" i="43"/>
  <c r="R9505" i="43"/>
  <c r="R9506" i="43"/>
  <c r="R9507" i="43"/>
  <c r="R9508" i="43"/>
  <c r="R9509" i="43"/>
  <c r="R9510" i="43"/>
  <c r="R9511" i="43"/>
  <c r="R9512" i="43"/>
  <c r="R9513" i="43"/>
  <c r="R9514" i="43"/>
  <c r="R9515" i="43"/>
  <c r="R9516" i="43"/>
  <c r="R9517" i="43"/>
  <c r="R9518" i="43"/>
  <c r="R9519" i="43"/>
  <c r="R9520" i="43"/>
  <c r="R9521" i="43"/>
  <c r="R9522" i="43"/>
  <c r="R9523" i="43"/>
  <c r="R9524" i="43"/>
  <c r="R9525" i="43"/>
  <c r="R9526" i="43"/>
  <c r="R9527" i="43"/>
  <c r="R9528" i="43"/>
  <c r="R9529" i="43"/>
  <c r="R9530" i="43"/>
  <c r="R9531" i="43"/>
  <c r="R9532" i="43"/>
  <c r="R9533" i="43"/>
  <c r="R9534" i="43"/>
  <c r="R9535" i="43"/>
  <c r="R9536" i="43"/>
  <c r="R9537" i="43"/>
  <c r="R9538" i="43"/>
  <c r="R9539" i="43"/>
  <c r="R9540" i="43"/>
  <c r="R9541" i="43"/>
  <c r="R9542" i="43"/>
  <c r="R9543" i="43"/>
  <c r="R9544" i="43"/>
  <c r="R9545" i="43"/>
  <c r="R9546" i="43"/>
  <c r="R9547" i="43"/>
  <c r="R9548" i="43"/>
  <c r="R9549" i="43"/>
  <c r="R9550" i="43"/>
  <c r="R9551" i="43"/>
  <c r="R9552" i="43"/>
  <c r="R9553" i="43"/>
  <c r="R9554" i="43"/>
  <c r="R9555" i="43"/>
  <c r="R9556" i="43"/>
  <c r="R9557" i="43"/>
  <c r="R9558" i="43"/>
  <c r="R9559" i="43"/>
  <c r="R9560" i="43"/>
  <c r="R9561" i="43"/>
  <c r="R9562" i="43"/>
  <c r="R9563" i="43"/>
  <c r="R9564" i="43"/>
  <c r="R9565" i="43"/>
  <c r="R9566" i="43"/>
  <c r="R9567" i="43"/>
  <c r="R9568" i="43"/>
  <c r="R9569" i="43"/>
  <c r="R9570" i="43"/>
  <c r="R9571" i="43"/>
  <c r="R9572" i="43"/>
  <c r="R9573" i="43"/>
  <c r="R9574" i="43"/>
  <c r="R9575" i="43"/>
  <c r="R9576" i="43"/>
  <c r="R9577" i="43"/>
  <c r="R9578" i="43"/>
  <c r="R9579" i="43"/>
  <c r="R9580" i="43"/>
  <c r="R9581" i="43"/>
  <c r="R9582" i="43"/>
  <c r="R9583" i="43"/>
  <c r="R9584" i="43"/>
  <c r="R9585" i="43"/>
  <c r="R9586" i="43"/>
  <c r="R9587" i="43"/>
  <c r="R9588" i="43"/>
  <c r="R9589" i="43"/>
  <c r="R9590" i="43"/>
  <c r="R9591" i="43"/>
  <c r="R9592" i="43"/>
  <c r="R9593" i="43"/>
  <c r="R9594" i="43"/>
  <c r="R9595" i="43"/>
  <c r="R9596" i="43"/>
  <c r="R9597" i="43"/>
  <c r="R9598" i="43"/>
  <c r="R9599" i="43"/>
  <c r="R9600" i="43"/>
  <c r="R9601" i="43"/>
  <c r="R9602" i="43"/>
  <c r="R9603" i="43"/>
  <c r="R9604" i="43"/>
  <c r="R9605" i="43"/>
  <c r="R9606" i="43"/>
  <c r="R9607" i="43"/>
  <c r="R9608" i="43"/>
  <c r="R9609" i="43"/>
  <c r="R9610" i="43"/>
  <c r="R9611" i="43"/>
  <c r="R9612" i="43"/>
  <c r="R9613" i="43"/>
  <c r="R9614" i="43"/>
  <c r="R9615" i="43"/>
  <c r="R9616" i="43"/>
  <c r="R9617" i="43"/>
  <c r="R9618" i="43"/>
  <c r="R9619" i="43"/>
  <c r="R9620" i="43"/>
  <c r="R9621" i="43"/>
  <c r="R9622" i="43"/>
  <c r="R9623" i="43"/>
  <c r="R9624" i="43"/>
  <c r="R9625" i="43"/>
  <c r="R9626" i="43"/>
  <c r="R9627" i="43"/>
  <c r="R9628" i="43"/>
  <c r="R9629" i="43"/>
  <c r="R9630" i="43"/>
  <c r="R9631" i="43"/>
  <c r="R9632" i="43"/>
  <c r="R9633" i="43"/>
  <c r="R9634" i="43"/>
  <c r="R9635" i="43"/>
  <c r="R9636" i="43"/>
  <c r="R9637" i="43"/>
  <c r="R9638" i="43"/>
  <c r="R9639" i="43"/>
  <c r="R9640" i="43"/>
  <c r="R9641" i="43"/>
  <c r="R9642" i="43"/>
  <c r="R9643" i="43"/>
  <c r="R9644" i="43"/>
  <c r="R9645" i="43"/>
  <c r="R9646" i="43"/>
  <c r="R9647" i="43"/>
  <c r="R9648" i="43"/>
  <c r="R9649" i="43"/>
  <c r="R9650" i="43"/>
  <c r="R9651" i="43"/>
  <c r="R9652" i="43"/>
  <c r="R9653" i="43"/>
  <c r="R9654" i="43"/>
  <c r="R9655" i="43"/>
  <c r="R9656" i="43"/>
  <c r="R9657" i="43"/>
  <c r="R9658" i="43"/>
  <c r="R9659" i="43"/>
  <c r="R9660" i="43"/>
  <c r="R9661" i="43"/>
  <c r="R9662" i="43"/>
  <c r="R9663" i="43"/>
  <c r="R9664" i="43"/>
  <c r="R9665" i="43"/>
  <c r="R9666" i="43"/>
  <c r="R9667" i="43"/>
  <c r="R9668" i="43"/>
  <c r="R9669" i="43"/>
  <c r="R9670" i="43"/>
  <c r="R9671" i="43"/>
  <c r="R9672" i="43"/>
  <c r="R9673" i="43"/>
  <c r="R9674" i="43"/>
  <c r="R9675" i="43"/>
  <c r="R9676" i="43"/>
  <c r="R9677" i="43"/>
  <c r="R9678" i="43"/>
  <c r="R9679" i="43"/>
  <c r="R9680" i="43"/>
  <c r="R9681" i="43"/>
  <c r="R9682" i="43"/>
  <c r="R9683" i="43"/>
  <c r="R9684" i="43"/>
  <c r="R9685" i="43"/>
  <c r="R9686" i="43"/>
  <c r="R9687" i="43"/>
  <c r="R9688" i="43"/>
  <c r="R9689" i="43"/>
  <c r="R9690" i="43"/>
  <c r="R9691" i="43"/>
  <c r="R9692" i="43"/>
  <c r="R9693" i="43"/>
  <c r="R9694" i="43"/>
  <c r="R9695" i="43"/>
  <c r="R9696" i="43"/>
  <c r="R9697" i="43"/>
  <c r="R9698" i="43"/>
  <c r="R9699" i="43"/>
  <c r="R9700" i="43"/>
  <c r="R9701" i="43"/>
  <c r="R9702" i="43"/>
  <c r="R9703" i="43"/>
  <c r="R9704" i="43"/>
  <c r="R9705" i="43"/>
  <c r="R9706" i="43"/>
  <c r="R9707" i="43"/>
  <c r="R9708" i="43"/>
  <c r="R9709" i="43"/>
  <c r="R9710" i="43"/>
  <c r="R9711" i="43"/>
  <c r="R9712" i="43"/>
  <c r="R9713" i="43"/>
  <c r="R9714" i="43"/>
  <c r="R9715" i="43"/>
  <c r="R9716" i="43"/>
  <c r="R9717" i="43"/>
  <c r="R9718" i="43"/>
  <c r="R9719" i="43"/>
  <c r="R9720" i="43"/>
  <c r="R9721" i="43"/>
  <c r="R9722" i="43"/>
  <c r="R9723" i="43"/>
  <c r="R9724" i="43"/>
  <c r="R9725" i="43"/>
  <c r="R9726" i="43"/>
  <c r="R9727" i="43"/>
  <c r="R9728" i="43"/>
  <c r="R9729" i="43"/>
  <c r="R9730" i="43"/>
  <c r="R9731" i="43"/>
  <c r="R9732" i="43"/>
  <c r="R9733" i="43"/>
  <c r="R9734" i="43"/>
  <c r="R9735" i="43"/>
  <c r="R9736" i="43"/>
  <c r="R9737" i="43"/>
  <c r="R9738" i="43"/>
  <c r="R9739" i="43"/>
  <c r="R9740" i="43"/>
  <c r="R9741" i="43"/>
  <c r="R9742" i="43"/>
  <c r="R9743" i="43"/>
  <c r="R9744" i="43"/>
  <c r="R9745" i="43"/>
  <c r="R9746" i="43"/>
  <c r="R9747" i="43"/>
  <c r="R9748" i="43"/>
  <c r="R9749" i="43"/>
  <c r="R9750" i="43"/>
  <c r="R9751" i="43"/>
  <c r="R9752" i="43"/>
  <c r="R9753" i="43"/>
  <c r="R9754" i="43"/>
  <c r="R9755" i="43"/>
  <c r="R9756" i="43"/>
  <c r="R9757" i="43"/>
  <c r="R9758" i="43"/>
  <c r="R9759" i="43"/>
  <c r="R9760" i="43"/>
  <c r="R9761" i="43"/>
  <c r="R9762" i="43"/>
  <c r="R9763" i="43"/>
  <c r="R9764" i="43"/>
  <c r="R9765" i="43"/>
  <c r="R9766" i="43"/>
  <c r="R9767" i="43"/>
  <c r="R9768" i="43"/>
  <c r="R9769" i="43"/>
  <c r="R9770" i="43"/>
  <c r="R9771" i="43"/>
  <c r="R9772" i="43"/>
  <c r="R9773" i="43"/>
  <c r="R9774" i="43"/>
  <c r="R9775" i="43"/>
  <c r="R9776" i="43"/>
  <c r="R9777" i="43"/>
  <c r="R9778" i="43"/>
  <c r="R9779" i="43"/>
  <c r="R9780" i="43"/>
  <c r="R9781" i="43"/>
  <c r="R9782" i="43"/>
  <c r="R9783" i="43"/>
  <c r="R9784" i="43"/>
  <c r="R9785" i="43"/>
  <c r="R9786" i="43"/>
  <c r="R9787" i="43"/>
  <c r="R9788" i="43"/>
  <c r="R9789" i="43"/>
  <c r="R9790" i="43"/>
  <c r="R9791" i="43"/>
  <c r="R9792" i="43"/>
  <c r="R9793" i="43"/>
  <c r="R9794" i="43"/>
  <c r="R9795" i="43"/>
  <c r="R9796" i="43"/>
  <c r="R9797" i="43"/>
  <c r="R9798" i="43"/>
  <c r="R9799" i="43"/>
  <c r="R9800" i="43"/>
  <c r="R9801" i="43"/>
  <c r="R9802" i="43"/>
  <c r="R9803" i="43"/>
  <c r="R9804" i="43"/>
  <c r="R9805" i="43"/>
  <c r="R9806" i="43"/>
  <c r="R9807" i="43"/>
  <c r="R9808" i="43"/>
  <c r="R9809" i="43"/>
  <c r="R9810" i="43"/>
  <c r="R9811" i="43"/>
  <c r="R9812" i="43"/>
  <c r="R9813" i="43"/>
  <c r="R9814" i="43"/>
  <c r="R9815" i="43"/>
  <c r="R9816" i="43"/>
  <c r="R9817" i="43"/>
  <c r="R9818" i="43"/>
  <c r="R9819" i="43"/>
  <c r="R9820" i="43"/>
  <c r="R9821" i="43"/>
  <c r="R9822" i="43"/>
  <c r="R9823" i="43"/>
  <c r="R9824" i="43"/>
  <c r="R9825" i="43"/>
  <c r="R9826" i="43"/>
  <c r="R9827" i="43"/>
  <c r="R9828" i="43"/>
  <c r="R9829" i="43"/>
  <c r="R9830" i="43"/>
  <c r="R9831" i="43"/>
  <c r="R9832" i="43"/>
  <c r="R9833" i="43"/>
  <c r="R9834" i="43"/>
  <c r="R9835" i="43"/>
  <c r="R9836" i="43"/>
  <c r="R9837" i="43"/>
  <c r="R9838" i="43"/>
  <c r="R9839" i="43"/>
  <c r="R9840" i="43"/>
  <c r="R9841" i="43"/>
  <c r="R9842" i="43"/>
  <c r="R9843" i="43"/>
  <c r="R9844" i="43"/>
  <c r="R9845" i="43"/>
  <c r="R9846" i="43"/>
  <c r="R9847" i="43"/>
  <c r="R9848" i="43"/>
  <c r="R9849" i="43"/>
  <c r="R9850" i="43"/>
  <c r="R9851" i="43"/>
  <c r="R9852" i="43"/>
  <c r="R9853" i="43"/>
  <c r="R9854" i="43"/>
  <c r="R9855" i="43"/>
  <c r="R9856" i="43"/>
  <c r="R9857" i="43"/>
  <c r="R9858" i="43"/>
  <c r="R9859" i="43"/>
  <c r="R9860" i="43"/>
  <c r="R9861" i="43"/>
  <c r="R9862" i="43"/>
  <c r="R9863" i="43"/>
  <c r="R9864" i="43"/>
  <c r="R9865" i="43"/>
  <c r="R9866" i="43"/>
  <c r="R9867" i="43"/>
  <c r="R9868" i="43"/>
  <c r="R9869" i="43"/>
  <c r="R9870" i="43"/>
  <c r="R9871" i="43"/>
  <c r="R9872" i="43"/>
  <c r="R9873" i="43"/>
  <c r="R9874" i="43"/>
  <c r="R9875" i="43"/>
  <c r="R9876" i="43"/>
  <c r="R9877" i="43"/>
  <c r="R9878" i="43"/>
  <c r="R9879" i="43"/>
  <c r="R9880" i="43"/>
  <c r="R9881" i="43"/>
  <c r="R9882" i="43"/>
  <c r="R9883" i="43"/>
  <c r="R9884" i="43"/>
  <c r="R9885" i="43"/>
  <c r="R9886" i="43"/>
  <c r="R9887" i="43"/>
  <c r="R9888" i="43"/>
  <c r="R9889" i="43"/>
  <c r="R9890" i="43"/>
  <c r="R9891" i="43"/>
  <c r="R9892" i="43"/>
  <c r="R9893" i="43"/>
  <c r="R9894" i="43"/>
  <c r="R9895" i="43"/>
  <c r="R9896" i="43"/>
  <c r="R9897" i="43"/>
  <c r="R9898" i="43"/>
  <c r="R9899" i="43"/>
  <c r="R9900" i="43"/>
  <c r="R9901" i="43"/>
  <c r="R9902" i="43"/>
  <c r="R9903" i="43"/>
  <c r="R9904" i="43"/>
  <c r="R9905" i="43"/>
  <c r="R9906" i="43"/>
  <c r="R9907" i="43"/>
  <c r="R9908" i="43"/>
  <c r="R9909" i="43"/>
  <c r="R9910" i="43"/>
  <c r="R9911" i="43"/>
  <c r="R9912" i="43"/>
  <c r="R9913" i="43"/>
  <c r="R9914" i="43"/>
  <c r="R9915" i="43"/>
  <c r="R9916" i="43"/>
  <c r="R9917" i="43"/>
  <c r="R9918" i="43"/>
  <c r="R9919" i="43"/>
  <c r="R9920" i="43"/>
  <c r="R9921" i="43"/>
  <c r="R9922" i="43"/>
  <c r="R9923" i="43"/>
  <c r="R9924" i="43"/>
  <c r="R9925" i="43"/>
  <c r="R9926" i="43"/>
  <c r="R9927" i="43"/>
  <c r="R9928" i="43"/>
  <c r="R9929" i="43"/>
  <c r="R9930" i="43"/>
  <c r="R9931" i="43"/>
  <c r="R9932" i="43"/>
  <c r="R9933" i="43"/>
  <c r="R9934" i="43"/>
  <c r="R9935" i="43"/>
  <c r="R9936" i="43"/>
  <c r="R9937" i="43"/>
  <c r="R9938" i="43"/>
  <c r="R9939" i="43"/>
  <c r="R9940" i="43"/>
  <c r="R9941" i="43"/>
  <c r="R9942" i="43"/>
  <c r="R9943" i="43"/>
  <c r="R9944" i="43"/>
  <c r="R9945" i="43"/>
  <c r="R9946" i="43"/>
  <c r="R9947" i="43"/>
  <c r="R9948" i="43"/>
  <c r="R9949" i="43"/>
  <c r="R9950" i="43"/>
  <c r="R9951" i="43"/>
  <c r="R9952" i="43"/>
  <c r="R9953" i="43"/>
  <c r="R9954" i="43"/>
  <c r="R9955" i="43"/>
  <c r="R9956" i="43"/>
  <c r="R9957" i="43"/>
  <c r="R9958" i="43"/>
  <c r="R9959" i="43"/>
  <c r="R9960" i="43"/>
  <c r="R9961" i="43"/>
  <c r="R9962" i="43"/>
  <c r="R9963" i="43"/>
  <c r="R9964" i="43"/>
  <c r="R9965" i="43"/>
  <c r="R9966" i="43"/>
  <c r="R9967" i="43"/>
  <c r="R9968" i="43"/>
  <c r="R9969" i="43"/>
  <c r="R9970" i="43"/>
  <c r="R9971" i="43"/>
  <c r="R9972" i="43"/>
  <c r="R9973" i="43"/>
  <c r="R9974" i="43"/>
  <c r="R9975" i="43"/>
  <c r="R9976" i="43"/>
  <c r="R9977" i="43"/>
  <c r="R9978" i="43"/>
  <c r="R9979" i="43"/>
  <c r="R9980" i="43"/>
  <c r="R9981" i="43"/>
  <c r="R9982" i="43"/>
  <c r="R9983" i="43"/>
  <c r="R9984" i="43"/>
  <c r="R9985" i="43"/>
  <c r="R9986" i="43"/>
  <c r="R9987" i="43"/>
  <c r="R9988" i="43"/>
  <c r="R9989" i="43"/>
  <c r="R9990" i="43"/>
  <c r="R9991" i="43"/>
  <c r="R9992" i="43"/>
  <c r="R9993" i="43"/>
  <c r="R9994" i="43"/>
  <c r="R9995" i="43"/>
  <c r="R9996" i="43"/>
  <c r="R9997" i="43"/>
  <c r="R9998" i="43"/>
  <c r="R9999" i="43"/>
  <c r="R10000" i="43"/>
  <c r="R10001" i="43"/>
  <c r="R10002" i="43"/>
  <c r="R10003" i="43"/>
  <c r="R10004" i="43"/>
  <c r="R10005" i="43"/>
  <c r="R10006" i="43"/>
  <c r="R10007" i="43"/>
  <c r="R10008" i="43"/>
  <c r="R10009" i="43"/>
  <c r="R10010" i="43"/>
  <c r="R10011" i="43"/>
  <c r="R10012" i="43"/>
  <c r="R10013" i="43"/>
  <c r="R10014" i="43"/>
  <c r="R10015" i="43"/>
  <c r="R10016" i="43"/>
  <c r="R10017" i="43"/>
  <c r="R10018" i="43"/>
  <c r="R10019" i="43"/>
  <c r="R10020" i="43"/>
  <c r="R10021" i="43"/>
  <c r="R10022" i="43"/>
  <c r="R10023" i="43"/>
  <c r="R10024" i="43"/>
  <c r="R10025" i="43"/>
  <c r="R10026" i="43"/>
  <c r="R10027" i="43"/>
  <c r="R10028" i="43"/>
  <c r="R10029" i="43"/>
  <c r="R10030" i="43"/>
  <c r="R10031" i="43"/>
  <c r="R10032" i="43"/>
  <c r="R10033" i="43"/>
  <c r="R10034" i="43"/>
  <c r="R10035" i="43"/>
  <c r="R10036" i="43"/>
  <c r="R10037" i="43"/>
  <c r="R10038" i="43"/>
  <c r="R10039" i="43"/>
  <c r="R10040" i="43"/>
  <c r="R10041" i="43"/>
  <c r="R10042" i="43"/>
  <c r="R10043" i="43"/>
  <c r="R10044" i="43"/>
  <c r="R10045" i="43"/>
  <c r="R10046" i="43"/>
  <c r="R10047" i="43"/>
  <c r="R10048" i="43"/>
  <c r="R10049" i="43"/>
  <c r="R10050" i="43"/>
  <c r="R10051" i="43"/>
  <c r="R10052" i="43"/>
  <c r="R10053" i="43"/>
  <c r="R10054" i="43"/>
  <c r="R10055" i="43"/>
  <c r="R10056" i="43"/>
  <c r="R10057" i="43"/>
  <c r="R10058" i="43"/>
  <c r="R10059" i="43"/>
  <c r="R10060" i="43"/>
  <c r="R10061" i="43"/>
  <c r="R10062" i="43"/>
  <c r="R10063" i="43"/>
  <c r="R10064" i="43"/>
  <c r="R10065" i="43"/>
  <c r="R10066" i="43"/>
  <c r="R10067" i="43"/>
  <c r="R10068" i="43"/>
  <c r="R10069" i="43"/>
  <c r="R10070" i="43"/>
  <c r="R10071" i="43"/>
  <c r="R10072" i="43"/>
  <c r="R10073" i="43"/>
  <c r="R10074" i="43"/>
  <c r="R10075" i="43"/>
  <c r="R10076" i="43"/>
  <c r="R10077" i="43"/>
  <c r="R10078" i="43"/>
  <c r="R10079" i="43"/>
  <c r="R10080" i="43"/>
  <c r="R10081" i="43"/>
  <c r="R10082" i="43"/>
  <c r="R10083" i="43"/>
  <c r="R10084" i="43"/>
  <c r="R10085" i="43"/>
  <c r="R10086" i="43"/>
  <c r="R10087" i="43"/>
  <c r="R10088" i="43"/>
  <c r="R10089" i="43"/>
  <c r="R10090" i="43"/>
  <c r="R10091" i="43"/>
  <c r="R10092" i="43"/>
  <c r="R10093" i="43"/>
  <c r="R10094" i="43"/>
  <c r="R10095" i="43"/>
  <c r="R10096" i="43"/>
  <c r="R10097" i="43"/>
  <c r="R10098" i="43"/>
  <c r="R10099" i="43"/>
  <c r="R10100" i="43"/>
  <c r="R10101" i="43"/>
  <c r="R10102" i="43"/>
  <c r="R10103" i="43"/>
  <c r="R10104" i="43"/>
  <c r="R10105" i="43"/>
  <c r="R10106" i="43"/>
  <c r="R10107" i="43"/>
  <c r="R10108" i="43"/>
  <c r="R10109" i="43"/>
  <c r="R10110" i="43"/>
  <c r="R10111" i="43"/>
  <c r="R10112" i="43"/>
  <c r="R10113" i="43"/>
  <c r="R10114" i="43"/>
  <c r="R10115" i="43"/>
  <c r="R10116" i="43"/>
  <c r="R10117" i="43"/>
  <c r="R10118" i="43"/>
  <c r="R10119" i="43"/>
  <c r="R10120" i="43"/>
  <c r="R10121" i="43"/>
  <c r="R10122" i="43"/>
  <c r="R10123" i="43"/>
  <c r="R10124" i="43"/>
  <c r="R10125" i="43"/>
  <c r="R10126" i="43"/>
  <c r="R10127" i="43"/>
  <c r="R10128" i="43"/>
  <c r="R10129" i="43"/>
  <c r="R10130" i="43"/>
  <c r="R10131" i="43"/>
  <c r="R10132" i="43"/>
  <c r="R10133" i="43"/>
  <c r="R10134" i="43"/>
  <c r="R10135" i="43"/>
  <c r="R10136" i="43"/>
  <c r="R10137" i="43"/>
  <c r="R10138" i="43"/>
  <c r="R10139" i="43"/>
  <c r="R10140" i="43"/>
  <c r="R10141" i="43"/>
  <c r="R10142" i="43"/>
  <c r="R10143" i="43"/>
  <c r="R10144" i="43"/>
  <c r="R10145" i="43"/>
  <c r="R10146" i="43"/>
  <c r="R10147" i="43"/>
  <c r="R10148" i="43"/>
  <c r="R10149" i="43"/>
  <c r="R10150" i="43"/>
  <c r="R10151" i="43"/>
  <c r="R10152" i="43"/>
  <c r="R10153" i="43"/>
  <c r="R10154" i="43"/>
  <c r="R10155" i="43"/>
  <c r="R10156" i="43"/>
  <c r="R10157" i="43"/>
  <c r="R10158" i="43"/>
  <c r="R10159" i="43"/>
  <c r="R10160" i="43"/>
  <c r="R10161" i="43"/>
  <c r="R10162" i="43"/>
  <c r="R10163" i="43"/>
  <c r="R10164" i="43"/>
  <c r="R10165" i="43"/>
  <c r="R10166" i="43"/>
  <c r="R10167" i="43"/>
  <c r="R10168" i="43"/>
  <c r="R10169" i="43"/>
  <c r="R10170" i="43"/>
  <c r="R10171" i="43"/>
  <c r="R10172" i="43"/>
  <c r="R10173" i="43"/>
  <c r="R10174" i="43"/>
  <c r="R10175" i="43"/>
  <c r="R10176" i="43"/>
  <c r="R10177" i="43"/>
  <c r="R10178" i="43"/>
  <c r="R10179" i="43"/>
  <c r="R10180" i="43"/>
  <c r="R10181" i="43"/>
  <c r="R10182" i="43"/>
  <c r="R10183" i="43"/>
  <c r="R10184" i="43"/>
  <c r="R10185" i="43"/>
  <c r="R10186" i="43"/>
  <c r="R10187" i="43"/>
  <c r="R10188" i="43"/>
  <c r="R10189" i="43"/>
  <c r="R10190" i="43"/>
  <c r="R10191" i="43"/>
  <c r="R10192" i="43"/>
  <c r="R10193" i="43"/>
  <c r="R10194" i="43"/>
  <c r="R10195" i="43"/>
  <c r="R10196" i="43"/>
  <c r="R10197" i="43"/>
  <c r="R10198" i="43"/>
  <c r="R10199" i="43"/>
  <c r="R10200" i="43"/>
  <c r="R10201" i="43"/>
  <c r="R10202" i="43"/>
  <c r="R10203" i="43"/>
  <c r="R10204" i="43"/>
  <c r="R10205" i="43"/>
  <c r="R10206" i="43"/>
  <c r="R10207" i="43"/>
  <c r="R10208" i="43"/>
  <c r="R10209" i="43"/>
  <c r="R10210" i="43"/>
  <c r="R10211" i="43"/>
  <c r="R10212" i="43"/>
  <c r="R10213" i="43"/>
  <c r="R10214" i="43"/>
  <c r="R10215" i="43"/>
  <c r="R10216" i="43"/>
  <c r="R10217" i="43"/>
  <c r="R10218" i="43"/>
  <c r="R10219" i="43"/>
  <c r="R10220" i="43"/>
  <c r="R10221" i="43"/>
  <c r="R10222" i="43"/>
  <c r="R10223" i="43"/>
  <c r="R10224" i="43"/>
  <c r="R10225" i="43"/>
  <c r="R10226" i="43"/>
  <c r="R10227" i="43"/>
  <c r="R10228" i="43"/>
  <c r="R10229" i="43"/>
  <c r="R10230" i="43"/>
  <c r="R10231" i="43"/>
  <c r="R10232" i="43"/>
  <c r="R10233" i="43"/>
  <c r="R10234" i="43"/>
  <c r="R10235" i="43"/>
  <c r="R10236" i="43"/>
  <c r="R10237" i="43"/>
  <c r="R10238" i="43"/>
  <c r="R10239" i="43"/>
  <c r="R10240" i="43"/>
  <c r="R10241" i="43"/>
  <c r="R10242" i="43"/>
  <c r="R10243" i="43"/>
  <c r="R10244" i="43"/>
  <c r="R10245" i="43"/>
  <c r="R10246" i="43"/>
  <c r="R10247" i="43"/>
  <c r="R10248" i="43"/>
  <c r="R10249" i="43"/>
  <c r="R10250" i="43"/>
  <c r="R10251" i="43"/>
  <c r="R10252" i="43"/>
  <c r="R10253" i="43"/>
  <c r="R10254" i="43"/>
  <c r="R10255" i="43"/>
  <c r="R10256" i="43"/>
  <c r="R10257" i="43"/>
  <c r="R10258" i="43"/>
  <c r="R10259" i="43"/>
  <c r="R10260" i="43"/>
  <c r="R10261" i="43"/>
  <c r="R10262" i="43"/>
  <c r="R10263" i="43"/>
  <c r="R10264" i="43"/>
  <c r="R10265" i="43"/>
  <c r="R10266" i="43"/>
  <c r="R10267" i="43"/>
  <c r="R10268" i="43"/>
  <c r="R10269" i="43"/>
  <c r="R10270" i="43"/>
  <c r="R10271" i="43"/>
  <c r="R10272" i="43"/>
  <c r="R10273" i="43"/>
  <c r="R10274" i="43"/>
  <c r="R10275" i="43"/>
  <c r="R10276" i="43"/>
  <c r="R10277" i="43"/>
  <c r="R10278" i="43"/>
  <c r="R10279" i="43"/>
  <c r="R10280" i="43"/>
  <c r="R10281" i="43"/>
  <c r="R10282" i="43"/>
  <c r="R10283" i="43"/>
  <c r="R10284" i="43"/>
  <c r="R10285" i="43"/>
  <c r="R10286" i="43"/>
  <c r="R10287" i="43"/>
  <c r="R10288" i="43"/>
  <c r="R10289" i="43"/>
  <c r="R10290" i="43"/>
  <c r="R10291" i="43"/>
  <c r="R10292" i="43"/>
  <c r="R10293" i="43"/>
  <c r="R10294" i="43"/>
  <c r="R10295" i="43"/>
  <c r="R10296" i="43"/>
  <c r="R10297" i="43"/>
  <c r="R10298" i="43"/>
  <c r="R10299" i="43"/>
  <c r="R10300" i="43"/>
  <c r="R10301" i="43"/>
  <c r="R10302" i="43"/>
  <c r="R10303" i="43"/>
  <c r="R10304" i="43"/>
  <c r="R10305" i="43"/>
  <c r="R10306" i="43"/>
  <c r="R10307" i="43"/>
  <c r="R10308" i="43"/>
  <c r="R10309" i="43"/>
  <c r="R10310" i="43"/>
  <c r="R10311" i="43"/>
  <c r="R10312" i="43"/>
  <c r="R10313" i="43"/>
  <c r="R10314" i="43"/>
  <c r="R10315" i="43"/>
  <c r="R10316" i="43"/>
  <c r="R10317" i="43"/>
  <c r="R10318" i="43"/>
  <c r="R10319" i="43"/>
  <c r="R10320" i="43"/>
  <c r="R10321" i="43"/>
  <c r="R10322" i="43"/>
  <c r="R10323" i="43"/>
  <c r="R10324" i="43"/>
  <c r="R10325" i="43"/>
  <c r="R10326" i="43"/>
  <c r="R10327" i="43"/>
  <c r="R10328" i="43"/>
  <c r="R10329" i="43"/>
  <c r="R10330" i="43"/>
  <c r="R10331" i="43"/>
  <c r="R10332" i="43"/>
  <c r="R10333" i="43"/>
  <c r="R10334" i="43"/>
  <c r="R10335" i="43"/>
  <c r="R10336" i="43"/>
  <c r="R10337" i="43"/>
  <c r="R10338" i="43"/>
  <c r="R10339" i="43"/>
  <c r="R10340" i="43"/>
  <c r="R10341" i="43"/>
  <c r="R10342" i="43"/>
  <c r="R10343" i="43"/>
  <c r="R10344" i="43"/>
  <c r="R10345" i="43"/>
  <c r="R10346" i="43"/>
  <c r="R10347" i="43"/>
  <c r="R10348" i="43"/>
  <c r="R10349" i="43"/>
  <c r="R10350" i="43"/>
  <c r="R10351" i="43"/>
  <c r="R10352" i="43"/>
  <c r="R10353" i="43"/>
  <c r="R10354" i="43"/>
  <c r="R10355" i="43"/>
  <c r="R10356" i="43"/>
  <c r="R10357" i="43"/>
  <c r="R10358" i="43"/>
  <c r="R10359" i="43"/>
  <c r="R10360" i="43"/>
  <c r="R10361" i="43"/>
  <c r="R10362" i="43"/>
  <c r="R10363" i="43"/>
  <c r="R10364" i="43"/>
  <c r="R10365" i="43"/>
  <c r="R10366" i="43"/>
  <c r="R10367" i="43"/>
  <c r="R10368" i="43"/>
  <c r="R10369" i="43"/>
  <c r="R10370" i="43"/>
  <c r="R10371" i="43"/>
  <c r="R10372" i="43"/>
  <c r="R10373" i="43"/>
  <c r="R10374" i="43"/>
  <c r="R10375" i="43"/>
  <c r="R10376" i="43"/>
  <c r="R10377" i="43"/>
  <c r="R10378" i="43"/>
  <c r="R10379" i="43"/>
  <c r="R10380" i="43"/>
  <c r="R10381" i="43"/>
  <c r="R10382" i="43"/>
  <c r="R10383" i="43"/>
  <c r="R10384" i="43"/>
  <c r="R10385" i="43"/>
  <c r="R10386" i="43"/>
  <c r="R10387" i="43"/>
  <c r="R10388" i="43"/>
  <c r="R10389" i="43"/>
  <c r="R10390" i="43"/>
  <c r="R10391" i="43"/>
  <c r="R10392" i="43"/>
  <c r="R10393" i="43"/>
  <c r="R10394" i="43"/>
  <c r="R10395" i="43"/>
  <c r="R10396" i="43"/>
  <c r="R10397" i="43"/>
  <c r="R10398" i="43"/>
  <c r="R10399" i="43"/>
  <c r="R10400" i="43"/>
  <c r="R10401" i="43"/>
  <c r="R10402" i="43"/>
  <c r="R10403" i="43"/>
  <c r="R10404" i="43"/>
  <c r="R10405" i="43"/>
  <c r="R10406" i="43"/>
  <c r="R10407" i="43"/>
  <c r="R10408" i="43"/>
  <c r="R10409" i="43"/>
  <c r="R10410" i="43"/>
  <c r="R10411" i="43"/>
  <c r="R10412" i="43"/>
  <c r="R10413" i="43"/>
  <c r="R10414" i="43"/>
  <c r="R10415" i="43"/>
  <c r="R10416" i="43"/>
  <c r="R10417" i="43"/>
  <c r="R10418" i="43"/>
  <c r="R10419" i="43"/>
  <c r="R10420" i="43"/>
  <c r="R10421" i="43"/>
  <c r="R10422" i="43"/>
  <c r="R10423" i="43"/>
  <c r="R10424" i="43"/>
  <c r="R10425" i="43"/>
  <c r="R10426" i="43"/>
  <c r="R10427" i="43"/>
  <c r="R10428" i="43"/>
  <c r="R10429" i="43"/>
  <c r="R10430" i="43"/>
  <c r="R10431" i="43"/>
  <c r="R10432" i="43"/>
  <c r="R10433" i="43"/>
  <c r="R10434" i="43"/>
  <c r="R10435" i="43"/>
  <c r="R10436" i="43"/>
  <c r="R10437" i="43"/>
  <c r="R10438" i="43"/>
  <c r="R10439" i="43"/>
  <c r="R10440" i="43"/>
  <c r="R10441" i="43"/>
  <c r="R10442" i="43"/>
  <c r="R10443" i="43"/>
  <c r="R10444" i="43"/>
  <c r="R10445" i="43"/>
  <c r="R10446" i="43"/>
  <c r="R10447" i="43"/>
  <c r="R10448" i="43"/>
  <c r="R10449" i="43"/>
  <c r="R10450" i="43"/>
  <c r="R10451" i="43"/>
  <c r="R10452" i="43"/>
  <c r="R10453" i="43"/>
  <c r="R10454" i="43"/>
  <c r="R10455" i="43"/>
  <c r="R10456" i="43"/>
  <c r="R10457" i="43"/>
  <c r="R10458" i="43"/>
  <c r="R10459" i="43"/>
  <c r="R10460" i="43"/>
  <c r="R10461" i="43"/>
  <c r="R10462" i="43"/>
  <c r="R10463" i="43"/>
  <c r="R10464" i="43"/>
  <c r="R10465" i="43"/>
  <c r="R10466" i="43"/>
  <c r="R10467" i="43"/>
  <c r="R10468" i="43"/>
  <c r="R10469" i="43"/>
  <c r="R10470" i="43"/>
  <c r="R10471" i="43"/>
  <c r="R10472" i="43"/>
  <c r="R10473" i="43"/>
  <c r="R10474" i="43"/>
  <c r="R10475" i="43"/>
  <c r="R10476" i="43"/>
  <c r="R10477" i="43"/>
  <c r="R10478" i="43"/>
  <c r="R10479" i="43"/>
  <c r="R10480" i="43"/>
  <c r="R10481" i="43"/>
  <c r="R10482" i="43"/>
  <c r="R10483" i="43"/>
  <c r="R10484" i="43"/>
  <c r="R10485" i="43"/>
  <c r="R10486" i="43"/>
  <c r="R10487" i="43"/>
  <c r="R10488" i="43"/>
  <c r="R10489" i="43"/>
  <c r="R10490" i="43"/>
  <c r="R10491" i="43"/>
  <c r="R10492" i="43"/>
  <c r="R10493" i="43"/>
  <c r="R10494" i="43"/>
  <c r="R10495" i="43"/>
  <c r="R10496" i="43"/>
  <c r="R10497" i="43"/>
  <c r="R10498" i="43"/>
  <c r="R10499" i="43"/>
  <c r="R10500" i="43"/>
  <c r="R10501" i="43"/>
  <c r="R10502" i="43"/>
  <c r="R10503" i="43"/>
  <c r="R10504" i="43"/>
  <c r="R10505" i="43"/>
  <c r="R10506" i="43"/>
  <c r="R10507" i="43"/>
  <c r="R10508" i="43"/>
  <c r="R10509" i="43"/>
  <c r="R10510" i="43"/>
  <c r="R10511" i="43"/>
  <c r="R10512" i="43"/>
  <c r="R10513" i="43"/>
  <c r="R10514" i="43"/>
  <c r="R10515" i="43"/>
  <c r="R10516" i="43"/>
  <c r="R10517" i="43"/>
  <c r="R10518" i="43"/>
  <c r="R10519" i="43"/>
  <c r="R10520" i="43"/>
  <c r="R10521" i="43"/>
  <c r="R10522" i="43"/>
  <c r="R10523" i="43"/>
  <c r="R10524" i="43"/>
  <c r="R10525" i="43"/>
  <c r="R10526" i="43"/>
  <c r="R10527" i="43"/>
  <c r="R10528" i="43"/>
  <c r="R10529" i="43"/>
  <c r="R10530" i="43"/>
  <c r="R10531" i="43"/>
  <c r="R10532" i="43"/>
  <c r="R10533" i="43"/>
  <c r="R10534" i="43"/>
  <c r="R10535" i="43"/>
  <c r="R10536" i="43"/>
  <c r="R10537" i="43"/>
  <c r="R10538" i="43"/>
  <c r="R10539" i="43"/>
  <c r="R10540" i="43"/>
  <c r="R10541" i="43"/>
  <c r="R10542" i="43"/>
  <c r="R10543" i="43"/>
  <c r="R10544" i="43"/>
  <c r="R10545" i="43"/>
  <c r="R10546" i="43"/>
  <c r="R10547" i="43"/>
  <c r="R10548" i="43"/>
  <c r="R10549" i="43"/>
  <c r="R10550" i="43"/>
  <c r="R10551" i="43"/>
  <c r="R10552" i="43"/>
  <c r="R10553" i="43"/>
  <c r="R10554" i="43"/>
  <c r="R10555" i="43"/>
  <c r="R10556" i="43"/>
  <c r="R10557" i="43"/>
  <c r="R10558" i="43"/>
  <c r="R10559" i="43"/>
  <c r="R10560" i="43"/>
  <c r="R10561" i="43"/>
  <c r="R10562" i="43"/>
  <c r="R10563" i="43"/>
  <c r="R10564" i="43"/>
  <c r="R10565" i="43"/>
  <c r="R10566" i="43"/>
  <c r="R10567" i="43"/>
  <c r="R10568" i="43"/>
  <c r="R10569" i="43"/>
  <c r="R10570" i="43"/>
  <c r="R10571" i="43"/>
  <c r="R10572" i="43"/>
  <c r="R10573" i="43"/>
  <c r="R10574" i="43"/>
  <c r="R10575" i="43"/>
  <c r="R10576" i="43"/>
  <c r="R10577" i="43"/>
  <c r="R10578" i="43"/>
  <c r="R10579" i="43"/>
  <c r="R10580" i="43"/>
  <c r="R10581" i="43"/>
  <c r="R10582" i="43"/>
  <c r="R10583" i="43"/>
  <c r="R10584" i="43"/>
  <c r="R10585" i="43"/>
  <c r="R10586" i="43"/>
  <c r="R10587" i="43"/>
  <c r="R10588" i="43"/>
  <c r="R10589" i="43"/>
  <c r="R10590" i="43"/>
  <c r="R10591" i="43"/>
  <c r="R10592" i="43"/>
  <c r="R10593" i="43"/>
  <c r="R10594" i="43"/>
  <c r="R10595" i="43"/>
  <c r="R10596" i="43"/>
  <c r="R10597" i="43"/>
  <c r="R10598" i="43"/>
  <c r="R10599" i="43"/>
  <c r="R10600" i="43"/>
  <c r="R10601" i="43"/>
  <c r="R10602" i="43"/>
  <c r="R10603" i="43"/>
  <c r="R10604" i="43"/>
  <c r="R10605" i="43"/>
  <c r="R10606" i="43"/>
  <c r="R10607" i="43"/>
  <c r="R10608" i="43"/>
  <c r="R10609" i="43"/>
  <c r="R10610" i="43"/>
  <c r="R10611" i="43"/>
  <c r="R10612" i="43"/>
  <c r="R10613" i="43"/>
  <c r="R10614" i="43"/>
  <c r="R10615" i="43"/>
  <c r="R10616" i="43"/>
  <c r="R10617" i="43"/>
  <c r="R10618" i="43"/>
  <c r="R10619" i="43"/>
  <c r="R10620" i="43"/>
  <c r="R10621" i="43"/>
  <c r="R2" i="43"/>
  <c r="A2" i="24" l="1"/>
  <c r="A3" i="24"/>
  <c r="A4" i="24"/>
  <c r="A5" i="24" l="1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" i="3"/>
  <c r="A54" i="3" l="1"/>
  <c r="A55" i="3"/>
  <c r="A56" i="3"/>
  <c r="A57" i="3"/>
  <c r="A58" i="3"/>
  <c r="A59" i="3"/>
  <c r="A60" i="3"/>
  <c r="A61" i="3"/>
  <c r="A62" i="3"/>
  <c r="A63" i="3"/>
  <c r="A64" i="3"/>
  <c r="A49" i="3"/>
  <c r="A50" i="3"/>
  <c r="A51" i="3"/>
  <c r="A52" i="3"/>
  <c r="A53" i="3"/>
  <c r="A48" i="3"/>
  <c r="A65" i="3" l="1"/>
  <c r="A66" i="3"/>
  <c r="A67" i="3"/>
  <c r="A68" i="3"/>
  <c r="A69" i="3"/>
  <c r="A70" i="3"/>
  <c r="A45" i="3"/>
  <c r="A46" i="3"/>
  <c r="A47" i="3"/>
  <c r="A4" i="3" l="1"/>
  <c r="A5" i="3"/>
  <c r="A6" i="3"/>
  <c r="A7" i="3"/>
  <c r="A8" i="3"/>
  <c r="A9" i="3"/>
  <c r="A13" i="3"/>
  <c r="A14" i="3"/>
  <c r="A15" i="3"/>
  <c r="A16" i="3"/>
  <c r="A17" i="3"/>
  <c r="A18" i="3"/>
  <c r="A19" i="3"/>
  <c r="A20" i="3"/>
  <c r="A21" i="3"/>
  <c r="A3" i="3" l="1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V1" i="2" l="1"/>
  <c r="U1" i="2"/>
  <c r="R1" i="2"/>
  <c r="T1" i="2"/>
  <c r="S1" i="2"/>
  <c r="O1" i="2"/>
  <c r="P1" i="2"/>
  <c r="N1" i="2"/>
  <c r="Q1" i="2"/>
  <c r="K1" i="2"/>
  <c r="L1" i="2"/>
  <c r="I1" i="2"/>
  <c r="J1" i="2"/>
  <c r="M1" i="2"/>
  <c r="B1" i="2"/>
  <c r="C1" i="2"/>
  <c r="D1" i="2"/>
  <c r="G1" i="2"/>
  <c r="F1" i="2"/>
  <c r="H1" i="2"/>
  <c r="E1" i="2"/>
</calcChain>
</file>

<file path=xl/sharedStrings.xml><?xml version="1.0" encoding="utf-8"?>
<sst xmlns="http://schemas.openxmlformats.org/spreadsheetml/2006/main" count="76315" uniqueCount="9873">
  <si>
    <t>SbjNum</t>
  </si>
  <si>
    <t>Count</t>
  </si>
  <si>
    <t>Error 1</t>
  </si>
  <si>
    <t>Error 2</t>
  </si>
  <si>
    <t>Error 3</t>
  </si>
  <si>
    <t>Error 4</t>
  </si>
  <si>
    <t>Error 5</t>
  </si>
  <si>
    <t>Error 6</t>
  </si>
  <si>
    <t>Error 7</t>
  </si>
  <si>
    <t>Error 8</t>
  </si>
  <si>
    <t>Error 9</t>
  </si>
  <si>
    <t>Error 10</t>
  </si>
  <si>
    <t>Error 11</t>
  </si>
  <si>
    <t>Error 12</t>
  </si>
  <si>
    <t>Error 13</t>
  </si>
  <si>
    <t>Error 14</t>
  </si>
  <si>
    <t>Error 15</t>
  </si>
  <si>
    <t>Error 16</t>
  </si>
  <si>
    <t>Error 17</t>
  </si>
  <si>
    <t>Error 18</t>
  </si>
  <si>
    <t>Error 19</t>
  </si>
  <si>
    <t>Error 20</t>
  </si>
  <si>
    <t>Error 21</t>
  </si>
  <si>
    <t>Error 22</t>
  </si>
  <si>
    <t>Error 23</t>
  </si>
  <si>
    <t>Error 24</t>
  </si>
  <si>
    <t>Error 25</t>
  </si>
  <si>
    <t>Error 26</t>
  </si>
  <si>
    <t>Error 27</t>
  </si>
  <si>
    <t>Error 28</t>
  </si>
  <si>
    <t>Error 29</t>
  </si>
  <si>
    <t>Error 30</t>
  </si>
  <si>
    <t>Error 31</t>
  </si>
  <si>
    <t>Error 32</t>
  </si>
  <si>
    <t>Error 33</t>
  </si>
  <si>
    <t>Error 34</t>
  </si>
  <si>
    <t>Error 35</t>
  </si>
  <si>
    <t>Error 36</t>
  </si>
  <si>
    <t>Error 37</t>
  </si>
  <si>
    <t>Error 38</t>
  </si>
  <si>
    <t>Error 39</t>
  </si>
  <si>
    <t>Error 40</t>
  </si>
  <si>
    <t>Error 41</t>
  </si>
  <si>
    <t>Error 42</t>
  </si>
  <si>
    <t>Error 43</t>
  </si>
  <si>
    <t>Error 44</t>
  </si>
  <si>
    <t>Error 45</t>
  </si>
  <si>
    <t>Error 46</t>
  </si>
  <si>
    <t>Error 47</t>
  </si>
  <si>
    <t>Error 48</t>
  </si>
  <si>
    <t>Error 49</t>
  </si>
  <si>
    <t>Error</t>
  </si>
  <si>
    <t>Code</t>
  </si>
  <si>
    <t>Description</t>
  </si>
  <si>
    <t>Note</t>
  </si>
  <si>
    <t>STT</t>
  </si>
  <si>
    <t>Ngày</t>
  </si>
  <si>
    <t>error</t>
  </si>
  <si>
    <t>Error 50</t>
  </si>
  <si>
    <t>Error 51</t>
  </si>
  <si>
    <t>Error 52</t>
  </si>
  <si>
    <t>Error 53</t>
  </si>
  <si>
    <t>Error 54</t>
  </si>
  <si>
    <t>Error 55</t>
  </si>
  <si>
    <t>Error 56</t>
  </si>
  <si>
    <t>Error 57</t>
  </si>
  <si>
    <t>Error 58</t>
  </si>
  <si>
    <t>Error 59</t>
  </si>
  <si>
    <t>Error 60</t>
  </si>
  <si>
    <t>Error 61</t>
  </si>
  <si>
    <t>Error 62</t>
  </si>
  <si>
    <t>Error 63</t>
  </si>
  <si>
    <t>Phường 05</t>
  </si>
  <si>
    <t>Quận Thanh Khê</t>
  </si>
  <si>
    <t>Quận Đống Đa</t>
  </si>
  <si>
    <t>Quận Ngũ Hành Sơn</t>
  </si>
  <si>
    <t>Phường Hoà Hải</t>
  </si>
  <si>
    <t>Quận 5</t>
  </si>
  <si>
    <t>Thành phố Thủ Đức</t>
  </si>
  <si>
    <t>Phường Xuân Hà</t>
  </si>
  <si>
    <t>Quận Tân Phú</t>
  </si>
  <si>
    <t>Quận 3</t>
  </si>
  <si>
    <t>Phường 02</t>
  </si>
  <si>
    <t>Quận Gò Vấp</t>
  </si>
  <si>
    <t>Quận Hải Châu</t>
  </si>
  <si>
    <t>Quận Thanh Xuân</t>
  </si>
  <si>
    <t>Phường 12</t>
  </si>
  <si>
    <t>Quận 4</t>
  </si>
  <si>
    <t>Phường 06</t>
  </si>
  <si>
    <t>Quận Long Biên</t>
  </si>
  <si>
    <t>Quận Lê Chân</t>
  </si>
  <si>
    <t>Quận Hai Bà Trưng</t>
  </si>
  <si>
    <t>Phường Cầu Dền</t>
  </si>
  <si>
    <t>Phường 03</t>
  </si>
  <si>
    <t>Phường Thổ Quan</t>
  </si>
  <si>
    <t>Huyện Bình Chánh</t>
  </si>
  <si>
    <t>Huyện Hóc Môn</t>
  </si>
  <si>
    <t>Error 64</t>
  </si>
  <si>
    <t>Error 65</t>
  </si>
  <si>
    <t>Phường Khuê Mỹ</t>
  </si>
  <si>
    <t>Quận Cẩm Lệ</t>
  </si>
  <si>
    <t>Phường Hòa Xuân</t>
  </si>
  <si>
    <t>Phường Mỹ An</t>
  </si>
  <si>
    <t>Phường Đồng Tâm</t>
  </si>
  <si>
    <t>Quận Bình Thạnh</t>
  </si>
  <si>
    <t>Quận 2</t>
  </si>
  <si>
    <t>Phường An Phú</t>
  </si>
  <si>
    <t>Xã Bình Hưng</t>
  </si>
  <si>
    <t>Phường Dư Hàng Kênh</t>
  </si>
  <si>
    <t>Phường Vĩnh Tuy</t>
  </si>
  <si>
    <t>Phường Minh Khai</t>
  </si>
  <si>
    <t>Phường 01</t>
  </si>
  <si>
    <t>Phường Khương Trung</t>
  </si>
  <si>
    <t>Phường Hiệp Bình Chánh</t>
  </si>
  <si>
    <t>Phường Khuê Trung</t>
  </si>
  <si>
    <t>Xã Quy Đức</t>
  </si>
  <si>
    <t>Phường Thạc Gián</t>
  </si>
  <si>
    <t>Quận Tân Bình</t>
  </si>
  <si>
    <t>Quận Cầu Giấy</t>
  </si>
  <si>
    <t>Phường Quan Hoa</t>
  </si>
  <si>
    <t>Phường Hòa Khê</t>
  </si>
  <si>
    <t>Phường Thanh Bình</t>
  </si>
  <si>
    <t>Phường 08</t>
  </si>
  <si>
    <t>Phường Hoà Quý</t>
  </si>
  <si>
    <t>Phường Hòa Thọ Đông</t>
  </si>
  <si>
    <t>Xã Thới Tam Thôn</t>
  </si>
  <si>
    <t>Phường 18</t>
  </si>
  <si>
    <t>Phường 16</t>
  </si>
  <si>
    <t>Phường Long Biên</t>
  </si>
  <si>
    <t>Phường Khương Thượng</t>
  </si>
  <si>
    <t>Phường Yên Hoà</t>
  </si>
  <si>
    <t>Phường Tây Thạnh</t>
  </si>
  <si>
    <t>Phường Thanh Xuân Bắc</t>
  </si>
  <si>
    <t>Phường Bạch Mai</t>
  </si>
  <si>
    <t>Phường Trường Thọ</t>
  </si>
  <si>
    <t>Phường Linh Đông</t>
  </si>
  <si>
    <t>Phường 10</t>
  </si>
  <si>
    <t>Variables</t>
  </si>
  <si>
    <t>Condition</t>
  </si>
  <si>
    <t>Error 66</t>
  </si>
  <si>
    <t>Error 67</t>
  </si>
  <si>
    <t>Error 68</t>
  </si>
  <si>
    <t>Error 69</t>
  </si>
  <si>
    <t>Phường 04</t>
  </si>
  <si>
    <t>Phường Đức Giang</t>
  </si>
  <si>
    <t>Phường Lam Sơn</t>
  </si>
  <si>
    <t>Huyện Thanh Trì</t>
  </si>
  <si>
    <t>Xã Tả Thanh Oai</t>
  </si>
  <si>
    <t>Phường Tam Thuận</t>
  </si>
  <si>
    <t>Phường Vĩnh Trung</t>
  </si>
  <si>
    <t>Phường Hải Châu II</t>
  </si>
  <si>
    <t>Phường 25</t>
  </si>
  <si>
    <t>Phường Hòa Thuận Đông</t>
  </si>
  <si>
    <t>Phường Tam Phú</t>
  </si>
  <si>
    <t>Phường Hiệp Bình Phước</t>
  </si>
  <si>
    <t>Phường 09</t>
  </si>
  <si>
    <t>Phường 11</t>
  </si>
  <si>
    <t>Quận Hồng Bàng</t>
  </si>
  <si>
    <t>Phường Sở Dầu</t>
  </si>
  <si>
    <t>Phường Trại Chuối</t>
  </si>
  <si>
    <t>Phường Nghĩa Đô</t>
  </si>
  <si>
    <t>Huyện Gia Lâm</t>
  </si>
  <si>
    <t>Xã Đa Tốn</t>
  </si>
  <si>
    <t>Xã Đa Phước</t>
  </si>
  <si>
    <t>Phường 07</t>
  </si>
  <si>
    <t>Phường 22</t>
  </si>
  <si>
    <t>Phường 17</t>
  </si>
  <si>
    <t>Phường 9</t>
  </si>
  <si>
    <t>Phường Nghĩa Xá</t>
  </si>
  <si>
    <t>Quận Kiến An</t>
  </si>
  <si>
    <t>Phường Lãm Hà</t>
  </si>
  <si>
    <t>Phường Phú Trung</t>
  </si>
  <si>
    <t>Phường Nam Dương</t>
  </si>
  <si>
    <t>Phường Bình Hiên</t>
  </si>
  <si>
    <t>Phường Thượng Thanh</t>
  </si>
  <si>
    <t>Phường An Dương</t>
  </si>
  <si>
    <t>Phường Đông Hải</t>
  </si>
  <si>
    <t>Phường An Khê</t>
  </si>
  <si>
    <t>Phường Hùng Vương</t>
  </si>
  <si>
    <t>Phường Nhân Chính</t>
  </si>
  <si>
    <t>Xã Vĩnh Lộc B</t>
  </si>
  <si>
    <t>Xã Tân Triều</t>
  </si>
  <si>
    <t>Phường Thanh Xuân Trung</t>
  </si>
  <si>
    <t>Phường Kênh Dương</t>
  </si>
  <si>
    <t>Phường Thượng Lý</t>
  </si>
  <si>
    <t>Phường Hạ Lý</t>
  </si>
  <si>
    <t>Phường Sơn Kỳ</t>
  </si>
  <si>
    <t>Xã Vĩnh Lộc A</t>
  </si>
  <si>
    <t>Phường 15</t>
  </si>
  <si>
    <t>Phường 13</t>
  </si>
  <si>
    <t>Phường Phương Liên</t>
  </si>
  <si>
    <t>Phường Tân Quý</t>
  </si>
  <si>
    <t>Phường Phước Ninh</t>
  </si>
  <si>
    <t>Phường Thanh Khê Đông</t>
  </si>
  <si>
    <t>Xã Xuân Thới Đông</t>
  </si>
  <si>
    <t>Huyện Đông Anh</t>
  </si>
  <si>
    <t>Xã Kim Chung</t>
  </si>
  <si>
    <t>Phường Ô Chợ Dừa</t>
  </si>
  <si>
    <t>Phường 26</t>
  </si>
  <si>
    <t>Phường Bình Thọ</t>
  </si>
  <si>
    <t>Phường Hạ Đình</t>
  </si>
  <si>
    <t>Thị trấn Hóc Môn</t>
  </si>
  <si>
    <t>Phường Dịch Vọng</t>
  </si>
  <si>
    <t>Phường Hòa An</t>
  </si>
  <si>
    <t>Phường Nghĩa Tân</t>
  </si>
  <si>
    <t>Phường Thượng Đình</t>
  </si>
  <si>
    <t>Xã Cổ Bi</t>
  </si>
  <si>
    <t>Xã Trung Chánh</t>
  </si>
  <si>
    <t>Phường Thanh Nhàn</t>
  </si>
  <si>
    <t>Quận Ngô Quyền</t>
  </si>
  <si>
    <t>Phường Vạn Mỹ</t>
  </si>
  <si>
    <t>Phường Phương Liệt</t>
  </si>
  <si>
    <t>Phường Quán Toan</t>
  </si>
  <si>
    <t>Phường Trung Hoà</t>
  </si>
  <si>
    <t>Phường 27</t>
  </si>
  <si>
    <t>Phường 6</t>
  </si>
  <si>
    <t>Xã Hải Bối</t>
  </si>
  <si>
    <t>Phường Đông Khê</t>
  </si>
  <si>
    <t>Phường Lạch Tray</t>
  </si>
  <si>
    <t>Phường Gia Viên</t>
  </si>
  <si>
    <t>Phường Hòa Cường Bắc</t>
  </si>
  <si>
    <t>Phường Đằng Giang</t>
  </si>
  <si>
    <t>Phường Cát Dài</t>
  </si>
  <si>
    <t>Phường Cầu Đất</t>
  </si>
  <si>
    <t>Phường Hàng Kênh</t>
  </si>
  <si>
    <t>Phường Máy Chai</t>
  </si>
  <si>
    <t>Phường Máy Tơ</t>
  </si>
  <si>
    <t>Xã Bà Điểm</t>
  </si>
  <si>
    <t>Phường Ngọc Thụy</t>
  </si>
  <si>
    <t>Phường Khương Mai</t>
  </si>
  <si>
    <t>Phường Trung Phụng</t>
  </si>
  <si>
    <t>Thị trấn Yên Viên</t>
  </si>
  <si>
    <t>Phường Hòa Cường Nam</t>
  </si>
  <si>
    <t>Xã Tứ Hiệp</t>
  </si>
  <si>
    <t>ID</t>
  </si>
  <si>
    <t>CodeProvince</t>
  </si>
  <si>
    <t>Province</t>
  </si>
  <si>
    <t>CodeDist</t>
  </si>
  <si>
    <t>Dist</t>
  </si>
  <si>
    <t>CodeWard</t>
  </si>
  <si>
    <t>Ward</t>
  </si>
  <si>
    <t>CodeArea2</t>
  </si>
  <si>
    <t>GSOArea</t>
  </si>
  <si>
    <t>CodeRegion</t>
  </si>
  <si>
    <t>Region6</t>
  </si>
  <si>
    <t>CodeArea6</t>
  </si>
  <si>
    <t>Area</t>
  </si>
  <si>
    <t>Province_Code_Text</t>
  </si>
  <si>
    <t>Thành phố Hà Nội</t>
  </si>
  <si>
    <t>Quận Ba Đình</t>
  </si>
  <si>
    <t>Phường Phúc Xá</t>
  </si>
  <si>
    <t>Urban</t>
  </si>
  <si>
    <t>2. Red River Delta</t>
  </si>
  <si>
    <t>1</t>
  </si>
  <si>
    <t>Central Urban</t>
  </si>
  <si>
    <t>1_Thành phố Hà Nội</t>
  </si>
  <si>
    <t>Phường Trúc Bạch</t>
  </si>
  <si>
    <t>Phường Vĩnh Phúc</t>
  </si>
  <si>
    <t>Phường Cống Vị</t>
  </si>
  <si>
    <t>Phường Liễu Giai</t>
  </si>
  <si>
    <t>Phường Nguyễn Trung Trực</t>
  </si>
  <si>
    <t>Phường Quán Thánh</t>
  </si>
  <si>
    <t>Phường Ngọc Hà</t>
  </si>
  <si>
    <t>Phường Điện Biên</t>
  </si>
  <si>
    <t>Phường Đội Cấn</t>
  </si>
  <si>
    <t>Phường Ngọc Khánh</t>
  </si>
  <si>
    <t>Phường Kim Mã</t>
  </si>
  <si>
    <t>Phường Giảng Võ</t>
  </si>
  <si>
    <t>Phường Thành Công</t>
  </si>
  <si>
    <t>Quận Hoàn Kiếm</t>
  </si>
  <si>
    <t>Phường Phúc Tân</t>
  </si>
  <si>
    <t>Phường Đồng Xuân</t>
  </si>
  <si>
    <t>Phường Hàng Mã</t>
  </si>
  <si>
    <t>Phường Hàng Buồm</t>
  </si>
  <si>
    <t>Phường Hàng Đào</t>
  </si>
  <si>
    <t>Phường Hàng Bồ</t>
  </si>
  <si>
    <t>Phường Cửa Đông</t>
  </si>
  <si>
    <t>Phường Lý Thái Tổ</t>
  </si>
  <si>
    <t>Phường Hàng Bạc</t>
  </si>
  <si>
    <t>Phường Hàng Gai</t>
  </si>
  <si>
    <t>Phường Chương Dương</t>
  </si>
  <si>
    <t>Phường Hàng Trống</t>
  </si>
  <si>
    <t>Phường Cửa Nam</t>
  </si>
  <si>
    <t>Phường Hàng Bông</t>
  </si>
  <si>
    <t>Phường Tràng Tiền</t>
  </si>
  <si>
    <t>Phường Trần Hưng Đạo</t>
  </si>
  <si>
    <t>Phường Phan Chu Trinh</t>
  </si>
  <si>
    <t>Phường Hàng Bài</t>
  </si>
  <si>
    <t>Quận Tây Hồ</t>
  </si>
  <si>
    <t>Phường Phú Thượng</t>
  </si>
  <si>
    <t>Phường Nhật Tân</t>
  </si>
  <si>
    <t>Phường Tứ Liên</t>
  </si>
  <si>
    <t>Phường Quảng An</t>
  </si>
  <si>
    <t>Phường Xuân La</t>
  </si>
  <si>
    <t>Phường Yên Phụ</t>
  </si>
  <si>
    <t>Phường Bưởi</t>
  </si>
  <si>
    <t>Phường Thụy Khuê</t>
  </si>
  <si>
    <t>Rural</t>
  </si>
  <si>
    <t>Phường Giang Biên</t>
  </si>
  <si>
    <t>Semi Urban</t>
  </si>
  <si>
    <t>Phường Việt Hưng</t>
  </si>
  <si>
    <t>Phường Gia Thụy</t>
  </si>
  <si>
    <t>Phường Ngọc Lâm</t>
  </si>
  <si>
    <t>Phường Phúc Lợi</t>
  </si>
  <si>
    <t>Phường Bồ Đề</t>
  </si>
  <si>
    <t>Phường Sài Đồng</t>
  </si>
  <si>
    <t>Phường Thạch Bàn</t>
  </si>
  <si>
    <t>Phường Phúc Đồng</t>
  </si>
  <si>
    <t>Phường Cự Khối</t>
  </si>
  <si>
    <t>Phường Mai Dịch</t>
  </si>
  <si>
    <t>Phường Dịch Vọng Hậu</t>
  </si>
  <si>
    <t>Phường Cát Linh</t>
  </si>
  <si>
    <t>Phường Văn Miếu</t>
  </si>
  <si>
    <t>Phường Quốc Tử Giám</t>
  </si>
  <si>
    <t>Phường Láng Thượng</t>
  </si>
  <si>
    <t>Phường Văn Chương</t>
  </si>
  <si>
    <t>Phường Hàng Bột</t>
  </si>
  <si>
    <t>Phường Láng Hạ</t>
  </si>
  <si>
    <t>Phường Khâm Thiên</t>
  </si>
  <si>
    <t>Phường Nam Đồng</t>
  </si>
  <si>
    <t>Phường Quang Trung</t>
  </si>
  <si>
    <t>Phường Trung Liệt</t>
  </si>
  <si>
    <t>Phường Thịnh Quang</t>
  </si>
  <si>
    <t>Phường Trung Tự</t>
  </si>
  <si>
    <t>Phường Kim Liên</t>
  </si>
  <si>
    <t>Phường Phương Mai</t>
  </si>
  <si>
    <t>Phường Ngã Tư Sở</t>
  </si>
  <si>
    <t>Phường Nguyễn Du</t>
  </si>
  <si>
    <t>Phường Bạch Đằng</t>
  </si>
  <si>
    <t>Phường Phạm Đình Hổ</t>
  </si>
  <si>
    <t>Phường Lê Đại Hành</t>
  </si>
  <si>
    <t>Phường Đồng Nhân</t>
  </si>
  <si>
    <t>Phường Phố Huế</t>
  </si>
  <si>
    <t>Phường Đống Mác</t>
  </si>
  <si>
    <t>Phường Thanh Lương</t>
  </si>
  <si>
    <t>Phường Bách Khoa</t>
  </si>
  <si>
    <t>Phường Quỳnh Mai</t>
  </si>
  <si>
    <t>Phường Quỳnh Lôi</t>
  </si>
  <si>
    <t>Phường Trương Định</t>
  </si>
  <si>
    <t>Quận Hoàng Mai</t>
  </si>
  <si>
    <t>Phường Thanh Trì</t>
  </si>
  <si>
    <t>Phường Vĩnh Hưng</t>
  </si>
  <si>
    <t>Phường Định Công</t>
  </si>
  <si>
    <t>Phường Mai Động</t>
  </si>
  <si>
    <t>Phường Tương Mai</t>
  </si>
  <si>
    <t>Phường Đại Kim</t>
  </si>
  <si>
    <t>Phường Tân Mai</t>
  </si>
  <si>
    <t>Phường Hoàng Văn Thụ</t>
  </si>
  <si>
    <t>Phường Giáp Bát</t>
  </si>
  <si>
    <t>Phường Lĩnh Nam</t>
  </si>
  <si>
    <t>Phường Thịnh Liệt</t>
  </si>
  <si>
    <t>Phường Trần Phú</t>
  </si>
  <si>
    <t>Phường Hoàng Liệt</t>
  </si>
  <si>
    <t>Phường Yên Sở</t>
  </si>
  <si>
    <t>Phường Khương Đình</t>
  </si>
  <si>
    <t>Phường Thanh Xuân Nam</t>
  </si>
  <si>
    <t>Phường Kim Giang</t>
  </si>
  <si>
    <t>Huyện Sóc Sơn</t>
  </si>
  <si>
    <t>Thị trấn Sóc Sơn</t>
  </si>
  <si>
    <t>Rural Town</t>
  </si>
  <si>
    <t>Xã Bắc Sơn</t>
  </si>
  <si>
    <t>Deep Rural</t>
  </si>
  <si>
    <t>Xã Minh Trí</t>
  </si>
  <si>
    <t>Xã Hồng Kỳ</t>
  </si>
  <si>
    <t>Xã Nam Sơn</t>
  </si>
  <si>
    <t>Xã Trung Giã</t>
  </si>
  <si>
    <t>Xã Tân Hưng</t>
  </si>
  <si>
    <t>Xã Minh Phú</t>
  </si>
  <si>
    <t>Xã Phù Linh</t>
  </si>
  <si>
    <t>Xã Bắc Phú</t>
  </si>
  <si>
    <t>Xã Tân Minh</t>
  </si>
  <si>
    <t>Xã Quang Tiến</t>
  </si>
  <si>
    <t>Xã Hiền Ninh</t>
  </si>
  <si>
    <t>Xã Tân Dân</t>
  </si>
  <si>
    <t>Xã Tiên Dược</t>
  </si>
  <si>
    <t>Xã Việt Long</t>
  </si>
  <si>
    <t>Xã Xuân Giang</t>
  </si>
  <si>
    <t>Xã Mai Đình</t>
  </si>
  <si>
    <t>Xã Đức Hoà</t>
  </si>
  <si>
    <t>Xã Thanh Xuân</t>
  </si>
  <si>
    <t>Xã Đông Xuân</t>
  </si>
  <si>
    <t>Xã Kim Lũ</t>
  </si>
  <si>
    <t>Xã Phú Cường</t>
  </si>
  <si>
    <t>Xã Phú Minh</t>
  </si>
  <si>
    <t>Xã Phù Lỗ</t>
  </si>
  <si>
    <t>Xã Xuân Thu</t>
  </si>
  <si>
    <t>Thị trấn Đông Anh</t>
  </si>
  <si>
    <t>Xã Xuân Nộn</t>
  </si>
  <si>
    <t>Xã Thuỵ Lâm</t>
  </si>
  <si>
    <t>Xã Bắc Hồng</t>
  </si>
  <si>
    <t>Xã Nguyên Khê</t>
  </si>
  <si>
    <t>Xã Nam Hồng</t>
  </si>
  <si>
    <t>Xã Tiên Dương</t>
  </si>
  <si>
    <t>Xã Vân Hà</t>
  </si>
  <si>
    <t>Xã Uy Nỗ</t>
  </si>
  <si>
    <t>Xã Vân Nội</t>
  </si>
  <si>
    <t>Xã Liên Hà</t>
  </si>
  <si>
    <t>Xã Việt Hùng</t>
  </si>
  <si>
    <t>Xã Kim Nỗ</t>
  </si>
  <si>
    <t>Xã Dục Tú</t>
  </si>
  <si>
    <t>Xã Đại Mạch</t>
  </si>
  <si>
    <t>Xã Vĩnh Ngọc</t>
  </si>
  <si>
    <t>Xã Cổ Loa</t>
  </si>
  <si>
    <t>Xã Xuân Canh</t>
  </si>
  <si>
    <t>Xã Võng La</t>
  </si>
  <si>
    <t>Xã Tàm Xá</t>
  </si>
  <si>
    <t>Xã Mai Lâm</t>
  </si>
  <si>
    <t>Xã Đông Hội</t>
  </si>
  <si>
    <t>Xã Yên Thường</t>
  </si>
  <si>
    <t>Xã Yên Viên</t>
  </si>
  <si>
    <t>Xã Ninh Hiệp</t>
  </si>
  <si>
    <t>Xã Đình Xuyên</t>
  </si>
  <si>
    <t>Xã Dương Hà</t>
  </si>
  <si>
    <t>Xã Phù Đổng</t>
  </si>
  <si>
    <t>Xã Trung Mầu</t>
  </si>
  <si>
    <t>Xã Lệ Chi</t>
  </si>
  <si>
    <t>Xã Đặng Xá</t>
  </si>
  <si>
    <t>Xã Phú Thị</t>
  </si>
  <si>
    <t>Xã Kim Sơn</t>
  </si>
  <si>
    <t>Thị trấn Trâu Quỳ</t>
  </si>
  <si>
    <t>Xã Dương Quang</t>
  </si>
  <si>
    <t>Xã Dương Xá</t>
  </si>
  <si>
    <t>Xã Đông Dư</t>
  </si>
  <si>
    <t>Xã Kiêu Kỵ</t>
  </si>
  <si>
    <t>Xã Bát Tràng</t>
  </si>
  <si>
    <t>Xã Kim Lan</t>
  </si>
  <si>
    <t>Xã Văn Đức</t>
  </si>
  <si>
    <t>Quận Nam Từ Liêm</t>
  </si>
  <si>
    <t>Phường Cầu Diễn</t>
  </si>
  <si>
    <t>Phường Xuân Phương</t>
  </si>
  <si>
    <t>Phường Phương Canh</t>
  </si>
  <si>
    <t>Phường Mỹ Đình 1</t>
  </si>
  <si>
    <t>Phường Mỹ Đình 2</t>
  </si>
  <si>
    <t>Phường Tây Mỗ</t>
  </si>
  <si>
    <t>Phường Mễ Trì</t>
  </si>
  <si>
    <t>Phường Phú Đô</t>
  </si>
  <si>
    <t>Phường Đại Mỗ</t>
  </si>
  <si>
    <t>Phường Trung Văn</t>
  </si>
  <si>
    <t>Thị trấn Văn Điển</t>
  </si>
  <si>
    <t>Xã Thanh Liệt</t>
  </si>
  <si>
    <t>Xã Hữu Hoà</t>
  </si>
  <si>
    <t>Xã Tam Hiệp</t>
  </si>
  <si>
    <t>Xã Yên Mỹ</t>
  </si>
  <si>
    <t>Xã Vĩnh Quỳnh</t>
  </si>
  <si>
    <t>Xã Ngũ Hiệp</t>
  </si>
  <si>
    <t>Xã Duyên Hà</t>
  </si>
  <si>
    <t>Xã Ngọc Hồi</t>
  </si>
  <si>
    <t>Xã Vạn Phúc</t>
  </si>
  <si>
    <t>Xã Đại áng</t>
  </si>
  <si>
    <t>Xã Liên Ninh</t>
  </si>
  <si>
    <t>Xã Đông Mỹ</t>
  </si>
  <si>
    <t>Quận Bắc Từ Liêm</t>
  </si>
  <si>
    <t>Phường Thượng Cát</t>
  </si>
  <si>
    <t>Phường Liên Mạc</t>
  </si>
  <si>
    <t>Phường Đông Ngạc</t>
  </si>
  <si>
    <t>Phường Đức Thắng</t>
  </si>
  <si>
    <t>Phường Thụy Phương</t>
  </si>
  <si>
    <t>Phường Tây Tựu</t>
  </si>
  <si>
    <t>Phường Xuân Đỉnh</t>
  </si>
  <si>
    <t>Phường Xuân Tảo</t>
  </si>
  <si>
    <t>Phường Cổ Nhuế 1</t>
  </si>
  <si>
    <t>Phường Cổ Nhuế 2</t>
  </si>
  <si>
    <t>Phường Phú Diễn</t>
  </si>
  <si>
    <t>Phường Phúc Diễn</t>
  </si>
  <si>
    <t>Huyện Mê Linh</t>
  </si>
  <si>
    <t>Thị trấn Chi Đông</t>
  </si>
  <si>
    <t>Xã Đại Thịnh</t>
  </si>
  <si>
    <t>Xã Kim Hoa</t>
  </si>
  <si>
    <t>Xã Thạch Đà</t>
  </si>
  <si>
    <t>Xã Tiến Thắng</t>
  </si>
  <si>
    <t>Xã Tự Lập</t>
  </si>
  <si>
    <t>Thị trấn Quang Minh</t>
  </si>
  <si>
    <t>Xã Thanh Lâm</t>
  </si>
  <si>
    <t>Xã Tam Đồng</t>
  </si>
  <si>
    <t>Xã Liên Mạc</t>
  </si>
  <si>
    <t>Xã Vạn Yên</t>
  </si>
  <si>
    <t>Xã Chu Phan</t>
  </si>
  <si>
    <t>Xã Tiến Thịnh</t>
  </si>
  <si>
    <t>Xã Mê Linh</t>
  </si>
  <si>
    <t>Xã Văn Khê</t>
  </si>
  <si>
    <t>Xã Hoàng Kim</t>
  </si>
  <si>
    <t>Xã Tiền Phong</t>
  </si>
  <si>
    <t>Xã Tráng Việt</t>
  </si>
  <si>
    <t>Quận Hà Đông</t>
  </si>
  <si>
    <t>Phường Nguyễn Trãi</t>
  </si>
  <si>
    <t>Phường Mộ Lao</t>
  </si>
  <si>
    <t>Phường Văn Quán</t>
  </si>
  <si>
    <t>Phường Vạn Phúc</t>
  </si>
  <si>
    <t>Phường Yết Kiêu</t>
  </si>
  <si>
    <t>Phường La Khê</t>
  </si>
  <si>
    <t>Phường Phú La</t>
  </si>
  <si>
    <t>Phường Phúc La</t>
  </si>
  <si>
    <t>Phường Hà Cầu</t>
  </si>
  <si>
    <t>Phường Yên Nghĩa</t>
  </si>
  <si>
    <t>Phường Kiến Hưng</t>
  </si>
  <si>
    <t>Phường Phú Lãm</t>
  </si>
  <si>
    <t>Phường Phú Lương</t>
  </si>
  <si>
    <t>Phường Dương Nội</t>
  </si>
  <si>
    <t>Phường Đồng Mai</t>
  </si>
  <si>
    <t>Phường Biên Giang</t>
  </si>
  <si>
    <t>Thị xã Sơn Tây</t>
  </si>
  <si>
    <t>Phường Lê Lợi</t>
  </si>
  <si>
    <t>Phường Phú Thịnh</t>
  </si>
  <si>
    <t>Phường Ngô Quyền</t>
  </si>
  <si>
    <t>Phường Sơn Lộc</t>
  </si>
  <si>
    <t>Phường Xuân Khanh</t>
  </si>
  <si>
    <t>Xã Đường Lâm</t>
  </si>
  <si>
    <t>Phường Viên Sơn</t>
  </si>
  <si>
    <t>Xã Xuân Sơn</t>
  </si>
  <si>
    <t>Phường Trung Hưng</t>
  </si>
  <si>
    <t>Xã Thanh Mỹ</t>
  </si>
  <si>
    <t>Phường Trung Sơn Trầm</t>
  </si>
  <si>
    <t>Xã Sơn Đông</t>
  </si>
  <si>
    <t>Xã Cổ Đông</t>
  </si>
  <si>
    <t>Huyện Ba Vì</t>
  </si>
  <si>
    <t>Thị trấn Tây Đằng</t>
  </si>
  <si>
    <t>Xã Cổ Đô</t>
  </si>
  <si>
    <t>Xã Tản Hồng</t>
  </si>
  <si>
    <t>Xã Vạn Thắng</t>
  </si>
  <si>
    <t>Xã Châu Sơn</t>
  </si>
  <si>
    <t>Xã Phong Vân</t>
  </si>
  <si>
    <t>Xã Phú Đông</t>
  </si>
  <si>
    <t>Xã Phú Phương</t>
  </si>
  <si>
    <t>Xã Phú Châu</t>
  </si>
  <si>
    <t>Xã Thái Hòa</t>
  </si>
  <si>
    <t>Xã Đồng Thái</t>
  </si>
  <si>
    <t>Xã Phú Sơn</t>
  </si>
  <si>
    <t>Xã Minh Châu</t>
  </si>
  <si>
    <t>Xã Vật Lại</t>
  </si>
  <si>
    <t>Xã Chu Minh</t>
  </si>
  <si>
    <t>Xã Tòng Bạt</t>
  </si>
  <si>
    <t>Xã Cẩm Lĩnh</t>
  </si>
  <si>
    <t>Xã Sơn Đà</t>
  </si>
  <si>
    <t>Xã Đông Quang</t>
  </si>
  <si>
    <t>Xã Tiên Phong</t>
  </si>
  <si>
    <t>Xã Thụy An</t>
  </si>
  <si>
    <t>Xã Cam Thượng</t>
  </si>
  <si>
    <t>Xã Thuần Mỹ</t>
  </si>
  <si>
    <t>Xã Tản Lĩnh</t>
  </si>
  <si>
    <t>Xã Ba Trại</t>
  </si>
  <si>
    <t>Xã Minh Quang</t>
  </si>
  <si>
    <t>Xã Ba Vì</t>
  </si>
  <si>
    <t>Xã Vân Hòa</t>
  </si>
  <si>
    <t>Xã Yên Bài</t>
  </si>
  <si>
    <t>Xã Khánh Thượng</t>
  </si>
  <si>
    <t>Huyện Phúc Thọ</t>
  </si>
  <si>
    <t>Thị trấn Phúc Thọ</t>
  </si>
  <si>
    <t>Xã Vân Phúc</t>
  </si>
  <si>
    <t>Xã Vân Nam</t>
  </si>
  <si>
    <t>Xã Xuân Đình</t>
  </si>
  <si>
    <t>Xã Sen Phương</t>
  </si>
  <si>
    <t>Xã Võng Xuyên</t>
  </si>
  <si>
    <t>Xã Thọ Lộc</t>
  </si>
  <si>
    <t>Xã Long Xuyên</t>
  </si>
  <si>
    <t>Xã Thượng Cốc</t>
  </si>
  <si>
    <t>Xã Hát Môn</t>
  </si>
  <si>
    <t>Xã Tích Giang</t>
  </si>
  <si>
    <t>Xã Thanh Đa</t>
  </si>
  <si>
    <t>Xã Trạch Mỹ Lộc</t>
  </si>
  <si>
    <t>Xã Phúc Hòa</t>
  </si>
  <si>
    <t>Xã Ngọc Tảo</t>
  </si>
  <si>
    <t>Xã Phụng Thượng</t>
  </si>
  <si>
    <t>Xã Tam Thuấn</t>
  </si>
  <si>
    <t>Xã Hiệp Thuận</t>
  </si>
  <si>
    <t>Xã Liên Hiệp</t>
  </si>
  <si>
    <t>Huyện Đan Phượng</t>
  </si>
  <si>
    <t>Thị trấn Phùng</t>
  </si>
  <si>
    <t>Xã Trung Châu</t>
  </si>
  <si>
    <t>Xã Thọ An</t>
  </si>
  <si>
    <t>Xã Thọ Xuân</t>
  </si>
  <si>
    <t>Xã Hồng Hà</t>
  </si>
  <si>
    <t>Xã Liên Hồng</t>
  </si>
  <si>
    <t>Xã Hạ Mỗ</t>
  </si>
  <si>
    <t>Xã Liên Trung</t>
  </si>
  <si>
    <t>Xã Phương Đình</t>
  </si>
  <si>
    <t>Xã Thượng Mỗ</t>
  </si>
  <si>
    <t>Xã Tân Hội</t>
  </si>
  <si>
    <t>Xã Tân Lập</t>
  </si>
  <si>
    <t>Xã Đan Phượng</t>
  </si>
  <si>
    <t>Xã Đồng Tháp</t>
  </si>
  <si>
    <t>Xã Song Phượng</t>
  </si>
  <si>
    <t>Huyện Hoài Đức</t>
  </si>
  <si>
    <t>Thị trấn Trạm Trôi</t>
  </si>
  <si>
    <t>Xã Đức Thượng</t>
  </si>
  <si>
    <t>Xã Minh Khai</t>
  </si>
  <si>
    <t>Xã Dương Liễu</t>
  </si>
  <si>
    <t>Xã Di Trạch</t>
  </si>
  <si>
    <t>Xã Đức Giang</t>
  </si>
  <si>
    <t>Xã Cát Quế</t>
  </si>
  <si>
    <t>Xã Yên Sở</t>
  </si>
  <si>
    <t>Xã Sơn Đồng</t>
  </si>
  <si>
    <t>Xã Vân Canh</t>
  </si>
  <si>
    <t>Xã Đắc Sở</t>
  </si>
  <si>
    <t>Xã Lại Yên</t>
  </si>
  <si>
    <t>Xã Tiền Yên</t>
  </si>
  <si>
    <t>Xã Song Phương</t>
  </si>
  <si>
    <t>Xã An Khánh</t>
  </si>
  <si>
    <t>Xã An Thượng</t>
  </si>
  <si>
    <t>Xã Vân Côn</t>
  </si>
  <si>
    <t>Xã La Phù</t>
  </si>
  <si>
    <t>Xã Đông La</t>
  </si>
  <si>
    <t>Huyện Quốc Oai</t>
  </si>
  <si>
    <t>Thị trấn Quốc Oai</t>
  </si>
  <si>
    <t>Xã Sài Sơn</t>
  </si>
  <si>
    <t>Xã Phượng Cách</t>
  </si>
  <si>
    <t>Xã Yên Sơn</t>
  </si>
  <si>
    <t>Xã Ngọc Liệp</t>
  </si>
  <si>
    <t>Xã Ngọc Mỹ</t>
  </si>
  <si>
    <t>Xã Liệp Tuyết</t>
  </si>
  <si>
    <t>Xã Thạch Thán</t>
  </si>
  <si>
    <t>Xã Đồng Quang</t>
  </si>
  <si>
    <t>Xã Phú Cát</t>
  </si>
  <si>
    <t>Xã Tuyết Nghĩa</t>
  </si>
  <si>
    <t>Xã Nghĩa Hương</t>
  </si>
  <si>
    <t>Xã Cộng Hòa</t>
  </si>
  <si>
    <t>Xã Tân Phú</t>
  </si>
  <si>
    <t>Xã Đại Thành</t>
  </si>
  <si>
    <t>Xã Phú Mãn</t>
  </si>
  <si>
    <t>Xã Cấn Hữu</t>
  </si>
  <si>
    <t>Xã Tân Hòa</t>
  </si>
  <si>
    <t>Xã Hòa Thạch</t>
  </si>
  <si>
    <t>Xã Đông Yên</t>
  </si>
  <si>
    <t>Huyện Thạch Thất</t>
  </si>
  <si>
    <t>Xã Yên Trung</t>
  </si>
  <si>
    <t>Xã Yên Bình</t>
  </si>
  <si>
    <t>Xã Tiến Xuân</t>
  </si>
  <si>
    <t>Thị trấn Liên Quan</t>
  </si>
  <si>
    <t>Xã Đại Đồng</t>
  </si>
  <si>
    <t>Xã Cẩm Yên</t>
  </si>
  <si>
    <t>Xã Lại Thượng</t>
  </si>
  <si>
    <t>Xã Phú Kim</t>
  </si>
  <si>
    <t>Xã Hương Ngải</t>
  </si>
  <si>
    <t>Xã Canh Nậu</t>
  </si>
  <si>
    <t>Xã Kim Quan</t>
  </si>
  <si>
    <t>Xã Dị Nậu</t>
  </si>
  <si>
    <t>Xã Bình Yên</t>
  </si>
  <si>
    <t>Xã Chàng Sơn</t>
  </si>
  <si>
    <t>Xã Thạch Hoà</t>
  </si>
  <si>
    <t>Xã Cần Kiệm</t>
  </si>
  <si>
    <t>Xã Hữu Bằng</t>
  </si>
  <si>
    <t>Xã Phùng Xá</t>
  </si>
  <si>
    <t>Xã Tân Xã</t>
  </si>
  <si>
    <t>Xã Thạch Xá</t>
  </si>
  <si>
    <t>Xã Bình Phú</t>
  </si>
  <si>
    <t>Xã Hạ Bằng</t>
  </si>
  <si>
    <t>Xã Đồng Trúc</t>
  </si>
  <si>
    <t>Huyện Chương Mỹ</t>
  </si>
  <si>
    <t>Thị trấn Chúc Sơn</t>
  </si>
  <si>
    <t>Thị trấn Xuân Mai</t>
  </si>
  <si>
    <t>Xã Phụng Châu</t>
  </si>
  <si>
    <t>Xã Tiên Phương</t>
  </si>
  <si>
    <t>Xã Đông Sơn</t>
  </si>
  <si>
    <t>Xã Đông Phương Yên</t>
  </si>
  <si>
    <t>Xã Phú Nghĩa</t>
  </si>
  <si>
    <t>Xã Trường Yên</t>
  </si>
  <si>
    <t>Xã Ngọc Hòa</t>
  </si>
  <si>
    <t>Xã Thủy Xuân Tiên</t>
  </si>
  <si>
    <t>Xã Thanh Bình</t>
  </si>
  <si>
    <t>Xã Trung Hòa</t>
  </si>
  <si>
    <t>Xã Đại Yên</t>
  </si>
  <si>
    <t>Xã Thụy Hương</t>
  </si>
  <si>
    <t>Xã Tốt Động</t>
  </si>
  <si>
    <t>Xã Lam Điền</t>
  </si>
  <si>
    <t>Xã Tân Tiến</t>
  </si>
  <si>
    <t>Xã Nam Phương Tiến</t>
  </si>
  <si>
    <t>Xã Hợp Đồng</t>
  </si>
  <si>
    <t>Xã Hoàng Văn Thụ</t>
  </si>
  <si>
    <t>Xã Hoàng Diệu</t>
  </si>
  <si>
    <t>Xã Hữu Văn</t>
  </si>
  <si>
    <t>Xã Quảng Bị</t>
  </si>
  <si>
    <t>Xã Mỹ Lương</t>
  </si>
  <si>
    <t>Xã Thượng Vực</t>
  </si>
  <si>
    <t>Xã Hồng Phong</t>
  </si>
  <si>
    <t>Xã Đồng Phú</t>
  </si>
  <si>
    <t>Xã Trần Phú</t>
  </si>
  <si>
    <t>Xã Văn Võ</t>
  </si>
  <si>
    <t>Xã Đồng Lạc</t>
  </si>
  <si>
    <t>Xã Hòa Chính</t>
  </si>
  <si>
    <t>Xã Phú Nam An</t>
  </si>
  <si>
    <t>Huyện Thanh Oai</t>
  </si>
  <si>
    <t>Thị trấn Kim Bài</t>
  </si>
  <si>
    <t>Xã Cự Khê</t>
  </si>
  <si>
    <t>Xã Bích Hòa</t>
  </si>
  <si>
    <t>Xã Mỹ Hưng</t>
  </si>
  <si>
    <t>Xã Cao Viên</t>
  </si>
  <si>
    <t>Xã Bình Minh</t>
  </si>
  <si>
    <t>Xã Tam Hưng</t>
  </si>
  <si>
    <t>Xã Thanh Cao</t>
  </si>
  <si>
    <t>Xã Thanh Thùy</t>
  </si>
  <si>
    <t>Xã Thanh Mai</t>
  </si>
  <si>
    <t>Xã Thanh Văn</t>
  </si>
  <si>
    <t>Xã Đỗ Động</t>
  </si>
  <si>
    <t>Xã Kim An</t>
  </si>
  <si>
    <t>Xã Kim Thư</t>
  </si>
  <si>
    <t>Xã Phương Trung</t>
  </si>
  <si>
    <t>Xã Tân Ước</t>
  </si>
  <si>
    <t>Xã Dân Hòa</t>
  </si>
  <si>
    <t>Xã Liên Châu</t>
  </si>
  <si>
    <t>Xã Cao Dương</t>
  </si>
  <si>
    <t>Xã Xuân Dương</t>
  </si>
  <si>
    <t>Xã Hồng Dương</t>
  </si>
  <si>
    <t>Huyện Thường Tín</t>
  </si>
  <si>
    <t>Thị trấn Thường Tín</t>
  </si>
  <si>
    <t>Xã Ninh Sở</t>
  </si>
  <si>
    <t>Xã Nhị Khê</t>
  </si>
  <si>
    <t>Xã Duyên Thái</t>
  </si>
  <si>
    <t>Xã Khánh Hà</t>
  </si>
  <si>
    <t>Xã Hòa Bình</t>
  </si>
  <si>
    <t>Xã Văn Bình</t>
  </si>
  <si>
    <t>Xã Hiền Giang</t>
  </si>
  <si>
    <t>Xã Hồng Vân</t>
  </si>
  <si>
    <t>Xã Vân Tảo</t>
  </si>
  <si>
    <t>Xã Liên Phương</t>
  </si>
  <si>
    <t>Xã Văn Phú</t>
  </si>
  <si>
    <t>Xã Tự Nhiên</t>
  </si>
  <si>
    <t>Xã Hà Hồi</t>
  </si>
  <si>
    <t>Xã Thư Phú</t>
  </si>
  <si>
    <t>Xã Nguyễn Trãi</t>
  </si>
  <si>
    <t>Xã Quất Động</t>
  </si>
  <si>
    <t>Xã Chương Dương</t>
  </si>
  <si>
    <t>Xã Lê Lợi</t>
  </si>
  <si>
    <t>Xã Thắng Lợi</t>
  </si>
  <si>
    <t>Xã Dũng Tiến</t>
  </si>
  <si>
    <t>Xã Thống Nhất</t>
  </si>
  <si>
    <t>Xã Nghiêm Xuyên</t>
  </si>
  <si>
    <t>Xã Tô Hiệu</t>
  </si>
  <si>
    <t>Xã Văn Tự</t>
  </si>
  <si>
    <t>Xã Vạn Điểm</t>
  </si>
  <si>
    <t>Xã Minh Cường</t>
  </si>
  <si>
    <t>Huyện Phú Xuyên</t>
  </si>
  <si>
    <t>Thị trấn Phú Minh</t>
  </si>
  <si>
    <t>Thị trấn Phú Xuyên</t>
  </si>
  <si>
    <t>Xã Hồng Minh</t>
  </si>
  <si>
    <t>Xã Phượng Dực</t>
  </si>
  <si>
    <t>Xã Nam Tiến</t>
  </si>
  <si>
    <t>Xã Tri Trung</t>
  </si>
  <si>
    <t>Xã Đại Thắng</t>
  </si>
  <si>
    <t>Xã Phú Túc</t>
  </si>
  <si>
    <t>Xã Văn Hoàng</t>
  </si>
  <si>
    <t>Xã Hồng Thái</t>
  </si>
  <si>
    <t>Xã Hoàng Long</t>
  </si>
  <si>
    <t>Xã Quang Trung</t>
  </si>
  <si>
    <t>Xã Nam Phong</t>
  </si>
  <si>
    <t>Xã Nam Triều</t>
  </si>
  <si>
    <t>Xã Sơn Hà</t>
  </si>
  <si>
    <t>Xã Chuyên Mỹ</t>
  </si>
  <si>
    <t>Xã Khai Thái</t>
  </si>
  <si>
    <t>Xã Phúc Tiến</t>
  </si>
  <si>
    <t>Xã Vân Từ</t>
  </si>
  <si>
    <t>Xã Tri Thủy</t>
  </si>
  <si>
    <t>Xã Đại Xuyên</t>
  </si>
  <si>
    <t>Xã Phú Yên</t>
  </si>
  <si>
    <t>Xã Bạch Hạ</t>
  </si>
  <si>
    <t>Xã Quang Lãng</t>
  </si>
  <si>
    <t>Xã Châu Can</t>
  </si>
  <si>
    <t>Xã Minh Tân</t>
  </si>
  <si>
    <t>Huyện Ứng Hòa</t>
  </si>
  <si>
    <t>Thị trấn Vân Đình</t>
  </si>
  <si>
    <t>Xã Viên An</t>
  </si>
  <si>
    <t>Xã Viên Nội</t>
  </si>
  <si>
    <t>Xã Hoa Sơn</t>
  </si>
  <si>
    <t>Xã Quảng Phú Cầu</t>
  </si>
  <si>
    <t>Xã Trường Thịnh</t>
  </si>
  <si>
    <t>Xã Cao Thành</t>
  </si>
  <si>
    <t>Xã Liên Bạt</t>
  </si>
  <si>
    <t>Xã Sơn Công</t>
  </si>
  <si>
    <t>Xã Đồng Tiến</t>
  </si>
  <si>
    <t>Xã Phương Tú</t>
  </si>
  <si>
    <t>Xã Trung Tú</t>
  </si>
  <si>
    <t>Xã Đồng Tân</t>
  </si>
  <si>
    <t>Xã Tảo Dương Văn</t>
  </si>
  <si>
    <t>Xã Vạn Thái</t>
  </si>
  <si>
    <t>Xã Minh Đức</t>
  </si>
  <si>
    <t>Xã Hòa Lâm</t>
  </si>
  <si>
    <t>Xã Hòa Xá</t>
  </si>
  <si>
    <t>Xã Trầm Lộng</t>
  </si>
  <si>
    <t>Xã Kim Đường</t>
  </si>
  <si>
    <t>Xã Hòa Nam</t>
  </si>
  <si>
    <t>Xã Hòa Phú</t>
  </si>
  <si>
    <t>Xã Đội Bình</t>
  </si>
  <si>
    <t>Xã Đại Hùng</t>
  </si>
  <si>
    <t>Xã Đông Lỗ</t>
  </si>
  <si>
    <t>Xã Phù Lưu</t>
  </si>
  <si>
    <t>Xã Đại Cường</t>
  </si>
  <si>
    <t>Xã Lưu Hoàng</t>
  </si>
  <si>
    <t>Xã Hồng Quang</t>
  </si>
  <si>
    <t>Huyện Mỹ Đức</t>
  </si>
  <si>
    <t>Thị trấn Đại Nghĩa</t>
  </si>
  <si>
    <t>Xã Đồng Tâm</t>
  </si>
  <si>
    <t>Xã Thượng Lâm</t>
  </si>
  <si>
    <t>Xã Tuy Lai</t>
  </si>
  <si>
    <t>Xã Phúc Lâm</t>
  </si>
  <si>
    <t>Xã Mỹ Thành</t>
  </si>
  <si>
    <t>Xã Bột Xuyên</t>
  </si>
  <si>
    <t>Xã An Mỹ</t>
  </si>
  <si>
    <t>Xã Hồng Sơn</t>
  </si>
  <si>
    <t>Xã Lê Thanh</t>
  </si>
  <si>
    <t>Xã Xuy Xá</t>
  </si>
  <si>
    <t>Xã Phù Lưu Tế</t>
  </si>
  <si>
    <t>Xã Đại Hưng</t>
  </si>
  <si>
    <t>Xã Vạn Kim</t>
  </si>
  <si>
    <t>Xã Đốc Tín</t>
  </si>
  <si>
    <t>Xã Hương Sơn</t>
  </si>
  <si>
    <t>Xã Hùng Tiến</t>
  </si>
  <si>
    <t>Xã An Tiến</t>
  </si>
  <si>
    <t>Xã Hợp Tiến</t>
  </si>
  <si>
    <t>Xã Hợp Thanh</t>
  </si>
  <si>
    <t>Xã An Phú</t>
  </si>
  <si>
    <t>Tỉnh Hà Giang</t>
  </si>
  <si>
    <t>Thành phố Hà Giang</t>
  </si>
  <si>
    <t>1. Northern midlands and mountain areas</t>
  </si>
  <si>
    <t>2_Tỉnh Hà Giang</t>
  </si>
  <si>
    <t>Xã Ngọc Đường</t>
  </si>
  <si>
    <t>Xã Phương Độ</t>
  </si>
  <si>
    <t>Xã Phương Thiện</t>
  </si>
  <si>
    <t>Huyện Đồng Văn</t>
  </si>
  <si>
    <t>Thị trấn Phó Bảng</t>
  </si>
  <si>
    <t>Xã Lũng Cú</t>
  </si>
  <si>
    <t>Xã Má Lé</t>
  </si>
  <si>
    <t>Thị trấn Đồng Văn</t>
  </si>
  <si>
    <t>Xã Lũng Táo</t>
  </si>
  <si>
    <t>Xã Phố Là</t>
  </si>
  <si>
    <t>Xã Thài Phìn Tủng</t>
  </si>
  <si>
    <t>Xã Sủng Là</t>
  </si>
  <si>
    <t>Xã Xà Phìn</t>
  </si>
  <si>
    <t>Xã Tả Phìn</t>
  </si>
  <si>
    <t>Xã Tả Lủng</t>
  </si>
  <si>
    <t>Xã Phố Cáo</t>
  </si>
  <si>
    <t>Xã Sính Lủng</t>
  </si>
  <si>
    <t>Xã Sảng Tủng</t>
  </si>
  <si>
    <t>Xã Lũng Thầu</t>
  </si>
  <si>
    <t>Xã Hố Quáng Phìn</t>
  </si>
  <si>
    <t>Xã Vần Chải</t>
  </si>
  <si>
    <t>Xã Lũng Phìn</t>
  </si>
  <si>
    <t>Xã Sủng Trái</t>
  </si>
  <si>
    <t>Huyện Mèo Vạc</t>
  </si>
  <si>
    <t>Thị trấn Mèo Vạc</t>
  </si>
  <si>
    <t>Xã Thượng Phùng</t>
  </si>
  <si>
    <t>Xã Pải Lủng</t>
  </si>
  <si>
    <t>Xã Xín Cái</t>
  </si>
  <si>
    <t>Xã Pả Vi</t>
  </si>
  <si>
    <t>Xã Giàng Chu Phìn</t>
  </si>
  <si>
    <t>Xã Sủng Trà</t>
  </si>
  <si>
    <t>Xã Sủng Máng</t>
  </si>
  <si>
    <t>Xã Sơn Vĩ</t>
  </si>
  <si>
    <t>Xã Cán Chu Phìn</t>
  </si>
  <si>
    <t>Xã Lũng Pù</t>
  </si>
  <si>
    <t>Xã Lũng Chinh</t>
  </si>
  <si>
    <t>Xã Tát Ngà</t>
  </si>
  <si>
    <t>Xã Nậm Ban</t>
  </si>
  <si>
    <t>Xã Khâu Vai</t>
  </si>
  <si>
    <t>Xã Niêm Tòng</t>
  </si>
  <si>
    <t>Xã Niêm Sơn</t>
  </si>
  <si>
    <t>Huyện Yên Minh</t>
  </si>
  <si>
    <t>Thị trấn Yên Minh</t>
  </si>
  <si>
    <t>Xã Thắng Mố</t>
  </si>
  <si>
    <t>Xã Phú Lũng</t>
  </si>
  <si>
    <t>Xã Sủng Tráng</t>
  </si>
  <si>
    <t>Xã Bạch Đích</t>
  </si>
  <si>
    <t>Xã Na Khê</t>
  </si>
  <si>
    <t>Xã Sủng Thài</t>
  </si>
  <si>
    <t>Xã Hữu Vinh</t>
  </si>
  <si>
    <t>Xã Lao Và Chải</t>
  </si>
  <si>
    <t>Xã Mậu Duệ</t>
  </si>
  <si>
    <t>Xã Đông Minh</t>
  </si>
  <si>
    <t>Xã Mậu Long</t>
  </si>
  <si>
    <t>Xã Ngam La</t>
  </si>
  <si>
    <t>Xã Ngọc Long</t>
  </si>
  <si>
    <t>Xã Đường Thượng</t>
  </si>
  <si>
    <t>Xã Lũng Hồ</t>
  </si>
  <si>
    <t>Xã Du Tiến</t>
  </si>
  <si>
    <t>Xã Du Già</t>
  </si>
  <si>
    <t>Huyện Quản Bạ</t>
  </si>
  <si>
    <t>Thị trấn Tam Sơn</t>
  </si>
  <si>
    <t>Xã Bát Đại Sơn</t>
  </si>
  <si>
    <t>Xã Nghĩa Thuận</t>
  </si>
  <si>
    <t>Xã Cán Tỷ</t>
  </si>
  <si>
    <t>Xã Cao Mã Pờ</t>
  </si>
  <si>
    <t>Xã Thanh Vân</t>
  </si>
  <si>
    <t>Xã Tùng Vài</t>
  </si>
  <si>
    <t>Xã Đông Hà</t>
  </si>
  <si>
    <t>Xã Quản Bạ</t>
  </si>
  <si>
    <t>Xã Lùng Tám</t>
  </si>
  <si>
    <t>Xã Quyết Tiến</t>
  </si>
  <si>
    <t>Xã Tả Ván</t>
  </si>
  <si>
    <t>Xã Thái An</t>
  </si>
  <si>
    <t>Huyện Vị Xuyên</t>
  </si>
  <si>
    <t>Xã Kim Thạch</t>
  </si>
  <si>
    <t>Xã Phú Linh</t>
  </si>
  <si>
    <t>Xã Kim Linh</t>
  </si>
  <si>
    <t>Thị trấn Vị Xuyên</t>
  </si>
  <si>
    <t>Thị trấn Nông Trường Việt Lâm</t>
  </si>
  <si>
    <t>Xã Thuận Hoà</t>
  </si>
  <si>
    <t>Xã Tùng Bá</t>
  </si>
  <si>
    <t>Xã Thanh Thủy</t>
  </si>
  <si>
    <t>Xã Thanh Đức</t>
  </si>
  <si>
    <t>Xã Phong Quang</t>
  </si>
  <si>
    <t>Xã Xín Chải</t>
  </si>
  <si>
    <t>Xã Phương Tiến</t>
  </si>
  <si>
    <t>Xã Lao Chải</t>
  </si>
  <si>
    <t>Xã Cao Bồ</t>
  </si>
  <si>
    <t>Xã Đạo Đức</t>
  </si>
  <si>
    <t>Xã Thượng Sơn</t>
  </si>
  <si>
    <t>Xã Linh Hồ</t>
  </si>
  <si>
    <t>Xã Quảng Ngần</t>
  </si>
  <si>
    <t>Xã Việt Lâm</t>
  </si>
  <si>
    <t>Xã Ngọc Linh</t>
  </si>
  <si>
    <t>Xã Ngọc Minh</t>
  </si>
  <si>
    <t>Xã Bạch Ngọc</t>
  </si>
  <si>
    <t>Xã Trung Thành</t>
  </si>
  <si>
    <t>Huyện Bắc Mê</t>
  </si>
  <si>
    <t>Xã Minh Sơn</t>
  </si>
  <si>
    <t>Xã Giáp Trung</t>
  </si>
  <si>
    <t>Xã Yên Định</t>
  </si>
  <si>
    <t>Thị trấn Yên Phú</t>
  </si>
  <si>
    <t>Xã Minh Ngọc</t>
  </si>
  <si>
    <t>Xã Yên Phong</t>
  </si>
  <si>
    <t>Xã Lạc Nông</t>
  </si>
  <si>
    <t>Xã Phú Nam</t>
  </si>
  <si>
    <t>Xã Yên Cường</t>
  </si>
  <si>
    <t>Xã Thượng Tân</t>
  </si>
  <si>
    <t>Xã Đường Âm</t>
  </si>
  <si>
    <t>Xã Đường Hồng</t>
  </si>
  <si>
    <t>Xã Phiêng Luông</t>
  </si>
  <si>
    <t>Huyện Hoàng Su Phì</t>
  </si>
  <si>
    <t>Thị trấn Vinh Quang</t>
  </si>
  <si>
    <t>Xã Bản Máy</t>
  </si>
  <si>
    <t>Xã Thàng Tín</t>
  </si>
  <si>
    <t>Xã Thèn Chu Phìn</t>
  </si>
  <si>
    <t>Xã Pố Lồ</t>
  </si>
  <si>
    <t>Xã Bản Phùng</t>
  </si>
  <si>
    <t>Xã Túng Sán</t>
  </si>
  <si>
    <t>Xã Chiến Phố</t>
  </si>
  <si>
    <t>Xã Đản Ván</t>
  </si>
  <si>
    <t>Xã Tụ Nhân</t>
  </si>
  <si>
    <t>Xã Nàng Đôn</t>
  </si>
  <si>
    <t>Xã Pờ Ly Ngài</t>
  </si>
  <si>
    <t>Xã Sán Xả Hồ</t>
  </si>
  <si>
    <t>Xã Bản Luốc</t>
  </si>
  <si>
    <t>Xã Ngàm Đăng Vài</t>
  </si>
  <si>
    <t>Xã Bản Nhùng</t>
  </si>
  <si>
    <t>Xã Tả Sử Choóng</t>
  </si>
  <si>
    <t>Xã Nậm Dịch</t>
  </si>
  <si>
    <t>Xã Hồ Thầu</t>
  </si>
  <si>
    <t>Xã Nậm Tỵ</t>
  </si>
  <si>
    <t>Xã Thông Nguyên</t>
  </si>
  <si>
    <t>Xã Nậm Khòa</t>
  </si>
  <si>
    <t>Huyện Xín Mần</t>
  </si>
  <si>
    <t>Thị trấn Cốc Pài</t>
  </si>
  <si>
    <t>Xã Nàn Xỉn</t>
  </si>
  <si>
    <t>Xã Bản Díu</t>
  </si>
  <si>
    <t>Xã Chí Cà</t>
  </si>
  <si>
    <t>Xã Xín Mần</t>
  </si>
  <si>
    <t>Xã Thèn Phàng</t>
  </si>
  <si>
    <t>Xã Trung Thịnh</t>
  </si>
  <si>
    <t>Xã Pà Vầy Sủ</t>
  </si>
  <si>
    <t>Xã Cốc Rế</t>
  </si>
  <si>
    <t>Xã Thu Tà</t>
  </si>
  <si>
    <t>Xã Nàn Ma</t>
  </si>
  <si>
    <t>Xã Tả Nhìu</t>
  </si>
  <si>
    <t>Xã Bản Ngò</t>
  </si>
  <si>
    <t>Xã Chế Là</t>
  </si>
  <si>
    <t>Xã Nấm Dẩn</t>
  </si>
  <si>
    <t>Xã Quảng Nguyên</t>
  </si>
  <si>
    <t>Xã Nà Chì</t>
  </si>
  <si>
    <t>Xã Khuôn Lùng</t>
  </si>
  <si>
    <t>Huyện Bắc Quang</t>
  </si>
  <si>
    <t>Thị trấn Việt Quang</t>
  </si>
  <si>
    <t>Thị trấn Vĩnh Tuy</t>
  </si>
  <si>
    <t>Xã Tân Thành</t>
  </si>
  <si>
    <t>Xã Tân Quang</t>
  </si>
  <si>
    <t>Xã Thượng Bình</t>
  </si>
  <si>
    <t>Xã Hữu Sản</t>
  </si>
  <si>
    <t>Xã Kim Ngọc</t>
  </si>
  <si>
    <t>Xã Việt Vinh</t>
  </si>
  <si>
    <t>Xã Bằng Hành</t>
  </si>
  <si>
    <t>Xã Quang Minh</t>
  </si>
  <si>
    <t>Xã Vô Điếm</t>
  </si>
  <si>
    <t>Xã Việt Hồng</t>
  </si>
  <si>
    <t>Xã Hùng An</t>
  </si>
  <si>
    <t>Xã Đức Xuân</t>
  </si>
  <si>
    <t>Xã Tiên Kiều</t>
  </si>
  <si>
    <t>Xã Vĩnh Hảo</t>
  </si>
  <si>
    <t>Xã Vĩnh Phúc</t>
  </si>
  <si>
    <t>Xã Đồng Yên</t>
  </si>
  <si>
    <t>Xã Đông Thành</t>
  </si>
  <si>
    <t>Huyện Quang Bình</t>
  </si>
  <si>
    <t>Xã Xuân Minh</t>
  </si>
  <si>
    <t>Xã Tiên Nguyên</t>
  </si>
  <si>
    <t>Xã Tân Nam</t>
  </si>
  <si>
    <t>Xã Bản Rịa</t>
  </si>
  <si>
    <t>Xã Yên Thành</t>
  </si>
  <si>
    <t>Thị trấn Yên Bình</t>
  </si>
  <si>
    <t>Xã Tân Trịnh</t>
  </si>
  <si>
    <t>Xã Tân Bắc</t>
  </si>
  <si>
    <t>Xã Bằng Lang</t>
  </si>
  <si>
    <t>Xã Yên Hà</t>
  </si>
  <si>
    <t>Xã Nà Khương</t>
  </si>
  <si>
    <t>Xã Tiên Yên</t>
  </si>
  <si>
    <t>Xã Vĩ Thượng</t>
  </si>
  <si>
    <t>Tỉnh Cao Bằng</t>
  </si>
  <si>
    <t>Thành phố Cao Bằng</t>
  </si>
  <si>
    <t>Phường Sông Hiến</t>
  </si>
  <si>
    <t>4_Tỉnh Cao Bằng</t>
  </si>
  <si>
    <t>Phường Sông Bằng</t>
  </si>
  <si>
    <t>Phường Hợp Giang</t>
  </si>
  <si>
    <t>Phường Tân Giang</t>
  </si>
  <si>
    <t>Phường Ngọc Xuân</t>
  </si>
  <si>
    <t>Phường Đề Thám</t>
  </si>
  <si>
    <t>Phường Hoà Chung</t>
  </si>
  <si>
    <t>Phường Duyệt Trung</t>
  </si>
  <si>
    <t>Xã Vĩnh Quang</t>
  </si>
  <si>
    <t>Xã Hưng Đạo</t>
  </si>
  <si>
    <t>Xã Chu Trinh</t>
  </si>
  <si>
    <t>Huyện Bảo Lâm</t>
  </si>
  <si>
    <t>Thị trấn Pác Miầu</t>
  </si>
  <si>
    <t>Xã Đức Hạnh</t>
  </si>
  <si>
    <t>Xã Lý Bôn</t>
  </si>
  <si>
    <t>Xã Nam Cao</t>
  </si>
  <si>
    <t>Xã Nam Quang</t>
  </si>
  <si>
    <t>Xã Quảng Lâm</t>
  </si>
  <si>
    <t>Xã Thạch Lâm</t>
  </si>
  <si>
    <t>Xã Vĩnh Phong</t>
  </si>
  <si>
    <t>Xã Mông Ân</t>
  </si>
  <si>
    <t>Xã Thái Học</t>
  </si>
  <si>
    <t>Xã Thái Sơn</t>
  </si>
  <si>
    <t>Xã Yên Thổ</t>
  </si>
  <si>
    <t>Huyện Bảo Lạc</t>
  </si>
  <si>
    <t>Thị trấn Bảo Lạc</t>
  </si>
  <si>
    <t>Xã Cốc Pàng</t>
  </si>
  <si>
    <t>Xã Thượng Hà</t>
  </si>
  <si>
    <t>Xã Cô Ba</t>
  </si>
  <si>
    <t>Xã Bảo Toàn</t>
  </si>
  <si>
    <t>Xã Khánh Xuân</t>
  </si>
  <si>
    <t>Xã Xuân Trường</t>
  </si>
  <si>
    <t>Xã Hồng Trị</t>
  </si>
  <si>
    <t>Xã Kim Cúc</t>
  </si>
  <si>
    <t>Xã Phan Thanh</t>
  </si>
  <si>
    <t>Xã Hồng An</t>
  </si>
  <si>
    <t>Xã Hưng Thịnh</t>
  </si>
  <si>
    <t>Xã Huy Giáp</t>
  </si>
  <si>
    <t>Xã Đình Phùng</t>
  </si>
  <si>
    <t>Xã Sơn Lập</t>
  </si>
  <si>
    <t>Xã Sơn Lộ</t>
  </si>
  <si>
    <t>Huyện Hà Quảng</t>
  </si>
  <si>
    <t>Thị trấn Thông Nông</t>
  </si>
  <si>
    <t>Xã Cần Yên</t>
  </si>
  <si>
    <t>Xã Cần Nông</t>
  </si>
  <si>
    <t>Xã Lương Thông</t>
  </si>
  <si>
    <t>Xã Đa Thông</t>
  </si>
  <si>
    <t>Xã Ngọc Động</t>
  </si>
  <si>
    <t>Xã Lương Can</t>
  </si>
  <si>
    <t>Xã Thanh Long</t>
  </si>
  <si>
    <t>Thị trấn Xuân Hòa</t>
  </si>
  <si>
    <t>Xã Lũng Nặm</t>
  </si>
  <si>
    <t>Xã Trường Hà</t>
  </si>
  <si>
    <t>Xã Cải Viên</t>
  </si>
  <si>
    <t>Xã Nội Thôn</t>
  </si>
  <si>
    <t>Xã Tổng Cọt</t>
  </si>
  <si>
    <t>Xã Sóc Hà</t>
  </si>
  <si>
    <t>Xã Thượng Thôn</t>
  </si>
  <si>
    <t>Xã Hồng Sỹ</t>
  </si>
  <si>
    <t>Xã Quý Quân</t>
  </si>
  <si>
    <t>Xã Mã Ba</t>
  </si>
  <si>
    <t>Xã Ngọc Đào</t>
  </si>
  <si>
    <t>Huyện Trùng Khánh</t>
  </si>
  <si>
    <t>Thị trấn Trà Lĩnh</t>
  </si>
  <si>
    <t>Xã Tri Phương</t>
  </si>
  <si>
    <t>Xã Quang Hán</t>
  </si>
  <si>
    <t>Xã Xuân Nội</t>
  </si>
  <si>
    <t>Xã Quang Vinh</t>
  </si>
  <si>
    <t>Xã Cao Chương</t>
  </si>
  <si>
    <t>Thị trấn Trùng Khánh</t>
  </si>
  <si>
    <t>Xã Ngọc Khê</t>
  </si>
  <si>
    <t>Xã Ngọc Côn</t>
  </si>
  <si>
    <t>Xã Phong Nậm</t>
  </si>
  <si>
    <t>Xã Đình Phong</t>
  </si>
  <si>
    <t>Xã Đàm Thuỷ</t>
  </si>
  <si>
    <t>Xã Khâm Thành</t>
  </si>
  <si>
    <t>Xã Chí Viễn</t>
  </si>
  <si>
    <t>Xã Lăng Hiếu</t>
  </si>
  <si>
    <t>Xã Phong Châu</t>
  </si>
  <si>
    <t>Xã Trung Phúc</t>
  </si>
  <si>
    <t>Xã Cao Thăng</t>
  </si>
  <si>
    <t>Xã Đức Hồng</t>
  </si>
  <si>
    <t>Xã Đoài Dương</t>
  </si>
  <si>
    <t>Huyện Hạ Lang</t>
  </si>
  <si>
    <t>Xã Minh Long</t>
  </si>
  <si>
    <t>Xã Lý Quốc</t>
  </si>
  <si>
    <t>Xã Đồng Loan</t>
  </si>
  <si>
    <t>Xã Đức Quang</t>
  </si>
  <si>
    <t>Xã Kim Loan</t>
  </si>
  <si>
    <t>Xã Quang Long</t>
  </si>
  <si>
    <t>Xã An Lạc</t>
  </si>
  <si>
    <t>Thị trấn Thanh Nhật</t>
  </si>
  <si>
    <t>Xã Vinh Quý</t>
  </si>
  <si>
    <t>Xã Cô Ngân</t>
  </si>
  <si>
    <t>Xã Thị Hoa</t>
  </si>
  <si>
    <t>Huyện Quảng Hòa</t>
  </si>
  <si>
    <t>Xã Quốc Toản</t>
  </si>
  <si>
    <t>Thị trấn Quảng Uyên</t>
  </si>
  <si>
    <t>Xã Phi Hải</t>
  </si>
  <si>
    <t>Xã Quảng Hưng</t>
  </si>
  <si>
    <t>Xã Độc Lập</t>
  </si>
  <si>
    <t>Xã Cai Bộ</t>
  </si>
  <si>
    <t>Xã Phúc Sen</t>
  </si>
  <si>
    <t>Xã Chí Thảo</t>
  </si>
  <si>
    <t>Xã Tự Do</t>
  </si>
  <si>
    <t>Xã Hạnh Phúc</t>
  </si>
  <si>
    <t>Thị trấn Tà Lùng</t>
  </si>
  <si>
    <t>Xã Bế Văn Đàn</t>
  </si>
  <si>
    <t>Xã Cách Linh</t>
  </si>
  <si>
    <t>Xã Đại Sơn</t>
  </si>
  <si>
    <t>Xã Tiên Thành</t>
  </si>
  <si>
    <t>Thị trấn Hoà Thuận</t>
  </si>
  <si>
    <t>Huyện Hoà An</t>
  </si>
  <si>
    <t>Thị trấn Nước Hai</t>
  </si>
  <si>
    <t>Xã Dân Chủ</t>
  </si>
  <si>
    <t>Xã Nam Tuấn</t>
  </si>
  <si>
    <t>Xã Đại Tiến</t>
  </si>
  <si>
    <t>Xã Đức Long</t>
  </si>
  <si>
    <t>Xã Ngũ Lão</t>
  </si>
  <si>
    <t>Xã Trương Lương</t>
  </si>
  <si>
    <t>Xã Hồng Việt</t>
  </si>
  <si>
    <t>Xã Hoàng Tung</t>
  </si>
  <si>
    <t>Xã Nguyễn Huệ</t>
  </si>
  <si>
    <t>Xã Bạch Đằng</t>
  </si>
  <si>
    <t>Xã Bình Dương</t>
  </si>
  <si>
    <t>Xã Lê Chung</t>
  </si>
  <si>
    <t>Xã Hồng Nam</t>
  </si>
  <si>
    <t>Huyện Nguyên Bình</t>
  </si>
  <si>
    <t>Thị trấn Nguyên Bình</t>
  </si>
  <si>
    <t>Thị trấn Tĩnh Túc</t>
  </si>
  <si>
    <t>Xã Yên Lạc</t>
  </si>
  <si>
    <t>Xã Triệu Nguyên</t>
  </si>
  <si>
    <t>Xã Ca Thành</t>
  </si>
  <si>
    <t>Xã Vũ Nông</t>
  </si>
  <si>
    <t>Xã Minh Tâm</t>
  </si>
  <si>
    <t>Xã Thể Dục</t>
  </si>
  <si>
    <t>Xã Mai Long</t>
  </si>
  <si>
    <t>Xã Vũ Minh</t>
  </si>
  <si>
    <t>Xã Hoa Thám</t>
  </si>
  <si>
    <t>Xã Quang Thành</t>
  </si>
  <si>
    <t>Xã Tam Kim</t>
  </si>
  <si>
    <t>Xã Thành Công</t>
  </si>
  <si>
    <t>Xã Thịnh Vượng</t>
  </si>
  <si>
    <t>Huyện Thạch An</t>
  </si>
  <si>
    <t>Thị trấn Đông Khê</t>
  </si>
  <si>
    <t>Xã Canh Tân</t>
  </si>
  <si>
    <t>Xã Kim Đồng</t>
  </si>
  <si>
    <t>Xã Đức Thông</t>
  </si>
  <si>
    <t>Xã Thái Cường</t>
  </si>
  <si>
    <t>Xã Vân Trình</t>
  </si>
  <si>
    <t>Xã Thụy Hùng</t>
  </si>
  <si>
    <t>Xã Quang Trọng</t>
  </si>
  <si>
    <t>Xã Trọng Con</t>
  </si>
  <si>
    <t>Xã Lê Lai</t>
  </si>
  <si>
    <t>Tỉnh Bắc Kạn</t>
  </si>
  <si>
    <t>Thành Phố Bắc Kạn</t>
  </si>
  <si>
    <t>Phường Nguyễn Thị Minh Khai</t>
  </si>
  <si>
    <t>6_Tỉnh Bắc Kạn</t>
  </si>
  <si>
    <t>Phường Sông Cầu</t>
  </si>
  <si>
    <t>Phường Đức Xuân</t>
  </si>
  <si>
    <t>Phường Phùng Chí Kiên</t>
  </si>
  <si>
    <t>Phường Huyền Tụng</t>
  </si>
  <si>
    <t>Xã Nông Thượng</t>
  </si>
  <si>
    <t>Phường Xuất Hóa</t>
  </si>
  <si>
    <t>Huyện Pác Nặm</t>
  </si>
  <si>
    <t>Xã Bằng Thành</t>
  </si>
  <si>
    <t>Xã Nhạn Môn</t>
  </si>
  <si>
    <t>Xã Bộc Bố</t>
  </si>
  <si>
    <t>Xã Công Bằng</t>
  </si>
  <si>
    <t>Xã Giáo Hiệu</t>
  </si>
  <si>
    <t>Xã Xuân La</t>
  </si>
  <si>
    <t>Xã An Thắng</t>
  </si>
  <si>
    <t>Xã Cổ Linh</t>
  </si>
  <si>
    <t>Xã Nghiên Loan</t>
  </si>
  <si>
    <t>Xã Cao Tân</t>
  </si>
  <si>
    <t>Huyện Ba Bể</t>
  </si>
  <si>
    <t>Thị trấn Chợ Rã</t>
  </si>
  <si>
    <t>Xã Bành Trạch</t>
  </si>
  <si>
    <t>Xã Phúc Lộc</t>
  </si>
  <si>
    <t>Xã Hà Hiệu</t>
  </si>
  <si>
    <t>Xã Cao Thượng</t>
  </si>
  <si>
    <t>Xã Khang Ninh</t>
  </si>
  <si>
    <t>Xã Nam Mẫu</t>
  </si>
  <si>
    <t>Xã Thượng Giáo</t>
  </si>
  <si>
    <t>Xã Địa Linh</t>
  </si>
  <si>
    <t>Xã Yến Dương</t>
  </si>
  <si>
    <t>Xã Chu Hương</t>
  </si>
  <si>
    <t>Xã Quảng Khê</t>
  </si>
  <si>
    <t>Xã Mỹ Phương</t>
  </si>
  <si>
    <t>Xã Hoàng Trĩ</t>
  </si>
  <si>
    <t>Xã Đồng Phúc</t>
  </si>
  <si>
    <t>Huyện Ngân Sơn</t>
  </si>
  <si>
    <t>Thị trấn Nà Phặc</t>
  </si>
  <si>
    <t>Xã Thượng Ân</t>
  </si>
  <si>
    <t>Xã Bằng Vân</t>
  </si>
  <si>
    <t>Xã Cốc Đán</t>
  </si>
  <si>
    <t>Xã Trung Hoà</t>
  </si>
  <si>
    <t>Xã Đức Vân</t>
  </si>
  <si>
    <t>Xã Vân Tùng</t>
  </si>
  <si>
    <t>Xã Thượng Quan</t>
  </si>
  <si>
    <t>Xã Hiệp Lực</t>
  </si>
  <si>
    <t>Xã Thuần Mang</t>
  </si>
  <si>
    <t>Huyện Bạch Thông</t>
  </si>
  <si>
    <t>Thị trấn Phủ Thông</t>
  </si>
  <si>
    <t>Xã Vi Hương</t>
  </si>
  <si>
    <t>Xã Sĩ Bình</t>
  </si>
  <si>
    <t>Xã Vũ Muộn</t>
  </si>
  <si>
    <t>Xã Đôn Phong</t>
  </si>
  <si>
    <t>Xã Lục Bình</t>
  </si>
  <si>
    <t>Xã Tân Tú</t>
  </si>
  <si>
    <t>Xã Nguyên Phúc</t>
  </si>
  <si>
    <t>Xã Cao Sơn</t>
  </si>
  <si>
    <t>Xã Quân Hà</t>
  </si>
  <si>
    <t>Xã Cẩm Giàng</t>
  </si>
  <si>
    <t>Xã Mỹ Thanh</t>
  </si>
  <si>
    <t>Xã Dương Phong</t>
  </si>
  <si>
    <t>Xã Quang Thuận</t>
  </si>
  <si>
    <t>Huyện Chợ Đồn</t>
  </si>
  <si>
    <t>Thị trấn Bằng Lũng</t>
  </si>
  <si>
    <t>Xã Xuân Lạc</t>
  </si>
  <si>
    <t>Xã Nam Cường</t>
  </si>
  <si>
    <t>Xã Bản Thi</t>
  </si>
  <si>
    <t>Xã Quảng Bạch</t>
  </si>
  <si>
    <t>Xã Bằng Phúc</t>
  </si>
  <si>
    <t>Xã Yên Thịnh</t>
  </si>
  <si>
    <t>Xã Yên Thượng</t>
  </si>
  <si>
    <t>Xã Phương Viên</t>
  </si>
  <si>
    <t>Xã Ngọc Phái</t>
  </si>
  <si>
    <t>Xã Đồng Thắng</t>
  </si>
  <si>
    <t>Xã Lương Bằng</t>
  </si>
  <si>
    <t>Xã Bằng Lãng</t>
  </si>
  <si>
    <t>Xã Đại Sảo</t>
  </si>
  <si>
    <t>Xã Nghĩa Tá</t>
  </si>
  <si>
    <t>Xã Bình Trung</t>
  </si>
  <si>
    <t>Huyện Chợ Mới</t>
  </si>
  <si>
    <t>Thị trấn Đồng Tâm</t>
  </si>
  <si>
    <t>Xã Tân Sơn</t>
  </si>
  <si>
    <t>Xã Thanh Vận</t>
  </si>
  <si>
    <t>Xã Mai Lạp</t>
  </si>
  <si>
    <t>Xã Hoà Mục</t>
  </si>
  <si>
    <t>Xã Cao Kỳ</t>
  </si>
  <si>
    <t>Xã Nông Hạ</t>
  </si>
  <si>
    <t>Xã Yên Cư</t>
  </si>
  <si>
    <t>Xã Thanh Thịnh</t>
  </si>
  <si>
    <t>Xã Yên Hân</t>
  </si>
  <si>
    <t>Xã Như Cố</t>
  </si>
  <si>
    <t>Xã Bình Văn</t>
  </si>
  <si>
    <t>Xã Quảng Chu</t>
  </si>
  <si>
    <t>Huyện Na Rì</t>
  </si>
  <si>
    <t>Xã Văn Vũ</t>
  </si>
  <si>
    <t>Xã Văn Lang</t>
  </si>
  <si>
    <t>Xã Lương Thượng</t>
  </si>
  <si>
    <t>Xã Kim Hỷ</t>
  </si>
  <si>
    <t>Xã Cường Lợi</t>
  </si>
  <si>
    <t>Thị trấn Yến Lạc</t>
  </si>
  <si>
    <t>Xã Kim Lư</t>
  </si>
  <si>
    <t>Xã Sơn Thành</t>
  </si>
  <si>
    <t>Xã Văn Minh</t>
  </si>
  <si>
    <t>Xã Côn Minh</t>
  </si>
  <si>
    <t>Xã Cư Lễ</t>
  </si>
  <si>
    <t>Xã Quang Phong</t>
  </si>
  <si>
    <t>Xã Dương Sơn</t>
  </si>
  <si>
    <t>Xã Đổng Xá</t>
  </si>
  <si>
    <t>Xã Liêm Thuỷ</t>
  </si>
  <si>
    <t>Tỉnh Tuyên Quang</t>
  </si>
  <si>
    <t>Thành phố Tuyên Quang</t>
  </si>
  <si>
    <t>Phường Phan Thiết</t>
  </si>
  <si>
    <t>8_Tỉnh Tuyên Quang</t>
  </si>
  <si>
    <t>Phường Minh Xuân</t>
  </si>
  <si>
    <t>Phường Tân Quang</t>
  </si>
  <si>
    <t>Xã Tràng Đà</t>
  </si>
  <si>
    <t>Phường Nông Tiến</t>
  </si>
  <si>
    <t>Phường Ỷ La</t>
  </si>
  <si>
    <t>Phường Tân Hà</t>
  </si>
  <si>
    <t>Phường Hưng Thành</t>
  </si>
  <si>
    <t>Xã Kim Phú</t>
  </si>
  <si>
    <t>Xã An Khang</t>
  </si>
  <si>
    <t>Phường Mỹ Lâm</t>
  </si>
  <si>
    <t>Phường An Tường</t>
  </si>
  <si>
    <t>Xã Lưỡng Vượng</t>
  </si>
  <si>
    <t>Xã Thái Long</t>
  </si>
  <si>
    <t>Huyện Lâm Bình</t>
  </si>
  <si>
    <t>Xã Phúc Yên</t>
  </si>
  <si>
    <t>Xã Xuân Lập</t>
  </si>
  <si>
    <t>Xã Khuôn Hà</t>
  </si>
  <si>
    <t>Xã Lăng Can</t>
  </si>
  <si>
    <t>Xã Bình An</t>
  </si>
  <si>
    <t>Xã Thổ Bình</t>
  </si>
  <si>
    <t>Huyện Na Hang</t>
  </si>
  <si>
    <t>Thị trấn Na Hang</t>
  </si>
  <si>
    <t>Xã Sinh Long</t>
  </si>
  <si>
    <t>Xã Thượng Giáp</t>
  </si>
  <si>
    <t>Xã Thượng Nông</t>
  </si>
  <si>
    <t>Xã Côn Lôn</t>
  </si>
  <si>
    <t>Xã Yên Hoa</t>
  </si>
  <si>
    <t>Xã Đà Vị</t>
  </si>
  <si>
    <t>Xã Khau Tinh</t>
  </si>
  <si>
    <t>Xã Sơn Phú</t>
  </si>
  <si>
    <t>Xã Năng Khả</t>
  </si>
  <si>
    <t>Xã Thanh Tương</t>
  </si>
  <si>
    <t>Huyện Chiêm Hóa</t>
  </si>
  <si>
    <t>Thị trấn Vĩnh Lộc</t>
  </si>
  <si>
    <t>Xã Phúc Sơn</t>
  </si>
  <si>
    <t>Xã Trung Hà</t>
  </si>
  <si>
    <t>Xã Tân Mỹ</t>
  </si>
  <si>
    <t>Xã Hà Lang</t>
  </si>
  <si>
    <t>Xã Hùng Mỹ</t>
  </si>
  <si>
    <t>Xã Yên Lập</t>
  </si>
  <si>
    <t>Xã Tân An</t>
  </si>
  <si>
    <t>Xã Xuân Quang</t>
  </si>
  <si>
    <t>Xã Ngọc Hội</t>
  </si>
  <si>
    <t>Xã Phú Bình</t>
  </si>
  <si>
    <t>Xã Phúc Thịnh</t>
  </si>
  <si>
    <t>Xã Kiên Đài</t>
  </si>
  <si>
    <t>Xã Tân Thịnh</t>
  </si>
  <si>
    <t>Xã Kim Bình</t>
  </si>
  <si>
    <t>Xã Hòa An</t>
  </si>
  <si>
    <t>Xã Vinh Quang</t>
  </si>
  <si>
    <t>Xã Tri Phú</t>
  </si>
  <si>
    <t>Xã Nhân Lý</t>
  </si>
  <si>
    <t>Xã Yên Nguyên</t>
  </si>
  <si>
    <t>Xã Linh Phú</t>
  </si>
  <si>
    <t>Xã Bình Nhân</t>
  </si>
  <si>
    <t>Huyện Hàm Yên</t>
  </si>
  <si>
    <t>Thị trấn Tân Yên</t>
  </si>
  <si>
    <t>Xã Yên Thuận</t>
  </si>
  <si>
    <t>Xã Bạch Xa</t>
  </si>
  <si>
    <t>Xã Minh Khương</t>
  </si>
  <si>
    <t>Xã Yên Lâm</t>
  </si>
  <si>
    <t>Xã Minh Dân</t>
  </si>
  <si>
    <t>Xã Minh Hương</t>
  </si>
  <si>
    <t>Xã Yên Phú</t>
  </si>
  <si>
    <t>Xã Bình Xa</t>
  </si>
  <si>
    <t>Xã Nhân Mục</t>
  </si>
  <si>
    <t>Xã Thành Long</t>
  </si>
  <si>
    <t>Xã Bằng Cốc</t>
  </si>
  <si>
    <t>Xã Đức Ninh</t>
  </si>
  <si>
    <t>Xã Hùng Đức</t>
  </si>
  <si>
    <t>Huyện Yên Sơn</t>
  </si>
  <si>
    <t>Xã Quí Quân</t>
  </si>
  <si>
    <t>Xã Lực Hành</t>
  </si>
  <si>
    <t>Xã Kiến Thiết</t>
  </si>
  <si>
    <t>Xã Trung Minh</t>
  </si>
  <si>
    <t>Xã Chiêu Yên</t>
  </si>
  <si>
    <t>Xã Trung Trực</t>
  </si>
  <si>
    <t>Xã Xuân Vân</t>
  </si>
  <si>
    <t>Xã Phúc Ninh</t>
  </si>
  <si>
    <t>Xã Hùng Lợi</t>
  </si>
  <si>
    <t>Xã Trung Sơn</t>
  </si>
  <si>
    <t>Xã Tứ Quận</t>
  </si>
  <si>
    <t>Xã Đạo Viện</t>
  </si>
  <si>
    <t>Xã Tân Long</t>
  </si>
  <si>
    <t>Xã Thắng Quân</t>
  </si>
  <si>
    <t>Xã Lang Quán</t>
  </si>
  <si>
    <t>Xã Phú Thịnh</t>
  </si>
  <si>
    <t>Xã Công Đa</t>
  </si>
  <si>
    <t>Xã Trung Môn</t>
  </si>
  <si>
    <t>Xã Chân Sơn</t>
  </si>
  <si>
    <t>Xã Thái Bình</t>
  </si>
  <si>
    <t>Xã Tiến Bộ</t>
  </si>
  <si>
    <t>Xã Mỹ Bằng</t>
  </si>
  <si>
    <t>Xã Hoàng Khai</t>
  </si>
  <si>
    <t>Xã Nhữ Hán</t>
  </si>
  <si>
    <t>Xã Nhữ Khê</t>
  </si>
  <si>
    <t>Huyện Sơn Dương</t>
  </si>
  <si>
    <t>Thị trấn Sơn Dương</t>
  </si>
  <si>
    <t>Xã Trung Yên</t>
  </si>
  <si>
    <t>Xã Minh Thanh</t>
  </si>
  <si>
    <t>Xã Tân Trào</t>
  </si>
  <si>
    <t>Xã Vĩnh Lợi</t>
  </si>
  <si>
    <t>Xã Thượng Ấm</t>
  </si>
  <si>
    <t>Xã Lương Thiện</t>
  </si>
  <si>
    <t>Xã Tú Thịnh</t>
  </si>
  <si>
    <t>Xã Cấp Tiến</t>
  </si>
  <si>
    <t>Xã Hợp Thành</t>
  </si>
  <si>
    <t>Xã Phúc Ứng</t>
  </si>
  <si>
    <t>Xã Đông Thọ</t>
  </si>
  <si>
    <t>Xã Kháng Nhật</t>
  </si>
  <si>
    <t>Xã Hợp Hòa</t>
  </si>
  <si>
    <t>Xã Quyết Thắng</t>
  </si>
  <si>
    <t>Xã Đồng Quý</t>
  </si>
  <si>
    <t>Xã Tân Thanh</t>
  </si>
  <si>
    <t>Xã Vân Sơn</t>
  </si>
  <si>
    <t>Xã Chi Thiết</t>
  </si>
  <si>
    <t>Xã Đông Lợi</t>
  </si>
  <si>
    <t>Xã Thiện Kế</t>
  </si>
  <si>
    <t>Xã Hồng Lạc</t>
  </si>
  <si>
    <t>Xã Phú Lương</t>
  </si>
  <si>
    <t>Xã Ninh Lai</t>
  </si>
  <si>
    <t>Xã Đại Phú</t>
  </si>
  <si>
    <t>Xã Sơn Nam</t>
  </si>
  <si>
    <t>Xã Hào Phú</t>
  </si>
  <si>
    <t>Xã Tam Đa</t>
  </si>
  <si>
    <t>Xã Trường Sinh</t>
  </si>
  <si>
    <t>Tỉnh Lào Cai</t>
  </si>
  <si>
    <t>Thành phố Lào Cai</t>
  </si>
  <si>
    <t>Phường Duyên Hải</t>
  </si>
  <si>
    <t>10_Tỉnh Lào Cai</t>
  </si>
  <si>
    <t>Phường Lào Cai</t>
  </si>
  <si>
    <t>Phường Cốc Lếu</t>
  </si>
  <si>
    <t>Phường Kim Tân</t>
  </si>
  <si>
    <t>Phường Bắc Lệnh</t>
  </si>
  <si>
    <t>Phường Pom Hán</t>
  </si>
  <si>
    <t>Phường Xuân Tăng</t>
  </si>
  <si>
    <t>Phường Bình Minh</t>
  </si>
  <si>
    <t>Xã Đồng Tuyển</t>
  </si>
  <si>
    <t>Xã Vạn Hoà</t>
  </si>
  <si>
    <t>Phường Bắc Cường</t>
  </si>
  <si>
    <t>Phường Nam Cường</t>
  </si>
  <si>
    <t>Xã Cam Đường</t>
  </si>
  <si>
    <t>Xã Tả Phời</t>
  </si>
  <si>
    <t>Xã Cốc San</t>
  </si>
  <si>
    <t>Huyện Bát Xát</t>
  </si>
  <si>
    <t>Thị trấn Bát Xát</t>
  </si>
  <si>
    <t>Xã A Mú Sung</t>
  </si>
  <si>
    <t>Xã Nậm Chạc</t>
  </si>
  <si>
    <t>Xã A Lù</t>
  </si>
  <si>
    <t>Xã Trịnh Tường</t>
  </si>
  <si>
    <t>Xã Y Tý</t>
  </si>
  <si>
    <t>Xã Cốc Mỳ</t>
  </si>
  <si>
    <t>Xã Dền Sáng</t>
  </si>
  <si>
    <t>Xã Bản Vược</t>
  </si>
  <si>
    <t>Xã Sàng Ma Sáo</t>
  </si>
  <si>
    <t>Xã Bản Qua</t>
  </si>
  <si>
    <t>Xã Mường Vi</t>
  </si>
  <si>
    <t>Xã Dền Thàng</t>
  </si>
  <si>
    <t>Xã Bản Xèo</t>
  </si>
  <si>
    <t>Xã Mường Hum</t>
  </si>
  <si>
    <t>Xã Trung Lèng Hồ</t>
  </si>
  <si>
    <t>Xã Quang Kim</t>
  </si>
  <si>
    <t>Xã Pa Cheo</t>
  </si>
  <si>
    <t>Xã Nậm Pung</t>
  </si>
  <si>
    <t>Xã Phìn Ngan</t>
  </si>
  <si>
    <t>Xã Tòng Sành</t>
  </si>
  <si>
    <t>Huyện Mường Khương</t>
  </si>
  <si>
    <t>Xã Pha Long</t>
  </si>
  <si>
    <t>Xã Tả Ngải Chồ</t>
  </si>
  <si>
    <t>Xã Tung Chung Phố</t>
  </si>
  <si>
    <t>Thị trấn Mường Khương</t>
  </si>
  <si>
    <t>Xã Dìn Chin</t>
  </si>
  <si>
    <t>Xã Tả Gia Khâu</t>
  </si>
  <si>
    <t>Xã Nậm Chảy</t>
  </si>
  <si>
    <t>Xã Nấm Lư</t>
  </si>
  <si>
    <t>Xã Lùng Khấu Nhin</t>
  </si>
  <si>
    <t>Xã Lùng Vai</t>
  </si>
  <si>
    <t>Xã Bản Lầu</t>
  </si>
  <si>
    <t>Xã La Pan Tẩn</t>
  </si>
  <si>
    <t>Xã Tả Thàng</t>
  </si>
  <si>
    <t>Xã Bản Sen</t>
  </si>
  <si>
    <t>Huyện Si Ma Cai</t>
  </si>
  <si>
    <t>Xã Nàn Sán</t>
  </si>
  <si>
    <t>Xã Thào Chư Phìn</t>
  </si>
  <si>
    <t>Xã Bản Mế</t>
  </si>
  <si>
    <t>Thị trấn Si Ma Cai</t>
  </si>
  <si>
    <t>Xã Sán Chải</t>
  </si>
  <si>
    <t>Xã Lùng Thẩn</t>
  </si>
  <si>
    <t>Xã Cán Cấu</t>
  </si>
  <si>
    <t>Xã Sín Chéng</t>
  </si>
  <si>
    <t>Xã Quan Hồ Thẩn</t>
  </si>
  <si>
    <t>Xã Nàn Xín</t>
  </si>
  <si>
    <t>Huyện Bắc Hà</t>
  </si>
  <si>
    <t>Thị trấn Bắc Hà</t>
  </si>
  <si>
    <t>Xã Lùng Cải</t>
  </si>
  <si>
    <t>Xã Lùng Phình</t>
  </si>
  <si>
    <t>Xã Tả Van Chư</t>
  </si>
  <si>
    <t>Xã Tả Củ Tỷ</t>
  </si>
  <si>
    <t>Xã Thải Giàng Phố</t>
  </si>
  <si>
    <t>Xã Hoàng Thu Phố</t>
  </si>
  <si>
    <t>Xã Bản Phố</t>
  </si>
  <si>
    <t>Xã Bản Liền</t>
  </si>
  <si>
    <t>Xã Tà Chải</t>
  </si>
  <si>
    <t>Xã Na Hối</t>
  </si>
  <si>
    <t>Xã Cốc Ly</t>
  </si>
  <si>
    <t>Xã Nậm Mòn</t>
  </si>
  <si>
    <t>Xã Nậm Đét</t>
  </si>
  <si>
    <t>Xã Nậm Khánh</t>
  </si>
  <si>
    <t>Xã Bảo Nhai</t>
  </si>
  <si>
    <t>Xã Nậm Lúc</t>
  </si>
  <si>
    <t>Xã Cốc Lầu</t>
  </si>
  <si>
    <t>Xã Bản Cái</t>
  </si>
  <si>
    <t>Huyện Bảo Thắng</t>
  </si>
  <si>
    <t>Thị trấn N.T Phong Hải</t>
  </si>
  <si>
    <t>Thị trấn Phố Lu</t>
  </si>
  <si>
    <t>Thị trấn Tằng Loỏng</t>
  </si>
  <si>
    <t>Xã Bản Phiệt</t>
  </si>
  <si>
    <t>Xã Bản Cầm</t>
  </si>
  <si>
    <t>Xã Thái Niên</t>
  </si>
  <si>
    <t>Xã Phong Niên</t>
  </si>
  <si>
    <t>Xã Gia Phú</t>
  </si>
  <si>
    <t>Xã Sơn Hải</t>
  </si>
  <si>
    <t>Xã Xuân Giao</t>
  </si>
  <si>
    <t>Xã Trì Quang</t>
  </si>
  <si>
    <t>Xã Phú Nhuận</t>
  </si>
  <si>
    <t>Huyện Bảo Yên</t>
  </si>
  <si>
    <t>Thị trấn Phố Ràng</t>
  </si>
  <si>
    <t>Xã Nghĩa Đô</t>
  </si>
  <si>
    <t>Xã Vĩnh Yên</t>
  </si>
  <si>
    <t>Xã Điện Quan</t>
  </si>
  <si>
    <t>Xã Xuân Hoà</t>
  </si>
  <si>
    <t>Xã Tân Dương</t>
  </si>
  <si>
    <t>Xã Cam Cọn</t>
  </si>
  <si>
    <t>Xã Xuân Thượng</t>
  </si>
  <si>
    <t>Xã Việt Tiến</t>
  </si>
  <si>
    <t>Xã Bảo Hà</t>
  </si>
  <si>
    <t>Xã Lương Sơn</t>
  </si>
  <si>
    <t>Xã Phúc Khánh</t>
  </si>
  <si>
    <t>Thị xã Sa Pa</t>
  </si>
  <si>
    <t>Phường Sa Pa</t>
  </si>
  <si>
    <t>Phường Sa Pả</t>
  </si>
  <si>
    <t>Phường Ô Quý Hồ</t>
  </si>
  <si>
    <t>Xã Ngũ Chỉ Sơn</t>
  </si>
  <si>
    <t>Phường Phan Si Păng</t>
  </si>
  <si>
    <t>Xã Trung Chải</t>
  </si>
  <si>
    <t>Phường Hàm Rồng</t>
  </si>
  <si>
    <t>Xã Hoàng Liên</t>
  </si>
  <si>
    <t>Phường Cầu Mây</t>
  </si>
  <si>
    <t>Xã Mường Hoa</t>
  </si>
  <si>
    <t>Xã Tả Van</t>
  </si>
  <si>
    <t>Xã Mường Bo</t>
  </si>
  <si>
    <t>Xã Bản Hồ</t>
  </si>
  <si>
    <t>Xã Liên Minh</t>
  </si>
  <si>
    <t>Huyện Văn Bàn</t>
  </si>
  <si>
    <t>Thị trấn Khánh Yên</t>
  </si>
  <si>
    <t>Xã Võ Lao</t>
  </si>
  <si>
    <t>Xã Sơn Thuỷ</t>
  </si>
  <si>
    <t>Xã Nậm Mả</t>
  </si>
  <si>
    <t>Xã Tân Thượng</t>
  </si>
  <si>
    <t>Xã Nậm Rạng</t>
  </si>
  <si>
    <t>Xã Nậm Chầy</t>
  </si>
  <si>
    <t>Xã Khánh Yên Thượng</t>
  </si>
  <si>
    <t>Xã Nậm Xé</t>
  </si>
  <si>
    <t>Xã Dần Thàng</t>
  </si>
  <si>
    <t>Xã Chiềng Ken</t>
  </si>
  <si>
    <t>Xã Làng Giàng</t>
  </si>
  <si>
    <t>Xã Hoà Mạc</t>
  </si>
  <si>
    <t>Xã Khánh Yên Trung</t>
  </si>
  <si>
    <t>Xã Khánh Yên Hạ</t>
  </si>
  <si>
    <t>Xã Dương Quỳ</t>
  </si>
  <si>
    <t>Xã Nậm Tha</t>
  </si>
  <si>
    <t>Xã Minh Lương</t>
  </si>
  <si>
    <t>Xã Thẩm Dương</t>
  </si>
  <si>
    <t>Xã Liêm Phú</t>
  </si>
  <si>
    <t>Xã Nậm Xây</t>
  </si>
  <si>
    <t>Tỉnh Điện Biên</t>
  </si>
  <si>
    <t>Thành phố Điện Biên Phủ</t>
  </si>
  <si>
    <t>Phường Noong Bua</t>
  </si>
  <si>
    <t>11_Tỉnh Điện Biên</t>
  </si>
  <si>
    <t>Phường Him Lam</t>
  </si>
  <si>
    <t>Phường Tân Thanh</t>
  </si>
  <si>
    <t>Phường Mường Thanh</t>
  </si>
  <si>
    <t>Phường Nam Thanh</t>
  </si>
  <si>
    <t>Phường Thanh Trường</t>
  </si>
  <si>
    <t>Xã Thanh Minh</t>
  </si>
  <si>
    <t>Xã Nà Tấu</t>
  </si>
  <si>
    <t>Xã Nà Nhạn</t>
  </si>
  <si>
    <t>Xã Mường Phăng</t>
  </si>
  <si>
    <t>Xã Pá Khoang</t>
  </si>
  <si>
    <t>Thị Xã Mường Lay</t>
  </si>
  <si>
    <t>Phường Sông Đà</t>
  </si>
  <si>
    <t>Phường Na Lay</t>
  </si>
  <si>
    <t>Xã Lay Nưa</t>
  </si>
  <si>
    <t>Huyện Mường Nhé</t>
  </si>
  <si>
    <t>Xã Sín Thầu</t>
  </si>
  <si>
    <t>Xã Sen Thượng</t>
  </si>
  <si>
    <t>Xã Chung Chải</t>
  </si>
  <si>
    <t>Xã Leng Su Sìn</t>
  </si>
  <si>
    <t>Xã Pá Mỳ</t>
  </si>
  <si>
    <t>Xã Mường Nhé</t>
  </si>
  <si>
    <t>Xã Nậm Vì</t>
  </si>
  <si>
    <t>Xã Nậm Kè</t>
  </si>
  <si>
    <t>Xã Mường Toong</t>
  </si>
  <si>
    <t>Xã Huổi Lếnh</t>
  </si>
  <si>
    <t>Huyện Mường Chà</t>
  </si>
  <si>
    <t>Thị Trấn Mường Chà</t>
  </si>
  <si>
    <t>Xã Xá Tổng</t>
  </si>
  <si>
    <t>Xã Mường Tùng</t>
  </si>
  <si>
    <t>Xã Hừa Ngài</t>
  </si>
  <si>
    <t>Xã Huổi Mí</t>
  </si>
  <si>
    <t>Xã Pa Ham</t>
  </si>
  <si>
    <t>Xã Nậm Nèn</t>
  </si>
  <si>
    <t>Xã Huổi Lèng</t>
  </si>
  <si>
    <t>Xã Sa Lông</t>
  </si>
  <si>
    <t>Xã Ma Thì Hồ</t>
  </si>
  <si>
    <t>Xã Na Sang</t>
  </si>
  <si>
    <t>Xã Mường Mươn</t>
  </si>
  <si>
    <t>Huyện Tủa Chùa</t>
  </si>
  <si>
    <t>Thị trấn Tủa Chùa</t>
  </si>
  <si>
    <t>Xã Huổi Só</t>
  </si>
  <si>
    <t>Xã Tả Sìn Thàng</t>
  </si>
  <si>
    <t>Xã Lao Xả Phình</t>
  </si>
  <si>
    <t>Xã Tủa Thàng</t>
  </si>
  <si>
    <t>Xã Trung Thu</t>
  </si>
  <si>
    <t>Xã Sính Phình</t>
  </si>
  <si>
    <t>Xã Sáng Nhè</t>
  </si>
  <si>
    <t>Xã Mường Đun</t>
  </si>
  <si>
    <t>Xã Mường Báng</t>
  </si>
  <si>
    <t>Huyện Tuần Giáo</t>
  </si>
  <si>
    <t>Thị trấn Tuần Giáo</t>
  </si>
  <si>
    <t>Xã Phình Sáng</t>
  </si>
  <si>
    <t>Xã Rạng Đông</t>
  </si>
  <si>
    <t>Xã Mùn Chung</t>
  </si>
  <si>
    <t>Xã Nà Tòng</t>
  </si>
  <si>
    <t>Xã Ta Ma</t>
  </si>
  <si>
    <t>Xã Mường Mùn</t>
  </si>
  <si>
    <t>Xã Pú Xi</t>
  </si>
  <si>
    <t>Xã Pú Nhung</t>
  </si>
  <si>
    <t>Xã Quài Nưa</t>
  </si>
  <si>
    <t>Xã Mường Thín</t>
  </si>
  <si>
    <t>Xã Tỏa Tình</t>
  </si>
  <si>
    <t>Xã Nà Sáy</t>
  </si>
  <si>
    <t>Xã Mường Khong</t>
  </si>
  <si>
    <t>Xã Quài Cang</t>
  </si>
  <si>
    <t>Xã Quài Tở</t>
  </si>
  <si>
    <t>Xã Chiềng Sinh</t>
  </si>
  <si>
    <t>Xã Chiềng Đông</t>
  </si>
  <si>
    <t>Xã Tênh Phông</t>
  </si>
  <si>
    <t>Huyện Điện Biên</t>
  </si>
  <si>
    <t>Xã Mường Pồn</t>
  </si>
  <si>
    <t>Xã Thanh Nưa</t>
  </si>
  <si>
    <t>Xã Hua Thanh</t>
  </si>
  <si>
    <t>Xã Thanh Luông</t>
  </si>
  <si>
    <t>Xã Thanh Hưng</t>
  </si>
  <si>
    <t>Xã Thanh Xương</t>
  </si>
  <si>
    <t>Xã Thanh Chăn</t>
  </si>
  <si>
    <t>Xã Pa Thơm</t>
  </si>
  <si>
    <t>Xã Thanh An</t>
  </si>
  <si>
    <t>Xã Thanh Yên</t>
  </si>
  <si>
    <t>Xã Noong Luống</t>
  </si>
  <si>
    <t>Xã Noọng Hẹt</t>
  </si>
  <si>
    <t>Xã Sam Mứn</t>
  </si>
  <si>
    <t>Xã Pom Lót</t>
  </si>
  <si>
    <t>Xã Núa Ngam</t>
  </si>
  <si>
    <t>Xã Hẹ Muông</t>
  </si>
  <si>
    <t>Xã Na Ư</t>
  </si>
  <si>
    <t>Xã Mường Nhà</t>
  </si>
  <si>
    <t>Xã Na Tông</t>
  </si>
  <si>
    <t>Xã Mường Lói</t>
  </si>
  <si>
    <t>Xã Phu Luông</t>
  </si>
  <si>
    <t>Huyện Điện Biên Đông</t>
  </si>
  <si>
    <t>Thị trấn Điện Biên Đông</t>
  </si>
  <si>
    <t>Xã Na Son</t>
  </si>
  <si>
    <t>Xã Phì Nhừ</t>
  </si>
  <si>
    <t>Xã Chiềng Sơ</t>
  </si>
  <si>
    <t>Xã Mường Luân</t>
  </si>
  <si>
    <t>Xã Pú Nhi</t>
  </si>
  <si>
    <t>Xã Nong U</t>
  </si>
  <si>
    <t>Xã Xa Dung</t>
  </si>
  <si>
    <t>Xã Keo Lôm</t>
  </si>
  <si>
    <t>Xã Luân Giới</t>
  </si>
  <si>
    <t>Xã Phình Giàng</t>
  </si>
  <si>
    <t>Xã Pú Hồng</t>
  </si>
  <si>
    <t>Xã Tìa Dình</t>
  </si>
  <si>
    <t>Xã Háng Lìa</t>
  </si>
  <si>
    <t>Huyện Mường Ảng</t>
  </si>
  <si>
    <t>Thị trấn Mường Ảng</t>
  </si>
  <si>
    <t>Xã Mường Đăng</t>
  </si>
  <si>
    <t>Xã Ngối Cáy</t>
  </si>
  <si>
    <t>Xã Ẳng Tở</t>
  </si>
  <si>
    <t>Xã Búng Lao</t>
  </si>
  <si>
    <t>Xã Xuân Lao</t>
  </si>
  <si>
    <t>Xã Ẳng Nưa</t>
  </si>
  <si>
    <t>Xã Ẳng Cang</t>
  </si>
  <si>
    <t>Xã Nặm Lịch</t>
  </si>
  <si>
    <t>Xã Mường Lạn</t>
  </si>
  <si>
    <t>Huyện Nậm Pồ</t>
  </si>
  <si>
    <t>Xã Nậm Tin</t>
  </si>
  <si>
    <t>Xã Pa Tần</t>
  </si>
  <si>
    <t>Xã Chà Cang</t>
  </si>
  <si>
    <t>Xã Na Cô Sa</t>
  </si>
  <si>
    <t>Xã Nà Khoa</t>
  </si>
  <si>
    <t>Xã Nà Hỳ</t>
  </si>
  <si>
    <t>Xã Nà Bủng</t>
  </si>
  <si>
    <t>Xã Nậm Nhừ</t>
  </si>
  <si>
    <t>Xã Nậm Chua</t>
  </si>
  <si>
    <t>Xã Nậm Khăn</t>
  </si>
  <si>
    <t>Xã Chà Tở</t>
  </si>
  <si>
    <t>Xã Vàng Đán</t>
  </si>
  <si>
    <t>Xã Chà Nưa</t>
  </si>
  <si>
    <t>Xã Phìn Hồ</t>
  </si>
  <si>
    <t>Xã Si Pa Phìn</t>
  </si>
  <si>
    <t>Tỉnh Lai Châu</t>
  </si>
  <si>
    <t>Thành phố Lai Châu</t>
  </si>
  <si>
    <t>Phường Quyết Thắng</t>
  </si>
  <si>
    <t>12_Tỉnh Lai Châu</t>
  </si>
  <si>
    <t>Phường Tân Phong</t>
  </si>
  <si>
    <t>Phường Quyết Tiến</t>
  </si>
  <si>
    <t>Phường Đoàn Kết</t>
  </si>
  <si>
    <t>Xã Sùng Phài</t>
  </si>
  <si>
    <t>Phường Đông Phong</t>
  </si>
  <si>
    <t>Xã San Thàng</t>
  </si>
  <si>
    <t>Huyện Tam Đường</t>
  </si>
  <si>
    <t>Thị trấn Tam Đường</t>
  </si>
  <si>
    <t>Xã Thèn Sin</t>
  </si>
  <si>
    <t>Xã Tả Lèng</t>
  </si>
  <si>
    <t>Xã Giang Ma</t>
  </si>
  <si>
    <t>Xã Bình Lư</t>
  </si>
  <si>
    <t>Xã Sơn Bình</t>
  </si>
  <si>
    <t>Xã Nùng Nàng</t>
  </si>
  <si>
    <t>Xã Bản Giang</t>
  </si>
  <si>
    <t>Xã Bản Hon</t>
  </si>
  <si>
    <t>Xã Bản Bo</t>
  </si>
  <si>
    <t>Xã Nà Tăm</t>
  </si>
  <si>
    <t>Xã Khun Há</t>
  </si>
  <si>
    <t>Huyện Mường Tè</t>
  </si>
  <si>
    <t>Thị trấn Mường Tè</t>
  </si>
  <si>
    <t>Xã Thu Lũm</t>
  </si>
  <si>
    <t>Xã Ka Lăng</t>
  </si>
  <si>
    <t>Xã Tá Bạ</t>
  </si>
  <si>
    <t>Xã Pa ủ</t>
  </si>
  <si>
    <t>Xã Mường Tè</t>
  </si>
  <si>
    <t>Xã Pa Vệ Sử</t>
  </si>
  <si>
    <t>Xã Mù Cả</t>
  </si>
  <si>
    <t>Xã Bum Tở</t>
  </si>
  <si>
    <t>Xã Nậm Khao</t>
  </si>
  <si>
    <t>Xã Tà Tổng</t>
  </si>
  <si>
    <t>Xã Bum Nưa</t>
  </si>
  <si>
    <t>Xã Vàng San</t>
  </si>
  <si>
    <t>Xã Kan Hồ</t>
  </si>
  <si>
    <t>Huyện Sìn Hồ</t>
  </si>
  <si>
    <t>Thị trấn Sìn Hồ</t>
  </si>
  <si>
    <t>Xã Chăn Nưa</t>
  </si>
  <si>
    <t>Xã Hồng Thu</t>
  </si>
  <si>
    <t>Xã Phăng Sô Lin</t>
  </si>
  <si>
    <t>Xã Ma Quai</t>
  </si>
  <si>
    <t>Xã Lùng Thàng</t>
  </si>
  <si>
    <t>Xã Sà Dề Phìn</t>
  </si>
  <si>
    <t>Xã Nậm Tăm</t>
  </si>
  <si>
    <t>Xã Tả Ngảo</t>
  </si>
  <si>
    <t>Xã Pu Sam Cáp</t>
  </si>
  <si>
    <t>Xã Nậm Cha</t>
  </si>
  <si>
    <t>Xã Pa Khoá</t>
  </si>
  <si>
    <t>Xã Làng Mô</t>
  </si>
  <si>
    <t>Xã Noong Hẻo</t>
  </si>
  <si>
    <t>Xã Nậm Mạ</t>
  </si>
  <si>
    <t>Xã Căn Co</t>
  </si>
  <si>
    <t>Xã Tủa Sín Chải</t>
  </si>
  <si>
    <t>Xã Nậm Cuổi</t>
  </si>
  <si>
    <t>Xã Nậm Hăn</t>
  </si>
  <si>
    <t>Huyện Phong Thổ</t>
  </si>
  <si>
    <t>Xã Lả Nhì Thàng</t>
  </si>
  <si>
    <t>Xã Huổi Luông</t>
  </si>
  <si>
    <t>Thị trấn Phong Thổ</t>
  </si>
  <si>
    <t>Xã Sì Lở Lầu</t>
  </si>
  <si>
    <t>Xã Mồ Sì San</t>
  </si>
  <si>
    <t>Xã Pa Vây Sử</t>
  </si>
  <si>
    <t>Xã Vàng Ma Chải</t>
  </si>
  <si>
    <t>Xã Tông Qua Lìn</t>
  </si>
  <si>
    <t>Xã Mù Sang</t>
  </si>
  <si>
    <t>Xã Dào San</t>
  </si>
  <si>
    <t>Xã Ma Ly Pho</t>
  </si>
  <si>
    <t>Xã Bản Lang</t>
  </si>
  <si>
    <t>Xã Hoang Thèn</t>
  </si>
  <si>
    <t>Xã Khổng Lào</t>
  </si>
  <si>
    <t>Xã Nậm Xe</t>
  </si>
  <si>
    <t>Xã Mường So</t>
  </si>
  <si>
    <t>Xã Sin Suối Hồ</t>
  </si>
  <si>
    <t>Huyện Than Uyên</t>
  </si>
  <si>
    <t>Thị trấn Than Uyên</t>
  </si>
  <si>
    <t>Xã Phúc Than</t>
  </si>
  <si>
    <t>Xã Mường Than</t>
  </si>
  <si>
    <t>Xã Mường Mít</t>
  </si>
  <si>
    <t>Xã Pha Mu</t>
  </si>
  <si>
    <t>Xã Mường Cang</t>
  </si>
  <si>
    <t>Xã Hua Nà</t>
  </si>
  <si>
    <t>Xã Tà Hừa</t>
  </si>
  <si>
    <t>Xã Mường Kim</t>
  </si>
  <si>
    <t>Xã Tà Mung</t>
  </si>
  <si>
    <t>Xã Tà Gia</t>
  </si>
  <si>
    <t>Xã Khoen On</t>
  </si>
  <si>
    <t>Huyện Tân Uyên</t>
  </si>
  <si>
    <t>Thị trấn Tân Uyên</t>
  </si>
  <si>
    <t>Xã Mường Khoa</t>
  </si>
  <si>
    <t>Xã Phúc Khoa</t>
  </si>
  <si>
    <t>Xã Thân Thuộc</t>
  </si>
  <si>
    <t>Xã Trung Đồng</t>
  </si>
  <si>
    <t>Xã Hố Mít</t>
  </si>
  <si>
    <t>Xã Nậm Cần</t>
  </si>
  <si>
    <t>Xã Nậm Sỏ</t>
  </si>
  <si>
    <t>Xã Pắc Ta</t>
  </si>
  <si>
    <t>Xã Tà Mít</t>
  </si>
  <si>
    <t>Huyện Nậm Nhùn</t>
  </si>
  <si>
    <t>Thị trấn Nậm Nhùn</t>
  </si>
  <si>
    <t>Xã Hua Bun</t>
  </si>
  <si>
    <t>Xã Mường Mô</t>
  </si>
  <si>
    <t>Xã Nậm Chà</t>
  </si>
  <si>
    <t>Xã Nậm Manh</t>
  </si>
  <si>
    <t>Xã Nậm Hàng</t>
  </si>
  <si>
    <t>Xã Pú Đao</t>
  </si>
  <si>
    <t>Xã Nậm Pì</t>
  </si>
  <si>
    <t>Tỉnh Sơn La</t>
  </si>
  <si>
    <t>Thành phố Sơn La</t>
  </si>
  <si>
    <t>Phường Chiềng Lề</t>
  </si>
  <si>
    <t>14_Tỉnh Sơn La</t>
  </si>
  <si>
    <t>Phường Tô Hiệu</t>
  </si>
  <si>
    <t>Phường Quyết Tâm</t>
  </si>
  <si>
    <t>Xã Chiềng Cọ</t>
  </si>
  <si>
    <t>Xã Chiềng Đen</t>
  </si>
  <si>
    <t>Xã Chiềng Xôm</t>
  </si>
  <si>
    <t>Phường Chiềng An</t>
  </si>
  <si>
    <t>Phường Chiềng Cơi</t>
  </si>
  <si>
    <t>Xã Chiềng Ngần</t>
  </si>
  <si>
    <t>Xã Hua La</t>
  </si>
  <si>
    <t>Phường Chiềng Sinh</t>
  </si>
  <si>
    <t>Huyện Quỳnh Nhai</t>
  </si>
  <si>
    <t>Xã Mường Chiên</t>
  </si>
  <si>
    <t>Xã Cà Nàng</t>
  </si>
  <si>
    <t>Xã Chiềng Khay</t>
  </si>
  <si>
    <t>Xã Mường Giôn</t>
  </si>
  <si>
    <t>Xã Pá Ma Pha Khinh</t>
  </si>
  <si>
    <t>Xã Chiềng Ơn</t>
  </si>
  <si>
    <t>Xã Mường Giàng</t>
  </si>
  <si>
    <t>Xã Chiềng Bằng</t>
  </si>
  <si>
    <t>Xã Mường Sại</t>
  </si>
  <si>
    <t>Xã Nậm ét</t>
  </si>
  <si>
    <t>Xã Chiềng Khoang</t>
  </si>
  <si>
    <t>Huyện Thuận Châu</t>
  </si>
  <si>
    <t>Thị trấn Thuận Châu</t>
  </si>
  <si>
    <t>Xã Phổng Lái</t>
  </si>
  <si>
    <t>Xã Mường é</t>
  </si>
  <si>
    <t>Xã Chiềng Pha</t>
  </si>
  <si>
    <t>Xã Chiềng La</t>
  </si>
  <si>
    <t>Xã Chiềng Ngàm</t>
  </si>
  <si>
    <t>Xã Liệp Tè</t>
  </si>
  <si>
    <t>Xã é Tòng</t>
  </si>
  <si>
    <t>Xã Phổng Lập</t>
  </si>
  <si>
    <t>Xã Phổng Lăng</t>
  </si>
  <si>
    <t>Xã Chiềng Ly</t>
  </si>
  <si>
    <t>Xã Noong Lay</t>
  </si>
  <si>
    <t>Xã Mường Khiêng</t>
  </si>
  <si>
    <t>Xã Mường Bám</t>
  </si>
  <si>
    <t>Xã Long Hẹ</t>
  </si>
  <si>
    <t>Xã Chiềng Bôm</t>
  </si>
  <si>
    <t>Xã Thôm Mòn</t>
  </si>
  <si>
    <t>Xã Tông Lạnh</t>
  </si>
  <si>
    <t>Xã Tông Cọ</t>
  </si>
  <si>
    <t>Xã Bó Mười</t>
  </si>
  <si>
    <t>Xã Co Mạ</t>
  </si>
  <si>
    <t>Xã Púng Tra</t>
  </si>
  <si>
    <t>Xã Chiềng Pấc</t>
  </si>
  <si>
    <t>Xã Nậm Lầu</t>
  </si>
  <si>
    <t>Xã Bon Phặng</t>
  </si>
  <si>
    <t>Xã Co Tòng</t>
  </si>
  <si>
    <t>Xã Muổi Nọi</t>
  </si>
  <si>
    <t>Xã Pá Lông</t>
  </si>
  <si>
    <t>Xã Bản Lầm</t>
  </si>
  <si>
    <t>Huyện Mường La</t>
  </si>
  <si>
    <t>Thị trấn Ít Ong</t>
  </si>
  <si>
    <t>Xã Nậm Giôn</t>
  </si>
  <si>
    <t>Xã Chiềng Lao</t>
  </si>
  <si>
    <t>Xã Hua Trai</t>
  </si>
  <si>
    <t>Xã Ngọc Chiến</t>
  </si>
  <si>
    <t>Xã Mường Trai</t>
  </si>
  <si>
    <t>Xã Nậm Păm</t>
  </si>
  <si>
    <t>Xã Chiềng Muôn</t>
  </si>
  <si>
    <t>Xã Chiềng Ân</t>
  </si>
  <si>
    <t>Xã Pi Toong</t>
  </si>
  <si>
    <t>Xã Chiềng Công</t>
  </si>
  <si>
    <t>Xã Tạ Bú</t>
  </si>
  <si>
    <t>Xã Chiềng San</t>
  </si>
  <si>
    <t>Xã Mường Bú</t>
  </si>
  <si>
    <t>Xã Chiềng Hoa</t>
  </si>
  <si>
    <t>Xã Mường Chùm</t>
  </si>
  <si>
    <t>Huyện Bắc Yên</t>
  </si>
  <si>
    <t>Thị trấn Bắc Yên</t>
  </si>
  <si>
    <t>Xã Phiêng Ban</t>
  </si>
  <si>
    <t>Xã Hang Chú</t>
  </si>
  <si>
    <t>Xã Xím Vàng</t>
  </si>
  <si>
    <t>Xã Tà Xùa</t>
  </si>
  <si>
    <t>Xã Háng Đồng</t>
  </si>
  <si>
    <t>Xã Pắc Ngà</t>
  </si>
  <si>
    <t>Xã Làng Chếu</t>
  </si>
  <si>
    <t>Xã Chim Vàn</t>
  </si>
  <si>
    <t>Xã Song Pe</t>
  </si>
  <si>
    <t>Xã Hồng Ngài</t>
  </si>
  <si>
    <t>Xã Tạ Khoa</t>
  </si>
  <si>
    <t>Xã Hua Nhàn</t>
  </si>
  <si>
    <t>Xã Phiêng Côn</t>
  </si>
  <si>
    <t>Xã Chiềng Sại</t>
  </si>
  <si>
    <t>Huyện Phù Yên</t>
  </si>
  <si>
    <t>Thị trấn Phù Yên</t>
  </si>
  <si>
    <t>Xã Suối Tọ</t>
  </si>
  <si>
    <t>Xã Mường Thải</t>
  </si>
  <si>
    <t>Xã Mường Cơi</t>
  </si>
  <si>
    <t>Xã Quang Huy</t>
  </si>
  <si>
    <t>Xã Huy Bắc</t>
  </si>
  <si>
    <t>Xã Huy Thượng</t>
  </si>
  <si>
    <t>Xã Tân Lang</t>
  </si>
  <si>
    <t>Xã Gia Phù</t>
  </si>
  <si>
    <t>Xã Tường Phù</t>
  </si>
  <si>
    <t>Xã Huy Hạ</t>
  </si>
  <si>
    <t>Xã Huy Tân</t>
  </si>
  <si>
    <t>Xã Mường Lang</t>
  </si>
  <si>
    <t>Xã Suối Bau</t>
  </si>
  <si>
    <t>Xã Huy Tường</t>
  </si>
  <si>
    <t>Xã Mường Do</t>
  </si>
  <si>
    <t>Xã Sập Xa</t>
  </si>
  <si>
    <t>Xã Tường Thượng</t>
  </si>
  <si>
    <t>Xã Tường Tiến</t>
  </si>
  <si>
    <t>Xã Tường Phong</t>
  </si>
  <si>
    <t>Xã Tường Hạ</t>
  </si>
  <si>
    <t>Xã Kim Bon</t>
  </si>
  <si>
    <t>Xã Mường Bang</t>
  </si>
  <si>
    <t>Xã Đá Đỏ</t>
  </si>
  <si>
    <t>Xã Tân Phong</t>
  </si>
  <si>
    <t>Xã Bắc Phong</t>
  </si>
  <si>
    <t>Huyện Mộc Châu</t>
  </si>
  <si>
    <t>Thị trấn Mộc Châu</t>
  </si>
  <si>
    <t>Thị trấn NT Mộc Châu</t>
  </si>
  <si>
    <t>Xã Chiềng Sơn</t>
  </si>
  <si>
    <t>Xã Tân Hợp</t>
  </si>
  <si>
    <t>Xã Qui Hướng</t>
  </si>
  <si>
    <t>Xã Nà Mường</t>
  </si>
  <si>
    <t>Xã Tà Lai</t>
  </si>
  <si>
    <t>Xã Chiềng Hắc</t>
  </si>
  <si>
    <t>Xã Hua Păng</t>
  </si>
  <si>
    <t>Xã Chiềng Khừa</t>
  </si>
  <si>
    <t>Xã Mường Sang</t>
  </si>
  <si>
    <t>Xã Đông Sang</t>
  </si>
  <si>
    <t>Xã Lóng Sập</t>
  </si>
  <si>
    <t>Huyện Yên Châu</t>
  </si>
  <si>
    <t>Thị trấn Yên Châu</t>
  </si>
  <si>
    <t>Xã Sập Vạt</t>
  </si>
  <si>
    <t>Xã Chiềng Sàng</t>
  </si>
  <si>
    <t>Xã Chiềng Pằn</t>
  </si>
  <si>
    <t>Xã Viêng Lán</t>
  </si>
  <si>
    <t>Xã Chiềng Hặc</t>
  </si>
  <si>
    <t>Xã Mường Lựm</t>
  </si>
  <si>
    <t>Xã Chiềng On</t>
  </si>
  <si>
    <t>Xã Chiềng Khoi</t>
  </si>
  <si>
    <t>Xã Tú Nang</t>
  </si>
  <si>
    <t>Xã Lóng Phiêng</t>
  </si>
  <si>
    <t>Xã Phiêng Khoài</t>
  </si>
  <si>
    <t>Xã Chiềng Tương</t>
  </si>
  <si>
    <t>Huyện Mai Sơn</t>
  </si>
  <si>
    <t>Thị trấn Hát Lót</t>
  </si>
  <si>
    <t>Xã Chiềng Sung</t>
  </si>
  <si>
    <t>Xã Mường Bằng</t>
  </si>
  <si>
    <t>Xã Chiềng Chăn</t>
  </si>
  <si>
    <t>Xã Mương Chanh</t>
  </si>
  <si>
    <t>Xã Chiềng Ban</t>
  </si>
  <si>
    <t>Xã Chiềng Mung</t>
  </si>
  <si>
    <t>Xã Mường Bon</t>
  </si>
  <si>
    <t>Xã Chiềng Chung</t>
  </si>
  <si>
    <t>Xã Chiềng Mai</t>
  </si>
  <si>
    <t>Xã Hát Lót</t>
  </si>
  <si>
    <t>Xã Nà Pó</t>
  </si>
  <si>
    <t>Xã Cò  Nòi</t>
  </si>
  <si>
    <t>Xã Chiềng Nơi</t>
  </si>
  <si>
    <t>Xã Phiêng Cằm</t>
  </si>
  <si>
    <t>Xã Chiềng Dong</t>
  </si>
  <si>
    <t>Xã Chiềng Kheo</t>
  </si>
  <si>
    <t>Xã Chiềng Ve</t>
  </si>
  <si>
    <t>Xã Chiềng Lương</t>
  </si>
  <si>
    <t>Xã Phiêng Pằn</t>
  </si>
  <si>
    <t>Xã Nà Ơt</t>
  </si>
  <si>
    <t>Xã Tà Hộc</t>
  </si>
  <si>
    <t>Huyện Sông Mã</t>
  </si>
  <si>
    <t>Thị trấn Sông Mã</t>
  </si>
  <si>
    <t>Xã Bó Sinh</t>
  </si>
  <si>
    <t>Xã Pú Pẩu</t>
  </si>
  <si>
    <t>Xã Chiềng Phung</t>
  </si>
  <si>
    <t>Xã Chiềng En</t>
  </si>
  <si>
    <t>Xã Mường Lầm</t>
  </si>
  <si>
    <t>Xã Nậm Ty</t>
  </si>
  <si>
    <t>Xã Đứa Mòn</t>
  </si>
  <si>
    <t>Xã Yên Hưng</t>
  </si>
  <si>
    <t>Xã Nà Nghịu</t>
  </si>
  <si>
    <t>Xã Nậm Mằn</t>
  </si>
  <si>
    <t>Xã Chiềng Khoong</t>
  </si>
  <si>
    <t>Xã Chiềng Cang</t>
  </si>
  <si>
    <t>Xã Huổi Một</t>
  </si>
  <si>
    <t>Xã Mường Sai</t>
  </si>
  <si>
    <t>Xã Mường Cai</t>
  </si>
  <si>
    <t>Xã Mường Hung</t>
  </si>
  <si>
    <t>Xã Chiềng Khương</t>
  </si>
  <si>
    <t>Huyện Sốp Cộp</t>
  </si>
  <si>
    <t>Xã Sam Kha</t>
  </si>
  <si>
    <t>Xã Púng Bánh</t>
  </si>
  <si>
    <t>Xã Sốp Cộp</t>
  </si>
  <si>
    <t>Xã Dồm Cang</t>
  </si>
  <si>
    <t>Xã Nậm Lạnh</t>
  </si>
  <si>
    <t>Xã Mường Lèo</t>
  </si>
  <si>
    <t>Xã Mường Và</t>
  </si>
  <si>
    <t>Huyện Vân Hồ</t>
  </si>
  <si>
    <t>Xã Suối Bàng</t>
  </si>
  <si>
    <t>Xã Song Khủa</t>
  </si>
  <si>
    <t>Xã Liên Hoà</t>
  </si>
  <si>
    <t>Xã Tô Múa</t>
  </si>
  <si>
    <t>Xã Chiềng Khoa</t>
  </si>
  <si>
    <t>Xã Mường Men</t>
  </si>
  <si>
    <t>Xã Vân Hồ</t>
  </si>
  <si>
    <t>Xã Lóng Luông</t>
  </si>
  <si>
    <t>Xã Chiềng Yên</t>
  </si>
  <si>
    <t>Xã Chiềng Xuân</t>
  </si>
  <si>
    <t>Xã Xuân Nha</t>
  </si>
  <si>
    <t>Xã Tân Xuân</t>
  </si>
  <si>
    <t>Tỉnh Yên Bái</t>
  </si>
  <si>
    <t>Thành phố Yên Bái</t>
  </si>
  <si>
    <t>Phường Yên Thịnh</t>
  </si>
  <si>
    <t>15_Tỉnh Yên Bái</t>
  </si>
  <si>
    <t>Phường Yên Ninh</t>
  </si>
  <si>
    <t>Phường Minh Tân</t>
  </si>
  <si>
    <t>Phường Nguyễn Thái Học</t>
  </si>
  <si>
    <t>Phường Nguyễn Phúc</t>
  </si>
  <si>
    <t>Phường Hồng Hà</t>
  </si>
  <si>
    <t>Xã Minh Bảo</t>
  </si>
  <si>
    <t>Xã Tuy Lộc</t>
  </si>
  <si>
    <t>Xã Âu Lâu</t>
  </si>
  <si>
    <t>Xã Giới Phiên</t>
  </si>
  <si>
    <t>Phường Hợp Minh</t>
  </si>
  <si>
    <t>Thị xã Nghĩa Lộ</t>
  </si>
  <si>
    <t>Phường Pú Trạng</t>
  </si>
  <si>
    <t>Phường Trung Tâm</t>
  </si>
  <si>
    <t>Phường Tân An</t>
  </si>
  <si>
    <t>Phường Cầu Thia</t>
  </si>
  <si>
    <t>Xã Nghĩa Lợi</t>
  </si>
  <si>
    <t>Xã Nghĩa Phúc</t>
  </si>
  <si>
    <t>Xã Nghĩa An</t>
  </si>
  <si>
    <t>Xã Nghĩa Lộ</t>
  </si>
  <si>
    <t>Xã Sơn A</t>
  </si>
  <si>
    <t>Xã Phù Nham</t>
  </si>
  <si>
    <t>Xã Thanh Lương</t>
  </si>
  <si>
    <t>Xã Hạnh Sơn</t>
  </si>
  <si>
    <t>Xã Thạch Lương</t>
  </si>
  <si>
    <t>Huyện Lục Yên</t>
  </si>
  <si>
    <t>Thị trấn Yên Thế</t>
  </si>
  <si>
    <t>Xã Tân Phượng</t>
  </si>
  <si>
    <t>Xã Lâm Thượng</t>
  </si>
  <si>
    <t>Xã Khánh Thiện</t>
  </si>
  <si>
    <t>Xã Minh Chuẩn</t>
  </si>
  <si>
    <t>Xã Mai Sơn</t>
  </si>
  <si>
    <t>Xã Khai Trung</t>
  </si>
  <si>
    <t>Xã Mường Lai</t>
  </si>
  <si>
    <t>Xã Minh Xuân</t>
  </si>
  <si>
    <t>Xã Tô Mậu</t>
  </si>
  <si>
    <t>Xã Tân Lĩnh</t>
  </si>
  <si>
    <t>Xã Yên Thắng</t>
  </si>
  <si>
    <t>Xã Khánh Hoà</t>
  </si>
  <si>
    <t>Xã Vĩnh Lạc</t>
  </si>
  <si>
    <t>Xã Liễu Đô</t>
  </si>
  <si>
    <t>Xã Động Quan</t>
  </si>
  <si>
    <t>Xã Minh Tiến</t>
  </si>
  <si>
    <t>Xã Trúc Lâu</t>
  </si>
  <si>
    <t>Xã Phúc Lợi</t>
  </si>
  <si>
    <t>Xã Trung Tâm</t>
  </si>
  <si>
    <t>Huyện Văn Yên</t>
  </si>
  <si>
    <t>Thị trấn Mậu A</t>
  </si>
  <si>
    <t>Xã Lang Thíp</t>
  </si>
  <si>
    <t>Xã Lâm Giang</t>
  </si>
  <si>
    <t>Xã Châu Quế Thượng</t>
  </si>
  <si>
    <t>Xã Châu Quế Hạ</t>
  </si>
  <si>
    <t>Xã An Bình</t>
  </si>
  <si>
    <t>Xã Đông An</t>
  </si>
  <si>
    <t>Xã Đông Cuông</t>
  </si>
  <si>
    <t>Xã Phong Dụ Hạ</t>
  </si>
  <si>
    <t>Xã Mậu Đông</t>
  </si>
  <si>
    <t>Xã Ngòi A</t>
  </si>
  <si>
    <t>Xã Xuân Tầm</t>
  </si>
  <si>
    <t>Xã An Thịnh</t>
  </si>
  <si>
    <t>Xã Yên Thái</t>
  </si>
  <si>
    <t>Xã Phong Dụ Thượng</t>
  </si>
  <si>
    <t>Xã Yên Hợp</t>
  </si>
  <si>
    <t>Xã Đại Phác</t>
  </si>
  <si>
    <t>Xã Xuân Ái</t>
  </si>
  <si>
    <t>Xã Viễn Sơn</t>
  </si>
  <si>
    <t>Xã Mỏ Vàng</t>
  </si>
  <si>
    <t>Xã Nà Hẩu</t>
  </si>
  <si>
    <t>Huyện Mù Căng Chải</t>
  </si>
  <si>
    <t>Thị trấn Mù Căng Chải</t>
  </si>
  <si>
    <t>Xã Hồ Bốn</t>
  </si>
  <si>
    <t>Xã Nậm Có</t>
  </si>
  <si>
    <t>Xã Khao Mang</t>
  </si>
  <si>
    <t>Xã Mồ Dề</t>
  </si>
  <si>
    <t>Xã Chế Cu Nha</t>
  </si>
  <si>
    <t>Xã Kim Nọi</t>
  </si>
  <si>
    <t>Xã Cao Phạ</t>
  </si>
  <si>
    <t>Xã La Pán Tẩn</t>
  </si>
  <si>
    <t>Xã Dế Su Phình</t>
  </si>
  <si>
    <t>Xã Chế Tạo</t>
  </si>
  <si>
    <t>Xã Púng Luông</t>
  </si>
  <si>
    <t>Xã Nậm Khắt</t>
  </si>
  <si>
    <t>Huyện Trấn Yên</t>
  </si>
  <si>
    <t>Thị trấn Cổ Phúc</t>
  </si>
  <si>
    <t>Xã Tân Đồng</t>
  </si>
  <si>
    <t>Xã Báo Đáp</t>
  </si>
  <si>
    <t>Xã Đào Thịnh</t>
  </si>
  <si>
    <t>Xã Việt Thành</t>
  </si>
  <si>
    <t>Xã Hòa Cuông</t>
  </si>
  <si>
    <t>Xã Minh Quán</t>
  </si>
  <si>
    <t>Xã Quy Mông</t>
  </si>
  <si>
    <t>Xã Cường Thịnh</t>
  </si>
  <si>
    <t>Xã Kiên Thành</t>
  </si>
  <si>
    <t>Xã Nga Quán</t>
  </si>
  <si>
    <t>Xã Y Can</t>
  </si>
  <si>
    <t>Xã Lương Thịnh</t>
  </si>
  <si>
    <t>Xã Bảo Hưng</t>
  </si>
  <si>
    <t>Xã Việt Cường</t>
  </si>
  <si>
    <t>Xã Minh Quân</t>
  </si>
  <si>
    <t>Xã Hồng Ca</t>
  </si>
  <si>
    <t>Xã Hưng Khánh</t>
  </si>
  <si>
    <t>Xã Vân Hội</t>
  </si>
  <si>
    <t>Huyện Trạm Tấu</t>
  </si>
  <si>
    <t>Thị trấn Trạm Tấu</t>
  </si>
  <si>
    <t>Xã Túc Đán</t>
  </si>
  <si>
    <t>Xã Pá Lau</t>
  </si>
  <si>
    <t>Xã Xà Hồ</t>
  </si>
  <si>
    <t>Xã Phình Hồ</t>
  </si>
  <si>
    <t>Xã Trạm Tấu</t>
  </si>
  <si>
    <t>Xã Tà Si Láng</t>
  </si>
  <si>
    <t>Xã Pá Hu</t>
  </si>
  <si>
    <t>Xã Làng Nhì</t>
  </si>
  <si>
    <t>Xã Bản Công</t>
  </si>
  <si>
    <t>Xã Bản Mù</t>
  </si>
  <si>
    <t>Xã Hát Lìu</t>
  </si>
  <si>
    <t>Huyện Văn Chấn</t>
  </si>
  <si>
    <t>Thị trấn NT Liên Sơn</t>
  </si>
  <si>
    <t>Thị trấn NT Trần Phú</t>
  </si>
  <si>
    <t>Xã Tú Lệ</t>
  </si>
  <si>
    <t>Xã Nậm Búng</t>
  </si>
  <si>
    <t>Xã Gia Hội</t>
  </si>
  <si>
    <t>Xã Sùng Đô</t>
  </si>
  <si>
    <t>Xã Nậm Mười</t>
  </si>
  <si>
    <t>Xã An Lương</t>
  </si>
  <si>
    <t>Xã Nậm Lành</t>
  </si>
  <si>
    <t>Xã Sơn Lương</t>
  </si>
  <si>
    <t>Xã Suối Quyền</t>
  </si>
  <si>
    <t>Xã Suối Giàng</t>
  </si>
  <si>
    <t>Xã Nghĩa Sơn</t>
  </si>
  <si>
    <t>Xã Suối Bu</t>
  </si>
  <si>
    <t>Thị trấn Sơn Thịnh</t>
  </si>
  <si>
    <t>Xã Đại Lịch</t>
  </si>
  <si>
    <t>Xã Đồng Khê</t>
  </si>
  <si>
    <t>Xã Cát Thịnh</t>
  </si>
  <si>
    <t>Xã Chấn Thịnh</t>
  </si>
  <si>
    <t>Xã Bình Thuận</t>
  </si>
  <si>
    <t>Xã Thượng Bằng La</t>
  </si>
  <si>
    <t>Xã Minh An</t>
  </si>
  <si>
    <t>Xã Nghĩa Tâm</t>
  </si>
  <si>
    <t>Huyện Yên Bình</t>
  </si>
  <si>
    <t>Thị trấn Thác Bà</t>
  </si>
  <si>
    <t>Xã Xuân Long</t>
  </si>
  <si>
    <t>Xã Cảm Nhân</t>
  </si>
  <si>
    <t>Xã Ngọc Chấn</t>
  </si>
  <si>
    <t>Xã Tân Nguyên</t>
  </si>
  <si>
    <t>Xã Bảo Ái</t>
  </si>
  <si>
    <t>Xã Mỹ Gia</t>
  </si>
  <si>
    <t>Xã Xuân Lai</t>
  </si>
  <si>
    <t>Xã Mông Sơn</t>
  </si>
  <si>
    <t>Xã Cảm Ân</t>
  </si>
  <si>
    <t>Xã Tân Hương</t>
  </si>
  <si>
    <t>Xã Phúc An</t>
  </si>
  <si>
    <t>Xã Bạch Hà</t>
  </si>
  <si>
    <t>Xã Vũ Linh</t>
  </si>
  <si>
    <t>Xã Vĩnh Kiên</t>
  </si>
  <si>
    <t>Xã Thịnh Hưng</t>
  </si>
  <si>
    <t>Xã Hán Đà</t>
  </si>
  <si>
    <t>Xã Đại Minh</t>
  </si>
  <si>
    <t>Tỉnh Hoà Bình</t>
  </si>
  <si>
    <t>Thành phố Hòa Bình</t>
  </si>
  <si>
    <t>Phường Thái Bình</t>
  </si>
  <si>
    <t>17_Tỉnh Hoà Bình</t>
  </si>
  <si>
    <t>Phường Tân Hòa</t>
  </si>
  <si>
    <t>Phường Thịnh Lang</t>
  </si>
  <si>
    <t>Phường Hữu Nghị</t>
  </si>
  <si>
    <t>Phường Tân Thịnh</t>
  </si>
  <si>
    <t>Phường Đồng Tiến</t>
  </si>
  <si>
    <t>Phường Phương Lâm</t>
  </si>
  <si>
    <t>Xã Yên Mông</t>
  </si>
  <si>
    <t>Phường Quỳnh Lâm</t>
  </si>
  <si>
    <t>Phường Dân Chủ</t>
  </si>
  <si>
    <t>Phường Thống Nhất</t>
  </si>
  <si>
    <t>Phường Kỳ Sơn</t>
  </si>
  <si>
    <t>Xã Thịnh Minh</t>
  </si>
  <si>
    <t>Xã Mông Hóa</t>
  </si>
  <si>
    <t>Phường Trung Minh</t>
  </si>
  <si>
    <t>Huyện Đà Bắc</t>
  </si>
  <si>
    <t>Thị trấn Đà Bắc</t>
  </si>
  <si>
    <t>Xã Nánh Nghê</t>
  </si>
  <si>
    <t>Xã Giáp Đắt</t>
  </si>
  <si>
    <t>Xã Mường Chiềng</t>
  </si>
  <si>
    <t>Xã Tân Pheo</t>
  </si>
  <si>
    <t>Xã Đồng Chum</t>
  </si>
  <si>
    <t>Xã Đoàn Kết</t>
  </si>
  <si>
    <t>Xã Đồng Ruộng</t>
  </si>
  <si>
    <t>Xã Tú Lý</t>
  </si>
  <si>
    <t>Xã Yên Hòa</t>
  </si>
  <si>
    <t>Xã Toàn Sơn</t>
  </si>
  <si>
    <t>Xã Hiền Lương</t>
  </si>
  <si>
    <t>Xã Vầy Nưa</t>
  </si>
  <si>
    <t>Huyện Lương Sơn</t>
  </si>
  <si>
    <t>Thị trấn Lương Sơn</t>
  </si>
  <si>
    <t>Xã Lâm Sơn</t>
  </si>
  <si>
    <t>Xã Hòa Sơn</t>
  </si>
  <si>
    <t>Xã Tân Vinh</t>
  </si>
  <si>
    <t>Xã Nhuận Trạch</t>
  </si>
  <si>
    <t>Xã Cư Yên</t>
  </si>
  <si>
    <t>Xã Liên Sơn</t>
  </si>
  <si>
    <t>Xã Thanh Sơn</t>
  </si>
  <si>
    <t>Huyện Kim Bôi</t>
  </si>
  <si>
    <t>Thị trấn Bo</t>
  </si>
  <si>
    <t>Xã Đú Sáng</t>
  </si>
  <si>
    <t>Xã Hùng Sơn</t>
  </si>
  <si>
    <t>Xã Bình Sơn</t>
  </si>
  <si>
    <t>Xã Tú Sơn</t>
  </si>
  <si>
    <t>Xã Vĩnh Tiến</t>
  </si>
  <si>
    <t>Xã Đông Bắc</t>
  </si>
  <si>
    <t>Xã Xuân Thủy</t>
  </si>
  <si>
    <t>Xã Vĩnh Đồng</t>
  </si>
  <si>
    <t>Xã Kim Lập</t>
  </si>
  <si>
    <t>Xã Kim Bôi</t>
  </si>
  <si>
    <t>Xã Nam Thượng</t>
  </si>
  <si>
    <t>Xã Cuối Hạ</t>
  </si>
  <si>
    <t>Xã Sào Báy</t>
  </si>
  <si>
    <t>Xã Mi Hòa</t>
  </si>
  <si>
    <t>Xã Nuông Dăm</t>
  </si>
  <si>
    <t>Huyện Cao Phong</t>
  </si>
  <si>
    <t>Thị trấn Cao Phong</t>
  </si>
  <si>
    <t>Xã Bình Thanh</t>
  </si>
  <si>
    <t>Xã Thung Nai</t>
  </si>
  <si>
    <t>Xã Thu Phong</t>
  </si>
  <si>
    <t>Xã Hợp Phong</t>
  </si>
  <si>
    <t>Xã Tây Phong</t>
  </si>
  <si>
    <t>Xã Dũng Phong</t>
  </si>
  <si>
    <t>Xã Thạch Yên</t>
  </si>
  <si>
    <t>Huyện Tân Lạc</t>
  </si>
  <si>
    <t>Thị trấn Mãn Đức</t>
  </si>
  <si>
    <t>Xã Suối Hoa</t>
  </si>
  <si>
    <t>Xã Phú Vinh</t>
  </si>
  <si>
    <t>Xã Mỹ Hòa</t>
  </si>
  <si>
    <t>Xã Quyết Chiến</t>
  </si>
  <si>
    <t>Xã Phong Phú</t>
  </si>
  <si>
    <t>Xã Tử Nê</t>
  </si>
  <si>
    <t>Xã Thanh Hối</t>
  </si>
  <si>
    <t>Xã Đông Lai</t>
  </si>
  <si>
    <t>Xã Nhân Mỹ</t>
  </si>
  <si>
    <t>Xã Lỗ Sơn</t>
  </si>
  <si>
    <t>Xã Ngổ Luông</t>
  </si>
  <si>
    <t>Xã Gia Mô</t>
  </si>
  <si>
    <t>Huyện Mai Châu</t>
  </si>
  <si>
    <t>Thị trấn Mai Châu</t>
  </si>
  <si>
    <t>Xã Sơn Thủy</t>
  </si>
  <si>
    <t>Xã Pà Cò</t>
  </si>
  <si>
    <t>Xã Hang Kia</t>
  </si>
  <si>
    <t>Xã Cun Pheo</t>
  </si>
  <si>
    <t>Xã Bao La</t>
  </si>
  <si>
    <t>Xã Tòng Đậu</t>
  </si>
  <si>
    <t>Xã Nà Phòn</t>
  </si>
  <si>
    <t>Xã Săm Khóe</t>
  </si>
  <si>
    <t>Xã Chiềng Châu</t>
  </si>
  <si>
    <t>Xã Mai Hạ</t>
  </si>
  <si>
    <t>Xã Thành Sơn</t>
  </si>
  <si>
    <t>Xã Mai Hịch</t>
  </si>
  <si>
    <t>Xã Vạn Mai</t>
  </si>
  <si>
    <t>Huyện Lạc Sơn</t>
  </si>
  <si>
    <t>Thị trấn Vụ Bản</t>
  </si>
  <si>
    <t>Xã Quý Hòa</t>
  </si>
  <si>
    <t>Xã Miền Đồi</t>
  </si>
  <si>
    <t>Xã Tuân Đạo</t>
  </si>
  <si>
    <t>Xã Văn Nghĩa</t>
  </si>
  <si>
    <t>Xã Văn Sơn</t>
  </si>
  <si>
    <t>Xã Nhân Nghĩa</t>
  </si>
  <si>
    <t>Xã Xuất Hóa</t>
  </si>
  <si>
    <t>Xã Bình Hẻm</t>
  </si>
  <si>
    <t>Xã Định Cư</t>
  </si>
  <si>
    <t>Xã Chí Đạo</t>
  </si>
  <si>
    <t>Xã Ngọc Sơn</t>
  </si>
  <si>
    <t>Xã Hương Nhượng</t>
  </si>
  <si>
    <t>Xã Vũ Bình</t>
  </si>
  <si>
    <t>Xã Yên Nghiệp</t>
  </si>
  <si>
    <t>Xã Ân Nghĩa</t>
  </si>
  <si>
    <t>Xã Ngọc Lâu</t>
  </si>
  <si>
    <t>Huyện Yên Thủy</t>
  </si>
  <si>
    <t>Thị trấn Hàng Trạm</t>
  </si>
  <si>
    <t>Xã Lạc Sỹ</t>
  </si>
  <si>
    <t>Xã Lạc Lương</t>
  </si>
  <si>
    <t>Xã Bảo Hiệu</t>
  </si>
  <si>
    <t>Xã Đa Phúc</t>
  </si>
  <si>
    <t>Xã Hữu Lợi</t>
  </si>
  <si>
    <t>Xã Lạc Thịnh</t>
  </si>
  <si>
    <t>Xã Phú Lai</t>
  </si>
  <si>
    <t>Xã Yên Trị</t>
  </si>
  <si>
    <t>Xã Ngọc Lương</t>
  </si>
  <si>
    <t>Huyện Lạc Thủy</t>
  </si>
  <si>
    <t>Thị trấn Ba Hàng Đồi</t>
  </si>
  <si>
    <t>Thị trấn Chi Nê</t>
  </si>
  <si>
    <t>Xã Phú Thành</t>
  </si>
  <si>
    <t>Xã Hưng Thi</t>
  </si>
  <si>
    <t>Xã Khoan Dụ</t>
  </si>
  <si>
    <t>Xã Yên Bồng</t>
  </si>
  <si>
    <t>Tỉnh Thái Nguyên</t>
  </si>
  <si>
    <t>Thành phố Thái Nguyên</t>
  </si>
  <si>
    <t>Phường Quán Triều</t>
  </si>
  <si>
    <t>19_Tỉnh Thái Nguyên</t>
  </si>
  <si>
    <t>Phường Quang Vinh</t>
  </si>
  <si>
    <t>Phường Túc Duyên</t>
  </si>
  <si>
    <t>Phường Trưng Vương</t>
  </si>
  <si>
    <t>Phường Phan Đình Phùng</t>
  </si>
  <si>
    <t>Phường Thịnh Đán</t>
  </si>
  <si>
    <t>Phường Đồng Quang</t>
  </si>
  <si>
    <t>Phường Gia Sàng</t>
  </si>
  <si>
    <t>Phường Tân Lập</t>
  </si>
  <si>
    <t>Phường Cam Giá</t>
  </si>
  <si>
    <t>Phường Phú Xá</t>
  </si>
  <si>
    <t>Phường Hương Sơn</t>
  </si>
  <si>
    <t>Phường Trung Thành</t>
  </si>
  <si>
    <t>Phường Tân Thành</t>
  </si>
  <si>
    <t>Phường Tân Long</t>
  </si>
  <si>
    <t>Xã Phúc Hà</t>
  </si>
  <si>
    <t>Xã Phúc Xuân</t>
  </si>
  <si>
    <t>Xã Phúc Trìu</t>
  </si>
  <si>
    <t>Xã Thịnh Đức</t>
  </si>
  <si>
    <t>Phường Tích Lương</t>
  </si>
  <si>
    <t>Xã Tân Cương</t>
  </si>
  <si>
    <t>Xã Sơn Cẩm</t>
  </si>
  <si>
    <t>Phường Chùa Hang</t>
  </si>
  <si>
    <t>Xã Cao Ngạn</t>
  </si>
  <si>
    <t>Xã Linh Sơn</t>
  </si>
  <si>
    <t>Phường Đồng Bẩm</t>
  </si>
  <si>
    <t>Xã Huống Thượng</t>
  </si>
  <si>
    <t>Xã Đồng Liên</t>
  </si>
  <si>
    <t>Thành phố Sông Công</t>
  </si>
  <si>
    <t>Phường Lương Sơn</t>
  </si>
  <si>
    <t>Phường Châu Sơn</t>
  </si>
  <si>
    <t>Phường Mỏ Chè</t>
  </si>
  <si>
    <t>Phường Cải Đan</t>
  </si>
  <si>
    <t>Phường Thắng Lợi</t>
  </si>
  <si>
    <t>Phường Phố Cò</t>
  </si>
  <si>
    <t>Phường Bách Quang</t>
  </si>
  <si>
    <t>Xã Bá Xuyên</t>
  </si>
  <si>
    <t>Huyện Định Hóa</t>
  </si>
  <si>
    <t>Thị trấn Chợ Chu</t>
  </si>
  <si>
    <t>Xã Linh Thông</t>
  </si>
  <si>
    <t>Xã Lam Vỹ</t>
  </si>
  <si>
    <t>Xã Quy Kỳ</t>
  </si>
  <si>
    <t>Xã Kim Phượng</t>
  </si>
  <si>
    <t>Xã Bảo Linh</t>
  </si>
  <si>
    <t>Xã Phúc Chu</t>
  </si>
  <si>
    <t>Xã Phượng Tiến</t>
  </si>
  <si>
    <t>Xã Bảo Cường</t>
  </si>
  <si>
    <t>Xã Đồng Thịnh</t>
  </si>
  <si>
    <t>Xã Định Biên</t>
  </si>
  <si>
    <t>Xã Thanh Định</t>
  </si>
  <si>
    <t>Xã Trung Hội</t>
  </si>
  <si>
    <t>Xã Trung Lương</t>
  </si>
  <si>
    <t>Xã Điềm Mặc</t>
  </si>
  <si>
    <t>Xã Phú Tiến</t>
  </si>
  <si>
    <t>Xã Bộc Nhiêu</t>
  </si>
  <si>
    <t>Xã Phú Đình</t>
  </si>
  <si>
    <t>Xã Bình Thành</t>
  </si>
  <si>
    <t>Huyện Phú Lương</t>
  </si>
  <si>
    <t>Thị trấn Giang Tiên</t>
  </si>
  <si>
    <t>Thị trấn Đu</t>
  </si>
  <si>
    <t>Xã Yên Ninh</t>
  </si>
  <si>
    <t>Xã Yên Trạch</t>
  </si>
  <si>
    <t>Xã Yên Đổ</t>
  </si>
  <si>
    <t>Xã Ôn Lương</t>
  </si>
  <si>
    <t>Xã Động Đạt</t>
  </si>
  <si>
    <t>Xã Phủ Lý</t>
  </si>
  <si>
    <t>Xã Phú Đô</t>
  </si>
  <si>
    <t>Xã Tức Tranh</t>
  </si>
  <si>
    <t>Xã Phấn Mễ</t>
  </si>
  <si>
    <t>Xã Vô Tranh</t>
  </si>
  <si>
    <t>Xã Cổ Lũng</t>
  </si>
  <si>
    <t>Huyện Đồng Hỷ</t>
  </si>
  <si>
    <t>Thị trấn Sông Cầu</t>
  </si>
  <si>
    <t>Thị trấn Trại Cau</t>
  </si>
  <si>
    <t>Xã Văn Lăng</t>
  </si>
  <si>
    <t>Xã Quang Sơn</t>
  </si>
  <si>
    <t>Xã Minh Lập</t>
  </si>
  <si>
    <t>Xã Văn Hán</t>
  </si>
  <si>
    <t>Xã Hóa Trung</t>
  </si>
  <si>
    <t>Xã Khe Mo</t>
  </si>
  <si>
    <t>Xã Cây Thị</t>
  </si>
  <si>
    <t>Xã Hóa Thượng</t>
  </si>
  <si>
    <t>Xã Tân Lợi</t>
  </si>
  <si>
    <t>Xã Nam Hòa</t>
  </si>
  <si>
    <t>Huyện Võ Nhai</t>
  </si>
  <si>
    <t>Thị trấn Đình Cả</t>
  </si>
  <si>
    <t>Xã Sảng Mộc</t>
  </si>
  <si>
    <t>Xã Nghinh Tường</t>
  </si>
  <si>
    <t>Xã Thần Xa</t>
  </si>
  <si>
    <t>Xã Vũ Chấn</t>
  </si>
  <si>
    <t>Xã Thượng Nung</t>
  </si>
  <si>
    <t>Xã Phú Thượng</t>
  </si>
  <si>
    <t>Xã Cúc Đường</t>
  </si>
  <si>
    <t>Xã La Hiên</t>
  </si>
  <si>
    <t>Xã Lâu Thượng</t>
  </si>
  <si>
    <t>Xã Tràng Xá</t>
  </si>
  <si>
    <t>Xã Phương Giao</t>
  </si>
  <si>
    <t>Xã Dân Tiến</t>
  </si>
  <si>
    <t>Xã Bình Long</t>
  </si>
  <si>
    <t>Huyện Đại Từ</t>
  </si>
  <si>
    <t>Thị trấn Hùng Sơn</t>
  </si>
  <si>
    <t>Thị trấn Quân Chu</t>
  </si>
  <si>
    <t>Xã Phúc Lương</t>
  </si>
  <si>
    <t>Xã Yên Lãng</t>
  </si>
  <si>
    <t>Xã Đức Lương</t>
  </si>
  <si>
    <t>Xã Na Mao</t>
  </si>
  <si>
    <t>Xã Phú Lạc</t>
  </si>
  <si>
    <t>Xã Tân Linh</t>
  </si>
  <si>
    <t>Xã Phục Linh</t>
  </si>
  <si>
    <t>Xã Phú Xuyên</t>
  </si>
  <si>
    <t>Xã Bản Ngoại</t>
  </si>
  <si>
    <t>Xã Tiên Hội</t>
  </si>
  <si>
    <t>Xã Cù Vân</t>
  </si>
  <si>
    <t>Xã Hà Thượng</t>
  </si>
  <si>
    <t>Xã La Bằng</t>
  </si>
  <si>
    <t>Xã Hoàng Nông</t>
  </si>
  <si>
    <t>Xã Khôi Kỳ</t>
  </si>
  <si>
    <t>Xã Tân Thái</t>
  </si>
  <si>
    <t>Xã Lục Ba</t>
  </si>
  <si>
    <t>Xã Mỹ Yên</t>
  </si>
  <si>
    <t>Xã Vạn Thọ</t>
  </si>
  <si>
    <t>Xã Văn Yên</t>
  </si>
  <si>
    <t>Xã Ký Phú</t>
  </si>
  <si>
    <t>Xã Cát Nê</t>
  </si>
  <si>
    <t>Xã Quân Chu</t>
  </si>
  <si>
    <t>Thị xã Phổ Yên</t>
  </si>
  <si>
    <t>Phường Bãi Bông</t>
  </si>
  <si>
    <t>Phường Bắc Sơn</t>
  </si>
  <si>
    <t>Phường Ba Hàng</t>
  </si>
  <si>
    <t>Xã Phúc Tân</t>
  </si>
  <si>
    <t>Xã Phúc Thuận</t>
  </si>
  <si>
    <t>Xã Hồng Tiến</t>
  </si>
  <si>
    <t>Xã Đắc Sơn</t>
  </si>
  <si>
    <t>Xã Vạn Phái</t>
  </si>
  <si>
    <t>Xã Đông Cao</t>
  </si>
  <si>
    <t>Xã Thuận Thành</t>
  </si>
  <si>
    <t>Huyện Phú Bình</t>
  </si>
  <si>
    <t>Thị trấn Hương Sơn</t>
  </si>
  <si>
    <t>Xã Bàn Đạt</t>
  </si>
  <si>
    <t>Xã Tân Khánh</t>
  </si>
  <si>
    <t>Xã Tân Kim</t>
  </si>
  <si>
    <t>Xã Đào Xá</t>
  </si>
  <si>
    <t>Xã Bảo Lý</t>
  </si>
  <si>
    <t>Xã Thượng Đình</t>
  </si>
  <si>
    <t>Xã Nhã Lộng</t>
  </si>
  <si>
    <t>Xã Điềm Thụy</t>
  </si>
  <si>
    <t>Xã Xuân Phương</t>
  </si>
  <si>
    <t>Xã Tân Đức</t>
  </si>
  <si>
    <t>Xã Úc Kỳ</t>
  </si>
  <si>
    <t>Xã Lương Phú</t>
  </si>
  <si>
    <t>Xã Nga My</t>
  </si>
  <si>
    <t>Xã Kha Sơn</t>
  </si>
  <si>
    <t>Xã Thanh Ninh</t>
  </si>
  <si>
    <t>Xã Dương Thành</t>
  </si>
  <si>
    <t>Xã Hà Châu</t>
  </si>
  <si>
    <t>Tỉnh Lạng Sơn</t>
  </si>
  <si>
    <t>Thành phố Lạng Sơn</t>
  </si>
  <si>
    <t>20_Tỉnh Lạng Sơn</t>
  </si>
  <si>
    <t>Phường Tam Thanh</t>
  </si>
  <si>
    <t>Phường Vĩnh Trại</t>
  </si>
  <si>
    <t>Phường Đông Kinh</t>
  </si>
  <si>
    <t>Phường Chi Lăng</t>
  </si>
  <si>
    <t>Xã Hoàng Đồng</t>
  </si>
  <si>
    <t>Xã Quảng Lạc</t>
  </si>
  <si>
    <t>Xã Mai Pha</t>
  </si>
  <si>
    <t>Huyện Tràng Định</t>
  </si>
  <si>
    <t>Thị trấn Thất Khê</t>
  </si>
  <si>
    <t>Xã Khánh Long</t>
  </si>
  <si>
    <t>Xã Quốc Khánh</t>
  </si>
  <si>
    <t>Xã Cao Minh</t>
  </si>
  <si>
    <t>Xã Chí Minh</t>
  </si>
  <si>
    <t>Xã Tân Yên</t>
  </si>
  <si>
    <t>Xã Đội Cấn</t>
  </si>
  <si>
    <t>Xã Chi Lăng</t>
  </si>
  <si>
    <t>Xã Đào Viên</t>
  </si>
  <si>
    <t>Xã Đề Thám</t>
  </si>
  <si>
    <t>Xã Kháng Chiến</t>
  </si>
  <si>
    <t>Xã Quốc Việt</t>
  </si>
  <si>
    <t>Xã Hùng Việt</t>
  </si>
  <si>
    <t>Huyện Bình Gia</t>
  </si>
  <si>
    <t>Xã Yên Lỗ</t>
  </si>
  <si>
    <t>Xã Thiện Hòa</t>
  </si>
  <si>
    <t>Xã Thiện Thuật</t>
  </si>
  <si>
    <t>Xã Thiện Long</t>
  </si>
  <si>
    <t>Thị trấn Bình Gia</t>
  </si>
  <si>
    <t>Xã Bình La</t>
  </si>
  <si>
    <t>Xã Tân Văn</t>
  </si>
  <si>
    <t>Huyện Văn Lãng</t>
  </si>
  <si>
    <t>Thị trấn Na Sầm</t>
  </si>
  <si>
    <t>Xã Trùng Khánh</t>
  </si>
  <si>
    <t>Xã Bắc La</t>
  </si>
  <si>
    <t>Xã Bắc Hùng</t>
  </si>
  <si>
    <t>Xã Tân Tác</t>
  </si>
  <si>
    <t>Xã Hội Hoan</t>
  </si>
  <si>
    <t>Xã Bắc Việt</t>
  </si>
  <si>
    <t>Xã Hoàng Việt</t>
  </si>
  <si>
    <t>Xã Gia Miễn</t>
  </si>
  <si>
    <t>Xã Thành Hòa</t>
  </si>
  <si>
    <t>Xã  Hoàng Văn Thụ</t>
  </si>
  <si>
    <t>Xã Nhạc Kỳ</t>
  </si>
  <si>
    <t>Huyện Cao Lộc</t>
  </si>
  <si>
    <t>Thị trấn Đồng Đăng</t>
  </si>
  <si>
    <t>Thị trấn Cao Lộc</t>
  </si>
  <si>
    <t>Xã Bảo Lâm</t>
  </si>
  <si>
    <t>Xã Thanh Lòa</t>
  </si>
  <si>
    <t>Xã Cao Lâu</t>
  </si>
  <si>
    <t>Xã Thạch Đạn</t>
  </si>
  <si>
    <t>Xã Xuất Lễ</t>
  </si>
  <si>
    <t>Xã Lộc Yên</t>
  </si>
  <si>
    <t>Xã Phú Xá</t>
  </si>
  <si>
    <t>Xã Hải Yến</t>
  </si>
  <si>
    <t>Xã Hòa Cư</t>
  </si>
  <si>
    <t>Xã Công Sơn</t>
  </si>
  <si>
    <t>Xã Gia Cát</t>
  </si>
  <si>
    <t>Xã Mẫu Sơn</t>
  </si>
  <si>
    <t>Xã Tân Liên</t>
  </si>
  <si>
    <t>Huyện Văn Quan</t>
  </si>
  <si>
    <t>Thị trấn Văn Quan</t>
  </si>
  <si>
    <t>Xã Trấn Ninh</t>
  </si>
  <si>
    <t>Xã Liên Hội</t>
  </si>
  <si>
    <t>Xã Tú Xuyên</t>
  </si>
  <si>
    <t>Xã Điềm He</t>
  </si>
  <si>
    <t>Xã An Sơn</t>
  </si>
  <si>
    <t>Xã Khánh Khê</t>
  </si>
  <si>
    <t>Xã Lương Năng</t>
  </si>
  <si>
    <t>Xã Đồng Giáp</t>
  </si>
  <si>
    <t>Xã Bình Phúc</t>
  </si>
  <si>
    <t>Xã Tràng Các</t>
  </si>
  <si>
    <t>Xã Tân Đoàn</t>
  </si>
  <si>
    <t>Xã Tri Lễ</t>
  </si>
  <si>
    <t>Xã Tràng Phái</t>
  </si>
  <si>
    <t>Xã Yên Phúc</t>
  </si>
  <si>
    <t>Xã Hữu Lễ</t>
  </si>
  <si>
    <t>Huyện Bắc Sơn</t>
  </si>
  <si>
    <t>Thị trấn Bắc Sơn</t>
  </si>
  <si>
    <t>Xã Long Đống</t>
  </si>
  <si>
    <t>Xã Vạn Thủy</t>
  </si>
  <si>
    <t>Xã Đồng ý</t>
  </si>
  <si>
    <t>Xã Tân Tri</t>
  </si>
  <si>
    <t>Xã Bắc Quỳnh</t>
  </si>
  <si>
    <t>Xã Hưng Vũ</t>
  </si>
  <si>
    <t>Xã Vũ Sơn</t>
  </si>
  <si>
    <t>Xã Chiêu Vũ</t>
  </si>
  <si>
    <t>Xã Chiến Thắng</t>
  </si>
  <si>
    <t>Xã Vũ Lăng</t>
  </si>
  <si>
    <t>Xã Trấn Yên</t>
  </si>
  <si>
    <t>Xã Vũ Lễ</t>
  </si>
  <si>
    <t>Xã Nhất Hòa</t>
  </si>
  <si>
    <t>Xã Nhất Tiến</t>
  </si>
  <si>
    <t>Huyện Hữu Lũng</t>
  </si>
  <si>
    <t>Thị trấn Hữu Lũng</t>
  </si>
  <si>
    <t>Xã Hữu Liên</t>
  </si>
  <si>
    <t>Xã Thiện Tân</t>
  </si>
  <si>
    <t>Xã Yên Vượng</t>
  </si>
  <si>
    <t>Xã Nhật Tiến</t>
  </si>
  <si>
    <t>Xã Cai Kinh</t>
  </si>
  <si>
    <t>Xã Hòa Lạc</t>
  </si>
  <si>
    <t>Xã Vân Nham</t>
  </si>
  <si>
    <t>Xã Hồ Sơn</t>
  </si>
  <si>
    <t>Xã Minh Hòa</t>
  </si>
  <si>
    <t>Xã Hòa Thắng</t>
  </si>
  <si>
    <t>Huyện Chi Lăng</t>
  </si>
  <si>
    <t>Thị trấn Đồng Mỏ</t>
  </si>
  <si>
    <t>Thị trấn Chi Lăng</t>
  </si>
  <si>
    <t>Xã Vân An</t>
  </si>
  <si>
    <t>Xã Vân Thủy</t>
  </si>
  <si>
    <t>Xã Gia Lộc</t>
  </si>
  <si>
    <t>Xã Bắc Thủy</t>
  </si>
  <si>
    <t>Xã Mai Sao</t>
  </si>
  <si>
    <t>Xã Bằng Hữu</t>
  </si>
  <si>
    <t>Xã Thượng Cường</t>
  </si>
  <si>
    <t>Xã Bằng Mạc</t>
  </si>
  <si>
    <t>Xã Vạn Linh</t>
  </si>
  <si>
    <t>Xã Hữu Kiên</t>
  </si>
  <si>
    <t>Xã Quan Sơn</t>
  </si>
  <si>
    <t>Xã Y Tịch</t>
  </si>
  <si>
    <t>Huyện Lộc Bình</t>
  </si>
  <si>
    <t>Thị trấn Na Dương</t>
  </si>
  <si>
    <t>Thị trấn Lộc Bình</t>
  </si>
  <si>
    <t>Xã Yên Khoái</t>
  </si>
  <si>
    <t>Xã Tú Mịch</t>
  </si>
  <si>
    <t>Xã Hữu Khánh</t>
  </si>
  <si>
    <t>Xã Đồng Bục</t>
  </si>
  <si>
    <t>Xã Tam Gia</t>
  </si>
  <si>
    <t>Xã Tú Đoạn</t>
  </si>
  <si>
    <t>Xã Khuất Xá</t>
  </si>
  <si>
    <t>Xã Tĩnh Bắc</t>
  </si>
  <si>
    <t>Xã Sàn Viên</t>
  </si>
  <si>
    <t>Xã Đông Quan</t>
  </si>
  <si>
    <t>Xã Minh Hiệp</t>
  </si>
  <si>
    <t>Xã Hữu Lân</t>
  </si>
  <si>
    <t>Xã Lợi Bác</t>
  </si>
  <si>
    <t>Xã Nam Quan</t>
  </si>
  <si>
    <t>Xã Ái Quốc</t>
  </si>
  <si>
    <t>Huyện Đình Lập</t>
  </si>
  <si>
    <t>Thị trấn Đình Lập</t>
  </si>
  <si>
    <t>Thị trấn NT Thái Bình</t>
  </si>
  <si>
    <t>Xã Bắc Xa</t>
  </si>
  <si>
    <t>Xã Bính Xá</t>
  </si>
  <si>
    <t>Xã Kiên Mộc</t>
  </si>
  <si>
    <t>Xã Đình Lập</t>
  </si>
  <si>
    <t>Xã Lâm Ca</t>
  </si>
  <si>
    <t>Xã Bắc Lãng</t>
  </si>
  <si>
    <t>Tỉnh Quảng Ninh</t>
  </si>
  <si>
    <t>Thành phố Hạ Long</t>
  </si>
  <si>
    <t>Phường Hà Khánh</t>
  </si>
  <si>
    <t>22_Tỉnh Quảng Ninh</t>
  </si>
  <si>
    <t>Phường Hà Phong</t>
  </si>
  <si>
    <t>Phường Hà Khẩu</t>
  </si>
  <si>
    <t>Phường Cao Xanh</t>
  </si>
  <si>
    <t>Phường Giếng Đáy</t>
  </si>
  <si>
    <t>Phường Hà Tu</t>
  </si>
  <si>
    <t>Phường Hà Trung</t>
  </si>
  <si>
    <t>Phường Hà Lầm</t>
  </si>
  <si>
    <t>Phường Bãi Cháy</t>
  </si>
  <si>
    <t>Phường Cao Thắng</t>
  </si>
  <si>
    <t>Phường Hùng Thắng</t>
  </si>
  <si>
    <t>Phường Hồng Hải</t>
  </si>
  <si>
    <t>Phường Hồng Gai</t>
  </si>
  <si>
    <t>Phường Tuần Châu</t>
  </si>
  <si>
    <t>Phường Đại Yên</t>
  </si>
  <si>
    <t>Phường Hoành Bồ</t>
  </si>
  <si>
    <t>Xã Kỳ Thượng</t>
  </si>
  <si>
    <t>Xã Đồng Sơn</t>
  </si>
  <si>
    <t>Xã Đồng Lâm</t>
  </si>
  <si>
    <t>Xã Vũ Oai</t>
  </si>
  <si>
    <t>Xã Quảng La</t>
  </si>
  <si>
    <t>Xã Bằng Cả</t>
  </si>
  <si>
    <t>Xã Sơn Dương</t>
  </si>
  <si>
    <t>Thành phố Móng Cái</t>
  </si>
  <si>
    <t>Phường Ka Long</t>
  </si>
  <si>
    <t>Phường Ninh Dương</t>
  </si>
  <si>
    <t>Phường Hoà Lạc</t>
  </si>
  <si>
    <t>Phường Trà Cổ</t>
  </si>
  <si>
    <t>Xã Hải Sơn</t>
  </si>
  <si>
    <t>Xã Hải Đông</t>
  </si>
  <si>
    <t>Xã Hải Tiến</t>
  </si>
  <si>
    <t>Phường Hải Yên</t>
  </si>
  <si>
    <t>Xã Quảng Nghĩa</t>
  </si>
  <si>
    <t>Phường Hải Hoà</t>
  </si>
  <si>
    <t>Xã Hải Xuân</t>
  </si>
  <si>
    <t>Xã Vạn Ninh</t>
  </si>
  <si>
    <t>Phường Bình Ngọc</t>
  </si>
  <si>
    <t>Xã Vĩnh Trung</t>
  </si>
  <si>
    <t>Xã Vĩnh Thực</t>
  </si>
  <si>
    <t>Thành phố Cẩm Phả</t>
  </si>
  <si>
    <t>Phường Mông Dương</t>
  </si>
  <si>
    <t>Phường Cửa Ông</t>
  </si>
  <si>
    <t>Phường Cẩm Sơn</t>
  </si>
  <si>
    <t>Phường Cẩm Đông</t>
  </si>
  <si>
    <t>Phường Cẩm Phú</t>
  </si>
  <si>
    <t>Phường Cẩm Tây</t>
  </si>
  <si>
    <t>Phường Quang Hanh</t>
  </si>
  <si>
    <t>Phường Cẩm Thịnh</t>
  </si>
  <si>
    <t>Phường Cẩm Thủy</t>
  </si>
  <si>
    <t>Phường Cẩm Thạch</t>
  </si>
  <si>
    <t>Phường Cẩm Thành</t>
  </si>
  <si>
    <t>Phường Cẩm Trung</t>
  </si>
  <si>
    <t>Phường Cẩm Bình</t>
  </si>
  <si>
    <t>Xã Cẩm Hải</t>
  </si>
  <si>
    <t>Xã Dương Huy</t>
  </si>
  <si>
    <t>Thành phố Uông Bí</t>
  </si>
  <si>
    <t>Phường Vàng Danh</t>
  </si>
  <si>
    <t>Phường Thanh Sơn</t>
  </si>
  <si>
    <t>Phường Nam Khê</t>
  </si>
  <si>
    <t>Phường Yên Thanh</t>
  </si>
  <si>
    <t>Xã Thượng Yên Công</t>
  </si>
  <si>
    <t>Phường Phương Đông</t>
  </si>
  <si>
    <t>Phường Phương Nam</t>
  </si>
  <si>
    <t>Huyện Bình Liêu</t>
  </si>
  <si>
    <t>Thị trấn Bình Liêu</t>
  </si>
  <si>
    <t>Xã Hoành Mô</t>
  </si>
  <si>
    <t>Xã Đồng Văn</t>
  </si>
  <si>
    <t>Xã Vô Ngại</t>
  </si>
  <si>
    <t>Xã Lục Hồn</t>
  </si>
  <si>
    <t>Xã Húc Động</t>
  </si>
  <si>
    <t>Huyện Tiên Yên</t>
  </si>
  <si>
    <t>Thị trấn Tiên Yên</t>
  </si>
  <si>
    <t>Xã Hà Lâu</t>
  </si>
  <si>
    <t>Xã Đại Dực</t>
  </si>
  <si>
    <t>Xã Phong Dụ</t>
  </si>
  <si>
    <t>Xã Điền Xá</t>
  </si>
  <si>
    <t>Xã Đông Ngũ</t>
  </si>
  <si>
    <t>Xã Yên Than</t>
  </si>
  <si>
    <t>Xã Đông Hải</t>
  </si>
  <si>
    <t>Xã Hải Lạng</t>
  </si>
  <si>
    <t>Xã Tiên Lãng</t>
  </si>
  <si>
    <t>Xã Đồng Rui</t>
  </si>
  <si>
    <t>Huyện Đầm Hà</t>
  </si>
  <si>
    <t>Thị trấn Đầm Hà</t>
  </si>
  <si>
    <t>Xã Quảng An</t>
  </si>
  <si>
    <t>Xã Tân Bình</t>
  </si>
  <si>
    <t>Xã Dực Yên</t>
  </si>
  <si>
    <t>Xã Quảng Tân</t>
  </si>
  <si>
    <t>Xã Đầm Hà</t>
  </si>
  <si>
    <t>Xã Đại Bình</t>
  </si>
  <si>
    <t>Huyện Hải Hà</t>
  </si>
  <si>
    <t>Thị trấn Quảng Hà</t>
  </si>
  <si>
    <t>Xã Quảng Đức</t>
  </si>
  <si>
    <t>Xã Quảng Sơn</t>
  </si>
  <si>
    <t>Xã Quảng Thành</t>
  </si>
  <si>
    <t>Xã Quảng Thịnh</t>
  </si>
  <si>
    <t>Xã Quảng Minh</t>
  </si>
  <si>
    <t>Xã Quảng Chính</t>
  </si>
  <si>
    <t>Xã Quảng Long</t>
  </si>
  <si>
    <t>Xã Đường Hoa</t>
  </si>
  <si>
    <t>Xã Quảng Phong</t>
  </si>
  <si>
    <t>Xã Cái Chiên</t>
  </si>
  <si>
    <t>Huyện Ba Chẽ</t>
  </si>
  <si>
    <t>Thị trấn Ba Chẽ</t>
  </si>
  <si>
    <t>Xã Đạp Thanh</t>
  </si>
  <si>
    <t>Xã Lương Mông</t>
  </si>
  <si>
    <t>Xã Đồn Đạc</t>
  </si>
  <si>
    <t>Xã Minh Cầm</t>
  </si>
  <si>
    <t>Huyện Vân Đồn</t>
  </si>
  <si>
    <t>Thị trấn Cái Rồng</t>
  </si>
  <si>
    <t>Xã Đài Xuyên</t>
  </si>
  <si>
    <t>Xã Bình Dân</t>
  </si>
  <si>
    <t>Xã Hạ Long</t>
  </si>
  <si>
    <t>Xã Đông Xá</t>
  </si>
  <si>
    <t>Xã Quan Lạn</t>
  </si>
  <si>
    <t>Xã Ngọc Vừng</t>
  </si>
  <si>
    <t>Thị xã Đông Triều</t>
  </si>
  <si>
    <t>Phường Mạo Khê</t>
  </si>
  <si>
    <t>Phường Đông Triều</t>
  </si>
  <si>
    <t>Xã An Sinh</t>
  </si>
  <si>
    <t>Xã Tràng Lương</t>
  </si>
  <si>
    <t>Xã Bình Khê</t>
  </si>
  <si>
    <t>Xã Việt Dân</t>
  </si>
  <si>
    <t>Xã Tân Việt</t>
  </si>
  <si>
    <t>Phường Đức Chính</t>
  </si>
  <si>
    <t>Phường Tràng An</t>
  </si>
  <si>
    <t>Xã Thủy An</t>
  </si>
  <si>
    <t>Phường Xuân Sơn</t>
  </si>
  <si>
    <t>Xã Hồng Thái Tây</t>
  </si>
  <si>
    <t>Xã Hồng Thái Đông</t>
  </si>
  <si>
    <t>Phường Hoàng Quế</t>
  </si>
  <si>
    <t>Phường Yên Thọ</t>
  </si>
  <si>
    <t>Phường Hồng Phong</t>
  </si>
  <si>
    <t>Phường Kim Sơn</t>
  </si>
  <si>
    <t>Phường Hưng Đạo</t>
  </si>
  <si>
    <t>Xã Yên Đức</t>
  </si>
  <si>
    <t>Thị xã Quảng Yên</t>
  </si>
  <si>
    <t>Phường Quảng Yên</t>
  </si>
  <si>
    <t>Phường Đông Mai</t>
  </si>
  <si>
    <t>Phường Minh Thành</t>
  </si>
  <si>
    <t>Xã Sông Khoai</t>
  </si>
  <si>
    <t>Xã Hiệp Hòa</t>
  </si>
  <si>
    <t>Phường Cộng Hòa</t>
  </si>
  <si>
    <t>Xã Tiền An</t>
  </si>
  <si>
    <t>Xã Hoàng Tân</t>
  </si>
  <si>
    <t>Phường Yên Giang</t>
  </si>
  <si>
    <t>Phường Nam Hoà</t>
  </si>
  <si>
    <t>Phường Hà An</t>
  </si>
  <si>
    <t>Xã Cẩm La</t>
  </si>
  <si>
    <t>Phường Phong Hải</t>
  </si>
  <si>
    <t>Phường Yên Hải</t>
  </si>
  <si>
    <t>Xã Liên Hòa</t>
  </si>
  <si>
    <t>Phường Phong Cốc</t>
  </si>
  <si>
    <t>Xã Liên Vị</t>
  </si>
  <si>
    <t>Huyện Cô Tô</t>
  </si>
  <si>
    <t>Thị trấn Cô Tô</t>
  </si>
  <si>
    <t>Xã Thanh Lân</t>
  </si>
  <si>
    <t>Tỉnh Bắc Giang</t>
  </si>
  <si>
    <t>Thành phố Bắc Giang</t>
  </si>
  <si>
    <t>Phường Thọ Xương</t>
  </si>
  <si>
    <t>24_Tỉnh Bắc Giang</t>
  </si>
  <si>
    <t>Phường Trần Nguyên Hãn</t>
  </si>
  <si>
    <t>Phường Mỹ Độ</t>
  </si>
  <si>
    <t>Xã Song Mai</t>
  </si>
  <si>
    <t>Phường Xương Giang</t>
  </si>
  <si>
    <t>Phường Đa Mai</t>
  </si>
  <si>
    <t>Phường Dĩnh Kế</t>
  </si>
  <si>
    <t>Xã Dĩnh Trì</t>
  </si>
  <si>
    <t>Xã Song Khê</t>
  </si>
  <si>
    <t>Huyện Yên Thế</t>
  </si>
  <si>
    <t>Xã Xuân Lương</t>
  </si>
  <si>
    <t>Xã Tam Tiến</t>
  </si>
  <si>
    <t>Xã Đồng Vương</t>
  </si>
  <si>
    <t>Xã Đồng Hưu</t>
  </si>
  <si>
    <t>Xã Tân Hiệp</t>
  </si>
  <si>
    <t>Xã Hương Vĩ</t>
  </si>
  <si>
    <t>Xã Đồng Kỳ</t>
  </si>
  <si>
    <t>Thị trấn Phồn Xương</t>
  </si>
  <si>
    <t>Xã Tân Sỏi</t>
  </si>
  <si>
    <t>Thị trấn Bố Hạ</t>
  </si>
  <si>
    <t>Huyện Tân Yên</t>
  </si>
  <si>
    <t>Xã Lan Giới</t>
  </si>
  <si>
    <t>Thị trấn Nhã Nam</t>
  </si>
  <si>
    <t>Xã Tân Trung</t>
  </si>
  <si>
    <t>Xã Đại Hóa</t>
  </si>
  <si>
    <t>Xã An Dương</t>
  </si>
  <si>
    <t>Xã Hợp Đức</t>
  </si>
  <si>
    <t>Xã Lam Cốt</t>
  </si>
  <si>
    <t>Xã Cao Xá</t>
  </si>
  <si>
    <t>Thị trấn Cao Thượng</t>
  </si>
  <si>
    <t>Xã Việt Ngọc</t>
  </si>
  <si>
    <t>Xã Song Vân</t>
  </si>
  <si>
    <t>Xã Ngọc Châu</t>
  </si>
  <si>
    <t>Xã Ngọc Vân</t>
  </si>
  <si>
    <t>Xã Việt Lập</t>
  </si>
  <si>
    <t>Xã Liên Chung</t>
  </si>
  <si>
    <t>Xã Ngọc Thiện</t>
  </si>
  <si>
    <t>Xã Ngọc Lý</t>
  </si>
  <si>
    <t>Xã Quế Nham</t>
  </si>
  <si>
    <t>Huyện Lạng Giang</t>
  </si>
  <si>
    <t>Thị trấn Vôi</t>
  </si>
  <si>
    <t>Xã Nghĩa Hòa</t>
  </si>
  <si>
    <t>Xã Nghĩa Hưng</t>
  </si>
  <si>
    <t>Xã Quang Thịnh</t>
  </si>
  <si>
    <t>Xã Đào Mỹ</t>
  </si>
  <si>
    <t>Xã Tiên Lục</t>
  </si>
  <si>
    <t>Xã An Hà</t>
  </si>
  <si>
    <t>Thị trấn Kép</t>
  </si>
  <si>
    <t>Xã Mỹ Hà</t>
  </si>
  <si>
    <t>Xã Hương Lạc</t>
  </si>
  <si>
    <t>Xã Dương Đức</t>
  </si>
  <si>
    <t>Xã Mỹ Thái</t>
  </si>
  <si>
    <t>Xã Xương Lâm</t>
  </si>
  <si>
    <t>Xã Xuân Hương</t>
  </si>
  <si>
    <t>Xã Tân Dĩnh</t>
  </si>
  <si>
    <t>Xã Đại Lâm</t>
  </si>
  <si>
    <t>Xã Thái Đào</t>
  </si>
  <si>
    <t>Huyện Lục Nam</t>
  </si>
  <si>
    <t>Thị trấn Đồi Ngô</t>
  </si>
  <si>
    <t>Xã Đông Hưng</t>
  </si>
  <si>
    <t>Xã Đông Phú</t>
  </si>
  <si>
    <t>Xã Tam Dị</t>
  </si>
  <si>
    <t>Xã Bảo Sơn</t>
  </si>
  <si>
    <t>Xã Bảo Đài</t>
  </si>
  <si>
    <t>Xã Tiên Nha</t>
  </si>
  <si>
    <t>Xã Trường Giang</t>
  </si>
  <si>
    <t>Xã Phương Sơn</t>
  </si>
  <si>
    <t>Xã Chu Điện</t>
  </si>
  <si>
    <t>Xã Cương Sơn</t>
  </si>
  <si>
    <t>Xã Nghĩa Phương</t>
  </si>
  <si>
    <t>Xã Lan Mẫu</t>
  </si>
  <si>
    <t>Xã Khám Lạng</t>
  </si>
  <si>
    <t>Xã Huyền Sơn</t>
  </si>
  <si>
    <t>Xã Trường Sơn</t>
  </si>
  <si>
    <t>Xã Lục Sơn</t>
  </si>
  <si>
    <t>Xã Bắc Lũng</t>
  </si>
  <si>
    <t>Xã Vũ Xá</t>
  </si>
  <si>
    <t>Xã Cẩm Lý</t>
  </si>
  <si>
    <t>Xã Đan Hội</t>
  </si>
  <si>
    <t>Huyện Lục Ngạn</t>
  </si>
  <si>
    <t>Thị trấn Chũ</t>
  </si>
  <si>
    <t>Xã Cấm Sơn</t>
  </si>
  <si>
    <t>Xã Phong Minh</t>
  </si>
  <si>
    <t>Xã Xa Lý</t>
  </si>
  <si>
    <t>Xã Hộ Đáp</t>
  </si>
  <si>
    <t>Xã Thanh Hải</t>
  </si>
  <si>
    <t>Xã Kiên Lao</t>
  </si>
  <si>
    <t>Xã Biên Sơn</t>
  </si>
  <si>
    <t>Xã Hồng Giang</t>
  </si>
  <si>
    <t>Xã Tân Hoa</t>
  </si>
  <si>
    <t>Xã Giáp Sơn</t>
  </si>
  <si>
    <t>Xã Biển Động</t>
  </si>
  <si>
    <t>Xã Quý Sơn</t>
  </si>
  <si>
    <t>Xã Trù Hựu</t>
  </si>
  <si>
    <t>Xã Phì Điền</t>
  </si>
  <si>
    <t>Xã Đồng Cốc</t>
  </si>
  <si>
    <t>Xã Mỹ An</t>
  </si>
  <si>
    <t>Xã Nam Dương</t>
  </si>
  <si>
    <t>Xã Tân Mộc</t>
  </si>
  <si>
    <t>Xã Đèo Gia</t>
  </si>
  <si>
    <t>Xã Phượng Sơn</t>
  </si>
  <si>
    <t>Huyện Sơn Động</t>
  </si>
  <si>
    <t>Thị trấn An Châu</t>
  </si>
  <si>
    <t>Thị trấn Tây Yên Tử</t>
  </si>
  <si>
    <t>Xã Giáo Liêm</t>
  </si>
  <si>
    <t>Xã Cẩm Đàn</t>
  </si>
  <si>
    <t>Xã Vĩnh An</t>
  </si>
  <si>
    <t>Xã Lệ Viễn</t>
  </si>
  <si>
    <t>Xã An Bá</t>
  </si>
  <si>
    <t>Xã Tuấn Đạo</t>
  </si>
  <si>
    <t>Xã Dương Hưu</t>
  </si>
  <si>
    <t>Xã Long Sơn</t>
  </si>
  <si>
    <t>Xã Thanh Luận</t>
  </si>
  <si>
    <t>Huyện Yên Dũng</t>
  </si>
  <si>
    <t>Thị trấn Nham Biền</t>
  </si>
  <si>
    <t>Thị trấn Tân An</t>
  </si>
  <si>
    <t>Xã Lão Hộ</t>
  </si>
  <si>
    <t>Xã Hương Gián</t>
  </si>
  <si>
    <t>Xã Quỳnh Sơn</t>
  </si>
  <si>
    <t>Xã Nội Hoàng</t>
  </si>
  <si>
    <t>Xã Xuân Phú</t>
  </si>
  <si>
    <t>Xã Tân Liễu</t>
  </si>
  <si>
    <t>Xã Trí Yên</t>
  </si>
  <si>
    <t>Xã Lãng Sơn</t>
  </si>
  <si>
    <t>Xã Yên Lư</t>
  </si>
  <si>
    <t>Xã Tiến Dũng</t>
  </si>
  <si>
    <t>Xã Cảnh Thụy</t>
  </si>
  <si>
    <t>Xã Tư Mại</t>
  </si>
  <si>
    <t>Xã Đồng Việt</t>
  </si>
  <si>
    <t>Huyện Việt Yên</t>
  </si>
  <si>
    <t>Xã Thượng Lan</t>
  </si>
  <si>
    <t>Xã Nghĩa Trung</t>
  </si>
  <si>
    <t>Xã Hương Mai</t>
  </si>
  <si>
    <t>Xã Tự Lạn</t>
  </si>
  <si>
    <t>Thị trấn Bích Động</t>
  </si>
  <si>
    <t>Xã Tiên Sơn</t>
  </si>
  <si>
    <t>Xã Tăng Tiến</t>
  </si>
  <si>
    <t>Thị trấn Nếnh</t>
  </si>
  <si>
    <t>Xã Ninh Sơn</t>
  </si>
  <si>
    <t>Xã Vân Trung</t>
  </si>
  <si>
    <t>Xã Quang Châu</t>
  </si>
  <si>
    <t>Huyện Hiệp Hòa</t>
  </si>
  <si>
    <t>Xã Hoàng Lương</t>
  </si>
  <si>
    <t>Xã Hoàng Vân</t>
  </si>
  <si>
    <t>Xã Hoàng Thanh</t>
  </si>
  <si>
    <t>Xã Hoàng An</t>
  </si>
  <si>
    <t>Thị trấn Thắng</t>
  </si>
  <si>
    <t>Xã Lương Phong</t>
  </si>
  <si>
    <t>Xã Thường Thắng</t>
  </si>
  <si>
    <t>Xã Hợp Thịnh</t>
  </si>
  <si>
    <t>Xã Danh Thắng</t>
  </si>
  <si>
    <t>Xã Mai Trung</t>
  </si>
  <si>
    <t>Xã Đoan Bái</t>
  </si>
  <si>
    <t>Xã Bắc Lý</t>
  </si>
  <si>
    <t>Xã Xuân Cẩm</t>
  </si>
  <si>
    <t>Xã Hương Lâm</t>
  </si>
  <si>
    <t>Xã Châu Minh</t>
  </si>
  <si>
    <t>Tỉnh Phú Thọ</t>
  </si>
  <si>
    <t>Thành phố Việt Trì</t>
  </si>
  <si>
    <t>Phường Dữu Lâu</t>
  </si>
  <si>
    <t>25_Tỉnh Phú Thọ</t>
  </si>
  <si>
    <t>Phường Vân Cơ</t>
  </si>
  <si>
    <t>Phường Nông Trang</t>
  </si>
  <si>
    <t>Phường Tân Dân</t>
  </si>
  <si>
    <t>Phường Gia Cẩm</t>
  </si>
  <si>
    <t>Phường Tiên Cát</t>
  </si>
  <si>
    <t>Phường Thọ Sơn</t>
  </si>
  <si>
    <t>Phường Thanh Miếu</t>
  </si>
  <si>
    <t>Phường Bạch Hạc</t>
  </si>
  <si>
    <t>Phường Bến Gót</t>
  </si>
  <si>
    <t>Phường Vân Phú</t>
  </si>
  <si>
    <t>Xã Phượng Lâu</t>
  </si>
  <si>
    <t>Xã Thụy Vân</t>
  </si>
  <si>
    <t>Phường Minh Phương</t>
  </si>
  <si>
    <t>Xã Trưng Vương</t>
  </si>
  <si>
    <t>Phường Minh Nông</t>
  </si>
  <si>
    <t>Xã Sông Lô</t>
  </si>
  <si>
    <t>Xã Kim Đức</t>
  </si>
  <si>
    <t>Xã Hùng Lô</t>
  </si>
  <si>
    <t>Xã Hy Cương</t>
  </si>
  <si>
    <t>Xã Chu Hóa</t>
  </si>
  <si>
    <t>Xã Thanh Đình</t>
  </si>
  <si>
    <t>Thị xã Phú Thọ</t>
  </si>
  <si>
    <t>Phường Phong Châu</t>
  </si>
  <si>
    <t>Phường Âu Cơ</t>
  </si>
  <si>
    <t>Xã Hà Lộc</t>
  </si>
  <si>
    <t>Xã Phú Hộ</t>
  </si>
  <si>
    <t>Xã Văn Lung</t>
  </si>
  <si>
    <t>Xã Hà Thạch</t>
  </si>
  <si>
    <t>Phường Thanh Vinh</t>
  </si>
  <si>
    <t>Huyện Đoan Hùng</t>
  </si>
  <si>
    <t>Thị trấn Đoan Hùng</t>
  </si>
  <si>
    <t>Xã Hùng Xuyên</t>
  </si>
  <si>
    <t>Xã Bằng Luân</t>
  </si>
  <si>
    <t>Xã Vân Du</t>
  </si>
  <si>
    <t>Xã Phú Lâm</t>
  </si>
  <si>
    <t>Xã Bằng Doãn</t>
  </si>
  <si>
    <t>Xã Chí Đám</t>
  </si>
  <si>
    <t>Xã Phúc Lai</t>
  </si>
  <si>
    <t>Xã Ngọc Quan</t>
  </si>
  <si>
    <t>Xã Hợp Nhất</t>
  </si>
  <si>
    <t>Xã Sóc Đăng</t>
  </si>
  <si>
    <t>Xã Tây Cốc</t>
  </si>
  <si>
    <t>Xã Yên Kiện</t>
  </si>
  <si>
    <t>Xã Hùng Long</t>
  </si>
  <si>
    <t>Xã Vụ Quang</t>
  </si>
  <si>
    <t>Xã Vân Đồn</t>
  </si>
  <si>
    <t>Xã Tiêu Sơn</t>
  </si>
  <si>
    <t>Xã Chân Mộng</t>
  </si>
  <si>
    <t>Xã Ca Đình</t>
  </si>
  <si>
    <t>Huyện Hạ Hoà</t>
  </si>
  <si>
    <t>Thị trấn Hạ Hoà</t>
  </si>
  <si>
    <t>Xã Đại Phạm</t>
  </si>
  <si>
    <t>Xã Đan Thượng</t>
  </si>
  <si>
    <t>Xã Hà Lương</t>
  </si>
  <si>
    <t>Xã Gia Điền</t>
  </si>
  <si>
    <t>Xã Ấm Hạ</t>
  </si>
  <si>
    <t>Xã Hương Xạ</t>
  </si>
  <si>
    <t>Xã Xuân Áng</t>
  </si>
  <si>
    <t>Xã Yên Kỳ</t>
  </si>
  <si>
    <t>Xã Minh Hạc</t>
  </si>
  <si>
    <t>Xã Lang Sơn</t>
  </si>
  <si>
    <t>Xã Bằng Giã</t>
  </si>
  <si>
    <t>Xã Yên Luật</t>
  </si>
  <si>
    <t>Xã Minh Côi</t>
  </si>
  <si>
    <t>Xã Vĩnh Chân</t>
  </si>
  <si>
    <t>Huyện Thanh Ba</t>
  </si>
  <si>
    <t>Thị trấn Thanh Ba</t>
  </si>
  <si>
    <t>Xã Vân Lĩnh</t>
  </si>
  <si>
    <t>Xã Đông Lĩnh</t>
  </si>
  <si>
    <t>Xã Đại An</t>
  </si>
  <si>
    <t>Xã Hanh Cù</t>
  </si>
  <si>
    <t>Xã Đồng Xuân</t>
  </si>
  <si>
    <t>Xã Quảng Yên</t>
  </si>
  <si>
    <t>Xã Ninh Dân</t>
  </si>
  <si>
    <t>Xã Khải Xuân</t>
  </si>
  <si>
    <t>Xã Mạn Lạn</t>
  </si>
  <si>
    <t>Xã Hoàng Cương</t>
  </si>
  <si>
    <t>Xã Chí Tiên</t>
  </si>
  <si>
    <t>Xã Sơn Cương</t>
  </si>
  <si>
    <t>Xã Thanh Hà</t>
  </si>
  <si>
    <t>Xã Đỗ Sơn</t>
  </si>
  <si>
    <t>Xã Đỗ Xuyên</t>
  </si>
  <si>
    <t>Xã Lương Lỗ</t>
  </si>
  <si>
    <t>Huyện Phù Ninh</t>
  </si>
  <si>
    <t>Thị trấn Phong Châu</t>
  </si>
  <si>
    <t>Xã Phú Mỹ</t>
  </si>
  <si>
    <t>Xã Lệ Mỹ</t>
  </si>
  <si>
    <t>Xã Liên Hoa</t>
  </si>
  <si>
    <t>Xã Trạm Thản</t>
  </si>
  <si>
    <t>Xã Trị Quận</t>
  </si>
  <si>
    <t>Xã Trung Giáp</t>
  </si>
  <si>
    <t>Xã Tiên Phú</t>
  </si>
  <si>
    <t>Xã Hạ Giáp</t>
  </si>
  <si>
    <t>Xã Bảo Thanh</t>
  </si>
  <si>
    <t>Xã Phú Lộc</t>
  </si>
  <si>
    <t>Xã Gia Thanh</t>
  </si>
  <si>
    <t>Xã Tiên Du</t>
  </si>
  <si>
    <t>Xã Phú Nham</t>
  </si>
  <si>
    <t>Xã An Đạo</t>
  </si>
  <si>
    <t>Xã Phù Ninh</t>
  </si>
  <si>
    <t>Huyện Yên Lập</t>
  </si>
  <si>
    <t>Thị trấn Yên Lập</t>
  </si>
  <si>
    <t>Xã Mỹ Lung</t>
  </si>
  <si>
    <t>Xã Xuân An</t>
  </si>
  <si>
    <t>Xã Xuân Viên</t>
  </si>
  <si>
    <t>Xã Hưng Long</t>
  </si>
  <si>
    <t>Xã Nga Hoàng</t>
  </si>
  <si>
    <t>Xã Thượng Long</t>
  </si>
  <si>
    <t>Xã Ngọc Lập</t>
  </si>
  <si>
    <t>Xã Ngọc Đồng</t>
  </si>
  <si>
    <t>Huyện Cẩm Khê</t>
  </si>
  <si>
    <t>Thị trấn Cẩm Khê</t>
  </si>
  <si>
    <t>Xã Tiên Lương</t>
  </si>
  <si>
    <t>Xã Ngô Xá</t>
  </si>
  <si>
    <t>Xã Phượng Vĩ</t>
  </si>
  <si>
    <t>Xã Thụy Liễu</t>
  </si>
  <si>
    <t>Xã Tùng Khê</t>
  </si>
  <si>
    <t>Xã Tam Sơn</t>
  </si>
  <si>
    <t>Xã Văn Bán</t>
  </si>
  <si>
    <t>Xã Cấp Dẫn</t>
  </si>
  <si>
    <t>Xã Xương Thịnh</t>
  </si>
  <si>
    <t>Xã Phú Khê</t>
  </si>
  <si>
    <t>Xã Sơn Tình</t>
  </si>
  <si>
    <t>Xã Yên Tập</t>
  </si>
  <si>
    <t>Xã Hương Lung</t>
  </si>
  <si>
    <t>Xã Tạ Xá</t>
  </si>
  <si>
    <t>Xã Chương Xá</t>
  </si>
  <si>
    <t>Xã Văn Khúc</t>
  </si>
  <si>
    <t>Xã Yên Dưỡng</t>
  </si>
  <si>
    <t>Xã Điêu Lương</t>
  </si>
  <si>
    <t>Xã Đồng Lương</t>
  </si>
  <si>
    <t>Huyện Tam Nông</t>
  </si>
  <si>
    <t>Thị trấn Hưng Hoá</t>
  </si>
  <si>
    <t>Xã Hiền Quan</t>
  </si>
  <si>
    <t>Xã Thanh Uyên</t>
  </si>
  <si>
    <t>Xã Lam Sơn</t>
  </si>
  <si>
    <t>Xã Vạn Xuân</t>
  </si>
  <si>
    <t>Xã Quang Húc</t>
  </si>
  <si>
    <t>Xã Hương Nộn</t>
  </si>
  <si>
    <t>Xã Tề Lễ</t>
  </si>
  <si>
    <t>Xã Thọ Văn</t>
  </si>
  <si>
    <t>Xã Dân Quyền</t>
  </si>
  <si>
    <t>Huyện Lâm Thao</t>
  </si>
  <si>
    <t>Thị trấn Lâm Thao</t>
  </si>
  <si>
    <t>Xã Tiên Kiên</t>
  </si>
  <si>
    <t>Xã Xuân Lũng</t>
  </si>
  <si>
    <t>Xã Xuân Huy</t>
  </si>
  <si>
    <t>Xã Thạch Sơn</t>
  </si>
  <si>
    <t>Xã Sơn Vi</t>
  </si>
  <si>
    <t>Xã Phùng Nguyên</t>
  </si>
  <si>
    <t>Xã Vĩnh Lại</t>
  </si>
  <si>
    <t>Xã Tứ Xã</t>
  </si>
  <si>
    <t>Xã Bản Nguyên</t>
  </si>
  <si>
    <t>Huyện Thanh Sơn</t>
  </si>
  <si>
    <t>Thị trấn Thanh Sơn</t>
  </si>
  <si>
    <t>Xã Sơn Hùng</t>
  </si>
  <si>
    <t>Xã Địch Quả</t>
  </si>
  <si>
    <t>Xã Giáp Lai</t>
  </si>
  <si>
    <t>Xã Thục Luyện</t>
  </si>
  <si>
    <t>Xã Võ Miếu</t>
  </si>
  <si>
    <t>Xã Thạch Khoán</t>
  </si>
  <si>
    <t>Xã Cự Thắng</t>
  </si>
  <si>
    <t>Xã Tất Thắng</t>
  </si>
  <si>
    <t>Xã Văn Miếu</t>
  </si>
  <si>
    <t>Xã Cự Đồng</t>
  </si>
  <si>
    <t>Xã Thắng Sơn</t>
  </si>
  <si>
    <t>Xã Hương Cần</t>
  </si>
  <si>
    <t>Xã Khả Cửu</t>
  </si>
  <si>
    <t>Xã Đông Cửu</t>
  </si>
  <si>
    <t>Xã Yên Lương</t>
  </si>
  <si>
    <t>Xã Thượng Cửu</t>
  </si>
  <si>
    <t>Xã Lương Nha</t>
  </si>
  <si>
    <t>Xã Tinh Nhuệ</t>
  </si>
  <si>
    <t>Huyện Thanh Thuỷ</t>
  </si>
  <si>
    <t>Xã Thạch Đồng</t>
  </si>
  <si>
    <t>Xã Xuân Lộc</t>
  </si>
  <si>
    <t>Xã Tân Phương</t>
  </si>
  <si>
    <t>Thị trấn Thanh Thủy</t>
  </si>
  <si>
    <t>Xã Bảo Yên</t>
  </si>
  <si>
    <t>Xã Đoan Hạ</t>
  </si>
  <si>
    <t>Xã Đồng Trung</t>
  </si>
  <si>
    <t>Xã Hoàng Xá</t>
  </si>
  <si>
    <t>Xã Tu Vũ</t>
  </si>
  <si>
    <t>Huyện Tân Sơn</t>
  </si>
  <si>
    <t>Xã Thu Cúc</t>
  </si>
  <si>
    <t>Xã Thạch Kiệt</t>
  </si>
  <si>
    <t>Xã Thu Ngạc</t>
  </si>
  <si>
    <t>Xã Kiệt Sơn</t>
  </si>
  <si>
    <t>Xã Lai Đồng</t>
  </si>
  <si>
    <t>Xã Mỹ Thuận</t>
  </si>
  <si>
    <t>Xã Xuân Đài</t>
  </si>
  <si>
    <t>Xã Minh Đài</t>
  </si>
  <si>
    <t>Xã Văn Luông</t>
  </si>
  <si>
    <t>Xã Long Cốc</t>
  </si>
  <si>
    <t>Xã Kim Thượng</t>
  </si>
  <si>
    <t>Xã Tam Thanh</t>
  </si>
  <si>
    <t>Xã Vinh Tiền</t>
  </si>
  <si>
    <t>Tỉnh Vĩnh Phúc</t>
  </si>
  <si>
    <t>Thành phố Vĩnh Yên</t>
  </si>
  <si>
    <t>Phường Tích Sơn</t>
  </si>
  <si>
    <t>26_Tỉnh Vĩnh Phúc</t>
  </si>
  <si>
    <t>Phường Liên Bảo</t>
  </si>
  <si>
    <t>Phường Hội Hợp</t>
  </si>
  <si>
    <t>Phường Đống Đa</t>
  </si>
  <si>
    <t>Xã Định Trung</t>
  </si>
  <si>
    <t>Phường Khai Quang</t>
  </si>
  <si>
    <t>Xã Thanh Trù</t>
  </si>
  <si>
    <t>Thành phố Phúc Yên</t>
  </si>
  <si>
    <t>Phường Trưng Trắc</t>
  </si>
  <si>
    <t>Phường Trưng Nhị</t>
  </si>
  <si>
    <t>Phường Phúc Thắng</t>
  </si>
  <si>
    <t>Phường Xuân Hoà</t>
  </si>
  <si>
    <t>Xã Ngọc Thanh</t>
  </si>
  <si>
    <t>Phường Nam Viêm</t>
  </si>
  <si>
    <t>Phường Tiền Châu</t>
  </si>
  <si>
    <t>Huyện Lập Thạch</t>
  </si>
  <si>
    <t>Thị trấn Lập Thạch</t>
  </si>
  <si>
    <t>Xã Hợp Lý</t>
  </si>
  <si>
    <t>Xã Bắc Bình</t>
  </si>
  <si>
    <t>Thị trấn Hoa Sơn</t>
  </si>
  <si>
    <t>Xã Liễn Sơn</t>
  </si>
  <si>
    <t>Xã Xuân Hòa</t>
  </si>
  <si>
    <t>Xã Vân Trục</t>
  </si>
  <si>
    <t>Xã Tử Du</t>
  </si>
  <si>
    <t>Xã Bàn Giản</t>
  </si>
  <si>
    <t>Xã Xuân Lôi</t>
  </si>
  <si>
    <t>Xã Đồng Ích</t>
  </si>
  <si>
    <t>Xã Tiên Lữ</t>
  </si>
  <si>
    <t>Xã Văn Quán</t>
  </si>
  <si>
    <t>Xã Đình Chu</t>
  </si>
  <si>
    <t>Xã Triệu Đề</t>
  </si>
  <si>
    <t>Huyện Tam Dương</t>
  </si>
  <si>
    <t>Thị trấn Hợp Hòa</t>
  </si>
  <si>
    <t>Xã Hoàng Hoa</t>
  </si>
  <si>
    <t>Xã Đồng Tĩnh</t>
  </si>
  <si>
    <t>Xã Kim Long</t>
  </si>
  <si>
    <t>Xã Hướng Đạo</t>
  </si>
  <si>
    <t>Xã Đạo Tú</t>
  </si>
  <si>
    <t>Xã An Hòa</t>
  </si>
  <si>
    <t>Xã Duy Phiên</t>
  </si>
  <si>
    <t>Xã Hoàng Đan</t>
  </si>
  <si>
    <t>Xã Hoàng Lâu</t>
  </si>
  <si>
    <t>Huyện Tam Đảo</t>
  </si>
  <si>
    <t>Thị trấn Tam Đảo</t>
  </si>
  <si>
    <t>Thị trấn Hợp Châu</t>
  </si>
  <si>
    <t>Xã Đạo Trù</t>
  </si>
  <si>
    <t>Xã Yên Dương</t>
  </si>
  <si>
    <t>Xã Bồ Lý</t>
  </si>
  <si>
    <t>Thị trấn Đại Đình</t>
  </si>
  <si>
    <t>Xã Tam Quan</t>
  </si>
  <si>
    <t>Huyện Bình Xuyên</t>
  </si>
  <si>
    <t>Thị trấn Hương Canh</t>
  </si>
  <si>
    <t>Thị trấn Gia Khánh</t>
  </si>
  <si>
    <t>Xã Trung Mỹ</t>
  </si>
  <si>
    <t>Thị trấn Bá Hiến</t>
  </si>
  <si>
    <t>Xã Tam Hợp</t>
  </si>
  <si>
    <t>Xã Quất Lưu</t>
  </si>
  <si>
    <t>Xã Sơn Lôi</t>
  </si>
  <si>
    <t>Thị trấn Đạo Đức</t>
  </si>
  <si>
    <t>Thị trấn Thanh Lãng</t>
  </si>
  <si>
    <t>Xã Phú Xuân</t>
  </si>
  <si>
    <t>Huyện Yên Lạc</t>
  </si>
  <si>
    <t>Thị trấn Yên Lạc</t>
  </si>
  <si>
    <t>Xã Đồng Cương</t>
  </si>
  <si>
    <t>Xã Bình Định</t>
  </si>
  <si>
    <t>Xã Trung Nguyên</t>
  </si>
  <si>
    <t>Xã Tề Lỗ</t>
  </si>
  <si>
    <t>Xã Tam Hồng</t>
  </si>
  <si>
    <t>Xã Yên Đồng</t>
  </si>
  <si>
    <t>Xã Văn Tiến</t>
  </si>
  <si>
    <t>Xã Nguyệt Đức</t>
  </si>
  <si>
    <t>Xã Yên Phương</t>
  </si>
  <si>
    <t>Xã Hồng Phương</t>
  </si>
  <si>
    <t>Xã Trung Kiên</t>
  </si>
  <si>
    <t>Xã Đại Tự</t>
  </si>
  <si>
    <t>Xã Hồng Châu</t>
  </si>
  <si>
    <t>Huyện Vĩnh Tường</t>
  </si>
  <si>
    <t>Thị trấn Vĩnh Tường</t>
  </si>
  <si>
    <t>Xã Kim Xá</t>
  </si>
  <si>
    <t>Xã Chấn Hưng</t>
  </si>
  <si>
    <t>Xã Việt Xuân</t>
  </si>
  <si>
    <t>Xã Bồ Sao</t>
  </si>
  <si>
    <t>Xã Lũng Hoà</t>
  </si>
  <si>
    <t>Xã Cao Đại</t>
  </si>
  <si>
    <t>Thị Trấn Thổ Tang</t>
  </si>
  <si>
    <t>Xã Vĩnh Sơn</t>
  </si>
  <si>
    <t>Xã Thượng Trưng</t>
  </si>
  <si>
    <t>Xã Vũ Di</t>
  </si>
  <si>
    <t>Xã Lý Nhân</t>
  </si>
  <si>
    <t>Xã Tuân Chính</t>
  </si>
  <si>
    <t>Xã Vân Xuân</t>
  </si>
  <si>
    <t>Xã Tam Phúc</t>
  </si>
  <si>
    <t>Thị trấn Tứ Trưng</t>
  </si>
  <si>
    <t>Xã Ngũ Kiên</t>
  </si>
  <si>
    <t>Xã An Tường</t>
  </si>
  <si>
    <t>Xã Vĩnh Thịnh</t>
  </si>
  <si>
    <t>Xã Phú Đa</t>
  </si>
  <si>
    <t>Xã Vĩnh Ninh</t>
  </si>
  <si>
    <t>Huyện Sông Lô</t>
  </si>
  <si>
    <t>Xã Lãng Công</t>
  </si>
  <si>
    <t>Xã Quang Yên</t>
  </si>
  <si>
    <t>Xã Bạch Lưu</t>
  </si>
  <si>
    <t>Xã Hải Lựu</t>
  </si>
  <si>
    <t>Xã Đồng Quế</t>
  </si>
  <si>
    <t>Xã Nhân Đạo</t>
  </si>
  <si>
    <t>Xã Đôn Nhân</t>
  </si>
  <si>
    <t>Xã Phương Khoan</t>
  </si>
  <si>
    <t>Xã Nhạo Sơn</t>
  </si>
  <si>
    <t>Xã Như Thụy</t>
  </si>
  <si>
    <t>Xã Yên Thạch</t>
  </si>
  <si>
    <t>Xã Tứ Yên</t>
  </si>
  <si>
    <t>Xã Đức Bác</t>
  </si>
  <si>
    <t>Xã Cao Phong</t>
  </si>
  <si>
    <t>Tỉnh Bắc Ninh</t>
  </si>
  <si>
    <t>Thành phố Bắc Ninh</t>
  </si>
  <si>
    <t>Phường Vũ Ninh</t>
  </si>
  <si>
    <t>27_Tỉnh Bắc Ninh</t>
  </si>
  <si>
    <t>Phường Đáp Cầu</t>
  </si>
  <si>
    <t>Phường Thị Cầu</t>
  </si>
  <si>
    <t>Phường Kinh Bắc</t>
  </si>
  <si>
    <t>Phường Vệ An</t>
  </si>
  <si>
    <t>Phường Tiền An</t>
  </si>
  <si>
    <t>Phường Đại Phúc</t>
  </si>
  <si>
    <t>Phường Ninh Xá</t>
  </si>
  <si>
    <t>Phường Suối Hoa</t>
  </si>
  <si>
    <t>Phường Võ Cường</t>
  </si>
  <si>
    <t>Phường Hòa Long</t>
  </si>
  <si>
    <t>Phường Vạn An</t>
  </si>
  <si>
    <t>Phường Khúc Xuyên</t>
  </si>
  <si>
    <t>Phường Phong Khê</t>
  </si>
  <si>
    <t>Phường Kim Chân</t>
  </si>
  <si>
    <t>Phường Vân Dương</t>
  </si>
  <si>
    <t>Phường Nam Sơn</t>
  </si>
  <si>
    <t>Phường Khắc Niệm</t>
  </si>
  <si>
    <t>Phường Hạp Lĩnh</t>
  </si>
  <si>
    <t>Huyện Yên Phong</t>
  </si>
  <si>
    <t>Thị trấn Chờ</t>
  </si>
  <si>
    <t>Xã Dũng Liệt</t>
  </si>
  <si>
    <t>Xã Tam Giang</t>
  </si>
  <si>
    <t>Xã Thụy Hòa</t>
  </si>
  <si>
    <t>Xã Hòa Tiến</t>
  </si>
  <si>
    <t>Xã Đông Tiến</t>
  </si>
  <si>
    <t>Xã Yên Phụ</t>
  </si>
  <si>
    <t>Xã Trung Nghĩa</t>
  </si>
  <si>
    <t>Xã Đông Phong</t>
  </si>
  <si>
    <t>Xã Long Châu</t>
  </si>
  <si>
    <t>Xã Văn Môn</t>
  </si>
  <si>
    <t>Huyện Quế Võ</t>
  </si>
  <si>
    <t>Thị trấn Phố Mới</t>
  </si>
  <si>
    <t>Xã Việt Thống</t>
  </si>
  <si>
    <t>Xã Đại Xuân</t>
  </si>
  <si>
    <t>Xã Nhân Hòa</t>
  </si>
  <si>
    <t>Xã Bằng An</t>
  </si>
  <si>
    <t>Xã Phương Liễu</t>
  </si>
  <si>
    <t>Xã Quế Tân</t>
  </si>
  <si>
    <t>Xã Phù Lương</t>
  </si>
  <si>
    <t>Xã Phù Lãng</t>
  </si>
  <si>
    <t>Xã Phượng Mao</t>
  </si>
  <si>
    <t>Xã Ngọc Xá</t>
  </si>
  <si>
    <t>Xã Châu Phong</t>
  </si>
  <si>
    <t>Xã Bồng Lai</t>
  </si>
  <si>
    <t>Xã Cách Bi</t>
  </si>
  <si>
    <t>Xã Yên Giả</t>
  </si>
  <si>
    <t>Xã Mộ Đạo</t>
  </si>
  <si>
    <t>Xã Hán Quảng</t>
  </si>
  <si>
    <t>Huyện Tiên Du</t>
  </si>
  <si>
    <t>Thị trấn Lim</t>
  </si>
  <si>
    <t>Xã Nội Duệ</t>
  </si>
  <si>
    <t>Xã Liên Bão</t>
  </si>
  <si>
    <t>Xã Hiên Vân</t>
  </si>
  <si>
    <t>Xã Hoàn Sơn</t>
  </si>
  <si>
    <t>Xã Lạc Vệ</t>
  </si>
  <si>
    <t>Xã Việt Đoàn</t>
  </si>
  <si>
    <t>Xã Phật Tích</t>
  </si>
  <si>
    <t>Xã Tân Chi</t>
  </si>
  <si>
    <t>Xã Minh Đạo</t>
  </si>
  <si>
    <t>Xã Cảnh Hưng</t>
  </si>
  <si>
    <t>Thị xã Từ Sơn</t>
  </si>
  <si>
    <t>Phường Đông Ngàn</t>
  </si>
  <si>
    <t>Phường Tam Sơn</t>
  </si>
  <si>
    <t>Phường Hương Mạc</t>
  </si>
  <si>
    <t>Phường Tương Giang</t>
  </si>
  <si>
    <t>Phường Phù Khê</t>
  </si>
  <si>
    <t>Phường Đồng Kỵ</t>
  </si>
  <si>
    <t>Phường Trang Hạ</t>
  </si>
  <si>
    <t>Phường Đồng Nguyên</t>
  </si>
  <si>
    <t>Phường Châu Khê</t>
  </si>
  <si>
    <t>Phường Tân Hồng</t>
  </si>
  <si>
    <t>Phường Đình Bảng</t>
  </si>
  <si>
    <t>Phường Phù Chẩn</t>
  </si>
  <si>
    <t>Huyện Thuận Thành</t>
  </si>
  <si>
    <t>Thị trấn Hồ</t>
  </si>
  <si>
    <t>Xã Hoài Thượng</t>
  </si>
  <si>
    <t>Xã Đại Đồng Thành</t>
  </si>
  <si>
    <t>Xã Mão Điền</t>
  </si>
  <si>
    <t>Xã Song Hồ</t>
  </si>
  <si>
    <t>Xã Đình Tổ</t>
  </si>
  <si>
    <t>Xã Trí Quả</t>
  </si>
  <si>
    <t>Xã Gia Đông</t>
  </si>
  <si>
    <t>Xã Thanh Khương</t>
  </si>
  <si>
    <t>Xã Trạm Lộ</t>
  </si>
  <si>
    <t>Xã Xuân Lâm</t>
  </si>
  <si>
    <t>Xã Hà Mãn</t>
  </si>
  <si>
    <t>Xã Ngũ Thái</t>
  </si>
  <si>
    <t>Xã Ninh Xá</t>
  </si>
  <si>
    <t>Xã Nghĩa Đạo</t>
  </si>
  <si>
    <t>Xã Song Liễu</t>
  </si>
  <si>
    <t>Huyện Gia Bình</t>
  </si>
  <si>
    <t>Thị trấn Gia Bình</t>
  </si>
  <si>
    <t>Xã Thái Bảo</t>
  </si>
  <si>
    <t>Xã Giang Sơn</t>
  </si>
  <si>
    <t>Xã Cao Đức</t>
  </si>
  <si>
    <t>Xã Đại Lai</t>
  </si>
  <si>
    <t>Xã Song Giang</t>
  </si>
  <si>
    <t>Xã Lãng Ngâm</t>
  </si>
  <si>
    <t>Xã Nhân Thắng</t>
  </si>
  <si>
    <t>Xã Đông Cứu</t>
  </si>
  <si>
    <t>Xã Đại Bái</t>
  </si>
  <si>
    <t>Xã Quỳnh Phú</t>
  </si>
  <si>
    <t>Huyện Lương Tài</t>
  </si>
  <si>
    <t>Thị trấn Thứa</t>
  </si>
  <si>
    <t>Xã Trung Kênh</t>
  </si>
  <si>
    <t>Xã Phú Hòa</t>
  </si>
  <si>
    <t>Xã Mỹ Hương</t>
  </si>
  <si>
    <t>Xã Tân Lãng</t>
  </si>
  <si>
    <t>Xã Quảng Phú</t>
  </si>
  <si>
    <t>Xã Trừng Xá</t>
  </si>
  <si>
    <t>Xã Lai Hạ</t>
  </si>
  <si>
    <t>Xã Trung Chính</t>
  </si>
  <si>
    <t>Xã Lâm Thao</t>
  </si>
  <si>
    <t>Tỉnh Hải Dương</t>
  </si>
  <si>
    <t>Thành phố Hải Dương</t>
  </si>
  <si>
    <t>Phường Cẩm Thượng</t>
  </si>
  <si>
    <t>30_Tỉnh Hải Dương</t>
  </si>
  <si>
    <t>Phường Bình Hàn</t>
  </si>
  <si>
    <t>Phường Ngọc Châu</t>
  </si>
  <si>
    <t>Phường Nhị Châu</t>
  </si>
  <si>
    <t>Phường Phạm Ngũ Lão</t>
  </si>
  <si>
    <t>Phường Tân Bình</t>
  </si>
  <si>
    <t>Phường Lê Thanh Nghị</t>
  </si>
  <si>
    <t>Phường Hải Tân</t>
  </si>
  <si>
    <t>Phường Tứ Minh</t>
  </si>
  <si>
    <t>Phường Việt Hoà</t>
  </si>
  <si>
    <t>Phường Ái Quốc</t>
  </si>
  <si>
    <t>Xã Tiền Tiến</t>
  </si>
  <si>
    <t>Phường Thạch Khôi</t>
  </si>
  <si>
    <t>Phường Tân Hưng</t>
  </si>
  <si>
    <t>Xã Gia Xuyên</t>
  </si>
  <si>
    <t>Thành phố Chí Linh</t>
  </si>
  <si>
    <t>Phường Phả Lại</t>
  </si>
  <si>
    <t>Phường Sao Đỏ</t>
  </si>
  <si>
    <t>Phường Bến Tắm</t>
  </si>
  <si>
    <t>Xã Hoàng Hoa Thám</t>
  </si>
  <si>
    <t>Xã Bắc An</t>
  </si>
  <si>
    <t>Phường Hoàng Tiến</t>
  </si>
  <si>
    <t>Phường Cộng Hoà</t>
  </si>
  <si>
    <t>Phường Hoàng Tân</t>
  </si>
  <si>
    <t>Phường Cổ Thành</t>
  </si>
  <si>
    <t>Phường Văn An</t>
  </si>
  <si>
    <t>Phường Chí Minh</t>
  </si>
  <si>
    <t>Phường Văn Đức</t>
  </si>
  <si>
    <t>Phường Thái Học</t>
  </si>
  <si>
    <t>Xã Nhân Huệ</t>
  </si>
  <si>
    <t>Phường An Lạc</t>
  </si>
  <si>
    <t>Phường Đồng Lạc</t>
  </si>
  <si>
    <t>Huyện Nam Sách</t>
  </si>
  <si>
    <t>Thị trấn Nam Sách</t>
  </si>
  <si>
    <t>Xã Nam Hưng</t>
  </si>
  <si>
    <t>Xã Nam Tân</t>
  </si>
  <si>
    <t>Xã Hiệp Cát</t>
  </si>
  <si>
    <t>Xã Thanh Quang</t>
  </si>
  <si>
    <t>Xã Quốc Tuấn</t>
  </si>
  <si>
    <t>Xã Nam Chính</t>
  </si>
  <si>
    <t>Xã Nam Trung</t>
  </si>
  <si>
    <t>Xã Thái Tân</t>
  </si>
  <si>
    <t>Xã An Lâm</t>
  </si>
  <si>
    <t>Xã Phú Điền</t>
  </si>
  <si>
    <t>Thị xã Kinh Môn</t>
  </si>
  <si>
    <t>Phường An Lưu</t>
  </si>
  <si>
    <t>Phường Thất Hùng</t>
  </si>
  <si>
    <t>Xã Lê Ninh</t>
  </si>
  <si>
    <t>Xã Hoành Sơn</t>
  </si>
  <si>
    <t>Phường Phạm Thái</t>
  </si>
  <si>
    <t>Phường Duy Tân</t>
  </si>
  <si>
    <t>Phường Phú Thứ</t>
  </si>
  <si>
    <t>Xã Thăng Long</t>
  </si>
  <si>
    <t>Xã Lạc Long</t>
  </si>
  <si>
    <t>Phường An Sinh</t>
  </si>
  <si>
    <t>Phường Hiệp Sơn</t>
  </si>
  <si>
    <t>Xã Thượng Quận</t>
  </si>
  <si>
    <t>Phường An Phụ</t>
  </si>
  <si>
    <t>Phường Hiệp An</t>
  </si>
  <si>
    <t>Phường Long Xuyên</t>
  </si>
  <si>
    <t>Phường Thái Thịnh</t>
  </si>
  <si>
    <t>Phường Hiến Thành</t>
  </si>
  <si>
    <t>Huyện Kim Thành</t>
  </si>
  <si>
    <t>Thị trấn Phú Thái</t>
  </si>
  <si>
    <t>Xã Lai Vu</t>
  </si>
  <si>
    <t>Xã Thượng Vũ</t>
  </si>
  <si>
    <t>Xã Cổ Dũng</t>
  </si>
  <si>
    <t>Xã Tuấn Việt</t>
  </si>
  <si>
    <t>Xã Kim Xuyên</t>
  </si>
  <si>
    <t>Xã Phúc Thành A</t>
  </si>
  <si>
    <t>Xã Ngũ Phúc</t>
  </si>
  <si>
    <t>Xã Kim Anh</t>
  </si>
  <si>
    <t>Xã Kim Liên</t>
  </si>
  <si>
    <t>Xã Kim Tân</t>
  </si>
  <si>
    <t>Xã Kim Đính</t>
  </si>
  <si>
    <t>Xã Tam Kỳ</t>
  </si>
  <si>
    <t>Xã Đồng Cẩm</t>
  </si>
  <si>
    <t>Xã Đại Đức</t>
  </si>
  <si>
    <t>Huyện Thanh Hà</t>
  </si>
  <si>
    <t>Thị trấn Thanh Hà</t>
  </si>
  <si>
    <t>Xã Cẩm Chế</t>
  </si>
  <si>
    <t>Xã Thanh Lang</t>
  </si>
  <si>
    <t>Xã Thanh Khê</t>
  </si>
  <si>
    <t>Xã Thanh Xá</t>
  </si>
  <si>
    <t>Xã An Phượng</t>
  </si>
  <si>
    <t>Xã Thanh Hồng</t>
  </si>
  <si>
    <t>Xã Thanh Cường</t>
  </si>
  <si>
    <t>Xã Vĩnh Lập</t>
  </si>
  <si>
    <t>Huyện Cẩm Giàng</t>
  </si>
  <si>
    <t>Thị trấn Cẩm Giang</t>
  </si>
  <si>
    <t>Thị trấn Lai Cách</t>
  </si>
  <si>
    <t>Xã Cẩm Hưng</t>
  </si>
  <si>
    <t>Xã Cẩm Hoàng</t>
  </si>
  <si>
    <t>Xã Cẩm Văn</t>
  </si>
  <si>
    <t>Xã Ngọc Liên</t>
  </si>
  <si>
    <t>Xã Thạch Lỗi</t>
  </si>
  <si>
    <t>Xã Cẩm Vũ</t>
  </si>
  <si>
    <t>Xã Đức Chính</t>
  </si>
  <si>
    <t>Xã Định Sơn</t>
  </si>
  <si>
    <t>Xã Lương Điền</t>
  </si>
  <si>
    <t>Xã Cao An</t>
  </si>
  <si>
    <t>Xã Tân Trường</t>
  </si>
  <si>
    <t>Xã Cẩm Phúc</t>
  </si>
  <si>
    <t>Xã Cẩm Điền</t>
  </si>
  <si>
    <t>Xã Cẩm Đông</t>
  </si>
  <si>
    <t>Xã Cẩm Đoài</t>
  </si>
  <si>
    <t>Huyện Bình Giang</t>
  </si>
  <si>
    <t>Thị trấn Kẻ Sặt</t>
  </si>
  <si>
    <t>Xã Vĩnh Hưng</t>
  </si>
  <si>
    <t>Xã Hùng Thắng</t>
  </si>
  <si>
    <t>Xã Vĩnh Hồng</t>
  </si>
  <si>
    <t>Xã Thúc Kháng</t>
  </si>
  <si>
    <t>Xã Tân Hồng</t>
  </si>
  <si>
    <t>Xã Hồng Khê</t>
  </si>
  <si>
    <t>Xã Cổ Bì</t>
  </si>
  <si>
    <t>Xã Nhân Quyền</t>
  </si>
  <si>
    <t>Xã Thái Dương</t>
  </si>
  <si>
    <t>Xã Bình Xuyên</t>
  </si>
  <si>
    <t>Huyện Gia Lộc</t>
  </si>
  <si>
    <t>Thị trấn Gia Lộc</t>
  </si>
  <si>
    <t>Xã Yết Kiêu</t>
  </si>
  <si>
    <t>Xã Gia Tân</t>
  </si>
  <si>
    <t>Xã Gia Khánh</t>
  </si>
  <si>
    <t>Xã Gia Lương</t>
  </si>
  <si>
    <t>Xã Toàn Thắng</t>
  </si>
  <si>
    <t>Xã Hồng Hưng</t>
  </si>
  <si>
    <t>Xã Phạm Trấn</t>
  </si>
  <si>
    <t>Xã Đoàn Thượng</t>
  </si>
  <si>
    <t>Xã Thống Kênh</t>
  </si>
  <si>
    <t>Xã Nhật Tân</t>
  </si>
  <si>
    <t>Xã Đức Xương</t>
  </si>
  <si>
    <t>Huyện Tứ Kỳ</t>
  </si>
  <si>
    <t>Thị trấn Tứ Kỳ</t>
  </si>
  <si>
    <t>Xã Ngọc Kỳ</t>
  </si>
  <si>
    <t>Xã Bình Lăng</t>
  </si>
  <si>
    <t>Xã Tái Sơn</t>
  </si>
  <si>
    <t>Xã Quang Phục</t>
  </si>
  <si>
    <t>Xã Tân Kỳ</t>
  </si>
  <si>
    <t>Xã Quang Khải</t>
  </si>
  <si>
    <t>Xã Đại Hợp</t>
  </si>
  <si>
    <t>Xã Quảng Nghiệp</t>
  </si>
  <si>
    <t>Xã An Thanh</t>
  </si>
  <si>
    <t>Xã Văn Tố</t>
  </si>
  <si>
    <t>Xã Phượng Kỳ</t>
  </si>
  <si>
    <t>Xã Cộng Lạc</t>
  </si>
  <si>
    <t>Xã Tiên Động</t>
  </si>
  <si>
    <t>Xã Nguyên Giáp</t>
  </si>
  <si>
    <t>Xã Hà Kỳ</t>
  </si>
  <si>
    <t>Xã Hà Thanh</t>
  </si>
  <si>
    <t>Huyện Ninh Giang</t>
  </si>
  <si>
    <t>Thị trấn Ninh Giang</t>
  </si>
  <si>
    <t>Xã Ứng Hoè</t>
  </si>
  <si>
    <t>Xã Hồng Đức</t>
  </si>
  <si>
    <t>Xã An Đức</t>
  </si>
  <si>
    <t>Xã Vĩnh Hòa</t>
  </si>
  <si>
    <t>Xã Đông Xuyên</t>
  </si>
  <si>
    <t>Xã Ninh Hải</t>
  </si>
  <si>
    <t>Xã Kiến Quốc</t>
  </si>
  <si>
    <t>Xã Hồng Dụ</t>
  </si>
  <si>
    <t>Xã Văn Hội</t>
  </si>
  <si>
    <t>Xã Hồng Phúc</t>
  </si>
  <si>
    <t>Huyện Thanh Miện</t>
  </si>
  <si>
    <t>Thị trấn Thanh Miện</t>
  </si>
  <si>
    <t>Xã Thanh Tùng</t>
  </si>
  <si>
    <t>Xã Phạm Kha</t>
  </si>
  <si>
    <t>Xã Ngô Quyền</t>
  </si>
  <si>
    <t>Xã Đoàn Tùng</t>
  </si>
  <si>
    <t>Xã Lê Hồng</t>
  </si>
  <si>
    <t>Xã Tứ Cường</t>
  </si>
  <si>
    <t>Xã Ngũ Hùng</t>
  </si>
  <si>
    <t>Xã Cao Thắng</t>
  </si>
  <si>
    <t>Xã Chi Lăng Bắc</t>
  </si>
  <si>
    <t>Xã Chi Lăng Nam</t>
  </si>
  <si>
    <t>Xã Thanh Giang</t>
  </si>
  <si>
    <t>Thành phố Hải Phòng</t>
  </si>
  <si>
    <t>31_Thành phố Hải Phòng</t>
  </si>
  <si>
    <t>Phường Phan Bội Châu</t>
  </si>
  <si>
    <t>Phường Cầu Tre</t>
  </si>
  <si>
    <t>Phường Lạc Viên</t>
  </si>
  <si>
    <t>Phường Đổng Quốc Bình</t>
  </si>
  <si>
    <t>Phường An Biên</t>
  </si>
  <si>
    <t>Phường Hồ Nam</t>
  </si>
  <si>
    <t>Phường Trại Cau</t>
  </si>
  <si>
    <t>Phường Dư Hàng</t>
  </si>
  <si>
    <t>Phường Niệm Nghĩa</t>
  </si>
  <si>
    <t>Phường Vĩnh Niệm</t>
  </si>
  <si>
    <t>Quận Hải An</t>
  </si>
  <si>
    <t>Phường Đông Hải 1</t>
  </si>
  <si>
    <t>Phường Đông Hải 2</t>
  </si>
  <si>
    <t>Phường Đằng Lâm</t>
  </si>
  <si>
    <t>Phường Thành Tô</t>
  </si>
  <si>
    <t>Phường Đằng Hải</t>
  </si>
  <si>
    <t>Phường Nam Hải</t>
  </si>
  <si>
    <t>Phường Cát Bi</t>
  </si>
  <si>
    <t>Phường Tràng Cát</t>
  </si>
  <si>
    <t>Phường Quán Trữ</t>
  </si>
  <si>
    <t>Phường Đồng Hoà</t>
  </si>
  <si>
    <t>Phường Ngọc Sơn</t>
  </si>
  <si>
    <t>Phường Trần Thành Ngọ</t>
  </si>
  <si>
    <t>Phường Văn Đẩu</t>
  </si>
  <si>
    <t>Phường Phù Liễn</t>
  </si>
  <si>
    <t>Phường Tràng Minh</t>
  </si>
  <si>
    <t>Quận Đồ Sơn</t>
  </si>
  <si>
    <t>Phường Ngọc Xuyên</t>
  </si>
  <si>
    <t>Phường Hải Sơn</t>
  </si>
  <si>
    <t>Phường Vạn Hương</t>
  </si>
  <si>
    <t>Phường Minh Đức</t>
  </si>
  <si>
    <t>Phường Bàng La</t>
  </si>
  <si>
    <t>Phường Hợp Đức</t>
  </si>
  <si>
    <t>Quận Dương Kinh</t>
  </si>
  <si>
    <t>Phường Đa Phúc</t>
  </si>
  <si>
    <t>Phường Anh Dũng</t>
  </si>
  <si>
    <t>Phường Hải Thành</t>
  </si>
  <si>
    <t>Phường Hoà Nghĩa</t>
  </si>
  <si>
    <t>Huyện Thuỷ Nguyên</t>
  </si>
  <si>
    <t>Thị trấn Núi Đèo</t>
  </si>
  <si>
    <t>Thị trấn Minh Đức</t>
  </si>
  <si>
    <t>Xã Lại Xuân</t>
  </si>
  <si>
    <t>Xã Kỳ Sơn</t>
  </si>
  <si>
    <t>Xã Liên Khê</t>
  </si>
  <si>
    <t>Xã Lưu Kiếm</t>
  </si>
  <si>
    <t>Xã Lưu Kỳ</t>
  </si>
  <si>
    <t>Xã Gia Minh</t>
  </si>
  <si>
    <t>Xã Gia Đức</t>
  </si>
  <si>
    <t>Xã Quảng Thanh</t>
  </si>
  <si>
    <t>Xã Chính Mỹ</t>
  </si>
  <si>
    <t>Xã Kênh Giang</t>
  </si>
  <si>
    <t>Xã Cao Nhân</t>
  </si>
  <si>
    <t>Xã Mỹ Đồng</t>
  </si>
  <si>
    <t>Xã Hoà Bình</t>
  </si>
  <si>
    <t>Xã An Lư</t>
  </si>
  <si>
    <t>Xã Thuỷ Triều</t>
  </si>
  <si>
    <t>Xã Phục Lễ</t>
  </si>
  <si>
    <t>Xã Phả Lễ</t>
  </si>
  <si>
    <t>Xã Lập Lễ</t>
  </si>
  <si>
    <t>Xã Kiền Bái</t>
  </si>
  <si>
    <t>Xã Thiên Hương</t>
  </si>
  <si>
    <t>Xã Thuỷ Sơn</t>
  </si>
  <si>
    <t>Xã Thuỷ Đường</t>
  </si>
  <si>
    <t>Xã Hoàng Động</t>
  </si>
  <si>
    <t>Xã Lâm Động</t>
  </si>
  <si>
    <t>Xã Hoa Động</t>
  </si>
  <si>
    <t>Xã Dương Quan</t>
  </si>
  <si>
    <t>Huyện An Dương</t>
  </si>
  <si>
    <t>Thị trấn An Dương</t>
  </si>
  <si>
    <t>Xã Lê Thiện</t>
  </si>
  <si>
    <t>Xã Đại Bản</t>
  </si>
  <si>
    <t>Xã An Hoà</t>
  </si>
  <si>
    <t>Xã An Hưng</t>
  </si>
  <si>
    <t>Xã An Hồng</t>
  </si>
  <si>
    <t>Xã Đặng Cương</t>
  </si>
  <si>
    <t>Xã An Đồng</t>
  </si>
  <si>
    <t>Huyện An Lão</t>
  </si>
  <si>
    <t>Thị trấn An Lão</t>
  </si>
  <si>
    <t>Xã Bát Trang</t>
  </si>
  <si>
    <t>Xã Trường Thọ</t>
  </si>
  <si>
    <t>Xã Trường Thành</t>
  </si>
  <si>
    <t>Xã Quang Hưng</t>
  </si>
  <si>
    <t>Thị trấn Trường Sơn</t>
  </si>
  <si>
    <t>Xã Tân Viên</t>
  </si>
  <si>
    <t>Xã Mỹ Đức</t>
  </si>
  <si>
    <t>Xã An Thọ</t>
  </si>
  <si>
    <t>Xã An Thái</t>
  </si>
  <si>
    <t>Huyện Kiến Thuỵ</t>
  </si>
  <si>
    <t>Thị trấn Núi Đối</t>
  </si>
  <si>
    <t>Xã Đông Phương</t>
  </si>
  <si>
    <t>Xã Thuận Thiên</t>
  </si>
  <si>
    <t>Xã Du Lễ</t>
  </si>
  <si>
    <t>Xã Thuỵ Hương</t>
  </si>
  <si>
    <t>Xã Đại Hà</t>
  </si>
  <si>
    <t>Xã Ngũ Đoan</t>
  </si>
  <si>
    <t>Xã Đoàn Xá</t>
  </si>
  <si>
    <t>Huyện Tiên Lãng</t>
  </si>
  <si>
    <t>Thị trấn Tiên Lãng</t>
  </si>
  <si>
    <t>Xã Tiên Cường</t>
  </si>
  <si>
    <t>Xã Tự Cường</t>
  </si>
  <si>
    <t>Xã Khởi Nghĩa</t>
  </si>
  <si>
    <t>Xã Tiên Thanh</t>
  </si>
  <si>
    <t>Xã Đoàn Lập</t>
  </si>
  <si>
    <t>Xã Tiên Thắng</t>
  </si>
  <si>
    <t>Xã Tiên Minh</t>
  </si>
  <si>
    <t>Xã Bắc Hưng</t>
  </si>
  <si>
    <t>Xã Tây Hưng</t>
  </si>
  <si>
    <t>Huyện Vĩnh Bảo</t>
  </si>
  <si>
    <t>Thị trấn Vĩnh Bảo</t>
  </si>
  <si>
    <t>Xã Giang Biên</t>
  </si>
  <si>
    <t>Xã Thắng Thuỷ</t>
  </si>
  <si>
    <t>Xã Trung Lập</t>
  </si>
  <si>
    <t>Xã Vĩnh Long</t>
  </si>
  <si>
    <t>Xã Hiệp Hoà</t>
  </si>
  <si>
    <t>Xã Nhân Hoà</t>
  </si>
  <si>
    <t>Xã Hưng Nhân</t>
  </si>
  <si>
    <t>Xã Đồng Minh</t>
  </si>
  <si>
    <t>Xã Liên Am</t>
  </si>
  <si>
    <t>Xã Lý Học</t>
  </si>
  <si>
    <t>Xã Tam Cường</t>
  </si>
  <si>
    <t>Xã Cộng Hiền</t>
  </si>
  <si>
    <t>Xã Cổ Am</t>
  </si>
  <si>
    <t>Xã Trấn Dương</t>
  </si>
  <si>
    <t>Huyện Cát Hải</t>
  </si>
  <si>
    <t>Thị trấn Cát Bà</t>
  </si>
  <si>
    <t>Thị trấn Cát Hải</t>
  </si>
  <si>
    <t>Xã Đồng Bài</t>
  </si>
  <si>
    <t>Xã Hoàng Châu</t>
  </si>
  <si>
    <t>Xã Văn Phong</t>
  </si>
  <si>
    <t>Xã Phù Long</t>
  </si>
  <si>
    <t>Xã Gia Luận</t>
  </si>
  <si>
    <t>Xã Hiền Hào</t>
  </si>
  <si>
    <t>Xã Trân Châu</t>
  </si>
  <si>
    <t>Xã Việt Hải</t>
  </si>
  <si>
    <t>Xã Xuân Đám</t>
  </si>
  <si>
    <t>Huyện Bạch Long Vĩ</t>
  </si>
  <si>
    <t>Tỉnh Hưng Yên</t>
  </si>
  <si>
    <t>Thành phố Hưng Yên</t>
  </si>
  <si>
    <t>33_Tỉnh Hưng Yên</t>
  </si>
  <si>
    <t>Phường Hiến Nam</t>
  </si>
  <si>
    <t>Phường An Tảo</t>
  </si>
  <si>
    <t>Phường Hồng Châu</t>
  </si>
  <si>
    <t>Xã Quảng Châu</t>
  </si>
  <si>
    <t>Xã Bảo Khê</t>
  </si>
  <si>
    <t>Xã Hùng Cường</t>
  </si>
  <si>
    <t>Xã Phương Chiểu</t>
  </si>
  <si>
    <t>Xã Hoàng Hanh</t>
  </si>
  <si>
    <t>Huyện Văn Lâm</t>
  </si>
  <si>
    <t>Thị trấn Như Quỳnh</t>
  </si>
  <si>
    <t>Xã Lạc Đạo</t>
  </si>
  <si>
    <t>Xã Chỉ Đạo</t>
  </si>
  <si>
    <t>Xã Việt Hưng</t>
  </si>
  <si>
    <t>Xã Đình Dù</t>
  </si>
  <si>
    <t>Xã Minh Hải</t>
  </si>
  <si>
    <t>Xã Lương Tài</t>
  </si>
  <si>
    <t>Xã Trưng Trắc</t>
  </si>
  <si>
    <t>Xã Lạc Hồng</t>
  </si>
  <si>
    <t>Huyện Văn Giang</t>
  </si>
  <si>
    <t>Thị trấn Văn Giang</t>
  </si>
  <si>
    <t>Xã Xuân Quan</t>
  </si>
  <si>
    <t>Xã Cửu Cao</t>
  </si>
  <si>
    <t>Xã Phụng Công</t>
  </si>
  <si>
    <t>Xã Nghĩa Trụ</t>
  </si>
  <si>
    <t>Xã Long Hưng</t>
  </si>
  <si>
    <t>Xã Vĩnh Khúc</t>
  </si>
  <si>
    <t>Xã Liên Nghĩa</t>
  </si>
  <si>
    <t>Xã Mễ Sở</t>
  </si>
  <si>
    <t>Huyện Yên Mỹ</t>
  </si>
  <si>
    <t>Thị trấn Yên Mỹ</t>
  </si>
  <si>
    <t>Xã Giai Phạm</t>
  </si>
  <si>
    <t>Xã Nghĩa Hiệp</t>
  </si>
  <si>
    <t>Xã Đồng Than</t>
  </si>
  <si>
    <t>Xã Liêu Xá</t>
  </si>
  <si>
    <t>Xã Hoàn Long</t>
  </si>
  <si>
    <t>Xã Trung Hưng</t>
  </si>
  <si>
    <t>Xã Lý Thường Kiệt</t>
  </si>
  <si>
    <t>Thị xã Mỹ Hào</t>
  </si>
  <si>
    <t>Phường Bần Yên Nhân</t>
  </si>
  <si>
    <t>Xã Cẩm Xá</t>
  </si>
  <si>
    <t>Xã Hòa Phong</t>
  </si>
  <si>
    <t>Phường Nhân Hòa</t>
  </si>
  <si>
    <t>Phường Dị Sử</t>
  </si>
  <si>
    <t>Phường Bạch Sam</t>
  </si>
  <si>
    <t>Xã Xuân Dục</t>
  </si>
  <si>
    <t>Xã Ngọc Lâm</t>
  </si>
  <si>
    <t>Huyện Ân Thi</t>
  </si>
  <si>
    <t>Thị trấn Ân Thi</t>
  </si>
  <si>
    <t>Xã Phù Ủng</t>
  </si>
  <si>
    <t>Xã Bãi Sậy</t>
  </si>
  <si>
    <t>Xã Đào Dương</t>
  </si>
  <si>
    <t>Xã Tân Phúc</t>
  </si>
  <si>
    <t>Xã Xuân Trúc</t>
  </si>
  <si>
    <t>Xã Quảng Lãng</t>
  </si>
  <si>
    <t>Xã Văn Nhuệ</t>
  </si>
  <si>
    <t>Xã Đặng Lễ</t>
  </si>
  <si>
    <t>Xã Cẩm Ninh</t>
  </si>
  <si>
    <t>Xã Đa Lộc</t>
  </si>
  <si>
    <t>Xã Hồ Tùng Mậu</t>
  </si>
  <si>
    <t>Xã Hạ Lễ</t>
  </si>
  <si>
    <t>Huyện Khoái Châu</t>
  </si>
  <si>
    <t>Thị trấn Khoái Châu</t>
  </si>
  <si>
    <t>Xã Đông Tảo</t>
  </si>
  <si>
    <t>Xã Dạ Trạch</t>
  </si>
  <si>
    <t>Xã Hàm Tử</t>
  </si>
  <si>
    <t>Xã Ông Đình</t>
  </si>
  <si>
    <t>Xã Tứ Dân</t>
  </si>
  <si>
    <t>Xã An Vĩ</t>
  </si>
  <si>
    <t>Xã Đông Kết</t>
  </si>
  <si>
    <t>Xã Bình Kiều</t>
  </si>
  <si>
    <t>Xã Tân Châu</t>
  </si>
  <si>
    <t>Xã Phùng Hưng</t>
  </si>
  <si>
    <t>Xã Việt Hòa</t>
  </si>
  <si>
    <t>Xã Đông Ninh</t>
  </si>
  <si>
    <t>Xã Đại Tập</t>
  </si>
  <si>
    <t>Xã Chí Tân</t>
  </si>
  <si>
    <t>Xã Thuần Hưng</t>
  </si>
  <si>
    <t>Xã Nhuế Dương</t>
  </si>
  <si>
    <t>Huyện Kim Động</t>
  </si>
  <si>
    <t>Thị trấn Lương Bằng</t>
  </si>
  <si>
    <t>Xã Nghĩa Dân</t>
  </si>
  <si>
    <t>Xã Vĩnh Xá</t>
  </si>
  <si>
    <t>Xã Phạm Ngũ Lão</t>
  </si>
  <si>
    <t>Xã Thọ Vinh</t>
  </si>
  <si>
    <t>Xã Đồng Thanh</t>
  </si>
  <si>
    <t>Xã Chính Nghĩa</t>
  </si>
  <si>
    <t>Xã Nhân La</t>
  </si>
  <si>
    <t>Xã Mai Động</t>
  </si>
  <si>
    <t>Xã Đức Hợp</t>
  </si>
  <si>
    <t>Xã Hiệp Cường</t>
  </si>
  <si>
    <t>Huyện Tiên Lữ</t>
  </si>
  <si>
    <t>Thị trấn Vương</t>
  </si>
  <si>
    <t>Xã Dị Chế</t>
  </si>
  <si>
    <t>Xã Lệ Xá</t>
  </si>
  <si>
    <t>Xã An Viên</t>
  </si>
  <si>
    <t>Xã Đức Thắng</t>
  </si>
  <si>
    <t>Xã Trung Dũng</t>
  </si>
  <si>
    <t>Xã Hải Triều</t>
  </si>
  <si>
    <t>Xã Thủ Sỹ</t>
  </si>
  <si>
    <t>Xã Thiện Phiến</t>
  </si>
  <si>
    <t>Xã Thụy Lôi</t>
  </si>
  <si>
    <t>Xã Cương Chính</t>
  </si>
  <si>
    <t>Xã Minh Phượng</t>
  </si>
  <si>
    <t>Huyện Phù Cừ</t>
  </si>
  <si>
    <t>Thị trấn Trần Cao</t>
  </si>
  <si>
    <t>Xã Phan Sào Nam</t>
  </si>
  <si>
    <t>Xã Minh Hoàng</t>
  </si>
  <si>
    <t>Xã Đoàn Đào</t>
  </si>
  <si>
    <t>Xã Tống Phan</t>
  </si>
  <si>
    <t>Xã Đình Cao</t>
  </si>
  <si>
    <t>Xã Nhật Quang</t>
  </si>
  <si>
    <t>Xã Nguyên Hòa</t>
  </si>
  <si>
    <t>Xã Tống Trân</t>
  </si>
  <si>
    <t>Tỉnh Thái Bình</t>
  </si>
  <si>
    <t>Thành phố Thái Bình</t>
  </si>
  <si>
    <t>Phường Lê Hồng Phong</t>
  </si>
  <si>
    <t>34_Tỉnh Thái Bình</t>
  </si>
  <si>
    <t>Phường Bồ Xuyên</t>
  </si>
  <si>
    <t>Phường Kỳ Bá</t>
  </si>
  <si>
    <t>Phường Phú Khánh</t>
  </si>
  <si>
    <t>Phường Tiền Phong</t>
  </si>
  <si>
    <t>Phường Trần Lãm</t>
  </si>
  <si>
    <t>Xã Đông Hòa</t>
  </si>
  <si>
    <t>Phường Hoàng Diệu</t>
  </si>
  <si>
    <t>Xã Vũ Phúc</t>
  </si>
  <si>
    <t>Xã Vũ Chính</t>
  </si>
  <si>
    <t>Xã Vũ Đông</t>
  </si>
  <si>
    <t>Xã Vũ Lạc</t>
  </si>
  <si>
    <t>Huyện Quỳnh Phụ</t>
  </si>
  <si>
    <t>Thị trấn Quỳnh Côi</t>
  </si>
  <si>
    <t>Xã An Khê</t>
  </si>
  <si>
    <t>Xã Quỳnh Hoa</t>
  </si>
  <si>
    <t>Xã Quỳnh Lâm</t>
  </si>
  <si>
    <t>Xã Quỳnh Thọ</t>
  </si>
  <si>
    <t>Xã An Hiệp</t>
  </si>
  <si>
    <t>Xã Quỳnh Hoàng</t>
  </si>
  <si>
    <t>Xã Quỳnh Giao</t>
  </si>
  <si>
    <t>Xã An Cầu</t>
  </si>
  <si>
    <t>Xã Quỳnh Hồng</t>
  </si>
  <si>
    <t>Xã Quỳnh Khê</t>
  </si>
  <si>
    <t>Xã Quỳnh Minh</t>
  </si>
  <si>
    <t>Xã An Ninh</t>
  </si>
  <si>
    <t>Xã Quỳnh Ngọc</t>
  </si>
  <si>
    <t>Xã Quỳnh Hải</t>
  </si>
  <si>
    <t>Thị trấn An Bài</t>
  </si>
  <si>
    <t>Xã An Ấp</t>
  </si>
  <si>
    <t>Xã Quỳnh Hội</t>
  </si>
  <si>
    <t>Xã Quỳnh Mỹ</t>
  </si>
  <si>
    <t>Xã An Quí</t>
  </si>
  <si>
    <t>Xã An Vũ</t>
  </si>
  <si>
    <t>Xã An Lễ</t>
  </si>
  <si>
    <t>Xã Quỳnh Hưng</t>
  </si>
  <si>
    <t>Xã Quỳnh Bảo</t>
  </si>
  <si>
    <t>Xã Quỳnh Nguyên</t>
  </si>
  <si>
    <t>Xã An Vinh</t>
  </si>
  <si>
    <t>Xã Quỳnh Xá</t>
  </si>
  <si>
    <t>Xã An Dục</t>
  </si>
  <si>
    <t>Xã Quỳnh Trang</t>
  </si>
  <si>
    <t>Xã An Tràng</t>
  </si>
  <si>
    <t>Huyện Hưng Hà</t>
  </si>
  <si>
    <t>Thị trấn Hưng Hà</t>
  </si>
  <si>
    <t>Xã Điệp Nông</t>
  </si>
  <si>
    <t>Xã Tân Lễ</t>
  </si>
  <si>
    <t>Xã Hùng Dũng</t>
  </si>
  <si>
    <t>Thị trấn Hưng Nhân</t>
  </si>
  <si>
    <t>Xã Đoan Hùng</t>
  </si>
  <si>
    <t>Xã Duyên Hải</t>
  </si>
  <si>
    <t>Xã Văn Cẩm</t>
  </si>
  <si>
    <t>Xã Đông Đô</t>
  </si>
  <si>
    <t>Xã Tây Đô</t>
  </si>
  <si>
    <t>Xã Tiến Đức</t>
  </si>
  <si>
    <t>Xã Thái Hưng</t>
  </si>
  <si>
    <t>Xã Thái Phương</t>
  </si>
  <si>
    <t>Xã Hồng Lĩnh</t>
  </si>
  <si>
    <t>Xã Chí Hòa</t>
  </si>
  <si>
    <t>Huyện Đông Hưng</t>
  </si>
  <si>
    <t>Thị trấn Đông Hưng</t>
  </si>
  <si>
    <t>Xã Đô Lương</t>
  </si>
  <si>
    <t>Xã Liên Giang</t>
  </si>
  <si>
    <t>Xã An Châu</t>
  </si>
  <si>
    <t>Xã Đông Cường</t>
  </si>
  <si>
    <t>Xã Lô Giang</t>
  </si>
  <si>
    <t>Xã Nguyên Xá</t>
  </si>
  <si>
    <t>Xã Hà Giang</t>
  </si>
  <si>
    <t>Xã Đông Kinh</t>
  </si>
  <si>
    <t>Xã Đông Hợp</t>
  </si>
  <si>
    <t>Xã Đông Các</t>
  </si>
  <si>
    <t>Xã Đông Tân</t>
  </si>
  <si>
    <t>Xã Đông Vinh</t>
  </si>
  <si>
    <t>Xã Đông Động</t>
  </si>
  <si>
    <t>Xã Hồng Bạch</t>
  </si>
  <si>
    <t>Xã Trọng Quan</t>
  </si>
  <si>
    <t>Xã Đông Á</t>
  </si>
  <si>
    <t>Xã Đông Hoàng</t>
  </si>
  <si>
    <t>Xã Đông Dương</t>
  </si>
  <si>
    <t>Huyện Thái Thụy</t>
  </si>
  <si>
    <t>Thị trấn Diêm Điền</t>
  </si>
  <si>
    <t>Xã Thụy Trường</t>
  </si>
  <si>
    <t>Xã Hồng Dũng</t>
  </si>
  <si>
    <t>Xã Thụy Quỳnh</t>
  </si>
  <si>
    <t>Xã An Tân</t>
  </si>
  <si>
    <t>Xã Thụy Ninh</t>
  </si>
  <si>
    <t>Xã Thụy Hưng</t>
  </si>
  <si>
    <t>Xã Thụy Việt</t>
  </si>
  <si>
    <t>Xã Thụy Văn</t>
  </si>
  <si>
    <t>Xã Thụy Xuân</t>
  </si>
  <si>
    <t>Xã Dương Phúc</t>
  </si>
  <si>
    <t>Xã Thụy Trình</t>
  </si>
  <si>
    <t>Xã Thụy Bình</t>
  </si>
  <si>
    <t>Xã Thụy Chính</t>
  </si>
  <si>
    <t>Xã Thụy Dân</t>
  </si>
  <si>
    <t>Xã Thụy Hải</t>
  </si>
  <si>
    <t>Xã Thụy Liên</t>
  </si>
  <si>
    <t>Xã Thụy Duyên</t>
  </si>
  <si>
    <t>Xã Thụy Thanh</t>
  </si>
  <si>
    <t>Xã Thụy Sơn</t>
  </si>
  <si>
    <t>Xã Thụy Phong</t>
  </si>
  <si>
    <t>Xã Thái Thượng</t>
  </si>
  <si>
    <t>Xã Thái Nguyên</t>
  </si>
  <si>
    <t>Xã Dương Hồng  Thủy</t>
  </si>
  <si>
    <t>Xã Thái Giang</t>
  </si>
  <si>
    <t>Xã Thái Phúc</t>
  </si>
  <si>
    <t>Xã Thái Đô</t>
  </si>
  <si>
    <t>Xã Thái Xuyên</t>
  </si>
  <si>
    <t>Xã  Mỹ Lộc</t>
  </si>
  <si>
    <t>Xã Tân Học</t>
  </si>
  <si>
    <t>Xã Thái Thịnh</t>
  </si>
  <si>
    <t>Xã Thuần Thành</t>
  </si>
  <si>
    <t>Xã Thái Thọ</t>
  </si>
  <si>
    <t>Huyện Tiền Hải</t>
  </si>
  <si>
    <t>Thị trấn Tiền Hải</t>
  </si>
  <si>
    <t>Xã Đông Trà</t>
  </si>
  <si>
    <t>Xã Đông Long</t>
  </si>
  <si>
    <t>Xã Đông Quí</t>
  </si>
  <si>
    <t>Xã Tây Lương</t>
  </si>
  <si>
    <t>Xã Tây Ninh</t>
  </si>
  <si>
    <t>Xã Đông Trung</t>
  </si>
  <si>
    <t>Xã Đông Cơ</t>
  </si>
  <si>
    <t>Xã Tây Giang</t>
  </si>
  <si>
    <t>Xã Đông Lâm</t>
  </si>
  <si>
    <t>Xã Phương Công</t>
  </si>
  <si>
    <t>Xã Tây Tiến</t>
  </si>
  <si>
    <t>Xã Vân Trường</t>
  </si>
  <si>
    <t>Xã Nam Thắng</t>
  </si>
  <si>
    <t>Xã Bắc Hải</t>
  </si>
  <si>
    <t>Xã Nam Thịnh</t>
  </si>
  <si>
    <t>Xã Nam Hà</t>
  </si>
  <si>
    <t>Xã Nam Thanh</t>
  </si>
  <si>
    <t>Xã Nam Hải</t>
  </si>
  <si>
    <t>Xã Nam Phú</t>
  </si>
  <si>
    <t>Huyện Kiến Xương</t>
  </si>
  <si>
    <t>Thị trấn Kiến Xương</t>
  </si>
  <si>
    <t>Xã Trà Giang</t>
  </si>
  <si>
    <t>Xã Tây Sơn</t>
  </si>
  <si>
    <t>Xã Bình Nguyên</t>
  </si>
  <si>
    <t>Xã Thanh Tân</t>
  </si>
  <si>
    <t>Xã Thượng Hiền</t>
  </si>
  <si>
    <t>Xã Vũ Ninh</t>
  </si>
  <si>
    <t>Xã Vũ An</t>
  </si>
  <si>
    <t>Xã Quang Lịch</t>
  </si>
  <si>
    <t>Xã Vũ Quí</t>
  </si>
  <si>
    <t>Xã Quang Bình</t>
  </si>
  <si>
    <t>Xã Vũ Trung</t>
  </si>
  <si>
    <t>Xã Vũ Thắng</t>
  </si>
  <si>
    <t>Xã Vũ Công</t>
  </si>
  <si>
    <t>Xã Vũ Hòa</t>
  </si>
  <si>
    <t>Xã Nam Bình</t>
  </si>
  <si>
    <t>Huyện Vũ Thư</t>
  </si>
  <si>
    <t>Thị trấn Vũ Thư</t>
  </si>
  <si>
    <t>Xã Hồng Lý</t>
  </si>
  <si>
    <t>Xã Phúc Thành</t>
  </si>
  <si>
    <t>Xã Song Lãng</t>
  </si>
  <si>
    <t>Xã Minh Lãng</t>
  </si>
  <si>
    <t>Xã Dũng Nghĩa</t>
  </si>
  <si>
    <t>Xã Tam Quang</t>
  </si>
  <si>
    <t>Xã Bách Thuận</t>
  </si>
  <si>
    <t>Xã Tự Tân</t>
  </si>
  <si>
    <t>Xã Song An</t>
  </si>
  <si>
    <t>Xã Trung An</t>
  </si>
  <si>
    <t>Xã Vũ Hội</t>
  </si>
  <si>
    <t>Xã Việt Thuận</t>
  </si>
  <si>
    <t>Xã Vũ Vinh</t>
  </si>
  <si>
    <t>Xã Vũ Đoài</t>
  </si>
  <si>
    <t>Xã Vũ Tiến</t>
  </si>
  <si>
    <t>Xã Vũ Vân</t>
  </si>
  <si>
    <t>Xã Duy Nhất</t>
  </si>
  <si>
    <t>Tỉnh Hà Nam</t>
  </si>
  <si>
    <t>Thành phố Phủ Lý</t>
  </si>
  <si>
    <t>35_Tỉnh Hà Nam</t>
  </si>
  <si>
    <t>Phường Lương Khánh Thiện</t>
  </si>
  <si>
    <t>Phường Hai Bà Trưng</t>
  </si>
  <si>
    <t>Phường Lam Hạ</t>
  </si>
  <si>
    <t>Xã Phù Vân</t>
  </si>
  <si>
    <t>Phường Liêm Chính</t>
  </si>
  <si>
    <t>Xã Liêm Chung</t>
  </si>
  <si>
    <t>Phường Thanh Châu</t>
  </si>
  <si>
    <t>Xã Tiên Tân</t>
  </si>
  <si>
    <t>Xã Tiên Hiệp</t>
  </si>
  <si>
    <t>Xã Tiên Hải</t>
  </si>
  <si>
    <t>Xã Liêm Tuyền</t>
  </si>
  <si>
    <t>Xã Liêm Tiết</t>
  </si>
  <si>
    <t>Phường Thanh Tuyền</t>
  </si>
  <si>
    <t>Xã Đinh Xá</t>
  </si>
  <si>
    <t>Xã Trịnh Xá</t>
  </si>
  <si>
    <t>Thị xã Duy Tiên</t>
  </si>
  <si>
    <t>Phường Đồng Văn</t>
  </si>
  <si>
    <t>Phường Hòa Mạc</t>
  </si>
  <si>
    <t>Xã Mộc Bắc</t>
  </si>
  <si>
    <t>Phường Châu Giang</t>
  </si>
  <si>
    <t>Phường Bạch Thượng</t>
  </si>
  <si>
    <t>Phường Duy Minh</t>
  </si>
  <si>
    <t>Xã Mộc Nam</t>
  </si>
  <si>
    <t>Phường Duy Hải</t>
  </si>
  <si>
    <t>Xã Chuyên Ngoại</t>
  </si>
  <si>
    <t>Phường Yên Bắc</t>
  </si>
  <si>
    <t>Xã Trác Văn</t>
  </si>
  <si>
    <t>Phường Tiên Nội</t>
  </si>
  <si>
    <t>Phường Hoàng Đông</t>
  </si>
  <si>
    <t>Xã Yên Nam</t>
  </si>
  <si>
    <t>Xã Tiên Ngoại</t>
  </si>
  <si>
    <t>Huyện Kim Bảng</t>
  </si>
  <si>
    <t>Thị trấn Quế</t>
  </si>
  <si>
    <t>Xã Nguyễn Úy</t>
  </si>
  <si>
    <t>Xã Đại Cương</t>
  </si>
  <si>
    <t>Xã Lê Hồ</t>
  </si>
  <si>
    <t>Xã Tượng Lĩnh</t>
  </si>
  <si>
    <t>Xã Nhật Tựu</t>
  </si>
  <si>
    <t>Xã Đồng Hóa</t>
  </si>
  <si>
    <t>Xã Hoàng Tây</t>
  </si>
  <si>
    <t>Xã Văn Xá</t>
  </si>
  <si>
    <t>Xã Khả Phong</t>
  </si>
  <si>
    <t>Thị trấn Ba Sao</t>
  </si>
  <si>
    <t>Xã Thi Sơn</t>
  </si>
  <si>
    <t>Huyện Thanh Liêm</t>
  </si>
  <si>
    <t>Thị trấn Kiện Khê</t>
  </si>
  <si>
    <t>Xã Liêm Phong</t>
  </si>
  <si>
    <t>Xã Liêm Cần</t>
  </si>
  <si>
    <t>Xã Liêm Thuận</t>
  </si>
  <si>
    <t>Xã Thanh Phong</t>
  </si>
  <si>
    <t>Thị trấn Tân Thanh</t>
  </si>
  <si>
    <t>Xã Liêm Túc</t>
  </si>
  <si>
    <t>Xã Liêm Sơn</t>
  </si>
  <si>
    <t>Xã Thanh Hương</t>
  </si>
  <si>
    <t>Xã Thanh Nghị</t>
  </si>
  <si>
    <t>Xã Thanh Tâm</t>
  </si>
  <si>
    <t>Xã Thanh Nguyên</t>
  </si>
  <si>
    <t>Huyện Bình Lục</t>
  </si>
  <si>
    <t>Thị trấn Bình Mỹ</t>
  </si>
  <si>
    <t>Xã Bình Nghĩa</t>
  </si>
  <si>
    <t>Xã Tràng An</t>
  </si>
  <si>
    <t>Xã Đồng Du</t>
  </si>
  <si>
    <t>Xã Ngọc Lũ</t>
  </si>
  <si>
    <t>Xã Hưng Công</t>
  </si>
  <si>
    <t>Xã Đồn Xá</t>
  </si>
  <si>
    <t>Xã Bồ Đề</t>
  </si>
  <si>
    <t>Xã Bối Cầu</t>
  </si>
  <si>
    <t>Xã An Nội</t>
  </si>
  <si>
    <t>Xã Vũ Bản</t>
  </si>
  <si>
    <t>Xã An Đổ</t>
  </si>
  <si>
    <t>Xã La Sơn</t>
  </si>
  <si>
    <t>Xã Tiêu Động</t>
  </si>
  <si>
    <t>Xã An Lão</t>
  </si>
  <si>
    <t>Huyện Lý Nhân</t>
  </si>
  <si>
    <t>Xã Nguyên Lý</t>
  </si>
  <si>
    <t>Xã Chính Lý</t>
  </si>
  <si>
    <t>Xã Chân Lý</t>
  </si>
  <si>
    <t>Xã Đạo Lý</t>
  </si>
  <si>
    <t>Xã Công Lý</t>
  </si>
  <si>
    <t>Xã Văn Lý</t>
  </si>
  <si>
    <t>Xã Đức Lý</t>
  </si>
  <si>
    <t>Xã Trần Hưng Đạo</t>
  </si>
  <si>
    <t>Thị trấn Vĩnh Trụ</t>
  </si>
  <si>
    <t>Xã Nhân Thịnh</t>
  </si>
  <si>
    <t>Xã Nhân Khang</t>
  </si>
  <si>
    <t>Xã Nhân Chính</t>
  </si>
  <si>
    <t>Xã Nhân Bình</t>
  </si>
  <si>
    <t>Xã Phú Phúc</t>
  </si>
  <si>
    <t>Xã Xuân Khê</t>
  </si>
  <si>
    <t>Xã Hòa Hậu</t>
  </si>
  <si>
    <t>Tỉnh Nam Định</t>
  </si>
  <si>
    <t>Thành phố Nam Định</t>
  </si>
  <si>
    <t>Phường Hạ Long</t>
  </si>
  <si>
    <t>36_Tỉnh Nam Định</t>
  </si>
  <si>
    <t>Phường Trần Tế Xương</t>
  </si>
  <si>
    <t>Phường Vị Hoàng</t>
  </si>
  <si>
    <t>Phường Vị Xuyên</t>
  </si>
  <si>
    <t>Phường Cửa Bắc</t>
  </si>
  <si>
    <t>Phường Bà Triệu</t>
  </si>
  <si>
    <t>Phường Trường Thi</t>
  </si>
  <si>
    <t>Phường Trần Đăng Ninh</t>
  </si>
  <si>
    <t>Phường Năng Tĩnh</t>
  </si>
  <si>
    <t>Phường Trần Quang Khải</t>
  </si>
  <si>
    <t>Phường Lộc Hạ</t>
  </si>
  <si>
    <t>Phường Lộc Vượng</t>
  </si>
  <si>
    <t>Phường Lộc Hòa</t>
  </si>
  <si>
    <t>Phường Mỹ Xá</t>
  </si>
  <si>
    <t>Xã Lộc An</t>
  </si>
  <si>
    <t>Xã Nam Vân</t>
  </si>
  <si>
    <t>Huyện Mỹ Lộc</t>
  </si>
  <si>
    <t>Thị trấn Mỹ Lộc</t>
  </si>
  <si>
    <t>Xã Mỹ Tiến</t>
  </si>
  <si>
    <t>Xã Mỹ Thắng</t>
  </si>
  <si>
    <t>Xã Mỹ Trung</t>
  </si>
  <si>
    <t>Xã Mỹ Tân</t>
  </si>
  <si>
    <t>Xã Mỹ Phúc</t>
  </si>
  <si>
    <t>Xã Mỹ Thịnh</t>
  </si>
  <si>
    <t>Huyện Vụ Bản</t>
  </si>
  <si>
    <t>Thị trấn Gôi</t>
  </si>
  <si>
    <t>Xã Minh Thuận</t>
  </si>
  <si>
    <t>Xã Hiển Khánh</t>
  </si>
  <si>
    <t>Xã Hợp Hưng</t>
  </si>
  <si>
    <t>Xã Liên Bảo</t>
  </si>
  <si>
    <t>Xã Thành Lợi</t>
  </si>
  <si>
    <t>Xã Kim Thái</t>
  </si>
  <si>
    <t>Xã Vĩnh Hào</t>
  </si>
  <si>
    <t>Huyện Ý Yên</t>
  </si>
  <si>
    <t>Thị trấn Lâm</t>
  </si>
  <si>
    <t>Xã Yên Tân</t>
  </si>
  <si>
    <t>Xã Yên Lợi</t>
  </si>
  <si>
    <t>Xã Yên Thọ</t>
  </si>
  <si>
    <t>Xã Yên Nghĩa</t>
  </si>
  <si>
    <t>Xã Yên Minh</t>
  </si>
  <si>
    <t>Xã Yên Chính</t>
  </si>
  <si>
    <t>Xã Yên Khánh</t>
  </si>
  <si>
    <t>Xã Yên Hồng</t>
  </si>
  <si>
    <t>Xã Yên Quang</t>
  </si>
  <si>
    <t>Xã Yên Tiến</t>
  </si>
  <si>
    <t>Xã Yên Lộc</t>
  </si>
  <si>
    <t>Xã Yên Bằng</t>
  </si>
  <si>
    <t>Xã Yên Khang</t>
  </si>
  <si>
    <t>Xã Yên Nhân</t>
  </si>
  <si>
    <t>Huyện Nghĩa Hưng</t>
  </si>
  <si>
    <t>Thị trấn Liễu Đề</t>
  </si>
  <si>
    <t>Thị trấn Rạng Đông</t>
  </si>
  <si>
    <t>Xã Nghĩa Đồng</t>
  </si>
  <si>
    <t>Xã Nghĩa Thịnh</t>
  </si>
  <si>
    <t>Xã Nghĩa Minh</t>
  </si>
  <si>
    <t>Xã Nghĩa Thái</t>
  </si>
  <si>
    <t>Xã Hoàng Nam</t>
  </si>
  <si>
    <t>Xã Nghĩa Châu</t>
  </si>
  <si>
    <t>Xã Nghĩa Lạc</t>
  </si>
  <si>
    <t>Xã Nghĩa Hồng</t>
  </si>
  <si>
    <t>Xã Nghĩa Phong</t>
  </si>
  <si>
    <t>Xã Nghĩa Phú</t>
  </si>
  <si>
    <t>Xã Nghĩa Bình</t>
  </si>
  <si>
    <t>Thị trấn Quỹ Nhất</t>
  </si>
  <si>
    <t>Xã Nghĩa Tân</t>
  </si>
  <si>
    <t>Xã Nghĩa Hùng</t>
  </si>
  <si>
    <t>Xã Nghĩa Lâm</t>
  </si>
  <si>
    <t>Xã Nghĩa Thành</t>
  </si>
  <si>
    <t>Xã Phúc Thắng</t>
  </si>
  <si>
    <t>Xã Nghĩa Hải</t>
  </si>
  <si>
    <t>Xã Nam Điền</t>
  </si>
  <si>
    <t>Huyện Nam Trực</t>
  </si>
  <si>
    <t>Thị trấn Nam Giang</t>
  </si>
  <si>
    <t>Xã Nam Mỹ</t>
  </si>
  <si>
    <t>Xã Nam Toàn</t>
  </si>
  <si>
    <t>Xã Nam Hùng</t>
  </si>
  <si>
    <t>Xã Nam Hoa</t>
  </si>
  <si>
    <t>Xã Nam Lợi</t>
  </si>
  <si>
    <t>Xã Nam Thái</t>
  </si>
  <si>
    <t>Huyện Trực Ninh</t>
  </si>
  <si>
    <t>Thị trấn Cổ Lễ</t>
  </si>
  <si>
    <t>Xã Phương Định</t>
  </si>
  <si>
    <t>Xã Trực Chính</t>
  </si>
  <si>
    <t>Xã Trung Đông</t>
  </si>
  <si>
    <t>Xã Liêm Hải</t>
  </si>
  <si>
    <t>Xã Trực Tuấn</t>
  </si>
  <si>
    <t>Xã Trực Đạo</t>
  </si>
  <si>
    <t>Xã Trực Hưng</t>
  </si>
  <si>
    <t>Xã Trực Nội</t>
  </si>
  <si>
    <t>Thị trấn Cát Thành</t>
  </si>
  <si>
    <t>Xã Trực Thanh</t>
  </si>
  <si>
    <t>Xã Trực Khang</t>
  </si>
  <si>
    <t>Xã Trực Thuận</t>
  </si>
  <si>
    <t>Xã Trực Mỹ</t>
  </si>
  <si>
    <t>Xã Trực Đại</t>
  </si>
  <si>
    <t>Xã Trực Cường</t>
  </si>
  <si>
    <t>Thị trấn Ninh Cường</t>
  </si>
  <si>
    <t>Xã Trực Thái</t>
  </si>
  <si>
    <t>Xã Trực Hùng</t>
  </si>
  <si>
    <t>Xã Trực Thắng</t>
  </si>
  <si>
    <t>Huyện Xuân Trường</t>
  </si>
  <si>
    <t>Thị trấn Xuân Trường</t>
  </si>
  <si>
    <t>Xã Xuân Châu</t>
  </si>
  <si>
    <t>Xã Xuân Hồng</t>
  </si>
  <si>
    <t>Xã Xuân Thành</t>
  </si>
  <si>
    <t>Xã Xuân Phong</t>
  </si>
  <si>
    <t>Xã Xuân Tân</t>
  </si>
  <si>
    <t>Xã Xuân Ngọc</t>
  </si>
  <si>
    <t>Xã Xuân Bắc</t>
  </si>
  <si>
    <t>Xã Thọ Nghiệp</t>
  </si>
  <si>
    <t>Xã Xuân Trung</t>
  </si>
  <si>
    <t>Xã Xuân Vinh</t>
  </si>
  <si>
    <t>Xã Xuân Kiên</t>
  </si>
  <si>
    <t>Xã Xuân Tiến</t>
  </si>
  <si>
    <t>Xã Xuân Ninh</t>
  </si>
  <si>
    <t>Huyện Giao Thủy</t>
  </si>
  <si>
    <t>Thị trấn Ngô Đồng</t>
  </si>
  <si>
    <t>Thị trấn Quất Lâm</t>
  </si>
  <si>
    <t>Xã Giao Hương</t>
  </si>
  <si>
    <t>Xã Hồng Thuận</t>
  </si>
  <si>
    <t>Xã Giao Thiện</t>
  </si>
  <si>
    <t>Xã Giao Thanh</t>
  </si>
  <si>
    <t>Xã Bình Hòa</t>
  </si>
  <si>
    <t>Xã Giao Tiến</t>
  </si>
  <si>
    <t>Xã Giao Hà</t>
  </si>
  <si>
    <t>Xã Giao Nhân</t>
  </si>
  <si>
    <t>Xã Giao An</t>
  </si>
  <si>
    <t>Xã Giao Lạc</t>
  </si>
  <si>
    <t>Xã Giao Châu</t>
  </si>
  <si>
    <t>Xã Giao Tân</t>
  </si>
  <si>
    <t>Xã Giao Yến</t>
  </si>
  <si>
    <t>Xã Giao Xuân</t>
  </si>
  <si>
    <t>Xã Giao Thịnh</t>
  </si>
  <si>
    <t>Xã Giao Hải</t>
  </si>
  <si>
    <t>Xã Bạch Long</t>
  </si>
  <si>
    <t>Xã Giao Long</t>
  </si>
  <si>
    <t>Xã Giao Phong</t>
  </si>
  <si>
    <t>Huyện Hải Hậu</t>
  </si>
  <si>
    <t>Thị trấn Yên Định</t>
  </si>
  <si>
    <t>Thị trấn Cồn</t>
  </si>
  <si>
    <t>Thị trấn Thịnh Long</t>
  </si>
  <si>
    <t>Xã Hải Nam</t>
  </si>
  <si>
    <t>Xã Hải Trung</t>
  </si>
  <si>
    <t>Xã Hải Vân</t>
  </si>
  <si>
    <t>Xã Hải Minh</t>
  </si>
  <si>
    <t>Xã Hải Anh</t>
  </si>
  <si>
    <t>Xã Hải Hưng</t>
  </si>
  <si>
    <t>Xã Hải Bắc</t>
  </si>
  <si>
    <t>Xã Hải Phúc</t>
  </si>
  <si>
    <t>Xã Hải Thanh</t>
  </si>
  <si>
    <t>Xã Hải Hà</t>
  </si>
  <si>
    <t>Xã Hải Long</t>
  </si>
  <si>
    <t>Xã Hải Phương</t>
  </si>
  <si>
    <t>Xã Hải Đường</t>
  </si>
  <si>
    <t>Xã Hải Lộc</t>
  </si>
  <si>
    <t>Xã Hải Quang</t>
  </si>
  <si>
    <t>Xã Hải Tân</t>
  </si>
  <si>
    <t>Xã Hải Phong</t>
  </si>
  <si>
    <t>Xã Hải An</t>
  </si>
  <si>
    <t>Xã Hải Tây</t>
  </si>
  <si>
    <t>Xã Hải Lý</t>
  </si>
  <si>
    <t>Xã Hải Phú</t>
  </si>
  <si>
    <t>Xã Hải Giang</t>
  </si>
  <si>
    <t>Xã Hải Cường</t>
  </si>
  <si>
    <t>Xã Hải Ninh</t>
  </si>
  <si>
    <t>Xã Hải Chính</t>
  </si>
  <si>
    <t>Xã Hải Châu</t>
  </si>
  <si>
    <t>Xã Hải Hòa</t>
  </si>
  <si>
    <t>Tỉnh Ninh Bình</t>
  </si>
  <si>
    <t>Thành phố Ninh Bình</t>
  </si>
  <si>
    <t>Phường Đông Thành</t>
  </si>
  <si>
    <t>37_Tỉnh Ninh Bình</t>
  </si>
  <si>
    <t>Phường Vân Giang</t>
  </si>
  <si>
    <t>Phường Bích Đào</t>
  </si>
  <si>
    <t>Phường Phúc Thành</t>
  </si>
  <si>
    <t>Phường Nam Bình</t>
  </si>
  <si>
    <t>Phường Nam Thành</t>
  </si>
  <si>
    <t>Phường Ninh Khánh</t>
  </si>
  <si>
    <t>Xã Ninh Nhất</t>
  </si>
  <si>
    <t>Xã Ninh Tiến</t>
  </si>
  <si>
    <t>Xã Ninh Phúc</t>
  </si>
  <si>
    <t>Phường Ninh Sơn</t>
  </si>
  <si>
    <t>Phường Ninh Phong</t>
  </si>
  <si>
    <t>Thành phố Tam Điệp</t>
  </si>
  <si>
    <t>Phường Trung Sơn</t>
  </si>
  <si>
    <t>Phường Tây Sơn</t>
  </si>
  <si>
    <t>Phường Yên Bình</t>
  </si>
  <si>
    <t>Huyện Nho Quan</t>
  </si>
  <si>
    <t>Thị trấn Nho Quan</t>
  </si>
  <si>
    <t>Xã Xích Thổ</t>
  </si>
  <si>
    <t>Xã Gia Lâm</t>
  </si>
  <si>
    <t>Xã Gia Sơn</t>
  </si>
  <si>
    <t>Xã Thạch Bình</t>
  </si>
  <si>
    <t>Xã Gia Thủy</t>
  </si>
  <si>
    <t>Xã Gia Tường</t>
  </si>
  <si>
    <t>Xã Cúc Phương</t>
  </si>
  <si>
    <t>Xã Lạc Vân</t>
  </si>
  <si>
    <t>Xã Đồng Phong</t>
  </si>
  <si>
    <t>Xã Lạng Phong</t>
  </si>
  <si>
    <t>Xã Thượng Hòa</t>
  </si>
  <si>
    <t>Xã Văn Phương</t>
  </si>
  <si>
    <t>Xã Thanh Lạc</t>
  </si>
  <si>
    <t>Xã Sơn Lai</t>
  </si>
  <si>
    <t>Xã Kỳ Phú</t>
  </si>
  <si>
    <t>Xã Quỳnh Lưu</t>
  </si>
  <si>
    <t>Xã Phú Long</t>
  </si>
  <si>
    <t>Huyện Gia Viễn</t>
  </si>
  <si>
    <t>Thị trấn Me</t>
  </si>
  <si>
    <t>Xã Gia Hòa</t>
  </si>
  <si>
    <t>Xã Gia Hưng</t>
  </si>
  <si>
    <t>Xã Gia Vân</t>
  </si>
  <si>
    <t>Xã Gia Xuân</t>
  </si>
  <si>
    <t>Xã Gia Lập</t>
  </si>
  <si>
    <t>Xã Gia Vượng</t>
  </si>
  <si>
    <t>Xã Gia Trấn</t>
  </si>
  <si>
    <t>Xã Gia Thịnh</t>
  </si>
  <si>
    <t>Xã Gia Phương</t>
  </si>
  <si>
    <t>Xã Gia Thắng</t>
  </si>
  <si>
    <t>Xã Gia Trung</t>
  </si>
  <si>
    <t>Xã Gia Lạc</t>
  </si>
  <si>
    <t>Xã Gia Tiến</t>
  </si>
  <si>
    <t>Xã Gia Sinh</t>
  </si>
  <si>
    <t>Xã Gia Phong</t>
  </si>
  <si>
    <t>Huyện Hoa Lư</t>
  </si>
  <si>
    <t>Thị trấn Thiên Tôn</t>
  </si>
  <si>
    <t>Xã Ninh Giang</t>
  </si>
  <si>
    <t>Xã Ninh Khang</t>
  </si>
  <si>
    <t>Xã Ninh Mỹ</t>
  </si>
  <si>
    <t>Xã Ninh Hòa</t>
  </si>
  <si>
    <t>Xã Ninh Xuân</t>
  </si>
  <si>
    <t>Xã Ninh Thắng</t>
  </si>
  <si>
    <t>Xã Ninh Vân</t>
  </si>
  <si>
    <t>Xã Ninh An</t>
  </si>
  <si>
    <t>Huyện Yên Khánh</t>
  </si>
  <si>
    <t>Thị trấn Yên Ninh</t>
  </si>
  <si>
    <t>Xã Khánh Tiên</t>
  </si>
  <si>
    <t>Xã Khánh Phú</t>
  </si>
  <si>
    <t>Xã Khánh Hòa</t>
  </si>
  <si>
    <t>Xã Khánh Lợi</t>
  </si>
  <si>
    <t>Xã Khánh An</t>
  </si>
  <si>
    <t>Xã Khánh Cường</t>
  </si>
  <si>
    <t>Xã Khánh Cư</t>
  </si>
  <si>
    <t>Xã Khánh Hải</t>
  </si>
  <si>
    <t>Xã Khánh Trung</t>
  </si>
  <si>
    <t>Xã Khánh Mậu</t>
  </si>
  <si>
    <t>Xã Khánh Vân</t>
  </si>
  <si>
    <t>Xã Khánh Hội</t>
  </si>
  <si>
    <t>Xã Khánh Công</t>
  </si>
  <si>
    <t>Xã Khánh Thành</t>
  </si>
  <si>
    <t>Xã Khánh Nhạc</t>
  </si>
  <si>
    <t>Xã Khánh Thủy</t>
  </si>
  <si>
    <t>Xã Khánh Hồng</t>
  </si>
  <si>
    <t>Huyện Kim Sơn</t>
  </si>
  <si>
    <t>Thị trấn Phát Diệm</t>
  </si>
  <si>
    <t>Thị trấn Bình Minh</t>
  </si>
  <si>
    <t>Xã Hồi Ninh</t>
  </si>
  <si>
    <t>Xã Xuân Chính</t>
  </si>
  <si>
    <t>Xã Kim Định</t>
  </si>
  <si>
    <t>Xã Ân Hòa</t>
  </si>
  <si>
    <t>Xã Quang Thiện</t>
  </si>
  <si>
    <t>Xã Như Hòa</t>
  </si>
  <si>
    <t>Xã Chất Bình</t>
  </si>
  <si>
    <t>Xã Đồng Hướng</t>
  </si>
  <si>
    <t>Xã Kim Chính</t>
  </si>
  <si>
    <t>Xã Thượng Kiệm</t>
  </si>
  <si>
    <t>Xã Lưu Phương</t>
  </si>
  <si>
    <t>Xã Lai Thành</t>
  </si>
  <si>
    <t>Xã Định Hóa</t>
  </si>
  <si>
    <t>Xã Văn Hải</t>
  </si>
  <si>
    <t>Xã Kim Mỹ</t>
  </si>
  <si>
    <t>Xã Cồn Thoi</t>
  </si>
  <si>
    <t>Xã Kim Hải</t>
  </si>
  <si>
    <t>Xã Kim Trung</t>
  </si>
  <si>
    <t>Xã Kim Đông</t>
  </si>
  <si>
    <t>Huyện Yên Mô</t>
  </si>
  <si>
    <t>Thị trấn Yên Thịnh</t>
  </si>
  <si>
    <t>Xã Khánh Dương</t>
  </si>
  <si>
    <t>Xã Khánh Thịnh</t>
  </si>
  <si>
    <t>Xã Yên Từ</t>
  </si>
  <si>
    <t>Xã Yên Mạc</t>
  </si>
  <si>
    <t>Tỉnh Thanh Hóa</t>
  </si>
  <si>
    <t>Thành phố Thanh Hóa</t>
  </si>
  <si>
    <t>3. North Central and Central coastal areas</t>
  </si>
  <si>
    <t>38_Tỉnh Thanh Hóa</t>
  </si>
  <si>
    <t>Phường Đông Thọ</t>
  </si>
  <si>
    <t>Phường Nam Ngạn</t>
  </si>
  <si>
    <t>Phường Phú Sơn</t>
  </si>
  <si>
    <t>Phường Ba Đình</t>
  </si>
  <si>
    <t>Phường Ngọc Trạo</t>
  </si>
  <si>
    <t>Phường Đông Vệ</t>
  </si>
  <si>
    <t>Phường Đông Sơn</t>
  </si>
  <si>
    <t>Phường Tân Sơn</t>
  </si>
  <si>
    <t>Phường Đông Cương</t>
  </si>
  <si>
    <t>Phường Đông Hương</t>
  </si>
  <si>
    <t>Phường Quảng Hưng</t>
  </si>
  <si>
    <t>Phường Quảng Thắng</t>
  </si>
  <si>
    <t>Phường Quảng Thành</t>
  </si>
  <si>
    <t>Xã Thiệu Vân</t>
  </si>
  <si>
    <t>Phường Thiệu Khánh</t>
  </si>
  <si>
    <t>Phường Thiệu Dương</t>
  </si>
  <si>
    <t>Phường Tào Xuyên</t>
  </si>
  <si>
    <t>Phường Long Anh</t>
  </si>
  <si>
    <t>Xã Hoằng Quang</t>
  </si>
  <si>
    <t>Xã Hoằng Đại</t>
  </si>
  <si>
    <t>Phường Đông Lĩnh</t>
  </si>
  <si>
    <t>Phường Đông Tân</t>
  </si>
  <si>
    <t>Phường An Hưng</t>
  </si>
  <si>
    <t>Phường Quảng Thịnh</t>
  </si>
  <si>
    <t>Phường Quảng Đông</t>
  </si>
  <si>
    <t>Phường Quảng Cát</t>
  </si>
  <si>
    <t>Phường Quảng Phú</t>
  </si>
  <si>
    <t>Phường Quảng Tâm</t>
  </si>
  <si>
    <t>Thị xã Bỉm Sơn</t>
  </si>
  <si>
    <t>Thành phố Sầm Sơn</t>
  </si>
  <si>
    <t>Phường Trường Sơn</t>
  </si>
  <si>
    <t>Phường Quảng Cư</t>
  </si>
  <si>
    <t>Phường Quảng Tiến</t>
  </si>
  <si>
    <t>Xã Quảng Hùng</t>
  </si>
  <si>
    <t>Phường Quảng Thọ</t>
  </si>
  <si>
    <t>Phường Quảng Châu</t>
  </si>
  <si>
    <t>Phường Quảng Vinh</t>
  </si>
  <si>
    <t>Xã Quảng Đại</t>
  </si>
  <si>
    <t>Huyện Mường Lát</t>
  </si>
  <si>
    <t>Thị trấn Mường Lát</t>
  </si>
  <si>
    <t>Xã Tam Chung</t>
  </si>
  <si>
    <t>Xã Mường Lý</t>
  </si>
  <si>
    <t>Xã Trung Lý</t>
  </si>
  <si>
    <t>Xã Quang Chiểu</t>
  </si>
  <si>
    <t>Xã Pù Nhi</t>
  </si>
  <si>
    <t>Xã Nhi Sơn</t>
  </si>
  <si>
    <t>Xã Mường Chanh</t>
  </si>
  <si>
    <t>Huyện Quan Hóa</t>
  </si>
  <si>
    <t>Thị trấn Hồi Xuân</t>
  </si>
  <si>
    <t>Xã Phú Thanh</t>
  </si>
  <si>
    <t>Xã Phú Lệ</t>
  </si>
  <si>
    <t>Xã Hiền Chung</t>
  </si>
  <si>
    <t>Xã Hiền Kiệt</t>
  </si>
  <si>
    <t>Xã Thiên Phủ</t>
  </si>
  <si>
    <t>Xã Phú Nghiêm</t>
  </si>
  <si>
    <t>Xã Nam Xuân</t>
  </si>
  <si>
    <t>Xã Nam Động</t>
  </si>
  <si>
    <t>Huyện Bá Thước</t>
  </si>
  <si>
    <t>Thị trấn Cành Nàng</t>
  </si>
  <si>
    <t>Xã Điền Thượng</t>
  </si>
  <si>
    <t>Xã Điền Hạ</t>
  </si>
  <si>
    <t>Xã Điền Quang</t>
  </si>
  <si>
    <t>Xã Điền Trung</t>
  </si>
  <si>
    <t>Xã Lương Ngoại</t>
  </si>
  <si>
    <t>Xã Ái Thượng</t>
  </si>
  <si>
    <t>Xã Lương Nội</t>
  </si>
  <si>
    <t>Xã Điền Lư</t>
  </si>
  <si>
    <t>Xã Lương Trung</t>
  </si>
  <si>
    <t>Xã Lũng Niêm</t>
  </si>
  <si>
    <t>Xã Lũng Cao</t>
  </si>
  <si>
    <t>Xã Hạ Trung</t>
  </si>
  <si>
    <t>Xã Thành Lâm</t>
  </si>
  <si>
    <t>Xã Ban Công</t>
  </si>
  <si>
    <t>Xã Kỳ Tân</t>
  </si>
  <si>
    <t>Xã Văn Nho</t>
  </si>
  <si>
    <t>Xã Thiết Ống</t>
  </si>
  <si>
    <t>Xã Thiết Kế</t>
  </si>
  <si>
    <t>Huyện Quan Sơn</t>
  </si>
  <si>
    <t>Xã Trung Xuân</t>
  </si>
  <si>
    <t>Xã Trung Thượng</t>
  </si>
  <si>
    <t>Xã Trung Tiến</t>
  </si>
  <si>
    <t>Xã Trung Hạ</t>
  </si>
  <si>
    <t>Xã Na Mèo</t>
  </si>
  <si>
    <t>Thị trấn Sơn Lư</t>
  </si>
  <si>
    <t>Xã Tam Lư</t>
  </si>
  <si>
    <t>Xã Sơn Điện</t>
  </si>
  <si>
    <t>Xã Mường Mìn</t>
  </si>
  <si>
    <t>Huyện Lang Chánh</t>
  </si>
  <si>
    <t>Xã Yên Khương</t>
  </si>
  <si>
    <t>Xã Trí Nang</t>
  </si>
  <si>
    <t>Xã Tam Văn</t>
  </si>
  <si>
    <t>Xã Lâm Phú</t>
  </si>
  <si>
    <t>Thị trấn Lang Chánh</t>
  </si>
  <si>
    <t>Huyện Ngọc Lặc</t>
  </si>
  <si>
    <t>Thị Trấn Ngọc Lặc</t>
  </si>
  <si>
    <t>Xã Thúy Sơn</t>
  </si>
  <si>
    <t>Xã Thạch Lập</t>
  </si>
  <si>
    <t>Xã Vân Âm</t>
  </si>
  <si>
    <t>Xã Cao Ngọc</t>
  </si>
  <si>
    <t>Xã Lộc Thịnh</t>
  </si>
  <si>
    <t>Xã Cao Thịnh</t>
  </si>
  <si>
    <t>Xã Ngọc Trung</t>
  </si>
  <si>
    <t>Xã Phùng Giáo</t>
  </si>
  <si>
    <t>Xã Phùng Minh</t>
  </si>
  <si>
    <t>Xã Nguyệt Ấn</t>
  </si>
  <si>
    <t>Xã Kiên Thọ</t>
  </si>
  <si>
    <t>Huyện Cẩm Thủy</t>
  </si>
  <si>
    <t>Thị trấn Phong Sơn</t>
  </si>
  <si>
    <t>Xã Cẩm Thành</t>
  </si>
  <si>
    <t>Xã Cẩm Quý</t>
  </si>
  <si>
    <t>Xã Cẩm Lương</t>
  </si>
  <si>
    <t>Xã Cẩm Thạch</t>
  </si>
  <si>
    <t>Xã Cẩm Liên</t>
  </si>
  <si>
    <t>Xã Cẩm Giang</t>
  </si>
  <si>
    <t>Xã Cẩm Bình</t>
  </si>
  <si>
    <t>Xã Cẩm Tú</t>
  </si>
  <si>
    <t>Xã Cẩm Châu</t>
  </si>
  <si>
    <t>Xã Cẩm Tâm</t>
  </si>
  <si>
    <t>Xã Cẩm Ngọc</t>
  </si>
  <si>
    <t>Xã Cẩm Long</t>
  </si>
  <si>
    <t>Xã Cẩm Tân</t>
  </si>
  <si>
    <t>Xã Cẩm Phú</t>
  </si>
  <si>
    <t>Xã Cẩm Vân</t>
  </si>
  <si>
    <t>Huyện Thạch Thành</t>
  </si>
  <si>
    <t>Thị trấn Kim Tân</t>
  </si>
  <si>
    <t>Thị trấn Vân Du</t>
  </si>
  <si>
    <t>Xã Thạch Quảng</t>
  </si>
  <si>
    <t>Xã Thạch Tượng</t>
  </si>
  <si>
    <t>Xã Thạch Cẩm</t>
  </si>
  <si>
    <t>Xã Thạch Định</t>
  </si>
  <si>
    <t>Xã Thạch Long</t>
  </si>
  <si>
    <t>Xã Thành Mỹ</t>
  </si>
  <si>
    <t>Xã Thành Yên</t>
  </si>
  <si>
    <t>Xã Thành Vinh</t>
  </si>
  <si>
    <t>Xã Thành Minh</t>
  </si>
  <si>
    <t>Xã Thành Tân</t>
  </si>
  <si>
    <t>Xã Thành Trực</t>
  </si>
  <si>
    <t>Xã Thành Tâm</t>
  </si>
  <si>
    <t>Xã Thành An</t>
  </si>
  <si>
    <t>Xã Thành Thọ</t>
  </si>
  <si>
    <t>Xã Thành Tiến</t>
  </si>
  <si>
    <t>Xã Thành Hưng</t>
  </si>
  <si>
    <t>Xã Ngọc Trạo</t>
  </si>
  <si>
    <t>Huyện Hà Trung</t>
  </si>
  <si>
    <t>Thị trấn Hà Trung</t>
  </si>
  <si>
    <t>Xã Hà Long</t>
  </si>
  <si>
    <t>Xã Hà Vinh</t>
  </si>
  <si>
    <t>Xã Hà Bắc</t>
  </si>
  <si>
    <t>Xã Hoạt Giang</t>
  </si>
  <si>
    <t>Xã Lĩnh Toại</t>
  </si>
  <si>
    <t>Xã Hà Ngọc</t>
  </si>
  <si>
    <t>Xã Yến Sơn</t>
  </si>
  <si>
    <t>Xã Hà Sơn</t>
  </si>
  <si>
    <t>Xã Hà Lĩnh</t>
  </si>
  <si>
    <t>Xã Hà Đông</t>
  </si>
  <si>
    <t>Xã Hà Tân</t>
  </si>
  <si>
    <t>Xã Hà Tiến</t>
  </si>
  <si>
    <t>Xã Hà Bình</t>
  </si>
  <si>
    <t>Xã Hà Lai</t>
  </si>
  <si>
    <t>Xã Hà Thái</t>
  </si>
  <si>
    <t>Xã Hà Hải</t>
  </si>
  <si>
    <t>Huyện Vĩnh Lộc</t>
  </si>
  <si>
    <t>Xã Vĩnh Hùng</t>
  </si>
  <si>
    <t>Huyện Yên Định</t>
  </si>
  <si>
    <t>Thị trấn Thống Nhất</t>
  </si>
  <si>
    <t>Xã Yên Tâm</t>
  </si>
  <si>
    <t>Xã Quý Lộc</t>
  </si>
  <si>
    <t>Xã Yên Trường</t>
  </si>
  <si>
    <t>Xã Yên Hùng</t>
  </si>
  <si>
    <t>Xã Định Tăng</t>
  </si>
  <si>
    <t>Xã Định Hòa</t>
  </si>
  <si>
    <t>Xã Định Thành</t>
  </si>
  <si>
    <t>Xã Định Công</t>
  </si>
  <si>
    <t>Xã Định Tân</t>
  </si>
  <si>
    <t>Xã Định Tiến</t>
  </si>
  <si>
    <t>Xã Định Long</t>
  </si>
  <si>
    <t>Xã Định Liên</t>
  </si>
  <si>
    <t>Thị trấn Quán Lào</t>
  </si>
  <si>
    <t>Xã Định Hưng</t>
  </si>
  <si>
    <t>Xã Định Hải</t>
  </si>
  <si>
    <t>Xã Định Bình</t>
  </si>
  <si>
    <t>Huyện Thọ Xuân</t>
  </si>
  <si>
    <t>Thị trấn Thọ Xuân</t>
  </si>
  <si>
    <t>Xã Bắc Lương</t>
  </si>
  <si>
    <t>Xã Nam Giang</t>
  </si>
  <si>
    <t>Xã Thọ Hải</t>
  </si>
  <si>
    <t>Xã Tây Hồ</t>
  </si>
  <si>
    <t>Xã Xuân Sinh</t>
  </si>
  <si>
    <t>Xã Xuân Hưng</t>
  </si>
  <si>
    <t>Xã Thọ Diên</t>
  </si>
  <si>
    <t>Xã Thọ Lâm</t>
  </si>
  <si>
    <t>Xã Thọ Xương</t>
  </si>
  <si>
    <t>Xã Xuân Bái</t>
  </si>
  <si>
    <t>Thị trấn Sao Vàng</t>
  </si>
  <si>
    <t>Thị trấn Lam Sơn</t>
  </si>
  <si>
    <t>Xã Xuân Thiên</t>
  </si>
  <si>
    <t>Xã Thuận Minh</t>
  </si>
  <si>
    <t>Xã Thọ Lập</t>
  </si>
  <si>
    <t>Xã Xuân Tín</t>
  </si>
  <si>
    <t>Xã Trường Xuân</t>
  </si>
  <si>
    <t>Huyện Thường Xuân</t>
  </si>
  <si>
    <t>Xã Bát Mọt</t>
  </si>
  <si>
    <t>Xã Xuân Lẹ</t>
  </si>
  <si>
    <t>Xã Xuân Cao</t>
  </si>
  <si>
    <t>Xã Luận Thành</t>
  </si>
  <si>
    <t>Xã Luận Khê</t>
  </si>
  <si>
    <t>Xã Xuân Thắng</t>
  </si>
  <si>
    <t>Thị trấn Thường Xuân</t>
  </si>
  <si>
    <t>Xã Thọ Thanh</t>
  </si>
  <si>
    <t>Xã Ngọc Phụng</t>
  </si>
  <si>
    <t>Xã Xuân Chinh</t>
  </si>
  <si>
    <t>Huyện Triệu Sơn</t>
  </si>
  <si>
    <t>Thị trấn Triệu Sơn</t>
  </si>
  <si>
    <t>Xã Thọ Sơn</t>
  </si>
  <si>
    <t>Xã Thọ Bình</t>
  </si>
  <si>
    <t>Xã Thọ Tiến</t>
  </si>
  <si>
    <t>Xã Triệu Thành</t>
  </si>
  <si>
    <t>Xã Hợp Thắng</t>
  </si>
  <si>
    <t>Xã Dân Lực</t>
  </si>
  <si>
    <t>Xã Dân Lý</t>
  </si>
  <si>
    <t>Xã An Nông</t>
  </si>
  <si>
    <t>Thị trấn Nưa</t>
  </si>
  <si>
    <t>Xã Đồng Lợi</t>
  </si>
  <si>
    <t>Xã Tiến Nông</t>
  </si>
  <si>
    <t>Xã Khuyến Nông</t>
  </si>
  <si>
    <t>Xã Xuân Thịnh</t>
  </si>
  <si>
    <t>Xã Thọ Dân</t>
  </si>
  <si>
    <t>Xã Xuân Thọ</t>
  </si>
  <si>
    <t>Xã Thọ Tân</t>
  </si>
  <si>
    <t>Xã Thọ Ngọc</t>
  </si>
  <si>
    <t>Xã Thọ Cường</t>
  </si>
  <si>
    <t>Xã Thọ Phú</t>
  </si>
  <si>
    <t>Xã Thọ Vực</t>
  </si>
  <si>
    <t>Xã Thọ Thế</t>
  </si>
  <si>
    <t>Xã Nông Trường</t>
  </si>
  <si>
    <t>Huyện Thiệu Hóa</t>
  </si>
  <si>
    <t>Thị trấn Thiệu Hóa</t>
  </si>
  <si>
    <t>Xã Thiệu Ngọc</t>
  </si>
  <si>
    <t>Xã Thiệu Vũ</t>
  </si>
  <si>
    <t>Xã Thiệu Phúc</t>
  </si>
  <si>
    <t>Xã Thiệu Tiến</t>
  </si>
  <si>
    <t>Xã Thiệu Công</t>
  </si>
  <si>
    <t>Xã Thiệu Phú</t>
  </si>
  <si>
    <t>Xã Thiệu Long</t>
  </si>
  <si>
    <t>Xã Thiệu Giang</t>
  </si>
  <si>
    <t>Xã Thiệu Duy</t>
  </si>
  <si>
    <t>Xã Thiệu Nguyên</t>
  </si>
  <si>
    <t>Xã Thiệu Hợp</t>
  </si>
  <si>
    <t>Xã Thiệu Thịnh</t>
  </si>
  <si>
    <t>Xã Thiệu Quang</t>
  </si>
  <si>
    <t>Xã Thiệu Thành</t>
  </si>
  <si>
    <t>Xã Thiệu Toán</t>
  </si>
  <si>
    <t>Xã Thiệu Chính</t>
  </si>
  <si>
    <t>Xã Thiệu Hòa</t>
  </si>
  <si>
    <t>Xã Thiệu Viên</t>
  </si>
  <si>
    <t>Xã Thiệu Lý</t>
  </si>
  <si>
    <t>Xã Thiệu Vận</t>
  </si>
  <si>
    <t>Xã Thiệu Trung</t>
  </si>
  <si>
    <t>Xã Thiệu Giao</t>
  </si>
  <si>
    <t>Huyện Hoằng Hóa</t>
  </si>
  <si>
    <t>Thị trấn Bút Sơn</t>
  </si>
  <si>
    <t>Xã Hoằng Giang</t>
  </si>
  <si>
    <t>Xã Hoằng Xuân</t>
  </si>
  <si>
    <t>Xã Hoằng Phượng</t>
  </si>
  <si>
    <t>Xã Hoằng Phú</t>
  </si>
  <si>
    <t>Xã Hoằng Quỳ</t>
  </si>
  <si>
    <t>Xã Hoằng Kim</t>
  </si>
  <si>
    <t>Xã Hoằng Trung</t>
  </si>
  <si>
    <t>Xã Hoằng Trinh</t>
  </si>
  <si>
    <t>Xã Hoằng Sơn</t>
  </si>
  <si>
    <t>Xã Hoằng Cát</t>
  </si>
  <si>
    <t>Xã Hoằng Xuyên</t>
  </si>
  <si>
    <t>Xã Hoằng Quý</t>
  </si>
  <si>
    <t>Xã Hoằng Hợp</t>
  </si>
  <si>
    <t>Xã Hoằng Đức</t>
  </si>
  <si>
    <t>Xã Hoằng Hà</t>
  </si>
  <si>
    <t>Xã Hoằng Đạt</t>
  </si>
  <si>
    <t>Xã Hoằng Đạo</t>
  </si>
  <si>
    <t>Xã Hoằng Thắng</t>
  </si>
  <si>
    <t>Xã Hoằng Đồng</t>
  </si>
  <si>
    <t>Xã Hoằng Thái</t>
  </si>
  <si>
    <t>Xã Hoằng Thịnh</t>
  </si>
  <si>
    <t>Xã Hoằng Thành</t>
  </si>
  <si>
    <t>Xã Hoằng Lộc</t>
  </si>
  <si>
    <t>Xã Hoằng Trạch</t>
  </si>
  <si>
    <t>Xã Hoằng Phong</t>
  </si>
  <si>
    <t>Xã Hoằng Lưu</t>
  </si>
  <si>
    <t>Xã Hoằng Châu</t>
  </si>
  <si>
    <t>Xã Hoằng Tân</t>
  </si>
  <si>
    <t>Xã Hoằng Yến</t>
  </si>
  <si>
    <t>Xã Hoằng Tiến</t>
  </si>
  <si>
    <t>Xã Hoằng Hải</t>
  </si>
  <si>
    <t>Xã Hoằng Ngọc</t>
  </si>
  <si>
    <t>Xã Hoằng Đông</t>
  </si>
  <si>
    <t>Xã Hoằng Thanh</t>
  </si>
  <si>
    <t>Xã Hoằng Phụ</t>
  </si>
  <si>
    <t>Xã Hoằng Trường</t>
  </si>
  <si>
    <t>Huyện Hậu Lộc</t>
  </si>
  <si>
    <t>Thị trấn Hậu Lộc</t>
  </si>
  <si>
    <t>Xã Đồng Lộc</t>
  </si>
  <si>
    <t>Xã Đại Lộc</t>
  </si>
  <si>
    <t>Xã Triệu Lộc</t>
  </si>
  <si>
    <t>Xã Tiến Lộc</t>
  </si>
  <si>
    <t>Xã Lộc Sơn</t>
  </si>
  <si>
    <t>Xã Cầu Lộc</t>
  </si>
  <si>
    <t>Xã Thành Lộc</t>
  </si>
  <si>
    <t>Xã Phong Lộc</t>
  </si>
  <si>
    <t>Xã Mỹ Lộc</t>
  </si>
  <si>
    <t>Xã Thuần Lộc</t>
  </si>
  <si>
    <t>Xã Hoa Lộc</t>
  </si>
  <si>
    <t>Xã Liên Lộc</t>
  </si>
  <si>
    <t>Xã Quang Lộc</t>
  </si>
  <si>
    <t>Xã Hòa Lộc</t>
  </si>
  <si>
    <t>Xã Minh Lộc</t>
  </si>
  <si>
    <t>Xã Hưng Lộc</t>
  </si>
  <si>
    <t>Xã Ngư Lộc</t>
  </si>
  <si>
    <t>Huyện Nga Sơn</t>
  </si>
  <si>
    <t>Thị trấn Nga Sơn</t>
  </si>
  <si>
    <t>Xã Ba Đình</t>
  </si>
  <si>
    <t>Xã Nga Vịnh</t>
  </si>
  <si>
    <t>Xã Nga Văn</t>
  </si>
  <si>
    <t>Xã Nga Thiện</t>
  </si>
  <si>
    <t>Xã Nga Tiến</t>
  </si>
  <si>
    <t>Xã Nga Phượng</t>
  </si>
  <si>
    <t>Xã Nga Trung</t>
  </si>
  <si>
    <t>Xã Nga Bạch</t>
  </si>
  <si>
    <t>Xã Nga Thanh</t>
  </si>
  <si>
    <t>Xã Nga Yên</t>
  </si>
  <si>
    <t>Xã Nga Giáp</t>
  </si>
  <si>
    <t>Xã Nga Hải</t>
  </si>
  <si>
    <t>Xã Nga Thành</t>
  </si>
  <si>
    <t>Xã Nga An</t>
  </si>
  <si>
    <t>Xã Nga Phú</t>
  </si>
  <si>
    <t>Xã Nga Điền</t>
  </si>
  <si>
    <t>Xã Nga Tân</t>
  </si>
  <si>
    <t>Xã Nga Thủy</t>
  </si>
  <si>
    <t>Xã Nga Liên</t>
  </si>
  <si>
    <t>Xã Nga Thái</t>
  </si>
  <si>
    <t>Xã Nga Thạch</t>
  </si>
  <si>
    <t>Xã Nga Thắng</t>
  </si>
  <si>
    <t>Xã Nga Trường</t>
  </si>
  <si>
    <t>Huyện Như Xuân</t>
  </si>
  <si>
    <t>Thị trấn Yên Cát</t>
  </si>
  <si>
    <t>Xã Bãi Trành</t>
  </si>
  <si>
    <t>Xã Xuân Bình</t>
  </si>
  <si>
    <t>Xã Hóa Quỳ</t>
  </si>
  <si>
    <t>Xã Cát Vân</t>
  </si>
  <si>
    <t>Xã Cát Tân</t>
  </si>
  <si>
    <t>Xã Bình Lương</t>
  </si>
  <si>
    <t>Xã Thanh Quân</t>
  </si>
  <si>
    <t>Xã Thanh Hòa</t>
  </si>
  <si>
    <t>Xã Thượng Ninh</t>
  </si>
  <si>
    <t>Huyện Như Thanh</t>
  </si>
  <si>
    <t>Thị trấn Bến Sung</t>
  </si>
  <si>
    <t>Xã Cán Khê</t>
  </si>
  <si>
    <t>Xã Xuân Du</t>
  </si>
  <si>
    <t>Xã Phượng Nghi</t>
  </si>
  <si>
    <t>Xã Mậu Lâm</t>
  </si>
  <si>
    <t>Xã Xuân Khang</t>
  </si>
  <si>
    <t>Xã Xuân Thái</t>
  </si>
  <si>
    <t>Xã Xuân Phúc</t>
  </si>
  <si>
    <t>Xã Thanh Kỳ</t>
  </si>
  <si>
    <t>Huyện Nông Cống</t>
  </si>
  <si>
    <t>Thị trấn Nông Cống</t>
  </si>
  <si>
    <t>Xã Tân Thọ</t>
  </si>
  <si>
    <t>Xã Hoàng Sơn</t>
  </si>
  <si>
    <t>Xã Tân Khang</t>
  </si>
  <si>
    <t>Xã Hoàng Giang</t>
  </si>
  <si>
    <t>Xã Tế Thắng</t>
  </si>
  <si>
    <t>Xã Tế Lợi</t>
  </si>
  <si>
    <t>Xã Tế Nông</t>
  </si>
  <si>
    <t>Xã Minh Nghĩa</t>
  </si>
  <si>
    <t>Xã Minh Khôi</t>
  </si>
  <si>
    <t>Xã Vạn Hòa</t>
  </si>
  <si>
    <t>Xã Trường Trung</t>
  </si>
  <si>
    <t>Xã Vạn Thiện</t>
  </si>
  <si>
    <t>Xã Trường Minh</t>
  </si>
  <si>
    <t>Xã Thăng Bình</t>
  </si>
  <si>
    <t>Xã Công Liêm</t>
  </si>
  <si>
    <t>Xã Tượng Văn</t>
  </si>
  <si>
    <t>Xã Thăng Thọ</t>
  </si>
  <si>
    <t>Xã Tượng Sơn</t>
  </si>
  <si>
    <t>Xã Công Chính</t>
  </si>
  <si>
    <t>Huyện Đông Sơn</t>
  </si>
  <si>
    <t>Thị trấn Rừng Thông</t>
  </si>
  <si>
    <t>Xã Đông Thanh</t>
  </si>
  <si>
    <t>Xã Đông Khê</t>
  </si>
  <si>
    <t>Xã Đông Thịnh</t>
  </si>
  <si>
    <t>Xã Đông Văn</t>
  </si>
  <si>
    <t>Xã Đông Nam</t>
  </si>
  <si>
    <t>Huyện Quảng Xương</t>
  </si>
  <si>
    <t>Thị trấn Tân Phong</t>
  </si>
  <si>
    <t>Xã Quảng Trạch</t>
  </si>
  <si>
    <t>Xã Quảng Định</t>
  </si>
  <si>
    <t>Xã Quảng Nhân</t>
  </si>
  <si>
    <t>Xã Quảng Ninh</t>
  </si>
  <si>
    <t>Xã Quảng Bình</t>
  </si>
  <si>
    <t>Xã Quảng Hợp</t>
  </si>
  <si>
    <t>Xã Quảng Văn</t>
  </si>
  <si>
    <t>Xã Quảng Hòa</t>
  </si>
  <si>
    <t>Xã Quảng Trung</t>
  </si>
  <si>
    <t>Xã Quảng Ngọc</t>
  </si>
  <si>
    <t>Xã Quảng Trường</t>
  </si>
  <si>
    <t>Xã Quảng Phúc</t>
  </si>
  <si>
    <t>Xã Quảng Giao</t>
  </si>
  <si>
    <t>Xã Quảng Hải</t>
  </si>
  <si>
    <t>Xã Quảng Lưu</t>
  </si>
  <si>
    <t>Xã Quảng Lộc</t>
  </si>
  <si>
    <t>Xã Tiên Trang</t>
  </si>
  <si>
    <t>Xã Quảng Nham</t>
  </si>
  <si>
    <t>Xã Quảng Thạch</t>
  </si>
  <si>
    <t>Xã Quảng Thái</t>
  </si>
  <si>
    <t>Thị xã Nghi Sơn</t>
  </si>
  <si>
    <t>Phường Hải Hòa</t>
  </si>
  <si>
    <t>Phường Hải Châu</t>
  </si>
  <si>
    <t>Phường Hải Ninh</t>
  </si>
  <si>
    <t>Xã Anh Sơn</t>
  </si>
  <si>
    <t>Xã Ngọc Lĩnh</t>
  </si>
  <si>
    <t>Phường Hải An</t>
  </si>
  <si>
    <t>Xã Các Sơn</t>
  </si>
  <si>
    <t>Phường Hải Lĩnh</t>
  </si>
  <si>
    <t>Phường Ninh Hải</t>
  </si>
  <si>
    <t>Phường Nguyên Bình</t>
  </si>
  <si>
    <t>Xã Hải Nhân</t>
  </si>
  <si>
    <t>Phường Hải Thanh</t>
  </si>
  <si>
    <t>Phường Xuân Lâm</t>
  </si>
  <si>
    <t>Phường Trúc Lâm</t>
  </si>
  <si>
    <t>Phường Hải Bình</t>
  </si>
  <si>
    <t>Xã Tùng Lâm</t>
  </si>
  <si>
    <t>Phường Tĩnh Hải</t>
  </si>
  <si>
    <t>Phường Mai Lâm</t>
  </si>
  <si>
    <t>Xã Trường Lâm</t>
  </si>
  <si>
    <t>Phường Hải Thượng</t>
  </si>
  <si>
    <t>Xã Nghi Sơn</t>
  </si>
  <si>
    <t>Tỉnh Nghệ An</t>
  </si>
  <si>
    <t>Thành phố Vinh</t>
  </si>
  <si>
    <t>Phường Đông Vĩnh</t>
  </si>
  <si>
    <t>40_Tỉnh Nghệ An</t>
  </si>
  <si>
    <t>Phường Hà Huy Tập</t>
  </si>
  <si>
    <t>Phường Quán Bàu</t>
  </si>
  <si>
    <t>Phường Hưng Bình</t>
  </si>
  <si>
    <t>Phường Hưng Phúc</t>
  </si>
  <si>
    <t>Phường Hưng Dũng</t>
  </si>
  <si>
    <t>Phường Đội Cung</t>
  </si>
  <si>
    <t>Phường Lê Mao</t>
  </si>
  <si>
    <t>Phường Bến Thủy</t>
  </si>
  <si>
    <t>Phường Hồng Sơn</t>
  </si>
  <si>
    <t>Phường Trung Đô</t>
  </si>
  <si>
    <t>Xã Nghi Phú</t>
  </si>
  <si>
    <t>Xã Hưng Đông</t>
  </si>
  <si>
    <t>Xã Hưng Hòa</t>
  </si>
  <si>
    <t>Phường Vinh Tân</t>
  </si>
  <si>
    <t>Xã Nghi Liên</t>
  </si>
  <si>
    <t>Xã Nghi Ân</t>
  </si>
  <si>
    <t>Xã Nghi Kim</t>
  </si>
  <si>
    <t>Xã Nghi Đức</t>
  </si>
  <si>
    <t>Xã Hưng Chính</t>
  </si>
  <si>
    <t>Thị xã Cửa Lò</t>
  </si>
  <si>
    <t>Phường Nghi Thuỷ</t>
  </si>
  <si>
    <t>Phường Nghi Tân</t>
  </si>
  <si>
    <t>Phường Thu Thuỷ</t>
  </si>
  <si>
    <t>Phường Nghi Hòa</t>
  </si>
  <si>
    <t>Phường Nghi Hải</t>
  </si>
  <si>
    <t>Phường Nghi Hương</t>
  </si>
  <si>
    <t>Phường Nghi Thu</t>
  </si>
  <si>
    <t>Thị xã Thái Hoà</t>
  </si>
  <si>
    <t>Phường Hoà Hiếu</t>
  </si>
  <si>
    <t>Phường Quang Phong</t>
  </si>
  <si>
    <t>Phường Quang Tiến</t>
  </si>
  <si>
    <t>Phường Long Sơn</t>
  </si>
  <si>
    <t>Xã Nghĩa Tiến</t>
  </si>
  <si>
    <t>Xã Nghĩa Mỹ</t>
  </si>
  <si>
    <t>Xã Tây Hiếu</t>
  </si>
  <si>
    <t>Xã Đông Hiếu</t>
  </si>
  <si>
    <t>Huyện Quế Phong</t>
  </si>
  <si>
    <t>Thị trấn Kim Sơn</t>
  </si>
  <si>
    <t>Xã Thông Thụ</t>
  </si>
  <si>
    <t>Xã Hạnh Dịch</t>
  </si>
  <si>
    <t>Xã Nậm Giải</t>
  </si>
  <si>
    <t>Xã Châu Kim</t>
  </si>
  <si>
    <t>Xã Mường Nọc</t>
  </si>
  <si>
    <t>Xã Châu Thôn</t>
  </si>
  <si>
    <t>Xã Nậm Nhoóng</t>
  </si>
  <si>
    <t>Xã Căm Muộn</t>
  </si>
  <si>
    <t>Huyện Quỳ Châu</t>
  </si>
  <si>
    <t>Thị trấn Tân Lạc</t>
  </si>
  <si>
    <t>Xã Châu Bính</t>
  </si>
  <si>
    <t>Xã Châu Thuận</t>
  </si>
  <si>
    <t>Xã Châu Hội</t>
  </si>
  <si>
    <t>Xã Châu Nga</t>
  </si>
  <si>
    <t>Xã Châu Tiến</t>
  </si>
  <si>
    <t>Xã Châu Hạnh</t>
  </si>
  <si>
    <t>Xã Châu Thắng</t>
  </si>
  <si>
    <t>Xã Châu Bình</t>
  </si>
  <si>
    <t>Xã Châu Hoàn</t>
  </si>
  <si>
    <t>Xã Diên Lãm</t>
  </si>
  <si>
    <t>Huyện Kỳ Sơn</t>
  </si>
  <si>
    <t>Thị trấn Mường Xén</t>
  </si>
  <si>
    <t>Xã Mỹ Lý</t>
  </si>
  <si>
    <t>Xã Keng Đu</t>
  </si>
  <si>
    <t>Xã Đoọc Mạy</t>
  </si>
  <si>
    <t>Xã Huồi Tụ</t>
  </si>
  <si>
    <t>Xã Mường Lống</t>
  </si>
  <si>
    <t>Xã Na Loi</t>
  </si>
  <si>
    <t>Xã Nậm Cắn</t>
  </si>
  <si>
    <t>Xã Bảo Nam</t>
  </si>
  <si>
    <t>Xã Phà Đánh</t>
  </si>
  <si>
    <t>Xã Bảo Thắng</t>
  </si>
  <si>
    <t>Xã Hữu Lập</t>
  </si>
  <si>
    <t>Xã Tà Cạ</t>
  </si>
  <si>
    <t>Xã Chiêu Lưu</t>
  </si>
  <si>
    <t>Xã Mường Típ</t>
  </si>
  <si>
    <t>Xã Hữu Kiệm</t>
  </si>
  <si>
    <t>Xã Mường Ải</t>
  </si>
  <si>
    <t>Xã Na Ngoi</t>
  </si>
  <si>
    <t>Xã Nậm Càn</t>
  </si>
  <si>
    <t>Huyện Tương Dương</t>
  </si>
  <si>
    <t>Thị trấn Thạch Giám</t>
  </si>
  <si>
    <t>Xã Nhôn Mai</t>
  </si>
  <si>
    <t>Xã Hữu Khuông</t>
  </si>
  <si>
    <t>Xã Yên Tĩnh</t>
  </si>
  <si>
    <t>Xã Xiêng My</t>
  </si>
  <si>
    <t>Xã Lưỡng Minh</t>
  </si>
  <si>
    <t>Xã Yên Na</t>
  </si>
  <si>
    <t>Xã Lưu Kiền</t>
  </si>
  <si>
    <t>Xã Xá Lượng</t>
  </si>
  <si>
    <t>Xã Tam Thái</t>
  </si>
  <si>
    <t>Xã Tam Đình</t>
  </si>
  <si>
    <t>Huyện Nghĩa Đàn</t>
  </si>
  <si>
    <t>Thị trấn Nghĩa Đàn</t>
  </si>
  <si>
    <t>Xã Nghĩa Mai</t>
  </si>
  <si>
    <t>Xã Nghĩa Yên</t>
  </si>
  <si>
    <t>Xã Nghĩa Thọ</t>
  </si>
  <si>
    <t>Xã Nghĩa Hội</t>
  </si>
  <si>
    <t>Xã Nghĩa Hiếu</t>
  </si>
  <si>
    <t>Xã Nghĩa Đức</t>
  </si>
  <si>
    <t>Xã Nghĩa Long</t>
  </si>
  <si>
    <t>Xã Nghĩa Lộc</t>
  </si>
  <si>
    <t>Xã Nghĩa Khánh</t>
  </si>
  <si>
    <t>Huyện Quỳ Hợp</t>
  </si>
  <si>
    <t>Thị trấn Quỳ Hợp</t>
  </si>
  <si>
    <t>Xã Châu Hồng</t>
  </si>
  <si>
    <t>Xã Đồng Hợp</t>
  </si>
  <si>
    <t>Xã Châu Thành</t>
  </si>
  <si>
    <t>Xã Liên Hợp</t>
  </si>
  <si>
    <t>Xã Châu Lộc</t>
  </si>
  <si>
    <t>Xã Châu Cường</t>
  </si>
  <si>
    <t>Xã Châu Quang</t>
  </si>
  <si>
    <t>Xã Thọ Hợp</t>
  </si>
  <si>
    <t>Xã Minh Hợp</t>
  </si>
  <si>
    <t>Xã Nghĩa Xuân</t>
  </si>
  <si>
    <t>Xã Châu Thái</t>
  </si>
  <si>
    <t>Xã Châu Đình</t>
  </si>
  <si>
    <t>Xã Văn Lợi</t>
  </si>
  <si>
    <t>Xã Châu Lý</t>
  </si>
  <si>
    <t>Xã Hạ Sơn</t>
  </si>
  <si>
    <t>Huyện Quỳnh Lưu</t>
  </si>
  <si>
    <t>Thị trấn Cầu Giát</t>
  </si>
  <si>
    <t>Xã Quỳnh Thắng</t>
  </si>
  <si>
    <t>Xã Quỳnh Tân</t>
  </si>
  <si>
    <t>Xã Quỳnh Châu</t>
  </si>
  <si>
    <t>Xã Quỳnh Văn</t>
  </si>
  <si>
    <t>Xã Quỳnh Tam</t>
  </si>
  <si>
    <t>Xã Quỳnh Thạch</t>
  </si>
  <si>
    <t>Xã Quỳnh Bảng</t>
  </si>
  <si>
    <t>Xã Quỳnh Thanh</t>
  </si>
  <si>
    <t>Xã Quỳnh Hậu</t>
  </si>
  <si>
    <t>Xã Quỳnh Đôi</t>
  </si>
  <si>
    <t>Xã Quỳnh Lương</t>
  </si>
  <si>
    <t>Xã Quỳnh Yên</t>
  </si>
  <si>
    <t>Xã Quỳnh Bá</t>
  </si>
  <si>
    <t>Xã Quỳnh Diễn</t>
  </si>
  <si>
    <t>Xã Quỳnh Giang</t>
  </si>
  <si>
    <t>Xã Quỳnh Nghĩa</t>
  </si>
  <si>
    <t>Xã Tiến Thủy</t>
  </si>
  <si>
    <t>Xã Quỳnh Thuận</t>
  </si>
  <si>
    <t>Xã Quỳnh Long</t>
  </si>
  <si>
    <t>Xã Tân Thắng</t>
  </si>
  <si>
    <t>Huyện Con Cuông</t>
  </si>
  <si>
    <t>Thị trấn Con Cuông</t>
  </si>
  <si>
    <t>Xã Bình Chuẩn</t>
  </si>
  <si>
    <t>Xã Lạng Khê</t>
  </si>
  <si>
    <t>Xã Cam Lâm</t>
  </si>
  <si>
    <t>Xã Thạch Ngàn</t>
  </si>
  <si>
    <t>Xã Đôn Phục</t>
  </si>
  <si>
    <t>Xã Mậu Đức</t>
  </si>
  <si>
    <t>Xã Châu Khê</t>
  </si>
  <si>
    <t>Xã Chi Khê</t>
  </si>
  <si>
    <t>Xã Bồng Khê</t>
  </si>
  <si>
    <t>Xã Yên Khê</t>
  </si>
  <si>
    <t>Xã Lục Dạ</t>
  </si>
  <si>
    <t>Xã Môn Sơn</t>
  </si>
  <si>
    <t>Huyện Tân Kỳ</t>
  </si>
  <si>
    <t>Thị trấn Tân Kỳ</t>
  </si>
  <si>
    <t>Xã Giai Xuân</t>
  </si>
  <si>
    <t>Xã Nghĩa Hợp</t>
  </si>
  <si>
    <t>Xã Nghĩa Hoàn</t>
  </si>
  <si>
    <t>Xã Tiên Kỳ</t>
  </si>
  <si>
    <t>Xã Nghĩa Dũng</t>
  </si>
  <si>
    <t>Xã Nghĩa Hành</t>
  </si>
  <si>
    <t>Huyện Anh Sơn</t>
  </si>
  <si>
    <t>Thị trấn Anh Sơn</t>
  </si>
  <si>
    <t>Xã Đỉnh Sơn</t>
  </si>
  <si>
    <t>Xã Cẩm Sơn</t>
  </si>
  <si>
    <t>Xã Đức Sơn</t>
  </si>
  <si>
    <t>Xã Tường Sơn</t>
  </si>
  <si>
    <t>Xã Tào Sơn</t>
  </si>
  <si>
    <t>Xã Lạng Sơn</t>
  </si>
  <si>
    <t>Xã Hội Sơn</t>
  </si>
  <si>
    <t>Xã Khai Sơn</t>
  </si>
  <si>
    <t>Xã Lĩnh Sơn</t>
  </si>
  <si>
    <t>Huyện Diễn Châu</t>
  </si>
  <si>
    <t>Thị trấn Diễn Châu</t>
  </si>
  <si>
    <t>Xã Diễn Lâm</t>
  </si>
  <si>
    <t>Xã Diễn Đoài</t>
  </si>
  <si>
    <t>Xã Diễn Trường</t>
  </si>
  <si>
    <t>Xã Diễn Yên</t>
  </si>
  <si>
    <t>Xã Diễn Hoàng</t>
  </si>
  <si>
    <t>Xã Diễn Hùng</t>
  </si>
  <si>
    <t>Xã Diễn Mỹ</t>
  </si>
  <si>
    <t>Xã Diễn Hồng</t>
  </si>
  <si>
    <t>Xã Diễn Phong</t>
  </si>
  <si>
    <t>Xã Diễn Hải</t>
  </si>
  <si>
    <t>Xã Diễn Tháp</t>
  </si>
  <si>
    <t>Xã Diễn Liên</t>
  </si>
  <si>
    <t>Xã Diễn Vạn</t>
  </si>
  <si>
    <t>Xã Diễn Kim</t>
  </si>
  <si>
    <t>Xã Diễn Kỷ</t>
  </si>
  <si>
    <t>Xã Diễn Xuân</t>
  </si>
  <si>
    <t>Xã Diễn Thái</t>
  </si>
  <si>
    <t>Xã Diễn Đồng</t>
  </si>
  <si>
    <t>Xã Diễn Bích</t>
  </si>
  <si>
    <t>Xã Diễn Hạnh</t>
  </si>
  <si>
    <t>Xã Diễn Ngọc</t>
  </si>
  <si>
    <t>Xã Diễn Quảng</t>
  </si>
  <si>
    <t>Xã Diễn Nguyên</t>
  </si>
  <si>
    <t>Xã Diễn Hoa</t>
  </si>
  <si>
    <t>Xã Diễn Thành</t>
  </si>
  <si>
    <t>Xã Diễn Phúc</t>
  </si>
  <si>
    <t>Xã Diễn Cát</t>
  </si>
  <si>
    <t>Xã Diễn Thịnh</t>
  </si>
  <si>
    <t>Xã Diễn Tân</t>
  </si>
  <si>
    <t>Xã Diễn Thọ</t>
  </si>
  <si>
    <t>Xã Diễn Lợi</t>
  </si>
  <si>
    <t>Xã Diễn Lộc</t>
  </si>
  <si>
    <t>Xã Diễn Trung</t>
  </si>
  <si>
    <t>Xã Diễn An</t>
  </si>
  <si>
    <t>Xã Diễn Phú</t>
  </si>
  <si>
    <t>Huyện Yên Thành</t>
  </si>
  <si>
    <t>Thị trấn Yên Thành</t>
  </si>
  <si>
    <t>Xã Mã Thành</t>
  </si>
  <si>
    <t>Xã Tiến Thành</t>
  </si>
  <si>
    <t>Xã Lăng Thành</t>
  </si>
  <si>
    <t>Xã Đức Thành</t>
  </si>
  <si>
    <t>Xã Kim Thành</t>
  </si>
  <si>
    <t>Xã Hậu Thành</t>
  </si>
  <si>
    <t>Xã Hùng Thành</t>
  </si>
  <si>
    <t>Xã Đô Thành</t>
  </si>
  <si>
    <t>Xã Thọ Thành</t>
  </si>
  <si>
    <t>Xã Tây Thành</t>
  </si>
  <si>
    <t>Xã Hồng Thành</t>
  </si>
  <si>
    <t>Xã Đồng Thành</t>
  </si>
  <si>
    <t>Xã Hoa Thành</t>
  </si>
  <si>
    <t>Xã Tăng Thành</t>
  </si>
  <si>
    <t>Xã Văn Thành</t>
  </si>
  <si>
    <t>Xã Thịnh Thành</t>
  </si>
  <si>
    <t>Xã Bắc Thành</t>
  </si>
  <si>
    <t>Xã Nhân Thành</t>
  </si>
  <si>
    <t>Xã Long Thành</t>
  </si>
  <si>
    <t>Xã Minh Thành</t>
  </si>
  <si>
    <t>Xã Nam Thành</t>
  </si>
  <si>
    <t>Xã Vĩnh Thành</t>
  </si>
  <si>
    <t>Xã Lý Thành</t>
  </si>
  <si>
    <t>Xã Viên Thành</t>
  </si>
  <si>
    <t>Xã Liên Thành</t>
  </si>
  <si>
    <t>Xã Bảo Thành</t>
  </si>
  <si>
    <t>Xã Công Thành</t>
  </si>
  <si>
    <t>Huyện Đô Lương</t>
  </si>
  <si>
    <t>Thị trấn Đô Lương</t>
  </si>
  <si>
    <t>Xã Giang Sơn Đông</t>
  </si>
  <si>
    <t>Xã Giang Sơn Tây</t>
  </si>
  <si>
    <t>Xã Bồi Sơn</t>
  </si>
  <si>
    <t>Xã Bài Sơn</t>
  </si>
  <si>
    <t>Xã Tràng Sơn</t>
  </si>
  <si>
    <t>Xã Đặng Sơn</t>
  </si>
  <si>
    <t>Xã Lưu Sơn</t>
  </si>
  <si>
    <t>Xã Đà Sơn</t>
  </si>
  <si>
    <t>Xã Lạc Sơn</t>
  </si>
  <si>
    <t>Xã Thịnh Sơn</t>
  </si>
  <si>
    <t>Xã Thuận Sơn</t>
  </si>
  <si>
    <t>Xã Nhân Sơn</t>
  </si>
  <si>
    <t>Xã Hiến Sơn</t>
  </si>
  <si>
    <t>Xã Mỹ Sơn</t>
  </si>
  <si>
    <t>Xã Trù Sơn</t>
  </si>
  <si>
    <t>Huyện Thanh Chương</t>
  </si>
  <si>
    <t>Thị trấn Thanh Chương</t>
  </si>
  <si>
    <t>Xã Cát Văn</t>
  </si>
  <si>
    <t>Xã Thanh Nho</t>
  </si>
  <si>
    <t>Xã Hạnh Lâm</t>
  </si>
  <si>
    <t>Xã Phong Thịnh</t>
  </si>
  <si>
    <t>Xã Thanh Tiên</t>
  </si>
  <si>
    <t>Xã Thanh Liên</t>
  </si>
  <si>
    <t>Xã Thanh Đồng</t>
  </si>
  <si>
    <t>Xã Thanh Ngọc</t>
  </si>
  <si>
    <t>Xã Thanh Lĩnh</t>
  </si>
  <si>
    <t>Xã Thanh Chi</t>
  </si>
  <si>
    <t>Xã Xuân Tường</t>
  </si>
  <si>
    <t>Xã Thanh Dương</t>
  </si>
  <si>
    <t>Xã Võ Liệt</t>
  </si>
  <si>
    <t>Xã Thanh Khai</t>
  </si>
  <si>
    <t>Huyện Nghi Lộc</t>
  </si>
  <si>
    <t>Thị trấn Quán Hành</t>
  </si>
  <si>
    <t>Xã Nghi Văn</t>
  </si>
  <si>
    <t>Xã Nghi Yên</t>
  </si>
  <si>
    <t>Xã Nghi Tiến</t>
  </si>
  <si>
    <t>Xã Nghi Hưng</t>
  </si>
  <si>
    <t>Xã Nghi Đồng</t>
  </si>
  <si>
    <t>Xã Nghi Thiết</t>
  </si>
  <si>
    <t>Xã Nghi Lâm</t>
  </si>
  <si>
    <t>Xã Nghi Quang</t>
  </si>
  <si>
    <t>Xã Nghi Kiều</t>
  </si>
  <si>
    <t>Xã Nghi Mỹ</t>
  </si>
  <si>
    <t>Xã Nghi Phương</t>
  </si>
  <si>
    <t>Xã Nghi Thuận</t>
  </si>
  <si>
    <t>Xã Nghi Long</t>
  </si>
  <si>
    <t>Xã Nghi Xá</t>
  </si>
  <si>
    <t>Xã Nghi Hoa</t>
  </si>
  <si>
    <t>Xã Khánh Hợp</t>
  </si>
  <si>
    <t>Xã Nghi Thịnh</t>
  </si>
  <si>
    <t>Xã Nghi Công Bắc</t>
  </si>
  <si>
    <t>Xã Nghi Công Nam</t>
  </si>
  <si>
    <t>Xã Nghi Thạch</t>
  </si>
  <si>
    <t>Xã Nghi Trung</t>
  </si>
  <si>
    <t>Xã Nghi Trường</t>
  </si>
  <si>
    <t>Xã Nghi Diên</t>
  </si>
  <si>
    <t>Xã Nghi Phong</t>
  </si>
  <si>
    <t>Xã Nghi Xuân</t>
  </si>
  <si>
    <t>Xã Nghi Vạn</t>
  </si>
  <si>
    <t>Xã Phúc Thọ</t>
  </si>
  <si>
    <t>Xã Nghi Thái</t>
  </si>
  <si>
    <t>Huyện Nam Đàn</t>
  </si>
  <si>
    <t>Xã Nam Nghĩa</t>
  </si>
  <si>
    <t>Xã Nam Anh</t>
  </si>
  <si>
    <t>Thị trấn Nam Đàn</t>
  </si>
  <si>
    <t>Xã Nam Lĩnh</t>
  </si>
  <si>
    <t>Xã Thượng Tân Lộc</t>
  </si>
  <si>
    <t>Xã Hồng Long</t>
  </si>
  <si>
    <t>Xã Nam Cát</t>
  </si>
  <si>
    <t>Xã Khánh Sơn</t>
  </si>
  <si>
    <t>Xã Trung Phúc Cường</t>
  </si>
  <si>
    <t>Xã Nam Kim</t>
  </si>
  <si>
    <t>Huyện Hưng Nguyên</t>
  </si>
  <si>
    <t>Thị trấn Hưng Nguyên</t>
  </si>
  <si>
    <t>Xã Hưng Trung</t>
  </si>
  <si>
    <t>Xã Hưng Yên</t>
  </si>
  <si>
    <t>Xã Hưng Yên Bắc</t>
  </si>
  <si>
    <t>Xã Hưng Tây</t>
  </si>
  <si>
    <t>Xã Hưng Mỹ</t>
  </si>
  <si>
    <t>Xã Hưng Lĩnh</t>
  </si>
  <si>
    <t>Xã Hưng Thông</t>
  </si>
  <si>
    <t>Xã Hưng Tân</t>
  </si>
  <si>
    <t>Xã Hưng Lợi</t>
  </si>
  <si>
    <t>Xã Hưng Nghĩa</t>
  </si>
  <si>
    <t>Xã Hưng Phúc</t>
  </si>
  <si>
    <t>Xã Long Xá</t>
  </si>
  <si>
    <t>Xã Châu Nhân</t>
  </si>
  <si>
    <t>Xã Xuân Lam</t>
  </si>
  <si>
    <t>Xã Hưng Thành</t>
  </si>
  <si>
    <t>Thị xã Hoàng Mai</t>
  </si>
  <si>
    <t>Xã Quỳnh Vinh</t>
  </si>
  <si>
    <t>Xã Quỳnh Lộc</t>
  </si>
  <si>
    <t>Phường Quỳnh Thiện</t>
  </si>
  <si>
    <t>Xã Quỳnh Lập</t>
  </si>
  <si>
    <t>Phường Mai Hùng</t>
  </si>
  <si>
    <t>Phường Quỳnh Dị</t>
  </si>
  <si>
    <t>Phường Quỳnh Xuân</t>
  </si>
  <si>
    <t>Phường Quỳnh Phương</t>
  </si>
  <si>
    <t>Xã Quỳnh Liên</t>
  </si>
  <si>
    <t>Tỉnh Hà Tĩnh</t>
  </si>
  <si>
    <t>Thành phố Hà Tĩnh</t>
  </si>
  <si>
    <t>42_Tỉnh Hà Tĩnh</t>
  </si>
  <si>
    <t>Phường Nam Hà</t>
  </si>
  <si>
    <t>Phường Bắc Hà</t>
  </si>
  <si>
    <t>Phường Đại Nài</t>
  </si>
  <si>
    <t>Xã Thạch Trung</t>
  </si>
  <si>
    <t>Phường Thạch Quý</t>
  </si>
  <si>
    <t>Phường Thạch Linh</t>
  </si>
  <si>
    <t>Phường Văn Yên</t>
  </si>
  <si>
    <t>Xã Thạch Hạ</t>
  </si>
  <si>
    <t>Xã Đồng Môn</t>
  </si>
  <si>
    <t>Xã Thạch Hưng</t>
  </si>
  <si>
    <t>Thị xã Hồng Lĩnh</t>
  </si>
  <si>
    <t>Phường Bắc Hồng</t>
  </si>
  <si>
    <t>Phường Nam Hồng</t>
  </si>
  <si>
    <t>Phường Trung Lương</t>
  </si>
  <si>
    <t>Phường Đức Thuận</t>
  </si>
  <si>
    <t>Phường Đậu Liêu</t>
  </si>
  <si>
    <t>Xã Thuận Lộc</t>
  </si>
  <si>
    <t>Huyện Hương Sơn</t>
  </si>
  <si>
    <t>Thị trấn Phố Châu</t>
  </si>
  <si>
    <t>Thị trấn  Tây Sơn</t>
  </si>
  <si>
    <t>Xã Sơn Hồng</t>
  </si>
  <si>
    <t>Xã Sơn Tiến</t>
  </si>
  <si>
    <t>Xã Sơn Lâm</t>
  </si>
  <si>
    <t>Xã Sơn Lễ</t>
  </si>
  <si>
    <t>Xã Sơn Giang</t>
  </si>
  <si>
    <t>Xã Sơn Lĩnh</t>
  </si>
  <si>
    <t>Xã An Hòa Thịnh</t>
  </si>
  <si>
    <t>Xã Sơn Tây</t>
  </si>
  <si>
    <t>Xã Sơn Ninh</t>
  </si>
  <si>
    <t>Xã Sơn Châu</t>
  </si>
  <si>
    <t>Xã Tân Mỹ Hà</t>
  </si>
  <si>
    <t>Xã Quang Diệm</t>
  </si>
  <si>
    <t>Xã Sơn Trung</t>
  </si>
  <si>
    <t>Xã Sơn Bằng</t>
  </si>
  <si>
    <t>Xã Sơn Kim 1</t>
  </si>
  <si>
    <t>Xã Sơn Kim 2</t>
  </si>
  <si>
    <t>Xã Sơn Trà</t>
  </si>
  <si>
    <t>Xã Sơn Long</t>
  </si>
  <si>
    <t>Xã Sơn Hàm</t>
  </si>
  <si>
    <t>Xã Sơn Trường</t>
  </si>
  <si>
    <t>Huyện Đức Thọ</t>
  </si>
  <si>
    <t>Thị trấn Đức Thọ</t>
  </si>
  <si>
    <t>Xã Quang Vĩnh</t>
  </si>
  <si>
    <t>Xã Tùng Châu</t>
  </si>
  <si>
    <t>Xã Yên Hồ</t>
  </si>
  <si>
    <t>Xã Tùng Ảnh</t>
  </si>
  <si>
    <t>Xã Bùi La Nhân</t>
  </si>
  <si>
    <t>Xã Thanh Bình Thịnh</t>
  </si>
  <si>
    <t>Xã Lâm Trung Thủy</t>
  </si>
  <si>
    <t>Xã An Dũng</t>
  </si>
  <si>
    <t>Xã Đức Đồng</t>
  </si>
  <si>
    <t>Xã Đức Lạng</t>
  </si>
  <si>
    <t>Huyện Vũ Quang</t>
  </si>
  <si>
    <t>Thị trấn Vũ Quang</t>
  </si>
  <si>
    <t>Xã Ân Phú</t>
  </si>
  <si>
    <t>Xã Đức Lĩnh</t>
  </si>
  <si>
    <t>Xã Thọ Điền</t>
  </si>
  <si>
    <t>Xã Đức Hương</t>
  </si>
  <si>
    <t>Xã Đức Bồng</t>
  </si>
  <si>
    <t>Xã Đức Liên</t>
  </si>
  <si>
    <t>Xã Hương Minh</t>
  </si>
  <si>
    <t>Xã Quang Thọ</t>
  </si>
  <si>
    <t>Huyện Nghi Xuân</t>
  </si>
  <si>
    <t>Thị trấn Xuân An</t>
  </si>
  <si>
    <t>Xã Xuân Hội</t>
  </si>
  <si>
    <t>Xã Đan Trường</t>
  </si>
  <si>
    <t>Xã Xuân Phổ</t>
  </si>
  <si>
    <t>Xã Xuân Hải</t>
  </si>
  <si>
    <t>Thị trấn Tiên Điền</t>
  </si>
  <si>
    <t>Xã Xuân Yên</t>
  </si>
  <si>
    <t>Xã Xuân Mỹ</t>
  </si>
  <si>
    <t>Xã Cỗ Đạm</t>
  </si>
  <si>
    <t>Xã Xuân Liên</t>
  </si>
  <si>
    <t>Xã Xuân Lĩnh</t>
  </si>
  <si>
    <t>Xã Cương Gián</t>
  </si>
  <si>
    <t>Huyện Can Lộc</t>
  </si>
  <si>
    <t>Thị trấn Nghèn</t>
  </si>
  <si>
    <t>Xã Thiên Lộc</t>
  </si>
  <si>
    <t>Xã Thuần Thiện</t>
  </si>
  <si>
    <t>Xã Vượng Lộc</t>
  </si>
  <si>
    <t>Xã Thanh Lộc</t>
  </si>
  <si>
    <t>Xã Kim Song Trường</t>
  </si>
  <si>
    <t>Xã Thường Nga</t>
  </si>
  <si>
    <t>Xã Tùng Lộc</t>
  </si>
  <si>
    <t>Xã Gia Hanh</t>
  </si>
  <si>
    <t>Xã Khánh Vĩnh Yên</t>
  </si>
  <si>
    <t>Xã Trung Lộc</t>
  </si>
  <si>
    <t>Xã Thượng Lộc</t>
  </si>
  <si>
    <t>Thị trấn Đồng Lộc</t>
  </si>
  <si>
    <t>Xã Sơn Lộc</t>
  </si>
  <si>
    <t>Huyện Hương Khê</t>
  </si>
  <si>
    <t>Thị trấn Hương Khê</t>
  </si>
  <si>
    <t>Xã Điền Mỹ</t>
  </si>
  <si>
    <t>Xã Hà Linh</t>
  </si>
  <si>
    <t>Xã Hương Thủy</t>
  </si>
  <si>
    <t>Xã Hòa Hải</t>
  </si>
  <si>
    <t>Xã Phúc Đồng</t>
  </si>
  <si>
    <t>Xã Hương Giang</t>
  </si>
  <si>
    <t>Xã Hương Bình</t>
  </si>
  <si>
    <t>Xã Hương Long</t>
  </si>
  <si>
    <t>Xã Phú Gia</t>
  </si>
  <si>
    <t>Xã Gia Phố</t>
  </si>
  <si>
    <t>Xã Phú Phong</t>
  </si>
  <si>
    <t>Xã Hương Đô</t>
  </si>
  <si>
    <t>Xã Hương Vĩnh</t>
  </si>
  <si>
    <t>Xã Hương Xuân</t>
  </si>
  <si>
    <t>Xã Phúc Trạch</t>
  </si>
  <si>
    <t>Xã Hương Trà</t>
  </si>
  <si>
    <t>Xã Hương Trạch</t>
  </si>
  <si>
    <t>Xã Hương Liên</t>
  </si>
  <si>
    <t>Huyện Thạch Hà</t>
  </si>
  <si>
    <t>Thị trấn Thạch Hà</t>
  </si>
  <si>
    <t>Xã Thạch Hải</t>
  </si>
  <si>
    <t>Xã Thạch Kênh</t>
  </si>
  <si>
    <t>Xã Thạch Liên</t>
  </si>
  <si>
    <t>Xã Đỉnh Bàn</t>
  </si>
  <si>
    <t>Xã Thạch Khê</t>
  </si>
  <si>
    <t>Xã Thạch Trị</t>
  </si>
  <si>
    <t>Xã Thạch Lạc</t>
  </si>
  <si>
    <t>Xã Thạch Ngọc</t>
  </si>
  <si>
    <t>Xã Thạch Văn</t>
  </si>
  <si>
    <t>Xã Lưu Vĩnh Sơn</t>
  </si>
  <si>
    <t>Xã Thạch Thắng</t>
  </si>
  <si>
    <t>Xã Thạch Đài</t>
  </si>
  <si>
    <t>Xã Thạch Hội</t>
  </si>
  <si>
    <t>Xã Tân Lâm Hương</t>
  </si>
  <si>
    <t>Xã Thạch Xuân</t>
  </si>
  <si>
    <t>Huyện Cẩm Xuyên</t>
  </si>
  <si>
    <t>Thị trấn Cẩm Xuyên</t>
  </si>
  <si>
    <t>Thị trấn Thiên Cầm</t>
  </si>
  <si>
    <t>Xã Cẩm Dương</t>
  </si>
  <si>
    <t>Xã Cẩm Vĩnh</t>
  </si>
  <si>
    <t>Xã Cẩm Quang</t>
  </si>
  <si>
    <t>Xã Cẩm Nhượng</t>
  </si>
  <si>
    <t>Xã Nam Phúc Thăng</t>
  </si>
  <si>
    <t>Xã Cẩm Duệ</t>
  </si>
  <si>
    <t>Xã Cẩm Quan</t>
  </si>
  <si>
    <t>Xã Cẩm Hà</t>
  </si>
  <si>
    <t>Xã Cẩm Lộc</t>
  </si>
  <si>
    <t>Xã Cẩm Thịnh</t>
  </si>
  <si>
    <t>Xã Cẩm Mỹ</t>
  </si>
  <si>
    <t>Xã Cẩm Trung</t>
  </si>
  <si>
    <t>Xã Cẩm Lạc</t>
  </si>
  <si>
    <t>Xã Cẩm Minh</t>
  </si>
  <si>
    <t>Huyện Kỳ Anh</t>
  </si>
  <si>
    <t>Xã Kỳ Xuân</t>
  </si>
  <si>
    <t>Xã Kỳ Bắc</t>
  </si>
  <si>
    <t>Xã Kỳ Phong</t>
  </si>
  <si>
    <t>Xã Kỳ Tiến</t>
  </si>
  <si>
    <t>Xã Kỳ Giang</t>
  </si>
  <si>
    <t>Xã Kỳ Đồng</t>
  </si>
  <si>
    <t>Xã Kỳ Khang</t>
  </si>
  <si>
    <t>Xã Kỳ Văn</t>
  </si>
  <si>
    <t>Xã Kỳ Trung</t>
  </si>
  <si>
    <t>Xã Kỳ Thọ</t>
  </si>
  <si>
    <t>Xã Kỳ Tây</t>
  </si>
  <si>
    <t>Xã Kỳ Hải</t>
  </si>
  <si>
    <t>Xã Kỳ Thư</t>
  </si>
  <si>
    <t>Xã Kỳ Châu</t>
  </si>
  <si>
    <t>Xã Lâm Hợp</t>
  </si>
  <si>
    <t>Xã Kỳ Lạc</t>
  </si>
  <si>
    <t>Huyện Lộc Hà</t>
  </si>
  <si>
    <t>Xã Tân Lộc</t>
  </si>
  <si>
    <t>Xã Hồng Lộc</t>
  </si>
  <si>
    <t>Xã Thịnh Lộc</t>
  </si>
  <si>
    <t>Xã Ích Hậu</t>
  </si>
  <si>
    <t>Thị trấn Lộc Hà</t>
  </si>
  <si>
    <t>Xã Thạch Mỹ</t>
  </si>
  <si>
    <t>Xã Thạch Kim</t>
  </si>
  <si>
    <t>Xã Thạch Châu</t>
  </si>
  <si>
    <t>Xã Hộ Độ</t>
  </si>
  <si>
    <t>Xã Mai Phụ</t>
  </si>
  <si>
    <t>Thị xã Kỳ Anh</t>
  </si>
  <si>
    <t>Phường Hưng Trí</t>
  </si>
  <si>
    <t>Xã Kỳ Ninh</t>
  </si>
  <si>
    <t>Xã Kỳ Lợi</t>
  </si>
  <si>
    <t>Xã Kỳ Hà</t>
  </si>
  <si>
    <t>Phường Kỳ Trinh</t>
  </si>
  <si>
    <t>Phường Kỳ Thịnh</t>
  </si>
  <si>
    <t>Xã Kỳ Hoa</t>
  </si>
  <si>
    <t>Phường Kỳ Phương</t>
  </si>
  <si>
    <t>Phường Kỳ Long</t>
  </si>
  <si>
    <t>Phường Kỳ Liên</t>
  </si>
  <si>
    <t>Xã Kỳ Nam</t>
  </si>
  <si>
    <t>Tỉnh Quảng Bình</t>
  </si>
  <si>
    <t>Thành Phố Đồng Hới</t>
  </si>
  <si>
    <t>44_Tỉnh Quảng Bình</t>
  </si>
  <si>
    <t>Phường Đồng Phú</t>
  </si>
  <si>
    <t>Phường Bắc Lý</t>
  </si>
  <si>
    <t>Phường Nam Lý</t>
  </si>
  <si>
    <t>Phường Đồng Hải</t>
  </si>
  <si>
    <t>Phường Đồng Sơn</t>
  </si>
  <si>
    <t>Phường Phú Hải</t>
  </si>
  <si>
    <t>Phường Bắc Nghĩa</t>
  </si>
  <si>
    <t>Phường Đức Ninh Đông</t>
  </si>
  <si>
    <t>Xã Quang Phú</t>
  </si>
  <si>
    <t>Xã Lộc Ninh</t>
  </si>
  <si>
    <t>Xã Bảo Ninh</t>
  </si>
  <si>
    <t>Xã Nghĩa Ninh</t>
  </si>
  <si>
    <t>Xã Thuận Đức</t>
  </si>
  <si>
    <t>Huyện Minh Hóa</t>
  </si>
  <si>
    <t>Thị trấn Quy Đạt</t>
  </si>
  <si>
    <t>Xã Dân Hóa</t>
  </si>
  <si>
    <t>Xã Trọng Hóa</t>
  </si>
  <si>
    <t>Xã Hóa Phúc</t>
  </si>
  <si>
    <t>Xã Hồng Hóa</t>
  </si>
  <si>
    <t>Xã Hóa Thanh</t>
  </si>
  <si>
    <t>Xã Hóa Tiến</t>
  </si>
  <si>
    <t>Xã Hóa Hợp</t>
  </si>
  <si>
    <t>Xã Xuân Hóa</t>
  </si>
  <si>
    <t>Xã Yên Hóa</t>
  </si>
  <si>
    <t>Xã Minh Hóa</t>
  </si>
  <si>
    <t>Xã Tân Hóa</t>
  </si>
  <si>
    <t>Xã Hóa Sơn</t>
  </si>
  <si>
    <t>Xã Trung Hóa</t>
  </si>
  <si>
    <t>Xã Thượng Hóa</t>
  </si>
  <si>
    <t>Huyện Tuyên Hóa</t>
  </si>
  <si>
    <t>Thị trấn Đồng Lê</t>
  </si>
  <si>
    <t>Xã Hương Hóa</t>
  </si>
  <si>
    <t>Xã Kim Hóa</t>
  </si>
  <si>
    <t>Xã Thanh Hóa</t>
  </si>
  <si>
    <t>Xã Thanh Thạch</t>
  </si>
  <si>
    <t>Xã Thuận Hóa</t>
  </si>
  <si>
    <t>Xã Lâm Hóa</t>
  </si>
  <si>
    <t>Xã Lê Hóa</t>
  </si>
  <si>
    <t>Xã Sơn Hóa</t>
  </si>
  <si>
    <t>Xã Ngư Hóa</t>
  </si>
  <si>
    <t>Xã Thạch Hóa</t>
  </si>
  <si>
    <t>Xã Đức Hóa</t>
  </si>
  <si>
    <t>Xã Phong Hóa</t>
  </si>
  <si>
    <t>Xã Mai Hóa</t>
  </si>
  <si>
    <t>Xã Tiến Hóa</t>
  </si>
  <si>
    <t>Xã Châu Hóa</t>
  </si>
  <si>
    <t>Xã Cao Quảng</t>
  </si>
  <si>
    <t>Xã Văn Hóa</t>
  </si>
  <si>
    <t>Huyện Quảng Trạch</t>
  </si>
  <si>
    <t>Xã Quảng Kim</t>
  </si>
  <si>
    <t>Xã Quảng Đông</t>
  </si>
  <si>
    <t>Xã Quảng Tùng</t>
  </si>
  <si>
    <t>Xã Cảnh Dương</t>
  </si>
  <si>
    <t>Xã Quảng Tiến</t>
  </si>
  <si>
    <t>Xã Quảng Xuân</t>
  </si>
  <si>
    <t>Xã Cảnh Hóa</t>
  </si>
  <si>
    <t>Xã Liên Trường</t>
  </si>
  <si>
    <t>Xã Quảng Phương</t>
  </si>
  <si>
    <t>Xã Phù Hóa</t>
  </si>
  <si>
    <t>Huyện Bố Trạch</t>
  </si>
  <si>
    <t>Thị trấn Hoàn Lão</t>
  </si>
  <si>
    <t>Thị trấn NT Việt Trung</t>
  </si>
  <si>
    <t>Xã Xuân Trạch</t>
  </si>
  <si>
    <t>Xã Mỹ Trạch</t>
  </si>
  <si>
    <t>Xã Hạ Trạch</t>
  </si>
  <si>
    <t>Xã Bắc Trạch</t>
  </si>
  <si>
    <t>Xã Lâm Trạch</t>
  </si>
  <si>
    <t>Xã Thanh Trạch</t>
  </si>
  <si>
    <t>Xã Liên Trạch</t>
  </si>
  <si>
    <t>Xã Cự Nẫm</t>
  </si>
  <si>
    <t>Xã Thượng Trạch</t>
  </si>
  <si>
    <t>Xã Hưng Trạch</t>
  </si>
  <si>
    <t>Xã Đồng Trạch</t>
  </si>
  <si>
    <t>Xã Đức Trạch</t>
  </si>
  <si>
    <t>Thị trấn Phong Nha</t>
  </si>
  <si>
    <t>Xã Vạn Trạch</t>
  </si>
  <si>
    <t>Xã Phú Định</t>
  </si>
  <si>
    <t>Xã Trung Trạch</t>
  </si>
  <si>
    <t>Xã Tây Trạch</t>
  </si>
  <si>
    <t>Xã Hòa Trạch</t>
  </si>
  <si>
    <t>Xã Đại Trạch</t>
  </si>
  <si>
    <t>Xã Nhân Trạch</t>
  </si>
  <si>
    <t>Xã Tân Trạch</t>
  </si>
  <si>
    <t>Xã Nam Trạch</t>
  </si>
  <si>
    <t>Xã Lý Trạch</t>
  </si>
  <si>
    <t>Huyện Quảng Ninh</t>
  </si>
  <si>
    <t>Thị trấn Quán Hàu</t>
  </si>
  <si>
    <t>Xã Lương Ninh</t>
  </si>
  <si>
    <t>Xã Võ Ninh</t>
  </si>
  <si>
    <t>Xã Hàm Ninh</t>
  </si>
  <si>
    <t>Xã Duy Ninh</t>
  </si>
  <si>
    <t>Xã Gia Ninh</t>
  </si>
  <si>
    <t>Xã Tân Ninh</t>
  </si>
  <si>
    <t>Huyện Lệ Thủy</t>
  </si>
  <si>
    <t>Thị trấn NT Lệ Ninh</t>
  </si>
  <si>
    <t>Thị trấn Kiến Giang</t>
  </si>
  <si>
    <t>Xã Hồng Thủy</t>
  </si>
  <si>
    <t>Xã Ngư Thủy Bắc</t>
  </si>
  <si>
    <t>Xã Hoa Thủy</t>
  </si>
  <si>
    <t>Xã An Thủy</t>
  </si>
  <si>
    <t>Xã Phong Thủy</t>
  </si>
  <si>
    <t>Xã Cam Thủy</t>
  </si>
  <si>
    <t>Xã Ngân Thủy</t>
  </si>
  <si>
    <t>Xã Lộc Thủy</t>
  </si>
  <si>
    <t>Xã Liên Thủy</t>
  </si>
  <si>
    <t>Xã Hưng Thủy</t>
  </si>
  <si>
    <t>Xã Dương Thủy</t>
  </si>
  <si>
    <t>Xã Tân Thủy</t>
  </si>
  <si>
    <t>Xã Phú Thủy</t>
  </si>
  <si>
    <t>Xã Mỹ Thủy</t>
  </si>
  <si>
    <t xml:space="preserve">Xã Ngư Thủy </t>
  </si>
  <si>
    <t>Xã Mai Thủy</t>
  </si>
  <si>
    <t>Xã Sen Thủy</t>
  </si>
  <si>
    <t>Xã Thái Thủy</t>
  </si>
  <si>
    <t>Xã Kim Thủy</t>
  </si>
  <si>
    <t>Xã Trường Thủy</t>
  </si>
  <si>
    <t>Xã Lâm Thủy</t>
  </si>
  <si>
    <t>Thị xã Ba Đồn</t>
  </si>
  <si>
    <t>Phường Ba Đồn</t>
  </si>
  <si>
    <t>Phường Quảng Long</t>
  </si>
  <si>
    <t>Xã Quảng Tiên</t>
  </si>
  <si>
    <t>Phường Quảng Phong</t>
  </si>
  <si>
    <t>Phường Quảng Thuận</t>
  </si>
  <si>
    <t>Xã Quảng Thủy</t>
  </si>
  <si>
    <t>Phường Quảng Phúc</t>
  </si>
  <si>
    <t>Tỉnh Quảng Trị</t>
  </si>
  <si>
    <t>Thành phố Đông Hà</t>
  </si>
  <si>
    <t>Phường Đông Giang</t>
  </si>
  <si>
    <t>45_Tỉnh Quảng Trị</t>
  </si>
  <si>
    <t>Phường 1</t>
  </si>
  <si>
    <t>Phường Đông Lễ</t>
  </si>
  <si>
    <t>Phường Đông Thanh</t>
  </si>
  <si>
    <t>Phường 2</t>
  </si>
  <si>
    <t>Phường 4</t>
  </si>
  <si>
    <t>Phường 5</t>
  </si>
  <si>
    <t>Phường Đông Lương</t>
  </si>
  <si>
    <t>Phường 3</t>
  </si>
  <si>
    <t>Thị xã Quảng Trị</t>
  </si>
  <si>
    <t>Phường An Đôn</t>
  </si>
  <si>
    <t>Xã Hải Lệ</t>
  </si>
  <si>
    <t>Huyện Vĩnh Linh</t>
  </si>
  <si>
    <t>Thị trấn Hồ Xá</t>
  </si>
  <si>
    <t>Thị trấn Bến Quan</t>
  </si>
  <si>
    <t>Xã Vĩnh Thái</t>
  </si>
  <si>
    <t>Xã Vĩnh Tú</t>
  </si>
  <si>
    <t>Xã Vĩnh Chấp</t>
  </si>
  <si>
    <t>Xã Trung Nam</t>
  </si>
  <si>
    <t>Xã Vĩnh Khê</t>
  </si>
  <si>
    <t>Xã Vĩnh Thủy</t>
  </si>
  <si>
    <t>Xã Vĩnh Lâm</t>
  </si>
  <si>
    <t>Xã Hiền Thành</t>
  </si>
  <si>
    <t>Thị trấn Cửa Tùng</t>
  </si>
  <si>
    <t>Xã Vĩnh Hà</t>
  </si>
  <si>
    <t>Xã Vĩnh Giang</t>
  </si>
  <si>
    <t>Xã Vĩnh Ô</t>
  </si>
  <si>
    <t>Huyện Hướng Hóa</t>
  </si>
  <si>
    <t>Thị trấn Khe Sanh</t>
  </si>
  <si>
    <t>Thị trấn Lao Bảo</t>
  </si>
  <si>
    <t>Xã Hướng Lập</t>
  </si>
  <si>
    <t>Xã Hướng Việt</t>
  </si>
  <si>
    <t>Xã Hướng Phùng</t>
  </si>
  <si>
    <t>Xã Hướng Sơn</t>
  </si>
  <si>
    <t>Xã Hướng Linh</t>
  </si>
  <si>
    <t>Xã Hướng Tân</t>
  </si>
  <si>
    <t>Xã Húc</t>
  </si>
  <si>
    <t>Xã Thuận</t>
  </si>
  <si>
    <t>Xã Hướng Lộc</t>
  </si>
  <si>
    <t>Xã Ba Tầng</t>
  </si>
  <si>
    <t>Xã Thanh</t>
  </si>
  <si>
    <t>Xã  A Dơi</t>
  </si>
  <si>
    <t>Xã Lìa</t>
  </si>
  <si>
    <t>Xã Xy</t>
  </si>
  <si>
    <t>Huyện Gio Linh</t>
  </si>
  <si>
    <t>Thị trấn Gio Linh</t>
  </si>
  <si>
    <t>Thị trấn Cửa Việt</t>
  </si>
  <si>
    <t>Xã Trung Giang</t>
  </si>
  <si>
    <t>Xã Trung Hải</t>
  </si>
  <si>
    <t>Xã Phong Bình</t>
  </si>
  <si>
    <t>Xã Gio Mỹ</t>
  </si>
  <si>
    <t>Xã Gio Hải</t>
  </si>
  <si>
    <t>Xã Gio An</t>
  </si>
  <si>
    <t>Xã Gio Châu</t>
  </si>
  <si>
    <t>Xã Gio Việt</t>
  </si>
  <si>
    <t>Xã Linh Trường</t>
  </si>
  <si>
    <t>Xã Gio Sơn</t>
  </si>
  <si>
    <t>Xã Gio Mai</t>
  </si>
  <si>
    <t>Xã Hải Thái</t>
  </si>
  <si>
    <t>Xã Linh Hải</t>
  </si>
  <si>
    <t>Xã Gio Quang</t>
  </si>
  <si>
    <t>Huyện Đa Krông</t>
  </si>
  <si>
    <t>Thị trấn Krông Klang</t>
  </si>
  <si>
    <t>Xã Mò Ó</t>
  </si>
  <si>
    <t>Xã Hướng Hiệp</t>
  </si>
  <si>
    <t>Xã Đa Krông</t>
  </si>
  <si>
    <t>Xã Ba Lòng</t>
  </si>
  <si>
    <t>Xã Ba Nang</t>
  </si>
  <si>
    <t>Xã Tà Long</t>
  </si>
  <si>
    <t>Xã Húc Nghì</t>
  </si>
  <si>
    <t>Xã A Vao</t>
  </si>
  <si>
    <t>Xã Tà Rụt</t>
  </si>
  <si>
    <t>Xã A Bung</t>
  </si>
  <si>
    <t>Xã A Ngo</t>
  </si>
  <si>
    <t>Huyện Cam Lộ</t>
  </si>
  <si>
    <t>Thị trấn Cam Lộ</t>
  </si>
  <si>
    <t>Xã Cam Tuyền</t>
  </si>
  <si>
    <t>Xã Cam Thành</t>
  </si>
  <si>
    <t>Xã Cam Hiếu</t>
  </si>
  <si>
    <t>Xã Cam Chính</t>
  </si>
  <si>
    <t>Xã Cam Nghĩa</t>
  </si>
  <si>
    <t>Huyện Triệu Phong</t>
  </si>
  <si>
    <t>Thị Trấn Ái Tử</t>
  </si>
  <si>
    <t>Xã Triệu An</t>
  </si>
  <si>
    <t>Xã Triệu Vân</t>
  </si>
  <si>
    <t>Xã Triệu Phước</t>
  </si>
  <si>
    <t>Xã Triệu Độ</t>
  </si>
  <si>
    <t>Xã Triệu Trạch</t>
  </si>
  <si>
    <t>Xã Triệu Thuận</t>
  </si>
  <si>
    <t>Xã Triệu Đại</t>
  </si>
  <si>
    <t>Xã Triệu Hòa</t>
  </si>
  <si>
    <t>Xã Triệu Lăng</t>
  </si>
  <si>
    <t>Xã Triệu Sơn</t>
  </si>
  <si>
    <t>Xã Triệu Long</t>
  </si>
  <si>
    <t>Xã Triệu Tài</t>
  </si>
  <si>
    <t>Xã Triệu Trung</t>
  </si>
  <si>
    <t>Xã Triệu Ái</t>
  </si>
  <si>
    <t>Xã Triệu Thượng</t>
  </si>
  <si>
    <t>Xã Triệu Giang</t>
  </si>
  <si>
    <t>Huyện Hải Lăng</t>
  </si>
  <si>
    <t>Thị trấn Diên Sanh</t>
  </si>
  <si>
    <t>Xã Hải Ba</t>
  </si>
  <si>
    <t>Xã Hải Quy</t>
  </si>
  <si>
    <t>Xã Hải Quế</t>
  </si>
  <si>
    <t>Xã Hải Thượng</t>
  </si>
  <si>
    <t>Xã Hải Dương</t>
  </si>
  <si>
    <t>Xã Hải Định</t>
  </si>
  <si>
    <t>Xã Hải Lâm</t>
  </si>
  <si>
    <t>Xã Hải Trường</t>
  </si>
  <si>
    <t>Xã Hải Chánh</t>
  </si>
  <si>
    <t>Xã Hải Khê</t>
  </si>
  <si>
    <t>Huyện Cồn Cỏ</t>
  </si>
  <si>
    <t>Tỉnh Thừa Thiên Huế</t>
  </si>
  <si>
    <t>Thành phố Huế</t>
  </si>
  <si>
    <t>Phường Phú Thuận</t>
  </si>
  <si>
    <t>46_Tỉnh Thừa Thiên Huế</t>
  </si>
  <si>
    <t>Phường Phú Bình</t>
  </si>
  <si>
    <t>Phường Tây Lộc</t>
  </si>
  <si>
    <t>Phường Thuận Lộc</t>
  </si>
  <si>
    <t>Phường Phú Hiệp</t>
  </si>
  <si>
    <t>Phường Phú Hậu</t>
  </si>
  <si>
    <t>Phường Thuận Hòa</t>
  </si>
  <si>
    <t>Phường Thuận Thành</t>
  </si>
  <si>
    <t>Phường Phú Hòa</t>
  </si>
  <si>
    <t>Phường Phú Cát</t>
  </si>
  <si>
    <t>Phường Kim Long</t>
  </si>
  <si>
    <t>Phường Vỹ Dạ</t>
  </si>
  <si>
    <t>Phường Phường Đúc</t>
  </si>
  <si>
    <t>Phường Vĩnh Ninh</t>
  </si>
  <si>
    <t>Phường Phú Hội</t>
  </si>
  <si>
    <t>Phường Phú Nhuận</t>
  </si>
  <si>
    <t>Phường Xuân Phú</t>
  </si>
  <si>
    <t>Phường Trường An</t>
  </si>
  <si>
    <t>Phường Phước Vĩnh</t>
  </si>
  <si>
    <t>Phường An Cựu</t>
  </si>
  <si>
    <t>Phường An Hòa</t>
  </si>
  <si>
    <t>Phường Hương Sơ</t>
  </si>
  <si>
    <t>Phường Thuỷ Biều</t>
  </si>
  <si>
    <t>Phường Hương Long</t>
  </si>
  <si>
    <t>Phường Thuỷ Xuân</t>
  </si>
  <si>
    <t>Phường An Đông</t>
  </si>
  <si>
    <t>Phường An Tây</t>
  </si>
  <si>
    <t>Huyện Phong Điền</t>
  </si>
  <si>
    <t>Thị trấn Phong Điền</t>
  </si>
  <si>
    <t>Xã Điền Hương</t>
  </si>
  <si>
    <t>Xã Điền Môn</t>
  </si>
  <si>
    <t>Xã Điền Lộc</t>
  </si>
  <si>
    <t>Xã Điền Hòa</t>
  </si>
  <si>
    <t>Xã Phong Chương</t>
  </si>
  <si>
    <t>Xã Phong Hải</t>
  </si>
  <si>
    <t>Xã Điền Hải</t>
  </si>
  <si>
    <t>Xã Phong Hòa</t>
  </si>
  <si>
    <t>Xã Phong Thu</t>
  </si>
  <si>
    <t>Xã Phong Hiền</t>
  </si>
  <si>
    <t>Xã Phong Mỹ</t>
  </si>
  <si>
    <t>Xã Phong An</t>
  </si>
  <si>
    <t>Xã Phong Xuân</t>
  </si>
  <si>
    <t>Xã Phong Sơn</t>
  </si>
  <si>
    <t>Huyện Quảng Điền</t>
  </si>
  <si>
    <t>Thị trấn Sịa</t>
  </si>
  <si>
    <t>Xã Quảng Ngạn</t>
  </si>
  <si>
    <t>Xã Quảng Lợi</t>
  </si>
  <si>
    <t>Xã Quảng Công</t>
  </si>
  <si>
    <t>Xã Quảng Phước</t>
  </si>
  <si>
    <t>Xã Quảng Vinh</t>
  </si>
  <si>
    <t>Xã Quảng Thọ</t>
  </si>
  <si>
    <t>Huyện Phú Vang</t>
  </si>
  <si>
    <t>Thị trấn Thuận An</t>
  </si>
  <si>
    <t>Xã Phú Thuận</t>
  </si>
  <si>
    <t>Xã Phú Dương</t>
  </si>
  <si>
    <t>Xã Phú Mậu</t>
  </si>
  <si>
    <t>Xã Phú An</t>
  </si>
  <si>
    <t>Xã Phú Hải</t>
  </si>
  <si>
    <t>Xã Phú Diên</t>
  </si>
  <si>
    <t>Xã Phú Hồ</t>
  </si>
  <si>
    <t>Xã Vinh Xuân</t>
  </si>
  <si>
    <t>Thị trấn Phú Đa</t>
  </si>
  <si>
    <t>Xã Vinh Thanh</t>
  </si>
  <si>
    <t>Xã Vinh An</t>
  </si>
  <si>
    <t>Xã Vinh Hà</t>
  </si>
  <si>
    <t>Thị xã Hương Thủy</t>
  </si>
  <si>
    <t>Phường Phú Bài</t>
  </si>
  <si>
    <t>Xã Thủy Vân</t>
  </si>
  <si>
    <t>Xã Thủy Thanh</t>
  </si>
  <si>
    <t>Phường Thủy Dương</t>
  </si>
  <si>
    <t>Phường Thủy Phương</t>
  </si>
  <si>
    <t>Phường Thủy Châu</t>
  </si>
  <si>
    <t>Phường Thủy Lương</t>
  </si>
  <si>
    <t>Xã Thủy Bằng</t>
  </si>
  <si>
    <t>Xã Thủy Tân</t>
  </si>
  <si>
    <t>Xã Thủy Phù</t>
  </si>
  <si>
    <t>Xã Dương Hòa</t>
  </si>
  <si>
    <t>Thị xã Hương Trà</t>
  </si>
  <si>
    <t>Phường Tứ Hạ</t>
  </si>
  <si>
    <t>Xã Hương Phong</t>
  </si>
  <si>
    <t>Xã Hương Toàn</t>
  </si>
  <si>
    <t>Phường Hương Vân</t>
  </si>
  <si>
    <t>Phường Hương Văn</t>
  </si>
  <si>
    <t>Xã Hương Vinh</t>
  </si>
  <si>
    <t>Phường Hương Xuân</t>
  </si>
  <si>
    <t>Phường Hương Chữ</t>
  </si>
  <si>
    <t>Phường Hương An</t>
  </si>
  <si>
    <t>Phường Hương Hồ</t>
  </si>
  <si>
    <t>Xã Hương Thọ</t>
  </si>
  <si>
    <t>Xã Bình Tiến</t>
  </si>
  <si>
    <t>Huyện A Lưới</t>
  </si>
  <si>
    <t>Thị trấn A Lưới</t>
  </si>
  <si>
    <t>Xã Hồng Hạ</t>
  </si>
  <si>
    <t>Xã Hồng Kim</t>
  </si>
  <si>
    <t>Xã Hương Nguyên</t>
  </si>
  <si>
    <t>Xã Hồng Bắc</t>
  </si>
  <si>
    <t>Xã Quảng Nhâm</t>
  </si>
  <si>
    <t>Xã Hồng Thượng</t>
  </si>
  <si>
    <t>Xã A Roàng</t>
  </si>
  <si>
    <t>Xã Lâm Đớt</t>
  </si>
  <si>
    <t>Huyện Phú Lộc</t>
  </si>
  <si>
    <t>Thị trấn Phú Lộc</t>
  </si>
  <si>
    <t>Thị trấn Lăng Cô</t>
  </si>
  <si>
    <t>Xã Vinh Mỹ</t>
  </si>
  <si>
    <t>Xã Vinh Hưng</t>
  </si>
  <si>
    <t>Xã Giang Hải</t>
  </si>
  <si>
    <t>Xã Vinh Hiền</t>
  </si>
  <si>
    <t>Xã Lộc Bổn</t>
  </si>
  <si>
    <t>Xã Lộc Bình</t>
  </si>
  <si>
    <t>Xã Lộc Vĩnh</t>
  </si>
  <si>
    <t>Xã Lộc Điền</t>
  </si>
  <si>
    <t>Xã Lộc Trì</t>
  </si>
  <si>
    <t>Xã Lộc Tiến</t>
  </si>
  <si>
    <t>Xã Lộc Hòa</t>
  </si>
  <si>
    <t>Huyện Nam Đông</t>
  </si>
  <si>
    <t>Thị trấn Khe Tre</t>
  </si>
  <si>
    <t>Xã Hương Phú</t>
  </si>
  <si>
    <t>Xã Hương Lộc</t>
  </si>
  <si>
    <t>Xã Thượng Quảng</t>
  </si>
  <si>
    <t>Xã Hương Hữu</t>
  </si>
  <si>
    <t>Xã Thượng Lộ</t>
  </si>
  <si>
    <t>Xã Thượng Nhật</t>
  </si>
  <si>
    <t>Thành phố Đà Nẵng</t>
  </si>
  <si>
    <t>Quận Liên Chiểu</t>
  </si>
  <si>
    <t>Phường Hòa Hiệp Bắc</t>
  </si>
  <si>
    <t>48_Thành phố Đà Nẵng</t>
  </si>
  <si>
    <t>Phường Hòa Hiệp Nam</t>
  </si>
  <si>
    <t>Phường Hòa Khánh Bắc</t>
  </si>
  <si>
    <t>Phường Hòa Khánh Nam</t>
  </si>
  <si>
    <t>Phường Hòa Minh</t>
  </si>
  <si>
    <t>Phường Thanh Khê Tây</t>
  </si>
  <si>
    <t>Phường Tân Chính</t>
  </si>
  <si>
    <t>Phường Chính Gián</t>
  </si>
  <si>
    <t>Phường Thuận Phước</t>
  </si>
  <si>
    <t>Phường Thạch Thang</t>
  </si>
  <si>
    <t>Phường Hải Châu  I</t>
  </si>
  <si>
    <t>Phường Hòa Thuận Tây</t>
  </si>
  <si>
    <t>Phường Bình Thuận</t>
  </si>
  <si>
    <t>Quận Sơn Trà</t>
  </si>
  <si>
    <t>Phường Thọ Quang</t>
  </si>
  <si>
    <t>Phường Nại Hiên Đông</t>
  </si>
  <si>
    <t>Phường Mân Thái</t>
  </si>
  <si>
    <t>Phường An Hải Bắc</t>
  </si>
  <si>
    <t>Phường Phước Mỹ</t>
  </si>
  <si>
    <t>Phường An Hải Tây</t>
  </si>
  <si>
    <t>Phường An Hải Đông</t>
  </si>
  <si>
    <t>Phường Hòa Phát</t>
  </si>
  <si>
    <t>Phường Hòa Thọ Tây</t>
  </si>
  <si>
    <t>Huyện Hòa Vang</t>
  </si>
  <si>
    <t>Xã Hòa Bắc</t>
  </si>
  <si>
    <t>Xã Hòa Liên</t>
  </si>
  <si>
    <t>Xã Hòa Ninh</t>
  </si>
  <si>
    <t>Xã Hòa Nhơn</t>
  </si>
  <si>
    <t>Xã Hòa Châu</t>
  </si>
  <si>
    <t>Xã Hòa Phước</t>
  </si>
  <si>
    <t>Xã Hòa Khương</t>
  </si>
  <si>
    <t>Huyện Hoàng Sa</t>
  </si>
  <si>
    <t>Tỉnh Quảng Nam</t>
  </si>
  <si>
    <t>Thành phố Tam Kỳ</t>
  </si>
  <si>
    <t>Phường Tân Thạnh</t>
  </si>
  <si>
    <t>49_Tỉnh Quảng Nam</t>
  </si>
  <si>
    <t>Phường Phước Hòa</t>
  </si>
  <si>
    <t>Phường An Mỹ</t>
  </si>
  <si>
    <t>Phường Hòa Hương</t>
  </si>
  <si>
    <t>Phường An Xuân</t>
  </si>
  <si>
    <t>Phường An Sơn</t>
  </si>
  <si>
    <t>Phường Trường Xuân</t>
  </si>
  <si>
    <t>Xã Tam Thăng</t>
  </si>
  <si>
    <t>Xã Tam Phú</t>
  </si>
  <si>
    <t>Phường Hoà Thuận</t>
  </si>
  <si>
    <t>Xã Tam Ngọc</t>
  </si>
  <si>
    <t>Thành phố Hội An</t>
  </si>
  <si>
    <t>Phường Minh An</t>
  </si>
  <si>
    <t>Phường Cẩm Phô</t>
  </si>
  <si>
    <t>Phường Thanh Hà</t>
  </si>
  <si>
    <t>Phường Sơn Phong</t>
  </si>
  <si>
    <t>Phường Cẩm Châu</t>
  </si>
  <si>
    <t>Phường Cửa Đại</t>
  </si>
  <si>
    <t>Phường Cẩm An</t>
  </si>
  <si>
    <t>Xã Cẩm Kim</t>
  </si>
  <si>
    <t>Phường Cẩm Nam</t>
  </si>
  <si>
    <t>Xã Cẩm Thanh</t>
  </si>
  <si>
    <t>Huyện Tây Giang</t>
  </si>
  <si>
    <t>Xã Ch ơm</t>
  </si>
  <si>
    <t>Xã Ga Ri</t>
  </si>
  <si>
    <t>Xã A Xan</t>
  </si>
  <si>
    <t>Xã Tr Hy</t>
  </si>
  <si>
    <t>Xã Lăng</t>
  </si>
  <si>
    <t>Xã A Nông</t>
  </si>
  <si>
    <t>Xã A Tiêng</t>
  </si>
  <si>
    <t>Xã Bha Lê</t>
  </si>
  <si>
    <t>Xã A Vương</t>
  </si>
  <si>
    <t>Xã Dang</t>
  </si>
  <si>
    <t>Huyện Đông Giang</t>
  </si>
  <si>
    <t>Thị trấn P Rao</t>
  </si>
  <si>
    <t>Xã Tà Lu</t>
  </si>
  <si>
    <t>Xã Sông Kôn</t>
  </si>
  <si>
    <t>Xã Jơ Ngây</t>
  </si>
  <si>
    <t>Xã A Ting</t>
  </si>
  <si>
    <t>Xã  Tư</t>
  </si>
  <si>
    <t>Xã Ba</t>
  </si>
  <si>
    <t>Xã A Rooi</t>
  </si>
  <si>
    <t>Xã Za Hung</t>
  </si>
  <si>
    <t>Xã Mà Cooi</t>
  </si>
  <si>
    <t>Xã Ka Dăng</t>
  </si>
  <si>
    <t>Huyện Đại Lộc</t>
  </si>
  <si>
    <t>Thị Trấn Ái Nghĩa</t>
  </si>
  <si>
    <t>Xã Đại Lãnh</t>
  </si>
  <si>
    <t>Xã Đại Hồng</t>
  </si>
  <si>
    <t>Xã Đại Quang</t>
  </si>
  <si>
    <t>Xã Đại Nghĩa</t>
  </si>
  <si>
    <t>Xã Đại Hiệp</t>
  </si>
  <si>
    <t>Xã Đại Thạnh</t>
  </si>
  <si>
    <t>Xã Đại Chánh</t>
  </si>
  <si>
    <t>Xã Đại Tân</t>
  </si>
  <si>
    <t>Xã Đại Phong</t>
  </si>
  <si>
    <t>Xã Đại Hòa</t>
  </si>
  <si>
    <t>Thị xã Điện Bàn</t>
  </si>
  <si>
    <t>Phường Vĩnh Điện</t>
  </si>
  <si>
    <t>Xã Điện Tiến</t>
  </si>
  <si>
    <t>Xã Điện Hòa</t>
  </si>
  <si>
    <t>Xã Điện Thắng Bắc</t>
  </si>
  <si>
    <t>Xã Điện Thắng Trung</t>
  </si>
  <si>
    <t>Xã Điện Thắng Nam</t>
  </si>
  <si>
    <t>Phường Điện Ngọc</t>
  </si>
  <si>
    <t>Xã Điện Hồng</t>
  </si>
  <si>
    <t>Xã Điện Thọ</t>
  </si>
  <si>
    <t>Xã Điện Phước</t>
  </si>
  <si>
    <t>Phường Điện An</t>
  </si>
  <si>
    <t>Phường Điện Nam Bắc</t>
  </si>
  <si>
    <t>Phường Điện Nam Trung</t>
  </si>
  <si>
    <t>Phường Điện Nam Đông</t>
  </si>
  <si>
    <t>Phường Điện Dương</t>
  </si>
  <si>
    <t>Xã Điện Quang</t>
  </si>
  <si>
    <t>Xã Điện Trung</t>
  </si>
  <si>
    <t>Xã Điện Phong</t>
  </si>
  <si>
    <t>Xã Điện Minh</t>
  </si>
  <si>
    <t>Xã Điện Phương</t>
  </si>
  <si>
    <t>Huyện Duy Xuyên</t>
  </si>
  <si>
    <t>Thị trấn Nam Phước</t>
  </si>
  <si>
    <t>Xã Duy Thu</t>
  </si>
  <si>
    <t>Xã Duy Phú</t>
  </si>
  <si>
    <t>Xã Duy Tân</t>
  </si>
  <si>
    <t>Xã Duy Hòa</t>
  </si>
  <si>
    <t>Xã Duy Châu</t>
  </si>
  <si>
    <t>Xã Duy Trinh</t>
  </si>
  <si>
    <t>Xã Duy Sơn</t>
  </si>
  <si>
    <t>Xã Duy Trung</t>
  </si>
  <si>
    <t>Xã Duy Phước</t>
  </si>
  <si>
    <t>Xã Duy Thành</t>
  </si>
  <si>
    <t>Xã Duy Vinh</t>
  </si>
  <si>
    <t>Xã Duy Nghĩa</t>
  </si>
  <si>
    <t>Xã Duy Hải</t>
  </si>
  <si>
    <t>Huyện Quế Sơn</t>
  </si>
  <si>
    <t>Thị trấn Đông Phú</t>
  </si>
  <si>
    <t>Xã Quế Xuân 1</t>
  </si>
  <si>
    <t>Xã Quế Xuân 2</t>
  </si>
  <si>
    <t>Xã Quế Phú</t>
  </si>
  <si>
    <t>Thị trấn Hương An</t>
  </si>
  <si>
    <t>Xã Quế Hiệp</t>
  </si>
  <si>
    <t>Xã Quế Thuận</t>
  </si>
  <si>
    <t>Xã Quế Mỹ</t>
  </si>
  <si>
    <t>Xã Quế Long</t>
  </si>
  <si>
    <t>Xã Quế Châu</t>
  </si>
  <si>
    <t>Xã Quế Phong</t>
  </si>
  <si>
    <t>Xã Quế An</t>
  </si>
  <si>
    <t>Xã Quế Minh</t>
  </si>
  <si>
    <t>Huyện Nam Giang</t>
  </si>
  <si>
    <t>Thị trấn Thạnh Mỹ</t>
  </si>
  <si>
    <t>Xã Laêê</t>
  </si>
  <si>
    <t>Xã Chơ Chun</t>
  </si>
  <si>
    <t>Xã Zuôich</t>
  </si>
  <si>
    <t>Xã Tà Pơơ</t>
  </si>
  <si>
    <t>Xã La Dêê</t>
  </si>
  <si>
    <t>Xã Đắc Tôi</t>
  </si>
  <si>
    <t>Xã Chà Vàl</t>
  </si>
  <si>
    <t>Xã Tà Bhinh</t>
  </si>
  <si>
    <t>Xã Cà Dy</t>
  </si>
  <si>
    <t>Xã Đắc Pre</t>
  </si>
  <si>
    <t>Xã Đắc Pring</t>
  </si>
  <si>
    <t>Huyện Phước Sơn</t>
  </si>
  <si>
    <t>Thị trấn Khâm Đức</t>
  </si>
  <si>
    <t>Xã Phước Xuân</t>
  </si>
  <si>
    <t>Xã Phước Hiệp</t>
  </si>
  <si>
    <t>Xã Phước Hoà</t>
  </si>
  <si>
    <t>Xã Phước Đức</t>
  </si>
  <si>
    <t>Xã Phước Năng</t>
  </si>
  <si>
    <t>Xã Phước Mỹ</t>
  </si>
  <si>
    <t>Xã Phước Chánh</t>
  </si>
  <si>
    <t>Xã Phước Công</t>
  </si>
  <si>
    <t>Xã Phước Kim</t>
  </si>
  <si>
    <t>Xã Phước Lộc</t>
  </si>
  <si>
    <t>Xã Phước Thành</t>
  </si>
  <si>
    <t>Huyện Hiệp Đức</t>
  </si>
  <si>
    <t>Xã Quế Thọ</t>
  </si>
  <si>
    <t>Xã Bình Lâm</t>
  </si>
  <si>
    <t>Xã Sông Trà</t>
  </si>
  <si>
    <t>Xã Phước Trà</t>
  </si>
  <si>
    <t>Xã Phước Gia</t>
  </si>
  <si>
    <t>Thị trấn Tân Bình</t>
  </si>
  <si>
    <t>Xã Quế Lưu</t>
  </si>
  <si>
    <t>Xã Thăng Phước</t>
  </si>
  <si>
    <t>Huyện Thăng Bình</t>
  </si>
  <si>
    <t>Thị trấn Hà Lam</t>
  </si>
  <si>
    <t>Xã Bình Giang</t>
  </si>
  <si>
    <t>Xã Bình Phục</t>
  </si>
  <si>
    <t>Xã Bình Triều</t>
  </si>
  <si>
    <t>Xã Bình Đào</t>
  </si>
  <si>
    <t>Xã Bình Lãnh</t>
  </si>
  <si>
    <t>Xã Bình Trị</t>
  </si>
  <si>
    <t>Xã Bình Định Bắc</t>
  </si>
  <si>
    <t>Xã Bình Định Nam</t>
  </si>
  <si>
    <t>Xã Bình Quý</t>
  </si>
  <si>
    <t>Xã Bình Chánh</t>
  </si>
  <si>
    <t>Xã Bình Tú</t>
  </si>
  <si>
    <t>Xã Bình Sa</t>
  </si>
  <si>
    <t>Xã Bình Hải</t>
  </si>
  <si>
    <t>Xã Bình Quế</t>
  </si>
  <si>
    <t>Xã Bình Nam</t>
  </si>
  <si>
    <t>Huyện Tiên Phước</t>
  </si>
  <si>
    <t>Thị trấn Tiên Kỳ</t>
  </si>
  <si>
    <t>Xã Tiên Hà</t>
  </si>
  <si>
    <t>Xã Tiên Cẩm</t>
  </si>
  <si>
    <t>Xã Tiên Châu</t>
  </si>
  <si>
    <t>Xã Tiên Lãnh</t>
  </si>
  <si>
    <t>Xã Tiên Ngọc</t>
  </si>
  <si>
    <t>Xã Tiên Cảnh</t>
  </si>
  <si>
    <t>Xã Tiên Mỹ</t>
  </si>
  <si>
    <t>Xã Tiên Thọ</t>
  </si>
  <si>
    <t>Xã Tiên An</t>
  </si>
  <si>
    <t>Xã Tiên Lộc</t>
  </si>
  <si>
    <t>Xã Tiên Lập</t>
  </si>
  <si>
    <t>Huyện Bắc Trà My</t>
  </si>
  <si>
    <t>Thị trấn Trà My</t>
  </si>
  <si>
    <t>Xã Trà Sơn</t>
  </si>
  <si>
    <t>Xã Trà Kót</t>
  </si>
  <si>
    <t>Xã Trà Nú</t>
  </si>
  <si>
    <t>Xã Trà Đông</t>
  </si>
  <si>
    <t>Xã Trà Dương</t>
  </si>
  <si>
    <t>Xã Trà Bui</t>
  </si>
  <si>
    <t>Xã Trà Đốc</t>
  </si>
  <si>
    <t>Xã Trà Tân</t>
  </si>
  <si>
    <t>Xã Trà Giác</t>
  </si>
  <si>
    <t>Xã Trà Giáp</t>
  </si>
  <si>
    <t>Xã Trà Ka</t>
  </si>
  <si>
    <t>Huyện Nam Trà My</t>
  </si>
  <si>
    <t>Xã Trà Leng</t>
  </si>
  <si>
    <t>Xã Trà Dơn</t>
  </si>
  <si>
    <t>Xã Trà Tập</t>
  </si>
  <si>
    <t>Xã Trà Mai</t>
  </si>
  <si>
    <t>Xã Trà Cang</t>
  </si>
  <si>
    <t>Xã Trà Linh</t>
  </si>
  <si>
    <t>Xã Trà Nam</t>
  </si>
  <si>
    <t>Xã Trà Don</t>
  </si>
  <si>
    <t>Xã Trà Vân</t>
  </si>
  <si>
    <t>Xã Trà Vinh</t>
  </si>
  <si>
    <t>Huyện Núi Thành</t>
  </si>
  <si>
    <t>Thị trấn Núi Thành</t>
  </si>
  <si>
    <t>Xã Tam Xuân I</t>
  </si>
  <si>
    <t>Xã Tam Xuân II</t>
  </si>
  <si>
    <t>Xã Tam Thạnh</t>
  </si>
  <si>
    <t>Xã Tam Anh Bắc</t>
  </si>
  <si>
    <t>Xã Tam Anh Nam</t>
  </si>
  <si>
    <t>Xã Tam Hòa</t>
  </si>
  <si>
    <t>Xã Tam Hải</t>
  </si>
  <si>
    <t>Xã Tam Nghĩa</t>
  </si>
  <si>
    <t>Xã Tam Mỹ Tây</t>
  </si>
  <si>
    <t>Xã Tam Mỹ Đông</t>
  </si>
  <si>
    <t>Xã Tam Trà</t>
  </si>
  <si>
    <t>Huyện Phú Ninh</t>
  </si>
  <si>
    <t>Thị trấn Phú Thịnh</t>
  </si>
  <si>
    <t>Xã Tam Thành</t>
  </si>
  <si>
    <t>Xã Tam An</t>
  </si>
  <si>
    <t>Xã Tam Đàn</t>
  </si>
  <si>
    <t>Xã Tam Lộc</t>
  </si>
  <si>
    <t>Xã Tam Phước</t>
  </si>
  <si>
    <t>Xã Tam Vinh</t>
  </si>
  <si>
    <t>Xã Tam Đại</t>
  </si>
  <si>
    <t>Xã Tam Dân</t>
  </si>
  <si>
    <t>Xã Tam Lãnh</t>
  </si>
  <si>
    <t>Huyện Nông Sơn</t>
  </si>
  <si>
    <t>Xã Quế Trung</t>
  </si>
  <si>
    <t>Xã Ninh Phước</t>
  </si>
  <si>
    <t>Xã Phước Ninh</t>
  </si>
  <si>
    <t>Xã Quế Lộc</t>
  </si>
  <si>
    <t>Xã Sơn Viên</t>
  </si>
  <si>
    <t>Xã Quế Lâm</t>
  </si>
  <si>
    <t>Tỉnh Quảng Ngãi</t>
  </si>
  <si>
    <t>Thành phố Quảng Ngãi</t>
  </si>
  <si>
    <t>51_Tỉnh Quảng Ngãi</t>
  </si>
  <si>
    <t>Phường Nghĩa Chánh</t>
  </si>
  <si>
    <t>Phường Nguyễn Nghiêm</t>
  </si>
  <si>
    <t>Phường Nghĩa Lộ</t>
  </si>
  <si>
    <t>Phường Chánh Lộ</t>
  </si>
  <si>
    <t>Xã Nghĩa Dõng</t>
  </si>
  <si>
    <t>Phường Trương Quang Trọng</t>
  </si>
  <si>
    <t>Xã Tịnh Hòa</t>
  </si>
  <si>
    <t>Xã Tịnh Kỳ</t>
  </si>
  <si>
    <t>Xã Tịnh Thiện</t>
  </si>
  <si>
    <t>Xã Tịnh Ấn Đông</t>
  </si>
  <si>
    <t>Xã Tịnh Châu</t>
  </si>
  <si>
    <t>Xã Tịnh Khê</t>
  </si>
  <si>
    <t>Xã Tịnh Long</t>
  </si>
  <si>
    <t>Xã Tịnh Ấn Tây</t>
  </si>
  <si>
    <t>Xã Tịnh An</t>
  </si>
  <si>
    <t>Xã Nghĩa Hà</t>
  </si>
  <si>
    <t>Huyện Bình Sơn</t>
  </si>
  <si>
    <t>Thị Trấn Châu Ổ</t>
  </si>
  <si>
    <t>Xã Bình Thạnh</t>
  </si>
  <si>
    <t>Xã Bình Đông</t>
  </si>
  <si>
    <t>Xã Bình Khương</t>
  </si>
  <si>
    <t>Xã Bình Phước</t>
  </si>
  <si>
    <t xml:space="preserve">Xã Bình Thanh </t>
  </si>
  <si>
    <t>Xã Bình Chương</t>
  </si>
  <si>
    <t>Xã Bình Hiệp</t>
  </si>
  <si>
    <t>Xã Bình Mỹ</t>
  </si>
  <si>
    <t>Xã Bình Tân Phú</t>
  </si>
  <si>
    <t>Xã Bình Châu</t>
  </si>
  <si>
    <t>Huyện Trà Bồng</t>
  </si>
  <si>
    <t>Thị trấn Trà Xuân</t>
  </si>
  <si>
    <t>Xã Trà Thủy</t>
  </si>
  <si>
    <t>Xã Trà Hiệp</t>
  </si>
  <si>
    <t>Xã Trà Bình</t>
  </si>
  <si>
    <t>Xã Trà Phú</t>
  </si>
  <si>
    <t>Xã Trà Lâm</t>
  </si>
  <si>
    <t>Xã Trà Bùi</t>
  </si>
  <si>
    <t>Xã Trà Thanh</t>
  </si>
  <si>
    <t>Xã Trà Phong</t>
  </si>
  <si>
    <t>Xã Trà Xinh</t>
  </si>
  <si>
    <t>Xã Trà Tây</t>
  </si>
  <si>
    <t>Huyện Sơn Tịnh</t>
  </si>
  <si>
    <t>Xã Tịnh Thọ</t>
  </si>
  <si>
    <t>Xã Tịnh Trà</t>
  </si>
  <si>
    <t>Xã Tịnh Phong</t>
  </si>
  <si>
    <t>Xã Tịnh Hiệp</t>
  </si>
  <si>
    <t>Xã Tịnh Bình</t>
  </si>
  <si>
    <t>Xã Tịnh Đông</t>
  </si>
  <si>
    <t>Xã Tịnh Bắc</t>
  </si>
  <si>
    <t>Xã Tịnh Sơn</t>
  </si>
  <si>
    <t>Xã Tịnh Hà</t>
  </si>
  <si>
    <t>Xã Tịnh Giang</t>
  </si>
  <si>
    <t>Xã Tịnh Minh</t>
  </si>
  <si>
    <t>Huyện Tư Nghĩa</t>
  </si>
  <si>
    <t>Thị trấn La Hà</t>
  </si>
  <si>
    <t>Thị trấn Sông Vệ</t>
  </si>
  <si>
    <t>Xã Nghĩa Thắng</t>
  </si>
  <si>
    <t>Xã Nghĩa Kỳ</t>
  </si>
  <si>
    <t>Xã Nghĩa Điền</t>
  </si>
  <si>
    <t>Xã Nghĩa Thương</t>
  </si>
  <si>
    <t>Huyện Sơn Hà</t>
  </si>
  <si>
    <t>Thị trấn Di Lăng</t>
  </si>
  <si>
    <t>Xã Sơn Hạ</t>
  </si>
  <si>
    <t>Xã Sơn Nham</t>
  </si>
  <si>
    <t>Xã Sơn Bao</t>
  </si>
  <si>
    <t>Xã Sơn Linh</t>
  </si>
  <si>
    <t>Xã Sơn Thượng</t>
  </si>
  <si>
    <t>Xã Sơn Cao</t>
  </si>
  <si>
    <t>Xã Sơn Kỳ</t>
  </si>
  <si>
    <t>Xã Sơn Ba</t>
  </si>
  <si>
    <t>Huyện Sơn Tây</t>
  </si>
  <si>
    <t>Xã Sơn Bua</t>
  </si>
  <si>
    <t>Xã Sơn Mùa</t>
  </si>
  <si>
    <t>Xã Sơn Liên</t>
  </si>
  <si>
    <t>Xã Sơn Tân</t>
  </si>
  <si>
    <t>Xã Sơn Màu</t>
  </si>
  <si>
    <t>Xã Sơn Dung</t>
  </si>
  <si>
    <t>Xã Sơn Tinh</t>
  </si>
  <si>
    <t>Huyện Minh Long</t>
  </si>
  <si>
    <t>Xã Long Mai</t>
  </si>
  <si>
    <t>Xã Long Môn</t>
  </si>
  <si>
    <t>Xã Long Hiệp</t>
  </si>
  <si>
    <t>Huyện Nghĩa Hành</t>
  </si>
  <si>
    <t>Thị trấn Chợ Chùa</t>
  </si>
  <si>
    <t>Xã Hành Thuận</t>
  </si>
  <si>
    <t>Xã Hành Dũng</t>
  </si>
  <si>
    <t>Xã Hành Trung</t>
  </si>
  <si>
    <t>Xã Hành Nhân</t>
  </si>
  <si>
    <t>Xã Hành Đức</t>
  </si>
  <si>
    <t>Xã Hành Minh</t>
  </si>
  <si>
    <t>Xã Hành Phước</t>
  </si>
  <si>
    <t>Xã Hành Thiện</t>
  </si>
  <si>
    <t>Xã Hành Thịnh</t>
  </si>
  <si>
    <t>Xã Hành Tín Tây</t>
  </si>
  <si>
    <t>Xã Hành Tín  Đông</t>
  </si>
  <si>
    <t>Huyện Mộ Đức</t>
  </si>
  <si>
    <t>Thị trấn Mộ Đức</t>
  </si>
  <si>
    <t>Xã Đức Lợi</t>
  </si>
  <si>
    <t>Xã Đức Nhuận</t>
  </si>
  <si>
    <t>Xã Đức Chánh</t>
  </si>
  <si>
    <t>Xã Đức Hiệp</t>
  </si>
  <si>
    <t>Xã Đức Minh</t>
  </si>
  <si>
    <t>Xã Đức Thạnh</t>
  </si>
  <si>
    <t>Xã Đức Hòa</t>
  </si>
  <si>
    <t>Xã Đức Tân</t>
  </si>
  <si>
    <t>Xã Đức Phú</t>
  </si>
  <si>
    <t>Xã Đức Phong</t>
  </si>
  <si>
    <t>Xã Đức Lân</t>
  </si>
  <si>
    <t>Thị xã Đức Phổ</t>
  </si>
  <si>
    <t>Xã Phổ An</t>
  </si>
  <si>
    <t>Xã Phổ Phong</t>
  </si>
  <si>
    <t>Xã Phổ Thuận</t>
  </si>
  <si>
    <t>Phường Phổ Văn</t>
  </si>
  <si>
    <t>Phường Phổ Quang</t>
  </si>
  <si>
    <t>Xã Phổ Nhơn</t>
  </si>
  <si>
    <t>Phường Phổ Ninh</t>
  </si>
  <si>
    <t>Phường Phổ Minh</t>
  </si>
  <si>
    <t>Phường Phổ Vinh</t>
  </si>
  <si>
    <t>Phường Phổ Hòa</t>
  </si>
  <si>
    <t>Xã Phổ Cường</t>
  </si>
  <si>
    <t>Xã Phổ Khánh</t>
  </si>
  <si>
    <t>Phường Phổ Thạnh</t>
  </si>
  <si>
    <t>Xã Phổ Châu</t>
  </si>
  <si>
    <t>Huyện Ba Tơ</t>
  </si>
  <si>
    <t>Thị trấn Ba Tơ</t>
  </si>
  <si>
    <t>Xã Ba Điền</t>
  </si>
  <si>
    <t>Xã Ba Vinh</t>
  </si>
  <si>
    <t>Xã Ba Thành</t>
  </si>
  <si>
    <t>Xã Ba Động</t>
  </si>
  <si>
    <t>Xã Ba Dinh</t>
  </si>
  <si>
    <t>Xã Ba Giang</t>
  </si>
  <si>
    <t>Xã Ba Liên</t>
  </si>
  <si>
    <t>Xã Ba Ngạc</t>
  </si>
  <si>
    <t>Xã Ba Khâm</t>
  </si>
  <si>
    <t>Xã Ba Cung</t>
  </si>
  <si>
    <t>Xã Ba Tiêu</t>
  </si>
  <si>
    <t>Xã Ba Trang</t>
  </si>
  <si>
    <t>Xã Ba Tô</t>
  </si>
  <si>
    <t>Xã Ba Bích</t>
  </si>
  <si>
    <t>Xã Ba Lế</t>
  </si>
  <si>
    <t>Xã Ba Nam</t>
  </si>
  <si>
    <t>Xã Ba Xa</t>
  </si>
  <si>
    <t>Huyện Lý Sơn</t>
  </si>
  <si>
    <t>Tỉnh Bình Định</t>
  </si>
  <si>
    <t>Thành phố Quy Nhơn</t>
  </si>
  <si>
    <t>Phường Nhơn Bình</t>
  </si>
  <si>
    <t>52_Tỉnh Bình Định</t>
  </si>
  <si>
    <t>Phường Nhơn Phú</t>
  </si>
  <si>
    <t>Phường Trần Quang Diệu</t>
  </si>
  <si>
    <t>Phường Hải Cảng</t>
  </si>
  <si>
    <t>Phường Thị Nại</t>
  </si>
  <si>
    <t>Phường Ngô Mây</t>
  </si>
  <si>
    <t>Phường Lý Thường Kiệt</t>
  </si>
  <si>
    <t>Phường Bùi Thị Xuân</t>
  </si>
  <si>
    <t>Phường Nguyễn Văn Cừ</t>
  </si>
  <si>
    <t>Phường Ghềnh Ráng</t>
  </si>
  <si>
    <t>Xã Nhơn Lý</t>
  </si>
  <si>
    <t>Xã Nhơn Hội</t>
  </si>
  <si>
    <t>Xã Nhơn Hải</t>
  </si>
  <si>
    <t>Xã Nhơn Châu</t>
  </si>
  <si>
    <t>Xã An Trung</t>
  </si>
  <si>
    <t>Xã An Toàn</t>
  </si>
  <si>
    <t>Xã An Quang</t>
  </si>
  <si>
    <t>Xã An Nghĩa</t>
  </si>
  <si>
    <t>Thị xã Hoài Nhơn</t>
  </si>
  <si>
    <t>Phường Tam Quan</t>
  </si>
  <si>
    <t>Phường Bồng Sơn</t>
  </si>
  <si>
    <t>Xã Hoài Sơn</t>
  </si>
  <si>
    <t>Xã Hoài Châu Bắc</t>
  </si>
  <si>
    <t>Xã Hoài Châu</t>
  </si>
  <si>
    <t>Xã Hoài Phú</t>
  </si>
  <si>
    <t>Phường Tam Quan Bắc</t>
  </si>
  <si>
    <t>Phường Tam Quan Nam</t>
  </si>
  <si>
    <t>Phường Hoài Hảo</t>
  </si>
  <si>
    <t>Phường Hoài Thanh Tây</t>
  </si>
  <si>
    <t>Phường Hoài Thanh</t>
  </si>
  <si>
    <t>Phường Hoài Hương</t>
  </si>
  <si>
    <t>Phường Hoài Tân</t>
  </si>
  <si>
    <t>Xã Hoài Hải</t>
  </si>
  <si>
    <t>Phường Hoài Xuân</t>
  </si>
  <si>
    <t>Xã Hoài Mỹ</t>
  </si>
  <si>
    <t>Phường Hoài Đức</t>
  </si>
  <si>
    <t>Huyện Hoài Ân</t>
  </si>
  <si>
    <t>Thị trấn Tăng Bạt Hổ</t>
  </si>
  <si>
    <t>Xã Ân Hảo Tây</t>
  </si>
  <si>
    <t>Xã Ân Hảo Đông</t>
  </si>
  <si>
    <t>Xã Ân Sơn</t>
  </si>
  <si>
    <t>Xã Ân Mỹ</t>
  </si>
  <si>
    <t>Xã Đak Mang</t>
  </si>
  <si>
    <t>Xã Ân Tín</t>
  </si>
  <si>
    <t>Xã Ân Thạnh</t>
  </si>
  <si>
    <t>Xã Ân Phong</t>
  </si>
  <si>
    <t>Xã Ân Đức</t>
  </si>
  <si>
    <t>Xã Ân Hữu</t>
  </si>
  <si>
    <t>Xã Bok Tới</t>
  </si>
  <si>
    <t>Xã Ân Tường Tây</t>
  </si>
  <si>
    <t>Xã Ân Tường Đông</t>
  </si>
  <si>
    <t>Huyện Phù Mỹ</t>
  </si>
  <si>
    <t>Thị trấn Phù Mỹ</t>
  </si>
  <si>
    <t>Thị trấn Bình Dương</t>
  </si>
  <si>
    <t>Xã Mỹ Châu</t>
  </si>
  <si>
    <t>Xã Mỹ Lợi</t>
  </si>
  <si>
    <t>Xã Mỹ Phong</t>
  </si>
  <si>
    <t>Xã Mỹ Trinh</t>
  </si>
  <si>
    <t>Xã Mỹ Thọ</t>
  </si>
  <si>
    <t>Xã Mỹ Chánh</t>
  </si>
  <si>
    <t>Xã Mỹ Quang</t>
  </si>
  <si>
    <t>Xã Mỹ Hiệp</t>
  </si>
  <si>
    <t>Xã Mỹ Tài</t>
  </si>
  <si>
    <t>Xã Mỹ Cát</t>
  </si>
  <si>
    <t>Xã Mỹ Chánh Tây</t>
  </si>
  <si>
    <t>Huyện Vĩnh Thạnh</t>
  </si>
  <si>
    <t>Thị trấn Vĩnh Thạnh</t>
  </si>
  <si>
    <t>Xã Vĩnh Kim</t>
  </si>
  <si>
    <t>Xã Vĩnh Hiệp</t>
  </si>
  <si>
    <t>Xã Vĩnh Thuận</t>
  </si>
  <si>
    <t>Huyện Tây Sơn</t>
  </si>
  <si>
    <t>Thị trấn Phú Phong</t>
  </si>
  <si>
    <t>Xã Bình Tân</t>
  </si>
  <si>
    <t>Xã Tây Thuận</t>
  </si>
  <si>
    <t>Xã Tây An</t>
  </si>
  <si>
    <t>Xã Tây Bình</t>
  </si>
  <si>
    <t>Xã Bình Tường</t>
  </si>
  <si>
    <t>Xã Tây Vinh</t>
  </si>
  <si>
    <t>Xã Tây Xuân</t>
  </si>
  <si>
    <t>Xã Bình Nghi</t>
  </si>
  <si>
    <t>Xã Tây Phú</t>
  </si>
  <si>
    <t>Huyện Phù Cát</t>
  </si>
  <si>
    <t>Thị trấn Ngô Mây</t>
  </si>
  <si>
    <t>Xã Cát Sơn</t>
  </si>
  <si>
    <t>Xã Cát Minh</t>
  </si>
  <si>
    <t>Xã Cát Khánh</t>
  </si>
  <si>
    <t>Xã Cát Tài</t>
  </si>
  <si>
    <t>Xã Cát Lâm</t>
  </si>
  <si>
    <t>Xã Cát Hanh</t>
  </si>
  <si>
    <t>Xã Cát Thành</t>
  </si>
  <si>
    <t>Xã Cát Trinh</t>
  </si>
  <si>
    <t>Xã Cát Hải</t>
  </si>
  <si>
    <t>Xã Cát Hiệp</t>
  </si>
  <si>
    <t>Xã Cát Nhơn</t>
  </si>
  <si>
    <t>Xã Cát Hưng</t>
  </si>
  <si>
    <t>Xã Cát Tường</t>
  </si>
  <si>
    <t>Thị trấn Cát Tiến</t>
  </si>
  <si>
    <t>Xã Cát Thắng</t>
  </si>
  <si>
    <t>Xã Cát Chánh</t>
  </si>
  <si>
    <t>Thị xã An Nhơn</t>
  </si>
  <si>
    <t>Phường Bình Định</t>
  </si>
  <si>
    <t>Phường Đập Đá</t>
  </si>
  <si>
    <t>Xã Nhơn Mỹ</t>
  </si>
  <si>
    <t>Phường Nhơn Thành</t>
  </si>
  <si>
    <t>Xã Nhơn Hạnh</t>
  </si>
  <si>
    <t>Xã Nhơn Hậu</t>
  </si>
  <si>
    <t>Xã Nhơn Phong</t>
  </si>
  <si>
    <t>Xã Nhơn An</t>
  </si>
  <si>
    <t>Xã Nhơn Phúc</t>
  </si>
  <si>
    <t>Phường Nhơn Hưng</t>
  </si>
  <si>
    <t>Xã Nhơn Khánh</t>
  </si>
  <si>
    <t>Xã Nhơn Lộc</t>
  </si>
  <si>
    <t>Phường Nhơn Hoà</t>
  </si>
  <si>
    <t>Xã Nhơn Tân</t>
  </si>
  <si>
    <t>Xã Nhơn Thọ</t>
  </si>
  <si>
    <t>Huyện Tuy Phước</t>
  </si>
  <si>
    <t>Thị trấn Tuy Phước</t>
  </si>
  <si>
    <t>Thị trấn Diêu Trì</t>
  </si>
  <si>
    <t>Xã Phước Thắng</t>
  </si>
  <si>
    <t>Xã Phước Hưng</t>
  </si>
  <si>
    <t>Xã Phước Quang</t>
  </si>
  <si>
    <t>Xã Phước Hòa</t>
  </si>
  <si>
    <t>Xã Phước Sơn</t>
  </si>
  <si>
    <t>Xã Phước Nghĩa</t>
  </si>
  <si>
    <t>Xã Phước Thuận</t>
  </si>
  <si>
    <t>Xã Phước An</t>
  </si>
  <si>
    <t>Huyện Vân Canh</t>
  </si>
  <si>
    <t>Thị trấn Vân Canh</t>
  </si>
  <si>
    <t>Xã Canh Liên</t>
  </si>
  <si>
    <t>Xã Canh Hiệp</t>
  </si>
  <si>
    <t>Xã Canh Vinh</t>
  </si>
  <si>
    <t>Xã Canh Hiển</t>
  </si>
  <si>
    <t>Xã Canh Thuận</t>
  </si>
  <si>
    <t>Xã Canh Hòa</t>
  </si>
  <si>
    <t>Tỉnh Phú Yên</t>
  </si>
  <si>
    <t>Thành phố Tuy Hoà</t>
  </si>
  <si>
    <t>54_Tỉnh Phú Yên</t>
  </si>
  <si>
    <t>Phường 8</t>
  </si>
  <si>
    <t>Phường 7</t>
  </si>
  <si>
    <t>Phường Phú Thạnh</t>
  </si>
  <si>
    <t>Phường Phú Đông</t>
  </si>
  <si>
    <t>Xã Hòa Kiến</t>
  </si>
  <si>
    <t>Xã Bình Kiến</t>
  </si>
  <si>
    <t>Xã Bình Ngọc</t>
  </si>
  <si>
    <t>Phường Phú Lâm</t>
  </si>
  <si>
    <t>Thị xã Sông Cầu</t>
  </si>
  <si>
    <t>Phường Xuân Thành</t>
  </si>
  <si>
    <t>Xã Xuân Cảnh</t>
  </si>
  <si>
    <t>Phường Xuân Yên</t>
  </si>
  <si>
    <t>Xã Xuân Thọ 1</t>
  </si>
  <si>
    <t>Phường Xuân Đài</t>
  </si>
  <si>
    <t>Xã Xuân Thọ 2</t>
  </si>
  <si>
    <t>Huyện Đồng Xuân</t>
  </si>
  <si>
    <t>Thị trấn La Hai</t>
  </si>
  <si>
    <t>Xã Phú Mỡ</t>
  </si>
  <si>
    <t>Xã Xuân Lãnh</t>
  </si>
  <si>
    <t>Xã Xuân Quang 1</t>
  </si>
  <si>
    <t>Xã Xuân Sơn Bắc</t>
  </si>
  <si>
    <t>Xã Xuân Quang 2</t>
  </si>
  <si>
    <t>Xã Xuân Sơn Nam</t>
  </si>
  <si>
    <t>Xã Xuân Quang 3</t>
  </si>
  <si>
    <t>Xã Xuân Phước</t>
  </si>
  <si>
    <t>Huyện Tuy An</t>
  </si>
  <si>
    <t>Thị trấn Chí Thạnh</t>
  </si>
  <si>
    <t>Xã An Dân</t>
  </si>
  <si>
    <t>Xã An Ninh Tây</t>
  </si>
  <si>
    <t>Xã An Ninh Đông</t>
  </si>
  <si>
    <t>Xã An Thạch</t>
  </si>
  <si>
    <t>Xã An Định</t>
  </si>
  <si>
    <t>Xã An Nghiệp</t>
  </si>
  <si>
    <t>Xã An Cư</t>
  </si>
  <si>
    <t>Xã An Xuân</t>
  </si>
  <si>
    <t>Xã An Lĩnh</t>
  </si>
  <si>
    <t>Xã An Hòa Hải</t>
  </si>
  <si>
    <t>Xã An Chấn</t>
  </si>
  <si>
    <t>Huyện Sơn Hòa</t>
  </si>
  <si>
    <t>Thị trấn Củng Sơn</t>
  </si>
  <si>
    <t>Xã Phước Tân</t>
  </si>
  <si>
    <t>Xã Sơn Hội</t>
  </si>
  <si>
    <t>Xã Sơn Định</t>
  </si>
  <si>
    <t>Xã Cà Lúi</t>
  </si>
  <si>
    <t>Xã Sơn Phước</t>
  </si>
  <si>
    <t>Xã Sơn Xuân</t>
  </si>
  <si>
    <t>Xã Sơn Nguyên</t>
  </si>
  <si>
    <t>Xã Eachà Rang</t>
  </si>
  <si>
    <t>Xã Krông Pa</t>
  </si>
  <si>
    <t>Xã Suối Bạc</t>
  </si>
  <si>
    <t>Xã Suối Trai</t>
  </si>
  <si>
    <t>Huyện Sông Hinh</t>
  </si>
  <si>
    <t>Thị trấn Hai Riêng</t>
  </si>
  <si>
    <t>Xã Ea Lâm</t>
  </si>
  <si>
    <t>Xã Đức Bình Tây</t>
  </si>
  <si>
    <t>Xã Ea Bá</t>
  </si>
  <si>
    <t>Xã Đức Bình Đông</t>
  </si>
  <si>
    <t>Xã EaBar</t>
  </si>
  <si>
    <t>Xã EaBia</t>
  </si>
  <si>
    <t>Xã EaTrol</t>
  </si>
  <si>
    <t>Xã Sông Hinh</t>
  </si>
  <si>
    <t>Xã Ealy</t>
  </si>
  <si>
    <t>Huyện Tây Hoà</t>
  </si>
  <si>
    <t>Xã Sơn Thành Tây</t>
  </si>
  <si>
    <t>Xã Sơn Thành Đông</t>
  </si>
  <si>
    <t>Xã Hòa Bình 1</t>
  </si>
  <si>
    <t>Thị trấn Phú Thứ</t>
  </si>
  <si>
    <t>Xã Hòa Tân Tây</t>
  </si>
  <si>
    <t>Xã Hòa Đồng</t>
  </si>
  <si>
    <t>Xã Hòa Mỹ Đông</t>
  </si>
  <si>
    <t>Xã Hòa Mỹ Tây</t>
  </si>
  <si>
    <t>Xã Hòa Thịnh</t>
  </si>
  <si>
    <t>Huyện Phú Hoà</t>
  </si>
  <si>
    <t>Xã Hòa Quang Bắc</t>
  </si>
  <si>
    <t>Xã Hòa Quang Nam</t>
  </si>
  <si>
    <t>Xã Hòa Hội</t>
  </si>
  <si>
    <t>Xã Hòa Trị</t>
  </si>
  <si>
    <t>Xã Hòa Định Đông</t>
  </si>
  <si>
    <t>Thị Trấn Phú Hoà</t>
  </si>
  <si>
    <t>Xã Hòa Định Tây</t>
  </si>
  <si>
    <t>Thị xã Đông Hòa</t>
  </si>
  <si>
    <t>Xã Hòa Thành</t>
  </si>
  <si>
    <t>Phường Hoà Vinh</t>
  </si>
  <si>
    <t>Phường Hoà Hiệp Trung</t>
  </si>
  <si>
    <t>Xã Hòa Tân Đông</t>
  </si>
  <si>
    <t>Phường Hòa Xuân Tây</t>
  </si>
  <si>
    <t>Xã Hòa Xuân Đông</t>
  </si>
  <si>
    <t>Xã Hòa Tâm</t>
  </si>
  <si>
    <t>Xã Hòa Xuân Nam</t>
  </si>
  <si>
    <t>Tỉnh Khánh Hòa</t>
  </si>
  <si>
    <t>Thành phố Nha Trang</t>
  </si>
  <si>
    <t>Phường Vĩnh Hòa</t>
  </si>
  <si>
    <t>56_Tỉnh Khánh Hòa</t>
  </si>
  <si>
    <t>Phường Vĩnh Hải</t>
  </si>
  <si>
    <t>Phường Vĩnh Phước</t>
  </si>
  <si>
    <t>Phường Ngọc Hiệp</t>
  </si>
  <si>
    <t>Phường Vĩnh Thọ</t>
  </si>
  <si>
    <t>Phường Xương Huân</t>
  </si>
  <si>
    <t>Phường Vạn Thắng</t>
  </si>
  <si>
    <t>Phường Vạn Thạnh</t>
  </si>
  <si>
    <t>Phường Phương Sài</t>
  </si>
  <si>
    <t>Phường Phương Sơn</t>
  </si>
  <si>
    <t>Phường Phước Hải</t>
  </si>
  <si>
    <t>Phường Phước Tân</t>
  </si>
  <si>
    <t>Phường Lộc Thọ</t>
  </si>
  <si>
    <t>Phường Phước Tiến</t>
  </si>
  <si>
    <t>Phường Vĩnh Nguyên</t>
  </si>
  <si>
    <t>Phường Phước Long</t>
  </si>
  <si>
    <t>Phường Vĩnh Trường</t>
  </si>
  <si>
    <t>Xã Vĩnh Lương</t>
  </si>
  <si>
    <t>Xã Vĩnh Phương</t>
  </si>
  <si>
    <t>Xã Vĩnh Thạnh</t>
  </si>
  <si>
    <t>Xã Phước Đồng</t>
  </si>
  <si>
    <t>Thành phố Cam Ranh</t>
  </si>
  <si>
    <t>Phường Cam Nghĩa</t>
  </si>
  <si>
    <t>Phường Cam Phúc Bắc</t>
  </si>
  <si>
    <t>Phường Cam Phúc Nam</t>
  </si>
  <si>
    <t>Phường Cam Lộc</t>
  </si>
  <si>
    <t>Phường Cam Phú</t>
  </si>
  <si>
    <t>Phường Ba Ngòi</t>
  </si>
  <si>
    <t>Phường Cam Thuận</t>
  </si>
  <si>
    <t>Phường Cam Lợi</t>
  </si>
  <si>
    <t>Phường Cam Linh</t>
  </si>
  <si>
    <t>Xã Cam Thành Nam</t>
  </si>
  <si>
    <t>Xã Cam Phước Đông</t>
  </si>
  <si>
    <t>Xã Cam Thịnh Tây</t>
  </si>
  <si>
    <t>Xã Cam Thịnh Đông</t>
  </si>
  <si>
    <t>Xã Cam Lập</t>
  </si>
  <si>
    <t>Xã Cam Bình</t>
  </si>
  <si>
    <t>Huyện Cam Lâm</t>
  </si>
  <si>
    <t>Xã Cam Tân</t>
  </si>
  <si>
    <t>Xã Cam Hòa</t>
  </si>
  <si>
    <t>Xã Cam Hải Đông</t>
  </si>
  <si>
    <t>Xã Cam Hải Tây</t>
  </si>
  <si>
    <t>Xã Cam Hiệp Bắc</t>
  </si>
  <si>
    <t>Thị trấn Cam Đức</t>
  </si>
  <si>
    <t>Xã Cam Hiệp Nam</t>
  </si>
  <si>
    <t>Xã Cam Phước Tây</t>
  </si>
  <si>
    <t>Xã Cam Thành Bắc</t>
  </si>
  <si>
    <t>Xã Cam An Bắc</t>
  </si>
  <si>
    <t>Xã Cam An Nam</t>
  </si>
  <si>
    <t>Xã Suối Cát</t>
  </si>
  <si>
    <t>Xã Suối Tân</t>
  </si>
  <si>
    <t>Huyện Vạn Ninh</t>
  </si>
  <si>
    <t>Thị trấn Vạn Giã</t>
  </si>
  <si>
    <t>Xã Vạn Phước</t>
  </si>
  <si>
    <t>Xã Vạn Long</t>
  </si>
  <si>
    <t>Xã Vạn Bình</t>
  </si>
  <si>
    <t>Xã Vạn Khánh</t>
  </si>
  <si>
    <t>Xã Vạn Phú</t>
  </si>
  <si>
    <t>Xã Vạn Lương</t>
  </si>
  <si>
    <t>Xã Vạn Thạnh</t>
  </si>
  <si>
    <t>Xã Vạn Hưng</t>
  </si>
  <si>
    <t>Thị xã Ninh Hòa</t>
  </si>
  <si>
    <t>Phường Ninh Hiệp</t>
  </si>
  <si>
    <t>Xã Ninh Tây</t>
  </si>
  <si>
    <t>Xã Ninh Thượng</t>
  </si>
  <si>
    <t>Xã Ninh Thọ</t>
  </si>
  <si>
    <t>Xã Ninh Trung</t>
  </si>
  <si>
    <t>Xã Ninh Sim</t>
  </si>
  <si>
    <t>Xã Ninh Thân</t>
  </si>
  <si>
    <t>Phường Ninh Diêm</t>
  </si>
  <si>
    <t>Xã Ninh Đông</t>
  </si>
  <si>
    <t>Phường Ninh Thủy</t>
  </si>
  <si>
    <t>Phường Ninh Đa</t>
  </si>
  <si>
    <t>Xã Ninh Phụng</t>
  </si>
  <si>
    <t>Xã Ninh Bình</t>
  </si>
  <si>
    <t>Xã Ninh Phú</t>
  </si>
  <si>
    <t>Xã Ninh Tân</t>
  </si>
  <si>
    <t>Xã Ninh Quang</t>
  </si>
  <si>
    <t>Phường Ninh Giang</t>
  </si>
  <si>
    <t>Phường Ninh Hà</t>
  </si>
  <si>
    <t>Xã Ninh Hưng</t>
  </si>
  <si>
    <t>Xã Ninh Lộc</t>
  </si>
  <si>
    <t>Xã Ninh Ích</t>
  </si>
  <si>
    <t>Huyện Khánh Vĩnh</t>
  </si>
  <si>
    <t>Thị trấn Khánh Vĩnh</t>
  </si>
  <si>
    <t>Xã Khánh Hiệp</t>
  </si>
  <si>
    <t>Xã Khánh Bình</t>
  </si>
  <si>
    <t>Xã Khánh Đông</t>
  </si>
  <si>
    <t>Xã Khánh Nam</t>
  </si>
  <si>
    <t>Xã Sông Cầu</t>
  </si>
  <si>
    <t>Xã Giang Ly</t>
  </si>
  <si>
    <t>Xã Cầu Bà</t>
  </si>
  <si>
    <t>Xã Liên Sang</t>
  </si>
  <si>
    <t>Xã Sơn Thái</t>
  </si>
  <si>
    <t>Huyện Diên Khánh</t>
  </si>
  <si>
    <t>Thị trấn Diên Khánh</t>
  </si>
  <si>
    <t>Xã Diên Lâm</t>
  </si>
  <si>
    <t>Xã Diên Điền</t>
  </si>
  <si>
    <t>Xã Diên Xuân</t>
  </si>
  <si>
    <t>Xã Diên Sơn</t>
  </si>
  <si>
    <t>Xã Diên Đồng</t>
  </si>
  <si>
    <t>Xã Diên Phú</t>
  </si>
  <si>
    <t>Xã Diên Thọ</t>
  </si>
  <si>
    <t>Xã Diên Phước</t>
  </si>
  <si>
    <t>Xã Diên Lạc</t>
  </si>
  <si>
    <t>Xã Diên Tân</t>
  </si>
  <si>
    <t>Xã Diên Hòa</t>
  </si>
  <si>
    <t>Xã Diên Thạnh</t>
  </si>
  <si>
    <t>Xã Diên Toàn</t>
  </si>
  <si>
    <t>Xã Diên An</t>
  </si>
  <si>
    <t>Xã Bình Lộc</t>
  </si>
  <si>
    <t>Xã Suối Hiệp</t>
  </si>
  <si>
    <t>Xã Suối Tiên</t>
  </si>
  <si>
    <t>Huyện Khánh Sơn</t>
  </si>
  <si>
    <t>Thị trấn Tô Hạp</t>
  </si>
  <si>
    <t>Xã Sơn Hiệp</t>
  </si>
  <si>
    <t>Xã Ba Cụm Bắc</t>
  </si>
  <si>
    <t>Xã Ba Cụm Nam</t>
  </si>
  <si>
    <t>Huyện Trường Sa</t>
  </si>
  <si>
    <t>Thị trấn Trường Sa</t>
  </si>
  <si>
    <t>Xã Song Tử Tây</t>
  </si>
  <si>
    <t>Xã Sinh Tồn</t>
  </si>
  <si>
    <t>Tỉnh Ninh Thuận</t>
  </si>
  <si>
    <t>Thành phố Phan Rang-Tháp Chàm</t>
  </si>
  <si>
    <t>Phường Đô Vinh</t>
  </si>
  <si>
    <t>58_Tỉnh Ninh Thuận</t>
  </si>
  <si>
    <t>Phường Bảo An</t>
  </si>
  <si>
    <t>Phường Phủ Hà</t>
  </si>
  <si>
    <t>Phường Mỹ Hương</t>
  </si>
  <si>
    <t>Phường Tấn Tài</t>
  </si>
  <si>
    <t>Phường Kinh Dinh</t>
  </si>
  <si>
    <t>Phường Đạo Long</t>
  </si>
  <si>
    <t>Phường Đài Sơn</t>
  </si>
  <si>
    <t>Phường Mỹ Đông</t>
  </si>
  <si>
    <t>Xã Thành Hải</t>
  </si>
  <si>
    <t>Phường Văn Hải</t>
  </si>
  <si>
    <t>Phường Mỹ Bình</t>
  </si>
  <si>
    <t>Phường Mỹ Hải</t>
  </si>
  <si>
    <t>Huyện Bác Ái</t>
  </si>
  <si>
    <t>Xã Phước Bình</t>
  </si>
  <si>
    <t>Xã Phước Tiến</t>
  </si>
  <si>
    <t>Xã Phước Đại</t>
  </si>
  <si>
    <t>Xã Phước Chính</t>
  </si>
  <si>
    <t>Xã Phước Trung</t>
  </si>
  <si>
    <t>Huyện Ninh Sơn</t>
  </si>
  <si>
    <t>Thị trấn Tân Sơn</t>
  </si>
  <si>
    <t>Xã Ma Nới</t>
  </si>
  <si>
    <t>Xã Nhơn Sơn</t>
  </si>
  <si>
    <t>Huyện Ninh Hải</t>
  </si>
  <si>
    <t>Thị trấn Khánh Hải</t>
  </si>
  <si>
    <t>Xã Vĩnh Hải</t>
  </si>
  <si>
    <t>Xã Phương Hải</t>
  </si>
  <si>
    <t>Xã Tân Hải</t>
  </si>
  <si>
    <t>Xã Hộ Hải</t>
  </si>
  <si>
    <t>Xã Tri Hải</t>
  </si>
  <si>
    <t>Huyện Ninh Phước</t>
  </si>
  <si>
    <t>Thị trấn Phước Dân</t>
  </si>
  <si>
    <t>Xã Phước Thái</t>
  </si>
  <si>
    <t>Xã Phước Hậu</t>
  </si>
  <si>
    <t>Xã An Hải</t>
  </si>
  <si>
    <t>Xã Phước Hữu</t>
  </si>
  <si>
    <t>Xã Phước Hải</t>
  </si>
  <si>
    <t>Xã Phước Vinh</t>
  </si>
  <si>
    <t>Huyện Thuận Bắc</t>
  </si>
  <si>
    <t>Xã Phước Chiến</t>
  </si>
  <si>
    <t>Xã Công Hải</t>
  </si>
  <si>
    <t>Xã Phước Kháng</t>
  </si>
  <si>
    <t>Xã Lợi Hải</t>
  </si>
  <si>
    <t>Huyện Thuận Nam</t>
  </si>
  <si>
    <t>Xã Phước Hà</t>
  </si>
  <si>
    <t>Xã Phước Nam</t>
  </si>
  <si>
    <t>Xã Nhị Hà</t>
  </si>
  <si>
    <t>Xã Phước Dinh</t>
  </si>
  <si>
    <t>Xã Phước Minh</t>
  </si>
  <si>
    <t>Xã Phước Diêm</t>
  </si>
  <si>
    <t>Xã Cà Ná</t>
  </si>
  <si>
    <t>Tỉnh Bình Thuận</t>
  </si>
  <si>
    <t>Thành phố Phan Thiết</t>
  </si>
  <si>
    <t>Phường Mũi Né</t>
  </si>
  <si>
    <t>60_Tỉnh Bình Thuận</t>
  </si>
  <si>
    <t>Phường Hàm Tiến</t>
  </si>
  <si>
    <t>Phường Phú Hài</t>
  </si>
  <si>
    <t>Phường Phú Thủy</t>
  </si>
  <si>
    <t>Phường Phú Tài</t>
  </si>
  <si>
    <t>Phường Phú Trinh</t>
  </si>
  <si>
    <t>Phường Xuân An</t>
  </si>
  <si>
    <t>Phường Thanh Hải</t>
  </si>
  <si>
    <t>Phường Bình Hưng</t>
  </si>
  <si>
    <t>Phường Đức Nghĩa</t>
  </si>
  <si>
    <t>Phường Lạc Đạo</t>
  </si>
  <si>
    <t>Phường Hưng Long</t>
  </si>
  <si>
    <t>Phường Đức Long</t>
  </si>
  <si>
    <t>Xã Thiện Nghiệp</t>
  </si>
  <si>
    <t>Xã Phong Nẫm</t>
  </si>
  <si>
    <t>Xã Tiến Lợi</t>
  </si>
  <si>
    <t>Thị xã La Gi</t>
  </si>
  <si>
    <t>Phường Phước Hội</t>
  </si>
  <si>
    <t>Phường Phước Lộc</t>
  </si>
  <si>
    <t>Phường Tân Thiện</t>
  </si>
  <si>
    <t>Phường Bình Tân</t>
  </si>
  <si>
    <t>Xã Tân Phước</t>
  </si>
  <si>
    <t>Huyện Tuy Phong</t>
  </si>
  <si>
    <t>Thị trấn Liên Hương</t>
  </si>
  <si>
    <t>Thị trấn Phan Rí Cửa</t>
  </si>
  <si>
    <t>Xã Phan Dũng</t>
  </si>
  <si>
    <t>Xã Vĩnh Tân</t>
  </si>
  <si>
    <t>Xã Phước Thể</t>
  </si>
  <si>
    <t>Xã Hòa Minh</t>
  </si>
  <si>
    <t>Xã Chí Công</t>
  </si>
  <si>
    <t>Huyện Bắc Bình</t>
  </si>
  <si>
    <t>Thị trấn Chợ Lầu</t>
  </si>
  <si>
    <t>Xã Phan Sơn</t>
  </si>
  <si>
    <t>Xã Phan Lâm</t>
  </si>
  <si>
    <t>Xã Phan Điền</t>
  </si>
  <si>
    <t>Xã Sông Lũy</t>
  </si>
  <si>
    <t>Xã Phan Tiến</t>
  </si>
  <si>
    <t>Xã Sông Bình</t>
  </si>
  <si>
    <t>Xã Phan Hòa</t>
  </si>
  <si>
    <t>Xã Phan Hiệp</t>
  </si>
  <si>
    <t>Xã Phan Rí Thành</t>
  </si>
  <si>
    <t>Huyện Hàm Thuận Bắc</t>
  </si>
  <si>
    <t>Thị trấn Ma Lâm</t>
  </si>
  <si>
    <t>Thị trấn Phú Long</t>
  </si>
  <si>
    <t>Xã La Dạ</t>
  </si>
  <si>
    <t>Xã Thuận Hòa</t>
  </si>
  <si>
    <t>Xã Đông Giang</t>
  </si>
  <si>
    <t>Xã Hàm Phú</t>
  </si>
  <si>
    <t>Xã Hồng Liêm</t>
  </si>
  <si>
    <t>Xã Hàm Trí</t>
  </si>
  <si>
    <t>Xã Hàm Đức</t>
  </si>
  <si>
    <t>Xã Hàm Liêm</t>
  </si>
  <si>
    <t>Xã Hàm Chính</t>
  </si>
  <si>
    <t>Xã Hàm Hiệp</t>
  </si>
  <si>
    <t>Xã Hàm Thắng</t>
  </si>
  <si>
    <t>Xã Đa Mi</t>
  </si>
  <si>
    <t>Huyện Hàm Thuận Nam</t>
  </si>
  <si>
    <t>Thị trấn Thuận Nam</t>
  </si>
  <si>
    <t>Xã Mỹ Thạnh</t>
  </si>
  <si>
    <t>Xã Hàm Cần</t>
  </si>
  <si>
    <t>Xã Mương Mán</t>
  </si>
  <si>
    <t>Xã Hàm Thạnh</t>
  </si>
  <si>
    <t>Xã Hàm Kiệm</t>
  </si>
  <si>
    <t>Xã Hàm Cường</t>
  </si>
  <si>
    <t>Xã Hàm Mỹ</t>
  </si>
  <si>
    <t>Xã Hàm Minh</t>
  </si>
  <si>
    <t>Xã Thuận Quí</t>
  </si>
  <si>
    <t>Xã Tân Thuận</t>
  </si>
  <si>
    <t>Huyện Tánh Linh</t>
  </si>
  <si>
    <t>Thị trấn Lạc Tánh</t>
  </si>
  <si>
    <t>Xã Bắc Ruộng</t>
  </si>
  <si>
    <t>Xã Nghị Đức</t>
  </si>
  <si>
    <t>Xã La Ngâu</t>
  </si>
  <si>
    <t>Xã Huy Khiêm</t>
  </si>
  <si>
    <t>Xã Măng Tố</t>
  </si>
  <si>
    <t>Xã Đồng Kho</t>
  </si>
  <si>
    <t>Xã Gia An</t>
  </si>
  <si>
    <t>Xã Đức Bình</t>
  </si>
  <si>
    <t>Xã Gia Huynh</t>
  </si>
  <si>
    <t>Xã Đức Thuận</t>
  </si>
  <si>
    <t>Xã Suối Kiết</t>
  </si>
  <si>
    <t>Huyện Đức Linh</t>
  </si>
  <si>
    <t>Thị trấn Võ Xu</t>
  </si>
  <si>
    <t>Thị trấn Đức Tài</t>
  </si>
  <si>
    <t>Xã Đa Kai</t>
  </si>
  <si>
    <t>Xã Sùng Nhơn</t>
  </si>
  <si>
    <t>Xã Mê Pu</t>
  </si>
  <si>
    <t>Xã Đức Tín</t>
  </si>
  <si>
    <t>Xã Vũ Hoà</t>
  </si>
  <si>
    <t>Xã Tân Hà</t>
  </si>
  <si>
    <t>Huyện Hàm Tân</t>
  </si>
  <si>
    <t>Thị trấn Tân Minh</t>
  </si>
  <si>
    <t>Thị trấn Tân Nghĩa</t>
  </si>
  <si>
    <t>Xã Sông Phan</t>
  </si>
  <si>
    <t>Xã Thắng Hải</t>
  </si>
  <si>
    <t>Xã Sơn Mỹ</t>
  </si>
  <si>
    <t>Huyện Phú Quí</t>
  </si>
  <si>
    <t>Xã Ngũ Phụng</t>
  </si>
  <si>
    <t>Xã Long Hải</t>
  </si>
  <si>
    <t>Tỉnh Kon Tum</t>
  </si>
  <si>
    <t>Thành phố Kon Tum</t>
  </si>
  <si>
    <t>4. Central Highlands</t>
  </si>
  <si>
    <t>62_Tỉnh Kon Tum</t>
  </si>
  <si>
    <t>Phường Trường Chinh</t>
  </si>
  <si>
    <t>Xã Đắk Cấm</t>
  </si>
  <si>
    <t>Xã Kroong</t>
  </si>
  <si>
    <t>Xã Ngọk Bay</t>
  </si>
  <si>
    <t>Xã Đắk Blà</t>
  </si>
  <si>
    <t>Xã Ia Chim</t>
  </si>
  <si>
    <t>Xã Đăk Năng</t>
  </si>
  <si>
    <t>Xã Chư Hreng</t>
  </si>
  <si>
    <t>Xã Đắk Rơ Wa</t>
  </si>
  <si>
    <t>Huyện Đắk Glei</t>
  </si>
  <si>
    <t>Thị trấn Đắk Glei</t>
  </si>
  <si>
    <t>Xã Đắk Blô</t>
  </si>
  <si>
    <t>Xã Đắk Man</t>
  </si>
  <si>
    <t>Xã Đắk Nhoong</t>
  </si>
  <si>
    <t>Xã Đắk Pék</t>
  </si>
  <si>
    <t>Xã Đắk Choong</t>
  </si>
  <si>
    <t>Xã Xốp</t>
  </si>
  <si>
    <t>Xã Mường Hoong</t>
  </si>
  <si>
    <t>Xã Đắk Long</t>
  </si>
  <si>
    <t>Xã Đắk KRoong</t>
  </si>
  <si>
    <t>Xã Đắk Môn</t>
  </si>
  <si>
    <t>Huyện Ngọc Hồi</t>
  </si>
  <si>
    <t>Thị trấn Plei Kần</t>
  </si>
  <si>
    <t>Xã Đắk Ang</t>
  </si>
  <si>
    <t>Xã Đắk Dục</t>
  </si>
  <si>
    <t>Xã Đắk Nông</t>
  </si>
  <si>
    <t>Xã Đắk Xú</t>
  </si>
  <si>
    <t>Xã Đắk Kan</t>
  </si>
  <si>
    <t>Xã Bờ Y</t>
  </si>
  <si>
    <t>Xã Sa Loong</t>
  </si>
  <si>
    <t>Huyện Đắk Tô</t>
  </si>
  <si>
    <t>Thị trấn Đắk Tô</t>
  </si>
  <si>
    <t>Xã Đắk Rơ Nga</t>
  </si>
  <si>
    <t>Xã Ngọk Tụ</t>
  </si>
  <si>
    <t>Xã Đắk Trăm</t>
  </si>
  <si>
    <t>Xã Văn Lem</t>
  </si>
  <si>
    <t>Xã Kon Đào</t>
  </si>
  <si>
    <t>Xã Tân Cảnh</t>
  </si>
  <si>
    <t>Xã Diên Bình</t>
  </si>
  <si>
    <t>Xã Pô Kô</t>
  </si>
  <si>
    <t>Huyện Kon Plông</t>
  </si>
  <si>
    <t>Xã Đắk Nên</t>
  </si>
  <si>
    <t>Xã Đắk Ring</t>
  </si>
  <si>
    <t>Xã Măng Buk</t>
  </si>
  <si>
    <t>Xã Đắk Tăng</t>
  </si>
  <si>
    <t>Xã Ngok Tem</t>
  </si>
  <si>
    <t>Xã Pờ Ê</t>
  </si>
  <si>
    <t>Xã Măng Cành</t>
  </si>
  <si>
    <t>Thị trấn Măng Đen</t>
  </si>
  <si>
    <t>Xã Hiếu</t>
  </si>
  <si>
    <t>Huyện Kon Rẫy</t>
  </si>
  <si>
    <t>Thị trấn Đắk Rve</t>
  </si>
  <si>
    <t>Xã Đắk Kôi</t>
  </si>
  <si>
    <t>Xã Đắk Tơ Lung</t>
  </si>
  <si>
    <t>Xã Đắk Ruồng</t>
  </si>
  <si>
    <t>Xã Đắk Pne</t>
  </si>
  <si>
    <t>Xã Đắk Tờ Re</t>
  </si>
  <si>
    <t>Huyện Đắk Hà</t>
  </si>
  <si>
    <t>Thị trấn Đắk Hà</t>
  </si>
  <si>
    <t>Xã Đắk PXi</t>
  </si>
  <si>
    <t>Xã Đăk Long</t>
  </si>
  <si>
    <t>Xã Đắk HRing</t>
  </si>
  <si>
    <t>Xã Đắk Ui</t>
  </si>
  <si>
    <t>Xã Đăk Ngọk</t>
  </si>
  <si>
    <t>Xã Đắk Mar</t>
  </si>
  <si>
    <t>Xã Ngok Wang</t>
  </si>
  <si>
    <t>Xã Ngok Réo</t>
  </si>
  <si>
    <t>Xã Hà Mòn</t>
  </si>
  <si>
    <t>Xã Đắk La</t>
  </si>
  <si>
    <t>Huyện Sa Thầy</t>
  </si>
  <si>
    <t>Thị trấn Sa Thầy</t>
  </si>
  <si>
    <t>Xã Rơ Kơi</t>
  </si>
  <si>
    <t>Xã Sa Nhơn</t>
  </si>
  <si>
    <t>Xã Hơ Moong</t>
  </si>
  <si>
    <t>Xã Mô Rai</t>
  </si>
  <si>
    <t>Xã Sa Sơn</t>
  </si>
  <si>
    <t>Xã Sa Nghĩa</t>
  </si>
  <si>
    <t>Xã Sa Bình</t>
  </si>
  <si>
    <t>Xã Ya Xiêr</t>
  </si>
  <si>
    <t>Xã Ya Tăng</t>
  </si>
  <si>
    <t>Xã Ya ly</t>
  </si>
  <si>
    <t>Huyện Tu Mơ Rông</t>
  </si>
  <si>
    <t>Xã Ngọc Lây</t>
  </si>
  <si>
    <t>Xã Đắk Na</t>
  </si>
  <si>
    <t>Xã Măng Ri</t>
  </si>
  <si>
    <t>Xã Ngọc Yêu</t>
  </si>
  <si>
    <t>Xã Đắk Sao</t>
  </si>
  <si>
    <t>Xã Đắk Rơ Ông</t>
  </si>
  <si>
    <t>Xã Đắk Tờ Kan</t>
  </si>
  <si>
    <t>Xã Tu Mơ Rông</t>
  </si>
  <si>
    <t>Xã Đắk Hà</t>
  </si>
  <si>
    <t>Xã Tê Xăng</t>
  </si>
  <si>
    <t>Xã Văn Xuôi</t>
  </si>
  <si>
    <t>Huyện Ia H  Drai</t>
  </si>
  <si>
    <t>Xã Ia Đal</t>
  </si>
  <si>
    <t>Xã Ia Dom</t>
  </si>
  <si>
    <t>Xã Ia Tơi</t>
  </si>
  <si>
    <t>Tỉnh Gia Lai</t>
  </si>
  <si>
    <t>Thành phố Pleiku</t>
  </si>
  <si>
    <t>Phường Yên Đỗ</t>
  </si>
  <si>
    <t>64_Tỉnh Gia Lai</t>
  </si>
  <si>
    <t>Phường Diên Hồng</t>
  </si>
  <si>
    <t>Phường Ia Kring</t>
  </si>
  <si>
    <t>Phường Hội Thương</t>
  </si>
  <si>
    <t>Phường Hội Phú</t>
  </si>
  <si>
    <t>Phường Phù Đổng</t>
  </si>
  <si>
    <t>Phường Hoa Lư</t>
  </si>
  <si>
    <t>Phường Trà Bá</t>
  </si>
  <si>
    <t>Phường Yên Thế</t>
  </si>
  <si>
    <t>Xã Biển Hồ</t>
  </si>
  <si>
    <t>Xã Trà Đa</t>
  </si>
  <si>
    <t>Xã Chư Á</t>
  </si>
  <si>
    <t>Xã Ia Kênh</t>
  </si>
  <si>
    <t>Xã Gào</t>
  </si>
  <si>
    <t>Thị xã An Khê</t>
  </si>
  <si>
    <t>Phường An Bình</t>
  </si>
  <si>
    <t>Phường An Tân</t>
  </si>
  <si>
    <t>Xã Tú An</t>
  </si>
  <si>
    <t>Xã Cửu An</t>
  </si>
  <si>
    <t>Phường An Phước</t>
  </si>
  <si>
    <t>Thị xã Ayun Pa</t>
  </si>
  <si>
    <t>Phường Cheo Reo</t>
  </si>
  <si>
    <t>Phường Hòa Bình</t>
  </si>
  <si>
    <t>Phường Sông Bờ</t>
  </si>
  <si>
    <t>Xã Ia RBol</t>
  </si>
  <si>
    <t>Xã Chư Băh</t>
  </si>
  <si>
    <t>Xã Ia RTô</t>
  </si>
  <si>
    <t>Xã Ia Sao</t>
  </si>
  <si>
    <t>Huyện KBang</t>
  </si>
  <si>
    <t>Thị trấn KBang</t>
  </si>
  <si>
    <t>Xã Kon Pne</t>
  </si>
  <si>
    <t>Xã Đăk Roong</t>
  </si>
  <si>
    <t>Xã Sơn Lang</t>
  </si>
  <si>
    <t>Xã KRong</t>
  </si>
  <si>
    <t>Xã Sơ Pai</t>
  </si>
  <si>
    <t>Xã Lơ Ku</t>
  </si>
  <si>
    <t>Xã Đông</t>
  </si>
  <si>
    <t>Xã Đak SMar</t>
  </si>
  <si>
    <t>Xã Tơ Tung</t>
  </si>
  <si>
    <t>Xã Kông Lơng Khơng</t>
  </si>
  <si>
    <t>Xã Kông Pla</t>
  </si>
  <si>
    <t>Xã Đăk HLơ</t>
  </si>
  <si>
    <t>Huyện Đăk Đoa</t>
  </si>
  <si>
    <t>Thị trấn Đăk Đoa</t>
  </si>
  <si>
    <t>Xã Đăk Sơmei</t>
  </si>
  <si>
    <t>Xã Đăk Krong</t>
  </si>
  <si>
    <t>Xã Hải Yang</t>
  </si>
  <si>
    <t>Xã Kon Gang</t>
  </si>
  <si>
    <t>Xã Hà Bầu</t>
  </si>
  <si>
    <t>Xã Nam Yang</t>
  </si>
  <si>
    <t>Xã K  Dang</t>
  </si>
  <si>
    <t>Xã H  Neng</t>
  </si>
  <si>
    <t>Xã Glar</t>
  </si>
  <si>
    <t>Xã A Dơk</t>
  </si>
  <si>
    <t>Xã Trang</t>
  </si>
  <si>
    <t>Xã HNol</t>
  </si>
  <si>
    <t>Xã Ia Pết</t>
  </si>
  <si>
    <t>Xã Ia Băng</t>
  </si>
  <si>
    <t>Huyện Chư Păh</t>
  </si>
  <si>
    <t>Thị trấn Phú Hòa</t>
  </si>
  <si>
    <t>Xã Hà Tây</t>
  </si>
  <si>
    <t>Xã Ia Khươl</t>
  </si>
  <si>
    <t>Xã Ia Phí</t>
  </si>
  <si>
    <t>Thị trấn Ia Ly</t>
  </si>
  <si>
    <t>Xã Ia Mơ Nông</t>
  </si>
  <si>
    <t>Xã Ia Kreng</t>
  </si>
  <si>
    <t>Xã Đăk Tơ Ver</t>
  </si>
  <si>
    <t>Xã Chư Đăng Ya</t>
  </si>
  <si>
    <t>Xã Ia Ka</t>
  </si>
  <si>
    <t>Xã Ia Nhin</t>
  </si>
  <si>
    <t>Huyện Ia Grai</t>
  </si>
  <si>
    <t>Thị trấn Ia Kha</t>
  </si>
  <si>
    <t>Xã Ia Yok</t>
  </si>
  <si>
    <t>Xã Ia Hrung</t>
  </si>
  <si>
    <t>Xã Ia Bă</t>
  </si>
  <si>
    <t>Xã Ia Khai</t>
  </si>
  <si>
    <t>Xã Ia KRai</t>
  </si>
  <si>
    <t>Xã Ia Grăng</t>
  </si>
  <si>
    <t>Xã Ia Tô</t>
  </si>
  <si>
    <t>Xã Ia O</t>
  </si>
  <si>
    <t>Xã Ia Dêr</t>
  </si>
  <si>
    <t>Xã Ia Chia</t>
  </si>
  <si>
    <t>Xã Ia Pếch</t>
  </si>
  <si>
    <t>Huyện Mang Yang</t>
  </si>
  <si>
    <t>Thị trấn Kon Dơng</t>
  </si>
  <si>
    <t>Xã Ayun</t>
  </si>
  <si>
    <t>Xã Đak Jơ Ta</t>
  </si>
  <si>
    <t>Xã Đak Ta Ley</t>
  </si>
  <si>
    <t>Xã Hra</t>
  </si>
  <si>
    <t>Xã Đăk Yă</t>
  </si>
  <si>
    <t>Xã Đăk Djrăng</t>
  </si>
  <si>
    <t>Xã Lơ Pang</t>
  </si>
  <si>
    <t>Xã Kon Thụp</t>
  </si>
  <si>
    <t>Xã Đê Ar</t>
  </si>
  <si>
    <t>Xã Kon Chiêng</t>
  </si>
  <si>
    <t>Xã Đăk Trôi</t>
  </si>
  <si>
    <t>Huyện Kông Chro</t>
  </si>
  <si>
    <t>Thị trấn Kông Chro</t>
  </si>
  <si>
    <t>Xã Chư Krêy</t>
  </si>
  <si>
    <t>Xã Kông Yang</t>
  </si>
  <si>
    <t>Xã Đăk Tơ Pang</t>
  </si>
  <si>
    <t>Xã SRó</t>
  </si>
  <si>
    <t>Xã Đắk Kơ Ning</t>
  </si>
  <si>
    <t>Xã Đăk Song</t>
  </si>
  <si>
    <t>Xã Đăk Pling</t>
  </si>
  <si>
    <t>Xã Yang Trung</t>
  </si>
  <si>
    <t>Xã Đăk Pơ Pho</t>
  </si>
  <si>
    <t>Xã Ya Ma</t>
  </si>
  <si>
    <t>Xã Chơ Long</t>
  </si>
  <si>
    <t>Xã Yang Nam</t>
  </si>
  <si>
    <t>Huyện Đức Cơ</t>
  </si>
  <si>
    <t>Thị trấn Chư Ty</t>
  </si>
  <si>
    <t>Xã Ia Dơk</t>
  </si>
  <si>
    <t>Xã Ia Krêl</t>
  </si>
  <si>
    <t>Xã Ia Din</t>
  </si>
  <si>
    <t>Xã Ia Kla</t>
  </si>
  <si>
    <t>Xã Ia Lang</t>
  </si>
  <si>
    <t>Xã Ia Kriêng</t>
  </si>
  <si>
    <t>Xã Ia Pnôn</t>
  </si>
  <si>
    <t>Xã Ia Nan</t>
  </si>
  <si>
    <t>Huyện Chư Prông</t>
  </si>
  <si>
    <t>Thị trấn Chư Prông</t>
  </si>
  <si>
    <t>Xã Ia Kly</t>
  </si>
  <si>
    <t>Xã Bình Giáo</t>
  </si>
  <si>
    <t>Xã Ia Drăng</t>
  </si>
  <si>
    <t>Xã Thăng Hưng</t>
  </si>
  <si>
    <t>Xã Bàu Cạn</t>
  </si>
  <si>
    <t>Xã Ia Phìn</t>
  </si>
  <si>
    <t>Xã Ia Tôr</t>
  </si>
  <si>
    <t>Xã Ia Boòng</t>
  </si>
  <si>
    <t>Xã Ia Púch</t>
  </si>
  <si>
    <t>Xã Ia Me</t>
  </si>
  <si>
    <t>Xã Ia Vê</t>
  </si>
  <si>
    <t>Xã Ia Bang</t>
  </si>
  <si>
    <t>Xã Ia Pia</t>
  </si>
  <si>
    <t>Xã Ia Ga</t>
  </si>
  <si>
    <t>Xã Ia Lâu</t>
  </si>
  <si>
    <t>Xã Ia Piơr</t>
  </si>
  <si>
    <t>Xã Ia Mơ</t>
  </si>
  <si>
    <t>Huyện Chư Sê</t>
  </si>
  <si>
    <t>Thị trấn Chư Sê</t>
  </si>
  <si>
    <t>Xã Ia Tiêm</t>
  </si>
  <si>
    <t>Xã Chư Pơng</t>
  </si>
  <si>
    <t>Xã Bar Măih</t>
  </si>
  <si>
    <t>Xã Bờ Ngoong</t>
  </si>
  <si>
    <t>Xã Ia Glai</t>
  </si>
  <si>
    <t>Xã AL Bá</t>
  </si>
  <si>
    <t>Xã Kông HTok</t>
  </si>
  <si>
    <t>Xã AYun</t>
  </si>
  <si>
    <t>Xã Ia HLốp</t>
  </si>
  <si>
    <t>Xã Ia Blang</t>
  </si>
  <si>
    <t>Xã Dun</t>
  </si>
  <si>
    <t>Xã Ia Pal</t>
  </si>
  <si>
    <t>Xã H Bông</t>
  </si>
  <si>
    <t>Xã Ia Ko</t>
  </si>
  <si>
    <t>Huyện Đăk Pơ</t>
  </si>
  <si>
    <t>Xã Hà Tam</t>
  </si>
  <si>
    <t>Xã An Thành</t>
  </si>
  <si>
    <t>Thị trấn Đak Pơ</t>
  </si>
  <si>
    <t>Xã Yang Bắc</t>
  </si>
  <si>
    <t>Xã Cư An</t>
  </si>
  <si>
    <t>Xã Ya Hội</t>
  </si>
  <si>
    <t>Huyện Ia Pa</t>
  </si>
  <si>
    <t>Xã Pờ Tó</t>
  </si>
  <si>
    <t>Xã Chư Răng</t>
  </si>
  <si>
    <t>Xã Ia KDăm</t>
  </si>
  <si>
    <t>Xã Chư Mố</t>
  </si>
  <si>
    <t>Xã Ia Tul</t>
  </si>
  <si>
    <t>Xã Ia Ma Rơn</t>
  </si>
  <si>
    <t>Xã Ia Broăi</t>
  </si>
  <si>
    <t>Xã Ia Trok</t>
  </si>
  <si>
    <t>Huyện Krông Pa</t>
  </si>
  <si>
    <t>Thị trấn Phú Túc</t>
  </si>
  <si>
    <t>Xã Ia RSai</t>
  </si>
  <si>
    <t>Xã Ia RSươm</t>
  </si>
  <si>
    <t>Xã Chư Gu</t>
  </si>
  <si>
    <t>Xã Đất Bằng</t>
  </si>
  <si>
    <t>Xã Ia Mláh</t>
  </si>
  <si>
    <t>Xã Chư Drăng</t>
  </si>
  <si>
    <t>Xã Phú Cần</t>
  </si>
  <si>
    <t>Xã Ia HDreh</t>
  </si>
  <si>
    <t>Xã Ia RMok</t>
  </si>
  <si>
    <t>Xã Chư Ngọc</t>
  </si>
  <si>
    <t>Xã Uar</t>
  </si>
  <si>
    <t>Xã Chư Rcăm</t>
  </si>
  <si>
    <t>Xã Krông Năng</t>
  </si>
  <si>
    <t>Huyện Phú Thiện</t>
  </si>
  <si>
    <t>Thị trấn Phú Thiện</t>
  </si>
  <si>
    <t>Xã Chư A Thai</t>
  </si>
  <si>
    <t>Xã Ayun Hạ</t>
  </si>
  <si>
    <t>Xã Ia Ake</t>
  </si>
  <si>
    <t>Xã Ia Sol</t>
  </si>
  <si>
    <t>Xã Ia Piar</t>
  </si>
  <si>
    <t>Xã Ia Peng</t>
  </si>
  <si>
    <t>Xã Chrôh Pơnan</t>
  </si>
  <si>
    <t>Xã Ia Hiao</t>
  </si>
  <si>
    <t>Xã Ia Yeng</t>
  </si>
  <si>
    <t>Huyện Chư Pưh</t>
  </si>
  <si>
    <t>Thị trấn Nhơn Hoà</t>
  </si>
  <si>
    <t>Xã Ia Hrú</t>
  </si>
  <si>
    <t>Xã Ia Rong</t>
  </si>
  <si>
    <t>Xã Ia Dreng</t>
  </si>
  <si>
    <t>Xã Ia Hla</t>
  </si>
  <si>
    <t>Xã Chư Don</t>
  </si>
  <si>
    <t>Xã Ia Phang</t>
  </si>
  <si>
    <t>Xã Ia Le</t>
  </si>
  <si>
    <t>Xã Ia BLứ</t>
  </si>
  <si>
    <t>Tỉnh Đắk Lắk</t>
  </si>
  <si>
    <t>Thành phố Buôn Ma Thuột</t>
  </si>
  <si>
    <t>66_Tỉnh Đắk Lắk</t>
  </si>
  <si>
    <t>Phường Thành Nhất</t>
  </si>
  <si>
    <t>Phường Tân Lợi</t>
  </si>
  <si>
    <t>Phường Tân Tiến</t>
  </si>
  <si>
    <t>Phường Tự An</t>
  </si>
  <si>
    <t>Phường Ea Tam</t>
  </si>
  <si>
    <t>Phường Khánh Xuân</t>
  </si>
  <si>
    <t>Xã Hòa Thuận</t>
  </si>
  <si>
    <t>Xã Cư ÊBur</t>
  </si>
  <si>
    <t>Xã Ea Tu</t>
  </si>
  <si>
    <t>Xã Ea Kao</t>
  </si>
  <si>
    <t>Xã Hòa Khánh</t>
  </si>
  <si>
    <t>Xã Hòa Xuân</t>
  </si>
  <si>
    <t>Thị Xã Buôn Hồ</t>
  </si>
  <si>
    <t>Phường Thiện An</t>
  </si>
  <si>
    <t>Phường Đạt Hiếu</t>
  </si>
  <si>
    <t>Xã Ea Blang</t>
  </si>
  <si>
    <t>Xã Ea Drông</t>
  </si>
  <si>
    <t>Xã Ea Siên</t>
  </si>
  <si>
    <t>Xã Cư Bao</t>
  </si>
  <si>
    <t>Huyện Ea H leo</t>
  </si>
  <si>
    <t>Thị trấn Ea Drăng</t>
  </si>
  <si>
    <t>Xã Ea H leo</t>
  </si>
  <si>
    <t>Xã Ea Sol</t>
  </si>
  <si>
    <t>Xã Ea Ral</t>
  </si>
  <si>
    <t>Xã Ea Wy</t>
  </si>
  <si>
    <t>Xã Cư A Mung</t>
  </si>
  <si>
    <t>Xã Cư Mốt</t>
  </si>
  <si>
    <t>Xã Ea Hiao</t>
  </si>
  <si>
    <t>Xã Ea Khal</t>
  </si>
  <si>
    <t>Xã Dliê Yang</t>
  </si>
  <si>
    <t>Xã Ea Tir</t>
  </si>
  <si>
    <t>Xã Ea Nam</t>
  </si>
  <si>
    <t>Huyện Ea Súp</t>
  </si>
  <si>
    <t>Thị trấn Ea Súp</t>
  </si>
  <si>
    <t>Xã Ia Lốp</t>
  </si>
  <si>
    <t>Xã Ia JLơi</t>
  </si>
  <si>
    <t>Xã Ea Rốk</t>
  </si>
  <si>
    <t>Xã Ya Tờ Mốt</t>
  </si>
  <si>
    <t>Xã Ia RVê</t>
  </si>
  <si>
    <t>Xã Ea Lê</t>
  </si>
  <si>
    <t>Xã Cư KBang</t>
  </si>
  <si>
    <t>Xã Ea Bung</t>
  </si>
  <si>
    <t>Xã Cư M Lan</t>
  </si>
  <si>
    <t>Huyện Buôn Đôn</t>
  </si>
  <si>
    <t>Xã Krông Na</t>
  </si>
  <si>
    <t>Xã Ea Huar</t>
  </si>
  <si>
    <t>Xã Ea Wer</t>
  </si>
  <si>
    <t>Xã Tân Hoà</t>
  </si>
  <si>
    <t>Xã Cuôr KNia</t>
  </si>
  <si>
    <t>Xã Ea Bar</t>
  </si>
  <si>
    <t>Xã Ea Nuôl</t>
  </si>
  <si>
    <t>Huyện Cư M gar</t>
  </si>
  <si>
    <t>Thị trấn Ea Pốk</t>
  </si>
  <si>
    <t>Thị trấn Quảng Phú</t>
  </si>
  <si>
    <t>Xã Ea Kuêh</t>
  </si>
  <si>
    <t>Xã Ea Kiết</t>
  </si>
  <si>
    <t>Xã Ea Tar</t>
  </si>
  <si>
    <t>Xã Cư Dliê M nông</t>
  </si>
  <si>
    <t>Xã Ea H đinh</t>
  </si>
  <si>
    <t>Xã Ea Tul</t>
  </si>
  <si>
    <t>Xã Ea KPam</t>
  </si>
  <si>
    <t>Xã Ea M DRóh</t>
  </si>
  <si>
    <t>Xã Quảng Hiệp</t>
  </si>
  <si>
    <t>Xã Cư M gar</t>
  </si>
  <si>
    <t>Xã Ea D Rơng</t>
  </si>
  <si>
    <t>Xã Ea M nang</t>
  </si>
  <si>
    <t>Xã Cư Suê</t>
  </si>
  <si>
    <t>Xã Cuor Đăng</t>
  </si>
  <si>
    <t>Huyện Krông Búk</t>
  </si>
  <si>
    <t>Xã Cư Né</t>
  </si>
  <si>
    <t>Xã Chư KBô</t>
  </si>
  <si>
    <t>Xã Cư Pơng</t>
  </si>
  <si>
    <t>Xã Ea Sin</t>
  </si>
  <si>
    <t>Xã Pơng Drang</t>
  </si>
  <si>
    <t>Xã Ea Ngai</t>
  </si>
  <si>
    <t>Huyện Krông Năng</t>
  </si>
  <si>
    <t>Thị trấn Krông Năng</t>
  </si>
  <si>
    <t>Xã ĐLiê Ya</t>
  </si>
  <si>
    <t>Xã Ea Tóh</t>
  </si>
  <si>
    <t>Xã Ea Tam</t>
  </si>
  <si>
    <t>Xã Ea Puk</t>
  </si>
  <si>
    <t>Xã Ea Dăh</t>
  </si>
  <si>
    <t>Xã Ea Hồ</t>
  </si>
  <si>
    <t>Xã Cư Klông</t>
  </si>
  <si>
    <t>Xã Ea Tân</t>
  </si>
  <si>
    <t>Huyện Ea Kar</t>
  </si>
  <si>
    <t>Thị trấn Ea Kar</t>
  </si>
  <si>
    <t>Thị trấn Ea Knốp</t>
  </si>
  <si>
    <t>Xã Ea Sô</t>
  </si>
  <si>
    <t>Xã Ea Sar</t>
  </si>
  <si>
    <t>Xã Cư Huê</t>
  </si>
  <si>
    <t>Xã Ea Tih</t>
  </si>
  <si>
    <t>Xã Ea Đar</t>
  </si>
  <si>
    <t>Xã Ea Kmút</t>
  </si>
  <si>
    <t>Xã Cư Ni</t>
  </si>
  <si>
    <t>Xã Ea Păl</t>
  </si>
  <si>
    <t>Xã Cư Prông</t>
  </si>
  <si>
    <t>Xã Ea Ô</t>
  </si>
  <si>
    <t>Xã Cư ELang</t>
  </si>
  <si>
    <t>Xã Cư Bông</t>
  </si>
  <si>
    <t>Xã Cư Jang</t>
  </si>
  <si>
    <t>Huyện M Đrắk</t>
  </si>
  <si>
    <t>Thị trấn M Đrắk</t>
  </si>
  <si>
    <t>Xã Cư Prao</t>
  </si>
  <si>
    <t>Xã Ea Pil</t>
  </si>
  <si>
    <t>Xã Ea Lai</t>
  </si>
  <si>
    <t>Xã Ea H MLay</t>
  </si>
  <si>
    <t>Xã Krông Jing</t>
  </si>
  <si>
    <t>Xã Ea M  Doal</t>
  </si>
  <si>
    <t>Xã Ea Riêng</t>
  </si>
  <si>
    <t>Xã Cư M ta</t>
  </si>
  <si>
    <t>Xã Cư K Róa</t>
  </si>
  <si>
    <t>Xã Krông Á</t>
  </si>
  <si>
    <t>Xã Cư San</t>
  </si>
  <si>
    <t>Xã Ea Trang</t>
  </si>
  <si>
    <t>Huyện Krông Bông</t>
  </si>
  <si>
    <t>Thị trấn Krông Kmar</t>
  </si>
  <si>
    <t>Xã Dang Kang</t>
  </si>
  <si>
    <t>Xã Cư KTy</t>
  </si>
  <si>
    <t>Xã Hòa Tân</t>
  </si>
  <si>
    <t>Xã Hòa Lễ</t>
  </si>
  <si>
    <t>Xã Yang Reh</t>
  </si>
  <si>
    <t>Xã Ea Trul</t>
  </si>
  <si>
    <t>Xã Khuê Ngọc Điền</t>
  </si>
  <si>
    <t>Xã Cư Pui</t>
  </si>
  <si>
    <t>Xã Cư Drăm</t>
  </si>
  <si>
    <t>Xã Yang Mao</t>
  </si>
  <si>
    <t>Huyện Krông Pắc</t>
  </si>
  <si>
    <t>Thị trấn Phước An</t>
  </si>
  <si>
    <t>Xã KRông Búk</t>
  </si>
  <si>
    <t>Xã Ea Kly</t>
  </si>
  <si>
    <t>Xã Ea Kênh</t>
  </si>
  <si>
    <t>Xã Ea Phê</t>
  </si>
  <si>
    <t>Xã Ea KNuec</t>
  </si>
  <si>
    <t>Xã Ea Yông</t>
  </si>
  <si>
    <t>Xã Ea Kuăng</t>
  </si>
  <si>
    <t>Xã Hòa Đông</t>
  </si>
  <si>
    <t>Xã Ea Hiu</t>
  </si>
  <si>
    <t>Xã Vụ Bổn</t>
  </si>
  <si>
    <t>Xã Ea Uy</t>
  </si>
  <si>
    <t>Xã Ea Yiêng</t>
  </si>
  <si>
    <t>Huyện Krông A Na</t>
  </si>
  <si>
    <t>Thị trấn Buôn Trấp</t>
  </si>
  <si>
    <t>Xã Dray Sáp</t>
  </si>
  <si>
    <t>Xã Ea Na</t>
  </si>
  <si>
    <t>Xã Ea Bông</t>
  </si>
  <si>
    <t>Xã Băng A Drênh</t>
  </si>
  <si>
    <t>Xã Dur KMăl</t>
  </si>
  <si>
    <t>Xã Quảng Điền</t>
  </si>
  <si>
    <t>Huyện Lắk</t>
  </si>
  <si>
    <t>Thị trấn Liên Sơn</t>
  </si>
  <si>
    <t>Xã Yang Tao</t>
  </si>
  <si>
    <t>Xã Bông Krang</t>
  </si>
  <si>
    <t>Xã Đắk Liêng</t>
  </si>
  <si>
    <t>Xã Buôn Triết</t>
  </si>
  <si>
    <t>Xã Buôn Tría</t>
  </si>
  <si>
    <t>Xã Đắk Phơi</t>
  </si>
  <si>
    <t>Xã Đắk Nuê</t>
  </si>
  <si>
    <t>Xã Krông Nô</t>
  </si>
  <si>
    <t>Xã Nam Ka</t>
  </si>
  <si>
    <t>Xã Ea R Bin</t>
  </si>
  <si>
    <t>Huyện Cư Kuin</t>
  </si>
  <si>
    <t>Xã Ea Ning</t>
  </si>
  <si>
    <t>Xã Cư Ê Wi</t>
  </si>
  <si>
    <t>Xã Ea Ktur</t>
  </si>
  <si>
    <t>Xã Ea Tiêu</t>
  </si>
  <si>
    <t>Xã Ea BHốk</t>
  </si>
  <si>
    <t>Xã Ea Hu</t>
  </si>
  <si>
    <t>Xã Dray Bhăng</t>
  </si>
  <si>
    <t>Xã Hòa Hiệp</t>
  </si>
  <si>
    <t>Tỉnh Đắk Nông</t>
  </si>
  <si>
    <t>Thành phố Gia Nghĩa</t>
  </si>
  <si>
    <t>Phường Nghĩa Đức</t>
  </si>
  <si>
    <t>67_Tỉnh Đắk Nông</t>
  </si>
  <si>
    <t>Phường Nghĩa Thành</t>
  </si>
  <si>
    <t>Phường Nghĩa Phú</t>
  </si>
  <si>
    <t>Phường Nghĩa Trung</t>
  </si>
  <si>
    <t>Xã Đăk R Moan</t>
  </si>
  <si>
    <t>Xã Đắk Nia</t>
  </si>
  <si>
    <t>Huyện Đăk Glong</t>
  </si>
  <si>
    <t>Xã Quảng Hoà</t>
  </si>
  <si>
    <t>Xã Đắk Ha</t>
  </si>
  <si>
    <t>Xã Đắk R Măng</t>
  </si>
  <si>
    <t>Xã Đắk Plao</t>
  </si>
  <si>
    <t>Xã Đắk Som</t>
  </si>
  <si>
    <t>Huyện Cư Jút</t>
  </si>
  <si>
    <t>Thị trấn Ea T Ling</t>
  </si>
  <si>
    <t>Xã Đắk Wil</t>
  </si>
  <si>
    <t>Xã Ea Pô</t>
  </si>
  <si>
    <t>Xã Nam Dong</t>
  </si>
  <si>
    <t>Xã Đắk DRông</t>
  </si>
  <si>
    <t>Xã Tâm Thắng</t>
  </si>
  <si>
    <t>Xã Cư Knia</t>
  </si>
  <si>
    <t>Xã Trúc Sơn</t>
  </si>
  <si>
    <t>Huyện Đắk Mil</t>
  </si>
  <si>
    <t>Thị trấn Đắk Mil</t>
  </si>
  <si>
    <t>Xã  Đắk Lao</t>
  </si>
  <si>
    <t>Xã Đắk R La</t>
  </si>
  <si>
    <t>Xã Đắk Gằn</t>
  </si>
  <si>
    <t>Xã Đức Mạnh</t>
  </si>
  <si>
    <t>Xã Đắk N Drót</t>
  </si>
  <si>
    <t>Xã Đắk Sắk</t>
  </si>
  <si>
    <t>Xã Thuận An</t>
  </si>
  <si>
    <t>Huyện Krông Nô</t>
  </si>
  <si>
    <t>Thị trấn Đắk Mâm</t>
  </si>
  <si>
    <t>Xã Đắk Sôr</t>
  </si>
  <si>
    <t>Xã Buôn Choah</t>
  </si>
  <si>
    <t>Xã Nam Đà</t>
  </si>
  <si>
    <t>Xã Đắk Drô</t>
  </si>
  <si>
    <t>Xã Nâm Nung</t>
  </si>
  <si>
    <t>Xã Đức Xuyên</t>
  </si>
  <si>
    <t>Xã Đắk Nang</t>
  </si>
  <si>
    <t>Xã Nâm N Đir</t>
  </si>
  <si>
    <t>Huyện Đắk Song</t>
  </si>
  <si>
    <t>Thị trấn Đức An</t>
  </si>
  <si>
    <t>Xã Đắk Môl</t>
  </si>
  <si>
    <t>Xã Đắk Hòa</t>
  </si>
  <si>
    <t>Xã Thuận Hà</t>
  </si>
  <si>
    <t>Xã Thuận Hạnh</t>
  </si>
  <si>
    <t>Xã Đắk N Dung</t>
  </si>
  <si>
    <t>Xã Nâm N Jang</t>
  </si>
  <si>
    <t>Huyện Đắk R Lấp</t>
  </si>
  <si>
    <t>Thị trấn Kiến Đức</t>
  </si>
  <si>
    <t>Xã Quảng Tín</t>
  </si>
  <si>
    <t>Xã Đắk Wer</t>
  </si>
  <si>
    <t>Xã Nhân Cơ</t>
  </si>
  <si>
    <t>Xã Kiến Thành</t>
  </si>
  <si>
    <t>Xã Đạo Nghĩa</t>
  </si>
  <si>
    <t>Xã Đắk Sin</t>
  </si>
  <si>
    <t>Xã Hưng Bình</t>
  </si>
  <si>
    <t>Xã Đắk Ru</t>
  </si>
  <si>
    <t>Huyện Tuy Đức</t>
  </si>
  <si>
    <t>Xã Quảng Trực</t>
  </si>
  <si>
    <t>Xã Đắk Búk So</t>
  </si>
  <si>
    <t>Xã Quảng Tâm</t>
  </si>
  <si>
    <t>Xã Đắk R Tíh</t>
  </si>
  <si>
    <t>Xã Đắk Ngo</t>
  </si>
  <si>
    <t>Tỉnh Lâm Đồng</t>
  </si>
  <si>
    <t>Thành phố Đà Lạt</t>
  </si>
  <si>
    <t>68_Tỉnh Lâm Đồng</t>
  </si>
  <si>
    <t>Xã Tà Nung</t>
  </si>
  <si>
    <t>Xã Trạm Hành</t>
  </si>
  <si>
    <t>Thành phố Bảo Lộc</t>
  </si>
  <si>
    <t>Phường Lộc Phát</t>
  </si>
  <si>
    <t>Phường Lộc Tiến</t>
  </si>
  <si>
    <t>Phường B lao</t>
  </si>
  <si>
    <t>Phường Lộc Sơn</t>
  </si>
  <si>
    <t>Xã Đạm Bri</t>
  </si>
  <si>
    <t>Xã Lộc Thanh</t>
  </si>
  <si>
    <t>Xã Lộc Nga</t>
  </si>
  <si>
    <t>Xã Lộc Châu</t>
  </si>
  <si>
    <t>Xã Đại Lào</t>
  </si>
  <si>
    <t>Huyện Đam Rông</t>
  </si>
  <si>
    <t>Xã Đạ Tông</t>
  </si>
  <si>
    <t>Xã Đạ Long</t>
  </si>
  <si>
    <t>Xã Đạ M  Rong</t>
  </si>
  <si>
    <t>Xã Liêng Srônh</t>
  </si>
  <si>
    <t>Xã Đạ Rsal</t>
  </si>
  <si>
    <t>Xã Rô Men</t>
  </si>
  <si>
    <t>Xã Phi Liêng</t>
  </si>
  <si>
    <t>Xã Đạ K  Nàng</t>
  </si>
  <si>
    <t>Huyện Lạc Dương</t>
  </si>
  <si>
    <t>Thị trấn Lạc Dương</t>
  </si>
  <si>
    <t>Xã Đạ Chais</t>
  </si>
  <si>
    <t>Xã Đạ Nhim</t>
  </si>
  <si>
    <t>Xã Đưng KNớ</t>
  </si>
  <si>
    <t>Xã Lát</t>
  </si>
  <si>
    <t>Xã Đạ Sar</t>
  </si>
  <si>
    <t>Huyện Lâm Hà</t>
  </si>
  <si>
    <t>Thị trấn Nam Ban</t>
  </si>
  <si>
    <t>Thị trấn Đinh Văn</t>
  </si>
  <si>
    <t>Xã Phi Tô</t>
  </si>
  <si>
    <t>Xã Đạ Đờn</t>
  </si>
  <si>
    <t>Xã Hoài Đức</t>
  </si>
  <si>
    <t>Huyện Đơn Dương</t>
  </si>
  <si>
    <t>Thị trấn D Ran</t>
  </si>
  <si>
    <t>Xã Lạc Xuân</t>
  </si>
  <si>
    <t>Xã Đạ Ròn</t>
  </si>
  <si>
    <t>Xã Lạc Lâm</t>
  </si>
  <si>
    <t>Xã Ka Đô</t>
  </si>
  <si>
    <t>Xã Quảng Lập</t>
  </si>
  <si>
    <t>Xã Ka Đơn</t>
  </si>
  <si>
    <t>Xã Tu Tra</t>
  </si>
  <si>
    <t>Xã Pró</t>
  </si>
  <si>
    <t>Huyện Đức Trọng</t>
  </si>
  <si>
    <t>Thị trấn Liên Nghĩa</t>
  </si>
  <si>
    <t>Xã Hiệp An</t>
  </si>
  <si>
    <t>Xã Hiệp Thạnh</t>
  </si>
  <si>
    <t>Xã N Thol Hạ</t>
  </si>
  <si>
    <t>Xã Phú Hội</t>
  </si>
  <si>
    <t>Xã Ninh Gia</t>
  </si>
  <si>
    <t>Xã Tà Năng</t>
  </si>
  <si>
    <t>Xã Đa Quyn</t>
  </si>
  <si>
    <t>Xã Tà Hine</t>
  </si>
  <si>
    <t>Xã Đà Loan</t>
  </si>
  <si>
    <t>Xã Ninh Loan</t>
  </si>
  <si>
    <t>Huyện Di Linh</t>
  </si>
  <si>
    <t>Thị trấn Di Linh</t>
  </si>
  <si>
    <t>Xã Đinh Trang Thượng</t>
  </si>
  <si>
    <t>Xã Tân Lâm</t>
  </si>
  <si>
    <t>Xã Tân Nghĩa</t>
  </si>
  <si>
    <t>Xã Gia Hiệp</t>
  </si>
  <si>
    <t>Xã Đinh Lạc</t>
  </si>
  <si>
    <t>Xã Tam Bố</t>
  </si>
  <si>
    <t>Xã Đinh Trang Hòa</t>
  </si>
  <si>
    <t>Xã Liên Đầm</t>
  </si>
  <si>
    <t>Xã Gung Ré</t>
  </si>
  <si>
    <t>Xã Bảo Thuận</t>
  </si>
  <si>
    <t>Xã Hòa Trung</t>
  </si>
  <si>
    <t>Xã Sơn Điền</t>
  </si>
  <si>
    <t>Xã Gia Bắc</t>
  </si>
  <si>
    <t>Thị trấn Lộc Thắng</t>
  </si>
  <si>
    <t>Xã Lộc Bảo</t>
  </si>
  <si>
    <t>Xã Lộc Lâm</t>
  </si>
  <si>
    <t>Xã Lộc Phú</t>
  </si>
  <si>
    <t>Xã Lộc Bắc</t>
  </si>
  <si>
    <t>Xã B  Lá</t>
  </si>
  <si>
    <t>Xã Lộc Ngãi</t>
  </si>
  <si>
    <t>Xã Lộc Quảng</t>
  </si>
  <si>
    <t>Xã Lộc Tân</t>
  </si>
  <si>
    <t>Xã Lộc Đức</t>
  </si>
  <si>
    <t>Xã Tân Lạc</t>
  </si>
  <si>
    <t>Xã Lộc Thành</t>
  </si>
  <si>
    <t>Xã Lộc Nam</t>
  </si>
  <si>
    <t>Huyện Đạ Huoai</t>
  </si>
  <si>
    <t>Thị trấn Đạ M ri</t>
  </si>
  <si>
    <t>Thị trấn Ma Đa Guôi</t>
  </si>
  <si>
    <t>Xã Hà Lâm</t>
  </si>
  <si>
    <t>Xã Đạ Tồn</t>
  </si>
  <si>
    <t>Xã Đạ Oai</t>
  </si>
  <si>
    <t>Xã Đạ Ploa</t>
  </si>
  <si>
    <t>Xã Ma Đa Guôi</t>
  </si>
  <si>
    <t>Huyện Đạ Tẻh</t>
  </si>
  <si>
    <t>Thị trấn Đạ Tẻh</t>
  </si>
  <si>
    <t>Xã An Nhơn</t>
  </si>
  <si>
    <t>Xã Quốc Oai</t>
  </si>
  <si>
    <t>Xã Quảng Trị</t>
  </si>
  <si>
    <t>Xã Đạ Lây</t>
  </si>
  <si>
    <t>Xã Triệu Hải</t>
  </si>
  <si>
    <t>Xã Đạ Kho</t>
  </si>
  <si>
    <t>Xã Đạ Pal</t>
  </si>
  <si>
    <t>Huyện Cát Tiên</t>
  </si>
  <si>
    <t>Thị trấn Cát Tiên</t>
  </si>
  <si>
    <t>Xã Tiên Hoàng</t>
  </si>
  <si>
    <t>Xã Phước Cát 2</t>
  </si>
  <si>
    <t>Xã Gia Viễn</t>
  </si>
  <si>
    <t>Xã Nam Ninh</t>
  </si>
  <si>
    <t xml:space="preserve">Thị trấn Phước Cát </t>
  </si>
  <si>
    <t>Xã Đức Phổ</t>
  </si>
  <si>
    <t>Xã Quảng Ngãi</t>
  </si>
  <si>
    <t>Xã Đồng Nai Thượng</t>
  </si>
  <si>
    <t>Tỉnh Bình Phước</t>
  </si>
  <si>
    <t>Thị xã Phước Long</t>
  </si>
  <si>
    <t>Phường Thác Mơ</t>
  </si>
  <si>
    <t>5. South East</t>
  </si>
  <si>
    <t>70_Tỉnh Bình Phước</t>
  </si>
  <si>
    <t>Phường Long Thủy</t>
  </si>
  <si>
    <t>Phường Phước Bình</t>
  </si>
  <si>
    <t>Phường Long Phước</t>
  </si>
  <si>
    <t>Phường Sơn Giang</t>
  </si>
  <si>
    <t>Xã Long Giang</t>
  </si>
  <si>
    <t>Xã Phước Tín</t>
  </si>
  <si>
    <t>Thành phố Đồng Xoài</t>
  </si>
  <si>
    <t>Phường Tân Phú</t>
  </si>
  <si>
    <t>Phường Tân Đồng</t>
  </si>
  <si>
    <t>Phường Tân Xuân</t>
  </si>
  <si>
    <t>Phường Tiến Thành</t>
  </si>
  <si>
    <t>Xã Tiến Hưng</t>
  </si>
  <si>
    <t>Thị xã Bình Long</t>
  </si>
  <si>
    <t>Phường Hưng Chiến</t>
  </si>
  <si>
    <t>Phường An Lộc</t>
  </si>
  <si>
    <t>Phường Phú Đức</t>
  </si>
  <si>
    <t>Xã Thanh Phú</t>
  </si>
  <si>
    <t>Huyện Bù Gia Mập</t>
  </si>
  <si>
    <t>Xã Bù Gia Mập</t>
  </si>
  <si>
    <t>Xã Đak Ơ</t>
  </si>
  <si>
    <t>Xã Phú Văn</t>
  </si>
  <si>
    <t>Xã Đa Kia</t>
  </si>
  <si>
    <t>Xã Bình Thắng</t>
  </si>
  <si>
    <t>Huyện Lộc Ninh</t>
  </si>
  <si>
    <t>Thị trấn Lộc Ninh</t>
  </si>
  <si>
    <t>Xã Lộc Tấn</t>
  </si>
  <si>
    <t>Xã Lộc Thạnh</t>
  </si>
  <si>
    <t>Xã Lộc Hiệp</t>
  </si>
  <si>
    <t>Xã Lộc Thiện</t>
  </si>
  <si>
    <t>Xã Lộc Thuận</t>
  </si>
  <si>
    <t>Xã Lộc Quang</t>
  </si>
  <si>
    <t>Xã Lộc Thái</t>
  </si>
  <si>
    <t>Xã Lộc Hưng</t>
  </si>
  <si>
    <t>Xã Lộc Khánh</t>
  </si>
  <si>
    <t>Huyện Bù Đốp</t>
  </si>
  <si>
    <t>Thị trấn Thanh Bình</t>
  </si>
  <si>
    <t>Xã Hưng Phước</t>
  </si>
  <si>
    <t>Xã Phước Thiện</t>
  </si>
  <si>
    <t>Xã Thiện Hưng</t>
  </si>
  <si>
    <t>Huyện Hớn Quản</t>
  </si>
  <si>
    <t>Xã An Khương</t>
  </si>
  <si>
    <t>Thị trấn Tân Khai</t>
  </si>
  <si>
    <t>Xã Đồng Nơ</t>
  </si>
  <si>
    <t>Xã Tân Quan</t>
  </si>
  <si>
    <t>Huyện Đồng Phú</t>
  </si>
  <si>
    <t>Thị trấn Tân Phú</t>
  </si>
  <si>
    <t>Xã Thuận Lợi</t>
  </si>
  <si>
    <t>Xã Thuận Phú</t>
  </si>
  <si>
    <t>Huyện Bù Đăng</t>
  </si>
  <si>
    <t>Thị trấn Đức Phong</t>
  </si>
  <si>
    <t>Xã Đường 10</t>
  </si>
  <si>
    <t>Xã Đak Nhau</t>
  </si>
  <si>
    <t>Xã Bom Bo</t>
  </si>
  <si>
    <t>Xã Minh Hưng</t>
  </si>
  <si>
    <t>Xã Đồng Nai</t>
  </si>
  <si>
    <t>Xã Đức Liễu</t>
  </si>
  <si>
    <t>Xã Đăng Hà</t>
  </si>
  <si>
    <t>Huyện Chơn Thành</t>
  </si>
  <si>
    <t>Thị trấn Chơn Thành</t>
  </si>
  <si>
    <t>Xã Nha Bích</t>
  </si>
  <si>
    <t>Xã Minh Thắng</t>
  </si>
  <si>
    <t>Huyện Phú Riềng</t>
  </si>
  <si>
    <t>Xã Long Bình</t>
  </si>
  <si>
    <t>Xã Bù Nho</t>
  </si>
  <si>
    <t>Xã Long Hà</t>
  </si>
  <si>
    <t>Xã Long Tân</t>
  </si>
  <si>
    <t>Xã Phú Trung</t>
  </si>
  <si>
    <t>Xã Phú Riềng</t>
  </si>
  <si>
    <t>Tỉnh Tây Ninh</t>
  </si>
  <si>
    <t>Thành phố Tây Ninh</t>
  </si>
  <si>
    <t>72_Tỉnh Tây Ninh</t>
  </si>
  <si>
    <t>Phường Hiệp Ninh</t>
  </si>
  <si>
    <t>Xã Thạnh Tân</t>
  </si>
  <si>
    <t>Phường Ninh Thạnh</t>
  </si>
  <si>
    <t>Huyện Tân Biên</t>
  </si>
  <si>
    <t>Thị trấn Tân Biên</t>
  </si>
  <si>
    <t>Xã Thạnh Bắc</t>
  </si>
  <si>
    <t>Xã Thạnh Bình</t>
  </si>
  <si>
    <t>Xã Thạnh Tây</t>
  </si>
  <si>
    <t>Xã Mỏ Công</t>
  </si>
  <si>
    <t>Xã Trà Vong</t>
  </si>
  <si>
    <t>Huyện Tân Châu</t>
  </si>
  <si>
    <t>Thị trấn Tân Châu</t>
  </si>
  <si>
    <t>Xã Tân Đông</t>
  </si>
  <si>
    <t>Xã Suối Ngô</t>
  </si>
  <si>
    <t>Xã Suối Dây</t>
  </si>
  <si>
    <t>Xã Thạnh Đông</t>
  </si>
  <si>
    <t>Huyện Dương Minh Châu</t>
  </si>
  <si>
    <t>Thị trấn Dương Minh Châu</t>
  </si>
  <si>
    <t>Xã Suối Đá</t>
  </si>
  <si>
    <t>Xã Phan</t>
  </si>
  <si>
    <t>Xã Bàu Năng</t>
  </si>
  <si>
    <t>Xã Chà Là</t>
  </si>
  <si>
    <t>Xã Cầu Khởi</t>
  </si>
  <si>
    <t>Xã Bến Củi</t>
  </si>
  <si>
    <t>Xã Truông Mít</t>
  </si>
  <si>
    <t>Huyện Châu Thành</t>
  </si>
  <si>
    <t>Thị trấn Châu Thành</t>
  </si>
  <si>
    <t>Xã Hảo Đước</t>
  </si>
  <si>
    <t>Xã Đồng Khởi</t>
  </si>
  <si>
    <t>Xã An Cơ</t>
  </si>
  <si>
    <t>Xã Biên Giới</t>
  </si>
  <si>
    <t>Xã Hòa Thạnh</t>
  </si>
  <si>
    <t>Xã Trí Bình</t>
  </si>
  <si>
    <t>Xã Thanh Điền</t>
  </si>
  <si>
    <t>Xã Ninh Điền</t>
  </si>
  <si>
    <t>Xã Long Vĩnh</t>
  </si>
  <si>
    <t>Thị xã Hòa Thành</t>
  </si>
  <si>
    <t>Phường Long Hoa</t>
  </si>
  <si>
    <t>Phường Hiệp Tân</t>
  </si>
  <si>
    <t>Phường Long Thành Bắc</t>
  </si>
  <si>
    <t>Xã Trường Hòa</t>
  </si>
  <si>
    <t>Xã Trường Đông</t>
  </si>
  <si>
    <t>Phường Long Thành Trung</t>
  </si>
  <si>
    <t>Xã Trường Tây</t>
  </si>
  <si>
    <t>Xã Long Thành Nam</t>
  </si>
  <si>
    <t>Huyện Gò Dầu</t>
  </si>
  <si>
    <t>Thị trấn Gò Dầu</t>
  </si>
  <si>
    <t>Xã Thạnh Đức</t>
  </si>
  <si>
    <t>Xã Bàu Đồn</t>
  </si>
  <si>
    <t>Xã Phước Thạnh</t>
  </si>
  <si>
    <t>Xã Phước Đông</t>
  </si>
  <si>
    <t>Xã Phước Trạch</t>
  </si>
  <si>
    <t>Xã Thanh Phước</t>
  </si>
  <si>
    <t>Huyện Bến Cầu</t>
  </si>
  <si>
    <t>Thị trấn Bến Cầu</t>
  </si>
  <si>
    <t>Xã Long Chữ</t>
  </si>
  <si>
    <t>Xã Long Phước</t>
  </si>
  <si>
    <t>Xã Tiên Thuận</t>
  </si>
  <si>
    <t>Xã Long Khánh</t>
  </si>
  <si>
    <t>Xã Lợi Thuận</t>
  </si>
  <si>
    <t>Xã Long Thuận</t>
  </si>
  <si>
    <t>Xã An Thạnh</t>
  </si>
  <si>
    <t>Thị xã Trảng Bàng</t>
  </si>
  <si>
    <t>Phường Trảng Bàng</t>
  </si>
  <si>
    <t>Xã Đôn Thuận</t>
  </si>
  <si>
    <t>Xã Hưng Thuận</t>
  </si>
  <si>
    <t>Phường Lộc Hưng</t>
  </si>
  <si>
    <t>Phường Gia Lộc</t>
  </si>
  <si>
    <t>Phường Gia Bình</t>
  </si>
  <si>
    <t>Phường An Tịnh</t>
  </si>
  <si>
    <t>Xã Phước Chỉ</t>
  </si>
  <si>
    <t>Tỉnh Bình Dương</t>
  </si>
  <si>
    <t>Thành phố Thủ Dầu Một</t>
  </si>
  <si>
    <t>Phường Hiệp Thành</t>
  </si>
  <si>
    <t>74_Tỉnh Bình Dương</t>
  </si>
  <si>
    <t>Phường Phú Lợi</t>
  </si>
  <si>
    <t>Phường Phú Cường</t>
  </si>
  <si>
    <t>Phường Phú Thọ</t>
  </si>
  <si>
    <t>Phường Chánh Nghĩa</t>
  </si>
  <si>
    <t>Phường Định Hoà</t>
  </si>
  <si>
    <t>Phường Hoà Phú</t>
  </si>
  <si>
    <t>Phường Phú Mỹ</t>
  </si>
  <si>
    <t>Phường Phú Tân</t>
  </si>
  <si>
    <t>Phường Tương Bình Hiệp</t>
  </si>
  <si>
    <t>Phường Chánh Mỹ</t>
  </si>
  <si>
    <t>Huyện Bàu Bàng</t>
  </si>
  <si>
    <t>Xã Trừ Văn Thố</t>
  </si>
  <si>
    <t>Xã Cây Trường II</t>
  </si>
  <si>
    <t>Thị trấn Lai Uyên</t>
  </si>
  <si>
    <t>Xã Long Nguyên</t>
  </si>
  <si>
    <t>Xã Lai Hưng</t>
  </si>
  <si>
    <t>Huyện Dầu Tiếng</t>
  </si>
  <si>
    <t>Thị trấn Dầu Tiếng</t>
  </si>
  <si>
    <t>Xã Minh Hoà</t>
  </si>
  <si>
    <t>Xã Minh Thạnh</t>
  </si>
  <si>
    <t>Xã Định An</t>
  </si>
  <si>
    <t>Xã Long Hoà</t>
  </si>
  <si>
    <t>Xã Định Hiệp</t>
  </si>
  <si>
    <t>Xã An Lập</t>
  </si>
  <si>
    <t>Xã Thanh Tuyền</t>
  </si>
  <si>
    <t>Thị xã Bến Cát</t>
  </si>
  <si>
    <t>Phường Mỹ Phước</t>
  </si>
  <si>
    <t>Phường Chánh Phú Hòa</t>
  </si>
  <si>
    <t>Xã An Điền</t>
  </si>
  <si>
    <t>Xã An Tây</t>
  </si>
  <si>
    <t>Phường Thới Hòa</t>
  </si>
  <si>
    <t>Phường Hòa Lợi</t>
  </si>
  <si>
    <t>Phường Tân Định</t>
  </si>
  <si>
    <t>Huyện Phú Giáo</t>
  </si>
  <si>
    <t>Thị trấn Phước Vĩnh</t>
  </si>
  <si>
    <t>Xã An Linh</t>
  </si>
  <si>
    <t>Xã Phước Sang</t>
  </si>
  <si>
    <t>Xã An Long</t>
  </si>
  <si>
    <t>Xã Tam Lập</t>
  </si>
  <si>
    <t>Xã Vĩnh Hoà</t>
  </si>
  <si>
    <t>Thị xã Tân Uyên</t>
  </si>
  <si>
    <t>Phường Uyên Hưng</t>
  </si>
  <si>
    <t>Phường Tân Phước Khánh</t>
  </si>
  <si>
    <t>Phường Vĩnh Tân</t>
  </si>
  <si>
    <t>Phường Hội Nghĩa</t>
  </si>
  <si>
    <t>Phường Tân Hiệp</t>
  </si>
  <si>
    <t>Phường Khánh Bình</t>
  </si>
  <si>
    <t>Phường Phú Chánh</t>
  </si>
  <si>
    <t>Phường Tân Vĩnh Hiệp</t>
  </si>
  <si>
    <t>Phường Thạnh Phước</t>
  </si>
  <si>
    <t>Xã Thạnh Hội</t>
  </si>
  <si>
    <t>Phường Thái Hòa</t>
  </si>
  <si>
    <t>Thành phố Dĩ An</t>
  </si>
  <si>
    <t>Phường Dĩ An</t>
  </si>
  <si>
    <t>Phường Tân Đông Hiệp</t>
  </si>
  <si>
    <t>Phường Bình An</t>
  </si>
  <si>
    <t>Phường Bình Thắng</t>
  </si>
  <si>
    <t>Phường Đông Hòa</t>
  </si>
  <si>
    <t>Thành phố Thuận An</t>
  </si>
  <si>
    <t>Phường An Thạnh</t>
  </si>
  <si>
    <t>Phường Lái Thiêu</t>
  </si>
  <si>
    <t>Phường Bình Chuẩn</t>
  </si>
  <si>
    <t>Phường Thuận Giao</t>
  </si>
  <si>
    <t>Phường Hưng Định</t>
  </si>
  <si>
    <t>Phường Bình Nhâm</t>
  </si>
  <si>
    <t>Phường Bình Hòa</t>
  </si>
  <si>
    <t>Phường Vĩnh Phú</t>
  </si>
  <si>
    <t>Huyện Bắc Tân Uyên</t>
  </si>
  <si>
    <t>Xã Tân Định</t>
  </si>
  <si>
    <t>Thị trấn Tân Thành</t>
  </si>
  <si>
    <t>Xã Đất Cuốc</t>
  </si>
  <si>
    <t>Xã Hiếu Liêm</t>
  </si>
  <si>
    <t>Xã Lạc An</t>
  </si>
  <si>
    <t>Xã Thường Tân</t>
  </si>
  <si>
    <t>Tỉnh Đồng Nai</t>
  </si>
  <si>
    <t>Thành phố Biên Hòa</t>
  </si>
  <si>
    <t>Phường Trảng Dài</t>
  </si>
  <si>
    <t>75_Tỉnh Đồng Nai</t>
  </si>
  <si>
    <t>Phường Tân Biên</t>
  </si>
  <si>
    <t>Phường Hố Nai</t>
  </si>
  <si>
    <t>Phường Bửu Long</t>
  </si>
  <si>
    <t>Phường Tam Hiệp</t>
  </si>
  <si>
    <t>Phường Long Bình</t>
  </si>
  <si>
    <t>Phường Trung Dũng</t>
  </si>
  <si>
    <t>Phường Tam Hòa</t>
  </si>
  <si>
    <t>Phường Bình Đa</t>
  </si>
  <si>
    <t>Phường Bửu Hòa</t>
  </si>
  <si>
    <t>Phường Long Bình Tân</t>
  </si>
  <si>
    <t>Phường Tân Vạn</t>
  </si>
  <si>
    <t>Phường Tân Hạnh</t>
  </si>
  <si>
    <t>Phường Hiệp Hòa</t>
  </si>
  <si>
    <t>Phường Hóa An</t>
  </si>
  <si>
    <t>Phường Tam Phước</t>
  </si>
  <si>
    <t>Thành phố Long Khánh</t>
  </si>
  <si>
    <t>Phường Xuân Trung</t>
  </si>
  <si>
    <t>Phường Xuân Thanh</t>
  </si>
  <si>
    <t>Phường Xuân Bình</t>
  </si>
  <si>
    <t>Xã Bảo Quang</t>
  </si>
  <si>
    <t>Phường Suối Tre</t>
  </si>
  <si>
    <t>Phường Bảo Vinh</t>
  </si>
  <si>
    <t>Phường Xuân Lập</t>
  </si>
  <si>
    <t>Phường Bàu Sen</t>
  </si>
  <si>
    <t>Xã Bàu Trâm</t>
  </si>
  <si>
    <t>Phường Xuân Tân</t>
  </si>
  <si>
    <t>Xã Hàng Gòn</t>
  </si>
  <si>
    <t>Huyện Tân Phú</t>
  </si>
  <si>
    <t>Xã Dak Lua</t>
  </si>
  <si>
    <t>Xã Nam Cát Tiên</t>
  </si>
  <si>
    <t>Xã Núi Tượng</t>
  </si>
  <si>
    <t>Xã Tà Lài</t>
  </si>
  <si>
    <t>Xã Phú Lập</t>
  </si>
  <si>
    <t>Xã Trà Cổ</t>
  </si>
  <si>
    <t>Huyện Vĩnh Cửu</t>
  </si>
  <si>
    <t>Thị trấn Vĩnh An</t>
  </si>
  <si>
    <t>Xã Phú Lý</t>
  </si>
  <si>
    <t>Xã Trị An</t>
  </si>
  <si>
    <t>Xã Bình Lợi</t>
  </si>
  <si>
    <t>Xã Thạnh Phú</t>
  </si>
  <si>
    <t>Xã Mã Đà</t>
  </si>
  <si>
    <t>Huyện Định Quán</t>
  </si>
  <si>
    <t>Thị trấn Định Quán</t>
  </si>
  <si>
    <t>Xã Phú Tân</t>
  </si>
  <si>
    <t>Xã Phú Lợi</t>
  </si>
  <si>
    <t>Xã Ngọc Định</t>
  </si>
  <si>
    <t>Xã La Ngà</t>
  </si>
  <si>
    <t>Xã Gia Canh</t>
  </si>
  <si>
    <t>Xã Phú Ngọc</t>
  </si>
  <si>
    <t>Xã Túc Trưng</t>
  </si>
  <si>
    <t>Xã Suối Nho</t>
  </si>
  <si>
    <t>Huyện Trảng Bom</t>
  </si>
  <si>
    <t>Thị trấn Trảng Bom</t>
  </si>
  <si>
    <t>Xã Cây Gáo</t>
  </si>
  <si>
    <t>Xã Bàu Hàm</t>
  </si>
  <si>
    <t>Xã Sông Thao</t>
  </si>
  <si>
    <t>Xã Sông Trầu</t>
  </si>
  <si>
    <t>Xã Đông Hoà</t>
  </si>
  <si>
    <t>Xã Hố Nai 3</t>
  </si>
  <si>
    <t>Xã Tây Hoà</t>
  </si>
  <si>
    <t>Xã Đồi 61</t>
  </si>
  <si>
    <t>Xã Giang Điền</t>
  </si>
  <si>
    <t>Xã An Viễn</t>
  </si>
  <si>
    <t>Huyện Thống Nhất</t>
  </si>
  <si>
    <t>Xã Gia Tân 1</t>
  </si>
  <si>
    <t>Xã Gia Tân 2</t>
  </si>
  <si>
    <t>Xã Gia Tân 3</t>
  </si>
  <si>
    <t>Xã Gia Kiệm</t>
  </si>
  <si>
    <t>Xã Bàu Hàm 2</t>
  </si>
  <si>
    <t>Xã Lộ 25</t>
  </si>
  <si>
    <t>Xã Xuân Thiện</t>
  </si>
  <si>
    <t>Thị trấn Dầu Giây</t>
  </si>
  <si>
    <t>Huyện Cẩm Mỹ</t>
  </si>
  <si>
    <t>Xã Sông Nhạn</t>
  </si>
  <si>
    <t>Xã Xuân Quế</t>
  </si>
  <si>
    <t>Xã Xuân Đường</t>
  </si>
  <si>
    <t>Xã Long Giao</t>
  </si>
  <si>
    <t>Xã Thừa Đức</t>
  </si>
  <si>
    <t>Xã Bảo Bình</t>
  </si>
  <si>
    <t>Xã Xuân Bảo</t>
  </si>
  <si>
    <t>Xã Xuân Tây</t>
  </si>
  <si>
    <t>Xã Xuân Đông</t>
  </si>
  <si>
    <t>Xã Sông Ray</t>
  </si>
  <si>
    <t>Xã Lâm San</t>
  </si>
  <si>
    <t>Huyện Long Thành</t>
  </si>
  <si>
    <t>Thị trấn Long Thành</t>
  </si>
  <si>
    <t>Xã An Phước</t>
  </si>
  <si>
    <t>Xã Long Đức</t>
  </si>
  <si>
    <t>Xã Cẩm Đường</t>
  </si>
  <si>
    <t>Xã Long An</t>
  </si>
  <si>
    <t>Huyện Xuân Lộc</t>
  </si>
  <si>
    <t>Thị trấn Gia Ray</t>
  </si>
  <si>
    <t>Xã Suối Cao</t>
  </si>
  <si>
    <t>Xã Xuân Tâm</t>
  </si>
  <si>
    <t>Xã Xuân Hiệp</t>
  </si>
  <si>
    <t>Xã Xuân Định</t>
  </si>
  <si>
    <t>Xã Bảo Hoà</t>
  </si>
  <si>
    <t>Xã Lang Minh</t>
  </si>
  <si>
    <t>Huyện Nhơn Trạch</t>
  </si>
  <si>
    <t>Xã Phước Thiền</t>
  </si>
  <si>
    <t>Xã Đại Phước</t>
  </si>
  <si>
    <t>Thị trấn Hiệp Phước</t>
  </si>
  <si>
    <t>Xã Phú Hữu</t>
  </si>
  <si>
    <t>Xã Phú Thạnh</t>
  </si>
  <si>
    <t>Xã Long Thọ</t>
  </si>
  <si>
    <t>Xã Vĩnh Thanh</t>
  </si>
  <si>
    <t>Xã Phước Khánh</t>
  </si>
  <si>
    <t>Tỉnh Bà Rịa - Vũng Tàu</t>
  </si>
  <si>
    <t>Thành phố Vũng Tàu</t>
  </si>
  <si>
    <t>77_Tỉnh Bà Rịa - Vũng Tàu</t>
  </si>
  <si>
    <t>Phường Thắng Tam</t>
  </si>
  <si>
    <t>Phường Thắng Nhì</t>
  </si>
  <si>
    <t>Phường Nguyễn An Ninh</t>
  </si>
  <si>
    <t>Phường Thắng Nhất</t>
  </si>
  <si>
    <t>Phường Rạch Dừa</t>
  </si>
  <si>
    <t>Thành phố Bà Rịa</t>
  </si>
  <si>
    <t>Phường Phước Hưng</t>
  </si>
  <si>
    <t>Phường Phước Hiệp</t>
  </si>
  <si>
    <t>Phường Phước Nguyên</t>
  </si>
  <si>
    <t>Phường Long Toàn</t>
  </si>
  <si>
    <t>Phường Long Tâm</t>
  </si>
  <si>
    <t>Phường Phước Trung</t>
  </si>
  <si>
    <t>Phường Long Hương</t>
  </si>
  <si>
    <t>Phường Kim Dinh</t>
  </si>
  <si>
    <t>Xã Hoà Long</t>
  </si>
  <si>
    <t>Huyện Châu Đức</t>
  </si>
  <si>
    <t>Xã Bàu Chinh</t>
  </si>
  <si>
    <t>Thị trấn Ngãi Giao</t>
  </si>
  <si>
    <t>Xã Bình Ba</t>
  </si>
  <si>
    <t>Xã Suối Nghệ</t>
  </si>
  <si>
    <t>Xã Bình Giã</t>
  </si>
  <si>
    <t>Xã Xà Bang</t>
  </si>
  <si>
    <t>Xã Cù Bị</t>
  </si>
  <si>
    <t>Xã Láng Lớn</t>
  </si>
  <si>
    <t>Xã Suối Rao</t>
  </si>
  <si>
    <t>Xã Đá Bạc</t>
  </si>
  <si>
    <t>Huyện Xuyên Mộc</t>
  </si>
  <si>
    <t>Thị trấn Phước Bửu</t>
  </si>
  <si>
    <t>Xã Xuyên Mộc</t>
  </si>
  <si>
    <t>Xã Bông Trang</t>
  </si>
  <si>
    <t>Xã Bàu Lâm</t>
  </si>
  <si>
    <t>Xã Hòa Hưng</t>
  </si>
  <si>
    <t>Xã Bưng Riềng</t>
  </si>
  <si>
    <t>Huyện Long Điền</t>
  </si>
  <si>
    <t>Thị trấn Long Điền</t>
  </si>
  <si>
    <t>Thị trấn Long Hải</t>
  </si>
  <si>
    <t>Xã An Ngãi</t>
  </si>
  <si>
    <t>Xã An Nhứt</t>
  </si>
  <si>
    <t>Xã Phước Tỉnh</t>
  </si>
  <si>
    <t>Huyện Đất Đỏ</t>
  </si>
  <si>
    <t>Thị trấn Đất Đỏ</t>
  </si>
  <si>
    <t>Xã Phước Long Thọ</t>
  </si>
  <si>
    <t>Xã Phước Hội</t>
  </si>
  <si>
    <t>Xã Long Mỹ</t>
  </si>
  <si>
    <t>Thị trấn Phước Hải</t>
  </si>
  <si>
    <t>Xã Láng Dài</t>
  </si>
  <si>
    <t>Thị xã Phú Mỹ</t>
  </si>
  <si>
    <t>Phường Phước Hoà</t>
  </si>
  <si>
    <t>Phường Tân Phước</t>
  </si>
  <si>
    <t>Phường Mỹ Xuân</t>
  </si>
  <si>
    <t>Xã Sông Xoài</t>
  </si>
  <si>
    <t>Phường Hắc Dịch</t>
  </si>
  <si>
    <t>Xã Châu Pha</t>
  </si>
  <si>
    <t>Xã Tóc Tiên</t>
  </si>
  <si>
    <t>Huyện Côn Đảo</t>
  </si>
  <si>
    <t>Thành phố Hồ Chí Minh</t>
  </si>
  <si>
    <t>Quận 1</t>
  </si>
  <si>
    <t>79_Thành phố Hồ Chí Minh</t>
  </si>
  <si>
    <t>Phường Đa Kao</t>
  </si>
  <si>
    <t>Phường Bến Nghé</t>
  </si>
  <si>
    <t>Phường Bến Thành</t>
  </si>
  <si>
    <t>Phường Nguyễn Thái Bình</t>
  </si>
  <si>
    <t>Phường Cầu Ông Lãnh</t>
  </si>
  <si>
    <t>Phường Cô Giang</t>
  </si>
  <si>
    <t>Phường Nguyễn Cư Trinh</t>
  </si>
  <si>
    <t>Phường Cầu Kho</t>
  </si>
  <si>
    <t>Quận 12</t>
  </si>
  <si>
    <t>Phường Thạnh Xuân</t>
  </si>
  <si>
    <t>Phường Thạnh Lộc</t>
  </si>
  <si>
    <t>Phường Thới An</t>
  </si>
  <si>
    <t>Phường Tân Chánh Hiệp</t>
  </si>
  <si>
    <t>Phường An Phú Đông</t>
  </si>
  <si>
    <t>Phường Tân Thới Hiệp</t>
  </si>
  <si>
    <t>Phường Trung Mỹ Tây</t>
  </si>
  <si>
    <t>Phường Tân Hưng Thuận</t>
  </si>
  <si>
    <t>Phường Đông Hưng Thuận</t>
  </si>
  <si>
    <t>Phường Tân Thới Nhất</t>
  </si>
  <si>
    <t>Phường 14</t>
  </si>
  <si>
    <t>Phường 24</t>
  </si>
  <si>
    <t>Phường 21</t>
  </si>
  <si>
    <t>Phường 19</t>
  </si>
  <si>
    <t>Phường 28</t>
  </si>
  <si>
    <t>Phường Tân Sơn Nhì</t>
  </si>
  <si>
    <t>Phường Phú Thọ Hòa</t>
  </si>
  <si>
    <t>Phường Hòa Thạnh</t>
  </si>
  <si>
    <t>Phường Tân Thới Hòa</t>
  </si>
  <si>
    <t>Quận Phú Nhuận</t>
  </si>
  <si>
    <t>Phường Linh Xuân</t>
  </si>
  <si>
    <t>Phường Bình Chiểu</t>
  </si>
  <si>
    <t>Phường Linh Trung</t>
  </si>
  <si>
    <t>Phường Tam Bình</t>
  </si>
  <si>
    <t>Phường Linh Chiểu</t>
  </si>
  <si>
    <t>Phường Linh Tây</t>
  </si>
  <si>
    <t>Phường Long Thạnh Mỹ</t>
  </si>
  <si>
    <t>Phường Hiệp Phú</t>
  </si>
  <si>
    <t>Phường Tăng Nhơn Phú A</t>
  </si>
  <si>
    <t>Phường Tăng Nhơn Phú B</t>
  </si>
  <si>
    <t>Phường Phước Long B</t>
  </si>
  <si>
    <t>Phường Phước Long A</t>
  </si>
  <si>
    <t>Phường Trường Thạnh</t>
  </si>
  <si>
    <t>Phường Long Trường</t>
  </si>
  <si>
    <t>Phường Phú Hữu</t>
  </si>
  <si>
    <t>Phường Thảo Điền</t>
  </si>
  <si>
    <t>Phường An Khánh</t>
  </si>
  <si>
    <t>Phường Bình Trưng Đông</t>
  </si>
  <si>
    <t>Phường Bình Trưng Tây</t>
  </si>
  <si>
    <t>Phường Cát Lái</t>
  </si>
  <si>
    <t>Phường Thạnh Mỹ Lợi</t>
  </si>
  <si>
    <t>Phường An Lợi Đông</t>
  </si>
  <si>
    <t>Phường Thủ Thiêm</t>
  </si>
  <si>
    <t>Phường Võ Thị Sáu</t>
  </si>
  <si>
    <t>Quận 10</t>
  </si>
  <si>
    <t>Quận 11</t>
  </si>
  <si>
    <t>Quận 6</t>
  </si>
  <si>
    <t>Quận 8</t>
  </si>
  <si>
    <t>Quận Bình Tân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</si>
  <si>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</si>
  <si>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</si>
  <si>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</si>
  <si>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</si>
  <si>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</si>
  <si>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</si>
  <si>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</si>
  <si>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</si>
  <si>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 An Lạc</t>
  </si>
  <si>
    <t>Phường An Lạc A</t>
  </si>
  <si>
    <t>Quận 7</t>
  </si>
  <si>
    <t>Phường Tân Thuận Đông</t>
  </si>
  <si>
    <t>Phường Tân Thuận Tây</t>
  </si>
  <si>
    <t>Phường Tân Kiểng</t>
  </si>
  <si>
    <t>Phường Tân Quy</t>
  </si>
  <si>
    <t>Huyện Củ Chi</t>
  </si>
  <si>
    <t>Thị trấn Củ Chi</t>
  </si>
  <si>
    <t>Xã Phú Mỹ Hưng</t>
  </si>
  <si>
    <t>Xã Trung Lập Thượng</t>
  </si>
  <si>
    <t>Xã An Nhơn Tây</t>
  </si>
  <si>
    <t>Xã Nhuận Đức</t>
  </si>
  <si>
    <t>Xã Phạm Văn Cội</t>
  </si>
  <si>
    <t>Xã Phú Hòa Đông</t>
  </si>
  <si>
    <t>Xã Trung Lập Hạ</t>
  </si>
  <si>
    <t>Xã Tân An Hội</t>
  </si>
  <si>
    <t>Xã Phước Vĩnh An</t>
  </si>
  <si>
    <t>Xã Thái Mỹ</t>
  </si>
  <si>
    <t>Xã Tân Thạnh Tây</t>
  </si>
  <si>
    <t>Xã Tân Thạnh Đông</t>
  </si>
  <si>
    <t>Xã Tân Phú Trung</t>
  </si>
  <si>
    <t>Xã Tân Thông Hội</t>
  </si>
  <si>
    <t>Xã Nhị Bình</t>
  </si>
  <si>
    <t>Xã Đông Thạnh</t>
  </si>
  <si>
    <t>Xã Tân Thới Nhì</t>
  </si>
  <si>
    <t>Xã Xuân Thới Sơn</t>
  </si>
  <si>
    <t>Xã Xuân Thới Thượng</t>
  </si>
  <si>
    <t>Thị trấn Tân Túc</t>
  </si>
  <si>
    <t>Xã Phạm Văn Hai</t>
  </si>
  <si>
    <t>Xã Lê Minh Xuân</t>
  </si>
  <si>
    <t>Xã Tân Nhựt</t>
  </si>
  <si>
    <t>Xã Tân Kiên</t>
  </si>
  <si>
    <t>Xã An Phú Tây</t>
  </si>
  <si>
    <t>Xã Tân Quý Tây</t>
  </si>
  <si>
    <t>Huyện Nhà Bè</t>
  </si>
  <si>
    <t>Thị trấn Nhà Bè</t>
  </si>
  <si>
    <t>Xã Phước Kiển</t>
  </si>
  <si>
    <t>Xã Nhơn Đức</t>
  </si>
  <si>
    <t>Xã Long Thới</t>
  </si>
  <si>
    <t>Xã Hiệp Phước</t>
  </si>
  <si>
    <t>Huyện Cần Giờ</t>
  </si>
  <si>
    <t>Thị trấn Cần Thạnh</t>
  </si>
  <si>
    <t>Xã Bình Khánh</t>
  </si>
  <si>
    <t>Xã Tam Thôn Hiệp</t>
  </si>
  <si>
    <t>Xã An Thới Đông</t>
  </si>
  <si>
    <t>Xã Thạnh An</t>
  </si>
  <si>
    <t>Xã Long Hòa</t>
  </si>
  <si>
    <t>Xã Lý Nhơn</t>
  </si>
  <si>
    <t>Tỉnh Long An</t>
  </si>
  <si>
    <t>Thành phố Tân An</t>
  </si>
  <si>
    <t>6. Mekong River Delta</t>
  </si>
  <si>
    <t>80_Tỉnh Long An</t>
  </si>
  <si>
    <t>Phường Tân Khánh</t>
  </si>
  <si>
    <t>Xã Hướng Thọ Phú</t>
  </si>
  <si>
    <t>Xã Nhơn Thạnh Trung</t>
  </si>
  <si>
    <t>Xã Lợi Bình Nhơn</t>
  </si>
  <si>
    <t>Xã Bình Tâm</t>
  </si>
  <si>
    <t>Phường Khánh Hậu</t>
  </si>
  <si>
    <t>Xã An Vĩnh Ngãi</t>
  </si>
  <si>
    <t>Thị xã Kiến Tường</t>
  </si>
  <si>
    <t>Xã Thạnh Trị</t>
  </si>
  <si>
    <t>Xã Tuyên Thạnh</t>
  </si>
  <si>
    <t>Xã Thạnh Hưng</t>
  </si>
  <si>
    <t>Huyện Tân Hưng</t>
  </si>
  <si>
    <t>Thị trấn Tân Hưng</t>
  </si>
  <si>
    <t>Xã Hưng Hà</t>
  </si>
  <si>
    <t>Xã Hưng Điền B</t>
  </si>
  <si>
    <t>Xã Hưng Điền</t>
  </si>
  <si>
    <t>Xã Hưng Thạnh</t>
  </si>
  <si>
    <t>Xã Vĩnh Châu B</t>
  </si>
  <si>
    <t>Xã Vĩnh Đại</t>
  </si>
  <si>
    <t>Xã Vĩnh Châu A</t>
  </si>
  <si>
    <t>Xã Vĩnh Bửu</t>
  </si>
  <si>
    <t>Huyện Vĩnh Hưng</t>
  </si>
  <si>
    <t>Thị trấn Vĩnh Hưng</t>
  </si>
  <si>
    <t>Xã Hưng Điền A</t>
  </si>
  <si>
    <t>Xã Khánh Hưng</t>
  </si>
  <si>
    <t>Xã Thái Trị</t>
  </si>
  <si>
    <t>Xã Vĩnh Trị</t>
  </si>
  <si>
    <t>Xã Thái Bình Trung</t>
  </si>
  <si>
    <t>Xã Vĩnh Bình</t>
  </si>
  <si>
    <t>Xã Tuyên Bình</t>
  </si>
  <si>
    <t>Xã Tuyên Bình Tây</t>
  </si>
  <si>
    <t>Huyện Mộc Hóa</t>
  </si>
  <si>
    <t>Xã Bình Hòa Tây</t>
  </si>
  <si>
    <t>Xã Bình Hòa Trung</t>
  </si>
  <si>
    <t>Xã Bình Hòa Đông</t>
  </si>
  <si>
    <t>Thị trấn Bình Phong Thạnh</t>
  </si>
  <si>
    <t>Huyện Tân Thạnh</t>
  </si>
  <si>
    <t>Thị trấn Tân Thạnh</t>
  </si>
  <si>
    <t>Xã Bắc Hòa</t>
  </si>
  <si>
    <t>Xã Hậu Thạnh Tây</t>
  </si>
  <si>
    <t>Xã Nhơn Hòa Lập</t>
  </si>
  <si>
    <t>Xã Hậu Thạnh Đông</t>
  </si>
  <si>
    <t>Xã Nhơn Hoà</t>
  </si>
  <si>
    <t>Xã Kiến Bình</t>
  </si>
  <si>
    <t>Xã Nhơn Ninh</t>
  </si>
  <si>
    <t>Huyện Thạnh Hóa</t>
  </si>
  <si>
    <t>Thị trấn Thạnh Hóa</t>
  </si>
  <si>
    <t>Xã Thuận Bình</t>
  </si>
  <si>
    <t>Xã Thạnh Phước</t>
  </si>
  <si>
    <t>Xã Thuận Nghĩa Hòa</t>
  </si>
  <si>
    <t>Xã Thủy Đông</t>
  </si>
  <si>
    <t>Xã Thủy Tây</t>
  </si>
  <si>
    <t>Xã Tân Tây</t>
  </si>
  <si>
    <t>Huyện Đức Huệ</t>
  </si>
  <si>
    <t>Thị trấn Đông Thành</t>
  </si>
  <si>
    <t>Xã Mỹ Quý Đông</t>
  </si>
  <si>
    <t>Xã Mỹ Thạnh Bắc</t>
  </si>
  <si>
    <t>Xã Mỹ Quý Tây</t>
  </si>
  <si>
    <t>Xã Mỹ Thạnh Tây</t>
  </si>
  <si>
    <t>Xã Mỹ Thạnh Đông</t>
  </si>
  <si>
    <t>Xã Bình Hòa Bắc</t>
  </si>
  <si>
    <t>Xã Bình Hòa Hưng</t>
  </si>
  <si>
    <t>Xã Bình Hòa Nam</t>
  </si>
  <si>
    <t>Xã Mỹ Bình</t>
  </si>
  <si>
    <t>Huyện Đức Hòa</t>
  </si>
  <si>
    <t>Thị trấn Hậu Nghĩa</t>
  </si>
  <si>
    <t>Thị trấn Hiệp Hòa</t>
  </si>
  <si>
    <t>Thị trấn Đức Hòa</t>
  </si>
  <si>
    <t>Xã Lộc Giang</t>
  </si>
  <si>
    <t>Xã Đức Lập Thượng</t>
  </si>
  <si>
    <t>Xã Đức Lập Hạ</t>
  </si>
  <si>
    <t>Xã Mỹ Hạnh Bắc</t>
  </si>
  <si>
    <t>Xã Đức Hòa Thượng</t>
  </si>
  <si>
    <t>Xã Hòa Khánh Tây</t>
  </si>
  <si>
    <t>Xã Hòa Khánh Đông</t>
  </si>
  <si>
    <t>Xã Mỹ Hạnh Nam</t>
  </si>
  <si>
    <t>Xã Hòa Khánh Nam</t>
  </si>
  <si>
    <t>Xã Đức Hòa Đông</t>
  </si>
  <si>
    <t>Xã Đức Hòa Hạ</t>
  </si>
  <si>
    <t>Xã Hựu Thạnh</t>
  </si>
  <si>
    <t>Huyện Bến Lức</t>
  </si>
  <si>
    <t>Thị trấn Bến Lức</t>
  </si>
  <si>
    <t>Xã Thạnh Lợi</t>
  </si>
  <si>
    <t>Xã Lương Bình</t>
  </si>
  <si>
    <t>Xã Thạnh Hòa</t>
  </si>
  <si>
    <t>Xã Lương Hòa</t>
  </si>
  <si>
    <t>Xã Tân Bửu</t>
  </si>
  <si>
    <t>Xã Bình Đức</t>
  </si>
  <si>
    <t>Xã Phước Lợi</t>
  </si>
  <si>
    <t>Xã Nhựt Chánh</t>
  </si>
  <si>
    <t>Huyện Thủ Thừa</t>
  </si>
  <si>
    <t>Thị trấn Thủ Thừa</t>
  </si>
  <si>
    <t>Xã Long Thạnh</t>
  </si>
  <si>
    <t>Xã Mỹ Lạc</t>
  </si>
  <si>
    <t>Xã Nhị Thành</t>
  </si>
  <si>
    <t>Xã Mỹ Phú</t>
  </si>
  <si>
    <t>Huyện Tân Trụ</t>
  </si>
  <si>
    <t>Thị trấn Tân Trụ</t>
  </si>
  <si>
    <t>Xã Quê Mỹ Thạnh</t>
  </si>
  <si>
    <t>Xã Lạc Tấn</t>
  </si>
  <si>
    <t>Xã Bình Trinh Đông</t>
  </si>
  <si>
    <t>Xã Tân Phước Tây</t>
  </si>
  <si>
    <t>Xã Bình Lãng</t>
  </si>
  <si>
    <t>Xã Bình Tịnh</t>
  </si>
  <si>
    <t>Xã Nhựt Ninh</t>
  </si>
  <si>
    <t>Huyện Cần Đước</t>
  </si>
  <si>
    <t>Thị trấn Cần Đước</t>
  </si>
  <si>
    <t>Xã Long Trạch</t>
  </si>
  <si>
    <t>Xã Long Khê</t>
  </si>
  <si>
    <t>Xã Long Định</t>
  </si>
  <si>
    <t>Xã Phước Vân</t>
  </si>
  <si>
    <t>Xã Long Cang</t>
  </si>
  <si>
    <t>Xã Mỹ Lệ</t>
  </si>
  <si>
    <t>Xã Tân Lân</t>
  </si>
  <si>
    <t>Xã Phước Tuy</t>
  </si>
  <si>
    <t>Xã Long Hựu Đông</t>
  </si>
  <si>
    <t>Xã Tân Ân</t>
  </si>
  <si>
    <t>Xã Long Hựu Tây</t>
  </si>
  <si>
    <t>Xã Tân Chánh</t>
  </si>
  <si>
    <t>Huyện Cần Giuộc</t>
  </si>
  <si>
    <t>Thị trấn Cần Giuộc</t>
  </si>
  <si>
    <t>Xã Phước Lý</t>
  </si>
  <si>
    <t>Xã Long Thượng</t>
  </si>
  <si>
    <t>Xã Long Hậu</t>
  </si>
  <si>
    <t>Xã Phước Lại</t>
  </si>
  <si>
    <t>Xã Phước Lâm</t>
  </si>
  <si>
    <t>Xã Phước Vĩnh Tây</t>
  </si>
  <si>
    <t>Xã Phước Vĩnh Đông</t>
  </si>
  <si>
    <t>Xã Long Phụng</t>
  </si>
  <si>
    <t>Xã Tân Tập</t>
  </si>
  <si>
    <t>Thị trấn Tầm Vu</t>
  </si>
  <si>
    <t>Xã Bình Quới</t>
  </si>
  <si>
    <t>Xã Phú Ngãi Trị</t>
  </si>
  <si>
    <t>Xã Vĩnh Công</t>
  </si>
  <si>
    <t>Xã Thuận Mỹ</t>
  </si>
  <si>
    <t>Xã Phước Tân Hưng</t>
  </si>
  <si>
    <t>Xã Thanh Phú Long</t>
  </si>
  <si>
    <t>Xã Dương Xuân Hội</t>
  </si>
  <si>
    <t>Xã An Lục Long</t>
  </si>
  <si>
    <t>Xã Long Trì</t>
  </si>
  <si>
    <t>Xã Thanh Vĩnh Đông</t>
  </si>
  <si>
    <t>Tỉnh Tiền Giang</t>
  </si>
  <si>
    <t>Thành phố Mỹ Tho</t>
  </si>
  <si>
    <t>82_Tỉnh Tiền Giang</t>
  </si>
  <si>
    <t>Xã Đạo Thạnh</t>
  </si>
  <si>
    <t>Xã Tân Mỹ Chánh</t>
  </si>
  <si>
    <t>Xã Thới Sơn</t>
  </si>
  <si>
    <t>Thị xã Gò Công</t>
  </si>
  <si>
    <t>Xã Long Chánh</t>
  </si>
  <si>
    <t>Xã Bình Xuân</t>
  </si>
  <si>
    <t>Thị xã Cai Lậy</t>
  </si>
  <si>
    <t>Xã Mỹ Phước Tây</t>
  </si>
  <si>
    <t>Xã Mỹ Hạnh Đông</t>
  </si>
  <si>
    <t>Xã Mỹ Hạnh Trung</t>
  </si>
  <si>
    <t>Phường Nhị Mỹ</t>
  </si>
  <si>
    <t>Xã Nhị Quý</t>
  </si>
  <si>
    <t>Xã Phú Quý</t>
  </si>
  <si>
    <t>Huyện Tân Phước</t>
  </si>
  <si>
    <t>Thị trấn Mỹ Phước</t>
  </si>
  <si>
    <t>Xã Tân Hòa Đông</t>
  </si>
  <si>
    <t>Xã Thạnh Mỹ</t>
  </si>
  <si>
    <t>Xã Thạnh Hoà</t>
  </si>
  <si>
    <t>Xã Tân Hòa Thành</t>
  </si>
  <si>
    <t>Xã Tân Lập 1</t>
  </si>
  <si>
    <t>Xã Tân Hòa Tây</t>
  </si>
  <si>
    <t>Xã Tân Lập 2</t>
  </si>
  <si>
    <t>Xã Phước Lập</t>
  </si>
  <si>
    <t>Huyện Cái Bè</t>
  </si>
  <si>
    <t>Thị trấn Cái Bè</t>
  </si>
  <si>
    <t>Xã Hậu Mỹ Bắc B</t>
  </si>
  <si>
    <t>Xã Hậu Mỹ Bắc A</t>
  </si>
  <si>
    <t>Xã Hậu Mỹ Trinh</t>
  </si>
  <si>
    <t>Xã Hậu Mỹ Phú</t>
  </si>
  <si>
    <t>Xã Mỹ Lợi B</t>
  </si>
  <si>
    <t>Xã Thiện Trung</t>
  </si>
  <si>
    <t>Xã Mỹ Hội</t>
  </si>
  <si>
    <t>Xã Mỹ Lợi A</t>
  </si>
  <si>
    <t>Xã Thiện Trí</t>
  </si>
  <si>
    <t>Xã Mỹ Đức Đông</t>
  </si>
  <si>
    <t>Xã Mỹ Đức Tây</t>
  </si>
  <si>
    <t>Xã Đông Hòa Hiệp</t>
  </si>
  <si>
    <t>Xã An Thái Đông</t>
  </si>
  <si>
    <t>Xã An Thái Trung</t>
  </si>
  <si>
    <t>Xã An Hữu</t>
  </si>
  <si>
    <t>Huyện Cai Lậy</t>
  </si>
  <si>
    <t>Xã Thạnh Lộc</t>
  </si>
  <si>
    <t>Xã Mỹ Thành Bắc</t>
  </si>
  <si>
    <t>Xã Mỹ Thành Nam</t>
  </si>
  <si>
    <t>Xã Mỹ Long</t>
  </si>
  <si>
    <t>Xã Long Tiên</t>
  </si>
  <si>
    <t>Xã Hiệp Đức</t>
  </si>
  <si>
    <t>Xã Long Trung</t>
  </si>
  <si>
    <t>Xã Hội Xuân</t>
  </si>
  <si>
    <t>Xã Tam Bình</t>
  </si>
  <si>
    <t>Thị trấn Tân Hiệp</t>
  </si>
  <si>
    <t>Xã Tân Hội Đông</t>
  </si>
  <si>
    <t>Xã Tân Lý Đông</t>
  </si>
  <si>
    <t>Xã Tân Lý Tây</t>
  </si>
  <si>
    <t>Xã Thân Cửu Nghĩa</t>
  </si>
  <si>
    <t>Xã Điềm Hy</t>
  </si>
  <si>
    <t>Xã Dưỡng Điềm</t>
  </si>
  <si>
    <t>Xã Hữu Đạo</t>
  </si>
  <si>
    <t>Xã Bình Trưng</t>
  </si>
  <si>
    <t>Xã Bàn Long</t>
  </si>
  <si>
    <t>Xã Song Thuận</t>
  </si>
  <si>
    <t>Huyện Chợ Gạo</t>
  </si>
  <si>
    <t>Thị trấn Chợ Gạo</t>
  </si>
  <si>
    <t>Xã Hòa Tịnh</t>
  </si>
  <si>
    <t>Xã Mỹ Tịnh An</t>
  </si>
  <si>
    <t>Xã Tân Bình Thạnh</t>
  </si>
  <si>
    <t>Xã Phú Kiết</t>
  </si>
  <si>
    <t>Xã Lương Hòa Lạc</t>
  </si>
  <si>
    <t>Xã Quơn Long</t>
  </si>
  <si>
    <t>Xã Bình Phục Nhứt</t>
  </si>
  <si>
    <t>Xã Đăng Hưng Phước</t>
  </si>
  <si>
    <t>Xã Tân Thuận Bình</t>
  </si>
  <si>
    <t>Xã Song Bình</t>
  </si>
  <si>
    <t>Xã Bình Phan</t>
  </si>
  <si>
    <t>Xã Long Bình Điền</t>
  </si>
  <si>
    <t>Xã An Thạnh Thủy</t>
  </si>
  <si>
    <t>Xã Hòa Định</t>
  </si>
  <si>
    <t>Xã Bình Ninh</t>
  </si>
  <si>
    <t>Huyện Gò Công Tây</t>
  </si>
  <si>
    <t>Thị trấn Vĩnh Bình</t>
  </si>
  <si>
    <t>Xã Đồng Thạnh</t>
  </si>
  <si>
    <t>Xã Bình Nhì</t>
  </si>
  <si>
    <t>Xã Yên Luông</t>
  </si>
  <si>
    <t>Xã Thạnh Nhựt</t>
  </si>
  <si>
    <t>Xã Vĩnh Hựu</t>
  </si>
  <si>
    <t>Huyện Gò Công Đông</t>
  </si>
  <si>
    <t>Thị trấn Tân Hòa</t>
  </si>
  <si>
    <t>Xã Tăng Hoà</t>
  </si>
  <si>
    <t>Xã Gia Thuận</t>
  </si>
  <si>
    <t>Thị trấn Vàm Láng</t>
  </si>
  <si>
    <t>Xã Kiểng Phước</t>
  </si>
  <si>
    <t>Xã Bình Ân</t>
  </si>
  <si>
    <t>Xã Tân Điền</t>
  </si>
  <si>
    <t>Xã Bình Nghị</t>
  </si>
  <si>
    <t>Huyện Tân Phú Đông</t>
  </si>
  <si>
    <t>Xã Tân Thới</t>
  </si>
  <si>
    <t>Xã Tân Thạnh</t>
  </si>
  <si>
    <t>Tỉnh Bến Tre</t>
  </si>
  <si>
    <t>Thành phố Bến Tre</t>
  </si>
  <si>
    <t>Phường Phú Khương</t>
  </si>
  <si>
    <t>83_Tỉnh Bến Tre</t>
  </si>
  <si>
    <t>Phường An Hội</t>
  </si>
  <si>
    <t>Xã Phú Hưng</t>
  </si>
  <si>
    <t>Xã Mỹ Thạnh An</t>
  </si>
  <si>
    <t>Xã Nhơn Thạnh</t>
  </si>
  <si>
    <t>Xã Tân Thạch</t>
  </si>
  <si>
    <t>Xã Qưới Sơn</t>
  </si>
  <si>
    <t>Xã Phú Đức</t>
  </si>
  <si>
    <t>Xã Phú An Hòa</t>
  </si>
  <si>
    <t>Xã Thành Triệu</t>
  </si>
  <si>
    <t>Xã Tường Đa</t>
  </si>
  <si>
    <t>Xã Quới Thành</t>
  </si>
  <si>
    <t>Xã An Hóa</t>
  </si>
  <si>
    <t>Xã Tiên Long</t>
  </si>
  <si>
    <t>Xã Hữu Định</t>
  </si>
  <si>
    <t>Xã Tiên Thủy</t>
  </si>
  <si>
    <t>Xã Sơn Hòa</t>
  </si>
  <si>
    <t>Huyện Chợ Lách</t>
  </si>
  <si>
    <t>Thị trấn Chợ Lách</t>
  </si>
  <si>
    <t>Xã Phú Phụng</t>
  </si>
  <si>
    <t>Xã Hòa Nghĩa</t>
  </si>
  <si>
    <t>Xã Tân Thiềng</t>
  </si>
  <si>
    <t>Xã Hưng Khánh Trung B</t>
  </si>
  <si>
    <t>Huyện Mỏ Cày Nam</t>
  </si>
  <si>
    <t>Thị trấn Mỏ Cày</t>
  </si>
  <si>
    <t>Xã Định Thủy</t>
  </si>
  <si>
    <t>Xã Đa Phước Hội</t>
  </si>
  <si>
    <t xml:space="preserve">Xã Bình Khánh </t>
  </si>
  <si>
    <t>Xã Thành Thới B</t>
  </si>
  <si>
    <t>Xã An Thới</t>
  </si>
  <si>
    <t>Xã Thành Thới A</t>
  </si>
  <si>
    <t>Xã Ngãi Đăng</t>
  </si>
  <si>
    <t>Xã Hương Mỹ</t>
  </si>
  <si>
    <t>Huyện Giồng Trôm</t>
  </si>
  <si>
    <t>Thị trấn Giồng Trôm</t>
  </si>
  <si>
    <t>Xã Châu Hòa</t>
  </si>
  <si>
    <t>Xã Lương Quới</t>
  </si>
  <si>
    <t>Xã Thuận Điền</t>
  </si>
  <si>
    <t>Xã Bình Hoà</t>
  </si>
  <si>
    <t>Xã Phước Long</t>
  </si>
  <si>
    <t>Xã Hưng Phong</t>
  </si>
  <si>
    <t>Xã Tân Hào</t>
  </si>
  <si>
    <t>Xã Tân Lợi Thạnh</t>
  </si>
  <si>
    <t>Xã Thạnh Phú Đông</t>
  </si>
  <si>
    <t>Xã Hưng Nhượng</t>
  </si>
  <si>
    <t>Xã Hưng Lễ</t>
  </si>
  <si>
    <t>Huyện Bình Đại</t>
  </si>
  <si>
    <t>Thị trấn Bình Đại</t>
  </si>
  <si>
    <t>Xã Vang Quới Tây</t>
  </si>
  <si>
    <t>Xã Vang Quới Đông</t>
  </si>
  <si>
    <t>Xã Châu Hưng</t>
  </si>
  <si>
    <t>Xã Phú Vang</t>
  </si>
  <si>
    <t>Xã Thới Lai</t>
  </si>
  <si>
    <t>Xã Bình Thới</t>
  </si>
  <si>
    <t>Xã Đại Hòa Lộc</t>
  </si>
  <si>
    <t>Xã Thới Thuận</t>
  </si>
  <si>
    <t>Huyện Ba Tri</t>
  </si>
  <si>
    <t>Thị trấn Ba Tri</t>
  </si>
  <si>
    <t>Xã Bảo Thạnh</t>
  </si>
  <si>
    <t>Xã An Phú Trung</t>
  </si>
  <si>
    <t>Xã Mỹ Nhơn</t>
  </si>
  <si>
    <t>Xã Phước Ngãi</t>
  </si>
  <si>
    <t>Xã An Ngãi Trung</t>
  </si>
  <si>
    <t>Xã Phú Lễ</t>
  </si>
  <si>
    <t>Xã An Bình Tây</t>
  </si>
  <si>
    <t>Xã An Ngãi Tây</t>
  </si>
  <si>
    <t>Xã An Hòa Tây</t>
  </si>
  <si>
    <t>Huyện Thạnh Phú</t>
  </si>
  <si>
    <t>Thị trấn Thạnh Phú</t>
  </si>
  <si>
    <t>Xã Phú Khánh</t>
  </si>
  <si>
    <t>Xã Đại Điền</t>
  </si>
  <si>
    <t>Xã Quới Điền</t>
  </si>
  <si>
    <t>Xã Thới Thạnh</t>
  </si>
  <si>
    <t>Xã Hòa Lợi</t>
  </si>
  <si>
    <t>Xã An Thuận</t>
  </si>
  <si>
    <t>Xã An Quy</t>
  </si>
  <si>
    <t>Xã Thạnh Hải</t>
  </si>
  <si>
    <t>Xã Giao Thạnh</t>
  </si>
  <si>
    <t>Xã Thạnh Phong</t>
  </si>
  <si>
    <t>Huyện Mỏ Cày Bắc</t>
  </si>
  <si>
    <t>Xã Hưng Khánh Trung A</t>
  </si>
  <si>
    <t>Xã Thạnh Ngãi</t>
  </si>
  <si>
    <t>Xã Tân Phú Tây</t>
  </si>
  <si>
    <t>Xã Phước Mỹ Trung</t>
  </si>
  <si>
    <t>Xã Tân Thành Bình</t>
  </si>
  <si>
    <t>Xã Tân Thanh Tây</t>
  </si>
  <si>
    <t>Xã Nhuận Phú Tân</t>
  </si>
  <si>
    <t>Xã Khánh Thạnh Tân</t>
  </si>
  <si>
    <t>Tỉnh Trà Vinh</t>
  </si>
  <si>
    <t>Thành phố Trà Vinh</t>
  </si>
  <si>
    <t>84_Tỉnh Trà Vinh</t>
  </si>
  <si>
    <t>Huyện Càng Long</t>
  </si>
  <si>
    <t>Thị trấn Càng Long</t>
  </si>
  <si>
    <t>Xã Mỹ Cẩm</t>
  </si>
  <si>
    <t>Xã An Trường A</t>
  </si>
  <si>
    <t>Xã An Trường</t>
  </si>
  <si>
    <t>Xã Huyền Hội</t>
  </si>
  <si>
    <t>Xã Phương Thạnh</t>
  </si>
  <si>
    <t>Xã Đại Phúc</t>
  </si>
  <si>
    <t>Xã Nhị Long Phú</t>
  </si>
  <si>
    <t>Xã Nhị Long</t>
  </si>
  <si>
    <t>Xã Đức Mỹ</t>
  </si>
  <si>
    <t>Huyện Cầu Kè</t>
  </si>
  <si>
    <t>Thị trấn Cầu Kè</t>
  </si>
  <si>
    <t>Xã Hòa Ân</t>
  </si>
  <si>
    <t>Xã Châu Điền</t>
  </si>
  <si>
    <t>Xã An Phú Tân</t>
  </si>
  <si>
    <t>Xã Hoà Tân</t>
  </si>
  <si>
    <t>Xã Ninh Thới</t>
  </si>
  <si>
    <t>Xã Phong Thạnh</t>
  </si>
  <si>
    <t>Xã Tam Ngãi</t>
  </si>
  <si>
    <t>Xã Thông Hòa</t>
  </si>
  <si>
    <t>Huyện Tiểu Cần</t>
  </si>
  <si>
    <t>Thị trấn Tiểu Cần</t>
  </si>
  <si>
    <t>Thị trấn Cầu Quan</t>
  </si>
  <si>
    <t>Xã Hiếu Tử</t>
  </si>
  <si>
    <t>Xã Hiếu Trung</t>
  </si>
  <si>
    <t>Xã Hùng Hòa</t>
  </si>
  <si>
    <t>Xã Tân Hùng</t>
  </si>
  <si>
    <t>Xã Tập Ngãi</t>
  </si>
  <si>
    <t>Xã Ngãi Hùng</t>
  </si>
  <si>
    <t>Xã Lương Hoà A</t>
  </si>
  <si>
    <t>Xã Song Lộc</t>
  </si>
  <si>
    <t>Xã Nguyệt Hóa</t>
  </si>
  <si>
    <t>Xã Phước Hảo</t>
  </si>
  <si>
    <t>Huyện Cầu Ngang</t>
  </si>
  <si>
    <t>Thị trấn Cầu Ngang</t>
  </si>
  <si>
    <t>Thị trấn Mỹ Long</t>
  </si>
  <si>
    <t>Xã Mỹ Long Bắc</t>
  </si>
  <si>
    <t>Xã Mỹ Long Nam</t>
  </si>
  <si>
    <t>Xã Kim Hòa</t>
  </si>
  <si>
    <t>Xã Nhị Trường</t>
  </si>
  <si>
    <t>Xã Hiệp Mỹ Đông</t>
  </si>
  <si>
    <t>Xã Hiệp Mỹ Tây</t>
  </si>
  <si>
    <t>Xã Thạnh Hòa Sơn</t>
  </si>
  <si>
    <t>Huyện Trà Cú</t>
  </si>
  <si>
    <t>Thị trấn Trà Cú</t>
  </si>
  <si>
    <t>Thị trấn Định An</t>
  </si>
  <si>
    <t>Xã Tập Sơn</t>
  </si>
  <si>
    <t>Xã An Quảng Hữu</t>
  </si>
  <si>
    <t>Xã Lưu Nghiệp Anh</t>
  </si>
  <si>
    <t>Xã Ngãi Xuyên</t>
  </si>
  <si>
    <t>Xã Hàm Giang</t>
  </si>
  <si>
    <t>Xã Hàm Tân</t>
  </si>
  <si>
    <t>Xã Ngọc Biên</t>
  </si>
  <si>
    <t>Huyện Duyên Hải</t>
  </si>
  <si>
    <t>Xã Đôn Xuân</t>
  </si>
  <si>
    <t>Xã Đôn Châu</t>
  </si>
  <si>
    <t>Xã Ngũ Lạc</t>
  </si>
  <si>
    <t>Thị xã Duyên Hải</t>
  </si>
  <si>
    <t>Xã Long Toàn</t>
  </si>
  <si>
    <t>Xã Long Hữu</t>
  </si>
  <si>
    <t>Xã Dân Thành</t>
  </si>
  <si>
    <t>Xã Trường Long Hòa</t>
  </si>
  <si>
    <t>Tỉnh Vĩnh Long</t>
  </si>
  <si>
    <t>Thành phố Vĩnh Long</t>
  </si>
  <si>
    <t>86_Tỉnh Vĩnh Long</t>
  </si>
  <si>
    <t>Phường Tân Ngãi</t>
  </si>
  <si>
    <t>Phường Tân Hội</t>
  </si>
  <si>
    <t>Huyện Long Hồ</t>
  </si>
  <si>
    <t>Thị trấn Long Hồ</t>
  </si>
  <si>
    <t>Xã Bình Hòa Phước</t>
  </si>
  <si>
    <t>Xã Tân Hạnh</t>
  </si>
  <si>
    <t>Xã Phú Quới</t>
  </si>
  <si>
    <t>Xã Thạnh Quới</t>
  </si>
  <si>
    <t>Huyện Mang Thít</t>
  </si>
  <si>
    <t>Xã Mỹ Phước</t>
  </si>
  <si>
    <t>Xã Nhơn Phú</t>
  </si>
  <si>
    <t>Thị trấn Cái Nhum</t>
  </si>
  <si>
    <t>Xã Chánh An</t>
  </si>
  <si>
    <t>Xã Tân Long Hội</t>
  </si>
  <si>
    <t>Huyện  Vũng Liêm</t>
  </si>
  <si>
    <t>Thị trấn Vũng Liêm</t>
  </si>
  <si>
    <t>Xã Tân Quới Trung</t>
  </si>
  <si>
    <t>Xã Quới Thiện</t>
  </si>
  <si>
    <t>Xã Quới An</t>
  </si>
  <si>
    <t>Xã Tân An Luông</t>
  </si>
  <si>
    <t>Xã Trung Thành Tây</t>
  </si>
  <si>
    <t>Xã Trung Hiệp</t>
  </si>
  <si>
    <t>Xã Hiếu Phụng</t>
  </si>
  <si>
    <t>Xã Trung Thành Đông</t>
  </si>
  <si>
    <t>Xã Trung Hiếu</t>
  </si>
  <si>
    <t>Xã Trung Ngãi</t>
  </si>
  <si>
    <t>Xã Hiếu Thuận</t>
  </si>
  <si>
    <t>Xã Hiếu Nhơn</t>
  </si>
  <si>
    <t>Xã Hiếu Thành</t>
  </si>
  <si>
    <t>Xã Hiếu Nghĩa</t>
  </si>
  <si>
    <t>Huyện Tam Bình</t>
  </si>
  <si>
    <t>Thị trấn Tam Bình</t>
  </si>
  <si>
    <t>Xã Hậu Lộc</t>
  </si>
  <si>
    <t>Xã Hoà Lộc</t>
  </si>
  <si>
    <t>Xã Song Phú</t>
  </si>
  <si>
    <t>Xã Long Phú</t>
  </si>
  <si>
    <t>Xã Mỹ Thạnh Trung</t>
  </si>
  <si>
    <t>Xã Tường Lộc</t>
  </si>
  <si>
    <t>Xã Loan Mỹ</t>
  </si>
  <si>
    <t>Xã Ngãi Tứ</t>
  </si>
  <si>
    <t>Thị xã Bình Minh</t>
  </si>
  <si>
    <t>Phường Cái Vồn</t>
  </si>
  <si>
    <t>Phường Thành Phước</t>
  </si>
  <si>
    <t>Xã Đông Bình</t>
  </si>
  <si>
    <t>Phường Đông Thuận</t>
  </si>
  <si>
    <t>Huyện Trà Ôn</t>
  </si>
  <si>
    <t>Thị trấn Trà Ôn</t>
  </si>
  <si>
    <t>Xã Nhơn Bình</t>
  </si>
  <si>
    <t>Xã Thới Hòa</t>
  </si>
  <si>
    <t>Xã Trà Côn</t>
  </si>
  <si>
    <t>Xã Hựu Thành</t>
  </si>
  <si>
    <t>Xã Vĩnh Xuân</t>
  </si>
  <si>
    <t>Xã Thuận Thới</t>
  </si>
  <si>
    <t>Xã Thiện Mỹ</t>
  </si>
  <si>
    <t>Xã Lục Sỹ Thành</t>
  </si>
  <si>
    <t>Xã Tích Thiện</t>
  </si>
  <si>
    <t>Huyện Bình Tân</t>
  </si>
  <si>
    <t>Xã Thành Trung</t>
  </si>
  <si>
    <t>Xã Tân An Thạnh</t>
  </si>
  <si>
    <t>Xã Tân Lược</t>
  </si>
  <si>
    <t>Xã Nguyễn Văn Thảnh</t>
  </si>
  <si>
    <t>Thị trấn Tân Quới</t>
  </si>
  <si>
    <t>Tỉnh Đồng Tháp</t>
  </si>
  <si>
    <t>Thành phố Cao Lãnh</t>
  </si>
  <si>
    <t>87_Tỉnh Đồng Tháp</t>
  </si>
  <si>
    <t>Xã Mỹ Ngãi</t>
  </si>
  <si>
    <t>Xã Mỹ Trà</t>
  </si>
  <si>
    <t>Phường Mỹ Phú</t>
  </si>
  <si>
    <t>Xã Tân Thuận Tây</t>
  </si>
  <si>
    <t>Xã Tân Thuận Đông</t>
  </si>
  <si>
    <t>Xã Tịnh Thới</t>
  </si>
  <si>
    <t>Thành phố Sa Đéc</t>
  </si>
  <si>
    <t>Xã Tân Khánh Đông</t>
  </si>
  <si>
    <t>Phường Tân Quy Đông</t>
  </si>
  <si>
    <t>Phường An Hoà</t>
  </si>
  <si>
    <t>Xã Tân Quy Tây</t>
  </si>
  <si>
    <t>Xã Tân Phú Đông</t>
  </si>
  <si>
    <t>Thành phố Hồng Ngự</t>
  </si>
  <si>
    <t>Phường An Bình B</t>
  </si>
  <si>
    <t>Phường An Bình A</t>
  </si>
  <si>
    <t>Huyện Tân Hồng</t>
  </si>
  <si>
    <t>Thị trấn Sa Rài</t>
  </si>
  <si>
    <t>Xã Tân Hộ Cơ</t>
  </si>
  <si>
    <t>Xã Thông Bình</t>
  </si>
  <si>
    <t>Xã Tân Thành A</t>
  </si>
  <si>
    <t>Xã Tân Thành B</t>
  </si>
  <si>
    <t>Xã Tân Công Chí</t>
  </si>
  <si>
    <t>Huyện Hồng Ngự</t>
  </si>
  <si>
    <t>Xã Thường Phước 1</t>
  </si>
  <si>
    <t>Xã Thường Thới Hậu A</t>
  </si>
  <si>
    <t>Thị trấn Thường Thới Tiền</t>
  </si>
  <si>
    <t>Xã Thường Phước 2</t>
  </si>
  <si>
    <t>Xã Thường Lạc</t>
  </si>
  <si>
    <t>Xã Long Khánh A</t>
  </si>
  <si>
    <t>Xã Long Khánh B</t>
  </si>
  <si>
    <t>Xã Phú Thuận B</t>
  </si>
  <si>
    <t>Xã Phú Thuận A</t>
  </si>
  <si>
    <t>Thị trấn Tràm Chim</t>
  </si>
  <si>
    <t>Xã Tân Công Sính</t>
  </si>
  <si>
    <t>Xã Phú Hiệp</t>
  </si>
  <si>
    <t>Xã Phú Thành B</t>
  </si>
  <si>
    <t>Xã Phú Ninh</t>
  </si>
  <si>
    <t>Xã Phú Thọ</t>
  </si>
  <si>
    <t>Xã Phú Thành A</t>
  </si>
  <si>
    <t>Huyện Tháp Mười</t>
  </si>
  <si>
    <t>Thị trấn Mỹ An</t>
  </si>
  <si>
    <t>Xã Tân Kiều</t>
  </si>
  <si>
    <t>Xã Mỹ Quý</t>
  </si>
  <si>
    <t>Xã Mỹ Đông</t>
  </si>
  <si>
    <t>Xã Đốc Binh Kiều</t>
  </si>
  <si>
    <t>Xã Láng Biển</t>
  </si>
  <si>
    <t>Huyện Cao Lãnh</t>
  </si>
  <si>
    <t>Thị trấn Mỹ Thọ</t>
  </si>
  <si>
    <t>Xã Gáo Giồng</t>
  </si>
  <si>
    <t>Xã Phương Thịnh</t>
  </si>
  <si>
    <t>Xã Ba Sao</t>
  </si>
  <si>
    <t>Xã Phương Trà</t>
  </si>
  <si>
    <t>Xã Nhị Mỹ</t>
  </si>
  <si>
    <t>Xã Tân Hội Trung</t>
  </si>
  <si>
    <t>Xã Bình Hàng Trung</t>
  </si>
  <si>
    <t>Xã Mỹ Xương</t>
  </si>
  <si>
    <t>Xã Bình Hàng Tây</t>
  </si>
  <si>
    <t>Huyện Thanh Bình</t>
  </si>
  <si>
    <t>Xã Tân Quới</t>
  </si>
  <si>
    <t>Xã An Phong</t>
  </si>
  <si>
    <t>Xã Bình Tấn</t>
  </si>
  <si>
    <t>Xã Tân Huề</t>
  </si>
  <si>
    <t>Huyện Lấp Vò</t>
  </si>
  <si>
    <t>Thị trấn Lấp Vò</t>
  </si>
  <si>
    <t>Xã Mỹ An Hưng A</t>
  </si>
  <si>
    <t>Xã Mỹ An Hưng B</t>
  </si>
  <si>
    <t>Xã Tân  Khánh Trung</t>
  </si>
  <si>
    <t>Xã Long Hưng A</t>
  </si>
  <si>
    <t>Xã Long Hưng B</t>
  </si>
  <si>
    <t>Xã Định Yên</t>
  </si>
  <si>
    <t>Xã Hội An Đông</t>
  </si>
  <si>
    <t>Xã Bình Thạnh Trung</t>
  </si>
  <si>
    <t>Huyện Lai Vung</t>
  </si>
  <si>
    <t>Thị trấn Lai Vung</t>
  </si>
  <si>
    <t>Xã Hòa Long</t>
  </si>
  <si>
    <t>Xã Long Thắng</t>
  </si>
  <si>
    <t>Xã Vĩnh Thới</t>
  </si>
  <si>
    <t>Thị trấn Cái Tàu Hạ</t>
  </si>
  <si>
    <t>Xã Tân Nhuận Đông</t>
  </si>
  <si>
    <t>Xã An Phú Thuận</t>
  </si>
  <si>
    <t>Xã Phú Hựu</t>
  </si>
  <si>
    <t>Tỉnh An Giang</t>
  </si>
  <si>
    <t>Thành phố Long Xuyên</t>
  </si>
  <si>
    <t>89_Tỉnh An Giang</t>
  </si>
  <si>
    <t>Phường Mỹ Long</t>
  </si>
  <si>
    <t>Phường Đông Xuyên</t>
  </si>
  <si>
    <t>Phường Mỹ Xuyên</t>
  </si>
  <si>
    <t>Phường Bình Đức</t>
  </si>
  <si>
    <t>Phường Bình Khánh</t>
  </si>
  <si>
    <t>Phường Mỹ Quý</t>
  </si>
  <si>
    <t>Phường Mỹ Thới</t>
  </si>
  <si>
    <t>Phường Mỹ Thạnh</t>
  </si>
  <si>
    <t>Phường Mỹ Hòa</t>
  </si>
  <si>
    <t>Xã Mỹ Khánh</t>
  </si>
  <si>
    <t>Xã Mỹ Hoà Hưng</t>
  </si>
  <si>
    <t>Thành phố Châu Đốc</t>
  </si>
  <si>
    <t>Phường Châu Phú B</t>
  </si>
  <si>
    <t>Phường Châu Phú A</t>
  </si>
  <si>
    <t>Phường Vĩnh Mỹ</t>
  </si>
  <si>
    <t>Phường Núi Sam</t>
  </si>
  <si>
    <t>Phường Vĩnh Ngươn</t>
  </si>
  <si>
    <t>Xã Vĩnh Tế</t>
  </si>
  <si>
    <t>Xã Vĩnh Châu</t>
  </si>
  <si>
    <t>Huyện An Phú</t>
  </si>
  <si>
    <t>Thị trấn An Phú</t>
  </si>
  <si>
    <t>Thị Trấn Long Bình</t>
  </si>
  <si>
    <t>Xã Quốc Thái</t>
  </si>
  <si>
    <t>Xã Vĩnh Lộc</t>
  </si>
  <si>
    <t>Xã Vĩnh Hậu</t>
  </si>
  <si>
    <t>Xã Vĩnh Trường</t>
  </si>
  <si>
    <t>Xã Vĩnh Hội Đông</t>
  </si>
  <si>
    <t>Thị xã Tân Châu</t>
  </si>
  <si>
    <t>Phường Long Thạnh</t>
  </si>
  <si>
    <t>Phường Long Hưng</t>
  </si>
  <si>
    <t>Phường Long Châu</t>
  </si>
  <si>
    <t>Xã Vĩnh Xương</t>
  </si>
  <si>
    <t>Phường Long Phú</t>
  </si>
  <si>
    <t>Xã Phú Vĩnh</t>
  </si>
  <si>
    <t>Xã Lê Chánh</t>
  </si>
  <si>
    <t>Huyện Phú Tân</t>
  </si>
  <si>
    <t>Thị trấn Phú Mỹ</t>
  </si>
  <si>
    <t>Thị trấn Chợ Vàm</t>
  </si>
  <si>
    <t>Xã Hoà Lạc</t>
  </si>
  <si>
    <t>Xã Hiệp Xương</t>
  </si>
  <si>
    <t>Xã Bình Thạnh Đông</t>
  </si>
  <si>
    <t>Huyện Châu Phú</t>
  </si>
  <si>
    <t>Thị trấn Cái Dầu</t>
  </si>
  <si>
    <t>Xã Ô Long Vỹ</t>
  </si>
  <si>
    <t>Thị trấn Vĩnh Thạnh Trung</t>
  </si>
  <si>
    <t>Xã Thạnh Mỹ Tây</t>
  </si>
  <si>
    <t>Xã Bình Thủy</t>
  </si>
  <si>
    <t>Xã Đào Hữu Cảnh</t>
  </si>
  <si>
    <t>Huyện Tịnh Biên</t>
  </si>
  <si>
    <t>Thị trấn Nhà Bàng</t>
  </si>
  <si>
    <t>Xã Núi Voi</t>
  </si>
  <si>
    <t>Xã Nhơn Hưng</t>
  </si>
  <si>
    <t>Thị trấn Tịnh Biên</t>
  </si>
  <si>
    <t>Xã Văn Giáo</t>
  </si>
  <si>
    <t>Xã An Hảo</t>
  </si>
  <si>
    <t>Huyện Tri Tôn</t>
  </si>
  <si>
    <t>Thị trấn Tri Tôn</t>
  </si>
  <si>
    <t>Thị trấn Ba Chúc</t>
  </si>
  <si>
    <t>Xã Lạc Quới</t>
  </si>
  <si>
    <t>Xã Lê Trì</t>
  </si>
  <si>
    <t>Xã Vĩnh Gia</t>
  </si>
  <si>
    <t>Xã Vĩnh Phước</t>
  </si>
  <si>
    <t>Xã Châu Lăng</t>
  </si>
  <si>
    <t>Xã Lương Phi</t>
  </si>
  <si>
    <t>Xã Lương An Trà</t>
  </si>
  <si>
    <t>Xã Tà Đảnh</t>
  </si>
  <si>
    <t>Xã Núi Tô</t>
  </si>
  <si>
    <t>Xã An Tức</t>
  </si>
  <si>
    <t>Xã Tân Tuyến</t>
  </si>
  <si>
    <t>Xã Ô Lâm</t>
  </si>
  <si>
    <t>Xã Cần Đăng</t>
  </si>
  <si>
    <t>Xã Vĩnh Hanh</t>
  </si>
  <si>
    <t>Xã Hòa Bình Thạnh</t>
  </si>
  <si>
    <t>Xã Vĩnh Nhuận</t>
  </si>
  <si>
    <t>Thị trấn Chợ Mới</t>
  </si>
  <si>
    <t>Thị trấn Mỹ Luông</t>
  </si>
  <si>
    <t>Xã Kiến An</t>
  </si>
  <si>
    <t>Xã Mỹ Hội Đông</t>
  </si>
  <si>
    <t>Xã Long Điền A</t>
  </si>
  <si>
    <t>Xã Tấn Mỹ</t>
  </si>
  <si>
    <t>Xã Long Điền B</t>
  </si>
  <si>
    <t>Xã Long Kiến</t>
  </si>
  <si>
    <t>Xã Bình Phước Xuân</t>
  </si>
  <si>
    <t>Xã An Thạnh Trung</t>
  </si>
  <si>
    <t>Xã Hội An</t>
  </si>
  <si>
    <t>Huyện Thoại Sơn</t>
  </si>
  <si>
    <t>Thị trấn Núi Sập</t>
  </si>
  <si>
    <t>Thị trấn Phú Hoà</t>
  </si>
  <si>
    <t>Thị Trấn Óc Eo</t>
  </si>
  <si>
    <t>Xã Vĩnh Phú</t>
  </si>
  <si>
    <t>Xã Vĩnh Trạch</t>
  </si>
  <si>
    <t>Xã Vĩnh Chánh</t>
  </si>
  <si>
    <t>Xã Định Mỹ</t>
  </si>
  <si>
    <t>Xã Mỹ Phú Đông</t>
  </si>
  <si>
    <t>Xã Vọng Đông</t>
  </si>
  <si>
    <t>Xã Vĩnh Khánh</t>
  </si>
  <si>
    <t>Xã Thoại Giang</t>
  </si>
  <si>
    <t>Xã Vọng Thê</t>
  </si>
  <si>
    <t>Tỉnh Kiên Giang</t>
  </si>
  <si>
    <t>Thành phố Rạch Giá</t>
  </si>
  <si>
    <t>Phường Vĩnh Thanh Vân</t>
  </si>
  <si>
    <t>91_Tỉnh Kiên Giang</t>
  </si>
  <si>
    <t>Phường Vĩnh Thanh</t>
  </si>
  <si>
    <t>Phường Vĩnh Quang</t>
  </si>
  <si>
    <t>Phường Vĩnh Hiệp</t>
  </si>
  <si>
    <t>Phường Vĩnh Bảo</t>
  </si>
  <si>
    <t>Phường Vĩnh Lạc</t>
  </si>
  <si>
    <t>Phường Rạch Sỏi</t>
  </si>
  <si>
    <t>Phường Vĩnh Lợi</t>
  </si>
  <si>
    <t>Phường Vĩnh Thông</t>
  </si>
  <si>
    <t>Xã Phi Thông</t>
  </si>
  <si>
    <t>Thành phố Hà Tiên</t>
  </si>
  <si>
    <t>Phường Tô Châu</t>
  </si>
  <si>
    <t>Phường Đông Hồ</t>
  </si>
  <si>
    <t>Phường Bình San</t>
  </si>
  <si>
    <t>Phường Pháo Đài</t>
  </si>
  <si>
    <t>Phường Mỹ Đức</t>
  </si>
  <si>
    <t>Xã Thuận Yên</t>
  </si>
  <si>
    <t>Huyện Kiên Lương</t>
  </si>
  <si>
    <t>Thị trấn Kiên Lương</t>
  </si>
  <si>
    <t>Xã Kiên Bình</t>
  </si>
  <si>
    <t>Xã Hòa Điền</t>
  </si>
  <si>
    <t>Xã Hòn Nghệ</t>
  </si>
  <si>
    <t>Huyện Hòn Đất</t>
  </si>
  <si>
    <t>Thị trấn Hòn Đất</t>
  </si>
  <si>
    <t>Xã Nam Thái Sơn</t>
  </si>
  <si>
    <t>Xã Mỹ Hiệp Sơn</t>
  </si>
  <si>
    <t>Xã Sơn Kiên</t>
  </si>
  <si>
    <t>Xã Lình Huỳnh</t>
  </si>
  <si>
    <t>Xã Thổ Sơn</t>
  </si>
  <si>
    <t>Xã Mỹ Lâm</t>
  </si>
  <si>
    <t>Huyện Tân Hiệp</t>
  </si>
  <si>
    <t>Xã Tân Hiệp B</t>
  </si>
  <si>
    <t>Xã Thạnh Đông B</t>
  </si>
  <si>
    <t>Xã Tân Hiệp A</t>
  </si>
  <si>
    <t>Xã Thạnh Đông A</t>
  </si>
  <si>
    <t>Thị trấn Minh Lương</t>
  </si>
  <si>
    <t>Xã Mong Thọ A</t>
  </si>
  <si>
    <t>Xã Mong Thọ B</t>
  </si>
  <si>
    <t>Xã Mong Thọ</t>
  </si>
  <si>
    <t>Xã Giục Tượng</t>
  </si>
  <si>
    <t>Xã Vĩnh Hòa Hiệp</t>
  </si>
  <si>
    <t>Xã Vĩnh Hoà Phú</t>
  </si>
  <si>
    <t>Huyện Giồng Riềng</t>
  </si>
  <si>
    <t>Thị Trấn Giồng Riềng</t>
  </si>
  <si>
    <t>Xã Bàn Thạch</t>
  </si>
  <si>
    <t>Xã Bàn Tân Định</t>
  </si>
  <si>
    <t>Xã Ngọc Thành</t>
  </si>
  <si>
    <t>Xã Ngọc Chúc</t>
  </si>
  <si>
    <t>Xã Ngọc Thuận</t>
  </si>
  <si>
    <t>Xã Hoà Lợi</t>
  </si>
  <si>
    <t>Xã Hoà An</t>
  </si>
  <si>
    <t>Xã  Hòa Thuận</t>
  </si>
  <si>
    <t>Xã Ngọc Hoà</t>
  </si>
  <si>
    <t>Huyện Gò Quao</t>
  </si>
  <si>
    <t>Thị trấn Gò Quao</t>
  </si>
  <si>
    <t>Xã Vĩnh Hòa Hưng Bắc</t>
  </si>
  <si>
    <t>Xã Thới Quản</t>
  </si>
  <si>
    <t>Xã Thủy Liễu</t>
  </si>
  <si>
    <t>Xã Vĩnh Hòa Hưng Nam</t>
  </si>
  <si>
    <t>Xã Vĩnh Phước A</t>
  </si>
  <si>
    <t>Xã Vĩnh Phước B</t>
  </si>
  <si>
    <t>Xã Vĩnh Tuy</t>
  </si>
  <si>
    <t>Xã Vĩnh Thắng</t>
  </si>
  <si>
    <t>Huyện An Biên</t>
  </si>
  <si>
    <t>Thị trấn Thứ Ba</t>
  </si>
  <si>
    <t>Xã Tây Yên</t>
  </si>
  <si>
    <t>Xã Tây Yên A</t>
  </si>
  <si>
    <t>Xã Nam Yên</t>
  </si>
  <si>
    <t>Xã Nam Thái A</t>
  </si>
  <si>
    <t>Xã Đông Thái</t>
  </si>
  <si>
    <t>Huyện An Minh</t>
  </si>
  <si>
    <t>Thị trấn Thứ Mười Một</t>
  </si>
  <si>
    <t>Xã Đông Hưng A</t>
  </si>
  <si>
    <t>Xã Đông Hưng B</t>
  </si>
  <si>
    <t>Xã Vân Khánh</t>
  </si>
  <si>
    <t>Xã Vân Khánh Đông</t>
  </si>
  <si>
    <t>Xã Vân Khánh Tây</t>
  </si>
  <si>
    <t>Huyện Vĩnh Thuận</t>
  </si>
  <si>
    <t>Thị trấn Vĩnh Thuận</t>
  </si>
  <si>
    <t>Xã Vĩnh Bình Bắc</t>
  </si>
  <si>
    <t>Xã Vĩnh Bình Nam</t>
  </si>
  <si>
    <t>Xã Phong Đông</t>
  </si>
  <si>
    <t>Thành phố Phú Quốc</t>
  </si>
  <si>
    <t>Phường Dương Đông</t>
  </si>
  <si>
    <t>Phường An Thới</t>
  </si>
  <si>
    <t>Xã Cửa Cạn</t>
  </si>
  <si>
    <t>Xã Gành Dầu</t>
  </si>
  <si>
    <t>Xã Cửa Dương</t>
  </si>
  <si>
    <t>Xã Dương Tơ</t>
  </si>
  <si>
    <t>Xã Bãi Thơm</t>
  </si>
  <si>
    <t>Xã Thổ Châu</t>
  </si>
  <si>
    <t>Huyện Kiên Hải</t>
  </si>
  <si>
    <t>Xã Hòn Tre</t>
  </si>
  <si>
    <t>Xã Lại Sơn</t>
  </si>
  <si>
    <t>Xã Nam Du</t>
  </si>
  <si>
    <t>Huyện U Minh Thượng</t>
  </si>
  <si>
    <t>Xã Thạnh Yên</t>
  </si>
  <si>
    <t>Xã Thạnh Yên A</t>
  </si>
  <si>
    <t>Xã An Minh Bắc</t>
  </si>
  <si>
    <t>Xã Hoà Chánh</t>
  </si>
  <si>
    <t>Huyện Giang Thành</t>
  </si>
  <si>
    <t>Xã Vĩnh Điều</t>
  </si>
  <si>
    <t>Xã Tân Khánh Hòa</t>
  </si>
  <si>
    <t>Thành phố Cần Thơ</t>
  </si>
  <si>
    <t>Quận Ninh Kiều</t>
  </si>
  <si>
    <t>Phường Cái Khế</t>
  </si>
  <si>
    <t>92_Thành phố Cần Thơ</t>
  </si>
  <si>
    <t>Phường Thới Bình</t>
  </si>
  <si>
    <t>Phường An Nghiệp</t>
  </si>
  <si>
    <t>Phường An Cư</t>
  </si>
  <si>
    <t>Phường Xuân Khánh</t>
  </si>
  <si>
    <t>Phường Hưng Lợi</t>
  </si>
  <si>
    <t>Quận Ô Môn</t>
  </si>
  <si>
    <t>Phường Châu Văn Liêm</t>
  </si>
  <si>
    <t>Phường Thới Long</t>
  </si>
  <si>
    <t>Phường Phước Thới</t>
  </si>
  <si>
    <t>Phường Trường Lạc</t>
  </si>
  <si>
    <t>Quận Bình Thuỷ</t>
  </si>
  <si>
    <t>Phường Bình Thủy</t>
  </si>
  <si>
    <t>Phường Trà An</t>
  </si>
  <si>
    <t>Phường Trà Nóc</t>
  </si>
  <si>
    <t>Phường Thới An Đông</t>
  </si>
  <si>
    <t>Phường Bùi Hữu Nghĩa</t>
  </si>
  <si>
    <t>Phường Long Hòa</t>
  </si>
  <si>
    <t>Phường Long Tuyền</t>
  </si>
  <si>
    <t>Quận Cái Răng</t>
  </si>
  <si>
    <t>Phường Lê Bình</t>
  </si>
  <si>
    <t>Phường Hưng Phú</t>
  </si>
  <si>
    <t>Phường Hưng Thạnh</t>
  </si>
  <si>
    <t>Phường Ba Láng</t>
  </si>
  <si>
    <t>Phường Thường Thạnh</t>
  </si>
  <si>
    <t>Quận Thốt Nốt</t>
  </si>
  <si>
    <t>Phường Thốt Nốt</t>
  </si>
  <si>
    <t>Phường Thới Thuận</t>
  </si>
  <si>
    <t>Phường Thuận An</t>
  </si>
  <si>
    <t>Phường Tân Lộc</t>
  </si>
  <si>
    <t>Phường Trung Nhứt</t>
  </si>
  <si>
    <t>Phường Thạnh Hoà</t>
  </si>
  <si>
    <t>Phường Trung Kiên</t>
  </si>
  <si>
    <t>Phường Thuận Hưng</t>
  </si>
  <si>
    <t>Thị trấn Thanh An</t>
  </si>
  <si>
    <t>Xã Vĩnh Trinh</t>
  </si>
  <si>
    <t>Xã Thạnh Tiến</t>
  </si>
  <si>
    <t>Xã Thạnh Thắng</t>
  </si>
  <si>
    <t>Xã Thạnh Qưới</t>
  </si>
  <si>
    <t>Huyện Cờ Đỏ</t>
  </si>
  <si>
    <t>Xã Trung Thạnh</t>
  </si>
  <si>
    <t>Thị trấn Cờ Đỏ</t>
  </si>
  <si>
    <t>Xã Thới Hưng</t>
  </si>
  <si>
    <t>Xã Đông Hiệp</t>
  </si>
  <si>
    <t>Xã Đông Thắng</t>
  </si>
  <si>
    <t>Xã Thới Đông</t>
  </si>
  <si>
    <t>Xã Thới Xuân</t>
  </si>
  <si>
    <t>Xã Nhơn Ái</t>
  </si>
  <si>
    <t>Xã Trường Long</t>
  </si>
  <si>
    <t>Xã Nhơn Nghĩa</t>
  </si>
  <si>
    <t>Huyện Thới Lai</t>
  </si>
  <si>
    <t>Thị trấn Thới Lai</t>
  </si>
  <si>
    <t>Xã Đông Thuận</t>
  </si>
  <si>
    <t>Xã Thới Tân</t>
  </si>
  <si>
    <t>Xã Trường Thắng</t>
  </si>
  <si>
    <t>Xã Định Môn</t>
  </si>
  <si>
    <t>Xã Trường Xuân A</t>
  </si>
  <si>
    <t>Xã Trường Xuân B</t>
  </si>
  <si>
    <t>Tỉnh Hậu Giang</t>
  </si>
  <si>
    <t>Thành phố Vị Thanh</t>
  </si>
  <si>
    <t>Phường I</t>
  </si>
  <si>
    <t>93_Tỉnh Hậu Giang</t>
  </si>
  <si>
    <t>Phường III</t>
  </si>
  <si>
    <t>Phường IV</t>
  </si>
  <si>
    <t>Phường V</t>
  </si>
  <si>
    <t>Phường VII</t>
  </si>
  <si>
    <t>Xã Vị Tân</t>
  </si>
  <si>
    <t>Xã Hoả Lựu</t>
  </si>
  <si>
    <t>Xã Hoả Tiến</t>
  </si>
  <si>
    <t>Thành phố Ngã Bảy</t>
  </si>
  <si>
    <t>Phường Ngã Bảy</t>
  </si>
  <si>
    <t>Phường Lái Hiếu</t>
  </si>
  <si>
    <t>Phường Hiệp Lợi</t>
  </si>
  <si>
    <t>Huyện Châu Thành A</t>
  </si>
  <si>
    <t>Thị trấn Một Ngàn</t>
  </si>
  <si>
    <t>Thị trấn Bảy Ngàn</t>
  </si>
  <si>
    <t>Xã Trường Long Tây</t>
  </si>
  <si>
    <t>Xã Trường Long A</t>
  </si>
  <si>
    <t>Xã Nhơn Nghĩa A</t>
  </si>
  <si>
    <t>Thị trấn Rạch Gòi</t>
  </si>
  <si>
    <t>Xã Thạnh Xuân</t>
  </si>
  <si>
    <t>Thị trấn Cái Tắc</t>
  </si>
  <si>
    <t>Xã Tân Phú Thạnh</t>
  </si>
  <si>
    <t>Thị Trấn Ngã Sáu</t>
  </si>
  <si>
    <t>Thị trấn Mái Dầm</t>
  </si>
  <si>
    <t>Xã Đông Phước</t>
  </si>
  <si>
    <t>Xã Đông Phước A</t>
  </si>
  <si>
    <t>Huyện Phụng Hiệp</t>
  </si>
  <si>
    <t>Thị trấn Kinh Cùng</t>
  </si>
  <si>
    <t>Thị trấn Cây Dương</t>
  </si>
  <si>
    <t>Xã Phụng Hiệp</t>
  </si>
  <si>
    <t>Xã Hòa Mỹ</t>
  </si>
  <si>
    <t>Xã Phương Bình</t>
  </si>
  <si>
    <t>Xã Hiệp Hưng</t>
  </si>
  <si>
    <t>Xã Tân Phước Hưng</t>
  </si>
  <si>
    <t>Thị trấn Búng Tàu</t>
  </si>
  <si>
    <t>Xã Phương Phú</t>
  </si>
  <si>
    <t>Huyện Vị Thuỷ</t>
  </si>
  <si>
    <t>Thị trấn Nàng Mau</t>
  </si>
  <si>
    <t>Xã Vị Trung</t>
  </si>
  <si>
    <t>Xã Vị Thuỷ</t>
  </si>
  <si>
    <t>Xã Vị Thắng</t>
  </si>
  <si>
    <t>Xã Vĩnh Thuận Tây</t>
  </si>
  <si>
    <t>Xã Vĩnh Tường</t>
  </si>
  <si>
    <t>Xã Vị Đông</t>
  </si>
  <si>
    <t>Xã Vị Thanh</t>
  </si>
  <si>
    <t>Xã Vị Bình</t>
  </si>
  <si>
    <t>Huyện Long Mỹ</t>
  </si>
  <si>
    <t>Xã Thuận Hưng</t>
  </si>
  <si>
    <t>Xã Vĩnh Thuận Đông</t>
  </si>
  <si>
    <t>Thị trấn Vĩnh Viễn</t>
  </si>
  <si>
    <t>Xã Vĩnh Viễn A</t>
  </si>
  <si>
    <t>Xã Lương Tâm</t>
  </si>
  <si>
    <t>Xã Lương Nghĩa</t>
  </si>
  <si>
    <t>Xã Xà Phiên</t>
  </si>
  <si>
    <t>Thị xã Long Mỹ</t>
  </si>
  <si>
    <t>Phường Trà Lồng</t>
  </si>
  <si>
    <t>Phường Bình Thạnh</t>
  </si>
  <si>
    <t>Phường Vĩnh Tường</t>
  </si>
  <si>
    <t>Xã Long Trị</t>
  </si>
  <si>
    <t>Xã Long Trị A</t>
  </si>
  <si>
    <t>Tỉnh Sóc Trăng</t>
  </si>
  <si>
    <t>Thành phố Sóc Trăng</t>
  </si>
  <si>
    <t>94_Tỉnh Sóc Trăng</t>
  </si>
  <si>
    <t>Xã Hồ Đắc Kiện</t>
  </si>
  <si>
    <t>Xã Phú Tâm</t>
  </si>
  <si>
    <t>Huyện Kế Sách</t>
  </si>
  <si>
    <t>Thị trấn Kế Sách</t>
  </si>
  <si>
    <t>Thị trấn An Lạc Thôn</t>
  </si>
  <si>
    <t>Xã An Lạc Tây</t>
  </si>
  <si>
    <t>Xã Trinh Phú</t>
  </si>
  <si>
    <t>Xã Ba Trinh</t>
  </si>
  <si>
    <t>Xã Thới An Hội</t>
  </si>
  <si>
    <t>Xã Kế Thành</t>
  </si>
  <si>
    <t>Xã Kế An</t>
  </si>
  <si>
    <t>Xã Đại Hải</t>
  </si>
  <si>
    <t>Huyện Mỹ Tú</t>
  </si>
  <si>
    <t>Thị trấn Huỳnh Hữu Nghĩa</t>
  </si>
  <si>
    <t>Xã Hưng Phú</t>
  </si>
  <si>
    <t>Xã Mỹ Tú</t>
  </si>
  <si>
    <t>Huyện Cù Lao Dung</t>
  </si>
  <si>
    <t>Thị trấn Cù Lao Dung</t>
  </si>
  <si>
    <t>Xã An Thạnh 1</t>
  </si>
  <si>
    <t>Xã An Thạnh Tây</t>
  </si>
  <si>
    <t>Xã An Thạnh Đông</t>
  </si>
  <si>
    <t>Xã Đại Ân 1</t>
  </si>
  <si>
    <t>Xã An Thạnh 2</t>
  </si>
  <si>
    <t>Xã An Thạnh 3</t>
  </si>
  <si>
    <t>Xã An Thạnh Nam</t>
  </si>
  <si>
    <t>Huyện Long Phú</t>
  </si>
  <si>
    <t>Thị trấn Long Phú</t>
  </si>
  <si>
    <t>Xã Song Phụng</t>
  </si>
  <si>
    <t>Thị trấn Đại Ngãi</t>
  </si>
  <si>
    <t>Xã Hậu Thạnh</t>
  </si>
  <si>
    <t>Xã Trường Khánh</t>
  </si>
  <si>
    <t>Xã Châu Khánh</t>
  </si>
  <si>
    <t>Huyện Mỹ Xuyên</t>
  </si>
  <si>
    <t>Thị trấn Mỹ Xuyên</t>
  </si>
  <si>
    <t>Xã Đại Tâm</t>
  </si>
  <si>
    <t>Xã Tham Đôn</t>
  </si>
  <si>
    <t>Xã Ngọc Đông</t>
  </si>
  <si>
    <t>Xã Hòa Tú 1</t>
  </si>
  <si>
    <t>Xã Gia Hòa 1</t>
  </si>
  <si>
    <t>Xã Ngọc Tố</t>
  </si>
  <si>
    <t>Xã Gia Hòa 2</t>
  </si>
  <si>
    <t>Xã Hòa Tú II</t>
  </si>
  <si>
    <t>Thị xã Ngã Năm</t>
  </si>
  <si>
    <t>Xã Vĩnh Quới</t>
  </si>
  <si>
    <t>Xã Mỹ Quới</t>
  </si>
  <si>
    <t>Huyện Thạnh Trị</t>
  </si>
  <si>
    <t>Thị trấn Hưng Lợi</t>
  </si>
  <si>
    <t>Xã Lâm Tân</t>
  </si>
  <si>
    <t>Xã Lâm Kiết</t>
  </si>
  <si>
    <t>Xã Tuân Tức</t>
  </si>
  <si>
    <t>Thị xã Vĩnh Châu</t>
  </si>
  <si>
    <t>Phường Khánh Hòa</t>
  </si>
  <si>
    <t>Xã Lạc Hòa</t>
  </si>
  <si>
    <t>Xã Lai Hòa</t>
  </si>
  <si>
    <t>Huyện Trần Đề</t>
  </si>
  <si>
    <t>Xã Đại Ân  2</t>
  </si>
  <si>
    <t>Thị trấn Trần Đề</t>
  </si>
  <si>
    <t>Xã Liêu Tú</t>
  </si>
  <si>
    <t>Xã Lịch Hội Thượng</t>
  </si>
  <si>
    <t>Thị trấn Lịch Hội Thượng</t>
  </si>
  <si>
    <t>Xã Trung Bình</t>
  </si>
  <si>
    <t>Xã Tài Văn</t>
  </si>
  <si>
    <t>Xã Thạnh Thới An</t>
  </si>
  <si>
    <t>Xã Thạnh Thới Thuận</t>
  </si>
  <si>
    <t>Xã Viên Bình</t>
  </si>
  <si>
    <t>Tỉnh Bạc Liêu</t>
  </si>
  <si>
    <t>Thành phố Bạc Liêu</t>
  </si>
  <si>
    <t>95_Tỉnh Bạc Liêu</t>
  </si>
  <si>
    <t>Phường Nhà Mát</t>
  </si>
  <si>
    <t>Xã Vĩnh Trạch Đông</t>
  </si>
  <si>
    <t>Xã Hiệp Thành</t>
  </si>
  <si>
    <t>Huyện Hồng Dân</t>
  </si>
  <si>
    <t>Thị trấn Ngan Dừa</t>
  </si>
  <si>
    <t>Xã Ninh Quới</t>
  </si>
  <si>
    <t>Xã Ninh Quới A</t>
  </si>
  <si>
    <t>Xã Ninh Thạnh Lợi A</t>
  </si>
  <si>
    <t>Xã Ninh Thạnh Lợi</t>
  </si>
  <si>
    <t>Huyện Phước Long</t>
  </si>
  <si>
    <t>Thị trấn Phước Long</t>
  </si>
  <si>
    <t>Xã Vĩnh Phú Đông</t>
  </si>
  <si>
    <t>Xã Vĩnh Phú Tây</t>
  </si>
  <si>
    <t>Xã Phong Thạnh Tây A</t>
  </si>
  <si>
    <t>Xã Phong Thạnh Tây B</t>
  </si>
  <si>
    <t>Huyện Vĩnh Lợi</t>
  </si>
  <si>
    <t>Xã Vĩnh Hưng A</t>
  </si>
  <si>
    <t>Thị trấn Châu Hưng</t>
  </si>
  <si>
    <t>Xã Châu Hưng A</t>
  </si>
  <si>
    <t>Xã Hưng Hội</t>
  </si>
  <si>
    <t>Xã Châu Thới</t>
  </si>
  <si>
    <t>Thị xã Giá Rai</t>
  </si>
  <si>
    <t>Phường Hộ Phòng</t>
  </si>
  <si>
    <t>Xã Phong Thạnh Đông</t>
  </si>
  <si>
    <t>Phường Láng Tròn</t>
  </si>
  <si>
    <t>Xã Phong Tân</t>
  </si>
  <si>
    <t>Xã Phong Thạnh A</t>
  </si>
  <si>
    <t>Xã Phong Thạnh Tây</t>
  </si>
  <si>
    <t>Huyện Đông Hải</t>
  </si>
  <si>
    <t>Thị trấn Gành Hào</t>
  </si>
  <si>
    <t>Xã Long Điền Đông</t>
  </si>
  <si>
    <t>Xã Long Điền Đông A</t>
  </si>
  <si>
    <t>Xã Long Điền</t>
  </si>
  <si>
    <t>Xã Long Điền Tây</t>
  </si>
  <si>
    <t>Xã An Trạch</t>
  </si>
  <si>
    <t>Xã An Trạch A</t>
  </si>
  <si>
    <t>Xã An Phúc</t>
  </si>
  <si>
    <t>Xã Định Thành A</t>
  </si>
  <si>
    <t>Huyện Hoà Bình</t>
  </si>
  <si>
    <t>Thị trấn Hòa Bình</t>
  </si>
  <si>
    <t>Xã Minh Diệu</t>
  </si>
  <si>
    <t>Xã Vĩnh Mỹ B</t>
  </si>
  <si>
    <t>Xã Vĩnh Hậu A</t>
  </si>
  <si>
    <t>Xã Vĩnh Mỹ A</t>
  </si>
  <si>
    <t>Tỉnh Cà Mau</t>
  </si>
  <si>
    <t>Thành phố Cà Mau</t>
  </si>
  <si>
    <t>96_Tỉnh Cà Mau</t>
  </si>
  <si>
    <t>Phường Tân Xuyên</t>
  </si>
  <si>
    <t>Xã An Xuyên</t>
  </si>
  <si>
    <t>Xã Tắc Vân</t>
  </si>
  <si>
    <t>Xã Lý Văn Lâm</t>
  </si>
  <si>
    <t>Huyện U Minh</t>
  </si>
  <si>
    <t>Thị trấn U Minh</t>
  </si>
  <si>
    <t>Xã Khánh Thuận</t>
  </si>
  <si>
    <t>Xã Khánh Tiến</t>
  </si>
  <si>
    <t>Xã Nguyễn Phích</t>
  </si>
  <si>
    <t>Xã Khánh Lâm</t>
  </si>
  <si>
    <t>Huyện Thới Bình</t>
  </si>
  <si>
    <t>Thị trấn Thới Bình</t>
  </si>
  <si>
    <t>Xã Biển Bạch</t>
  </si>
  <si>
    <t>Xã Tân Bằng</t>
  </si>
  <si>
    <t>Xã Trí Phải</t>
  </si>
  <si>
    <t>Xã Trí Lực</t>
  </si>
  <si>
    <t>Xã Biển Bạch Đông</t>
  </si>
  <si>
    <t>Xã Thới Bình</t>
  </si>
  <si>
    <t>Xã Tân Lộc Bắc</t>
  </si>
  <si>
    <t>Xã Tân Lộc Đông</t>
  </si>
  <si>
    <t>Xã Hồ Thị Kỷ</t>
  </si>
  <si>
    <t>Huyện Trần Văn Thời</t>
  </si>
  <si>
    <t>Thị trấn Trần Văn Thời</t>
  </si>
  <si>
    <t>Thị trấn Sông Đốc</t>
  </si>
  <si>
    <t>Xã Khánh Bình Tây Bắc</t>
  </si>
  <si>
    <t>Xã Khánh Bình Tây</t>
  </si>
  <si>
    <t>Xã Trần Hợi</t>
  </si>
  <si>
    <t>Xã Khánh Lộc</t>
  </si>
  <si>
    <t>Xã Khánh Bình Đông</t>
  </si>
  <si>
    <t>Xã Lợi An</t>
  </si>
  <si>
    <t>Xã Phong Điền</t>
  </si>
  <si>
    <t>Xã Phong Lạc</t>
  </si>
  <si>
    <t>Huyện Cái Nước</t>
  </si>
  <si>
    <t>Thị trấn Cái Nước</t>
  </si>
  <si>
    <t>Xã Lương Thế Trân</t>
  </si>
  <si>
    <t>Xã Hoà Mỹ</t>
  </si>
  <si>
    <t>Xã Đông Thới</t>
  </si>
  <si>
    <t>Xã Tân Hưng Đông</t>
  </si>
  <si>
    <t>Xã Trần Thới</t>
  </si>
  <si>
    <t>Huyện Đầm Dơi</t>
  </si>
  <si>
    <t>Thị trấn Đầm Dơi</t>
  </si>
  <si>
    <t>Xã Tạ An Khương</t>
  </si>
  <si>
    <t>Xã Tạ An Khương  Đông</t>
  </si>
  <si>
    <t>Xã Trần Phán</t>
  </si>
  <si>
    <t>Xã Tạ An Khương  Nam</t>
  </si>
  <si>
    <t>Xã Tân Duyệt</t>
  </si>
  <si>
    <t>Xã Quách Phẩm Bắc</t>
  </si>
  <si>
    <t>Xã Quách Phẩm</t>
  </si>
  <si>
    <t>Xã Ngọc Chánh</t>
  </si>
  <si>
    <t>Xã Nguyễn Huân</t>
  </si>
  <si>
    <t>Huyện Năm Căn</t>
  </si>
  <si>
    <t>Thị Trấn Năm Căn</t>
  </si>
  <si>
    <t>Xã Hàm Rồng</t>
  </si>
  <si>
    <t>Xã Hiệp Tùng</t>
  </si>
  <si>
    <t>Xã Đất Mới</t>
  </si>
  <si>
    <t>Xã Lâm Hải</t>
  </si>
  <si>
    <t>Xã Hàng Vịnh</t>
  </si>
  <si>
    <t>Xã Tam Giang Đông</t>
  </si>
  <si>
    <t>Thị trấn Cái Đôi Vàm</t>
  </si>
  <si>
    <t>Xã Việt Thắng</t>
  </si>
  <si>
    <t>Xã Tân Hưng Tây</t>
  </si>
  <si>
    <t>Xã Rạch Chèo</t>
  </si>
  <si>
    <t>Xã Nguyễn Việt Khái</t>
  </si>
  <si>
    <t>Huyện Ngọc Hiển</t>
  </si>
  <si>
    <t>Xã Tam Giang Tây</t>
  </si>
  <si>
    <t>Xã Tân Ân Tây</t>
  </si>
  <si>
    <t>Xã Viên An Đông</t>
  </si>
  <si>
    <t>Thị trấn Rạch Gốc</t>
  </si>
  <si>
    <t>Xã Đất Mũi</t>
  </si>
  <si>
    <t>Tuổi đầu</t>
  </si>
  <si>
    <t>Tuổi cuối</t>
  </si>
  <si>
    <t>merge</t>
  </si>
  <si>
    <t>Agegroup</t>
  </si>
  <si>
    <t>Q7</t>
  </si>
  <si>
    <t>Q6</t>
  </si>
  <si>
    <t>Q20</t>
  </si>
  <si>
    <t>Q4</t>
  </si>
  <si>
    <t>Không</t>
  </si>
  <si>
    <t>Q1</t>
  </si>
  <si>
    <t>Q12a</t>
  </si>
  <si>
    <t>Q24_O1</t>
  </si>
  <si>
    <t>Q24_O2</t>
  </si>
  <si>
    <t>Q24_O3</t>
  </si>
  <si>
    <t>Q24_O4</t>
  </si>
  <si>
    <t>Q24_O5</t>
  </si>
  <si>
    <t>Q24_O6</t>
  </si>
  <si>
    <t>Q24_O7</t>
  </si>
  <si>
    <t>Q25</t>
  </si>
  <si>
    <t>Code 1
Code 2</t>
  </si>
  <si>
    <t>Quota_MW</t>
  </si>
  <si>
    <t>S1</t>
  </si>
  <si>
    <t>QDistrict</t>
  </si>
  <si>
    <t>QWard</t>
  </si>
  <si>
    <t>Time_Start</t>
  </si>
  <si>
    <t>City</t>
  </si>
  <si>
    <t>Q_18</t>
  </si>
  <si>
    <t>distquota</t>
  </si>
  <si>
    <t>S2</t>
  </si>
  <si>
    <t>s3_ID</t>
  </si>
  <si>
    <t>S3</t>
  </si>
  <si>
    <t>s4_ID</t>
  </si>
  <si>
    <t>S4</t>
  </si>
  <si>
    <t>S5</t>
  </si>
  <si>
    <t>Q0</t>
  </si>
  <si>
    <t>T_Q2_1_1</t>
  </si>
  <si>
    <t>T_Q2_1_2</t>
  </si>
  <si>
    <t>T_Q2_2_1</t>
  </si>
  <si>
    <t>T_Q2_2_2</t>
  </si>
  <si>
    <t>T_Q2_3_1</t>
  </si>
  <si>
    <t>T_Q2_3_2</t>
  </si>
  <si>
    <t>T_Q2_4_1</t>
  </si>
  <si>
    <t>T_Q2_4_2</t>
  </si>
  <si>
    <t>Q5_O1</t>
  </si>
  <si>
    <t>Q5_O2</t>
  </si>
  <si>
    <t>Q5_O3</t>
  </si>
  <si>
    <t>Q5_O4</t>
  </si>
  <si>
    <t>Q5_O5</t>
  </si>
  <si>
    <t>Q5_O6</t>
  </si>
  <si>
    <t>S_40_6</t>
  </si>
  <si>
    <t>Q8a_O1</t>
  </si>
  <si>
    <t>Q8a_O2</t>
  </si>
  <si>
    <t>Q8a_O3</t>
  </si>
  <si>
    <t>Q8a_O4</t>
  </si>
  <si>
    <t>Q8a_O5</t>
  </si>
  <si>
    <t>Q8a_O6</t>
  </si>
  <si>
    <t>S_43_6</t>
  </si>
  <si>
    <t>Q8b_O1</t>
  </si>
  <si>
    <t>Q8b_O2</t>
  </si>
  <si>
    <t>Q8b_O3</t>
  </si>
  <si>
    <t>Q8b_O4</t>
  </si>
  <si>
    <t>Q8b_O5</t>
  </si>
  <si>
    <t>Q8b_O6</t>
  </si>
  <si>
    <t>S_44_6</t>
  </si>
  <si>
    <t>Q9a_O1</t>
  </si>
  <si>
    <t>Q9a_O2</t>
  </si>
  <si>
    <t>Q9a_O3</t>
  </si>
  <si>
    <t>Q9a_O4</t>
  </si>
  <si>
    <t>Q9a_O5</t>
  </si>
  <si>
    <t>Q9a_O6</t>
  </si>
  <si>
    <t>Q9a_O7</t>
  </si>
  <si>
    <t>Q9a_O8</t>
  </si>
  <si>
    <t>Q9a_O9</t>
  </si>
  <si>
    <t>S_45_1</t>
  </si>
  <si>
    <t>Q9b_O1</t>
  </si>
  <si>
    <t>Q9b_O2</t>
  </si>
  <si>
    <t>Q9b_O3</t>
  </si>
  <si>
    <t>Q9b_O4</t>
  </si>
  <si>
    <t>Q9b_O5</t>
  </si>
  <si>
    <t>Q9b_O6</t>
  </si>
  <si>
    <t>Q9b_O7</t>
  </si>
  <si>
    <t>Q9b_O8</t>
  </si>
  <si>
    <t>Q9b_O9</t>
  </si>
  <si>
    <t>S_46_1</t>
  </si>
  <si>
    <t>Q10_O1</t>
  </si>
  <si>
    <t>Q10_O2</t>
  </si>
  <si>
    <t>Q10_O3</t>
  </si>
  <si>
    <t>Q10_O4</t>
  </si>
  <si>
    <t>Q10a_O1</t>
  </si>
  <si>
    <t>Q10a_O2</t>
  </si>
  <si>
    <t>Q10a_O3</t>
  </si>
  <si>
    <t>Q10a_O4</t>
  </si>
  <si>
    <t>S_48_1</t>
  </si>
  <si>
    <t>Q10b_O1</t>
  </si>
  <si>
    <t>Q10b_O2</t>
  </si>
  <si>
    <t>Q10b_O3</t>
  </si>
  <si>
    <t>Q10b_O4</t>
  </si>
  <si>
    <t>S_49_1</t>
  </si>
  <si>
    <t>Q11_O1</t>
  </si>
  <si>
    <t>Q11_O2</t>
  </si>
  <si>
    <t>Q11_O3</t>
  </si>
  <si>
    <t>Q11_O4</t>
  </si>
  <si>
    <t>Q11_O5</t>
  </si>
  <si>
    <t>Q11_O6</t>
  </si>
  <si>
    <t>Q11_O7</t>
  </si>
  <si>
    <t>Q11_O8</t>
  </si>
  <si>
    <t>Q11_O9</t>
  </si>
  <si>
    <t>S_50_8</t>
  </si>
  <si>
    <t>Q12b</t>
  </si>
  <si>
    <t>T_Q13_1</t>
  </si>
  <si>
    <t>T_Q13_2</t>
  </si>
  <si>
    <t>T_Q13_3</t>
  </si>
  <si>
    <t>Q14</t>
  </si>
  <si>
    <t>Q14_1_1</t>
  </si>
  <si>
    <t>Q14_1_2</t>
  </si>
  <si>
    <t>Q14_1_P</t>
  </si>
  <si>
    <t>Q14_2_1</t>
  </si>
  <si>
    <t>Q14_2_2</t>
  </si>
  <si>
    <t>Q14_2_P</t>
  </si>
  <si>
    <t>Q14_3_1</t>
  </si>
  <si>
    <t>Q14_3_2</t>
  </si>
  <si>
    <t>Q14_3_P</t>
  </si>
  <si>
    <t>Q14_4_1</t>
  </si>
  <si>
    <t>Q14_4_2</t>
  </si>
  <si>
    <t>Q14_4_P</t>
  </si>
  <si>
    <t>Q_68</t>
  </si>
  <si>
    <t>Q15a</t>
  </si>
  <si>
    <t>Q15b</t>
  </si>
  <si>
    <t>Q16a_O1</t>
  </si>
  <si>
    <t>Q16a_O2</t>
  </si>
  <si>
    <t>Q16a_O3</t>
  </si>
  <si>
    <t>Q16a_O4</t>
  </si>
  <si>
    <t>Q16a_O5</t>
  </si>
  <si>
    <t>S_71_5</t>
  </si>
  <si>
    <t>Q17a_O1</t>
  </si>
  <si>
    <t>Q17a_O2</t>
  </si>
  <si>
    <t>Q17a_O3</t>
  </si>
  <si>
    <t>Q17a_O4</t>
  </si>
  <si>
    <t>Q16b_O1</t>
  </si>
  <si>
    <t>Q16b_O2</t>
  </si>
  <si>
    <t>Q16b_O3</t>
  </si>
  <si>
    <t>Q16b_O4</t>
  </si>
  <si>
    <t>Q16b_O5</t>
  </si>
  <si>
    <t>S_73_5</t>
  </si>
  <si>
    <t>Q17b_O1</t>
  </si>
  <si>
    <t>Q17b_O2</t>
  </si>
  <si>
    <t>Q17b_O3</t>
  </si>
  <si>
    <t>Q17b_O4</t>
  </si>
  <si>
    <t>T_Q18a_1</t>
  </si>
  <si>
    <t>T_Q18a_2</t>
  </si>
  <si>
    <t>T_Q18a_3</t>
  </si>
  <si>
    <t>T_Q18a_4</t>
  </si>
  <si>
    <t>T_Q18b_1</t>
  </si>
  <si>
    <t>T_Q18b_2</t>
  </si>
  <si>
    <t>T_Q18b_3</t>
  </si>
  <si>
    <t>T_Q18b_4</t>
  </si>
  <si>
    <t>Q19_O1</t>
  </si>
  <si>
    <t>Q19_O2</t>
  </si>
  <si>
    <t>Q19_O3</t>
  </si>
  <si>
    <t>Q19_O4</t>
  </si>
  <si>
    <t>Q19_O5</t>
  </si>
  <si>
    <t>Q19_O6</t>
  </si>
  <si>
    <t>S_77_1</t>
  </si>
  <si>
    <t>Q21_O1</t>
  </si>
  <si>
    <t>Q21_O2</t>
  </si>
  <si>
    <t>Q21_O3</t>
  </si>
  <si>
    <t>Q21_O4</t>
  </si>
  <si>
    <t>Q21_O5</t>
  </si>
  <si>
    <t>Q21_O6</t>
  </si>
  <si>
    <t>Q21_O7</t>
  </si>
  <si>
    <t>Q21_O8</t>
  </si>
  <si>
    <t>Q21_O9</t>
  </si>
  <si>
    <t>Q21_O10</t>
  </si>
  <si>
    <t>Q21_O11</t>
  </si>
  <si>
    <t>Q21_O12</t>
  </si>
  <si>
    <t>Q21_O13</t>
  </si>
  <si>
    <t>Q21a</t>
  </si>
  <si>
    <t>Q22_O1</t>
  </si>
  <si>
    <t>Q22_O2</t>
  </si>
  <si>
    <t>Q22_O3</t>
  </si>
  <si>
    <t>Q22_O4</t>
  </si>
  <si>
    <t>Q22_O5</t>
  </si>
  <si>
    <t>Q22_O6</t>
  </si>
  <si>
    <t>Q22_O7</t>
  </si>
  <si>
    <t>S_81_7</t>
  </si>
  <si>
    <t>Q23_O1</t>
  </si>
  <si>
    <t>Q23_O2</t>
  </si>
  <si>
    <t>Q23_O3</t>
  </si>
  <si>
    <t>Q23_O4</t>
  </si>
  <si>
    <t>Q23_O5</t>
  </si>
  <si>
    <t>Q23_O6</t>
  </si>
  <si>
    <t>S_82_1</t>
  </si>
  <si>
    <t>S_83_1</t>
  </si>
  <si>
    <t>Q3_O1</t>
  </si>
  <si>
    <t>Q3_O2</t>
  </si>
  <si>
    <t>Q3_O3</t>
  </si>
  <si>
    <t>Q3_O4</t>
  </si>
  <si>
    <t>Q3_O5</t>
  </si>
  <si>
    <t>S_85_5</t>
  </si>
  <si>
    <t>Q27_O1</t>
  </si>
  <si>
    <t>Q27_O2</t>
  </si>
  <si>
    <t>Q27_O3</t>
  </si>
  <si>
    <t>Q27_O4</t>
  </si>
  <si>
    <t>Q27_O5</t>
  </si>
  <si>
    <t>Q27_O6</t>
  </si>
  <si>
    <t>S_86_1</t>
  </si>
  <si>
    <t>Q26_O1</t>
  </si>
  <si>
    <t>Q26_O2</t>
  </si>
  <si>
    <t>Q26_O3</t>
  </si>
  <si>
    <t>Q26_O4</t>
  </si>
  <si>
    <t>Q26_O5</t>
  </si>
  <si>
    <t>Q26_O6</t>
  </si>
  <si>
    <t>Q26_O7</t>
  </si>
  <si>
    <t>S_87_1</t>
  </si>
  <si>
    <t>Q27a</t>
  </si>
  <si>
    <t>YearsOld</t>
  </si>
  <si>
    <t>age</t>
  </si>
  <si>
    <t>AgeGroup</t>
  </si>
  <si>
    <t>QW2</t>
  </si>
  <si>
    <t>Q_92_S</t>
  </si>
  <si>
    <t>QW3</t>
  </si>
  <si>
    <t>QW4</t>
  </si>
  <si>
    <t>QW5</t>
  </si>
  <si>
    <t>QW5b</t>
  </si>
  <si>
    <t>QW6</t>
  </si>
  <si>
    <t>QW7</t>
  </si>
  <si>
    <t>Q_100_S</t>
  </si>
  <si>
    <t>QW8</t>
  </si>
  <si>
    <t>QW9</t>
  </si>
  <si>
    <t>QW9_1_1</t>
  </si>
  <si>
    <t>QW9_1_2</t>
  </si>
  <si>
    <t>QW9_1_P</t>
  </si>
  <si>
    <t>QW9_2_1</t>
  </si>
  <si>
    <t>QW9_2_2</t>
  </si>
  <si>
    <t>QW9_2_P</t>
  </si>
  <si>
    <t>QW9_3_1</t>
  </si>
  <si>
    <t>QW9_3_2</t>
  </si>
  <si>
    <t>QW9_3_P</t>
  </si>
  <si>
    <t>QW9_4_1</t>
  </si>
  <si>
    <t>QW9_4_2</t>
  </si>
  <si>
    <t>QW9_4_P</t>
  </si>
  <si>
    <t>QW9_Total</t>
  </si>
  <si>
    <t>QW10_O1</t>
  </si>
  <si>
    <t>QW10_O2</t>
  </si>
  <si>
    <t>QW10_O3</t>
  </si>
  <si>
    <t>QW10_O4</t>
  </si>
  <si>
    <t>S_116_4</t>
  </si>
  <si>
    <t>QW11_remove</t>
  </si>
  <si>
    <t>QW11</t>
  </si>
  <si>
    <t>Q_118_S</t>
  </si>
  <si>
    <t>QW11a_O1</t>
  </si>
  <si>
    <t>QW11a_O2</t>
  </si>
  <si>
    <t>QW11a_O3</t>
  </si>
  <si>
    <t>QW11a_O4</t>
  </si>
  <si>
    <t>QW11a_O5</t>
  </si>
  <si>
    <t>QW11a_O6</t>
  </si>
  <si>
    <t>QW11a_O7</t>
  </si>
  <si>
    <t>QW11a_O8</t>
  </si>
  <si>
    <t>QW11a_O9</t>
  </si>
  <si>
    <t>S_119_1</t>
  </si>
  <si>
    <t>QW12_O1</t>
  </si>
  <si>
    <t>QW12_O2</t>
  </si>
  <si>
    <t>QW12_O3</t>
  </si>
  <si>
    <t>QW12_O4</t>
  </si>
  <si>
    <t>QW13</t>
  </si>
  <si>
    <t>QW14_O1</t>
  </si>
  <si>
    <t>QW14_O2</t>
  </si>
  <si>
    <t>QW14_O3</t>
  </si>
  <si>
    <t>QW14_O4</t>
  </si>
  <si>
    <t>QW14_O5</t>
  </si>
  <si>
    <t>QW14_O6</t>
  </si>
  <si>
    <t>QW14_O7</t>
  </si>
  <si>
    <t>S_125_6</t>
  </si>
  <si>
    <t>QW15</t>
  </si>
  <si>
    <t>Q_127_S</t>
  </si>
  <si>
    <t>QW16</t>
  </si>
  <si>
    <t>QW17</t>
  </si>
  <si>
    <t>QW18</t>
  </si>
  <si>
    <t>QW18b</t>
  </si>
  <si>
    <t>QW19</t>
  </si>
  <si>
    <t>Q_135_S</t>
  </si>
  <si>
    <t>QW20</t>
  </si>
  <si>
    <t>QW20a</t>
  </si>
  <si>
    <t>QW21</t>
  </si>
  <si>
    <t>QW21a</t>
  </si>
  <si>
    <t>QW22</t>
  </si>
  <si>
    <t>QW23</t>
  </si>
  <si>
    <t>QW24_O1</t>
  </si>
  <si>
    <t>QW24_O2</t>
  </si>
  <si>
    <t>QW24_O3</t>
  </si>
  <si>
    <t>QW24_O4</t>
  </si>
  <si>
    <t>QW24_O5</t>
  </si>
  <si>
    <t>T_QW25_1</t>
  </si>
  <si>
    <t>T_QW25_2</t>
  </si>
  <si>
    <t>T_QW25_3</t>
  </si>
  <si>
    <t>T_QW25_4</t>
  </si>
  <si>
    <t>QW26_O1</t>
  </si>
  <si>
    <t>QW26_O2</t>
  </si>
  <si>
    <t>QW26_O3</t>
  </si>
  <si>
    <t>QW26_O4</t>
  </si>
  <si>
    <t>QW26_O5</t>
  </si>
  <si>
    <t>S_145_5</t>
  </si>
  <si>
    <t>QW27</t>
  </si>
  <si>
    <t>QW28</t>
  </si>
  <si>
    <t>QW29_O1</t>
  </si>
  <si>
    <t>QW29_O2</t>
  </si>
  <si>
    <t>QW29_O3</t>
  </si>
  <si>
    <t>QW29_O4</t>
  </si>
  <si>
    <t>QW29_O5</t>
  </si>
  <si>
    <t>QW29_O6</t>
  </si>
  <si>
    <t>S_149_6</t>
  </si>
  <si>
    <t>QW30_O1</t>
  </si>
  <si>
    <t>QW30_O2</t>
  </si>
  <si>
    <t>QW30_O3</t>
  </si>
  <si>
    <t>QW30_O4</t>
  </si>
  <si>
    <t>QW30_O5</t>
  </si>
  <si>
    <t>QW31_O1</t>
  </si>
  <si>
    <t>QW31_O2</t>
  </si>
  <si>
    <t>QW31_O3</t>
  </si>
  <si>
    <t>QW31_O4</t>
  </si>
  <si>
    <t>QW31_O5</t>
  </si>
  <si>
    <t>QW31_O6</t>
  </si>
  <si>
    <t>QW31_O7</t>
  </si>
  <si>
    <t>QW31_O8</t>
  </si>
  <si>
    <t>S_151_1</t>
  </si>
  <si>
    <t>QW32_O1</t>
  </si>
  <si>
    <t>QW32_O2</t>
  </si>
  <si>
    <t>QW32_O3</t>
  </si>
  <si>
    <t>QW32_O4</t>
  </si>
  <si>
    <t>QW32_O5</t>
  </si>
  <si>
    <t>QW32_O6</t>
  </si>
  <si>
    <t>QW32_O7</t>
  </si>
  <si>
    <t>QW32_O8</t>
  </si>
  <si>
    <t>QW32_O9</t>
  </si>
  <si>
    <t>QW32_O10</t>
  </si>
  <si>
    <t>QW32_O11</t>
  </si>
  <si>
    <t>QW32_O12</t>
  </si>
  <si>
    <t>QW32_O13</t>
  </si>
  <si>
    <t>GPS_BDG_LA</t>
  </si>
  <si>
    <t>GPS_BDG_LO</t>
  </si>
  <si>
    <t>QS1</t>
  </si>
  <si>
    <t>QS2_O1</t>
  </si>
  <si>
    <t>QS2_O2</t>
  </si>
  <si>
    <t>QS2_O3</t>
  </si>
  <si>
    <t>QS3_O1</t>
  </si>
  <si>
    <t>QS3_O2</t>
  </si>
  <si>
    <t>QS3_O3</t>
  </si>
  <si>
    <t>QS3_O4</t>
  </si>
  <si>
    <t>S_160_4</t>
  </si>
  <si>
    <t>QS4_O1</t>
  </si>
  <si>
    <t>QS4_O2</t>
  </si>
  <si>
    <t>QS4_O3</t>
  </si>
  <si>
    <t>QS4_O4</t>
  </si>
  <si>
    <t>QS4_O5</t>
  </si>
  <si>
    <t>QS4_O6</t>
  </si>
  <si>
    <t>QS4_O7</t>
  </si>
  <si>
    <t>QS4_O8</t>
  </si>
  <si>
    <t>QS4_O9</t>
  </si>
  <si>
    <t>QS4_O10</t>
  </si>
  <si>
    <t>QS5_O1</t>
  </si>
  <si>
    <t>QS5_O2</t>
  </si>
  <si>
    <t>QS5_O3</t>
  </si>
  <si>
    <t>QS5_O4</t>
  </si>
  <si>
    <t>QS5_O5</t>
  </si>
  <si>
    <t>QS5_O6</t>
  </si>
  <si>
    <t>QS6</t>
  </si>
  <si>
    <t>QS7</t>
  </si>
  <si>
    <t>QS8_O1</t>
  </si>
  <si>
    <t>QS8_O2</t>
  </si>
  <si>
    <t>QS8_O3</t>
  </si>
  <si>
    <t>QS8_O4</t>
  </si>
  <si>
    <t>QS8_O5</t>
  </si>
  <si>
    <t>QS8_O6</t>
  </si>
  <si>
    <t>QS8_O7</t>
  </si>
  <si>
    <t>S_165_7</t>
  </si>
  <si>
    <t>QS9</t>
  </si>
  <si>
    <t>QS10_O1</t>
  </si>
  <si>
    <t>QS10_O2</t>
  </si>
  <si>
    <t>QS10_O3</t>
  </si>
  <si>
    <t>QS10_O4</t>
  </si>
  <si>
    <t>QS10_O5</t>
  </si>
  <si>
    <t>QS10_O6</t>
  </si>
  <si>
    <t>QS10_O7</t>
  </si>
  <si>
    <t>QS10_O8</t>
  </si>
  <si>
    <t>QS10_O9</t>
  </si>
  <si>
    <t>QS10_O10</t>
  </si>
  <si>
    <t>QS10_O11</t>
  </si>
  <si>
    <t>QS10_O12</t>
  </si>
  <si>
    <t>QS10_O13</t>
  </si>
  <si>
    <t>QS10_O14</t>
  </si>
  <si>
    <t>QS10_O15</t>
  </si>
  <si>
    <t>QS10_O16</t>
  </si>
  <si>
    <t>S_168_16</t>
  </si>
  <si>
    <t>QS11_O1</t>
  </si>
  <si>
    <t>QS11_O2</t>
  </si>
  <si>
    <t>QS11_O3</t>
  </si>
  <si>
    <t>QS11_O4</t>
  </si>
  <si>
    <t>QS11_O5</t>
  </si>
  <si>
    <t>QS11_O6</t>
  </si>
  <si>
    <t>QS11_O7</t>
  </si>
  <si>
    <t>QS11_O8</t>
  </si>
  <si>
    <t>QS11_O9</t>
  </si>
  <si>
    <t>QS11_O10</t>
  </si>
  <si>
    <t>QS11_O11</t>
  </si>
  <si>
    <t>QS11_O12</t>
  </si>
  <si>
    <t>QS11_O13</t>
  </si>
  <si>
    <t>QS11_O14</t>
  </si>
  <si>
    <t>QS11_O15</t>
  </si>
  <si>
    <t>QS11_O16</t>
  </si>
  <si>
    <t>QS11_O17</t>
  </si>
  <si>
    <t>S_170_17</t>
  </si>
  <si>
    <t>QS1_1_O1</t>
  </si>
  <si>
    <t>QS1_1_O2</t>
  </si>
  <si>
    <t>QS1_1_O3</t>
  </si>
  <si>
    <t>QS1_1_O4</t>
  </si>
  <si>
    <t>QS1_1_O5</t>
  </si>
  <si>
    <t>QS1_1_O6</t>
  </si>
  <si>
    <t>QS1_1_O7</t>
  </si>
  <si>
    <t>QS1_1_O8</t>
  </si>
  <si>
    <t>QS1_1_O9</t>
  </si>
  <si>
    <t>QS1_1_O10</t>
  </si>
  <si>
    <t>QS1_1_O11</t>
  </si>
  <si>
    <t>S_172_1</t>
  </si>
  <si>
    <t>S_172_2</t>
  </si>
  <si>
    <t>S_172_3</t>
  </si>
  <si>
    <t>S_172_4</t>
  </si>
  <si>
    <t>S_172_5</t>
  </si>
  <si>
    <t>S_172_6</t>
  </si>
  <si>
    <t>T_LO1_1_1</t>
  </si>
  <si>
    <t>T_LO1_1_2</t>
  </si>
  <si>
    <t>T_LO1_1_3</t>
  </si>
  <si>
    <t>T_LO1_1_4</t>
  </si>
  <si>
    <t>T_LO1_1_5</t>
  </si>
  <si>
    <t>T_LO1_1_6</t>
  </si>
  <si>
    <t>T_LO1_1_7</t>
  </si>
  <si>
    <t>T_LO1_1_8</t>
  </si>
  <si>
    <t>LO1_1a</t>
  </si>
  <si>
    <t>LO1_1b_O1</t>
  </si>
  <si>
    <t>LO1_1b_O2</t>
  </si>
  <si>
    <t>LO1_1b_O3</t>
  </si>
  <si>
    <t>LO1_1b_O4</t>
  </si>
  <si>
    <t>LO1_1b_O5</t>
  </si>
  <si>
    <t>LO1_1b_O6</t>
  </si>
  <si>
    <t>LO1_1b_O7</t>
  </si>
  <si>
    <t>LO1_1b_O8</t>
  </si>
  <si>
    <t>T_LO1_2_1</t>
  </si>
  <si>
    <t>T_LO1_2_2</t>
  </si>
  <si>
    <t>T_LO1_2_3</t>
  </si>
  <si>
    <t>T_LO1_2_4</t>
  </si>
  <si>
    <t>T_LO1_2_5</t>
  </si>
  <si>
    <t>T_LO1_2_6</t>
  </si>
  <si>
    <t>T_LO1_2_7</t>
  </si>
  <si>
    <t>T_LO1_2_8</t>
  </si>
  <si>
    <t>LO1_2a</t>
  </si>
  <si>
    <t>LO1_2b_O1</t>
  </si>
  <si>
    <t>LO1_2b_O2</t>
  </si>
  <si>
    <t>LO1_2b_O3</t>
  </si>
  <si>
    <t>LO1_2b_O4</t>
  </si>
  <si>
    <t>LO1_2b_O5</t>
  </si>
  <si>
    <t>LO1_2b_O6</t>
  </si>
  <si>
    <t>LO1_2b_O7</t>
  </si>
  <si>
    <t>LO1_2b_O8</t>
  </si>
  <si>
    <t>T_LO1_3_1</t>
  </si>
  <si>
    <t>T_LO1_3_2</t>
  </si>
  <si>
    <t>T_LO1_3_3</t>
  </si>
  <si>
    <t>T_LO1_3_4</t>
  </si>
  <si>
    <t>T_LO1_3_5</t>
  </si>
  <si>
    <t>T_LO1_3_6</t>
  </si>
  <si>
    <t>T_LO1_3_7</t>
  </si>
  <si>
    <t>T_LO1_3_8</t>
  </si>
  <si>
    <t>LO1_3a</t>
  </si>
  <si>
    <t>LO1_3b_O1</t>
  </si>
  <si>
    <t>LO1_3b_O2</t>
  </si>
  <si>
    <t>LO1_3b_O3</t>
  </si>
  <si>
    <t>LO1_3b_O4</t>
  </si>
  <si>
    <t>LO1_3b_O5</t>
  </si>
  <si>
    <t>LO1_3b_O6</t>
  </si>
  <si>
    <t>LO1_3b_O7</t>
  </si>
  <si>
    <t>LO1_3b_O8</t>
  </si>
  <si>
    <t>T_LO2_1_1</t>
  </si>
  <si>
    <t>T_LO2_1_2</t>
  </si>
  <si>
    <t>T_LO2_1_3</t>
  </si>
  <si>
    <t>T_LO2_1_4</t>
  </si>
  <si>
    <t>T_LO2_1_5</t>
  </si>
  <si>
    <t>T_LO2_1_6</t>
  </si>
  <si>
    <t>LO2_1a</t>
  </si>
  <si>
    <t>LO2_1b_O1</t>
  </si>
  <si>
    <t>LO2_1b_O2</t>
  </si>
  <si>
    <t>LO2_1b_O3</t>
  </si>
  <si>
    <t>LO2_1b_O4</t>
  </si>
  <si>
    <t>LO2_1b_O5</t>
  </si>
  <si>
    <t>LO2_1b_O6</t>
  </si>
  <si>
    <t>T_LO2_2_1</t>
  </si>
  <si>
    <t>T_LO2_2_2</t>
  </si>
  <si>
    <t>T_LO2_2_3</t>
  </si>
  <si>
    <t>T_LO2_2_4</t>
  </si>
  <si>
    <t>T_LO2_2_5</t>
  </si>
  <si>
    <t>T_LO2_2_6</t>
  </si>
  <si>
    <t>LO2_2a</t>
  </si>
  <si>
    <t>LO2_2b_O1</t>
  </si>
  <si>
    <t>LO2_2b_O2</t>
  </si>
  <si>
    <t>LO2_2b_O3</t>
  </si>
  <si>
    <t>LO2_2b_O4</t>
  </si>
  <si>
    <t>LO2_2b_O5</t>
  </si>
  <si>
    <t>LO2_2b_O6</t>
  </si>
  <si>
    <t>T_LO2_3_1</t>
  </si>
  <si>
    <t>T_LO2_3_2</t>
  </si>
  <si>
    <t>T_LO2_3_3</t>
  </si>
  <si>
    <t>T_LO2_3_4</t>
  </si>
  <si>
    <t>T_LO2_3_5</t>
  </si>
  <si>
    <t>T_LO2_3_6</t>
  </si>
  <si>
    <t>LO2_3a</t>
  </si>
  <si>
    <t>LO2_3b_O1</t>
  </si>
  <si>
    <t>LO2_3b_O2</t>
  </si>
  <si>
    <t>LO2_3b_O3</t>
  </si>
  <si>
    <t>LO2_3b_O4</t>
  </si>
  <si>
    <t>LO2_3b_O5</t>
  </si>
  <si>
    <t>LO2_3b_O6</t>
  </si>
  <si>
    <t>T_LO3_1</t>
  </si>
  <si>
    <t>T_LO3_2</t>
  </si>
  <si>
    <t>T_LO3_3</t>
  </si>
  <si>
    <t>T_LO3_4</t>
  </si>
  <si>
    <t>T_LO3_5</t>
  </si>
  <si>
    <t>T_LO3_6</t>
  </si>
  <si>
    <t>T_LO3_7</t>
  </si>
  <si>
    <t>LO3_1</t>
  </si>
  <si>
    <t>LO3_2_O1</t>
  </si>
  <si>
    <t>LO3_2_O2</t>
  </si>
  <si>
    <t>LO3_2_O3</t>
  </si>
  <si>
    <t>LO3_2_O4</t>
  </si>
  <si>
    <t>LO3_2_O5</t>
  </si>
  <si>
    <t>LO3_2_O6</t>
  </si>
  <si>
    <t>LO3_2_O7</t>
  </si>
  <si>
    <t>T_LO4_1</t>
  </si>
  <si>
    <t>T_LO4_2</t>
  </si>
  <si>
    <t>T_LO4_3</t>
  </si>
  <si>
    <t>T_LO4_4</t>
  </si>
  <si>
    <t>T_LO4_5</t>
  </si>
  <si>
    <t>T_LO4_6</t>
  </si>
  <si>
    <t>LO4_1</t>
  </si>
  <si>
    <t>LO4_2_O1</t>
  </si>
  <si>
    <t>LO4_2_O2</t>
  </si>
  <si>
    <t>LO4_2_O3</t>
  </si>
  <si>
    <t>LO4_2_O4</t>
  </si>
  <si>
    <t>LO4_2_O5</t>
  </si>
  <si>
    <t>LO4_2_O6</t>
  </si>
  <si>
    <t>T_LO5_1</t>
  </si>
  <si>
    <t>T_LO5_2</t>
  </si>
  <si>
    <t>T_LO5_3</t>
  </si>
  <si>
    <t>T_LO5_4</t>
  </si>
  <si>
    <t>T_LO5_5</t>
  </si>
  <si>
    <t>LO5_1</t>
  </si>
  <si>
    <t>LO5_2_O1</t>
  </si>
  <si>
    <t>LO5_2_O2</t>
  </si>
  <si>
    <t>LO5_2_O3</t>
  </si>
  <si>
    <t>LO5_2_O4</t>
  </si>
  <si>
    <t>LO5_2_O5</t>
  </si>
  <si>
    <t>T_LO6_1</t>
  </si>
  <si>
    <t>T_LO6_2</t>
  </si>
  <si>
    <t>T_LO6_3</t>
  </si>
  <si>
    <t>T_LO6_4</t>
  </si>
  <si>
    <t>LO6_1</t>
  </si>
  <si>
    <t>LO6_2_O1</t>
  </si>
  <si>
    <t>LO6_2_O2</t>
  </si>
  <si>
    <t>LO6_2_O3</t>
  </si>
  <si>
    <t>LO6_2_O4</t>
  </si>
  <si>
    <t>T_LO7_1</t>
  </si>
  <si>
    <t>T_LO7_2</t>
  </si>
  <si>
    <t>T_LO7_3</t>
  </si>
  <si>
    <t>T_LO7_4</t>
  </si>
  <si>
    <t>T_LO7_5</t>
  </si>
  <si>
    <t>T_LO7_6</t>
  </si>
  <si>
    <t>T_LO7_7</t>
  </si>
  <si>
    <t>T_LO7_8</t>
  </si>
  <si>
    <t>T_LO7_9</t>
  </si>
  <si>
    <t>T_LO7_10</t>
  </si>
  <si>
    <t>LO7_1</t>
  </si>
  <si>
    <t>LO7_2_O1</t>
  </si>
  <si>
    <t>LO7_2_O2</t>
  </si>
  <si>
    <t>LO7_2_O3</t>
  </si>
  <si>
    <t>LO7_2_O4</t>
  </si>
  <si>
    <t>LO7_2_O5</t>
  </si>
  <si>
    <t>LO7_2_O6</t>
  </si>
  <si>
    <t>LO7_2_O7</t>
  </si>
  <si>
    <t>LO7_2_O8</t>
  </si>
  <si>
    <t>LO7_2_O9</t>
  </si>
  <si>
    <t>LO7_2_O10</t>
  </si>
  <si>
    <t>T_LO8_1</t>
  </si>
  <si>
    <t>T_LO8_2</t>
  </si>
  <si>
    <t>T_LO8_3</t>
  </si>
  <si>
    <t>T_LO8_4</t>
  </si>
  <si>
    <t>T_LO8_5</t>
  </si>
  <si>
    <t>T_LO8_6</t>
  </si>
  <si>
    <t>T_LO8_7</t>
  </si>
  <si>
    <t>T_LO8_8</t>
  </si>
  <si>
    <t>LO8_1</t>
  </si>
  <si>
    <t>LO8_2_O1</t>
  </si>
  <si>
    <t>LO8_2_O2</t>
  </si>
  <si>
    <t>LO8_2_O3</t>
  </si>
  <si>
    <t>LO8_2_O4</t>
  </si>
  <si>
    <t>LO8_2_O5</t>
  </si>
  <si>
    <t>LO8_2_O6</t>
  </si>
  <si>
    <t>LO8_2_O7</t>
  </si>
  <si>
    <t>LO8_2_O8</t>
  </si>
  <si>
    <t>T_LO9_1</t>
  </si>
  <si>
    <t>T_LO9_2</t>
  </si>
  <si>
    <t>T_LO9_3</t>
  </si>
  <si>
    <t>T_LO9_4</t>
  </si>
  <si>
    <t>LO9_1</t>
  </si>
  <si>
    <t>LO9_2_O1</t>
  </si>
  <si>
    <t>LO9_2_O2</t>
  </si>
  <si>
    <t>LO9_2_O3</t>
  </si>
  <si>
    <t>LO9_2_O4</t>
  </si>
  <si>
    <t>T_LO10_1</t>
  </si>
  <si>
    <t>T_LO10_2</t>
  </si>
  <si>
    <t>T_LO10_3</t>
  </si>
  <si>
    <t>T_LO10_4</t>
  </si>
  <si>
    <t>LO10_1</t>
  </si>
  <si>
    <t>LO10_2_O1</t>
  </si>
  <si>
    <t>LO10_2_O2</t>
  </si>
  <si>
    <t>LO10_2_O3</t>
  </si>
  <si>
    <t>LO10_2_O4</t>
  </si>
  <si>
    <t>T_LO11_1</t>
  </si>
  <si>
    <t>T_LO11_2</t>
  </si>
  <si>
    <t>T_LO11_3</t>
  </si>
  <si>
    <t>T_LO11_4</t>
  </si>
  <si>
    <t>T_LO11_5</t>
  </si>
  <si>
    <t>T_LO11_6</t>
  </si>
  <si>
    <t>T_LO11_7</t>
  </si>
  <si>
    <t>LO11_1</t>
  </si>
  <si>
    <t>LO11_2_O1</t>
  </si>
  <si>
    <t>LO11_2_O2</t>
  </si>
  <si>
    <t>LO11_2_O3</t>
  </si>
  <si>
    <t>LO11_2_O4</t>
  </si>
  <si>
    <t>LO11_2_O5</t>
  </si>
  <si>
    <t>LO11_2_O6</t>
  </si>
  <si>
    <t>LO11_2_O7</t>
  </si>
  <si>
    <t>T_LO12_1</t>
  </si>
  <si>
    <t>T_LO12_2</t>
  </si>
  <si>
    <t>T_LO12_3</t>
  </si>
  <si>
    <t>T_LO12_4</t>
  </si>
  <si>
    <t>LO12_1</t>
  </si>
  <si>
    <t>LO12_2_O1</t>
  </si>
  <si>
    <t>LO12_2_O2</t>
  </si>
  <si>
    <t>LO12_2_O3</t>
  </si>
  <si>
    <t>LO12_2_O4</t>
  </si>
  <si>
    <t>T_LO13_1</t>
  </si>
  <si>
    <t>LO13_1</t>
  </si>
  <si>
    <t>LO13_2_O1</t>
  </si>
  <si>
    <t>Q_260</t>
  </si>
  <si>
    <t>farmsize</t>
  </si>
  <si>
    <t>T_ThongtinDV_1</t>
  </si>
  <si>
    <t>T_ThongtinDV_2</t>
  </si>
  <si>
    <t>pvvnote</t>
  </si>
  <si>
    <t>quotabqs</t>
  </si>
  <si>
    <t>Q_265</t>
  </si>
  <si>
    <t>Quota_Ward</t>
  </si>
  <si>
    <t>GPS1_LA</t>
  </si>
  <si>
    <t>GPS1_LO</t>
  </si>
  <si>
    <t>Q_269</t>
  </si>
  <si>
    <t>29/10/2023 9:9:6</t>
  </si>
  <si>
    <t>nguyễn văn đại</t>
  </si>
  <si>
    <t>0976834469</t>
  </si>
  <si>
    <t>29/10/2023 10:13:11</t>
  </si>
  <si>
    <t>thanh toán vào cuối mùa và được ứng nếu cần</t>
  </si>
  <si>
    <t>cách bốc xếp, hái cà</t>
  </si>
  <si>
    <t>hòa nhã vui vẻ</t>
  </si>
  <si>
    <t>liên hệ với những người lao động cũ</t>
  </si>
  <si>
    <t>Dương Thị Sâm</t>
  </si>
  <si>
    <t>0979022837</t>
  </si>
  <si>
    <t>29/10/2023 14:58:8</t>
  </si>
  <si>
    <t>khi người lao động cần ứng tiền thì mình vẫn cho ứng</t>
  </si>
  <si>
    <t xml:space="preserve">đó khóa sản lượng nên ko tính thêm </t>
  </si>
  <si>
    <t>cách hái cà</t>
  </si>
  <si>
    <t>xem giấy tờ tùy thân, xong rồi trả lại, khai báo đăng ký tạm trú tạm vắng</t>
  </si>
  <si>
    <t>lắng nghe xong tùy tình huống xong hai bên tự giải quyết</t>
  </si>
  <si>
    <t>Nguyễn thị bình</t>
  </si>
  <si>
    <t>0987408578</t>
  </si>
  <si>
    <t>29/10/2023 15:24:14</t>
  </si>
  <si>
    <t>40 m vuông ,7 người ở sạch sẽ thoáng khí, ăn toàn, có điện</t>
  </si>
  <si>
    <t>3 ngày</t>
  </si>
  <si>
    <t xml:space="preserve">hai bên đều có sổ riêng để ghi lại, sau đó khi cần ứng tiền thì sẽ đối chiếu </t>
  </si>
  <si>
    <t>miễn phí nhà ở, cho đồ ăn</t>
  </si>
  <si>
    <t xml:space="preserve">khi nào cần thì ứng </t>
  </si>
  <si>
    <t>khoán sản lượng 1 kg cà là 1 ngàn 200 đồng</t>
  </si>
  <si>
    <t>H hiên knul</t>
  </si>
  <si>
    <t>0862736118</t>
  </si>
  <si>
    <t>29/10/2023 15:53:30</t>
  </si>
  <si>
    <t>Ngày tháng , họ tên,, số báo được báo nhiêu ký, cuối ngày cộng lại tổng số bảo đó là bao nhiêu ký</t>
  </si>
  <si>
    <t>Họ làm thêm thì sản lượng sẽ nhiều hơn thì tiền sẽ nhiều hơn</t>
  </si>
  <si>
    <t xml:space="preserve">phụ dở bạc, trời mưa tủ bạt ra sao, </t>
  </si>
  <si>
    <t>bồi dưỡng thêm thức ăn khi họ phụ thêm việc vặt</t>
  </si>
  <si>
    <t>người lao động đã từng làm trước đây</t>
  </si>
  <si>
    <t>người cũ bảo lãnh cho người mới, mượn giấy tờ tùy thân để khai báo công an thôn, xong sau đó trả lại</t>
  </si>
  <si>
    <t>chưa có xảy ra</t>
  </si>
  <si>
    <t>Nguyễn văn a</t>
  </si>
  <si>
    <t>0978244832</t>
  </si>
  <si>
    <t>29/10/2023 15:6:50</t>
  </si>
  <si>
    <t>tùy người lao đọng muốn lấy khi nào cho lấy khi đó</t>
  </si>
  <si>
    <t>hái phải hái chín đúng độ, không làm gãy cành , tuốt lá</t>
  </si>
  <si>
    <t>hồ văn công ( lê thj tùng lâm)</t>
  </si>
  <si>
    <t>0354655264</t>
  </si>
  <si>
    <t>29/10/2023 14:22:50</t>
  </si>
  <si>
    <t xml:space="preserve">khi nào họ cần thì đưa ứng. xong có khi 1 tuần, 10 ngày </t>
  </si>
  <si>
    <t>có hướng dẫn cách hái</t>
  </si>
  <si>
    <t>tuyển người quen</t>
  </si>
  <si>
    <t>phan thị thính</t>
  </si>
  <si>
    <t>0334885912</t>
  </si>
  <si>
    <t>29/10/2023 16:9:4</t>
  </si>
  <si>
    <t xml:space="preserve">chỉ cách làm này kia </t>
  </si>
  <si>
    <t>hà minh phòng</t>
  </si>
  <si>
    <t>0975923540</t>
  </si>
  <si>
    <t>29/10/2023 16:37:43</t>
  </si>
  <si>
    <t>người lao đọng lấy lúc nào trả lúc đó</t>
  </si>
  <si>
    <t>có hướng dẫn cách hái, cách thu hái, vận chuyển</t>
  </si>
  <si>
    <t>Không có</t>
  </si>
  <si>
    <t>Lê hồng thành</t>
  </si>
  <si>
    <t>0979437358</t>
  </si>
  <si>
    <t>29/10/2023 18:5:19</t>
  </si>
  <si>
    <t>khong có người lao động</t>
  </si>
  <si>
    <t>rẫy</t>
  </si>
  <si>
    <t>sân phơi</t>
  </si>
  <si>
    <t>đường trơn trượt do đất ướt</t>
  </si>
  <si>
    <t>dụng cụ để treo khá nguy hiểm có thể móc vào người</t>
  </si>
  <si>
    <t>dây điện thòng ra ngoài dễ vướng . khu vực nấu bừa bộn vì chưa có người ở. đồ đạc để lộn xoknj</t>
  </si>
  <si>
    <t>không</t>
  </si>
  <si>
    <t>ko</t>
  </si>
  <si>
    <t>khẩu trang dunhf đi dùng lại</t>
  </si>
  <si>
    <t>dây điện còn kéo dàu dễ vướng</t>
  </si>
  <si>
    <t>29/10/2023 10:33:14</t>
  </si>
  <si>
    <t>kéo cuốc còn để dàn trên mặt đất</t>
  </si>
  <si>
    <t>bên hông rraxy có dốc xuống ao nên khá nguy hiển ko đc che chắn hay biển báo</t>
  </si>
  <si>
    <t>ẩm thấp do chưa có người ở</t>
  </si>
  <si>
    <t>29/10/2023 22:27:24</t>
  </si>
  <si>
    <t>kho chứa đồ</t>
  </si>
  <si>
    <t>khu vực vườn hái cà</t>
  </si>
  <si>
    <t>sân phơi cà</t>
  </si>
  <si>
    <t>khu chứa rất lộn xộn</t>
  </si>
  <si>
    <t>vườn sạch sẽ , rộng , thoáng</t>
  </si>
  <si>
    <t>sân rộng thoáng</t>
  </si>
  <si>
    <t>khu nấu ăn hơi lộn xộn</t>
  </si>
  <si>
    <t>có 1 túi đựng rác riêng, ko tràn ra ngoài</t>
  </si>
  <si>
    <t>nhà vệ sinh sạch sẽ</t>
  </si>
  <si>
    <t>ổ điện gọn gàng</t>
  </si>
  <si>
    <t>29/10/2023 22:37:25</t>
  </si>
  <si>
    <t>Không nhìn thấy</t>
  </si>
  <si>
    <t>rẫy cà</t>
  </si>
  <si>
    <t>Bộ phận của máy không được chế chắn</t>
  </si>
  <si>
    <t>Có cuốc và dây ống nước ở lối đi</t>
  </si>
  <si>
    <t>Chưa có nhà vệ sinh, nhà vệ sinh đi bằng cuốc</t>
  </si>
  <si>
    <t>Có thuốc và dầu gió</t>
  </si>
  <si>
    <t>Không nhìn thấy kính bảo hộ và khẩu trang đó người lao động đang vào ngày nghỉ không đi làm</t>
  </si>
  <si>
    <t>Dây điện chằng chịt trong nhà chưa được lắp đặt gọn gàng</t>
  </si>
  <si>
    <t>29/10/2023 22:42:51</t>
  </si>
  <si>
    <t xml:space="preserve">nhà chứa đồ đủ thứ , cà phê </t>
  </si>
  <si>
    <t>khu vực hái cà đường đi ra rẫy</t>
  </si>
  <si>
    <t>hơi lợi nhuận xộn</t>
  </si>
  <si>
    <t>tốt</t>
  </si>
  <si>
    <t>5 người 1m</t>
  </si>
  <si>
    <t>Không có chỗ nhất định , để ở gốc cây hoặc ngoài vườn</t>
  </si>
  <si>
    <t>29/10/2023 22:57:22</t>
  </si>
  <si>
    <t>khó chứa đồ</t>
  </si>
  <si>
    <t>khu vực hái cà</t>
  </si>
  <si>
    <t>4x16m</t>
  </si>
  <si>
    <t>khônh</t>
  </si>
  <si>
    <t>29/10/2023 23:10:58</t>
  </si>
  <si>
    <t xml:space="preserve">khu vực vườn hái cà </t>
  </si>
  <si>
    <t>5x12</t>
  </si>
  <si>
    <t>khômg</t>
  </si>
  <si>
    <t>29/10/2023 14:55:53</t>
  </si>
  <si>
    <t>con của chủ rẩy</t>
  </si>
  <si>
    <t>trong nhà phòng ở và chứa cà phê</t>
  </si>
  <si>
    <t>lối đi ra nhà vệ sinh</t>
  </si>
  <si>
    <t>lối đi xuống rẩy</t>
  </si>
  <si>
    <t>Nơi chủ nhà ở và cho người lao động nghĩ trưa ăn cơm sinh hoạt, và chất cà khi phơi khô</t>
  </si>
  <si>
    <t>Kho chứa đồ bề bộn</t>
  </si>
  <si>
    <t>Chỉ có 2 khu</t>
  </si>
  <si>
    <t>Chỉ có 2 khu trong nhà</t>
  </si>
  <si>
    <t>Có 2 lối đi ra nhà vệ sinh từ khu rửa chén và khu chứa đồ đi lại nhưng lối đi có để chiếc máy có cua roa chắn ngang</t>
  </si>
  <si>
    <t>Lối đi thoáng</t>
  </si>
  <si>
    <t>Khu chứa đồ dụng cụ ngổn ngang, không có lối đi</t>
  </si>
  <si>
    <t>Có phân loại rác, và rác thải sinh hoạt thì sẽ đốt</t>
  </si>
  <si>
    <t>Khu trong nhà, hơi tối</t>
  </si>
  <si>
    <t>Tốt</t>
  </si>
  <si>
    <t>Ko nhìn thấy</t>
  </si>
  <si>
    <t>Người lao động ko mang khẩu rằng và đi giầy</t>
  </si>
  <si>
    <t>Nld ko mang giầy</t>
  </si>
  <si>
    <t>Đây điện treo lũng lẳng</t>
  </si>
  <si>
    <t>Ko</t>
  </si>
  <si>
    <t>Group belong</t>
  </si>
  <si>
    <t>Go to S3
Go to S4</t>
  </si>
  <si>
    <t>Code 1
Code 2
Code 3</t>
  </si>
  <si>
    <t>BCH Quản lý
BCH Người lao động
Bảng đánh giá</t>
  </si>
  <si>
    <t>Q2</t>
  </si>
  <si>
    <t>=100</t>
  </si>
  <si>
    <t>Q10</t>
  </si>
  <si>
    <t>Q11</t>
  </si>
  <si>
    <t>Q13</t>
  </si>
  <si>
    <t>Q19</t>
  </si>
  <si>
    <t>Q21</t>
  </si>
  <si>
    <t>Q22</t>
  </si>
  <si>
    <t>Q23</t>
  </si>
  <si>
    <t>Q24</t>
  </si>
  <si>
    <t>Q26</t>
  </si>
  <si>
    <t>Q27</t>
  </si>
  <si>
    <t>CHỈ HỎI NẾU Q.2 THỜI VỤ &gt;0</t>
  </si>
  <si>
    <t>Code 1 
Code 2</t>
  </si>
  <si>
    <t>Q8a</t>
  </si>
  <si>
    <t>Q8b</t>
  </si>
  <si>
    <t>Q9a</t>
  </si>
  <si>
    <t>Q9b</t>
  </si>
  <si>
    <t>Q10a</t>
  </si>
  <si>
    <t>Q10b</t>
  </si>
  <si>
    <t>Go to Q7
Go to Q8</t>
  </si>
  <si>
    <t>CHỈ HỎI NẾU Q.2 CỐ ĐỊNH &gt;0</t>
  </si>
  <si>
    <t>CHỈ HỎI NẾU Code 1 Q8A, Q8B - Hợp đồng lao động giấy</t>
  </si>
  <si>
    <t>Q16b</t>
  </si>
  <si>
    <t>Q17b</t>
  </si>
  <si>
    <t>Q18b</t>
  </si>
  <si>
    <t>CHỈ HỎI NẾU Code 3 Q8A, Q8B - Hợp đồng khoán (bằng giấy)</t>
  </si>
  <si>
    <t>Q16a</t>
  </si>
  <si>
    <t>Q17a</t>
  </si>
  <si>
    <t>Q18a</t>
  </si>
  <si>
    <t>Code 1
Code 2
Code 3,4</t>
  </si>
  <si>
    <t>Q3</t>
  </si>
  <si>
    <t>[Chỉ hỏi cho Đại lý Q.Workplace]</t>
  </si>
  <si>
    <t>Code 4
Not code 4</t>
  </si>
  <si>
    <t>Go to Q3
Go to Q4</t>
  </si>
  <si>
    <t>Code 1
Not code 1</t>
  </si>
  <si>
    <t>Go to Q20
Go to Q21</t>
  </si>
  <si>
    <t>Hide - Auto từ Q6 CODE 1</t>
  </si>
  <si>
    <t>Go to Q22
Go to Q23</t>
  </si>
  <si>
    <t>Code 1,2
Not code 1,2</t>
  </si>
  <si>
    <t>Go to Q25
Go to Q3</t>
  </si>
  <si>
    <t>Go to Q5
Go to Q7</t>
  </si>
  <si>
    <t>Go to Q5b
Go to Q7</t>
  </si>
  <si>
    <t>Go to Q11
Go to Q10</t>
  </si>
  <si>
    <t>Code 1
Code 3
Not code 1,3</t>
  </si>
  <si>
    <t>Go to Q11A
Go to Q11A then go to Q14
Go to Q14</t>
  </si>
  <si>
    <t>QW12</t>
  </si>
  <si>
    <t>Go to Q14
Go to Q13</t>
  </si>
  <si>
    <t>Go to Q21a
Go to Q22</t>
  </si>
  <si>
    <t>QW24</t>
  </si>
  <si>
    <t>Code 5
Not code 5</t>
  </si>
  <si>
    <t>Go to Q26
Go to Q25</t>
  </si>
  <si>
    <t>Go to Q28
Go to Q30</t>
  </si>
  <si>
    <t>QS2</t>
  </si>
  <si>
    <t>QS3</t>
  </si>
  <si>
    <t>QS4</t>
  </si>
  <si>
    <t>QS5</t>
  </si>
  <si>
    <t>QS8</t>
  </si>
  <si>
    <t>QS10</t>
  </si>
  <si>
    <t>QS11</t>
  </si>
  <si>
    <t>LO1_1b</t>
  </si>
  <si>
    <t>LO1_2b</t>
  </si>
  <si>
    <t>LO1_3b</t>
  </si>
  <si>
    <t>LO2_2b</t>
  </si>
  <si>
    <t>LO2_1b</t>
  </si>
  <si>
    <t>LO2_3b</t>
  </si>
  <si>
    <t>Error 70</t>
  </si>
  <si>
    <t>Error 71</t>
  </si>
  <si>
    <t>Error 72</t>
  </si>
  <si>
    <t>Error 73</t>
  </si>
  <si>
    <t>Error 74</t>
  </si>
  <si>
    <t>Error 75</t>
  </si>
  <si>
    <t>Error 76</t>
  </si>
  <si>
    <t>Error 77</t>
  </si>
  <si>
    <t>Error 78</t>
  </si>
  <si>
    <t>Error 79</t>
  </si>
  <si>
    <t>Error 80</t>
  </si>
  <si>
    <t>Error 81</t>
  </si>
  <si>
    <t>Error 82</t>
  </si>
  <si>
    <t>Error 83</t>
  </si>
  <si>
    <t>Error 84</t>
  </si>
  <si>
    <t>Error 85</t>
  </si>
  <si>
    <t>Error 86</t>
  </si>
  <si>
    <t>Error 87</t>
  </si>
  <si>
    <t>Error 88</t>
  </si>
  <si>
    <t>Error 89</t>
  </si>
  <si>
    <t>Error 90</t>
  </si>
  <si>
    <t>Code 1</t>
  </si>
  <si>
    <t>KẾT THÚC PHỎNG VẤN</t>
  </si>
  <si>
    <t>MIN=0 max=1000</t>
  </si>
  <si>
    <t>Q5</t>
  </si>
  <si>
    <t>[CHỈ HỎI NẾU Code 1 Q8A - Hợp đồng lao động giấy &amp; Lao động cố định]</t>
  </si>
  <si>
    <t>Code 4
Code 7</t>
  </si>
  <si>
    <t>Go to 12A
Go to 12B</t>
  </si>
  <si>
    <t>CHỈ HỎI NẾU Code 1 Q8A - Hợp đồng lao động giấy &amp; Lao động cố định</t>
  </si>
  <si>
    <t>Cố định</t>
  </si>
  <si>
    <t>Thời vụ</t>
  </si>
  <si>
    <t>QW1</t>
  </si>
  <si>
    <t>QW10</t>
  </si>
  <si>
    <t>QW11a</t>
  </si>
  <si>
    <t>QW14</t>
  </si>
  <si>
    <t>QW25</t>
  </si>
  <si>
    <t>QW26</t>
  </si>
  <si>
    <t>QW29</t>
  </si>
  <si>
    <t>QW30</t>
  </si>
  <si>
    <t>Skip to SECTION 2</t>
  </si>
  <si>
    <t>Go to Q8
Go to Q9</t>
  </si>
  <si>
    <t>Code 3
Not code 3</t>
  </si>
  <si>
    <t>Go to Q4
Go to Q6</t>
  </si>
  <si>
    <t>Code 10
Not code 10</t>
  </si>
  <si>
    <t>Go to Q5
Go to Q6</t>
  </si>
  <si>
    <t>Code 2</t>
  </si>
  <si>
    <t>Skip to SECTION 3</t>
  </si>
  <si>
    <t>LO1_2</t>
  </si>
  <si>
    <t>LO1_3</t>
  </si>
  <si>
    <t>LO2_1</t>
  </si>
  <si>
    <t>LO2_2</t>
  </si>
  <si>
    <t>LO2_3</t>
  </si>
  <si>
    <t>LO3</t>
  </si>
  <si>
    <t>LO3_2</t>
  </si>
  <si>
    <t>LO4</t>
  </si>
  <si>
    <t>LO4_2</t>
  </si>
  <si>
    <t>LO5</t>
  </si>
  <si>
    <t>LO5_2</t>
  </si>
  <si>
    <t>LO6_2</t>
  </si>
  <si>
    <t>LO6</t>
  </si>
  <si>
    <t>LO7</t>
  </si>
  <si>
    <t>LO7_2</t>
  </si>
  <si>
    <t>LO8</t>
  </si>
  <si>
    <t>LO8_2</t>
  </si>
  <si>
    <t>LO9</t>
  </si>
  <si>
    <t>LO9_2</t>
  </si>
  <si>
    <t>LO10</t>
  </si>
  <si>
    <t>LO10_2</t>
  </si>
  <si>
    <t>LO11</t>
  </si>
  <si>
    <t>LO11_2</t>
  </si>
  <si>
    <t>LO12</t>
  </si>
  <si>
    <t>LO12_2</t>
  </si>
  <si>
    <t>LO13</t>
  </si>
  <si>
    <t>LO13_2</t>
  </si>
  <si>
    <t>QS1_1</t>
  </si>
  <si>
    <t>LO</t>
  </si>
  <si>
    <t>LO1_1</t>
  </si>
  <si>
    <t>Hái cà - 250.000đ/Ngày</t>
  </si>
  <si>
    <t>Hái cà 300.000đ/ngày,</t>
  </si>
  <si>
    <r>
      <t xml:space="preserve">Isblank From </t>
    </r>
    <r>
      <rPr>
        <b/>
        <sz val="11"/>
        <color theme="1"/>
        <rFont val="Times New Roman"/>
        <family val="1"/>
      </rPr>
      <t>ID:YU</t>
    </r>
    <r>
      <rPr>
        <sz val="11"/>
        <color theme="1"/>
        <rFont val="Times New Roman"/>
        <family val="1"/>
      </rPr>
      <t xml:space="preserve"> and not isblank </t>
    </r>
    <r>
      <rPr>
        <b/>
        <sz val="11"/>
        <color theme="1"/>
        <rFont val="Times New Roman"/>
        <family val="1"/>
      </rPr>
      <t>AR:IC</t>
    </r>
    <r>
      <rPr>
        <sz val="11"/>
        <color theme="1"/>
        <rFont val="Times New Roman"/>
        <family val="1"/>
      </rPr>
      <t xml:space="preserve">
Isblank From </t>
    </r>
    <r>
      <rPr>
        <b/>
        <sz val="11"/>
        <color theme="1"/>
        <rFont val="Times New Roman"/>
        <family val="1"/>
      </rPr>
      <t>AR:IC</t>
    </r>
    <r>
      <rPr>
        <sz val="11"/>
        <color theme="1"/>
        <rFont val="Times New Roman"/>
        <family val="1"/>
      </rPr>
      <t xml:space="preserve"> and </t>
    </r>
    <r>
      <rPr>
        <b/>
        <sz val="11"/>
        <color theme="1"/>
        <rFont val="Times New Roman"/>
        <family val="1"/>
      </rPr>
      <t>MW:YU</t>
    </r>
    <r>
      <rPr>
        <sz val="11"/>
        <color theme="1"/>
        <rFont val="Times New Roman"/>
        <family val="1"/>
      </rPr>
      <t xml:space="preserve"> and not isblank </t>
    </r>
    <r>
      <rPr>
        <b/>
        <sz val="11"/>
        <color theme="1"/>
        <rFont val="Times New Roman"/>
        <family val="1"/>
      </rPr>
      <t>ID:MV</t>
    </r>
    <r>
      <rPr>
        <sz val="11"/>
        <color theme="1"/>
        <rFont val="Times New Roman"/>
        <family val="1"/>
      </rPr>
      <t xml:space="preserve">
Isblank From </t>
    </r>
    <r>
      <rPr>
        <b/>
        <sz val="11"/>
        <color theme="1"/>
        <rFont val="Times New Roman"/>
        <family val="1"/>
      </rPr>
      <t>AP:MV</t>
    </r>
    <r>
      <rPr>
        <sz val="11"/>
        <color theme="1"/>
        <rFont val="Times New Roman"/>
        <family val="1"/>
      </rPr>
      <t xml:space="preserve"> and not </t>
    </r>
    <r>
      <rPr>
        <b/>
        <sz val="11"/>
        <color theme="1"/>
        <rFont val="Times New Roman"/>
        <family val="1"/>
      </rPr>
      <t>MW:YU</t>
    </r>
  </si>
  <si>
    <r>
      <rPr>
        <b/>
        <sz val="11"/>
        <color theme="1"/>
        <rFont val="Times New Roman"/>
        <family val="1"/>
      </rPr>
      <t>S3</t>
    </r>
    <r>
      <rPr>
        <sz val="11"/>
        <color theme="1"/>
        <rFont val="Times New Roman"/>
        <family val="1"/>
      </rPr>
      <t xml:space="preserve"> not is blank,</t>
    </r>
    <r>
      <rPr>
        <b/>
        <sz val="11"/>
        <color theme="1"/>
        <rFont val="Times New Roman"/>
        <family val="1"/>
      </rPr>
      <t xml:space="preserve"> S4</t>
    </r>
    <r>
      <rPr>
        <sz val="11"/>
        <color theme="1"/>
        <rFont val="Times New Roman"/>
        <family val="1"/>
      </rPr>
      <t xml:space="preserve"> is blank
</t>
    </r>
    <r>
      <rPr>
        <b/>
        <sz val="11"/>
        <color theme="1"/>
        <rFont val="Times New Roman"/>
        <family val="1"/>
      </rPr>
      <t>S3</t>
    </r>
    <r>
      <rPr>
        <sz val="11"/>
        <color theme="1"/>
        <rFont val="Times New Roman"/>
        <family val="1"/>
      </rPr>
      <t xml:space="preserve"> is blank, </t>
    </r>
    <r>
      <rPr>
        <b/>
        <sz val="11"/>
        <color theme="1"/>
        <rFont val="Times New Roman"/>
        <family val="1"/>
      </rPr>
      <t>S4</t>
    </r>
    <r>
      <rPr>
        <sz val="11"/>
        <color theme="1"/>
        <rFont val="Times New Roman"/>
        <family val="1"/>
      </rPr>
      <t xml:space="preserve"> not is blank</t>
    </r>
  </si>
  <si>
    <r>
      <rPr>
        <b/>
        <sz val="11"/>
        <color theme="1"/>
        <rFont val="Times New Roman"/>
        <family val="1"/>
      </rPr>
      <t xml:space="preserve">T_Q2_1_1 </t>
    </r>
    <r>
      <rPr>
        <sz val="11"/>
        <color theme="1"/>
        <rFont val="Times New Roman"/>
        <family val="1"/>
      </rPr>
      <t xml:space="preserve">+ </t>
    </r>
    <r>
      <rPr>
        <b/>
        <sz val="11"/>
        <color theme="1"/>
        <rFont val="Times New Roman"/>
        <family val="1"/>
      </rPr>
      <t>T_Q2_1_2</t>
    </r>
    <r>
      <rPr>
        <sz val="11"/>
        <color theme="1"/>
        <rFont val="Times New Roman"/>
        <family val="1"/>
      </rPr>
      <t xml:space="preserve">
</t>
    </r>
    <r>
      <rPr>
        <b/>
        <sz val="11"/>
        <color theme="1"/>
        <rFont val="Times New Roman"/>
        <family val="1"/>
      </rPr>
      <t xml:space="preserve">T_Q2_2_1 </t>
    </r>
    <r>
      <rPr>
        <sz val="11"/>
        <color theme="1"/>
        <rFont val="Times New Roman"/>
        <family val="1"/>
      </rPr>
      <t xml:space="preserve">+ </t>
    </r>
    <r>
      <rPr>
        <b/>
        <sz val="11"/>
        <color theme="1"/>
        <rFont val="Times New Roman"/>
        <family val="1"/>
      </rPr>
      <t>T_Q2_2_2</t>
    </r>
    <r>
      <rPr>
        <sz val="11"/>
        <color theme="1"/>
        <rFont val="Times New Roman"/>
        <family val="1"/>
      </rPr>
      <t xml:space="preserve">
</t>
    </r>
    <r>
      <rPr>
        <b/>
        <sz val="11"/>
        <color theme="1"/>
        <rFont val="Times New Roman"/>
        <family val="1"/>
      </rPr>
      <t xml:space="preserve">T_Q2_3_1 </t>
    </r>
    <r>
      <rPr>
        <sz val="11"/>
        <color theme="1"/>
        <rFont val="Times New Roman"/>
        <family val="1"/>
      </rPr>
      <t xml:space="preserve">+ </t>
    </r>
    <r>
      <rPr>
        <b/>
        <sz val="11"/>
        <color theme="1"/>
        <rFont val="Times New Roman"/>
        <family val="1"/>
      </rPr>
      <t>T_Q2_3_2</t>
    </r>
    <r>
      <rPr>
        <sz val="11"/>
        <color theme="1"/>
        <rFont val="Times New Roman"/>
        <family val="1"/>
      </rPr>
      <t xml:space="preserve">
</t>
    </r>
    <r>
      <rPr>
        <b/>
        <sz val="11"/>
        <color theme="1"/>
        <rFont val="Times New Roman"/>
        <family val="1"/>
      </rPr>
      <t xml:space="preserve">T_Q2_4_1 </t>
    </r>
    <r>
      <rPr>
        <sz val="11"/>
        <color theme="1"/>
        <rFont val="Times New Roman"/>
        <family val="1"/>
      </rPr>
      <t xml:space="preserve">+ </t>
    </r>
    <r>
      <rPr>
        <b/>
        <sz val="11"/>
        <color theme="1"/>
        <rFont val="Times New Roman"/>
        <family val="1"/>
      </rPr>
      <t>T_Q2_4_2</t>
    </r>
  </si>
  <si>
    <t>Hình thức: .… % thời vụ : …% cố định [=100%]
Giới tính: .…% Nam : …% Nữ [=100%]
Dân tộc: .…% Dân tộc thiểu số : …% Dân tộc Kinh [=100%]
Nguồn gốc: …% tại Tây Nguyên: …% từ vùng khác [=100%]</t>
  </si>
  <si>
    <r>
      <rPr>
        <b/>
        <sz val="11"/>
        <color theme="1"/>
        <rFont val="Times New Roman"/>
        <family val="1"/>
      </rPr>
      <t>T_Q2_1_1</t>
    </r>
    <r>
      <rPr>
        <sz val="11"/>
        <color theme="1"/>
        <rFont val="Times New Roman"/>
        <family val="1"/>
      </rPr>
      <t xml:space="preserve"> &gt; 0</t>
    </r>
  </si>
  <si>
    <r>
      <t xml:space="preserve">Not isblank </t>
    </r>
    <r>
      <rPr>
        <b/>
        <sz val="11"/>
        <rFont val="Times New Roman"/>
        <family val="1"/>
      </rPr>
      <t>Q4</t>
    </r>
  </si>
  <si>
    <r>
      <rPr>
        <b/>
        <sz val="11"/>
        <color theme="1"/>
        <rFont val="Times New Roman"/>
        <family val="1"/>
      </rPr>
      <t>Q4</t>
    </r>
    <r>
      <rPr>
        <sz val="11"/>
        <color theme="1"/>
        <rFont val="Times New Roman"/>
        <family val="1"/>
      </rPr>
      <t xml:space="preserve"> = 0</t>
    </r>
  </si>
  <si>
    <r>
      <rPr>
        <b/>
        <sz val="11"/>
        <rFont val="Times New Roman"/>
        <family val="1"/>
      </rPr>
      <t>Q5</t>
    </r>
    <r>
      <rPr>
        <sz val="11"/>
        <rFont val="Times New Roman"/>
        <family val="1"/>
      </rPr>
      <t xml:space="preserve"> isblank</t>
    </r>
  </si>
  <si>
    <r>
      <rPr>
        <b/>
        <sz val="11"/>
        <color theme="1"/>
        <rFont val="Times New Roman"/>
        <family val="1"/>
      </rPr>
      <t>Q7</t>
    </r>
    <r>
      <rPr>
        <sz val="11"/>
        <color theme="1"/>
        <rFont val="Times New Roman"/>
        <family val="1"/>
      </rPr>
      <t xml:space="preserve"> not isblank
</t>
    </r>
    <r>
      <rPr>
        <b/>
        <sz val="11"/>
        <color theme="1"/>
        <rFont val="Times New Roman"/>
        <family val="1"/>
      </rPr>
      <t>Q7</t>
    </r>
    <r>
      <rPr>
        <sz val="11"/>
        <color theme="1"/>
        <rFont val="Times New Roman"/>
        <family val="1"/>
      </rPr>
      <t xml:space="preserve"> isblank</t>
    </r>
  </si>
  <si>
    <r>
      <rPr>
        <b/>
        <sz val="11"/>
        <color theme="1"/>
        <rFont val="Times New Roman"/>
        <family val="1"/>
      </rPr>
      <t>T_Q2_1_2</t>
    </r>
    <r>
      <rPr>
        <sz val="11"/>
        <color theme="1"/>
        <rFont val="Times New Roman"/>
        <family val="1"/>
      </rPr>
      <t xml:space="preserve"> &gt; 0</t>
    </r>
  </si>
  <si>
    <r>
      <t xml:space="preserve">Not isblank </t>
    </r>
    <r>
      <rPr>
        <b/>
        <sz val="11"/>
        <color theme="1"/>
        <rFont val="Times New Roman"/>
        <family val="1"/>
      </rPr>
      <t>Q8a</t>
    </r>
  </si>
  <si>
    <r>
      <t xml:space="preserve">Not isblank </t>
    </r>
    <r>
      <rPr>
        <b/>
        <sz val="11"/>
        <rFont val="Times New Roman"/>
        <family val="1"/>
      </rPr>
      <t>Q8b</t>
    </r>
  </si>
  <si>
    <r>
      <rPr>
        <b/>
        <sz val="11"/>
        <color theme="1"/>
        <rFont val="Times New Roman"/>
        <family val="1"/>
      </rPr>
      <t>Q8a</t>
    </r>
    <r>
      <rPr>
        <sz val="11"/>
        <color theme="1"/>
        <rFont val="Times New Roman"/>
        <family val="1"/>
      </rPr>
      <t xml:space="preserve"> or </t>
    </r>
    <r>
      <rPr>
        <b/>
        <sz val="11"/>
        <color theme="1"/>
        <rFont val="Times New Roman"/>
        <family val="1"/>
      </rPr>
      <t>Q8b</t>
    </r>
    <r>
      <rPr>
        <sz val="11"/>
        <color theme="1"/>
        <rFont val="Times New Roman"/>
        <family val="1"/>
      </rPr>
      <t xml:space="preserve"> not Code 1</t>
    </r>
  </si>
  <si>
    <r>
      <rPr>
        <b/>
        <sz val="11"/>
        <color theme="1"/>
        <rFont val="Times New Roman"/>
        <family val="1"/>
      </rPr>
      <t xml:space="preserve">Q8a </t>
    </r>
    <r>
      <rPr>
        <sz val="11"/>
        <color theme="1"/>
        <rFont val="Times New Roman"/>
        <family val="1"/>
      </rPr>
      <t xml:space="preserve">or </t>
    </r>
    <r>
      <rPr>
        <b/>
        <sz val="11"/>
        <color theme="1"/>
        <rFont val="Times New Roman"/>
        <family val="1"/>
      </rPr>
      <t>Q8b</t>
    </r>
    <r>
      <rPr>
        <sz val="11"/>
        <color theme="1"/>
        <rFont val="Times New Roman"/>
        <family val="1"/>
      </rPr>
      <t xml:space="preserve"> not Code 3</t>
    </r>
  </si>
  <si>
    <r>
      <t xml:space="preserve">Isblank </t>
    </r>
    <r>
      <rPr>
        <b/>
        <sz val="11"/>
        <rFont val="Times New Roman"/>
        <family val="1"/>
      </rPr>
      <t>Q9a</t>
    </r>
  </si>
  <si>
    <r>
      <t xml:space="preserve">Isblank </t>
    </r>
    <r>
      <rPr>
        <b/>
        <sz val="11"/>
        <rFont val="Times New Roman"/>
        <family val="1"/>
      </rPr>
      <t>Q9b</t>
    </r>
  </si>
  <si>
    <r>
      <t xml:space="preserve">Not Isblank </t>
    </r>
    <r>
      <rPr>
        <b/>
        <sz val="11"/>
        <rFont val="Times New Roman"/>
        <family val="1"/>
      </rPr>
      <t>Q10a</t>
    </r>
    <r>
      <rPr>
        <sz val="11"/>
        <rFont val="Times New Roman"/>
        <family val="1"/>
      </rPr>
      <t xml:space="preserve">, isblank </t>
    </r>
    <r>
      <rPr>
        <b/>
        <sz val="11"/>
        <rFont val="Times New Roman"/>
        <family val="1"/>
      </rPr>
      <t>Q10b</t>
    </r>
    <r>
      <rPr>
        <sz val="11"/>
        <rFont val="Times New Roman"/>
        <family val="1"/>
      </rPr>
      <t xml:space="preserve">
Not isblank </t>
    </r>
    <r>
      <rPr>
        <b/>
        <sz val="11"/>
        <rFont val="Times New Roman"/>
        <family val="1"/>
      </rPr>
      <t>Q10b</t>
    </r>
    <r>
      <rPr>
        <sz val="11"/>
        <rFont val="Times New Roman"/>
        <family val="1"/>
      </rPr>
      <t xml:space="preserve">, isblank </t>
    </r>
    <r>
      <rPr>
        <b/>
        <sz val="11"/>
        <rFont val="Times New Roman"/>
        <family val="1"/>
      </rPr>
      <t>Q10a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Q10a</t>
    </r>
    <r>
      <rPr>
        <sz val="11"/>
        <rFont val="Times New Roman"/>
        <family val="1"/>
      </rPr>
      <t>,</t>
    </r>
    <r>
      <rPr>
        <b/>
        <sz val="11"/>
        <rFont val="Times New Roman"/>
        <family val="1"/>
      </rPr>
      <t>Q10b</t>
    </r>
  </si>
  <si>
    <t>Go to Q10a
Go to Q10b</t>
  </si>
  <si>
    <r>
      <rPr>
        <b/>
        <sz val="11"/>
        <color theme="1"/>
        <rFont val="Times New Roman"/>
        <family val="1"/>
      </rPr>
      <t>Q8a</t>
    </r>
    <r>
      <rPr>
        <sz val="11"/>
        <color theme="1"/>
        <rFont val="Times New Roman"/>
        <family val="1"/>
      </rPr>
      <t xml:space="preserve"> not have Code 1</t>
    </r>
  </si>
  <si>
    <r>
      <rPr>
        <b/>
        <sz val="11"/>
        <rFont val="Times New Roman"/>
        <family val="1"/>
      </rPr>
      <t>Q11</t>
    </r>
    <r>
      <rPr>
        <sz val="11"/>
        <rFont val="Times New Roman"/>
        <family val="1"/>
      </rPr>
      <t xml:space="preserve"> not code 1,2,3</t>
    </r>
  </si>
  <si>
    <r>
      <t xml:space="preserve">Not Isblank </t>
    </r>
    <r>
      <rPr>
        <b/>
        <sz val="11"/>
        <rFont val="Times New Roman"/>
        <family val="1"/>
      </rPr>
      <t>Q12a</t>
    </r>
    <r>
      <rPr>
        <sz val="11"/>
        <rFont val="Times New Roman"/>
        <family val="1"/>
      </rPr>
      <t xml:space="preserve">, isblank </t>
    </r>
    <r>
      <rPr>
        <b/>
        <sz val="11"/>
        <rFont val="Times New Roman"/>
        <family val="1"/>
      </rPr>
      <t>Q12b</t>
    </r>
    <r>
      <rPr>
        <sz val="11"/>
        <rFont val="Times New Roman"/>
        <family val="1"/>
      </rPr>
      <t xml:space="preserve">
Not isblank </t>
    </r>
    <r>
      <rPr>
        <b/>
        <sz val="11"/>
        <rFont val="Times New Roman"/>
        <family val="1"/>
      </rPr>
      <t>Q12b</t>
    </r>
    <r>
      <rPr>
        <sz val="11"/>
        <rFont val="Times New Roman"/>
        <family val="1"/>
      </rPr>
      <t xml:space="preserve">, isblank </t>
    </r>
    <r>
      <rPr>
        <b/>
        <sz val="11"/>
        <rFont val="Times New Roman"/>
        <family val="1"/>
      </rPr>
      <t>Q12a</t>
    </r>
  </si>
  <si>
    <r>
      <t xml:space="preserve">Isblank </t>
    </r>
    <r>
      <rPr>
        <b/>
        <sz val="11"/>
        <rFont val="Times New Roman"/>
        <family val="1"/>
      </rPr>
      <t>Q13</t>
    </r>
  </si>
  <si>
    <r>
      <t xml:space="preserve">Not isblank </t>
    </r>
    <r>
      <rPr>
        <b/>
        <sz val="11"/>
        <rFont val="Times New Roman"/>
        <family val="1"/>
      </rPr>
      <t>Q15a</t>
    </r>
    <r>
      <rPr>
        <sz val="11"/>
        <rFont val="Times New Roman"/>
        <family val="1"/>
      </rPr>
      <t xml:space="preserve"> and 0&lt;= </t>
    </r>
    <r>
      <rPr>
        <b/>
        <sz val="11"/>
        <rFont val="Times New Roman"/>
        <family val="1"/>
      </rPr>
      <t>Q15a</t>
    </r>
    <r>
      <rPr>
        <sz val="11"/>
        <rFont val="Times New Roman"/>
        <family val="1"/>
      </rPr>
      <t xml:space="preserve"> &lt;=7</t>
    </r>
  </si>
  <si>
    <t>CHỈ HỎI NẾU Q.2 CỐ ĐỊNH &gt;0, [MIN 0 MAX 7]</t>
  </si>
  <si>
    <r>
      <t xml:space="preserve">Not isblank </t>
    </r>
    <r>
      <rPr>
        <b/>
        <sz val="11"/>
        <rFont val="Times New Roman"/>
        <family val="1"/>
      </rPr>
      <t>Q15b</t>
    </r>
  </si>
  <si>
    <r>
      <t xml:space="preserve">Not isblank </t>
    </r>
    <r>
      <rPr>
        <b/>
        <sz val="11"/>
        <rFont val="Times New Roman"/>
        <family val="1"/>
      </rPr>
      <t>Q16a</t>
    </r>
  </si>
  <si>
    <r>
      <t xml:space="preserve">Not isblank </t>
    </r>
    <r>
      <rPr>
        <b/>
        <sz val="11"/>
        <rFont val="Times New Roman"/>
        <family val="1"/>
      </rPr>
      <t xml:space="preserve">Q17a </t>
    </r>
  </si>
  <si>
    <r>
      <t xml:space="preserve">Not isblank </t>
    </r>
    <r>
      <rPr>
        <b/>
        <sz val="11"/>
        <rFont val="Times New Roman"/>
        <family val="1"/>
      </rPr>
      <t>Q16b</t>
    </r>
  </si>
  <si>
    <r>
      <t xml:space="preserve">Not isblank </t>
    </r>
    <r>
      <rPr>
        <b/>
        <sz val="11"/>
        <rFont val="Times New Roman"/>
        <family val="1"/>
      </rPr>
      <t>Q17b</t>
    </r>
  </si>
  <si>
    <r>
      <t xml:space="preserve">Not isblank </t>
    </r>
    <r>
      <rPr>
        <b/>
        <sz val="11"/>
        <rFont val="Times New Roman"/>
        <family val="1"/>
      </rPr>
      <t xml:space="preserve">Q18a </t>
    </r>
  </si>
  <si>
    <r>
      <t xml:space="preserve">Not isblank </t>
    </r>
    <r>
      <rPr>
        <b/>
        <sz val="11"/>
        <rFont val="Times New Roman"/>
        <family val="1"/>
      </rPr>
      <t>Q18b</t>
    </r>
  </si>
  <si>
    <r>
      <t xml:space="preserve">Not isblank </t>
    </r>
    <r>
      <rPr>
        <b/>
        <sz val="11"/>
        <rFont val="Times New Roman"/>
        <family val="1"/>
      </rPr>
      <t>Q20</t>
    </r>
    <r>
      <rPr>
        <sz val="11"/>
        <rFont val="Times New Roman"/>
        <family val="1"/>
      </rPr>
      <t xml:space="preserve">
Isblank</t>
    </r>
    <r>
      <rPr>
        <b/>
        <sz val="11"/>
        <rFont val="Times New Roman"/>
        <family val="1"/>
      </rPr>
      <t xml:space="preserve"> Q20</t>
    </r>
  </si>
  <si>
    <r>
      <rPr>
        <b/>
        <sz val="11"/>
        <color theme="1"/>
        <rFont val="Times New Roman"/>
        <family val="1"/>
      </rPr>
      <t>Q6</t>
    </r>
    <r>
      <rPr>
        <sz val="11"/>
        <color theme="1"/>
        <rFont val="Times New Roman"/>
        <family val="1"/>
      </rPr>
      <t xml:space="preserve"> code 1</t>
    </r>
  </si>
  <si>
    <r>
      <rPr>
        <b/>
        <sz val="11"/>
        <rFont val="Times New Roman"/>
        <family val="1"/>
      </rPr>
      <t>Q21</t>
    </r>
    <r>
      <rPr>
        <sz val="11"/>
        <rFont val="Times New Roman"/>
        <family val="1"/>
      </rPr>
      <t xml:space="preserve"> not have code 6</t>
    </r>
  </si>
  <si>
    <r>
      <t xml:space="preserve">Not isblank </t>
    </r>
    <r>
      <rPr>
        <b/>
        <sz val="11"/>
        <rFont val="Times New Roman"/>
        <family val="1"/>
      </rPr>
      <t>Q22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Q22</t>
    </r>
  </si>
  <si>
    <r>
      <t xml:space="preserve">Not isblank </t>
    </r>
    <r>
      <rPr>
        <b/>
        <sz val="11"/>
        <rFont val="Times New Roman"/>
        <family val="1"/>
      </rPr>
      <t>Q25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Q25</t>
    </r>
  </si>
  <si>
    <r>
      <rPr>
        <b/>
        <sz val="11"/>
        <color theme="1"/>
        <rFont val="Times New Roman"/>
        <family val="1"/>
      </rPr>
      <t>S2</t>
    </r>
    <r>
      <rPr>
        <sz val="11"/>
        <color theme="1"/>
        <rFont val="Times New Roman"/>
        <family val="1"/>
      </rPr>
      <t xml:space="preserve"> not Code 2</t>
    </r>
  </si>
  <si>
    <r>
      <rPr>
        <b/>
        <sz val="11"/>
        <color theme="1"/>
        <rFont val="Times New Roman"/>
        <family val="1"/>
      </rPr>
      <t>S2</t>
    </r>
    <r>
      <rPr>
        <sz val="11"/>
        <color theme="1"/>
        <rFont val="Times New Roman"/>
        <family val="1"/>
      </rPr>
      <t xml:space="preserve"> Code 2</t>
    </r>
  </si>
  <si>
    <r>
      <rPr>
        <b/>
        <sz val="11"/>
        <rFont val="Times New Roman"/>
        <family val="1"/>
      </rPr>
      <t>Q26</t>
    </r>
    <r>
      <rPr>
        <sz val="11"/>
        <rFont val="Times New Roman"/>
        <family val="1"/>
      </rPr>
      <t xml:space="preserve"> not code 2,3</t>
    </r>
  </si>
  <si>
    <r>
      <t xml:space="preserve">Not isblank </t>
    </r>
    <r>
      <rPr>
        <b/>
        <sz val="11"/>
        <rFont val="Times New Roman"/>
        <family val="1"/>
      </rPr>
      <t>Q27a</t>
    </r>
  </si>
  <si>
    <r>
      <t xml:space="preserve">Not isblank </t>
    </r>
    <r>
      <rPr>
        <b/>
        <sz val="11"/>
        <rFont val="Times New Roman"/>
        <family val="1"/>
      </rPr>
      <t>QW3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QW3</t>
    </r>
  </si>
  <si>
    <r>
      <t xml:space="preserve">Not isblank </t>
    </r>
    <r>
      <rPr>
        <b/>
        <sz val="11"/>
        <rFont val="Times New Roman"/>
        <family val="1"/>
      </rPr>
      <t>QW5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QW5,QW5b,QW6</t>
    </r>
  </si>
  <si>
    <r>
      <t xml:space="preserve">Not isblank </t>
    </r>
    <r>
      <rPr>
        <b/>
        <sz val="11"/>
        <rFont val="Times New Roman"/>
        <family val="1"/>
      </rPr>
      <t>QW5b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QW5b,QW6</t>
    </r>
  </si>
  <si>
    <r>
      <rPr>
        <b/>
        <sz val="11"/>
        <rFont val="Times New Roman"/>
        <family val="1"/>
      </rPr>
      <t>QW9_Total</t>
    </r>
    <r>
      <rPr>
        <sz val="11"/>
        <rFont val="Times New Roman"/>
        <family val="1"/>
      </rPr>
      <t xml:space="preserve"> &lt;=600 and isblank </t>
    </r>
    <r>
      <rPr>
        <b/>
        <sz val="11"/>
        <rFont val="Times New Roman"/>
        <family val="1"/>
      </rPr>
      <t>QW10</t>
    </r>
    <r>
      <rPr>
        <sz val="11"/>
        <rFont val="Times New Roman"/>
        <family val="1"/>
      </rPr>
      <t xml:space="preserve">
</t>
    </r>
    <r>
      <rPr>
        <b/>
        <sz val="11"/>
        <rFont val="Times New Roman"/>
        <family val="1"/>
      </rPr>
      <t xml:space="preserve">QW9_Total </t>
    </r>
    <r>
      <rPr>
        <sz val="11"/>
        <rFont val="Times New Roman"/>
        <family val="1"/>
      </rPr>
      <t xml:space="preserve">&gt;600 and not isblank </t>
    </r>
    <r>
      <rPr>
        <b/>
        <sz val="11"/>
        <rFont val="Times New Roman"/>
        <family val="1"/>
      </rPr>
      <t>QW10</t>
    </r>
  </si>
  <si>
    <r>
      <t xml:space="preserve">Not isblank </t>
    </r>
    <r>
      <rPr>
        <b/>
        <sz val="11"/>
        <rFont val="Times New Roman"/>
        <family val="1"/>
      </rPr>
      <t>QW11a</t>
    </r>
    <r>
      <rPr>
        <sz val="11"/>
        <rFont val="Times New Roman"/>
        <family val="1"/>
      </rPr>
      <t xml:space="preserve">
Not isblank </t>
    </r>
    <r>
      <rPr>
        <b/>
        <sz val="11"/>
        <rFont val="Times New Roman"/>
        <family val="1"/>
      </rPr>
      <t>QW11a</t>
    </r>
    <r>
      <rPr>
        <sz val="11"/>
        <rFont val="Times New Roman"/>
        <family val="1"/>
      </rPr>
      <t xml:space="preserve">, isblank </t>
    </r>
    <r>
      <rPr>
        <b/>
        <sz val="11"/>
        <rFont val="Times New Roman"/>
        <family val="1"/>
      </rPr>
      <t>QW12,QW13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QW11a,QW12,QW13</t>
    </r>
  </si>
  <si>
    <r>
      <t xml:space="preserve">Isblank </t>
    </r>
    <r>
      <rPr>
        <b/>
        <sz val="11"/>
        <rFont val="Times New Roman"/>
        <family val="1"/>
      </rPr>
      <t>QW13</t>
    </r>
    <r>
      <rPr>
        <sz val="11"/>
        <rFont val="Times New Roman"/>
        <family val="1"/>
      </rPr>
      <t xml:space="preserve">
Not isblank </t>
    </r>
    <r>
      <rPr>
        <b/>
        <sz val="11"/>
        <rFont val="Times New Roman"/>
        <family val="1"/>
      </rPr>
      <t>QW13</t>
    </r>
  </si>
  <si>
    <r>
      <t xml:space="preserve">Not isblank </t>
    </r>
    <r>
      <rPr>
        <b/>
        <sz val="11"/>
        <rFont val="Times New Roman"/>
        <family val="1"/>
      </rPr>
      <t>QW21a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QW21a</t>
    </r>
  </si>
  <si>
    <r>
      <t xml:space="preserve">Isblank </t>
    </r>
    <r>
      <rPr>
        <b/>
        <sz val="11"/>
        <rFont val="Times New Roman"/>
        <family val="1"/>
      </rPr>
      <t>QW25</t>
    </r>
    <r>
      <rPr>
        <sz val="11"/>
        <rFont val="Times New Roman"/>
        <family val="1"/>
      </rPr>
      <t xml:space="preserve"> and </t>
    </r>
    <r>
      <rPr>
        <b/>
        <sz val="11"/>
        <rFont val="Times New Roman"/>
        <family val="1"/>
      </rPr>
      <t>QW24</t>
    </r>
    <r>
      <rPr>
        <sz val="11"/>
        <rFont val="Times New Roman"/>
        <family val="1"/>
      </rPr>
      <t xml:space="preserve"> only code 5
Not isblank </t>
    </r>
    <r>
      <rPr>
        <b/>
        <sz val="11"/>
        <rFont val="Times New Roman"/>
        <family val="1"/>
      </rPr>
      <t>QW25</t>
    </r>
  </si>
  <si>
    <r>
      <t xml:space="preserve">Not isblank </t>
    </r>
    <r>
      <rPr>
        <b/>
        <sz val="11"/>
        <rFont val="Times New Roman"/>
        <family val="1"/>
      </rPr>
      <t>QW28,QW29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QW28,QW29</t>
    </r>
  </si>
  <si>
    <r>
      <t xml:space="preserve">Isblank </t>
    </r>
    <r>
      <rPr>
        <b/>
        <sz val="11"/>
        <rFont val="Times New Roman"/>
        <family val="1"/>
      </rPr>
      <t>QS2,QS3,QS4,QS5,QS6,QS7,QS8</t>
    </r>
  </si>
  <si>
    <r>
      <t xml:space="preserve">Not isblank </t>
    </r>
    <r>
      <rPr>
        <b/>
        <sz val="11"/>
        <rFont val="Times New Roman"/>
        <family val="1"/>
      </rPr>
      <t>QS4,QS5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QS4,QS5</t>
    </r>
  </si>
  <si>
    <r>
      <t xml:space="preserve">Not isblank </t>
    </r>
    <r>
      <rPr>
        <b/>
        <sz val="11"/>
        <rFont val="Times New Roman"/>
        <family val="1"/>
      </rPr>
      <t>QS5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QS5</t>
    </r>
  </si>
  <si>
    <r>
      <t xml:space="preserve">Not isblank </t>
    </r>
    <r>
      <rPr>
        <b/>
        <sz val="11"/>
        <rFont val="Times New Roman"/>
        <family val="1"/>
      </rPr>
      <t>QS8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QS8</t>
    </r>
  </si>
  <si>
    <r>
      <t xml:space="preserve">Not isblank </t>
    </r>
    <r>
      <rPr>
        <b/>
        <sz val="11"/>
        <rFont val="Times New Roman"/>
        <family val="1"/>
      </rPr>
      <t>QS10</t>
    </r>
    <r>
      <rPr>
        <sz val="11"/>
        <rFont val="Times New Roman"/>
        <family val="1"/>
      </rPr>
      <t xml:space="preserve">
Isblank </t>
    </r>
    <r>
      <rPr>
        <b/>
        <sz val="11"/>
        <rFont val="Times New Roman"/>
        <family val="1"/>
      </rPr>
      <t>QS10</t>
    </r>
  </si>
  <si>
    <r>
      <t>Check Q</t>
    </r>
    <r>
      <rPr>
        <b/>
        <sz val="11"/>
        <color theme="1"/>
        <rFont val="Times New Roman"/>
        <family val="1"/>
      </rPr>
      <t>s1_1</t>
    </r>
    <r>
      <rPr>
        <sz val="11"/>
        <color theme="1"/>
        <rFont val="Times New Roman"/>
        <family val="1"/>
      </rPr>
      <t xml:space="preserve"> in </t>
    </r>
    <r>
      <rPr>
        <b/>
        <sz val="11"/>
        <color theme="1"/>
        <rFont val="Times New Roman"/>
        <family val="1"/>
      </rPr>
      <t>LO1</t>
    </r>
    <r>
      <rPr>
        <sz val="11"/>
        <color theme="1"/>
        <rFont val="Times New Roman"/>
        <family val="1"/>
      </rPr>
      <t xml:space="preserve"> to </t>
    </r>
    <r>
      <rPr>
        <b/>
        <sz val="11"/>
        <color theme="1"/>
        <rFont val="Times New Roman"/>
        <family val="1"/>
      </rPr>
      <t>LO7</t>
    </r>
  </si>
  <si>
    <r>
      <rPr>
        <b/>
        <sz val="11"/>
        <color theme="1"/>
        <rFont val="Times New Roman"/>
        <family val="1"/>
      </rPr>
      <t xml:space="preserve">LO1_1 </t>
    </r>
    <r>
      <rPr>
        <sz val="11"/>
        <color theme="1"/>
        <rFont val="Times New Roman"/>
        <family val="1"/>
      </rPr>
      <t>Code 4</t>
    </r>
  </si>
  <si>
    <r>
      <rPr>
        <b/>
        <sz val="11"/>
        <color theme="1"/>
        <rFont val="Times New Roman"/>
        <family val="1"/>
      </rPr>
      <t>LO1_2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</si>
  <si>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LO1_3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</si>
  <si>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LO2_1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</si>
  <si>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LO2_2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</si>
  <si>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LO2_3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</si>
  <si>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LO3_2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</si>
  <si>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LO4_2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</si>
  <si>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LO5_2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</si>
  <si>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LO6_2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</si>
  <si>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LO7_2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</si>
  <si>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LO8_2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</si>
  <si>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LO9_2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</si>
  <si>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LO10_2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</si>
  <si>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LO11_2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</si>
  <si>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LO12_2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</si>
  <si>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color theme="1"/>
        <rFont val="Times New Roman"/>
        <family val="1"/>
      </rPr>
      <t>LO13_2</t>
    </r>
    <r>
      <rPr>
        <sz val="11"/>
        <color theme="1"/>
        <rFont val="Times New Roman"/>
        <family val="1"/>
      </rPr>
      <t xml:space="preserve"> Code 4</t>
    </r>
  </si>
  <si>
    <r>
      <rPr>
        <b/>
        <sz val="11"/>
        <rFont val="Times New Roman"/>
        <family val="1"/>
      </rPr>
      <t>LO1_1b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</si>
  <si>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LO1_2b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</si>
  <si>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LO1_3b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</si>
  <si>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LO2_1b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</si>
  <si>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LO2_2b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</si>
  <si>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LO2_3b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</si>
  <si>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LO3_2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</si>
  <si>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LO4_2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</si>
  <si>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LO5_2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</si>
  <si>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LO6_2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</si>
  <si>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LO7_2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</si>
  <si>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LO8_2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</si>
  <si>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LO9_2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</si>
  <si>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LO10_2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</si>
  <si>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LO11_2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</si>
  <si>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LO12_2</t>
    </r>
    <r>
      <rPr>
        <sz val="11"/>
        <rFont val="Times New Roman"/>
        <family val="1"/>
      </rPr>
      <t xml:space="preserve"> not have that code</t>
    </r>
  </si>
  <si>
    <r>
      <rPr>
        <b/>
        <sz val="11"/>
        <rFont val="Times New Roman"/>
        <family val="1"/>
      </rPr>
      <t>LO13_2</t>
    </r>
    <r>
      <rPr>
        <sz val="11"/>
        <rFont val="Times New Roman"/>
        <family val="1"/>
      </rPr>
      <t xml:space="preserve"> not have that code</t>
    </r>
  </si>
  <si>
    <r>
      <t>0&lt;=</t>
    </r>
    <r>
      <rPr>
        <b/>
        <sz val="11"/>
        <rFont val="Times New Roman"/>
        <family val="1"/>
      </rPr>
      <t>Q1</t>
    </r>
    <r>
      <rPr>
        <sz val="11"/>
        <rFont val="Times New Roman"/>
        <family val="1"/>
      </rPr>
      <t>&lt;=1000</t>
    </r>
  </si>
  <si>
    <r>
      <t xml:space="preserve">Check age and </t>
    </r>
    <r>
      <rPr>
        <b/>
        <sz val="11"/>
        <color theme="1"/>
        <rFont val="Times New Roman"/>
        <family val="1"/>
      </rPr>
      <t>age group</t>
    </r>
  </si>
  <si>
    <t>Age, age group</t>
  </si>
  <si>
    <t>T_Q2_1_1 &gt; 0 =&gt; Q18b blank</t>
  </si>
  <si>
    <t>Q8a,Q8b not code 3 =&gt; Q9b blank</t>
  </si>
  <si>
    <t>Wrong age</t>
  </si>
  <si>
    <t>QW5 Code 1 =&gt; QW5b blank</t>
  </si>
  <si>
    <t/>
  </si>
  <si>
    <t>LO2_2_5 Code 4 =&gt; LO2_2b have code 5</t>
  </si>
  <si>
    <t>B</t>
  </si>
  <si>
    <t>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</si>
</sst>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#9Slide03 SFU Futura_03"/>
      <family val="2"/>
    </font>
    <font>
      <sz val="11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43" fontId="3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1"/>
    <xf numFmtId="0" fontId="2" fillId="0" borderId="0" xfId="1" applyFont="1"/>
    <xf numFmtId="0" fontId="3" fillId="0" borderId="0" xfId="1" applyAlignment="1">
      <alignment horizontal="left"/>
    </xf>
    <xf numFmtId="0" fontId="3" fillId="3" borderId="0" xfId="1" applyFill="1"/>
    <xf numFmtId="0" fontId="3" fillId="3" borderId="0" xfId="1" applyFill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7" fillId="0" borderId="1" xfId="0" applyFont="1" applyBorder="1"/>
    <xf numFmtId="0" fontId="8" fillId="0" borderId="1" xfId="0" applyFont="1" applyBorder="1" applyAlignment="1">
      <alignment horizontal="center"/>
    </xf>
    <xf numFmtId="0" fontId="3" fillId="2" borderId="0" xfId="1" applyFill="1"/>
    <xf numFmtId="0" fontId="6" fillId="0" borderId="1" xfId="0" applyFont="1" applyBorder="1" applyAlignment="1">
      <alignment horizontal="center" vertical="center" wrapText="1"/>
    </xf>
    <xf numFmtId="0" fontId="0" fillId="0" borderId="0" xfId="0" quotePrefix="1"/>
    <xf numFmtId="1" fontId="0" fillId="0" borderId="0" xfId="0" applyNumberFormat="1"/>
    <xf numFmtId="0" fontId="7" fillId="0" borderId="1" xfId="0" applyFont="1" applyBorder="1" applyAlignment="1">
      <alignment wrapText="1"/>
    </xf>
    <xf numFmtId="49" fontId="0" fillId="0" borderId="0" xfId="0" applyNumberFormat="1"/>
    <xf numFmtId="19" fontId="0" fillId="0" borderId="0" xfId="0" applyNumberFormat="1"/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 wrapText="1"/>
    </xf>
    <xf numFmtId="0" fontId="4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7" fillId="0" borderId="1" xfId="0" applyFont="1" applyBorder="1" applyAlignment="1">
      <alignment horizontal="left" wrapText="1"/>
    </xf>
    <xf numFmtId="0" fontId="7" fillId="0" borderId="1" xfId="0" quotePrefix="1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top" wrapText="1"/>
    </xf>
    <xf numFmtId="0" fontId="5" fillId="4" borderId="1" xfId="0" applyFont="1" applyFill="1" applyBorder="1" applyAlignment="1">
      <alignment horizontal="center" vertical="center" wrapText="1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4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16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Protection="1">
      <protection hidden="1"/>
    </xf>
    <xf numFmtId="0" fontId="0" fillId="2" borderId="0" xfId="0" applyFill="1" applyProtection="1">
      <protection hidden="1"/>
    </xf>
    <xf numFmtId="22" fontId="0" fillId="0" borderId="0" xfId="0" applyNumberFormat="1" applyProtection="1">
      <protection hidden="1"/>
    </xf>
    <xf numFmtId="21" fontId="0" fillId="0" borderId="0" xfId="0" applyNumberFormat="1" applyProtection="1">
      <protection hidden="1"/>
    </xf>
    <xf numFmtId="0" fontId="0" fillId="0" borderId="0" xfId="0" quotePrefix="1" applyProtection="1">
      <protection hidden="1"/>
    </xf>
  </cellXfs>
  <cellStyles count="3">
    <cellStyle name="Comma 2" xfId="2" xr:uid="{00000000-0005-0000-0000-000000000000}"/>
    <cellStyle name="Normal" xfId="0" builtinId="0"/>
    <cellStyle name="Normal 2" xfId="1" xr:uid="{00000000-0005-0000-0000-00000200000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dochinaresearchlab-my.sharepoint.com/personal/vietnam_indochinaresearch_com/Documents/On-Going/Van%20Phu%20Invest/2_Project%20management/IRL%20VN%20%20-%20Project%20detailed%20timeline%20-%20VPI%20Vision%20-%201707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timeline - update 1"/>
      <sheetName val="Master timeline - update 2"/>
      <sheetName val="Master timeline - 23-Sept"/>
      <sheetName val="Master timeline - 13-Oct"/>
      <sheetName val="Master timeline - 29-Sept"/>
      <sheetName val="Project Vision - VPI IRL"/>
      <sheetName val="Master timeline - NCS 2023"/>
      <sheetName val="XXXX 2022 - Master timeline TBD"/>
      <sheetName val="Checklist - Pilot"/>
      <sheetName val="Checklist - Mai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4956-8428-4460-9BD8-A3195BE51662}">
  <dimension ref="A2:ZF20"/>
  <sheetViews>
    <sheetView workbookViewId="0">
      <selection activeCell="AM12" sqref="AM12"/>
    </sheetView>
  </sheetViews>
  <sheetFormatPr defaultRowHeight="14.4"/>
  <cols>
    <col min="1" max="1" width="10" style="51" bestFit="1" customWidth="1"/>
    <col min="2" max="2" width="8.88671875" style="51" hidden="1" customWidth="1"/>
    <col min="3" max="3" width="15.6640625" style="51" hidden="1" customWidth="1"/>
    <col min="4" max="28" width="8.88671875" style="51" hidden="1" customWidth="1"/>
    <col min="29" max="29" width="12.77734375" style="51" bestFit="1" customWidth="1"/>
    <col min="31" max="31" width="14.6640625" hidden="1" customWidth="1"/>
    <col min="32" max="32" width="13.6640625" hidden="1" customWidth="1"/>
    <col min="33" max="33" width="18.33203125" hidden="1" customWidth="1"/>
    <col min="34" max="36" width="0" hidden="1" customWidth="1"/>
    <col min="38" max="126" width="8.88671875" customWidth="1"/>
    <col min="127" max="127" width="10.5546875" customWidth="1"/>
    <col min="128" max="128" width="11.33203125" customWidth="1"/>
    <col min="129" max="129" width="12" customWidth="1"/>
    <col min="130" max="131" width="11.33203125" customWidth="1"/>
    <col min="132" max="228" width="8.88671875" customWidth="1"/>
    <col min="252" max="252" width="11.33203125" bestFit="1" customWidth="1"/>
    <col min="264" max="264" width="12.5546875" bestFit="1" customWidth="1"/>
    <col min="674" max="682" width="0" hidden="1" customWidth="1"/>
  </cols>
  <sheetData>
    <row r="2" spans="1:682">
      <c r="AC2" s="52" t="s">
        <v>9624</v>
      </c>
      <c r="AS2" t="s">
        <v>9724</v>
      </c>
      <c r="AT2" t="s">
        <v>9723</v>
      </c>
      <c r="BK2" t="s">
        <v>9642</v>
      </c>
      <c r="BR2" t="s">
        <v>9643</v>
      </c>
      <c r="BY2" t="s">
        <v>9644</v>
      </c>
      <c r="CI2" t="s">
        <v>9645</v>
      </c>
      <c r="CS2" t="s">
        <v>9630</v>
      </c>
      <c r="CW2" t="s">
        <v>9646</v>
      </c>
      <c r="DB2" t="s">
        <v>9647</v>
      </c>
      <c r="DG2" t="s">
        <v>9631</v>
      </c>
      <c r="DS2" t="s">
        <v>9632</v>
      </c>
      <c r="EL2" t="s">
        <v>9655</v>
      </c>
      <c r="ER2" t="s">
        <v>9656</v>
      </c>
      <c r="EV2" t="s">
        <v>9651</v>
      </c>
      <c r="FB2" t="s">
        <v>9652</v>
      </c>
      <c r="FF2" t="s">
        <v>9657</v>
      </c>
      <c r="FJ2" t="s">
        <v>9653</v>
      </c>
      <c r="FN2" t="s">
        <v>9633</v>
      </c>
      <c r="FV2" t="s">
        <v>9634</v>
      </c>
      <c r="GJ2" t="s">
        <v>9635</v>
      </c>
      <c r="GR2" t="s">
        <v>9636</v>
      </c>
      <c r="GY2" t="s">
        <v>9637</v>
      </c>
      <c r="HH2" t="s">
        <v>9659</v>
      </c>
      <c r="HN2" t="s">
        <v>9639</v>
      </c>
      <c r="HU2" t="s">
        <v>9638</v>
      </c>
      <c r="ID2" t="s">
        <v>9725</v>
      </c>
      <c r="JD2" t="s">
        <v>9076</v>
      </c>
      <c r="JE2" t="s">
        <v>9726</v>
      </c>
      <c r="JM2" t="s">
        <v>9727</v>
      </c>
      <c r="JW2" t="s">
        <v>9674</v>
      </c>
      <c r="KB2" t="s">
        <v>9728</v>
      </c>
      <c r="KX2" t="s">
        <v>9677</v>
      </c>
      <c r="LC2" t="s">
        <v>9729</v>
      </c>
      <c r="LG2" t="s">
        <v>9730</v>
      </c>
      <c r="LO2" t="s">
        <v>9731</v>
      </c>
      <c r="LV2" t="s">
        <v>9732</v>
      </c>
      <c r="MZ2" t="s">
        <v>9681</v>
      </c>
      <c r="NC2" t="s">
        <v>9682</v>
      </c>
      <c r="NH2" t="s">
        <v>9683</v>
      </c>
      <c r="NR2" t="s">
        <v>9684</v>
      </c>
      <c r="NZ2" t="s">
        <v>9685</v>
      </c>
      <c r="OI2" t="s">
        <v>9686</v>
      </c>
      <c r="OZ2" t="s">
        <v>9687</v>
      </c>
      <c r="PR2" t="s">
        <v>9768</v>
      </c>
      <c r="QI2" t="s">
        <v>9770</v>
      </c>
      <c r="QQ2" t="s">
        <v>9271</v>
      </c>
      <c r="QR2" t="s">
        <v>9688</v>
      </c>
      <c r="QZ2" t="s">
        <v>9741</v>
      </c>
      <c r="RH2" t="s">
        <v>9288</v>
      </c>
      <c r="RI2" t="s">
        <v>9689</v>
      </c>
      <c r="RQ2" t="s">
        <v>9742</v>
      </c>
      <c r="RY2" t="s">
        <v>9305</v>
      </c>
      <c r="RZ2" t="s">
        <v>9690</v>
      </c>
      <c r="SH2" t="s">
        <v>9743</v>
      </c>
      <c r="SN2" t="s">
        <v>9320</v>
      </c>
      <c r="SO2" t="s">
        <v>9692</v>
      </c>
      <c r="SU2" t="s">
        <v>9744</v>
      </c>
      <c r="TA2" t="s">
        <v>9333</v>
      </c>
      <c r="TB2" t="s">
        <v>9691</v>
      </c>
      <c r="TH2" t="s">
        <v>9745</v>
      </c>
      <c r="TN2" t="s">
        <v>9346</v>
      </c>
      <c r="TO2" t="s">
        <v>9693</v>
      </c>
      <c r="TU2" t="s">
        <v>9746</v>
      </c>
      <c r="UB2" t="s">
        <v>9360</v>
      </c>
      <c r="UC2" t="s">
        <v>9747</v>
      </c>
      <c r="UJ2" t="s">
        <v>9748</v>
      </c>
      <c r="UP2" t="s">
        <v>9374</v>
      </c>
      <c r="UQ2" t="s">
        <v>9749</v>
      </c>
      <c r="UW2" t="s">
        <v>9750</v>
      </c>
      <c r="VB2" t="s">
        <v>9386</v>
      </c>
      <c r="VC2" t="s">
        <v>9751</v>
      </c>
      <c r="VH2" t="s">
        <v>9753</v>
      </c>
      <c r="VL2" t="s">
        <v>9396</v>
      </c>
      <c r="VM2" t="s">
        <v>9752</v>
      </c>
      <c r="VQ2" t="s">
        <v>9754</v>
      </c>
      <c r="WA2" t="s">
        <v>9411</v>
      </c>
      <c r="WB2" t="s">
        <v>9755</v>
      </c>
      <c r="WL2" t="s">
        <v>9756</v>
      </c>
      <c r="WT2" t="s">
        <v>9430</v>
      </c>
      <c r="WU2" t="s">
        <v>9757</v>
      </c>
      <c r="XC2" t="s">
        <v>9758</v>
      </c>
      <c r="XG2" t="s">
        <v>9443</v>
      </c>
      <c r="XH2" t="s">
        <v>9759</v>
      </c>
      <c r="XL2" t="s">
        <v>9760</v>
      </c>
      <c r="XP2" t="s">
        <v>9452</v>
      </c>
      <c r="XQ2" t="s">
        <v>9761</v>
      </c>
      <c r="XU2" t="s">
        <v>9762</v>
      </c>
      <c r="YB2" t="s">
        <v>9464</v>
      </c>
      <c r="YC2" t="s">
        <v>9763</v>
      </c>
      <c r="YJ2" t="s">
        <v>9764</v>
      </c>
      <c r="YN2" t="s">
        <v>9476</v>
      </c>
      <c r="YO2" t="s">
        <v>9765</v>
      </c>
      <c r="YS2" t="s">
        <v>9766</v>
      </c>
      <c r="YT2" t="s">
        <v>9482</v>
      </c>
      <c r="YU2" t="s">
        <v>9767</v>
      </c>
    </row>
    <row r="3" spans="1:682">
      <c r="A3" s="51" t="s">
        <v>0</v>
      </c>
      <c r="B3" s="51" t="s">
        <v>9872</v>
      </c>
      <c r="C3" s="51" t="s">
        <v>9872</v>
      </c>
      <c r="D3" s="51" t="s">
        <v>9872</v>
      </c>
      <c r="E3" s="51" t="s">
        <v>9872</v>
      </c>
      <c r="F3" s="51" t="s">
        <v>9872</v>
      </c>
      <c r="G3" s="51" t="s">
        <v>9872</v>
      </c>
      <c r="H3" s="51" t="s">
        <v>9872</v>
      </c>
      <c r="I3" s="51" t="s">
        <v>9872</v>
      </c>
      <c r="J3" s="51" t="s">
        <v>9872</v>
      </c>
      <c r="K3" s="51" t="s">
        <v>9872</v>
      </c>
      <c r="L3" s="51" t="s">
        <v>9872</v>
      </c>
      <c r="M3" s="51" t="s">
        <v>9872</v>
      </c>
      <c r="N3" s="51" t="s">
        <v>9872</v>
      </c>
      <c r="O3" s="51" t="s">
        <v>9872</v>
      </c>
      <c r="P3" s="51" t="s">
        <v>9872</v>
      </c>
      <c r="Q3" s="51" t="s">
        <v>9872</v>
      </c>
      <c r="R3" s="51" t="s">
        <v>9872</v>
      </c>
      <c r="S3" s="51" t="s">
        <v>9872</v>
      </c>
      <c r="T3" s="51" t="s">
        <v>9872</v>
      </c>
      <c r="U3" s="51" t="s">
        <v>9872</v>
      </c>
      <c r="V3" s="51" t="s">
        <v>9872</v>
      </c>
      <c r="W3" s="51" t="s">
        <v>9872</v>
      </c>
      <c r="X3" s="51" t="s">
        <v>9872</v>
      </c>
      <c r="Y3" s="51" t="s">
        <v>9872</v>
      </c>
      <c r="Z3" s="51" t="s">
        <v>9872</v>
      </c>
      <c r="AA3" s="51" t="s">
        <v>9872</v>
      </c>
      <c r="AB3" s="51" t="s">
        <v>9872</v>
      </c>
      <c r="AC3" s="51" t="s">
        <v>8855</v>
      </c>
      <c r="AD3" t="s">
        <v>8856</v>
      </c>
      <c r="AE3" s="22" t="s">
        <v>8857</v>
      </c>
      <c r="AF3" s="22" t="s">
        <v>8858</v>
      </c>
      <c r="AG3" t="s">
        <v>8859</v>
      </c>
      <c r="AH3" t="s">
        <v>8860</v>
      </c>
      <c r="AI3" t="s">
        <v>8861</v>
      </c>
      <c r="AJ3" t="s">
        <v>8862</v>
      </c>
      <c r="AK3" t="s">
        <v>8863</v>
      </c>
      <c r="AL3" t="s">
        <v>8864</v>
      </c>
      <c r="AM3" t="s">
        <v>8865</v>
      </c>
      <c r="AN3" t="s">
        <v>8866</v>
      </c>
      <c r="AO3" t="s">
        <v>8867</v>
      </c>
      <c r="AP3" t="s">
        <v>8868</v>
      </c>
      <c r="AQ3" t="s">
        <v>8869</v>
      </c>
      <c r="AR3" t="s">
        <v>8844</v>
      </c>
      <c r="AS3" t="s">
        <v>8870</v>
      </c>
      <c r="AT3" t="s">
        <v>8871</v>
      </c>
      <c r="AU3" t="s">
        <v>8872</v>
      </c>
      <c r="AV3" t="s">
        <v>8873</v>
      </c>
      <c r="AW3" t="s">
        <v>8874</v>
      </c>
      <c r="AX3" t="s">
        <v>8875</v>
      </c>
      <c r="AY3" t="s">
        <v>8876</v>
      </c>
      <c r="AZ3" t="s">
        <v>8877</v>
      </c>
      <c r="BA3" t="s">
        <v>8842</v>
      </c>
      <c r="BB3" t="s">
        <v>8878</v>
      </c>
      <c r="BC3" t="s">
        <v>8879</v>
      </c>
      <c r="BD3" t="s">
        <v>8880</v>
      </c>
      <c r="BE3" t="s">
        <v>8881</v>
      </c>
      <c r="BF3" t="s">
        <v>8882</v>
      </c>
      <c r="BG3" t="s">
        <v>8883</v>
      </c>
      <c r="BH3" t="s">
        <v>8884</v>
      </c>
      <c r="BI3" t="s">
        <v>8840</v>
      </c>
      <c r="BJ3" t="s">
        <v>8839</v>
      </c>
      <c r="BK3" t="s">
        <v>8885</v>
      </c>
      <c r="BL3" t="s">
        <v>8886</v>
      </c>
      <c r="BM3" t="s">
        <v>8887</v>
      </c>
      <c r="BN3" t="s">
        <v>8888</v>
      </c>
      <c r="BO3" t="s">
        <v>8889</v>
      </c>
      <c r="BP3" t="s">
        <v>8890</v>
      </c>
      <c r="BQ3" t="s">
        <v>8891</v>
      </c>
      <c r="BR3" t="s">
        <v>8892</v>
      </c>
      <c r="BS3" t="s">
        <v>8893</v>
      </c>
      <c r="BT3" t="s">
        <v>8894</v>
      </c>
      <c r="BU3" t="s">
        <v>8895</v>
      </c>
      <c r="BV3" t="s">
        <v>8896</v>
      </c>
      <c r="BW3" t="s">
        <v>8897</v>
      </c>
      <c r="BX3" t="s">
        <v>8898</v>
      </c>
      <c r="BY3" t="s">
        <v>8899</v>
      </c>
      <c r="BZ3" t="s">
        <v>8900</v>
      </c>
      <c r="CA3" t="s">
        <v>8901</v>
      </c>
      <c r="CB3" t="s">
        <v>8902</v>
      </c>
      <c r="CC3" t="s">
        <v>8903</v>
      </c>
      <c r="CD3" t="s">
        <v>8904</v>
      </c>
      <c r="CE3" t="s">
        <v>8905</v>
      </c>
      <c r="CF3" t="s">
        <v>8906</v>
      </c>
      <c r="CG3" t="s">
        <v>8907</v>
      </c>
      <c r="CH3" t="s">
        <v>8908</v>
      </c>
      <c r="CI3" t="s">
        <v>8909</v>
      </c>
      <c r="CJ3" t="s">
        <v>8910</v>
      </c>
      <c r="CK3" t="s">
        <v>8911</v>
      </c>
      <c r="CL3" t="s">
        <v>8912</v>
      </c>
      <c r="CM3" t="s">
        <v>8913</v>
      </c>
      <c r="CN3" t="s">
        <v>8914</v>
      </c>
      <c r="CO3" t="s">
        <v>8915</v>
      </c>
      <c r="CP3" t="s">
        <v>8916</v>
      </c>
      <c r="CQ3" t="s">
        <v>8917</v>
      </c>
      <c r="CR3" t="s">
        <v>8918</v>
      </c>
      <c r="CS3" t="s">
        <v>8919</v>
      </c>
      <c r="CT3" t="s">
        <v>8920</v>
      </c>
      <c r="CU3" t="s">
        <v>8921</v>
      </c>
      <c r="CV3" t="s">
        <v>8922</v>
      </c>
      <c r="CW3" t="s">
        <v>8923</v>
      </c>
      <c r="CX3" t="s">
        <v>8924</v>
      </c>
      <c r="CY3" t="s">
        <v>8925</v>
      </c>
      <c r="CZ3" t="s">
        <v>8926</v>
      </c>
      <c r="DA3" t="s">
        <v>8927</v>
      </c>
      <c r="DB3" t="s">
        <v>8928</v>
      </c>
      <c r="DC3" t="s">
        <v>8929</v>
      </c>
      <c r="DD3" t="s">
        <v>8930</v>
      </c>
      <c r="DE3" t="s">
        <v>8931</v>
      </c>
      <c r="DF3" t="s">
        <v>8932</v>
      </c>
      <c r="DG3" t="s">
        <v>8933</v>
      </c>
      <c r="DH3" t="s">
        <v>8934</v>
      </c>
      <c r="DI3" t="s">
        <v>8935</v>
      </c>
      <c r="DJ3" t="s">
        <v>8936</v>
      </c>
      <c r="DK3" t="s">
        <v>8937</v>
      </c>
      <c r="DL3" t="s">
        <v>8938</v>
      </c>
      <c r="DM3" t="s">
        <v>8939</v>
      </c>
      <c r="DN3" t="s">
        <v>8940</v>
      </c>
      <c r="DO3" t="s">
        <v>8941</v>
      </c>
      <c r="DP3" t="s">
        <v>8942</v>
      </c>
      <c r="DQ3" t="s">
        <v>8845</v>
      </c>
      <c r="DR3" t="s">
        <v>8943</v>
      </c>
      <c r="DS3" t="s">
        <v>8944</v>
      </c>
      <c r="DT3" t="s">
        <v>8945</v>
      </c>
      <c r="DU3" t="s">
        <v>8946</v>
      </c>
      <c r="DV3" t="s">
        <v>8947</v>
      </c>
      <c r="DW3" t="s">
        <v>8948</v>
      </c>
      <c r="DX3" t="s">
        <v>8949</v>
      </c>
      <c r="DY3" t="s">
        <v>8950</v>
      </c>
      <c r="DZ3" t="s">
        <v>8951</v>
      </c>
      <c r="EA3" t="s">
        <v>8952</v>
      </c>
      <c r="EB3" t="s">
        <v>8953</v>
      </c>
      <c r="EC3" t="s">
        <v>8954</v>
      </c>
      <c r="ED3" t="s">
        <v>8955</v>
      </c>
      <c r="EE3" t="s">
        <v>8956</v>
      </c>
      <c r="EF3" t="s">
        <v>8957</v>
      </c>
      <c r="EG3" t="s">
        <v>8958</v>
      </c>
      <c r="EH3" t="s">
        <v>8959</v>
      </c>
      <c r="EI3" t="s">
        <v>8960</v>
      </c>
      <c r="EJ3" t="s">
        <v>8961</v>
      </c>
      <c r="EK3" t="s">
        <v>8962</v>
      </c>
      <c r="EL3" t="s">
        <v>8963</v>
      </c>
      <c r="EM3" t="s">
        <v>8964</v>
      </c>
      <c r="EN3" t="s">
        <v>8965</v>
      </c>
      <c r="EO3" t="s">
        <v>8966</v>
      </c>
      <c r="EP3" t="s">
        <v>8967</v>
      </c>
      <c r="EQ3" t="s">
        <v>8968</v>
      </c>
      <c r="ER3" t="s">
        <v>8969</v>
      </c>
      <c r="ES3" t="s">
        <v>8970</v>
      </c>
      <c r="ET3" t="s">
        <v>8971</v>
      </c>
      <c r="EU3" t="s">
        <v>8972</v>
      </c>
      <c r="EV3" t="s">
        <v>8973</v>
      </c>
      <c r="EW3" t="s">
        <v>8974</v>
      </c>
      <c r="EX3" t="s">
        <v>8975</v>
      </c>
      <c r="EY3" t="s">
        <v>8976</v>
      </c>
      <c r="EZ3" t="s">
        <v>8977</v>
      </c>
      <c r="FA3" t="s">
        <v>8978</v>
      </c>
      <c r="FB3" t="s">
        <v>8979</v>
      </c>
      <c r="FC3" t="s">
        <v>8980</v>
      </c>
      <c r="FD3" t="s">
        <v>8981</v>
      </c>
      <c r="FE3" t="s">
        <v>8982</v>
      </c>
      <c r="FF3" t="s">
        <v>8983</v>
      </c>
      <c r="FG3" t="s">
        <v>8984</v>
      </c>
      <c r="FH3" t="s">
        <v>8985</v>
      </c>
      <c r="FI3" t="s">
        <v>8986</v>
      </c>
      <c r="FJ3" t="s">
        <v>8987</v>
      </c>
      <c r="FK3" t="s">
        <v>8988</v>
      </c>
      <c r="FL3" t="s">
        <v>8989</v>
      </c>
      <c r="FM3" t="s">
        <v>8990</v>
      </c>
      <c r="FN3" t="s">
        <v>8991</v>
      </c>
      <c r="FO3" t="s">
        <v>8992</v>
      </c>
      <c r="FP3" t="s">
        <v>8993</v>
      </c>
      <c r="FQ3" t="s">
        <v>8994</v>
      </c>
      <c r="FR3" t="s">
        <v>8995</v>
      </c>
      <c r="FS3" t="s">
        <v>8996</v>
      </c>
      <c r="FT3" t="s">
        <v>8997</v>
      </c>
      <c r="FU3" t="s">
        <v>8841</v>
      </c>
      <c r="FV3" t="s">
        <v>8998</v>
      </c>
      <c r="FW3" t="s">
        <v>8999</v>
      </c>
      <c r="FX3" t="s">
        <v>9000</v>
      </c>
      <c r="FY3" t="s">
        <v>9001</v>
      </c>
      <c r="FZ3" t="s">
        <v>9002</v>
      </c>
      <c r="GA3" t="s">
        <v>9003</v>
      </c>
      <c r="GB3" t="s">
        <v>9004</v>
      </c>
      <c r="GC3" t="s">
        <v>9005</v>
      </c>
      <c r="GD3" t="s">
        <v>9006</v>
      </c>
      <c r="GE3" t="s">
        <v>9007</v>
      </c>
      <c r="GF3" t="s">
        <v>9008</v>
      </c>
      <c r="GG3" t="s">
        <v>9009</v>
      </c>
      <c r="GH3" t="s">
        <v>9010</v>
      </c>
      <c r="GI3" t="s">
        <v>9011</v>
      </c>
      <c r="GJ3" t="s">
        <v>9012</v>
      </c>
      <c r="GK3" t="s">
        <v>9013</v>
      </c>
      <c r="GL3" t="s">
        <v>9014</v>
      </c>
      <c r="GM3" t="s">
        <v>9015</v>
      </c>
      <c r="GN3" t="s">
        <v>9016</v>
      </c>
      <c r="GO3" t="s">
        <v>9017</v>
      </c>
      <c r="GP3" t="s">
        <v>9018</v>
      </c>
      <c r="GQ3" t="s">
        <v>9019</v>
      </c>
      <c r="GR3" t="s">
        <v>9020</v>
      </c>
      <c r="GS3" t="s">
        <v>9021</v>
      </c>
      <c r="GT3" t="s">
        <v>9022</v>
      </c>
      <c r="GU3" t="s">
        <v>9023</v>
      </c>
      <c r="GV3" t="s">
        <v>9024</v>
      </c>
      <c r="GW3" t="s">
        <v>9025</v>
      </c>
      <c r="GX3" t="s">
        <v>9026</v>
      </c>
      <c r="GY3" t="s">
        <v>8846</v>
      </c>
      <c r="GZ3" t="s">
        <v>8847</v>
      </c>
      <c r="HA3" t="s">
        <v>8848</v>
      </c>
      <c r="HB3" t="s">
        <v>8849</v>
      </c>
      <c r="HC3" t="s">
        <v>8850</v>
      </c>
      <c r="HD3" t="s">
        <v>8851</v>
      </c>
      <c r="HE3" t="s">
        <v>8852</v>
      </c>
      <c r="HF3" t="s">
        <v>9027</v>
      </c>
      <c r="HG3" t="s">
        <v>8853</v>
      </c>
      <c r="HH3" t="s">
        <v>9028</v>
      </c>
      <c r="HI3" t="s">
        <v>9029</v>
      </c>
      <c r="HJ3" t="s">
        <v>9030</v>
      </c>
      <c r="HK3" t="s">
        <v>9031</v>
      </c>
      <c r="HL3" t="s">
        <v>9032</v>
      </c>
      <c r="HM3" t="s">
        <v>9033</v>
      </c>
      <c r="HN3" t="s">
        <v>9034</v>
      </c>
      <c r="HO3" t="s">
        <v>9035</v>
      </c>
      <c r="HP3" t="s">
        <v>9036</v>
      </c>
      <c r="HQ3" t="s">
        <v>9037</v>
      </c>
      <c r="HR3" t="s">
        <v>9038</v>
      </c>
      <c r="HS3" t="s">
        <v>9039</v>
      </c>
      <c r="HT3" t="s">
        <v>9040</v>
      </c>
      <c r="HU3" t="s">
        <v>9041</v>
      </c>
      <c r="HV3" t="s">
        <v>9042</v>
      </c>
      <c r="HW3" t="s">
        <v>9043</v>
      </c>
      <c r="HX3" t="s">
        <v>9044</v>
      </c>
      <c r="HY3" t="s">
        <v>9045</v>
      </c>
      <c r="HZ3" t="s">
        <v>9046</v>
      </c>
      <c r="IA3" t="s">
        <v>9047</v>
      </c>
      <c r="IB3" t="s">
        <v>9048</v>
      </c>
      <c r="IC3" t="s">
        <v>9049</v>
      </c>
      <c r="ID3" t="s">
        <v>9050</v>
      </c>
      <c r="IE3" t="s">
        <v>9051</v>
      </c>
      <c r="IF3" t="s">
        <v>9052</v>
      </c>
      <c r="IG3" t="s">
        <v>9053</v>
      </c>
      <c r="IH3" t="s">
        <v>9054</v>
      </c>
      <c r="II3" t="s">
        <v>9055</v>
      </c>
      <c r="IJ3" t="s">
        <v>9056</v>
      </c>
      <c r="IK3" t="s">
        <v>9057</v>
      </c>
      <c r="IL3" t="s">
        <v>9058</v>
      </c>
      <c r="IM3" t="s">
        <v>9059</v>
      </c>
      <c r="IN3" t="s">
        <v>9060</v>
      </c>
      <c r="IO3" t="s">
        <v>9061</v>
      </c>
      <c r="IP3" t="s">
        <v>9062</v>
      </c>
      <c r="IQ3" t="s">
        <v>9063</v>
      </c>
      <c r="IR3" t="s">
        <v>9064</v>
      </c>
      <c r="IS3" t="s">
        <v>9065</v>
      </c>
      <c r="IT3" t="s">
        <v>9066</v>
      </c>
      <c r="IU3" t="s">
        <v>9067</v>
      </c>
      <c r="IV3" t="s">
        <v>9068</v>
      </c>
      <c r="IW3" t="s">
        <v>9069</v>
      </c>
      <c r="IX3" t="s">
        <v>9070</v>
      </c>
      <c r="IY3" t="s">
        <v>9071</v>
      </c>
      <c r="IZ3" t="s">
        <v>9072</v>
      </c>
      <c r="JA3" t="s">
        <v>9073</v>
      </c>
      <c r="JB3" t="s">
        <v>9074</v>
      </c>
      <c r="JC3" t="s">
        <v>9075</v>
      </c>
      <c r="JD3" t="s">
        <v>9076</v>
      </c>
      <c r="JE3" t="s">
        <v>9077</v>
      </c>
      <c r="JF3" t="s">
        <v>9078</v>
      </c>
      <c r="JG3" t="s">
        <v>9079</v>
      </c>
      <c r="JH3" t="s">
        <v>9080</v>
      </c>
      <c r="JI3" t="s">
        <v>9081</v>
      </c>
      <c r="JJ3" t="s">
        <v>9082</v>
      </c>
      <c r="JK3" t="s">
        <v>9083</v>
      </c>
      <c r="JL3" t="s">
        <v>9084</v>
      </c>
      <c r="JM3" t="s">
        <v>9085</v>
      </c>
      <c r="JN3" t="s">
        <v>9086</v>
      </c>
      <c r="JO3" t="s">
        <v>9087</v>
      </c>
      <c r="JP3" t="s">
        <v>9088</v>
      </c>
      <c r="JQ3" t="s">
        <v>9089</v>
      </c>
      <c r="JR3" t="s">
        <v>9090</v>
      </c>
      <c r="JS3" t="s">
        <v>9091</v>
      </c>
      <c r="JT3" t="s">
        <v>9092</v>
      </c>
      <c r="JU3" t="s">
        <v>9093</v>
      </c>
      <c r="JV3" t="s">
        <v>9094</v>
      </c>
      <c r="JW3" t="s">
        <v>9095</v>
      </c>
      <c r="JX3" t="s">
        <v>9096</v>
      </c>
      <c r="JY3" t="s">
        <v>9097</v>
      </c>
      <c r="JZ3" t="s">
        <v>9098</v>
      </c>
      <c r="KA3" t="s">
        <v>9099</v>
      </c>
      <c r="KB3" t="s">
        <v>9100</v>
      </c>
      <c r="KC3" t="s">
        <v>9101</v>
      </c>
      <c r="KD3" t="s">
        <v>9102</v>
      </c>
      <c r="KE3" t="s">
        <v>9103</v>
      </c>
      <c r="KF3" t="s">
        <v>9104</v>
      </c>
      <c r="KG3" t="s">
        <v>9105</v>
      </c>
      <c r="KH3" t="s">
        <v>9106</v>
      </c>
      <c r="KI3" t="s">
        <v>9107</v>
      </c>
      <c r="KJ3" t="s">
        <v>9108</v>
      </c>
      <c r="KK3" t="s">
        <v>9109</v>
      </c>
      <c r="KL3" t="s">
        <v>9110</v>
      </c>
      <c r="KM3" t="s">
        <v>9111</v>
      </c>
      <c r="KN3" t="s">
        <v>9112</v>
      </c>
      <c r="KO3" t="s">
        <v>9113</v>
      </c>
      <c r="KP3" t="s">
        <v>9114</v>
      </c>
      <c r="KQ3" t="s">
        <v>9115</v>
      </c>
      <c r="KR3" t="s">
        <v>9116</v>
      </c>
      <c r="KS3" t="s">
        <v>9117</v>
      </c>
      <c r="KT3" t="s">
        <v>9118</v>
      </c>
      <c r="KU3" t="s">
        <v>9119</v>
      </c>
      <c r="KV3" t="s">
        <v>9120</v>
      </c>
      <c r="KW3" t="s">
        <v>9121</v>
      </c>
      <c r="KX3" t="s">
        <v>9122</v>
      </c>
      <c r="KY3" t="s">
        <v>9123</v>
      </c>
      <c r="KZ3" t="s">
        <v>9124</v>
      </c>
      <c r="LA3" t="s">
        <v>9125</v>
      </c>
      <c r="LB3" t="s">
        <v>9126</v>
      </c>
      <c r="LC3" t="s">
        <v>9127</v>
      </c>
      <c r="LD3" t="s">
        <v>9128</v>
      </c>
      <c r="LE3" t="s">
        <v>9129</v>
      </c>
      <c r="LF3" t="s">
        <v>9130</v>
      </c>
      <c r="LG3" t="s">
        <v>9131</v>
      </c>
      <c r="LH3" t="s">
        <v>9132</v>
      </c>
      <c r="LI3" t="s">
        <v>9133</v>
      </c>
      <c r="LJ3" t="s">
        <v>9134</v>
      </c>
      <c r="LK3" t="s">
        <v>9135</v>
      </c>
      <c r="LL3" t="s">
        <v>9136</v>
      </c>
      <c r="LM3" t="s">
        <v>9137</v>
      </c>
      <c r="LN3" t="s">
        <v>9138</v>
      </c>
      <c r="LO3" t="s">
        <v>9139</v>
      </c>
      <c r="LP3" t="s">
        <v>9140</v>
      </c>
      <c r="LQ3" t="s">
        <v>9141</v>
      </c>
      <c r="LR3" t="s">
        <v>9142</v>
      </c>
      <c r="LS3" t="s">
        <v>9143</v>
      </c>
      <c r="LT3" t="s">
        <v>9144</v>
      </c>
      <c r="LU3" t="s">
        <v>9145</v>
      </c>
      <c r="LV3" t="s">
        <v>9146</v>
      </c>
      <c r="LW3" t="s">
        <v>9147</v>
      </c>
      <c r="LX3" t="s">
        <v>9148</v>
      </c>
      <c r="LY3" t="s">
        <v>9149</v>
      </c>
      <c r="LZ3" t="s">
        <v>9150</v>
      </c>
      <c r="MA3" t="s">
        <v>9151</v>
      </c>
      <c r="MB3" t="s">
        <v>9152</v>
      </c>
      <c r="MC3" t="s">
        <v>9153</v>
      </c>
      <c r="MD3" t="s">
        <v>9154</v>
      </c>
      <c r="ME3" t="s">
        <v>9155</v>
      </c>
      <c r="MF3" t="s">
        <v>9156</v>
      </c>
      <c r="MG3" t="s">
        <v>9157</v>
      </c>
      <c r="MH3" t="s">
        <v>9158</v>
      </c>
      <c r="MI3" t="s">
        <v>9159</v>
      </c>
      <c r="MJ3" t="s">
        <v>9160</v>
      </c>
      <c r="MK3" t="s">
        <v>9161</v>
      </c>
      <c r="ML3" t="s">
        <v>9162</v>
      </c>
      <c r="MM3" t="s">
        <v>9163</v>
      </c>
      <c r="MN3" t="s">
        <v>9164</v>
      </c>
      <c r="MO3" t="s">
        <v>9165</v>
      </c>
      <c r="MP3" t="s">
        <v>9166</v>
      </c>
      <c r="MQ3" t="s">
        <v>9167</v>
      </c>
      <c r="MR3" t="s">
        <v>9168</v>
      </c>
      <c r="MS3" t="s">
        <v>9169</v>
      </c>
      <c r="MT3" t="s">
        <v>9170</v>
      </c>
      <c r="MU3" t="s">
        <v>9171</v>
      </c>
      <c r="MV3" t="s">
        <v>9172</v>
      </c>
      <c r="MW3" t="s">
        <v>9173</v>
      </c>
      <c r="MX3" t="s">
        <v>9174</v>
      </c>
      <c r="MY3" t="s">
        <v>9175</v>
      </c>
      <c r="MZ3" t="s">
        <v>9176</v>
      </c>
      <c r="NA3" t="s">
        <v>9177</v>
      </c>
      <c r="NB3" t="s">
        <v>9178</v>
      </c>
      <c r="NC3" t="s">
        <v>9179</v>
      </c>
      <c r="ND3" t="s">
        <v>9180</v>
      </c>
      <c r="NE3" t="s">
        <v>9181</v>
      </c>
      <c r="NF3" t="s">
        <v>9182</v>
      </c>
      <c r="NG3" t="s">
        <v>9183</v>
      </c>
      <c r="NH3" t="s">
        <v>9184</v>
      </c>
      <c r="NI3" t="s">
        <v>9185</v>
      </c>
      <c r="NJ3" t="s">
        <v>9186</v>
      </c>
      <c r="NK3" t="s">
        <v>9187</v>
      </c>
      <c r="NL3" t="s">
        <v>9188</v>
      </c>
      <c r="NM3" t="s">
        <v>9189</v>
      </c>
      <c r="NN3" t="s">
        <v>9190</v>
      </c>
      <c r="NO3" t="s">
        <v>9191</v>
      </c>
      <c r="NP3" t="s">
        <v>9192</v>
      </c>
      <c r="NQ3" t="s">
        <v>9193</v>
      </c>
      <c r="NR3" t="s">
        <v>9194</v>
      </c>
      <c r="NS3" t="s">
        <v>9195</v>
      </c>
      <c r="NT3" t="s">
        <v>9196</v>
      </c>
      <c r="NU3" t="s">
        <v>9197</v>
      </c>
      <c r="NV3" t="s">
        <v>9198</v>
      </c>
      <c r="NW3" t="s">
        <v>9199</v>
      </c>
      <c r="NX3" t="s">
        <v>9200</v>
      </c>
      <c r="NY3" t="s">
        <v>9201</v>
      </c>
      <c r="NZ3" t="s">
        <v>9202</v>
      </c>
      <c r="OA3" t="s">
        <v>9203</v>
      </c>
      <c r="OB3" t="s">
        <v>9204</v>
      </c>
      <c r="OC3" t="s">
        <v>9205</v>
      </c>
      <c r="OD3" t="s">
        <v>9206</v>
      </c>
      <c r="OE3" t="s">
        <v>9207</v>
      </c>
      <c r="OF3" t="s">
        <v>9208</v>
      </c>
      <c r="OG3" t="s">
        <v>9209</v>
      </c>
      <c r="OH3" t="s">
        <v>9210</v>
      </c>
      <c r="OI3" t="s">
        <v>9211</v>
      </c>
      <c r="OJ3" t="s">
        <v>9212</v>
      </c>
      <c r="OK3" t="s">
        <v>9213</v>
      </c>
      <c r="OL3" t="s">
        <v>9214</v>
      </c>
      <c r="OM3" t="s">
        <v>9215</v>
      </c>
      <c r="ON3" t="s">
        <v>9216</v>
      </c>
      <c r="OO3" t="s">
        <v>9217</v>
      </c>
      <c r="OP3" t="s">
        <v>9218</v>
      </c>
      <c r="OQ3" t="s">
        <v>9219</v>
      </c>
      <c r="OR3" t="s">
        <v>9220</v>
      </c>
      <c r="OS3" t="s">
        <v>9221</v>
      </c>
      <c r="OT3" t="s">
        <v>9222</v>
      </c>
      <c r="OU3" t="s">
        <v>9223</v>
      </c>
      <c r="OV3" t="s">
        <v>9224</v>
      </c>
      <c r="OW3" t="s">
        <v>9225</v>
      </c>
      <c r="OX3" t="s">
        <v>9226</v>
      </c>
      <c r="OY3" t="s">
        <v>9227</v>
      </c>
      <c r="OZ3" t="s">
        <v>9228</v>
      </c>
      <c r="PA3" t="s">
        <v>9229</v>
      </c>
      <c r="PB3" t="s">
        <v>9230</v>
      </c>
      <c r="PC3" t="s">
        <v>9231</v>
      </c>
      <c r="PD3" t="s">
        <v>9232</v>
      </c>
      <c r="PE3" t="s">
        <v>9233</v>
      </c>
      <c r="PF3" t="s">
        <v>9234</v>
      </c>
      <c r="PG3" t="s">
        <v>9235</v>
      </c>
      <c r="PH3" t="s">
        <v>9236</v>
      </c>
      <c r="PI3" t="s">
        <v>9237</v>
      </c>
      <c r="PJ3" t="s">
        <v>9238</v>
      </c>
      <c r="PK3" t="s">
        <v>9239</v>
      </c>
      <c r="PL3" t="s">
        <v>9240</v>
      </c>
      <c r="PM3" t="s">
        <v>9241</v>
      </c>
      <c r="PN3" t="s">
        <v>9242</v>
      </c>
      <c r="PO3" t="s">
        <v>9243</v>
      </c>
      <c r="PP3" t="s">
        <v>9244</v>
      </c>
      <c r="PQ3" t="s">
        <v>9245</v>
      </c>
      <c r="PR3" t="s">
        <v>9246</v>
      </c>
      <c r="PS3" t="s">
        <v>9247</v>
      </c>
      <c r="PT3" t="s">
        <v>9248</v>
      </c>
      <c r="PU3" t="s">
        <v>9249</v>
      </c>
      <c r="PV3" t="s">
        <v>9250</v>
      </c>
      <c r="PW3" t="s">
        <v>9251</v>
      </c>
      <c r="PX3" t="s">
        <v>9252</v>
      </c>
      <c r="PY3" t="s">
        <v>9253</v>
      </c>
      <c r="PZ3" t="s">
        <v>9254</v>
      </c>
      <c r="QA3" t="s">
        <v>9255</v>
      </c>
      <c r="QB3" t="s">
        <v>9256</v>
      </c>
      <c r="QC3" t="s">
        <v>9257</v>
      </c>
      <c r="QD3" t="s">
        <v>9258</v>
      </c>
      <c r="QE3" t="s">
        <v>9259</v>
      </c>
      <c r="QF3" t="s">
        <v>9260</v>
      </c>
      <c r="QG3" t="s">
        <v>9261</v>
      </c>
      <c r="QH3" t="s">
        <v>9262</v>
      </c>
      <c r="QI3" t="s">
        <v>9263</v>
      </c>
      <c r="QJ3" t="s">
        <v>9264</v>
      </c>
      <c r="QK3" t="s">
        <v>9265</v>
      </c>
      <c r="QL3" t="s">
        <v>9266</v>
      </c>
      <c r="QM3" t="s">
        <v>9267</v>
      </c>
      <c r="QN3" t="s">
        <v>9268</v>
      </c>
      <c r="QO3" t="s">
        <v>9269</v>
      </c>
      <c r="QP3" t="s">
        <v>9270</v>
      </c>
      <c r="QQ3" t="s">
        <v>9271</v>
      </c>
      <c r="QR3" t="s">
        <v>9272</v>
      </c>
      <c r="QS3" t="s">
        <v>9273</v>
      </c>
      <c r="QT3" t="s">
        <v>9274</v>
      </c>
      <c r="QU3" t="s">
        <v>9275</v>
      </c>
      <c r="QV3" t="s">
        <v>9276</v>
      </c>
      <c r="QW3" t="s">
        <v>9277</v>
      </c>
      <c r="QX3" t="s">
        <v>9278</v>
      </c>
      <c r="QY3" t="s">
        <v>9279</v>
      </c>
      <c r="QZ3" t="s">
        <v>9280</v>
      </c>
      <c r="RA3" t="s">
        <v>9281</v>
      </c>
      <c r="RB3" t="s">
        <v>9282</v>
      </c>
      <c r="RC3" t="s">
        <v>9283</v>
      </c>
      <c r="RD3" t="s">
        <v>9284</v>
      </c>
      <c r="RE3" t="s">
        <v>9285</v>
      </c>
      <c r="RF3" t="s">
        <v>9286</v>
      </c>
      <c r="RG3" t="s">
        <v>9287</v>
      </c>
      <c r="RH3" t="s">
        <v>9288</v>
      </c>
      <c r="RI3" t="s">
        <v>9289</v>
      </c>
      <c r="RJ3" t="s">
        <v>9290</v>
      </c>
      <c r="RK3" t="s">
        <v>9291</v>
      </c>
      <c r="RL3" t="s">
        <v>9292</v>
      </c>
      <c r="RM3" t="s">
        <v>9293</v>
      </c>
      <c r="RN3" t="s">
        <v>9294</v>
      </c>
      <c r="RO3" t="s">
        <v>9295</v>
      </c>
      <c r="RP3" t="s">
        <v>9296</v>
      </c>
      <c r="RQ3" t="s">
        <v>9297</v>
      </c>
      <c r="RR3" t="s">
        <v>9298</v>
      </c>
      <c r="RS3" t="s">
        <v>9299</v>
      </c>
      <c r="RT3" t="s">
        <v>9300</v>
      </c>
      <c r="RU3" t="s">
        <v>9301</v>
      </c>
      <c r="RV3" t="s">
        <v>9302</v>
      </c>
      <c r="RW3" t="s">
        <v>9303</v>
      </c>
      <c r="RX3" t="s">
        <v>9304</v>
      </c>
      <c r="RY3" t="s">
        <v>9305</v>
      </c>
      <c r="RZ3" t="s">
        <v>9306</v>
      </c>
      <c r="SA3" t="s">
        <v>9307</v>
      </c>
      <c r="SB3" t="s">
        <v>9308</v>
      </c>
      <c r="SC3" t="s">
        <v>9309</v>
      </c>
      <c r="SD3" t="s">
        <v>9310</v>
      </c>
      <c r="SE3" t="s">
        <v>9311</v>
      </c>
      <c r="SF3" t="s">
        <v>9312</v>
      </c>
      <c r="SG3" t="s">
        <v>9313</v>
      </c>
      <c r="SH3" t="s">
        <v>9314</v>
      </c>
      <c r="SI3" t="s">
        <v>9315</v>
      </c>
      <c r="SJ3" t="s">
        <v>9316</v>
      </c>
      <c r="SK3" t="s">
        <v>9317</v>
      </c>
      <c r="SL3" t="s">
        <v>9318</v>
      </c>
      <c r="SM3" t="s">
        <v>9319</v>
      </c>
      <c r="SN3" t="s">
        <v>9320</v>
      </c>
      <c r="SO3" t="s">
        <v>9321</v>
      </c>
      <c r="SP3" t="s">
        <v>9322</v>
      </c>
      <c r="SQ3" t="s">
        <v>9323</v>
      </c>
      <c r="SR3" t="s">
        <v>9324</v>
      </c>
      <c r="SS3" t="s">
        <v>9325</v>
      </c>
      <c r="ST3" t="s">
        <v>9326</v>
      </c>
      <c r="SU3" t="s">
        <v>9327</v>
      </c>
      <c r="SV3" t="s">
        <v>9328</v>
      </c>
      <c r="SW3" t="s">
        <v>9329</v>
      </c>
      <c r="SX3" t="s">
        <v>9330</v>
      </c>
      <c r="SY3" t="s">
        <v>9331</v>
      </c>
      <c r="SZ3" t="s">
        <v>9332</v>
      </c>
      <c r="TA3" t="s">
        <v>9333</v>
      </c>
      <c r="TB3" t="s">
        <v>9334</v>
      </c>
      <c r="TC3" t="s">
        <v>9335</v>
      </c>
      <c r="TD3" t="s">
        <v>9336</v>
      </c>
      <c r="TE3" t="s">
        <v>9337</v>
      </c>
      <c r="TF3" t="s">
        <v>9338</v>
      </c>
      <c r="TG3" t="s">
        <v>9339</v>
      </c>
      <c r="TH3" t="s">
        <v>9340</v>
      </c>
      <c r="TI3" t="s">
        <v>9341</v>
      </c>
      <c r="TJ3" t="s">
        <v>9342</v>
      </c>
      <c r="TK3" t="s">
        <v>9343</v>
      </c>
      <c r="TL3" t="s">
        <v>9344</v>
      </c>
      <c r="TM3" t="s">
        <v>9345</v>
      </c>
      <c r="TN3" t="s">
        <v>9346</v>
      </c>
      <c r="TO3" t="s">
        <v>9347</v>
      </c>
      <c r="TP3" t="s">
        <v>9348</v>
      </c>
      <c r="TQ3" t="s">
        <v>9349</v>
      </c>
      <c r="TR3" t="s">
        <v>9350</v>
      </c>
      <c r="TS3" t="s">
        <v>9351</v>
      </c>
      <c r="TT3" t="s">
        <v>9352</v>
      </c>
      <c r="TU3" t="s">
        <v>9353</v>
      </c>
      <c r="TV3" t="s">
        <v>9354</v>
      </c>
      <c r="TW3" t="s">
        <v>9355</v>
      </c>
      <c r="TX3" t="s">
        <v>9356</v>
      </c>
      <c r="TY3" t="s">
        <v>9357</v>
      </c>
      <c r="TZ3" t="s">
        <v>9358</v>
      </c>
      <c r="UA3" t="s">
        <v>9359</v>
      </c>
      <c r="UB3" t="s">
        <v>9360</v>
      </c>
      <c r="UC3" t="s">
        <v>9361</v>
      </c>
      <c r="UD3" t="s">
        <v>9362</v>
      </c>
      <c r="UE3" t="s">
        <v>9363</v>
      </c>
      <c r="UF3" t="s">
        <v>9364</v>
      </c>
      <c r="UG3" t="s">
        <v>9365</v>
      </c>
      <c r="UH3" t="s">
        <v>9366</v>
      </c>
      <c r="UI3" t="s">
        <v>9367</v>
      </c>
      <c r="UJ3" t="s">
        <v>9368</v>
      </c>
      <c r="UK3" t="s">
        <v>9369</v>
      </c>
      <c r="UL3" t="s">
        <v>9370</v>
      </c>
      <c r="UM3" t="s">
        <v>9371</v>
      </c>
      <c r="UN3" t="s">
        <v>9372</v>
      </c>
      <c r="UO3" t="s">
        <v>9373</v>
      </c>
      <c r="UP3" t="s">
        <v>9374</v>
      </c>
      <c r="UQ3" t="s">
        <v>9375</v>
      </c>
      <c r="UR3" t="s">
        <v>9376</v>
      </c>
      <c r="US3" t="s">
        <v>9377</v>
      </c>
      <c r="UT3" t="s">
        <v>9378</v>
      </c>
      <c r="UU3" t="s">
        <v>9379</v>
      </c>
      <c r="UV3" t="s">
        <v>9380</v>
      </c>
      <c r="UW3" t="s">
        <v>9381</v>
      </c>
      <c r="UX3" t="s">
        <v>9382</v>
      </c>
      <c r="UY3" t="s">
        <v>9383</v>
      </c>
      <c r="UZ3" t="s">
        <v>9384</v>
      </c>
      <c r="VA3" t="s">
        <v>9385</v>
      </c>
      <c r="VB3" t="s">
        <v>9386</v>
      </c>
      <c r="VC3" t="s">
        <v>9387</v>
      </c>
      <c r="VD3" t="s">
        <v>9388</v>
      </c>
      <c r="VE3" t="s">
        <v>9389</v>
      </c>
      <c r="VF3" t="s">
        <v>9390</v>
      </c>
      <c r="VG3" t="s">
        <v>9391</v>
      </c>
      <c r="VH3" t="s">
        <v>9392</v>
      </c>
      <c r="VI3" t="s">
        <v>9393</v>
      </c>
      <c r="VJ3" t="s">
        <v>9394</v>
      </c>
      <c r="VK3" t="s">
        <v>9395</v>
      </c>
      <c r="VL3" t="s">
        <v>9396</v>
      </c>
      <c r="VM3" t="s">
        <v>9397</v>
      </c>
      <c r="VN3" t="s">
        <v>9398</v>
      </c>
      <c r="VO3" t="s">
        <v>9399</v>
      </c>
      <c r="VP3" t="s">
        <v>9400</v>
      </c>
      <c r="VQ3" t="s">
        <v>9401</v>
      </c>
      <c r="VR3" t="s">
        <v>9402</v>
      </c>
      <c r="VS3" t="s">
        <v>9403</v>
      </c>
      <c r="VT3" t="s">
        <v>9404</v>
      </c>
      <c r="VU3" t="s">
        <v>9405</v>
      </c>
      <c r="VV3" t="s">
        <v>9406</v>
      </c>
      <c r="VW3" t="s">
        <v>9407</v>
      </c>
      <c r="VX3" t="s">
        <v>9408</v>
      </c>
      <c r="VY3" t="s">
        <v>9409</v>
      </c>
      <c r="VZ3" t="s">
        <v>9410</v>
      </c>
      <c r="WA3" t="s">
        <v>9411</v>
      </c>
      <c r="WB3" t="s">
        <v>9412</v>
      </c>
      <c r="WC3" t="s">
        <v>9413</v>
      </c>
      <c r="WD3" t="s">
        <v>9414</v>
      </c>
      <c r="WE3" t="s">
        <v>9415</v>
      </c>
      <c r="WF3" t="s">
        <v>9416</v>
      </c>
      <c r="WG3" t="s">
        <v>9417</v>
      </c>
      <c r="WH3" t="s">
        <v>9418</v>
      </c>
      <c r="WI3" t="s">
        <v>9419</v>
      </c>
      <c r="WJ3" t="s">
        <v>9420</v>
      </c>
      <c r="WK3" t="s">
        <v>9421</v>
      </c>
      <c r="WL3" t="s">
        <v>9422</v>
      </c>
      <c r="WM3" t="s">
        <v>9423</v>
      </c>
      <c r="WN3" t="s">
        <v>9424</v>
      </c>
      <c r="WO3" t="s">
        <v>9425</v>
      </c>
      <c r="WP3" t="s">
        <v>9426</v>
      </c>
      <c r="WQ3" t="s">
        <v>9427</v>
      </c>
      <c r="WR3" t="s">
        <v>9428</v>
      </c>
      <c r="WS3" t="s">
        <v>9429</v>
      </c>
      <c r="WT3" t="s">
        <v>9430</v>
      </c>
      <c r="WU3" t="s">
        <v>9431</v>
      </c>
      <c r="WV3" t="s">
        <v>9432</v>
      </c>
      <c r="WW3" t="s">
        <v>9433</v>
      </c>
      <c r="WX3" t="s">
        <v>9434</v>
      </c>
      <c r="WY3" t="s">
        <v>9435</v>
      </c>
      <c r="WZ3" t="s">
        <v>9436</v>
      </c>
      <c r="XA3" t="s">
        <v>9437</v>
      </c>
      <c r="XB3" t="s">
        <v>9438</v>
      </c>
      <c r="XC3" t="s">
        <v>9439</v>
      </c>
      <c r="XD3" t="s">
        <v>9440</v>
      </c>
      <c r="XE3" t="s">
        <v>9441</v>
      </c>
      <c r="XF3" t="s">
        <v>9442</v>
      </c>
      <c r="XG3" t="s">
        <v>9443</v>
      </c>
      <c r="XH3" t="s">
        <v>9444</v>
      </c>
      <c r="XI3" t="s">
        <v>9445</v>
      </c>
      <c r="XJ3" t="s">
        <v>9446</v>
      </c>
      <c r="XK3" t="s">
        <v>9447</v>
      </c>
      <c r="XL3" t="s">
        <v>9448</v>
      </c>
      <c r="XM3" t="s">
        <v>9449</v>
      </c>
      <c r="XN3" t="s">
        <v>9450</v>
      </c>
      <c r="XO3" t="s">
        <v>9451</v>
      </c>
      <c r="XP3" t="s">
        <v>9452</v>
      </c>
      <c r="XQ3" t="s">
        <v>9453</v>
      </c>
      <c r="XR3" t="s">
        <v>9454</v>
      </c>
      <c r="XS3" t="s">
        <v>9455</v>
      </c>
      <c r="XT3" t="s">
        <v>9456</v>
      </c>
      <c r="XU3" t="s">
        <v>9457</v>
      </c>
      <c r="XV3" t="s">
        <v>9458</v>
      </c>
      <c r="XW3" t="s">
        <v>9459</v>
      </c>
      <c r="XX3" t="s">
        <v>9460</v>
      </c>
      <c r="XY3" t="s">
        <v>9461</v>
      </c>
      <c r="XZ3" t="s">
        <v>9462</v>
      </c>
      <c r="YA3" t="s">
        <v>9463</v>
      </c>
      <c r="YB3" t="s">
        <v>9464</v>
      </c>
      <c r="YC3" t="s">
        <v>9465</v>
      </c>
      <c r="YD3" t="s">
        <v>9466</v>
      </c>
      <c r="YE3" t="s">
        <v>9467</v>
      </c>
      <c r="YF3" t="s">
        <v>9468</v>
      </c>
      <c r="YG3" t="s">
        <v>9469</v>
      </c>
      <c r="YH3" t="s">
        <v>9470</v>
      </c>
      <c r="YI3" t="s">
        <v>9471</v>
      </c>
      <c r="YJ3" t="s">
        <v>9472</v>
      </c>
      <c r="YK3" t="s">
        <v>9473</v>
      </c>
      <c r="YL3" t="s">
        <v>9474</v>
      </c>
      <c r="YM3" t="s">
        <v>9475</v>
      </c>
      <c r="YN3" t="s">
        <v>9476</v>
      </c>
      <c r="YO3" t="s">
        <v>9477</v>
      </c>
      <c r="YP3" t="s">
        <v>9478</v>
      </c>
      <c r="YQ3" t="s">
        <v>9479</v>
      </c>
      <c r="YR3" t="s">
        <v>9480</v>
      </c>
      <c r="YS3" t="s">
        <v>9481</v>
      </c>
      <c r="YT3" t="s">
        <v>9482</v>
      </c>
      <c r="YU3" t="s">
        <v>9483</v>
      </c>
      <c r="YV3" t="s">
        <v>9484</v>
      </c>
      <c r="YW3" t="s">
        <v>9485</v>
      </c>
      <c r="YX3" t="s">
        <v>9486</v>
      </c>
      <c r="YY3" t="s">
        <v>9487</v>
      </c>
      <c r="YZ3" t="s">
        <v>9488</v>
      </c>
      <c r="ZA3" t="s">
        <v>9489</v>
      </c>
      <c r="ZB3" t="s">
        <v>9490</v>
      </c>
      <c r="ZC3" t="s">
        <v>9491</v>
      </c>
      <c r="ZD3" t="s">
        <v>9492</v>
      </c>
      <c r="ZE3" t="s">
        <v>9493</v>
      </c>
      <c r="ZF3" t="s">
        <v>9494</v>
      </c>
    </row>
    <row r="4" spans="1:682">
      <c r="A4" s="51">
        <v>1</v>
      </c>
      <c r="C4" s="53"/>
      <c r="G4" s="54"/>
      <c r="H4" s="53"/>
      <c r="J4" s="53"/>
      <c r="Q4" s="55"/>
      <c r="R4" s="55"/>
      <c r="X4" s="53"/>
      <c r="Y4" s="53"/>
      <c r="AC4" s="51">
        <v>1</v>
      </c>
      <c r="AD4">
        <v>43</v>
      </c>
      <c r="AE4" s="22" t="s">
        <v>6763</v>
      </c>
      <c r="AF4" s="22" t="s">
        <v>6766</v>
      </c>
      <c r="AG4" t="s">
        <v>9495</v>
      </c>
      <c r="AH4">
        <v>3</v>
      </c>
      <c r="AJ4">
        <v>6</v>
      </c>
      <c r="AK4">
        <v>1</v>
      </c>
      <c r="AL4">
        <v>11818</v>
      </c>
      <c r="AM4">
        <v>1</v>
      </c>
      <c r="AP4">
        <v>1</v>
      </c>
      <c r="AQ4">
        <v>1</v>
      </c>
      <c r="AR4">
        <v>10</v>
      </c>
      <c r="AS4">
        <v>100</v>
      </c>
      <c r="AT4">
        <v>0</v>
      </c>
      <c r="AU4">
        <v>60</v>
      </c>
      <c r="AV4">
        <v>40</v>
      </c>
      <c r="AW4">
        <v>100</v>
      </c>
      <c r="AX4">
        <v>0</v>
      </c>
      <c r="AY4">
        <v>100</v>
      </c>
      <c r="AZ4">
        <v>0</v>
      </c>
      <c r="BA4">
        <v>4</v>
      </c>
      <c r="BB4">
        <v>2</v>
      </c>
      <c r="BC4">
        <v>4</v>
      </c>
      <c r="BI4">
        <v>1</v>
      </c>
      <c r="BJ4">
        <v>1</v>
      </c>
      <c r="BR4">
        <v>4</v>
      </c>
      <c r="CS4">
        <v>2</v>
      </c>
      <c r="DB4">
        <v>2</v>
      </c>
      <c r="DG4">
        <v>8</v>
      </c>
      <c r="DV4">
        <v>2</v>
      </c>
      <c r="DW4" s="23">
        <v>0.29229166666666667</v>
      </c>
      <c r="DX4" s="23">
        <v>0.45834490740740741</v>
      </c>
      <c r="DY4">
        <v>239.12283333333301</v>
      </c>
      <c r="DZ4" s="23">
        <v>0.54180555555555554</v>
      </c>
      <c r="EA4" s="23">
        <v>0.666875</v>
      </c>
      <c r="EB4">
        <v>180.10871666666699</v>
      </c>
      <c r="EI4">
        <v>419.23155000000003</v>
      </c>
      <c r="EK4">
        <v>1</v>
      </c>
      <c r="EV4">
        <v>4</v>
      </c>
      <c r="FB4">
        <v>4</v>
      </c>
      <c r="FN4">
        <v>4</v>
      </c>
      <c r="FV4">
        <v>1</v>
      </c>
      <c r="FW4">
        <v>2</v>
      </c>
      <c r="FX4">
        <v>3</v>
      </c>
      <c r="FY4">
        <v>4</v>
      </c>
      <c r="FZ4">
        <v>5</v>
      </c>
      <c r="GA4">
        <v>7</v>
      </c>
      <c r="GB4">
        <v>8</v>
      </c>
      <c r="GC4">
        <v>10</v>
      </c>
      <c r="GD4">
        <v>11</v>
      </c>
      <c r="GI4">
        <v>2</v>
      </c>
      <c r="GR4">
        <v>99</v>
      </c>
      <c r="GS4">
        <v>1</v>
      </c>
      <c r="GX4" t="s">
        <v>9508</v>
      </c>
      <c r="GY4">
        <v>3</v>
      </c>
      <c r="GZ4">
        <v>4</v>
      </c>
      <c r="HH4">
        <v>4</v>
      </c>
      <c r="HN4">
        <v>1</v>
      </c>
      <c r="HU4">
        <v>6</v>
      </c>
      <c r="YV4">
        <v>3.5</v>
      </c>
      <c r="YW4">
        <v>2</v>
      </c>
      <c r="YX4" t="s">
        <v>9496</v>
      </c>
      <c r="YY4" s="19" t="s">
        <v>9497</v>
      </c>
    </row>
    <row r="5" spans="1:682">
      <c r="A5" s="51">
        <v>2</v>
      </c>
      <c r="C5" s="53"/>
      <c r="G5" s="54"/>
      <c r="H5" s="53"/>
      <c r="J5" s="53"/>
      <c r="Q5" s="55"/>
      <c r="R5" s="55"/>
      <c r="X5" s="53"/>
      <c r="Y5" s="53"/>
      <c r="AC5" s="51">
        <v>1</v>
      </c>
      <c r="AD5">
        <v>43</v>
      </c>
      <c r="AE5" s="22" t="s">
        <v>6763</v>
      </c>
      <c r="AF5" s="22" t="s">
        <v>6766</v>
      </c>
      <c r="AG5" t="s">
        <v>9498</v>
      </c>
      <c r="AH5">
        <v>3</v>
      </c>
      <c r="AJ5">
        <v>6</v>
      </c>
      <c r="AK5">
        <v>1</v>
      </c>
      <c r="AL5">
        <v>11826</v>
      </c>
      <c r="AM5">
        <v>1</v>
      </c>
      <c r="AP5">
        <v>2</v>
      </c>
      <c r="AQ5">
        <v>1</v>
      </c>
      <c r="AR5">
        <v>10</v>
      </c>
      <c r="AS5">
        <v>100</v>
      </c>
      <c r="AT5">
        <v>0</v>
      </c>
      <c r="AU5">
        <v>60</v>
      </c>
      <c r="AV5">
        <v>40</v>
      </c>
      <c r="AW5">
        <v>100</v>
      </c>
      <c r="AX5">
        <v>0</v>
      </c>
      <c r="AY5">
        <v>100</v>
      </c>
      <c r="AZ5">
        <v>0</v>
      </c>
      <c r="BA5">
        <v>0</v>
      </c>
      <c r="BI5">
        <v>1</v>
      </c>
      <c r="BJ5">
        <v>1</v>
      </c>
      <c r="BR5">
        <v>4</v>
      </c>
      <c r="CS5">
        <v>3</v>
      </c>
      <c r="DG5">
        <v>8</v>
      </c>
      <c r="DV5">
        <v>2</v>
      </c>
      <c r="DW5" s="23">
        <v>0.29216435185185186</v>
      </c>
      <c r="DX5" s="23">
        <v>0.45895833333333336</v>
      </c>
      <c r="DY5">
        <v>240.17971666666699</v>
      </c>
      <c r="DZ5" s="23">
        <v>0.54168981481481482</v>
      </c>
      <c r="EA5" s="23">
        <v>0.66678240740740746</v>
      </c>
      <c r="EB5">
        <v>180.134066666667</v>
      </c>
      <c r="EI5">
        <v>420.31378333333299</v>
      </c>
      <c r="EK5">
        <v>1</v>
      </c>
      <c r="EV5">
        <v>99</v>
      </c>
      <c r="FA5" t="s">
        <v>9499</v>
      </c>
      <c r="FB5">
        <v>4</v>
      </c>
      <c r="FN5">
        <v>5</v>
      </c>
      <c r="FV5">
        <v>1</v>
      </c>
      <c r="FW5">
        <v>4</v>
      </c>
      <c r="FX5">
        <v>5</v>
      </c>
      <c r="FY5">
        <v>7</v>
      </c>
      <c r="FZ5">
        <v>8</v>
      </c>
      <c r="GA5">
        <v>9</v>
      </c>
      <c r="GB5">
        <v>10</v>
      </c>
      <c r="GI5">
        <v>2</v>
      </c>
      <c r="GR5">
        <v>99</v>
      </c>
      <c r="GS5">
        <v>1</v>
      </c>
      <c r="GX5" t="s">
        <v>9500</v>
      </c>
      <c r="GY5">
        <v>99</v>
      </c>
      <c r="GZ5">
        <v>3</v>
      </c>
      <c r="HF5" t="s">
        <v>9501</v>
      </c>
      <c r="HH5">
        <v>99</v>
      </c>
      <c r="HM5" t="s">
        <v>9502</v>
      </c>
      <c r="HN5">
        <v>1</v>
      </c>
      <c r="HU5">
        <v>6</v>
      </c>
      <c r="YV5">
        <v>3</v>
      </c>
      <c r="YW5">
        <v>2</v>
      </c>
      <c r="YX5" t="s">
        <v>9503</v>
      </c>
      <c r="YY5" s="19" t="s">
        <v>9504</v>
      </c>
      <c r="ZD5">
        <v>13.985979971475899</v>
      </c>
      <c r="ZE5">
        <v>107.853903025389</v>
      </c>
    </row>
    <row r="6" spans="1:682">
      <c r="A6" s="51">
        <v>3</v>
      </c>
      <c r="C6" s="53"/>
      <c r="G6" s="54"/>
      <c r="H6" s="53"/>
      <c r="J6" s="53"/>
      <c r="Q6" s="55"/>
      <c r="R6" s="55"/>
      <c r="X6" s="53"/>
      <c r="Y6" s="53"/>
      <c r="AC6" s="51">
        <v>1</v>
      </c>
      <c r="AD6">
        <v>45</v>
      </c>
      <c r="AE6" s="22" t="s">
        <v>7124</v>
      </c>
      <c r="AF6" s="22" t="s">
        <v>7128</v>
      </c>
      <c r="AG6" t="s">
        <v>9505</v>
      </c>
      <c r="AH6">
        <v>4</v>
      </c>
      <c r="AJ6">
        <v>7</v>
      </c>
      <c r="AK6">
        <v>1</v>
      </c>
      <c r="AL6">
        <v>8549</v>
      </c>
      <c r="AM6">
        <v>1</v>
      </c>
      <c r="AP6">
        <v>2</v>
      </c>
      <c r="AQ6">
        <v>1</v>
      </c>
      <c r="AR6">
        <v>2</v>
      </c>
      <c r="AS6">
        <v>100</v>
      </c>
      <c r="AT6">
        <v>0</v>
      </c>
      <c r="AU6">
        <v>100</v>
      </c>
      <c r="AV6">
        <v>0</v>
      </c>
      <c r="AW6">
        <v>0</v>
      </c>
      <c r="AX6">
        <v>100</v>
      </c>
      <c r="AY6">
        <v>0</v>
      </c>
      <c r="AZ6">
        <v>100</v>
      </c>
      <c r="BA6">
        <v>0</v>
      </c>
      <c r="BI6">
        <v>2</v>
      </c>
      <c r="BR6">
        <v>4</v>
      </c>
      <c r="CS6">
        <v>3</v>
      </c>
      <c r="DG6">
        <v>8</v>
      </c>
      <c r="DV6">
        <v>2</v>
      </c>
      <c r="DW6" s="23">
        <v>0.29192129629629632</v>
      </c>
      <c r="DX6" s="23">
        <v>0.45873842592592595</v>
      </c>
      <c r="DY6">
        <v>240.21703333333301</v>
      </c>
      <c r="DZ6" s="23">
        <v>0.47956018518518517</v>
      </c>
      <c r="EA6" s="23">
        <v>0.70833333333333337</v>
      </c>
      <c r="EB6">
        <v>329.43303333333301</v>
      </c>
      <c r="EI6">
        <v>569.65006666666704</v>
      </c>
      <c r="EK6">
        <v>1</v>
      </c>
      <c r="EV6">
        <v>4</v>
      </c>
      <c r="EW6">
        <v>99</v>
      </c>
      <c r="FA6" t="s">
        <v>9506</v>
      </c>
      <c r="FB6">
        <v>4</v>
      </c>
      <c r="FN6">
        <v>99</v>
      </c>
      <c r="FT6" t="s">
        <v>9507</v>
      </c>
      <c r="FV6">
        <v>1</v>
      </c>
      <c r="FW6">
        <v>4</v>
      </c>
      <c r="FX6">
        <v>5</v>
      </c>
      <c r="FY6">
        <v>10</v>
      </c>
      <c r="FZ6">
        <v>11</v>
      </c>
      <c r="GI6">
        <v>2</v>
      </c>
      <c r="GR6">
        <v>99</v>
      </c>
      <c r="GX6" t="s">
        <v>9508</v>
      </c>
      <c r="GY6">
        <v>6</v>
      </c>
      <c r="HH6">
        <v>3</v>
      </c>
      <c r="HN6">
        <v>99</v>
      </c>
      <c r="HT6" t="s">
        <v>9509</v>
      </c>
      <c r="HU6">
        <v>99</v>
      </c>
      <c r="IB6" t="s">
        <v>9510</v>
      </c>
      <c r="YV6">
        <v>1.2</v>
      </c>
      <c r="YW6">
        <v>1</v>
      </c>
      <c r="YX6" t="s">
        <v>9511</v>
      </c>
      <c r="YY6" s="19" t="s">
        <v>9512</v>
      </c>
      <c r="ZD6">
        <v>11.946645405225</v>
      </c>
      <c r="ZE6">
        <v>107.61602551457</v>
      </c>
    </row>
    <row r="7" spans="1:682">
      <c r="A7" s="51">
        <v>4</v>
      </c>
      <c r="C7" s="53"/>
      <c r="G7" s="54"/>
      <c r="H7" s="53"/>
      <c r="J7" s="53"/>
      <c r="Q7" s="55"/>
      <c r="R7" s="55"/>
      <c r="X7" s="53"/>
      <c r="Y7" s="53"/>
      <c r="AC7" s="51">
        <v>2</v>
      </c>
      <c r="AD7">
        <v>45</v>
      </c>
      <c r="AE7" s="22" t="s">
        <v>7124</v>
      </c>
      <c r="AF7" s="22" t="s">
        <v>7128</v>
      </c>
      <c r="AG7" t="s">
        <v>9513</v>
      </c>
      <c r="AH7">
        <v>4</v>
      </c>
      <c r="AJ7">
        <v>7</v>
      </c>
      <c r="AK7">
        <v>1</v>
      </c>
      <c r="AL7">
        <v>8582</v>
      </c>
      <c r="AM7">
        <v>1</v>
      </c>
      <c r="AP7">
        <v>2</v>
      </c>
      <c r="AQ7">
        <v>1</v>
      </c>
      <c r="ID7">
        <v>1996</v>
      </c>
      <c r="IE7">
        <v>26</v>
      </c>
      <c r="IF7">
        <v>4</v>
      </c>
      <c r="IG7">
        <v>4</v>
      </c>
      <c r="II7">
        <v>44</v>
      </c>
      <c r="IJ7">
        <v>1</v>
      </c>
      <c r="IK7">
        <v>1</v>
      </c>
      <c r="IM7" t="s">
        <v>9514</v>
      </c>
      <c r="IN7">
        <v>3</v>
      </c>
      <c r="IP7" t="s">
        <v>9515</v>
      </c>
      <c r="IQ7">
        <v>2</v>
      </c>
      <c r="IR7" s="23">
        <v>0.29168981481481482</v>
      </c>
      <c r="IS7" s="23">
        <v>0.47927083333333331</v>
      </c>
      <c r="IT7">
        <v>270.12771666666703</v>
      </c>
      <c r="IU7" s="23">
        <v>0.54195601851851849</v>
      </c>
      <c r="IV7" s="23">
        <v>0.70883101851851849</v>
      </c>
      <c r="IW7">
        <v>240.30255</v>
      </c>
      <c r="JD7">
        <v>510.43026666666702</v>
      </c>
      <c r="JK7">
        <v>99</v>
      </c>
      <c r="JL7" t="s">
        <v>9516</v>
      </c>
      <c r="KB7">
        <v>99</v>
      </c>
      <c r="KI7" t="s">
        <v>9517</v>
      </c>
      <c r="KJ7">
        <v>5</v>
      </c>
      <c r="KL7">
        <v>3</v>
      </c>
      <c r="KM7">
        <v>2</v>
      </c>
      <c r="KN7">
        <v>2</v>
      </c>
      <c r="KP7">
        <v>99</v>
      </c>
      <c r="KQ7" t="s">
        <v>9518</v>
      </c>
      <c r="KR7" t="s">
        <v>9519</v>
      </c>
      <c r="KS7">
        <v>1</v>
      </c>
      <c r="KT7">
        <v>2</v>
      </c>
      <c r="KV7">
        <v>2</v>
      </c>
      <c r="KW7">
        <v>1</v>
      </c>
      <c r="KX7">
        <v>5</v>
      </c>
      <c r="LG7">
        <v>4</v>
      </c>
      <c r="LM7">
        <v>2</v>
      </c>
      <c r="LV7">
        <v>1</v>
      </c>
      <c r="LW7">
        <v>2</v>
      </c>
      <c r="LX7">
        <v>3</v>
      </c>
      <c r="LY7">
        <v>4</v>
      </c>
      <c r="MA7">
        <v>2</v>
      </c>
      <c r="MJ7">
        <v>1</v>
      </c>
      <c r="MK7">
        <v>4</v>
      </c>
      <c r="ML7">
        <v>5</v>
      </c>
      <c r="MM7">
        <v>6</v>
      </c>
      <c r="MN7">
        <v>10</v>
      </c>
      <c r="MO7">
        <v>11</v>
      </c>
      <c r="YX7" t="s">
        <v>9520</v>
      </c>
      <c r="YY7" s="19" t="s">
        <v>9521</v>
      </c>
      <c r="ZD7">
        <v>11.941074296694699</v>
      </c>
      <c r="ZE7">
        <v>107.624269820283</v>
      </c>
    </row>
    <row r="8" spans="1:682">
      <c r="A8" s="51">
        <v>5</v>
      </c>
      <c r="C8" s="53"/>
      <c r="G8" s="54"/>
      <c r="H8" s="53"/>
      <c r="J8" s="53"/>
      <c r="Q8" s="55"/>
      <c r="R8" s="55"/>
      <c r="X8" s="53"/>
      <c r="Y8" s="53"/>
      <c r="AC8" s="51">
        <v>1</v>
      </c>
      <c r="AD8">
        <v>45</v>
      </c>
      <c r="AE8" s="22" t="s">
        <v>7124</v>
      </c>
      <c r="AF8" s="22" t="s">
        <v>7128</v>
      </c>
      <c r="AG8" t="s">
        <v>9522</v>
      </c>
      <c r="AH8">
        <v>4</v>
      </c>
      <c r="AJ8">
        <v>7</v>
      </c>
      <c r="AK8">
        <v>1</v>
      </c>
      <c r="AL8">
        <v>8582</v>
      </c>
      <c r="AM8">
        <v>1</v>
      </c>
      <c r="AP8">
        <v>1</v>
      </c>
      <c r="AQ8">
        <v>1</v>
      </c>
      <c r="AR8">
        <v>10</v>
      </c>
      <c r="AS8">
        <v>100</v>
      </c>
      <c r="AT8">
        <v>0</v>
      </c>
      <c r="AU8">
        <v>60</v>
      </c>
      <c r="AV8">
        <v>40</v>
      </c>
      <c r="AW8">
        <v>100</v>
      </c>
      <c r="AX8">
        <v>0</v>
      </c>
      <c r="AY8">
        <v>100</v>
      </c>
      <c r="AZ8">
        <v>0</v>
      </c>
      <c r="BA8">
        <v>1</v>
      </c>
      <c r="BB8">
        <v>4</v>
      </c>
      <c r="BI8">
        <v>1</v>
      </c>
      <c r="BJ8">
        <v>1</v>
      </c>
      <c r="BR8">
        <v>2</v>
      </c>
      <c r="CI8">
        <v>99</v>
      </c>
      <c r="CR8" t="s">
        <v>9523</v>
      </c>
      <c r="CS8">
        <v>1</v>
      </c>
      <c r="CW8">
        <v>1</v>
      </c>
      <c r="DG8">
        <v>8</v>
      </c>
      <c r="DV8">
        <v>2</v>
      </c>
      <c r="DW8" s="23">
        <v>0.29194444444444445</v>
      </c>
      <c r="DX8" s="23">
        <v>0.45868055555555554</v>
      </c>
      <c r="DY8">
        <v>240.106333333333</v>
      </c>
      <c r="DZ8" s="23">
        <v>0.54211805555555559</v>
      </c>
      <c r="EA8" s="23">
        <v>0.70887731481481486</v>
      </c>
      <c r="EB8">
        <v>240.131316666667</v>
      </c>
      <c r="EI8">
        <v>480.23764999999997</v>
      </c>
      <c r="EK8">
        <v>1</v>
      </c>
      <c r="EV8">
        <v>4</v>
      </c>
      <c r="FB8">
        <v>4</v>
      </c>
      <c r="FN8">
        <v>99</v>
      </c>
      <c r="FT8" t="s">
        <v>9524</v>
      </c>
      <c r="FV8">
        <v>4</v>
      </c>
      <c r="FW8">
        <v>5</v>
      </c>
      <c r="FX8">
        <v>7</v>
      </c>
      <c r="FY8">
        <v>10</v>
      </c>
      <c r="FZ8">
        <v>11</v>
      </c>
      <c r="GI8">
        <v>2</v>
      </c>
      <c r="GR8">
        <v>99</v>
      </c>
      <c r="GX8" t="s">
        <v>9525</v>
      </c>
      <c r="GY8">
        <v>99</v>
      </c>
      <c r="HF8" t="s">
        <v>9526</v>
      </c>
      <c r="HH8">
        <v>99</v>
      </c>
      <c r="HM8" t="s">
        <v>9527</v>
      </c>
      <c r="HN8">
        <v>99</v>
      </c>
      <c r="HT8" t="s">
        <v>9528</v>
      </c>
      <c r="HU8">
        <v>99</v>
      </c>
      <c r="IB8" t="s">
        <v>9529</v>
      </c>
      <c r="YV8">
        <v>3</v>
      </c>
      <c r="YW8">
        <v>2</v>
      </c>
      <c r="YX8" t="s">
        <v>9530</v>
      </c>
      <c r="YY8" s="19" t="s">
        <v>9531</v>
      </c>
      <c r="ZD8">
        <v>11.9411528163293</v>
      </c>
      <c r="ZE8">
        <v>107.62429782685101</v>
      </c>
    </row>
    <row r="9" spans="1:682">
      <c r="A9" s="51">
        <v>6</v>
      </c>
      <c r="C9" s="53"/>
      <c r="G9" s="54"/>
      <c r="H9" s="53"/>
      <c r="J9" s="53"/>
      <c r="Q9" s="55"/>
      <c r="R9" s="55"/>
      <c r="X9" s="53"/>
      <c r="Y9" s="53"/>
      <c r="AC9" s="51">
        <v>1</v>
      </c>
      <c r="AD9">
        <v>45</v>
      </c>
      <c r="AE9" s="22" t="s">
        <v>7124</v>
      </c>
      <c r="AF9" s="22" t="s">
        <v>7128</v>
      </c>
      <c r="AG9" t="s">
        <v>9532</v>
      </c>
      <c r="AH9">
        <v>4</v>
      </c>
      <c r="AJ9">
        <v>7</v>
      </c>
      <c r="AK9">
        <v>1</v>
      </c>
      <c r="AL9">
        <v>8535</v>
      </c>
      <c r="AM9">
        <v>1</v>
      </c>
      <c r="AP9">
        <v>2</v>
      </c>
      <c r="AQ9">
        <v>1</v>
      </c>
      <c r="AR9">
        <v>6</v>
      </c>
      <c r="AS9">
        <v>100</v>
      </c>
      <c r="AT9">
        <v>0</v>
      </c>
      <c r="AU9">
        <v>70</v>
      </c>
      <c r="AV9">
        <v>30</v>
      </c>
      <c r="AW9">
        <v>50</v>
      </c>
      <c r="AX9">
        <v>50</v>
      </c>
      <c r="AY9">
        <v>70</v>
      </c>
      <c r="AZ9">
        <v>30</v>
      </c>
      <c r="BA9">
        <v>0</v>
      </c>
      <c r="BI9">
        <v>1</v>
      </c>
      <c r="BJ9">
        <v>1</v>
      </c>
      <c r="BR9">
        <v>2</v>
      </c>
      <c r="CS9">
        <v>4</v>
      </c>
      <c r="DG9">
        <v>8</v>
      </c>
      <c r="DV9">
        <v>4</v>
      </c>
      <c r="DW9" s="23">
        <v>0.29168981481481482</v>
      </c>
      <c r="DX9" s="23">
        <v>0.35466435185185186</v>
      </c>
      <c r="DY9">
        <v>90.684683333333297</v>
      </c>
      <c r="DZ9" s="23">
        <v>0.35478009259259258</v>
      </c>
      <c r="EA9" s="23">
        <v>0.45834490740740741</v>
      </c>
      <c r="EB9">
        <v>149.13888333333301</v>
      </c>
      <c r="EC9" s="23">
        <v>0.5417939814814815</v>
      </c>
      <c r="ED9" s="23">
        <v>0.59395833333333337</v>
      </c>
      <c r="EE9">
        <v>75.121799999999993</v>
      </c>
      <c r="EF9" s="23">
        <v>0.60453703703703698</v>
      </c>
      <c r="EG9" s="23">
        <v>0.71916666666666662</v>
      </c>
      <c r="EH9">
        <v>165.06909999999999</v>
      </c>
      <c r="EI9">
        <v>480.01446666666601</v>
      </c>
      <c r="EK9">
        <v>1</v>
      </c>
      <c r="EV9">
        <v>99</v>
      </c>
      <c r="FA9" t="s">
        <v>9533</v>
      </c>
      <c r="FB9">
        <v>2</v>
      </c>
      <c r="FN9">
        <v>5</v>
      </c>
      <c r="FV9">
        <v>1</v>
      </c>
      <c r="FW9">
        <v>4</v>
      </c>
      <c r="FX9">
        <v>5</v>
      </c>
      <c r="FY9">
        <v>7</v>
      </c>
      <c r="FZ9">
        <v>8</v>
      </c>
      <c r="GA9">
        <v>10</v>
      </c>
      <c r="GB9">
        <v>11</v>
      </c>
      <c r="GI9">
        <v>2</v>
      </c>
      <c r="GR9">
        <v>99</v>
      </c>
      <c r="GX9" t="s">
        <v>9534</v>
      </c>
      <c r="GY9">
        <v>4</v>
      </c>
      <c r="HH9">
        <v>3</v>
      </c>
      <c r="HI9">
        <v>4</v>
      </c>
      <c r="HN9">
        <v>1</v>
      </c>
      <c r="HU9">
        <v>6</v>
      </c>
      <c r="YV9">
        <v>2.5</v>
      </c>
      <c r="YW9">
        <v>2</v>
      </c>
      <c r="YX9" t="s">
        <v>9535</v>
      </c>
      <c r="YY9" s="19" t="s">
        <v>9536</v>
      </c>
      <c r="ZD9">
        <v>11.950716691050101</v>
      </c>
      <c r="ZE9">
        <v>107.613169126876</v>
      </c>
    </row>
    <row r="10" spans="1:682">
      <c r="A10" s="51">
        <v>7</v>
      </c>
      <c r="C10" s="53"/>
      <c r="G10" s="54"/>
      <c r="H10" s="53"/>
      <c r="J10" s="53"/>
      <c r="Q10" s="55"/>
      <c r="R10" s="55"/>
      <c r="X10" s="53"/>
      <c r="Y10" s="53"/>
      <c r="AC10" s="51">
        <v>1</v>
      </c>
      <c r="AD10">
        <v>45</v>
      </c>
      <c r="AE10" s="22" t="s">
        <v>7124</v>
      </c>
      <c r="AF10" s="22" t="s">
        <v>7128</v>
      </c>
      <c r="AG10" t="s">
        <v>9537</v>
      </c>
      <c r="AH10">
        <v>4</v>
      </c>
      <c r="AJ10">
        <v>7</v>
      </c>
      <c r="AK10">
        <v>1</v>
      </c>
      <c r="AL10">
        <v>8525</v>
      </c>
      <c r="AM10">
        <v>1</v>
      </c>
      <c r="AP10">
        <v>2</v>
      </c>
      <c r="AQ10">
        <v>1</v>
      </c>
      <c r="AR10">
        <v>2</v>
      </c>
      <c r="AS10">
        <v>100</v>
      </c>
      <c r="AT10">
        <v>0</v>
      </c>
      <c r="AU10">
        <v>50</v>
      </c>
      <c r="AV10">
        <v>50</v>
      </c>
      <c r="AW10">
        <v>0</v>
      </c>
      <c r="AX10">
        <v>100</v>
      </c>
      <c r="AY10">
        <v>0</v>
      </c>
      <c r="AZ10">
        <v>100</v>
      </c>
      <c r="BA10">
        <v>0</v>
      </c>
      <c r="BI10">
        <v>1</v>
      </c>
      <c r="BJ10">
        <v>1</v>
      </c>
      <c r="BR10">
        <v>2</v>
      </c>
      <c r="CS10">
        <v>4</v>
      </c>
      <c r="DG10">
        <v>8</v>
      </c>
      <c r="DV10">
        <v>4</v>
      </c>
      <c r="DW10" s="23">
        <v>0.29175925925925927</v>
      </c>
      <c r="DX10" s="23">
        <v>0.37561342592592595</v>
      </c>
      <c r="DY10">
        <v>120.744983333333</v>
      </c>
      <c r="DZ10" s="23">
        <v>0.38549768518518518</v>
      </c>
      <c r="EA10" s="23">
        <v>0.45853009259259259</v>
      </c>
      <c r="EB10">
        <v>105.168866666667</v>
      </c>
      <c r="EC10" s="23">
        <v>0.54196759259259264</v>
      </c>
      <c r="ED10" s="23">
        <v>0.62538194444444439</v>
      </c>
      <c r="EE10">
        <v>120.12725</v>
      </c>
      <c r="EF10" s="23">
        <v>0.63590277777777782</v>
      </c>
      <c r="EG10" s="23">
        <v>0.6881018518518518</v>
      </c>
      <c r="EH10">
        <v>75.162766666666698</v>
      </c>
      <c r="EI10">
        <v>421.20386666666701</v>
      </c>
      <c r="EK10">
        <v>1</v>
      </c>
      <c r="EV10">
        <v>99</v>
      </c>
      <c r="FA10" t="s">
        <v>9538</v>
      </c>
      <c r="FB10">
        <v>2</v>
      </c>
      <c r="FJ10" t="s">
        <v>9771</v>
      </c>
      <c r="FN10">
        <v>5</v>
      </c>
      <c r="FV10">
        <v>1</v>
      </c>
      <c r="FW10">
        <v>4</v>
      </c>
      <c r="FX10">
        <v>5</v>
      </c>
      <c r="FY10">
        <v>7</v>
      </c>
      <c r="FZ10">
        <v>8</v>
      </c>
      <c r="GA10">
        <v>10</v>
      </c>
      <c r="GB10">
        <v>11</v>
      </c>
      <c r="GI10">
        <v>2</v>
      </c>
      <c r="GR10">
        <v>99</v>
      </c>
      <c r="GX10" t="s">
        <v>9539</v>
      </c>
      <c r="GY10">
        <v>6</v>
      </c>
      <c r="HH10">
        <v>3</v>
      </c>
      <c r="HI10">
        <v>99</v>
      </c>
      <c r="HM10" t="s">
        <v>9540</v>
      </c>
      <c r="HN10">
        <v>1</v>
      </c>
      <c r="HU10">
        <v>6</v>
      </c>
      <c r="YV10">
        <v>1</v>
      </c>
      <c r="YW10">
        <v>1</v>
      </c>
      <c r="YX10" t="s">
        <v>9541</v>
      </c>
      <c r="YY10" s="19" t="s">
        <v>9542</v>
      </c>
      <c r="ZD10">
        <v>11.953481350000001</v>
      </c>
      <c r="ZE10">
        <v>107.613213616667</v>
      </c>
    </row>
    <row r="11" spans="1:682">
      <c r="A11" s="51">
        <v>8</v>
      </c>
      <c r="C11" s="53"/>
      <c r="G11" s="54"/>
      <c r="H11" s="53"/>
      <c r="J11" s="53"/>
      <c r="Q11" s="55"/>
      <c r="R11" s="55"/>
      <c r="X11" s="53"/>
      <c r="Y11" s="53"/>
      <c r="AC11" s="51">
        <v>1</v>
      </c>
      <c r="AD11">
        <v>45</v>
      </c>
      <c r="AE11" s="22" t="s">
        <v>7124</v>
      </c>
      <c r="AF11" s="22" t="s">
        <v>7128</v>
      </c>
      <c r="AG11" t="s">
        <v>9543</v>
      </c>
      <c r="AH11">
        <v>4</v>
      </c>
      <c r="AJ11">
        <v>7</v>
      </c>
      <c r="AK11">
        <v>1</v>
      </c>
      <c r="AL11">
        <v>8576</v>
      </c>
      <c r="AM11">
        <v>1</v>
      </c>
      <c r="AP11">
        <v>1</v>
      </c>
      <c r="AQ11">
        <v>1</v>
      </c>
      <c r="AR11">
        <v>5</v>
      </c>
      <c r="AS11">
        <v>50</v>
      </c>
      <c r="AT11">
        <v>50</v>
      </c>
      <c r="AU11">
        <v>60</v>
      </c>
      <c r="AV11">
        <v>40</v>
      </c>
      <c r="AW11">
        <v>0</v>
      </c>
      <c r="AX11">
        <v>100</v>
      </c>
      <c r="AY11">
        <v>100</v>
      </c>
      <c r="AZ11">
        <v>0</v>
      </c>
      <c r="BA11">
        <v>0</v>
      </c>
      <c r="BI11">
        <v>1</v>
      </c>
      <c r="BJ11">
        <v>1</v>
      </c>
      <c r="BK11">
        <v>2</v>
      </c>
      <c r="BL11">
        <v>4</v>
      </c>
      <c r="BR11">
        <v>2</v>
      </c>
      <c r="CS11">
        <v>4</v>
      </c>
      <c r="DG11">
        <v>8</v>
      </c>
      <c r="DV11">
        <v>4</v>
      </c>
      <c r="DW11" s="23">
        <v>0.29215277777777776</v>
      </c>
      <c r="DX11" s="23">
        <v>0.37560185185185185</v>
      </c>
      <c r="DY11">
        <v>120.173866666667</v>
      </c>
      <c r="DZ11" s="23">
        <v>0.39587962962962964</v>
      </c>
      <c r="EA11" s="23">
        <v>0.45844907407407409</v>
      </c>
      <c r="EB11">
        <v>90.100250000000003</v>
      </c>
      <c r="EC11" s="23">
        <v>0.54193287037037041</v>
      </c>
      <c r="ED11" s="23">
        <v>0.60451388888888891</v>
      </c>
      <c r="EE11">
        <v>90.120549999999994</v>
      </c>
      <c r="EF11" s="23">
        <v>0.62545138888888885</v>
      </c>
      <c r="EG11" s="23">
        <v>0.70890046296296294</v>
      </c>
      <c r="EH11">
        <v>120.159183333333</v>
      </c>
      <c r="EI11">
        <v>420.55385000000001</v>
      </c>
      <c r="EJ11">
        <v>1</v>
      </c>
      <c r="EK11">
        <v>1</v>
      </c>
      <c r="EL11">
        <v>3</v>
      </c>
      <c r="ER11">
        <v>2</v>
      </c>
      <c r="EV11">
        <v>2</v>
      </c>
      <c r="FB11">
        <v>2</v>
      </c>
      <c r="FF11" t="s">
        <v>9772</v>
      </c>
      <c r="FJ11" t="s">
        <v>9772</v>
      </c>
      <c r="FN11">
        <v>5</v>
      </c>
      <c r="FV11">
        <v>1</v>
      </c>
      <c r="FW11">
        <v>4</v>
      </c>
      <c r="FX11">
        <v>5</v>
      </c>
      <c r="FY11">
        <v>7</v>
      </c>
      <c r="FZ11">
        <v>8</v>
      </c>
      <c r="GA11">
        <v>10</v>
      </c>
      <c r="GB11">
        <v>11</v>
      </c>
      <c r="GI11">
        <v>2</v>
      </c>
      <c r="GR11">
        <v>99</v>
      </c>
      <c r="GX11" t="s">
        <v>9544</v>
      </c>
      <c r="GY11">
        <v>4</v>
      </c>
      <c r="HH11">
        <v>3</v>
      </c>
      <c r="HN11">
        <v>1</v>
      </c>
      <c r="HU11">
        <v>5</v>
      </c>
      <c r="YV11">
        <v>1</v>
      </c>
      <c r="YW11">
        <v>1</v>
      </c>
      <c r="YX11" t="s">
        <v>9545</v>
      </c>
      <c r="YY11" s="19" t="s">
        <v>9546</v>
      </c>
      <c r="ZD11">
        <v>11.9491632666667</v>
      </c>
      <c r="ZE11">
        <v>107.61428485</v>
      </c>
    </row>
    <row r="12" spans="1:682">
      <c r="A12" s="51">
        <v>9</v>
      </c>
      <c r="C12" s="53"/>
      <c r="G12" s="54"/>
      <c r="H12" s="53"/>
      <c r="J12" s="53"/>
      <c r="Q12" s="55"/>
      <c r="R12" s="55"/>
      <c r="X12" s="53"/>
      <c r="Y12" s="53"/>
      <c r="AC12" s="51">
        <v>1</v>
      </c>
      <c r="AD12">
        <v>45</v>
      </c>
      <c r="AE12" s="22" t="s">
        <v>7124</v>
      </c>
      <c r="AF12" s="22" t="s">
        <v>7128</v>
      </c>
      <c r="AG12" t="s">
        <v>9547</v>
      </c>
      <c r="AH12">
        <v>4</v>
      </c>
      <c r="AJ12">
        <v>7</v>
      </c>
      <c r="AK12">
        <v>1</v>
      </c>
      <c r="AL12">
        <v>8590</v>
      </c>
      <c r="AM12">
        <v>1</v>
      </c>
      <c r="AP12">
        <v>1</v>
      </c>
      <c r="AQ12">
        <v>1</v>
      </c>
      <c r="AR12">
        <v>4</v>
      </c>
      <c r="AS12">
        <v>100</v>
      </c>
      <c r="AT12">
        <v>0</v>
      </c>
      <c r="AU12">
        <v>50</v>
      </c>
      <c r="AV12">
        <v>50</v>
      </c>
      <c r="AW12">
        <v>0</v>
      </c>
      <c r="AX12">
        <v>100</v>
      </c>
      <c r="AY12">
        <v>100</v>
      </c>
      <c r="AZ12">
        <v>0</v>
      </c>
      <c r="BA12">
        <v>0</v>
      </c>
      <c r="BI12">
        <v>1</v>
      </c>
      <c r="BJ12">
        <v>1</v>
      </c>
      <c r="BR12">
        <v>2</v>
      </c>
      <c r="CS12">
        <v>4</v>
      </c>
      <c r="DG12">
        <v>8</v>
      </c>
      <c r="DV12">
        <v>4</v>
      </c>
      <c r="DW12" s="23">
        <v>0.29226851851851854</v>
      </c>
      <c r="DX12" s="23">
        <v>0.36462962962962964</v>
      </c>
      <c r="DY12">
        <v>104.19995</v>
      </c>
      <c r="DZ12" s="23">
        <v>0.38557870370370373</v>
      </c>
      <c r="EA12" s="23">
        <v>0.45855324074074072</v>
      </c>
      <c r="EB12">
        <v>105.093883333333</v>
      </c>
      <c r="EC12" s="23">
        <v>0.54201388888888891</v>
      </c>
      <c r="ED12" s="23">
        <v>0.61501157407407403</v>
      </c>
      <c r="EE12">
        <v>105.1186</v>
      </c>
      <c r="EF12" s="23">
        <v>0.63598379629629631</v>
      </c>
      <c r="EG12" s="23">
        <v>0.70849537037037036</v>
      </c>
      <c r="EH12">
        <v>104.4192</v>
      </c>
      <c r="EI12">
        <v>418.831633333333</v>
      </c>
      <c r="EK12">
        <v>1</v>
      </c>
      <c r="EV12">
        <v>99</v>
      </c>
      <c r="FA12" t="s">
        <v>9548</v>
      </c>
      <c r="FB12">
        <v>2</v>
      </c>
      <c r="FN12">
        <v>5</v>
      </c>
      <c r="FV12">
        <v>1</v>
      </c>
      <c r="FW12">
        <v>4</v>
      </c>
      <c r="FX12">
        <v>5</v>
      </c>
      <c r="FY12">
        <v>7</v>
      </c>
      <c r="FZ12">
        <v>8</v>
      </c>
      <c r="GA12">
        <v>10</v>
      </c>
      <c r="GB12">
        <v>11</v>
      </c>
      <c r="GI12">
        <v>2</v>
      </c>
      <c r="GR12">
        <v>99</v>
      </c>
      <c r="GX12" t="s">
        <v>9549</v>
      </c>
      <c r="GY12">
        <v>4</v>
      </c>
      <c r="HH12">
        <v>3</v>
      </c>
      <c r="HN12">
        <v>1</v>
      </c>
      <c r="HO12">
        <v>4</v>
      </c>
      <c r="HU12">
        <v>99</v>
      </c>
      <c r="IB12" t="s">
        <v>9550</v>
      </c>
      <c r="YV12">
        <v>3</v>
      </c>
      <c r="YW12">
        <v>2</v>
      </c>
      <c r="YX12" t="s">
        <v>9551</v>
      </c>
      <c r="YY12" s="19" t="s">
        <v>9552</v>
      </c>
      <c r="ZD12">
        <v>11.9499029</v>
      </c>
      <c r="ZE12">
        <v>107.612960683333</v>
      </c>
    </row>
    <row r="13" spans="1:682">
      <c r="A13" s="51">
        <v>10</v>
      </c>
      <c r="C13" s="53"/>
      <c r="G13" s="54"/>
      <c r="H13" s="53"/>
      <c r="J13" s="53"/>
      <c r="Q13" s="55"/>
      <c r="R13" s="55"/>
      <c r="X13" s="53"/>
      <c r="Y13" s="53"/>
      <c r="AC13" s="51">
        <v>3</v>
      </c>
      <c r="AD13">
        <v>43</v>
      </c>
      <c r="AE13" s="22" t="s">
        <v>6763</v>
      </c>
      <c r="AF13" s="22" t="s">
        <v>6766</v>
      </c>
      <c r="AG13" t="s">
        <v>9553</v>
      </c>
      <c r="AH13">
        <v>3</v>
      </c>
      <c r="AJ13">
        <v>6</v>
      </c>
      <c r="AK13">
        <v>1</v>
      </c>
      <c r="AL13">
        <v>11818</v>
      </c>
      <c r="AM13">
        <v>1</v>
      </c>
      <c r="MW13">
        <v>13.984750220552099</v>
      </c>
      <c r="MX13">
        <v>107.85679427906901</v>
      </c>
      <c r="MY13">
        <v>2</v>
      </c>
      <c r="OH13">
        <v>2</v>
      </c>
      <c r="OZ13">
        <v>99</v>
      </c>
      <c r="PQ13" t="s">
        <v>9554</v>
      </c>
      <c r="PR13">
        <v>4</v>
      </c>
      <c r="PS13">
        <v>5</v>
      </c>
      <c r="PT13">
        <v>7</v>
      </c>
      <c r="PU13">
        <v>8</v>
      </c>
      <c r="PV13">
        <v>9</v>
      </c>
      <c r="PW13">
        <v>10</v>
      </c>
      <c r="QF13" t="s">
        <v>9555</v>
      </c>
      <c r="QG13" t="s">
        <v>9556</v>
      </c>
      <c r="SH13">
        <v>3</v>
      </c>
      <c r="SI13">
        <v>2</v>
      </c>
      <c r="SJ13">
        <v>4</v>
      </c>
      <c r="SK13">
        <v>4</v>
      </c>
      <c r="SL13">
        <v>4</v>
      </c>
      <c r="SM13">
        <v>1</v>
      </c>
      <c r="SN13" t="s">
        <v>9557</v>
      </c>
      <c r="SO13">
        <v>1</v>
      </c>
      <c r="SP13">
        <v>2</v>
      </c>
      <c r="SQ13">
        <v>6</v>
      </c>
      <c r="SU13">
        <v>1</v>
      </c>
      <c r="SV13">
        <v>1</v>
      </c>
      <c r="SW13">
        <v>3</v>
      </c>
      <c r="SX13">
        <v>4</v>
      </c>
      <c r="SY13">
        <v>2</v>
      </c>
      <c r="SZ13">
        <v>1</v>
      </c>
      <c r="TA13" t="s">
        <v>9558</v>
      </c>
      <c r="TB13">
        <v>1</v>
      </c>
      <c r="TC13">
        <v>2</v>
      </c>
      <c r="TD13">
        <v>6</v>
      </c>
      <c r="TU13">
        <v>3</v>
      </c>
      <c r="TV13">
        <v>3</v>
      </c>
      <c r="TW13">
        <v>2</v>
      </c>
      <c r="TX13">
        <v>3</v>
      </c>
      <c r="TY13">
        <v>2</v>
      </c>
      <c r="TZ13">
        <v>2</v>
      </c>
      <c r="UA13">
        <v>2</v>
      </c>
      <c r="UB13" t="s">
        <v>9559</v>
      </c>
      <c r="UC13">
        <v>1</v>
      </c>
      <c r="UD13">
        <v>2</v>
      </c>
      <c r="UE13">
        <v>3</v>
      </c>
      <c r="UF13">
        <v>4</v>
      </c>
      <c r="UG13">
        <v>5</v>
      </c>
      <c r="UH13">
        <v>6</v>
      </c>
      <c r="UI13">
        <v>7</v>
      </c>
      <c r="UJ13">
        <v>1</v>
      </c>
      <c r="UK13">
        <v>4</v>
      </c>
      <c r="UL13">
        <v>4</v>
      </c>
      <c r="UM13">
        <v>2</v>
      </c>
      <c r="UN13">
        <v>1</v>
      </c>
      <c r="UO13">
        <v>4</v>
      </c>
      <c r="UP13" t="s">
        <v>9560</v>
      </c>
      <c r="UQ13">
        <v>1</v>
      </c>
      <c r="UR13">
        <v>4</v>
      </c>
      <c r="US13">
        <v>5</v>
      </c>
      <c r="UW13">
        <v>2</v>
      </c>
      <c r="UX13">
        <v>3</v>
      </c>
      <c r="UY13">
        <v>3</v>
      </c>
      <c r="UZ13">
        <v>3</v>
      </c>
      <c r="VA13">
        <v>2</v>
      </c>
      <c r="VB13" t="s">
        <v>9561</v>
      </c>
      <c r="VC13">
        <v>1</v>
      </c>
      <c r="VD13">
        <v>2</v>
      </c>
      <c r="VE13">
        <v>3</v>
      </c>
      <c r="VF13">
        <v>4</v>
      </c>
      <c r="VG13">
        <v>5</v>
      </c>
      <c r="VH13">
        <v>2</v>
      </c>
      <c r="VI13">
        <v>4</v>
      </c>
      <c r="VJ13">
        <v>1</v>
      </c>
      <c r="VK13">
        <v>1</v>
      </c>
      <c r="VL13" t="s">
        <v>9560</v>
      </c>
      <c r="VM13">
        <v>1</v>
      </c>
      <c r="VN13">
        <v>3</v>
      </c>
      <c r="VO13">
        <v>4</v>
      </c>
      <c r="WL13">
        <v>4</v>
      </c>
      <c r="WM13">
        <v>4</v>
      </c>
      <c r="WN13">
        <v>2</v>
      </c>
      <c r="WO13">
        <v>4</v>
      </c>
      <c r="WP13">
        <v>1</v>
      </c>
      <c r="WQ13">
        <v>4</v>
      </c>
      <c r="WR13">
        <v>2</v>
      </c>
      <c r="WS13">
        <v>2</v>
      </c>
      <c r="WT13" t="s">
        <v>9560</v>
      </c>
      <c r="WU13">
        <v>3</v>
      </c>
      <c r="WV13">
        <v>5</v>
      </c>
      <c r="WW13">
        <v>7</v>
      </c>
      <c r="WX13">
        <v>8</v>
      </c>
      <c r="XC13">
        <v>4</v>
      </c>
      <c r="XD13">
        <v>1</v>
      </c>
      <c r="XE13">
        <v>4</v>
      </c>
      <c r="XF13">
        <v>4</v>
      </c>
      <c r="XG13" t="s">
        <v>9560</v>
      </c>
      <c r="XH13">
        <v>2</v>
      </c>
      <c r="XL13">
        <v>4</v>
      </c>
      <c r="XM13">
        <v>1</v>
      </c>
      <c r="XN13">
        <v>4</v>
      </c>
      <c r="XO13">
        <v>4</v>
      </c>
      <c r="XP13" t="s">
        <v>9561</v>
      </c>
      <c r="XQ13">
        <v>2</v>
      </c>
      <c r="XU13">
        <v>3</v>
      </c>
      <c r="XV13">
        <v>2</v>
      </c>
      <c r="XW13">
        <v>1</v>
      </c>
      <c r="XX13">
        <v>1</v>
      </c>
      <c r="XY13">
        <v>1</v>
      </c>
      <c r="XZ13">
        <v>1</v>
      </c>
      <c r="YA13">
        <v>2</v>
      </c>
      <c r="YB13" t="s">
        <v>9562</v>
      </c>
      <c r="YC13">
        <v>1</v>
      </c>
      <c r="YD13">
        <v>2</v>
      </c>
      <c r="YE13">
        <v>3</v>
      </c>
      <c r="YF13">
        <v>4</v>
      </c>
      <c r="YG13">
        <v>5</v>
      </c>
      <c r="YH13">
        <v>6</v>
      </c>
      <c r="YI13">
        <v>7</v>
      </c>
      <c r="YJ13">
        <v>4</v>
      </c>
      <c r="YK13">
        <v>3</v>
      </c>
      <c r="YL13">
        <v>4</v>
      </c>
      <c r="YM13">
        <v>4</v>
      </c>
      <c r="YN13" t="s">
        <v>9563</v>
      </c>
      <c r="YO13">
        <v>2</v>
      </c>
      <c r="YS13">
        <v>4</v>
      </c>
      <c r="YT13" t="s">
        <v>9561</v>
      </c>
      <c r="YV13">
        <v>3</v>
      </c>
      <c r="YW13">
        <v>2</v>
      </c>
      <c r="YZ13" t="s">
        <v>9561</v>
      </c>
      <c r="ZB13">
        <v>3</v>
      </c>
      <c r="ZC13">
        <v>10</v>
      </c>
    </row>
    <row r="14" spans="1:682">
      <c r="A14" s="51">
        <v>11</v>
      </c>
      <c r="C14" s="53"/>
      <c r="G14" s="54"/>
      <c r="H14" s="53"/>
      <c r="J14" s="53"/>
      <c r="Q14" s="55"/>
      <c r="R14" s="55"/>
      <c r="X14" s="53"/>
      <c r="Y14" s="53"/>
      <c r="AC14" s="51">
        <v>3</v>
      </c>
      <c r="AD14">
        <v>43</v>
      </c>
      <c r="AE14" s="22" t="s">
        <v>6763</v>
      </c>
      <c r="AF14" s="22" t="s">
        <v>6766</v>
      </c>
      <c r="AG14" t="s">
        <v>9564</v>
      </c>
      <c r="AH14">
        <v>3</v>
      </c>
      <c r="AJ14">
        <v>6</v>
      </c>
      <c r="AK14">
        <v>1</v>
      </c>
      <c r="AL14">
        <v>11826</v>
      </c>
      <c r="AM14">
        <v>1</v>
      </c>
      <c r="MW14">
        <v>13.985925782471901</v>
      </c>
      <c r="MX14">
        <v>107.85389590077099</v>
      </c>
      <c r="MY14">
        <v>2</v>
      </c>
      <c r="OH14">
        <v>2</v>
      </c>
      <c r="OZ14">
        <v>99</v>
      </c>
      <c r="PQ14" t="s">
        <v>9560</v>
      </c>
      <c r="PR14">
        <v>4</v>
      </c>
      <c r="PS14">
        <v>5</v>
      </c>
      <c r="PT14">
        <v>7</v>
      </c>
      <c r="PU14">
        <v>8</v>
      </c>
      <c r="PV14">
        <v>9</v>
      </c>
      <c r="PW14">
        <v>10</v>
      </c>
      <c r="QF14" t="s">
        <v>9556</v>
      </c>
      <c r="QG14" t="s">
        <v>9555</v>
      </c>
      <c r="SH14">
        <v>1</v>
      </c>
      <c r="SI14">
        <v>1</v>
      </c>
      <c r="SJ14">
        <v>3</v>
      </c>
      <c r="SK14">
        <v>2</v>
      </c>
      <c r="SL14">
        <v>4</v>
      </c>
      <c r="SM14">
        <v>1</v>
      </c>
      <c r="SN14" t="s">
        <v>9565</v>
      </c>
      <c r="SO14">
        <v>1</v>
      </c>
      <c r="SP14">
        <v>2</v>
      </c>
      <c r="SQ14">
        <v>3</v>
      </c>
      <c r="SR14">
        <v>6</v>
      </c>
      <c r="SU14">
        <v>2</v>
      </c>
      <c r="SV14">
        <v>1</v>
      </c>
      <c r="SW14">
        <v>2</v>
      </c>
      <c r="SX14">
        <v>3</v>
      </c>
      <c r="SY14">
        <v>4</v>
      </c>
      <c r="SZ14">
        <v>1</v>
      </c>
      <c r="TA14" t="s">
        <v>9566</v>
      </c>
      <c r="TB14">
        <v>1</v>
      </c>
      <c r="TC14">
        <v>2</v>
      </c>
      <c r="TD14">
        <v>3</v>
      </c>
      <c r="TE14">
        <v>4</v>
      </c>
      <c r="TF14">
        <v>6</v>
      </c>
      <c r="TU14">
        <v>2</v>
      </c>
      <c r="TV14">
        <v>3</v>
      </c>
      <c r="TW14">
        <v>2</v>
      </c>
      <c r="TX14">
        <v>2</v>
      </c>
      <c r="TY14">
        <v>1</v>
      </c>
      <c r="TZ14">
        <v>2</v>
      </c>
      <c r="UA14">
        <v>2</v>
      </c>
      <c r="UB14" t="s">
        <v>9567</v>
      </c>
      <c r="UC14">
        <v>1</v>
      </c>
      <c r="UD14">
        <v>2</v>
      </c>
      <c r="UE14">
        <v>3</v>
      </c>
      <c r="UF14">
        <v>4</v>
      </c>
      <c r="UG14">
        <v>5</v>
      </c>
      <c r="UH14">
        <v>6</v>
      </c>
      <c r="UI14">
        <v>7</v>
      </c>
      <c r="UJ14">
        <v>2</v>
      </c>
      <c r="UK14">
        <v>4</v>
      </c>
      <c r="UL14">
        <v>4</v>
      </c>
      <c r="UM14">
        <v>2</v>
      </c>
      <c r="UN14">
        <v>2</v>
      </c>
      <c r="UO14">
        <v>4</v>
      </c>
      <c r="UP14" t="s">
        <v>9561</v>
      </c>
      <c r="UQ14">
        <v>1</v>
      </c>
      <c r="UR14">
        <v>4</v>
      </c>
      <c r="US14">
        <v>5</v>
      </c>
      <c r="UW14">
        <v>1</v>
      </c>
      <c r="UX14">
        <v>2</v>
      </c>
      <c r="UY14">
        <v>4</v>
      </c>
      <c r="UZ14">
        <v>2</v>
      </c>
      <c r="VA14">
        <v>2</v>
      </c>
      <c r="VB14" t="s">
        <v>9561</v>
      </c>
      <c r="VC14">
        <v>1</v>
      </c>
      <c r="VD14">
        <v>2</v>
      </c>
      <c r="VE14">
        <v>4</v>
      </c>
      <c r="VF14">
        <v>5</v>
      </c>
      <c r="VH14">
        <v>2</v>
      </c>
      <c r="VI14">
        <v>4</v>
      </c>
      <c r="VJ14">
        <v>2</v>
      </c>
      <c r="VK14">
        <v>2</v>
      </c>
      <c r="VL14" t="s">
        <v>9561</v>
      </c>
      <c r="VM14">
        <v>1</v>
      </c>
      <c r="VN14">
        <v>3</v>
      </c>
      <c r="VO14">
        <v>4</v>
      </c>
      <c r="WL14">
        <v>4</v>
      </c>
      <c r="WM14">
        <v>4</v>
      </c>
      <c r="WN14">
        <v>1</v>
      </c>
      <c r="WO14">
        <v>4</v>
      </c>
      <c r="WP14">
        <v>1</v>
      </c>
      <c r="WQ14">
        <v>4</v>
      </c>
      <c r="WR14">
        <v>2</v>
      </c>
      <c r="WS14">
        <v>1</v>
      </c>
      <c r="WT14" t="s">
        <v>9561</v>
      </c>
      <c r="WU14">
        <v>3</v>
      </c>
      <c r="WV14">
        <v>5</v>
      </c>
      <c r="WW14">
        <v>7</v>
      </c>
      <c r="WX14">
        <v>8</v>
      </c>
      <c r="XC14">
        <v>4</v>
      </c>
      <c r="XD14">
        <v>4</v>
      </c>
      <c r="XE14">
        <v>4</v>
      </c>
      <c r="XF14">
        <v>4</v>
      </c>
      <c r="XG14" t="s">
        <v>9561</v>
      </c>
      <c r="XL14">
        <v>4</v>
      </c>
      <c r="XM14">
        <v>4</v>
      </c>
      <c r="XN14">
        <v>4</v>
      </c>
      <c r="XO14">
        <v>4</v>
      </c>
      <c r="XP14" t="s">
        <v>9561</v>
      </c>
      <c r="XU14">
        <v>4</v>
      </c>
      <c r="XV14">
        <v>4</v>
      </c>
      <c r="XW14">
        <v>1</v>
      </c>
      <c r="XX14">
        <v>1</v>
      </c>
      <c r="XY14">
        <v>1</v>
      </c>
      <c r="XZ14">
        <v>1</v>
      </c>
      <c r="YA14">
        <v>4</v>
      </c>
      <c r="YB14" t="s">
        <v>9561</v>
      </c>
      <c r="YC14">
        <v>3</v>
      </c>
      <c r="YD14">
        <v>4</v>
      </c>
      <c r="YE14">
        <v>5</v>
      </c>
      <c r="YF14">
        <v>6</v>
      </c>
      <c r="YJ14">
        <v>4</v>
      </c>
      <c r="YK14">
        <v>2</v>
      </c>
      <c r="YL14">
        <v>1</v>
      </c>
      <c r="YM14">
        <v>4</v>
      </c>
      <c r="YN14" t="s">
        <v>9561</v>
      </c>
      <c r="YO14">
        <v>2</v>
      </c>
      <c r="YP14">
        <v>3</v>
      </c>
      <c r="YS14">
        <v>4</v>
      </c>
      <c r="YT14" t="s">
        <v>9561</v>
      </c>
      <c r="YV14">
        <v>3</v>
      </c>
      <c r="YW14">
        <v>2</v>
      </c>
      <c r="YZ14" t="s">
        <v>9561</v>
      </c>
      <c r="ZB14">
        <v>3</v>
      </c>
      <c r="ZC14">
        <v>10</v>
      </c>
    </row>
    <row r="15" spans="1:682">
      <c r="A15" s="51">
        <v>12</v>
      </c>
      <c r="C15" s="53"/>
      <c r="G15" s="54"/>
      <c r="H15" s="53"/>
      <c r="J15" s="53"/>
      <c r="Q15" s="55"/>
      <c r="R15" s="55"/>
      <c r="X15" s="53"/>
      <c r="Y15" s="53"/>
      <c r="AC15" s="51">
        <v>3</v>
      </c>
      <c r="AD15">
        <v>45</v>
      </c>
      <c r="AE15" s="22" t="s">
        <v>7124</v>
      </c>
      <c r="AF15" s="22" t="s">
        <v>7128</v>
      </c>
      <c r="AG15" t="s">
        <v>9568</v>
      </c>
      <c r="AH15">
        <v>4</v>
      </c>
      <c r="AJ15">
        <v>7</v>
      </c>
      <c r="AK15">
        <v>1</v>
      </c>
      <c r="AL15">
        <v>8525</v>
      </c>
      <c r="AM15">
        <v>1</v>
      </c>
      <c r="MW15">
        <v>11.979101399999999</v>
      </c>
      <c r="MX15">
        <v>107.58223409999999</v>
      </c>
      <c r="MY15">
        <v>2</v>
      </c>
      <c r="OH15">
        <v>2</v>
      </c>
      <c r="OZ15">
        <v>99</v>
      </c>
      <c r="PQ15" t="s">
        <v>9550</v>
      </c>
      <c r="PR15">
        <v>1</v>
      </c>
      <c r="PS15">
        <v>4</v>
      </c>
      <c r="PT15">
        <v>5</v>
      </c>
      <c r="PU15">
        <v>7</v>
      </c>
      <c r="PV15">
        <v>10</v>
      </c>
      <c r="QC15" t="s">
        <v>9569</v>
      </c>
      <c r="QF15" t="s">
        <v>9570</v>
      </c>
      <c r="QG15" t="s">
        <v>9571</v>
      </c>
      <c r="QI15">
        <v>3</v>
      </c>
      <c r="QJ15">
        <v>3</v>
      </c>
      <c r="QK15">
        <v>3</v>
      </c>
      <c r="QL15">
        <v>1</v>
      </c>
      <c r="QM15">
        <v>4</v>
      </c>
      <c r="QN15">
        <v>4</v>
      </c>
      <c r="QO15">
        <v>3</v>
      </c>
      <c r="QP15">
        <v>1</v>
      </c>
      <c r="QQ15" t="s">
        <v>9572</v>
      </c>
      <c r="QR15">
        <v>1</v>
      </c>
      <c r="QS15">
        <v>2</v>
      </c>
      <c r="QT15">
        <v>3</v>
      </c>
      <c r="QU15">
        <v>7</v>
      </c>
      <c r="SH15">
        <v>2</v>
      </c>
      <c r="SI15">
        <v>1</v>
      </c>
      <c r="SJ15">
        <v>1</v>
      </c>
      <c r="SK15">
        <v>4</v>
      </c>
      <c r="SL15">
        <v>4</v>
      </c>
      <c r="SM15">
        <v>1</v>
      </c>
      <c r="SN15" t="s">
        <v>9573</v>
      </c>
      <c r="SO15">
        <v>1</v>
      </c>
      <c r="SP15">
        <v>2</v>
      </c>
      <c r="SQ15">
        <v>3</v>
      </c>
      <c r="SU15">
        <v>3</v>
      </c>
      <c r="SV15">
        <v>1</v>
      </c>
      <c r="SW15">
        <v>2</v>
      </c>
      <c r="SX15">
        <v>4</v>
      </c>
      <c r="SY15">
        <v>1</v>
      </c>
      <c r="SZ15">
        <v>1</v>
      </c>
      <c r="TA15" t="s">
        <v>9574</v>
      </c>
      <c r="TB15">
        <v>1</v>
      </c>
      <c r="TC15">
        <v>2</v>
      </c>
      <c r="TD15">
        <v>3</v>
      </c>
      <c r="TU15">
        <v>1</v>
      </c>
      <c r="TV15">
        <v>3</v>
      </c>
      <c r="TW15">
        <v>1</v>
      </c>
      <c r="TX15">
        <v>3</v>
      </c>
      <c r="TY15">
        <v>1</v>
      </c>
      <c r="TZ15">
        <v>2</v>
      </c>
      <c r="UA15">
        <v>1</v>
      </c>
      <c r="UB15" t="s">
        <v>9575</v>
      </c>
      <c r="UC15">
        <v>1</v>
      </c>
      <c r="UD15">
        <v>2</v>
      </c>
      <c r="UE15">
        <v>3</v>
      </c>
      <c r="UF15">
        <v>4</v>
      </c>
      <c r="UG15">
        <v>6</v>
      </c>
      <c r="UH15">
        <v>7</v>
      </c>
      <c r="VH15">
        <v>2</v>
      </c>
      <c r="VI15">
        <v>4</v>
      </c>
      <c r="VJ15">
        <v>4</v>
      </c>
      <c r="VK15">
        <v>4</v>
      </c>
      <c r="VL15" t="s">
        <v>9576</v>
      </c>
      <c r="VM15">
        <v>1</v>
      </c>
      <c r="WL15">
        <v>1</v>
      </c>
      <c r="WM15">
        <v>4</v>
      </c>
      <c r="WN15">
        <v>1</v>
      </c>
      <c r="WO15">
        <v>4</v>
      </c>
      <c r="WP15">
        <v>1</v>
      </c>
      <c r="WQ15">
        <v>4</v>
      </c>
      <c r="WR15">
        <v>3</v>
      </c>
      <c r="WS15">
        <v>1</v>
      </c>
      <c r="WT15" t="s">
        <v>9577</v>
      </c>
      <c r="WU15">
        <v>3</v>
      </c>
      <c r="XC15">
        <v>4</v>
      </c>
      <c r="XD15">
        <v>4</v>
      </c>
      <c r="XE15">
        <v>4</v>
      </c>
      <c r="XF15">
        <v>4</v>
      </c>
      <c r="XG15" t="s">
        <v>9560</v>
      </c>
      <c r="XL15">
        <v>4</v>
      </c>
      <c r="XM15">
        <v>4</v>
      </c>
      <c r="XN15">
        <v>4</v>
      </c>
      <c r="XO15">
        <v>4</v>
      </c>
      <c r="XP15" t="s">
        <v>9560</v>
      </c>
      <c r="XU15">
        <v>4</v>
      </c>
      <c r="XV15">
        <v>4</v>
      </c>
      <c r="XW15">
        <v>4</v>
      </c>
      <c r="XX15">
        <v>4</v>
      </c>
      <c r="XY15">
        <v>4</v>
      </c>
      <c r="XZ15">
        <v>4</v>
      </c>
      <c r="YA15">
        <v>4</v>
      </c>
      <c r="YB15" t="s">
        <v>9560</v>
      </c>
      <c r="YJ15">
        <v>4</v>
      </c>
      <c r="YK15">
        <v>1</v>
      </c>
      <c r="YL15">
        <v>4</v>
      </c>
      <c r="YM15">
        <v>4</v>
      </c>
      <c r="YN15" t="s">
        <v>9578</v>
      </c>
      <c r="YO15">
        <v>2</v>
      </c>
      <c r="YS15">
        <v>4</v>
      </c>
      <c r="YT15" t="s">
        <v>9560</v>
      </c>
      <c r="YV15">
        <v>1</v>
      </c>
      <c r="YW15">
        <v>1</v>
      </c>
      <c r="YZ15" t="s">
        <v>9560</v>
      </c>
      <c r="ZB15">
        <v>4</v>
      </c>
      <c r="ZC15">
        <v>5</v>
      </c>
    </row>
    <row r="16" spans="1:682">
      <c r="A16" s="51">
        <v>13</v>
      </c>
      <c r="C16" s="53"/>
      <c r="G16" s="54"/>
      <c r="H16" s="53"/>
      <c r="J16" s="53"/>
      <c r="Q16" s="55"/>
      <c r="R16" s="55"/>
      <c r="X16" s="53"/>
      <c r="Y16" s="53"/>
      <c r="AC16" s="51">
        <v>3</v>
      </c>
      <c r="AD16">
        <v>45</v>
      </c>
      <c r="AE16" s="22" t="s">
        <v>7124</v>
      </c>
      <c r="AF16" s="22" t="s">
        <v>7128</v>
      </c>
      <c r="AG16" t="s">
        <v>9579</v>
      </c>
      <c r="AH16">
        <v>4</v>
      </c>
      <c r="AJ16">
        <v>7</v>
      </c>
      <c r="AK16">
        <v>1</v>
      </c>
      <c r="AL16">
        <v>8582</v>
      </c>
      <c r="AM16">
        <v>1</v>
      </c>
      <c r="MW16">
        <v>11.9790950207321</v>
      </c>
      <c r="MX16">
        <v>107.582379889403</v>
      </c>
      <c r="MY16">
        <v>2</v>
      </c>
      <c r="OH16">
        <v>2</v>
      </c>
      <c r="OZ16">
        <v>99</v>
      </c>
      <c r="PQ16" t="s">
        <v>9580</v>
      </c>
      <c r="PR16">
        <v>4</v>
      </c>
      <c r="PS16">
        <v>5</v>
      </c>
      <c r="QF16" t="s">
        <v>9571</v>
      </c>
      <c r="QG16" t="s">
        <v>9581</v>
      </c>
      <c r="SH16">
        <v>1</v>
      </c>
      <c r="SI16">
        <v>4</v>
      </c>
      <c r="SJ16">
        <v>1</v>
      </c>
      <c r="SK16">
        <v>4</v>
      </c>
      <c r="SL16">
        <v>3</v>
      </c>
      <c r="SM16">
        <v>1</v>
      </c>
      <c r="SN16" t="s">
        <v>9582</v>
      </c>
      <c r="SO16">
        <v>1</v>
      </c>
      <c r="SP16">
        <v>3</v>
      </c>
      <c r="SQ16">
        <v>5</v>
      </c>
      <c r="SR16">
        <v>6</v>
      </c>
      <c r="SU16">
        <v>3</v>
      </c>
      <c r="SV16">
        <v>4</v>
      </c>
      <c r="SW16">
        <v>3</v>
      </c>
      <c r="SX16">
        <v>4</v>
      </c>
      <c r="SY16">
        <v>4</v>
      </c>
      <c r="SZ16">
        <v>1</v>
      </c>
      <c r="TA16" t="s">
        <v>9583</v>
      </c>
      <c r="TB16">
        <v>1</v>
      </c>
      <c r="TC16">
        <v>3</v>
      </c>
      <c r="TD16">
        <v>5</v>
      </c>
      <c r="TE16">
        <v>6</v>
      </c>
      <c r="WL16">
        <v>1</v>
      </c>
      <c r="WM16">
        <v>1</v>
      </c>
      <c r="WN16">
        <v>3</v>
      </c>
      <c r="WO16">
        <v>4</v>
      </c>
      <c r="WP16">
        <v>4</v>
      </c>
      <c r="WQ16">
        <v>1</v>
      </c>
      <c r="WR16">
        <v>2</v>
      </c>
      <c r="WS16">
        <v>1</v>
      </c>
      <c r="WT16" t="s">
        <v>9584</v>
      </c>
      <c r="WU16">
        <v>1</v>
      </c>
      <c r="WV16">
        <v>2</v>
      </c>
      <c r="WW16">
        <v>3</v>
      </c>
      <c r="WX16">
        <v>6</v>
      </c>
      <c r="WY16">
        <v>7</v>
      </c>
      <c r="WZ16">
        <v>8</v>
      </c>
      <c r="XC16">
        <v>4</v>
      </c>
      <c r="XD16">
        <v>2</v>
      </c>
      <c r="XE16">
        <v>4</v>
      </c>
      <c r="XF16">
        <v>4</v>
      </c>
      <c r="XG16" t="s">
        <v>9585</v>
      </c>
      <c r="XH16">
        <v>2</v>
      </c>
      <c r="XL16">
        <v>4</v>
      </c>
      <c r="XM16">
        <v>4</v>
      </c>
      <c r="XN16">
        <v>4</v>
      </c>
      <c r="XO16">
        <v>4</v>
      </c>
      <c r="XP16" t="s">
        <v>9580</v>
      </c>
      <c r="XU16">
        <v>4</v>
      </c>
      <c r="XV16">
        <v>4</v>
      </c>
      <c r="XW16">
        <v>1</v>
      </c>
      <c r="XX16">
        <v>1</v>
      </c>
      <c r="XY16">
        <v>1</v>
      </c>
      <c r="XZ16">
        <v>1</v>
      </c>
      <c r="YA16">
        <v>1</v>
      </c>
      <c r="YB16" t="s">
        <v>9586</v>
      </c>
      <c r="YC16">
        <v>3</v>
      </c>
      <c r="YD16">
        <v>4</v>
      </c>
      <c r="YE16">
        <v>5</v>
      </c>
      <c r="YF16">
        <v>6</v>
      </c>
      <c r="YG16">
        <v>7</v>
      </c>
      <c r="YJ16">
        <v>4</v>
      </c>
      <c r="YK16">
        <v>3</v>
      </c>
      <c r="YL16">
        <v>3</v>
      </c>
      <c r="YM16">
        <v>4</v>
      </c>
      <c r="YN16" t="s">
        <v>9587</v>
      </c>
      <c r="YO16">
        <v>2</v>
      </c>
      <c r="YP16">
        <v>3</v>
      </c>
      <c r="YS16">
        <v>4</v>
      </c>
      <c r="YT16" t="s">
        <v>9580</v>
      </c>
      <c r="YV16">
        <v>3</v>
      </c>
      <c r="YW16">
        <v>2</v>
      </c>
      <c r="YZ16" t="s">
        <v>9550</v>
      </c>
      <c r="ZB16">
        <v>4</v>
      </c>
      <c r="ZC16">
        <v>5</v>
      </c>
    </row>
    <row r="17" spans="1:679">
      <c r="A17" s="51">
        <v>14</v>
      </c>
      <c r="C17" s="53"/>
      <c r="G17" s="54"/>
      <c r="H17" s="53"/>
      <c r="J17" s="53"/>
      <c r="Q17" s="55"/>
      <c r="R17" s="55"/>
      <c r="X17" s="53"/>
      <c r="Y17" s="53"/>
      <c r="AC17" s="51">
        <v>3</v>
      </c>
      <c r="AD17">
        <v>45</v>
      </c>
      <c r="AE17" s="22" t="s">
        <v>7124</v>
      </c>
      <c r="AF17" s="22" t="s">
        <v>7128</v>
      </c>
      <c r="AG17" t="s">
        <v>9588</v>
      </c>
      <c r="AH17">
        <v>4</v>
      </c>
      <c r="AJ17">
        <v>7</v>
      </c>
      <c r="AK17">
        <v>1</v>
      </c>
      <c r="AL17">
        <v>8590</v>
      </c>
      <c r="AM17">
        <v>1</v>
      </c>
      <c r="MW17">
        <v>11.979101399999999</v>
      </c>
      <c r="MX17">
        <v>107.58223409999999</v>
      </c>
      <c r="MY17">
        <v>2</v>
      </c>
      <c r="OH17">
        <v>2</v>
      </c>
      <c r="OZ17">
        <v>99</v>
      </c>
      <c r="PQ17" t="s">
        <v>9560</v>
      </c>
      <c r="PR17">
        <v>1</v>
      </c>
      <c r="PS17">
        <v>4</v>
      </c>
      <c r="PT17">
        <v>5</v>
      </c>
      <c r="PU17">
        <v>7</v>
      </c>
      <c r="PV17">
        <v>9</v>
      </c>
      <c r="PW17">
        <v>10</v>
      </c>
      <c r="QC17" t="s">
        <v>9589</v>
      </c>
      <c r="QF17" t="s">
        <v>9590</v>
      </c>
      <c r="QG17" t="s">
        <v>9571</v>
      </c>
      <c r="QI17">
        <v>1</v>
      </c>
      <c r="QJ17">
        <v>1</v>
      </c>
      <c r="QK17">
        <v>2</v>
      </c>
      <c r="QL17">
        <v>1</v>
      </c>
      <c r="QM17">
        <v>4</v>
      </c>
      <c r="QN17">
        <v>4</v>
      </c>
      <c r="QO17">
        <v>3</v>
      </c>
      <c r="QP17">
        <v>1</v>
      </c>
      <c r="QQ17" t="s">
        <v>9591</v>
      </c>
      <c r="QR17">
        <v>2</v>
      </c>
      <c r="QS17">
        <v>3</v>
      </c>
      <c r="QT17">
        <v>7</v>
      </c>
      <c r="SH17">
        <v>1</v>
      </c>
      <c r="SI17">
        <v>1</v>
      </c>
      <c r="SJ17">
        <v>2</v>
      </c>
      <c r="SK17">
        <v>1</v>
      </c>
      <c r="SL17">
        <v>4</v>
      </c>
      <c r="SM17">
        <v>1</v>
      </c>
      <c r="SN17" t="s">
        <v>9592</v>
      </c>
      <c r="SO17">
        <v>1</v>
      </c>
      <c r="SP17">
        <v>2</v>
      </c>
      <c r="SQ17">
        <v>3</v>
      </c>
      <c r="SU17">
        <v>1</v>
      </c>
      <c r="SV17">
        <v>1</v>
      </c>
      <c r="SW17">
        <v>1</v>
      </c>
      <c r="SX17">
        <v>4</v>
      </c>
      <c r="SY17">
        <v>4</v>
      </c>
      <c r="SZ17">
        <v>1</v>
      </c>
      <c r="TA17" t="s">
        <v>9560</v>
      </c>
      <c r="TB17">
        <v>1</v>
      </c>
      <c r="TC17">
        <v>2</v>
      </c>
      <c r="TD17">
        <v>3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 t="s">
        <v>9593</v>
      </c>
      <c r="UC17">
        <v>1</v>
      </c>
      <c r="UD17">
        <v>2</v>
      </c>
      <c r="UE17">
        <v>3</v>
      </c>
      <c r="UF17">
        <v>4</v>
      </c>
      <c r="UG17">
        <v>5</v>
      </c>
      <c r="UH17">
        <v>6</v>
      </c>
      <c r="UW17">
        <v>4</v>
      </c>
      <c r="UX17">
        <v>3</v>
      </c>
      <c r="UY17">
        <v>4</v>
      </c>
      <c r="UZ17">
        <v>4</v>
      </c>
      <c r="VA17">
        <v>4</v>
      </c>
      <c r="VB17" t="s">
        <v>9594</v>
      </c>
      <c r="VC17">
        <v>2</v>
      </c>
      <c r="VH17">
        <v>3</v>
      </c>
      <c r="VI17">
        <v>4</v>
      </c>
      <c r="VJ17">
        <v>4</v>
      </c>
      <c r="VK17">
        <v>3</v>
      </c>
      <c r="VL17" t="s">
        <v>9560</v>
      </c>
      <c r="VM17">
        <v>1</v>
      </c>
      <c r="VN17">
        <v>4</v>
      </c>
      <c r="WL17">
        <v>4</v>
      </c>
      <c r="WM17">
        <v>4</v>
      </c>
      <c r="WN17">
        <v>1</v>
      </c>
      <c r="WO17">
        <v>4</v>
      </c>
      <c r="WP17">
        <v>1</v>
      </c>
      <c r="WQ17">
        <v>1</v>
      </c>
      <c r="WR17">
        <v>1</v>
      </c>
      <c r="WS17">
        <v>1</v>
      </c>
      <c r="WT17" t="s">
        <v>9560</v>
      </c>
      <c r="WU17">
        <v>3</v>
      </c>
      <c r="WV17">
        <v>7</v>
      </c>
      <c r="WW17">
        <v>8</v>
      </c>
      <c r="XC17">
        <v>4</v>
      </c>
      <c r="XD17">
        <v>4</v>
      </c>
      <c r="XE17">
        <v>4</v>
      </c>
      <c r="XF17">
        <v>4</v>
      </c>
      <c r="XG17" t="s">
        <v>8843</v>
      </c>
      <c r="XL17">
        <v>4</v>
      </c>
      <c r="XM17">
        <v>4</v>
      </c>
      <c r="XN17">
        <v>4</v>
      </c>
      <c r="XO17">
        <v>4</v>
      </c>
      <c r="XP17" t="s">
        <v>9560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 t="s">
        <v>9560</v>
      </c>
      <c r="YJ17">
        <v>4</v>
      </c>
      <c r="YK17">
        <v>1</v>
      </c>
      <c r="YL17">
        <v>1</v>
      </c>
      <c r="YM17">
        <v>4</v>
      </c>
      <c r="YN17" t="s">
        <v>9560</v>
      </c>
      <c r="YO17">
        <v>2</v>
      </c>
      <c r="YS17">
        <v>4</v>
      </c>
      <c r="YT17" t="s">
        <v>9560</v>
      </c>
      <c r="YV17">
        <v>3</v>
      </c>
      <c r="YW17">
        <v>2</v>
      </c>
      <c r="YZ17" t="s">
        <v>9560</v>
      </c>
      <c r="ZB17">
        <v>4</v>
      </c>
      <c r="ZC17">
        <v>5</v>
      </c>
    </row>
    <row r="18" spans="1:679">
      <c r="A18" s="51">
        <v>15</v>
      </c>
      <c r="C18" s="53"/>
      <c r="G18" s="54"/>
      <c r="H18" s="53"/>
      <c r="J18" s="53"/>
      <c r="Q18" s="55"/>
      <c r="R18" s="55"/>
      <c r="X18" s="53"/>
      <c r="Y18" s="53"/>
      <c r="AC18" s="51">
        <v>3</v>
      </c>
      <c r="AD18">
        <v>45</v>
      </c>
      <c r="AE18" s="22" t="s">
        <v>7124</v>
      </c>
      <c r="AF18" s="22" t="s">
        <v>7128</v>
      </c>
      <c r="AG18" t="s">
        <v>9595</v>
      </c>
      <c r="AH18">
        <v>4</v>
      </c>
      <c r="AJ18">
        <v>7</v>
      </c>
      <c r="AK18">
        <v>1</v>
      </c>
      <c r="AL18">
        <v>8535</v>
      </c>
      <c r="AM18">
        <v>1</v>
      </c>
      <c r="MW18">
        <v>11.979101399999999</v>
      </c>
      <c r="MX18">
        <v>107.58223409999999</v>
      </c>
      <c r="MY18">
        <v>2</v>
      </c>
      <c r="OH18">
        <v>2</v>
      </c>
      <c r="OZ18">
        <v>99</v>
      </c>
      <c r="PQ18" t="s">
        <v>9560</v>
      </c>
      <c r="PR18">
        <v>1</v>
      </c>
      <c r="PS18">
        <v>4</v>
      </c>
      <c r="PT18">
        <v>5</v>
      </c>
      <c r="PU18">
        <v>7</v>
      </c>
      <c r="PV18">
        <v>9</v>
      </c>
      <c r="PW18">
        <v>10</v>
      </c>
      <c r="QC18" t="s">
        <v>9596</v>
      </c>
      <c r="QF18" t="s">
        <v>9597</v>
      </c>
      <c r="QG18" t="s">
        <v>9571</v>
      </c>
      <c r="QI18">
        <v>2</v>
      </c>
      <c r="QJ18">
        <v>1</v>
      </c>
      <c r="QK18">
        <v>2</v>
      </c>
      <c r="QL18">
        <v>1</v>
      </c>
      <c r="QM18">
        <v>4</v>
      </c>
      <c r="QN18">
        <v>4</v>
      </c>
      <c r="QO18">
        <v>4</v>
      </c>
      <c r="QP18">
        <v>1</v>
      </c>
      <c r="QQ18" t="s">
        <v>9560</v>
      </c>
      <c r="QR18">
        <v>2</v>
      </c>
      <c r="QS18">
        <v>3</v>
      </c>
      <c r="SH18">
        <v>1</v>
      </c>
      <c r="SI18">
        <v>1</v>
      </c>
      <c r="SJ18">
        <v>1</v>
      </c>
      <c r="SK18">
        <v>1</v>
      </c>
      <c r="SL18">
        <v>4</v>
      </c>
      <c r="SM18">
        <v>1</v>
      </c>
      <c r="SN18" t="s">
        <v>9560</v>
      </c>
      <c r="SO18">
        <v>1</v>
      </c>
      <c r="SP18">
        <v>2</v>
      </c>
      <c r="SQ18">
        <v>3</v>
      </c>
      <c r="SR18">
        <v>4</v>
      </c>
      <c r="SU18">
        <v>3</v>
      </c>
      <c r="SV18">
        <v>1</v>
      </c>
      <c r="SW18">
        <v>3</v>
      </c>
      <c r="SX18">
        <v>1</v>
      </c>
      <c r="SY18">
        <v>1</v>
      </c>
      <c r="SZ18">
        <v>1</v>
      </c>
      <c r="TA18" t="s">
        <v>9560</v>
      </c>
      <c r="TB18">
        <v>1</v>
      </c>
      <c r="TC18">
        <v>3</v>
      </c>
      <c r="TU18">
        <v>1</v>
      </c>
      <c r="TV18">
        <v>1</v>
      </c>
      <c r="TW18">
        <v>1</v>
      </c>
      <c r="TX18">
        <v>2</v>
      </c>
      <c r="TY18">
        <v>1</v>
      </c>
      <c r="TZ18">
        <v>1</v>
      </c>
      <c r="UA18">
        <v>1</v>
      </c>
      <c r="UB18" t="s">
        <v>9598</v>
      </c>
      <c r="UC18">
        <v>1</v>
      </c>
      <c r="UD18">
        <v>2</v>
      </c>
      <c r="UE18">
        <v>3</v>
      </c>
      <c r="UF18">
        <v>4</v>
      </c>
      <c r="UG18">
        <v>6</v>
      </c>
      <c r="UW18">
        <v>4</v>
      </c>
      <c r="UX18">
        <v>3</v>
      </c>
      <c r="UY18">
        <v>3</v>
      </c>
      <c r="UZ18">
        <v>4</v>
      </c>
      <c r="VA18">
        <v>4</v>
      </c>
      <c r="VB18" t="s">
        <v>9560</v>
      </c>
      <c r="VC18">
        <v>2</v>
      </c>
      <c r="VD18">
        <v>3</v>
      </c>
      <c r="VH18">
        <v>3</v>
      </c>
      <c r="VI18">
        <v>3</v>
      </c>
      <c r="VJ18">
        <v>4</v>
      </c>
      <c r="VK18">
        <v>4</v>
      </c>
      <c r="VL18" t="s">
        <v>9560</v>
      </c>
      <c r="VM18">
        <v>1</v>
      </c>
      <c r="VN18">
        <v>2</v>
      </c>
      <c r="WL18">
        <v>1</v>
      </c>
      <c r="WM18">
        <v>4</v>
      </c>
      <c r="WN18">
        <v>1</v>
      </c>
      <c r="WO18">
        <v>4</v>
      </c>
      <c r="WP18">
        <v>1</v>
      </c>
      <c r="WQ18">
        <v>4</v>
      </c>
      <c r="WR18">
        <v>2</v>
      </c>
      <c r="WS18">
        <v>1</v>
      </c>
      <c r="WT18" t="s">
        <v>9560</v>
      </c>
      <c r="WU18">
        <v>3</v>
      </c>
      <c r="WV18">
        <v>7</v>
      </c>
      <c r="WW18">
        <v>8</v>
      </c>
      <c r="XC18">
        <v>4</v>
      </c>
      <c r="XD18">
        <v>4</v>
      </c>
      <c r="XE18">
        <v>4</v>
      </c>
      <c r="XF18">
        <v>4</v>
      </c>
      <c r="XG18" t="s">
        <v>9560</v>
      </c>
      <c r="XL18">
        <v>4</v>
      </c>
      <c r="XM18">
        <v>4</v>
      </c>
      <c r="XN18">
        <v>4</v>
      </c>
      <c r="XO18">
        <v>4</v>
      </c>
      <c r="XP18" t="s">
        <v>9560</v>
      </c>
      <c r="XU18">
        <v>4</v>
      </c>
      <c r="XV18">
        <v>4</v>
      </c>
      <c r="XW18">
        <v>4</v>
      </c>
      <c r="XX18">
        <v>4</v>
      </c>
      <c r="XY18">
        <v>4</v>
      </c>
      <c r="XZ18">
        <v>4</v>
      </c>
      <c r="YA18">
        <v>4</v>
      </c>
      <c r="YB18" t="s">
        <v>9599</v>
      </c>
      <c r="YJ18">
        <v>4</v>
      </c>
      <c r="YK18">
        <v>1</v>
      </c>
      <c r="YL18">
        <v>4</v>
      </c>
      <c r="YM18">
        <v>4</v>
      </c>
      <c r="YN18" t="s">
        <v>9560</v>
      </c>
      <c r="YO18">
        <v>2</v>
      </c>
      <c r="YS18">
        <v>4</v>
      </c>
      <c r="YT18" t="s">
        <v>9560</v>
      </c>
      <c r="YV18">
        <v>2</v>
      </c>
      <c r="YW18">
        <v>2</v>
      </c>
      <c r="YZ18" t="s">
        <v>9560</v>
      </c>
      <c r="ZB18">
        <v>4</v>
      </c>
      <c r="ZC18">
        <v>5</v>
      </c>
    </row>
    <row r="19" spans="1:679">
      <c r="A19" s="51">
        <v>16</v>
      </c>
      <c r="C19" s="53"/>
      <c r="G19" s="54"/>
      <c r="H19" s="53"/>
      <c r="J19" s="53"/>
      <c r="Q19" s="55"/>
      <c r="R19" s="55"/>
      <c r="X19" s="53"/>
      <c r="Y19" s="53"/>
      <c r="AC19" s="51">
        <v>3</v>
      </c>
      <c r="AD19">
        <v>45</v>
      </c>
      <c r="AE19" s="22" t="s">
        <v>7124</v>
      </c>
      <c r="AF19" s="22" t="s">
        <v>7128</v>
      </c>
      <c r="AG19" t="s">
        <v>9600</v>
      </c>
      <c r="AH19">
        <v>4</v>
      </c>
      <c r="AJ19">
        <v>7</v>
      </c>
      <c r="AK19">
        <v>1</v>
      </c>
      <c r="AL19">
        <v>8576</v>
      </c>
      <c r="AM19">
        <v>1</v>
      </c>
      <c r="MW19">
        <v>11.979072800000001</v>
      </c>
      <c r="MX19">
        <v>107.58225280000001</v>
      </c>
      <c r="MY19">
        <v>2</v>
      </c>
      <c r="OH19">
        <v>2</v>
      </c>
      <c r="OZ19">
        <v>99</v>
      </c>
      <c r="PQ19" t="s">
        <v>9560</v>
      </c>
      <c r="PR19">
        <v>4</v>
      </c>
      <c r="PS19">
        <v>5</v>
      </c>
      <c r="PT19">
        <v>7</v>
      </c>
      <c r="PU19">
        <v>10</v>
      </c>
      <c r="QF19" t="s">
        <v>9601</v>
      </c>
      <c r="QG19" t="s">
        <v>9571</v>
      </c>
      <c r="SH19">
        <v>1</v>
      </c>
      <c r="SI19">
        <v>1</v>
      </c>
      <c r="SJ19">
        <v>1</v>
      </c>
      <c r="SK19">
        <v>2</v>
      </c>
      <c r="SL19">
        <v>1</v>
      </c>
      <c r="SM19">
        <v>1</v>
      </c>
      <c r="SN19" t="s">
        <v>9560</v>
      </c>
      <c r="SO19">
        <v>1</v>
      </c>
      <c r="SP19">
        <v>2</v>
      </c>
      <c r="SQ19">
        <v>3</v>
      </c>
      <c r="SU19">
        <v>1</v>
      </c>
      <c r="SV19">
        <v>1</v>
      </c>
      <c r="SW19">
        <v>2</v>
      </c>
      <c r="SX19">
        <v>4</v>
      </c>
      <c r="SY19">
        <v>1</v>
      </c>
      <c r="SZ19">
        <v>1</v>
      </c>
      <c r="TA19" t="s">
        <v>9560</v>
      </c>
      <c r="TB19">
        <v>1</v>
      </c>
      <c r="TC19">
        <v>2</v>
      </c>
      <c r="TD19">
        <v>3</v>
      </c>
      <c r="TE19">
        <v>5</v>
      </c>
      <c r="TF19">
        <v>6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 t="s">
        <v>9602</v>
      </c>
      <c r="UC19">
        <v>1</v>
      </c>
      <c r="UD19">
        <v>2</v>
      </c>
      <c r="UE19">
        <v>3</v>
      </c>
      <c r="UF19">
        <v>4</v>
      </c>
      <c r="UG19">
        <v>5</v>
      </c>
      <c r="UH19">
        <v>6</v>
      </c>
      <c r="VH19">
        <v>4</v>
      </c>
      <c r="VI19">
        <v>4</v>
      </c>
      <c r="VJ19">
        <v>4</v>
      </c>
      <c r="VK19">
        <v>1</v>
      </c>
      <c r="VL19" t="s">
        <v>9560</v>
      </c>
      <c r="VM19">
        <v>4</v>
      </c>
      <c r="WL19">
        <v>4</v>
      </c>
      <c r="WM19">
        <v>4</v>
      </c>
      <c r="WN19">
        <v>1</v>
      </c>
      <c r="WO19">
        <v>4</v>
      </c>
      <c r="WP19">
        <v>1</v>
      </c>
      <c r="WQ19">
        <v>4</v>
      </c>
      <c r="WR19">
        <v>2</v>
      </c>
      <c r="WS19">
        <v>1</v>
      </c>
      <c r="WT19" t="s">
        <v>9560</v>
      </c>
      <c r="WU19">
        <v>3</v>
      </c>
      <c r="WV19">
        <v>7</v>
      </c>
      <c r="WW19">
        <v>8</v>
      </c>
      <c r="XC19">
        <v>4</v>
      </c>
      <c r="XD19">
        <v>4</v>
      </c>
      <c r="XE19">
        <v>4</v>
      </c>
      <c r="XF19">
        <v>4</v>
      </c>
      <c r="XG19" t="s">
        <v>9603</v>
      </c>
      <c r="XL19">
        <v>4</v>
      </c>
      <c r="XM19">
        <v>4</v>
      </c>
      <c r="XN19">
        <v>4</v>
      </c>
      <c r="XO19">
        <v>4</v>
      </c>
      <c r="XP19" t="s">
        <v>9560</v>
      </c>
      <c r="XU19">
        <v>4</v>
      </c>
      <c r="XV19">
        <v>4</v>
      </c>
      <c r="XW19">
        <v>4</v>
      </c>
      <c r="XX19">
        <v>4</v>
      </c>
      <c r="XY19">
        <v>4</v>
      </c>
      <c r="XZ19">
        <v>4</v>
      </c>
      <c r="YA19">
        <v>4</v>
      </c>
      <c r="YB19" t="s">
        <v>9560</v>
      </c>
      <c r="YJ19">
        <v>4</v>
      </c>
      <c r="YK19">
        <v>1</v>
      </c>
      <c r="YL19">
        <v>4</v>
      </c>
      <c r="YM19">
        <v>4</v>
      </c>
      <c r="YN19" t="s">
        <v>9560</v>
      </c>
      <c r="YO19">
        <v>2</v>
      </c>
      <c r="YS19">
        <v>4</v>
      </c>
      <c r="YT19" t="s">
        <v>9560</v>
      </c>
      <c r="YV19">
        <v>2</v>
      </c>
      <c r="YW19">
        <v>2</v>
      </c>
      <c r="YZ19" t="s">
        <v>9560</v>
      </c>
      <c r="ZB19">
        <v>4</v>
      </c>
      <c r="ZC19">
        <v>5</v>
      </c>
    </row>
    <row r="20" spans="1:679">
      <c r="A20" s="51">
        <v>17</v>
      </c>
      <c r="C20" s="53"/>
      <c r="G20" s="54"/>
      <c r="H20" s="53"/>
      <c r="J20" s="53"/>
      <c r="Q20" s="55"/>
      <c r="R20" s="55"/>
      <c r="X20" s="53"/>
      <c r="Y20" s="53"/>
      <c r="AC20" s="51">
        <v>3</v>
      </c>
      <c r="AD20">
        <v>45</v>
      </c>
      <c r="AE20" s="22" t="s">
        <v>7124</v>
      </c>
      <c r="AF20" s="22" t="s">
        <v>7128</v>
      </c>
      <c r="AG20" t="s">
        <v>9604</v>
      </c>
      <c r="AH20">
        <v>4</v>
      </c>
      <c r="AJ20">
        <v>7</v>
      </c>
      <c r="AK20">
        <v>1</v>
      </c>
      <c r="AL20">
        <v>8549</v>
      </c>
      <c r="AM20">
        <v>1</v>
      </c>
      <c r="MW20">
        <v>11.979263990049599</v>
      </c>
      <c r="MX20">
        <v>107.582147188305</v>
      </c>
      <c r="MY20">
        <v>1</v>
      </c>
      <c r="MZ20">
        <v>1</v>
      </c>
      <c r="NC20">
        <v>1</v>
      </c>
      <c r="ND20">
        <v>99</v>
      </c>
      <c r="NG20" t="s">
        <v>9605</v>
      </c>
      <c r="NX20">
        <v>1</v>
      </c>
      <c r="NY20">
        <v>2</v>
      </c>
      <c r="OH20">
        <v>2</v>
      </c>
      <c r="OZ20">
        <v>1</v>
      </c>
      <c r="PR20">
        <v>1</v>
      </c>
      <c r="PS20">
        <v>2</v>
      </c>
      <c r="PT20">
        <v>3</v>
      </c>
      <c r="PU20">
        <v>4</v>
      </c>
      <c r="PV20">
        <v>5</v>
      </c>
      <c r="PW20">
        <v>6</v>
      </c>
      <c r="PX20">
        <v>8</v>
      </c>
      <c r="PY20">
        <v>9</v>
      </c>
      <c r="PZ20">
        <v>10</v>
      </c>
      <c r="QA20">
        <v>11</v>
      </c>
      <c r="QC20" t="s">
        <v>9606</v>
      </c>
      <c r="QD20" t="s">
        <v>9569</v>
      </c>
      <c r="QE20" t="s">
        <v>9550</v>
      </c>
      <c r="QF20" t="s">
        <v>9571</v>
      </c>
      <c r="QG20" t="s">
        <v>9607</v>
      </c>
      <c r="QH20" t="s">
        <v>9608</v>
      </c>
      <c r="QI20">
        <v>1</v>
      </c>
      <c r="QJ20">
        <v>2</v>
      </c>
      <c r="QK20">
        <v>2</v>
      </c>
      <c r="QL20">
        <v>1</v>
      </c>
      <c r="QM20">
        <v>4</v>
      </c>
      <c r="QN20">
        <v>1</v>
      </c>
      <c r="QO20">
        <v>4</v>
      </c>
      <c r="QP20">
        <v>1</v>
      </c>
      <c r="QQ20" t="s">
        <v>9609</v>
      </c>
      <c r="QR20">
        <v>1</v>
      </c>
      <c r="QS20">
        <v>2</v>
      </c>
      <c r="QT20">
        <v>3</v>
      </c>
      <c r="QU20">
        <v>4</v>
      </c>
      <c r="QV20">
        <v>8</v>
      </c>
      <c r="QZ20">
        <v>3</v>
      </c>
      <c r="RA20">
        <v>1</v>
      </c>
      <c r="RB20">
        <v>3</v>
      </c>
      <c r="RC20">
        <v>1</v>
      </c>
      <c r="RD20">
        <v>4</v>
      </c>
      <c r="RE20">
        <v>4</v>
      </c>
      <c r="RF20">
        <v>3</v>
      </c>
      <c r="RG20">
        <v>1</v>
      </c>
      <c r="RH20" t="s">
        <v>9610</v>
      </c>
      <c r="RI20">
        <v>1</v>
      </c>
      <c r="RJ20">
        <v>2</v>
      </c>
      <c r="RK20">
        <v>3</v>
      </c>
      <c r="RL20">
        <v>4</v>
      </c>
      <c r="RM20">
        <v>7</v>
      </c>
      <c r="RN20">
        <v>8</v>
      </c>
      <c r="RQ20">
        <v>4</v>
      </c>
      <c r="RR20">
        <v>4</v>
      </c>
      <c r="RS20">
        <v>4</v>
      </c>
      <c r="RT20">
        <v>4</v>
      </c>
      <c r="RU20">
        <v>4</v>
      </c>
      <c r="RV20">
        <v>4</v>
      </c>
      <c r="RW20">
        <v>4</v>
      </c>
      <c r="RX20">
        <v>4</v>
      </c>
      <c r="RY20" t="s">
        <v>9611</v>
      </c>
      <c r="SH20">
        <v>4</v>
      </c>
      <c r="SI20">
        <v>4</v>
      </c>
      <c r="SJ20">
        <v>4</v>
      </c>
      <c r="SK20">
        <v>4</v>
      </c>
      <c r="SL20">
        <v>4</v>
      </c>
      <c r="SM20">
        <v>4</v>
      </c>
      <c r="SN20" t="s">
        <v>9612</v>
      </c>
      <c r="SU20">
        <v>1</v>
      </c>
      <c r="SV20">
        <v>1</v>
      </c>
      <c r="SW20">
        <v>3</v>
      </c>
      <c r="SX20">
        <v>1</v>
      </c>
      <c r="SY20">
        <v>4</v>
      </c>
      <c r="SZ20">
        <v>1</v>
      </c>
      <c r="TA20" t="s">
        <v>9613</v>
      </c>
      <c r="TH20">
        <v>1</v>
      </c>
      <c r="TI20">
        <v>1</v>
      </c>
      <c r="TJ20">
        <v>2</v>
      </c>
      <c r="TK20">
        <v>1</v>
      </c>
      <c r="TL20">
        <v>4</v>
      </c>
      <c r="TM20">
        <v>1</v>
      </c>
      <c r="TN20" t="s">
        <v>9614</v>
      </c>
      <c r="UJ20">
        <v>4</v>
      </c>
      <c r="UK20">
        <v>4</v>
      </c>
      <c r="UL20">
        <v>4</v>
      </c>
      <c r="UM20">
        <v>4</v>
      </c>
      <c r="UN20">
        <v>4</v>
      </c>
      <c r="UO20">
        <v>4</v>
      </c>
      <c r="UP20" t="s">
        <v>9580</v>
      </c>
      <c r="UW20">
        <v>3</v>
      </c>
      <c r="UX20">
        <v>3</v>
      </c>
      <c r="UY20">
        <v>3</v>
      </c>
      <c r="UZ20">
        <v>3</v>
      </c>
      <c r="VA20">
        <v>3</v>
      </c>
      <c r="VB20" t="s">
        <v>9615</v>
      </c>
      <c r="VC20">
        <v>1</v>
      </c>
      <c r="VD20">
        <v>2</v>
      </c>
      <c r="VE20">
        <v>3</v>
      </c>
      <c r="VF20">
        <v>4</v>
      </c>
      <c r="VG20">
        <v>5</v>
      </c>
      <c r="VH20">
        <v>1</v>
      </c>
      <c r="VI20">
        <v>1</v>
      </c>
      <c r="VJ20">
        <v>3</v>
      </c>
      <c r="VK20">
        <v>1</v>
      </c>
      <c r="VL20" t="s">
        <v>9616</v>
      </c>
      <c r="VM20">
        <v>1</v>
      </c>
      <c r="VN20">
        <v>2</v>
      </c>
      <c r="VO20">
        <v>3</v>
      </c>
      <c r="VP20">
        <v>4</v>
      </c>
      <c r="VQ20">
        <v>4</v>
      </c>
      <c r="VR20">
        <v>4</v>
      </c>
      <c r="VS20">
        <v>4</v>
      </c>
      <c r="VT20">
        <v>1</v>
      </c>
      <c r="VU20">
        <v>4</v>
      </c>
      <c r="VV20">
        <v>1</v>
      </c>
      <c r="VW20">
        <v>1</v>
      </c>
      <c r="VX20">
        <v>3</v>
      </c>
      <c r="VY20">
        <v>4</v>
      </c>
      <c r="VZ20">
        <v>4</v>
      </c>
      <c r="WA20" t="s">
        <v>9617</v>
      </c>
      <c r="WB20">
        <v>4</v>
      </c>
      <c r="WC20">
        <v>6</v>
      </c>
      <c r="WD20">
        <v>7</v>
      </c>
      <c r="WE20">
        <v>8</v>
      </c>
      <c r="WL20">
        <v>1</v>
      </c>
      <c r="WM20">
        <v>1</v>
      </c>
      <c r="WN20">
        <v>2</v>
      </c>
      <c r="WO20">
        <v>4</v>
      </c>
      <c r="WP20">
        <v>1</v>
      </c>
      <c r="WQ20">
        <v>4</v>
      </c>
      <c r="WR20">
        <v>1</v>
      </c>
      <c r="WS20">
        <v>1</v>
      </c>
      <c r="WT20" t="s">
        <v>9618</v>
      </c>
      <c r="WU20">
        <v>1</v>
      </c>
      <c r="WV20">
        <v>2</v>
      </c>
      <c r="WW20">
        <v>3</v>
      </c>
      <c r="WX20">
        <v>5</v>
      </c>
      <c r="WY20">
        <v>7</v>
      </c>
      <c r="WZ20">
        <v>8</v>
      </c>
      <c r="XC20">
        <v>4</v>
      </c>
      <c r="XD20">
        <v>4</v>
      </c>
      <c r="XE20">
        <v>4</v>
      </c>
      <c r="XF20">
        <v>4</v>
      </c>
      <c r="XG20" t="s">
        <v>9619</v>
      </c>
      <c r="XL20">
        <v>4</v>
      </c>
      <c r="XM20">
        <v>4</v>
      </c>
      <c r="XN20">
        <v>4</v>
      </c>
      <c r="XO20">
        <v>4</v>
      </c>
      <c r="XP20" t="s">
        <v>9620</v>
      </c>
      <c r="XU20">
        <v>4</v>
      </c>
      <c r="XV20">
        <v>4</v>
      </c>
      <c r="XW20">
        <v>3</v>
      </c>
      <c r="XX20">
        <v>3</v>
      </c>
      <c r="XY20">
        <v>2</v>
      </c>
      <c r="XZ20">
        <v>1</v>
      </c>
      <c r="YA20">
        <v>4</v>
      </c>
      <c r="YB20" t="s">
        <v>9621</v>
      </c>
      <c r="YC20">
        <v>3</v>
      </c>
      <c r="YD20">
        <v>4</v>
      </c>
      <c r="YE20">
        <v>5</v>
      </c>
      <c r="YF20">
        <v>6</v>
      </c>
      <c r="YJ20">
        <v>4</v>
      </c>
      <c r="YK20">
        <v>3</v>
      </c>
      <c r="YL20">
        <v>1</v>
      </c>
      <c r="YM20">
        <v>4</v>
      </c>
      <c r="YN20" t="s">
        <v>9622</v>
      </c>
      <c r="YO20">
        <v>2</v>
      </c>
      <c r="YP20">
        <v>3</v>
      </c>
      <c r="YS20">
        <v>4</v>
      </c>
      <c r="YT20" t="s">
        <v>9580</v>
      </c>
      <c r="YV20">
        <v>1.2</v>
      </c>
      <c r="YW20">
        <v>1</v>
      </c>
      <c r="YZ20" t="s">
        <v>9623</v>
      </c>
      <c r="ZB20">
        <v>4</v>
      </c>
      <c r="ZC20">
        <v>5</v>
      </c>
    </row>
  </sheetData>
  <sheetProtection algorithmName="SHA-512" hashValue="40znhWyXKDuiZ7j21jn+AKMkma6LCxMNCaDHNHt9tAgraZ7t4fHPJodwa8cmRKQC6ANGHHucwTYhaA1VkVJncg==" saltValue="Mh7WDggPkM00ODrRHQWfmQ==" spinCount="100000" sheet="1" formatCells="0" formatColumns="0" formatRows="0" insertColumns="0" insertRows="0" insertHyperlinks="0" deleteColumns="0" deleteRows="0" sort="0" autoFilter="0" pivotTables="0"/>
  <autoFilter ref="A3:ZF20" xr:uid="{1C814956-8428-4460-9BD8-A3195BE5166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/>
  <cols>
    <col min="1" max="1" width="10" bestFit="1" customWidth="1"/>
    <col min="2" max="22" width="10.44140625" customWidth="1"/>
    <col min="23" max="23" width="9.109375" customWidth="1"/>
  </cols>
  <sheetData>
    <row r="1" spans="1:91">
      <c r="A1" t="s">
        <v>1</v>
      </c>
      <c r="B1">
        <f t="shared" ref="B1:BL1" si="0">COUNT(B4:B1344)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>COUNT(K4:K1344)</f>
        <v>0</v>
      </c>
      <c r="L1">
        <f t="shared" si="0"/>
        <v>0</v>
      </c>
      <c r="M1">
        <f t="shared" si="0"/>
        <v>1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>COUNT(Y4:Y1344)</f>
        <v>6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1</v>
      </c>
      <c r="AG1">
        <f t="shared" si="0"/>
        <v>0</v>
      </c>
      <c r="AH1">
        <f t="shared" si="0"/>
        <v>0</v>
      </c>
      <c r="AI1">
        <f t="shared" si="0"/>
        <v>1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1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</row>
    <row r="2" spans="1:91">
      <c r="A2" s="19"/>
      <c r="F2" s="19"/>
    </row>
    <row r="3" spans="1:91">
      <c r="A3" t="s">
        <v>0</v>
      </c>
      <c r="B3" s="39" t="s">
        <v>2</v>
      </c>
      <c r="C3" s="44" t="s">
        <v>3</v>
      </c>
      <c r="D3" s="36" t="s">
        <v>4</v>
      </c>
      <c r="E3" s="37" t="s">
        <v>5</v>
      </c>
      <c r="F3" s="38" t="s">
        <v>6</v>
      </c>
      <c r="G3" s="39" t="s">
        <v>7</v>
      </c>
      <c r="H3" s="40" t="s">
        <v>8</v>
      </c>
      <c r="I3" s="41" t="s">
        <v>9</v>
      </c>
      <c r="J3" s="42" t="s">
        <v>10</v>
      </c>
      <c r="K3" s="43" t="s">
        <v>11</v>
      </c>
      <c r="L3" s="35" t="s">
        <v>12</v>
      </c>
      <c r="M3" s="37" t="s">
        <v>13</v>
      </c>
      <c r="N3" s="36" t="s">
        <v>14</v>
      </c>
      <c r="O3" s="37" t="s">
        <v>15</v>
      </c>
      <c r="P3" s="38" t="s">
        <v>16</v>
      </c>
      <c r="Q3" s="39" t="s">
        <v>17</v>
      </c>
      <c r="R3" s="40" t="s">
        <v>18</v>
      </c>
      <c r="S3" s="41" t="s">
        <v>19</v>
      </c>
      <c r="T3" s="42" t="s">
        <v>20</v>
      </c>
      <c r="U3" s="43" t="s">
        <v>21</v>
      </c>
      <c r="V3" s="35" t="s">
        <v>22</v>
      </c>
      <c r="W3" s="45" t="s">
        <v>23</v>
      </c>
      <c r="X3" s="36" t="s">
        <v>24</v>
      </c>
      <c r="Y3" s="37" t="s">
        <v>25</v>
      </c>
      <c r="Z3" s="38" t="s">
        <v>26</v>
      </c>
      <c r="AA3" s="39" t="s">
        <v>27</v>
      </c>
      <c r="AB3" s="40" t="s">
        <v>28</v>
      </c>
      <c r="AC3" s="41" t="s">
        <v>29</v>
      </c>
      <c r="AD3" s="42" t="s">
        <v>30</v>
      </c>
      <c r="AE3" s="43" t="s">
        <v>31</v>
      </c>
      <c r="AF3" s="35" t="s">
        <v>32</v>
      </c>
      <c r="AG3" s="45" t="s">
        <v>33</v>
      </c>
      <c r="AH3" s="36" t="s">
        <v>34</v>
      </c>
      <c r="AI3" s="37" t="s">
        <v>35</v>
      </c>
      <c r="AJ3" s="38" t="s">
        <v>36</v>
      </c>
      <c r="AK3" s="39" t="s">
        <v>37</v>
      </c>
      <c r="AL3" s="40" t="s">
        <v>38</v>
      </c>
      <c r="AM3" s="41" t="s">
        <v>39</v>
      </c>
      <c r="AN3" s="42" t="s">
        <v>40</v>
      </c>
      <c r="AO3" s="43" t="s">
        <v>41</v>
      </c>
      <c r="AP3" s="35" t="s">
        <v>42</v>
      </c>
      <c r="AQ3" s="45" t="s">
        <v>43</v>
      </c>
      <c r="AR3" s="36" t="s">
        <v>44</v>
      </c>
      <c r="AS3" s="37" t="s">
        <v>45</v>
      </c>
      <c r="AT3" s="38" t="s">
        <v>46</v>
      </c>
      <c r="AU3" s="39" t="s">
        <v>47</v>
      </c>
      <c r="AV3" s="40" t="s">
        <v>48</v>
      </c>
      <c r="AW3" s="41" t="s">
        <v>49</v>
      </c>
      <c r="AX3" s="42" t="s">
        <v>50</v>
      </c>
      <c r="AY3" s="43" t="s">
        <v>58</v>
      </c>
      <c r="AZ3" s="35" t="s">
        <v>59</v>
      </c>
      <c r="BA3" s="45" t="s">
        <v>60</v>
      </c>
      <c r="BB3" s="36" t="s">
        <v>61</v>
      </c>
      <c r="BC3" s="37" t="s">
        <v>62</v>
      </c>
      <c r="BD3" s="38" t="s">
        <v>63</v>
      </c>
      <c r="BE3" s="39" t="s">
        <v>64</v>
      </c>
      <c r="BF3" s="40" t="s">
        <v>65</v>
      </c>
      <c r="BG3" s="41" t="s">
        <v>66</v>
      </c>
      <c r="BH3" s="42" t="s">
        <v>67</v>
      </c>
      <c r="BI3" s="43" t="s">
        <v>68</v>
      </c>
      <c r="BJ3" s="40" t="s">
        <v>69</v>
      </c>
      <c r="BK3" s="41" t="s">
        <v>70</v>
      </c>
      <c r="BL3" s="43" t="s">
        <v>71</v>
      </c>
      <c r="BM3" t="s">
        <v>97</v>
      </c>
      <c r="BN3" t="s">
        <v>98</v>
      </c>
      <c r="BO3" t="s">
        <v>139</v>
      </c>
      <c r="BP3" t="s">
        <v>140</v>
      </c>
      <c r="BQ3" t="s">
        <v>141</v>
      </c>
      <c r="BR3" t="s">
        <v>142</v>
      </c>
      <c r="BS3" t="s">
        <v>9694</v>
      </c>
      <c r="BT3" t="s">
        <v>9695</v>
      </c>
      <c r="BU3" t="s">
        <v>9696</v>
      </c>
      <c r="BV3" t="s">
        <v>9697</v>
      </c>
      <c r="BW3" t="s">
        <v>9698</v>
      </c>
      <c r="BX3" t="s">
        <v>9699</v>
      </c>
      <c r="BY3" t="s">
        <v>9700</v>
      </c>
      <c r="BZ3" t="s">
        <v>9701</v>
      </c>
      <c r="CA3" t="s">
        <v>9702</v>
      </c>
      <c r="CB3" t="s">
        <v>9703</v>
      </c>
      <c r="CC3" t="s">
        <v>9704</v>
      </c>
      <c r="CD3" t="s">
        <v>9705</v>
      </c>
      <c r="CE3" t="s">
        <v>9706</v>
      </c>
      <c r="CF3" t="s">
        <v>9707</v>
      </c>
      <c r="CG3" t="s">
        <v>9708</v>
      </c>
      <c r="CH3" t="s">
        <v>9709</v>
      </c>
      <c r="CI3" t="s">
        <v>9710</v>
      </c>
      <c r="CJ3" t="s">
        <v>9711</v>
      </c>
      <c r="CK3" t="s">
        <v>9712</v>
      </c>
      <c r="CL3" t="s">
        <v>9713</v>
      </c>
      <c r="CM3" t="s">
        <v>9714</v>
      </c>
    </row>
    <row r="4" spans="1:91">
      <c r="A4" s="20">
        <f>Raw!A4</f>
        <v>1</v>
      </c>
      <c r="B4" s="19" t="str">
        <f>IF(A4=0,"",IF(AND(Raw!AC4=1,COUNTA(Raw!AR4:IC4)&gt;0,COUNTA(Raw!ID4:YU4)=0),"",IF(AND(Raw!AC4=2,COUNTA(Raw!AR4:IC4)=0,COUNTA(Raw!ID4:MV4)&gt;0,COUNTA(Raw!MW4:YU4)=0),"",IF(AND(Raw!AC4=3,COUNTA(Raw!AP4:MV4)=0,COUNTA(Raw!MW4:YU4)&gt;0),"",1))))</f>
        <v/>
      </c>
      <c r="C4" s="19" t="str">
        <f>IF(A4=0,"",IF(AND(Raw!AK4=1,ISBLANK(Raw!AM4)=FALSE,ISBLANK(Raw!AO4)),"",IF(AND(Raw!AK4=2,ISBLANK(Raw!AM4),ISBLANK(Raw!AO4)=FALSE),"",1)))</f>
        <v/>
      </c>
      <c r="D4" s="19" t="str">
        <f>IF(A4=0,"",IF(COUNTA(Raw!AS4:AZ4)=0,"",IF(AND(Raw!AS4+Raw!AT4=100,Raw!AU4+Raw!AV4=100,Raw!AW4+Raw!AX4=100,Raw!AY4+Raw!AZ4=100),"",1)))</f>
        <v/>
      </c>
      <c r="E4" s="19" t="str">
        <f>IF(A4=0,"",IF(ISBLANK(Raw!AQ4),"",IF(Raw!AQ4=1,"",1)))</f>
        <v/>
      </c>
      <c r="F4" s="19" t="str">
        <f>IF(A4=0,"",IF(ISBLANK(Raw!AR4),"",IF(AND(Raw!AR4&gt;=0,Raw!AR4&lt;=100),"",1)))</f>
        <v/>
      </c>
      <c r="G4" s="19" t="str">
        <f>IF(A4=0,"",IF(AND(ISBLANK(Raw!BA4),ISBLANK(Raw!AS4)),"",IF(AND(Raw!AS4&gt;0,ISBLANK(Raw!BA4)=FALSE),"",1)))</f>
        <v/>
      </c>
      <c r="H4" s="19" t="str">
        <f>IF(A4=0,"",IF(COUNTA(Raw!BA4:BH4)=0,"",IF(AND(Raw!BA4=0,COUNTA(Raw!BB4:BH4)=0),"",IF(AND(Raw!BA4&gt;0,COUNTA(Raw!BB4:BH4)&gt;0),"",1))))</f>
        <v/>
      </c>
      <c r="I4" s="19" t="str">
        <f>IF(A4=0,"",IF(AND(ISBLANK(Raw!BI4),ISBLANK(Raw!BJ4)),"",IF(AND(Raw!BI4=1,ISBLANK(Raw!BJ4)=FALSE),"",IF(AND(Raw!BI4=2,ISBLANK(Raw!BJ4)),"",1))))</f>
        <v/>
      </c>
      <c r="J4" s="19" t="str">
        <f>IF(A4=0,"",IF(AND(ISBLANK(Raw!AT4),COUNTBLANK(Raw!BK4:BQ4)),"",IF(AND(Raw!AT4&gt;0,COUNTA(Raw!BK4:BQ4)&gt;0),"",IF(AND(Raw!AT4=0,COUNTA(Raw!BK4:BQ4)=0),"",1))))</f>
        <v/>
      </c>
      <c r="K4" s="19" t="str">
        <f>IF(A4=0,"",IF(AND(ISBLANK(Raw!AS4),COUNTA(Raw!BR4:BX4)=0),"",IF(AND(Raw!AS4&gt;0,COUNTA(Raw!BR4:BX4)&gt;0),"",IF(AND(Raw!AS4=0,COUNTA(Raw!BR4:BX4)=0),"",1))))</f>
        <v/>
      </c>
      <c r="L4" s="19" t="str">
        <f>IF(A4=0,"",IF(AND(COUNTA(Raw!BK4:BX4)=0,COUNTA(Raw!BY4:CH4)=0),"",IF(AND(COUNTIF(Raw!BK4:BX4,1)&gt;0,COUNTA(Raw!BY4:CH4)&gt;0),"",IF(AND(COUNTIF(Raw!BK4:BX4,1)=0,COUNTA(Raw!BY4:CH4)=0),"",1))))</f>
        <v/>
      </c>
      <c r="M4" s="19" t="str">
        <f>IF(A4=0,"",IF(AND(COUNTA(Raw!BK4:BX4)=0,COUNTA(Raw!CI4:CR4)),"",IF(AND(COUNTIF(Raw!BK4:BX4,3)&gt;0,COUNTA(Raw!CI4:CR4)&gt;0),"",IF(AND(COUNTIF(Raw!BK4:BX4,3)=0,COUNTA(Raw!CI4:CR4)=0),"",1))))</f>
        <v/>
      </c>
      <c r="N4" s="19" t="str">
        <f>IF(A4=0,"",IF(COUNTA(Raw!CS4:DF4)=0,"",IF(AND(COUNTIF(Raw!CS4:CV4,1)=1,COUNTA(Raw!CW4:DA4)&gt;0,COUNTA(Raw!DB4:DF4)=0),"",IF(AND(COUNTIF(Raw!CS4:CV4,2)=1,COUNTA(Raw!CW4:DA4)=0,COUNTA(Raw!DB4:DF4)&gt;0),"",IF(AND(COUNTA(Raw!CS4:CV4)&gt;0,COUNTA(Raw!CW4:DF4)=0),"",1)))))</f>
        <v/>
      </c>
      <c r="O4" s="19" t="str">
        <f>IF(A4=0,"",IF(COUNTA(Raw!DG4:DP4)=0,"",IF(AND(COUNTIF(Raw!BK4:BQ4,1)&gt;0,OR(COUNTIF(Raw!DG4:DP4,1)=1,COUNTIF(Raw!DG4:DP4,2)=1,COUNTIF(Raw!DG4:DP4,3)=1)),"",IF(AND(COUNTIF(Raw!BK4:BQ4,1)=0,AND(COUNTIF(Raw!DG4:DP4,1)=0,COUNTIF(Raw!DG4:DP4,2)=0,COUNTIF(Raw!DG4:DP4,3)=0)),"",1))))</f>
        <v/>
      </c>
      <c r="P4" s="19" t="str">
        <f>IF(A4=0,"",IF(COUNTA(Raw!DG4:DR4)=0,"",IF(AND(COUNTIF(Raw!DG4:DP4,4)=1,ISBLANK(Raw!DQ4)=FALSE,ISBLANK(Raw!DR4)),"",IF(AND(COUNTIF(Raw!DG4:DP4,7)=1,ISBLANK(Raw!DQ4),ISBLANK(Raw!DR4)=FALSE),"",IF(AND(COUNTA(Raw!DG4:DP4)&gt;0,COUNTIF(Raw!DG4:DP4,4)=0,COUNTIF(Raw!DG4:DP4,7)=0,COUNTA(Raw!DQ4:DR4)=0),"",1)))))</f>
        <v/>
      </c>
      <c r="Q4" s="19" t="str">
        <f>IF(A4=0,"",IF(AND(COUNTA(Raw!DS4:DU4)=0,COUNTA(Raw!BK4:BQ4)=0),"",IF(AND(COUNTIF(Raw!BK4:BQ4,1)&gt;0,COUNTA(Raw!DS4:DU4)&gt;0),"",IF(AND(COUNTIF(Raw!BK4:BQ4,1)=0,COUNTA(Raw!DS4:DU4)=0),"",1))))</f>
        <v/>
      </c>
      <c r="R4" s="19" t="str">
        <f>IF(A4=0,"",IF(AND(ISBLANK(Raw!AT4),ISBLANK(Raw!EJ4)),"",IF(AND(Raw!AT4&gt;0,ISBLANK(Raw!EJ4)=FALSE,Raw!EJ4&gt;=0,Raw!EJ4&lt;=7),"",IF(AND(Raw!AT4=0,ISBLANK(Raw!EJ4)),"",1))))</f>
        <v/>
      </c>
      <c r="S4" t="str">
        <f>IF(A4=0,"",IF(AND(ISBLANK(Raw!AS4),ISBLANK(Raw!EK4)),"",IF(AND(Raw!AS4&gt;0,ISBLANK(Raw!EK4)=FALSE),"",IF(AND(Raw!AS4=0,ISBLANK(Raw!EK4)),"",1))))</f>
        <v/>
      </c>
      <c r="T4" s="19" t="str">
        <f>IF(A4=0,"",IF(AND(ISBLANK(Raw!AT4),COUNTA(Raw!EL4:EQ4)=0),"",IF(AND(Raw!AT4&gt;0,COUNTA(Raw!EL4:EQ4)&gt;0),"",IF(AND(Raw!AT4=0,COUNTA(Raw!EL4:EQ4)=0),"",1))))</f>
        <v/>
      </c>
      <c r="U4" t="str">
        <f>IF(A4=0,"",IF(AND(ISBLANK(Raw!AT4),COUNTA(Raw!ER4:EU4)=0),"",IF(AND(Raw!AT4&gt;0,COUNTA(Raw!ER4:EU4)&gt;0),"",IF(AND(Raw!AT4=0,COUNTA(Raw!ER4:EU4)=0),"",1))))</f>
        <v/>
      </c>
      <c r="V4" t="str">
        <f>IF(A4=0,"",IF(AND(ISBLANK(Raw!AS4),COUNTA(Raw!EV4:FA4)=0),"",IF(AND(Raw!AS4&gt;0,COUNTA(Raw!EV4:FA4)&gt;0),"",IF(AND(Raw!AS4=0,COUNTA(Raw!EV4:FA4)=0),"",1))))</f>
        <v/>
      </c>
      <c r="W4" t="str">
        <f>IF(A4=0,"",IF(AND(ISBLANK(Raw!AS4),COUNTA(Raw!FB4:FE4)=0),"",IF(AND(Raw!AS4&gt;0,COUNTA(Raw!FB4:FE4)&gt;0),"",IF(AND(Raw!AS4=0,COUNTA(Raw!FB4:FE4)=0),"",1))))</f>
        <v/>
      </c>
      <c r="X4" t="str">
        <f>IF(A4=0,"",IF(AND(ISBLANK(Raw!AT4),COUNTA(Raw!FF4:FI4)=0),"",IF(AND(Raw!AT4&gt;0,COUNTA(Raw!FF4:FI4)&gt;0),"",IF(AND(Raw!AT4=0,COUNTA(Raw!FF4:FI4)=0),"",1))))</f>
        <v/>
      </c>
      <c r="Y4">
        <f>IF(A4=0,"",IF(AND(ISBLANK(Raw!AS4),COUNTA(Raw!FJ4:FM4)=0),"",IF(AND(Raw!AS4&gt;0,COUNTA(Raw!FJ4:FM4)&gt;0),"",IF(AND(Raw!AS4=0,COUNTA(Raw!FJ4:FM4)=0),"",1))))</f>
        <v>1</v>
      </c>
      <c r="Z4" t="str">
        <f>IF(A4=0,"",IF(AND(COUNTA(Raw!FN4:FT4)=0,ISBLANK(Raw!FU4)),"",IF(AND(COUNTIF(Raw!FN4:FT4,1)&gt;0,ISBLANK(Raw!FU4)=FALSE),"",IF(AND(COUNTIF(Raw!FN4:FT4,1)=0,ISBLANK(Raw!FU4)),"",1))))</f>
        <v/>
      </c>
      <c r="AA4" s="19" t="str">
        <f>IF(A4=0,"",IF(AND(ISBLANK(Raw!BI4),COUNTA(Raw!FV4:GH4)=0),"",IF(AND(Raw!BI4&lt;&gt;1,COUNTIF(Raw!FV4:GH4,6)=0),"",IF(Raw!BI4=1,"",1))))</f>
        <v/>
      </c>
      <c r="AB4" t="str">
        <f>IF(A4=0,"",IF(AND(ISBLANK(Raw!GI4),COUNTA(Raw!GJ4:GQ4)=0),"",IF(AND(Raw!GI4=1,COUNTA(Raw!GJ4:GQ4)&gt;0),"",IF(AND(Raw!GI4=2,COUNTA(Raw!GJ4:GQ4)=0),"",1))))</f>
        <v/>
      </c>
      <c r="AC4" s="19" t="str">
        <f>IF(A4=0,"",IF(AND(COUNTA(Raw!GY4:HF4)=0,ISBLANK(Raw!HG4)),"",IF(AND(OR(COUNTIF(Raw!GY4:HE4,1)&gt;0,COUNTIF(Raw!GY4:HE4,2)&gt;0),ISBLANK(Raw!HG4)=FALSE),"",IF(AND(COUNTA(Raw!GY4:HF4)&gt;0,ISBLANK(Raw!HG4),COUNTIF(Raw!GY4:HE4,1)=0,COUNTIF(Raw!GY4:HE4,2)=0),"",1))))</f>
        <v/>
      </c>
      <c r="AD4" s="19" t="str">
        <f>IF(A4=0,"",IF(COUNTA(Raw!HU4:IB4)=0,"",IF(AND(Raw!AK4&lt;&gt;2,COUNTIF(Raw!HU4:IA4,2)=0,COUNTIF(Raw!HU4:IA4,3)=0),"",IF(Raw!AK4=2,"",1))))</f>
        <v/>
      </c>
      <c r="AE4" s="19" t="str">
        <f>IF(A4=0,"",IF(AND(Raw!AK4=2,ISBLANK(Raw!IC4)=FALSE),"",IF(AND(Raw!AK4&lt;&gt;2,ISBLANK(Raw!IC4)),"",1)))</f>
        <v/>
      </c>
      <c r="AF4" s="19" t="str">
        <f>IF(A4=0,"",IF(COUNTA(Raw!ID4:IF4)=0,"",IF(AND(MATCH(2023-Raw!ID4,Code!$A$3:$A$12,1)=Raw!IF4,2023-Raw!ID4=Raw!IE4),"",1)))</f>
        <v/>
      </c>
      <c r="AG4" s="19" t="str">
        <f>IF(A4=0,"",IF(COUNTA(Raw!IG4:II4)=0,"",IF(AND(Raw!IG4=4,ISBLANK(Raw!II4)=FALSE),"",IF(AND(Raw!IG4&lt;&gt;4,ISBLANK(Raw!II4)),"",1))))</f>
        <v/>
      </c>
      <c r="AH4" s="19" t="str">
        <f>IF(A4=0,"",IF(COUNTA(Raw!IJ4:IM4)=0,"",IF(AND(Raw!IJ4=1,ISBLANK(Raw!IK4)=FALSE),"",IF(AND(Raw!IJ4=2,COUNTA(Raw!IK4:IM4)&gt;0),"",1))))</f>
        <v/>
      </c>
      <c r="AI4" s="19" t="str">
        <f>IF(A4=0,"",IF(COUNTA(Raw!IK4:IM4)=0,"",IF(AND(Raw!IK4=1,ISBLANK(Raw!IL4)=FALSE),"",IF(AND(Raw!IK4=2,COUNTA(Raw!IL4:IM4)=0),"",1))))</f>
        <v/>
      </c>
      <c r="AJ4" s="19" t="str">
        <f>IF(A4=0,"",IF(COUNTA(Raw!JD4:JJ4)=0,"",IF(AND(Raw!JD4&gt;600,COUNTA(Raw!JE4:JI4)&gt;0),"",IF(AND(Raw!JD4&lt;=600,COUNTA(Raw!JE4:JJ4)=0),"",1))))</f>
        <v/>
      </c>
      <c r="AK4" s="19" t="str">
        <f>IF(A4=0,"",IF(COUNTA(Raw!JK4:KA4)=0,"",IF(AND(Raw!JK4=1,COUNTA(Raw!JM4:JV4)&gt;0),"",IF(AND(Raw!JK4=3,COUNTA(Raw!JM4:JV4)&gt;0,COUNTA(Raw!JW4:KA4)=0),"",IF(AND(ISBLANK(Raw!JK4)=FALSE,Raw!JK4&lt;&gt;1,Raw!JK4&lt;&gt;3,COUNTA(Raw!JM4:KA4)=0),"",1)))))</f>
        <v/>
      </c>
      <c r="AL4" s="19" t="str">
        <f>IF(A4=0,"",IF(COUNTA(Raw!JW4:KA4)=0,"",IF(AND(COUNTIF(Raw!JW4:JZ4,4)=0,COUNTA(Raw!JW4:JZ4)&gt;0,ISBLANK(Raw!KA4)=FALSE),"",IF(AND(COUNTIF(Raw!JW4:KA4,4)&gt;0,ISBLANK(Raw!KA4)),"",1))))</f>
        <v/>
      </c>
      <c r="AM4" s="19" t="str">
        <f>IF(A4=0,"",IF(COUNTA(Raw!KT4:KU4)=0,"",IF(AND(Raw!KT4=1,ISBLANK(Raw!KU4)=FALSE),"",IF(AND(Raw!KT4=2,ISBLANK(Raw!KU4)),"",1))))</f>
        <v/>
      </c>
      <c r="AN4" s="19" t="str">
        <f>IF(A4=0,"",IF(COUNTA(Raw!KX4:LF4)=0,"",IF(AND(COUNTIF(Raw!KX4:LB4,5)=1,COUNTA(Raw!KX4:LB4)=1,COUNTA(Raw!LC4:LF4)=0),"",IF(AND(COUNTIF(Raw!KX4:LB4,5)=0,COUNTA(Raw!KX4:LB4)&gt;0,COUNTA(Raw!LC4:LF4)&gt;0),"",1))))</f>
        <v/>
      </c>
      <c r="AO4" s="19" t="str">
        <f>IF(A4=0,"",IF(COUNTA(Raw!LM4:LU4)=0,"",IF(AND(Raw!LM4=1,ISBLANK(Raw!LN4)=FALSE,COUNTA(Raw!LO4:LU4)&gt;0),"",IF(AND(Raw!LM4=2,COUNTA(Raw!LN4:LU4)=0),"",1))))</f>
        <v/>
      </c>
      <c r="AP4" s="19" t="str">
        <f>IF(A4=0,"",IF(COUNTA(Raw!MY4:OG4)=0,"",IF(AND(Raw!MY4=2,COUNTA(Raw!MZ4:OG4)=0),"",IF(AND(Raw!MY4=1,COUNTA(Raw!MZ4:OG4)&gt;0),"",1))))</f>
        <v/>
      </c>
      <c r="AQ4" s="19" t="str">
        <f>IF(A4=0,"",IF(COUNTA(Raw!NC4:NW4)=0,"",IF(AND(COUNTIF(Raw!NC4:NG4,3)&gt;0,COUNTA(Raw!NH4:NQ4)&gt;0),"",IF(AND(COUNTA(Raw!NC4:NG4)&gt;0,COUNTIF(Raw!NC4:NG4,3)=0,COUNTA(Raw!NH4:NW4)=0),"",1))))</f>
        <v/>
      </c>
      <c r="AR4" s="19" t="str">
        <f>IF(A4=0,"",IF(COUNTA(Raw!NH4:NW4)=0,"",IF(AND(COUNTIF(Raw!NH4:NQ4,10)&gt;0,COUNTA(Raw!NR4:NW4)&gt;0),"",IF(AND(COUNTA(Raw!NH4:NQ4)&gt;0,COUNTIF(Raw!NH4:NQ4,10)=0,COUNTA(Raw!NR4:NY4)=0),"",1))))</f>
        <v/>
      </c>
      <c r="AS4" s="19" t="str">
        <f>IF(A4=0,"",IF(COUNTA(Raw!NY4:OG4)=0,"",IF(AND(Raw!NY4=1,COUNTA(Raw!NZ4:OG4)&gt;0),"",IF(AND(Raw!NY4=2,COUNTA(Raw!NZ4:OG4)=0),"",1))))</f>
        <v/>
      </c>
      <c r="AT4" s="19" t="str">
        <f>IF(A4=0,"",IF(COUNTA(Raw!OH4:OY4)=0,"",IF(AND(Raw!OH4=1,COUNTA(Raw!OI4:OY4)&gt;0),"",IF(AND(Raw!OH4=2,COUNTA(Raw!OI4:OY4)=0),"",1))))</f>
        <v/>
      </c>
      <c r="AU4" s="19" t="str">
        <f>IF(A4=0,"",IF(COUNTA(Raw!PR4:QB4)=0,"",
IF(AND(OR(AND(COUNTIF(Raw!PR4:QB4,1)=1,COUNTA(Raw!QI4:QY4)&gt;0),AND(COUNTIF(Raw!PR4:QB4,1)=0,COUNTA(Raw!QI4:QY4)=0)),OR(AND(COUNTIF(Raw!PR4:QB4,2)=1,COUNTA(Raw!QZ4:RP4)&gt;0),AND(COUNTIF(Raw!PR4:QB4,2)=0,COUNTA(Raw!QZ4:RP4)=0)),OR(AND(COUNTIF(Raw!PR4:QB4,3)=1,COUNTA(Raw!RQ4:SG4)&gt;0),AND(COUNTIF(Raw!PR4:QB4,3)=0,COUNTA(Raw!RQ4:SG4)=0)),OR(AND(COUNTIF(Raw!PR4:QB4,4)=1,COUNTA(Raw!SH4:ST4)&gt;0),AND(COUNTIF(Raw!PR4:QB4,4)=0,COUNTA(Raw!SH4:ST4)=0)),OR(AND(COUNTIF(Raw!PR4:QB4,5)=1,COUNTA(Raw!SU4:TG4)&gt;0),AND(COUNTIF(Raw!PR4:QB4,5)=0,COUNTA(Raw!SU4:TG4)=0)),OR(AND(COUNTIF(Raw!PR4:QB4,6)=1,COUNTA(Raw!TH4:TT4)&gt;0),AND(COUNTIF(Raw!PR4:QB4,6)=0,COUNTA(Raw!TH4:TT4)=0)),OR(AND(COUNTIF(Raw!PR4:QB4,7)=1,COUNTA(Raw!TU4:UI4)&gt;0),AND(COUNTIF(Raw!PR4:QB4,7)=0,COUNTA(Raw!TU4:UI4)=0)),OR(AND(COUNTIF(Raw!PR4:QB4,8)=1,COUNTA(Raw!UJ4:UV4)&gt;0),AND(COUNTIF(Raw!PR4:QB4,8)=0,COUNTA(Raw!UJ4:UV4)=0)),OR(AND(COUNTIF(Raw!PR4:QB4,9)=1,COUNTA(Raw!UW4:VG4)&gt;0),AND(COUNTIF(Raw!PR4:QB4,9)=0,COUNTA(Raw!UW4:VG4)=0)),OR(AND(COUNTIF(Raw!PR4:QB4,10)=1,COUNTA(Raw!VH4:VP4)&gt;0),AND(COUNTIF(Raw!PR4:QB4,10)=0,COUNTA(Raw!VH4:VP4)=0)),OR(AND(COUNTIF(Raw!PR4:QB4,11)=1,COUNTA(Raw!VQ4:WK4)&gt;0),AND(COUNTIF(Raw!PR4:QB4,11)=0,COUNTA(Raw!VQ4:WK4)=0))),"",1)))</f>
        <v/>
      </c>
      <c r="AV4" s="19" t="str">
        <f>IF(A4=0,"",IF(COUNTA(Raw!QI4:QY4)=0,"",IF(AND(OR(AND(Raw!QI4=4,COUNTIF(Raw!QR4:QY4,1)=0),Raw!QI4&lt;&gt;4),OR(AND(Raw!QJ4=4,COUNTIF(Raw!QR4:QY4,2)=0),Raw!QJ4&lt;&gt;4),OR(AND(Raw!QK4=4,COUNTIF(Raw!QR4:QY4,3)=0),Raw!QK4&lt;&gt;4),OR(AND(Raw!QL4=4,COUNTIF(Raw!QR4:QY4,4)=0),Raw!QL4&lt;&gt;4),OR(AND(Raw!QM4=4,COUNTIF(Raw!QR4:QY4,5)=0),Raw!QM4&lt;&gt;4),OR(AND(Raw!QN4=4,COUNTIF(Raw!QR4:QY4,6)=0),Raw!QN4&lt;&gt;4),OR(AND(Raw!QO4=4,COUNTIF(Raw!QR4:QY4,7)=0),Raw!QO4&lt;&gt;4),OR(AND(Raw!QP4=4,COUNTIF(Raw!QR4:QY4,8)=0),Raw!QP4&lt;&gt;4)),"",1)))</f>
        <v/>
      </c>
      <c r="AW4" t="str">
        <f>IF(A4=0,"",IF(COUNTA(Raw!QZ4:RP4)=0,"",IF(AND(OR(AND(Raw!QZ4=4,COUNTIF(Raw!RI4:RP4,1)=0),Raw!QZ4&lt;&gt;4),OR(AND(Raw!RA4=4,COUNTIF(Raw!RI4:RP4,2)=0),Raw!RA4&lt;&gt;4),OR(AND(Raw!RB4=4,COUNTIF(Raw!RI4:RP4,3)=0),Raw!RB4&lt;&gt;4),OR(AND(Raw!RC4=4,COUNTIF(Raw!RI4:RP4,4)=0),Raw!RC4&lt;&gt;4),OR(AND(Raw!RD4=4,COUNTIF(Raw!RI4:RP4,5)=0),Raw!RD4&lt;&gt;4),OR(AND(Raw!RE4=4,COUNTIF(Raw!RI4:RP4,6)=0),Raw!RE4&lt;&gt;4),OR(AND(Raw!RF4=4,COUNTIF(Raw!RI4:RP4,7)=0),Raw!RF4&lt;&gt;4),OR(AND(Raw!RG4=4,COUNTIF(Raw!RI4:RP4,8)=0),Raw!RG4&lt;&gt;4)),"",1)))</f>
        <v/>
      </c>
      <c r="AX4" t="str">
        <f>IF(A4=0,"",IF(COUNTA(Raw!RQ4:SG4)=0,"",IF(AND(OR(AND(Raw!RQ4=4,COUNTIF(Raw!RZ4:SG4,1)=0),Raw!RQ4&lt;&gt;4),OR(AND(Raw!RR4=4,COUNTIF(Raw!RZ4:SG4,2)=0),Raw!RR4&lt;&gt;4),OR(AND(Raw!RS4=4,COUNTIF(Raw!RZ4:SG4,3)=0),Raw!RS4&lt;&gt;4),OR(AND(Raw!RT4=4,COUNTIF(Raw!RZ4:SG4,4)=0),Raw!RT4&lt;&gt;4),OR(AND(Raw!RU4=4,COUNTIF(Raw!RZ4:SG4,5)=0),Raw!RU4&lt;&gt;4),OR(AND(Raw!RV4=4,COUNTIF(Raw!RZ4:SG4,6)=0),Raw!RV4&lt;&gt;4),OR(AND(Raw!RW4=4,COUNTIF(Raw!RZ4:SG4,7)=0),Raw!RW4&lt;&gt;4),OR(AND(Raw!RX4=4,COUNTIF(Raw!RZ4:SG4,8)=0),Raw!RX4&lt;&gt;4)),"",1)))</f>
        <v/>
      </c>
      <c r="AY4" t="str">
        <f>IF(A4=0,"",IF(COUNTA(Raw!SH4:ST4)=0,"",IF(AND(OR(AND(Raw!SH4=4,COUNTIF(Raw!SO4:ST4,1)=0),Raw!SH4&lt;&gt;4),OR(AND(Raw!SI4=4,COUNTIF(Raw!SO4:ST4,2)=0),Raw!SI4&lt;&gt;4),OR(AND(Raw!SJ4=4,COUNTIF(Raw!SO4:ST4,3)=0),Raw!SJ4&lt;&gt;4),OR(AND(Raw!SK4=4,COUNTIF(Raw!SO4:ST4,4)=0),Raw!SK4&lt;&gt;4),OR(AND(Raw!SL4=4,COUNTIF(Raw!SO4:ST4,5)=0),Raw!SL4&lt;&gt;4),OR(AND(Raw!SM4=4,COUNTIF(Raw!SO4:ST4,6)=0),Raw!SM4&lt;&gt;4)),"",1)))</f>
        <v/>
      </c>
      <c r="AZ4" t="str">
        <f>IF(A4=0,"",IF(COUNTA(Raw!SU4:TG4)=0,"",IF(AND(OR(AND(Raw!SU4=4,COUNTIF(Raw!TB4:TG4,1)=0),Raw!SU4&lt;&gt;4),OR(AND(Raw!SV4=4,COUNTIF(Raw!TB4:TG4,2)=0),Raw!SV4&lt;&gt;4),OR(AND(Raw!SW4=4,COUNTIF(Raw!TB4:TG4,3)=0),Raw!SW4&lt;&gt;4),OR(AND(Raw!SX4=4,COUNTIF(Raw!TB4:TG4,4)=0),Raw!SX4&lt;&gt;4),OR(AND(Raw!SY4=4,COUNTIF(Raw!TB4:TG4,5)=0),Raw!SY4&lt;&gt;4),OR(AND(Raw!SZ4=4,COUNTIF(Raw!TB4:TG4,6)=0),Raw!SZ4&lt;&gt;4)),"",1)))</f>
        <v/>
      </c>
      <c r="BA4" t="str">
        <f>IF(A4=0,"",IF(COUNTA(Raw!TH4:TT4)=0,"",IF(AND(OR(AND(Raw!TH4=4,COUNTIF(Raw!TO4:TT4,1)=0),Raw!TH4&lt;&gt;4),OR(AND(Raw!TI4=4,COUNTIF(Raw!TO4:TT4,2)=0),Raw!TI4&lt;&gt;4),OR(AND(Raw!TJ4=4,COUNTIF(Raw!TO4:TT4,3)=0),Raw!TJ4&lt;&gt;4),OR(AND(Raw!TK4=4,COUNTIF(Raw!TO4:TT4,4)=0),Raw!TK4&lt;&gt;4),OR(AND(Raw!TL4=4,COUNTIF(Raw!TO4:TT4,5)=0),Raw!TL4&lt;&gt;4),OR(AND(Raw!TM4=4,COUNTIF(Raw!TO4:TT4,6)=0),Raw!TM4&lt;&gt;4)),"",1)))</f>
        <v/>
      </c>
      <c r="BB4" t="str">
        <f>IF(A4=0,"",IF(COUNTA(Raw!TU4:UI4)=0,"",IF(AND(OR(AND(Raw!TU4=4,COUNTIF(Raw!UC4:UI4,1)=0),Raw!TU4&lt;&gt;4),OR(AND(Raw!TV4=4,COUNTIF(Raw!UC4:UI4,2)=0),Raw!TV4&lt;&gt;4),OR(AND(Raw!TW4=4,COUNTIF(Raw!UC4:UI4,3)=0),Raw!TW4&lt;&gt;4),OR(AND(Raw!TX4=4,COUNTIF(Raw!UC4:UI4,4)=0),Raw!TX4&lt;&gt;4),OR(AND(Raw!TY4=4,COUNTIF(Raw!UC4:UI4,5)=0),Raw!TY4&lt;&gt;4),OR(AND(Raw!TZ4=4,COUNTIF(Raw!UC4:UI4,6)=0),Raw!TZ4&lt;&gt;4),OR(AND(Raw!UA4=4,COUNTIF(Raw!UC4:UI4,7)=0),Raw!UA4&lt;&gt;4)),"",1)))</f>
        <v/>
      </c>
      <c r="BC4" t="str">
        <f>IF(A4=0,"",IF(COUNTA(Raw!UJ4:UV4)=0,"",IF(AND(OR(AND(Raw!UJ4=4,COUNTIF(Raw!UQ4:UV4,1)=0),Raw!UJ4&lt;&gt;4),OR(AND(Raw!UK4=4,COUNTIF(Raw!UQ4:UV4,2)=0),Raw!UK4&lt;&gt;4),OR(AND(Raw!UL4=4,COUNTIF(Raw!UQ4:UV4,3)=0),Raw!UL4&lt;&gt;4),OR(AND(Raw!UM4=4,COUNTIF(Raw!UQ4:UV4,4)=0),Raw!UM4&lt;&gt;4),OR(AND(Raw!UN4=4,COUNTIF(Raw!UQ4:UV4,5)=0),Raw!UN4&lt;&gt;4),OR(AND(Raw!UO4=4,COUNTIF(Raw!UQ4:UV4,6)=0),Raw!UO4&lt;&gt;4)),"",1)))</f>
        <v/>
      </c>
      <c r="BD4" t="str">
        <f>IF(A4=0,"",IF(COUNTA(Raw!UW4:VG4)=0,"",IF(AND(OR(AND(Raw!UW4=4,COUNTIF(Raw!VC4:VG4,1)=0),Raw!UW4&lt;&gt;4),OR(AND(Raw!UX4=4,COUNTIF(Raw!VC4:VG4,2)=0),Raw!UX4&lt;&gt;4),OR(AND(Raw!UY4=4,COUNTIF(Raw!VC4:VG4,3)=0),Raw!UY4&lt;&gt;4),OR(AND(Raw!UZ4=4,COUNTIF(Raw!VC4:VG4,4)=0),Raw!UZ4&lt;&gt;4),OR(AND(Raw!VA4=4,COUNTIF(Raw!VC4:VG4,5)=0),Raw!VA4&lt;&gt;4)),"",1)))</f>
        <v/>
      </c>
      <c r="BE4" t="str">
        <f>IF(A4=0,"",IF(COUNTA(Raw!VH4:VP4)=0,"",
IF(AND(
OR(AND(Raw!VH4=4,COUNTIF(Raw!VM4:VP4,1)=0),Raw!VH4&lt;&gt;4),
OR(AND(Raw!VI4=4,COUNTIF(Raw!VM4:VP4,2)=0),Raw!VI4&lt;&gt;4),
OR(AND(Raw!VJ4=4,COUNTIF(Raw!VM4:VP4,3)=0),Raw!VJ4&lt;&gt;4),
OR(AND(Raw!VK4=4,COUNTIF(Raw!VM4:VP4,4)=0),Raw!VK4&lt;&gt;4)
),"",1)))</f>
        <v/>
      </c>
      <c r="BF4" t="str">
        <f>IF(A4=0,"",IF(COUNTA(Raw!VQ4:WK4)=0,"",
IF(AND(
OR(AND(Raw!VQ4=4,COUNTIF(Raw!WB4:WK4,1)=0),Raw!VQ4&lt;&gt;4),
OR(AND(Raw!VR4=4,COUNTIF(Raw!WB4:WK4,2)=0),Raw!VR4&lt;&gt;4),
OR(AND(Raw!VS4=4,COUNTIF(Raw!WB4:WK4,3)=0),Raw!VS4&lt;&gt;4),
OR(AND(Raw!VT4=4,COUNTIF(Raw!WB4:WK4,4)=0),Raw!VT4&lt;&gt;4),
OR(AND(Raw!VU4=4,COUNTIF(Raw!WB4:WK4,5)=0),Raw!VU4&lt;&gt;4),
OR(AND(Raw!VV4=4,COUNTIF(Raw!WB4:WK4,6)=0),Raw!VV4&lt;&gt;4),
OR(AND(Raw!VW4=4,COUNTIF(Raw!WB4:WK4,7)=0),Raw!VW4&lt;&gt;4),
OR(AND(Raw!VX4=4,COUNTIF(Raw!WB4:WK4,8)=0),Raw!VX4&lt;&gt;4),
OR(AND(Raw!VY4=4,COUNTIF(Raw!WB4:WK4,9)=0),Raw!VX4&lt;&gt;4),
OR(AND(Raw!VZ4=4,COUNTIF(Raw!WB4:WK4,10)=0),Raw!VZ4&lt;&gt;4)
),"",1)))</f>
        <v/>
      </c>
      <c r="BG4" t="str">
        <f>IF(A4=0,"",IF(COUNTA(Raw!WL4:XB4)=0,"",
IF(AND(
OR(AND(Raw!WL4=4,COUNTIF(Raw!WU4:XB4,1)=0),Raw!WL4&lt;&gt;4),
OR(AND(Raw!WM4=4,COUNTIF(Raw!WU4:XB4,2)=0),Raw!WM4&lt;&gt;4),
OR(AND(Raw!WN4=4,COUNTIF(Raw!WU4:XB4,3)=0),Raw!WN4&lt;&gt;4),
OR(AND(Raw!WO4=4,COUNTIF(Raw!WU4:XB4,4)=0),Raw!WO4&lt;&gt;4),
OR(AND(Raw!WP4=4,COUNTIF(Raw!WU4:XB4,5)=0),Raw!WP4&lt;&gt;4),
OR(AND(Raw!WQ4=4,COUNTIF(Raw!WU4:XB4,6)=0),Raw!WQ4&lt;&gt;4),
OR(AND(Raw!WR4=4,COUNTIF(Raw!WU4:XB4,7)=0),Raw!WR4&lt;&gt;4),
OR(AND(Raw!WS4=4,COUNTIF(Raw!WU4:XB4,8)=0),Raw!WS4&lt;&gt;4)
),"",1)))</f>
        <v/>
      </c>
      <c r="BH4" t="str">
        <f>IF(A4=0,"",IF(COUNTA(Raw!XC4:XK4)=0,"",
IF(AND(
OR(AND(Raw!XC4=4,COUNTIF(Raw!XH4:XK4,1)=0),Raw!XC4&lt;&gt;4),
OR(AND(Raw!XD4=4,COUNTIF(Raw!XH4:XK4,2)=0),Raw!XD4&lt;&gt;4),
OR(AND(Raw!XE4=4,COUNTIF(Raw!XH4:XK4,3)=0),Raw!XE4&lt;&gt;4),
OR(AND(Raw!XF4=4,COUNTIF(Raw!XH4:XK4,4)=0),Raw!XF4&lt;&gt;4)
),"",1)))</f>
        <v/>
      </c>
      <c r="BI4" t="str">
        <f>IF(A4=0,"",IF(COUNTA(Raw!XL4:XT4)=0,"",
IF(AND(
OR(AND(Raw!XL4=4,COUNTIF(Raw!XQ4:XT4,1)=0),Raw!XL4&lt;&gt;4),
OR(AND(Raw!XM4=4,COUNTIF(Raw!XQ4:XT4,2)=0),Raw!XM4&lt;&gt;4),
OR(AND(Raw!XN4=4,COUNTIF(Raw!XQ4:XT4,3)=0),Raw!XN4&lt;&gt;4),
OR(AND(Raw!XO4=4,COUNTIF(Raw!XQ4:XT4,4)=0),Raw!XO4&lt;&gt;4)
),"",1)))</f>
        <v/>
      </c>
      <c r="BJ4" t="str">
        <f>IF(A4=0,"",IF(COUNTA(Raw!XU4:YI4)=0,"",
IF(AND(
OR(AND(Raw!XU4=4,COUNTIF(Raw!YC4:YI4,1)=0),Raw!XU4&lt;&gt;4),
OR(AND(Raw!XV4=4,COUNTIF(Raw!YC4:YI4,2)=0),Raw!XV4&lt;&gt;4),
OR(AND(Raw!XW4=4,COUNTIF(Raw!YC4:YI4,3)=0),Raw!XW4&lt;&gt;4),
OR(AND(Raw!XX4=4,COUNTIF(Raw!YC4:YI4,4)=0),Raw!XX4&lt;&gt;4),
OR(AND(Raw!XY4=4,COUNTIF(Raw!YC4:YI4,5)=0),Raw!XY4&lt;&gt;4),
OR(AND(Raw!XZ4=4,COUNTIF(Raw!YC4:YI4,6)=0),Raw!XZ4&lt;&gt;4),
OR(AND(Raw!YA4=4,COUNTIF(Raw!YC4:YI4,7)=0),Raw!YA4&lt;&gt;4)
),"",1)))</f>
        <v/>
      </c>
      <c r="BK4" t="str">
        <f>IF(A4=0,"",IF(COUNTA(Raw!YJ4:YR4)=0,"",
IF(AND(
OR(AND(Raw!YJ4=4,COUNTIF(Raw!YO4:YR4,1)=0),Raw!YJ4&lt;&gt;4),
OR(AND(Raw!YK4=4,COUNTIF(Raw!YO4:YR4,2)=0),Raw!YK4&lt;&gt;4),
OR(AND(Raw!YL4=4,COUNTIF(Raw!YO4:YR4,3)=0),Raw!YL4&lt;&gt;4),
OR(AND(Raw!YM4=4,COUNTIF(Raw!YO4:YR4,4)=0),Raw!YM4&lt;&gt;4)
),"",1)))</f>
        <v/>
      </c>
      <c r="BL4" t="str">
        <f>IF(A4=0,"",IF(COUNTA(Raw!YS4:YU4)=0,"",IF(AND(Raw!YS4=4,ISBLANK(Raw!YU4)),"",IF(AND(Raw!YS4&lt;&gt;4,ISBLANK(Raw!YU4)=FALSE),"",1))))</f>
        <v/>
      </c>
    </row>
    <row r="5" spans="1:91">
      <c r="A5" s="20">
        <f>Raw!A5</f>
        <v>2</v>
      </c>
      <c r="B5" s="19" t="str">
        <f>IF(A5=0,"",IF(AND(Raw!AC5=1,COUNTA(Raw!AR5:IC5)&gt;0,COUNTA(Raw!ID5:YU5)=0),"",IF(AND(Raw!AC5=2,COUNTA(Raw!AR5:IC5)=0,COUNTA(Raw!ID5:MV5)&gt;0,COUNTA(Raw!MW5:YU5)=0),"",IF(AND(Raw!AC5=3,COUNTA(Raw!AP5:MV5)=0,COUNTA(Raw!MW5:YU5)&gt;0),"",1))))</f>
        <v/>
      </c>
      <c r="C5" s="19" t="str">
        <f>IF(A5=0,"",IF(AND(Raw!AK5=1,ISBLANK(Raw!AM5)=FALSE,ISBLANK(Raw!AO5)),"",IF(AND(Raw!AK5=2,ISBLANK(Raw!AM5),ISBLANK(Raw!AO5)=FALSE),"",1)))</f>
        <v/>
      </c>
      <c r="D5" s="19" t="str">
        <f>IF(A5=0,"",IF(COUNTA(Raw!AS5:AZ5)=0,"",IF(AND(Raw!AS5+Raw!AT5=100,Raw!AU5+Raw!AV5=100,Raw!AW5+Raw!AX5=100,Raw!AY5+Raw!AZ5=100),"",1)))</f>
        <v/>
      </c>
      <c r="E5" s="19" t="str">
        <f>IF(A5=0,"",IF(ISBLANK(Raw!AQ5),"",IF(Raw!AQ5=1,"",1)))</f>
        <v/>
      </c>
      <c r="F5" s="19" t="str">
        <f>IF(A5=0,"",IF(ISBLANK(Raw!AR5),"",IF(AND(Raw!AR5&gt;=0,Raw!AR5&lt;=100),"",1)))</f>
        <v/>
      </c>
      <c r="G5" s="19" t="str">
        <f>IF(A5=0,"",IF(AND(ISBLANK(Raw!BA5),ISBLANK(Raw!AS5)),"",IF(AND(Raw!AS5&gt;0,ISBLANK(Raw!BA5)=FALSE),"",1)))</f>
        <v/>
      </c>
      <c r="H5" s="19" t="str">
        <f>IF(A5=0,"",IF(COUNTA(Raw!BA5:BH5)=0,"",IF(AND(Raw!BA5=0,COUNTA(Raw!BB5:BH5)=0),"",IF(AND(Raw!BA5&gt;0,COUNTA(Raw!BB5:BH5)&gt;0),"",1))))</f>
        <v/>
      </c>
      <c r="I5" s="19" t="str">
        <f>IF(A5=0,"",IF(AND(ISBLANK(Raw!BI5),ISBLANK(Raw!BJ5)),"",IF(AND(Raw!BI5=1,ISBLANK(Raw!BJ5)=FALSE),"",IF(AND(Raw!BI5=2,ISBLANK(Raw!BJ5)),"",1))))</f>
        <v/>
      </c>
      <c r="J5" s="19" t="str">
        <f>IF(A5=0,"",IF(AND(ISBLANK(Raw!AT5),COUNTBLANK(Raw!BK5:BQ5)),"",IF(AND(Raw!AT5&gt;0,COUNTA(Raw!BK5:BQ5)&gt;0),"",IF(AND(Raw!AT5=0,COUNTA(Raw!BK5:BQ5)=0),"",1))))</f>
        <v/>
      </c>
      <c r="K5" s="19" t="str">
        <f>IF(A5=0,"",IF(AND(ISBLANK(Raw!AS5),COUNTA(Raw!BR5:BX5)=0),"",IF(AND(Raw!AS5&gt;0,COUNTA(Raw!BR5:BX5)&gt;0),"",IF(AND(Raw!AS5=0,COUNTA(Raw!BR5:BX5)=0),"",1))))</f>
        <v/>
      </c>
      <c r="L5" s="19" t="str">
        <f>IF(A5=0,"",IF(AND(COUNTA(Raw!BK5:BX5)=0,COUNTA(Raw!BY5:CH5)=0),"",IF(AND(COUNTIF(Raw!BK5:BX5,1)&gt;0,COUNTA(Raw!BY5:CH5)&gt;0),"",IF(AND(COUNTIF(Raw!BK5:BX5,1)=0,COUNTA(Raw!BY5:CH5)=0),"",1))))</f>
        <v/>
      </c>
      <c r="M5" s="19" t="str">
        <f>IF(A5=0,"",IF(AND(COUNTA(Raw!BK5:BX5)=0,COUNTA(Raw!CI5:CR5)),"",IF(AND(COUNTIF(Raw!BK5:BX5,3)&gt;0,COUNTA(Raw!CI5:CR5)&gt;0),"",IF(AND(COUNTIF(Raw!BK5:BX5,3)=0,COUNTA(Raw!CI5:CR5)=0),"",1))))</f>
        <v/>
      </c>
      <c r="N5" s="19" t="str">
        <f>IF(A5=0,"",IF(COUNTA(Raw!CS5:DF5)=0,"",IF(AND(COUNTIF(Raw!CS5:CV5,1)=1,COUNTA(Raw!CW5:DA5)&gt;0,COUNTA(Raw!DB5:DF5)=0),"",IF(AND(COUNTIF(Raw!CS5:CV5,2)=1,COUNTA(Raw!CW5:DA5)=0,COUNTA(Raw!DB5:DF5)&gt;0),"",IF(AND(COUNTA(Raw!CS5:CV5)&gt;0,COUNTA(Raw!CW5:DF5)=0),"",1)))))</f>
        <v/>
      </c>
      <c r="O5" s="19" t="str">
        <f>IF(A5=0,"",IF(COUNTA(Raw!DG5:DP5)=0,"",IF(AND(COUNTIF(Raw!BK5:BQ5,1)&gt;0,OR(COUNTIF(Raw!DG5:DP5,1)=1,COUNTIF(Raw!DG5:DP5,2)=1,COUNTIF(Raw!DG5:DP5,3)=1)),"",IF(AND(COUNTIF(Raw!BK5:BQ5,1)=0,AND(COUNTIF(Raw!DG5:DP5,1)=0,COUNTIF(Raw!DG5:DP5,2)=0,COUNTIF(Raw!DG5:DP5,3)=0)),"",1))))</f>
        <v/>
      </c>
      <c r="P5" s="19" t="str">
        <f>IF(A5=0,"",IF(COUNTA(Raw!DG5:DR5)=0,"",IF(AND(COUNTIF(Raw!DG5:DP5,4)=1,ISBLANK(Raw!DQ5)=FALSE,ISBLANK(Raw!DR5)),"",IF(AND(COUNTIF(Raw!DG5:DP5,7)=1,ISBLANK(Raw!DQ5),ISBLANK(Raw!DR5)=FALSE),"",IF(AND(COUNTA(Raw!DG5:DP5)&gt;0,COUNTIF(Raw!DG5:DP5,4)=0,COUNTIF(Raw!DG5:DP5,7)=0,COUNTA(Raw!DQ5:DR5)=0),"",1)))))</f>
        <v/>
      </c>
      <c r="Q5" s="19" t="str">
        <f>IF(A5=0,"",IF(AND(COUNTA(Raw!DS5:DU5)=0,COUNTA(Raw!BK5:BQ5)=0),"",IF(AND(COUNTIF(Raw!BK5:BQ5,1)&gt;0,COUNTA(Raw!DS5:DU5)&gt;0),"",IF(AND(COUNTIF(Raw!BK5:BQ5,1)=0,COUNTA(Raw!DS5:DU5)=0),"",1))))</f>
        <v/>
      </c>
      <c r="R5" s="19" t="str">
        <f>IF(A5=0,"",IF(AND(ISBLANK(Raw!AT5),ISBLANK(Raw!EJ5)),"",IF(AND(Raw!AT5&gt;0,ISBLANK(Raw!EJ5)=FALSE,Raw!EJ5&gt;=0,Raw!EJ5&lt;=7),"",IF(AND(Raw!AT5=0,ISBLANK(Raw!EJ5)),"",1))))</f>
        <v/>
      </c>
      <c r="S5" t="str">
        <f>IF(A5=0,"",IF(AND(ISBLANK(Raw!AS5),ISBLANK(Raw!EK5)),"",IF(AND(Raw!AS5&gt;0,ISBLANK(Raw!EK5)=FALSE),"",IF(AND(Raw!AS5=0,ISBLANK(Raw!EK5)),"",1))))</f>
        <v/>
      </c>
      <c r="T5" s="19" t="str">
        <f>IF(A5=0,"",IF(AND(ISBLANK(Raw!AT5),COUNTA(Raw!EL5:EQ5)=0),"",IF(AND(Raw!AT5&gt;0,COUNTA(Raw!EL5:EQ5)&gt;0),"",IF(AND(Raw!AT5=0,COUNTA(Raw!EL5:EQ5)=0),"",1))))</f>
        <v/>
      </c>
      <c r="U5" t="str">
        <f>IF(A5=0,"",IF(AND(ISBLANK(Raw!AT5),COUNTA(Raw!ER5:EU5)=0),"",IF(AND(Raw!AT5&gt;0,COUNTA(Raw!ER5:EU5)&gt;0),"",IF(AND(Raw!AT5=0,COUNTA(Raw!ER5:EU5)=0),"",1))))</f>
        <v/>
      </c>
      <c r="V5" t="str">
        <f>IF(A5=0,"",IF(AND(ISBLANK(Raw!AS5),COUNTA(Raw!EV5:FA5)=0),"",IF(AND(Raw!AS5&gt;0,COUNTA(Raw!EV5:FA5)&gt;0),"",IF(AND(Raw!AS5=0,COUNTA(Raw!EV5:FA5)=0),"",1))))</f>
        <v/>
      </c>
      <c r="W5" t="str">
        <f>IF(A5=0,"",IF(AND(ISBLANK(Raw!AS5),COUNTA(Raw!FB5:FE5)=0),"",IF(AND(Raw!AS5&gt;0,COUNTA(Raw!FB5:FE5)&gt;0),"",IF(AND(Raw!AS5=0,COUNTA(Raw!FB5:FE5)=0),"",1))))</f>
        <v/>
      </c>
      <c r="X5" t="str">
        <f>IF(A5=0,"",IF(AND(ISBLANK(Raw!AT5),COUNTA(Raw!FF5:FI5)=0),"",IF(AND(Raw!AT5&gt;0,COUNTA(Raw!FF5:FI5)&gt;0),"",IF(AND(Raw!AT5=0,COUNTA(Raw!FF5:FI5)=0),"",1))))</f>
        <v/>
      </c>
      <c r="Y5">
        <f>IF(A5=0,"",IF(AND(ISBLANK(Raw!AS5),COUNTA(Raw!FJ5:FM5)=0),"",IF(AND(Raw!AS5&gt;0,COUNTA(Raw!FJ5:FM5)&gt;0),"",IF(AND(Raw!AS5=0,COUNTA(Raw!FJ5:FM5)=0),"",1))))</f>
        <v>1</v>
      </c>
      <c r="Z5" t="str">
        <f>IF(A5=0,"",IF(AND(COUNTA(Raw!FN5:FT5)=0,ISBLANK(Raw!FU5)),"",IF(AND(COUNTIF(Raw!FN5:FT5,1)&gt;0,ISBLANK(Raw!FU5)=FALSE),"",IF(AND(COUNTIF(Raw!FN5:FT5,1)=0,ISBLANK(Raw!FU5)),"",1))))</f>
        <v/>
      </c>
      <c r="AA5" s="19" t="str">
        <f>IF(A5=0,"",IF(AND(ISBLANK(Raw!BI5),COUNTA(Raw!FV5:GH5)=0),"",IF(AND(Raw!BI5&lt;&gt;1,COUNTIF(Raw!FV5:GH5,6)=0),"",IF(Raw!BI5=1,"",1))))</f>
        <v/>
      </c>
      <c r="AB5" t="str">
        <f>IF(A5=0,"",IF(AND(ISBLANK(Raw!GI5),COUNTA(Raw!GJ5:GQ5)=0),"",IF(AND(Raw!GI5=1,COUNTA(Raw!GJ5:GQ5)&gt;0),"",IF(AND(Raw!GI5=2,COUNTA(Raw!GJ5:GQ5)=0),"",1))))</f>
        <v/>
      </c>
      <c r="AC5" s="19" t="str">
        <f>IF(A5=0,"",IF(AND(COUNTA(Raw!GY5:HF5)=0,ISBLANK(Raw!HG5)),"",IF(AND(OR(COUNTIF(Raw!GY5:HE5,1)&gt;0,COUNTIF(Raw!GY5:HE5,2)&gt;0),ISBLANK(Raw!HG5)=FALSE),"",IF(AND(COUNTA(Raw!GY5:HF5)&gt;0,ISBLANK(Raw!HG5),COUNTIF(Raw!GY5:HE5,1)=0,COUNTIF(Raw!GY5:HE5,2)=0),"",1))))</f>
        <v/>
      </c>
      <c r="AD5" s="19" t="str">
        <f>IF(A5=0,"",IF(COUNTA(Raw!HU5:IB5)=0,"",IF(AND(Raw!AK5&lt;&gt;2,COUNTIF(Raw!HU5:IA5,2)=0,COUNTIF(Raw!HU5:IA5,3)=0),"",IF(Raw!AK5=2,"",1))))</f>
        <v/>
      </c>
      <c r="AE5" s="19" t="str">
        <f>IF(A5=0,"",IF(AND(Raw!AK5=2,ISBLANK(Raw!IC5)=FALSE),"",IF(AND(Raw!AK5&lt;&gt;2,ISBLANK(Raw!IC5)),"",1)))</f>
        <v/>
      </c>
      <c r="AF5" s="19" t="str">
        <f>IF(A5=0,"",IF(COUNTA(Raw!ID5:IF5)=0,"",IF(AND(MATCH(2023-Raw!ID5,Code!$A$3:$A$12,1)=Raw!IF5,2023-Raw!ID5=Raw!IE5),"",1)))</f>
        <v/>
      </c>
      <c r="AG5" s="19" t="str">
        <f>IF(A5=0,"",IF(COUNTA(Raw!IG5:II5)=0,"",IF(AND(Raw!IG5=4,ISBLANK(Raw!II5)=FALSE),"",IF(AND(Raw!IG5&lt;&gt;4,ISBLANK(Raw!II5)),"",1))))</f>
        <v/>
      </c>
      <c r="AH5" s="19" t="str">
        <f>IF(A5=0,"",IF(COUNTA(Raw!IJ5:IM5)=0,"",IF(AND(Raw!IJ5=1,ISBLANK(Raw!IK5)=FALSE),"",IF(AND(Raw!IJ5=2,COUNTA(Raw!IK5:IM5)&gt;0),"",1))))</f>
        <v/>
      </c>
      <c r="AI5" s="19" t="str">
        <f>IF(A5=0,"",IF(COUNTA(Raw!IK5:IM5)=0,"",IF(AND(Raw!IK5=1,ISBLANK(Raw!IL5)=FALSE),"",IF(AND(Raw!IK5=2,COUNTA(Raw!IL5:IM5)=0),"",1))))</f>
        <v/>
      </c>
      <c r="AJ5" s="19" t="str">
        <f>IF(A5=0,"",IF(COUNTA(Raw!JD5:JJ5)=0,"",IF(AND(Raw!JD5&gt;600,COUNTA(Raw!JE5:JI5)&gt;0),"",IF(AND(Raw!JD5&lt;=600,COUNTA(Raw!JE5:JJ5)=0),"",1))))</f>
        <v/>
      </c>
      <c r="AK5" s="19" t="str">
        <f>IF(A5=0,"",IF(COUNTA(Raw!JK5:KA5)=0,"",IF(AND(Raw!JK5=1,COUNTA(Raw!JM5:JV5)&gt;0),"",IF(AND(Raw!JK5=3,COUNTA(Raw!JM5:JV5)&gt;0,COUNTA(Raw!JW5:KA5)=0),"",IF(AND(ISBLANK(Raw!JK5)=FALSE,Raw!JK5&lt;&gt;1,Raw!JK5&lt;&gt;3,COUNTA(Raw!JM5:KA5)=0),"",1)))))</f>
        <v/>
      </c>
      <c r="AL5" s="19" t="str">
        <f>IF(A5=0,"",IF(COUNTA(Raw!JW5:KA5)=0,"",IF(AND(COUNTIF(Raw!JW5:JZ5,4)=0,COUNTA(Raw!JW5:JZ5)&gt;0,ISBLANK(Raw!KA5)=FALSE),"",IF(AND(COUNTIF(Raw!JW5:KA5,4)&gt;0,ISBLANK(Raw!KA5)),"",1))))</f>
        <v/>
      </c>
      <c r="AM5" s="19" t="str">
        <f>IF(A5=0,"",IF(COUNTA(Raw!KT5:KU5)=0,"",IF(AND(Raw!KT5=1,ISBLANK(Raw!KU5)=FALSE),"",IF(AND(Raw!KT5=2,ISBLANK(Raw!KU5)),"",1))))</f>
        <v/>
      </c>
      <c r="AN5" s="19" t="str">
        <f>IF(A5=0,"",IF(COUNTA(Raw!KX5:LF5)=0,"",IF(AND(COUNTIF(Raw!KX5:LB5,5)=1,COUNTA(Raw!KX5:LB5)=1,COUNTA(Raw!LC5:LF5)=0),"",IF(AND(COUNTIF(Raw!KX5:LB5,5)=0,COUNTA(Raw!KX5:LB5)&gt;0,COUNTA(Raw!LC5:LF5)&gt;0),"",1))))</f>
        <v/>
      </c>
      <c r="AO5" s="19" t="str">
        <f>IF(A5=0,"",IF(COUNTA(Raw!LM5:LU5)=0,"",IF(AND(Raw!LM5=1,ISBLANK(Raw!LN5)=FALSE,COUNTA(Raw!LO5:LU5)&gt;0),"",IF(AND(Raw!LM5=2,COUNTA(Raw!LN5:LU5)=0),"",1))))</f>
        <v/>
      </c>
      <c r="AP5" s="19" t="str">
        <f>IF(A5=0,"",IF(COUNTA(Raw!MY5:OG5)=0,"",IF(AND(Raw!MY5=2,COUNTA(Raw!MZ5:OG5)=0),"",IF(AND(Raw!MY5=1,COUNTA(Raw!MZ5:OG5)&gt;0),"",1))))</f>
        <v/>
      </c>
      <c r="AQ5" s="19" t="str">
        <f>IF(A5=0,"",IF(COUNTA(Raw!NC5:NW5)=0,"",IF(AND(COUNTIF(Raw!NC5:NG5,3)&gt;0,COUNTA(Raw!NH5:NQ5)&gt;0),"",IF(AND(COUNTA(Raw!NC5:NG5)&gt;0,COUNTIF(Raw!NC5:NG5,3)=0,COUNTA(Raw!NH5:NW5)=0),"",1))))</f>
        <v/>
      </c>
      <c r="AR5" s="19" t="str">
        <f>IF(A5=0,"",IF(COUNTA(Raw!NH5:NW5)=0,"",IF(AND(COUNTIF(Raw!NH5:NQ5,10)&gt;0,COUNTA(Raw!NR5:NW5)&gt;0),"",IF(AND(COUNTA(Raw!NH5:NQ5)&gt;0,COUNTIF(Raw!NH5:NQ5,10)=0,COUNTA(Raw!NR5:NY5)=0),"",1))))</f>
        <v/>
      </c>
      <c r="AS5" s="19" t="str">
        <f>IF(A5=0,"",IF(COUNTA(Raw!NY5:OG5)=0,"",IF(AND(Raw!NY5=1,COUNTA(Raw!NZ5:OG5)&gt;0),"",IF(AND(Raw!NY5=2,COUNTA(Raw!NZ5:OG5)=0),"",1))))</f>
        <v/>
      </c>
      <c r="AT5" s="19" t="str">
        <f>IF(A5=0,"",IF(COUNTA(Raw!OH5:OY5)=0,"",IF(AND(Raw!OH5=1,COUNTA(Raw!OI5:OY5)&gt;0),"",IF(AND(Raw!OH5=2,COUNTA(Raw!OI5:OY5)=0),"",1))))</f>
        <v/>
      </c>
      <c r="AU5" s="19" t="str">
        <f>IF(A5=0,"",IF(COUNTA(Raw!PR5:QB5)=0,"",
IF(AND(OR(AND(COUNTIF(Raw!PR5:QB5,1)=1,COUNTA(Raw!QI5:QY5)&gt;0),AND(COUNTIF(Raw!PR5:QB5,1)=0,COUNTA(Raw!QI5:QY5)=0)),OR(AND(COUNTIF(Raw!PR5:QB5,2)=1,COUNTA(Raw!QZ5:RP5)&gt;0),AND(COUNTIF(Raw!PR5:QB5,2)=0,COUNTA(Raw!QZ5:RP5)=0)),OR(AND(COUNTIF(Raw!PR5:QB5,3)=1,COUNTA(Raw!RQ5:SG5)&gt;0),AND(COUNTIF(Raw!PR5:QB5,3)=0,COUNTA(Raw!RQ5:SG5)=0)),OR(AND(COUNTIF(Raw!PR5:QB5,4)=1,COUNTA(Raw!SH5:ST5)&gt;0),AND(COUNTIF(Raw!PR5:QB5,4)=0,COUNTA(Raw!SH5:ST5)=0)),OR(AND(COUNTIF(Raw!PR5:QB5,5)=1,COUNTA(Raw!SU5:TG5)&gt;0),AND(COUNTIF(Raw!PR5:QB5,5)=0,COUNTA(Raw!SU5:TG5)=0)),OR(AND(COUNTIF(Raw!PR5:QB5,6)=1,COUNTA(Raw!TH5:TT5)&gt;0),AND(COUNTIF(Raw!PR5:QB5,6)=0,COUNTA(Raw!TH5:TT5)=0)),OR(AND(COUNTIF(Raw!PR5:QB5,7)=1,COUNTA(Raw!TU5:UI5)&gt;0),AND(COUNTIF(Raw!PR5:QB5,7)=0,COUNTA(Raw!TU5:UI5)=0)),OR(AND(COUNTIF(Raw!PR5:QB5,8)=1,COUNTA(Raw!UJ5:UV5)&gt;0),AND(COUNTIF(Raw!PR5:QB5,8)=0,COUNTA(Raw!UJ5:UV5)=0)),OR(AND(COUNTIF(Raw!PR5:QB5,9)=1,COUNTA(Raw!UW5:VG5)&gt;0),AND(COUNTIF(Raw!PR5:QB5,9)=0,COUNTA(Raw!UW5:VG5)=0)),OR(AND(COUNTIF(Raw!PR5:QB5,10)=1,COUNTA(Raw!VH5:VP5)&gt;0),AND(COUNTIF(Raw!PR5:QB5,10)=0,COUNTA(Raw!VH5:VP5)=0)),OR(AND(COUNTIF(Raw!PR5:QB5,11)=1,COUNTA(Raw!VQ5:WK5)&gt;0),AND(COUNTIF(Raw!PR5:QB5,11)=0,COUNTA(Raw!VQ5:WK5)=0))),"",1)))</f>
        <v/>
      </c>
      <c r="AV5" s="19" t="str">
        <f>IF(A5=0,"",IF(COUNTA(Raw!QI5:QY5)=0,"",IF(AND(OR(AND(Raw!QI5=4,COUNTIF(Raw!QR5:QY5,1)=0),Raw!QI5&lt;&gt;4),OR(AND(Raw!QJ5=4,COUNTIF(Raw!QR5:QY5,2)=0),Raw!QJ5&lt;&gt;4),OR(AND(Raw!QK5=4,COUNTIF(Raw!QR5:QY5,3)=0),Raw!QK5&lt;&gt;4),OR(AND(Raw!QL5=4,COUNTIF(Raw!QR5:QY5,4)=0),Raw!QL5&lt;&gt;4),OR(AND(Raw!QM5=4,COUNTIF(Raw!QR5:QY5,5)=0),Raw!QM5&lt;&gt;4),OR(AND(Raw!QN5=4,COUNTIF(Raw!QR5:QY5,6)=0),Raw!QN5&lt;&gt;4),OR(AND(Raw!QO5=4,COUNTIF(Raw!QR5:QY5,7)=0),Raw!QO5&lt;&gt;4),OR(AND(Raw!QP5=4,COUNTIF(Raw!QR5:QY5,8)=0),Raw!QP5&lt;&gt;4)),"",1)))</f>
        <v/>
      </c>
      <c r="AW5" t="str">
        <f>IF(A5=0,"",IF(COUNTA(Raw!QZ5:RP5)=0,"",IF(AND(OR(AND(Raw!QZ5=4,COUNTIF(Raw!RI5:RP5,1)=0),Raw!QZ5&lt;&gt;4),OR(AND(Raw!RA5=4,COUNTIF(Raw!RI5:RP5,2)=0),Raw!RA5&lt;&gt;4),OR(AND(Raw!RB5=4,COUNTIF(Raw!RI5:RP5,3)=0),Raw!RB5&lt;&gt;4),OR(AND(Raw!RC5=4,COUNTIF(Raw!RI5:RP5,4)=0),Raw!RC5&lt;&gt;4),OR(AND(Raw!RD5=4,COUNTIF(Raw!RI5:RP5,5)=0),Raw!RD5&lt;&gt;4),OR(AND(Raw!RE5=4,COUNTIF(Raw!RI5:RP5,6)=0),Raw!RE5&lt;&gt;4),OR(AND(Raw!RF5=4,COUNTIF(Raw!RI5:RP5,7)=0),Raw!RF5&lt;&gt;4),OR(AND(Raw!RG5=4,COUNTIF(Raw!RI5:RP5,8)=0),Raw!RG5&lt;&gt;4)),"",1)))</f>
        <v/>
      </c>
      <c r="AX5" t="str">
        <f>IF(A5=0,"",IF(COUNTA(Raw!RQ5:SG5)=0,"",IF(AND(OR(AND(Raw!RQ5=4,COUNTIF(Raw!RZ5:SG5,1)=0),Raw!RQ5&lt;&gt;4),OR(AND(Raw!RR5=4,COUNTIF(Raw!RZ5:SG5,2)=0),Raw!RR5&lt;&gt;4),OR(AND(Raw!RS5=4,COUNTIF(Raw!RZ5:SG5,3)=0),Raw!RS5&lt;&gt;4),OR(AND(Raw!RT5=4,COUNTIF(Raw!RZ5:SG5,4)=0),Raw!RT5&lt;&gt;4),OR(AND(Raw!RU5=4,COUNTIF(Raw!RZ5:SG5,5)=0),Raw!RU5&lt;&gt;4),OR(AND(Raw!RV5=4,COUNTIF(Raw!RZ5:SG5,6)=0),Raw!RV5&lt;&gt;4),OR(AND(Raw!RW5=4,COUNTIF(Raw!RZ5:SG5,7)=0),Raw!RW5&lt;&gt;4),OR(AND(Raw!RX5=4,COUNTIF(Raw!RZ5:SG5,8)=0),Raw!RX5&lt;&gt;4)),"",1)))</f>
        <v/>
      </c>
      <c r="AY5" t="str">
        <f>IF(A5=0,"",IF(COUNTA(Raw!SH5:ST5)=0,"",IF(AND(OR(AND(Raw!SH5=4,COUNTIF(Raw!SO5:ST5,1)=0),Raw!SH5&lt;&gt;4),OR(AND(Raw!SI5=4,COUNTIF(Raw!SO5:ST5,2)=0),Raw!SI5&lt;&gt;4),OR(AND(Raw!SJ5=4,COUNTIF(Raw!SO5:ST5,3)=0),Raw!SJ5&lt;&gt;4),OR(AND(Raw!SK5=4,COUNTIF(Raw!SO5:ST5,4)=0),Raw!SK5&lt;&gt;4),OR(AND(Raw!SL5=4,COUNTIF(Raw!SO5:ST5,5)=0),Raw!SL5&lt;&gt;4),OR(AND(Raw!SM5=4,COUNTIF(Raw!SO5:ST5,6)=0),Raw!SM5&lt;&gt;4)),"",1)))</f>
        <v/>
      </c>
      <c r="AZ5" t="str">
        <f>IF(A5=0,"",IF(COUNTA(Raw!SU5:TG5)=0,"",IF(AND(OR(AND(Raw!SU5=4,COUNTIF(Raw!TB5:TG5,1)=0),Raw!SU5&lt;&gt;4),OR(AND(Raw!SV5=4,COUNTIF(Raw!TB5:TG5,2)=0),Raw!SV5&lt;&gt;4),OR(AND(Raw!SW5=4,COUNTIF(Raw!TB5:TG5,3)=0),Raw!SW5&lt;&gt;4),OR(AND(Raw!SX5=4,COUNTIF(Raw!TB5:TG5,4)=0),Raw!SX5&lt;&gt;4),OR(AND(Raw!SY5=4,COUNTIF(Raw!TB5:TG5,5)=0),Raw!SY5&lt;&gt;4),OR(AND(Raw!SZ5=4,COUNTIF(Raw!TB5:TG5,6)=0),Raw!SZ5&lt;&gt;4)),"",1)))</f>
        <v/>
      </c>
      <c r="BA5" t="str">
        <f>IF(A5=0,"",IF(COUNTA(Raw!TH5:TT5)=0,"",IF(AND(OR(AND(Raw!TH5=4,COUNTIF(Raw!TO5:TT5,1)=0),Raw!TH5&lt;&gt;4),OR(AND(Raw!TI5=4,COUNTIF(Raw!TO5:TT5,2)=0),Raw!TI5&lt;&gt;4),OR(AND(Raw!TJ5=4,COUNTIF(Raw!TO5:TT5,3)=0),Raw!TJ5&lt;&gt;4),OR(AND(Raw!TK5=4,COUNTIF(Raw!TO5:TT5,4)=0),Raw!TK5&lt;&gt;4),OR(AND(Raw!TL5=4,COUNTIF(Raw!TO5:TT5,5)=0),Raw!TL5&lt;&gt;4),OR(AND(Raw!TM5=4,COUNTIF(Raw!TO5:TT5,6)=0),Raw!TM5&lt;&gt;4)),"",1)))</f>
        <v/>
      </c>
      <c r="BB5" t="str">
        <f>IF(A5=0,"",IF(COUNTA(Raw!TU5:UI5)=0,"",IF(AND(OR(AND(Raw!TU5=4,COUNTIF(Raw!UC5:UI5,1)=0),Raw!TU5&lt;&gt;4),OR(AND(Raw!TV5=4,COUNTIF(Raw!UC5:UI5,2)=0),Raw!TV5&lt;&gt;4),OR(AND(Raw!TW5=4,COUNTIF(Raw!UC5:UI5,3)=0),Raw!TW5&lt;&gt;4),OR(AND(Raw!TX5=4,COUNTIF(Raw!UC5:UI5,4)=0),Raw!TX5&lt;&gt;4),OR(AND(Raw!TY5=4,COUNTIF(Raw!UC5:UI5,5)=0),Raw!TY5&lt;&gt;4),OR(AND(Raw!TZ5=4,COUNTIF(Raw!UC5:UI5,6)=0),Raw!TZ5&lt;&gt;4),OR(AND(Raw!UA5=4,COUNTIF(Raw!UC5:UI5,7)=0),Raw!UA5&lt;&gt;4)),"",1)))</f>
        <v/>
      </c>
      <c r="BC5" t="str">
        <f>IF(A5=0,"",IF(COUNTA(Raw!UJ5:UV5)=0,"",IF(AND(OR(AND(Raw!UJ5=4,COUNTIF(Raw!UQ5:UV5,1)=0),Raw!UJ5&lt;&gt;4),OR(AND(Raw!UK5=4,COUNTIF(Raw!UQ5:UV5,2)=0),Raw!UK5&lt;&gt;4),OR(AND(Raw!UL5=4,COUNTIF(Raw!UQ5:UV5,3)=0),Raw!UL5&lt;&gt;4),OR(AND(Raw!UM5=4,COUNTIF(Raw!UQ5:UV5,4)=0),Raw!UM5&lt;&gt;4),OR(AND(Raw!UN5=4,COUNTIF(Raw!UQ5:UV5,5)=0),Raw!UN5&lt;&gt;4),OR(AND(Raw!UO5=4,COUNTIF(Raw!UQ5:UV5,6)=0),Raw!UO5&lt;&gt;4)),"",1)))</f>
        <v/>
      </c>
      <c r="BD5" t="str">
        <f>IF(A5=0,"",IF(COUNTA(Raw!UW5:VG5)=0,"",IF(AND(OR(AND(Raw!UW5=4,COUNTIF(Raw!VC5:VG5,1)=0),Raw!UW5&lt;&gt;4),OR(AND(Raw!UX5=4,COUNTIF(Raw!VC5:VG5,2)=0),Raw!UX5&lt;&gt;4),OR(AND(Raw!UY5=4,COUNTIF(Raw!VC5:VG5,3)=0),Raw!UY5&lt;&gt;4),OR(AND(Raw!UZ5=4,COUNTIF(Raw!VC5:VG5,4)=0),Raw!UZ5&lt;&gt;4),OR(AND(Raw!VA5=4,COUNTIF(Raw!VC5:VG5,5)=0),Raw!VA5&lt;&gt;4)),"",1)))</f>
        <v/>
      </c>
      <c r="BE5" t="str">
        <f>IF(A5=0,"",IF(COUNTA(Raw!VH5:VP5)=0,"",
IF(AND(
OR(AND(Raw!VH5=4,COUNTIF(Raw!VM5:VP5,1)=0),Raw!VH5&lt;&gt;4),
OR(AND(Raw!VI5=4,COUNTIF(Raw!VM5:VP5,2)=0),Raw!VI5&lt;&gt;4),
OR(AND(Raw!VJ5=4,COUNTIF(Raw!VM5:VP5,3)=0),Raw!VJ5&lt;&gt;4),
OR(AND(Raw!VK5=4,COUNTIF(Raw!VM5:VP5,4)=0),Raw!VK5&lt;&gt;4)
),"",1)))</f>
        <v/>
      </c>
      <c r="BF5" t="str">
        <f>IF(A5=0,"",IF(COUNTA(Raw!VQ5:WK5)=0,"",
IF(AND(
OR(AND(Raw!VQ5=4,COUNTIF(Raw!WB5:WK5,1)=0),Raw!VQ5&lt;&gt;4),
OR(AND(Raw!VR5=4,COUNTIF(Raw!WB5:WK5,2)=0),Raw!VR5&lt;&gt;4),
OR(AND(Raw!VS5=4,COUNTIF(Raw!WB5:WK5,3)=0),Raw!VS5&lt;&gt;4),
OR(AND(Raw!VT5=4,COUNTIF(Raw!WB5:WK5,4)=0),Raw!VT5&lt;&gt;4),
OR(AND(Raw!VU5=4,COUNTIF(Raw!WB5:WK5,5)=0),Raw!VU5&lt;&gt;4),
OR(AND(Raw!VV5=4,COUNTIF(Raw!WB5:WK5,6)=0),Raw!VV5&lt;&gt;4),
OR(AND(Raw!VW5=4,COUNTIF(Raw!WB5:WK5,7)=0),Raw!VW5&lt;&gt;4),
OR(AND(Raw!VX5=4,COUNTIF(Raw!WB5:WK5,8)=0),Raw!VX5&lt;&gt;4),
OR(AND(Raw!VY5=4,COUNTIF(Raw!WB5:WK5,9)=0),Raw!VX5&lt;&gt;4),
OR(AND(Raw!VZ5=4,COUNTIF(Raw!WB5:WK5,10)=0),Raw!VZ5&lt;&gt;4)
),"",1)))</f>
        <v/>
      </c>
      <c r="BG5" t="str">
        <f>IF(A5=0,"",IF(COUNTA(Raw!WL5:XB5)=0,"",
IF(AND(
OR(AND(Raw!WL5=4,COUNTIF(Raw!WU5:XB5,1)=0),Raw!WL5&lt;&gt;4),
OR(AND(Raw!WM5=4,COUNTIF(Raw!WU5:XB5,2)=0),Raw!WM5&lt;&gt;4),
OR(AND(Raw!WN5=4,COUNTIF(Raw!WU5:XB5,3)=0),Raw!WN5&lt;&gt;4),
OR(AND(Raw!WO5=4,COUNTIF(Raw!WU5:XB5,4)=0),Raw!WO5&lt;&gt;4),
OR(AND(Raw!WP5=4,COUNTIF(Raw!WU5:XB5,5)=0),Raw!WP5&lt;&gt;4),
OR(AND(Raw!WQ5=4,COUNTIF(Raw!WU5:XB5,6)=0),Raw!WQ5&lt;&gt;4),
OR(AND(Raw!WR5=4,COUNTIF(Raw!WU5:XB5,7)=0),Raw!WR5&lt;&gt;4),
OR(AND(Raw!WS5=4,COUNTIF(Raw!WU5:XB5,8)=0),Raw!WS5&lt;&gt;4)
),"",1)))</f>
        <v/>
      </c>
      <c r="BH5" t="str">
        <f>IF(A5=0,"",IF(COUNTA(Raw!XC5:XK5)=0,"",
IF(AND(
OR(AND(Raw!XC5=4,COUNTIF(Raw!XH5:XK5,1)=0),Raw!XC5&lt;&gt;4),
OR(AND(Raw!XD5=4,COUNTIF(Raw!XH5:XK5,2)=0),Raw!XD5&lt;&gt;4),
OR(AND(Raw!XE5=4,COUNTIF(Raw!XH5:XK5,3)=0),Raw!XE5&lt;&gt;4),
OR(AND(Raw!XF5=4,COUNTIF(Raw!XH5:XK5,4)=0),Raw!XF5&lt;&gt;4)
),"",1)))</f>
        <v/>
      </c>
      <c r="BI5" t="str">
        <f>IF(A5=0,"",IF(COUNTA(Raw!XL5:XT5)=0,"",
IF(AND(
OR(AND(Raw!XL5=4,COUNTIF(Raw!XQ5:XT5,1)=0),Raw!XL5&lt;&gt;4),
OR(AND(Raw!XM5=4,COUNTIF(Raw!XQ5:XT5,2)=0),Raw!XM5&lt;&gt;4),
OR(AND(Raw!XN5=4,COUNTIF(Raw!XQ5:XT5,3)=0),Raw!XN5&lt;&gt;4),
OR(AND(Raw!XO5=4,COUNTIF(Raw!XQ5:XT5,4)=0),Raw!XO5&lt;&gt;4)
),"",1)))</f>
        <v/>
      </c>
      <c r="BJ5" t="str">
        <f>IF(A5=0,"",IF(COUNTA(Raw!XU5:YI5)=0,"",
IF(AND(
OR(AND(Raw!XU5=4,COUNTIF(Raw!YC5:YI5,1)=0),Raw!XU5&lt;&gt;4),
OR(AND(Raw!XV5=4,COUNTIF(Raw!YC5:YI5,2)=0),Raw!XV5&lt;&gt;4),
OR(AND(Raw!XW5=4,COUNTIF(Raw!YC5:YI5,3)=0),Raw!XW5&lt;&gt;4),
OR(AND(Raw!XX5=4,COUNTIF(Raw!YC5:YI5,4)=0),Raw!XX5&lt;&gt;4),
OR(AND(Raw!XY5=4,COUNTIF(Raw!YC5:YI5,5)=0),Raw!XY5&lt;&gt;4),
OR(AND(Raw!XZ5=4,COUNTIF(Raw!YC5:YI5,6)=0),Raw!XZ5&lt;&gt;4),
OR(AND(Raw!YA5=4,COUNTIF(Raw!YC5:YI5,7)=0),Raw!YA5&lt;&gt;4)
),"",1)))</f>
        <v/>
      </c>
      <c r="BK5" t="str">
        <f>IF(A5=0,"",IF(COUNTA(Raw!YJ5:YR5)=0,"",
IF(AND(
OR(AND(Raw!YJ5=4,COUNTIF(Raw!YO5:YR5,1)=0),Raw!YJ5&lt;&gt;4),
OR(AND(Raw!YK5=4,COUNTIF(Raw!YO5:YR5,2)=0),Raw!YK5&lt;&gt;4),
OR(AND(Raw!YL5=4,COUNTIF(Raw!YO5:YR5,3)=0),Raw!YL5&lt;&gt;4),
OR(AND(Raw!YM5=4,COUNTIF(Raw!YO5:YR5,4)=0),Raw!YM5&lt;&gt;4)
),"",1)))</f>
        <v/>
      </c>
      <c r="BL5" t="str">
        <f>IF(A5=0,"",IF(COUNTA(Raw!YS5:YU5)=0,"",IF(AND(Raw!YS5=4,ISBLANK(Raw!YU5)),"",IF(AND(Raw!YS5&lt;&gt;4,ISBLANK(Raw!YU5)=FALSE),"",1))))</f>
        <v/>
      </c>
    </row>
    <row r="6" spans="1:91">
      <c r="A6" s="20">
        <f>Raw!A6</f>
        <v>3</v>
      </c>
      <c r="B6" s="19" t="str">
        <f>IF(A6=0,"",IF(AND(Raw!AC6=1,COUNTA(Raw!AR6:IC6)&gt;0,COUNTA(Raw!ID6:YU6)=0),"",IF(AND(Raw!AC6=2,COUNTA(Raw!AR6:IC6)=0,COUNTA(Raw!ID6:MV6)&gt;0,COUNTA(Raw!MW6:YU6)=0),"",IF(AND(Raw!AC6=3,COUNTA(Raw!AP6:MV6)=0,COUNTA(Raw!MW6:YU6)&gt;0),"",1))))</f>
        <v/>
      </c>
      <c r="C6" s="19" t="str">
        <f>IF(A6=0,"",IF(AND(Raw!AK6=1,ISBLANK(Raw!AM6)=FALSE,ISBLANK(Raw!AO6)),"",IF(AND(Raw!AK6=2,ISBLANK(Raw!AM6),ISBLANK(Raw!AO6)=FALSE),"",1)))</f>
        <v/>
      </c>
      <c r="D6" s="19" t="str">
        <f>IF(A6=0,"",IF(COUNTA(Raw!AS6:AZ6)=0,"",IF(AND(Raw!AS6+Raw!AT6=100,Raw!AU6+Raw!AV6=100,Raw!AW6+Raw!AX6=100,Raw!AY6+Raw!AZ6=100),"",1)))</f>
        <v/>
      </c>
      <c r="E6" s="19" t="str">
        <f>IF(A6=0,"",IF(ISBLANK(Raw!AQ6),"",IF(Raw!AQ6=1,"",1)))</f>
        <v/>
      </c>
      <c r="F6" s="19" t="str">
        <f>IF(A6=0,"",IF(ISBLANK(Raw!AR6),"",IF(AND(Raw!AR6&gt;=0,Raw!AR6&lt;=100),"",1)))</f>
        <v/>
      </c>
      <c r="G6" s="19" t="str">
        <f>IF(A6=0,"",IF(AND(ISBLANK(Raw!BA6),ISBLANK(Raw!AS6)),"",IF(AND(Raw!AS6&gt;0,ISBLANK(Raw!BA6)=FALSE),"",1)))</f>
        <v/>
      </c>
      <c r="H6" s="19" t="str">
        <f>IF(A6=0,"",IF(COUNTA(Raw!BA6:BH6)=0,"",IF(AND(Raw!BA6=0,COUNTA(Raw!BB6:BH6)=0),"",IF(AND(Raw!BA6&gt;0,COUNTA(Raw!BB6:BH6)&gt;0),"",1))))</f>
        <v/>
      </c>
      <c r="I6" s="19" t="str">
        <f>IF(A6=0,"",IF(AND(ISBLANK(Raw!BI6),ISBLANK(Raw!BJ6)),"",IF(AND(Raw!BI6=1,ISBLANK(Raw!BJ6)=FALSE),"",IF(AND(Raw!BI6=2,ISBLANK(Raw!BJ6)),"",1))))</f>
        <v/>
      </c>
      <c r="J6" s="19" t="str">
        <f>IF(A6=0,"",IF(AND(ISBLANK(Raw!AT6),COUNTBLANK(Raw!BK6:BQ6)),"",IF(AND(Raw!AT6&gt;0,COUNTA(Raw!BK6:BQ6)&gt;0),"",IF(AND(Raw!AT6=0,COUNTA(Raw!BK6:BQ6)=0),"",1))))</f>
        <v/>
      </c>
      <c r="K6" s="19" t="str">
        <f>IF(A6=0,"",IF(AND(ISBLANK(Raw!AS6),COUNTA(Raw!BR6:BX6)=0),"",IF(AND(Raw!AS6&gt;0,COUNTA(Raw!BR6:BX6)&gt;0),"",IF(AND(Raw!AS6=0,COUNTA(Raw!BR6:BX6)=0),"",1))))</f>
        <v/>
      </c>
      <c r="L6" s="19" t="str">
        <f>IF(A6=0,"",IF(AND(COUNTA(Raw!BK6:BX6)=0,COUNTA(Raw!BY6:CH6)=0),"",IF(AND(COUNTIF(Raw!BK6:BX6,1)&gt;0,COUNTA(Raw!BY6:CH6)&gt;0),"",IF(AND(COUNTIF(Raw!BK6:BX6,1)=0,COUNTA(Raw!BY6:CH6)=0),"",1))))</f>
        <v/>
      </c>
      <c r="M6" s="19" t="str">
        <f>IF(A6=0,"",IF(AND(COUNTA(Raw!BK6:BX6)=0,COUNTA(Raw!CI6:CR6)),"",IF(AND(COUNTIF(Raw!BK6:BX6,3)&gt;0,COUNTA(Raw!CI6:CR6)&gt;0),"",IF(AND(COUNTIF(Raw!BK6:BX6,3)=0,COUNTA(Raw!CI6:CR6)=0),"",1))))</f>
        <v/>
      </c>
      <c r="N6" s="19" t="str">
        <f>IF(A6=0,"",IF(COUNTA(Raw!CS6:DF6)=0,"",IF(AND(COUNTIF(Raw!CS6:CV6,1)=1,COUNTA(Raw!CW6:DA6)&gt;0,COUNTA(Raw!DB6:DF6)=0),"",IF(AND(COUNTIF(Raw!CS6:CV6,2)=1,COUNTA(Raw!CW6:DA6)=0,COUNTA(Raw!DB6:DF6)&gt;0),"",IF(AND(COUNTA(Raw!CS6:CV6)&gt;0,COUNTA(Raw!CW6:DF6)=0),"",1)))))</f>
        <v/>
      </c>
      <c r="O6" s="19" t="str">
        <f>IF(A6=0,"",IF(COUNTA(Raw!DG6:DP6)=0,"",IF(AND(COUNTIF(Raw!BK6:BQ6,1)&gt;0,OR(COUNTIF(Raw!DG6:DP6,1)=1,COUNTIF(Raw!DG6:DP6,2)=1,COUNTIF(Raw!DG6:DP6,3)=1)),"",IF(AND(COUNTIF(Raw!BK6:BQ6,1)=0,AND(COUNTIF(Raw!DG6:DP6,1)=0,COUNTIF(Raw!DG6:DP6,2)=0,COUNTIF(Raw!DG6:DP6,3)=0)),"",1))))</f>
        <v/>
      </c>
      <c r="P6" s="19" t="str">
        <f>IF(A6=0,"",IF(COUNTA(Raw!DG6:DR6)=0,"",IF(AND(COUNTIF(Raw!DG6:DP6,4)=1,ISBLANK(Raw!DQ6)=FALSE,ISBLANK(Raw!DR6)),"",IF(AND(COUNTIF(Raw!DG6:DP6,7)=1,ISBLANK(Raw!DQ6),ISBLANK(Raw!DR6)=FALSE),"",IF(AND(COUNTA(Raw!DG6:DP6)&gt;0,COUNTIF(Raw!DG6:DP6,4)=0,COUNTIF(Raw!DG6:DP6,7)=0,COUNTA(Raw!DQ6:DR6)=0),"",1)))))</f>
        <v/>
      </c>
      <c r="Q6" s="19" t="str">
        <f>IF(A6=0,"",IF(AND(COUNTA(Raw!DS6:DU6)=0,COUNTA(Raw!BK6:BQ6)=0),"",IF(AND(COUNTIF(Raw!BK6:BQ6,1)&gt;0,COUNTA(Raw!DS6:DU6)&gt;0),"",IF(AND(COUNTIF(Raw!BK6:BQ6,1)=0,COUNTA(Raw!DS6:DU6)=0),"",1))))</f>
        <v/>
      </c>
      <c r="R6" s="19" t="str">
        <f>IF(A6=0,"",IF(AND(ISBLANK(Raw!AT6),ISBLANK(Raw!EJ6)),"",IF(AND(Raw!AT6&gt;0,ISBLANK(Raw!EJ6)=FALSE,Raw!EJ6&gt;=0,Raw!EJ6&lt;=7),"",IF(AND(Raw!AT6=0,ISBLANK(Raw!EJ6)),"",1))))</f>
        <v/>
      </c>
      <c r="S6" t="str">
        <f>IF(A6=0,"",IF(AND(ISBLANK(Raw!AS6),ISBLANK(Raw!EK6)),"",IF(AND(Raw!AS6&gt;0,ISBLANK(Raw!EK6)=FALSE),"",IF(AND(Raw!AS6=0,ISBLANK(Raw!EK6)),"",1))))</f>
        <v/>
      </c>
      <c r="T6" s="19" t="str">
        <f>IF(A6=0,"",IF(AND(ISBLANK(Raw!AT6),COUNTA(Raw!EL6:EQ6)=0),"",IF(AND(Raw!AT6&gt;0,COUNTA(Raw!EL6:EQ6)&gt;0),"",IF(AND(Raw!AT6=0,COUNTA(Raw!EL6:EQ6)=0),"",1))))</f>
        <v/>
      </c>
      <c r="U6" t="str">
        <f>IF(A6=0,"",IF(AND(ISBLANK(Raw!AT6),COUNTA(Raw!ER6:EU6)=0),"",IF(AND(Raw!AT6&gt;0,COUNTA(Raw!ER6:EU6)&gt;0),"",IF(AND(Raw!AT6=0,COUNTA(Raw!ER6:EU6)=0),"",1))))</f>
        <v/>
      </c>
      <c r="V6" t="str">
        <f>IF(A6=0,"",IF(AND(ISBLANK(Raw!AS6),COUNTA(Raw!EV6:FA6)=0),"",IF(AND(Raw!AS6&gt;0,COUNTA(Raw!EV6:FA6)&gt;0),"",IF(AND(Raw!AS6=0,COUNTA(Raw!EV6:FA6)=0),"",1))))</f>
        <v/>
      </c>
      <c r="W6" t="str">
        <f>IF(A6=0,"",IF(AND(ISBLANK(Raw!AS6),COUNTA(Raw!FB6:FE6)=0),"",IF(AND(Raw!AS6&gt;0,COUNTA(Raw!FB6:FE6)&gt;0),"",IF(AND(Raw!AS6=0,COUNTA(Raw!FB6:FE6)=0),"",1))))</f>
        <v/>
      </c>
      <c r="X6" t="str">
        <f>IF(A6=0,"",IF(AND(ISBLANK(Raw!AT6),COUNTA(Raw!FF6:FI6)=0),"",IF(AND(Raw!AT6&gt;0,COUNTA(Raw!FF6:FI6)&gt;0),"",IF(AND(Raw!AT6=0,COUNTA(Raw!FF6:FI6)=0),"",1))))</f>
        <v/>
      </c>
      <c r="Y6">
        <f>IF(A6=0,"",IF(AND(ISBLANK(Raw!AS6),COUNTA(Raw!FJ6:FM6)=0),"",IF(AND(Raw!AS6&gt;0,COUNTA(Raw!FJ6:FM6)&gt;0),"",IF(AND(Raw!AS6=0,COUNTA(Raw!FJ6:FM6)=0),"",1))))</f>
        <v>1</v>
      </c>
      <c r="Z6" t="str">
        <f>IF(A6=0,"",IF(AND(COUNTA(Raw!FN6:FT6)=0,ISBLANK(Raw!FU6)),"",IF(AND(COUNTIF(Raw!FN6:FT6,1)&gt;0,ISBLANK(Raw!FU6)=FALSE),"",IF(AND(COUNTIF(Raw!FN6:FT6,1)=0,ISBLANK(Raw!FU6)),"",1))))</f>
        <v/>
      </c>
      <c r="AA6" s="19" t="str">
        <f>IF(A6=0,"",IF(AND(ISBLANK(Raw!BI6),COUNTA(Raw!FV6:GH6)=0),"",IF(AND(Raw!BI6&lt;&gt;1,COUNTIF(Raw!FV6:GH6,6)=0),"",IF(Raw!BI6=1,"",1))))</f>
        <v/>
      </c>
      <c r="AB6" t="str">
        <f>IF(A6=0,"",IF(AND(ISBLANK(Raw!GI6),COUNTA(Raw!GJ6:GQ6)=0),"",IF(AND(Raw!GI6=1,COUNTA(Raw!GJ6:GQ6)&gt;0),"",IF(AND(Raw!GI6=2,COUNTA(Raw!GJ6:GQ6)=0),"",1))))</f>
        <v/>
      </c>
      <c r="AC6" s="19" t="str">
        <f>IF(A6=0,"",IF(AND(COUNTA(Raw!GY6:HF6)=0,ISBLANK(Raw!HG6)),"",IF(AND(OR(COUNTIF(Raw!GY6:HE6,1)&gt;0,COUNTIF(Raw!GY6:HE6,2)&gt;0),ISBLANK(Raw!HG6)=FALSE),"",IF(AND(COUNTA(Raw!GY6:HF6)&gt;0,ISBLANK(Raw!HG6),COUNTIF(Raw!GY6:HE6,1)=0,COUNTIF(Raw!GY6:HE6,2)=0),"",1))))</f>
        <v/>
      </c>
      <c r="AD6" s="19" t="str">
        <f>IF(A6=0,"",IF(COUNTA(Raw!HU6:IB6)=0,"",IF(AND(Raw!AK6&lt;&gt;2,COUNTIF(Raw!HU6:IA6,2)=0,COUNTIF(Raw!HU6:IA6,3)=0),"",IF(Raw!AK6=2,"",1))))</f>
        <v/>
      </c>
      <c r="AE6" s="19" t="str">
        <f>IF(A6=0,"",IF(AND(Raw!AK6=2,ISBLANK(Raw!IC6)=FALSE),"",IF(AND(Raw!AK6&lt;&gt;2,ISBLANK(Raw!IC6)),"",1)))</f>
        <v/>
      </c>
      <c r="AF6" s="19" t="str">
        <f>IF(A6=0,"",IF(COUNTA(Raw!ID6:IF6)=0,"",IF(AND(MATCH(2023-Raw!ID6,Code!$A$3:$A$12,1)=Raw!IF6,2023-Raw!ID6=Raw!IE6),"",1)))</f>
        <v/>
      </c>
      <c r="AG6" s="19" t="str">
        <f>IF(A6=0,"",IF(COUNTA(Raw!IG6:II6)=0,"",IF(AND(Raw!IG6=4,ISBLANK(Raw!II6)=FALSE),"",IF(AND(Raw!IG6&lt;&gt;4,ISBLANK(Raw!II6)),"",1))))</f>
        <v/>
      </c>
      <c r="AH6" s="19" t="str">
        <f>IF(A6=0,"",IF(COUNTA(Raw!IJ6:IM6)=0,"",IF(AND(Raw!IJ6=1,ISBLANK(Raw!IK6)=FALSE),"",IF(AND(Raw!IJ6=2,COUNTA(Raw!IK6:IM6)&gt;0),"",1))))</f>
        <v/>
      </c>
      <c r="AI6" s="19" t="str">
        <f>IF(A6=0,"",IF(COUNTA(Raw!IK6:IM6)=0,"",IF(AND(Raw!IK6=1,ISBLANK(Raw!IL6)=FALSE),"",IF(AND(Raw!IK6=2,COUNTA(Raw!IL6:IM6)=0),"",1))))</f>
        <v/>
      </c>
      <c r="AJ6" s="19" t="str">
        <f>IF(A6=0,"",IF(COUNTA(Raw!JD6:JJ6)=0,"",IF(AND(Raw!JD6&gt;600,COUNTA(Raw!JE6:JI6)&gt;0),"",IF(AND(Raw!JD6&lt;=600,COUNTA(Raw!JE6:JJ6)=0),"",1))))</f>
        <v/>
      </c>
      <c r="AK6" s="19" t="str">
        <f>IF(A6=0,"",IF(COUNTA(Raw!JK6:KA6)=0,"",IF(AND(Raw!JK6=1,COUNTA(Raw!JM6:JV6)&gt;0),"",IF(AND(Raw!JK6=3,COUNTA(Raw!JM6:JV6)&gt;0,COUNTA(Raw!JW6:KA6)=0),"",IF(AND(ISBLANK(Raw!JK6)=FALSE,Raw!JK6&lt;&gt;1,Raw!JK6&lt;&gt;3,COUNTA(Raw!JM6:KA6)=0),"",1)))))</f>
        <v/>
      </c>
      <c r="AL6" s="19" t="str">
        <f>IF(A6=0,"",IF(COUNTA(Raw!JW6:KA6)=0,"",IF(AND(COUNTIF(Raw!JW6:JZ6,4)=0,COUNTA(Raw!JW6:JZ6)&gt;0,ISBLANK(Raw!KA6)=FALSE),"",IF(AND(COUNTIF(Raw!JW6:KA6,4)&gt;0,ISBLANK(Raw!KA6)),"",1))))</f>
        <v/>
      </c>
      <c r="AM6" s="19" t="str">
        <f>IF(A6=0,"",IF(COUNTA(Raw!KT6:KU6)=0,"",IF(AND(Raw!KT6=1,ISBLANK(Raw!KU6)=FALSE),"",IF(AND(Raw!KT6=2,ISBLANK(Raw!KU6)),"",1))))</f>
        <v/>
      </c>
      <c r="AN6" s="19" t="str">
        <f>IF(A6=0,"",IF(COUNTA(Raw!KX6:LF6)=0,"",IF(AND(COUNTIF(Raw!KX6:LB6,5)=1,COUNTA(Raw!KX6:LB6)=1,COUNTA(Raw!LC6:LF6)=0),"",IF(AND(COUNTIF(Raw!KX6:LB6,5)=0,COUNTA(Raw!KX6:LB6)&gt;0,COUNTA(Raw!LC6:LF6)&gt;0),"",1))))</f>
        <v/>
      </c>
      <c r="AO6" s="19" t="str">
        <f>IF(A6=0,"",IF(COUNTA(Raw!LM6:LU6)=0,"",IF(AND(Raw!LM6=1,ISBLANK(Raw!LN6)=FALSE,COUNTA(Raw!LO6:LU6)&gt;0),"",IF(AND(Raw!LM6=2,COUNTA(Raw!LN6:LU6)=0),"",1))))</f>
        <v/>
      </c>
      <c r="AP6" s="19" t="str">
        <f>IF(A6=0,"",IF(COUNTA(Raw!MY6:OG6)=0,"",IF(AND(Raw!MY6=2,COUNTA(Raw!MZ6:OG6)=0),"",IF(AND(Raw!MY6=1,COUNTA(Raw!MZ6:OG6)&gt;0),"",1))))</f>
        <v/>
      </c>
      <c r="AQ6" s="19" t="str">
        <f>IF(A6=0,"",IF(COUNTA(Raw!NC6:NW6)=0,"",IF(AND(COUNTIF(Raw!NC6:NG6,3)&gt;0,COUNTA(Raw!NH6:NQ6)&gt;0),"",IF(AND(COUNTA(Raw!NC6:NG6)&gt;0,COUNTIF(Raw!NC6:NG6,3)=0,COUNTA(Raw!NH6:NW6)=0),"",1))))</f>
        <v/>
      </c>
      <c r="AR6" s="19" t="str">
        <f>IF(A6=0,"",IF(COUNTA(Raw!NH6:NW6)=0,"",IF(AND(COUNTIF(Raw!NH6:NQ6,10)&gt;0,COUNTA(Raw!NR6:NW6)&gt;0),"",IF(AND(COUNTA(Raw!NH6:NQ6)&gt;0,COUNTIF(Raw!NH6:NQ6,10)=0,COUNTA(Raw!NR6:NY6)=0),"",1))))</f>
        <v/>
      </c>
      <c r="AS6" s="19" t="str">
        <f>IF(A6=0,"",IF(COUNTA(Raw!NY6:OG6)=0,"",IF(AND(Raw!NY6=1,COUNTA(Raw!NZ6:OG6)&gt;0),"",IF(AND(Raw!NY6=2,COUNTA(Raw!NZ6:OG6)=0),"",1))))</f>
        <v/>
      </c>
      <c r="AT6" s="19" t="str">
        <f>IF(A6=0,"",IF(COUNTA(Raw!OH6:OY6)=0,"",IF(AND(Raw!OH6=1,COUNTA(Raw!OI6:OY6)&gt;0),"",IF(AND(Raw!OH6=2,COUNTA(Raw!OI6:OY6)=0),"",1))))</f>
        <v/>
      </c>
      <c r="AU6" s="19" t="str">
        <f>IF(A6=0,"",IF(COUNTA(Raw!PR6:QB6)=0,"",
IF(AND(OR(AND(COUNTIF(Raw!PR6:QB6,1)=1,COUNTA(Raw!QI6:QY6)&gt;0),AND(COUNTIF(Raw!PR6:QB6,1)=0,COUNTA(Raw!QI6:QY6)=0)),OR(AND(COUNTIF(Raw!PR6:QB6,2)=1,COUNTA(Raw!QZ6:RP6)&gt;0),AND(COUNTIF(Raw!PR6:QB6,2)=0,COUNTA(Raw!QZ6:RP6)=0)),OR(AND(COUNTIF(Raw!PR6:QB6,3)=1,COUNTA(Raw!RQ6:SG6)&gt;0),AND(COUNTIF(Raw!PR6:QB6,3)=0,COUNTA(Raw!RQ6:SG6)=0)),OR(AND(COUNTIF(Raw!PR6:QB6,4)=1,COUNTA(Raw!SH6:ST6)&gt;0),AND(COUNTIF(Raw!PR6:QB6,4)=0,COUNTA(Raw!SH6:ST6)=0)),OR(AND(COUNTIF(Raw!PR6:QB6,5)=1,COUNTA(Raw!SU6:TG6)&gt;0),AND(COUNTIF(Raw!PR6:QB6,5)=0,COUNTA(Raw!SU6:TG6)=0)),OR(AND(COUNTIF(Raw!PR6:QB6,6)=1,COUNTA(Raw!TH6:TT6)&gt;0),AND(COUNTIF(Raw!PR6:QB6,6)=0,COUNTA(Raw!TH6:TT6)=0)),OR(AND(COUNTIF(Raw!PR6:QB6,7)=1,COUNTA(Raw!TU6:UI6)&gt;0),AND(COUNTIF(Raw!PR6:QB6,7)=0,COUNTA(Raw!TU6:UI6)=0)),OR(AND(COUNTIF(Raw!PR6:QB6,8)=1,COUNTA(Raw!UJ6:UV6)&gt;0),AND(COUNTIF(Raw!PR6:QB6,8)=0,COUNTA(Raw!UJ6:UV6)=0)),OR(AND(COUNTIF(Raw!PR6:QB6,9)=1,COUNTA(Raw!UW6:VG6)&gt;0),AND(COUNTIF(Raw!PR6:QB6,9)=0,COUNTA(Raw!UW6:VG6)=0)),OR(AND(COUNTIF(Raw!PR6:QB6,10)=1,COUNTA(Raw!VH6:VP6)&gt;0),AND(COUNTIF(Raw!PR6:QB6,10)=0,COUNTA(Raw!VH6:VP6)=0)),OR(AND(COUNTIF(Raw!PR6:QB6,11)=1,COUNTA(Raw!VQ6:WK6)&gt;0),AND(COUNTIF(Raw!PR6:QB6,11)=0,COUNTA(Raw!VQ6:WK6)=0))),"",1)))</f>
        <v/>
      </c>
      <c r="AV6" s="19" t="str">
        <f>IF(A6=0,"",IF(COUNTA(Raw!QI6:QY6)=0,"",IF(AND(OR(AND(Raw!QI6=4,COUNTIF(Raw!QR6:QY6,1)=0),Raw!QI6&lt;&gt;4),OR(AND(Raw!QJ6=4,COUNTIF(Raw!QR6:QY6,2)=0),Raw!QJ6&lt;&gt;4),OR(AND(Raw!QK6=4,COUNTIF(Raw!QR6:QY6,3)=0),Raw!QK6&lt;&gt;4),OR(AND(Raw!QL6=4,COUNTIF(Raw!QR6:QY6,4)=0),Raw!QL6&lt;&gt;4),OR(AND(Raw!QM6=4,COUNTIF(Raw!QR6:QY6,5)=0),Raw!QM6&lt;&gt;4),OR(AND(Raw!QN6=4,COUNTIF(Raw!QR6:QY6,6)=0),Raw!QN6&lt;&gt;4),OR(AND(Raw!QO6=4,COUNTIF(Raw!QR6:QY6,7)=0),Raw!QO6&lt;&gt;4),OR(AND(Raw!QP6=4,COUNTIF(Raw!QR6:QY6,8)=0),Raw!QP6&lt;&gt;4)),"",1)))</f>
        <v/>
      </c>
      <c r="AW6" t="str">
        <f>IF(A6=0,"",IF(COUNTA(Raw!QZ6:RP6)=0,"",IF(AND(OR(AND(Raw!QZ6=4,COUNTIF(Raw!RI6:RP6,1)=0),Raw!QZ6&lt;&gt;4),OR(AND(Raw!RA6=4,COUNTIF(Raw!RI6:RP6,2)=0),Raw!RA6&lt;&gt;4),OR(AND(Raw!RB6=4,COUNTIF(Raw!RI6:RP6,3)=0),Raw!RB6&lt;&gt;4),OR(AND(Raw!RC6=4,COUNTIF(Raw!RI6:RP6,4)=0),Raw!RC6&lt;&gt;4),OR(AND(Raw!RD6=4,COUNTIF(Raw!RI6:RP6,5)=0),Raw!RD6&lt;&gt;4),OR(AND(Raw!RE6=4,COUNTIF(Raw!RI6:RP6,6)=0),Raw!RE6&lt;&gt;4),OR(AND(Raw!RF6=4,COUNTIF(Raw!RI6:RP6,7)=0),Raw!RF6&lt;&gt;4),OR(AND(Raw!RG6=4,COUNTIF(Raw!RI6:RP6,8)=0),Raw!RG6&lt;&gt;4)),"",1)))</f>
        <v/>
      </c>
      <c r="AX6" t="str">
        <f>IF(A6=0,"",IF(COUNTA(Raw!RQ6:SG6)=0,"",IF(AND(OR(AND(Raw!RQ6=4,COUNTIF(Raw!RZ6:SG6,1)=0),Raw!RQ6&lt;&gt;4),OR(AND(Raw!RR6=4,COUNTIF(Raw!RZ6:SG6,2)=0),Raw!RR6&lt;&gt;4),OR(AND(Raw!RS6=4,COUNTIF(Raw!RZ6:SG6,3)=0),Raw!RS6&lt;&gt;4),OR(AND(Raw!RT6=4,COUNTIF(Raw!RZ6:SG6,4)=0),Raw!RT6&lt;&gt;4),OR(AND(Raw!RU6=4,COUNTIF(Raw!RZ6:SG6,5)=0),Raw!RU6&lt;&gt;4),OR(AND(Raw!RV6=4,COUNTIF(Raw!RZ6:SG6,6)=0),Raw!RV6&lt;&gt;4),OR(AND(Raw!RW6=4,COUNTIF(Raw!RZ6:SG6,7)=0),Raw!RW6&lt;&gt;4),OR(AND(Raw!RX6=4,COUNTIF(Raw!RZ6:SG6,8)=0),Raw!RX6&lt;&gt;4)),"",1)))</f>
        <v/>
      </c>
      <c r="AY6" t="str">
        <f>IF(A6=0,"",IF(COUNTA(Raw!SH6:ST6)=0,"",IF(AND(OR(AND(Raw!SH6=4,COUNTIF(Raw!SO6:ST6,1)=0),Raw!SH6&lt;&gt;4),OR(AND(Raw!SI6=4,COUNTIF(Raw!SO6:ST6,2)=0),Raw!SI6&lt;&gt;4),OR(AND(Raw!SJ6=4,COUNTIF(Raw!SO6:ST6,3)=0),Raw!SJ6&lt;&gt;4),OR(AND(Raw!SK6=4,COUNTIF(Raw!SO6:ST6,4)=0),Raw!SK6&lt;&gt;4),OR(AND(Raw!SL6=4,COUNTIF(Raw!SO6:ST6,5)=0),Raw!SL6&lt;&gt;4),OR(AND(Raw!SM6=4,COUNTIF(Raw!SO6:ST6,6)=0),Raw!SM6&lt;&gt;4)),"",1)))</f>
        <v/>
      </c>
      <c r="AZ6" t="str">
        <f>IF(A6=0,"",IF(COUNTA(Raw!SU6:TG6)=0,"",IF(AND(OR(AND(Raw!SU6=4,COUNTIF(Raw!TB6:TG6,1)=0),Raw!SU6&lt;&gt;4),OR(AND(Raw!SV6=4,COUNTIF(Raw!TB6:TG6,2)=0),Raw!SV6&lt;&gt;4),OR(AND(Raw!SW6=4,COUNTIF(Raw!TB6:TG6,3)=0),Raw!SW6&lt;&gt;4),OR(AND(Raw!SX6=4,COUNTIF(Raw!TB6:TG6,4)=0),Raw!SX6&lt;&gt;4),OR(AND(Raw!SY6=4,COUNTIF(Raw!TB6:TG6,5)=0),Raw!SY6&lt;&gt;4),OR(AND(Raw!SZ6=4,COUNTIF(Raw!TB6:TG6,6)=0),Raw!SZ6&lt;&gt;4)),"",1)))</f>
        <v/>
      </c>
      <c r="BA6" t="str">
        <f>IF(A6=0,"",IF(COUNTA(Raw!TH6:TT6)=0,"",IF(AND(OR(AND(Raw!TH6=4,COUNTIF(Raw!TO6:TT6,1)=0),Raw!TH6&lt;&gt;4),OR(AND(Raw!TI6=4,COUNTIF(Raw!TO6:TT6,2)=0),Raw!TI6&lt;&gt;4),OR(AND(Raw!TJ6=4,COUNTIF(Raw!TO6:TT6,3)=0),Raw!TJ6&lt;&gt;4),OR(AND(Raw!TK6=4,COUNTIF(Raw!TO6:TT6,4)=0),Raw!TK6&lt;&gt;4),OR(AND(Raw!TL6=4,COUNTIF(Raw!TO6:TT6,5)=0),Raw!TL6&lt;&gt;4),OR(AND(Raw!TM6=4,COUNTIF(Raw!TO6:TT6,6)=0),Raw!TM6&lt;&gt;4)),"",1)))</f>
        <v/>
      </c>
      <c r="BB6" t="str">
        <f>IF(A6=0,"",IF(COUNTA(Raw!TU6:UI6)=0,"",IF(AND(OR(AND(Raw!TU6=4,COUNTIF(Raw!UC6:UI6,1)=0),Raw!TU6&lt;&gt;4),OR(AND(Raw!TV6=4,COUNTIF(Raw!UC6:UI6,2)=0),Raw!TV6&lt;&gt;4),OR(AND(Raw!TW6=4,COUNTIF(Raw!UC6:UI6,3)=0),Raw!TW6&lt;&gt;4),OR(AND(Raw!TX6=4,COUNTIF(Raw!UC6:UI6,4)=0),Raw!TX6&lt;&gt;4),OR(AND(Raw!TY6=4,COUNTIF(Raw!UC6:UI6,5)=0),Raw!TY6&lt;&gt;4),OR(AND(Raw!TZ6=4,COUNTIF(Raw!UC6:UI6,6)=0),Raw!TZ6&lt;&gt;4),OR(AND(Raw!UA6=4,COUNTIF(Raw!UC6:UI6,7)=0),Raw!UA6&lt;&gt;4)),"",1)))</f>
        <v/>
      </c>
      <c r="BC6" t="str">
        <f>IF(A6=0,"",IF(COUNTA(Raw!UJ6:UV6)=0,"",IF(AND(OR(AND(Raw!UJ6=4,COUNTIF(Raw!UQ6:UV6,1)=0),Raw!UJ6&lt;&gt;4),OR(AND(Raw!UK6=4,COUNTIF(Raw!UQ6:UV6,2)=0),Raw!UK6&lt;&gt;4),OR(AND(Raw!UL6=4,COUNTIF(Raw!UQ6:UV6,3)=0),Raw!UL6&lt;&gt;4),OR(AND(Raw!UM6=4,COUNTIF(Raw!UQ6:UV6,4)=0),Raw!UM6&lt;&gt;4),OR(AND(Raw!UN6=4,COUNTIF(Raw!UQ6:UV6,5)=0),Raw!UN6&lt;&gt;4),OR(AND(Raw!UO6=4,COUNTIF(Raw!UQ6:UV6,6)=0),Raw!UO6&lt;&gt;4)),"",1)))</f>
        <v/>
      </c>
      <c r="BD6" t="str">
        <f>IF(A6=0,"",IF(COUNTA(Raw!UW6:VG6)=0,"",IF(AND(OR(AND(Raw!UW6=4,COUNTIF(Raw!VC6:VG6,1)=0),Raw!UW6&lt;&gt;4),OR(AND(Raw!UX6=4,COUNTIF(Raw!VC6:VG6,2)=0),Raw!UX6&lt;&gt;4),OR(AND(Raw!UY6=4,COUNTIF(Raw!VC6:VG6,3)=0),Raw!UY6&lt;&gt;4),OR(AND(Raw!UZ6=4,COUNTIF(Raw!VC6:VG6,4)=0),Raw!UZ6&lt;&gt;4),OR(AND(Raw!VA6=4,COUNTIF(Raw!VC6:VG6,5)=0),Raw!VA6&lt;&gt;4)),"",1)))</f>
        <v/>
      </c>
      <c r="BE6" t="str">
        <f>IF(A6=0,"",IF(COUNTA(Raw!VH6:VP6)=0,"",
IF(AND(
OR(AND(Raw!VH6=4,COUNTIF(Raw!VM6:VP6,1)=0),Raw!VH6&lt;&gt;4),
OR(AND(Raw!VI6=4,COUNTIF(Raw!VM6:VP6,2)=0),Raw!VI6&lt;&gt;4),
OR(AND(Raw!VJ6=4,COUNTIF(Raw!VM6:VP6,3)=0),Raw!VJ6&lt;&gt;4),
OR(AND(Raw!VK6=4,COUNTIF(Raw!VM6:VP6,4)=0),Raw!VK6&lt;&gt;4)
),"",1)))</f>
        <v/>
      </c>
      <c r="BF6" t="str">
        <f>IF(A6=0,"",IF(COUNTA(Raw!VQ6:WK6)=0,"",
IF(AND(
OR(AND(Raw!VQ6=4,COUNTIF(Raw!WB6:WK6,1)=0),Raw!VQ6&lt;&gt;4),
OR(AND(Raw!VR6=4,COUNTIF(Raw!WB6:WK6,2)=0),Raw!VR6&lt;&gt;4),
OR(AND(Raw!VS6=4,COUNTIF(Raw!WB6:WK6,3)=0),Raw!VS6&lt;&gt;4),
OR(AND(Raw!VT6=4,COUNTIF(Raw!WB6:WK6,4)=0),Raw!VT6&lt;&gt;4),
OR(AND(Raw!VU6=4,COUNTIF(Raw!WB6:WK6,5)=0),Raw!VU6&lt;&gt;4),
OR(AND(Raw!VV6=4,COUNTIF(Raw!WB6:WK6,6)=0),Raw!VV6&lt;&gt;4),
OR(AND(Raw!VW6=4,COUNTIF(Raw!WB6:WK6,7)=0),Raw!VW6&lt;&gt;4),
OR(AND(Raw!VX6=4,COUNTIF(Raw!WB6:WK6,8)=0),Raw!VX6&lt;&gt;4),
OR(AND(Raw!VY6=4,COUNTIF(Raw!WB6:WK6,9)=0),Raw!VX6&lt;&gt;4),
OR(AND(Raw!VZ6=4,COUNTIF(Raw!WB6:WK6,10)=0),Raw!VZ6&lt;&gt;4)
),"",1)))</f>
        <v/>
      </c>
      <c r="BG6" t="str">
        <f>IF(A6=0,"",IF(COUNTA(Raw!WL6:XB6)=0,"",
IF(AND(
OR(AND(Raw!WL6=4,COUNTIF(Raw!WU6:XB6,1)=0),Raw!WL6&lt;&gt;4),
OR(AND(Raw!WM6=4,COUNTIF(Raw!WU6:XB6,2)=0),Raw!WM6&lt;&gt;4),
OR(AND(Raw!WN6=4,COUNTIF(Raw!WU6:XB6,3)=0),Raw!WN6&lt;&gt;4),
OR(AND(Raw!WO6=4,COUNTIF(Raw!WU6:XB6,4)=0),Raw!WO6&lt;&gt;4),
OR(AND(Raw!WP6=4,COUNTIF(Raw!WU6:XB6,5)=0),Raw!WP6&lt;&gt;4),
OR(AND(Raw!WQ6=4,COUNTIF(Raw!WU6:XB6,6)=0),Raw!WQ6&lt;&gt;4),
OR(AND(Raw!WR6=4,COUNTIF(Raw!WU6:XB6,7)=0),Raw!WR6&lt;&gt;4),
OR(AND(Raw!WS6=4,COUNTIF(Raw!WU6:XB6,8)=0),Raw!WS6&lt;&gt;4)
),"",1)))</f>
        <v/>
      </c>
      <c r="BH6" t="str">
        <f>IF(A6=0,"",IF(COUNTA(Raw!XC6:XK6)=0,"",
IF(AND(
OR(AND(Raw!XC6=4,COUNTIF(Raw!XH6:XK6,1)=0),Raw!XC6&lt;&gt;4),
OR(AND(Raw!XD6=4,COUNTIF(Raw!XH6:XK6,2)=0),Raw!XD6&lt;&gt;4),
OR(AND(Raw!XE6=4,COUNTIF(Raw!XH6:XK6,3)=0),Raw!XE6&lt;&gt;4),
OR(AND(Raw!XF6=4,COUNTIF(Raw!XH6:XK6,4)=0),Raw!XF6&lt;&gt;4)
),"",1)))</f>
        <v/>
      </c>
      <c r="BI6" t="str">
        <f>IF(A6=0,"",IF(COUNTA(Raw!XL6:XT6)=0,"",
IF(AND(
OR(AND(Raw!XL6=4,COUNTIF(Raw!XQ6:XT6,1)=0),Raw!XL6&lt;&gt;4),
OR(AND(Raw!XM6=4,COUNTIF(Raw!XQ6:XT6,2)=0),Raw!XM6&lt;&gt;4),
OR(AND(Raw!XN6=4,COUNTIF(Raw!XQ6:XT6,3)=0),Raw!XN6&lt;&gt;4),
OR(AND(Raw!XO6=4,COUNTIF(Raw!XQ6:XT6,4)=0),Raw!XO6&lt;&gt;4)
),"",1)))</f>
        <v/>
      </c>
      <c r="BJ6" t="str">
        <f>IF(A6=0,"",IF(COUNTA(Raw!XU6:YI6)=0,"",
IF(AND(
OR(AND(Raw!XU6=4,COUNTIF(Raw!YC6:YI6,1)=0),Raw!XU6&lt;&gt;4),
OR(AND(Raw!XV6=4,COUNTIF(Raw!YC6:YI6,2)=0),Raw!XV6&lt;&gt;4),
OR(AND(Raw!XW6=4,COUNTIF(Raw!YC6:YI6,3)=0),Raw!XW6&lt;&gt;4),
OR(AND(Raw!XX6=4,COUNTIF(Raw!YC6:YI6,4)=0),Raw!XX6&lt;&gt;4),
OR(AND(Raw!XY6=4,COUNTIF(Raw!YC6:YI6,5)=0),Raw!XY6&lt;&gt;4),
OR(AND(Raw!XZ6=4,COUNTIF(Raw!YC6:YI6,6)=0),Raw!XZ6&lt;&gt;4),
OR(AND(Raw!YA6=4,COUNTIF(Raw!YC6:YI6,7)=0),Raw!YA6&lt;&gt;4)
),"",1)))</f>
        <v/>
      </c>
      <c r="BK6" t="str">
        <f>IF(A6=0,"",IF(COUNTA(Raw!YJ6:YR6)=0,"",
IF(AND(
OR(AND(Raw!YJ6=4,COUNTIF(Raw!YO6:YR6,1)=0),Raw!YJ6&lt;&gt;4),
OR(AND(Raw!YK6=4,COUNTIF(Raw!YO6:YR6,2)=0),Raw!YK6&lt;&gt;4),
OR(AND(Raw!YL6=4,COUNTIF(Raw!YO6:YR6,3)=0),Raw!YL6&lt;&gt;4),
OR(AND(Raw!YM6=4,COUNTIF(Raw!YO6:YR6,4)=0),Raw!YM6&lt;&gt;4)
),"",1)))</f>
        <v/>
      </c>
      <c r="BL6" t="str">
        <f>IF(A6=0,"",IF(COUNTA(Raw!YS6:YU6)=0,"",IF(AND(Raw!YS6=4,ISBLANK(Raw!YU6)),"",IF(AND(Raw!YS6&lt;&gt;4,ISBLANK(Raw!YU6)=FALSE),"",1))))</f>
        <v/>
      </c>
    </row>
    <row r="7" spans="1:91">
      <c r="A7" s="20">
        <f>Raw!A7</f>
        <v>4</v>
      </c>
      <c r="B7" s="19" t="str">
        <f>IF(A7=0,"",IF(AND(Raw!AC7=1,COUNTA(Raw!AR7:IC7)&gt;0,COUNTA(Raw!ID7:YU7)=0),"",IF(AND(Raw!AC7=2,COUNTA(Raw!AR7:IC7)=0,COUNTA(Raw!ID7:MV7)&gt;0,COUNTA(Raw!MW7:YU7)=0),"",IF(AND(Raw!AC7=3,COUNTA(Raw!AP7:MV7)=0,COUNTA(Raw!MW7:YU7)&gt;0),"",1))))</f>
        <v/>
      </c>
      <c r="C7" s="19" t="str">
        <f>IF(A7=0,"",IF(AND(Raw!AK7=1,ISBLANK(Raw!AM7)=FALSE,ISBLANK(Raw!AO7)),"",IF(AND(Raw!AK7=2,ISBLANK(Raw!AM7),ISBLANK(Raw!AO7)=FALSE),"",1)))</f>
        <v/>
      </c>
      <c r="D7" s="19" t="str">
        <f>IF(A7=0,"",IF(COUNTA(Raw!AS7:AZ7)=0,"",IF(AND(Raw!AS7+Raw!AT7=100,Raw!AU7+Raw!AV7=100,Raw!AW7+Raw!AX7=100,Raw!AY7+Raw!AZ7=100),"",1)))</f>
        <v/>
      </c>
      <c r="E7" s="19" t="str">
        <f>IF(A7=0,"",IF(ISBLANK(Raw!AQ7),"",IF(Raw!AQ7=1,"",1)))</f>
        <v/>
      </c>
      <c r="F7" s="19" t="str">
        <f>IF(A7=0,"",IF(ISBLANK(Raw!AR7),"",IF(AND(Raw!AR7&gt;=0,Raw!AR7&lt;=100),"",1)))</f>
        <v/>
      </c>
      <c r="G7" s="19" t="str">
        <f>IF(A7=0,"",IF(AND(ISBLANK(Raw!BA7),ISBLANK(Raw!AS7)),"",IF(AND(Raw!AS7&gt;0,ISBLANK(Raw!BA7)=FALSE),"",1)))</f>
        <v/>
      </c>
      <c r="H7" s="19" t="str">
        <f>IF(A7=0,"",IF(COUNTA(Raw!BA7:BH7)=0,"",IF(AND(Raw!BA7=0,COUNTA(Raw!BB7:BH7)=0),"",IF(AND(Raw!BA7&gt;0,COUNTA(Raw!BB7:BH7)&gt;0),"",1))))</f>
        <v/>
      </c>
      <c r="I7" s="19" t="str">
        <f>IF(A7=0,"",IF(AND(ISBLANK(Raw!BI7),ISBLANK(Raw!BJ7)),"",IF(AND(Raw!BI7=1,ISBLANK(Raw!BJ7)=FALSE),"",IF(AND(Raw!BI7=2,ISBLANK(Raw!BJ7)),"",1))))</f>
        <v/>
      </c>
      <c r="J7" s="19" t="str">
        <f>IF(A7=0,"",IF(AND(ISBLANK(Raw!AT7),COUNTBLANK(Raw!BK7:BQ7)),"",IF(AND(Raw!AT7&gt;0,COUNTA(Raw!BK7:BQ7)&gt;0),"",IF(AND(Raw!AT7=0,COUNTA(Raw!BK7:BQ7)=0),"",1))))</f>
        <v/>
      </c>
      <c r="K7" s="19" t="str">
        <f>IF(A7=0,"",IF(AND(ISBLANK(Raw!AS7),COUNTA(Raw!BR7:BX7)=0),"",IF(AND(Raw!AS7&gt;0,COUNTA(Raw!BR7:BX7)&gt;0),"",IF(AND(Raw!AS7=0,COUNTA(Raw!BR7:BX7)=0),"",1))))</f>
        <v/>
      </c>
      <c r="L7" s="19" t="str">
        <f>IF(A7=0,"",IF(AND(COUNTA(Raw!BK7:BX7)=0,COUNTA(Raw!BY7:CH7)=0),"",IF(AND(COUNTIF(Raw!BK7:BX7,1)&gt;0,COUNTA(Raw!BY7:CH7)&gt;0),"",IF(AND(COUNTIF(Raw!BK7:BX7,1)=0,COUNTA(Raw!BY7:CH7)=0),"",1))))</f>
        <v/>
      </c>
      <c r="M7" s="19" t="str">
        <f>IF(A7=0,"",IF(AND(COUNTA(Raw!BK7:BX7)=0,COUNTA(Raw!CI7:CR7)),"",IF(AND(COUNTIF(Raw!BK7:BX7,3)&gt;0,COUNTA(Raw!CI7:CR7)&gt;0),"",IF(AND(COUNTIF(Raw!BK7:BX7,3)=0,COUNTA(Raw!CI7:CR7)=0),"",1))))</f>
        <v/>
      </c>
      <c r="N7" s="19" t="str">
        <f>IF(A7=0,"",IF(COUNTA(Raw!CS7:DF7)=0,"",IF(AND(COUNTIF(Raw!CS7:CV7,1)=1,COUNTA(Raw!CW7:DA7)&gt;0,COUNTA(Raw!DB7:DF7)=0),"",IF(AND(COUNTIF(Raw!CS7:CV7,2)=1,COUNTA(Raw!CW7:DA7)=0,COUNTA(Raw!DB7:DF7)&gt;0),"",IF(AND(COUNTA(Raw!CS7:CV7)&gt;0,COUNTA(Raw!CW7:DF7)=0),"",1)))))</f>
        <v/>
      </c>
      <c r="O7" s="19" t="str">
        <f>IF(A7=0,"",IF(COUNTA(Raw!DG7:DP7)=0,"",IF(AND(COUNTIF(Raw!BK7:BQ7,1)&gt;0,OR(COUNTIF(Raw!DG7:DP7,1)=1,COUNTIF(Raw!DG7:DP7,2)=1,COUNTIF(Raw!DG7:DP7,3)=1)),"",IF(AND(COUNTIF(Raw!BK7:BQ7,1)=0,AND(COUNTIF(Raw!DG7:DP7,1)=0,COUNTIF(Raw!DG7:DP7,2)=0,COUNTIF(Raw!DG7:DP7,3)=0)),"",1))))</f>
        <v/>
      </c>
      <c r="P7" s="19" t="str">
        <f>IF(A7=0,"",IF(COUNTA(Raw!DG7:DR7)=0,"",IF(AND(COUNTIF(Raw!DG7:DP7,4)=1,ISBLANK(Raw!DQ7)=FALSE,ISBLANK(Raw!DR7)),"",IF(AND(COUNTIF(Raw!DG7:DP7,7)=1,ISBLANK(Raw!DQ7),ISBLANK(Raw!DR7)=FALSE),"",IF(AND(COUNTA(Raw!DG7:DP7)&gt;0,COUNTIF(Raw!DG7:DP7,4)=0,COUNTIF(Raw!DG7:DP7,7)=0,COUNTA(Raw!DQ7:DR7)=0),"",1)))))</f>
        <v/>
      </c>
      <c r="Q7" s="19" t="str">
        <f>IF(A7=0,"",IF(AND(COUNTA(Raw!DS7:DU7)=0,COUNTA(Raw!BK7:BQ7)=0),"",IF(AND(COUNTIF(Raw!BK7:BQ7,1)&gt;0,COUNTA(Raw!DS7:DU7)&gt;0),"",IF(AND(COUNTIF(Raw!BK7:BQ7,1)=0,COUNTA(Raw!DS7:DU7)=0),"",1))))</f>
        <v/>
      </c>
      <c r="R7" s="19" t="str">
        <f>IF(A7=0,"",IF(AND(ISBLANK(Raw!AT7),ISBLANK(Raw!EJ7)),"",IF(AND(Raw!AT7&gt;0,ISBLANK(Raw!EJ7)=FALSE,Raw!EJ7&gt;=0,Raw!EJ7&lt;=7),"",IF(AND(Raw!AT7=0,ISBLANK(Raw!EJ7)),"",1))))</f>
        <v/>
      </c>
      <c r="S7" t="str">
        <f>IF(A7=0,"",IF(AND(ISBLANK(Raw!AS7),ISBLANK(Raw!EK7)),"",IF(AND(Raw!AS7&gt;0,ISBLANK(Raw!EK7)=FALSE),"",IF(AND(Raw!AS7=0,ISBLANK(Raw!EK7)),"",1))))</f>
        <v/>
      </c>
      <c r="T7" s="19" t="str">
        <f>IF(A7=0,"",IF(AND(ISBLANK(Raw!AT7),COUNTA(Raw!EL7:EQ7)=0),"",IF(AND(Raw!AT7&gt;0,COUNTA(Raw!EL7:EQ7)&gt;0),"",IF(AND(Raw!AT7=0,COUNTA(Raw!EL7:EQ7)=0),"",1))))</f>
        <v/>
      </c>
      <c r="U7" t="str">
        <f>IF(A7=0,"",IF(AND(ISBLANK(Raw!AT7),COUNTA(Raw!ER7:EU7)=0),"",IF(AND(Raw!AT7&gt;0,COUNTA(Raw!ER7:EU7)&gt;0),"",IF(AND(Raw!AT7=0,COUNTA(Raw!ER7:EU7)=0),"",1))))</f>
        <v/>
      </c>
      <c r="V7" t="str">
        <f>IF(A7=0,"",IF(AND(ISBLANK(Raw!AS7),COUNTA(Raw!EV7:FA7)=0),"",IF(AND(Raw!AS7&gt;0,COUNTA(Raw!EV7:FA7)&gt;0),"",IF(AND(Raw!AS7=0,COUNTA(Raw!EV7:FA7)=0),"",1))))</f>
        <v/>
      </c>
      <c r="W7" t="str">
        <f>IF(A7=0,"",IF(AND(ISBLANK(Raw!AS7),COUNTA(Raw!FB7:FE7)=0),"",IF(AND(Raw!AS7&gt;0,COUNTA(Raw!FB7:FE7)&gt;0),"",IF(AND(Raw!AS7=0,COUNTA(Raw!FB7:FE7)=0),"",1))))</f>
        <v/>
      </c>
      <c r="X7" t="str">
        <f>IF(A7=0,"",IF(AND(ISBLANK(Raw!AT7),COUNTA(Raw!FF7:FI7)=0),"",IF(AND(Raw!AT7&gt;0,COUNTA(Raw!FF7:FI7)&gt;0),"",IF(AND(Raw!AT7=0,COUNTA(Raw!FF7:FI7)=0),"",1))))</f>
        <v/>
      </c>
      <c r="Y7" t="str">
        <f>IF(A7=0,"",IF(AND(ISBLANK(Raw!AS7),COUNTA(Raw!FJ7:FM7)=0),"",IF(AND(Raw!AS7&gt;0,COUNTA(Raw!FJ7:FM7)&gt;0),"",IF(AND(Raw!AS7=0,COUNTA(Raw!FJ7:FM7)=0),"",1))))</f>
        <v/>
      </c>
      <c r="Z7" t="str">
        <f>IF(A7=0,"",IF(AND(COUNTA(Raw!FN7:FT7)=0,ISBLANK(Raw!FU7)),"",IF(AND(COUNTIF(Raw!FN7:FT7,1)&gt;0,ISBLANK(Raw!FU7)=FALSE),"",IF(AND(COUNTIF(Raw!FN7:FT7,1)=0,ISBLANK(Raw!FU7)),"",1))))</f>
        <v/>
      </c>
      <c r="AA7" s="19" t="str">
        <f>IF(A7=0,"",IF(AND(ISBLANK(Raw!BI7),COUNTA(Raw!FV7:GH7)=0),"",IF(AND(Raw!BI7&lt;&gt;1,COUNTIF(Raw!FV7:GH7,6)=0),"",IF(Raw!BI7=1,"",1))))</f>
        <v/>
      </c>
      <c r="AB7" t="str">
        <f>IF(A7=0,"",IF(AND(ISBLANK(Raw!GI7),COUNTA(Raw!GJ7:GQ7)=0),"",IF(AND(Raw!GI7=1,COUNTA(Raw!GJ7:GQ7)&gt;0),"",IF(AND(Raw!GI7=2,COUNTA(Raw!GJ7:GQ7)=0),"",1))))</f>
        <v/>
      </c>
      <c r="AC7" s="19" t="str">
        <f>IF(A7=0,"",IF(AND(COUNTA(Raw!GY7:HF7)=0,ISBLANK(Raw!HG7)),"",IF(AND(OR(COUNTIF(Raw!GY7:HE7,1)&gt;0,COUNTIF(Raw!GY7:HE7,2)&gt;0),ISBLANK(Raw!HG7)=FALSE),"",IF(AND(COUNTA(Raw!GY7:HF7)&gt;0,ISBLANK(Raw!HG7),COUNTIF(Raw!GY7:HE7,1)=0,COUNTIF(Raw!GY7:HE7,2)=0),"",1))))</f>
        <v/>
      </c>
      <c r="AD7" s="19" t="str">
        <f>IF(A7=0,"",IF(COUNTA(Raw!HU7:IB7)=0,"",IF(AND(Raw!AK7&lt;&gt;2,COUNTIF(Raw!HU7:IA7,2)=0,COUNTIF(Raw!HU7:IA7,3)=0),"",IF(Raw!AK7=2,"",1))))</f>
        <v/>
      </c>
      <c r="AE7" s="19" t="str">
        <f>IF(A7=0,"",IF(AND(Raw!AK7=2,ISBLANK(Raw!IC7)=FALSE),"",IF(AND(Raw!AK7&lt;&gt;2,ISBLANK(Raw!IC7)),"",1)))</f>
        <v/>
      </c>
      <c r="AF7" s="19">
        <f>IF(A7=0,"",IF(COUNTA(Raw!ID7:IF7)=0,"",IF(AND(MATCH(2023-Raw!ID7,Code!$A$3:$A$12,1)=Raw!IF7,2023-Raw!ID7=Raw!IE7),"",1)))</f>
        <v>1</v>
      </c>
      <c r="AG7" s="19" t="str">
        <f>IF(A7=0,"",IF(COUNTA(Raw!IG7:II7)=0,"",IF(AND(Raw!IG7=4,ISBLANK(Raw!II7)=FALSE),"",IF(AND(Raw!IG7&lt;&gt;4,ISBLANK(Raw!II7)),"",1))))</f>
        <v/>
      </c>
      <c r="AH7" s="19" t="str">
        <f>IF(A7=0,"",IF(COUNTA(Raw!IJ7:IM7)=0,"",IF(AND(Raw!IJ7=1,ISBLANK(Raw!IK7)=FALSE),"",IF(AND(Raw!IJ7=2,COUNTA(Raw!IK7:IM7)&gt;0),"",1))))</f>
        <v/>
      </c>
      <c r="AI7" s="19">
        <f>IF(A7=0,"",IF(COUNTA(Raw!IK7:IM7)=0,"",IF(AND(Raw!IK7=1,ISBLANK(Raw!IL7)=FALSE),"",IF(AND(Raw!IK7=2,COUNTA(Raw!IL7:IM7)=0),"",1))))</f>
        <v>1</v>
      </c>
      <c r="AJ7" s="19" t="str">
        <f>IF(A7=0,"",IF(COUNTA(Raw!JD7:JJ7)=0,"",IF(AND(Raw!JD7&gt;600,COUNTA(Raw!JE7:JI7)&gt;0),"",IF(AND(Raw!JD7&lt;=600,COUNTA(Raw!JE7:JJ7)=0),"",1))))</f>
        <v/>
      </c>
      <c r="AK7" s="19" t="str">
        <f>IF(A7=0,"",IF(COUNTA(Raw!JK7:KA7)=0,"",IF(AND(Raw!JK7=1,COUNTA(Raw!JM7:JV7)&gt;0),"",IF(AND(Raw!JK7=3,COUNTA(Raw!JM7:JV7)&gt;0,COUNTA(Raw!JW7:KA7)=0),"",IF(AND(ISBLANK(Raw!JK7)=FALSE,Raw!JK7&lt;&gt;1,Raw!JK7&lt;&gt;3,COUNTA(Raw!JM7:KA7)=0),"",1)))))</f>
        <v/>
      </c>
      <c r="AL7" s="19" t="str">
        <f>IF(A7=0,"",IF(COUNTA(Raw!JW7:KA7)=0,"",IF(AND(COUNTIF(Raw!JW7:JZ7,4)=0,COUNTA(Raw!JW7:JZ7)&gt;0,ISBLANK(Raw!KA7)=FALSE),"",IF(AND(COUNTIF(Raw!JW7:KA7,4)&gt;0,ISBLANK(Raw!KA7)),"",1))))</f>
        <v/>
      </c>
      <c r="AM7" s="19" t="str">
        <f>IF(A7=0,"",IF(COUNTA(Raw!KT7:KU7)=0,"",IF(AND(Raw!KT7=1,ISBLANK(Raw!KU7)=FALSE),"",IF(AND(Raw!KT7=2,ISBLANK(Raw!KU7)),"",1))))</f>
        <v/>
      </c>
      <c r="AN7" s="19" t="str">
        <f>IF(A7=0,"",IF(COUNTA(Raw!KX7:LF7)=0,"",IF(AND(COUNTIF(Raw!KX7:LB7,5)=1,COUNTA(Raw!KX7:LB7)=1,COUNTA(Raw!LC7:LF7)=0),"",IF(AND(COUNTIF(Raw!KX7:LB7,5)=0,COUNTA(Raw!KX7:LB7)&gt;0,COUNTA(Raw!LC7:LF7)&gt;0),"",1))))</f>
        <v/>
      </c>
      <c r="AO7" s="19" t="str">
        <f>IF(A7=0,"",IF(COUNTA(Raw!LM7:LU7)=0,"",IF(AND(Raw!LM7=1,ISBLANK(Raw!LN7)=FALSE,COUNTA(Raw!LO7:LU7)&gt;0),"",IF(AND(Raw!LM7=2,COUNTA(Raw!LN7:LU7)=0),"",1))))</f>
        <v/>
      </c>
      <c r="AP7" s="19" t="str">
        <f>IF(A7=0,"",IF(COUNTA(Raw!MY7:OG7)=0,"",IF(AND(Raw!MY7=2,COUNTA(Raw!MZ7:OG7)=0),"",IF(AND(Raw!MY7=1,COUNTA(Raw!MZ7:OG7)&gt;0),"",1))))</f>
        <v/>
      </c>
      <c r="AQ7" s="19" t="str">
        <f>IF(A7=0,"",IF(COUNTA(Raw!NC7:NW7)=0,"",IF(AND(COUNTIF(Raw!NC7:NG7,3)&gt;0,COUNTA(Raw!NH7:NQ7)&gt;0),"",IF(AND(COUNTA(Raw!NC7:NG7)&gt;0,COUNTIF(Raw!NC7:NG7,3)=0,COUNTA(Raw!NH7:NW7)=0),"",1))))</f>
        <v/>
      </c>
      <c r="AR7" s="19" t="str">
        <f>IF(A7=0,"",IF(COUNTA(Raw!NH7:NW7)=0,"",IF(AND(COUNTIF(Raw!NH7:NQ7,10)&gt;0,COUNTA(Raw!NR7:NW7)&gt;0),"",IF(AND(COUNTA(Raw!NH7:NQ7)&gt;0,COUNTIF(Raw!NH7:NQ7,10)=0,COUNTA(Raw!NR7:NY7)=0),"",1))))</f>
        <v/>
      </c>
      <c r="AS7" s="19" t="str">
        <f>IF(A7=0,"",IF(COUNTA(Raw!NY7:OG7)=0,"",IF(AND(Raw!NY7=1,COUNTA(Raw!NZ7:OG7)&gt;0),"",IF(AND(Raw!NY7=2,COUNTA(Raw!NZ7:OG7)=0),"",1))))</f>
        <v/>
      </c>
      <c r="AT7" s="19" t="str">
        <f>IF(A7=0,"",IF(COUNTA(Raw!OH7:OY7)=0,"",IF(AND(Raw!OH7=1,COUNTA(Raw!OI7:OY7)&gt;0),"",IF(AND(Raw!OH7=2,COUNTA(Raw!OI7:OY7)=0),"",1))))</f>
        <v/>
      </c>
      <c r="AU7" s="19" t="str">
        <f>IF(A7=0,"",IF(COUNTA(Raw!PR7:QB7)=0,"",
IF(AND(OR(AND(COUNTIF(Raw!PR7:QB7,1)=1,COUNTA(Raw!QI7:QY7)&gt;0),AND(COUNTIF(Raw!PR7:QB7,1)=0,COUNTA(Raw!QI7:QY7)=0)),OR(AND(COUNTIF(Raw!PR7:QB7,2)=1,COUNTA(Raw!QZ7:RP7)&gt;0),AND(COUNTIF(Raw!PR7:QB7,2)=0,COUNTA(Raw!QZ7:RP7)=0)),OR(AND(COUNTIF(Raw!PR7:QB7,3)=1,COUNTA(Raw!RQ7:SG7)&gt;0),AND(COUNTIF(Raw!PR7:QB7,3)=0,COUNTA(Raw!RQ7:SG7)=0)),OR(AND(COUNTIF(Raw!PR7:QB7,4)=1,COUNTA(Raw!SH7:ST7)&gt;0),AND(COUNTIF(Raw!PR7:QB7,4)=0,COUNTA(Raw!SH7:ST7)=0)),OR(AND(COUNTIF(Raw!PR7:QB7,5)=1,COUNTA(Raw!SU7:TG7)&gt;0),AND(COUNTIF(Raw!PR7:QB7,5)=0,COUNTA(Raw!SU7:TG7)=0)),OR(AND(COUNTIF(Raw!PR7:QB7,6)=1,COUNTA(Raw!TH7:TT7)&gt;0),AND(COUNTIF(Raw!PR7:QB7,6)=0,COUNTA(Raw!TH7:TT7)=0)),OR(AND(COUNTIF(Raw!PR7:QB7,7)=1,COUNTA(Raw!TU7:UI7)&gt;0),AND(COUNTIF(Raw!PR7:QB7,7)=0,COUNTA(Raw!TU7:UI7)=0)),OR(AND(COUNTIF(Raw!PR7:QB7,8)=1,COUNTA(Raw!UJ7:UV7)&gt;0),AND(COUNTIF(Raw!PR7:QB7,8)=0,COUNTA(Raw!UJ7:UV7)=0)),OR(AND(COUNTIF(Raw!PR7:QB7,9)=1,COUNTA(Raw!UW7:VG7)&gt;0),AND(COUNTIF(Raw!PR7:QB7,9)=0,COUNTA(Raw!UW7:VG7)=0)),OR(AND(COUNTIF(Raw!PR7:QB7,10)=1,COUNTA(Raw!VH7:VP7)&gt;0),AND(COUNTIF(Raw!PR7:QB7,10)=0,COUNTA(Raw!VH7:VP7)=0)),OR(AND(COUNTIF(Raw!PR7:QB7,11)=1,COUNTA(Raw!VQ7:WK7)&gt;0),AND(COUNTIF(Raw!PR7:QB7,11)=0,COUNTA(Raw!VQ7:WK7)=0))),"",1)))</f>
        <v/>
      </c>
      <c r="AV7" s="19" t="str">
        <f>IF(A7=0,"",IF(COUNTA(Raw!QI7:QY7)=0,"",IF(AND(OR(AND(Raw!QI7=4,COUNTIF(Raw!QR7:QY7,1)=0),Raw!QI7&lt;&gt;4),OR(AND(Raw!QJ7=4,COUNTIF(Raw!QR7:QY7,2)=0),Raw!QJ7&lt;&gt;4),OR(AND(Raw!QK7=4,COUNTIF(Raw!QR7:QY7,3)=0),Raw!QK7&lt;&gt;4),OR(AND(Raw!QL7=4,COUNTIF(Raw!QR7:QY7,4)=0),Raw!QL7&lt;&gt;4),OR(AND(Raw!QM7=4,COUNTIF(Raw!QR7:QY7,5)=0),Raw!QM7&lt;&gt;4),OR(AND(Raw!QN7=4,COUNTIF(Raw!QR7:QY7,6)=0),Raw!QN7&lt;&gt;4),OR(AND(Raw!QO7=4,COUNTIF(Raw!QR7:QY7,7)=0),Raw!QO7&lt;&gt;4),OR(AND(Raw!QP7=4,COUNTIF(Raw!QR7:QY7,8)=0),Raw!QP7&lt;&gt;4)),"",1)))</f>
        <v/>
      </c>
      <c r="AW7" t="str">
        <f>IF(A7=0,"",IF(COUNTA(Raw!QZ7:RP7)=0,"",IF(AND(OR(AND(Raw!QZ7=4,COUNTIF(Raw!RI7:RP7,1)=0),Raw!QZ7&lt;&gt;4),OR(AND(Raw!RA7=4,COUNTIF(Raw!RI7:RP7,2)=0),Raw!RA7&lt;&gt;4),OR(AND(Raw!RB7=4,COUNTIF(Raw!RI7:RP7,3)=0),Raw!RB7&lt;&gt;4),OR(AND(Raw!RC7=4,COUNTIF(Raw!RI7:RP7,4)=0),Raw!RC7&lt;&gt;4),OR(AND(Raw!RD7=4,COUNTIF(Raw!RI7:RP7,5)=0),Raw!RD7&lt;&gt;4),OR(AND(Raw!RE7=4,COUNTIF(Raw!RI7:RP7,6)=0),Raw!RE7&lt;&gt;4),OR(AND(Raw!RF7=4,COUNTIF(Raw!RI7:RP7,7)=0),Raw!RF7&lt;&gt;4),OR(AND(Raw!RG7=4,COUNTIF(Raw!RI7:RP7,8)=0),Raw!RG7&lt;&gt;4)),"",1)))</f>
        <v/>
      </c>
      <c r="AX7" t="str">
        <f>IF(A7=0,"",IF(COUNTA(Raw!RQ7:SG7)=0,"",IF(AND(OR(AND(Raw!RQ7=4,COUNTIF(Raw!RZ7:SG7,1)=0),Raw!RQ7&lt;&gt;4),OR(AND(Raw!RR7=4,COUNTIF(Raw!RZ7:SG7,2)=0),Raw!RR7&lt;&gt;4),OR(AND(Raw!RS7=4,COUNTIF(Raw!RZ7:SG7,3)=0),Raw!RS7&lt;&gt;4),OR(AND(Raw!RT7=4,COUNTIF(Raw!RZ7:SG7,4)=0),Raw!RT7&lt;&gt;4),OR(AND(Raw!RU7=4,COUNTIF(Raw!RZ7:SG7,5)=0),Raw!RU7&lt;&gt;4),OR(AND(Raw!RV7=4,COUNTIF(Raw!RZ7:SG7,6)=0),Raw!RV7&lt;&gt;4),OR(AND(Raw!RW7=4,COUNTIF(Raw!RZ7:SG7,7)=0),Raw!RW7&lt;&gt;4),OR(AND(Raw!RX7=4,COUNTIF(Raw!RZ7:SG7,8)=0),Raw!RX7&lt;&gt;4)),"",1)))</f>
        <v/>
      </c>
      <c r="AY7" t="str">
        <f>IF(A7=0,"",IF(COUNTA(Raw!SH7:ST7)=0,"",IF(AND(OR(AND(Raw!SH7=4,COUNTIF(Raw!SO7:ST7,1)=0),Raw!SH7&lt;&gt;4),OR(AND(Raw!SI7=4,COUNTIF(Raw!SO7:ST7,2)=0),Raw!SI7&lt;&gt;4),OR(AND(Raw!SJ7=4,COUNTIF(Raw!SO7:ST7,3)=0),Raw!SJ7&lt;&gt;4),OR(AND(Raw!SK7=4,COUNTIF(Raw!SO7:ST7,4)=0),Raw!SK7&lt;&gt;4),OR(AND(Raw!SL7=4,COUNTIF(Raw!SO7:ST7,5)=0),Raw!SL7&lt;&gt;4),OR(AND(Raw!SM7=4,COUNTIF(Raw!SO7:ST7,6)=0),Raw!SM7&lt;&gt;4)),"",1)))</f>
        <v/>
      </c>
      <c r="AZ7" t="str">
        <f>IF(A7=0,"",IF(COUNTA(Raw!SU7:TG7)=0,"",IF(AND(OR(AND(Raw!SU7=4,COUNTIF(Raw!TB7:TG7,1)=0),Raw!SU7&lt;&gt;4),OR(AND(Raw!SV7=4,COUNTIF(Raw!TB7:TG7,2)=0),Raw!SV7&lt;&gt;4),OR(AND(Raw!SW7=4,COUNTIF(Raw!TB7:TG7,3)=0),Raw!SW7&lt;&gt;4),OR(AND(Raw!SX7=4,COUNTIF(Raw!TB7:TG7,4)=0),Raw!SX7&lt;&gt;4),OR(AND(Raw!SY7=4,COUNTIF(Raw!TB7:TG7,5)=0),Raw!SY7&lt;&gt;4),OR(AND(Raw!SZ7=4,COUNTIF(Raw!TB7:TG7,6)=0),Raw!SZ7&lt;&gt;4)),"",1)))</f>
        <v/>
      </c>
      <c r="BA7" t="str">
        <f>IF(A7=0,"",IF(COUNTA(Raw!TH7:TT7)=0,"",IF(AND(OR(AND(Raw!TH7=4,COUNTIF(Raw!TO7:TT7,1)=0),Raw!TH7&lt;&gt;4),OR(AND(Raw!TI7=4,COUNTIF(Raw!TO7:TT7,2)=0),Raw!TI7&lt;&gt;4),OR(AND(Raw!TJ7=4,COUNTIF(Raw!TO7:TT7,3)=0),Raw!TJ7&lt;&gt;4),OR(AND(Raw!TK7=4,COUNTIF(Raw!TO7:TT7,4)=0),Raw!TK7&lt;&gt;4),OR(AND(Raw!TL7=4,COUNTIF(Raw!TO7:TT7,5)=0),Raw!TL7&lt;&gt;4),OR(AND(Raw!TM7=4,COUNTIF(Raw!TO7:TT7,6)=0),Raw!TM7&lt;&gt;4)),"",1)))</f>
        <v/>
      </c>
      <c r="BB7" t="str">
        <f>IF(A7=0,"",IF(COUNTA(Raw!TU7:UI7)=0,"",IF(AND(OR(AND(Raw!TU7=4,COUNTIF(Raw!UC7:UI7,1)=0),Raw!TU7&lt;&gt;4),OR(AND(Raw!TV7=4,COUNTIF(Raw!UC7:UI7,2)=0),Raw!TV7&lt;&gt;4),OR(AND(Raw!TW7=4,COUNTIF(Raw!UC7:UI7,3)=0),Raw!TW7&lt;&gt;4),OR(AND(Raw!TX7=4,COUNTIF(Raw!UC7:UI7,4)=0),Raw!TX7&lt;&gt;4),OR(AND(Raw!TY7=4,COUNTIF(Raw!UC7:UI7,5)=0),Raw!TY7&lt;&gt;4),OR(AND(Raw!TZ7=4,COUNTIF(Raw!UC7:UI7,6)=0),Raw!TZ7&lt;&gt;4),OR(AND(Raw!UA7=4,COUNTIF(Raw!UC7:UI7,7)=0),Raw!UA7&lt;&gt;4)),"",1)))</f>
        <v/>
      </c>
      <c r="BC7" t="str">
        <f>IF(A7=0,"",IF(COUNTA(Raw!UJ7:UV7)=0,"",IF(AND(OR(AND(Raw!UJ7=4,COUNTIF(Raw!UQ7:UV7,1)=0),Raw!UJ7&lt;&gt;4),OR(AND(Raw!UK7=4,COUNTIF(Raw!UQ7:UV7,2)=0),Raw!UK7&lt;&gt;4),OR(AND(Raw!UL7=4,COUNTIF(Raw!UQ7:UV7,3)=0),Raw!UL7&lt;&gt;4),OR(AND(Raw!UM7=4,COUNTIF(Raw!UQ7:UV7,4)=0),Raw!UM7&lt;&gt;4),OR(AND(Raw!UN7=4,COUNTIF(Raw!UQ7:UV7,5)=0),Raw!UN7&lt;&gt;4),OR(AND(Raw!UO7=4,COUNTIF(Raw!UQ7:UV7,6)=0),Raw!UO7&lt;&gt;4)),"",1)))</f>
        <v/>
      </c>
      <c r="BD7" t="str">
        <f>IF(A7=0,"",IF(COUNTA(Raw!UW7:VG7)=0,"",IF(AND(OR(AND(Raw!UW7=4,COUNTIF(Raw!VC7:VG7,1)=0),Raw!UW7&lt;&gt;4),OR(AND(Raw!UX7=4,COUNTIF(Raw!VC7:VG7,2)=0),Raw!UX7&lt;&gt;4),OR(AND(Raw!UY7=4,COUNTIF(Raw!VC7:VG7,3)=0),Raw!UY7&lt;&gt;4),OR(AND(Raw!UZ7=4,COUNTIF(Raw!VC7:VG7,4)=0),Raw!UZ7&lt;&gt;4),OR(AND(Raw!VA7=4,COUNTIF(Raw!VC7:VG7,5)=0),Raw!VA7&lt;&gt;4)),"",1)))</f>
        <v/>
      </c>
      <c r="BE7" t="str">
        <f>IF(A7=0,"",IF(COUNTA(Raw!VH7:VP7)=0,"",
IF(AND(
OR(AND(Raw!VH7=4,COUNTIF(Raw!VM7:VP7,1)=0),Raw!VH7&lt;&gt;4),
OR(AND(Raw!VI7=4,COUNTIF(Raw!VM7:VP7,2)=0),Raw!VI7&lt;&gt;4),
OR(AND(Raw!VJ7=4,COUNTIF(Raw!VM7:VP7,3)=0),Raw!VJ7&lt;&gt;4),
OR(AND(Raw!VK7=4,COUNTIF(Raw!VM7:VP7,4)=0),Raw!VK7&lt;&gt;4)
),"",1)))</f>
        <v/>
      </c>
      <c r="BF7" t="str">
        <f>IF(A7=0,"",IF(COUNTA(Raw!VQ7:WK7)=0,"",
IF(AND(
OR(AND(Raw!VQ7=4,COUNTIF(Raw!WB7:WK7,1)=0),Raw!VQ7&lt;&gt;4),
OR(AND(Raw!VR7=4,COUNTIF(Raw!WB7:WK7,2)=0),Raw!VR7&lt;&gt;4),
OR(AND(Raw!VS7=4,COUNTIF(Raw!WB7:WK7,3)=0),Raw!VS7&lt;&gt;4),
OR(AND(Raw!VT7=4,COUNTIF(Raw!WB7:WK7,4)=0),Raw!VT7&lt;&gt;4),
OR(AND(Raw!VU7=4,COUNTIF(Raw!WB7:WK7,5)=0),Raw!VU7&lt;&gt;4),
OR(AND(Raw!VV7=4,COUNTIF(Raw!WB7:WK7,6)=0),Raw!VV7&lt;&gt;4),
OR(AND(Raw!VW7=4,COUNTIF(Raw!WB7:WK7,7)=0),Raw!VW7&lt;&gt;4),
OR(AND(Raw!VX7=4,COUNTIF(Raw!WB7:WK7,8)=0),Raw!VX7&lt;&gt;4),
OR(AND(Raw!VY7=4,COUNTIF(Raw!WB7:WK7,9)=0),Raw!VX7&lt;&gt;4),
OR(AND(Raw!VZ7=4,COUNTIF(Raw!WB7:WK7,10)=0),Raw!VZ7&lt;&gt;4)
),"",1)))</f>
        <v/>
      </c>
      <c r="BG7" t="str">
        <f>IF(A7=0,"",IF(COUNTA(Raw!WL7:XB7)=0,"",
IF(AND(
OR(AND(Raw!WL7=4,COUNTIF(Raw!WU7:XB7,1)=0),Raw!WL7&lt;&gt;4),
OR(AND(Raw!WM7=4,COUNTIF(Raw!WU7:XB7,2)=0),Raw!WM7&lt;&gt;4),
OR(AND(Raw!WN7=4,COUNTIF(Raw!WU7:XB7,3)=0),Raw!WN7&lt;&gt;4),
OR(AND(Raw!WO7=4,COUNTIF(Raw!WU7:XB7,4)=0),Raw!WO7&lt;&gt;4),
OR(AND(Raw!WP7=4,COUNTIF(Raw!WU7:XB7,5)=0),Raw!WP7&lt;&gt;4),
OR(AND(Raw!WQ7=4,COUNTIF(Raw!WU7:XB7,6)=0),Raw!WQ7&lt;&gt;4),
OR(AND(Raw!WR7=4,COUNTIF(Raw!WU7:XB7,7)=0),Raw!WR7&lt;&gt;4),
OR(AND(Raw!WS7=4,COUNTIF(Raw!WU7:XB7,8)=0),Raw!WS7&lt;&gt;4)
),"",1)))</f>
        <v/>
      </c>
      <c r="BH7" t="str">
        <f>IF(A7=0,"",IF(COUNTA(Raw!XC7:XK7)=0,"",
IF(AND(
OR(AND(Raw!XC7=4,COUNTIF(Raw!XH7:XK7,1)=0),Raw!XC7&lt;&gt;4),
OR(AND(Raw!XD7=4,COUNTIF(Raw!XH7:XK7,2)=0),Raw!XD7&lt;&gt;4),
OR(AND(Raw!XE7=4,COUNTIF(Raw!XH7:XK7,3)=0),Raw!XE7&lt;&gt;4),
OR(AND(Raw!XF7=4,COUNTIF(Raw!XH7:XK7,4)=0),Raw!XF7&lt;&gt;4)
),"",1)))</f>
        <v/>
      </c>
      <c r="BI7" t="str">
        <f>IF(A7=0,"",IF(COUNTA(Raw!XL7:XT7)=0,"",
IF(AND(
OR(AND(Raw!XL7=4,COUNTIF(Raw!XQ7:XT7,1)=0),Raw!XL7&lt;&gt;4),
OR(AND(Raw!XM7=4,COUNTIF(Raw!XQ7:XT7,2)=0),Raw!XM7&lt;&gt;4),
OR(AND(Raw!XN7=4,COUNTIF(Raw!XQ7:XT7,3)=0),Raw!XN7&lt;&gt;4),
OR(AND(Raw!XO7=4,COUNTIF(Raw!XQ7:XT7,4)=0),Raw!XO7&lt;&gt;4)
),"",1)))</f>
        <v/>
      </c>
      <c r="BJ7" t="str">
        <f>IF(A7=0,"",IF(COUNTA(Raw!XU7:YI7)=0,"",
IF(AND(
OR(AND(Raw!XU7=4,COUNTIF(Raw!YC7:YI7,1)=0),Raw!XU7&lt;&gt;4),
OR(AND(Raw!XV7=4,COUNTIF(Raw!YC7:YI7,2)=0),Raw!XV7&lt;&gt;4),
OR(AND(Raw!XW7=4,COUNTIF(Raw!YC7:YI7,3)=0),Raw!XW7&lt;&gt;4),
OR(AND(Raw!XX7=4,COUNTIF(Raw!YC7:YI7,4)=0),Raw!XX7&lt;&gt;4),
OR(AND(Raw!XY7=4,COUNTIF(Raw!YC7:YI7,5)=0),Raw!XY7&lt;&gt;4),
OR(AND(Raw!XZ7=4,COUNTIF(Raw!YC7:YI7,6)=0),Raw!XZ7&lt;&gt;4),
OR(AND(Raw!YA7=4,COUNTIF(Raw!YC7:YI7,7)=0),Raw!YA7&lt;&gt;4)
),"",1)))</f>
        <v/>
      </c>
      <c r="BK7" t="str">
        <f>IF(A7=0,"",IF(COUNTA(Raw!YJ7:YR7)=0,"",
IF(AND(
OR(AND(Raw!YJ7=4,COUNTIF(Raw!YO7:YR7,1)=0),Raw!YJ7&lt;&gt;4),
OR(AND(Raw!YK7=4,COUNTIF(Raw!YO7:YR7,2)=0),Raw!YK7&lt;&gt;4),
OR(AND(Raw!YL7=4,COUNTIF(Raw!YO7:YR7,3)=0),Raw!YL7&lt;&gt;4),
OR(AND(Raw!YM7=4,COUNTIF(Raw!YO7:YR7,4)=0),Raw!YM7&lt;&gt;4)
),"",1)))</f>
        <v/>
      </c>
      <c r="BL7" t="str">
        <f>IF(A7=0,"",IF(COUNTA(Raw!YS7:YU7)=0,"",IF(AND(Raw!YS7=4,ISBLANK(Raw!YU7)),"",IF(AND(Raw!YS7&lt;&gt;4,ISBLANK(Raw!YU7)=FALSE),"",1))))</f>
        <v/>
      </c>
    </row>
    <row r="8" spans="1:91">
      <c r="A8" s="20">
        <f>Raw!A8</f>
        <v>5</v>
      </c>
      <c r="B8" s="19" t="str">
        <f>IF(A8=0,"",IF(AND(Raw!AC8=1,COUNTA(Raw!AR8:IC8)&gt;0,COUNTA(Raw!ID8:YU8)=0),"",IF(AND(Raw!AC8=2,COUNTA(Raw!AR8:IC8)=0,COUNTA(Raw!ID8:MV8)&gt;0,COUNTA(Raw!MW8:YU8)=0),"",IF(AND(Raw!AC8=3,COUNTA(Raw!AP8:MV8)=0,COUNTA(Raw!MW8:YU8)&gt;0),"",1))))</f>
        <v/>
      </c>
      <c r="C8" s="19" t="str">
        <f>IF(A8=0,"",IF(AND(Raw!AK8=1,ISBLANK(Raw!AM8)=FALSE,ISBLANK(Raw!AO8)),"",IF(AND(Raw!AK8=2,ISBLANK(Raw!AM8),ISBLANK(Raw!AO8)=FALSE),"",1)))</f>
        <v/>
      </c>
      <c r="D8" s="19" t="str">
        <f>IF(A8=0,"",IF(COUNTA(Raw!AS8:AZ8)=0,"",IF(AND(Raw!AS8+Raw!AT8=100,Raw!AU8+Raw!AV8=100,Raw!AW8+Raw!AX8=100,Raw!AY8+Raw!AZ8=100),"",1)))</f>
        <v/>
      </c>
      <c r="E8" s="19" t="str">
        <f>IF(A8=0,"",IF(ISBLANK(Raw!AQ8),"",IF(Raw!AQ8=1,"",1)))</f>
        <v/>
      </c>
      <c r="F8" s="19" t="str">
        <f>IF(A8=0,"",IF(ISBLANK(Raw!AR8),"",IF(AND(Raw!AR8&gt;=0,Raw!AR8&lt;=100),"",1)))</f>
        <v/>
      </c>
      <c r="G8" s="19" t="str">
        <f>IF(A8=0,"",IF(AND(ISBLANK(Raw!BA8),ISBLANK(Raw!AS8)),"",IF(AND(Raw!AS8&gt;0,ISBLANK(Raw!BA8)=FALSE),"",1)))</f>
        <v/>
      </c>
      <c r="H8" s="19" t="str">
        <f>IF(A8=0,"",IF(COUNTA(Raw!BA8:BH8)=0,"",IF(AND(Raw!BA8=0,COUNTA(Raw!BB8:BH8)=0),"",IF(AND(Raw!BA8&gt;0,COUNTA(Raw!BB8:BH8)&gt;0),"",1))))</f>
        <v/>
      </c>
      <c r="I8" s="19" t="str">
        <f>IF(A8=0,"",IF(AND(ISBLANK(Raw!BI8),ISBLANK(Raw!BJ8)),"",IF(AND(Raw!BI8=1,ISBLANK(Raw!BJ8)=FALSE),"",IF(AND(Raw!BI8=2,ISBLANK(Raw!BJ8)),"",1))))</f>
        <v/>
      </c>
      <c r="J8" s="19" t="str">
        <f>IF(A8=0,"",IF(AND(ISBLANK(Raw!AT8),COUNTBLANK(Raw!BK8:BQ8)),"",IF(AND(Raw!AT8&gt;0,COUNTA(Raw!BK8:BQ8)&gt;0),"",IF(AND(Raw!AT8=0,COUNTA(Raw!BK8:BQ8)=0),"",1))))</f>
        <v/>
      </c>
      <c r="K8" s="19" t="str">
        <f>IF(A8=0,"",IF(AND(ISBLANK(Raw!AS8),COUNTA(Raw!BR8:BX8)=0),"",IF(AND(Raw!AS8&gt;0,COUNTA(Raw!BR8:BX8)&gt;0),"",IF(AND(Raw!AS8=0,COUNTA(Raw!BR8:BX8)=0),"",1))))</f>
        <v/>
      </c>
      <c r="L8" s="19" t="str">
        <f>IF(A8=0,"",IF(AND(COUNTA(Raw!BK8:BX8)=0,COUNTA(Raw!BY8:CH8)=0),"",IF(AND(COUNTIF(Raw!BK8:BX8,1)&gt;0,COUNTA(Raw!BY8:CH8)&gt;0),"",IF(AND(COUNTIF(Raw!BK8:BX8,1)=0,COUNTA(Raw!BY8:CH8)=0),"",1))))</f>
        <v/>
      </c>
      <c r="M8" s="19">
        <f>IF(A8=0,"",IF(AND(COUNTA(Raw!BK8:BX8)=0,COUNTA(Raw!CI8:CR8)),"",IF(AND(COUNTIF(Raw!BK8:BX8,3)&gt;0,COUNTA(Raw!CI8:CR8)&gt;0),"",IF(AND(COUNTIF(Raw!BK8:BX8,3)=0,COUNTA(Raw!CI8:CR8)=0),"",1))))</f>
        <v>1</v>
      </c>
      <c r="N8" s="19" t="str">
        <f>IF(A8=0,"",IF(COUNTA(Raw!CS8:DF8)=0,"",IF(AND(COUNTIF(Raw!CS8:CV8,1)=1,COUNTA(Raw!CW8:DA8)&gt;0,COUNTA(Raw!DB8:DF8)=0),"",IF(AND(COUNTIF(Raw!CS8:CV8,2)=1,COUNTA(Raw!CW8:DA8)=0,COUNTA(Raw!DB8:DF8)&gt;0),"",IF(AND(COUNTA(Raw!CS8:CV8)&gt;0,COUNTA(Raw!CW8:DF8)=0),"",1)))))</f>
        <v/>
      </c>
      <c r="O8" s="19" t="str">
        <f>IF(A8=0,"",IF(COUNTA(Raw!DG8:DP8)=0,"",IF(AND(COUNTIF(Raw!BK8:BQ8,1)&gt;0,OR(COUNTIF(Raw!DG8:DP8,1)=1,COUNTIF(Raw!DG8:DP8,2)=1,COUNTIF(Raw!DG8:DP8,3)=1)),"",IF(AND(COUNTIF(Raw!BK8:BQ8,1)=0,AND(COUNTIF(Raw!DG8:DP8,1)=0,COUNTIF(Raw!DG8:DP8,2)=0,COUNTIF(Raw!DG8:DP8,3)=0)),"",1))))</f>
        <v/>
      </c>
      <c r="P8" s="19" t="str">
        <f>IF(A8=0,"",IF(COUNTA(Raw!DG8:DR8)=0,"",IF(AND(COUNTIF(Raw!DG8:DP8,4)=1,ISBLANK(Raw!DQ8)=FALSE,ISBLANK(Raw!DR8)),"",IF(AND(COUNTIF(Raw!DG8:DP8,7)=1,ISBLANK(Raw!DQ8),ISBLANK(Raw!DR8)=FALSE),"",IF(AND(COUNTA(Raw!DG8:DP8)&gt;0,COUNTIF(Raw!DG8:DP8,4)=0,COUNTIF(Raw!DG8:DP8,7)=0,COUNTA(Raw!DQ8:DR8)=0),"",1)))))</f>
        <v/>
      </c>
      <c r="Q8" s="19" t="str">
        <f>IF(A8=0,"",IF(AND(COUNTA(Raw!DS8:DU8)=0,COUNTA(Raw!BK8:BQ8)=0),"",IF(AND(COUNTIF(Raw!BK8:BQ8,1)&gt;0,COUNTA(Raw!DS8:DU8)&gt;0),"",IF(AND(COUNTIF(Raw!BK8:BQ8,1)=0,COUNTA(Raw!DS8:DU8)=0),"",1))))</f>
        <v/>
      </c>
      <c r="R8" s="19" t="str">
        <f>IF(A8=0,"",IF(AND(ISBLANK(Raw!AT8),ISBLANK(Raw!EJ8)),"",IF(AND(Raw!AT8&gt;0,ISBLANK(Raw!EJ8)=FALSE,Raw!EJ8&gt;=0,Raw!EJ8&lt;=7),"",IF(AND(Raw!AT8=0,ISBLANK(Raw!EJ8)),"",1))))</f>
        <v/>
      </c>
      <c r="S8" t="str">
        <f>IF(A8=0,"",IF(AND(ISBLANK(Raw!AS8),ISBLANK(Raw!EK8)),"",IF(AND(Raw!AS8&gt;0,ISBLANK(Raw!EK8)=FALSE),"",IF(AND(Raw!AS8=0,ISBLANK(Raw!EK8)),"",1))))</f>
        <v/>
      </c>
      <c r="T8" s="19" t="str">
        <f>IF(A8=0,"",IF(AND(ISBLANK(Raw!AT8),COUNTA(Raw!EL8:EQ8)=0),"",IF(AND(Raw!AT8&gt;0,COUNTA(Raw!EL8:EQ8)&gt;0),"",IF(AND(Raw!AT8=0,COUNTA(Raw!EL8:EQ8)=0),"",1))))</f>
        <v/>
      </c>
      <c r="U8" t="str">
        <f>IF(A8=0,"",IF(AND(ISBLANK(Raw!AT8),COUNTA(Raw!ER8:EU8)=0),"",IF(AND(Raw!AT8&gt;0,COUNTA(Raw!ER8:EU8)&gt;0),"",IF(AND(Raw!AT8=0,COUNTA(Raw!ER8:EU8)=0),"",1))))</f>
        <v/>
      </c>
      <c r="V8" t="str">
        <f>IF(A8=0,"",IF(AND(ISBLANK(Raw!AS8),COUNTA(Raw!EV8:FA8)=0),"",IF(AND(Raw!AS8&gt;0,COUNTA(Raw!EV8:FA8)&gt;0),"",IF(AND(Raw!AS8=0,COUNTA(Raw!EV8:FA8)=0),"",1))))</f>
        <v/>
      </c>
      <c r="W8" t="str">
        <f>IF(A8=0,"",IF(AND(ISBLANK(Raw!AS8),COUNTA(Raw!FB8:FE8)=0),"",IF(AND(Raw!AS8&gt;0,COUNTA(Raw!FB8:FE8)&gt;0),"",IF(AND(Raw!AS8=0,COUNTA(Raw!FB8:FE8)=0),"",1))))</f>
        <v/>
      </c>
      <c r="X8" t="str">
        <f>IF(A8=0,"",IF(AND(ISBLANK(Raw!AT8),COUNTA(Raw!FF8:FI8)=0),"",IF(AND(Raw!AT8&gt;0,COUNTA(Raw!FF8:FI8)&gt;0),"",IF(AND(Raw!AT8=0,COUNTA(Raw!FF8:FI8)=0),"",1))))</f>
        <v/>
      </c>
      <c r="Y8">
        <f>IF(A8=0,"",IF(AND(ISBLANK(Raw!AS8),COUNTA(Raw!FJ8:FM8)=0),"",IF(AND(Raw!AS8&gt;0,COUNTA(Raw!FJ8:FM8)&gt;0),"",IF(AND(Raw!AS8=0,COUNTA(Raw!FJ8:FM8)=0),"",1))))</f>
        <v>1</v>
      </c>
      <c r="Z8" t="str">
        <f>IF(A8=0,"",IF(AND(COUNTA(Raw!FN8:FT8)=0,ISBLANK(Raw!FU8)),"",IF(AND(COUNTIF(Raw!FN8:FT8,1)&gt;0,ISBLANK(Raw!FU8)=FALSE),"",IF(AND(COUNTIF(Raw!FN8:FT8,1)=0,ISBLANK(Raw!FU8)),"",1))))</f>
        <v/>
      </c>
      <c r="AA8" s="19" t="str">
        <f>IF(A8=0,"",IF(AND(ISBLANK(Raw!BI8),COUNTA(Raw!FV8:GH8)=0),"",IF(AND(Raw!BI8&lt;&gt;1,COUNTIF(Raw!FV8:GH8,6)=0),"",IF(Raw!BI8=1,"",1))))</f>
        <v/>
      </c>
      <c r="AB8" t="str">
        <f>IF(A8=0,"",IF(AND(ISBLANK(Raw!GI8),COUNTA(Raw!GJ8:GQ8)=0),"",IF(AND(Raw!GI8=1,COUNTA(Raw!GJ8:GQ8)&gt;0),"",IF(AND(Raw!GI8=2,COUNTA(Raw!GJ8:GQ8)=0),"",1))))</f>
        <v/>
      </c>
      <c r="AC8" s="19" t="str">
        <f>IF(A8=0,"",IF(AND(COUNTA(Raw!GY8:HF8)=0,ISBLANK(Raw!HG8)),"",IF(AND(OR(COUNTIF(Raw!GY8:HE8,1)&gt;0,COUNTIF(Raw!GY8:HE8,2)&gt;0),ISBLANK(Raw!HG8)=FALSE),"",IF(AND(COUNTA(Raw!GY8:HF8)&gt;0,ISBLANK(Raw!HG8),COUNTIF(Raw!GY8:HE8,1)=0,COUNTIF(Raw!GY8:HE8,2)=0),"",1))))</f>
        <v/>
      </c>
      <c r="AD8" s="19" t="str">
        <f>IF(A8=0,"",IF(COUNTA(Raw!HU8:IB8)=0,"",IF(AND(Raw!AK8&lt;&gt;2,COUNTIF(Raw!HU8:IA8,2)=0,COUNTIF(Raw!HU8:IA8,3)=0),"",IF(Raw!AK8=2,"",1))))</f>
        <v/>
      </c>
      <c r="AE8" s="19" t="str">
        <f>IF(A8=0,"",IF(AND(Raw!AK8=2,ISBLANK(Raw!IC8)=FALSE),"",IF(AND(Raw!AK8&lt;&gt;2,ISBLANK(Raw!IC8)),"",1)))</f>
        <v/>
      </c>
      <c r="AF8" s="19" t="str">
        <f>IF(A8=0,"",IF(COUNTA(Raw!ID8:IF8)=0,"",IF(AND(MATCH(2023-Raw!ID8,Code!$A$3:$A$12,1)=Raw!IF8,2023-Raw!ID8=Raw!IE8),"",1)))</f>
        <v/>
      </c>
      <c r="AG8" s="19" t="str">
        <f>IF(A8=0,"",IF(COUNTA(Raw!IG8:II8)=0,"",IF(AND(Raw!IG8=4,ISBLANK(Raw!II8)=FALSE),"",IF(AND(Raw!IG8&lt;&gt;4,ISBLANK(Raw!II8)),"",1))))</f>
        <v/>
      </c>
      <c r="AH8" s="19" t="str">
        <f>IF(A8=0,"",IF(COUNTA(Raw!IJ8:IM8)=0,"",IF(AND(Raw!IJ8=1,ISBLANK(Raw!IK8)=FALSE),"",IF(AND(Raw!IJ8=2,COUNTA(Raw!IK8:IM8)&gt;0),"",1))))</f>
        <v/>
      </c>
      <c r="AI8" s="19" t="str">
        <f>IF(A8=0,"",IF(COUNTA(Raw!IK8:IM8)=0,"",IF(AND(Raw!IK8=1,ISBLANK(Raw!IL8)=FALSE),"",IF(AND(Raw!IK8=2,COUNTA(Raw!IL8:IM8)=0),"",1))))</f>
        <v/>
      </c>
      <c r="AJ8" s="19" t="str">
        <f>IF(A8=0,"",IF(COUNTA(Raw!JD8:JJ8)=0,"",IF(AND(Raw!JD8&gt;600,COUNTA(Raw!JE8:JI8)&gt;0),"",IF(AND(Raw!JD8&lt;=600,COUNTA(Raw!JE8:JJ8)=0),"",1))))</f>
        <v/>
      </c>
      <c r="AK8" s="19" t="str">
        <f>IF(A8=0,"",IF(COUNTA(Raw!JK8:KA8)=0,"",IF(AND(Raw!JK8=1,COUNTA(Raw!JM8:JV8)&gt;0),"",IF(AND(Raw!JK8=3,COUNTA(Raw!JM8:JV8)&gt;0,COUNTA(Raw!JW8:KA8)=0),"",IF(AND(ISBLANK(Raw!JK8)=FALSE,Raw!JK8&lt;&gt;1,Raw!JK8&lt;&gt;3,COUNTA(Raw!JM8:KA8)=0),"",1)))))</f>
        <v/>
      </c>
      <c r="AL8" s="19" t="str">
        <f>IF(A8=0,"",IF(COUNTA(Raw!JW8:KA8)=0,"",IF(AND(COUNTIF(Raw!JW8:JZ8,4)=0,COUNTA(Raw!JW8:JZ8)&gt;0,ISBLANK(Raw!KA8)=FALSE),"",IF(AND(COUNTIF(Raw!JW8:KA8,4)&gt;0,ISBLANK(Raw!KA8)),"",1))))</f>
        <v/>
      </c>
      <c r="AM8" s="19" t="str">
        <f>IF(A8=0,"",IF(COUNTA(Raw!KT8:KU8)=0,"",IF(AND(Raw!KT8=1,ISBLANK(Raw!KU8)=FALSE),"",IF(AND(Raw!KT8=2,ISBLANK(Raw!KU8)),"",1))))</f>
        <v/>
      </c>
      <c r="AN8" s="19" t="str">
        <f>IF(A8=0,"",IF(COUNTA(Raw!KX8:LF8)=0,"",IF(AND(COUNTIF(Raw!KX8:LB8,5)=1,COUNTA(Raw!KX8:LB8)=1,COUNTA(Raw!LC8:LF8)=0),"",IF(AND(COUNTIF(Raw!KX8:LB8,5)=0,COUNTA(Raw!KX8:LB8)&gt;0,COUNTA(Raw!LC8:LF8)&gt;0),"",1))))</f>
        <v/>
      </c>
      <c r="AO8" s="19" t="str">
        <f>IF(A8=0,"",IF(COUNTA(Raw!LM8:LU8)=0,"",IF(AND(Raw!LM8=1,ISBLANK(Raw!LN8)=FALSE,COUNTA(Raw!LO8:LU8)&gt;0),"",IF(AND(Raw!LM8=2,COUNTA(Raw!LN8:LU8)=0),"",1))))</f>
        <v/>
      </c>
      <c r="AP8" s="19" t="str">
        <f>IF(A8=0,"",IF(COUNTA(Raw!MY8:OG8)=0,"",IF(AND(Raw!MY8=2,COUNTA(Raw!MZ8:OG8)=0),"",IF(AND(Raw!MY8=1,COUNTA(Raw!MZ8:OG8)&gt;0),"",1))))</f>
        <v/>
      </c>
      <c r="AQ8" s="19" t="str">
        <f>IF(A8=0,"",IF(COUNTA(Raw!NC8:NW8)=0,"",IF(AND(COUNTIF(Raw!NC8:NG8,3)&gt;0,COUNTA(Raw!NH8:NQ8)&gt;0),"",IF(AND(COUNTA(Raw!NC8:NG8)&gt;0,COUNTIF(Raw!NC8:NG8,3)=0,COUNTA(Raw!NH8:NW8)=0),"",1))))</f>
        <v/>
      </c>
      <c r="AR8" s="19" t="str">
        <f>IF(A8=0,"",IF(COUNTA(Raw!NH8:NW8)=0,"",IF(AND(COUNTIF(Raw!NH8:NQ8,10)&gt;0,COUNTA(Raw!NR8:NW8)&gt;0),"",IF(AND(COUNTA(Raw!NH8:NQ8)&gt;0,COUNTIF(Raw!NH8:NQ8,10)=0,COUNTA(Raw!NR8:NY8)=0),"",1))))</f>
        <v/>
      </c>
      <c r="AS8" s="19" t="str">
        <f>IF(A8=0,"",IF(COUNTA(Raw!NY8:OG8)=0,"",IF(AND(Raw!NY8=1,COUNTA(Raw!NZ8:OG8)&gt;0),"",IF(AND(Raw!NY8=2,COUNTA(Raw!NZ8:OG8)=0),"",1))))</f>
        <v/>
      </c>
      <c r="AT8" s="19" t="str">
        <f>IF(A8=0,"",IF(COUNTA(Raw!OH8:OY8)=0,"",IF(AND(Raw!OH8=1,COUNTA(Raw!OI8:OY8)&gt;0),"",IF(AND(Raw!OH8=2,COUNTA(Raw!OI8:OY8)=0),"",1))))</f>
        <v/>
      </c>
      <c r="AU8" s="19" t="str">
        <f>IF(A8=0,"",IF(COUNTA(Raw!PR8:QB8)=0,"",
IF(AND(OR(AND(COUNTIF(Raw!PR8:QB8,1)=1,COUNTA(Raw!QI8:QY8)&gt;0),AND(COUNTIF(Raw!PR8:QB8,1)=0,COUNTA(Raw!QI8:QY8)=0)),OR(AND(COUNTIF(Raw!PR8:QB8,2)=1,COUNTA(Raw!QZ8:RP8)&gt;0),AND(COUNTIF(Raw!PR8:QB8,2)=0,COUNTA(Raw!QZ8:RP8)=0)),OR(AND(COUNTIF(Raw!PR8:QB8,3)=1,COUNTA(Raw!RQ8:SG8)&gt;0),AND(COUNTIF(Raw!PR8:QB8,3)=0,COUNTA(Raw!RQ8:SG8)=0)),OR(AND(COUNTIF(Raw!PR8:QB8,4)=1,COUNTA(Raw!SH8:ST8)&gt;0),AND(COUNTIF(Raw!PR8:QB8,4)=0,COUNTA(Raw!SH8:ST8)=0)),OR(AND(COUNTIF(Raw!PR8:QB8,5)=1,COUNTA(Raw!SU8:TG8)&gt;0),AND(COUNTIF(Raw!PR8:QB8,5)=0,COUNTA(Raw!SU8:TG8)=0)),OR(AND(COUNTIF(Raw!PR8:QB8,6)=1,COUNTA(Raw!TH8:TT8)&gt;0),AND(COUNTIF(Raw!PR8:QB8,6)=0,COUNTA(Raw!TH8:TT8)=0)),OR(AND(COUNTIF(Raw!PR8:QB8,7)=1,COUNTA(Raw!TU8:UI8)&gt;0),AND(COUNTIF(Raw!PR8:QB8,7)=0,COUNTA(Raw!TU8:UI8)=0)),OR(AND(COUNTIF(Raw!PR8:QB8,8)=1,COUNTA(Raw!UJ8:UV8)&gt;0),AND(COUNTIF(Raw!PR8:QB8,8)=0,COUNTA(Raw!UJ8:UV8)=0)),OR(AND(COUNTIF(Raw!PR8:QB8,9)=1,COUNTA(Raw!UW8:VG8)&gt;0),AND(COUNTIF(Raw!PR8:QB8,9)=0,COUNTA(Raw!UW8:VG8)=0)),OR(AND(COUNTIF(Raw!PR8:QB8,10)=1,COUNTA(Raw!VH8:VP8)&gt;0),AND(COUNTIF(Raw!PR8:QB8,10)=0,COUNTA(Raw!VH8:VP8)=0)),OR(AND(COUNTIF(Raw!PR8:QB8,11)=1,COUNTA(Raw!VQ8:WK8)&gt;0),AND(COUNTIF(Raw!PR8:QB8,11)=0,COUNTA(Raw!VQ8:WK8)=0))),"",1)))</f>
        <v/>
      </c>
      <c r="AV8" s="19" t="str">
        <f>IF(A8=0,"",IF(COUNTA(Raw!QI8:QY8)=0,"",IF(AND(OR(AND(Raw!QI8=4,COUNTIF(Raw!QR8:QY8,1)=0),Raw!QI8&lt;&gt;4),OR(AND(Raw!QJ8=4,COUNTIF(Raw!QR8:QY8,2)=0),Raw!QJ8&lt;&gt;4),OR(AND(Raw!QK8=4,COUNTIF(Raw!QR8:QY8,3)=0),Raw!QK8&lt;&gt;4),OR(AND(Raw!QL8=4,COUNTIF(Raw!QR8:QY8,4)=0),Raw!QL8&lt;&gt;4),OR(AND(Raw!QM8=4,COUNTIF(Raw!QR8:QY8,5)=0),Raw!QM8&lt;&gt;4),OR(AND(Raw!QN8=4,COUNTIF(Raw!QR8:QY8,6)=0),Raw!QN8&lt;&gt;4),OR(AND(Raw!QO8=4,COUNTIF(Raw!QR8:QY8,7)=0),Raw!QO8&lt;&gt;4),OR(AND(Raw!QP8=4,COUNTIF(Raw!QR8:QY8,8)=0),Raw!QP8&lt;&gt;4)),"",1)))</f>
        <v/>
      </c>
      <c r="AW8" t="str">
        <f>IF(A8=0,"",IF(COUNTA(Raw!QZ8:RP8)=0,"",IF(AND(OR(AND(Raw!QZ8=4,COUNTIF(Raw!RI8:RP8,1)=0),Raw!QZ8&lt;&gt;4),OR(AND(Raw!RA8=4,COUNTIF(Raw!RI8:RP8,2)=0),Raw!RA8&lt;&gt;4),OR(AND(Raw!RB8=4,COUNTIF(Raw!RI8:RP8,3)=0),Raw!RB8&lt;&gt;4),OR(AND(Raw!RC8=4,COUNTIF(Raw!RI8:RP8,4)=0),Raw!RC8&lt;&gt;4),OR(AND(Raw!RD8=4,COUNTIF(Raw!RI8:RP8,5)=0),Raw!RD8&lt;&gt;4),OR(AND(Raw!RE8=4,COUNTIF(Raw!RI8:RP8,6)=0),Raw!RE8&lt;&gt;4),OR(AND(Raw!RF8=4,COUNTIF(Raw!RI8:RP8,7)=0),Raw!RF8&lt;&gt;4),OR(AND(Raw!RG8=4,COUNTIF(Raw!RI8:RP8,8)=0),Raw!RG8&lt;&gt;4)),"",1)))</f>
        <v/>
      </c>
      <c r="AX8" t="str">
        <f>IF(A8=0,"",IF(COUNTA(Raw!RQ8:SG8)=0,"",IF(AND(OR(AND(Raw!RQ8=4,COUNTIF(Raw!RZ8:SG8,1)=0),Raw!RQ8&lt;&gt;4),OR(AND(Raw!RR8=4,COUNTIF(Raw!RZ8:SG8,2)=0),Raw!RR8&lt;&gt;4),OR(AND(Raw!RS8=4,COUNTIF(Raw!RZ8:SG8,3)=0),Raw!RS8&lt;&gt;4),OR(AND(Raw!RT8=4,COUNTIF(Raw!RZ8:SG8,4)=0),Raw!RT8&lt;&gt;4),OR(AND(Raw!RU8=4,COUNTIF(Raw!RZ8:SG8,5)=0),Raw!RU8&lt;&gt;4),OR(AND(Raw!RV8=4,COUNTIF(Raw!RZ8:SG8,6)=0),Raw!RV8&lt;&gt;4),OR(AND(Raw!RW8=4,COUNTIF(Raw!RZ8:SG8,7)=0),Raw!RW8&lt;&gt;4),OR(AND(Raw!RX8=4,COUNTIF(Raw!RZ8:SG8,8)=0),Raw!RX8&lt;&gt;4)),"",1)))</f>
        <v/>
      </c>
      <c r="AY8" t="str">
        <f>IF(A8=0,"",IF(COUNTA(Raw!SH8:ST8)=0,"",IF(AND(OR(AND(Raw!SH8=4,COUNTIF(Raw!SO8:ST8,1)=0),Raw!SH8&lt;&gt;4),OR(AND(Raw!SI8=4,COUNTIF(Raw!SO8:ST8,2)=0),Raw!SI8&lt;&gt;4),OR(AND(Raw!SJ8=4,COUNTIF(Raw!SO8:ST8,3)=0),Raw!SJ8&lt;&gt;4),OR(AND(Raw!SK8=4,COUNTIF(Raw!SO8:ST8,4)=0),Raw!SK8&lt;&gt;4),OR(AND(Raw!SL8=4,COUNTIF(Raw!SO8:ST8,5)=0),Raw!SL8&lt;&gt;4),OR(AND(Raw!SM8=4,COUNTIF(Raw!SO8:ST8,6)=0),Raw!SM8&lt;&gt;4)),"",1)))</f>
        <v/>
      </c>
      <c r="AZ8" t="str">
        <f>IF(A8=0,"",IF(COUNTA(Raw!SU8:TG8)=0,"",IF(AND(OR(AND(Raw!SU8=4,COUNTIF(Raw!TB8:TG8,1)=0),Raw!SU8&lt;&gt;4),OR(AND(Raw!SV8=4,COUNTIF(Raw!TB8:TG8,2)=0),Raw!SV8&lt;&gt;4),OR(AND(Raw!SW8=4,COUNTIF(Raw!TB8:TG8,3)=0),Raw!SW8&lt;&gt;4),OR(AND(Raw!SX8=4,COUNTIF(Raw!TB8:TG8,4)=0),Raw!SX8&lt;&gt;4),OR(AND(Raw!SY8=4,COUNTIF(Raw!TB8:TG8,5)=0),Raw!SY8&lt;&gt;4),OR(AND(Raw!SZ8=4,COUNTIF(Raw!TB8:TG8,6)=0),Raw!SZ8&lt;&gt;4)),"",1)))</f>
        <v/>
      </c>
      <c r="BA8" t="str">
        <f>IF(A8=0,"",IF(COUNTA(Raw!TH8:TT8)=0,"",IF(AND(OR(AND(Raw!TH8=4,COUNTIF(Raw!TO8:TT8,1)=0),Raw!TH8&lt;&gt;4),OR(AND(Raw!TI8=4,COUNTIF(Raw!TO8:TT8,2)=0),Raw!TI8&lt;&gt;4),OR(AND(Raw!TJ8=4,COUNTIF(Raw!TO8:TT8,3)=0),Raw!TJ8&lt;&gt;4),OR(AND(Raw!TK8=4,COUNTIF(Raw!TO8:TT8,4)=0),Raw!TK8&lt;&gt;4),OR(AND(Raw!TL8=4,COUNTIF(Raw!TO8:TT8,5)=0),Raw!TL8&lt;&gt;4),OR(AND(Raw!TM8=4,COUNTIF(Raw!TO8:TT8,6)=0),Raw!TM8&lt;&gt;4)),"",1)))</f>
        <v/>
      </c>
      <c r="BB8" t="str">
        <f>IF(A8=0,"",IF(COUNTA(Raw!TU8:UI8)=0,"",IF(AND(OR(AND(Raw!TU8=4,COUNTIF(Raw!UC8:UI8,1)=0),Raw!TU8&lt;&gt;4),OR(AND(Raw!TV8=4,COUNTIF(Raw!UC8:UI8,2)=0),Raw!TV8&lt;&gt;4),OR(AND(Raw!TW8=4,COUNTIF(Raw!UC8:UI8,3)=0),Raw!TW8&lt;&gt;4),OR(AND(Raw!TX8=4,COUNTIF(Raw!UC8:UI8,4)=0),Raw!TX8&lt;&gt;4),OR(AND(Raw!TY8=4,COUNTIF(Raw!UC8:UI8,5)=0),Raw!TY8&lt;&gt;4),OR(AND(Raw!TZ8=4,COUNTIF(Raw!UC8:UI8,6)=0),Raw!TZ8&lt;&gt;4),OR(AND(Raw!UA8=4,COUNTIF(Raw!UC8:UI8,7)=0),Raw!UA8&lt;&gt;4)),"",1)))</f>
        <v/>
      </c>
      <c r="BC8" t="str">
        <f>IF(A8=0,"",IF(COUNTA(Raw!UJ8:UV8)=0,"",IF(AND(OR(AND(Raw!UJ8=4,COUNTIF(Raw!UQ8:UV8,1)=0),Raw!UJ8&lt;&gt;4),OR(AND(Raw!UK8=4,COUNTIF(Raw!UQ8:UV8,2)=0),Raw!UK8&lt;&gt;4),OR(AND(Raw!UL8=4,COUNTIF(Raw!UQ8:UV8,3)=0),Raw!UL8&lt;&gt;4),OR(AND(Raw!UM8=4,COUNTIF(Raw!UQ8:UV8,4)=0),Raw!UM8&lt;&gt;4),OR(AND(Raw!UN8=4,COUNTIF(Raw!UQ8:UV8,5)=0),Raw!UN8&lt;&gt;4),OR(AND(Raw!UO8=4,COUNTIF(Raw!UQ8:UV8,6)=0),Raw!UO8&lt;&gt;4)),"",1)))</f>
        <v/>
      </c>
      <c r="BD8" t="str">
        <f>IF(A8=0,"",IF(COUNTA(Raw!UW8:VG8)=0,"",IF(AND(OR(AND(Raw!UW8=4,COUNTIF(Raw!VC8:VG8,1)=0),Raw!UW8&lt;&gt;4),OR(AND(Raw!UX8=4,COUNTIF(Raw!VC8:VG8,2)=0),Raw!UX8&lt;&gt;4),OR(AND(Raw!UY8=4,COUNTIF(Raw!VC8:VG8,3)=0),Raw!UY8&lt;&gt;4),OR(AND(Raw!UZ8=4,COUNTIF(Raw!VC8:VG8,4)=0),Raw!UZ8&lt;&gt;4),OR(AND(Raw!VA8=4,COUNTIF(Raw!VC8:VG8,5)=0),Raw!VA8&lt;&gt;4)),"",1)))</f>
        <v/>
      </c>
      <c r="BE8" t="str">
        <f>IF(A8=0,"",IF(COUNTA(Raw!VH8:VP8)=0,"",
IF(AND(
OR(AND(Raw!VH8=4,COUNTIF(Raw!VM8:VP8,1)=0),Raw!VH8&lt;&gt;4),
OR(AND(Raw!VI8=4,COUNTIF(Raw!VM8:VP8,2)=0),Raw!VI8&lt;&gt;4),
OR(AND(Raw!VJ8=4,COUNTIF(Raw!VM8:VP8,3)=0),Raw!VJ8&lt;&gt;4),
OR(AND(Raw!VK8=4,COUNTIF(Raw!VM8:VP8,4)=0),Raw!VK8&lt;&gt;4)
),"",1)))</f>
        <v/>
      </c>
      <c r="BF8" t="str">
        <f>IF(A8=0,"",IF(COUNTA(Raw!VQ8:WK8)=0,"",
IF(AND(
OR(AND(Raw!VQ8=4,COUNTIF(Raw!WB8:WK8,1)=0),Raw!VQ8&lt;&gt;4),
OR(AND(Raw!VR8=4,COUNTIF(Raw!WB8:WK8,2)=0),Raw!VR8&lt;&gt;4),
OR(AND(Raw!VS8=4,COUNTIF(Raw!WB8:WK8,3)=0),Raw!VS8&lt;&gt;4),
OR(AND(Raw!VT8=4,COUNTIF(Raw!WB8:WK8,4)=0),Raw!VT8&lt;&gt;4),
OR(AND(Raw!VU8=4,COUNTIF(Raw!WB8:WK8,5)=0),Raw!VU8&lt;&gt;4),
OR(AND(Raw!VV8=4,COUNTIF(Raw!WB8:WK8,6)=0),Raw!VV8&lt;&gt;4),
OR(AND(Raw!VW8=4,COUNTIF(Raw!WB8:WK8,7)=0),Raw!VW8&lt;&gt;4),
OR(AND(Raw!VX8=4,COUNTIF(Raw!WB8:WK8,8)=0),Raw!VX8&lt;&gt;4),
OR(AND(Raw!VY8=4,COUNTIF(Raw!WB8:WK8,9)=0),Raw!VX8&lt;&gt;4),
OR(AND(Raw!VZ8=4,COUNTIF(Raw!WB8:WK8,10)=0),Raw!VZ8&lt;&gt;4)
),"",1)))</f>
        <v/>
      </c>
      <c r="BG8" t="str">
        <f>IF(A8=0,"",IF(COUNTA(Raw!WL8:XB8)=0,"",
IF(AND(
OR(AND(Raw!WL8=4,COUNTIF(Raw!WU8:XB8,1)=0),Raw!WL8&lt;&gt;4),
OR(AND(Raw!WM8=4,COUNTIF(Raw!WU8:XB8,2)=0),Raw!WM8&lt;&gt;4),
OR(AND(Raw!WN8=4,COUNTIF(Raw!WU8:XB8,3)=0),Raw!WN8&lt;&gt;4),
OR(AND(Raw!WO8=4,COUNTIF(Raw!WU8:XB8,4)=0),Raw!WO8&lt;&gt;4),
OR(AND(Raw!WP8=4,COUNTIF(Raw!WU8:XB8,5)=0),Raw!WP8&lt;&gt;4),
OR(AND(Raw!WQ8=4,COUNTIF(Raw!WU8:XB8,6)=0),Raw!WQ8&lt;&gt;4),
OR(AND(Raw!WR8=4,COUNTIF(Raw!WU8:XB8,7)=0),Raw!WR8&lt;&gt;4),
OR(AND(Raw!WS8=4,COUNTIF(Raw!WU8:XB8,8)=0),Raw!WS8&lt;&gt;4)
),"",1)))</f>
        <v/>
      </c>
      <c r="BH8" t="str">
        <f>IF(A8=0,"",IF(COUNTA(Raw!XC8:XK8)=0,"",
IF(AND(
OR(AND(Raw!XC8=4,COUNTIF(Raw!XH8:XK8,1)=0),Raw!XC8&lt;&gt;4),
OR(AND(Raw!XD8=4,COUNTIF(Raw!XH8:XK8,2)=0),Raw!XD8&lt;&gt;4),
OR(AND(Raw!XE8=4,COUNTIF(Raw!XH8:XK8,3)=0),Raw!XE8&lt;&gt;4),
OR(AND(Raw!XF8=4,COUNTIF(Raw!XH8:XK8,4)=0),Raw!XF8&lt;&gt;4)
),"",1)))</f>
        <v/>
      </c>
      <c r="BI8" t="str">
        <f>IF(A8=0,"",IF(COUNTA(Raw!XL8:XT8)=0,"",
IF(AND(
OR(AND(Raw!XL8=4,COUNTIF(Raw!XQ8:XT8,1)=0),Raw!XL8&lt;&gt;4),
OR(AND(Raw!XM8=4,COUNTIF(Raw!XQ8:XT8,2)=0),Raw!XM8&lt;&gt;4),
OR(AND(Raw!XN8=4,COUNTIF(Raw!XQ8:XT8,3)=0),Raw!XN8&lt;&gt;4),
OR(AND(Raw!XO8=4,COUNTIF(Raw!XQ8:XT8,4)=0),Raw!XO8&lt;&gt;4)
),"",1)))</f>
        <v/>
      </c>
      <c r="BJ8" t="str">
        <f>IF(A8=0,"",IF(COUNTA(Raw!XU8:YI8)=0,"",
IF(AND(
OR(AND(Raw!XU8=4,COUNTIF(Raw!YC8:YI8,1)=0),Raw!XU8&lt;&gt;4),
OR(AND(Raw!XV8=4,COUNTIF(Raw!YC8:YI8,2)=0),Raw!XV8&lt;&gt;4),
OR(AND(Raw!XW8=4,COUNTIF(Raw!YC8:YI8,3)=0),Raw!XW8&lt;&gt;4),
OR(AND(Raw!XX8=4,COUNTIF(Raw!YC8:YI8,4)=0),Raw!XX8&lt;&gt;4),
OR(AND(Raw!XY8=4,COUNTIF(Raw!YC8:YI8,5)=0),Raw!XY8&lt;&gt;4),
OR(AND(Raw!XZ8=4,COUNTIF(Raw!YC8:YI8,6)=0),Raw!XZ8&lt;&gt;4),
OR(AND(Raw!YA8=4,COUNTIF(Raw!YC8:YI8,7)=0),Raw!YA8&lt;&gt;4)
),"",1)))</f>
        <v/>
      </c>
      <c r="BK8" t="str">
        <f>IF(A8=0,"",IF(COUNTA(Raw!YJ8:YR8)=0,"",
IF(AND(
OR(AND(Raw!YJ8=4,COUNTIF(Raw!YO8:YR8,1)=0),Raw!YJ8&lt;&gt;4),
OR(AND(Raw!YK8=4,COUNTIF(Raw!YO8:YR8,2)=0),Raw!YK8&lt;&gt;4),
OR(AND(Raw!YL8=4,COUNTIF(Raw!YO8:YR8,3)=0),Raw!YL8&lt;&gt;4),
OR(AND(Raw!YM8=4,COUNTIF(Raw!YO8:YR8,4)=0),Raw!YM8&lt;&gt;4)
),"",1)))</f>
        <v/>
      </c>
      <c r="BL8" t="str">
        <f>IF(A8=0,"",IF(COUNTA(Raw!YS8:YU8)=0,"",IF(AND(Raw!YS8=4,ISBLANK(Raw!YU8)),"",IF(AND(Raw!YS8&lt;&gt;4,ISBLANK(Raw!YU8)=FALSE),"",1))))</f>
        <v/>
      </c>
    </row>
    <row r="9" spans="1:91">
      <c r="A9" s="20">
        <f>Raw!A9</f>
        <v>6</v>
      </c>
      <c r="B9" s="19" t="str">
        <f>IF(A9=0,"",IF(AND(Raw!AC9=1,COUNTA(Raw!AR9:IC9)&gt;0,COUNTA(Raw!ID9:YU9)=0),"",IF(AND(Raw!AC9=2,COUNTA(Raw!AR9:IC9)=0,COUNTA(Raw!ID9:MV9)&gt;0,COUNTA(Raw!MW9:YU9)=0),"",IF(AND(Raw!AC9=3,COUNTA(Raw!AP9:MV9)=0,COUNTA(Raw!MW9:YU9)&gt;0),"",1))))</f>
        <v/>
      </c>
      <c r="C9" s="19" t="str">
        <f>IF(A9=0,"",IF(AND(Raw!AK9=1,ISBLANK(Raw!AM9)=FALSE,ISBLANK(Raw!AO9)),"",IF(AND(Raw!AK9=2,ISBLANK(Raw!AM9),ISBLANK(Raw!AO9)=FALSE),"",1)))</f>
        <v/>
      </c>
      <c r="D9" s="19" t="str">
        <f>IF(A9=0,"",IF(COUNTA(Raw!AS9:AZ9)=0,"",IF(AND(Raw!AS9+Raw!AT9=100,Raw!AU9+Raw!AV9=100,Raw!AW9+Raw!AX9=100,Raw!AY9+Raw!AZ9=100),"",1)))</f>
        <v/>
      </c>
      <c r="E9" s="19" t="str">
        <f>IF(A9=0,"",IF(ISBLANK(Raw!AQ9),"",IF(Raw!AQ9=1,"",1)))</f>
        <v/>
      </c>
      <c r="F9" s="19" t="str">
        <f>IF(A9=0,"",IF(ISBLANK(Raw!AR9),"",IF(AND(Raw!AR9&gt;=0,Raw!AR9&lt;=100),"",1)))</f>
        <v/>
      </c>
      <c r="G9" s="19" t="str">
        <f>IF(A9=0,"",IF(AND(ISBLANK(Raw!BA9),ISBLANK(Raw!AS9)),"",IF(AND(Raw!AS9&gt;0,ISBLANK(Raw!BA9)=FALSE),"",1)))</f>
        <v/>
      </c>
      <c r="H9" s="19" t="str">
        <f>IF(A9=0,"",IF(COUNTA(Raw!BA9:BH9)=0,"",IF(AND(Raw!BA9=0,COUNTA(Raw!BB9:BH9)=0),"",IF(AND(Raw!BA9&gt;0,COUNTA(Raw!BB9:BH9)&gt;0),"",1))))</f>
        <v/>
      </c>
      <c r="I9" s="19" t="str">
        <f>IF(A9=0,"",IF(AND(ISBLANK(Raw!BI9),ISBLANK(Raw!BJ9)),"",IF(AND(Raw!BI9=1,ISBLANK(Raw!BJ9)=FALSE),"",IF(AND(Raw!BI9=2,ISBLANK(Raw!BJ9)),"",1))))</f>
        <v/>
      </c>
      <c r="J9" s="19" t="str">
        <f>IF(A9=0,"",IF(AND(ISBLANK(Raw!AT9),COUNTBLANK(Raw!BK9:BQ9)),"",IF(AND(Raw!AT9&gt;0,COUNTA(Raw!BK9:BQ9)&gt;0),"",IF(AND(Raw!AT9=0,COUNTA(Raw!BK9:BQ9)=0),"",1))))</f>
        <v/>
      </c>
      <c r="K9" s="19" t="str">
        <f>IF(A9=0,"",IF(AND(ISBLANK(Raw!AS9),COUNTA(Raw!BR9:BX9)=0),"",IF(AND(Raw!AS9&gt;0,COUNTA(Raw!BR9:BX9)&gt;0),"",IF(AND(Raw!AS9=0,COUNTA(Raw!BR9:BX9)=0),"",1))))</f>
        <v/>
      </c>
      <c r="L9" s="19" t="str">
        <f>IF(A9=0,"",IF(AND(COUNTA(Raw!BK9:BX9)=0,COUNTA(Raw!BY9:CH9)=0),"",IF(AND(COUNTIF(Raw!BK9:BX9,1)&gt;0,COUNTA(Raw!BY9:CH9)&gt;0),"",IF(AND(COUNTIF(Raw!BK9:BX9,1)=0,COUNTA(Raw!BY9:CH9)=0),"",1))))</f>
        <v/>
      </c>
      <c r="M9" s="19" t="str">
        <f>IF(A9=0,"",IF(AND(COUNTA(Raw!BK9:BX9)=0,COUNTA(Raw!CI9:CR9)),"",IF(AND(COUNTIF(Raw!BK9:BX9,3)&gt;0,COUNTA(Raw!CI9:CR9)&gt;0),"",IF(AND(COUNTIF(Raw!BK9:BX9,3)=0,COUNTA(Raw!CI9:CR9)=0),"",1))))</f>
        <v/>
      </c>
      <c r="N9" s="19" t="str">
        <f>IF(A9=0,"",IF(COUNTA(Raw!CS9:DF9)=0,"",IF(AND(COUNTIF(Raw!CS9:CV9,1)=1,COUNTA(Raw!CW9:DA9)&gt;0,COUNTA(Raw!DB9:DF9)=0),"",IF(AND(COUNTIF(Raw!CS9:CV9,2)=1,COUNTA(Raw!CW9:DA9)=0,COUNTA(Raw!DB9:DF9)&gt;0),"",IF(AND(COUNTA(Raw!CS9:CV9)&gt;0,COUNTA(Raw!CW9:DF9)=0),"",1)))))</f>
        <v/>
      </c>
      <c r="O9" s="19" t="str">
        <f>IF(A9=0,"",IF(COUNTA(Raw!DG9:DP9)=0,"",IF(AND(COUNTIF(Raw!BK9:BQ9,1)&gt;0,OR(COUNTIF(Raw!DG9:DP9,1)=1,COUNTIF(Raw!DG9:DP9,2)=1,COUNTIF(Raw!DG9:DP9,3)=1)),"",IF(AND(COUNTIF(Raw!BK9:BQ9,1)=0,AND(COUNTIF(Raw!DG9:DP9,1)=0,COUNTIF(Raw!DG9:DP9,2)=0,COUNTIF(Raw!DG9:DP9,3)=0)),"",1))))</f>
        <v/>
      </c>
      <c r="P9" s="19" t="str">
        <f>IF(A9=0,"",IF(COUNTA(Raw!DG9:DR9)=0,"",IF(AND(COUNTIF(Raw!DG9:DP9,4)=1,ISBLANK(Raw!DQ9)=FALSE,ISBLANK(Raw!DR9)),"",IF(AND(COUNTIF(Raw!DG9:DP9,7)=1,ISBLANK(Raw!DQ9),ISBLANK(Raw!DR9)=FALSE),"",IF(AND(COUNTA(Raw!DG9:DP9)&gt;0,COUNTIF(Raw!DG9:DP9,4)=0,COUNTIF(Raw!DG9:DP9,7)=0,COUNTA(Raw!DQ9:DR9)=0),"",1)))))</f>
        <v/>
      </c>
      <c r="Q9" s="19" t="str">
        <f>IF(A9=0,"",IF(AND(COUNTA(Raw!DS9:DU9)=0,COUNTA(Raw!BK9:BQ9)=0),"",IF(AND(COUNTIF(Raw!BK9:BQ9,1)&gt;0,COUNTA(Raw!DS9:DU9)&gt;0),"",IF(AND(COUNTIF(Raw!BK9:BQ9,1)=0,COUNTA(Raw!DS9:DU9)=0),"",1))))</f>
        <v/>
      </c>
      <c r="R9" s="19" t="str">
        <f>IF(A9=0,"",IF(AND(ISBLANK(Raw!AT9),ISBLANK(Raw!EJ9)),"",IF(AND(Raw!AT9&gt;0,ISBLANK(Raw!EJ9)=FALSE,Raw!EJ9&gt;=0,Raw!EJ9&lt;=7),"",IF(AND(Raw!AT9=0,ISBLANK(Raw!EJ9)),"",1))))</f>
        <v/>
      </c>
      <c r="S9" t="str">
        <f>IF(A9=0,"",IF(AND(ISBLANK(Raw!AS9),ISBLANK(Raw!EK9)),"",IF(AND(Raw!AS9&gt;0,ISBLANK(Raw!EK9)=FALSE),"",IF(AND(Raw!AS9=0,ISBLANK(Raw!EK9)),"",1))))</f>
        <v/>
      </c>
      <c r="T9" s="19" t="str">
        <f>IF(A9=0,"",IF(AND(ISBLANK(Raw!AT9),COUNTA(Raw!EL9:EQ9)=0),"",IF(AND(Raw!AT9&gt;0,COUNTA(Raw!EL9:EQ9)&gt;0),"",IF(AND(Raw!AT9=0,COUNTA(Raw!EL9:EQ9)=0),"",1))))</f>
        <v/>
      </c>
      <c r="U9" t="str">
        <f>IF(A9=0,"",IF(AND(ISBLANK(Raw!AT9),COUNTA(Raw!ER9:EU9)=0),"",IF(AND(Raw!AT9&gt;0,COUNTA(Raw!ER9:EU9)&gt;0),"",IF(AND(Raw!AT9=0,COUNTA(Raw!ER9:EU9)=0),"",1))))</f>
        <v/>
      </c>
      <c r="V9" t="str">
        <f>IF(A9=0,"",IF(AND(ISBLANK(Raw!AS9),COUNTA(Raw!EV9:FA9)=0),"",IF(AND(Raw!AS9&gt;0,COUNTA(Raw!EV9:FA9)&gt;0),"",IF(AND(Raw!AS9=0,COUNTA(Raw!EV9:FA9)=0),"",1))))</f>
        <v/>
      </c>
      <c r="W9" t="str">
        <f>IF(A9=0,"",IF(AND(ISBLANK(Raw!AS9),COUNTA(Raw!FB9:FE9)=0),"",IF(AND(Raw!AS9&gt;0,COUNTA(Raw!FB9:FE9)&gt;0),"",IF(AND(Raw!AS9=0,COUNTA(Raw!FB9:FE9)=0),"",1))))</f>
        <v/>
      </c>
      <c r="X9" t="str">
        <f>IF(A9=0,"",IF(AND(ISBLANK(Raw!AT9),COUNTA(Raw!FF9:FI9)=0),"",IF(AND(Raw!AT9&gt;0,COUNTA(Raw!FF9:FI9)&gt;0),"",IF(AND(Raw!AT9=0,COUNTA(Raw!FF9:FI9)=0),"",1))))</f>
        <v/>
      </c>
      <c r="Y9">
        <f>IF(A9=0,"",IF(AND(ISBLANK(Raw!AS9),COUNTA(Raw!FJ9:FM9)=0),"",IF(AND(Raw!AS9&gt;0,COUNTA(Raw!FJ9:FM9)&gt;0),"",IF(AND(Raw!AS9=0,COUNTA(Raw!FJ9:FM9)=0),"",1))))</f>
        <v>1</v>
      </c>
      <c r="Z9" t="str">
        <f>IF(A9=0,"",IF(AND(COUNTA(Raw!FN9:FT9)=0,ISBLANK(Raw!FU9)),"",IF(AND(COUNTIF(Raw!FN9:FT9,1)&gt;0,ISBLANK(Raw!FU9)=FALSE),"",IF(AND(COUNTIF(Raw!FN9:FT9,1)=0,ISBLANK(Raw!FU9)),"",1))))</f>
        <v/>
      </c>
      <c r="AA9" s="19" t="str">
        <f>IF(A9=0,"",IF(AND(ISBLANK(Raw!BI9),COUNTA(Raw!FV9:GH9)=0),"",IF(AND(Raw!BI9&lt;&gt;1,COUNTIF(Raw!FV9:GH9,6)=0),"",IF(Raw!BI9=1,"",1))))</f>
        <v/>
      </c>
      <c r="AB9" t="str">
        <f>IF(A9=0,"",IF(AND(ISBLANK(Raw!GI9),COUNTA(Raw!GJ9:GQ9)=0),"",IF(AND(Raw!GI9=1,COUNTA(Raw!GJ9:GQ9)&gt;0),"",IF(AND(Raw!GI9=2,COUNTA(Raw!GJ9:GQ9)=0),"",1))))</f>
        <v/>
      </c>
      <c r="AC9" s="19" t="str">
        <f>IF(A9=0,"",IF(AND(COUNTA(Raw!GY9:HF9)=0,ISBLANK(Raw!HG9)),"",IF(AND(OR(COUNTIF(Raw!GY9:HE9,1)&gt;0,COUNTIF(Raw!GY9:HE9,2)&gt;0),ISBLANK(Raw!HG9)=FALSE),"",IF(AND(COUNTA(Raw!GY9:HF9)&gt;0,ISBLANK(Raw!HG9),COUNTIF(Raw!GY9:HE9,1)=0,COUNTIF(Raw!GY9:HE9,2)=0),"",1))))</f>
        <v/>
      </c>
      <c r="AD9" s="19" t="str">
        <f>IF(A9=0,"",IF(COUNTA(Raw!HU9:IB9)=0,"",IF(AND(Raw!AK9&lt;&gt;2,COUNTIF(Raw!HU9:IA9,2)=0,COUNTIF(Raw!HU9:IA9,3)=0),"",IF(Raw!AK9=2,"",1))))</f>
        <v/>
      </c>
      <c r="AE9" s="19" t="str">
        <f>IF(A9=0,"",IF(AND(Raw!AK9=2,ISBLANK(Raw!IC9)=FALSE),"",IF(AND(Raw!AK9&lt;&gt;2,ISBLANK(Raw!IC9)),"",1)))</f>
        <v/>
      </c>
      <c r="AF9" s="19" t="str">
        <f>IF(A9=0,"",IF(COUNTA(Raw!ID9:IF9)=0,"",IF(AND(MATCH(2023-Raw!ID9,Code!$A$3:$A$12,1)=Raw!IF9,2023-Raw!ID9=Raw!IE9),"",1)))</f>
        <v/>
      </c>
      <c r="AG9" s="19" t="str">
        <f>IF(A9=0,"",IF(COUNTA(Raw!IG9:II9)=0,"",IF(AND(Raw!IG9=4,ISBLANK(Raw!II9)=FALSE),"",IF(AND(Raw!IG9&lt;&gt;4,ISBLANK(Raw!II9)),"",1))))</f>
        <v/>
      </c>
      <c r="AH9" s="19" t="str">
        <f>IF(A9=0,"",IF(COUNTA(Raw!IJ9:IM9)=0,"",IF(AND(Raw!IJ9=1,ISBLANK(Raw!IK9)=FALSE),"",IF(AND(Raw!IJ9=2,COUNTA(Raw!IK9:IM9)&gt;0),"",1))))</f>
        <v/>
      </c>
      <c r="AI9" s="19" t="str">
        <f>IF(A9=0,"",IF(COUNTA(Raw!IK9:IM9)=0,"",IF(AND(Raw!IK9=1,ISBLANK(Raw!IL9)=FALSE),"",IF(AND(Raw!IK9=2,COUNTA(Raw!IL9:IM9)=0),"",1))))</f>
        <v/>
      </c>
      <c r="AJ9" s="19" t="str">
        <f>IF(A9=0,"",IF(COUNTA(Raw!JD9:JJ9)=0,"",IF(AND(Raw!JD9&gt;600,COUNTA(Raw!JE9:JI9)&gt;0),"",IF(AND(Raw!JD9&lt;=600,COUNTA(Raw!JE9:JJ9)=0),"",1))))</f>
        <v/>
      </c>
      <c r="AK9" s="19" t="str">
        <f>IF(A9=0,"",IF(COUNTA(Raw!JK9:KA9)=0,"",IF(AND(Raw!JK9=1,COUNTA(Raw!JM9:JV9)&gt;0),"",IF(AND(Raw!JK9=3,COUNTA(Raw!JM9:JV9)&gt;0,COUNTA(Raw!JW9:KA9)=0),"",IF(AND(ISBLANK(Raw!JK9)=FALSE,Raw!JK9&lt;&gt;1,Raw!JK9&lt;&gt;3,COUNTA(Raw!JM9:KA9)=0),"",1)))))</f>
        <v/>
      </c>
      <c r="AL9" s="19" t="str">
        <f>IF(A9=0,"",IF(COUNTA(Raw!JW9:KA9)=0,"",IF(AND(COUNTIF(Raw!JW9:JZ9,4)=0,COUNTA(Raw!JW9:JZ9)&gt;0,ISBLANK(Raw!KA9)=FALSE),"",IF(AND(COUNTIF(Raw!JW9:KA9,4)&gt;0,ISBLANK(Raw!KA9)),"",1))))</f>
        <v/>
      </c>
      <c r="AM9" s="19" t="str">
        <f>IF(A9=0,"",IF(COUNTA(Raw!KT9:KU9)=0,"",IF(AND(Raw!KT9=1,ISBLANK(Raw!KU9)=FALSE),"",IF(AND(Raw!KT9=2,ISBLANK(Raw!KU9)),"",1))))</f>
        <v/>
      </c>
      <c r="AN9" s="19" t="str">
        <f>IF(A9=0,"",IF(COUNTA(Raw!KX9:LF9)=0,"",IF(AND(COUNTIF(Raw!KX9:LB9,5)=1,COUNTA(Raw!KX9:LB9)=1,COUNTA(Raw!LC9:LF9)=0),"",IF(AND(COUNTIF(Raw!KX9:LB9,5)=0,COUNTA(Raw!KX9:LB9)&gt;0,COUNTA(Raw!LC9:LF9)&gt;0),"",1))))</f>
        <v/>
      </c>
      <c r="AO9" s="19" t="str">
        <f>IF(A9=0,"",IF(COUNTA(Raw!LM9:LU9)=0,"",IF(AND(Raw!LM9=1,ISBLANK(Raw!LN9)=FALSE,COUNTA(Raw!LO9:LU9)&gt;0),"",IF(AND(Raw!LM9=2,COUNTA(Raw!LN9:LU9)=0),"",1))))</f>
        <v/>
      </c>
      <c r="AP9" s="19" t="str">
        <f>IF(A9=0,"",IF(COUNTA(Raw!MY9:OG9)=0,"",IF(AND(Raw!MY9=2,COUNTA(Raw!MZ9:OG9)=0),"",IF(AND(Raw!MY9=1,COUNTA(Raw!MZ9:OG9)&gt;0),"",1))))</f>
        <v/>
      </c>
      <c r="AQ9" s="19" t="str">
        <f>IF(A9=0,"",IF(COUNTA(Raw!NC9:NW9)=0,"",IF(AND(COUNTIF(Raw!NC9:NG9,3)&gt;0,COUNTA(Raw!NH9:NQ9)&gt;0),"",IF(AND(COUNTA(Raw!NC9:NG9)&gt;0,COUNTIF(Raw!NC9:NG9,3)=0,COUNTA(Raw!NH9:NW9)=0),"",1))))</f>
        <v/>
      </c>
      <c r="AR9" s="19" t="str">
        <f>IF(A9=0,"",IF(COUNTA(Raw!NH9:NW9)=0,"",IF(AND(COUNTIF(Raw!NH9:NQ9,10)&gt;0,COUNTA(Raw!NR9:NW9)&gt;0),"",IF(AND(COUNTA(Raw!NH9:NQ9)&gt;0,COUNTIF(Raw!NH9:NQ9,10)=0,COUNTA(Raw!NR9:NY9)=0),"",1))))</f>
        <v/>
      </c>
      <c r="AS9" s="19" t="str">
        <f>IF(A9=0,"",IF(COUNTA(Raw!NY9:OG9)=0,"",IF(AND(Raw!NY9=1,COUNTA(Raw!NZ9:OG9)&gt;0),"",IF(AND(Raw!NY9=2,COUNTA(Raw!NZ9:OG9)=0),"",1))))</f>
        <v/>
      </c>
      <c r="AT9" s="19" t="str">
        <f>IF(A9=0,"",IF(COUNTA(Raw!OH9:OY9)=0,"",IF(AND(Raw!OH9=1,COUNTA(Raw!OI9:OY9)&gt;0),"",IF(AND(Raw!OH9=2,COUNTA(Raw!OI9:OY9)=0),"",1))))</f>
        <v/>
      </c>
      <c r="AU9" s="19" t="str">
        <f>IF(A9=0,"",IF(COUNTA(Raw!PR9:QB9)=0,"",
IF(AND(OR(AND(COUNTIF(Raw!PR9:QB9,1)=1,COUNTA(Raw!QI9:QY9)&gt;0),AND(COUNTIF(Raw!PR9:QB9,1)=0,COUNTA(Raw!QI9:QY9)=0)),OR(AND(COUNTIF(Raw!PR9:QB9,2)=1,COUNTA(Raw!QZ9:RP9)&gt;0),AND(COUNTIF(Raw!PR9:QB9,2)=0,COUNTA(Raw!QZ9:RP9)=0)),OR(AND(COUNTIF(Raw!PR9:QB9,3)=1,COUNTA(Raw!RQ9:SG9)&gt;0),AND(COUNTIF(Raw!PR9:QB9,3)=0,COUNTA(Raw!RQ9:SG9)=0)),OR(AND(COUNTIF(Raw!PR9:QB9,4)=1,COUNTA(Raw!SH9:ST9)&gt;0),AND(COUNTIF(Raw!PR9:QB9,4)=0,COUNTA(Raw!SH9:ST9)=0)),OR(AND(COUNTIF(Raw!PR9:QB9,5)=1,COUNTA(Raw!SU9:TG9)&gt;0),AND(COUNTIF(Raw!PR9:QB9,5)=0,COUNTA(Raw!SU9:TG9)=0)),OR(AND(COUNTIF(Raw!PR9:QB9,6)=1,COUNTA(Raw!TH9:TT9)&gt;0),AND(COUNTIF(Raw!PR9:QB9,6)=0,COUNTA(Raw!TH9:TT9)=0)),OR(AND(COUNTIF(Raw!PR9:QB9,7)=1,COUNTA(Raw!TU9:UI9)&gt;0),AND(COUNTIF(Raw!PR9:QB9,7)=0,COUNTA(Raw!TU9:UI9)=0)),OR(AND(COUNTIF(Raw!PR9:QB9,8)=1,COUNTA(Raw!UJ9:UV9)&gt;0),AND(COUNTIF(Raw!PR9:QB9,8)=0,COUNTA(Raw!UJ9:UV9)=0)),OR(AND(COUNTIF(Raw!PR9:QB9,9)=1,COUNTA(Raw!UW9:VG9)&gt;0),AND(COUNTIF(Raw!PR9:QB9,9)=0,COUNTA(Raw!UW9:VG9)=0)),OR(AND(COUNTIF(Raw!PR9:QB9,10)=1,COUNTA(Raw!VH9:VP9)&gt;0),AND(COUNTIF(Raw!PR9:QB9,10)=0,COUNTA(Raw!VH9:VP9)=0)),OR(AND(COUNTIF(Raw!PR9:QB9,11)=1,COUNTA(Raw!VQ9:WK9)&gt;0),AND(COUNTIF(Raw!PR9:QB9,11)=0,COUNTA(Raw!VQ9:WK9)=0))),"",1)))</f>
        <v/>
      </c>
      <c r="AV9" s="19" t="str">
        <f>IF(A9=0,"",IF(COUNTA(Raw!QI9:QY9)=0,"",IF(AND(OR(AND(Raw!QI9=4,COUNTIF(Raw!QR9:QY9,1)=0),Raw!QI9&lt;&gt;4),OR(AND(Raw!QJ9=4,COUNTIF(Raw!QR9:QY9,2)=0),Raw!QJ9&lt;&gt;4),OR(AND(Raw!QK9=4,COUNTIF(Raw!QR9:QY9,3)=0),Raw!QK9&lt;&gt;4),OR(AND(Raw!QL9=4,COUNTIF(Raw!QR9:QY9,4)=0),Raw!QL9&lt;&gt;4),OR(AND(Raw!QM9=4,COUNTIF(Raw!QR9:QY9,5)=0),Raw!QM9&lt;&gt;4),OR(AND(Raw!QN9=4,COUNTIF(Raw!QR9:QY9,6)=0),Raw!QN9&lt;&gt;4),OR(AND(Raw!QO9=4,COUNTIF(Raw!QR9:QY9,7)=0),Raw!QO9&lt;&gt;4),OR(AND(Raw!QP9=4,COUNTIF(Raw!QR9:QY9,8)=0),Raw!QP9&lt;&gt;4)),"",1)))</f>
        <v/>
      </c>
      <c r="AW9" t="str">
        <f>IF(A9=0,"",IF(COUNTA(Raw!QZ9:RP9)=0,"",IF(AND(OR(AND(Raw!QZ9=4,COUNTIF(Raw!RI9:RP9,1)=0),Raw!QZ9&lt;&gt;4),OR(AND(Raw!RA9=4,COUNTIF(Raw!RI9:RP9,2)=0),Raw!RA9&lt;&gt;4),OR(AND(Raw!RB9=4,COUNTIF(Raw!RI9:RP9,3)=0),Raw!RB9&lt;&gt;4),OR(AND(Raw!RC9=4,COUNTIF(Raw!RI9:RP9,4)=0),Raw!RC9&lt;&gt;4),OR(AND(Raw!RD9=4,COUNTIF(Raw!RI9:RP9,5)=0),Raw!RD9&lt;&gt;4),OR(AND(Raw!RE9=4,COUNTIF(Raw!RI9:RP9,6)=0),Raw!RE9&lt;&gt;4),OR(AND(Raw!RF9=4,COUNTIF(Raw!RI9:RP9,7)=0),Raw!RF9&lt;&gt;4),OR(AND(Raw!RG9=4,COUNTIF(Raw!RI9:RP9,8)=0),Raw!RG9&lt;&gt;4)),"",1)))</f>
        <v/>
      </c>
      <c r="AX9" t="str">
        <f>IF(A9=0,"",IF(COUNTA(Raw!RQ9:SG9)=0,"",IF(AND(OR(AND(Raw!RQ9=4,COUNTIF(Raw!RZ9:SG9,1)=0),Raw!RQ9&lt;&gt;4),OR(AND(Raw!RR9=4,COUNTIF(Raw!RZ9:SG9,2)=0),Raw!RR9&lt;&gt;4),OR(AND(Raw!RS9=4,COUNTIF(Raw!RZ9:SG9,3)=0),Raw!RS9&lt;&gt;4),OR(AND(Raw!RT9=4,COUNTIF(Raw!RZ9:SG9,4)=0),Raw!RT9&lt;&gt;4),OR(AND(Raw!RU9=4,COUNTIF(Raw!RZ9:SG9,5)=0),Raw!RU9&lt;&gt;4),OR(AND(Raw!RV9=4,COUNTIF(Raw!RZ9:SG9,6)=0),Raw!RV9&lt;&gt;4),OR(AND(Raw!RW9=4,COUNTIF(Raw!RZ9:SG9,7)=0),Raw!RW9&lt;&gt;4),OR(AND(Raw!RX9=4,COUNTIF(Raw!RZ9:SG9,8)=0),Raw!RX9&lt;&gt;4)),"",1)))</f>
        <v/>
      </c>
      <c r="AY9" t="str">
        <f>IF(A9=0,"",IF(COUNTA(Raw!SH9:ST9)=0,"",IF(AND(OR(AND(Raw!SH9=4,COUNTIF(Raw!SO9:ST9,1)=0),Raw!SH9&lt;&gt;4),OR(AND(Raw!SI9=4,COUNTIF(Raw!SO9:ST9,2)=0),Raw!SI9&lt;&gt;4),OR(AND(Raw!SJ9=4,COUNTIF(Raw!SO9:ST9,3)=0),Raw!SJ9&lt;&gt;4),OR(AND(Raw!SK9=4,COUNTIF(Raw!SO9:ST9,4)=0),Raw!SK9&lt;&gt;4),OR(AND(Raw!SL9=4,COUNTIF(Raw!SO9:ST9,5)=0),Raw!SL9&lt;&gt;4),OR(AND(Raw!SM9=4,COUNTIF(Raw!SO9:ST9,6)=0),Raw!SM9&lt;&gt;4)),"",1)))</f>
        <v/>
      </c>
      <c r="AZ9" t="str">
        <f>IF(A9=0,"",IF(COUNTA(Raw!SU9:TG9)=0,"",IF(AND(OR(AND(Raw!SU9=4,COUNTIF(Raw!TB9:TG9,1)=0),Raw!SU9&lt;&gt;4),OR(AND(Raw!SV9=4,COUNTIF(Raw!TB9:TG9,2)=0),Raw!SV9&lt;&gt;4),OR(AND(Raw!SW9=4,COUNTIF(Raw!TB9:TG9,3)=0),Raw!SW9&lt;&gt;4),OR(AND(Raw!SX9=4,COUNTIF(Raw!TB9:TG9,4)=0),Raw!SX9&lt;&gt;4),OR(AND(Raw!SY9=4,COUNTIF(Raw!TB9:TG9,5)=0),Raw!SY9&lt;&gt;4),OR(AND(Raw!SZ9=4,COUNTIF(Raw!TB9:TG9,6)=0),Raw!SZ9&lt;&gt;4)),"",1)))</f>
        <v/>
      </c>
      <c r="BA9" t="str">
        <f>IF(A9=0,"",IF(COUNTA(Raw!TH9:TT9)=0,"",IF(AND(OR(AND(Raw!TH9=4,COUNTIF(Raw!TO9:TT9,1)=0),Raw!TH9&lt;&gt;4),OR(AND(Raw!TI9=4,COUNTIF(Raw!TO9:TT9,2)=0),Raw!TI9&lt;&gt;4),OR(AND(Raw!TJ9=4,COUNTIF(Raw!TO9:TT9,3)=0),Raw!TJ9&lt;&gt;4),OR(AND(Raw!TK9=4,COUNTIF(Raw!TO9:TT9,4)=0),Raw!TK9&lt;&gt;4),OR(AND(Raw!TL9=4,COUNTIF(Raw!TO9:TT9,5)=0),Raw!TL9&lt;&gt;4),OR(AND(Raw!TM9=4,COUNTIF(Raw!TO9:TT9,6)=0),Raw!TM9&lt;&gt;4)),"",1)))</f>
        <v/>
      </c>
      <c r="BB9" t="str">
        <f>IF(A9=0,"",IF(COUNTA(Raw!TU9:UI9)=0,"",IF(AND(OR(AND(Raw!TU9=4,COUNTIF(Raw!UC9:UI9,1)=0),Raw!TU9&lt;&gt;4),OR(AND(Raw!TV9=4,COUNTIF(Raw!UC9:UI9,2)=0),Raw!TV9&lt;&gt;4),OR(AND(Raw!TW9=4,COUNTIF(Raw!UC9:UI9,3)=0),Raw!TW9&lt;&gt;4),OR(AND(Raw!TX9=4,COUNTIF(Raw!UC9:UI9,4)=0),Raw!TX9&lt;&gt;4),OR(AND(Raw!TY9=4,COUNTIF(Raw!UC9:UI9,5)=0),Raw!TY9&lt;&gt;4),OR(AND(Raw!TZ9=4,COUNTIF(Raw!UC9:UI9,6)=0),Raw!TZ9&lt;&gt;4),OR(AND(Raw!UA9=4,COUNTIF(Raw!UC9:UI9,7)=0),Raw!UA9&lt;&gt;4)),"",1)))</f>
        <v/>
      </c>
      <c r="BC9" t="str">
        <f>IF(A9=0,"",IF(COUNTA(Raw!UJ9:UV9)=0,"",IF(AND(OR(AND(Raw!UJ9=4,COUNTIF(Raw!UQ9:UV9,1)=0),Raw!UJ9&lt;&gt;4),OR(AND(Raw!UK9=4,COUNTIF(Raw!UQ9:UV9,2)=0),Raw!UK9&lt;&gt;4),OR(AND(Raw!UL9=4,COUNTIF(Raw!UQ9:UV9,3)=0),Raw!UL9&lt;&gt;4),OR(AND(Raw!UM9=4,COUNTIF(Raw!UQ9:UV9,4)=0),Raw!UM9&lt;&gt;4),OR(AND(Raw!UN9=4,COUNTIF(Raw!UQ9:UV9,5)=0),Raw!UN9&lt;&gt;4),OR(AND(Raw!UO9=4,COUNTIF(Raw!UQ9:UV9,6)=0),Raw!UO9&lt;&gt;4)),"",1)))</f>
        <v/>
      </c>
      <c r="BD9" t="str">
        <f>IF(A9=0,"",IF(COUNTA(Raw!UW9:VG9)=0,"",IF(AND(OR(AND(Raw!UW9=4,COUNTIF(Raw!VC9:VG9,1)=0),Raw!UW9&lt;&gt;4),OR(AND(Raw!UX9=4,COUNTIF(Raw!VC9:VG9,2)=0),Raw!UX9&lt;&gt;4),OR(AND(Raw!UY9=4,COUNTIF(Raw!VC9:VG9,3)=0),Raw!UY9&lt;&gt;4),OR(AND(Raw!UZ9=4,COUNTIF(Raw!VC9:VG9,4)=0),Raw!UZ9&lt;&gt;4),OR(AND(Raw!VA9=4,COUNTIF(Raw!VC9:VG9,5)=0),Raw!VA9&lt;&gt;4)),"",1)))</f>
        <v/>
      </c>
      <c r="BE9" t="str">
        <f>IF(A9=0,"",IF(COUNTA(Raw!VH9:VP9)=0,"",
IF(AND(
OR(AND(Raw!VH9=4,COUNTIF(Raw!VM9:VP9,1)=0),Raw!VH9&lt;&gt;4),
OR(AND(Raw!VI9=4,COUNTIF(Raw!VM9:VP9,2)=0),Raw!VI9&lt;&gt;4),
OR(AND(Raw!VJ9=4,COUNTIF(Raw!VM9:VP9,3)=0),Raw!VJ9&lt;&gt;4),
OR(AND(Raw!VK9=4,COUNTIF(Raw!VM9:VP9,4)=0),Raw!VK9&lt;&gt;4)
),"",1)))</f>
        <v/>
      </c>
      <c r="BF9" t="str">
        <f>IF(A9=0,"",IF(COUNTA(Raw!VQ9:WK9)=0,"",
IF(AND(
OR(AND(Raw!VQ9=4,COUNTIF(Raw!WB9:WK9,1)=0),Raw!VQ9&lt;&gt;4),
OR(AND(Raw!VR9=4,COUNTIF(Raw!WB9:WK9,2)=0),Raw!VR9&lt;&gt;4),
OR(AND(Raw!VS9=4,COUNTIF(Raw!WB9:WK9,3)=0),Raw!VS9&lt;&gt;4),
OR(AND(Raw!VT9=4,COUNTIF(Raw!WB9:WK9,4)=0),Raw!VT9&lt;&gt;4),
OR(AND(Raw!VU9=4,COUNTIF(Raw!WB9:WK9,5)=0),Raw!VU9&lt;&gt;4),
OR(AND(Raw!VV9=4,COUNTIF(Raw!WB9:WK9,6)=0),Raw!VV9&lt;&gt;4),
OR(AND(Raw!VW9=4,COUNTIF(Raw!WB9:WK9,7)=0),Raw!VW9&lt;&gt;4),
OR(AND(Raw!VX9=4,COUNTIF(Raw!WB9:WK9,8)=0),Raw!VX9&lt;&gt;4),
OR(AND(Raw!VY9=4,COUNTIF(Raw!WB9:WK9,9)=0),Raw!VX9&lt;&gt;4),
OR(AND(Raw!VZ9=4,COUNTIF(Raw!WB9:WK9,10)=0),Raw!VZ9&lt;&gt;4)
),"",1)))</f>
        <v/>
      </c>
      <c r="BG9" t="str">
        <f>IF(A9=0,"",IF(COUNTA(Raw!WL9:XB9)=0,"",
IF(AND(
OR(AND(Raw!WL9=4,COUNTIF(Raw!WU9:XB9,1)=0),Raw!WL9&lt;&gt;4),
OR(AND(Raw!WM9=4,COUNTIF(Raw!WU9:XB9,2)=0),Raw!WM9&lt;&gt;4),
OR(AND(Raw!WN9=4,COUNTIF(Raw!WU9:XB9,3)=0),Raw!WN9&lt;&gt;4),
OR(AND(Raw!WO9=4,COUNTIF(Raw!WU9:XB9,4)=0),Raw!WO9&lt;&gt;4),
OR(AND(Raw!WP9=4,COUNTIF(Raw!WU9:XB9,5)=0),Raw!WP9&lt;&gt;4),
OR(AND(Raw!WQ9=4,COUNTIF(Raw!WU9:XB9,6)=0),Raw!WQ9&lt;&gt;4),
OR(AND(Raw!WR9=4,COUNTIF(Raw!WU9:XB9,7)=0),Raw!WR9&lt;&gt;4),
OR(AND(Raw!WS9=4,COUNTIF(Raw!WU9:XB9,8)=0),Raw!WS9&lt;&gt;4)
),"",1)))</f>
        <v/>
      </c>
      <c r="BH9" t="str">
        <f>IF(A9=0,"",IF(COUNTA(Raw!XC9:XK9)=0,"",
IF(AND(
OR(AND(Raw!XC9=4,COUNTIF(Raw!XH9:XK9,1)=0),Raw!XC9&lt;&gt;4),
OR(AND(Raw!XD9=4,COUNTIF(Raw!XH9:XK9,2)=0),Raw!XD9&lt;&gt;4),
OR(AND(Raw!XE9=4,COUNTIF(Raw!XH9:XK9,3)=0),Raw!XE9&lt;&gt;4),
OR(AND(Raw!XF9=4,COUNTIF(Raw!XH9:XK9,4)=0),Raw!XF9&lt;&gt;4)
),"",1)))</f>
        <v/>
      </c>
      <c r="BI9" t="str">
        <f>IF(A9=0,"",IF(COUNTA(Raw!XL9:XT9)=0,"",
IF(AND(
OR(AND(Raw!XL9=4,COUNTIF(Raw!XQ9:XT9,1)=0),Raw!XL9&lt;&gt;4),
OR(AND(Raw!XM9=4,COUNTIF(Raw!XQ9:XT9,2)=0),Raw!XM9&lt;&gt;4),
OR(AND(Raw!XN9=4,COUNTIF(Raw!XQ9:XT9,3)=0),Raw!XN9&lt;&gt;4),
OR(AND(Raw!XO9=4,COUNTIF(Raw!XQ9:XT9,4)=0),Raw!XO9&lt;&gt;4)
),"",1)))</f>
        <v/>
      </c>
      <c r="BJ9" t="str">
        <f>IF(A9=0,"",IF(COUNTA(Raw!XU9:YI9)=0,"",
IF(AND(
OR(AND(Raw!XU9=4,COUNTIF(Raw!YC9:YI9,1)=0),Raw!XU9&lt;&gt;4),
OR(AND(Raw!XV9=4,COUNTIF(Raw!YC9:YI9,2)=0),Raw!XV9&lt;&gt;4),
OR(AND(Raw!XW9=4,COUNTIF(Raw!YC9:YI9,3)=0),Raw!XW9&lt;&gt;4),
OR(AND(Raw!XX9=4,COUNTIF(Raw!YC9:YI9,4)=0),Raw!XX9&lt;&gt;4),
OR(AND(Raw!XY9=4,COUNTIF(Raw!YC9:YI9,5)=0),Raw!XY9&lt;&gt;4),
OR(AND(Raw!XZ9=4,COUNTIF(Raw!YC9:YI9,6)=0),Raw!XZ9&lt;&gt;4),
OR(AND(Raw!YA9=4,COUNTIF(Raw!YC9:YI9,7)=0),Raw!YA9&lt;&gt;4)
),"",1)))</f>
        <v/>
      </c>
      <c r="BK9" t="str">
        <f>IF(A9=0,"",IF(COUNTA(Raw!YJ9:YR9)=0,"",
IF(AND(
OR(AND(Raw!YJ9=4,COUNTIF(Raw!YO9:YR9,1)=0),Raw!YJ9&lt;&gt;4),
OR(AND(Raw!YK9=4,COUNTIF(Raw!YO9:YR9,2)=0),Raw!YK9&lt;&gt;4),
OR(AND(Raw!YL9=4,COUNTIF(Raw!YO9:YR9,3)=0),Raw!YL9&lt;&gt;4),
OR(AND(Raw!YM9=4,COUNTIF(Raw!YO9:YR9,4)=0),Raw!YM9&lt;&gt;4)
),"",1)))</f>
        <v/>
      </c>
      <c r="BL9" t="str">
        <f>IF(A9=0,"",IF(COUNTA(Raw!YS9:YU9)=0,"",IF(AND(Raw!YS9=4,ISBLANK(Raw!YU9)),"",IF(AND(Raw!YS9&lt;&gt;4,ISBLANK(Raw!YU9)=FALSE),"",1))))</f>
        <v/>
      </c>
    </row>
    <row r="10" spans="1:91">
      <c r="A10" s="20">
        <f>Raw!A10</f>
        <v>7</v>
      </c>
      <c r="B10" s="19" t="str">
        <f>IF(A10=0,"",IF(AND(Raw!AC10=1,COUNTA(Raw!AR10:IC10)&gt;0,COUNTA(Raw!ID10:YU10)=0),"",IF(AND(Raw!AC10=2,COUNTA(Raw!AR10:IC10)=0,COUNTA(Raw!ID10:MV10)&gt;0,COUNTA(Raw!MW10:YU10)=0),"",IF(AND(Raw!AC10=3,COUNTA(Raw!AP10:MV10)=0,COUNTA(Raw!MW10:YU10)&gt;0),"",1))))</f>
        <v/>
      </c>
      <c r="C10" s="19" t="str">
        <f>IF(A10=0,"",IF(AND(Raw!AK10=1,ISBLANK(Raw!AM10)=FALSE,ISBLANK(Raw!AO10)),"",IF(AND(Raw!AK10=2,ISBLANK(Raw!AM10),ISBLANK(Raw!AO10)=FALSE),"",1)))</f>
        <v/>
      </c>
      <c r="D10" s="19" t="str">
        <f>IF(A10=0,"",IF(COUNTA(Raw!AS10:AZ10)=0,"",IF(AND(Raw!AS10+Raw!AT10=100,Raw!AU10+Raw!AV10=100,Raw!AW10+Raw!AX10=100,Raw!AY10+Raw!AZ10=100),"",1)))</f>
        <v/>
      </c>
      <c r="E10" s="19" t="str">
        <f>IF(A10=0,"",IF(ISBLANK(Raw!AQ10),"",IF(Raw!AQ10=1,"",1)))</f>
        <v/>
      </c>
      <c r="F10" s="19" t="str">
        <f>IF(A10=0,"",IF(ISBLANK(Raw!AR10),"",IF(AND(Raw!AR10&gt;=0,Raw!AR10&lt;=100),"",1)))</f>
        <v/>
      </c>
      <c r="G10" s="19" t="str">
        <f>IF(A10=0,"",IF(AND(ISBLANK(Raw!BA10),ISBLANK(Raw!AS10)),"",IF(AND(Raw!AS10&gt;0,ISBLANK(Raw!BA10)=FALSE),"",1)))</f>
        <v/>
      </c>
      <c r="H10" s="19" t="str">
        <f>IF(A10=0,"",IF(COUNTA(Raw!BA10:BH10)=0,"",IF(AND(Raw!BA10=0,COUNTA(Raw!BB10:BH10)=0),"",IF(AND(Raw!BA10&gt;0,COUNTA(Raw!BB10:BH10)&gt;0),"",1))))</f>
        <v/>
      </c>
      <c r="I10" s="19" t="str">
        <f>IF(A10=0,"",IF(AND(ISBLANK(Raw!BI10),ISBLANK(Raw!BJ10)),"",IF(AND(Raw!BI10=1,ISBLANK(Raw!BJ10)=FALSE),"",IF(AND(Raw!BI10=2,ISBLANK(Raw!BJ10)),"",1))))</f>
        <v/>
      </c>
      <c r="J10" s="19" t="str">
        <f>IF(A10=0,"",IF(AND(ISBLANK(Raw!AT10),COUNTBLANK(Raw!BK10:BQ10)),"",IF(AND(Raw!AT10&gt;0,COUNTA(Raw!BK10:BQ10)&gt;0),"",IF(AND(Raw!AT10=0,COUNTA(Raw!BK10:BQ10)=0),"",1))))</f>
        <v/>
      </c>
      <c r="K10" s="19" t="str">
        <f>IF(A10=0,"",IF(AND(ISBLANK(Raw!AS10),COUNTA(Raw!BR10:BX10)=0),"",IF(AND(Raw!AS10&gt;0,COUNTA(Raw!BR10:BX10)&gt;0),"",IF(AND(Raw!AS10=0,COUNTA(Raw!BR10:BX10)=0),"",1))))</f>
        <v/>
      </c>
      <c r="L10" s="19" t="str">
        <f>IF(A10=0,"",IF(AND(COUNTA(Raw!BK10:BX10)=0,COUNTA(Raw!BY10:CH10)=0),"",IF(AND(COUNTIF(Raw!BK10:BX10,1)&gt;0,COUNTA(Raw!BY10:CH10)&gt;0),"",IF(AND(COUNTIF(Raw!BK10:BX10,1)=0,COUNTA(Raw!BY10:CH10)=0),"",1))))</f>
        <v/>
      </c>
      <c r="M10" s="19" t="str">
        <f>IF(A10=0,"",IF(AND(COUNTA(Raw!BK10:BX10)=0,COUNTA(Raw!CI10:CR10)),"",IF(AND(COUNTIF(Raw!BK10:BX10,3)&gt;0,COUNTA(Raw!CI10:CR10)&gt;0),"",IF(AND(COUNTIF(Raw!BK10:BX10,3)=0,COUNTA(Raw!CI10:CR10)=0),"",1))))</f>
        <v/>
      </c>
      <c r="N10" s="19" t="str">
        <f>IF(A10=0,"",IF(COUNTA(Raw!CS10:DF10)=0,"",IF(AND(COUNTIF(Raw!CS10:CV10,1)=1,COUNTA(Raw!CW10:DA10)&gt;0,COUNTA(Raw!DB10:DF10)=0),"",IF(AND(COUNTIF(Raw!CS10:CV10,2)=1,COUNTA(Raw!CW10:DA10)=0,COUNTA(Raw!DB10:DF10)&gt;0),"",IF(AND(COUNTA(Raw!CS10:CV10)&gt;0,COUNTA(Raw!CW10:DF10)=0),"",1)))))</f>
        <v/>
      </c>
      <c r="O10" s="19" t="str">
        <f>IF(A10=0,"",IF(COUNTA(Raw!DG10:DP10)=0,"",IF(AND(COUNTIF(Raw!BK10:BQ10,1)&gt;0,OR(COUNTIF(Raw!DG10:DP10,1)=1,COUNTIF(Raw!DG10:DP10,2)=1,COUNTIF(Raw!DG10:DP10,3)=1)),"",IF(AND(COUNTIF(Raw!BK10:BQ10,1)=0,AND(COUNTIF(Raw!DG10:DP10,1)=0,COUNTIF(Raw!DG10:DP10,2)=0,COUNTIF(Raw!DG10:DP10,3)=0)),"",1))))</f>
        <v/>
      </c>
      <c r="P10" s="19" t="str">
        <f>IF(A10=0,"",IF(COUNTA(Raw!DG10:DR10)=0,"",IF(AND(COUNTIF(Raw!DG10:DP10,4)=1,ISBLANK(Raw!DQ10)=FALSE,ISBLANK(Raw!DR10)),"",IF(AND(COUNTIF(Raw!DG10:DP10,7)=1,ISBLANK(Raw!DQ10),ISBLANK(Raw!DR10)=FALSE),"",IF(AND(COUNTA(Raw!DG10:DP10)&gt;0,COUNTIF(Raw!DG10:DP10,4)=0,COUNTIF(Raw!DG10:DP10,7)=0,COUNTA(Raw!DQ10:DR10)=0),"",1)))))</f>
        <v/>
      </c>
      <c r="Q10" s="19" t="str">
        <f>IF(A10=0,"",IF(AND(COUNTA(Raw!DS10:DU10)=0,COUNTA(Raw!BK10:BQ10)=0),"",IF(AND(COUNTIF(Raw!BK10:BQ10,1)&gt;0,COUNTA(Raw!DS10:DU10)&gt;0),"",IF(AND(COUNTIF(Raw!BK10:BQ10,1)=0,COUNTA(Raw!DS10:DU10)=0),"",1))))</f>
        <v/>
      </c>
      <c r="R10" s="19" t="str">
        <f>IF(A10=0,"",IF(AND(ISBLANK(Raw!AT10),ISBLANK(Raw!EJ10)),"",IF(AND(Raw!AT10&gt;0,ISBLANK(Raw!EJ10)=FALSE,Raw!EJ10&gt;=0,Raw!EJ10&lt;=7),"",IF(AND(Raw!AT10=0,ISBLANK(Raw!EJ10)),"",1))))</f>
        <v/>
      </c>
      <c r="S10" t="str">
        <f>IF(A10=0,"",IF(AND(ISBLANK(Raw!AS10),ISBLANK(Raw!EK10)),"",IF(AND(Raw!AS10&gt;0,ISBLANK(Raw!EK10)=FALSE),"",IF(AND(Raw!AS10=0,ISBLANK(Raw!EK10)),"",1))))</f>
        <v/>
      </c>
      <c r="T10" s="19" t="str">
        <f>IF(A10=0,"",IF(AND(ISBLANK(Raw!AT10),COUNTA(Raw!EL10:EQ10)=0),"",IF(AND(Raw!AT10&gt;0,COUNTA(Raw!EL10:EQ10)&gt;0),"",IF(AND(Raw!AT10=0,COUNTA(Raw!EL10:EQ10)=0),"",1))))</f>
        <v/>
      </c>
      <c r="U10" t="str">
        <f>IF(A10=0,"",IF(AND(ISBLANK(Raw!AT10),COUNTA(Raw!ER10:EU10)=0),"",IF(AND(Raw!AT10&gt;0,COUNTA(Raw!ER10:EU10)&gt;0),"",IF(AND(Raw!AT10=0,COUNTA(Raw!ER10:EU10)=0),"",1))))</f>
        <v/>
      </c>
      <c r="V10" t="str">
        <f>IF(A10=0,"",IF(AND(ISBLANK(Raw!AS10),COUNTA(Raw!EV10:FA10)=0),"",IF(AND(Raw!AS10&gt;0,COUNTA(Raw!EV10:FA10)&gt;0),"",IF(AND(Raw!AS10=0,COUNTA(Raw!EV10:FA10)=0),"",1))))</f>
        <v/>
      </c>
      <c r="W10" t="str">
        <f>IF(A10=0,"",IF(AND(ISBLANK(Raw!AS10),COUNTA(Raw!FB10:FE10)=0),"",IF(AND(Raw!AS10&gt;0,COUNTA(Raw!FB10:FE10)&gt;0),"",IF(AND(Raw!AS10=0,COUNTA(Raw!FB10:FE10)=0),"",1))))</f>
        <v/>
      </c>
      <c r="X10" t="str">
        <f>IF(A10=0,"",IF(AND(ISBLANK(Raw!AT10),COUNTA(Raw!FF10:FI10)=0),"",IF(AND(Raw!AT10&gt;0,COUNTA(Raw!FF10:FI10)&gt;0),"",IF(AND(Raw!AT10=0,COUNTA(Raw!FF10:FI10)=0),"",1))))</f>
        <v/>
      </c>
      <c r="Y10" t="str">
        <f>IF(A10=0,"",IF(AND(ISBLANK(Raw!AS10),COUNTA(Raw!FJ10:FM10)=0),"",IF(AND(Raw!AS10&gt;0,COUNTA(Raw!FJ10:FM10)&gt;0),"",IF(AND(Raw!AS10=0,COUNTA(Raw!FJ10:FM10)=0),"",1))))</f>
        <v/>
      </c>
      <c r="Z10" t="str">
        <f>IF(A10=0,"",IF(AND(COUNTA(Raw!FN10:FT10)=0,ISBLANK(Raw!FU10)),"",IF(AND(COUNTIF(Raw!FN10:FT10,1)&gt;0,ISBLANK(Raw!FU10)=FALSE),"",IF(AND(COUNTIF(Raw!FN10:FT10,1)=0,ISBLANK(Raw!FU10)),"",1))))</f>
        <v/>
      </c>
      <c r="AA10" s="19" t="str">
        <f>IF(A10=0,"",IF(AND(ISBLANK(Raw!BI10),COUNTA(Raw!FV10:GH10)=0),"",IF(AND(Raw!BI10&lt;&gt;1,COUNTIF(Raw!FV10:GH10,6)=0),"",IF(Raw!BI10=1,"",1))))</f>
        <v/>
      </c>
      <c r="AB10" t="str">
        <f>IF(A10=0,"",IF(AND(ISBLANK(Raw!GI10),COUNTA(Raw!GJ10:GQ10)=0),"",IF(AND(Raw!GI10=1,COUNTA(Raw!GJ10:GQ10)&gt;0),"",IF(AND(Raw!GI10=2,COUNTA(Raw!GJ10:GQ10)=0),"",1))))</f>
        <v/>
      </c>
      <c r="AC10" s="19" t="str">
        <f>IF(A10=0,"",IF(AND(COUNTA(Raw!GY10:HF10)=0,ISBLANK(Raw!HG10)),"",IF(AND(OR(COUNTIF(Raw!GY10:HE10,1)&gt;0,COUNTIF(Raw!GY10:HE10,2)&gt;0),ISBLANK(Raw!HG10)=FALSE),"",IF(AND(COUNTA(Raw!GY10:HF10)&gt;0,ISBLANK(Raw!HG10),COUNTIF(Raw!GY10:HE10,1)=0,COUNTIF(Raw!GY10:HE10,2)=0),"",1))))</f>
        <v/>
      </c>
      <c r="AD10" s="19" t="str">
        <f>IF(A10=0,"",IF(COUNTA(Raw!HU10:IB10)=0,"",IF(AND(Raw!AK10&lt;&gt;2,COUNTIF(Raw!HU10:IA10,2)=0,COUNTIF(Raw!HU10:IA10,3)=0),"",IF(Raw!AK10=2,"",1))))</f>
        <v/>
      </c>
      <c r="AE10" s="19" t="str">
        <f>IF(A10=0,"",IF(AND(Raw!AK10=2,ISBLANK(Raw!IC10)=FALSE),"",IF(AND(Raw!AK10&lt;&gt;2,ISBLANK(Raw!IC10)),"",1)))</f>
        <v/>
      </c>
      <c r="AF10" s="19" t="str">
        <f>IF(A10=0,"",IF(COUNTA(Raw!ID10:IF10)=0,"",IF(AND(MATCH(2023-Raw!ID10,Code!$A$3:$A$12,1)=Raw!IF10,2023-Raw!ID10=Raw!IE10),"",1)))</f>
        <v/>
      </c>
      <c r="AG10" s="19" t="str">
        <f>IF(A10=0,"",IF(COUNTA(Raw!IG10:II10)=0,"",IF(AND(Raw!IG10=4,ISBLANK(Raw!II10)=FALSE),"",IF(AND(Raw!IG10&lt;&gt;4,ISBLANK(Raw!II10)),"",1))))</f>
        <v/>
      </c>
      <c r="AH10" s="19" t="str">
        <f>IF(A10=0,"",IF(COUNTA(Raw!IJ10:IM10)=0,"",IF(AND(Raw!IJ10=1,ISBLANK(Raw!IK10)=FALSE),"",IF(AND(Raw!IJ10=2,COUNTA(Raw!IK10:IM10)&gt;0),"",1))))</f>
        <v/>
      </c>
      <c r="AI10" s="19" t="str">
        <f>IF(A10=0,"",IF(COUNTA(Raw!IK10:IM10)=0,"",IF(AND(Raw!IK10=1,ISBLANK(Raw!IL10)=FALSE),"",IF(AND(Raw!IK10=2,COUNTA(Raw!IL10:IM10)=0),"",1))))</f>
        <v/>
      </c>
      <c r="AJ10" s="19" t="str">
        <f>IF(A10=0,"",IF(COUNTA(Raw!JD10:JJ10)=0,"",IF(AND(Raw!JD10&gt;600,COUNTA(Raw!JE10:JI10)&gt;0),"",IF(AND(Raw!JD10&lt;=600,COUNTA(Raw!JE10:JJ10)=0),"",1))))</f>
        <v/>
      </c>
      <c r="AK10" s="19" t="str">
        <f>IF(A10=0,"",IF(COUNTA(Raw!JK10:KA10)=0,"",IF(AND(Raw!JK10=1,COUNTA(Raw!JM10:JV10)&gt;0),"",IF(AND(Raw!JK10=3,COUNTA(Raw!JM10:JV10)&gt;0,COUNTA(Raw!JW10:KA10)=0),"",IF(AND(ISBLANK(Raw!JK10)=FALSE,Raw!JK10&lt;&gt;1,Raw!JK10&lt;&gt;3,COUNTA(Raw!JM10:KA10)=0),"",1)))))</f>
        <v/>
      </c>
      <c r="AL10" s="19" t="str">
        <f>IF(A10=0,"",IF(COUNTA(Raw!JW10:KA10)=0,"",IF(AND(COUNTIF(Raw!JW10:JZ10,4)=0,COUNTA(Raw!JW10:JZ10)&gt;0,ISBLANK(Raw!KA10)=FALSE),"",IF(AND(COUNTIF(Raw!JW10:KA10,4)&gt;0,ISBLANK(Raw!KA10)),"",1))))</f>
        <v/>
      </c>
      <c r="AM10" s="19" t="str">
        <f>IF(A10=0,"",IF(COUNTA(Raw!KT10:KU10)=0,"",IF(AND(Raw!KT10=1,ISBLANK(Raw!KU10)=FALSE),"",IF(AND(Raw!KT10=2,ISBLANK(Raw!KU10)),"",1))))</f>
        <v/>
      </c>
      <c r="AN10" s="19" t="str">
        <f>IF(A10=0,"",IF(COUNTA(Raw!KX10:LF10)=0,"",IF(AND(COUNTIF(Raw!KX10:LB10,5)=1,COUNTA(Raw!KX10:LB10)=1,COUNTA(Raw!LC10:LF10)=0),"",IF(AND(COUNTIF(Raw!KX10:LB10,5)=0,COUNTA(Raw!KX10:LB10)&gt;0,COUNTA(Raw!LC10:LF10)&gt;0),"",1))))</f>
        <v/>
      </c>
      <c r="AO10" s="19" t="str">
        <f>IF(A10=0,"",IF(COUNTA(Raw!LM10:LU10)=0,"",IF(AND(Raw!LM10=1,ISBLANK(Raw!LN10)=FALSE,COUNTA(Raw!LO10:LU10)&gt;0),"",IF(AND(Raw!LM10=2,COUNTA(Raw!LN10:LU10)=0),"",1))))</f>
        <v/>
      </c>
      <c r="AP10" s="19" t="str">
        <f>IF(A10=0,"",IF(COUNTA(Raw!MY10:OG10)=0,"",IF(AND(Raw!MY10=2,COUNTA(Raw!MZ10:OG10)=0),"",IF(AND(Raw!MY10=1,COUNTA(Raw!MZ10:OG10)&gt;0),"",1))))</f>
        <v/>
      </c>
      <c r="AQ10" s="19" t="str">
        <f>IF(A10=0,"",IF(COUNTA(Raw!NC10:NW10)=0,"",IF(AND(COUNTIF(Raw!NC10:NG10,3)&gt;0,COUNTA(Raw!NH10:NQ10)&gt;0),"",IF(AND(COUNTA(Raw!NC10:NG10)&gt;0,COUNTIF(Raw!NC10:NG10,3)=0,COUNTA(Raw!NH10:NW10)=0),"",1))))</f>
        <v/>
      </c>
      <c r="AR10" s="19" t="str">
        <f>IF(A10=0,"",IF(COUNTA(Raw!NH10:NW10)=0,"",IF(AND(COUNTIF(Raw!NH10:NQ10,10)&gt;0,COUNTA(Raw!NR10:NW10)&gt;0),"",IF(AND(COUNTA(Raw!NH10:NQ10)&gt;0,COUNTIF(Raw!NH10:NQ10,10)=0,COUNTA(Raw!NR10:NY10)=0),"",1))))</f>
        <v/>
      </c>
      <c r="AS10" s="19" t="str">
        <f>IF(A10=0,"",IF(COUNTA(Raw!NY10:OG10)=0,"",IF(AND(Raw!NY10=1,COUNTA(Raw!NZ10:OG10)&gt;0),"",IF(AND(Raw!NY10=2,COUNTA(Raw!NZ10:OG10)=0),"",1))))</f>
        <v/>
      </c>
      <c r="AT10" s="19" t="str">
        <f>IF(A10=0,"",IF(COUNTA(Raw!OH10:OY10)=0,"",IF(AND(Raw!OH10=1,COUNTA(Raw!OI10:OY10)&gt;0),"",IF(AND(Raw!OH10=2,COUNTA(Raw!OI10:OY10)=0),"",1))))</f>
        <v/>
      </c>
      <c r="AU10" s="19" t="str">
        <f>IF(A10=0,"",IF(COUNTA(Raw!PR10:QB10)=0,"",
IF(AND(OR(AND(COUNTIF(Raw!PR10:QB10,1)=1,COUNTA(Raw!QI10:QY10)&gt;0),AND(COUNTIF(Raw!PR10:QB10,1)=0,COUNTA(Raw!QI10:QY10)=0)),OR(AND(COUNTIF(Raw!PR10:QB10,2)=1,COUNTA(Raw!QZ10:RP10)&gt;0),AND(COUNTIF(Raw!PR10:QB10,2)=0,COUNTA(Raw!QZ10:RP10)=0)),OR(AND(COUNTIF(Raw!PR10:QB10,3)=1,COUNTA(Raw!RQ10:SG10)&gt;0),AND(COUNTIF(Raw!PR10:QB10,3)=0,COUNTA(Raw!RQ10:SG10)=0)),OR(AND(COUNTIF(Raw!PR10:QB10,4)=1,COUNTA(Raw!SH10:ST10)&gt;0),AND(COUNTIF(Raw!PR10:QB10,4)=0,COUNTA(Raw!SH10:ST10)=0)),OR(AND(COUNTIF(Raw!PR10:QB10,5)=1,COUNTA(Raw!SU10:TG10)&gt;0),AND(COUNTIF(Raw!PR10:QB10,5)=0,COUNTA(Raw!SU10:TG10)=0)),OR(AND(COUNTIF(Raw!PR10:QB10,6)=1,COUNTA(Raw!TH10:TT10)&gt;0),AND(COUNTIF(Raw!PR10:QB10,6)=0,COUNTA(Raw!TH10:TT10)=0)),OR(AND(COUNTIF(Raw!PR10:QB10,7)=1,COUNTA(Raw!TU10:UI10)&gt;0),AND(COUNTIF(Raw!PR10:QB10,7)=0,COUNTA(Raw!TU10:UI10)=0)),OR(AND(COUNTIF(Raw!PR10:QB10,8)=1,COUNTA(Raw!UJ10:UV10)&gt;0),AND(COUNTIF(Raw!PR10:QB10,8)=0,COUNTA(Raw!UJ10:UV10)=0)),OR(AND(COUNTIF(Raw!PR10:QB10,9)=1,COUNTA(Raw!UW10:VG10)&gt;0),AND(COUNTIF(Raw!PR10:QB10,9)=0,COUNTA(Raw!UW10:VG10)=0)),OR(AND(COUNTIF(Raw!PR10:QB10,10)=1,COUNTA(Raw!VH10:VP10)&gt;0),AND(COUNTIF(Raw!PR10:QB10,10)=0,COUNTA(Raw!VH10:VP10)=0)),OR(AND(COUNTIF(Raw!PR10:QB10,11)=1,COUNTA(Raw!VQ10:WK10)&gt;0),AND(COUNTIF(Raw!PR10:QB10,11)=0,COUNTA(Raw!VQ10:WK10)=0))),"",1)))</f>
        <v/>
      </c>
      <c r="AV10" s="19" t="str">
        <f>IF(A10=0,"",IF(COUNTA(Raw!QI10:QY10)=0,"",IF(AND(OR(AND(Raw!QI10=4,COUNTIF(Raw!QR10:QY10,1)=0),Raw!QI10&lt;&gt;4),OR(AND(Raw!QJ10=4,COUNTIF(Raw!QR10:QY10,2)=0),Raw!QJ10&lt;&gt;4),OR(AND(Raw!QK10=4,COUNTIF(Raw!QR10:QY10,3)=0),Raw!QK10&lt;&gt;4),OR(AND(Raw!QL10=4,COUNTIF(Raw!QR10:QY10,4)=0),Raw!QL10&lt;&gt;4),OR(AND(Raw!QM10=4,COUNTIF(Raw!QR10:QY10,5)=0),Raw!QM10&lt;&gt;4),OR(AND(Raw!QN10=4,COUNTIF(Raw!QR10:QY10,6)=0),Raw!QN10&lt;&gt;4),OR(AND(Raw!QO10=4,COUNTIF(Raw!QR10:QY10,7)=0),Raw!QO10&lt;&gt;4),OR(AND(Raw!QP10=4,COUNTIF(Raw!QR10:QY10,8)=0),Raw!QP10&lt;&gt;4)),"",1)))</f>
        <v/>
      </c>
      <c r="AW10" t="str">
        <f>IF(A10=0,"",IF(COUNTA(Raw!QZ10:RP10)=0,"",IF(AND(OR(AND(Raw!QZ10=4,COUNTIF(Raw!RI10:RP10,1)=0),Raw!QZ10&lt;&gt;4),OR(AND(Raw!RA10=4,COUNTIF(Raw!RI10:RP10,2)=0),Raw!RA10&lt;&gt;4),OR(AND(Raw!RB10=4,COUNTIF(Raw!RI10:RP10,3)=0),Raw!RB10&lt;&gt;4),OR(AND(Raw!RC10=4,COUNTIF(Raw!RI10:RP10,4)=0),Raw!RC10&lt;&gt;4),OR(AND(Raw!RD10=4,COUNTIF(Raw!RI10:RP10,5)=0),Raw!RD10&lt;&gt;4),OR(AND(Raw!RE10=4,COUNTIF(Raw!RI10:RP10,6)=0),Raw!RE10&lt;&gt;4),OR(AND(Raw!RF10=4,COUNTIF(Raw!RI10:RP10,7)=0),Raw!RF10&lt;&gt;4),OR(AND(Raw!RG10=4,COUNTIF(Raw!RI10:RP10,8)=0),Raw!RG10&lt;&gt;4)),"",1)))</f>
        <v/>
      </c>
      <c r="AX10" t="str">
        <f>IF(A10=0,"",IF(COUNTA(Raw!RQ10:SG10)=0,"",IF(AND(OR(AND(Raw!RQ10=4,COUNTIF(Raw!RZ10:SG10,1)=0),Raw!RQ10&lt;&gt;4),OR(AND(Raw!RR10=4,COUNTIF(Raw!RZ10:SG10,2)=0),Raw!RR10&lt;&gt;4),OR(AND(Raw!RS10=4,COUNTIF(Raw!RZ10:SG10,3)=0),Raw!RS10&lt;&gt;4),OR(AND(Raw!RT10=4,COUNTIF(Raw!RZ10:SG10,4)=0),Raw!RT10&lt;&gt;4),OR(AND(Raw!RU10=4,COUNTIF(Raw!RZ10:SG10,5)=0),Raw!RU10&lt;&gt;4),OR(AND(Raw!RV10=4,COUNTIF(Raw!RZ10:SG10,6)=0),Raw!RV10&lt;&gt;4),OR(AND(Raw!RW10=4,COUNTIF(Raw!RZ10:SG10,7)=0),Raw!RW10&lt;&gt;4),OR(AND(Raw!RX10=4,COUNTIF(Raw!RZ10:SG10,8)=0),Raw!RX10&lt;&gt;4)),"",1)))</f>
        <v/>
      </c>
      <c r="AY10" t="str">
        <f>IF(A10=0,"",IF(COUNTA(Raw!SH10:ST10)=0,"",IF(AND(OR(AND(Raw!SH10=4,COUNTIF(Raw!SO10:ST10,1)=0),Raw!SH10&lt;&gt;4),OR(AND(Raw!SI10=4,COUNTIF(Raw!SO10:ST10,2)=0),Raw!SI10&lt;&gt;4),OR(AND(Raw!SJ10=4,COUNTIF(Raw!SO10:ST10,3)=0),Raw!SJ10&lt;&gt;4),OR(AND(Raw!SK10=4,COUNTIF(Raw!SO10:ST10,4)=0),Raw!SK10&lt;&gt;4),OR(AND(Raw!SL10=4,COUNTIF(Raw!SO10:ST10,5)=0),Raw!SL10&lt;&gt;4),OR(AND(Raw!SM10=4,COUNTIF(Raw!SO10:ST10,6)=0),Raw!SM10&lt;&gt;4)),"",1)))</f>
        <v/>
      </c>
      <c r="AZ10" t="str">
        <f>IF(A10=0,"",IF(COUNTA(Raw!SU10:TG10)=0,"",IF(AND(OR(AND(Raw!SU10=4,COUNTIF(Raw!TB10:TG10,1)=0),Raw!SU10&lt;&gt;4),OR(AND(Raw!SV10=4,COUNTIF(Raw!TB10:TG10,2)=0),Raw!SV10&lt;&gt;4),OR(AND(Raw!SW10=4,COUNTIF(Raw!TB10:TG10,3)=0),Raw!SW10&lt;&gt;4),OR(AND(Raw!SX10=4,COUNTIF(Raw!TB10:TG10,4)=0),Raw!SX10&lt;&gt;4),OR(AND(Raw!SY10=4,COUNTIF(Raw!TB10:TG10,5)=0),Raw!SY10&lt;&gt;4),OR(AND(Raw!SZ10=4,COUNTIF(Raw!TB10:TG10,6)=0),Raw!SZ10&lt;&gt;4)),"",1)))</f>
        <v/>
      </c>
      <c r="BA10" t="str">
        <f>IF(A10=0,"",IF(COUNTA(Raw!TH10:TT10)=0,"",IF(AND(OR(AND(Raw!TH10=4,COUNTIF(Raw!TO10:TT10,1)=0),Raw!TH10&lt;&gt;4),OR(AND(Raw!TI10=4,COUNTIF(Raw!TO10:TT10,2)=0),Raw!TI10&lt;&gt;4),OR(AND(Raw!TJ10=4,COUNTIF(Raw!TO10:TT10,3)=0),Raw!TJ10&lt;&gt;4),OR(AND(Raw!TK10=4,COUNTIF(Raw!TO10:TT10,4)=0),Raw!TK10&lt;&gt;4),OR(AND(Raw!TL10=4,COUNTIF(Raw!TO10:TT10,5)=0),Raw!TL10&lt;&gt;4),OR(AND(Raw!TM10=4,COUNTIF(Raw!TO10:TT10,6)=0),Raw!TM10&lt;&gt;4)),"",1)))</f>
        <v/>
      </c>
      <c r="BB10" t="str">
        <f>IF(A10=0,"",IF(COUNTA(Raw!TU10:UI10)=0,"",IF(AND(OR(AND(Raw!TU10=4,COUNTIF(Raw!UC10:UI10,1)=0),Raw!TU10&lt;&gt;4),OR(AND(Raw!TV10=4,COUNTIF(Raw!UC10:UI10,2)=0),Raw!TV10&lt;&gt;4),OR(AND(Raw!TW10=4,COUNTIF(Raw!UC10:UI10,3)=0),Raw!TW10&lt;&gt;4),OR(AND(Raw!TX10=4,COUNTIF(Raw!UC10:UI10,4)=0),Raw!TX10&lt;&gt;4),OR(AND(Raw!TY10=4,COUNTIF(Raw!UC10:UI10,5)=0),Raw!TY10&lt;&gt;4),OR(AND(Raw!TZ10=4,COUNTIF(Raw!UC10:UI10,6)=0),Raw!TZ10&lt;&gt;4),OR(AND(Raw!UA10=4,COUNTIF(Raw!UC10:UI10,7)=0),Raw!UA10&lt;&gt;4)),"",1)))</f>
        <v/>
      </c>
      <c r="BC10" t="str">
        <f>IF(A10=0,"",IF(COUNTA(Raw!UJ10:UV10)=0,"",IF(AND(OR(AND(Raw!UJ10=4,COUNTIF(Raw!UQ10:UV10,1)=0),Raw!UJ10&lt;&gt;4),OR(AND(Raw!UK10=4,COUNTIF(Raw!UQ10:UV10,2)=0),Raw!UK10&lt;&gt;4),OR(AND(Raw!UL10=4,COUNTIF(Raw!UQ10:UV10,3)=0),Raw!UL10&lt;&gt;4),OR(AND(Raw!UM10=4,COUNTIF(Raw!UQ10:UV10,4)=0),Raw!UM10&lt;&gt;4),OR(AND(Raw!UN10=4,COUNTIF(Raw!UQ10:UV10,5)=0),Raw!UN10&lt;&gt;4),OR(AND(Raw!UO10=4,COUNTIF(Raw!UQ10:UV10,6)=0),Raw!UO10&lt;&gt;4)),"",1)))</f>
        <v/>
      </c>
      <c r="BD10" t="str">
        <f>IF(A10=0,"",IF(COUNTA(Raw!UW10:VG10)=0,"",IF(AND(OR(AND(Raw!UW10=4,COUNTIF(Raw!VC10:VG10,1)=0),Raw!UW10&lt;&gt;4),OR(AND(Raw!UX10=4,COUNTIF(Raw!VC10:VG10,2)=0),Raw!UX10&lt;&gt;4),OR(AND(Raw!UY10=4,COUNTIF(Raw!VC10:VG10,3)=0),Raw!UY10&lt;&gt;4),OR(AND(Raw!UZ10=4,COUNTIF(Raw!VC10:VG10,4)=0),Raw!UZ10&lt;&gt;4),OR(AND(Raw!VA10=4,COUNTIF(Raw!VC10:VG10,5)=0),Raw!VA10&lt;&gt;4)),"",1)))</f>
        <v/>
      </c>
      <c r="BE10" t="str">
        <f>IF(A10=0,"",IF(COUNTA(Raw!VH10:VP10)=0,"",
IF(AND(
OR(AND(Raw!VH10=4,COUNTIF(Raw!VM10:VP10,1)=0),Raw!VH10&lt;&gt;4),
OR(AND(Raw!VI10=4,COUNTIF(Raw!VM10:VP10,2)=0),Raw!VI10&lt;&gt;4),
OR(AND(Raw!VJ10=4,COUNTIF(Raw!VM10:VP10,3)=0),Raw!VJ10&lt;&gt;4),
OR(AND(Raw!VK10=4,COUNTIF(Raw!VM10:VP10,4)=0),Raw!VK10&lt;&gt;4)
),"",1)))</f>
        <v/>
      </c>
      <c r="BF10" t="str">
        <f>IF(A10=0,"",IF(COUNTA(Raw!VQ10:WK10)=0,"",
IF(AND(
OR(AND(Raw!VQ10=4,COUNTIF(Raw!WB10:WK10,1)=0),Raw!VQ10&lt;&gt;4),
OR(AND(Raw!VR10=4,COUNTIF(Raw!WB10:WK10,2)=0),Raw!VR10&lt;&gt;4),
OR(AND(Raw!VS10=4,COUNTIF(Raw!WB10:WK10,3)=0),Raw!VS10&lt;&gt;4),
OR(AND(Raw!VT10=4,COUNTIF(Raw!WB10:WK10,4)=0),Raw!VT10&lt;&gt;4),
OR(AND(Raw!VU10=4,COUNTIF(Raw!WB10:WK10,5)=0),Raw!VU10&lt;&gt;4),
OR(AND(Raw!VV10=4,COUNTIF(Raw!WB10:WK10,6)=0),Raw!VV10&lt;&gt;4),
OR(AND(Raw!VW10=4,COUNTIF(Raw!WB10:WK10,7)=0),Raw!VW10&lt;&gt;4),
OR(AND(Raw!VX10=4,COUNTIF(Raw!WB10:WK10,8)=0),Raw!VX10&lt;&gt;4),
OR(AND(Raw!VY10=4,COUNTIF(Raw!WB10:WK10,9)=0),Raw!VX10&lt;&gt;4),
OR(AND(Raw!VZ10=4,COUNTIF(Raw!WB10:WK10,10)=0),Raw!VZ10&lt;&gt;4)
),"",1)))</f>
        <v/>
      </c>
      <c r="BG10" t="str">
        <f>IF(A10=0,"",IF(COUNTA(Raw!WL10:XB10)=0,"",
IF(AND(
OR(AND(Raw!WL10=4,COUNTIF(Raw!WU10:XB10,1)=0),Raw!WL10&lt;&gt;4),
OR(AND(Raw!WM10=4,COUNTIF(Raw!WU10:XB10,2)=0),Raw!WM10&lt;&gt;4),
OR(AND(Raw!WN10=4,COUNTIF(Raw!WU10:XB10,3)=0),Raw!WN10&lt;&gt;4),
OR(AND(Raw!WO10=4,COUNTIF(Raw!WU10:XB10,4)=0),Raw!WO10&lt;&gt;4),
OR(AND(Raw!WP10=4,COUNTIF(Raw!WU10:XB10,5)=0),Raw!WP10&lt;&gt;4),
OR(AND(Raw!WQ10=4,COUNTIF(Raw!WU10:XB10,6)=0),Raw!WQ10&lt;&gt;4),
OR(AND(Raw!WR10=4,COUNTIF(Raw!WU10:XB10,7)=0),Raw!WR10&lt;&gt;4),
OR(AND(Raw!WS10=4,COUNTIF(Raw!WU10:XB10,8)=0),Raw!WS10&lt;&gt;4)
),"",1)))</f>
        <v/>
      </c>
      <c r="BH10" t="str">
        <f>IF(A10=0,"",IF(COUNTA(Raw!XC10:XK10)=0,"",
IF(AND(
OR(AND(Raw!XC10=4,COUNTIF(Raw!XH10:XK10,1)=0),Raw!XC10&lt;&gt;4),
OR(AND(Raw!XD10=4,COUNTIF(Raw!XH10:XK10,2)=0),Raw!XD10&lt;&gt;4),
OR(AND(Raw!XE10=4,COUNTIF(Raw!XH10:XK10,3)=0),Raw!XE10&lt;&gt;4),
OR(AND(Raw!XF10=4,COUNTIF(Raw!XH10:XK10,4)=0),Raw!XF10&lt;&gt;4)
),"",1)))</f>
        <v/>
      </c>
      <c r="BI10" t="str">
        <f>IF(A10=0,"",IF(COUNTA(Raw!XL10:XT10)=0,"",
IF(AND(
OR(AND(Raw!XL10=4,COUNTIF(Raw!XQ10:XT10,1)=0),Raw!XL10&lt;&gt;4),
OR(AND(Raw!XM10=4,COUNTIF(Raw!XQ10:XT10,2)=0),Raw!XM10&lt;&gt;4),
OR(AND(Raw!XN10=4,COUNTIF(Raw!XQ10:XT10,3)=0),Raw!XN10&lt;&gt;4),
OR(AND(Raw!XO10=4,COUNTIF(Raw!XQ10:XT10,4)=0),Raw!XO10&lt;&gt;4)
),"",1)))</f>
        <v/>
      </c>
      <c r="BJ10" t="str">
        <f>IF(A10=0,"",IF(COUNTA(Raw!XU10:YI10)=0,"",
IF(AND(
OR(AND(Raw!XU10=4,COUNTIF(Raw!YC10:YI10,1)=0),Raw!XU10&lt;&gt;4),
OR(AND(Raw!XV10=4,COUNTIF(Raw!YC10:YI10,2)=0),Raw!XV10&lt;&gt;4),
OR(AND(Raw!XW10=4,COUNTIF(Raw!YC10:YI10,3)=0),Raw!XW10&lt;&gt;4),
OR(AND(Raw!XX10=4,COUNTIF(Raw!YC10:YI10,4)=0),Raw!XX10&lt;&gt;4),
OR(AND(Raw!XY10=4,COUNTIF(Raw!YC10:YI10,5)=0),Raw!XY10&lt;&gt;4),
OR(AND(Raw!XZ10=4,COUNTIF(Raw!YC10:YI10,6)=0),Raw!XZ10&lt;&gt;4),
OR(AND(Raw!YA10=4,COUNTIF(Raw!YC10:YI10,7)=0),Raw!YA10&lt;&gt;4)
),"",1)))</f>
        <v/>
      </c>
      <c r="BK10" t="str">
        <f>IF(A10=0,"",IF(COUNTA(Raw!YJ10:YR10)=0,"",
IF(AND(
OR(AND(Raw!YJ10=4,COUNTIF(Raw!YO10:YR10,1)=0),Raw!YJ10&lt;&gt;4),
OR(AND(Raw!YK10=4,COUNTIF(Raw!YO10:YR10,2)=0),Raw!YK10&lt;&gt;4),
OR(AND(Raw!YL10=4,COUNTIF(Raw!YO10:YR10,3)=0),Raw!YL10&lt;&gt;4),
OR(AND(Raw!YM10=4,COUNTIF(Raw!YO10:YR10,4)=0),Raw!YM10&lt;&gt;4)
),"",1)))</f>
        <v/>
      </c>
      <c r="BL10" t="str">
        <f>IF(A10=0,"",IF(COUNTA(Raw!YS10:YU10)=0,"",IF(AND(Raw!YS10=4,ISBLANK(Raw!YU10)),"",IF(AND(Raw!YS10&lt;&gt;4,ISBLANK(Raw!YU10)=FALSE),"",1))))</f>
        <v/>
      </c>
    </row>
    <row r="11" spans="1:91">
      <c r="A11" s="20">
        <f>Raw!A11</f>
        <v>8</v>
      </c>
      <c r="B11" s="19" t="str">
        <f>IF(A11=0,"",IF(AND(Raw!AC11=1,COUNTA(Raw!AR11:IC11)&gt;0,COUNTA(Raw!ID11:YU11)=0),"",IF(AND(Raw!AC11=2,COUNTA(Raw!AR11:IC11)=0,COUNTA(Raw!ID11:MV11)&gt;0,COUNTA(Raw!MW11:YU11)=0),"",IF(AND(Raw!AC11=3,COUNTA(Raw!AP11:MV11)=0,COUNTA(Raw!MW11:YU11)&gt;0),"",1))))</f>
        <v/>
      </c>
      <c r="C11" s="19" t="str">
        <f>IF(A11=0,"",IF(AND(Raw!AK11=1,ISBLANK(Raw!AM11)=FALSE,ISBLANK(Raw!AO11)),"",IF(AND(Raw!AK11=2,ISBLANK(Raw!AM11),ISBLANK(Raw!AO11)=FALSE),"",1)))</f>
        <v/>
      </c>
      <c r="D11" s="19" t="str">
        <f>IF(A11=0,"",IF(COUNTA(Raw!AS11:AZ11)=0,"",IF(AND(Raw!AS11+Raw!AT11=100,Raw!AU11+Raw!AV11=100,Raw!AW11+Raw!AX11=100,Raw!AY11+Raw!AZ11=100),"",1)))</f>
        <v/>
      </c>
      <c r="E11" s="19" t="str">
        <f>IF(A11=0,"",IF(ISBLANK(Raw!AQ11),"",IF(Raw!AQ11=1,"",1)))</f>
        <v/>
      </c>
      <c r="F11" s="19" t="str">
        <f>IF(A11=0,"",IF(ISBLANK(Raw!AR11),"",IF(AND(Raw!AR11&gt;=0,Raw!AR11&lt;=100),"",1)))</f>
        <v/>
      </c>
      <c r="G11" s="19" t="str">
        <f>IF(A11=0,"",IF(AND(ISBLANK(Raw!BA11),ISBLANK(Raw!AS11)),"",IF(AND(Raw!AS11&gt;0,ISBLANK(Raw!BA11)=FALSE),"",1)))</f>
        <v/>
      </c>
      <c r="H11" s="19" t="str">
        <f>IF(A11=0,"",IF(COUNTA(Raw!BA11:BH11)=0,"",IF(AND(Raw!BA11=0,COUNTA(Raw!BB11:BH11)=0),"",IF(AND(Raw!BA11&gt;0,COUNTA(Raw!BB11:BH11)&gt;0),"",1))))</f>
        <v/>
      </c>
      <c r="I11" s="19" t="str">
        <f>IF(A11=0,"",IF(AND(ISBLANK(Raw!BI11),ISBLANK(Raw!BJ11)),"",IF(AND(Raw!BI11=1,ISBLANK(Raw!BJ11)=FALSE),"",IF(AND(Raw!BI11=2,ISBLANK(Raw!BJ11)),"",1))))</f>
        <v/>
      </c>
      <c r="J11" s="19" t="str">
        <f>IF(A11=0,"",IF(AND(ISBLANK(Raw!AT11),COUNTBLANK(Raw!BK11:BQ11)),"",IF(AND(Raw!AT11&gt;0,COUNTA(Raw!BK11:BQ11)&gt;0),"",IF(AND(Raw!AT11=0,COUNTA(Raw!BK11:BQ11)=0),"",1))))</f>
        <v/>
      </c>
      <c r="K11" s="19" t="str">
        <f>IF(A11=0,"",IF(AND(ISBLANK(Raw!AS11),COUNTA(Raw!BR11:BX11)=0),"",IF(AND(Raw!AS11&gt;0,COUNTA(Raw!BR11:BX11)&gt;0),"",IF(AND(Raw!AS11=0,COUNTA(Raw!BR11:BX11)=0),"",1))))</f>
        <v/>
      </c>
      <c r="L11" s="19" t="str">
        <f>IF(A11=0,"",IF(AND(COUNTA(Raw!BK11:BX11)=0,COUNTA(Raw!BY11:CH11)=0),"",IF(AND(COUNTIF(Raw!BK11:BX11,1)&gt;0,COUNTA(Raw!BY11:CH11)&gt;0),"",IF(AND(COUNTIF(Raw!BK11:BX11,1)=0,COUNTA(Raw!BY11:CH11)=0),"",1))))</f>
        <v/>
      </c>
      <c r="M11" s="19" t="str">
        <f>IF(A11=0,"",IF(AND(COUNTA(Raw!BK11:BX11)=0,COUNTA(Raw!CI11:CR11)),"",IF(AND(COUNTIF(Raw!BK11:BX11,3)&gt;0,COUNTA(Raw!CI11:CR11)&gt;0),"",IF(AND(COUNTIF(Raw!BK11:BX11,3)=0,COUNTA(Raw!CI11:CR11)=0),"",1))))</f>
        <v/>
      </c>
      <c r="N11" s="19" t="str">
        <f>IF(A11=0,"",IF(COUNTA(Raw!CS11:DF11)=0,"",IF(AND(COUNTIF(Raw!CS11:CV11,1)=1,COUNTA(Raw!CW11:DA11)&gt;0,COUNTA(Raw!DB11:DF11)=0),"",IF(AND(COUNTIF(Raw!CS11:CV11,2)=1,COUNTA(Raw!CW11:DA11)=0,COUNTA(Raw!DB11:DF11)&gt;0),"",IF(AND(COUNTA(Raw!CS11:CV11)&gt;0,COUNTA(Raw!CW11:DF11)=0),"",1)))))</f>
        <v/>
      </c>
      <c r="O11" s="19" t="str">
        <f>IF(A11=0,"",IF(COUNTA(Raw!DG11:DP11)=0,"",IF(AND(COUNTIF(Raw!BK11:BQ11,1)&gt;0,OR(COUNTIF(Raw!DG11:DP11,1)=1,COUNTIF(Raw!DG11:DP11,2)=1,COUNTIF(Raw!DG11:DP11,3)=1)),"",IF(AND(COUNTIF(Raw!BK11:BQ11,1)=0,AND(COUNTIF(Raw!DG11:DP11,1)=0,COUNTIF(Raw!DG11:DP11,2)=0,COUNTIF(Raw!DG11:DP11,3)=0)),"",1))))</f>
        <v/>
      </c>
      <c r="P11" s="19" t="str">
        <f>IF(A11=0,"",IF(COUNTA(Raw!DG11:DR11)=0,"",IF(AND(COUNTIF(Raw!DG11:DP11,4)=1,ISBLANK(Raw!DQ11)=FALSE,ISBLANK(Raw!DR11)),"",IF(AND(COUNTIF(Raw!DG11:DP11,7)=1,ISBLANK(Raw!DQ11),ISBLANK(Raw!DR11)=FALSE),"",IF(AND(COUNTA(Raw!DG11:DP11)&gt;0,COUNTIF(Raw!DG11:DP11,4)=0,COUNTIF(Raw!DG11:DP11,7)=0,COUNTA(Raw!DQ11:DR11)=0),"",1)))))</f>
        <v/>
      </c>
      <c r="Q11" s="19" t="str">
        <f>IF(A11=0,"",IF(AND(COUNTA(Raw!DS11:DU11)=0,COUNTA(Raw!BK11:BQ11)=0),"",IF(AND(COUNTIF(Raw!BK11:BQ11,1)&gt;0,COUNTA(Raw!DS11:DU11)&gt;0),"",IF(AND(COUNTIF(Raw!BK11:BQ11,1)=0,COUNTA(Raw!DS11:DU11)=0),"",1))))</f>
        <v/>
      </c>
      <c r="R11" s="19" t="str">
        <f>IF(A11=0,"",IF(AND(ISBLANK(Raw!AT11),ISBLANK(Raw!EJ11)),"",IF(AND(Raw!AT11&gt;0,ISBLANK(Raw!EJ11)=FALSE,Raw!EJ11&gt;=0,Raw!EJ11&lt;=7),"",IF(AND(Raw!AT11=0,ISBLANK(Raw!EJ11)),"",1))))</f>
        <v/>
      </c>
      <c r="S11" t="str">
        <f>IF(A11=0,"",IF(AND(ISBLANK(Raw!AS11),ISBLANK(Raw!EK11)),"",IF(AND(Raw!AS11&gt;0,ISBLANK(Raw!EK11)=FALSE),"",IF(AND(Raw!AS11=0,ISBLANK(Raw!EK11)),"",1))))</f>
        <v/>
      </c>
      <c r="T11" s="19" t="str">
        <f>IF(A11=0,"",IF(AND(ISBLANK(Raw!AT11),COUNTA(Raw!EL11:EQ11)=0),"",IF(AND(Raw!AT11&gt;0,COUNTA(Raw!EL11:EQ11)&gt;0),"",IF(AND(Raw!AT11=0,COUNTA(Raw!EL11:EQ11)=0),"",1))))</f>
        <v/>
      </c>
      <c r="U11" t="str">
        <f>IF(A11=0,"",IF(AND(ISBLANK(Raw!AT11),COUNTA(Raw!ER11:EU11)=0),"",IF(AND(Raw!AT11&gt;0,COUNTA(Raw!ER11:EU11)&gt;0),"",IF(AND(Raw!AT11=0,COUNTA(Raw!ER11:EU11)=0),"",1))))</f>
        <v/>
      </c>
      <c r="V11" t="str">
        <f>IF(A11=0,"",IF(AND(ISBLANK(Raw!AS11),COUNTA(Raw!EV11:FA11)=0),"",IF(AND(Raw!AS11&gt;0,COUNTA(Raw!EV11:FA11)&gt;0),"",IF(AND(Raw!AS11=0,COUNTA(Raw!EV11:FA11)=0),"",1))))</f>
        <v/>
      </c>
      <c r="W11" t="str">
        <f>IF(A11=0,"",IF(AND(ISBLANK(Raw!AS11),COUNTA(Raw!FB11:FE11)=0),"",IF(AND(Raw!AS11&gt;0,COUNTA(Raw!FB11:FE11)&gt;0),"",IF(AND(Raw!AS11=0,COUNTA(Raw!FB11:FE11)=0),"",1))))</f>
        <v/>
      </c>
      <c r="X11" t="str">
        <f>IF(A11=0,"",IF(AND(ISBLANK(Raw!AT11),COUNTA(Raw!FF11:FI11)=0),"",IF(AND(Raw!AT11&gt;0,COUNTA(Raw!FF11:FI11)&gt;0),"",IF(AND(Raw!AT11=0,COUNTA(Raw!FF11:FI11)=0),"",1))))</f>
        <v/>
      </c>
      <c r="Y11" t="str">
        <f>IF(A11=0,"",IF(AND(ISBLANK(Raw!AS11),COUNTA(Raw!FJ11:FM11)=0),"",IF(AND(Raw!AS11&gt;0,COUNTA(Raw!FJ11:FM11)&gt;0),"",IF(AND(Raw!AS11=0,COUNTA(Raw!FJ11:FM11)=0),"",1))))</f>
        <v/>
      </c>
      <c r="Z11" t="str">
        <f>IF(A11=0,"",IF(AND(COUNTA(Raw!FN11:FT11)=0,ISBLANK(Raw!FU11)),"",IF(AND(COUNTIF(Raw!FN11:FT11,1)&gt;0,ISBLANK(Raw!FU11)=FALSE),"",IF(AND(COUNTIF(Raw!FN11:FT11,1)=0,ISBLANK(Raw!FU11)),"",1))))</f>
        <v/>
      </c>
      <c r="AA11" s="19" t="str">
        <f>IF(A11=0,"",IF(AND(ISBLANK(Raw!BI11),COUNTA(Raw!FV11:GH11)=0),"",IF(AND(Raw!BI11&lt;&gt;1,COUNTIF(Raw!FV11:GH11,6)=0),"",IF(Raw!BI11=1,"",1))))</f>
        <v/>
      </c>
      <c r="AB11" t="str">
        <f>IF(A11=0,"",IF(AND(ISBLANK(Raw!GI11),COUNTA(Raw!GJ11:GQ11)=0),"",IF(AND(Raw!GI11=1,COUNTA(Raw!GJ11:GQ11)&gt;0),"",IF(AND(Raw!GI11=2,COUNTA(Raw!GJ11:GQ11)=0),"",1))))</f>
        <v/>
      </c>
      <c r="AC11" s="19" t="str">
        <f>IF(A11=0,"",IF(AND(COUNTA(Raw!GY11:HF11)=0,ISBLANK(Raw!HG11)),"",IF(AND(OR(COUNTIF(Raw!GY11:HE11,1)&gt;0,COUNTIF(Raw!GY11:HE11,2)&gt;0),ISBLANK(Raw!HG11)=FALSE),"",IF(AND(COUNTA(Raw!GY11:HF11)&gt;0,ISBLANK(Raw!HG11),COUNTIF(Raw!GY11:HE11,1)=0,COUNTIF(Raw!GY11:HE11,2)=0),"",1))))</f>
        <v/>
      </c>
      <c r="AD11" s="19" t="str">
        <f>IF(A11=0,"",IF(COUNTA(Raw!HU11:IB11)=0,"",IF(AND(Raw!AK11&lt;&gt;2,COUNTIF(Raw!HU11:IA11,2)=0,COUNTIF(Raw!HU11:IA11,3)=0),"",IF(Raw!AK11=2,"",1))))</f>
        <v/>
      </c>
      <c r="AE11" s="19" t="str">
        <f>IF(A11=0,"",IF(AND(Raw!AK11=2,ISBLANK(Raw!IC11)=FALSE),"",IF(AND(Raw!AK11&lt;&gt;2,ISBLANK(Raw!IC11)),"",1)))</f>
        <v/>
      </c>
      <c r="AF11" s="19" t="str">
        <f>IF(A11=0,"",IF(COUNTA(Raw!ID11:IF11)=0,"",IF(AND(MATCH(2023-Raw!ID11,Code!$A$3:$A$12,1)=Raw!IF11,2023-Raw!ID11=Raw!IE11),"",1)))</f>
        <v/>
      </c>
      <c r="AG11" s="19" t="str">
        <f>IF(A11=0,"",IF(COUNTA(Raw!IG11:II11)=0,"",IF(AND(Raw!IG11=4,ISBLANK(Raw!II11)=FALSE),"",IF(AND(Raw!IG11&lt;&gt;4,ISBLANK(Raw!II11)),"",1))))</f>
        <v/>
      </c>
      <c r="AH11" s="19" t="str">
        <f>IF(A11=0,"",IF(COUNTA(Raw!IJ11:IM11)=0,"",IF(AND(Raw!IJ11=1,ISBLANK(Raw!IK11)=FALSE),"",IF(AND(Raw!IJ11=2,COUNTA(Raw!IK11:IM11)&gt;0),"",1))))</f>
        <v/>
      </c>
      <c r="AI11" s="19" t="str">
        <f>IF(A11=0,"",IF(COUNTA(Raw!IK11:IM11)=0,"",IF(AND(Raw!IK11=1,ISBLANK(Raw!IL11)=FALSE),"",IF(AND(Raw!IK11=2,COUNTA(Raw!IL11:IM11)=0),"",1))))</f>
        <v/>
      </c>
      <c r="AJ11" s="19" t="str">
        <f>IF(A11=0,"",IF(COUNTA(Raw!JD11:JJ11)=0,"",IF(AND(Raw!JD11&gt;600,COUNTA(Raw!JE11:JI11)&gt;0),"",IF(AND(Raw!JD11&lt;=600,COUNTA(Raw!JE11:JJ11)=0),"",1))))</f>
        <v/>
      </c>
      <c r="AK11" s="19" t="str">
        <f>IF(A11=0,"",IF(COUNTA(Raw!JK11:KA11)=0,"",IF(AND(Raw!JK11=1,COUNTA(Raw!JM11:JV11)&gt;0),"",IF(AND(Raw!JK11=3,COUNTA(Raw!JM11:JV11)&gt;0,COUNTA(Raw!JW11:KA11)=0),"",IF(AND(ISBLANK(Raw!JK11)=FALSE,Raw!JK11&lt;&gt;1,Raw!JK11&lt;&gt;3,COUNTA(Raw!JM11:KA11)=0),"",1)))))</f>
        <v/>
      </c>
      <c r="AL11" s="19" t="str">
        <f>IF(A11=0,"",IF(COUNTA(Raw!JW11:KA11)=0,"",IF(AND(COUNTIF(Raw!JW11:JZ11,4)=0,COUNTA(Raw!JW11:JZ11)&gt;0,ISBLANK(Raw!KA11)=FALSE),"",IF(AND(COUNTIF(Raw!JW11:KA11,4)&gt;0,ISBLANK(Raw!KA11)),"",1))))</f>
        <v/>
      </c>
      <c r="AM11" s="19" t="str">
        <f>IF(A11=0,"",IF(COUNTA(Raw!KT11:KU11)=0,"",IF(AND(Raw!KT11=1,ISBLANK(Raw!KU11)=FALSE),"",IF(AND(Raw!KT11=2,ISBLANK(Raw!KU11)),"",1))))</f>
        <v/>
      </c>
      <c r="AN11" s="19" t="str">
        <f>IF(A11=0,"",IF(COUNTA(Raw!KX11:LF11)=0,"",IF(AND(COUNTIF(Raw!KX11:LB11,5)=1,COUNTA(Raw!KX11:LB11)=1,COUNTA(Raw!LC11:LF11)=0),"",IF(AND(COUNTIF(Raw!KX11:LB11,5)=0,COUNTA(Raw!KX11:LB11)&gt;0,COUNTA(Raw!LC11:LF11)&gt;0),"",1))))</f>
        <v/>
      </c>
      <c r="AO11" s="19" t="str">
        <f>IF(A11=0,"",IF(COUNTA(Raw!LM11:LU11)=0,"",IF(AND(Raw!LM11=1,ISBLANK(Raw!LN11)=FALSE,COUNTA(Raw!LO11:LU11)&gt;0),"",IF(AND(Raw!LM11=2,COUNTA(Raw!LN11:LU11)=0),"",1))))</f>
        <v/>
      </c>
      <c r="AP11" s="19" t="str">
        <f>IF(A11=0,"",IF(COUNTA(Raw!MY11:OG11)=0,"",IF(AND(Raw!MY11=2,COUNTA(Raw!MZ11:OG11)=0),"",IF(AND(Raw!MY11=1,COUNTA(Raw!MZ11:OG11)&gt;0),"",1))))</f>
        <v/>
      </c>
      <c r="AQ11" s="19" t="str">
        <f>IF(A11=0,"",IF(COUNTA(Raw!NC11:NW11)=0,"",IF(AND(COUNTIF(Raw!NC11:NG11,3)&gt;0,COUNTA(Raw!NH11:NQ11)&gt;0),"",IF(AND(COUNTA(Raw!NC11:NG11)&gt;0,COUNTIF(Raw!NC11:NG11,3)=0,COUNTA(Raw!NH11:NW11)=0),"",1))))</f>
        <v/>
      </c>
      <c r="AR11" s="19" t="str">
        <f>IF(A11=0,"",IF(COUNTA(Raw!NH11:NW11)=0,"",IF(AND(COUNTIF(Raw!NH11:NQ11,10)&gt;0,COUNTA(Raw!NR11:NW11)&gt;0),"",IF(AND(COUNTA(Raw!NH11:NQ11)&gt;0,COUNTIF(Raw!NH11:NQ11,10)=0,COUNTA(Raw!NR11:NY11)=0),"",1))))</f>
        <v/>
      </c>
      <c r="AS11" s="19" t="str">
        <f>IF(A11=0,"",IF(COUNTA(Raw!NY11:OG11)=0,"",IF(AND(Raw!NY11=1,COUNTA(Raw!NZ11:OG11)&gt;0),"",IF(AND(Raw!NY11=2,COUNTA(Raw!NZ11:OG11)=0),"",1))))</f>
        <v/>
      </c>
      <c r="AT11" s="19" t="str">
        <f>IF(A11=0,"",IF(COUNTA(Raw!OH11:OY11)=0,"",IF(AND(Raw!OH11=1,COUNTA(Raw!OI11:OY11)&gt;0),"",IF(AND(Raw!OH11=2,COUNTA(Raw!OI11:OY11)=0),"",1))))</f>
        <v/>
      </c>
      <c r="AU11" s="19" t="str">
        <f>IF(A11=0,"",IF(COUNTA(Raw!PR11:QB11)=0,"",
IF(AND(OR(AND(COUNTIF(Raw!PR11:QB11,1)=1,COUNTA(Raw!QI11:QY11)&gt;0),AND(COUNTIF(Raw!PR11:QB11,1)=0,COUNTA(Raw!QI11:QY11)=0)),OR(AND(COUNTIF(Raw!PR11:QB11,2)=1,COUNTA(Raw!QZ11:RP11)&gt;0),AND(COUNTIF(Raw!PR11:QB11,2)=0,COUNTA(Raw!QZ11:RP11)=0)),OR(AND(COUNTIF(Raw!PR11:QB11,3)=1,COUNTA(Raw!RQ11:SG11)&gt;0),AND(COUNTIF(Raw!PR11:QB11,3)=0,COUNTA(Raw!RQ11:SG11)=0)),OR(AND(COUNTIF(Raw!PR11:QB11,4)=1,COUNTA(Raw!SH11:ST11)&gt;0),AND(COUNTIF(Raw!PR11:QB11,4)=0,COUNTA(Raw!SH11:ST11)=0)),OR(AND(COUNTIF(Raw!PR11:QB11,5)=1,COUNTA(Raw!SU11:TG11)&gt;0),AND(COUNTIF(Raw!PR11:QB11,5)=0,COUNTA(Raw!SU11:TG11)=0)),OR(AND(COUNTIF(Raw!PR11:QB11,6)=1,COUNTA(Raw!TH11:TT11)&gt;0),AND(COUNTIF(Raw!PR11:QB11,6)=0,COUNTA(Raw!TH11:TT11)=0)),OR(AND(COUNTIF(Raw!PR11:QB11,7)=1,COUNTA(Raw!TU11:UI11)&gt;0),AND(COUNTIF(Raw!PR11:QB11,7)=0,COUNTA(Raw!TU11:UI11)=0)),OR(AND(COUNTIF(Raw!PR11:QB11,8)=1,COUNTA(Raw!UJ11:UV11)&gt;0),AND(COUNTIF(Raw!PR11:QB11,8)=0,COUNTA(Raw!UJ11:UV11)=0)),OR(AND(COUNTIF(Raw!PR11:QB11,9)=1,COUNTA(Raw!UW11:VG11)&gt;0),AND(COUNTIF(Raw!PR11:QB11,9)=0,COUNTA(Raw!UW11:VG11)=0)),OR(AND(COUNTIF(Raw!PR11:QB11,10)=1,COUNTA(Raw!VH11:VP11)&gt;0),AND(COUNTIF(Raw!PR11:QB11,10)=0,COUNTA(Raw!VH11:VP11)=0)),OR(AND(COUNTIF(Raw!PR11:QB11,11)=1,COUNTA(Raw!VQ11:WK11)&gt;0),AND(COUNTIF(Raw!PR11:QB11,11)=0,COUNTA(Raw!VQ11:WK11)=0))),"",1)))</f>
        <v/>
      </c>
      <c r="AV11" s="19" t="str">
        <f>IF(A11=0,"",IF(COUNTA(Raw!QI11:QY11)=0,"",IF(AND(OR(AND(Raw!QI11=4,COUNTIF(Raw!QR11:QY11,1)=0),Raw!QI11&lt;&gt;4),OR(AND(Raw!QJ11=4,COUNTIF(Raw!QR11:QY11,2)=0),Raw!QJ11&lt;&gt;4),OR(AND(Raw!QK11=4,COUNTIF(Raw!QR11:QY11,3)=0),Raw!QK11&lt;&gt;4),OR(AND(Raw!QL11=4,COUNTIF(Raw!QR11:QY11,4)=0),Raw!QL11&lt;&gt;4),OR(AND(Raw!QM11=4,COUNTIF(Raw!QR11:QY11,5)=0),Raw!QM11&lt;&gt;4),OR(AND(Raw!QN11=4,COUNTIF(Raw!QR11:QY11,6)=0),Raw!QN11&lt;&gt;4),OR(AND(Raw!QO11=4,COUNTIF(Raw!QR11:QY11,7)=0),Raw!QO11&lt;&gt;4),OR(AND(Raw!QP11=4,COUNTIF(Raw!QR11:QY11,8)=0),Raw!QP11&lt;&gt;4)),"",1)))</f>
        <v/>
      </c>
      <c r="AW11" t="str">
        <f>IF(A11=0,"",IF(COUNTA(Raw!QZ11:RP11)=0,"",IF(AND(OR(AND(Raw!QZ11=4,COUNTIF(Raw!RI11:RP11,1)=0),Raw!QZ11&lt;&gt;4),OR(AND(Raw!RA11=4,COUNTIF(Raw!RI11:RP11,2)=0),Raw!RA11&lt;&gt;4),OR(AND(Raw!RB11=4,COUNTIF(Raw!RI11:RP11,3)=0),Raw!RB11&lt;&gt;4),OR(AND(Raw!RC11=4,COUNTIF(Raw!RI11:RP11,4)=0),Raw!RC11&lt;&gt;4),OR(AND(Raw!RD11=4,COUNTIF(Raw!RI11:RP11,5)=0),Raw!RD11&lt;&gt;4),OR(AND(Raw!RE11=4,COUNTIF(Raw!RI11:RP11,6)=0),Raw!RE11&lt;&gt;4),OR(AND(Raw!RF11=4,COUNTIF(Raw!RI11:RP11,7)=0),Raw!RF11&lt;&gt;4),OR(AND(Raw!RG11=4,COUNTIF(Raw!RI11:RP11,8)=0),Raw!RG11&lt;&gt;4)),"",1)))</f>
        <v/>
      </c>
      <c r="AX11" t="str">
        <f>IF(A11=0,"",IF(COUNTA(Raw!RQ11:SG11)=0,"",IF(AND(OR(AND(Raw!RQ11=4,COUNTIF(Raw!RZ11:SG11,1)=0),Raw!RQ11&lt;&gt;4),OR(AND(Raw!RR11=4,COUNTIF(Raw!RZ11:SG11,2)=0),Raw!RR11&lt;&gt;4),OR(AND(Raw!RS11=4,COUNTIF(Raw!RZ11:SG11,3)=0),Raw!RS11&lt;&gt;4),OR(AND(Raw!RT11=4,COUNTIF(Raw!RZ11:SG11,4)=0),Raw!RT11&lt;&gt;4),OR(AND(Raw!RU11=4,COUNTIF(Raw!RZ11:SG11,5)=0),Raw!RU11&lt;&gt;4),OR(AND(Raw!RV11=4,COUNTIF(Raw!RZ11:SG11,6)=0),Raw!RV11&lt;&gt;4),OR(AND(Raw!RW11=4,COUNTIF(Raw!RZ11:SG11,7)=0),Raw!RW11&lt;&gt;4),OR(AND(Raw!RX11=4,COUNTIF(Raw!RZ11:SG11,8)=0),Raw!RX11&lt;&gt;4)),"",1)))</f>
        <v/>
      </c>
      <c r="AY11" t="str">
        <f>IF(A11=0,"",IF(COUNTA(Raw!SH11:ST11)=0,"",IF(AND(OR(AND(Raw!SH11=4,COUNTIF(Raw!SO11:ST11,1)=0),Raw!SH11&lt;&gt;4),OR(AND(Raw!SI11=4,COUNTIF(Raw!SO11:ST11,2)=0),Raw!SI11&lt;&gt;4),OR(AND(Raw!SJ11=4,COUNTIF(Raw!SO11:ST11,3)=0),Raw!SJ11&lt;&gt;4),OR(AND(Raw!SK11=4,COUNTIF(Raw!SO11:ST11,4)=0),Raw!SK11&lt;&gt;4),OR(AND(Raw!SL11=4,COUNTIF(Raw!SO11:ST11,5)=0),Raw!SL11&lt;&gt;4),OR(AND(Raw!SM11=4,COUNTIF(Raw!SO11:ST11,6)=0),Raw!SM11&lt;&gt;4)),"",1)))</f>
        <v/>
      </c>
      <c r="AZ11" t="str">
        <f>IF(A11=0,"",IF(COUNTA(Raw!SU11:TG11)=0,"",IF(AND(OR(AND(Raw!SU11=4,COUNTIF(Raw!TB11:TG11,1)=0),Raw!SU11&lt;&gt;4),OR(AND(Raw!SV11=4,COUNTIF(Raw!TB11:TG11,2)=0),Raw!SV11&lt;&gt;4),OR(AND(Raw!SW11=4,COUNTIF(Raw!TB11:TG11,3)=0),Raw!SW11&lt;&gt;4),OR(AND(Raw!SX11=4,COUNTIF(Raw!TB11:TG11,4)=0),Raw!SX11&lt;&gt;4),OR(AND(Raw!SY11=4,COUNTIF(Raw!TB11:TG11,5)=0),Raw!SY11&lt;&gt;4),OR(AND(Raw!SZ11=4,COUNTIF(Raw!TB11:TG11,6)=0),Raw!SZ11&lt;&gt;4)),"",1)))</f>
        <v/>
      </c>
      <c r="BA11" t="str">
        <f>IF(A11=0,"",IF(COUNTA(Raw!TH11:TT11)=0,"",IF(AND(OR(AND(Raw!TH11=4,COUNTIF(Raw!TO11:TT11,1)=0),Raw!TH11&lt;&gt;4),OR(AND(Raw!TI11=4,COUNTIF(Raw!TO11:TT11,2)=0),Raw!TI11&lt;&gt;4),OR(AND(Raw!TJ11=4,COUNTIF(Raw!TO11:TT11,3)=0),Raw!TJ11&lt;&gt;4),OR(AND(Raw!TK11=4,COUNTIF(Raw!TO11:TT11,4)=0),Raw!TK11&lt;&gt;4),OR(AND(Raw!TL11=4,COUNTIF(Raw!TO11:TT11,5)=0),Raw!TL11&lt;&gt;4),OR(AND(Raw!TM11=4,COUNTIF(Raw!TO11:TT11,6)=0),Raw!TM11&lt;&gt;4)),"",1)))</f>
        <v/>
      </c>
      <c r="BB11" t="str">
        <f>IF(A11=0,"",IF(COUNTA(Raw!TU11:UI11)=0,"",IF(AND(OR(AND(Raw!TU11=4,COUNTIF(Raw!UC11:UI11,1)=0),Raw!TU11&lt;&gt;4),OR(AND(Raw!TV11=4,COUNTIF(Raw!UC11:UI11,2)=0),Raw!TV11&lt;&gt;4),OR(AND(Raw!TW11=4,COUNTIF(Raw!UC11:UI11,3)=0),Raw!TW11&lt;&gt;4),OR(AND(Raw!TX11=4,COUNTIF(Raw!UC11:UI11,4)=0),Raw!TX11&lt;&gt;4),OR(AND(Raw!TY11=4,COUNTIF(Raw!UC11:UI11,5)=0),Raw!TY11&lt;&gt;4),OR(AND(Raw!TZ11=4,COUNTIF(Raw!UC11:UI11,6)=0),Raw!TZ11&lt;&gt;4),OR(AND(Raw!UA11=4,COUNTIF(Raw!UC11:UI11,7)=0),Raw!UA11&lt;&gt;4)),"",1)))</f>
        <v/>
      </c>
      <c r="BC11" t="str">
        <f>IF(A11=0,"",IF(COUNTA(Raw!UJ11:UV11)=0,"",IF(AND(OR(AND(Raw!UJ11=4,COUNTIF(Raw!UQ11:UV11,1)=0),Raw!UJ11&lt;&gt;4),OR(AND(Raw!UK11=4,COUNTIF(Raw!UQ11:UV11,2)=0),Raw!UK11&lt;&gt;4),OR(AND(Raw!UL11=4,COUNTIF(Raw!UQ11:UV11,3)=0),Raw!UL11&lt;&gt;4),OR(AND(Raw!UM11=4,COUNTIF(Raw!UQ11:UV11,4)=0),Raw!UM11&lt;&gt;4),OR(AND(Raw!UN11=4,COUNTIF(Raw!UQ11:UV11,5)=0),Raw!UN11&lt;&gt;4),OR(AND(Raw!UO11=4,COUNTIF(Raw!UQ11:UV11,6)=0),Raw!UO11&lt;&gt;4)),"",1)))</f>
        <v/>
      </c>
      <c r="BD11" t="str">
        <f>IF(A11=0,"",IF(COUNTA(Raw!UW11:VG11)=0,"",IF(AND(OR(AND(Raw!UW11=4,COUNTIF(Raw!VC11:VG11,1)=0),Raw!UW11&lt;&gt;4),OR(AND(Raw!UX11=4,COUNTIF(Raw!VC11:VG11,2)=0),Raw!UX11&lt;&gt;4),OR(AND(Raw!UY11=4,COUNTIF(Raw!VC11:VG11,3)=0),Raw!UY11&lt;&gt;4),OR(AND(Raw!UZ11=4,COUNTIF(Raw!VC11:VG11,4)=0),Raw!UZ11&lt;&gt;4),OR(AND(Raw!VA11=4,COUNTIF(Raw!VC11:VG11,5)=0),Raw!VA11&lt;&gt;4)),"",1)))</f>
        <v/>
      </c>
      <c r="BE11" t="str">
        <f>IF(A11=0,"",IF(COUNTA(Raw!VH11:VP11)=0,"",
IF(AND(
OR(AND(Raw!VH11=4,COUNTIF(Raw!VM11:VP11,1)=0),Raw!VH11&lt;&gt;4),
OR(AND(Raw!VI11=4,COUNTIF(Raw!VM11:VP11,2)=0),Raw!VI11&lt;&gt;4),
OR(AND(Raw!VJ11=4,COUNTIF(Raw!VM11:VP11,3)=0),Raw!VJ11&lt;&gt;4),
OR(AND(Raw!VK11=4,COUNTIF(Raw!VM11:VP11,4)=0),Raw!VK11&lt;&gt;4)
),"",1)))</f>
        <v/>
      </c>
      <c r="BF11" t="str">
        <f>IF(A11=0,"",IF(COUNTA(Raw!VQ11:WK11)=0,"",
IF(AND(
OR(AND(Raw!VQ11=4,COUNTIF(Raw!WB11:WK11,1)=0),Raw!VQ11&lt;&gt;4),
OR(AND(Raw!VR11=4,COUNTIF(Raw!WB11:WK11,2)=0),Raw!VR11&lt;&gt;4),
OR(AND(Raw!VS11=4,COUNTIF(Raw!WB11:WK11,3)=0),Raw!VS11&lt;&gt;4),
OR(AND(Raw!VT11=4,COUNTIF(Raw!WB11:WK11,4)=0),Raw!VT11&lt;&gt;4),
OR(AND(Raw!VU11=4,COUNTIF(Raw!WB11:WK11,5)=0),Raw!VU11&lt;&gt;4),
OR(AND(Raw!VV11=4,COUNTIF(Raw!WB11:WK11,6)=0),Raw!VV11&lt;&gt;4),
OR(AND(Raw!VW11=4,COUNTIF(Raw!WB11:WK11,7)=0),Raw!VW11&lt;&gt;4),
OR(AND(Raw!VX11=4,COUNTIF(Raw!WB11:WK11,8)=0),Raw!VX11&lt;&gt;4),
OR(AND(Raw!VY11=4,COUNTIF(Raw!WB11:WK11,9)=0),Raw!VX11&lt;&gt;4),
OR(AND(Raw!VZ11=4,COUNTIF(Raw!WB11:WK11,10)=0),Raw!VZ11&lt;&gt;4)
),"",1)))</f>
        <v/>
      </c>
      <c r="BG11" t="str">
        <f>IF(A11=0,"",IF(COUNTA(Raw!WL11:XB11)=0,"",
IF(AND(
OR(AND(Raw!WL11=4,COUNTIF(Raw!WU11:XB11,1)=0),Raw!WL11&lt;&gt;4),
OR(AND(Raw!WM11=4,COUNTIF(Raw!WU11:XB11,2)=0),Raw!WM11&lt;&gt;4),
OR(AND(Raw!WN11=4,COUNTIF(Raw!WU11:XB11,3)=0),Raw!WN11&lt;&gt;4),
OR(AND(Raw!WO11=4,COUNTIF(Raw!WU11:XB11,4)=0),Raw!WO11&lt;&gt;4),
OR(AND(Raw!WP11=4,COUNTIF(Raw!WU11:XB11,5)=0),Raw!WP11&lt;&gt;4),
OR(AND(Raw!WQ11=4,COUNTIF(Raw!WU11:XB11,6)=0),Raw!WQ11&lt;&gt;4),
OR(AND(Raw!WR11=4,COUNTIF(Raw!WU11:XB11,7)=0),Raw!WR11&lt;&gt;4),
OR(AND(Raw!WS11=4,COUNTIF(Raw!WU11:XB11,8)=0),Raw!WS11&lt;&gt;4)
),"",1)))</f>
        <v/>
      </c>
      <c r="BH11" t="str">
        <f>IF(A11=0,"",IF(COUNTA(Raw!XC11:XK11)=0,"",
IF(AND(
OR(AND(Raw!XC11=4,COUNTIF(Raw!XH11:XK11,1)=0),Raw!XC11&lt;&gt;4),
OR(AND(Raw!XD11=4,COUNTIF(Raw!XH11:XK11,2)=0),Raw!XD11&lt;&gt;4),
OR(AND(Raw!XE11=4,COUNTIF(Raw!XH11:XK11,3)=0),Raw!XE11&lt;&gt;4),
OR(AND(Raw!XF11=4,COUNTIF(Raw!XH11:XK11,4)=0),Raw!XF11&lt;&gt;4)
),"",1)))</f>
        <v/>
      </c>
      <c r="BI11" t="str">
        <f>IF(A11=0,"",IF(COUNTA(Raw!XL11:XT11)=0,"",
IF(AND(
OR(AND(Raw!XL11=4,COUNTIF(Raw!XQ11:XT11,1)=0),Raw!XL11&lt;&gt;4),
OR(AND(Raw!XM11=4,COUNTIF(Raw!XQ11:XT11,2)=0),Raw!XM11&lt;&gt;4),
OR(AND(Raw!XN11=4,COUNTIF(Raw!XQ11:XT11,3)=0),Raw!XN11&lt;&gt;4),
OR(AND(Raw!XO11=4,COUNTIF(Raw!XQ11:XT11,4)=0),Raw!XO11&lt;&gt;4)
),"",1)))</f>
        <v/>
      </c>
      <c r="BJ11" t="str">
        <f>IF(A11=0,"",IF(COUNTA(Raw!XU11:YI11)=0,"",
IF(AND(
OR(AND(Raw!XU11=4,COUNTIF(Raw!YC11:YI11,1)=0),Raw!XU11&lt;&gt;4),
OR(AND(Raw!XV11=4,COUNTIF(Raw!YC11:YI11,2)=0),Raw!XV11&lt;&gt;4),
OR(AND(Raw!XW11=4,COUNTIF(Raw!YC11:YI11,3)=0),Raw!XW11&lt;&gt;4),
OR(AND(Raw!XX11=4,COUNTIF(Raw!YC11:YI11,4)=0),Raw!XX11&lt;&gt;4),
OR(AND(Raw!XY11=4,COUNTIF(Raw!YC11:YI11,5)=0),Raw!XY11&lt;&gt;4),
OR(AND(Raw!XZ11=4,COUNTIF(Raw!YC11:YI11,6)=0),Raw!XZ11&lt;&gt;4),
OR(AND(Raw!YA11=4,COUNTIF(Raw!YC11:YI11,7)=0),Raw!YA11&lt;&gt;4)
),"",1)))</f>
        <v/>
      </c>
      <c r="BK11" t="str">
        <f>IF(A11=0,"",IF(COUNTA(Raw!YJ11:YR11)=0,"",
IF(AND(
OR(AND(Raw!YJ11=4,COUNTIF(Raw!YO11:YR11,1)=0),Raw!YJ11&lt;&gt;4),
OR(AND(Raw!YK11=4,COUNTIF(Raw!YO11:YR11,2)=0),Raw!YK11&lt;&gt;4),
OR(AND(Raw!YL11=4,COUNTIF(Raw!YO11:YR11,3)=0),Raw!YL11&lt;&gt;4),
OR(AND(Raw!YM11=4,COUNTIF(Raw!YO11:YR11,4)=0),Raw!YM11&lt;&gt;4)
),"",1)))</f>
        <v/>
      </c>
      <c r="BL11" t="str">
        <f>IF(A11=0,"",IF(COUNTA(Raw!YS11:YU11)=0,"",IF(AND(Raw!YS11=4,ISBLANK(Raw!YU11)),"",IF(AND(Raw!YS11&lt;&gt;4,ISBLANK(Raw!YU11)=FALSE),"",1))))</f>
        <v/>
      </c>
    </row>
    <row r="12" spans="1:91">
      <c r="A12" s="20">
        <f>Raw!A12</f>
        <v>9</v>
      </c>
      <c r="B12" s="19" t="str">
        <f>IF(A12=0,"",IF(AND(Raw!AC12=1,COUNTA(Raw!AR12:IC12)&gt;0,COUNTA(Raw!ID12:YU12)=0),"",IF(AND(Raw!AC12=2,COUNTA(Raw!AR12:IC12)=0,COUNTA(Raw!ID12:MV12)&gt;0,COUNTA(Raw!MW12:YU12)=0),"",IF(AND(Raw!AC12=3,COUNTA(Raw!AP12:MV12)=0,COUNTA(Raw!MW12:YU12)&gt;0),"",1))))</f>
        <v/>
      </c>
      <c r="C12" s="19" t="str">
        <f>IF(A12=0,"",IF(AND(Raw!AK12=1,ISBLANK(Raw!AM12)=FALSE,ISBLANK(Raw!AO12)),"",IF(AND(Raw!AK12=2,ISBLANK(Raw!AM12),ISBLANK(Raw!AO12)=FALSE),"",1)))</f>
        <v/>
      </c>
      <c r="D12" s="19" t="str">
        <f>IF(A12=0,"",IF(COUNTA(Raw!AS12:AZ12)=0,"",IF(AND(Raw!AS12+Raw!AT12=100,Raw!AU12+Raw!AV12=100,Raw!AW12+Raw!AX12=100,Raw!AY12+Raw!AZ12=100),"",1)))</f>
        <v/>
      </c>
      <c r="E12" s="19" t="str">
        <f>IF(A12=0,"",IF(ISBLANK(Raw!AQ12),"",IF(Raw!AQ12=1,"",1)))</f>
        <v/>
      </c>
      <c r="F12" s="19" t="str">
        <f>IF(A12=0,"",IF(ISBLANK(Raw!AR12),"",IF(AND(Raw!AR12&gt;=0,Raw!AR12&lt;=100),"",1)))</f>
        <v/>
      </c>
      <c r="G12" s="19" t="str">
        <f>IF(A12=0,"",IF(AND(ISBLANK(Raw!BA12),ISBLANK(Raw!AS12)),"",IF(AND(Raw!AS12&gt;0,ISBLANK(Raw!BA12)=FALSE),"",1)))</f>
        <v/>
      </c>
      <c r="H12" s="19" t="str">
        <f>IF(A12=0,"",IF(COUNTA(Raw!BA12:BH12)=0,"",IF(AND(Raw!BA12=0,COUNTA(Raw!BB12:BH12)=0),"",IF(AND(Raw!BA12&gt;0,COUNTA(Raw!BB12:BH12)&gt;0),"",1))))</f>
        <v/>
      </c>
      <c r="I12" s="19" t="str">
        <f>IF(A12=0,"",IF(AND(ISBLANK(Raw!BI12),ISBLANK(Raw!BJ12)),"",IF(AND(Raw!BI12=1,ISBLANK(Raw!BJ12)=FALSE),"",IF(AND(Raw!BI12=2,ISBLANK(Raw!BJ12)),"",1))))</f>
        <v/>
      </c>
      <c r="J12" s="19" t="str">
        <f>IF(A12=0,"",IF(AND(ISBLANK(Raw!AT12),COUNTBLANK(Raw!BK12:BQ12)),"",IF(AND(Raw!AT12&gt;0,COUNTA(Raw!BK12:BQ12)&gt;0),"",IF(AND(Raw!AT12=0,COUNTA(Raw!BK12:BQ12)=0),"",1))))</f>
        <v/>
      </c>
      <c r="K12" s="19" t="str">
        <f>IF(A12=0,"",IF(AND(ISBLANK(Raw!AS12),COUNTA(Raw!BR12:BX12)=0),"",IF(AND(Raw!AS12&gt;0,COUNTA(Raw!BR12:BX12)&gt;0),"",IF(AND(Raw!AS12=0,COUNTA(Raw!BR12:BX12)=0),"",1))))</f>
        <v/>
      </c>
      <c r="L12" s="19" t="str">
        <f>IF(A12=0,"",IF(AND(COUNTA(Raw!BK12:BX12)=0,COUNTA(Raw!BY12:CH12)=0),"",IF(AND(COUNTIF(Raw!BK12:BX12,1)&gt;0,COUNTA(Raw!BY12:CH12)&gt;0),"",IF(AND(COUNTIF(Raw!BK12:BX12,1)=0,COUNTA(Raw!BY12:CH12)=0),"",1))))</f>
        <v/>
      </c>
      <c r="M12" s="19" t="str">
        <f>IF(A12=0,"",IF(AND(COUNTA(Raw!BK12:BX12)=0,COUNTA(Raw!CI12:CR12)),"",IF(AND(COUNTIF(Raw!BK12:BX12,3)&gt;0,COUNTA(Raw!CI12:CR12)&gt;0),"",IF(AND(COUNTIF(Raw!BK12:BX12,3)=0,COUNTA(Raw!CI12:CR12)=0),"",1))))</f>
        <v/>
      </c>
      <c r="N12" s="19" t="str">
        <f>IF(A12=0,"",IF(COUNTA(Raw!CS12:DF12)=0,"",IF(AND(COUNTIF(Raw!CS12:CV12,1)=1,COUNTA(Raw!CW12:DA12)&gt;0,COUNTA(Raw!DB12:DF12)=0),"",IF(AND(COUNTIF(Raw!CS12:CV12,2)=1,COUNTA(Raw!CW12:DA12)=0,COUNTA(Raw!DB12:DF12)&gt;0),"",IF(AND(COUNTA(Raw!CS12:CV12)&gt;0,COUNTA(Raw!CW12:DF12)=0),"",1)))))</f>
        <v/>
      </c>
      <c r="O12" s="19" t="str">
        <f>IF(A12=0,"",IF(COUNTA(Raw!DG12:DP12)=0,"",IF(AND(COUNTIF(Raw!BK12:BQ12,1)&gt;0,OR(COUNTIF(Raw!DG12:DP12,1)=1,COUNTIF(Raw!DG12:DP12,2)=1,COUNTIF(Raw!DG12:DP12,3)=1)),"",IF(AND(COUNTIF(Raw!BK12:BQ12,1)=0,AND(COUNTIF(Raw!DG12:DP12,1)=0,COUNTIF(Raw!DG12:DP12,2)=0,COUNTIF(Raw!DG12:DP12,3)=0)),"",1))))</f>
        <v/>
      </c>
      <c r="P12" s="19" t="str">
        <f>IF(A12=0,"",IF(COUNTA(Raw!DG12:DR12)=0,"",IF(AND(COUNTIF(Raw!DG12:DP12,4)=1,ISBLANK(Raw!DQ12)=FALSE,ISBLANK(Raw!DR12)),"",IF(AND(COUNTIF(Raw!DG12:DP12,7)=1,ISBLANK(Raw!DQ12),ISBLANK(Raw!DR12)=FALSE),"",IF(AND(COUNTA(Raw!DG12:DP12)&gt;0,COUNTIF(Raw!DG12:DP12,4)=0,COUNTIF(Raw!DG12:DP12,7)=0,COUNTA(Raw!DQ12:DR12)=0),"",1)))))</f>
        <v/>
      </c>
      <c r="Q12" s="19" t="str">
        <f>IF(A12=0,"",IF(AND(COUNTA(Raw!DS12:DU12)=0,COUNTA(Raw!BK12:BQ12)=0),"",IF(AND(COUNTIF(Raw!BK12:BQ12,1)&gt;0,COUNTA(Raw!DS12:DU12)&gt;0),"",IF(AND(COUNTIF(Raw!BK12:BQ12,1)=0,COUNTA(Raw!DS12:DU12)=0),"",1))))</f>
        <v/>
      </c>
      <c r="R12" s="19" t="str">
        <f>IF(A12=0,"",IF(AND(ISBLANK(Raw!AT12),ISBLANK(Raw!EJ12)),"",IF(AND(Raw!AT12&gt;0,ISBLANK(Raw!EJ12)=FALSE,Raw!EJ12&gt;=0,Raw!EJ12&lt;=7),"",IF(AND(Raw!AT12=0,ISBLANK(Raw!EJ12)),"",1))))</f>
        <v/>
      </c>
      <c r="S12" t="str">
        <f>IF(A12=0,"",IF(AND(ISBLANK(Raw!AS12),ISBLANK(Raw!EK12)),"",IF(AND(Raw!AS12&gt;0,ISBLANK(Raw!EK12)=FALSE),"",IF(AND(Raw!AS12=0,ISBLANK(Raw!EK12)),"",1))))</f>
        <v/>
      </c>
      <c r="T12" s="19" t="str">
        <f>IF(A12=0,"",IF(AND(ISBLANK(Raw!AT12),COUNTA(Raw!EL12:EQ12)=0),"",IF(AND(Raw!AT12&gt;0,COUNTA(Raw!EL12:EQ12)&gt;0),"",IF(AND(Raw!AT12=0,COUNTA(Raw!EL12:EQ12)=0),"",1))))</f>
        <v/>
      </c>
      <c r="U12" t="str">
        <f>IF(A12=0,"",IF(AND(ISBLANK(Raw!AT12),COUNTA(Raw!ER12:EU12)=0),"",IF(AND(Raw!AT12&gt;0,COUNTA(Raw!ER12:EU12)&gt;0),"",IF(AND(Raw!AT12=0,COUNTA(Raw!ER12:EU12)=0),"",1))))</f>
        <v/>
      </c>
      <c r="V12" t="str">
        <f>IF(A12=0,"",IF(AND(ISBLANK(Raw!AS12),COUNTA(Raw!EV12:FA12)=0),"",IF(AND(Raw!AS12&gt;0,COUNTA(Raw!EV12:FA12)&gt;0),"",IF(AND(Raw!AS12=0,COUNTA(Raw!EV12:FA12)=0),"",1))))</f>
        <v/>
      </c>
      <c r="W12" t="str">
        <f>IF(A12=0,"",IF(AND(ISBLANK(Raw!AS12),COUNTA(Raw!FB12:FE12)=0),"",IF(AND(Raw!AS12&gt;0,COUNTA(Raw!FB12:FE12)&gt;0),"",IF(AND(Raw!AS12=0,COUNTA(Raw!FB12:FE12)=0),"",1))))</f>
        <v/>
      </c>
      <c r="X12" t="str">
        <f>IF(A12=0,"",IF(AND(ISBLANK(Raw!AT12),COUNTA(Raw!FF12:FI12)=0),"",IF(AND(Raw!AT12&gt;0,COUNTA(Raw!FF12:FI12)&gt;0),"",IF(AND(Raw!AT12=0,COUNTA(Raw!FF12:FI12)=0),"",1))))</f>
        <v/>
      </c>
      <c r="Y12">
        <f>IF(A12=0,"",IF(AND(ISBLANK(Raw!AS12),COUNTA(Raw!FJ12:FM12)=0),"",IF(AND(Raw!AS12&gt;0,COUNTA(Raw!FJ12:FM12)&gt;0),"",IF(AND(Raw!AS12=0,COUNTA(Raw!FJ12:FM12)=0),"",1))))</f>
        <v>1</v>
      </c>
      <c r="Z12" t="str">
        <f>IF(A12=0,"",IF(AND(COUNTA(Raw!FN12:FT12)=0,ISBLANK(Raw!FU12)),"",IF(AND(COUNTIF(Raw!FN12:FT12,1)&gt;0,ISBLANK(Raw!FU12)=FALSE),"",IF(AND(COUNTIF(Raw!FN12:FT12,1)=0,ISBLANK(Raw!FU12)),"",1))))</f>
        <v/>
      </c>
      <c r="AA12" s="19" t="str">
        <f>IF(A12=0,"",IF(AND(ISBLANK(Raw!BI12),COUNTA(Raw!FV12:GH12)=0),"",IF(AND(Raw!BI12&lt;&gt;1,COUNTIF(Raw!FV12:GH12,6)=0),"",IF(Raw!BI12=1,"",1))))</f>
        <v/>
      </c>
      <c r="AB12" t="str">
        <f>IF(A12=0,"",IF(AND(ISBLANK(Raw!GI12),COUNTA(Raw!GJ12:GQ12)=0),"",IF(AND(Raw!GI12=1,COUNTA(Raw!GJ12:GQ12)&gt;0),"",IF(AND(Raw!GI12=2,COUNTA(Raw!GJ12:GQ12)=0),"",1))))</f>
        <v/>
      </c>
      <c r="AC12" s="19" t="str">
        <f>IF(A12=0,"",IF(AND(COUNTA(Raw!GY12:HF12)=0,ISBLANK(Raw!HG12)),"",IF(AND(OR(COUNTIF(Raw!GY12:HE12,1)&gt;0,COUNTIF(Raw!GY12:HE12,2)&gt;0),ISBLANK(Raw!HG12)=FALSE),"",IF(AND(COUNTA(Raw!GY12:HF12)&gt;0,ISBLANK(Raw!HG12),COUNTIF(Raw!GY12:HE12,1)=0,COUNTIF(Raw!GY12:HE12,2)=0),"",1))))</f>
        <v/>
      </c>
      <c r="AD12" s="19" t="str">
        <f>IF(A12=0,"",IF(COUNTA(Raw!HU12:IB12)=0,"",IF(AND(Raw!AK12&lt;&gt;2,COUNTIF(Raw!HU12:IA12,2)=0,COUNTIF(Raw!HU12:IA12,3)=0),"",IF(Raw!AK12=2,"",1))))</f>
        <v/>
      </c>
      <c r="AE12" s="19" t="str">
        <f>IF(A12=0,"",IF(AND(Raw!AK12=2,ISBLANK(Raw!IC12)=FALSE),"",IF(AND(Raw!AK12&lt;&gt;2,ISBLANK(Raw!IC12)),"",1)))</f>
        <v/>
      </c>
      <c r="AF12" s="19" t="str">
        <f>IF(A12=0,"",IF(COUNTA(Raw!ID12:IF12)=0,"",IF(AND(MATCH(2023-Raw!ID12,Code!$A$3:$A$12,1)=Raw!IF12,2023-Raw!ID12=Raw!IE12),"",1)))</f>
        <v/>
      </c>
      <c r="AG12" s="19" t="str">
        <f>IF(A12=0,"",IF(COUNTA(Raw!IG12:II12)=0,"",IF(AND(Raw!IG12=4,ISBLANK(Raw!II12)=FALSE),"",IF(AND(Raw!IG12&lt;&gt;4,ISBLANK(Raw!II12)),"",1))))</f>
        <v/>
      </c>
      <c r="AH12" s="19" t="str">
        <f>IF(A12=0,"",IF(COUNTA(Raw!IJ12:IM12)=0,"",IF(AND(Raw!IJ12=1,ISBLANK(Raw!IK12)=FALSE),"",IF(AND(Raw!IJ12=2,COUNTA(Raw!IK12:IM12)&gt;0),"",1))))</f>
        <v/>
      </c>
      <c r="AI12" s="19" t="str">
        <f>IF(A12=0,"",IF(COUNTA(Raw!IK12:IM12)=0,"",IF(AND(Raw!IK12=1,ISBLANK(Raw!IL12)=FALSE),"",IF(AND(Raw!IK12=2,COUNTA(Raw!IL12:IM12)=0),"",1))))</f>
        <v/>
      </c>
      <c r="AJ12" s="19" t="str">
        <f>IF(A12=0,"",IF(COUNTA(Raw!JD12:JJ12)=0,"",IF(AND(Raw!JD12&gt;600,COUNTA(Raw!JE12:JI12)&gt;0),"",IF(AND(Raw!JD12&lt;=600,COUNTA(Raw!JE12:JJ12)=0),"",1))))</f>
        <v/>
      </c>
      <c r="AK12" s="19" t="str">
        <f>IF(A12=0,"",IF(COUNTA(Raw!JK12:KA12)=0,"",IF(AND(Raw!JK12=1,COUNTA(Raw!JM12:JV12)&gt;0),"",IF(AND(Raw!JK12=3,COUNTA(Raw!JM12:JV12)&gt;0,COUNTA(Raw!JW12:KA12)=0),"",IF(AND(ISBLANK(Raw!JK12)=FALSE,Raw!JK12&lt;&gt;1,Raw!JK12&lt;&gt;3,COUNTA(Raw!JM12:KA12)=0),"",1)))))</f>
        <v/>
      </c>
      <c r="AL12" s="19" t="str">
        <f>IF(A12=0,"",IF(COUNTA(Raw!JW12:KA12)=0,"",IF(AND(COUNTIF(Raw!JW12:JZ12,4)=0,COUNTA(Raw!JW12:JZ12)&gt;0,ISBLANK(Raw!KA12)=FALSE),"",IF(AND(COUNTIF(Raw!JW12:KA12,4)&gt;0,ISBLANK(Raw!KA12)),"",1))))</f>
        <v/>
      </c>
      <c r="AM12" s="19" t="str">
        <f>IF(A12=0,"",IF(COUNTA(Raw!KT12:KU12)=0,"",IF(AND(Raw!KT12=1,ISBLANK(Raw!KU12)=FALSE),"",IF(AND(Raw!KT12=2,ISBLANK(Raw!KU12)),"",1))))</f>
        <v/>
      </c>
      <c r="AN12" s="19" t="str">
        <f>IF(A12=0,"",IF(COUNTA(Raw!KX12:LF12)=0,"",IF(AND(COUNTIF(Raw!KX12:LB12,5)=1,COUNTA(Raw!KX12:LB12)=1,COUNTA(Raw!LC12:LF12)=0),"",IF(AND(COUNTIF(Raw!KX12:LB12,5)=0,COUNTA(Raw!KX12:LB12)&gt;0,COUNTA(Raw!LC12:LF12)&gt;0),"",1))))</f>
        <v/>
      </c>
      <c r="AO12" s="19" t="str">
        <f>IF(A12=0,"",IF(COUNTA(Raw!LM12:LU12)=0,"",IF(AND(Raw!LM12=1,ISBLANK(Raw!LN12)=FALSE,COUNTA(Raw!LO12:LU12)&gt;0),"",IF(AND(Raw!LM12=2,COUNTA(Raw!LN12:LU12)=0),"",1))))</f>
        <v/>
      </c>
      <c r="AP12" s="19" t="str">
        <f>IF(A12=0,"",IF(COUNTA(Raw!MY12:OG12)=0,"",IF(AND(Raw!MY12=2,COUNTA(Raw!MZ12:OG12)=0),"",IF(AND(Raw!MY12=1,COUNTA(Raw!MZ12:OG12)&gt;0),"",1))))</f>
        <v/>
      </c>
      <c r="AQ12" s="19" t="str">
        <f>IF(A12=0,"",IF(COUNTA(Raw!NC12:NW12)=0,"",IF(AND(COUNTIF(Raw!NC12:NG12,3)&gt;0,COUNTA(Raw!NH12:NQ12)&gt;0),"",IF(AND(COUNTA(Raw!NC12:NG12)&gt;0,COUNTIF(Raw!NC12:NG12,3)=0,COUNTA(Raw!NH12:NW12)=0),"",1))))</f>
        <v/>
      </c>
      <c r="AR12" s="19" t="str">
        <f>IF(A12=0,"",IF(COUNTA(Raw!NH12:NW12)=0,"",IF(AND(COUNTIF(Raw!NH12:NQ12,10)&gt;0,COUNTA(Raw!NR12:NW12)&gt;0),"",IF(AND(COUNTA(Raw!NH12:NQ12)&gt;0,COUNTIF(Raw!NH12:NQ12,10)=0,COUNTA(Raw!NR12:NY12)=0),"",1))))</f>
        <v/>
      </c>
      <c r="AS12" s="19" t="str">
        <f>IF(A12=0,"",IF(COUNTA(Raw!NY12:OG12)=0,"",IF(AND(Raw!NY12=1,COUNTA(Raw!NZ12:OG12)&gt;0),"",IF(AND(Raw!NY12=2,COUNTA(Raw!NZ12:OG12)=0),"",1))))</f>
        <v/>
      </c>
      <c r="AT12" s="19" t="str">
        <f>IF(A12=0,"",IF(COUNTA(Raw!OH12:OY12)=0,"",IF(AND(Raw!OH12=1,COUNTA(Raw!OI12:OY12)&gt;0),"",IF(AND(Raw!OH12=2,COUNTA(Raw!OI12:OY12)=0),"",1))))</f>
        <v/>
      </c>
      <c r="AU12" s="19" t="str">
        <f>IF(A12=0,"",IF(COUNTA(Raw!PR12:QB12)=0,"",
IF(AND(OR(AND(COUNTIF(Raw!PR12:QB12,1)=1,COUNTA(Raw!QI12:QY12)&gt;0),AND(COUNTIF(Raw!PR12:QB12,1)=0,COUNTA(Raw!QI12:QY12)=0)),OR(AND(COUNTIF(Raw!PR12:QB12,2)=1,COUNTA(Raw!QZ12:RP12)&gt;0),AND(COUNTIF(Raw!PR12:QB12,2)=0,COUNTA(Raw!QZ12:RP12)=0)),OR(AND(COUNTIF(Raw!PR12:QB12,3)=1,COUNTA(Raw!RQ12:SG12)&gt;0),AND(COUNTIF(Raw!PR12:QB12,3)=0,COUNTA(Raw!RQ12:SG12)=0)),OR(AND(COUNTIF(Raw!PR12:QB12,4)=1,COUNTA(Raw!SH12:ST12)&gt;0),AND(COUNTIF(Raw!PR12:QB12,4)=0,COUNTA(Raw!SH12:ST12)=0)),OR(AND(COUNTIF(Raw!PR12:QB12,5)=1,COUNTA(Raw!SU12:TG12)&gt;0),AND(COUNTIF(Raw!PR12:QB12,5)=0,COUNTA(Raw!SU12:TG12)=0)),OR(AND(COUNTIF(Raw!PR12:QB12,6)=1,COUNTA(Raw!TH12:TT12)&gt;0),AND(COUNTIF(Raw!PR12:QB12,6)=0,COUNTA(Raw!TH12:TT12)=0)),OR(AND(COUNTIF(Raw!PR12:QB12,7)=1,COUNTA(Raw!TU12:UI12)&gt;0),AND(COUNTIF(Raw!PR12:QB12,7)=0,COUNTA(Raw!TU12:UI12)=0)),OR(AND(COUNTIF(Raw!PR12:QB12,8)=1,COUNTA(Raw!UJ12:UV12)&gt;0),AND(COUNTIF(Raw!PR12:QB12,8)=0,COUNTA(Raw!UJ12:UV12)=0)),OR(AND(COUNTIF(Raw!PR12:QB12,9)=1,COUNTA(Raw!UW12:VG12)&gt;0),AND(COUNTIF(Raw!PR12:QB12,9)=0,COUNTA(Raw!UW12:VG12)=0)),OR(AND(COUNTIF(Raw!PR12:QB12,10)=1,COUNTA(Raw!VH12:VP12)&gt;0),AND(COUNTIF(Raw!PR12:QB12,10)=0,COUNTA(Raw!VH12:VP12)=0)),OR(AND(COUNTIF(Raw!PR12:QB12,11)=1,COUNTA(Raw!VQ12:WK12)&gt;0),AND(COUNTIF(Raw!PR12:QB12,11)=0,COUNTA(Raw!VQ12:WK12)=0))),"",1)))</f>
        <v/>
      </c>
      <c r="AV12" s="19" t="str">
        <f>IF(A12=0,"",IF(COUNTA(Raw!QI12:QY12)=0,"",IF(AND(OR(AND(Raw!QI12=4,COUNTIF(Raw!QR12:QY12,1)=0),Raw!QI12&lt;&gt;4),OR(AND(Raw!QJ12=4,COUNTIF(Raw!QR12:QY12,2)=0),Raw!QJ12&lt;&gt;4),OR(AND(Raw!QK12=4,COUNTIF(Raw!QR12:QY12,3)=0),Raw!QK12&lt;&gt;4),OR(AND(Raw!QL12=4,COUNTIF(Raw!QR12:QY12,4)=0),Raw!QL12&lt;&gt;4),OR(AND(Raw!QM12=4,COUNTIF(Raw!QR12:QY12,5)=0),Raw!QM12&lt;&gt;4),OR(AND(Raw!QN12=4,COUNTIF(Raw!QR12:QY12,6)=0),Raw!QN12&lt;&gt;4),OR(AND(Raw!QO12=4,COUNTIF(Raw!QR12:QY12,7)=0),Raw!QO12&lt;&gt;4),OR(AND(Raw!QP12=4,COUNTIF(Raw!QR12:QY12,8)=0),Raw!QP12&lt;&gt;4)),"",1)))</f>
        <v/>
      </c>
      <c r="AW12" t="str">
        <f>IF(A12=0,"",IF(COUNTA(Raw!QZ12:RP12)=0,"",IF(AND(OR(AND(Raw!QZ12=4,COUNTIF(Raw!RI12:RP12,1)=0),Raw!QZ12&lt;&gt;4),OR(AND(Raw!RA12=4,COUNTIF(Raw!RI12:RP12,2)=0),Raw!RA12&lt;&gt;4),OR(AND(Raw!RB12=4,COUNTIF(Raw!RI12:RP12,3)=0),Raw!RB12&lt;&gt;4),OR(AND(Raw!RC12=4,COUNTIF(Raw!RI12:RP12,4)=0),Raw!RC12&lt;&gt;4),OR(AND(Raw!RD12=4,COUNTIF(Raw!RI12:RP12,5)=0),Raw!RD12&lt;&gt;4),OR(AND(Raw!RE12=4,COUNTIF(Raw!RI12:RP12,6)=0),Raw!RE12&lt;&gt;4),OR(AND(Raw!RF12=4,COUNTIF(Raw!RI12:RP12,7)=0),Raw!RF12&lt;&gt;4),OR(AND(Raw!RG12=4,COUNTIF(Raw!RI12:RP12,8)=0),Raw!RG12&lt;&gt;4)),"",1)))</f>
        <v/>
      </c>
      <c r="AX12" t="str">
        <f>IF(A12=0,"",IF(COUNTA(Raw!RQ12:SG12)=0,"",IF(AND(OR(AND(Raw!RQ12=4,COUNTIF(Raw!RZ12:SG12,1)=0),Raw!RQ12&lt;&gt;4),OR(AND(Raw!RR12=4,COUNTIF(Raw!RZ12:SG12,2)=0),Raw!RR12&lt;&gt;4),OR(AND(Raw!RS12=4,COUNTIF(Raw!RZ12:SG12,3)=0),Raw!RS12&lt;&gt;4),OR(AND(Raw!RT12=4,COUNTIF(Raw!RZ12:SG12,4)=0),Raw!RT12&lt;&gt;4),OR(AND(Raw!RU12=4,COUNTIF(Raw!RZ12:SG12,5)=0),Raw!RU12&lt;&gt;4),OR(AND(Raw!RV12=4,COUNTIF(Raw!RZ12:SG12,6)=0),Raw!RV12&lt;&gt;4),OR(AND(Raw!RW12=4,COUNTIF(Raw!RZ12:SG12,7)=0),Raw!RW12&lt;&gt;4),OR(AND(Raw!RX12=4,COUNTIF(Raw!RZ12:SG12,8)=0),Raw!RX12&lt;&gt;4)),"",1)))</f>
        <v/>
      </c>
      <c r="AY12" t="str">
        <f>IF(A12=0,"",IF(COUNTA(Raw!SH12:ST12)=0,"",IF(AND(OR(AND(Raw!SH12=4,COUNTIF(Raw!SO12:ST12,1)=0),Raw!SH12&lt;&gt;4),OR(AND(Raw!SI12=4,COUNTIF(Raw!SO12:ST12,2)=0),Raw!SI12&lt;&gt;4),OR(AND(Raw!SJ12=4,COUNTIF(Raw!SO12:ST12,3)=0),Raw!SJ12&lt;&gt;4),OR(AND(Raw!SK12=4,COUNTIF(Raw!SO12:ST12,4)=0),Raw!SK12&lt;&gt;4),OR(AND(Raw!SL12=4,COUNTIF(Raw!SO12:ST12,5)=0),Raw!SL12&lt;&gt;4),OR(AND(Raw!SM12=4,COUNTIF(Raw!SO12:ST12,6)=0),Raw!SM12&lt;&gt;4)),"",1)))</f>
        <v/>
      </c>
      <c r="AZ12" t="str">
        <f>IF(A12=0,"",IF(COUNTA(Raw!SU12:TG12)=0,"",IF(AND(OR(AND(Raw!SU12=4,COUNTIF(Raw!TB12:TG12,1)=0),Raw!SU12&lt;&gt;4),OR(AND(Raw!SV12=4,COUNTIF(Raw!TB12:TG12,2)=0),Raw!SV12&lt;&gt;4),OR(AND(Raw!SW12=4,COUNTIF(Raw!TB12:TG12,3)=0),Raw!SW12&lt;&gt;4),OR(AND(Raw!SX12=4,COUNTIF(Raw!TB12:TG12,4)=0),Raw!SX12&lt;&gt;4),OR(AND(Raw!SY12=4,COUNTIF(Raw!TB12:TG12,5)=0),Raw!SY12&lt;&gt;4),OR(AND(Raw!SZ12=4,COUNTIF(Raw!TB12:TG12,6)=0),Raw!SZ12&lt;&gt;4)),"",1)))</f>
        <v/>
      </c>
      <c r="BA12" t="str">
        <f>IF(A12=0,"",IF(COUNTA(Raw!TH12:TT12)=0,"",IF(AND(OR(AND(Raw!TH12=4,COUNTIF(Raw!TO12:TT12,1)=0),Raw!TH12&lt;&gt;4),OR(AND(Raw!TI12=4,COUNTIF(Raw!TO12:TT12,2)=0),Raw!TI12&lt;&gt;4),OR(AND(Raw!TJ12=4,COUNTIF(Raw!TO12:TT12,3)=0),Raw!TJ12&lt;&gt;4),OR(AND(Raw!TK12=4,COUNTIF(Raw!TO12:TT12,4)=0),Raw!TK12&lt;&gt;4),OR(AND(Raw!TL12=4,COUNTIF(Raw!TO12:TT12,5)=0),Raw!TL12&lt;&gt;4),OR(AND(Raw!TM12=4,COUNTIF(Raw!TO12:TT12,6)=0),Raw!TM12&lt;&gt;4)),"",1)))</f>
        <v/>
      </c>
      <c r="BB12" t="str">
        <f>IF(A12=0,"",IF(COUNTA(Raw!TU12:UI12)=0,"",IF(AND(OR(AND(Raw!TU12=4,COUNTIF(Raw!UC12:UI12,1)=0),Raw!TU12&lt;&gt;4),OR(AND(Raw!TV12=4,COUNTIF(Raw!UC12:UI12,2)=0),Raw!TV12&lt;&gt;4),OR(AND(Raw!TW12=4,COUNTIF(Raw!UC12:UI12,3)=0),Raw!TW12&lt;&gt;4),OR(AND(Raw!TX12=4,COUNTIF(Raw!UC12:UI12,4)=0),Raw!TX12&lt;&gt;4),OR(AND(Raw!TY12=4,COUNTIF(Raw!UC12:UI12,5)=0),Raw!TY12&lt;&gt;4),OR(AND(Raw!TZ12=4,COUNTIF(Raw!UC12:UI12,6)=0),Raw!TZ12&lt;&gt;4),OR(AND(Raw!UA12=4,COUNTIF(Raw!UC12:UI12,7)=0),Raw!UA12&lt;&gt;4)),"",1)))</f>
        <v/>
      </c>
      <c r="BC12" t="str">
        <f>IF(A12=0,"",IF(COUNTA(Raw!UJ12:UV12)=0,"",IF(AND(OR(AND(Raw!UJ12=4,COUNTIF(Raw!UQ12:UV12,1)=0),Raw!UJ12&lt;&gt;4),OR(AND(Raw!UK12=4,COUNTIF(Raw!UQ12:UV12,2)=0),Raw!UK12&lt;&gt;4),OR(AND(Raw!UL12=4,COUNTIF(Raw!UQ12:UV12,3)=0),Raw!UL12&lt;&gt;4),OR(AND(Raw!UM12=4,COUNTIF(Raw!UQ12:UV12,4)=0),Raw!UM12&lt;&gt;4),OR(AND(Raw!UN12=4,COUNTIF(Raw!UQ12:UV12,5)=0),Raw!UN12&lt;&gt;4),OR(AND(Raw!UO12=4,COUNTIF(Raw!UQ12:UV12,6)=0),Raw!UO12&lt;&gt;4)),"",1)))</f>
        <v/>
      </c>
      <c r="BD12" t="str">
        <f>IF(A12=0,"",IF(COUNTA(Raw!UW12:VG12)=0,"",IF(AND(OR(AND(Raw!UW12=4,COUNTIF(Raw!VC12:VG12,1)=0),Raw!UW12&lt;&gt;4),OR(AND(Raw!UX12=4,COUNTIF(Raw!VC12:VG12,2)=0),Raw!UX12&lt;&gt;4),OR(AND(Raw!UY12=4,COUNTIF(Raw!VC12:VG12,3)=0),Raw!UY12&lt;&gt;4),OR(AND(Raw!UZ12=4,COUNTIF(Raw!VC12:VG12,4)=0),Raw!UZ12&lt;&gt;4),OR(AND(Raw!VA12=4,COUNTIF(Raw!VC12:VG12,5)=0),Raw!VA12&lt;&gt;4)),"",1)))</f>
        <v/>
      </c>
      <c r="BE12" t="str">
        <f>IF(A12=0,"",IF(COUNTA(Raw!VH12:VP12)=0,"",
IF(AND(
OR(AND(Raw!VH12=4,COUNTIF(Raw!VM12:VP12,1)=0),Raw!VH12&lt;&gt;4),
OR(AND(Raw!VI12=4,COUNTIF(Raw!VM12:VP12,2)=0),Raw!VI12&lt;&gt;4),
OR(AND(Raw!VJ12=4,COUNTIF(Raw!VM12:VP12,3)=0),Raw!VJ12&lt;&gt;4),
OR(AND(Raw!VK12=4,COUNTIF(Raw!VM12:VP12,4)=0),Raw!VK12&lt;&gt;4)
),"",1)))</f>
        <v/>
      </c>
      <c r="BF12" t="str">
        <f>IF(A12=0,"",IF(COUNTA(Raw!VQ12:WK12)=0,"",
IF(AND(
OR(AND(Raw!VQ12=4,COUNTIF(Raw!WB12:WK12,1)=0),Raw!VQ12&lt;&gt;4),
OR(AND(Raw!VR12=4,COUNTIF(Raw!WB12:WK12,2)=0),Raw!VR12&lt;&gt;4),
OR(AND(Raw!VS12=4,COUNTIF(Raw!WB12:WK12,3)=0),Raw!VS12&lt;&gt;4),
OR(AND(Raw!VT12=4,COUNTIF(Raw!WB12:WK12,4)=0),Raw!VT12&lt;&gt;4),
OR(AND(Raw!VU12=4,COUNTIF(Raw!WB12:WK12,5)=0),Raw!VU12&lt;&gt;4),
OR(AND(Raw!VV12=4,COUNTIF(Raw!WB12:WK12,6)=0),Raw!VV12&lt;&gt;4),
OR(AND(Raw!VW12=4,COUNTIF(Raw!WB12:WK12,7)=0),Raw!VW12&lt;&gt;4),
OR(AND(Raw!VX12=4,COUNTIF(Raw!WB12:WK12,8)=0),Raw!VX12&lt;&gt;4),
OR(AND(Raw!VY12=4,COUNTIF(Raw!WB12:WK12,9)=0),Raw!VX12&lt;&gt;4),
OR(AND(Raw!VZ12=4,COUNTIF(Raw!WB12:WK12,10)=0),Raw!VZ12&lt;&gt;4)
),"",1)))</f>
        <v/>
      </c>
      <c r="BG12" t="str">
        <f>IF(A12=0,"",IF(COUNTA(Raw!WL12:XB12)=0,"",
IF(AND(
OR(AND(Raw!WL12=4,COUNTIF(Raw!WU12:XB12,1)=0),Raw!WL12&lt;&gt;4),
OR(AND(Raw!WM12=4,COUNTIF(Raw!WU12:XB12,2)=0),Raw!WM12&lt;&gt;4),
OR(AND(Raw!WN12=4,COUNTIF(Raw!WU12:XB12,3)=0),Raw!WN12&lt;&gt;4),
OR(AND(Raw!WO12=4,COUNTIF(Raw!WU12:XB12,4)=0),Raw!WO12&lt;&gt;4),
OR(AND(Raw!WP12=4,COUNTIF(Raw!WU12:XB12,5)=0),Raw!WP12&lt;&gt;4),
OR(AND(Raw!WQ12=4,COUNTIF(Raw!WU12:XB12,6)=0),Raw!WQ12&lt;&gt;4),
OR(AND(Raw!WR12=4,COUNTIF(Raw!WU12:XB12,7)=0),Raw!WR12&lt;&gt;4),
OR(AND(Raw!WS12=4,COUNTIF(Raw!WU12:XB12,8)=0),Raw!WS12&lt;&gt;4)
),"",1)))</f>
        <v/>
      </c>
      <c r="BH12" t="str">
        <f>IF(A12=0,"",IF(COUNTA(Raw!XC12:XK12)=0,"",
IF(AND(
OR(AND(Raw!XC12=4,COUNTIF(Raw!XH12:XK12,1)=0),Raw!XC12&lt;&gt;4),
OR(AND(Raw!XD12=4,COUNTIF(Raw!XH12:XK12,2)=0),Raw!XD12&lt;&gt;4),
OR(AND(Raw!XE12=4,COUNTIF(Raw!XH12:XK12,3)=0),Raw!XE12&lt;&gt;4),
OR(AND(Raw!XF12=4,COUNTIF(Raw!XH12:XK12,4)=0),Raw!XF12&lt;&gt;4)
),"",1)))</f>
        <v/>
      </c>
      <c r="BI12" t="str">
        <f>IF(A12=0,"",IF(COUNTA(Raw!XL12:XT12)=0,"",
IF(AND(
OR(AND(Raw!XL12=4,COUNTIF(Raw!XQ12:XT12,1)=0),Raw!XL12&lt;&gt;4),
OR(AND(Raw!XM12=4,COUNTIF(Raw!XQ12:XT12,2)=0),Raw!XM12&lt;&gt;4),
OR(AND(Raw!XN12=4,COUNTIF(Raw!XQ12:XT12,3)=0),Raw!XN12&lt;&gt;4),
OR(AND(Raw!XO12=4,COUNTIF(Raw!XQ12:XT12,4)=0),Raw!XO12&lt;&gt;4)
),"",1)))</f>
        <v/>
      </c>
      <c r="BJ12" t="str">
        <f>IF(A12=0,"",IF(COUNTA(Raw!XU12:YI12)=0,"",
IF(AND(
OR(AND(Raw!XU12=4,COUNTIF(Raw!YC12:YI12,1)=0),Raw!XU12&lt;&gt;4),
OR(AND(Raw!XV12=4,COUNTIF(Raw!YC12:YI12,2)=0),Raw!XV12&lt;&gt;4),
OR(AND(Raw!XW12=4,COUNTIF(Raw!YC12:YI12,3)=0),Raw!XW12&lt;&gt;4),
OR(AND(Raw!XX12=4,COUNTIF(Raw!YC12:YI12,4)=0),Raw!XX12&lt;&gt;4),
OR(AND(Raw!XY12=4,COUNTIF(Raw!YC12:YI12,5)=0),Raw!XY12&lt;&gt;4),
OR(AND(Raw!XZ12=4,COUNTIF(Raw!YC12:YI12,6)=0),Raw!XZ12&lt;&gt;4),
OR(AND(Raw!YA12=4,COUNTIF(Raw!YC12:YI12,7)=0),Raw!YA12&lt;&gt;4)
),"",1)))</f>
        <v/>
      </c>
      <c r="BK12" t="str">
        <f>IF(A12=0,"",IF(COUNTA(Raw!YJ12:YR12)=0,"",
IF(AND(
OR(AND(Raw!YJ12=4,COUNTIF(Raw!YO12:YR12,1)=0),Raw!YJ12&lt;&gt;4),
OR(AND(Raw!YK12=4,COUNTIF(Raw!YO12:YR12,2)=0),Raw!YK12&lt;&gt;4),
OR(AND(Raw!YL12=4,COUNTIF(Raw!YO12:YR12,3)=0),Raw!YL12&lt;&gt;4),
OR(AND(Raw!YM12=4,COUNTIF(Raw!YO12:YR12,4)=0),Raw!YM12&lt;&gt;4)
),"",1)))</f>
        <v/>
      </c>
      <c r="BL12" t="str">
        <f>IF(A12=0,"",IF(COUNTA(Raw!YS12:YU12)=0,"",IF(AND(Raw!YS12=4,ISBLANK(Raw!YU12)),"",IF(AND(Raw!YS12&lt;&gt;4,ISBLANK(Raw!YU12)=FALSE),"",1))))</f>
        <v/>
      </c>
    </row>
    <row r="13" spans="1:91">
      <c r="A13" s="20">
        <f>Raw!A13</f>
        <v>10</v>
      </c>
      <c r="B13" s="19" t="str">
        <f>IF(A13=0,"",IF(AND(Raw!AC13=1,COUNTA(Raw!AR13:IC13)&gt;0,COUNTA(Raw!ID13:YU13)=0),"",IF(AND(Raw!AC13=2,COUNTA(Raw!AR13:IC13)=0,COUNTA(Raw!ID13:MV13)&gt;0,COUNTA(Raw!MW13:YU13)=0),"",IF(AND(Raw!AC13=3,COUNTA(Raw!AP13:MV13)=0,COUNTA(Raw!MW13:YU13)&gt;0),"",1))))</f>
        <v/>
      </c>
      <c r="C13" s="19" t="str">
        <f>IF(A13=0,"",IF(AND(Raw!AK13=1,ISBLANK(Raw!AM13)=FALSE,ISBLANK(Raw!AO13)),"",IF(AND(Raw!AK13=2,ISBLANK(Raw!AM13),ISBLANK(Raw!AO13)=FALSE),"",1)))</f>
        <v/>
      </c>
      <c r="D13" s="19" t="str">
        <f>IF(A13=0,"",IF(COUNTA(Raw!AS13:AZ13)=0,"",IF(AND(Raw!AS13+Raw!AT13=100,Raw!AU13+Raw!AV13=100,Raw!AW13+Raw!AX13=100,Raw!AY13+Raw!AZ13=100),"",1)))</f>
        <v/>
      </c>
      <c r="E13" s="19" t="str">
        <f>IF(A13=0,"",IF(ISBLANK(Raw!AQ13),"",IF(Raw!AQ13=1,"",1)))</f>
        <v/>
      </c>
      <c r="F13" s="19" t="str">
        <f>IF(A13=0,"",IF(ISBLANK(Raw!AR13),"",IF(AND(Raw!AR13&gt;=0,Raw!AR13&lt;=100),"",1)))</f>
        <v/>
      </c>
      <c r="G13" s="19" t="str">
        <f>IF(A13=0,"",IF(AND(ISBLANK(Raw!BA13),ISBLANK(Raw!AS13)),"",IF(AND(Raw!AS13&gt;0,ISBLANK(Raw!BA13)=FALSE),"",1)))</f>
        <v/>
      </c>
      <c r="H13" s="19" t="str">
        <f>IF(A13=0,"",IF(COUNTA(Raw!BA13:BH13)=0,"",IF(AND(Raw!BA13=0,COUNTA(Raw!BB13:BH13)=0),"",IF(AND(Raw!BA13&gt;0,COUNTA(Raw!BB13:BH13)&gt;0),"",1))))</f>
        <v/>
      </c>
      <c r="I13" s="19" t="str">
        <f>IF(A13=0,"",IF(AND(ISBLANK(Raw!BI13),ISBLANK(Raw!BJ13)),"",IF(AND(Raw!BI13=1,ISBLANK(Raw!BJ13)=FALSE),"",IF(AND(Raw!BI13=2,ISBLANK(Raw!BJ13)),"",1))))</f>
        <v/>
      </c>
      <c r="J13" s="19" t="str">
        <f>IF(A13=0,"",IF(AND(ISBLANK(Raw!AT13),COUNTBLANK(Raw!BK13:BQ13)),"",IF(AND(Raw!AT13&gt;0,COUNTA(Raw!BK13:BQ13)&gt;0),"",IF(AND(Raw!AT13=0,COUNTA(Raw!BK13:BQ13)=0),"",1))))</f>
        <v/>
      </c>
      <c r="K13" s="19" t="str">
        <f>IF(A13=0,"",IF(AND(ISBLANK(Raw!AS13),COUNTA(Raw!BR13:BX13)=0),"",IF(AND(Raw!AS13&gt;0,COUNTA(Raw!BR13:BX13)&gt;0),"",IF(AND(Raw!AS13=0,COUNTA(Raw!BR13:BX13)=0),"",1))))</f>
        <v/>
      </c>
      <c r="L13" s="19" t="str">
        <f>IF(A13=0,"",IF(AND(COUNTA(Raw!BK13:BX13)=0,COUNTA(Raw!BY13:CH13)=0),"",IF(AND(COUNTIF(Raw!BK13:BX13,1)&gt;0,COUNTA(Raw!BY13:CH13)&gt;0),"",IF(AND(COUNTIF(Raw!BK13:BX13,1)=0,COUNTA(Raw!BY13:CH13)=0),"",1))))</f>
        <v/>
      </c>
      <c r="M13" s="19" t="str">
        <f>IF(A13=0,"",IF(AND(COUNTA(Raw!BK13:BX13)=0,COUNTA(Raw!CI13:CR13)),"",IF(AND(COUNTIF(Raw!BK13:BX13,3)&gt;0,COUNTA(Raw!CI13:CR13)&gt;0),"",IF(AND(COUNTIF(Raw!BK13:BX13,3)=0,COUNTA(Raw!CI13:CR13)=0),"",1))))</f>
        <v/>
      </c>
      <c r="N13" s="19" t="str">
        <f>IF(A13=0,"",IF(COUNTA(Raw!CS13:DF13)=0,"",IF(AND(COUNTIF(Raw!CS13:CV13,1)=1,COUNTA(Raw!CW13:DA13)&gt;0,COUNTA(Raw!DB13:DF13)=0),"",IF(AND(COUNTIF(Raw!CS13:CV13,2)=1,COUNTA(Raw!CW13:DA13)=0,COUNTA(Raw!DB13:DF13)&gt;0),"",IF(AND(COUNTA(Raw!CS13:CV13)&gt;0,COUNTA(Raw!CW13:DF13)=0),"",1)))))</f>
        <v/>
      </c>
      <c r="O13" s="19" t="str">
        <f>IF(A13=0,"",IF(COUNTA(Raw!DG13:DP13)=0,"",IF(AND(COUNTIF(Raw!BK13:BQ13,1)&gt;0,OR(COUNTIF(Raw!DG13:DP13,1)=1,COUNTIF(Raw!DG13:DP13,2)=1,COUNTIF(Raw!DG13:DP13,3)=1)),"",IF(AND(COUNTIF(Raw!BK13:BQ13,1)=0,AND(COUNTIF(Raw!DG13:DP13,1)=0,COUNTIF(Raw!DG13:DP13,2)=0,COUNTIF(Raw!DG13:DP13,3)=0)),"",1))))</f>
        <v/>
      </c>
      <c r="P13" s="19" t="str">
        <f>IF(A13=0,"",IF(COUNTA(Raw!DG13:DR13)=0,"",IF(AND(COUNTIF(Raw!DG13:DP13,4)=1,ISBLANK(Raw!DQ13)=FALSE,ISBLANK(Raw!DR13)),"",IF(AND(COUNTIF(Raw!DG13:DP13,7)=1,ISBLANK(Raw!DQ13),ISBLANK(Raw!DR13)=FALSE),"",IF(AND(COUNTA(Raw!DG13:DP13)&gt;0,COUNTIF(Raw!DG13:DP13,4)=0,COUNTIF(Raw!DG13:DP13,7)=0,COUNTA(Raw!DQ13:DR13)=0),"",1)))))</f>
        <v/>
      </c>
      <c r="Q13" s="19" t="str">
        <f>IF(A13=0,"",IF(AND(COUNTA(Raw!DS13:DU13)=0,COUNTA(Raw!BK13:BQ13)=0),"",IF(AND(COUNTIF(Raw!BK13:BQ13,1)&gt;0,COUNTA(Raw!DS13:DU13)&gt;0),"",IF(AND(COUNTIF(Raw!BK13:BQ13,1)=0,COUNTA(Raw!DS13:DU13)=0),"",1))))</f>
        <v/>
      </c>
      <c r="R13" s="19" t="str">
        <f>IF(A13=0,"",IF(AND(ISBLANK(Raw!AT13),ISBLANK(Raw!EJ13)),"",IF(AND(Raw!AT13&gt;0,ISBLANK(Raw!EJ13)=FALSE,Raw!EJ13&gt;=0,Raw!EJ13&lt;=7),"",IF(AND(Raw!AT13=0,ISBLANK(Raw!EJ13)),"",1))))</f>
        <v/>
      </c>
      <c r="S13" t="str">
        <f>IF(A13=0,"",IF(AND(ISBLANK(Raw!AS13),ISBLANK(Raw!EK13)),"",IF(AND(Raw!AS13&gt;0,ISBLANK(Raw!EK13)=FALSE),"",IF(AND(Raw!AS13=0,ISBLANK(Raw!EK13)),"",1))))</f>
        <v/>
      </c>
      <c r="T13" s="19" t="str">
        <f>IF(A13=0,"",IF(AND(ISBLANK(Raw!AT13),COUNTA(Raw!EL13:EQ13)=0),"",IF(AND(Raw!AT13&gt;0,COUNTA(Raw!EL13:EQ13)&gt;0),"",IF(AND(Raw!AT13=0,COUNTA(Raw!EL13:EQ13)=0),"",1))))</f>
        <v/>
      </c>
      <c r="U13" t="str">
        <f>IF(A13=0,"",IF(AND(ISBLANK(Raw!AT13),COUNTA(Raw!ER13:EU13)=0),"",IF(AND(Raw!AT13&gt;0,COUNTA(Raw!ER13:EU13)&gt;0),"",IF(AND(Raw!AT13=0,COUNTA(Raw!ER13:EU13)=0),"",1))))</f>
        <v/>
      </c>
      <c r="V13" t="str">
        <f>IF(A13=0,"",IF(AND(ISBLANK(Raw!AS13),COUNTA(Raw!EV13:FA13)=0),"",IF(AND(Raw!AS13&gt;0,COUNTA(Raw!EV13:FA13)&gt;0),"",IF(AND(Raw!AS13=0,COUNTA(Raw!EV13:FA13)=0),"",1))))</f>
        <v/>
      </c>
      <c r="W13" t="str">
        <f>IF(A13=0,"",IF(AND(ISBLANK(Raw!AS13),COUNTA(Raw!FB13:FE13)=0),"",IF(AND(Raw!AS13&gt;0,COUNTA(Raw!FB13:FE13)&gt;0),"",IF(AND(Raw!AS13=0,COUNTA(Raw!FB13:FE13)=0),"",1))))</f>
        <v/>
      </c>
      <c r="X13" t="str">
        <f>IF(A13=0,"",IF(AND(ISBLANK(Raw!AT13),COUNTA(Raw!FF13:FI13)=0),"",IF(AND(Raw!AT13&gt;0,COUNTA(Raw!FF13:FI13)&gt;0),"",IF(AND(Raw!AT13=0,COUNTA(Raw!FF13:FI13)=0),"",1))))</f>
        <v/>
      </c>
      <c r="Y13" t="str">
        <f>IF(A13=0,"",IF(AND(ISBLANK(Raw!AS13),COUNTA(Raw!FJ13:FM13)=0),"",IF(AND(Raw!AS13&gt;0,COUNTA(Raw!FJ13:FM13)&gt;0),"",IF(AND(Raw!AS13=0,COUNTA(Raw!FJ13:FM13)=0),"",1))))</f>
        <v/>
      </c>
      <c r="Z13" t="str">
        <f>IF(A13=0,"",IF(AND(COUNTA(Raw!FN13:FT13)=0,ISBLANK(Raw!FU13)),"",IF(AND(COUNTIF(Raw!FN13:FT13,1)&gt;0,ISBLANK(Raw!FU13)=FALSE),"",IF(AND(COUNTIF(Raw!FN13:FT13,1)=0,ISBLANK(Raw!FU13)),"",1))))</f>
        <v/>
      </c>
      <c r="AA13" s="19" t="str">
        <f>IF(A13=0,"",IF(AND(ISBLANK(Raw!BI13),COUNTA(Raw!FV13:GH13)=0),"",IF(AND(Raw!BI13&lt;&gt;1,COUNTIF(Raw!FV13:GH13,6)=0),"",IF(Raw!BI13=1,"",1))))</f>
        <v/>
      </c>
      <c r="AB13" t="str">
        <f>IF(A13=0,"",IF(AND(ISBLANK(Raw!GI13),COUNTA(Raw!GJ13:GQ13)=0),"",IF(AND(Raw!GI13=1,COUNTA(Raw!GJ13:GQ13)&gt;0),"",IF(AND(Raw!GI13=2,COUNTA(Raw!GJ13:GQ13)=0),"",1))))</f>
        <v/>
      </c>
      <c r="AC13" s="19" t="str">
        <f>IF(A13=0,"",IF(AND(COUNTA(Raw!GY13:HF13)=0,ISBLANK(Raw!HG13)),"",IF(AND(OR(COUNTIF(Raw!GY13:HE13,1)&gt;0,COUNTIF(Raw!GY13:HE13,2)&gt;0),ISBLANK(Raw!HG13)=FALSE),"",IF(AND(COUNTA(Raw!GY13:HF13)&gt;0,ISBLANK(Raw!HG13),COUNTIF(Raw!GY13:HE13,1)=0,COUNTIF(Raw!GY13:HE13,2)=0),"",1))))</f>
        <v/>
      </c>
      <c r="AD13" s="19" t="str">
        <f>IF(A13=0,"",IF(COUNTA(Raw!HU13:IB13)=0,"",IF(AND(Raw!AK13&lt;&gt;2,COUNTIF(Raw!HU13:IA13,2)=0,COUNTIF(Raw!HU13:IA13,3)=0),"",IF(Raw!AK13=2,"",1))))</f>
        <v/>
      </c>
      <c r="AE13" s="19" t="str">
        <f>IF(A13=0,"",IF(AND(Raw!AK13=2,ISBLANK(Raw!IC13)=FALSE),"",IF(AND(Raw!AK13&lt;&gt;2,ISBLANK(Raw!IC13)),"",1)))</f>
        <v/>
      </c>
      <c r="AF13" s="19" t="str">
        <f>IF(A13=0,"",IF(COUNTA(Raw!ID13:IF13)=0,"",IF(AND(MATCH(2023-Raw!ID13,Code!$A$3:$A$12,1)=Raw!IF13,2023-Raw!ID13=Raw!IE13),"",1)))</f>
        <v/>
      </c>
      <c r="AG13" s="19" t="str">
        <f>IF(A13=0,"",IF(COUNTA(Raw!IG13:II13)=0,"",IF(AND(Raw!IG13=4,ISBLANK(Raw!II13)=FALSE),"",IF(AND(Raw!IG13&lt;&gt;4,ISBLANK(Raw!II13)),"",1))))</f>
        <v/>
      </c>
      <c r="AH13" s="19" t="str">
        <f>IF(A13=0,"",IF(COUNTA(Raw!IJ13:IM13)=0,"",IF(AND(Raw!IJ13=1,ISBLANK(Raw!IK13)=FALSE),"",IF(AND(Raw!IJ13=2,COUNTA(Raw!IK13:IM13)&gt;0),"",1))))</f>
        <v/>
      </c>
      <c r="AI13" s="19" t="str">
        <f>IF(A13=0,"",IF(COUNTA(Raw!IK13:IM13)=0,"",IF(AND(Raw!IK13=1,ISBLANK(Raw!IL13)=FALSE),"",IF(AND(Raw!IK13=2,COUNTA(Raw!IL13:IM13)=0),"",1))))</f>
        <v/>
      </c>
      <c r="AJ13" s="19" t="str">
        <f>IF(A13=0,"",IF(COUNTA(Raw!JD13:JJ13)=0,"",IF(AND(Raw!JD13&gt;600,COUNTA(Raw!JE13:JI13)&gt;0),"",IF(AND(Raw!JD13&lt;=600,COUNTA(Raw!JE13:JJ13)=0),"",1))))</f>
        <v/>
      </c>
      <c r="AK13" s="19" t="str">
        <f>IF(A13=0,"",IF(COUNTA(Raw!JK13:KA13)=0,"",IF(AND(Raw!JK13=1,COUNTA(Raw!JM13:JV13)&gt;0),"",IF(AND(Raw!JK13=3,COUNTA(Raw!JM13:JV13)&gt;0,COUNTA(Raw!JW13:KA13)=0),"",IF(AND(ISBLANK(Raw!JK13)=FALSE,Raw!JK13&lt;&gt;1,Raw!JK13&lt;&gt;3,COUNTA(Raw!JM13:KA13)=0),"",1)))))</f>
        <v/>
      </c>
      <c r="AL13" s="19" t="str">
        <f>IF(A13=0,"",IF(COUNTA(Raw!JW13:KA13)=0,"",IF(AND(COUNTIF(Raw!JW13:JZ13,4)=0,COUNTA(Raw!JW13:JZ13)&gt;0,ISBLANK(Raw!KA13)=FALSE),"",IF(AND(COUNTIF(Raw!JW13:KA13,4)&gt;0,ISBLANK(Raw!KA13)),"",1))))</f>
        <v/>
      </c>
      <c r="AM13" s="19" t="str">
        <f>IF(A13=0,"",IF(COUNTA(Raw!KT13:KU13)=0,"",IF(AND(Raw!KT13=1,ISBLANK(Raw!KU13)=FALSE),"",IF(AND(Raw!KT13=2,ISBLANK(Raw!KU13)),"",1))))</f>
        <v/>
      </c>
      <c r="AN13" s="19" t="str">
        <f>IF(A13=0,"",IF(COUNTA(Raw!KX13:LF13)=0,"",IF(AND(COUNTIF(Raw!KX13:LB13,5)=1,COUNTA(Raw!KX13:LB13)=1,COUNTA(Raw!LC13:LF13)=0),"",IF(AND(COUNTIF(Raw!KX13:LB13,5)=0,COUNTA(Raw!KX13:LB13)&gt;0,COUNTA(Raw!LC13:LF13)&gt;0),"",1))))</f>
        <v/>
      </c>
      <c r="AO13" s="19" t="str">
        <f>IF(A13=0,"",IF(COUNTA(Raw!LM13:LU13)=0,"",IF(AND(Raw!LM13=1,ISBLANK(Raw!LN13)=FALSE,COUNTA(Raw!LO13:LU13)&gt;0),"",IF(AND(Raw!LM13=2,COUNTA(Raw!LN13:LU13)=0),"",1))))</f>
        <v/>
      </c>
      <c r="AP13" s="19" t="str">
        <f>IF(A13=0,"",IF(COUNTA(Raw!MY13:OG13)=0,"",IF(AND(Raw!MY13=2,COUNTA(Raw!MZ13:OG13)=0),"",IF(AND(Raw!MY13=1,COUNTA(Raw!MZ13:OG13)&gt;0),"",1))))</f>
        <v/>
      </c>
      <c r="AQ13" s="19" t="str">
        <f>IF(A13=0,"",IF(COUNTA(Raw!NC13:NW13)=0,"",IF(AND(COUNTIF(Raw!NC13:NG13,3)&gt;0,COUNTA(Raw!NH13:NQ13)&gt;0),"",IF(AND(COUNTA(Raw!NC13:NG13)&gt;0,COUNTIF(Raw!NC13:NG13,3)=0,COUNTA(Raw!NH13:NW13)=0),"",1))))</f>
        <v/>
      </c>
      <c r="AR13" s="19" t="str">
        <f>IF(A13=0,"",IF(COUNTA(Raw!NH13:NW13)=0,"",IF(AND(COUNTIF(Raw!NH13:NQ13,10)&gt;0,COUNTA(Raw!NR13:NW13)&gt;0),"",IF(AND(COUNTA(Raw!NH13:NQ13)&gt;0,COUNTIF(Raw!NH13:NQ13,10)=0,COUNTA(Raw!NR13:NY13)=0),"",1))))</f>
        <v/>
      </c>
      <c r="AS13" s="19" t="str">
        <f>IF(A13=0,"",IF(COUNTA(Raw!NY13:OG13)=0,"",IF(AND(Raw!NY13=1,COUNTA(Raw!NZ13:OG13)&gt;0),"",IF(AND(Raw!NY13=2,COUNTA(Raw!NZ13:OG13)=0),"",1))))</f>
        <v/>
      </c>
      <c r="AT13" s="19" t="str">
        <f>IF(A13=0,"",IF(COUNTA(Raw!OH13:OY13)=0,"",IF(AND(Raw!OH13=1,COUNTA(Raw!OI13:OY13)&gt;0),"",IF(AND(Raw!OH13=2,COUNTA(Raw!OI13:OY13)=0),"",1))))</f>
        <v/>
      </c>
      <c r="AU13" s="19" t="str">
        <f>IF(A13=0,"",IF(COUNTA(Raw!PR13:QB13)=0,"",
IF(AND(OR(AND(COUNTIF(Raw!PR13:QB13,1)=1,COUNTA(Raw!QI13:QY13)&gt;0),AND(COUNTIF(Raw!PR13:QB13,1)=0,COUNTA(Raw!QI13:QY13)=0)),OR(AND(COUNTIF(Raw!PR13:QB13,2)=1,COUNTA(Raw!QZ13:RP13)&gt;0),AND(COUNTIF(Raw!PR13:QB13,2)=0,COUNTA(Raw!QZ13:RP13)=0)),OR(AND(COUNTIF(Raw!PR13:QB13,3)=1,COUNTA(Raw!RQ13:SG13)&gt;0),AND(COUNTIF(Raw!PR13:QB13,3)=0,COUNTA(Raw!RQ13:SG13)=0)),OR(AND(COUNTIF(Raw!PR13:QB13,4)=1,COUNTA(Raw!SH13:ST13)&gt;0),AND(COUNTIF(Raw!PR13:QB13,4)=0,COUNTA(Raw!SH13:ST13)=0)),OR(AND(COUNTIF(Raw!PR13:QB13,5)=1,COUNTA(Raw!SU13:TG13)&gt;0),AND(COUNTIF(Raw!PR13:QB13,5)=0,COUNTA(Raw!SU13:TG13)=0)),OR(AND(COUNTIF(Raw!PR13:QB13,6)=1,COUNTA(Raw!TH13:TT13)&gt;0),AND(COUNTIF(Raw!PR13:QB13,6)=0,COUNTA(Raw!TH13:TT13)=0)),OR(AND(COUNTIF(Raw!PR13:QB13,7)=1,COUNTA(Raw!TU13:UI13)&gt;0),AND(COUNTIF(Raw!PR13:QB13,7)=0,COUNTA(Raw!TU13:UI13)=0)),OR(AND(COUNTIF(Raw!PR13:QB13,8)=1,COUNTA(Raw!UJ13:UV13)&gt;0),AND(COUNTIF(Raw!PR13:QB13,8)=0,COUNTA(Raw!UJ13:UV13)=0)),OR(AND(COUNTIF(Raw!PR13:QB13,9)=1,COUNTA(Raw!UW13:VG13)&gt;0),AND(COUNTIF(Raw!PR13:QB13,9)=0,COUNTA(Raw!UW13:VG13)=0)),OR(AND(COUNTIF(Raw!PR13:QB13,10)=1,COUNTA(Raw!VH13:VP13)&gt;0),AND(COUNTIF(Raw!PR13:QB13,10)=0,COUNTA(Raw!VH13:VP13)=0)),OR(AND(COUNTIF(Raw!PR13:QB13,11)=1,COUNTA(Raw!VQ13:WK13)&gt;0),AND(COUNTIF(Raw!PR13:QB13,11)=0,COUNTA(Raw!VQ13:WK13)=0))),"",1)))</f>
        <v/>
      </c>
      <c r="AV13" s="19" t="str">
        <f>IF(A13=0,"",IF(COUNTA(Raw!QI13:QY13)=0,"",IF(AND(OR(AND(Raw!QI13=4,COUNTIF(Raw!QR13:QY13,1)=0),Raw!QI13&lt;&gt;4),OR(AND(Raw!QJ13=4,COUNTIF(Raw!QR13:QY13,2)=0),Raw!QJ13&lt;&gt;4),OR(AND(Raw!QK13=4,COUNTIF(Raw!QR13:QY13,3)=0),Raw!QK13&lt;&gt;4),OR(AND(Raw!QL13=4,COUNTIF(Raw!QR13:QY13,4)=0),Raw!QL13&lt;&gt;4),OR(AND(Raw!QM13=4,COUNTIF(Raw!QR13:QY13,5)=0),Raw!QM13&lt;&gt;4),OR(AND(Raw!QN13=4,COUNTIF(Raw!QR13:QY13,6)=0),Raw!QN13&lt;&gt;4),OR(AND(Raw!QO13=4,COUNTIF(Raw!QR13:QY13,7)=0),Raw!QO13&lt;&gt;4),OR(AND(Raw!QP13=4,COUNTIF(Raw!QR13:QY13,8)=0),Raw!QP13&lt;&gt;4)),"",1)))</f>
        <v/>
      </c>
      <c r="AW13" t="str">
        <f>IF(A13=0,"",IF(COUNTA(Raw!QZ13:RP13)=0,"",IF(AND(OR(AND(Raw!QZ13=4,COUNTIF(Raw!RI13:RP13,1)=0),Raw!QZ13&lt;&gt;4),OR(AND(Raw!RA13=4,COUNTIF(Raw!RI13:RP13,2)=0),Raw!RA13&lt;&gt;4),OR(AND(Raw!RB13=4,COUNTIF(Raw!RI13:RP13,3)=0),Raw!RB13&lt;&gt;4),OR(AND(Raw!RC13=4,COUNTIF(Raw!RI13:RP13,4)=0),Raw!RC13&lt;&gt;4),OR(AND(Raw!RD13=4,COUNTIF(Raw!RI13:RP13,5)=0),Raw!RD13&lt;&gt;4),OR(AND(Raw!RE13=4,COUNTIF(Raw!RI13:RP13,6)=0),Raw!RE13&lt;&gt;4),OR(AND(Raw!RF13=4,COUNTIF(Raw!RI13:RP13,7)=0),Raw!RF13&lt;&gt;4),OR(AND(Raw!RG13=4,COUNTIF(Raw!RI13:RP13,8)=0),Raw!RG13&lt;&gt;4)),"",1)))</f>
        <v/>
      </c>
      <c r="AX13" t="str">
        <f>IF(A13=0,"",IF(COUNTA(Raw!RQ13:SG13)=0,"",IF(AND(OR(AND(Raw!RQ13=4,COUNTIF(Raw!RZ13:SG13,1)=0),Raw!RQ13&lt;&gt;4),OR(AND(Raw!RR13=4,COUNTIF(Raw!RZ13:SG13,2)=0),Raw!RR13&lt;&gt;4),OR(AND(Raw!RS13=4,COUNTIF(Raw!RZ13:SG13,3)=0),Raw!RS13&lt;&gt;4),OR(AND(Raw!RT13=4,COUNTIF(Raw!RZ13:SG13,4)=0),Raw!RT13&lt;&gt;4),OR(AND(Raw!RU13=4,COUNTIF(Raw!RZ13:SG13,5)=0),Raw!RU13&lt;&gt;4),OR(AND(Raw!RV13=4,COUNTIF(Raw!RZ13:SG13,6)=0),Raw!RV13&lt;&gt;4),OR(AND(Raw!RW13=4,COUNTIF(Raw!RZ13:SG13,7)=0),Raw!RW13&lt;&gt;4),OR(AND(Raw!RX13=4,COUNTIF(Raw!RZ13:SG13,8)=0),Raw!RX13&lt;&gt;4)),"",1)))</f>
        <v/>
      </c>
      <c r="AY13" t="str">
        <f>IF(A13=0,"",IF(COUNTA(Raw!SH13:ST13)=0,"",IF(AND(OR(AND(Raw!SH13=4,COUNTIF(Raw!SO13:ST13,1)=0),Raw!SH13&lt;&gt;4),OR(AND(Raw!SI13=4,COUNTIF(Raw!SO13:ST13,2)=0),Raw!SI13&lt;&gt;4),OR(AND(Raw!SJ13=4,COUNTIF(Raw!SO13:ST13,3)=0),Raw!SJ13&lt;&gt;4),OR(AND(Raw!SK13=4,COUNTIF(Raw!SO13:ST13,4)=0),Raw!SK13&lt;&gt;4),OR(AND(Raw!SL13=4,COUNTIF(Raw!SO13:ST13,5)=0),Raw!SL13&lt;&gt;4),OR(AND(Raw!SM13=4,COUNTIF(Raw!SO13:ST13,6)=0),Raw!SM13&lt;&gt;4)),"",1)))</f>
        <v/>
      </c>
      <c r="AZ13" t="str">
        <f>IF(A13=0,"",IF(COUNTA(Raw!SU13:TG13)=0,"",IF(AND(OR(AND(Raw!SU13=4,COUNTIF(Raw!TB13:TG13,1)=0),Raw!SU13&lt;&gt;4),OR(AND(Raw!SV13=4,COUNTIF(Raw!TB13:TG13,2)=0),Raw!SV13&lt;&gt;4),OR(AND(Raw!SW13=4,COUNTIF(Raw!TB13:TG13,3)=0),Raw!SW13&lt;&gt;4),OR(AND(Raw!SX13=4,COUNTIF(Raw!TB13:TG13,4)=0),Raw!SX13&lt;&gt;4),OR(AND(Raw!SY13=4,COUNTIF(Raw!TB13:TG13,5)=0),Raw!SY13&lt;&gt;4),OR(AND(Raw!SZ13=4,COUNTIF(Raw!TB13:TG13,6)=0),Raw!SZ13&lt;&gt;4)),"",1)))</f>
        <v/>
      </c>
      <c r="BA13" t="str">
        <f>IF(A13=0,"",IF(COUNTA(Raw!TH13:TT13)=0,"",IF(AND(OR(AND(Raw!TH13=4,COUNTIF(Raw!TO13:TT13,1)=0),Raw!TH13&lt;&gt;4),OR(AND(Raw!TI13=4,COUNTIF(Raw!TO13:TT13,2)=0),Raw!TI13&lt;&gt;4),OR(AND(Raw!TJ13=4,COUNTIF(Raw!TO13:TT13,3)=0),Raw!TJ13&lt;&gt;4),OR(AND(Raw!TK13=4,COUNTIF(Raw!TO13:TT13,4)=0),Raw!TK13&lt;&gt;4),OR(AND(Raw!TL13=4,COUNTIF(Raw!TO13:TT13,5)=0),Raw!TL13&lt;&gt;4),OR(AND(Raw!TM13=4,COUNTIF(Raw!TO13:TT13,6)=0),Raw!TM13&lt;&gt;4)),"",1)))</f>
        <v/>
      </c>
      <c r="BB13" t="str">
        <f>IF(A13=0,"",IF(COUNTA(Raw!TU13:UI13)=0,"",IF(AND(OR(AND(Raw!TU13=4,COUNTIF(Raw!UC13:UI13,1)=0),Raw!TU13&lt;&gt;4),OR(AND(Raw!TV13=4,COUNTIF(Raw!UC13:UI13,2)=0),Raw!TV13&lt;&gt;4),OR(AND(Raw!TW13=4,COUNTIF(Raw!UC13:UI13,3)=0),Raw!TW13&lt;&gt;4),OR(AND(Raw!TX13=4,COUNTIF(Raw!UC13:UI13,4)=0),Raw!TX13&lt;&gt;4),OR(AND(Raw!TY13=4,COUNTIF(Raw!UC13:UI13,5)=0),Raw!TY13&lt;&gt;4),OR(AND(Raw!TZ13=4,COUNTIF(Raw!UC13:UI13,6)=0),Raw!TZ13&lt;&gt;4),OR(AND(Raw!UA13=4,COUNTIF(Raw!UC13:UI13,7)=0),Raw!UA13&lt;&gt;4)),"",1)))</f>
        <v/>
      </c>
      <c r="BC13" t="str">
        <f>IF(A13=0,"",IF(COUNTA(Raw!UJ13:UV13)=0,"",IF(AND(OR(AND(Raw!UJ13=4,COUNTIF(Raw!UQ13:UV13,1)=0),Raw!UJ13&lt;&gt;4),OR(AND(Raw!UK13=4,COUNTIF(Raw!UQ13:UV13,2)=0),Raw!UK13&lt;&gt;4),OR(AND(Raw!UL13=4,COUNTIF(Raw!UQ13:UV13,3)=0),Raw!UL13&lt;&gt;4),OR(AND(Raw!UM13=4,COUNTIF(Raw!UQ13:UV13,4)=0),Raw!UM13&lt;&gt;4),OR(AND(Raw!UN13=4,COUNTIF(Raw!UQ13:UV13,5)=0),Raw!UN13&lt;&gt;4),OR(AND(Raw!UO13=4,COUNTIF(Raw!UQ13:UV13,6)=0),Raw!UO13&lt;&gt;4)),"",1)))</f>
        <v/>
      </c>
      <c r="BD13" t="str">
        <f>IF(A13=0,"",IF(COUNTA(Raw!UW13:VG13)=0,"",IF(AND(OR(AND(Raw!UW13=4,COUNTIF(Raw!VC13:VG13,1)=0),Raw!UW13&lt;&gt;4),OR(AND(Raw!UX13=4,COUNTIF(Raw!VC13:VG13,2)=0),Raw!UX13&lt;&gt;4),OR(AND(Raw!UY13=4,COUNTIF(Raw!VC13:VG13,3)=0),Raw!UY13&lt;&gt;4),OR(AND(Raw!UZ13=4,COUNTIF(Raw!VC13:VG13,4)=0),Raw!UZ13&lt;&gt;4),OR(AND(Raw!VA13=4,COUNTIF(Raw!VC13:VG13,5)=0),Raw!VA13&lt;&gt;4)),"",1)))</f>
        <v/>
      </c>
      <c r="BE13" t="str">
        <f>IF(A13=0,"",IF(COUNTA(Raw!VH13:VP13)=0,"",
IF(AND(
OR(AND(Raw!VH13=4,COUNTIF(Raw!VM13:VP13,1)=0),Raw!VH13&lt;&gt;4),
OR(AND(Raw!VI13=4,COUNTIF(Raw!VM13:VP13,2)=0),Raw!VI13&lt;&gt;4),
OR(AND(Raw!VJ13=4,COUNTIF(Raw!VM13:VP13,3)=0),Raw!VJ13&lt;&gt;4),
OR(AND(Raw!VK13=4,COUNTIF(Raw!VM13:VP13,4)=0),Raw!VK13&lt;&gt;4)
),"",1)))</f>
        <v/>
      </c>
      <c r="BF13" t="str">
        <f>IF(A13=0,"",IF(COUNTA(Raw!VQ13:WK13)=0,"",
IF(AND(
OR(AND(Raw!VQ13=4,COUNTIF(Raw!WB13:WK13,1)=0),Raw!VQ13&lt;&gt;4),
OR(AND(Raw!VR13=4,COUNTIF(Raw!WB13:WK13,2)=0),Raw!VR13&lt;&gt;4),
OR(AND(Raw!VS13=4,COUNTIF(Raw!WB13:WK13,3)=0),Raw!VS13&lt;&gt;4),
OR(AND(Raw!VT13=4,COUNTIF(Raw!WB13:WK13,4)=0),Raw!VT13&lt;&gt;4),
OR(AND(Raw!VU13=4,COUNTIF(Raw!WB13:WK13,5)=0),Raw!VU13&lt;&gt;4),
OR(AND(Raw!VV13=4,COUNTIF(Raw!WB13:WK13,6)=0),Raw!VV13&lt;&gt;4),
OR(AND(Raw!VW13=4,COUNTIF(Raw!WB13:WK13,7)=0),Raw!VW13&lt;&gt;4),
OR(AND(Raw!VX13=4,COUNTIF(Raw!WB13:WK13,8)=0),Raw!VX13&lt;&gt;4),
OR(AND(Raw!VY13=4,COUNTIF(Raw!WB13:WK13,9)=0),Raw!VX13&lt;&gt;4),
OR(AND(Raw!VZ13=4,COUNTIF(Raw!WB13:WK13,10)=0),Raw!VZ13&lt;&gt;4)
),"",1)))</f>
        <v/>
      </c>
      <c r="BG13" t="str">
        <f>IF(A13=0,"",IF(COUNTA(Raw!WL13:XB13)=0,"",
IF(AND(
OR(AND(Raw!WL13=4,COUNTIF(Raw!WU13:XB13,1)=0),Raw!WL13&lt;&gt;4),
OR(AND(Raw!WM13=4,COUNTIF(Raw!WU13:XB13,2)=0),Raw!WM13&lt;&gt;4),
OR(AND(Raw!WN13=4,COUNTIF(Raw!WU13:XB13,3)=0),Raw!WN13&lt;&gt;4),
OR(AND(Raw!WO13=4,COUNTIF(Raw!WU13:XB13,4)=0),Raw!WO13&lt;&gt;4),
OR(AND(Raw!WP13=4,COUNTIF(Raw!WU13:XB13,5)=0),Raw!WP13&lt;&gt;4),
OR(AND(Raw!WQ13=4,COUNTIF(Raw!WU13:XB13,6)=0),Raw!WQ13&lt;&gt;4),
OR(AND(Raw!WR13=4,COUNTIF(Raw!WU13:XB13,7)=0),Raw!WR13&lt;&gt;4),
OR(AND(Raw!WS13=4,COUNTIF(Raw!WU13:XB13,8)=0),Raw!WS13&lt;&gt;4)
),"",1)))</f>
        <v/>
      </c>
      <c r="BH13" t="str">
        <f>IF(A13=0,"",IF(COUNTA(Raw!XC13:XK13)=0,"",
IF(AND(
OR(AND(Raw!XC13=4,COUNTIF(Raw!XH13:XK13,1)=0),Raw!XC13&lt;&gt;4),
OR(AND(Raw!XD13=4,COUNTIF(Raw!XH13:XK13,2)=0),Raw!XD13&lt;&gt;4),
OR(AND(Raw!XE13=4,COUNTIF(Raw!XH13:XK13,3)=0),Raw!XE13&lt;&gt;4),
OR(AND(Raw!XF13=4,COUNTIF(Raw!XH13:XK13,4)=0),Raw!XF13&lt;&gt;4)
),"",1)))</f>
        <v/>
      </c>
      <c r="BI13" t="str">
        <f>IF(A13=0,"",IF(COUNTA(Raw!XL13:XT13)=0,"",
IF(AND(
OR(AND(Raw!XL13=4,COUNTIF(Raw!XQ13:XT13,1)=0),Raw!XL13&lt;&gt;4),
OR(AND(Raw!XM13=4,COUNTIF(Raw!XQ13:XT13,2)=0),Raw!XM13&lt;&gt;4),
OR(AND(Raw!XN13=4,COUNTIF(Raw!XQ13:XT13,3)=0),Raw!XN13&lt;&gt;4),
OR(AND(Raw!XO13=4,COUNTIF(Raw!XQ13:XT13,4)=0),Raw!XO13&lt;&gt;4)
),"",1)))</f>
        <v/>
      </c>
      <c r="BJ13" t="str">
        <f>IF(A13=0,"",IF(COUNTA(Raw!XU13:YI13)=0,"",
IF(AND(
OR(AND(Raw!XU13=4,COUNTIF(Raw!YC13:YI13,1)=0),Raw!XU13&lt;&gt;4),
OR(AND(Raw!XV13=4,COUNTIF(Raw!YC13:YI13,2)=0),Raw!XV13&lt;&gt;4),
OR(AND(Raw!XW13=4,COUNTIF(Raw!YC13:YI13,3)=0),Raw!XW13&lt;&gt;4),
OR(AND(Raw!XX13=4,COUNTIF(Raw!YC13:YI13,4)=0),Raw!XX13&lt;&gt;4),
OR(AND(Raw!XY13=4,COUNTIF(Raw!YC13:YI13,5)=0),Raw!XY13&lt;&gt;4),
OR(AND(Raw!XZ13=4,COUNTIF(Raw!YC13:YI13,6)=0),Raw!XZ13&lt;&gt;4),
OR(AND(Raw!YA13=4,COUNTIF(Raw!YC13:YI13,7)=0),Raw!YA13&lt;&gt;4)
),"",1)))</f>
        <v/>
      </c>
      <c r="BK13" t="str">
        <f>IF(A13=0,"",IF(COUNTA(Raw!YJ13:YR13)=0,"",
IF(AND(
OR(AND(Raw!YJ13=4,COUNTIF(Raw!YO13:YR13,1)=0),Raw!YJ13&lt;&gt;4),
OR(AND(Raw!YK13=4,COUNTIF(Raw!YO13:YR13,2)=0),Raw!YK13&lt;&gt;4),
OR(AND(Raw!YL13=4,COUNTIF(Raw!YO13:YR13,3)=0),Raw!YL13&lt;&gt;4),
OR(AND(Raw!YM13=4,COUNTIF(Raw!YO13:YR13,4)=0),Raw!YM13&lt;&gt;4)
),"",1)))</f>
        <v/>
      </c>
      <c r="BL13" t="str">
        <f>IF(A13=0,"",IF(COUNTA(Raw!YS13:YU13)=0,"",IF(AND(Raw!YS13=4,ISBLANK(Raw!YU13)),"",IF(AND(Raw!YS13&lt;&gt;4,ISBLANK(Raw!YU13)=FALSE),"",1))))</f>
        <v/>
      </c>
    </row>
    <row r="14" spans="1:91">
      <c r="A14" s="20">
        <f>Raw!A14</f>
        <v>11</v>
      </c>
      <c r="B14" s="19" t="str">
        <f>IF(A14=0,"",IF(AND(Raw!AC14=1,COUNTA(Raw!AR14:IC14)&gt;0,COUNTA(Raw!ID14:YU14)=0),"",IF(AND(Raw!AC14=2,COUNTA(Raw!AR14:IC14)=0,COUNTA(Raw!ID14:MV14)&gt;0,COUNTA(Raw!MW14:YU14)=0),"",IF(AND(Raw!AC14=3,COUNTA(Raw!AP14:MV14)=0,COUNTA(Raw!MW14:YU14)&gt;0),"",1))))</f>
        <v/>
      </c>
      <c r="C14" s="19" t="str">
        <f>IF(A14=0,"",IF(AND(Raw!AK14=1,ISBLANK(Raw!AM14)=FALSE,ISBLANK(Raw!AO14)),"",IF(AND(Raw!AK14=2,ISBLANK(Raw!AM14),ISBLANK(Raw!AO14)=FALSE),"",1)))</f>
        <v/>
      </c>
      <c r="D14" s="19" t="str">
        <f>IF(A14=0,"",IF(COUNTA(Raw!AS14:AZ14)=0,"",IF(AND(Raw!AS14+Raw!AT14=100,Raw!AU14+Raw!AV14=100,Raw!AW14+Raw!AX14=100,Raw!AY14+Raw!AZ14=100),"",1)))</f>
        <v/>
      </c>
      <c r="E14" s="19" t="str">
        <f>IF(A14=0,"",IF(ISBLANK(Raw!AQ14),"",IF(Raw!AQ14=1,"",1)))</f>
        <v/>
      </c>
      <c r="F14" s="19" t="str">
        <f>IF(A14=0,"",IF(ISBLANK(Raw!AR14),"",IF(AND(Raw!AR14&gt;=0,Raw!AR14&lt;=100),"",1)))</f>
        <v/>
      </c>
      <c r="G14" s="19" t="str">
        <f>IF(A14=0,"",IF(AND(ISBLANK(Raw!BA14),ISBLANK(Raw!AS14)),"",IF(AND(Raw!AS14&gt;0,ISBLANK(Raw!BA14)=FALSE),"",1)))</f>
        <v/>
      </c>
      <c r="H14" s="19" t="str">
        <f>IF(A14=0,"",IF(COUNTA(Raw!BA14:BH14)=0,"",IF(AND(Raw!BA14=0,COUNTA(Raw!BB14:BH14)=0),"",IF(AND(Raw!BA14&gt;0,COUNTA(Raw!BB14:BH14)&gt;0),"",1))))</f>
        <v/>
      </c>
      <c r="I14" s="19" t="str">
        <f>IF(A14=0,"",IF(AND(ISBLANK(Raw!BI14),ISBLANK(Raw!BJ14)),"",IF(AND(Raw!BI14=1,ISBLANK(Raw!BJ14)=FALSE),"",IF(AND(Raw!BI14=2,ISBLANK(Raw!BJ14)),"",1))))</f>
        <v/>
      </c>
      <c r="J14" s="19" t="str">
        <f>IF(A14=0,"",IF(AND(ISBLANK(Raw!AT14),COUNTBLANK(Raw!BK14:BQ14)),"",IF(AND(Raw!AT14&gt;0,COUNTA(Raw!BK14:BQ14)&gt;0),"",IF(AND(Raw!AT14=0,COUNTA(Raw!BK14:BQ14)=0),"",1))))</f>
        <v/>
      </c>
      <c r="K14" s="19" t="str">
        <f>IF(A14=0,"",IF(AND(ISBLANK(Raw!AS14),COUNTA(Raw!BR14:BX14)=0),"",IF(AND(Raw!AS14&gt;0,COUNTA(Raw!BR14:BX14)&gt;0),"",IF(AND(Raw!AS14=0,COUNTA(Raw!BR14:BX14)=0),"",1))))</f>
        <v/>
      </c>
      <c r="L14" s="19" t="str">
        <f>IF(A14=0,"",IF(AND(COUNTA(Raw!BK14:BX14)=0,COUNTA(Raw!BY14:CH14)=0),"",IF(AND(COUNTIF(Raw!BK14:BX14,1)&gt;0,COUNTA(Raw!BY14:CH14)&gt;0),"",IF(AND(COUNTIF(Raw!BK14:BX14,1)=0,COUNTA(Raw!BY14:CH14)=0),"",1))))</f>
        <v/>
      </c>
      <c r="M14" s="19" t="str">
        <f>IF(A14=0,"",IF(AND(COUNTA(Raw!BK14:BX14)=0,COUNTA(Raw!CI14:CR14)),"",IF(AND(COUNTIF(Raw!BK14:BX14,3)&gt;0,COUNTA(Raw!CI14:CR14)&gt;0),"",IF(AND(COUNTIF(Raw!BK14:BX14,3)=0,COUNTA(Raw!CI14:CR14)=0),"",1))))</f>
        <v/>
      </c>
      <c r="N14" s="19" t="str">
        <f>IF(A14=0,"",IF(COUNTA(Raw!CS14:DF14)=0,"",IF(AND(COUNTIF(Raw!CS14:CV14,1)=1,COUNTA(Raw!CW14:DA14)&gt;0,COUNTA(Raw!DB14:DF14)=0),"",IF(AND(COUNTIF(Raw!CS14:CV14,2)=1,COUNTA(Raw!CW14:DA14)=0,COUNTA(Raw!DB14:DF14)&gt;0),"",IF(AND(COUNTA(Raw!CS14:CV14)&gt;0,COUNTA(Raw!CW14:DF14)=0),"",1)))))</f>
        <v/>
      </c>
      <c r="O14" s="19" t="str">
        <f>IF(A14=0,"",IF(COUNTA(Raw!DG14:DP14)=0,"",IF(AND(COUNTIF(Raw!BK14:BQ14,1)&gt;0,OR(COUNTIF(Raw!DG14:DP14,1)=1,COUNTIF(Raw!DG14:DP14,2)=1,COUNTIF(Raw!DG14:DP14,3)=1)),"",IF(AND(COUNTIF(Raw!BK14:BQ14,1)=0,AND(COUNTIF(Raw!DG14:DP14,1)=0,COUNTIF(Raw!DG14:DP14,2)=0,COUNTIF(Raw!DG14:DP14,3)=0)),"",1))))</f>
        <v/>
      </c>
      <c r="P14" s="19" t="str">
        <f>IF(A14=0,"",IF(COUNTA(Raw!DG14:DR14)=0,"",IF(AND(COUNTIF(Raw!DG14:DP14,4)=1,ISBLANK(Raw!DQ14)=FALSE,ISBLANK(Raw!DR14)),"",IF(AND(COUNTIF(Raw!DG14:DP14,7)=1,ISBLANK(Raw!DQ14),ISBLANK(Raw!DR14)=FALSE),"",IF(AND(COUNTA(Raw!DG14:DP14)&gt;0,COUNTIF(Raw!DG14:DP14,4)=0,COUNTIF(Raw!DG14:DP14,7)=0,COUNTA(Raw!DQ14:DR14)=0),"",1)))))</f>
        <v/>
      </c>
      <c r="Q14" s="19" t="str">
        <f>IF(A14=0,"",IF(AND(COUNTA(Raw!DS14:DU14)=0,COUNTA(Raw!BK14:BQ14)=0),"",IF(AND(COUNTIF(Raw!BK14:BQ14,1)&gt;0,COUNTA(Raw!DS14:DU14)&gt;0),"",IF(AND(COUNTIF(Raw!BK14:BQ14,1)=0,COUNTA(Raw!DS14:DU14)=0),"",1))))</f>
        <v/>
      </c>
      <c r="R14" s="19" t="str">
        <f>IF(A14=0,"",IF(AND(ISBLANK(Raw!AT14),ISBLANK(Raw!EJ14)),"",IF(AND(Raw!AT14&gt;0,ISBLANK(Raw!EJ14)=FALSE,Raw!EJ14&gt;=0,Raw!EJ14&lt;=7),"",IF(AND(Raw!AT14=0,ISBLANK(Raw!EJ14)),"",1))))</f>
        <v/>
      </c>
      <c r="S14" t="str">
        <f>IF(A14=0,"",IF(AND(ISBLANK(Raw!AS14),ISBLANK(Raw!EK14)),"",IF(AND(Raw!AS14&gt;0,ISBLANK(Raw!EK14)=FALSE),"",IF(AND(Raw!AS14=0,ISBLANK(Raw!EK14)),"",1))))</f>
        <v/>
      </c>
      <c r="T14" s="19" t="str">
        <f>IF(A14=0,"",IF(AND(ISBLANK(Raw!AT14),COUNTA(Raw!EL14:EQ14)=0),"",IF(AND(Raw!AT14&gt;0,COUNTA(Raw!EL14:EQ14)&gt;0),"",IF(AND(Raw!AT14=0,COUNTA(Raw!EL14:EQ14)=0),"",1))))</f>
        <v/>
      </c>
      <c r="U14" t="str">
        <f>IF(A14=0,"",IF(AND(ISBLANK(Raw!AT14),COUNTA(Raw!ER14:EU14)=0),"",IF(AND(Raw!AT14&gt;0,COUNTA(Raw!ER14:EU14)&gt;0),"",IF(AND(Raw!AT14=0,COUNTA(Raw!ER14:EU14)=0),"",1))))</f>
        <v/>
      </c>
      <c r="V14" t="str">
        <f>IF(A14=0,"",IF(AND(ISBLANK(Raw!AS14),COUNTA(Raw!EV14:FA14)=0),"",IF(AND(Raw!AS14&gt;0,COUNTA(Raw!EV14:FA14)&gt;0),"",IF(AND(Raw!AS14=0,COUNTA(Raw!EV14:FA14)=0),"",1))))</f>
        <v/>
      </c>
      <c r="W14" t="str">
        <f>IF(A14=0,"",IF(AND(ISBLANK(Raw!AS14),COUNTA(Raw!FB14:FE14)=0),"",IF(AND(Raw!AS14&gt;0,COUNTA(Raw!FB14:FE14)&gt;0),"",IF(AND(Raw!AS14=0,COUNTA(Raw!FB14:FE14)=0),"",1))))</f>
        <v/>
      </c>
      <c r="X14" t="str">
        <f>IF(A14=0,"",IF(AND(ISBLANK(Raw!AT14),COUNTA(Raw!FF14:FI14)=0),"",IF(AND(Raw!AT14&gt;0,COUNTA(Raw!FF14:FI14)&gt;0),"",IF(AND(Raw!AT14=0,COUNTA(Raw!FF14:FI14)=0),"",1))))</f>
        <v/>
      </c>
      <c r="Y14" t="str">
        <f>IF(A14=0,"",IF(AND(ISBLANK(Raw!AS14),COUNTA(Raw!FJ14:FM14)=0),"",IF(AND(Raw!AS14&gt;0,COUNTA(Raw!FJ14:FM14)&gt;0),"",IF(AND(Raw!AS14=0,COUNTA(Raw!FJ14:FM14)=0),"",1))))</f>
        <v/>
      </c>
      <c r="Z14" t="str">
        <f>IF(A14=0,"",IF(AND(COUNTA(Raw!FN14:FT14)=0,ISBLANK(Raw!FU14)),"",IF(AND(COUNTIF(Raw!FN14:FT14,1)&gt;0,ISBLANK(Raw!FU14)=FALSE),"",IF(AND(COUNTIF(Raw!FN14:FT14,1)=0,ISBLANK(Raw!FU14)),"",1))))</f>
        <v/>
      </c>
      <c r="AA14" s="19" t="str">
        <f>IF(A14=0,"",IF(AND(ISBLANK(Raw!BI14),COUNTA(Raw!FV14:GH14)=0),"",IF(AND(Raw!BI14&lt;&gt;1,COUNTIF(Raw!FV14:GH14,6)=0),"",IF(Raw!BI14=1,"",1))))</f>
        <v/>
      </c>
      <c r="AB14" t="str">
        <f>IF(A14=0,"",IF(AND(ISBLANK(Raw!GI14),COUNTA(Raw!GJ14:GQ14)=0),"",IF(AND(Raw!GI14=1,COUNTA(Raw!GJ14:GQ14)&gt;0),"",IF(AND(Raw!GI14=2,COUNTA(Raw!GJ14:GQ14)=0),"",1))))</f>
        <v/>
      </c>
      <c r="AC14" s="19" t="str">
        <f>IF(A14=0,"",IF(AND(COUNTA(Raw!GY14:HF14)=0,ISBLANK(Raw!HG14)),"",IF(AND(OR(COUNTIF(Raw!GY14:HE14,1)&gt;0,COUNTIF(Raw!GY14:HE14,2)&gt;0),ISBLANK(Raw!HG14)=FALSE),"",IF(AND(COUNTA(Raw!GY14:HF14)&gt;0,ISBLANK(Raw!HG14),COUNTIF(Raw!GY14:HE14,1)=0,COUNTIF(Raw!GY14:HE14,2)=0),"",1))))</f>
        <v/>
      </c>
      <c r="AD14" s="19" t="str">
        <f>IF(A14=0,"",IF(COUNTA(Raw!HU14:IB14)=0,"",IF(AND(Raw!AK14&lt;&gt;2,COUNTIF(Raw!HU14:IA14,2)=0,COUNTIF(Raw!HU14:IA14,3)=0),"",IF(Raw!AK14=2,"",1))))</f>
        <v/>
      </c>
      <c r="AE14" s="19" t="str">
        <f>IF(A14=0,"",IF(AND(Raw!AK14=2,ISBLANK(Raw!IC14)=FALSE),"",IF(AND(Raw!AK14&lt;&gt;2,ISBLANK(Raw!IC14)),"",1)))</f>
        <v/>
      </c>
      <c r="AF14" s="19" t="str">
        <f>IF(A14=0,"",IF(COUNTA(Raw!ID14:IF14)=0,"",IF(AND(MATCH(2023-Raw!ID14,Code!$A$3:$A$12,1)=Raw!IF14,2023-Raw!ID14=Raw!IE14),"",1)))</f>
        <v/>
      </c>
      <c r="AG14" s="19" t="str">
        <f>IF(A14=0,"",IF(COUNTA(Raw!IG14:II14)=0,"",IF(AND(Raw!IG14=4,ISBLANK(Raw!II14)=FALSE),"",IF(AND(Raw!IG14&lt;&gt;4,ISBLANK(Raw!II14)),"",1))))</f>
        <v/>
      </c>
      <c r="AH14" s="19" t="str">
        <f>IF(A14=0,"",IF(COUNTA(Raw!IJ14:IM14)=0,"",IF(AND(Raw!IJ14=1,ISBLANK(Raw!IK14)=FALSE),"",IF(AND(Raw!IJ14=2,COUNTA(Raw!IK14:IM14)&gt;0),"",1))))</f>
        <v/>
      </c>
      <c r="AI14" s="19" t="str">
        <f>IF(A14=0,"",IF(COUNTA(Raw!IK14:IM14)=0,"",IF(AND(Raw!IK14=1,ISBLANK(Raw!IL14)=FALSE),"",IF(AND(Raw!IK14=2,COUNTA(Raw!IL14:IM14)=0),"",1))))</f>
        <v/>
      </c>
      <c r="AJ14" s="19" t="str">
        <f>IF(A14=0,"",IF(COUNTA(Raw!JD14:JJ14)=0,"",IF(AND(Raw!JD14&gt;600,COUNTA(Raw!JE14:JI14)&gt;0),"",IF(AND(Raw!JD14&lt;=600,COUNTA(Raw!JE14:JJ14)=0),"",1))))</f>
        <v/>
      </c>
      <c r="AK14" s="19" t="str">
        <f>IF(A14=0,"",IF(COUNTA(Raw!JK14:KA14)=0,"",IF(AND(Raw!JK14=1,COUNTA(Raw!JM14:JV14)&gt;0),"",IF(AND(Raw!JK14=3,COUNTA(Raw!JM14:JV14)&gt;0,COUNTA(Raw!JW14:KA14)=0),"",IF(AND(ISBLANK(Raw!JK14)=FALSE,Raw!JK14&lt;&gt;1,Raw!JK14&lt;&gt;3,COUNTA(Raw!JM14:KA14)=0),"",1)))))</f>
        <v/>
      </c>
      <c r="AL14" s="19" t="str">
        <f>IF(A14=0,"",IF(COUNTA(Raw!JW14:KA14)=0,"",IF(AND(COUNTIF(Raw!JW14:JZ14,4)=0,COUNTA(Raw!JW14:JZ14)&gt;0,ISBLANK(Raw!KA14)=FALSE),"",IF(AND(COUNTIF(Raw!JW14:KA14,4)&gt;0,ISBLANK(Raw!KA14)),"",1))))</f>
        <v/>
      </c>
      <c r="AM14" s="19" t="str">
        <f>IF(A14=0,"",IF(COUNTA(Raw!KT14:KU14)=0,"",IF(AND(Raw!KT14=1,ISBLANK(Raw!KU14)=FALSE),"",IF(AND(Raw!KT14=2,ISBLANK(Raw!KU14)),"",1))))</f>
        <v/>
      </c>
      <c r="AN14" s="19" t="str">
        <f>IF(A14=0,"",IF(COUNTA(Raw!KX14:LF14)=0,"",IF(AND(COUNTIF(Raw!KX14:LB14,5)=1,COUNTA(Raw!KX14:LB14)=1,COUNTA(Raw!LC14:LF14)=0),"",IF(AND(COUNTIF(Raw!KX14:LB14,5)=0,COUNTA(Raw!KX14:LB14)&gt;0,COUNTA(Raw!LC14:LF14)&gt;0),"",1))))</f>
        <v/>
      </c>
      <c r="AO14" s="19" t="str">
        <f>IF(A14=0,"",IF(COUNTA(Raw!LM14:LU14)=0,"",IF(AND(Raw!LM14=1,ISBLANK(Raw!LN14)=FALSE,COUNTA(Raw!LO14:LU14)&gt;0),"",IF(AND(Raw!LM14=2,COUNTA(Raw!LN14:LU14)=0),"",1))))</f>
        <v/>
      </c>
      <c r="AP14" s="19" t="str">
        <f>IF(A14=0,"",IF(COUNTA(Raw!MY14:OG14)=0,"",IF(AND(Raw!MY14=2,COUNTA(Raw!MZ14:OG14)=0),"",IF(AND(Raw!MY14=1,COUNTA(Raw!MZ14:OG14)&gt;0),"",1))))</f>
        <v/>
      </c>
      <c r="AQ14" s="19" t="str">
        <f>IF(A14=0,"",IF(COUNTA(Raw!NC14:NW14)=0,"",IF(AND(COUNTIF(Raw!NC14:NG14,3)&gt;0,COUNTA(Raw!NH14:NQ14)&gt;0),"",IF(AND(COUNTA(Raw!NC14:NG14)&gt;0,COUNTIF(Raw!NC14:NG14,3)=0,COUNTA(Raw!NH14:NW14)=0),"",1))))</f>
        <v/>
      </c>
      <c r="AR14" s="19" t="str">
        <f>IF(A14=0,"",IF(COUNTA(Raw!NH14:NW14)=0,"",IF(AND(COUNTIF(Raw!NH14:NQ14,10)&gt;0,COUNTA(Raw!NR14:NW14)&gt;0),"",IF(AND(COUNTA(Raw!NH14:NQ14)&gt;0,COUNTIF(Raw!NH14:NQ14,10)=0,COUNTA(Raw!NR14:NY14)=0),"",1))))</f>
        <v/>
      </c>
      <c r="AS14" s="19" t="str">
        <f>IF(A14=0,"",IF(COUNTA(Raw!NY14:OG14)=0,"",IF(AND(Raw!NY14=1,COUNTA(Raw!NZ14:OG14)&gt;0),"",IF(AND(Raw!NY14=2,COUNTA(Raw!NZ14:OG14)=0),"",1))))</f>
        <v/>
      </c>
      <c r="AT14" s="19" t="str">
        <f>IF(A14=0,"",IF(COUNTA(Raw!OH14:OY14)=0,"",IF(AND(Raw!OH14=1,COUNTA(Raw!OI14:OY14)&gt;0),"",IF(AND(Raw!OH14=2,COUNTA(Raw!OI14:OY14)=0),"",1))))</f>
        <v/>
      </c>
      <c r="AU14" s="19" t="str">
        <f>IF(A14=0,"",IF(COUNTA(Raw!PR14:QB14)=0,"",
IF(AND(OR(AND(COUNTIF(Raw!PR14:QB14,1)=1,COUNTA(Raw!QI14:QY14)&gt;0),AND(COUNTIF(Raw!PR14:QB14,1)=0,COUNTA(Raw!QI14:QY14)=0)),OR(AND(COUNTIF(Raw!PR14:QB14,2)=1,COUNTA(Raw!QZ14:RP14)&gt;0),AND(COUNTIF(Raw!PR14:QB14,2)=0,COUNTA(Raw!QZ14:RP14)=0)),OR(AND(COUNTIF(Raw!PR14:QB14,3)=1,COUNTA(Raw!RQ14:SG14)&gt;0),AND(COUNTIF(Raw!PR14:QB14,3)=0,COUNTA(Raw!RQ14:SG14)=0)),OR(AND(COUNTIF(Raw!PR14:QB14,4)=1,COUNTA(Raw!SH14:ST14)&gt;0),AND(COUNTIF(Raw!PR14:QB14,4)=0,COUNTA(Raw!SH14:ST14)=0)),OR(AND(COUNTIF(Raw!PR14:QB14,5)=1,COUNTA(Raw!SU14:TG14)&gt;0),AND(COUNTIF(Raw!PR14:QB14,5)=0,COUNTA(Raw!SU14:TG14)=0)),OR(AND(COUNTIF(Raw!PR14:QB14,6)=1,COUNTA(Raw!TH14:TT14)&gt;0),AND(COUNTIF(Raw!PR14:QB14,6)=0,COUNTA(Raw!TH14:TT14)=0)),OR(AND(COUNTIF(Raw!PR14:QB14,7)=1,COUNTA(Raw!TU14:UI14)&gt;0),AND(COUNTIF(Raw!PR14:QB14,7)=0,COUNTA(Raw!TU14:UI14)=0)),OR(AND(COUNTIF(Raw!PR14:QB14,8)=1,COUNTA(Raw!UJ14:UV14)&gt;0),AND(COUNTIF(Raw!PR14:QB14,8)=0,COUNTA(Raw!UJ14:UV14)=0)),OR(AND(COUNTIF(Raw!PR14:QB14,9)=1,COUNTA(Raw!UW14:VG14)&gt;0),AND(COUNTIF(Raw!PR14:QB14,9)=0,COUNTA(Raw!UW14:VG14)=0)),OR(AND(COUNTIF(Raw!PR14:QB14,10)=1,COUNTA(Raw!VH14:VP14)&gt;0),AND(COUNTIF(Raw!PR14:QB14,10)=0,COUNTA(Raw!VH14:VP14)=0)),OR(AND(COUNTIF(Raw!PR14:QB14,11)=1,COUNTA(Raw!VQ14:WK14)&gt;0),AND(COUNTIF(Raw!PR14:QB14,11)=0,COUNTA(Raw!VQ14:WK14)=0))),"",1)))</f>
        <v/>
      </c>
      <c r="AV14" s="19" t="str">
        <f>IF(A14=0,"",IF(COUNTA(Raw!QI14:QY14)=0,"",IF(AND(OR(AND(Raw!QI14=4,COUNTIF(Raw!QR14:QY14,1)=0),Raw!QI14&lt;&gt;4),OR(AND(Raw!QJ14=4,COUNTIF(Raw!QR14:QY14,2)=0),Raw!QJ14&lt;&gt;4),OR(AND(Raw!QK14=4,COUNTIF(Raw!QR14:QY14,3)=0),Raw!QK14&lt;&gt;4),OR(AND(Raw!QL14=4,COUNTIF(Raw!QR14:QY14,4)=0),Raw!QL14&lt;&gt;4),OR(AND(Raw!QM14=4,COUNTIF(Raw!QR14:QY14,5)=0),Raw!QM14&lt;&gt;4),OR(AND(Raw!QN14=4,COUNTIF(Raw!QR14:QY14,6)=0),Raw!QN14&lt;&gt;4),OR(AND(Raw!QO14=4,COUNTIF(Raw!QR14:QY14,7)=0),Raw!QO14&lt;&gt;4),OR(AND(Raw!QP14=4,COUNTIF(Raw!QR14:QY14,8)=0),Raw!QP14&lt;&gt;4)),"",1)))</f>
        <v/>
      </c>
      <c r="AW14" t="str">
        <f>IF(A14=0,"",IF(COUNTA(Raw!QZ14:RP14)=0,"",IF(AND(OR(AND(Raw!QZ14=4,COUNTIF(Raw!RI14:RP14,1)=0),Raw!QZ14&lt;&gt;4),OR(AND(Raw!RA14=4,COUNTIF(Raw!RI14:RP14,2)=0),Raw!RA14&lt;&gt;4),OR(AND(Raw!RB14=4,COUNTIF(Raw!RI14:RP14,3)=0),Raw!RB14&lt;&gt;4),OR(AND(Raw!RC14=4,COUNTIF(Raw!RI14:RP14,4)=0),Raw!RC14&lt;&gt;4),OR(AND(Raw!RD14=4,COUNTIF(Raw!RI14:RP14,5)=0),Raw!RD14&lt;&gt;4),OR(AND(Raw!RE14=4,COUNTIF(Raw!RI14:RP14,6)=0),Raw!RE14&lt;&gt;4),OR(AND(Raw!RF14=4,COUNTIF(Raw!RI14:RP14,7)=0),Raw!RF14&lt;&gt;4),OR(AND(Raw!RG14=4,COUNTIF(Raw!RI14:RP14,8)=0),Raw!RG14&lt;&gt;4)),"",1)))</f>
        <v/>
      </c>
      <c r="AX14" t="str">
        <f>IF(A14=0,"",IF(COUNTA(Raw!RQ14:SG14)=0,"",IF(AND(OR(AND(Raw!RQ14=4,COUNTIF(Raw!RZ14:SG14,1)=0),Raw!RQ14&lt;&gt;4),OR(AND(Raw!RR14=4,COUNTIF(Raw!RZ14:SG14,2)=0),Raw!RR14&lt;&gt;4),OR(AND(Raw!RS14=4,COUNTIF(Raw!RZ14:SG14,3)=0),Raw!RS14&lt;&gt;4),OR(AND(Raw!RT14=4,COUNTIF(Raw!RZ14:SG14,4)=0),Raw!RT14&lt;&gt;4),OR(AND(Raw!RU14=4,COUNTIF(Raw!RZ14:SG14,5)=0),Raw!RU14&lt;&gt;4),OR(AND(Raw!RV14=4,COUNTIF(Raw!RZ14:SG14,6)=0),Raw!RV14&lt;&gt;4),OR(AND(Raw!RW14=4,COUNTIF(Raw!RZ14:SG14,7)=0),Raw!RW14&lt;&gt;4),OR(AND(Raw!RX14=4,COUNTIF(Raw!RZ14:SG14,8)=0),Raw!RX14&lt;&gt;4)),"",1)))</f>
        <v/>
      </c>
      <c r="AY14" t="str">
        <f>IF(A14=0,"",IF(COUNTA(Raw!SH14:ST14)=0,"",IF(AND(OR(AND(Raw!SH14=4,COUNTIF(Raw!SO14:ST14,1)=0),Raw!SH14&lt;&gt;4),OR(AND(Raw!SI14=4,COUNTIF(Raw!SO14:ST14,2)=0),Raw!SI14&lt;&gt;4),OR(AND(Raw!SJ14=4,COUNTIF(Raw!SO14:ST14,3)=0),Raw!SJ14&lt;&gt;4),OR(AND(Raw!SK14=4,COUNTIF(Raw!SO14:ST14,4)=0),Raw!SK14&lt;&gt;4),OR(AND(Raw!SL14=4,COUNTIF(Raw!SO14:ST14,5)=0),Raw!SL14&lt;&gt;4),OR(AND(Raw!SM14=4,COUNTIF(Raw!SO14:ST14,6)=0),Raw!SM14&lt;&gt;4)),"",1)))</f>
        <v/>
      </c>
      <c r="AZ14" t="str">
        <f>IF(A14=0,"",IF(COUNTA(Raw!SU14:TG14)=0,"",IF(AND(OR(AND(Raw!SU14=4,COUNTIF(Raw!TB14:TG14,1)=0),Raw!SU14&lt;&gt;4),OR(AND(Raw!SV14=4,COUNTIF(Raw!TB14:TG14,2)=0),Raw!SV14&lt;&gt;4),OR(AND(Raw!SW14=4,COUNTIF(Raw!TB14:TG14,3)=0),Raw!SW14&lt;&gt;4),OR(AND(Raw!SX14=4,COUNTIF(Raw!TB14:TG14,4)=0),Raw!SX14&lt;&gt;4),OR(AND(Raw!SY14=4,COUNTIF(Raw!TB14:TG14,5)=0),Raw!SY14&lt;&gt;4),OR(AND(Raw!SZ14=4,COUNTIF(Raw!TB14:TG14,6)=0),Raw!SZ14&lt;&gt;4)),"",1)))</f>
        <v/>
      </c>
      <c r="BA14" t="str">
        <f>IF(A14=0,"",IF(COUNTA(Raw!TH14:TT14)=0,"",IF(AND(OR(AND(Raw!TH14=4,COUNTIF(Raw!TO14:TT14,1)=0),Raw!TH14&lt;&gt;4),OR(AND(Raw!TI14=4,COUNTIF(Raw!TO14:TT14,2)=0),Raw!TI14&lt;&gt;4),OR(AND(Raw!TJ14=4,COUNTIF(Raw!TO14:TT14,3)=0),Raw!TJ14&lt;&gt;4),OR(AND(Raw!TK14=4,COUNTIF(Raw!TO14:TT14,4)=0),Raw!TK14&lt;&gt;4),OR(AND(Raw!TL14=4,COUNTIF(Raw!TO14:TT14,5)=0),Raw!TL14&lt;&gt;4),OR(AND(Raw!TM14=4,COUNTIF(Raw!TO14:TT14,6)=0),Raw!TM14&lt;&gt;4)),"",1)))</f>
        <v/>
      </c>
      <c r="BB14" t="str">
        <f>IF(A14=0,"",IF(COUNTA(Raw!TU14:UI14)=0,"",IF(AND(OR(AND(Raw!TU14=4,COUNTIF(Raw!UC14:UI14,1)=0),Raw!TU14&lt;&gt;4),OR(AND(Raw!TV14=4,COUNTIF(Raw!UC14:UI14,2)=0),Raw!TV14&lt;&gt;4),OR(AND(Raw!TW14=4,COUNTIF(Raw!UC14:UI14,3)=0),Raw!TW14&lt;&gt;4),OR(AND(Raw!TX14=4,COUNTIF(Raw!UC14:UI14,4)=0),Raw!TX14&lt;&gt;4),OR(AND(Raw!TY14=4,COUNTIF(Raw!UC14:UI14,5)=0),Raw!TY14&lt;&gt;4),OR(AND(Raw!TZ14=4,COUNTIF(Raw!UC14:UI14,6)=0),Raw!TZ14&lt;&gt;4),OR(AND(Raw!UA14=4,COUNTIF(Raw!UC14:UI14,7)=0),Raw!UA14&lt;&gt;4)),"",1)))</f>
        <v/>
      </c>
      <c r="BC14" t="str">
        <f>IF(A14=0,"",IF(COUNTA(Raw!UJ14:UV14)=0,"",IF(AND(OR(AND(Raw!UJ14=4,COUNTIF(Raw!UQ14:UV14,1)=0),Raw!UJ14&lt;&gt;4),OR(AND(Raw!UK14=4,COUNTIF(Raw!UQ14:UV14,2)=0),Raw!UK14&lt;&gt;4),OR(AND(Raw!UL14=4,COUNTIF(Raw!UQ14:UV14,3)=0),Raw!UL14&lt;&gt;4),OR(AND(Raw!UM14=4,COUNTIF(Raw!UQ14:UV14,4)=0),Raw!UM14&lt;&gt;4),OR(AND(Raw!UN14=4,COUNTIF(Raw!UQ14:UV14,5)=0),Raw!UN14&lt;&gt;4),OR(AND(Raw!UO14=4,COUNTIF(Raw!UQ14:UV14,6)=0),Raw!UO14&lt;&gt;4)),"",1)))</f>
        <v/>
      </c>
      <c r="BD14" t="str">
        <f>IF(A14=0,"",IF(COUNTA(Raw!UW14:VG14)=0,"",IF(AND(OR(AND(Raw!UW14=4,COUNTIF(Raw!VC14:VG14,1)=0),Raw!UW14&lt;&gt;4),OR(AND(Raw!UX14=4,COUNTIF(Raw!VC14:VG14,2)=0),Raw!UX14&lt;&gt;4),OR(AND(Raw!UY14=4,COUNTIF(Raw!VC14:VG14,3)=0),Raw!UY14&lt;&gt;4),OR(AND(Raw!UZ14=4,COUNTIF(Raw!VC14:VG14,4)=0),Raw!UZ14&lt;&gt;4),OR(AND(Raw!VA14=4,COUNTIF(Raw!VC14:VG14,5)=0),Raw!VA14&lt;&gt;4)),"",1)))</f>
        <v/>
      </c>
      <c r="BE14" t="str">
        <f>IF(A14=0,"",IF(COUNTA(Raw!VH14:VP14)=0,"",
IF(AND(
OR(AND(Raw!VH14=4,COUNTIF(Raw!VM14:VP14,1)=0),Raw!VH14&lt;&gt;4),
OR(AND(Raw!VI14=4,COUNTIF(Raw!VM14:VP14,2)=0),Raw!VI14&lt;&gt;4),
OR(AND(Raw!VJ14=4,COUNTIF(Raw!VM14:VP14,3)=0),Raw!VJ14&lt;&gt;4),
OR(AND(Raw!VK14=4,COUNTIF(Raw!VM14:VP14,4)=0),Raw!VK14&lt;&gt;4)
),"",1)))</f>
        <v/>
      </c>
      <c r="BF14" t="str">
        <f>IF(A14=0,"",IF(COUNTA(Raw!VQ14:WK14)=0,"",
IF(AND(
OR(AND(Raw!VQ14=4,COUNTIF(Raw!WB14:WK14,1)=0),Raw!VQ14&lt;&gt;4),
OR(AND(Raw!VR14=4,COUNTIF(Raw!WB14:WK14,2)=0),Raw!VR14&lt;&gt;4),
OR(AND(Raw!VS14=4,COUNTIF(Raw!WB14:WK14,3)=0),Raw!VS14&lt;&gt;4),
OR(AND(Raw!VT14=4,COUNTIF(Raw!WB14:WK14,4)=0),Raw!VT14&lt;&gt;4),
OR(AND(Raw!VU14=4,COUNTIF(Raw!WB14:WK14,5)=0),Raw!VU14&lt;&gt;4),
OR(AND(Raw!VV14=4,COUNTIF(Raw!WB14:WK14,6)=0),Raw!VV14&lt;&gt;4),
OR(AND(Raw!VW14=4,COUNTIF(Raw!WB14:WK14,7)=0),Raw!VW14&lt;&gt;4),
OR(AND(Raw!VX14=4,COUNTIF(Raw!WB14:WK14,8)=0),Raw!VX14&lt;&gt;4),
OR(AND(Raw!VY14=4,COUNTIF(Raw!WB14:WK14,9)=0),Raw!VX14&lt;&gt;4),
OR(AND(Raw!VZ14=4,COUNTIF(Raw!WB14:WK14,10)=0),Raw!VZ14&lt;&gt;4)
),"",1)))</f>
        <v/>
      </c>
      <c r="BG14" t="str">
        <f>IF(A14=0,"",IF(COUNTA(Raw!WL14:XB14)=0,"",
IF(AND(
OR(AND(Raw!WL14=4,COUNTIF(Raw!WU14:XB14,1)=0),Raw!WL14&lt;&gt;4),
OR(AND(Raw!WM14=4,COUNTIF(Raw!WU14:XB14,2)=0),Raw!WM14&lt;&gt;4),
OR(AND(Raw!WN14=4,COUNTIF(Raw!WU14:XB14,3)=0),Raw!WN14&lt;&gt;4),
OR(AND(Raw!WO14=4,COUNTIF(Raw!WU14:XB14,4)=0),Raw!WO14&lt;&gt;4),
OR(AND(Raw!WP14=4,COUNTIF(Raw!WU14:XB14,5)=0),Raw!WP14&lt;&gt;4),
OR(AND(Raw!WQ14=4,COUNTIF(Raw!WU14:XB14,6)=0),Raw!WQ14&lt;&gt;4),
OR(AND(Raw!WR14=4,COUNTIF(Raw!WU14:XB14,7)=0),Raw!WR14&lt;&gt;4),
OR(AND(Raw!WS14=4,COUNTIF(Raw!WU14:XB14,8)=0),Raw!WS14&lt;&gt;4)
),"",1)))</f>
        <v/>
      </c>
      <c r="BH14" t="str">
        <f>IF(A14=0,"",IF(COUNTA(Raw!XC14:XK14)=0,"",
IF(AND(
OR(AND(Raw!XC14=4,COUNTIF(Raw!XH14:XK14,1)=0),Raw!XC14&lt;&gt;4),
OR(AND(Raw!XD14=4,COUNTIF(Raw!XH14:XK14,2)=0),Raw!XD14&lt;&gt;4),
OR(AND(Raw!XE14=4,COUNTIF(Raw!XH14:XK14,3)=0),Raw!XE14&lt;&gt;4),
OR(AND(Raw!XF14=4,COUNTIF(Raw!XH14:XK14,4)=0),Raw!XF14&lt;&gt;4)
),"",1)))</f>
        <v/>
      </c>
      <c r="BI14" t="str">
        <f>IF(A14=0,"",IF(COUNTA(Raw!XL14:XT14)=0,"",
IF(AND(
OR(AND(Raw!XL14=4,COUNTIF(Raw!XQ14:XT14,1)=0),Raw!XL14&lt;&gt;4),
OR(AND(Raw!XM14=4,COUNTIF(Raw!XQ14:XT14,2)=0),Raw!XM14&lt;&gt;4),
OR(AND(Raw!XN14=4,COUNTIF(Raw!XQ14:XT14,3)=0),Raw!XN14&lt;&gt;4),
OR(AND(Raw!XO14=4,COUNTIF(Raw!XQ14:XT14,4)=0),Raw!XO14&lt;&gt;4)
),"",1)))</f>
        <v/>
      </c>
      <c r="BJ14" t="str">
        <f>IF(A14=0,"",IF(COUNTA(Raw!XU14:YI14)=0,"",
IF(AND(
OR(AND(Raw!XU14=4,COUNTIF(Raw!YC14:YI14,1)=0),Raw!XU14&lt;&gt;4),
OR(AND(Raw!XV14=4,COUNTIF(Raw!YC14:YI14,2)=0),Raw!XV14&lt;&gt;4),
OR(AND(Raw!XW14=4,COUNTIF(Raw!YC14:YI14,3)=0),Raw!XW14&lt;&gt;4),
OR(AND(Raw!XX14=4,COUNTIF(Raw!YC14:YI14,4)=0),Raw!XX14&lt;&gt;4),
OR(AND(Raw!XY14=4,COUNTIF(Raw!YC14:YI14,5)=0),Raw!XY14&lt;&gt;4),
OR(AND(Raw!XZ14=4,COUNTIF(Raw!YC14:YI14,6)=0),Raw!XZ14&lt;&gt;4),
OR(AND(Raw!YA14=4,COUNTIF(Raw!YC14:YI14,7)=0),Raw!YA14&lt;&gt;4)
),"",1)))</f>
        <v/>
      </c>
      <c r="BK14" t="str">
        <f>IF(A14=0,"",IF(COUNTA(Raw!YJ14:YR14)=0,"",
IF(AND(
OR(AND(Raw!YJ14=4,COUNTIF(Raw!YO14:YR14,1)=0),Raw!YJ14&lt;&gt;4),
OR(AND(Raw!YK14=4,COUNTIF(Raw!YO14:YR14,2)=0),Raw!YK14&lt;&gt;4),
OR(AND(Raw!YL14=4,COUNTIF(Raw!YO14:YR14,3)=0),Raw!YL14&lt;&gt;4),
OR(AND(Raw!YM14=4,COUNTIF(Raw!YO14:YR14,4)=0),Raw!YM14&lt;&gt;4)
),"",1)))</f>
        <v/>
      </c>
      <c r="BL14" t="str">
        <f>IF(A14=0,"",IF(COUNTA(Raw!YS14:YU14)=0,"",IF(AND(Raw!YS14=4,ISBLANK(Raw!YU14)),"",IF(AND(Raw!YS14&lt;&gt;4,ISBLANK(Raw!YU14)=FALSE),"",1))))</f>
        <v/>
      </c>
    </row>
    <row r="15" spans="1:91">
      <c r="A15" s="20">
        <f>Raw!A15</f>
        <v>12</v>
      </c>
      <c r="B15" s="19" t="str">
        <f>IF(A15=0,"",IF(AND(Raw!AC15=1,COUNTA(Raw!AR15:IC15)&gt;0,COUNTA(Raw!ID15:YU15)=0),"",IF(AND(Raw!AC15=2,COUNTA(Raw!AR15:IC15)=0,COUNTA(Raw!ID15:MV15)&gt;0,COUNTA(Raw!MW15:YU15)=0),"",IF(AND(Raw!AC15=3,COUNTA(Raw!AP15:MV15)=0,COUNTA(Raw!MW15:YU15)&gt;0),"",1))))</f>
        <v/>
      </c>
      <c r="C15" s="19" t="str">
        <f>IF(A15=0,"",IF(AND(Raw!AK15=1,ISBLANK(Raw!AM15)=FALSE,ISBLANK(Raw!AO15)),"",IF(AND(Raw!AK15=2,ISBLANK(Raw!AM15),ISBLANK(Raw!AO15)=FALSE),"",1)))</f>
        <v/>
      </c>
      <c r="D15" s="19" t="str">
        <f>IF(A15=0,"",IF(COUNTA(Raw!AS15:AZ15)=0,"",IF(AND(Raw!AS15+Raw!AT15=100,Raw!AU15+Raw!AV15=100,Raw!AW15+Raw!AX15=100,Raw!AY15+Raw!AZ15=100),"",1)))</f>
        <v/>
      </c>
      <c r="E15" s="19" t="str">
        <f>IF(A15=0,"",IF(ISBLANK(Raw!AQ15),"",IF(Raw!AQ15=1,"",1)))</f>
        <v/>
      </c>
      <c r="F15" s="19" t="str">
        <f>IF(A15=0,"",IF(ISBLANK(Raw!AR15),"",IF(AND(Raw!AR15&gt;=0,Raw!AR15&lt;=100),"",1)))</f>
        <v/>
      </c>
      <c r="G15" s="19" t="str">
        <f>IF(A15=0,"",IF(AND(ISBLANK(Raw!BA15),ISBLANK(Raw!AS15)),"",IF(AND(Raw!AS15&gt;0,ISBLANK(Raw!BA15)=FALSE),"",1)))</f>
        <v/>
      </c>
      <c r="H15" s="19" t="str">
        <f>IF(A15=0,"",IF(COUNTA(Raw!BA15:BH15)=0,"",IF(AND(Raw!BA15=0,COUNTA(Raw!BB15:BH15)=0),"",IF(AND(Raw!BA15&gt;0,COUNTA(Raw!BB15:BH15)&gt;0),"",1))))</f>
        <v/>
      </c>
      <c r="I15" s="19" t="str">
        <f>IF(A15=0,"",IF(AND(ISBLANK(Raw!BI15),ISBLANK(Raw!BJ15)),"",IF(AND(Raw!BI15=1,ISBLANK(Raw!BJ15)=FALSE),"",IF(AND(Raw!BI15=2,ISBLANK(Raw!BJ15)),"",1))))</f>
        <v/>
      </c>
      <c r="J15" s="19" t="str">
        <f>IF(A15=0,"",IF(AND(ISBLANK(Raw!AT15),COUNTBLANK(Raw!BK15:BQ15)),"",IF(AND(Raw!AT15&gt;0,COUNTA(Raw!BK15:BQ15)&gt;0),"",IF(AND(Raw!AT15=0,COUNTA(Raw!BK15:BQ15)=0),"",1))))</f>
        <v/>
      </c>
      <c r="K15" s="19" t="str">
        <f>IF(A15=0,"",IF(AND(ISBLANK(Raw!AS15),COUNTA(Raw!BR15:BX15)=0),"",IF(AND(Raw!AS15&gt;0,COUNTA(Raw!BR15:BX15)&gt;0),"",IF(AND(Raw!AS15=0,COUNTA(Raw!BR15:BX15)=0),"",1))))</f>
        <v/>
      </c>
      <c r="L15" s="19" t="str">
        <f>IF(A15=0,"",IF(AND(COUNTA(Raw!BK15:BX15)=0,COUNTA(Raw!BY15:CH15)=0),"",IF(AND(COUNTIF(Raw!BK15:BX15,1)&gt;0,COUNTA(Raw!BY15:CH15)&gt;0),"",IF(AND(COUNTIF(Raw!BK15:BX15,1)=0,COUNTA(Raw!BY15:CH15)=0),"",1))))</f>
        <v/>
      </c>
      <c r="M15" s="19" t="str">
        <f>IF(A15=0,"",IF(AND(COUNTA(Raw!BK15:BX15)=0,COUNTA(Raw!CI15:CR15)),"",IF(AND(COUNTIF(Raw!BK15:BX15,3)&gt;0,COUNTA(Raw!CI15:CR15)&gt;0),"",IF(AND(COUNTIF(Raw!BK15:BX15,3)=0,COUNTA(Raw!CI15:CR15)=0),"",1))))</f>
        <v/>
      </c>
      <c r="N15" s="19" t="str">
        <f>IF(A15=0,"",IF(COUNTA(Raw!CS15:DF15)=0,"",IF(AND(COUNTIF(Raw!CS15:CV15,1)=1,COUNTA(Raw!CW15:DA15)&gt;0,COUNTA(Raw!DB15:DF15)=0),"",IF(AND(COUNTIF(Raw!CS15:CV15,2)=1,COUNTA(Raw!CW15:DA15)=0,COUNTA(Raw!DB15:DF15)&gt;0),"",IF(AND(COUNTA(Raw!CS15:CV15)&gt;0,COUNTA(Raw!CW15:DF15)=0),"",1)))))</f>
        <v/>
      </c>
      <c r="O15" s="19" t="str">
        <f>IF(A15=0,"",IF(COUNTA(Raw!DG15:DP15)=0,"",IF(AND(COUNTIF(Raw!BK15:BQ15,1)&gt;0,OR(COUNTIF(Raw!DG15:DP15,1)=1,COUNTIF(Raw!DG15:DP15,2)=1,COUNTIF(Raw!DG15:DP15,3)=1)),"",IF(AND(COUNTIF(Raw!BK15:BQ15,1)=0,AND(COUNTIF(Raw!DG15:DP15,1)=0,COUNTIF(Raw!DG15:DP15,2)=0,COUNTIF(Raw!DG15:DP15,3)=0)),"",1))))</f>
        <v/>
      </c>
      <c r="P15" s="19" t="str">
        <f>IF(A15=0,"",IF(COUNTA(Raw!DG15:DR15)=0,"",IF(AND(COUNTIF(Raw!DG15:DP15,4)=1,ISBLANK(Raw!DQ15)=FALSE,ISBLANK(Raw!DR15)),"",IF(AND(COUNTIF(Raw!DG15:DP15,7)=1,ISBLANK(Raw!DQ15),ISBLANK(Raw!DR15)=FALSE),"",IF(AND(COUNTA(Raw!DG15:DP15)&gt;0,COUNTIF(Raw!DG15:DP15,4)=0,COUNTIF(Raw!DG15:DP15,7)=0,COUNTA(Raw!DQ15:DR15)=0),"",1)))))</f>
        <v/>
      </c>
      <c r="Q15" s="19" t="str">
        <f>IF(A15=0,"",IF(AND(COUNTA(Raw!DS15:DU15)=0,COUNTA(Raw!BK15:BQ15)=0),"",IF(AND(COUNTIF(Raw!BK15:BQ15,1)&gt;0,COUNTA(Raw!DS15:DU15)&gt;0),"",IF(AND(COUNTIF(Raw!BK15:BQ15,1)=0,COUNTA(Raw!DS15:DU15)=0),"",1))))</f>
        <v/>
      </c>
      <c r="R15" s="19" t="str">
        <f>IF(A15=0,"",IF(AND(ISBLANK(Raw!AT15),ISBLANK(Raw!EJ15)),"",IF(AND(Raw!AT15&gt;0,ISBLANK(Raw!EJ15)=FALSE,Raw!EJ15&gt;=0,Raw!EJ15&lt;=7),"",IF(AND(Raw!AT15=0,ISBLANK(Raw!EJ15)),"",1))))</f>
        <v/>
      </c>
      <c r="S15" t="str">
        <f>IF(A15=0,"",IF(AND(ISBLANK(Raw!AS15),ISBLANK(Raw!EK15)),"",IF(AND(Raw!AS15&gt;0,ISBLANK(Raw!EK15)=FALSE),"",IF(AND(Raw!AS15=0,ISBLANK(Raw!EK15)),"",1))))</f>
        <v/>
      </c>
      <c r="T15" s="19" t="str">
        <f>IF(A15=0,"",IF(AND(ISBLANK(Raw!AT15),COUNTA(Raw!EL15:EQ15)=0),"",IF(AND(Raw!AT15&gt;0,COUNTA(Raw!EL15:EQ15)&gt;0),"",IF(AND(Raw!AT15=0,COUNTA(Raw!EL15:EQ15)=0),"",1))))</f>
        <v/>
      </c>
      <c r="U15" t="str">
        <f>IF(A15=0,"",IF(AND(ISBLANK(Raw!AT15),COUNTA(Raw!ER15:EU15)=0),"",IF(AND(Raw!AT15&gt;0,COUNTA(Raw!ER15:EU15)&gt;0),"",IF(AND(Raw!AT15=0,COUNTA(Raw!ER15:EU15)=0),"",1))))</f>
        <v/>
      </c>
      <c r="V15" t="str">
        <f>IF(A15=0,"",IF(AND(ISBLANK(Raw!AS15),COUNTA(Raw!EV15:FA15)=0),"",IF(AND(Raw!AS15&gt;0,COUNTA(Raw!EV15:FA15)&gt;0),"",IF(AND(Raw!AS15=0,COUNTA(Raw!EV15:FA15)=0),"",1))))</f>
        <v/>
      </c>
      <c r="W15" t="str">
        <f>IF(A15=0,"",IF(AND(ISBLANK(Raw!AS15),COUNTA(Raw!FB15:FE15)=0),"",IF(AND(Raw!AS15&gt;0,COUNTA(Raw!FB15:FE15)&gt;0),"",IF(AND(Raw!AS15=0,COUNTA(Raw!FB15:FE15)=0),"",1))))</f>
        <v/>
      </c>
      <c r="X15" t="str">
        <f>IF(A15=0,"",IF(AND(ISBLANK(Raw!AT15),COUNTA(Raw!FF15:FI15)=0),"",IF(AND(Raw!AT15&gt;0,COUNTA(Raw!FF15:FI15)&gt;0),"",IF(AND(Raw!AT15=0,COUNTA(Raw!FF15:FI15)=0),"",1))))</f>
        <v/>
      </c>
      <c r="Y15" t="str">
        <f>IF(A15=0,"",IF(AND(ISBLANK(Raw!AS15),COUNTA(Raw!FJ15:FM15)=0),"",IF(AND(Raw!AS15&gt;0,COUNTA(Raw!FJ15:FM15)&gt;0),"",IF(AND(Raw!AS15=0,COUNTA(Raw!FJ15:FM15)=0),"",1))))</f>
        <v/>
      </c>
      <c r="Z15" t="str">
        <f>IF(A15=0,"",IF(AND(COUNTA(Raw!FN15:FT15)=0,ISBLANK(Raw!FU15)),"",IF(AND(COUNTIF(Raw!FN15:FT15,1)&gt;0,ISBLANK(Raw!FU15)=FALSE),"",IF(AND(COUNTIF(Raw!FN15:FT15,1)=0,ISBLANK(Raw!FU15)),"",1))))</f>
        <v/>
      </c>
      <c r="AA15" s="19" t="str">
        <f>IF(A15=0,"",IF(AND(ISBLANK(Raw!BI15),COUNTA(Raw!FV15:GH15)=0),"",IF(AND(Raw!BI15&lt;&gt;1,COUNTIF(Raw!FV15:GH15,6)=0),"",IF(Raw!BI15=1,"",1))))</f>
        <v/>
      </c>
      <c r="AB15" t="str">
        <f>IF(A15=0,"",IF(AND(ISBLANK(Raw!GI15),COUNTA(Raw!GJ15:GQ15)=0),"",IF(AND(Raw!GI15=1,COUNTA(Raw!GJ15:GQ15)&gt;0),"",IF(AND(Raw!GI15=2,COUNTA(Raw!GJ15:GQ15)=0),"",1))))</f>
        <v/>
      </c>
      <c r="AC15" s="19" t="str">
        <f>IF(A15=0,"",IF(AND(COUNTA(Raw!GY15:HF15)=0,ISBLANK(Raw!HG15)),"",IF(AND(OR(COUNTIF(Raw!GY15:HE15,1)&gt;0,COUNTIF(Raw!GY15:HE15,2)&gt;0),ISBLANK(Raw!HG15)=FALSE),"",IF(AND(COUNTA(Raw!GY15:HF15)&gt;0,ISBLANK(Raw!HG15),COUNTIF(Raw!GY15:HE15,1)=0,COUNTIF(Raw!GY15:HE15,2)=0),"",1))))</f>
        <v/>
      </c>
      <c r="AD15" s="19" t="str">
        <f>IF(A15=0,"",IF(COUNTA(Raw!HU15:IB15)=0,"",IF(AND(Raw!AK15&lt;&gt;2,COUNTIF(Raw!HU15:IA15,2)=0,COUNTIF(Raw!HU15:IA15,3)=0),"",IF(Raw!AK15=2,"",1))))</f>
        <v/>
      </c>
      <c r="AE15" s="19" t="str">
        <f>IF(A15=0,"",IF(AND(Raw!AK15=2,ISBLANK(Raw!IC15)=FALSE),"",IF(AND(Raw!AK15&lt;&gt;2,ISBLANK(Raw!IC15)),"",1)))</f>
        <v/>
      </c>
      <c r="AF15" s="19" t="str">
        <f>IF(A15=0,"",IF(COUNTA(Raw!ID15:IF15)=0,"",IF(AND(MATCH(2023-Raw!ID15,Code!$A$3:$A$12,1)=Raw!IF15,2023-Raw!ID15=Raw!IE15),"",1)))</f>
        <v/>
      </c>
      <c r="AG15" s="19" t="str">
        <f>IF(A15=0,"",IF(COUNTA(Raw!IG15:II15)=0,"",IF(AND(Raw!IG15=4,ISBLANK(Raw!II15)=FALSE),"",IF(AND(Raw!IG15&lt;&gt;4,ISBLANK(Raw!II15)),"",1))))</f>
        <v/>
      </c>
      <c r="AH15" s="19" t="str">
        <f>IF(A15=0,"",IF(COUNTA(Raw!IJ15:IM15)=0,"",IF(AND(Raw!IJ15=1,ISBLANK(Raw!IK15)=FALSE),"",IF(AND(Raw!IJ15=2,COUNTA(Raw!IK15:IM15)&gt;0),"",1))))</f>
        <v/>
      </c>
      <c r="AI15" s="19" t="str">
        <f>IF(A15=0,"",IF(COUNTA(Raw!IK15:IM15)=0,"",IF(AND(Raw!IK15=1,ISBLANK(Raw!IL15)=FALSE),"",IF(AND(Raw!IK15=2,COUNTA(Raw!IL15:IM15)=0),"",1))))</f>
        <v/>
      </c>
      <c r="AJ15" s="19" t="str">
        <f>IF(A15=0,"",IF(COUNTA(Raw!JD15:JJ15)=0,"",IF(AND(Raw!JD15&gt;600,COUNTA(Raw!JE15:JI15)&gt;0),"",IF(AND(Raw!JD15&lt;=600,COUNTA(Raw!JE15:JJ15)=0),"",1))))</f>
        <v/>
      </c>
      <c r="AK15" s="19" t="str">
        <f>IF(A15=0,"",IF(COUNTA(Raw!JK15:KA15)=0,"",IF(AND(Raw!JK15=1,COUNTA(Raw!JM15:JV15)&gt;0),"",IF(AND(Raw!JK15=3,COUNTA(Raw!JM15:JV15)&gt;0,COUNTA(Raw!JW15:KA15)=0),"",IF(AND(ISBLANK(Raw!JK15)=FALSE,Raw!JK15&lt;&gt;1,Raw!JK15&lt;&gt;3,COUNTA(Raw!JM15:KA15)=0),"",1)))))</f>
        <v/>
      </c>
      <c r="AL15" s="19" t="str">
        <f>IF(A15=0,"",IF(COUNTA(Raw!JW15:KA15)=0,"",IF(AND(COUNTIF(Raw!JW15:JZ15,4)=0,COUNTA(Raw!JW15:JZ15)&gt;0,ISBLANK(Raw!KA15)=FALSE),"",IF(AND(COUNTIF(Raw!JW15:KA15,4)&gt;0,ISBLANK(Raw!KA15)),"",1))))</f>
        <v/>
      </c>
      <c r="AM15" s="19" t="str">
        <f>IF(A15=0,"",IF(COUNTA(Raw!KT15:KU15)=0,"",IF(AND(Raw!KT15=1,ISBLANK(Raw!KU15)=FALSE),"",IF(AND(Raw!KT15=2,ISBLANK(Raw!KU15)),"",1))))</f>
        <v/>
      </c>
      <c r="AN15" s="19" t="str">
        <f>IF(A15=0,"",IF(COUNTA(Raw!KX15:LF15)=0,"",IF(AND(COUNTIF(Raw!KX15:LB15,5)=1,COUNTA(Raw!KX15:LB15)=1,COUNTA(Raw!LC15:LF15)=0),"",IF(AND(COUNTIF(Raw!KX15:LB15,5)=0,COUNTA(Raw!KX15:LB15)&gt;0,COUNTA(Raw!LC15:LF15)&gt;0),"",1))))</f>
        <v/>
      </c>
      <c r="AO15" s="19" t="str">
        <f>IF(A15=0,"",IF(COUNTA(Raw!LM15:LU15)=0,"",IF(AND(Raw!LM15=1,ISBLANK(Raw!LN15)=FALSE,COUNTA(Raw!LO15:LU15)&gt;0),"",IF(AND(Raw!LM15=2,COUNTA(Raw!LN15:LU15)=0),"",1))))</f>
        <v/>
      </c>
      <c r="AP15" s="19" t="str">
        <f>IF(A15=0,"",IF(COUNTA(Raw!MY15:OG15)=0,"",IF(AND(Raw!MY15=2,COUNTA(Raw!MZ15:OG15)=0),"",IF(AND(Raw!MY15=1,COUNTA(Raw!MZ15:OG15)&gt;0),"",1))))</f>
        <v/>
      </c>
      <c r="AQ15" s="19" t="str">
        <f>IF(A15=0,"",IF(COUNTA(Raw!NC15:NW15)=0,"",IF(AND(COUNTIF(Raw!NC15:NG15,3)&gt;0,COUNTA(Raw!NH15:NQ15)&gt;0),"",IF(AND(COUNTA(Raw!NC15:NG15)&gt;0,COUNTIF(Raw!NC15:NG15,3)=0,COUNTA(Raw!NH15:NW15)=0),"",1))))</f>
        <v/>
      </c>
      <c r="AR15" s="19" t="str">
        <f>IF(A15=0,"",IF(COUNTA(Raw!NH15:NW15)=0,"",IF(AND(COUNTIF(Raw!NH15:NQ15,10)&gt;0,COUNTA(Raw!NR15:NW15)&gt;0),"",IF(AND(COUNTA(Raw!NH15:NQ15)&gt;0,COUNTIF(Raw!NH15:NQ15,10)=0,COUNTA(Raw!NR15:NY15)=0),"",1))))</f>
        <v/>
      </c>
      <c r="AS15" s="19" t="str">
        <f>IF(A15=0,"",IF(COUNTA(Raw!NY15:OG15)=0,"",IF(AND(Raw!NY15=1,COUNTA(Raw!NZ15:OG15)&gt;0),"",IF(AND(Raw!NY15=2,COUNTA(Raw!NZ15:OG15)=0),"",1))))</f>
        <v/>
      </c>
      <c r="AT15" s="19" t="str">
        <f>IF(A15=0,"",IF(COUNTA(Raw!OH15:OY15)=0,"",IF(AND(Raw!OH15=1,COUNTA(Raw!OI15:OY15)&gt;0),"",IF(AND(Raw!OH15=2,COUNTA(Raw!OI15:OY15)=0),"",1))))</f>
        <v/>
      </c>
      <c r="AU15" s="19" t="str">
        <f>IF(A15=0,"",IF(COUNTA(Raw!PR15:QB15)=0,"",
IF(AND(OR(AND(COUNTIF(Raw!PR15:QB15,1)=1,COUNTA(Raw!QI15:QY15)&gt;0),AND(COUNTIF(Raw!PR15:QB15,1)=0,COUNTA(Raw!QI15:QY15)=0)),OR(AND(COUNTIF(Raw!PR15:QB15,2)=1,COUNTA(Raw!QZ15:RP15)&gt;0),AND(COUNTIF(Raw!PR15:QB15,2)=0,COUNTA(Raw!QZ15:RP15)=0)),OR(AND(COUNTIF(Raw!PR15:QB15,3)=1,COUNTA(Raw!RQ15:SG15)&gt;0),AND(COUNTIF(Raw!PR15:QB15,3)=0,COUNTA(Raw!RQ15:SG15)=0)),OR(AND(COUNTIF(Raw!PR15:QB15,4)=1,COUNTA(Raw!SH15:ST15)&gt;0),AND(COUNTIF(Raw!PR15:QB15,4)=0,COUNTA(Raw!SH15:ST15)=0)),OR(AND(COUNTIF(Raw!PR15:QB15,5)=1,COUNTA(Raw!SU15:TG15)&gt;0),AND(COUNTIF(Raw!PR15:QB15,5)=0,COUNTA(Raw!SU15:TG15)=0)),OR(AND(COUNTIF(Raw!PR15:QB15,6)=1,COUNTA(Raw!TH15:TT15)&gt;0),AND(COUNTIF(Raw!PR15:QB15,6)=0,COUNTA(Raw!TH15:TT15)=0)),OR(AND(COUNTIF(Raw!PR15:QB15,7)=1,COUNTA(Raw!TU15:UI15)&gt;0),AND(COUNTIF(Raw!PR15:QB15,7)=0,COUNTA(Raw!TU15:UI15)=0)),OR(AND(COUNTIF(Raw!PR15:QB15,8)=1,COUNTA(Raw!UJ15:UV15)&gt;0),AND(COUNTIF(Raw!PR15:QB15,8)=0,COUNTA(Raw!UJ15:UV15)=0)),OR(AND(COUNTIF(Raw!PR15:QB15,9)=1,COUNTA(Raw!UW15:VG15)&gt;0),AND(COUNTIF(Raw!PR15:QB15,9)=0,COUNTA(Raw!UW15:VG15)=0)),OR(AND(COUNTIF(Raw!PR15:QB15,10)=1,COUNTA(Raw!VH15:VP15)&gt;0),AND(COUNTIF(Raw!PR15:QB15,10)=0,COUNTA(Raw!VH15:VP15)=0)),OR(AND(COUNTIF(Raw!PR15:QB15,11)=1,COUNTA(Raw!VQ15:WK15)&gt;0),AND(COUNTIF(Raw!PR15:QB15,11)=0,COUNTA(Raw!VQ15:WK15)=0))),"",1)))</f>
        <v/>
      </c>
      <c r="AV15" s="19" t="str">
        <f>IF(A15=0,"",IF(COUNTA(Raw!QI15:QY15)=0,"",IF(AND(OR(AND(Raw!QI15=4,COUNTIF(Raw!QR15:QY15,1)=0),Raw!QI15&lt;&gt;4),OR(AND(Raw!QJ15=4,COUNTIF(Raw!QR15:QY15,2)=0),Raw!QJ15&lt;&gt;4),OR(AND(Raw!QK15=4,COUNTIF(Raw!QR15:QY15,3)=0),Raw!QK15&lt;&gt;4),OR(AND(Raw!QL15=4,COUNTIF(Raw!QR15:QY15,4)=0),Raw!QL15&lt;&gt;4),OR(AND(Raw!QM15=4,COUNTIF(Raw!QR15:QY15,5)=0),Raw!QM15&lt;&gt;4),OR(AND(Raw!QN15=4,COUNTIF(Raw!QR15:QY15,6)=0),Raw!QN15&lt;&gt;4),OR(AND(Raw!QO15=4,COUNTIF(Raw!QR15:QY15,7)=0),Raw!QO15&lt;&gt;4),OR(AND(Raw!QP15=4,COUNTIF(Raw!QR15:QY15,8)=0),Raw!QP15&lt;&gt;4)),"",1)))</f>
        <v/>
      </c>
      <c r="AW15" t="str">
        <f>IF(A15=0,"",IF(COUNTA(Raw!QZ15:RP15)=0,"",IF(AND(OR(AND(Raw!QZ15=4,COUNTIF(Raw!RI15:RP15,1)=0),Raw!QZ15&lt;&gt;4),OR(AND(Raw!RA15=4,COUNTIF(Raw!RI15:RP15,2)=0),Raw!RA15&lt;&gt;4),OR(AND(Raw!RB15=4,COUNTIF(Raw!RI15:RP15,3)=0),Raw!RB15&lt;&gt;4),OR(AND(Raw!RC15=4,COUNTIF(Raw!RI15:RP15,4)=0),Raw!RC15&lt;&gt;4),OR(AND(Raw!RD15=4,COUNTIF(Raw!RI15:RP15,5)=0),Raw!RD15&lt;&gt;4),OR(AND(Raw!RE15=4,COUNTIF(Raw!RI15:RP15,6)=0),Raw!RE15&lt;&gt;4),OR(AND(Raw!RF15=4,COUNTIF(Raw!RI15:RP15,7)=0),Raw!RF15&lt;&gt;4),OR(AND(Raw!RG15=4,COUNTIF(Raw!RI15:RP15,8)=0),Raw!RG15&lt;&gt;4)),"",1)))</f>
        <v/>
      </c>
      <c r="AX15" t="str">
        <f>IF(A15=0,"",IF(COUNTA(Raw!RQ15:SG15)=0,"",IF(AND(OR(AND(Raw!RQ15=4,COUNTIF(Raw!RZ15:SG15,1)=0),Raw!RQ15&lt;&gt;4),OR(AND(Raw!RR15=4,COUNTIF(Raw!RZ15:SG15,2)=0),Raw!RR15&lt;&gt;4),OR(AND(Raw!RS15=4,COUNTIF(Raw!RZ15:SG15,3)=0),Raw!RS15&lt;&gt;4),OR(AND(Raw!RT15=4,COUNTIF(Raw!RZ15:SG15,4)=0),Raw!RT15&lt;&gt;4),OR(AND(Raw!RU15=4,COUNTIF(Raw!RZ15:SG15,5)=0),Raw!RU15&lt;&gt;4),OR(AND(Raw!RV15=4,COUNTIF(Raw!RZ15:SG15,6)=0),Raw!RV15&lt;&gt;4),OR(AND(Raw!RW15=4,COUNTIF(Raw!RZ15:SG15,7)=0),Raw!RW15&lt;&gt;4),OR(AND(Raw!RX15=4,COUNTIF(Raw!RZ15:SG15,8)=0),Raw!RX15&lt;&gt;4)),"",1)))</f>
        <v/>
      </c>
      <c r="AY15" t="str">
        <f>IF(A15=0,"",IF(COUNTA(Raw!SH15:ST15)=0,"",IF(AND(OR(AND(Raw!SH15=4,COUNTIF(Raw!SO15:ST15,1)=0),Raw!SH15&lt;&gt;4),OR(AND(Raw!SI15=4,COUNTIF(Raw!SO15:ST15,2)=0),Raw!SI15&lt;&gt;4),OR(AND(Raw!SJ15=4,COUNTIF(Raw!SO15:ST15,3)=0),Raw!SJ15&lt;&gt;4),OR(AND(Raw!SK15=4,COUNTIF(Raw!SO15:ST15,4)=0),Raw!SK15&lt;&gt;4),OR(AND(Raw!SL15=4,COUNTIF(Raw!SO15:ST15,5)=0),Raw!SL15&lt;&gt;4),OR(AND(Raw!SM15=4,COUNTIF(Raw!SO15:ST15,6)=0),Raw!SM15&lt;&gt;4)),"",1)))</f>
        <v/>
      </c>
      <c r="AZ15" t="str">
        <f>IF(A15=0,"",IF(COUNTA(Raw!SU15:TG15)=0,"",IF(AND(OR(AND(Raw!SU15=4,COUNTIF(Raw!TB15:TG15,1)=0),Raw!SU15&lt;&gt;4),OR(AND(Raw!SV15=4,COUNTIF(Raw!TB15:TG15,2)=0),Raw!SV15&lt;&gt;4),OR(AND(Raw!SW15=4,COUNTIF(Raw!TB15:TG15,3)=0),Raw!SW15&lt;&gt;4),OR(AND(Raw!SX15=4,COUNTIF(Raw!TB15:TG15,4)=0),Raw!SX15&lt;&gt;4),OR(AND(Raw!SY15=4,COUNTIF(Raw!TB15:TG15,5)=0),Raw!SY15&lt;&gt;4),OR(AND(Raw!SZ15=4,COUNTIF(Raw!TB15:TG15,6)=0),Raw!SZ15&lt;&gt;4)),"",1)))</f>
        <v/>
      </c>
      <c r="BA15" t="str">
        <f>IF(A15=0,"",IF(COUNTA(Raw!TH15:TT15)=0,"",IF(AND(OR(AND(Raw!TH15=4,COUNTIF(Raw!TO15:TT15,1)=0),Raw!TH15&lt;&gt;4),OR(AND(Raw!TI15=4,COUNTIF(Raw!TO15:TT15,2)=0),Raw!TI15&lt;&gt;4),OR(AND(Raw!TJ15=4,COUNTIF(Raw!TO15:TT15,3)=0),Raw!TJ15&lt;&gt;4),OR(AND(Raw!TK15=4,COUNTIF(Raw!TO15:TT15,4)=0),Raw!TK15&lt;&gt;4),OR(AND(Raw!TL15=4,COUNTIF(Raw!TO15:TT15,5)=0),Raw!TL15&lt;&gt;4),OR(AND(Raw!TM15=4,COUNTIF(Raw!TO15:TT15,6)=0),Raw!TM15&lt;&gt;4)),"",1)))</f>
        <v/>
      </c>
      <c r="BB15" t="str">
        <f>IF(A15=0,"",IF(COUNTA(Raw!TU15:UI15)=0,"",IF(AND(OR(AND(Raw!TU15=4,COUNTIF(Raw!UC15:UI15,1)=0),Raw!TU15&lt;&gt;4),OR(AND(Raw!TV15=4,COUNTIF(Raw!UC15:UI15,2)=0),Raw!TV15&lt;&gt;4),OR(AND(Raw!TW15=4,COUNTIF(Raw!UC15:UI15,3)=0),Raw!TW15&lt;&gt;4),OR(AND(Raw!TX15=4,COUNTIF(Raw!UC15:UI15,4)=0),Raw!TX15&lt;&gt;4),OR(AND(Raw!TY15=4,COUNTIF(Raw!UC15:UI15,5)=0),Raw!TY15&lt;&gt;4),OR(AND(Raw!TZ15=4,COUNTIF(Raw!UC15:UI15,6)=0),Raw!TZ15&lt;&gt;4),OR(AND(Raw!UA15=4,COUNTIF(Raw!UC15:UI15,7)=0),Raw!UA15&lt;&gt;4)),"",1)))</f>
        <v/>
      </c>
      <c r="BC15" t="str">
        <f>IF(A15=0,"",IF(COUNTA(Raw!UJ15:UV15)=0,"",IF(AND(OR(AND(Raw!UJ15=4,COUNTIF(Raw!UQ15:UV15,1)=0),Raw!UJ15&lt;&gt;4),OR(AND(Raw!UK15=4,COUNTIF(Raw!UQ15:UV15,2)=0),Raw!UK15&lt;&gt;4),OR(AND(Raw!UL15=4,COUNTIF(Raw!UQ15:UV15,3)=0),Raw!UL15&lt;&gt;4),OR(AND(Raw!UM15=4,COUNTIF(Raw!UQ15:UV15,4)=0),Raw!UM15&lt;&gt;4),OR(AND(Raw!UN15=4,COUNTIF(Raw!UQ15:UV15,5)=0),Raw!UN15&lt;&gt;4),OR(AND(Raw!UO15=4,COUNTIF(Raw!UQ15:UV15,6)=0),Raw!UO15&lt;&gt;4)),"",1)))</f>
        <v/>
      </c>
      <c r="BD15" t="str">
        <f>IF(A15=0,"",IF(COUNTA(Raw!UW15:VG15)=0,"",IF(AND(OR(AND(Raw!UW15=4,COUNTIF(Raw!VC15:VG15,1)=0),Raw!UW15&lt;&gt;4),OR(AND(Raw!UX15=4,COUNTIF(Raw!VC15:VG15,2)=0),Raw!UX15&lt;&gt;4),OR(AND(Raw!UY15=4,COUNTIF(Raw!VC15:VG15,3)=0),Raw!UY15&lt;&gt;4),OR(AND(Raw!UZ15=4,COUNTIF(Raw!VC15:VG15,4)=0),Raw!UZ15&lt;&gt;4),OR(AND(Raw!VA15=4,COUNTIF(Raw!VC15:VG15,5)=0),Raw!VA15&lt;&gt;4)),"",1)))</f>
        <v/>
      </c>
      <c r="BE15" t="str">
        <f>IF(A15=0,"",IF(COUNTA(Raw!VH15:VP15)=0,"",
IF(AND(
OR(AND(Raw!VH15=4,COUNTIF(Raw!VM15:VP15,1)=0),Raw!VH15&lt;&gt;4),
OR(AND(Raw!VI15=4,COUNTIF(Raw!VM15:VP15,2)=0),Raw!VI15&lt;&gt;4),
OR(AND(Raw!VJ15=4,COUNTIF(Raw!VM15:VP15,3)=0),Raw!VJ15&lt;&gt;4),
OR(AND(Raw!VK15=4,COUNTIF(Raw!VM15:VP15,4)=0),Raw!VK15&lt;&gt;4)
),"",1)))</f>
        <v/>
      </c>
      <c r="BF15" t="str">
        <f>IF(A15=0,"",IF(COUNTA(Raw!VQ15:WK15)=0,"",
IF(AND(
OR(AND(Raw!VQ15=4,COUNTIF(Raw!WB15:WK15,1)=0),Raw!VQ15&lt;&gt;4),
OR(AND(Raw!VR15=4,COUNTIF(Raw!WB15:WK15,2)=0),Raw!VR15&lt;&gt;4),
OR(AND(Raw!VS15=4,COUNTIF(Raw!WB15:WK15,3)=0),Raw!VS15&lt;&gt;4),
OR(AND(Raw!VT15=4,COUNTIF(Raw!WB15:WK15,4)=0),Raw!VT15&lt;&gt;4),
OR(AND(Raw!VU15=4,COUNTIF(Raw!WB15:WK15,5)=0),Raw!VU15&lt;&gt;4),
OR(AND(Raw!VV15=4,COUNTIF(Raw!WB15:WK15,6)=0),Raw!VV15&lt;&gt;4),
OR(AND(Raw!VW15=4,COUNTIF(Raw!WB15:WK15,7)=0),Raw!VW15&lt;&gt;4),
OR(AND(Raw!VX15=4,COUNTIF(Raw!WB15:WK15,8)=0),Raw!VX15&lt;&gt;4),
OR(AND(Raw!VY15=4,COUNTIF(Raw!WB15:WK15,9)=0),Raw!VX15&lt;&gt;4),
OR(AND(Raw!VZ15=4,COUNTIF(Raw!WB15:WK15,10)=0),Raw!VZ15&lt;&gt;4)
),"",1)))</f>
        <v/>
      </c>
      <c r="BG15" t="str">
        <f>IF(A15=0,"",IF(COUNTA(Raw!WL15:XB15)=0,"",
IF(AND(
OR(AND(Raw!WL15=4,COUNTIF(Raw!WU15:XB15,1)=0),Raw!WL15&lt;&gt;4),
OR(AND(Raw!WM15=4,COUNTIF(Raw!WU15:XB15,2)=0),Raw!WM15&lt;&gt;4),
OR(AND(Raw!WN15=4,COUNTIF(Raw!WU15:XB15,3)=0),Raw!WN15&lt;&gt;4),
OR(AND(Raw!WO15=4,COUNTIF(Raw!WU15:XB15,4)=0),Raw!WO15&lt;&gt;4),
OR(AND(Raw!WP15=4,COUNTIF(Raw!WU15:XB15,5)=0),Raw!WP15&lt;&gt;4),
OR(AND(Raw!WQ15=4,COUNTIF(Raw!WU15:XB15,6)=0),Raw!WQ15&lt;&gt;4),
OR(AND(Raw!WR15=4,COUNTIF(Raw!WU15:XB15,7)=0),Raw!WR15&lt;&gt;4),
OR(AND(Raw!WS15=4,COUNTIF(Raw!WU15:XB15,8)=0),Raw!WS15&lt;&gt;4)
),"",1)))</f>
        <v/>
      </c>
      <c r="BH15" t="str">
        <f>IF(A15=0,"",IF(COUNTA(Raw!XC15:XK15)=0,"",
IF(AND(
OR(AND(Raw!XC15=4,COUNTIF(Raw!XH15:XK15,1)=0),Raw!XC15&lt;&gt;4),
OR(AND(Raw!XD15=4,COUNTIF(Raw!XH15:XK15,2)=0),Raw!XD15&lt;&gt;4),
OR(AND(Raw!XE15=4,COUNTIF(Raw!XH15:XK15,3)=0),Raw!XE15&lt;&gt;4),
OR(AND(Raw!XF15=4,COUNTIF(Raw!XH15:XK15,4)=0),Raw!XF15&lt;&gt;4)
),"",1)))</f>
        <v/>
      </c>
      <c r="BI15" t="str">
        <f>IF(A15=0,"",IF(COUNTA(Raw!XL15:XT15)=0,"",
IF(AND(
OR(AND(Raw!XL15=4,COUNTIF(Raw!XQ15:XT15,1)=0),Raw!XL15&lt;&gt;4),
OR(AND(Raw!XM15=4,COUNTIF(Raw!XQ15:XT15,2)=0),Raw!XM15&lt;&gt;4),
OR(AND(Raw!XN15=4,COUNTIF(Raw!XQ15:XT15,3)=0),Raw!XN15&lt;&gt;4),
OR(AND(Raw!XO15=4,COUNTIF(Raw!XQ15:XT15,4)=0),Raw!XO15&lt;&gt;4)
),"",1)))</f>
        <v/>
      </c>
      <c r="BJ15" t="str">
        <f>IF(A15=0,"",IF(COUNTA(Raw!XU15:YI15)=0,"",
IF(AND(
OR(AND(Raw!XU15=4,COUNTIF(Raw!YC15:YI15,1)=0),Raw!XU15&lt;&gt;4),
OR(AND(Raw!XV15=4,COUNTIF(Raw!YC15:YI15,2)=0),Raw!XV15&lt;&gt;4),
OR(AND(Raw!XW15=4,COUNTIF(Raw!YC15:YI15,3)=0),Raw!XW15&lt;&gt;4),
OR(AND(Raw!XX15=4,COUNTIF(Raw!YC15:YI15,4)=0),Raw!XX15&lt;&gt;4),
OR(AND(Raw!XY15=4,COUNTIF(Raw!YC15:YI15,5)=0),Raw!XY15&lt;&gt;4),
OR(AND(Raw!XZ15=4,COUNTIF(Raw!YC15:YI15,6)=0),Raw!XZ15&lt;&gt;4),
OR(AND(Raw!YA15=4,COUNTIF(Raw!YC15:YI15,7)=0),Raw!YA15&lt;&gt;4)
),"",1)))</f>
        <v/>
      </c>
      <c r="BK15" t="str">
        <f>IF(A15=0,"",IF(COUNTA(Raw!YJ15:YR15)=0,"",
IF(AND(
OR(AND(Raw!YJ15=4,COUNTIF(Raw!YO15:YR15,1)=0),Raw!YJ15&lt;&gt;4),
OR(AND(Raw!YK15=4,COUNTIF(Raw!YO15:YR15,2)=0),Raw!YK15&lt;&gt;4),
OR(AND(Raw!YL15=4,COUNTIF(Raw!YO15:YR15,3)=0),Raw!YL15&lt;&gt;4),
OR(AND(Raw!YM15=4,COUNTIF(Raw!YO15:YR15,4)=0),Raw!YM15&lt;&gt;4)
),"",1)))</f>
        <v/>
      </c>
      <c r="BL15" t="str">
        <f>IF(A15=0,"",IF(COUNTA(Raw!YS15:YU15)=0,"",IF(AND(Raw!YS15=4,ISBLANK(Raw!YU15)),"",IF(AND(Raw!YS15&lt;&gt;4,ISBLANK(Raw!YU15)=FALSE),"",1))))</f>
        <v/>
      </c>
    </row>
    <row r="16" spans="1:91">
      <c r="A16" s="20">
        <f>Raw!A16</f>
        <v>13</v>
      </c>
      <c r="B16" s="19" t="str">
        <f>IF(A16=0,"",IF(AND(Raw!AC16=1,COUNTA(Raw!AR16:IC16)&gt;0,COUNTA(Raw!ID16:YU16)=0),"",IF(AND(Raw!AC16=2,COUNTA(Raw!AR16:IC16)=0,COUNTA(Raw!ID16:MV16)&gt;0,COUNTA(Raw!MW16:YU16)=0),"",IF(AND(Raw!AC16=3,COUNTA(Raw!AP16:MV16)=0,COUNTA(Raw!MW16:YU16)&gt;0),"",1))))</f>
        <v/>
      </c>
      <c r="C16" s="19" t="str">
        <f>IF(A16=0,"",IF(AND(Raw!AK16=1,ISBLANK(Raw!AM16)=FALSE,ISBLANK(Raw!AO16)),"",IF(AND(Raw!AK16=2,ISBLANK(Raw!AM16),ISBLANK(Raw!AO16)=FALSE),"",1)))</f>
        <v/>
      </c>
      <c r="D16" s="19" t="str">
        <f>IF(A16=0,"",IF(COUNTA(Raw!AS16:AZ16)=0,"",IF(AND(Raw!AS16+Raw!AT16=100,Raw!AU16+Raw!AV16=100,Raw!AW16+Raw!AX16=100,Raw!AY16+Raw!AZ16=100),"",1)))</f>
        <v/>
      </c>
      <c r="E16" s="19" t="str">
        <f>IF(A16=0,"",IF(ISBLANK(Raw!AQ16),"",IF(Raw!AQ16=1,"",1)))</f>
        <v/>
      </c>
      <c r="F16" s="19" t="str">
        <f>IF(A16=0,"",IF(ISBLANK(Raw!AR16),"",IF(AND(Raw!AR16&gt;=0,Raw!AR16&lt;=100),"",1)))</f>
        <v/>
      </c>
      <c r="G16" s="19" t="str">
        <f>IF(A16=0,"",IF(AND(ISBLANK(Raw!BA16),ISBLANK(Raw!AS16)),"",IF(AND(Raw!AS16&gt;0,ISBLANK(Raw!BA16)=FALSE),"",1)))</f>
        <v/>
      </c>
      <c r="H16" s="19" t="str">
        <f>IF(A16=0,"",IF(COUNTA(Raw!BA16:BH16)=0,"",IF(AND(Raw!BA16=0,COUNTA(Raw!BB16:BH16)=0),"",IF(AND(Raw!BA16&gt;0,COUNTA(Raw!BB16:BH16)&gt;0),"",1))))</f>
        <v/>
      </c>
      <c r="I16" s="19" t="str">
        <f>IF(A16=0,"",IF(AND(ISBLANK(Raw!BI16),ISBLANK(Raw!BJ16)),"",IF(AND(Raw!BI16=1,ISBLANK(Raw!BJ16)=FALSE),"",IF(AND(Raw!BI16=2,ISBLANK(Raw!BJ16)),"",1))))</f>
        <v/>
      </c>
      <c r="J16" s="19" t="str">
        <f>IF(A16=0,"",IF(AND(ISBLANK(Raw!AT16),COUNTBLANK(Raw!BK16:BQ16)),"",IF(AND(Raw!AT16&gt;0,COUNTA(Raw!BK16:BQ16)&gt;0),"",IF(AND(Raw!AT16=0,COUNTA(Raw!BK16:BQ16)=0),"",1))))</f>
        <v/>
      </c>
      <c r="K16" s="19" t="str">
        <f>IF(A16=0,"",IF(AND(ISBLANK(Raw!AS16),COUNTA(Raw!BR16:BX16)=0),"",IF(AND(Raw!AS16&gt;0,COUNTA(Raw!BR16:BX16)&gt;0),"",IF(AND(Raw!AS16=0,COUNTA(Raw!BR16:BX16)=0),"",1))))</f>
        <v/>
      </c>
      <c r="L16" s="19" t="str">
        <f>IF(A16=0,"",IF(AND(COUNTA(Raw!BK16:BX16)=0,COUNTA(Raw!BY16:CH16)=0),"",IF(AND(COUNTIF(Raw!BK16:BX16,1)&gt;0,COUNTA(Raw!BY16:CH16)&gt;0),"",IF(AND(COUNTIF(Raw!BK16:BX16,1)=0,COUNTA(Raw!BY16:CH16)=0),"",1))))</f>
        <v/>
      </c>
      <c r="M16" s="19" t="str">
        <f>IF(A16=0,"",IF(AND(COUNTA(Raw!BK16:BX16)=0,COUNTA(Raw!CI16:CR16)),"",IF(AND(COUNTIF(Raw!BK16:BX16,3)&gt;0,COUNTA(Raw!CI16:CR16)&gt;0),"",IF(AND(COUNTIF(Raw!BK16:BX16,3)=0,COUNTA(Raw!CI16:CR16)=0),"",1))))</f>
        <v/>
      </c>
      <c r="N16" s="19" t="str">
        <f>IF(A16=0,"",IF(COUNTA(Raw!CS16:DF16)=0,"",IF(AND(COUNTIF(Raw!CS16:CV16,1)=1,COUNTA(Raw!CW16:DA16)&gt;0,COUNTA(Raw!DB16:DF16)=0),"",IF(AND(COUNTIF(Raw!CS16:CV16,2)=1,COUNTA(Raw!CW16:DA16)=0,COUNTA(Raw!DB16:DF16)&gt;0),"",IF(AND(COUNTA(Raw!CS16:CV16)&gt;0,COUNTA(Raw!CW16:DF16)=0),"",1)))))</f>
        <v/>
      </c>
      <c r="O16" s="19" t="str">
        <f>IF(A16=0,"",IF(COUNTA(Raw!DG16:DP16)=0,"",IF(AND(COUNTIF(Raw!BK16:BQ16,1)&gt;0,OR(COUNTIF(Raw!DG16:DP16,1)=1,COUNTIF(Raw!DG16:DP16,2)=1,COUNTIF(Raw!DG16:DP16,3)=1)),"",IF(AND(COUNTIF(Raw!BK16:BQ16,1)=0,AND(COUNTIF(Raw!DG16:DP16,1)=0,COUNTIF(Raw!DG16:DP16,2)=0,COUNTIF(Raw!DG16:DP16,3)=0)),"",1))))</f>
        <v/>
      </c>
      <c r="P16" s="19" t="str">
        <f>IF(A16=0,"",IF(COUNTA(Raw!DG16:DR16)=0,"",IF(AND(COUNTIF(Raw!DG16:DP16,4)=1,ISBLANK(Raw!DQ16)=FALSE,ISBLANK(Raw!DR16)),"",IF(AND(COUNTIF(Raw!DG16:DP16,7)=1,ISBLANK(Raw!DQ16),ISBLANK(Raw!DR16)=FALSE),"",IF(AND(COUNTA(Raw!DG16:DP16)&gt;0,COUNTIF(Raw!DG16:DP16,4)=0,COUNTIF(Raw!DG16:DP16,7)=0,COUNTA(Raw!DQ16:DR16)=0),"",1)))))</f>
        <v/>
      </c>
      <c r="Q16" s="19" t="str">
        <f>IF(A16=0,"",IF(AND(COUNTA(Raw!DS16:DU16)=0,COUNTA(Raw!BK16:BQ16)=0),"",IF(AND(COUNTIF(Raw!BK16:BQ16,1)&gt;0,COUNTA(Raw!DS16:DU16)&gt;0),"",IF(AND(COUNTIF(Raw!BK16:BQ16,1)=0,COUNTA(Raw!DS16:DU16)=0),"",1))))</f>
        <v/>
      </c>
      <c r="R16" s="19" t="str">
        <f>IF(A16=0,"",IF(AND(ISBLANK(Raw!AT16),ISBLANK(Raw!EJ16)),"",IF(AND(Raw!AT16&gt;0,ISBLANK(Raw!EJ16)=FALSE,Raw!EJ16&gt;=0,Raw!EJ16&lt;=7),"",IF(AND(Raw!AT16=0,ISBLANK(Raw!EJ16)),"",1))))</f>
        <v/>
      </c>
      <c r="S16" t="str">
        <f>IF(A16=0,"",IF(AND(ISBLANK(Raw!AS16),ISBLANK(Raw!EK16)),"",IF(AND(Raw!AS16&gt;0,ISBLANK(Raw!EK16)=FALSE),"",IF(AND(Raw!AS16=0,ISBLANK(Raw!EK16)),"",1))))</f>
        <v/>
      </c>
      <c r="T16" s="19" t="str">
        <f>IF(A16=0,"",IF(AND(ISBLANK(Raw!AT16),COUNTA(Raw!EL16:EQ16)=0),"",IF(AND(Raw!AT16&gt;0,COUNTA(Raw!EL16:EQ16)&gt;0),"",IF(AND(Raw!AT16=0,COUNTA(Raw!EL16:EQ16)=0),"",1))))</f>
        <v/>
      </c>
      <c r="U16" t="str">
        <f>IF(A16=0,"",IF(AND(ISBLANK(Raw!AT16),COUNTA(Raw!ER16:EU16)=0),"",IF(AND(Raw!AT16&gt;0,COUNTA(Raw!ER16:EU16)&gt;0),"",IF(AND(Raw!AT16=0,COUNTA(Raw!ER16:EU16)=0),"",1))))</f>
        <v/>
      </c>
      <c r="V16" t="str">
        <f>IF(A16=0,"",IF(AND(ISBLANK(Raw!AS16),COUNTA(Raw!EV16:FA16)=0),"",IF(AND(Raw!AS16&gt;0,COUNTA(Raw!EV16:FA16)&gt;0),"",IF(AND(Raw!AS16=0,COUNTA(Raw!EV16:FA16)=0),"",1))))</f>
        <v/>
      </c>
      <c r="W16" t="str">
        <f>IF(A16=0,"",IF(AND(ISBLANK(Raw!AS16),COUNTA(Raw!FB16:FE16)=0),"",IF(AND(Raw!AS16&gt;0,COUNTA(Raw!FB16:FE16)&gt;0),"",IF(AND(Raw!AS16=0,COUNTA(Raw!FB16:FE16)=0),"",1))))</f>
        <v/>
      </c>
      <c r="X16" t="str">
        <f>IF(A16=0,"",IF(AND(ISBLANK(Raw!AT16),COUNTA(Raw!FF16:FI16)=0),"",IF(AND(Raw!AT16&gt;0,COUNTA(Raw!FF16:FI16)&gt;0),"",IF(AND(Raw!AT16=0,COUNTA(Raw!FF16:FI16)=0),"",1))))</f>
        <v/>
      </c>
      <c r="Y16" t="str">
        <f>IF(A16=0,"",IF(AND(ISBLANK(Raw!AS16),COUNTA(Raw!FJ16:FM16)=0),"",IF(AND(Raw!AS16&gt;0,COUNTA(Raw!FJ16:FM16)&gt;0),"",IF(AND(Raw!AS16=0,COUNTA(Raw!FJ16:FM16)=0),"",1))))</f>
        <v/>
      </c>
      <c r="Z16" t="str">
        <f>IF(A16=0,"",IF(AND(COUNTA(Raw!FN16:FT16)=0,ISBLANK(Raw!FU16)),"",IF(AND(COUNTIF(Raw!FN16:FT16,1)&gt;0,ISBLANK(Raw!FU16)=FALSE),"",IF(AND(COUNTIF(Raw!FN16:FT16,1)=0,ISBLANK(Raw!FU16)),"",1))))</f>
        <v/>
      </c>
      <c r="AA16" s="19" t="str">
        <f>IF(A16=0,"",IF(AND(ISBLANK(Raw!BI16),COUNTA(Raw!FV16:GH16)=0),"",IF(AND(Raw!BI16&lt;&gt;1,COUNTIF(Raw!FV16:GH16,6)=0),"",IF(Raw!BI16=1,"",1))))</f>
        <v/>
      </c>
      <c r="AB16" t="str">
        <f>IF(A16=0,"",IF(AND(ISBLANK(Raw!GI16),COUNTA(Raw!GJ16:GQ16)=0),"",IF(AND(Raw!GI16=1,COUNTA(Raw!GJ16:GQ16)&gt;0),"",IF(AND(Raw!GI16=2,COUNTA(Raw!GJ16:GQ16)=0),"",1))))</f>
        <v/>
      </c>
      <c r="AC16" s="19" t="str">
        <f>IF(A16=0,"",IF(AND(COUNTA(Raw!GY16:HF16)=0,ISBLANK(Raw!HG16)),"",IF(AND(OR(COUNTIF(Raw!GY16:HE16,1)&gt;0,COUNTIF(Raw!GY16:HE16,2)&gt;0),ISBLANK(Raw!HG16)=FALSE),"",IF(AND(COUNTA(Raw!GY16:HF16)&gt;0,ISBLANK(Raw!HG16),COUNTIF(Raw!GY16:HE16,1)=0,COUNTIF(Raw!GY16:HE16,2)=0),"",1))))</f>
        <v/>
      </c>
      <c r="AD16" s="19" t="str">
        <f>IF(A16=0,"",IF(COUNTA(Raw!HU16:IB16)=0,"",IF(AND(Raw!AK16&lt;&gt;2,COUNTIF(Raw!HU16:IA16,2)=0,COUNTIF(Raw!HU16:IA16,3)=0),"",IF(Raw!AK16=2,"",1))))</f>
        <v/>
      </c>
      <c r="AE16" s="19" t="str">
        <f>IF(A16=0,"",IF(AND(Raw!AK16=2,ISBLANK(Raw!IC16)=FALSE),"",IF(AND(Raw!AK16&lt;&gt;2,ISBLANK(Raw!IC16)),"",1)))</f>
        <v/>
      </c>
      <c r="AF16" s="19" t="str">
        <f>IF(A16=0,"",IF(COUNTA(Raw!ID16:IF16)=0,"",IF(AND(MATCH(2023-Raw!ID16,Code!$A$3:$A$12,1)=Raw!IF16,2023-Raw!ID16=Raw!IE16),"",1)))</f>
        <v/>
      </c>
      <c r="AG16" s="19" t="str">
        <f>IF(A16=0,"",IF(COUNTA(Raw!IG16:II16)=0,"",IF(AND(Raw!IG16=4,ISBLANK(Raw!II16)=FALSE),"",IF(AND(Raw!IG16&lt;&gt;4,ISBLANK(Raw!II16)),"",1))))</f>
        <v/>
      </c>
      <c r="AH16" s="19" t="str">
        <f>IF(A16=0,"",IF(COUNTA(Raw!IJ16:IM16)=0,"",IF(AND(Raw!IJ16=1,ISBLANK(Raw!IK16)=FALSE),"",IF(AND(Raw!IJ16=2,COUNTA(Raw!IK16:IM16)&gt;0),"",1))))</f>
        <v/>
      </c>
      <c r="AI16" s="19" t="str">
        <f>IF(A16=0,"",IF(COUNTA(Raw!IK16:IM16)=0,"",IF(AND(Raw!IK16=1,ISBLANK(Raw!IL16)=FALSE),"",IF(AND(Raw!IK16=2,COUNTA(Raw!IL16:IM16)=0),"",1))))</f>
        <v/>
      </c>
      <c r="AJ16" s="19" t="str">
        <f>IF(A16=0,"",IF(COUNTA(Raw!JD16:JJ16)=0,"",IF(AND(Raw!JD16&gt;600,COUNTA(Raw!JE16:JI16)&gt;0),"",IF(AND(Raw!JD16&lt;=600,COUNTA(Raw!JE16:JJ16)=0),"",1))))</f>
        <v/>
      </c>
      <c r="AK16" s="19" t="str">
        <f>IF(A16=0,"",IF(COUNTA(Raw!JK16:KA16)=0,"",IF(AND(Raw!JK16=1,COUNTA(Raw!JM16:JV16)&gt;0),"",IF(AND(Raw!JK16=3,COUNTA(Raw!JM16:JV16)&gt;0,COUNTA(Raw!JW16:KA16)=0),"",IF(AND(ISBLANK(Raw!JK16)=FALSE,Raw!JK16&lt;&gt;1,Raw!JK16&lt;&gt;3,COUNTA(Raw!JM16:KA16)=0),"",1)))))</f>
        <v/>
      </c>
      <c r="AL16" s="19" t="str">
        <f>IF(A16=0,"",IF(COUNTA(Raw!JW16:KA16)=0,"",IF(AND(COUNTIF(Raw!JW16:JZ16,4)=0,COUNTA(Raw!JW16:JZ16)&gt;0,ISBLANK(Raw!KA16)=FALSE),"",IF(AND(COUNTIF(Raw!JW16:KA16,4)&gt;0,ISBLANK(Raw!KA16)),"",1))))</f>
        <v/>
      </c>
      <c r="AM16" s="19" t="str">
        <f>IF(A16=0,"",IF(COUNTA(Raw!KT16:KU16)=0,"",IF(AND(Raw!KT16=1,ISBLANK(Raw!KU16)=FALSE),"",IF(AND(Raw!KT16=2,ISBLANK(Raw!KU16)),"",1))))</f>
        <v/>
      </c>
      <c r="AN16" s="19" t="str">
        <f>IF(A16=0,"",IF(COUNTA(Raw!KX16:LF16)=0,"",IF(AND(COUNTIF(Raw!KX16:LB16,5)=1,COUNTA(Raw!KX16:LB16)=1,COUNTA(Raw!LC16:LF16)=0),"",IF(AND(COUNTIF(Raw!KX16:LB16,5)=0,COUNTA(Raw!KX16:LB16)&gt;0,COUNTA(Raw!LC16:LF16)&gt;0),"",1))))</f>
        <v/>
      </c>
      <c r="AO16" s="19" t="str">
        <f>IF(A16=0,"",IF(COUNTA(Raw!LM16:LU16)=0,"",IF(AND(Raw!LM16=1,ISBLANK(Raw!LN16)=FALSE,COUNTA(Raw!LO16:LU16)&gt;0),"",IF(AND(Raw!LM16=2,COUNTA(Raw!LN16:LU16)=0),"",1))))</f>
        <v/>
      </c>
      <c r="AP16" s="19" t="str">
        <f>IF(A16=0,"",IF(COUNTA(Raw!MY16:OG16)=0,"",IF(AND(Raw!MY16=2,COUNTA(Raw!MZ16:OG16)=0),"",IF(AND(Raw!MY16=1,COUNTA(Raw!MZ16:OG16)&gt;0),"",1))))</f>
        <v/>
      </c>
      <c r="AQ16" s="19" t="str">
        <f>IF(A16=0,"",IF(COUNTA(Raw!NC16:NW16)=0,"",IF(AND(COUNTIF(Raw!NC16:NG16,3)&gt;0,COUNTA(Raw!NH16:NQ16)&gt;0),"",IF(AND(COUNTA(Raw!NC16:NG16)&gt;0,COUNTIF(Raw!NC16:NG16,3)=0,COUNTA(Raw!NH16:NW16)=0),"",1))))</f>
        <v/>
      </c>
      <c r="AR16" s="19" t="str">
        <f>IF(A16=0,"",IF(COUNTA(Raw!NH16:NW16)=0,"",IF(AND(COUNTIF(Raw!NH16:NQ16,10)&gt;0,COUNTA(Raw!NR16:NW16)&gt;0),"",IF(AND(COUNTA(Raw!NH16:NQ16)&gt;0,COUNTIF(Raw!NH16:NQ16,10)=0,COUNTA(Raw!NR16:NY16)=0),"",1))))</f>
        <v/>
      </c>
      <c r="AS16" s="19" t="str">
        <f>IF(A16=0,"",IF(COUNTA(Raw!NY16:OG16)=0,"",IF(AND(Raw!NY16=1,COUNTA(Raw!NZ16:OG16)&gt;0),"",IF(AND(Raw!NY16=2,COUNTA(Raw!NZ16:OG16)=0),"",1))))</f>
        <v/>
      </c>
      <c r="AT16" s="19" t="str">
        <f>IF(A16=0,"",IF(COUNTA(Raw!OH16:OY16)=0,"",IF(AND(Raw!OH16=1,COUNTA(Raw!OI16:OY16)&gt;0),"",IF(AND(Raw!OH16=2,COUNTA(Raw!OI16:OY16)=0),"",1))))</f>
        <v/>
      </c>
      <c r="AU16" s="19" t="str">
        <f>IF(A16=0,"",IF(COUNTA(Raw!PR16:QB16)=0,"",
IF(AND(OR(AND(COUNTIF(Raw!PR16:QB16,1)=1,COUNTA(Raw!QI16:QY16)&gt;0),AND(COUNTIF(Raw!PR16:QB16,1)=0,COUNTA(Raw!QI16:QY16)=0)),OR(AND(COUNTIF(Raw!PR16:QB16,2)=1,COUNTA(Raw!QZ16:RP16)&gt;0),AND(COUNTIF(Raw!PR16:QB16,2)=0,COUNTA(Raw!QZ16:RP16)=0)),OR(AND(COUNTIF(Raw!PR16:QB16,3)=1,COUNTA(Raw!RQ16:SG16)&gt;0),AND(COUNTIF(Raw!PR16:QB16,3)=0,COUNTA(Raw!RQ16:SG16)=0)),OR(AND(COUNTIF(Raw!PR16:QB16,4)=1,COUNTA(Raw!SH16:ST16)&gt;0),AND(COUNTIF(Raw!PR16:QB16,4)=0,COUNTA(Raw!SH16:ST16)=0)),OR(AND(COUNTIF(Raw!PR16:QB16,5)=1,COUNTA(Raw!SU16:TG16)&gt;0),AND(COUNTIF(Raw!PR16:QB16,5)=0,COUNTA(Raw!SU16:TG16)=0)),OR(AND(COUNTIF(Raw!PR16:QB16,6)=1,COUNTA(Raw!TH16:TT16)&gt;0),AND(COUNTIF(Raw!PR16:QB16,6)=0,COUNTA(Raw!TH16:TT16)=0)),OR(AND(COUNTIF(Raw!PR16:QB16,7)=1,COUNTA(Raw!TU16:UI16)&gt;0),AND(COUNTIF(Raw!PR16:QB16,7)=0,COUNTA(Raw!TU16:UI16)=0)),OR(AND(COUNTIF(Raw!PR16:QB16,8)=1,COUNTA(Raw!UJ16:UV16)&gt;0),AND(COUNTIF(Raw!PR16:QB16,8)=0,COUNTA(Raw!UJ16:UV16)=0)),OR(AND(COUNTIF(Raw!PR16:QB16,9)=1,COUNTA(Raw!UW16:VG16)&gt;0),AND(COUNTIF(Raw!PR16:QB16,9)=0,COUNTA(Raw!UW16:VG16)=0)),OR(AND(COUNTIF(Raw!PR16:QB16,10)=1,COUNTA(Raw!VH16:VP16)&gt;0),AND(COUNTIF(Raw!PR16:QB16,10)=0,COUNTA(Raw!VH16:VP16)=0)),OR(AND(COUNTIF(Raw!PR16:QB16,11)=1,COUNTA(Raw!VQ16:WK16)&gt;0),AND(COUNTIF(Raw!PR16:QB16,11)=0,COUNTA(Raw!VQ16:WK16)=0))),"",1)))</f>
        <v/>
      </c>
      <c r="AV16" s="19" t="str">
        <f>IF(A16=0,"",IF(COUNTA(Raw!QI16:QY16)=0,"",IF(AND(OR(AND(Raw!QI16=4,COUNTIF(Raw!QR16:QY16,1)=0),Raw!QI16&lt;&gt;4),OR(AND(Raw!QJ16=4,COUNTIF(Raw!QR16:QY16,2)=0),Raw!QJ16&lt;&gt;4),OR(AND(Raw!QK16=4,COUNTIF(Raw!QR16:QY16,3)=0),Raw!QK16&lt;&gt;4),OR(AND(Raw!QL16=4,COUNTIF(Raw!QR16:QY16,4)=0),Raw!QL16&lt;&gt;4),OR(AND(Raw!QM16=4,COUNTIF(Raw!QR16:QY16,5)=0),Raw!QM16&lt;&gt;4),OR(AND(Raw!QN16=4,COUNTIF(Raw!QR16:QY16,6)=0),Raw!QN16&lt;&gt;4),OR(AND(Raw!QO16=4,COUNTIF(Raw!QR16:QY16,7)=0),Raw!QO16&lt;&gt;4),OR(AND(Raw!QP16=4,COUNTIF(Raw!QR16:QY16,8)=0),Raw!QP16&lt;&gt;4)),"",1)))</f>
        <v/>
      </c>
      <c r="AW16" t="str">
        <f>IF(A16=0,"",IF(COUNTA(Raw!QZ16:RP16)=0,"",IF(AND(OR(AND(Raw!QZ16=4,COUNTIF(Raw!RI16:RP16,1)=0),Raw!QZ16&lt;&gt;4),OR(AND(Raw!RA16=4,COUNTIF(Raw!RI16:RP16,2)=0),Raw!RA16&lt;&gt;4),OR(AND(Raw!RB16=4,COUNTIF(Raw!RI16:RP16,3)=0),Raw!RB16&lt;&gt;4),OR(AND(Raw!RC16=4,COUNTIF(Raw!RI16:RP16,4)=0),Raw!RC16&lt;&gt;4),OR(AND(Raw!RD16=4,COUNTIF(Raw!RI16:RP16,5)=0),Raw!RD16&lt;&gt;4),OR(AND(Raw!RE16=4,COUNTIF(Raw!RI16:RP16,6)=0),Raw!RE16&lt;&gt;4),OR(AND(Raw!RF16=4,COUNTIF(Raw!RI16:RP16,7)=0),Raw!RF16&lt;&gt;4),OR(AND(Raw!RG16=4,COUNTIF(Raw!RI16:RP16,8)=0),Raw!RG16&lt;&gt;4)),"",1)))</f>
        <v/>
      </c>
      <c r="AX16" t="str">
        <f>IF(A16=0,"",IF(COUNTA(Raw!RQ16:SG16)=0,"",IF(AND(OR(AND(Raw!RQ16=4,COUNTIF(Raw!RZ16:SG16,1)=0),Raw!RQ16&lt;&gt;4),OR(AND(Raw!RR16=4,COUNTIF(Raw!RZ16:SG16,2)=0),Raw!RR16&lt;&gt;4),OR(AND(Raw!RS16=4,COUNTIF(Raw!RZ16:SG16,3)=0),Raw!RS16&lt;&gt;4),OR(AND(Raw!RT16=4,COUNTIF(Raw!RZ16:SG16,4)=0),Raw!RT16&lt;&gt;4),OR(AND(Raw!RU16=4,COUNTIF(Raw!RZ16:SG16,5)=0),Raw!RU16&lt;&gt;4),OR(AND(Raw!RV16=4,COUNTIF(Raw!RZ16:SG16,6)=0),Raw!RV16&lt;&gt;4),OR(AND(Raw!RW16=4,COUNTIF(Raw!RZ16:SG16,7)=0),Raw!RW16&lt;&gt;4),OR(AND(Raw!RX16=4,COUNTIF(Raw!RZ16:SG16,8)=0),Raw!RX16&lt;&gt;4)),"",1)))</f>
        <v/>
      </c>
      <c r="AY16" t="str">
        <f>IF(A16=0,"",IF(COUNTA(Raw!SH16:ST16)=0,"",IF(AND(OR(AND(Raw!SH16=4,COUNTIF(Raw!SO16:ST16,1)=0),Raw!SH16&lt;&gt;4),OR(AND(Raw!SI16=4,COUNTIF(Raw!SO16:ST16,2)=0),Raw!SI16&lt;&gt;4),OR(AND(Raw!SJ16=4,COUNTIF(Raw!SO16:ST16,3)=0),Raw!SJ16&lt;&gt;4),OR(AND(Raw!SK16=4,COUNTIF(Raw!SO16:ST16,4)=0),Raw!SK16&lt;&gt;4),OR(AND(Raw!SL16=4,COUNTIF(Raw!SO16:ST16,5)=0),Raw!SL16&lt;&gt;4),OR(AND(Raw!SM16=4,COUNTIF(Raw!SO16:ST16,6)=0),Raw!SM16&lt;&gt;4)),"",1)))</f>
        <v/>
      </c>
      <c r="AZ16">
        <f>IF(A16=0,"",IF(COUNTA(Raw!SU16:TG16)=0,"",IF(AND(OR(AND(Raw!SU16=4,COUNTIF(Raw!TB16:TG16,1)=0),Raw!SU16&lt;&gt;4),OR(AND(Raw!SV16=4,COUNTIF(Raw!TB16:TG16,2)=0),Raw!SV16&lt;&gt;4),OR(AND(Raw!SW16=4,COUNTIF(Raw!TB16:TG16,3)=0),Raw!SW16&lt;&gt;4),OR(AND(Raw!SX16=4,COUNTIF(Raw!TB16:TG16,4)=0),Raw!SX16&lt;&gt;4),OR(AND(Raw!SY16=4,COUNTIF(Raw!TB16:TG16,5)=0),Raw!SY16&lt;&gt;4),OR(AND(Raw!SZ16=4,COUNTIF(Raw!TB16:TG16,6)=0),Raw!SZ16&lt;&gt;4)),"",1)))</f>
        <v>1</v>
      </c>
      <c r="BA16" t="str">
        <f>IF(A16=0,"",IF(COUNTA(Raw!TH16:TT16)=0,"",IF(AND(OR(AND(Raw!TH16=4,COUNTIF(Raw!TO16:TT16,1)=0),Raw!TH16&lt;&gt;4),OR(AND(Raw!TI16=4,COUNTIF(Raw!TO16:TT16,2)=0),Raw!TI16&lt;&gt;4),OR(AND(Raw!TJ16=4,COUNTIF(Raw!TO16:TT16,3)=0),Raw!TJ16&lt;&gt;4),OR(AND(Raw!TK16=4,COUNTIF(Raw!TO16:TT16,4)=0),Raw!TK16&lt;&gt;4),OR(AND(Raw!TL16=4,COUNTIF(Raw!TO16:TT16,5)=0),Raw!TL16&lt;&gt;4),OR(AND(Raw!TM16=4,COUNTIF(Raw!TO16:TT16,6)=0),Raw!TM16&lt;&gt;4)),"",1)))</f>
        <v/>
      </c>
      <c r="BB16" t="str">
        <f>IF(A16=0,"",IF(COUNTA(Raw!TU16:UI16)=0,"",IF(AND(OR(AND(Raw!TU16=4,COUNTIF(Raw!UC16:UI16,1)=0),Raw!TU16&lt;&gt;4),OR(AND(Raw!TV16=4,COUNTIF(Raw!UC16:UI16,2)=0),Raw!TV16&lt;&gt;4),OR(AND(Raw!TW16=4,COUNTIF(Raw!UC16:UI16,3)=0),Raw!TW16&lt;&gt;4),OR(AND(Raw!TX16=4,COUNTIF(Raw!UC16:UI16,4)=0),Raw!TX16&lt;&gt;4),OR(AND(Raw!TY16=4,COUNTIF(Raw!UC16:UI16,5)=0),Raw!TY16&lt;&gt;4),OR(AND(Raw!TZ16=4,COUNTIF(Raw!UC16:UI16,6)=0),Raw!TZ16&lt;&gt;4),OR(AND(Raw!UA16=4,COUNTIF(Raw!UC16:UI16,7)=0),Raw!UA16&lt;&gt;4)),"",1)))</f>
        <v/>
      </c>
      <c r="BC16" t="str">
        <f>IF(A16=0,"",IF(COUNTA(Raw!UJ16:UV16)=0,"",IF(AND(OR(AND(Raw!UJ16=4,COUNTIF(Raw!UQ16:UV16,1)=0),Raw!UJ16&lt;&gt;4),OR(AND(Raw!UK16=4,COUNTIF(Raw!UQ16:UV16,2)=0),Raw!UK16&lt;&gt;4),OR(AND(Raw!UL16=4,COUNTIF(Raw!UQ16:UV16,3)=0),Raw!UL16&lt;&gt;4),OR(AND(Raw!UM16=4,COUNTIF(Raw!UQ16:UV16,4)=0),Raw!UM16&lt;&gt;4),OR(AND(Raw!UN16=4,COUNTIF(Raw!UQ16:UV16,5)=0),Raw!UN16&lt;&gt;4),OR(AND(Raw!UO16=4,COUNTIF(Raw!UQ16:UV16,6)=0),Raw!UO16&lt;&gt;4)),"",1)))</f>
        <v/>
      </c>
      <c r="BD16" t="str">
        <f>IF(A16=0,"",IF(COUNTA(Raw!UW16:VG16)=0,"",IF(AND(OR(AND(Raw!UW16=4,COUNTIF(Raw!VC16:VG16,1)=0),Raw!UW16&lt;&gt;4),OR(AND(Raw!UX16=4,COUNTIF(Raw!VC16:VG16,2)=0),Raw!UX16&lt;&gt;4),OR(AND(Raw!UY16=4,COUNTIF(Raw!VC16:VG16,3)=0),Raw!UY16&lt;&gt;4),OR(AND(Raw!UZ16=4,COUNTIF(Raw!VC16:VG16,4)=0),Raw!UZ16&lt;&gt;4),OR(AND(Raw!VA16=4,COUNTIF(Raw!VC16:VG16,5)=0),Raw!VA16&lt;&gt;4)),"",1)))</f>
        <v/>
      </c>
      <c r="BE16" t="str">
        <f>IF(A16=0,"",IF(COUNTA(Raw!VH16:VP16)=0,"",
IF(AND(
OR(AND(Raw!VH16=4,COUNTIF(Raw!VM16:VP16,1)=0),Raw!VH16&lt;&gt;4),
OR(AND(Raw!VI16=4,COUNTIF(Raw!VM16:VP16,2)=0),Raw!VI16&lt;&gt;4),
OR(AND(Raw!VJ16=4,COUNTIF(Raw!VM16:VP16,3)=0),Raw!VJ16&lt;&gt;4),
OR(AND(Raw!VK16=4,COUNTIF(Raw!VM16:VP16,4)=0),Raw!VK16&lt;&gt;4)
),"",1)))</f>
        <v/>
      </c>
      <c r="BF16" t="str">
        <f>IF(A16=0,"",IF(COUNTA(Raw!VQ16:WK16)=0,"",
IF(AND(
OR(AND(Raw!VQ16=4,COUNTIF(Raw!WB16:WK16,1)=0),Raw!VQ16&lt;&gt;4),
OR(AND(Raw!VR16=4,COUNTIF(Raw!WB16:WK16,2)=0),Raw!VR16&lt;&gt;4),
OR(AND(Raw!VS16=4,COUNTIF(Raw!WB16:WK16,3)=0),Raw!VS16&lt;&gt;4),
OR(AND(Raw!VT16=4,COUNTIF(Raw!WB16:WK16,4)=0),Raw!VT16&lt;&gt;4),
OR(AND(Raw!VU16=4,COUNTIF(Raw!WB16:WK16,5)=0),Raw!VU16&lt;&gt;4),
OR(AND(Raw!VV16=4,COUNTIF(Raw!WB16:WK16,6)=0),Raw!VV16&lt;&gt;4),
OR(AND(Raw!VW16=4,COUNTIF(Raw!WB16:WK16,7)=0),Raw!VW16&lt;&gt;4),
OR(AND(Raw!VX16=4,COUNTIF(Raw!WB16:WK16,8)=0),Raw!VX16&lt;&gt;4),
OR(AND(Raw!VY16=4,COUNTIF(Raw!WB16:WK16,9)=0),Raw!VX16&lt;&gt;4),
OR(AND(Raw!VZ16=4,COUNTIF(Raw!WB16:WK16,10)=0),Raw!VZ16&lt;&gt;4)
),"",1)))</f>
        <v/>
      </c>
      <c r="BG16" t="str">
        <f>IF(A16=0,"",IF(COUNTA(Raw!WL16:XB16)=0,"",
IF(AND(
OR(AND(Raw!WL16=4,COUNTIF(Raw!WU16:XB16,1)=0),Raw!WL16&lt;&gt;4),
OR(AND(Raw!WM16=4,COUNTIF(Raw!WU16:XB16,2)=0),Raw!WM16&lt;&gt;4),
OR(AND(Raw!WN16=4,COUNTIF(Raw!WU16:XB16,3)=0),Raw!WN16&lt;&gt;4),
OR(AND(Raw!WO16=4,COUNTIF(Raw!WU16:XB16,4)=0),Raw!WO16&lt;&gt;4),
OR(AND(Raw!WP16=4,COUNTIF(Raw!WU16:XB16,5)=0),Raw!WP16&lt;&gt;4),
OR(AND(Raw!WQ16=4,COUNTIF(Raw!WU16:XB16,6)=0),Raw!WQ16&lt;&gt;4),
OR(AND(Raw!WR16=4,COUNTIF(Raw!WU16:XB16,7)=0),Raw!WR16&lt;&gt;4),
OR(AND(Raw!WS16=4,COUNTIF(Raw!WU16:XB16,8)=0),Raw!WS16&lt;&gt;4)
),"",1)))</f>
        <v/>
      </c>
      <c r="BH16" t="str">
        <f>IF(A16=0,"",IF(COUNTA(Raw!XC16:XK16)=0,"",
IF(AND(
OR(AND(Raw!XC16=4,COUNTIF(Raw!XH16:XK16,1)=0),Raw!XC16&lt;&gt;4),
OR(AND(Raw!XD16=4,COUNTIF(Raw!XH16:XK16,2)=0),Raw!XD16&lt;&gt;4),
OR(AND(Raw!XE16=4,COUNTIF(Raw!XH16:XK16,3)=0),Raw!XE16&lt;&gt;4),
OR(AND(Raw!XF16=4,COUNTIF(Raw!XH16:XK16,4)=0),Raw!XF16&lt;&gt;4)
),"",1)))</f>
        <v/>
      </c>
      <c r="BI16" t="str">
        <f>IF(A16=0,"",IF(COUNTA(Raw!XL16:XT16)=0,"",
IF(AND(
OR(AND(Raw!XL16=4,COUNTIF(Raw!XQ16:XT16,1)=0),Raw!XL16&lt;&gt;4),
OR(AND(Raw!XM16=4,COUNTIF(Raw!XQ16:XT16,2)=0),Raw!XM16&lt;&gt;4),
OR(AND(Raw!XN16=4,COUNTIF(Raw!XQ16:XT16,3)=0),Raw!XN16&lt;&gt;4),
OR(AND(Raw!XO16=4,COUNTIF(Raw!XQ16:XT16,4)=0),Raw!XO16&lt;&gt;4)
),"",1)))</f>
        <v/>
      </c>
      <c r="BJ16" t="str">
        <f>IF(A16=0,"",IF(COUNTA(Raw!XU16:YI16)=0,"",
IF(AND(
OR(AND(Raw!XU16=4,COUNTIF(Raw!YC16:YI16,1)=0),Raw!XU16&lt;&gt;4),
OR(AND(Raw!XV16=4,COUNTIF(Raw!YC16:YI16,2)=0),Raw!XV16&lt;&gt;4),
OR(AND(Raw!XW16=4,COUNTIF(Raw!YC16:YI16,3)=0),Raw!XW16&lt;&gt;4),
OR(AND(Raw!XX16=4,COUNTIF(Raw!YC16:YI16,4)=0),Raw!XX16&lt;&gt;4),
OR(AND(Raw!XY16=4,COUNTIF(Raw!YC16:YI16,5)=0),Raw!XY16&lt;&gt;4),
OR(AND(Raw!XZ16=4,COUNTIF(Raw!YC16:YI16,6)=0),Raw!XZ16&lt;&gt;4),
OR(AND(Raw!YA16=4,COUNTIF(Raw!YC16:YI16,7)=0),Raw!YA16&lt;&gt;4)
),"",1)))</f>
        <v/>
      </c>
      <c r="BK16" t="str">
        <f>IF(A16=0,"",IF(COUNTA(Raw!YJ16:YR16)=0,"",
IF(AND(
OR(AND(Raw!YJ16=4,COUNTIF(Raw!YO16:YR16,1)=0),Raw!YJ16&lt;&gt;4),
OR(AND(Raw!YK16=4,COUNTIF(Raw!YO16:YR16,2)=0),Raw!YK16&lt;&gt;4),
OR(AND(Raw!YL16=4,COUNTIF(Raw!YO16:YR16,3)=0),Raw!YL16&lt;&gt;4),
OR(AND(Raw!YM16=4,COUNTIF(Raw!YO16:YR16,4)=0),Raw!YM16&lt;&gt;4)
),"",1)))</f>
        <v/>
      </c>
      <c r="BL16" t="str">
        <f>IF(A16=0,"",IF(COUNTA(Raw!YS16:YU16)=0,"",IF(AND(Raw!YS16=4,ISBLANK(Raw!YU16)),"",IF(AND(Raw!YS16&lt;&gt;4,ISBLANK(Raw!YU16)=FALSE),"",1))))</f>
        <v/>
      </c>
    </row>
    <row r="17" spans="1:64">
      <c r="A17" s="20">
        <f>Raw!A17</f>
        <v>14</v>
      </c>
      <c r="B17" s="19" t="str">
        <f>IF(A17=0,"",IF(AND(Raw!AC17=1,COUNTA(Raw!AR17:IC17)&gt;0,COUNTA(Raw!ID17:YU17)=0),"",IF(AND(Raw!AC17=2,COUNTA(Raw!AR17:IC17)=0,COUNTA(Raw!ID17:MV17)&gt;0,COUNTA(Raw!MW17:YU17)=0),"",IF(AND(Raw!AC17=3,COUNTA(Raw!AP17:MV17)=0,COUNTA(Raw!MW17:YU17)&gt;0),"",1))))</f>
        <v/>
      </c>
      <c r="C17" s="19" t="str">
        <f>IF(A17=0,"",IF(AND(Raw!AK17=1,ISBLANK(Raw!AM17)=FALSE,ISBLANK(Raw!AO17)),"",IF(AND(Raw!AK17=2,ISBLANK(Raw!AM17),ISBLANK(Raw!AO17)=FALSE),"",1)))</f>
        <v/>
      </c>
      <c r="D17" s="19" t="str">
        <f>IF(A17=0,"",IF(COUNTA(Raw!AS17:AZ17)=0,"",IF(AND(Raw!AS17+Raw!AT17=100,Raw!AU17+Raw!AV17=100,Raw!AW17+Raw!AX17=100,Raw!AY17+Raw!AZ17=100),"",1)))</f>
        <v/>
      </c>
      <c r="E17" s="19" t="str">
        <f>IF(A17=0,"",IF(ISBLANK(Raw!AQ17),"",IF(Raw!AQ17=1,"",1)))</f>
        <v/>
      </c>
      <c r="F17" s="19" t="str">
        <f>IF(A17=0,"",IF(ISBLANK(Raw!AR17),"",IF(AND(Raw!AR17&gt;=0,Raw!AR17&lt;=100),"",1)))</f>
        <v/>
      </c>
      <c r="G17" s="19" t="str">
        <f>IF(A17=0,"",IF(AND(ISBLANK(Raw!BA17),ISBLANK(Raw!AS17)),"",IF(AND(Raw!AS17&gt;0,ISBLANK(Raw!BA17)=FALSE),"",1)))</f>
        <v/>
      </c>
      <c r="H17" s="19" t="str">
        <f>IF(A17=0,"",IF(COUNTA(Raw!BA17:BH17)=0,"",IF(AND(Raw!BA17=0,COUNTA(Raw!BB17:BH17)=0),"",IF(AND(Raw!BA17&gt;0,COUNTA(Raw!BB17:BH17)&gt;0),"",1))))</f>
        <v/>
      </c>
      <c r="I17" s="19" t="str">
        <f>IF(A17=0,"",IF(AND(ISBLANK(Raw!BI17),ISBLANK(Raw!BJ17)),"",IF(AND(Raw!BI17=1,ISBLANK(Raw!BJ17)=FALSE),"",IF(AND(Raw!BI17=2,ISBLANK(Raw!BJ17)),"",1))))</f>
        <v/>
      </c>
      <c r="J17" s="19" t="str">
        <f>IF(A17=0,"",IF(AND(ISBLANK(Raw!AT17),COUNTBLANK(Raw!BK17:BQ17)),"",IF(AND(Raw!AT17&gt;0,COUNTA(Raw!BK17:BQ17)&gt;0),"",IF(AND(Raw!AT17=0,COUNTA(Raw!BK17:BQ17)=0),"",1))))</f>
        <v/>
      </c>
      <c r="K17" s="19" t="str">
        <f>IF(A17=0,"",IF(AND(ISBLANK(Raw!AS17),COUNTA(Raw!BR17:BX17)=0),"",IF(AND(Raw!AS17&gt;0,COUNTA(Raw!BR17:BX17)&gt;0),"",IF(AND(Raw!AS17=0,COUNTA(Raw!BR17:BX17)=0),"",1))))</f>
        <v/>
      </c>
      <c r="L17" s="19" t="str">
        <f>IF(A17=0,"",IF(AND(COUNTA(Raw!BK17:BX17)=0,COUNTA(Raw!BY17:CH17)=0),"",IF(AND(COUNTIF(Raw!BK17:BX17,1)&gt;0,COUNTA(Raw!BY17:CH17)&gt;0),"",IF(AND(COUNTIF(Raw!BK17:BX17,1)=0,COUNTA(Raw!BY17:CH17)=0),"",1))))</f>
        <v/>
      </c>
      <c r="M17" s="19" t="str">
        <f>IF(A17=0,"",IF(AND(COUNTA(Raw!BK17:BX17)=0,COUNTA(Raw!CI17:CR17)),"",IF(AND(COUNTIF(Raw!BK17:BX17,3)&gt;0,COUNTA(Raw!CI17:CR17)&gt;0),"",IF(AND(COUNTIF(Raw!BK17:BX17,3)=0,COUNTA(Raw!CI17:CR17)=0),"",1))))</f>
        <v/>
      </c>
      <c r="N17" s="19" t="str">
        <f>IF(A17=0,"",IF(COUNTA(Raw!CS17:DF17)=0,"",IF(AND(COUNTIF(Raw!CS17:CV17,1)=1,COUNTA(Raw!CW17:DA17)&gt;0,COUNTA(Raw!DB17:DF17)=0),"",IF(AND(COUNTIF(Raw!CS17:CV17,2)=1,COUNTA(Raw!CW17:DA17)=0,COUNTA(Raw!DB17:DF17)&gt;0),"",IF(AND(COUNTA(Raw!CS17:CV17)&gt;0,COUNTA(Raw!CW17:DF17)=0),"",1)))))</f>
        <v/>
      </c>
      <c r="O17" s="19" t="str">
        <f>IF(A17=0,"",IF(COUNTA(Raw!DG17:DP17)=0,"",IF(AND(COUNTIF(Raw!BK17:BQ17,1)&gt;0,OR(COUNTIF(Raw!DG17:DP17,1)=1,COUNTIF(Raw!DG17:DP17,2)=1,COUNTIF(Raw!DG17:DP17,3)=1)),"",IF(AND(COUNTIF(Raw!BK17:BQ17,1)=0,AND(COUNTIF(Raw!DG17:DP17,1)=0,COUNTIF(Raw!DG17:DP17,2)=0,COUNTIF(Raw!DG17:DP17,3)=0)),"",1))))</f>
        <v/>
      </c>
      <c r="P17" s="19" t="str">
        <f>IF(A17=0,"",IF(COUNTA(Raw!DG17:DR17)=0,"",IF(AND(COUNTIF(Raw!DG17:DP17,4)=1,ISBLANK(Raw!DQ17)=FALSE,ISBLANK(Raw!DR17)),"",IF(AND(COUNTIF(Raw!DG17:DP17,7)=1,ISBLANK(Raw!DQ17),ISBLANK(Raw!DR17)=FALSE),"",IF(AND(COUNTA(Raw!DG17:DP17)&gt;0,COUNTIF(Raw!DG17:DP17,4)=0,COUNTIF(Raw!DG17:DP17,7)=0,COUNTA(Raw!DQ17:DR17)=0),"",1)))))</f>
        <v/>
      </c>
      <c r="Q17" s="19" t="str">
        <f>IF(A17=0,"",IF(AND(COUNTA(Raw!DS17:DU17)=0,COUNTA(Raw!BK17:BQ17)=0),"",IF(AND(COUNTIF(Raw!BK17:BQ17,1)&gt;0,COUNTA(Raw!DS17:DU17)&gt;0),"",IF(AND(COUNTIF(Raw!BK17:BQ17,1)=0,COUNTA(Raw!DS17:DU17)=0),"",1))))</f>
        <v/>
      </c>
      <c r="R17" s="19" t="str">
        <f>IF(A17=0,"",IF(AND(ISBLANK(Raw!AT17),ISBLANK(Raw!EJ17)),"",IF(AND(Raw!AT17&gt;0,ISBLANK(Raw!EJ17)=FALSE,Raw!EJ17&gt;=0,Raw!EJ17&lt;=7),"",IF(AND(Raw!AT17=0,ISBLANK(Raw!EJ17)),"",1))))</f>
        <v/>
      </c>
      <c r="S17" t="str">
        <f>IF(A17=0,"",IF(AND(ISBLANK(Raw!AS17),ISBLANK(Raw!EK17)),"",IF(AND(Raw!AS17&gt;0,ISBLANK(Raw!EK17)=FALSE),"",IF(AND(Raw!AS17=0,ISBLANK(Raw!EK17)),"",1))))</f>
        <v/>
      </c>
      <c r="T17" s="19" t="str">
        <f>IF(A17=0,"",IF(AND(ISBLANK(Raw!AT17),COUNTA(Raw!EL17:EQ17)=0),"",IF(AND(Raw!AT17&gt;0,COUNTA(Raw!EL17:EQ17)&gt;0),"",IF(AND(Raw!AT17=0,COUNTA(Raw!EL17:EQ17)=0),"",1))))</f>
        <v/>
      </c>
      <c r="U17" t="str">
        <f>IF(A17=0,"",IF(AND(ISBLANK(Raw!AT17),COUNTA(Raw!ER17:EU17)=0),"",IF(AND(Raw!AT17&gt;0,COUNTA(Raw!ER17:EU17)&gt;0),"",IF(AND(Raw!AT17=0,COUNTA(Raw!ER17:EU17)=0),"",1))))</f>
        <v/>
      </c>
      <c r="V17" t="str">
        <f>IF(A17=0,"",IF(AND(ISBLANK(Raw!AS17),COUNTA(Raw!EV17:FA17)=0),"",IF(AND(Raw!AS17&gt;0,COUNTA(Raw!EV17:FA17)&gt;0),"",IF(AND(Raw!AS17=0,COUNTA(Raw!EV17:FA17)=0),"",1))))</f>
        <v/>
      </c>
      <c r="W17" t="str">
        <f>IF(A17=0,"",IF(AND(ISBLANK(Raw!AS17),COUNTA(Raw!FB17:FE17)=0),"",IF(AND(Raw!AS17&gt;0,COUNTA(Raw!FB17:FE17)&gt;0),"",IF(AND(Raw!AS17=0,COUNTA(Raw!FB17:FE17)=0),"",1))))</f>
        <v/>
      </c>
      <c r="X17" t="str">
        <f>IF(A17=0,"",IF(AND(ISBLANK(Raw!AT17),COUNTA(Raw!FF17:FI17)=0),"",IF(AND(Raw!AT17&gt;0,COUNTA(Raw!FF17:FI17)&gt;0),"",IF(AND(Raw!AT17=0,COUNTA(Raw!FF17:FI17)=0),"",1))))</f>
        <v/>
      </c>
      <c r="Y17" t="str">
        <f>IF(A17=0,"",IF(AND(ISBLANK(Raw!AS17),COUNTA(Raw!FJ17:FM17)=0),"",IF(AND(Raw!AS17&gt;0,COUNTA(Raw!FJ17:FM17)&gt;0),"",IF(AND(Raw!AS17=0,COUNTA(Raw!FJ17:FM17)=0),"",1))))</f>
        <v/>
      </c>
      <c r="Z17" t="str">
        <f>IF(A17=0,"",IF(AND(COUNTA(Raw!FN17:FT17)=0,ISBLANK(Raw!FU17)),"",IF(AND(COUNTIF(Raw!FN17:FT17,1)&gt;0,ISBLANK(Raw!FU17)=FALSE),"",IF(AND(COUNTIF(Raw!FN17:FT17,1)=0,ISBLANK(Raw!FU17)),"",1))))</f>
        <v/>
      </c>
      <c r="AA17" s="19" t="str">
        <f>IF(A17=0,"",IF(AND(ISBLANK(Raw!BI17),COUNTA(Raw!FV17:GH17)=0),"",IF(AND(Raw!BI17&lt;&gt;1,COUNTIF(Raw!FV17:GH17,6)=0),"",IF(Raw!BI17=1,"",1))))</f>
        <v/>
      </c>
      <c r="AB17" t="str">
        <f>IF(A17=0,"",IF(AND(ISBLANK(Raw!GI17),COUNTA(Raw!GJ17:GQ17)=0),"",IF(AND(Raw!GI17=1,COUNTA(Raw!GJ17:GQ17)&gt;0),"",IF(AND(Raw!GI17=2,COUNTA(Raw!GJ17:GQ17)=0),"",1))))</f>
        <v/>
      </c>
      <c r="AC17" s="19" t="str">
        <f>IF(A17=0,"",IF(AND(COUNTA(Raw!GY17:HF17)=0,ISBLANK(Raw!HG17)),"",IF(AND(OR(COUNTIF(Raw!GY17:HE17,1)&gt;0,COUNTIF(Raw!GY17:HE17,2)&gt;0),ISBLANK(Raw!HG17)=FALSE),"",IF(AND(COUNTA(Raw!GY17:HF17)&gt;0,ISBLANK(Raw!HG17),COUNTIF(Raw!GY17:HE17,1)=0,COUNTIF(Raw!GY17:HE17,2)=0),"",1))))</f>
        <v/>
      </c>
      <c r="AD17" s="19" t="str">
        <f>IF(A17=0,"",IF(COUNTA(Raw!HU17:IB17)=0,"",IF(AND(Raw!AK17&lt;&gt;2,COUNTIF(Raw!HU17:IA17,2)=0,COUNTIF(Raw!HU17:IA17,3)=0),"",IF(Raw!AK17=2,"",1))))</f>
        <v/>
      </c>
      <c r="AE17" s="19" t="str">
        <f>IF(A17=0,"",IF(AND(Raw!AK17=2,ISBLANK(Raw!IC17)=FALSE),"",IF(AND(Raw!AK17&lt;&gt;2,ISBLANK(Raw!IC17)),"",1)))</f>
        <v/>
      </c>
      <c r="AF17" s="19" t="str">
        <f>IF(A17=0,"",IF(COUNTA(Raw!ID17:IF17)=0,"",IF(AND(MATCH(2023-Raw!ID17,Code!$A$3:$A$12,1)=Raw!IF17,2023-Raw!ID17=Raw!IE17),"",1)))</f>
        <v/>
      </c>
      <c r="AG17" s="19" t="str">
        <f>IF(A17=0,"",IF(COUNTA(Raw!IG17:II17)=0,"",IF(AND(Raw!IG17=4,ISBLANK(Raw!II17)=FALSE),"",IF(AND(Raw!IG17&lt;&gt;4,ISBLANK(Raw!II17)),"",1))))</f>
        <v/>
      </c>
      <c r="AH17" s="19" t="str">
        <f>IF(A17=0,"",IF(COUNTA(Raw!IJ17:IM17)=0,"",IF(AND(Raw!IJ17=1,ISBLANK(Raw!IK17)=FALSE),"",IF(AND(Raw!IJ17=2,COUNTA(Raw!IK17:IM17)&gt;0),"",1))))</f>
        <v/>
      </c>
      <c r="AI17" s="19" t="str">
        <f>IF(A17=0,"",IF(COUNTA(Raw!IK17:IM17)=0,"",IF(AND(Raw!IK17=1,ISBLANK(Raw!IL17)=FALSE),"",IF(AND(Raw!IK17=2,COUNTA(Raw!IL17:IM17)=0),"",1))))</f>
        <v/>
      </c>
      <c r="AJ17" s="19" t="str">
        <f>IF(A17=0,"",IF(COUNTA(Raw!JD17:JJ17)=0,"",IF(AND(Raw!JD17&gt;600,COUNTA(Raw!JE17:JI17)&gt;0),"",IF(AND(Raw!JD17&lt;=600,COUNTA(Raw!JE17:JJ17)=0),"",1))))</f>
        <v/>
      </c>
      <c r="AK17" s="19" t="str">
        <f>IF(A17=0,"",IF(COUNTA(Raw!JK17:KA17)=0,"",IF(AND(Raw!JK17=1,COUNTA(Raw!JM17:JV17)&gt;0),"",IF(AND(Raw!JK17=3,COUNTA(Raw!JM17:JV17)&gt;0,COUNTA(Raw!JW17:KA17)=0),"",IF(AND(ISBLANK(Raw!JK17)=FALSE,Raw!JK17&lt;&gt;1,Raw!JK17&lt;&gt;3,COUNTA(Raw!JM17:KA17)=0),"",1)))))</f>
        <v/>
      </c>
      <c r="AL17" s="19" t="str">
        <f>IF(A17=0,"",IF(COUNTA(Raw!JW17:KA17)=0,"",IF(AND(COUNTIF(Raw!JW17:JZ17,4)=0,COUNTA(Raw!JW17:JZ17)&gt;0,ISBLANK(Raw!KA17)=FALSE),"",IF(AND(COUNTIF(Raw!JW17:KA17,4)&gt;0,ISBLANK(Raw!KA17)),"",1))))</f>
        <v/>
      </c>
      <c r="AM17" s="19" t="str">
        <f>IF(A17=0,"",IF(COUNTA(Raw!KT17:KU17)=0,"",IF(AND(Raw!KT17=1,ISBLANK(Raw!KU17)=FALSE),"",IF(AND(Raw!KT17=2,ISBLANK(Raw!KU17)),"",1))))</f>
        <v/>
      </c>
      <c r="AN17" s="19" t="str">
        <f>IF(A17=0,"",IF(COUNTA(Raw!KX17:LF17)=0,"",IF(AND(COUNTIF(Raw!KX17:LB17,5)=1,COUNTA(Raw!KX17:LB17)=1,COUNTA(Raw!LC17:LF17)=0),"",IF(AND(COUNTIF(Raw!KX17:LB17,5)=0,COUNTA(Raw!KX17:LB17)&gt;0,COUNTA(Raw!LC17:LF17)&gt;0),"",1))))</f>
        <v/>
      </c>
      <c r="AO17" s="19" t="str">
        <f>IF(A17=0,"",IF(COUNTA(Raw!LM17:LU17)=0,"",IF(AND(Raw!LM17=1,ISBLANK(Raw!LN17)=FALSE,COUNTA(Raw!LO17:LU17)&gt;0),"",IF(AND(Raw!LM17=2,COUNTA(Raw!LN17:LU17)=0),"",1))))</f>
        <v/>
      </c>
      <c r="AP17" s="19" t="str">
        <f>IF(A17=0,"",IF(COUNTA(Raw!MY17:OG17)=0,"",IF(AND(Raw!MY17=2,COUNTA(Raw!MZ17:OG17)=0),"",IF(AND(Raw!MY17=1,COUNTA(Raw!MZ17:OG17)&gt;0),"",1))))</f>
        <v/>
      </c>
      <c r="AQ17" s="19" t="str">
        <f>IF(A17=0,"",IF(COUNTA(Raw!NC17:NW17)=0,"",IF(AND(COUNTIF(Raw!NC17:NG17,3)&gt;0,COUNTA(Raw!NH17:NQ17)&gt;0),"",IF(AND(COUNTA(Raw!NC17:NG17)&gt;0,COUNTIF(Raw!NC17:NG17,3)=0,COUNTA(Raw!NH17:NW17)=0),"",1))))</f>
        <v/>
      </c>
      <c r="AR17" s="19" t="str">
        <f>IF(A17=0,"",IF(COUNTA(Raw!NH17:NW17)=0,"",IF(AND(COUNTIF(Raw!NH17:NQ17,10)&gt;0,COUNTA(Raw!NR17:NW17)&gt;0),"",IF(AND(COUNTA(Raw!NH17:NQ17)&gt;0,COUNTIF(Raw!NH17:NQ17,10)=0,COUNTA(Raw!NR17:NY17)=0),"",1))))</f>
        <v/>
      </c>
      <c r="AS17" s="19" t="str">
        <f>IF(A17=0,"",IF(COUNTA(Raw!NY17:OG17)=0,"",IF(AND(Raw!NY17=1,COUNTA(Raw!NZ17:OG17)&gt;0),"",IF(AND(Raw!NY17=2,COUNTA(Raw!NZ17:OG17)=0),"",1))))</f>
        <v/>
      </c>
      <c r="AT17" s="19" t="str">
        <f>IF(A17=0,"",IF(COUNTA(Raw!OH17:OY17)=0,"",IF(AND(Raw!OH17=1,COUNTA(Raw!OI17:OY17)&gt;0),"",IF(AND(Raw!OH17=2,COUNTA(Raw!OI17:OY17)=0),"",1))))</f>
        <v/>
      </c>
      <c r="AU17" s="19" t="str">
        <f>IF(A17=0,"",IF(COUNTA(Raw!PR17:QB17)=0,"",
IF(AND(OR(AND(COUNTIF(Raw!PR17:QB17,1)=1,COUNTA(Raw!QI17:QY17)&gt;0),AND(COUNTIF(Raw!PR17:QB17,1)=0,COUNTA(Raw!QI17:QY17)=0)),OR(AND(COUNTIF(Raw!PR17:QB17,2)=1,COUNTA(Raw!QZ17:RP17)&gt;0),AND(COUNTIF(Raw!PR17:QB17,2)=0,COUNTA(Raw!QZ17:RP17)=0)),OR(AND(COUNTIF(Raw!PR17:QB17,3)=1,COUNTA(Raw!RQ17:SG17)&gt;0),AND(COUNTIF(Raw!PR17:QB17,3)=0,COUNTA(Raw!RQ17:SG17)=0)),OR(AND(COUNTIF(Raw!PR17:QB17,4)=1,COUNTA(Raw!SH17:ST17)&gt;0),AND(COUNTIF(Raw!PR17:QB17,4)=0,COUNTA(Raw!SH17:ST17)=0)),OR(AND(COUNTIF(Raw!PR17:QB17,5)=1,COUNTA(Raw!SU17:TG17)&gt;0),AND(COUNTIF(Raw!PR17:QB17,5)=0,COUNTA(Raw!SU17:TG17)=0)),OR(AND(COUNTIF(Raw!PR17:QB17,6)=1,COUNTA(Raw!TH17:TT17)&gt;0),AND(COUNTIF(Raw!PR17:QB17,6)=0,COUNTA(Raw!TH17:TT17)=0)),OR(AND(COUNTIF(Raw!PR17:QB17,7)=1,COUNTA(Raw!TU17:UI17)&gt;0),AND(COUNTIF(Raw!PR17:QB17,7)=0,COUNTA(Raw!TU17:UI17)=0)),OR(AND(COUNTIF(Raw!PR17:QB17,8)=1,COUNTA(Raw!UJ17:UV17)&gt;0),AND(COUNTIF(Raw!PR17:QB17,8)=0,COUNTA(Raw!UJ17:UV17)=0)),OR(AND(COUNTIF(Raw!PR17:QB17,9)=1,COUNTA(Raw!UW17:VG17)&gt;0),AND(COUNTIF(Raw!PR17:QB17,9)=0,COUNTA(Raw!UW17:VG17)=0)),OR(AND(COUNTIF(Raw!PR17:QB17,10)=1,COUNTA(Raw!VH17:VP17)&gt;0),AND(COUNTIF(Raw!PR17:QB17,10)=0,COUNTA(Raw!VH17:VP17)=0)),OR(AND(COUNTIF(Raw!PR17:QB17,11)=1,COUNTA(Raw!VQ17:WK17)&gt;0),AND(COUNTIF(Raw!PR17:QB17,11)=0,COUNTA(Raw!VQ17:WK17)=0))),"",1)))</f>
        <v/>
      </c>
      <c r="AV17" s="19" t="str">
        <f>IF(A17=0,"",IF(COUNTA(Raw!QI17:QY17)=0,"",IF(AND(OR(AND(Raw!QI17=4,COUNTIF(Raw!QR17:QY17,1)=0),Raw!QI17&lt;&gt;4),OR(AND(Raw!QJ17=4,COUNTIF(Raw!QR17:QY17,2)=0),Raw!QJ17&lt;&gt;4),OR(AND(Raw!QK17=4,COUNTIF(Raw!QR17:QY17,3)=0),Raw!QK17&lt;&gt;4),OR(AND(Raw!QL17=4,COUNTIF(Raw!QR17:QY17,4)=0),Raw!QL17&lt;&gt;4),OR(AND(Raw!QM17=4,COUNTIF(Raw!QR17:QY17,5)=0),Raw!QM17&lt;&gt;4),OR(AND(Raw!QN17=4,COUNTIF(Raw!QR17:QY17,6)=0),Raw!QN17&lt;&gt;4),OR(AND(Raw!QO17=4,COUNTIF(Raw!QR17:QY17,7)=0),Raw!QO17&lt;&gt;4),OR(AND(Raw!QP17=4,COUNTIF(Raw!QR17:QY17,8)=0),Raw!QP17&lt;&gt;4)),"",1)))</f>
        <v/>
      </c>
      <c r="AW17" t="str">
        <f>IF(A17=0,"",IF(COUNTA(Raw!QZ17:RP17)=0,"",IF(AND(OR(AND(Raw!QZ17=4,COUNTIF(Raw!RI17:RP17,1)=0),Raw!QZ17&lt;&gt;4),OR(AND(Raw!RA17=4,COUNTIF(Raw!RI17:RP17,2)=0),Raw!RA17&lt;&gt;4),OR(AND(Raw!RB17=4,COUNTIF(Raw!RI17:RP17,3)=0),Raw!RB17&lt;&gt;4),OR(AND(Raw!RC17=4,COUNTIF(Raw!RI17:RP17,4)=0),Raw!RC17&lt;&gt;4),OR(AND(Raw!RD17=4,COUNTIF(Raw!RI17:RP17,5)=0),Raw!RD17&lt;&gt;4),OR(AND(Raw!RE17=4,COUNTIF(Raw!RI17:RP17,6)=0),Raw!RE17&lt;&gt;4),OR(AND(Raw!RF17=4,COUNTIF(Raw!RI17:RP17,7)=0),Raw!RF17&lt;&gt;4),OR(AND(Raw!RG17=4,COUNTIF(Raw!RI17:RP17,8)=0),Raw!RG17&lt;&gt;4)),"",1)))</f>
        <v/>
      </c>
      <c r="AX17" t="str">
        <f>IF(A17=0,"",IF(COUNTA(Raw!RQ17:SG17)=0,"",IF(AND(OR(AND(Raw!RQ17=4,COUNTIF(Raw!RZ17:SG17,1)=0),Raw!RQ17&lt;&gt;4),OR(AND(Raw!RR17=4,COUNTIF(Raw!RZ17:SG17,2)=0),Raw!RR17&lt;&gt;4),OR(AND(Raw!RS17=4,COUNTIF(Raw!RZ17:SG17,3)=0),Raw!RS17&lt;&gt;4),OR(AND(Raw!RT17=4,COUNTIF(Raw!RZ17:SG17,4)=0),Raw!RT17&lt;&gt;4),OR(AND(Raw!RU17=4,COUNTIF(Raw!RZ17:SG17,5)=0),Raw!RU17&lt;&gt;4),OR(AND(Raw!RV17=4,COUNTIF(Raw!RZ17:SG17,6)=0),Raw!RV17&lt;&gt;4),OR(AND(Raw!RW17=4,COUNTIF(Raw!RZ17:SG17,7)=0),Raw!RW17&lt;&gt;4),OR(AND(Raw!RX17=4,COUNTIF(Raw!RZ17:SG17,8)=0),Raw!RX17&lt;&gt;4)),"",1)))</f>
        <v/>
      </c>
      <c r="AY17" t="str">
        <f>IF(A17=0,"",IF(COUNTA(Raw!SH17:ST17)=0,"",IF(AND(OR(AND(Raw!SH17=4,COUNTIF(Raw!SO17:ST17,1)=0),Raw!SH17&lt;&gt;4),OR(AND(Raw!SI17=4,COUNTIF(Raw!SO17:ST17,2)=0),Raw!SI17&lt;&gt;4),OR(AND(Raw!SJ17=4,COUNTIF(Raw!SO17:ST17,3)=0),Raw!SJ17&lt;&gt;4),OR(AND(Raw!SK17=4,COUNTIF(Raw!SO17:ST17,4)=0),Raw!SK17&lt;&gt;4),OR(AND(Raw!SL17=4,COUNTIF(Raw!SO17:ST17,5)=0),Raw!SL17&lt;&gt;4),OR(AND(Raw!SM17=4,COUNTIF(Raw!SO17:ST17,6)=0),Raw!SM17&lt;&gt;4)),"",1)))</f>
        <v/>
      </c>
      <c r="AZ17" t="str">
        <f>IF(A17=0,"",IF(COUNTA(Raw!SU17:TG17)=0,"",IF(AND(OR(AND(Raw!SU17=4,COUNTIF(Raw!TB17:TG17,1)=0),Raw!SU17&lt;&gt;4),OR(AND(Raw!SV17=4,COUNTIF(Raw!TB17:TG17,2)=0),Raw!SV17&lt;&gt;4),OR(AND(Raw!SW17=4,COUNTIF(Raw!TB17:TG17,3)=0),Raw!SW17&lt;&gt;4),OR(AND(Raw!SX17=4,COUNTIF(Raw!TB17:TG17,4)=0),Raw!SX17&lt;&gt;4),OR(AND(Raw!SY17=4,COUNTIF(Raw!TB17:TG17,5)=0),Raw!SY17&lt;&gt;4),OR(AND(Raw!SZ17=4,COUNTIF(Raw!TB17:TG17,6)=0),Raw!SZ17&lt;&gt;4)),"",1)))</f>
        <v/>
      </c>
      <c r="BA17" t="str">
        <f>IF(A17=0,"",IF(COUNTA(Raw!TH17:TT17)=0,"",IF(AND(OR(AND(Raw!TH17=4,COUNTIF(Raw!TO17:TT17,1)=0),Raw!TH17&lt;&gt;4),OR(AND(Raw!TI17=4,COUNTIF(Raw!TO17:TT17,2)=0),Raw!TI17&lt;&gt;4),OR(AND(Raw!TJ17=4,COUNTIF(Raw!TO17:TT17,3)=0),Raw!TJ17&lt;&gt;4),OR(AND(Raw!TK17=4,COUNTIF(Raw!TO17:TT17,4)=0),Raw!TK17&lt;&gt;4),OR(AND(Raw!TL17=4,COUNTIF(Raw!TO17:TT17,5)=0),Raw!TL17&lt;&gt;4),OR(AND(Raw!TM17=4,COUNTIF(Raw!TO17:TT17,6)=0),Raw!TM17&lt;&gt;4)),"",1)))</f>
        <v/>
      </c>
      <c r="BB17" t="str">
        <f>IF(A17=0,"",IF(COUNTA(Raw!TU17:UI17)=0,"",IF(AND(OR(AND(Raw!TU17=4,COUNTIF(Raw!UC17:UI17,1)=0),Raw!TU17&lt;&gt;4),OR(AND(Raw!TV17=4,COUNTIF(Raw!UC17:UI17,2)=0),Raw!TV17&lt;&gt;4),OR(AND(Raw!TW17=4,COUNTIF(Raw!UC17:UI17,3)=0),Raw!TW17&lt;&gt;4),OR(AND(Raw!TX17=4,COUNTIF(Raw!UC17:UI17,4)=0),Raw!TX17&lt;&gt;4),OR(AND(Raw!TY17=4,COUNTIF(Raw!UC17:UI17,5)=0),Raw!TY17&lt;&gt;4),OR(AND(Raw!TZ17=4,COUNTIF(Raw!UC17:UI17,6)=0),Raw!TZ17&lt;&gt;4),OR(AND(Raw!UA17=4,COUNTIF(Raw!UC17:UI17,7)=0),Raw!UA17&lt;&gt;4)),"",1)))</f>
        <v/>
      </c>
      <c r="BC17" t="str">
        <f>IF(A17=0,"",IF(COUNTA(Raw!UJ17:UV17)=0,"",IF(AND(OR(AND(Raw!UJ17=4,COUNTIF(Raw!UQ17:UV17,1)=0),Raw!UJ17&lt;&gt;4),OR(AND(Raw!UK17=4,COUNTIF(Raw!UQ17:UV17,2)=0),Raw!UK17&lt;&gt;4),OR(AND(Raw!UL17=4,COUNTIF(Raw!UQ17:UV17,3)=0),Raw!UL17&lt;&gt;4),OR(AND(Raw!UM17=4,COUNTIF(Raw!UQ17:UV17,4)=0),Raw!UM17&lt;&gt;4),OR(AND(Raw!UN17=4,COUNTIF(Raw!UQ17:UV17,5)=0),Raw!UN17&lt;&gt;4),OR(AND(Raw!UO17=4,COUNTIF(Raw!UQ17:UV17,6)=0),Raw!UO17&lt;&gt;4)),"",1)))</f>
        <v/>
      </c>
      <c r="BD17" t="str">
        <f>IF(A17=0,"",IF(COUNTA(Raw!UW17:VG17)=0,"",IF(AND(OR(AND(Raw!UW17=4,COUNTIF(Raw!VC17:VG17,1)=0),Raw!UW17&lt;&gt;4),OR(AND(Raw!UX17=4,COUNTIF(Raw!VC17:VG17,2)=0),Raw!UX17&lt;&gt;4),OR(AND(Raw!UY17=4,COUNTIF(Raw!VC17:VG17,3)=0),Raw!UY17&lt;&gt;4),OR(AND(Raw!UZ17=4,COUNTIF(Raw!VC17:VG17,4)=0),Raw!UZ17&lt;&gt;4),OR(AND(Raw!VA17=4,COUNTIF(Raw!VC17:VG17,5)=0),Raw!VA17&lt;&gt;4)),"",1)))</f>
        <v/>
      </c>
      <c r="BE17" t="str">
        <f>IF(A17=0,"",IF(COUNTA(Raw!VH17:VP17)=0,"",
IF(AND(
OR(AND(Raw!VH17=4,COUNTIF(Raw!VM17:VP17,1)=0),Raw!VH17&lt;&gt;4),
OR(AND(Raw!VI17=4,COUNTIF(Raw!VM17:VP17,2)=0),Raw!VI17&lt;&gt;4),
OR(AND(Raw!VJ17=4,COUNTIF(Raw!VM17:VP17,3)=0),Raw!VJ17&lt;&gt;4),
OR(AND(Raw!VK17=4,COUNTIF(Raw!VM17:VP17,4)=0),Raw!VK17&lt;&gt;4)
),"",1)))</f>
        <v/>
      </c>
      <c r="BF17" t="str">
        <f>IF(A17=0,"",IF(COUNTA(Raw!VQ17:WK17)=0,"",
IF(AND(
OR(AND(Raw!VQ17=4,COUNTIF(Raw!WB17:WK17,1)=0),Raw!VQ17&lt;&gt;4),
OR(AND(Raw!VR17=4,COUNTIF(Raw!WB17:WK17,2)=0),Raw!VR17&lt;&gt;4),
OR(AND(Raw!VS17=4,COUNTIF(Raw!WB17:WK17,3)=0),Raw!VS17&lt;&gt;4),
OR(AND(Raw!VT17=4,COUNTIF(Raw!WB17:WK17,4)=0),Raw!VT17&lt;&gt;4),
OR(AND(Raw!VU17=4,COUNTIF(Raw!WB17:WK17,5)=0),Raw!VU17&lt;&gt;4),
OR(AND(Raw!VV17=4,COUNTIF(Raw!WB17:WK17,6)=0),Raw!VV17&lt;&gt;4),
OR(AND(Raw!VW17=4,COUNTIF(Raw!WB17:WK17,7)=0),Raw!VW17&lt;&gt;4),
OR(AND(Raw!VX17=4,COUNTIF(Raw!WB17:WK17,8)=0),Raw!VX17&lt;&gt;4),
OR(AND(Raw!VY17=4,COUNTIF(Raw!WB17:WK17,9)=0),Raw!VX17&lt;&gt;4),
OR(AND(Raw!VZ17=4,COUNTIF(Raw!WB17:WK17,10)=0),Raw!VZ17&lt;&gt;4)
),"",1)))</f>
        <v/>
      </c>
      <c r="BG17" t="str">
        <f>IF(A17=0,"",IF(COUNTA(Raw!WL17:XB17)=0,"",
IF(AND(
OR(AND(Raw!WL17=4,COUNTIF(Raw!WU17:XB17,1)=0),Raw!WL17&lt;&gt;4),
OR(AND(Raw!WM17=4,COUNTIF(Raw!WU17:XB17,2)=0),Raw!WM17&lt;&gt;4),
OR(AND(Raw!WN17=4,COUNTIF(Raw!WU17:XB17,3)=0),Raw!WN17&lt;&gt;4),
OR(AND(Raw!WO17=4,COUNTIF(Raw!WU17:XB17,4)=0),Raw!WO17&lt;&gt;4),
OR(AND(Raw!WP17=4,COUNTIF(Raw!WU17:XB17,5)=0),Raw!WP17&lt;&gt;4),
OR(AND(Raw!WQ17=4,COUNTIF(Raw!WU17:XB17,6)=0),Raw!WQ17&lt;&gt;4),
OR(AND(Raw!WR17=4,COUNTIF(Raw!WU17:XB17,7)=0),Raw!WR17&lt;&gt;4),
OR(AND(Raw!WS17=4,COUNTIF(Raw!WU17:XB17,8)=0),Raw!WS17&lt;&gt;4)
),"",1)))</f>
        <v/>
      </c>
      <c r="BH17" t="str">
        <f>IF(A17=0,"",IF(COUNTA(Raw!XC17:XK17)=0,"",
IF(AND(
OR(AND(Raw!XC17=4,COUNTIF(Raw!XH17:XK17,1)=0),Raw!XC17&lt;&gt;4),
OR(AND(Raw!XD17=4,COUNTIF(Raw!XH17:XK17,2)=0),Raw!XD17&lt;&gt;4),
OR(AND(Raw!XE17=4,COUNTIF(Raw!XH17:XK17,3)=0),Raw!XE17&lt;&gt;4),
OR(AND(Raw!XF17=4,COUNTIF(Raw!XH17:XK17,4)=0),Raw!XF17&lt;&gt;4)
),"",1)))</f>
        <v/>
      </c>
      <c r="BI17" t="str">
        <f>IF(A17=0,"",IF(COUNTA(Raw!XL17:XT17)=0,"",
IF(AND(
OR(AND(Raw!XL17=4,COUNTIF(Raw!XQ17:XT17,1)=0),Raw!XL17&lt;&gt;4),
OR(AND(Raw!XM17=4,COUNTIF(Raw!XQ17:XT17,2)=0),Raw!XM17&lt;&gt;4),
OR(AND(Raw!XN17=4,COUNTIF(Raw!XQ17:XT17,3)=0),Raw!XN17&lt;&gt;4),
OR(AND(Raw!XO17=4,COUNTIF(Raw!XQ17:XT17,4)=0),Raw!XO17&lt;&gt;4)
),"",1)))</f>
        <v/>
      </c>
      <c r="BJ17" t="str">
        <f>IF(A17=0,"",IF(COUNTA(Raw!XU17:YI17)=0,"",
IF(AND(
OR(AND(Raw!XU17=4,COUNTIF(Raw!YC17:YI17,1)=0),Raw!XU17&lt;&gt;4),
OR(AND(Raw!XV17=4,COUNTIF(Raw!YC17:YI17,2)=0),Raw!XV17&lt;&gt;4),
OR(AND(Raw!XW17=4,COUNTIF(Raw!YC17:YI17,3)=0),Raw!XW17&lt;&gt;4),
OR(AND(Raw!XX17=4,COUNTIF(Raw!YC17:YI17,4)=0),Raw!XX17&lt;&gt;4),
OR(AND(Raw!XY17=4,COUNTIF(Raw!YC17:YI17,5)=0),Raw!XY17&lt;&gt;4),
OR(AND(Raw!XZ17=4,COUNTIF(Raw!YC17:YI17,6)=0),Raw!XZ17&lt;&gt;4),
OR(AND(Raw!YA17=4,COUNTIF(Raw!YC17:YI17,7)=0),Raw!YA17&lt;&gt;4)
),"",1)))</f>
        <v/>
      </c>
      <c r="BK17" t="str">
        <f>IF(A17=0,"",IF(COUNTA(Raw!YJ17:YR17)=0,"",
IF(AND(
OR(AND(Raw!YJ17=4,COUNTIF(Raw!YO17:YR17,1)=0),Raw!YJ17&lt;&gt;4),
OR(AND(Raw!YK17=4,COUNTIF(Raw!YO17:YR17,2)=0),Raw!YK17&lt;&gt;4),
OR(AND(Raw!YL17=4,COUNTIF(Raw!YO17:YR17,3)=0),Raw!YL17&lt;&gt;4),
OR(AND(Raw!YM17=4,COUNTIF(Raw!YO17:YR17,4)=0),Raw!YM17&lt;&gt;4)
),"",1)))</f>
        <v/>
      </c>
      <c r="BL17" t="str">
        <f>IF(A17=0,"",IF(COUNTA(Raw!YS17:YU17)=0,"",IF(AND(Raw!YS17=4,ISBLANK(Raw!YU17)),"",IF(AND(Raw!YS17&lt;&gt;4,ISBLANK(Raw!YU17)=FALSE),"",1))))</f>
        <v/>
      </c>
    </row>
    <row r="18" spans="1:64">
      <c r="A18" s="20">
        <f>Raw!A18</f>
        <v>15</v>
      </c>
      <c r="B18" s="19" t="str">
        <f>IF(A18=0,"",IF(AND(Raw!AC18=1,COUNTA(Raw!AR18:IC18)&gt;0,COUNTA(Raw!ID18:YU18)=0),"",IF(AND(Raw!AC18=2,COUNTA(Raw!AR18:IC18)=0,COUNTA(Raw!ID18:MV18)&gt;0,COUNTA(Raw!MW18:YU18)=0),"",IF(AND(Raw!AC18=3,COUNTA(Raw!AP18:MV18)=0,COUNTA(Raw!MW18:YU18)&gt;0),"",1))))</f>
        <v/>
      </c>
      <c r="C18" s="19" t="str">
        <f>IF(A18=0,"",IF(AND(Raw!AK18=1,ISBLANK(Raw!AM18)=FALSE,ISBLANK(Raw!AO18)),"",IF(AND(Raw!AK18=2,ISBLANK(Raw!AM18),ISBLANK(Raw!AO18)=FALSE),"",1)))</f>
        <v/>
      </c>
      <c r="D18" s="19" t="str">
        <f>IF(A18=0,"",IF(COUNTA(Raw!AS18:AZ18)=0,"",IF(AND(Raw!AS18+Raw!AT18=100,Raw!AU18+Raw!AV18=100,Raw!AW18+Raw!AX18=100,Raw!AY18+Raw!AZ18=100),"",1)))</f>
        <v/>
      </c>
      <c r="E18" s="19" t="str">
        <f>IF(A18=0,"",IF(ISBLANK(Raw!AQ18),"",IF(Raw!AQ18=1,"",1)))</f>
        <v/>
      </c>
      <c r="F18" s="19" t="str">
        <f>IF(A18=0,"",IF(ISBLANK(Raw!AR18),"",IF(AND(Raw!AR18&gt;=0,Raw!AR18&lt;=100),"",1)))</f>
        <v/>
      </c>
      <c r="G18" s="19" t="str">
        <f>IF(A18=0,"",IF(AND(ISBLANK(Raw!BA18),ISBLANK(Raw!AS18)),"",IF(AND(Raw!AS18&gt;0,ISBLANK(Raw!BA18)=FALSE),"",1)))</f>
        <v/>
      </c>
      <c r="H18" s="19" t="str">
        <f>IF(A18=0,"",IF(COUNTA(Raw!BA18:BH18)=0,"",IF(AND(Raw!BA18=0,COUNTA(Raw!BB18:BH18)=0),"",IF(AND(Raw!BA18&gt;0,COUNTA(Raw!BB18:BH18)&gt;0),"",1))))</f>
        <v/>
      </c>
      <c r="I18" s="19" t="str">
        <f>IF(A18=0,"",IF(AND(ISBLANK(Raw!BI18),ISBLANK(Raw!BJ18)),"",IF(AND(Raw!BI18=1,ISBLANK(Raw!BJ18)=FALSE),"",IF(AND(Raw!BI18=2,ISBLANK(Raw!BJ18)),"",1))))</f>
        <v/>
      </c>
      <c r="J18" s="19" t="str">
        <f>IF(A18=0,"",IF(AND(ISBLANK(Raw!AT18),COUNTBLANK(Raw!BK18:BQ18)),"",IF(AND(Raw!AT18&gt;0,COUNTA(Raw!BK18:BQ18)&gt;0),"",IF(AND(Raw!AT18=0,COUNTA(Raw!BK18:BQ18)=0),"",1))))</f>
        <v/>
      </c>
      <c r="K18" s="19" t="str">
        <f>IF(A18=0,"",IF(AND(ISBLANK(Raw!AS18),COUNTA(Raw!BR18:BX18)=0),"",IF(AND(Raw!AS18&gt;0,COUNTA(Raw!BR18:BX18)&gt;0),"",IF(AND(Raw!AS18=0,COUNTA(Raw!BR18:BX18)=0),"",1))))</f>
        <v/>
      </c>
      <c r="L18" s="19" t="str">
        <f>IF(A18=0,"",IF(AND(COUNTA(Raw!BK18:BX18)=0,COUNTA(Raw!BY18:CH18)=0),"",IF(AND(COUNTIF(Raw!BK18:BX18,1)&gt;0,COUNTA(Raw!BY18:CH18)&gt;0),"",IF(AND(COUNTIF(Raw!BK18:BX18,1)=0,COUNTA(Raw!BY18:CH18)=0),"",1))))</f>
        <v/>
      </c>
      <c r="M18" s="19" t="str">
        <f>IF(A18=0,"",IF(AND(COUNTA(Raw!BK18:BX18)=0,COUNTA(Raw!CI18:CR18)),"",IF(AND(COUNTIF(Raw!BK18:BX18,3)&gt;0,COUNTA(Raw!CI18:CR18)&gt;0),"",IF(AND(COUNTIF(Raw!BK18:BX18,3)=0,COUNTA(Raw!CI18:CR18)=0),"",1))))</f>
        <v/>
      </c>
      <c r="N18" s="19" t="str">
        <f>IF(A18=0,"",IF(COUNTA(Raw!CS18:DF18)=0,"",IF(AND(COUNTIF(Raw!CS18:CV18,1)=1,COUNTA(Raw!CW18:DA18)&gt;0,COUNTA(Raw!DB18:DF18)=0),"",IF(AND(COUNTIF(Raw!CS18:CV18,2)=1,COUNTA(Raw!CW18:DA18)=0,COUNTA(Raw!DB18:DF18)&gt;0),"",IF(AND(COUNTA(Raw!CS18:CV18)&gt;0,COUNTA(Raw!CW18:DF18)=0),"",1)))))</f>
        <v/>
      </c>
      <c r="O18" s="19" t="str">
        <f>IF(A18=0,"",IF(COUNTA(Raw!DG18:DP18)=0,"",IF(AND(COUNTIF(Raw!BK18:BQ18,1)&gt;0,OR(COUNTIF(Raw!DG18:DP18,1)=1,COUNTIF(Raw!DG18:DP18,2)=1,COUNTIF(Raw!DG18:DP18,3)=1)),"",IF(AND(COUNTIF(Raw!BK18:BQ18,1)=0,AND(COUNTIF(Raw!DG18:DP18,1)=0,COUNTIF(Raw!DG18:DP18,2)=0,COUNTIF(Raw!DG18:DP18,3)=0)),"",1))))</f>
        <v/>
      </c>
      <c r="P18" s="19" t="str">
        <f>IF(A18=0,"",IF(COUNTA(Raw!DG18:DR18)=0,"",IF(AND(COUNTIF(Raw!DG18:DP18,4)=1,ISBLANK(Raw!DQ18)=FALSE,ISBLANK(Raw!DR18)),"",IF(AND(COUNTIF(Raw!DG18:DP18,7)=1,ISBLANK(Raw!DQ18),ISBLANK(Raw!DR18)=FALSE),"",IF(AND(COUNTA(Raw!DG18:DP18)&gt;0,COUNTIF(Raw!DG18:DP18,4)=0,COUNTIF(Raw!DG18:DP18,7)=0,COUNTA(Raw!DQ18:DR18)=0),"",1)))))</f>
        <v/>
      </c>
      <c r="Q18" s="19" t="str">
        <f>IF(A18=0,"",IF(AND(COUNTA(Raw!DS18:DU18)=0,COUNTA(Raw!BK18:BQ18)=0),"",IF(AND(COUNTIF(Raw!BK18:BQ18,1)&gt;0,COUNTA(Raw!DS18:DU18)&gt;0),"",IF(AND(COUNTIF(Raw!BK18:BQ18,1)=0,COUNTA(Raw!DS18:DU18)=0),"",1))))</f>
        <v/>
      </c>
      <c r="R18" s="19" t="str">
        <f>IF(A18=0,"",IF(AND(ISBLANK(Raw!AT18),ISBLANK(Raw!EJ18)),"",IF(AND(Raw!AT18&gt;0,ISBLANK(Raw!EJ18)=FALSE,Raw!EJ18&gt;=0,Raw!EJ18&lt;=7),"",IF(AND(Raw!AT18=0,ISBLANK(Raw!EJ18)),"",1))))</f>
        <v/>
      </c>
      <c r="S18" t="str">
        <f>IF(A18=0,"",IF(AND(ISBLANK(Raw!AS18),ISBLANK(Raw!EK18)),"",IF(AND(Raw!AS18&gt;0,ISBLANK(Raw!EK18)=FALSE),"",IF(AND(Raw!AS18=0,ISBLANK(Raw!EK18)),"",1))))</f>
        <v/>
      </c>
      <c r="T18" s="19" t="str">
        <f>IF(A18=0,"",IF(AND(ISBLANK(Raw!AT18),COUNTA(Raw!EL18:EQ18)=0),"",IF(AND(Raw!AT18&gt;0,COUNTA(Raw!EL18:EQ18)&gt;0),"",IF(AND(Raw!AT18=0,COUNTA(Raw!EL18:EQ18)=0),"",1))))</f>
        <v/>
      </c>
      <c r="U18" t="str">
        <f>IF(A18=0,"",IF(AND(ISBLANK(Raw!AT18),COUNTA(Raw!ER18:EU18)=0),"",IF(AND(Raw!AT18&gt;0,COUNTA(Raw!ER18:EU18)&gt;0),"",IF(AND(Raw!AT18=0,COUNTA(Raw!ER18:EU18)=0),"",1))))</f>
        <v/>
      </c>
      <c r="V18" t="str">
        <f>IF(A18=0,"",IF(AND(ISBLANK(Raw!AS18),COUNTA(Raw!EV18:FA18)=0),"",IF(AND(Raw!AS18&gt;0,COUNTA(Raw!EV18:FA18)&gt;0),"",IF(AND(Raw!AS18=0,COUNTA(Raw!EV18:FA18)=0),"",1))))</f>
        <v/>
      </c>
      <c r="W18" t="str">
        <f>IF(A18=0,"",IF(AND(ISBLANK(Raw!AS18),COUNTA(Raw!FB18:FE18)=0),"",IF(AND(Raw!AS18&gt;0,COUNTA(Raw!FB18:FE18)&gt;0),"",IF(AND(Raw!AS18=0,COUNTA(Raw!FB18:FE18)=0),"",1))))</f>
        <v/>
      </c>
      <c r="X18" t="str">
        <f>IF(A18=0,"",IF(AND(ISBLANK(Raw!AT18),COUNTA(Raw!FF18:FI18)=0),"",IF(AND(Raw!AT18&gt;0,COUNTA(Raw!FF18:FI18)&gt;0),"",IF(AND(Raw!AT18=0,COUNTA(Raw!FF18:FI18)=0),"",1))))</f>
        <v/>
      </c>
      <c r="Y18" t="str">
        <f>IF(A18=0,"",IF(AND(ISBLANK(Raw!AS18),COUNTA(Raw!FJ18:FM18)=0),"",IF(AND(Raw!AS18&gt;0,COUNTA(Raw!FJ18:FM18)&gt;0),"",IF(AND(Raw!AS18=0,COUNTA(Raw!FJ18:FM18)=0),"",1))))</f>
        <v/>
      </c>
      <c r="Z18" t="str">
        <f>IF(A18=0,"",IF(AND(COUNTA(Raw!FN18:FT18)=0,ISBLANK(Raw!FU18)),"",IF(AND(COUNTIF(Raw!FN18:FT18,1)&gt;0,ISBLANK(Raw!FU18)=FALSE),"",IF(AND(COUNTIF(Raw!FN18:FT18,1)=0,ISBLANK(Raw!FU18)),"",1))))</f>
        <v/>
      </c>
      <c r="AA18" s="19" t="str">
        <f>IF(A18=0,"",IF(AND(ISBLANK(Raw!BI18),COUNTA(Raw!FV18:GH18)=0),"",IF(AND(Raw!BI18&lt;&gt;1,COUNTIF(Raw!FV18:GH18,6)=0),"",IF(Raw!BI18=1,"",1))))</f>
        <v/>
      </c>
      <c r="AB18" t="str">
        <f>IF(A18=0,"",IF(AND(ISBLANK(Raw!GI18),COUNTA(Raw!GJ18:GQ18)=0),"",IF(AND(Raw!GI18=1,COUNTA(Raw!GJ18:GQ18)&gt;0),"",IF(AND(Raw!GI18=2,COUNTA(Raw!GJ18:GQ18)=0),"",1))))</f>
        <v/>
      </c>
      <c r="AC18" s="19" t="str">
        <f>IF(A18=0,"",IF(AND(COUNTA(Raw!GY18:HF18)=0,ISBLANK(Raw!HG18)),"",IF(AND(OR(COUNTIF(Raw!GY18:HE18,1)&gt;0,COUNTIF(Raw!GY18:HE18,2)&gt;0),ISBLANK(Raw!HG18)=FALSE),"",IF(AND(COUNTA(Raw!GY18:HF18)&gt;0,ISBLANK(Raw!HG18),COUNTIF(Raw!GY18:HE18,1)=0,COUNTIF(Raw!GY18:HE18,2)=0),"",1))))</f>
        <v/>
      </c>
      <c r="AD18" s="19" t="str">
        <f>IF(A18=0,"",IF(COUNTA(Raw!HU18:IB18)=0,"",IF(AND(Raw!AK18&lt;&gt;2,COUNTIF(Raw!HU18:IA18,2)=0,COUNTIF(Raw!HU18:IA18,3)=0),"",IF(Raw!AK18=2,"",1))))</f>
        <v/>
      </c>
      <c r="AE18" s="19" t="str">
        <f>IF(A18=0,"",IF(AND(Raw!AK18=2,ISBLANK(Raw!IC18)=FALSE),"",IF(AND(Raw!AK18&lt;&gt;2,ISBLANK(Raw!IC18)),"",1)))</f>
        <v/>
      </c>
      <c r="AF18" s="19" t="str">
        <f>IF(A18=0,"",IF(COUNTA(Raw!ID18:IF18)=0,"",IF(AND(MATCH(2023-Raw!ID18,Code!$A$3:$A$12,1)=Raw!IF18,2023-Raw!ID18=Raw!IE18),"",1)))</f>
        <v/>
      </c>
      <c r="AG18" s="19" t="str">
        <f>IF(A18=0,"",IF(COUNTA(Raw!IG18:II18)=0,"",IF(AND(Raw!IG18=4,ISBLANK(Raw!II18)=FALSE),"",IF(AND(Raw!IG18&lt;&gt;4,ISBLANK(Raw!II18)),"",1))))</f>
        <v/>
      </c>
      <c r="AH18" s="19" t="str">
        <f>IF(A18=0,"",IF(COUNTA(Raw!IJ18:IM18)=0,"",IF(AND(Raw!IJ18=1,ISBLANK(Raw!IK18)=FALSE),"",IF(AND(Raw!IJ18=2,COUNTA(Raw!IK18:IM18)&gt;0),"",1))))</f>
        <v/>
      </c>
      <c r="AI18" s="19" t="str">
        <f>IF(A18=0,"",IF(COUNTA(Raw!IK18:IM18)=0,"",IF(AND(Raw!IK18=1,ISBLANK(Raw!IL18)=FALSE),"",IF(AND(Raw!IK18=2,COUNTA(Raw!IL18:IM18)=0),"",1))))</f>
        <v/>
      </c>
      <c r="AJ18" s="19" t="str">
        <f>IF(A18=0,"",IF(COUNTA(Raw!JD18:JJ18)=0,"",IF(AND(Raw!JD18&gt;600,COUNTA(Raw!JE18:JI18)&gt;0),"",IF(AND(Raw!JD18&lt;=600,COUNTA(Raw!JE18:JJ18)=0),"",1))))</f>
        <v/>
      </c>
      <c r="AK18" s="19" t="str">
        <f>IF(A18=0,"",IF(COUNTA(Raw!JK18:KA18)=0,"",IF(AND(Raw!JK18=1,COUNTA(Raw!JM18:JV18)&gt;0),"",IF(AND(Raw!JK18=3,COUNTA(Raw!JM18:JV18)&gt;0,COUNTA(Raw!JW18:KA18)=0),"",IF(AND(ISBLANK(Raw!JK18)=FALSE,Raw!JK18&lt;&gt;1,Raw!JK18&lt;&gt;3,COUNTA(Raw!JM18:KA18)=0),"",1)))))</f>
        <v/>
      </c>
      <c r="AL18" s="19" t="str">
        <f>IF(A18=0,"",IF(COUNTA(Raw!JW18:KA18)=0,"",IF(AND(COUNTIF(Raw!JW18:JZ18,4)=0,COUNTA(Raw!JW18:JZ18)&gt;0,ISBLANK(Raw!KA18)=FALSE),"",IF(AND(COUNTIF(Raw!JW18:KA18,4)&gt;0,ISBLANK(Raw!KA18)),"",1))))</f>
        <v/>
      </c>
      <c r="AM18" s="19" t="str">
        <f>IF(A18=0,"",IF(COUNTA(Raw!KT18:KU18)=0,"",IF(AND(Raw!KT18=1,ISBLANK(Raw!KU18)=FALSE),"",IF(AND(Raw!KT18=2,ISBLANK(Raw!KU18)),"",1))))</f>
        <v/>
      </c>
      <c r="AN18" s="19" t="str">
        <f>IF(A18=0,"",IF(COUNTA(Raw!KX18:LF18)=0,"",IF(AND(COUNTIF(Raw!KX18:LB18,5)=1,COUNTA(Raw!KX18:LB18)=1,COUNTA(Raw!LC18:LF18)=0),"",IF(AND(COUNTIF(Raw!KX18:LB18,5)=0,COUNTA(Raw!KX18:LB18)&gt;0,COUNTA(Raw!LC18:LF18)&gt;0),"",1))))</f>
        <v/>
      </c>
      <c r="AO18" s="19" t="str">
        <f>IF(A18=0,"",IF(COUNTA(Raw!LM18:LU18)=0,"",IF(AND(Raw!LM18=1,ISBLANK(Raw!LN18)=FALSE,COUNTA(Raw!LO18:LU18)&gt;0),"",IF(AND(Raw!LM18=2,COUNTA(Raw!LN18:LU18)=0),"",1))))</f>
        <v/>
      </c>
      <c r="AP18" s="19" t="str">
        <f>IF(A18=0,"",IF(COUNTA(Raw!MY18:OG18)=0,"",IF(AND(Raw!MY18=2,COUNTA(Raw!MZ18:OG18)=0),"",IF(AND(Raw!MY18=1,COUNTA(Raw!MZ18:OG18)&gt;0),"",1))))</f>
        <v/>
      </c>
      <c r="AQ18" s="19" t="str">
        <f>IF(A18=0,"",IF(COUNTA(Raw!NC18:NW18)=0,"",IF(AND(COUNTIF(Raw!NC18:NG18,3)&gt;0,COUNTA(Raw!NH18:NQ18)&gt;0),"",IF(AND(COUNTA(Raw!NC18:NG18)&gt;0,COUNTIF(Raw!NC18:NG18,3)=0,COUNTA(Raw!NH18:NW18)=0),"",1))))</f>
        <v/>
      </c>
      <c r="AR18" s="19" t="str">
        <f>IF(A18=0,"",IF(COUNTA(Raw!NH18:NW18)=0,"",IF(AND(COUNTIF(Raw!NH18:NQ18,10)&gt;0,COUNTA(Raw!NR18:NW18)&gt;0),"",IF(AND(COUNTA(Raw!NH18:NQ18)&gt;0,COUNTIF(Raw!NH18:NQ18,10)=0,COUNTA(Raw!NR18:NY18)=0),"",1))))</f>
        <v/>
      </c>
      <c r="AS18" s="19" t="str">
        <f>IF(A18=0,"",IF(COUNTA(Raw!NY18:OG18)=0,"",IF(AND(Raw!NY18=1,COUNTA(Raw!NZ18:OG18)&gt;0),"",IF(AND(Raw!NY18=2,COUNTA(Raw!NZ18:OG18)=0),"",1))))</f>
        <v/>
      </c>
      <c r="AT18" s="19" t="str">
        <f>IF(A18=0,"",IF(COUNTA(Raw!OH18:OY18)=0,"",IF(AND(Raw!OH18=1,COUNTA(Raw!OI18:OY18)&gt;0),"",IF(AND(Raw!OH18=2,COUNTA(Raw!OI18:OY18)=0),"",1))))</f>
        <v/>
      </c>
      <c r="AU18" s="19" t="str">
        <f>IF(A18=0,"",IF(COUNTA(Raw!PR18:QB18)=0,"",
IF(AND(OR(AND(COUNTIF(Raw!PR18:QB18,1)=1,COUNTA(Raw!QI18:QY18)&gt;0),AND(COUNTIF(Raw!PR18:QB18,1)=0,COUNTA(Raw!QI18:QY18)=0)),OR(AND(COUNTIF(Raw!PR18:QB18,2)=1,COUNTA(Raw!QZ18:RP18)&gt;0),AND(COUNTIF(Raw!PR18:QB18,2)=0,COUNTA(Raw!QZ18:RP18)=0)),OR(AND(COUNTIF(Raw!PR18:QB18,3)=1,COUNTA(Raw!RQ18:SG18)&gt;0),AND(COUNTIF(Raw!PR18:QB18,3)=0,COUNTA(Raw!RQ18:SG18)=0)),OR(AND(COUNTIF(Raw!PR18:QB18,4)=1,COUNTA(Raw!SH18:ST18)&gt;0),AND(COUNTIF(Raw!PR18:QB18,4)=0,COUNTA(Raw!SH18:ST18)=0)),OR(AND(COUNTIF(Raw!PR18:QB18,5)=1,COUNTA(Raw!SU18:TG18)&gt;0),AND(COUNTIF(Raw!PR18:QB18,5)=0,COUNTA(Raw!SU18:TG18)=0)),OR(AND(COUNTIF(Raw!PR18:QB18,6)=1,COUNTA(Raw!TH18:TT18)&gt;0),AND(COUNTIF(Raw!PR18:QB18,6)=0,COUNTA(Raw!TH18:TT18)=0)),OR(AND(COUNTIF(Raw!PR18:QB18,7)=1,COUNTA(Raw!TU18:UI18)&gt;0),AND(COUNTIF(Raw!PR18:QB18,7)=0,COUNTA(Raw!TU18:UI18)=0)),OR(AND(COUNTIF(Raw!PR18:QB18,8)=1,COUNTA(Raw!UJ18:UV18)&gt;0),AND(COUNTIF(Raw!PR18:QB18,8)=0,COUNTA(Raw!UJ18:UV18)=0)),OR(AND(COUNTIF(Raw!PR18:QB18,9)=1,COUNTA(Raw!UW18:VG18)&gt;0),AND(COUNTIF(Raw!PR18:QB18,9)=0,COUNTA(Raw!UW18:VG18)=0)),OR(AND(COUNTIF(Raw!PR18:QB18,10)=1,COUNTA(Raw!VH18:VP18)&gt;0),AND(COUNTIF(Raw!PR18:QB18,10)=0,COUNTA(Raw!VH18:VP18)=0)),OR(AND(COUNTIF(Raw!PR18:QB18,11)=1,COUNTA(Raw!VQ18:WK18)&gt;0),AND(COUNTIF(Raw!PR18:QB18,11)=0,COUNTA(Raw!VQ18:WK18)=0))),"",1)))</f>
        <v/>
      </c>
      <c r="AV18" s="19" t="str">
        <f>IF(A18=0,"",IF(COUNTA(Raw!QI18:QY18)=0,"",IF(AND(OR(AND(Raw!QI18=4,COUNTIF(Raw!QR18:QY18,1)=0),Raw!QI18&lt;&gt;4),OR(AND(Raw!QJ18=4,COUNTIF(Raw!QR18:QY18,2)=0),Raw!QJ18&lt;&gt;4),OR(AND(Raw!QK18=4,COUNTIF(Raw!QR18:QY18,3)=0),Raw!QK18&lt;&gt;4),OR(AND(Raw!QL18=4,COUNTIF(Raw!QR18:QY18,4)=0),Raw!QL18&lt;&gt;4),OR(AND(Raw!QM18=4,COUNTIF(Raw!QR18:QY18,5)=0),Raw!QM18&lt;&gt;4),OR(AND(Raw!QN18=4,COUNTIF(Raw!QR18:QY18,6)=0),Raw!QN18&lt;&gt;4),OR(AND(Raw!QO18=4,COUNTIF(Raw!QR18:QY18,7)=0),Raw!QO18&lt;&gt;4),OR(AND(Raw!QP18=4,COUNTIF(Raw!QR18:QY18,8)=0),Raw!QP18&lt;&gt;4)),"",1)))</f>
        <v/>
      </c>
      <c r="AW18" t="str">
        <f>IF(A18=0,"",IF(COUNTA(Raw!QZ18:RP18)=0,"",IF(AND(OR(AND(Raw!QZ18=4,COUNTIF(Raw!RI18:RP18,1)=0),Raw!QZ18&lt;&gt;4),OR(AND(Raw!RA18=4,COUNTIF(Raw!RI18:RP18,2)=0),Raw!RA18&lt;&gt;4),OR(AND(Raw!RB18=4,COUNTIF(Raw!RI18:RP18,3)=0),Raw!RB18&lt;&gt;4),OR(AND(Raw!RC18=4,COUNTIF(Raw!RI18:RP18,4)=0),Raw!RC18&lt;&gt;4),OR(AND(Raw!RD18=4,COUNTIF(Raw!RI18:RP18,5)=0),Raw!RD18&lt;&gt;4),OR(AND(Raw!RE18=4,COUNTIF(Raw!RI18:RP18,6)=0),Raw!RE18&lt;&gt;4),OR(AND(Raw!RF18=4,COUNTIF(Raw!RI18:RP18,7)=0),Raw!RF18&lt;&gt;4),OR(AND(Raw!RG18=4,COUNTIF(Raw!RI18:RP18,8)=0),Raw!RG18&lt;&gt;4)),"",1)))</f>
        <v/>
      </c>
      <c r="AX18" t="str">
        <f>IF(A18=0,"",IF(COUNTA(Raw!RQ18:SG18)=0,"",IF(AND(OR(AND(Raw!RQ18=4,COUNTIF(Raw!RZ18:SG18,1)=0),Raw!RQ18&lt;&gt;4),OR(AND(Raw!RR18=4,COUNTIF(Raw!RZ18:SG18,2)=0),Raw!RR18&lt;&gt;4),OR(AND(Raw!RS18=4,COUNTIF(Raw!RZ18:SG18,3)=0),Raw!RS18&lt;&gt;4),OR(AND(Raw!RT18=4,COUNTIF(Raw!RZ18:SG18,4)=0),Raw!RT18&lt;&gt;4),OR(AND(Raw!RU18=4,COUNTIF(Raw!RZ18:SG18,5)=0),Raw!RU18&lt;&gt;4),OR(AND(Raw!RV18=4,COUNTIF(Raw!RZ18:SG18,6)=0),Raw!RV18&lt;&gt;4),OR(AND(Raw!RW18=4,COUNTIF(Raw!RZ18:SG18,7)=0),Raw!RW18&lt;&gt;4),OR(AND(Raw!RX18=4,COUNTIF(Raw!RZ18:SG18,8)=0),Raw!RX18&lt;&gt;4)),"",1)))</f>
        <v/>
      </c>
      <c r="AY18" t="str">
        <f>IF(A18=0,"",IF(COUNTA(Raw!SH18:ST18)=0,"",IF(AND(OR(AND(Raw!SH18=4,COUNTIF(Raw!SO18:ST18,1)=0),Raw!SH18&lt;&gt;4),OR(AND(Raw!SI18=4,COUNTIF(Raw!SO18:ST18,2)=0),Raw!SI18&lt;&gt;4),OR(AND(Raw!SJ18=4,COUNTIF(Raw!SO18:ST18,3)=0),Raw!SJ18&lt;&gt;4),OR(AND(Raw!SK18=4,COUNTIF(Raw!SO18:ST18,4)=0),Raw!SK18&lt;&gt;4),OR(AND(Raw!SL18=4,COUNTIF(Raw!SO18:ST18,5)=0),Raw!SL18&lt;&gt;4),OR(AND(Raw!SM18=4,COUNTIF(Raw!SO18:ST18,6)=0),Raw!SM18&lt;&gt;4)),"",1)))</f>
        <v/>
      </c>
      <c r="AZ18" t="str">
        <f>IF(A18=0,"",IF(COUNTA(Raw!SU18:TG18)=0,"",IF(AND(OR(AND(Raw!SU18=4,COUNTIF(Raw!TB18:TG18,1)=0),Raw!SU18&lt;&gt;4),OR(AND(Raw!SV18=4,COUNTIF(Raw!TB18:TG18,2)=0),Raw!SV18&lt;&gt;4),OR(AND(Raw!SW18=4,COUNTIF(Raw!TB18:TG18,3)=0),Raw!SW18&lt;&gt;4),OR(AND(Raw!SX18=4,COUNTIF(Raw!TB18:TG18,4)=0),Raw!SX18&lt;&gt;4),OR(AND(Raw!SY18=4,COUNTIF(Raw!TB18:TG18,5)=0),Raw!SY18&lt;&gt;4),OR(AND(Raw!SZ18=4,COUNTIF(Raw!TB18:TG18,6)=0),Raw!SZ18&lt;&gt;4)),"",1)))</f>
        <v/>
      </c>
      <c r="BA18" t="str">
        <f>IF(A18=0,"",IF(COUNTA(Raw!TH18:TT18)=0,"",IF(AND(OR(AND(Raw!TH18=4,COUNTIF(Raw!TO18:TT18,1)=0),Raw!TH18&lt;&gt;4),OR(AND(Raw!TI18=4,COUNTIF(Raw!TO18:TT18,2)=0),Raw!TI18&lt;&gt;4),OR(AND(Raw!TJ18=4,COUNTIF(Raw!TO18:TT18,3)=0),Raw!TJ18&lt;&gt;4),OR(AND(Raw!TK18=4,COUNTIF(Raw!TO18:TT18,4)=0),Raw!TK18&lt;&gt;4),OR(AND(Raw!TL18=4,COUNTIF(Raw!TO18:TT18,5)=0),Raw!TL18&lt;&gt;4),OR(AND(Raw!TM18=4,COUNTIF(Raw!TO18:TT18,6)=0),Raw!TM18&lt;&gt;4)),"",1)))</f>
        <v/>
      </c>
      <c r="BB18" t="str">
        <f>IF(A18=0,"",IF(COUNTA(Raw!TU18:UI18)=0,"",IF(AND(OR(AND(Raw!TU18=4,COUNTIF(Raw!UC18:UI18,1)=0),Raw!TU18&lt;&gt;4),OR(AND(Raw!TV18=4,COUNTIF(Raw!UC18:UI18,2)=0),Raw!TV18&lt;&gt;4),OR(AND(Raw!TW18=4,COUNTIF(Raw!UC18:UI18,3)=0),Raw!TW18&lt;&gt;4),OR(AND(Raw!TX18=4,COUNTIF(Raw!UC18:UI18,4)=0),Raw!TX18&lt;&gt;4),OR(AND(Raw!TY18=4,COUNTIF(Raw!UC18:UI18,5)=0),Raw!TY18&lt;&gt;4),OR(AND(Raw!TZ18=4,COUNTIF(Raw!UC18:UI18,6)=0),Raw!TZ18&lt;&gt;4),OR(AND(Raw!UA18=4,COUNTIF(Raw!UC18:UI18,7)=0),Raw!UA18&lt;&gt;4)),"",1)))</f>
        <v/>
      </c>
      <c r="BC18" t="str">
        <f>IF(A18=0,"",IF(COUNTA(Raw!UJ18:UV18)=0,"",IF(AND(OR(AND(Raw!UJ18=4,COUNTIF(Raw!UQ18:UV18,1)=0),Raw!UJ18&lt;&gt;4),OR(AND(Raw!UK18=4,COUNTIF(Raw!UQ18:UV18,2)=0),Raw!UK18&lt;&gt;4),OR(AND(Raw!UL18=4,COUNTIF(Raw!UQ18:UV18,3)=0),Raw!UL18&lt;&gt;4),OR(AND(Raw!UM18=4,COUNTIF(Raw!UQ18:UV18,4)=0),Raw!UM18&lt;&gt;4),OR(AND(Raw!UN18=4,COUNTIF(Raw!UQ18:UV18,5)=0),Raw!UN18&lt;&gt;4),OR(AND(Raw!UO18=4,COUNTIF(Raw!UQ18:UV18,6)=0),Raw!UO18&lt;&gt;4)),"",1)))</f>
        <v/>
      </c>
      <c r="BD18" t="str">
        <f>IF(A18=0,"",IF(COUNTA(Raw!UW18:VG18)=0,"",IF(AND(OR(AND(Raw!UW18=4,COUNTIF(Raw!VC18:VG18,1)=0),Raw!UW18&lt;&gt;4),OR(AND(Raw!UX18=4,COUNTIF(Raw!VC18:VG18,2)=0),Raw!UX18&lt;&gt;4),OR(AND(Raw!UY18=4,COUNTIF(Raw!VC18:VG18,3)=0),Raw!UY18&lt;&gt;4),OR(AND(Raw!UZ18=4,COUNTIF(Raw!VC18:VG18,4)=0),Raw!UZ18&lt;&gt;4),OR(AND(Raw!VA18=4,COUNTIF(Raw!VC18:VG18,5)=0),Raw!VA18&lt;&gt;4)),"",1)))</f>
        <v/>
      </c>
      <c r="BE18" t="str">
        <f>IF(A18=0,"",IF(COUNTA(Raw!VH18:VP18)=0,"",
IF(AND(
OR(AND(Raw!VH18=4,COUNTIF(Raw!VM18:VP18,1)=0),Raw!VH18&lt;&gt;4),
OR(AND(Raw!VI18=4,COUNTIF(Raw!VM18:VP18,2)=0),Raw!VI18&lt;&gt;4),
OR(AND(Raw!VJ18=4,COUNTIF(Raw!VM18:VP18,3)=0),Raw!VJ18&lt;&gt;4),
OR(AND(Raw!VK18=4,COUNTIF(Raw!VM18:VP18,4)=0),Raw!VK18&lt;&gt;4)
),"",1)))</f>
        <v/>
      </c>
      <c r="BF18" t="str">
        <f>IF(A18=0,"",IF(COUNTA(Raw!VQ18:WK18)=0,"",
IF(AND(
OR(AND(Raw!VQ18=4,COUNTIF(Raw!WB18:WK18,1)=0),Raw!VQ18&lt;&gt;4),
OR(AND(Raw!VR18=4,COUNTIF(Raw!WB18:WK18,2)=0),Raw!VR18&lt;&gt;4),
OR(AND(Raw!VS18=4,COUNTIF(Raw!WB18:WK18,3)=0),Raw!VS18&lt;&gt;4),
OR(AND(Raw!VT18=4,COUNTIF(Raw!WB18:WK18,4)=0),Raw!VT18&lt;&gt;4),
OR(AND(Raw!VU18=4,COUNTIF(Raw!WB18:WK18,5)=0),Raw!VU18&lt;&gt;4),
OR(AND(Raw!VV18=4,COUNTIF(Raw!WB18:WK18,6)=0),Raw!VV18&lt;&gt;4),
OR(AND(Raw!VW18=4,COUNTIF(Raw!WB18:WK18,7)=0),Raw!VW18&lt;&gt;4),
OR(AND(Raw!VX18=4,COUNTIF(Raw!WB18:WK18,8)=0),Raw!VX18&lt;&gt;4),
OR(AND(Raw!VY18=4,COUNTIF(Raw!WB18:WK18,9)=0),Raw!VX18&lt;&gt;4),
OR(AND(Raw!VZ18=4,COUNTIF(Raw!WB18:WK18,10)=0),Raw!VZ18&lt;&gt;4)
),"",1)))</f>
        <v/>
      </c>
      <c r="BG18" t="str">
        <f>IF(A18=0,"",IF(COUNTA(Raw!WL18:XB18)=0,"",
IF(AND(
OR(AND(Raw!WL18=4,COUNTIF(Raw!WU18:XB18,1)=0),Raw!WL18&lt;&gt;4),
OR(AND(Raw!WM18=4,COUNTIF(Raw!WU18:XB18,2)=0),Raw!WM18&lt;&gt;4),
OR(AND(Raw!WN18=4,COUNTIF(Raw!WU18:XB18,3)=0),Raw!WN18&lt;&gt;4),
OR(AND(Raw!WO18=4,COUNTIF(Raw!WU18:XB18,4)=0),Raw!WO18&lt;&gt;4),
OR(AND(Raw!WP18=4,COUNTIF(Raw!WU18:XB18,5)=0),Raw!WP18&lt;&gt;4),
OR(AND(Raw!WQ18=4,COUNTIF(Raw!WU18:XB18,6)=0),Raw!WQ18&lt;&gt;4),
OR(AND(Raw!WR18=4,COUNTIF(Raw!WU18:XB18,7)=0),Raw!WR18&lt;&gt;4),
OR(AND(Raw!WS18=4,COUNTIF(Raw!WU18:XB18,8)=0),Raw!WS18&lt;&gt;4)
),"",1)))</f>
        <v/>
      </c>
      <c r="BH18" t="str">
        <f>IF(A18=0,"",IF(COUNTA(Raw!XC18:XK18)=0,"",
IF(AND(
OR(AND(Raw!XC18=4,COUNTIF(Raw!XH18:XK18,1)=0),Raw!XC18&lt;&gt;4),
OR(AND(Raw!XD18=4,COUNTIF(Raw!XH18:XK18,2)=0),Raw!XD18&lt;&gt;4),
OR(AND(Raw!XE18=4,COUNTIF(Raw!XH18:XK18,3)=0),Raw!XE18&lt;&gt;4),
OR(AND(Raw!XF18=4,COUNTIF(Raw!XH18:XK18,4)=0),Raw!XF18&lt;&gt;4)
),"",1)))</f>
        <v/>
      </c>
      <c r="BI18" t="str">
        <f>IF(A18=0,"",IF(COUNTA(Raw!XL18:XT18)=0,"",
IF(AND(
OR(AND(Raw!XL18=4,COUNTIF(Raw!XQ18:XT18,1)=0),Raw!XL18&lt;&gt;4),
OR(AND(Raw!XM18=4,COUNTIF(Raw!XQ18:XT18,2)=0),Raw!XM18&lt;&gt;4),
OR(AND(Raw!XN18=4,COUNTIF(Raw!XQ18:XT18,3)=0),Raw!XN18&lt;&gt;4),
OR(AND(Raw!XO18=4,COUNTIF(Raw!XQ18:XT18,4)=0),Raw!XO18&lt;&gt;4)
),"",1)))</f>
        <v/>
      </c>
      <c r="BJ18" t="str">
        <f>IF(A18=0,"",IF(COUNTA(Raw!XU18:YI18)=0,"",
IF(AND(
OR(AND(Raw!XU18=4,COUNTIF(Raw!YC18:YI18,1)=0),Raw!XU18&lt;&gt;4),
OR(AND(Raw!XV18=4,COUNTIF(Raw!YC18:YI18,2)=0),Raw!XV18&lt;&gt;4),
OR(AND(Raw!XW18=4,COUNTIF(Raw!YC18:YI18,3)=0),Raw!XW18&lt;&gt;4),
OR(AND(Raw!XX18=4,COUNTIF(Raw!YC18:YI18,4)=0),Raw!XX18&lt;&gt;4),
OR(AND(Raw!XY18=4,COUNTIF(Raw!YC18:YI18,5)=0),Raw!XY18&lt;&gt;4),
OR(AND(Raw!XZ18=4,COUNTIF(Raw!YC18:YI18,6)=0),Raw!XZ18&lt;&gt;4),
OR(AND(Raw!YA18=4,COUNTIF(Raw!YC18:YI18,7)=0),Raw!YA18&lt;&gt;4)
),"",1)))</f>
        <v/>
      </c>
      <c r="BK18" t="str">
        <f>IF(A18=0,"",IF(COUNTA(Raw!YJ18:YR18)=0,"",
IF(AND(
OR(AND(Raw!YJ18=4,COUNTIF(Raw!YO18:YR18,1)=0),Raw!YJ18&lt;&gt;4),
OR(AND(Raw!YK18=4,COUNTIF(Raw!YO18:YR18,2)=0),Raw!YK18&lt;&gt;4),
OR(AND(Raw!YL18=4,COUNTIF(Raw!YO18:YR18,3)=0),Raw!YL18&lt;&gt;4),
OR(AND(Raw!YM18=4,COUNTIF(Raw!YO18:YR18,4)=0),Raw!YM18&lt;&gt;4)
),"",1)))</f>
        <v/>
      </c>
      <c r="BL18" t="str">
        <f>IF(A18=0,"",IF(COUNTA(Raw!YS18:YU18)=0,"",IF(AND(Raw!YS18=4,ISBLANK(Raw!YU18)),"",IF(AND(Raw!YS18&lt;&gt;4,ISBLANK(Raw!YU18)=FALSE),"",1))))</f>
        <v/>
      </c>
    </row>
    <row r="19" spans="1:64">
      <c r="A19" s="20">
        <f>Raw!A19</f>
        <v>16</v>
      </c>
      <c r="B19" s="19" t="str">
        <f>IF(A19=0,"",IF(AND(Raw!AC19=1,COUNTA(Raw!AR19:IC19)&gt;0,COUNTA(Raw!ID19:YU19)=0),"",IF(AND(Raw!AC19=2,COUNTA(Raw!AR19:IC19)=0,COUNTA(Raw!ID19:MV19)&gt;0,COUNTA(Raw!MW19:YU19)=0),"",IF(AND(Raw!AC19=3,COUNTA(Raw!AP19:MV19)=0,COUNTA(Raw!MW19:YU19)&gt;0),"",1))))</f>
        <v/>
      </c>
      <c r="C19" s="19" t="str">
        <f>IF(A19=0,"",IF(AND(Raw!AK19=1,ISBLANK(Raw!AM19)=FALSE,ISBLANK(Raw!AO19)),"",IF(AND(Raw!AK19=2,ISBLANK(Raw!AM19),ISBLANK(Raw!AO19)=FALSE),"",1)))</f>
        <v/>
      </c>
      <c r="D19" s="19" t="str">
        <f>IF(A19=0,"",IF(COUNTA(Raw!AS19:AZ19)=0,"",IF(AND(Raw!AS19+Raw!AT19=100,Raw!AU19+Raw!AV19=100,Raw!AW19+Raw!AX19=100,Raw!AY19+Raw!AZ19=100),"",1)))</f>
        <v/>
      </c>
      <c r="E19" s="19" t="str">
        <f>IF(A19=0,"",IF(ISBLANK(Raw!AQ19),"",IF(Raw!AQ19=1,"",1)))</f>
        <v/>
      </c>
      <c r="F19" s="19" t="str">
        <f>IF(A19=0,"",IF(ISBLANK(Raw!AR19),"",IF(AND(Raw!AR19&gt;=0,Raw!AR19&lt;=100),"",1)))</f>
        <v/>
      </c>
      <c r="G19" s="19" t="str">
        <f>IF(A19=0,"",IF(AND(ISBLANK(Raw!BA19),ISBLANK(Raw!AS19)),"",IF(AND(Raw!AS19&gt;0,ISBLANK(Raw!BA19)=FALSE),"",1)))</f>
        <v/>
      </c>
      <c r="H19" s="19" t="str">
        <f>IF(A19=0,"",IF(COUNTA(Raw!BA19:BH19)=0,"",IF(AND(Raw!BA19=0,COUNTA(Raw!BB19:BH19)=0),"",IF(AND(Raw!BA19&gt;0,COUNTA(Raw!BB19:BH19)&gt;0),"",1))))</f>
        <v/>
      </c>
      <c r="I19" s="19" t="str">
        <f>IF(A19=0,"",IF(AND(ISBLANK(Raw!BI19),ISBLANK(Raw!BJ19)),"",IF(AND(Raw!BI19=1,ISBLANK(Raw!BJ19)=FALSE),"",IF(AND(Raw!BI19=2,ISBLANK(Raw!BJ19)),"",1))))</f>
        <v/>
      </c>
      <c r="J19" s="19" t="str">
        <f>IF(A19=0,"",IF(AND(ISBLANK(Raw!AT19),COUNTBLANK(Raw!BK19:BQ19)),"",IF(AND(Raw!AT19&gt;0,COUNTA(Raw!BK19:BQ19)&gt;0),"",IF(AND(Raw!AT19=0,COUNTA(Raw!BK19:BQ19)=0),"",1))))</f>
        <v/>
      </c>
      <c r="K19" s="19" t="str">
        <f>IF(A19=0,"",IF(AND(ISBLANK(Raw!AS19),COUNTA(Raw!BR19:BX19)=0),"",IF(AND(Raw!AS19&gt;0,COUNTA(Raw!BR19:BX19)&gt;0),"",IF(AND(Raw!AS19=0,COUNTA(Raw!BR19:BX19)=0),"",1))))</f>
        <v/>
      </c>
      <c r="L19" s="19" t="str">
        <f>IF(A19=0,"",IF(AND(COUNTA(Raw!BK19:BX19)=0,COUNTA(Raw!BY19:CH19)=0),"",IF(AND(COUNTIF(Raw!BK19:BX19,1)&gt;0,COUNTA(Raw!BY19:CH19)&gt;0),"",IF(AND(COUNTIF(Raw!BK19:BX19,1)=0,COUNTA(Raw!BY19:CH19)=0),"",1))))</f>
        <v/>
      </c>
      <c r="M19" s="19" t="str">
        <f>IF(A19=0,"",IF(AND(COUNTA(Raw!BK19:BX19)=0,COUNTA(Raw!CI19:CR19)),"",IF(AND(COUNTIF(Raw!BK19:BX19,3)&gt;0,COUNTA(Raw!CI19:CR19)&gt;0),"",IF(AND(COUNTIF(Raw!BK19:BX19,3)=0,COUNTA(Raw!CI19:CR19)=0),"",1))))</f>
        <v/>
      </c>
      <c r="N19" s="19" t="str">
        <f>IF(A19=0,"",IF(COUNTA(Raw!CS19:DF19)=0,"",IF(AND(COUNTIF(Raw!CS19:CV19,1)=1,COUNTA(Raw!CW19:DA19)&gt;0,COUNTA(Raw!DB19:DF19)=0),"",IF(AND(COUNTIF(Raw!CS19:CV19,2)=1,COUNTA(Raw!CW19:DA19)=0,COUNTA(Raw!DB19:DF19)&gt;0),"",IF(AND(COUNTA(Raw!CS19:CV19)&gt;0,COUNTA(Raw!CW19:DF19)=0),"",1)))))</f>
        <v/>
      </c>
      <c r="O19" s="19" t="str">
        <f>IF(A19=0,"",IF(COUNTA(Raw!DG19:DP19)=0,"",IF(AND(COUNTIF(Raw!BK19:BQ19,1)&gt;0,OR(COUNTIF(Raw!DG19:DP19,1)=1,COUNTIF(Raw!DG19:DP19,2)=1,COUNTIF(Raw!DG19:DP19,3)=1)),"",IF(AND(COUNTIF(Raw!BK19:BQ19,1)=0,AND(COUNTIF(Raw!DG19:DP19,1)=0,COUNTIF(Raw!DG19:DP19,2)=0,COUNTIF(Raw!DG19:DP19,3)=0)),"",1))))</f>
        <v/>
      </c>
      <c r="P19" s="19" t="str">
        <f>IF(A19=0,"",IF(COUNTA(Raw!DG19:DR19)=0,"",IF(AND(COUNTIF(Raw!DG19:DP19,4)=1,ISBLANK(Raw!DQ19)=FALSE,ISBLANK(Raw!DR19)),"",IF(AND(COUNTIF(Raw!DG19:DP19,7)=1,ISBLANK(Raw!DQ19),ISBLANK(Raw!DR19)=FALSE),"",IF(AND(COUNTA(Raw!DG19:DP19)&gt;0,COUNTIF(Raw!DG19:DP19,4)=0,COUNTIF(Raw!DG19:DP19,7)=0,COUNTA(Raw!DQ19:DR19)=0),"",1)))))</f>
        <v/>
      </c>
      <c r="Q19" s="19" t="str">
        <f>IF(A19=0,"",IF(AND(COUNTA(Raw!DS19:DU19)=0,COUNTA(Raw!BK19:BQ19)=0),"",IF(AND(COUNTIF(Raw!BK19:BQ19,1)&gt;0,COUNTA(Raw!DS19:DU19)&gt;0),"",IF(AND(COUNTIF(Raw!BK19:BQ19,1)=0,COUNTA(Raw!DS19:DU19)=0),"",1))))</f>
        <v/>
      </c>
      <c r="R19" s="19" t="str">
        <f>IF(A19=0,"",IF(AND(ISBLANK(Raw!AT19),ISBLANK(Raw!EJ19)),"",IF(AND(Raw!AT19&gt;0,ISBLANK(Raw!EJ19)=FALSE,Raw!EJ19&gt;=0,Raw!EJ19&lt;=7),"",IF(AND(Raw!AT19=0,ISBLANK(Raw!EJ19)),"",1))))</f>
        <v/>
      </c>
      <c r="S19" t="str">
        <f>IF(A19=0,"",IF(AND(ISBLANK(Raw!AS19),ISBLANK(Raw!EK19)),"",IF(AND(Raw!AS19&gt;0,ISBLANK(Raw!EK19)=FALSE),"",IF(AND(Raw!AS19=0,ISBLANK(Raw!EK19)),"",1))))</f>
        <v/>
      </c>
      <c r="T19" s="19" t="str">
        <f>IF(A19=0,"",IF(AND(ISBLANK(Raw!AT19),COUNTA(Raw!EL19:EQ19)=0),"",IF(AND(Raw!AT19&gt;0,COUNTA(Raw!EL19:EQ19)&gt;0),"",IF(AND(Raw!AT19=0,COUNTA(Raw!EL19:EQ19)=0),"",1))))</f>
        <v/>
      </c>
      <c r="U19" t="str">
        <f>IF(A19=0,"",IF(AND(ISBLANK(Raw!AT19),COUNTA(Raw!ER19:EU19)=0),"",IF(AND(Raw!AT19&gt;0,COUNTA(Raw!ER19:EU19)&gt;0),"",IF(AND(Raw!AT19=0,COUNTA(Raw!ER19:EU19)=0),"",1))))</f>
        <v/>
      </c>
      <c r="V19" t="str">
        <f>IF(A19=0,"",IF(AND(ISBLANK(Raw!AS19),COUNTA(Raw!EV19:FA19)=0),"",IF(AND(Raw!AS19&gt;0,COUNTA(Raw!EV19:FA19)&gt;0),"",IF(AND(Raw!AS19=0,COUNTA(Raw!EV19:FA19)=0),"",1))))</f>
        <v/>
      </c>
      <c r="W19" t="str">
        <f>IF(A19=0,"",IF(AND(ISBLANK(Raw!AS19),COUNTA(Raw!FB19:FE19)=0),"",IF(AND(Raw!AS19&gt;0,COUNTA(Raw!FB19:FE19)&gt;0),"",IF(AND(Raw!AS19=0,COUNTA(Raw!FB19:FE19)=0),"",1))))</f>
        <v/>
      </c>
      <c r="X19" t="str">
        <f>IF(A19=0,"",IF(AND(ISBLANK(Raw!AT19),COUNTA(Raw!FF19:FI19)=0),"",IF(AND(Raw!AT19&gt;0,COUNTA(Raw!FF19:FI19)&gt;0),"",IF(AND(Raw!AT19=0,COUNTA(Raw!FF19:FI19)=0),"",1))))</f>
        <v/>
      </c>
      <c r="Y19" t="str">
        <f>IF(A19=0,"",IF(AND(ISBLANK(Raw!AS19),COUNTA(Raw!FJ19:FM19)=0),"",IF(AND(Raw!AS19&gt;0,COUNTA(Raw!FJ19:FM19)&gt;0),"",IF(AND(Raw!AS19=0,COUNTA(Raw!FJ19:FM19)=0),"",1))))</f>
        <v/>
      </c>
      <c r="Z19" t="str">
        <f>IF(A19=0,"",IF(AND(COUNTA(Raw!FN19:FT19)=0,ISBLANK(Raw!FU19)),"",IF(AND(COUNTIF(Raw!FN19:FT19,1)&gt;0,ISBLANK(Raw!FU19)=FALSE),"",IF(AND(COUNTIF(Raw!FN19:FT19,1)=0,ISBLANK(Raw!FU19)),"",1))))</f>
        <v/>
      </c>
      <c r="AA19" s="19" t="str">
        <f>IF(A19=0,"",IF(AND(ISBLANK(Raw!BI19),COUNTA(Raw!FV19:GH19)=0),"",IF(AND(Raw!BI19&lt;&gt;1,COUNTIF(Raw!FV19:GH19,6)=0),"",IF(Raw!BI19=1,"",1))))</f>
        <v/>
      </c>
      <c r="AB19" t="str">
        <f>IF(A19=0,"",IF(AND(ISBLANK(Raw!GI19),COUNTA(Raw!GJ19:GQ19)=0),"",IF(AND(Raw!GI19=1,COUNTA(Raw!GJ19:GQ19)&gt;0),"",IF(AND(Raw!GI19=2,COUNTA(Raw!GJ19:GQ19)=0),"",1))))</f>
        <v/>
      </c>
      <c r="AC19" s="19" t="str">
        <f>IF(A19=0,"",IF(AND(COUNTA(Raw!GY19:HF19)=0,ISBLANK(Raw!HG19)),"",IF(AND(OR(COUNTIF(Raw!GY19:HE19,1)&gt;0,COUNTIF(Raw!GY19:HE19,2)&gt;0),ISBLANK(Raw!HG19)=FALSE),"",IF(AND(COUNTA(Raw!GY19:HF19)&gt;0,ISBLANK(Raw!HG19),COUNTIF(Raw!GY19:HE19,1)=0,COUNTIF(Raw!GY19:HE19,2)=0),"",1))))</f>
        <v/>
      </c>
      <c r="AD19" s="19" t="str">
        <f>IF(A19=0,"",IF(COUNTA(Raw!HU19:IB19)=0,"",IF(AND(Raw!AK19&lt;&gt;2,COUNTIF(Raw!HU19:IA19,2)=0,COUNTIF(Raw!HU19:IA19,3)=0),"",IF(Raw!AK19=2,"",1))))</f>
        <v/>
      </c>
      <c r="AE19" s="19" t="str">
        <f>IF(A19=0,"",IF(AND(Raw!AK19=2,ISBLANK(Raw!IC19)=FALSE),"",IF(AND(Raw!AK19&lt;&gt;2,ISBLANK(Raw!IC19)),"",1)))</f>
        <v/>
      </c>
      <c r="AF19" s="19" t="str">
        <f>IF(A19=0,"",IF(COUNTA(Raw!ID19:IF19)=0,"",IF(AND(MATCH(2023-Raw!ID19,Code!$A$3:$A$12,1)=Raw!IF19,2023-Raw!ID19=Raw!IE19),"",1)))</f>
        <v/>
      </c>
      <c r="AG19" s="19" t="str">
        <f>IF(A19=0,"",IF(COUNTA(Raw!IG19:II19)=0,"",IF(AND(Raw!IG19=4,ISBLANK(Raw!II19)=FALSE),"",IF(AND(Raw!IG19&lt;&gt;4,ISBLANK(Raw!II19)),"",1))))</f>
        <v/>
      </c>
      <c r="AH19" s="19" t="str">
        <f>IF(A19=0,"",IF(COUNTA(Raw!IJ19:IM19)=0,"",IF(AND(Raw!IJ19=1,ISBLANK(Raw!IK19)=FALSE),"",IF(AND(Raw!IJ19=2,COUNTA(Raw!IK19:IM19)&gt;0),"",1))))</f>
        <v/>
      </c>
      <c r="AI19" s="19" t="str">
        <f>IF(A19=0,"",IF(COUNTA(Raw!IK19:IM19)=0,"",IF(AND(Raw!IK19=1,ISBLANK(Raw!IL19)=FALSE),"",IF(AND(Raw!IK19=2,COUNTA(Raw!IL19:IM19)=0),"",1))))</f>
        <v/>
      </c>
      <c r="AJ19" s="19" t="str">
        <f>IF(A19=0,"",IF(COUNTA(Raw!JD19:JJ19)=0,"",IF(AND(Raw!JD19&gt;600,COUNTA(Raw!JE19:JI19)&gt;0),"",IF(AND(Raw!JD19&lt;=600,COUNTA(Raw!JE19:JJ19)=0),"",1))))</f>
        <v/>
      </c>
      <c r="AK19" s="19" t="str">
        <f>IF(A19=0,"",IF(COUNTA(Raw!JK19:KA19)=0,"",IF(AND(Raw!JK19=1,COUNTA(Raw!JM19:JV19)&gt;0),"",IF(AND(Raw!JK19=3,COUNTA(Raw!JM19:JV19)&gt;0,COUNTA(Raw!JW19:KA19)=0),"",IF(AND(ISBLANK(Raw!JK19)=FALSE,Raw!JK19&lt;&gt;1,Raw!JK19&lt;&gt;3,COUNTA(Raw!JM19:KA19)=0),"",1)))))</f>
        <v/>
      </c>
      <c r="AL19" s="19" t="str">
        <f>IF(A19=0,"",IF(COUNTA(Raw!JW19:KA19)=0,"",IF(AND(COUNTIF(Raw!JW19:JZ19,4)=0,COUNTA(Raw!JW19:JZ19)&gt;0,ISBLANK(Raw!KA19)=FALSE),"",IF(AND(COUNTIF(Raw!JW19:KA19,4)&gt;0,ISBLANK(Raw!KA19)),"",1))))</f>
        <v/>
      </c>
      <c r="AM19" s="19" t="str">
        <f>IF(A19=0,"",IF(COUNTA(Raw!KT19:KU19)=0,"",IF(AND(Raw!KT19=1,ISBLANK(Raw!KU19)=FALSE),"",IF(AND(Raw!KT19=2,ISBLANK(Raw!KU19)),"",1))))</f>
        <v/>
      </c>
      <c r="AN19" s="19" t="str">
        <f>IF(A19=0,"",IF(COUNTA(Raw!KX19:LF19)=0,"",IF(AND(COUNTIF(Raw!KX19:LB19,5)=1,COUNTA(Raw!KX19:LB19)=1,COUNTA(Raw!LC19:LF19)=0),"",IF(AND(COUNTIF(Raw!KX19:LB19,5)=0,COUNTA(Raw!KX19:LB19)&gt;0,COUNTA(Raw!LC19:LF19)&gt;0),"",1))))</f>
        <v/>
      </c>
      <c r="AO19" s="19" t="str">
        <f>IF(A19=0,"",IF(COUNTA(Raw!LM19:LU19)=0,"",IF(AND(Raw!LM19=1,ISBLANK(Raw!LN19)=FALSE,COUNTA(Raw!LO19:LU19)&gt;0),"",IF(AND(Raw!LM19=2,COUNTA(Raw!LN19:LU19)=0),"",1))))</f>
        <v/>
      </c>
      <c r="AP19" s="19" t="str">
        <f>IF(A19=0,"",IF(COUNTA(Raw!MY19:OG19)=0,"",IF(AND(Raw!MY19=2,COUNTA(Raw!MZ19:OG19)=0),"",IF(AND(Raw!MY19=1,COUNTA(Raw!MZ19:OG19)&gt;0),"",1))))</f>
        <v/>
      </c>
      <c r="AQ19" s="19" t="str">
        <f>IF(A19=0,"",IF(COUNTA(Raw!NC19:NW19)=0,"",IF(AND(COUNTIF(Raw!NC19:NG19,3)&gt;0,COUNTA(Raw!NH19:NQ19)&gt;0),"",IF(AND(COUNTA(Raw!NC19:NG19)&gt;0,COUNTIF(Raw!NC19:NG19,3)=0,COUNTA(Raw!NH19:NW19)=0),"",1))))</f>
        <v/>
      </c>
      <c r="AR19" s="19" t="str">
        <f>IF(A19=0,"",IF(COUNTA(Raw!NH19:NW19)=0,"",IF(AND(COUNTIF(Raw!NH19:NQ19,10)&gt;0,COUNTA(Raw!NR19:NW19)&gt;0),"",IF(AND(COUNTA(Raw!NH19:NQ19)&gt;0,COUNTIF(Raw!NH19:NQ19,10)=0,COUNTA(Raw!NR19:NY19)=0),"",1))))</f>
        <v/>
      </c>
      <c r="AS19" s="19" t="str">
        <f>IF(A19=0,"",IF(COUNTA(Raw!NY19:OG19)=0,"",IF(AND(Raw!NY19=1,COUNTA(Raw!NZ19:OG19)&gt;0),"",IF(AND(Raw!NY19=2,COUNTA(Raw!NZ19:OG19)=0),"",1))))</f>
        <v/>
      </c>
      <c r="AT19" s="19" t="str">
        <f>IF(A19=0,"",IF(COUNTA(Raw!OH19:OY19)=0,"",IF(AND(Raw!OH19=1,COUNTA(Raw!OI19:OY19)&gt;0),"",IF(AND(Raw!OH19=2,COUNTA(Raw!OI19:OY19)=0),"",1))))</f>
        <v/>
      </c>
      <c r="AU19" s="19" t="str">
        <f>IF(A19=0,"",IF(COUNTA(Raw!PR19:QB19)=0,"",
IF(AND(OR(AND(COUNTIF(Raw!PR19:QB19,1)=1,COUNTA(Raw!QI19:QY19)&gt;0),AND(COUNTIF(Raw!PR19:QB19,1)=0,COUNTA(Raw!QI19:QY19)=0)),OR(AND(COUNTIF(Raw!PR19:QB19,2)=1,COUNTA(Raw!QZ19:RP19)&gt;0),AND(COUNTIF(Raw!PR19:QB19,2)=0,COUNTA(Raw!QZ19:RP19)=0)),OR(AND(COUNTIF(Raw!PR19:QB19,3)=1,COUNTA(Raw!RQ19:SG19)&gt;0),AND(COUNTIF(Raw!PR19:QB19,3)=0,COUNTA(Raw!RQ19:SG19)=0)),OR(AND(COUNTIF(Raw!PR19:QB19,4)=1,COUNTA(Raw!SH19:ST19)&gt;0),AND(COUNTIF(Raw!PR19:QB19,4)=0,COUNTA(Raw!SH19:ST19)=0)),OR(AND(COUNTIF(Raw!PR19:QB19,5)=1,COUNTA(Raw!SU19:TG19)&gt;0),AND(COUNTIF(Raw!PR19:QB19,5)=0,COUNTA(Raw!SU19:TG19)=0)),OR(AND(COUNTIF(Raw!PR19:QB19,6)=1,COUNTA(Raw!TH19:TT19)&gt;0),AND(COUNTIF(Raw!PR19:QB19,6)=0,COUNTA(Raw!TH19:TT19)=0)),OR(AND(COUNTIF(Raw!PR19:QB19,7)=1,COUNTA(Raw!TU19:UI19)&gt;0),AND(COUNTIF(Raw!PR19:QB19,7)=0,COUNTA(Raw!TU19:UI19)=0)),OR(AND(COUNTIF(Raw!PR19:QB19,8)=1,COUNTA(Raw!UJ19:UV19)&gt;0),AND(COUNTIF(Raw!PR19:QB19,8)=0,COUNTA(Raw!UJ19:UV19)=0)),OR(AND(COUNTIF(Raw!PR19:QB19,9)=1,COUNTA(Raw!UW19:VG19)&gt;0),AND(COUNTIF(Raw!PR19:QB19,9)=0,COUNTA(Raw!UW19:VG19)=0)),OR(AND(COUNTIF(Raw!PR19:QB19,10)=1,COUNTA(Raw!VH19:VP19)&gt;0),AND(COUNTIF(Raw!PR19:QB19,10)=0,COUNTA(Raw!VH19:VP19)=0)),OR(AND(COUNTIF(Raw!PR19:QB19,11)=1,COUNTA(Raw!VQ19:WK19)&gt;0),AND(COUNTIF(Raw!PR19:QB19,11)=0,COUNTA(Raw!VQ19:WK19)=0))),"",1)))</f>
        <v/>
      </c>
      <c r="AV19" s="19" t="str">
        <f>IF(A19=0,"",IF(COUNTA(Raw!QI19:QY19)=0,"",IF(AND(OR(AND(Raw!QI19=4,COUNTIF(Raw!QR19:QY19,1)=0),Raw!QI19&lt;&gt;4),OR(AND(Raw!QJ19=4,COUNTIF(Raw!QR19:QY19,2)=0),Raw!QJ19&lt;&gt;4),OR(AND(Raw!QK19=4,COUNTIF(Raw!QR19:QY19,3)=0),Raw!QK19&lt;&gt;4),OR(AND(Raw!QL19=4,COUNTIF(Raw!QR19:QY19,4)=0),Raw!QL19&lt;&gt;4),OR(AND(Raw!QM19=4,COUNTIF(Raw!QR19:QY19,5)=0),Raw!QM19&lt;&gt;4),OR(AND(Raw!QN19=4,COUNTIF(Raw!QR19:QY19,6)=0),Raw!QN19&lt;&gt;4),OR(AND(Raw!QO19=4,COUNTIF(Raw!QR19:QY19,7)=0),Raw!QO19&lt;&gt;4),OR(AND(Raw!QP19=4,COUNTIF(Raw!QR19:QY19,8)=0),Raw!QP19&lt;&gt;4)),"",1)))</f>
        <v/>
      </c>
      <c r="AW19" t="str">
        <f>IF(A19=0,"",IF(COUNTA(Raw!QZ19:RP19)=0,"",IF(AND(OR(AND(Raw!QZ19=4,COUNTIF(Raw!RI19:RP19,1)=0),Raw!QZ19&lt;&gt;4),OR(AND(Raw!RA19=4,COUNTIF(Raw!RI19:RP19,2)=0),Raw!RA19&lt;&gt;4),OR(AND(Raw!RB19=4,COUNTIF(Raw!RI19:RP19,3)=0),Raw!RB19&lt;&gt;4),OR(AND(Raw!RC19=4,COUNTIF(Raw!RI19:RP19,4)=0),Raw!RC19&lt;&gt;4),OR(AND(Raw!RD19=4,COUNTIF(Raw!RI19:RP19,5)=0),Raw!RD19&lt;&gt;4),OR(AND(Raw!RE19=4,COUNTIF(Raw!RI19:RP19,6)=0),Raw!RE19&lt;&gt;4),OR(AND(Raw!RF19=4,COUNTIF(Raw!RI19:RP19,7)=0),Raw!RF19&lt;&gt;4),OR(AND(Raw!RG19=4,COUNTIF(Raw!RI19:RP19,8)=0),Raw!RG19&lt;&gt;4)),"",1)))</f>
        <v/>
      </c>
      <c r="AX19" t="str">
        <f>IF(A19=0,"",IF(COUNTA(Raw!RQ19:SG19)=0,"",IF(AND(OR(AND(Raw!RQ19=4,COUNTIF(Raw!RZ19:SG19,1)=0),Raw!RQ19&lt;&gt;4),OR(AND(Raw!RR19=4,COUNTIF(Raw!RZ19:SG19,2)=0),Raw!RR19&lt;&gt;4),OR(AND(Raw!RS19=4,COUNTIF(Raw!RZ19:SG19,3)=0),Raw!RS19&lt;&gt;4),OR(AND(Raw!RT19=4,COUNTIF(Raw!RZ19:SG19,4)=0),Raw!RT19&lt;&gt;4),OR(AND(Raw!RU19=4,COUNTIF(Raw!RZ19:SG19,5)=0),Raw!RU19&lt;&gt;4),OR(AND(Raw!RV19=4,COUNTIF(Raw!RZ19:SG19,6)=0),Raw!RV19&lt;&gt;4),OR(AND(Raw!RW19=4,COUNTIF(Raw!RZ19:SG19,7)=0),Raw!RW19&lt;&gt;4),OR(AND(Raw!RX19=4,COUNTIF(Raw!RZ19:SG19,8)=0),Raw!RX19&lt;&gt;4)),"",1)))</f>
        <v/>
      </c>
      <c r="AY19" t="str">
        <f>IF(A19=0,"",IF(COUNTA(Raw!SH19:ST19)=0,"",IF(AND(OR(AND(Raw!SH19=4,COUNTIF(Raw!SO19:ST19,1)=0),Raw!SH19&lt;&gt;4),OR(AND(Raw!SI19=4,COUNTIF(Raw!SO19:ST19,2)=0),Raw!SI19&lt;&gt;4),OR(AND(Raw!SJ19=4,COUNTIF(Raw!SO19:ST19,3)=0),Raw!SJ19&lt;&gt;4),OR(AND(Raw!SK19=4,COUNTIF(Raw!SO19:ST19,4)=0),Raw!SK19&lt;&gt;4),OR(AND(Raw!SL19=4,COUNTIF(Raw!SO19:ST19,5)=0),Raw!SL19&lt;&gt;4),OR(AND(Raw!SM19=4,COUNTIF(Raw!SO19:ST19,6)=0),Raw!SM19&lt;&gt;4)),"",1)))</f>
        <v/>
      </c>
      <c r="AZ19" t="str">
        <f>IF(A19=0,"",IF(COUNTA(Raw!SU19:TG19)=0,"",IF(AND(OR(AND(Raw!SU19=4,COUNTIF(Raw!TB19:TG19,1)=0),Raw!SU19&lt;&gt;4),OR(AND(Raw!SV19=4,COUNTIF(Raw!TB19:TG19,2)=0),Raw!SV19&lt;&gt;4),OR(AND(Raw!SW19=4,COUNTIF(Raw!TB19:TG19,3)=0),Raw!SW19&lt;&gt;4),OR(AND(Raw!SX19=4,COUNTIF(Raw!TB19:TG19,4)=0),Raw!SX19&lt;&gt;4),OR(AND(Raw!SY19=4,COUNTIF(Raw!TB19:TG19,5)=0),Raw!SY19&lt;&gt;4),OR(AND(Raw!SZ19=4,COUNTIF(Raw!TB19:TG19,6)=0),Raw!SZ19&lt;&gt;4)),"",1)))</f>
        <v/>
      </c>
      <c r="BA19" t="str">
        <f>IF(A19=0,"",IF(COUNTA(Raw!TH19:TT19)=0,"",IF(AND(OR(AND(Raw!TH19=4,COUNTIF(Raw!TO19:TT19,1)=0),Raw!TH19&lt;&gt;4),OR(AND(Raw!TI19=4,COUNTIF(Raw!TO19:TT19,2)=0),Raw!TI19&lt;&gt;4),OR(AND(Raw!TJ19=4,COUNTIF(Raw!TO19:TT19,3)=0),Raw!TJ19&lt;&gt;4),OR(AND(Raw!TK19=4,COUNTIF(Raw!TO19:TT19,4)=0),Raw!TK19&lt;&gt;4),OR(AND(Raw!TL19=4,COUNTIF(Raw!TO19:TT19,5)=0),Raw!TL19&lt;&gt;4),OR(AND(Raw!TM19=4,COUNTIF(Raw!TO19:TT19,6)=0),Raw!TM19&lt;&gt;4)),"",1)))</f>
        <v/>
      </c>
      <c r="BB19" t="str">
        <f>IF(A19=0,"",IF(COUNTA(Raw!TU19:UI19)=0,"",IF(AND(OR(AND(Raw!TU19=4,COUNTIF(Raw!UC19:UI19,1)=0),Raw!TU19&lt;&gt;4),OR(AND(Raw!TV19=4,COUNTIF(Raw!UC19:UI19,2)=0),Raw!TV19&lt;&gt;4),OR(AND(Raw!TW19=4,COUNTIF(Raw!UC19:UI19,3)=0),Raw!TW19&lt;&gt;4),OR(AND(Raw!TX19=4,COUNTIF(Raw!UC19:UI19,4)=0),Raw!TX19&lt;&gt;4),OR(AND(Raw!TY19=4,COUNTIF(Raw!UC19:UI19,5)=0),Raw!TY19&lt;&gt;4),OR(AND(Raw!TZ19=4,COUNTIF(Raw!UC19:UI19,6)=0),Raw!TZ19&lt;&gt;4),OR(AND(Raw!UA19=4,COUNTIF(Raw!UC19:UI19,7)=0),Raw!UA19&lt;&gt;4)),"",1)))</f>
        <v/>
      </c>
      <c r="BC19" t="str">
        <f>IF(A19=0,"",IF(COUNTA(Raw!UJ19:UV19)=0,"",IF(AND(OR(AND(Raw!UJ19=4,COUNTIF(Raw!UQ19:UV19,1)=0),Raw!UJ19&lt;&gt;4),OR(AND(Raw!UK19=4,COUNTIF(Raw!UQ19:UV19,2)=0),Raw!UK19&lt;&gt;4),OR(AND(Raw!UL19=4,COUNTIF(Raw!UQ19:UV19,3)=0),Raw!UL19&lt;&gt;4),OR(AND(Raw!UM19=4,COUNTIF(Raw!UQ19:UV19,4)=0),Raw!UM19&lt;&gt;4),OR(AND(Raw!UN19=4,COUNTIF(Raw!UQ19:UV19,5)=0),Raw!UN19&lt;&gt;4),OR(AND(Raw!UO19=4,COUNTIF(Raw!UQ19:UV19,6)=0),Raw!UO19&lt;&gt;4)),"",1)))</f>
        <v/>
      </c>
      <c r="BD19" t="str">
        <f>IF(A19=0,"",IF(COUNTA(Raw!UW19:VG19)=0,"",IF(AND(OR(AND(Raw!UW19=4,COUNTIF(Raw!VC19:VG19,1)=0),Raw!UW19&lt;&gt;4),OR(AND(Raw!UX19=4,COUNTIF(Raw!VC19:VG19,2)=0),Raw!UX19&lt;&gt;4),OR(AND(Raw!UY19=4,COUNTIF(Raw!VC19:VG19,3)=0),Raw!UY19&lt;&gt;4),OR(AND(Raw!UZ19=4,COUNTIF(Raw!VC19:VG19,4)=0),Raw!UZ19&lt;&gt;4),OR(AND(Raw!VA19=4,COUNTIF(Raw!VC19:VG19,5)=0),Raw!VA19&lt;&gt;4)),"",1)))</f>
        <v/>
      </c>
      <c r="BE19" t="str">
        <f>IF(A19=0,"",IF(COUNTA(Raw!VH19:VP19)=0,"",
IF(AND(
OR(AND(Raw!VH19=4,COUNTIF(Raw!VM19:VP19,1)=0),Raw!VH19&lt;&gt;4),
OR(AND(Raw!VI19=4,COUNTIF(Raw!VM19:VP19,2)=0),Raw!VI19&lt;&gt;4),
OR(AND(Raw!VJ19=4,COUNTIF(Raw!VM19:VP19,3)=0),Raw!VJ19&lt;&gt;4),
OR(AND(Raw!VK19=4,COUNTIF(Raw!VM19:VP19,4)=0),Raw!VK19&lt;&gt;4)
),"",1)))</f>
        <v/>
      </c>
      <c r="BF19" t="str">
        <f>IF(A19=0,"",IF(COUNTA(Raw!VQ19:WK19)=0,"",
IF(AND(
OR(AND(Raw!VQ19=4,COUNTIF(Raw!WB19:WK19,1)=0),Raw!VQ19&lt;&gt;4),
OR(AND(Raw!VR19=4,COUNTIF(Raw!WB19:WK19,2)=0),Raw!VR19&lt;&gt;4),
OR(AND(Raw!VS19=4,COUNTIF(Raw!WB19:WK19,3)=0),Raw!VS19&lt;&gt;4),
OR(AND(Raw!VT19=4,COUNTIF(Raw!WB19:WK19,4)=0),Raw!VT19&lt;&gt;4),
OR(AND(Raw!VU19=4,COUNTIF(Raw!WB19:WK19,5)=0),Raw!VU19&lt;&gt;4),
OR(AND(Raw!VV19=4,COUNTIF(Raw!WB19:WK19,6)=0),Raw!VV19&lt;&gt;4),
OR(AND(Raw!VW19=4,COUNTIF(Raw!WB19:WK19,7)=0),Raw!VW19&lt;&gt;4),
OR(AND(Raw!VX19=4,COUNTIF(Raw!WB19:WK19,8)=0),Raw!VX19&lt;&gt;4),
OR(AND(Raw!VY19=4,COUNTIF(Raw!WB19:WK19,9)=0),Raw!VX19&lt;&gt;4),
OR(AND(Raw!VZ19=4,COUNTIF(Raw!WB19:WK19,10)=0),Raw!VZ19&lt;&gt;4)
),"",1)))</f>
        <v/>
      </c>
      <c r="BG19" t="str">
        <f>IF(A19=0,"",IF(COUNTA(Raw!WL19:XB19)=0,"",
IF(AND(
OR(AND(Raw!WL19=4,COUNTIF(Raw!WU19:XB19,1)=0),Raw!WL19&lt;&gt;4),
OR(AND(Raw!WM19=4,COUNTIF(Raw!WU19:XB19,2)=0),Raw!WM19&lt;&gt;4),
OR(AND(Raw!WN19=4,COUNTIF(Raw!WU19:XB19,3)=0),Raw!WN19&lt;&gt;4),
OR(AND(Raw!WO19=4,COUNTIF(Raw!WU19:XB19,4)=0),Raw!WO19&lt;&gt;4),
OR(AND(Raw!WP19=4,COUNTIF(Raw!WU19:XB19,5)=0),Raw!WP19&lt;&gt;4),
OR(AND(Raw!WQ19=4,COUNTIF(Raw!WU19:XB19,6)=0),Raw!WQ19&lt;&gt;4),
OR(AND(Raw!WR19=4,COUNTIF(Raw!WU19:XB19,7)=0),Raw!WR19&lt;&gt;4),
OR(AND(Raw!WS19=4,COUNTIF(Raw!WU19:XB19,8)=0),Raw!WS19&lt;&gt;4)
),"",1)))</f>
        <v/>
      </c>
      <c r="BH19" t="str">
        <f>IF(A19=0,"",IF(COUNTA(Raw!XC19:XK19)=0,"",
IF(AND(
OR(AND(Raw!XC19=4,COUNTIF(Raw!XH19:XK19,1)=0),Raw!XC19&lt;&gt;4),
OR(AND(Raw!XD19=4,COUNTIF(Raw!XH19:XK19,2)=0),Raw!XD19&lt;&gt;4),
OR(AND(Raw!XE19=4,COUNTIF(Raw!XH19:XK19,3)=0),Raw!XE19&lt;&gt;4),
OR(AND(Raw!XF19=4,COUNTIF(Raw!XH19:XK19,4)=0),Raw!XF19&lt;&gt;4)
),"",1)))</f>
        <v/>
      </c>
      <c r="BI19" t="str">
        <f>IF(A19=0,"",IF(COUNTA(Raw!XL19:XT19)=0,"",
IF(AND(
OR(AND(Raw!XL19=4,COUNTIF(Raw!XQ19:XT19,1)=0),Raw!XL19&lt;&gt;4),
OR(AND(Raw!XM19=4,COUNTIF(Raw!XQ19:XT19,2)=0),Raw!XM19&lt;&gt;4),
OR(AND(Raw!XN19=4,COUNTIF(Raw!XQ19:XT19,3)=0),Raw!XN19&lt;&gt;4),
OR(AND(Raw!XO19=4,COUNTIF(Raw!XQ19:XT19,4)=0),Raw!XO19&lt;&gt;4)
),"",1)))</f>
        <v/>
      </c>
      <c r="BJ19" t="str">
        <f>IF(A19=0,"",IF(COUNTA(Raw!XU19:YI19)=0,"",
IF(AND(
OR(AND(Raw!XU19=4,COUNTIF(Raw!YC19:YI19,1)=0),Raw!XU19&lt;&gt;4),
OR(AND(Raw!XV19=4,COUNTIF(Raw!YC19:YI19,2)=0),Raw!XV19&lt;&gt;4),
OR(AND(Raw!XW19=4,COUNTIF(Raw!YC19:YI19,3)=0),Raw!XW19&lt;&gt;4),
OR(AND(Raw!XX19=4,COUNTIF(Raw!YC19:YI19,4)=0),Raw!XX19&lt;&gt;4),
OR(AND(Raw!XY19=4,COUNTIF(Raw!YC19:YI19,5)=0),Raw!XY19&lt;&gt;4),
OR(AND(Raw!XZ19=4,COUNTIF(Raw!YC19:YI19,6)=0),Raw!XZ19&lt;&gt;4),
OR(AND(Raw!YA19=4,COUNTIF(Raw!YC19:YI19,7)=0),Raw!YA19&lt;&gt;4)
),"",1)))</f>
        <v/>
      </c>
      <c r="BK19" t="str">
        <f>IF(A19=0,"",IF(COUNTA(Raw!YJ19:YR19)=0,"",
IF(AND(
OR(AND(Raw!YJ19=4,COUNTIF(Raw!YO19:YR19,1)=0),Raw!YJ19&lt;&gt;4),
OR(AND(Raw!YK19=4,COUNTIF(Raw!YO19:YR19,2)=0),Raw!YK19&lt;&gt;4),
OR(AND(Raw!YL19=4,COUNTIF(Raw!YO19:YR19,3)=0),Raw!YL19&lt;&gt;4),
OR(AND(Raw!YM19=4,COUNTIF(Raw!YO19:YR19,4)=0),Raw!YM19&lt;&gt;4)
),"",1)))</f>
        <v/>
      </c>
      <c r="BL19" t="str">
        <f>IF(A19=0,"",IF(COUNTA(Raw!YS19:YU19)=0,"",IF(AND(Raw!YS19=4,ISBLANK(Raw!YU19)),"",IF(AND(Raw!YS19&lt;&gt;4,ISBLANK(Raw!YU19)=FALSE),"",1))))</f>
        <v/>
      </c>
    </row>
    <row r="20" spans="1:64">
      <c r="A20" s="20">
        <f>Raw!A20</f>
        <v>17</v>
      </c>
      <c r="B20" s="19" t="str">
        <f>IF(A20=0,"",IF(AND(Raw!AC20=1,COUNTA(Raw!AR20:IC20)&gt;0,COUNTA(Raw!ID20:YU20)=0),"",IF(AND(Raw!AC20=2,COUNTA(Raw!AR20:IC20)=0,COUNTA(Raw!ID20:MV20)&gt;0,COUNTA(Raw!MW20:YU20)=0),"",IF(AND(Raw!AC20=3,COUNTA(Raw!AP20:MV20)=0,COUNTA(Raw!MW20:YU20)&gt;0),"",1))))</f>
        <v/>
      </c>
      <c r="C20" s="19" t="str">
        <f>IF(A20=0,"",IF(AND(Raw!AK20=1,ISBLANK(Raw!AM20)=FALSE,ISBLANK(Raw!AO20)),"",IF(AND(Raw!AK20=2,ISBLANK(Raw!AM20),ISBLANK(Raw!AO20)=FALSE),"",1)))</f>
        <v/>
      </c>
      <c r="D20" s="19" t="str">
        <f>IF(A20=0,"",IF(COUNTA(Raw!AS20:AZ20)=0,"",IF(AND(Raw!AS20+Raw!AT20=100,Raw!AU20+Raw!AV20=100,Raw!AW20+Raw!AX20=100,Raw!AY20+Raw!AZ20=100),"",1)))</f>
        <v/>
      </c>
      <c r="E20" s="19" t="str">
        <f>IF(A20=0,"",IF(ISBLANK(Raw!AQ20),"",IF(Raw!AQ20=1,"",1)))</f>
        <v/>
      </c>
      <c r="F20" s="19" t="str">
        <f>IF(A20=0,"",IF(ISBLANK(Raw!AR20),"",IF(AND(Raw!AR20&gt;=0,Raw!AR20&lt;=100),"",1)))</f>
        <v/>
      </c>
      <c r="G20" s="19" t="str">
        <f>IF(A20=0,"",IF(AND(ISBLANK(Raw!BA20),ISBLANK(Raw!AS20)),"",IF(AND(Raw!AS20&gt;0,ISBLANK(Raw!BA20)=FALSE),"",1)))</f>
        <v/>
      </c>
      <c r="H20" s="19" t="str">
        <f>IF(A20=0,"",IF(COUNTA(Raw!BA20:BH20)=0,"",IF(AND(Raw!BA20=0,COUNTA(Raw!BB20:BH20)=0),"",IF(AND(Raw!BA20&gt;0,COUNTA(Raw!BB20:BH20)&gt;0),"",1))))</f>
        <v/>
      </c>
      <c r="I20" s="19" t="str">
        <f>IF(A20=0,"",IF(AND(ISBLANK(Raw!BI20),ISBLANK(Raw!BJ20)),"",IF(AND(Raw!BI20=1,ISBLANK(Raw!BJ20)=FALSE),"",IF(AND(Raw!BI20=2,ISBLANK(Raw!BJ20)),"",1))))</f>
        <v/>
      </c>
      <c r="J20" s="19" t="str">
        <f>IF(A20=0,"",IF(AND(ISBLANK(Raw!AT20),COUNTBLANK(Raw!BK20:BQ20)),"",IF(AND(Raw!AT20&gt;0,COUNTA(Raw!BK20:BQ20)&gt;0),"",IF(AND(Raw!AT20=0,COUNTA(Raw!BK20:BQ20)=0),"",1))))</f>
        <v/>
      </c>
      <c r="K20" s="19" t="str">
        <f>IF(A20=0,"",IF(AND(ISBLANK(Raw!AS20),COUNTA(Raw!BR20:BX20)=0),"",IF(AND(Raw!AS20&gt;0,COUNTA(Raw!BR20:BX20)&gt;0),"",IF(AND(Raw!AS20=0,COUNTA(Raw!BR20:BX20)=0),"",1))))</f>
        <v/>
      </c>
      <c r="L20" s="19" t="str">
        <f>IF(A20=0,"",IF(AND(COUNTA(Raw!BK20:BX20)=0,COUNTA(Raw!BY20:CH20)=0),"",IF(AND(COUNTIF(Raw!BK20:BX20,1)&gt;0,COUNTA(Raw!BY20:CH20)&gt;0),"",IF(AND(COUNTIF(Raw!BK20:BX20,1)=0,COUNTA(Raw!BY20:CH20)=0),"",1))))</f>
        <v/>
      </c>
      <c r="M20" s="19" t="str">
        <f>IF(A20=0,"",IF(AND(COUNTA(Raw!BK20:BX20)=0,COUNTA(Raw!CI20:CR20)),"",IF(AND(COUNTIF(Raw!BK20:BX20,3)&gt;0,COUNTA(Raw!CI20:CR20)&gt;0),"",IF(AND(COUNTIF(Raw!BK20:BX20,3)=0,COUNTA(Raw!CI20:CR20)=0),"",1))))</f>
        <v/>
      </c>
      <c r="N20" s="19" t="str">
        <f>IF(A20=0,"",IF(COUNTA(Raw!CS20:DF20)=0,"",IF(AND(COUNTIF(Raw!CS20:CV20,1)=1,COUNTA(Raw!CW20:DA20)&gt;0,COUNTA(Raw!DB20:DF20)=0),"",IF(AND(COUNTIF(Raw!CS20:CV20,2)=1,COUNTA(Raw!CW20:DA20)=0,COUNTA(Raw!DB20:DF20)&gt;0),"",IF(AND(COUNTA(Raw!CS20:CV20)&gt;0,COUNTA(Raw!CW20:DF20)=0),"",1)))))</f>
        <v/>
      </c>
      <c r="O20" s="19" t="str">
        <f>IF(A20=0,"",IF(COUNTA(Raw!DG20:DP20)=0,"",IF(AND(COUNTIF(Raw!BK20:BQ20,1)&gt;0,OR(COUNTIF(Raw!DG20:DP20,1)=1,COUNTIF(Raw!DG20:DP20,2)=1,COUNTIF(Raw!DG20:DP20,3)=1)),"",IF(AND(COUNTIF(Raw!BK20:BQ20,1)=0,AND(COUNTIF(Raw!DG20:DP20,1)=0,COUNTIF(Raw!DG20:DP20,2)=0,COUNTIF(Raw!DG20:DP20,3)=0)),"",1))))</f>
        <v/>
      </c>
      <c r="P20" s="19" t="str">
        <f>IF(A20=0,"",IF(COUNTA(Raw!DG20:DR20)=0,"",IF(AND(COUNTIF(Raw!DG20:DP20,4)=1,ISBLANK(Raw!DQ20)=FALSE,ISBLANK(Raw!DR20)),"",IF(AND(COUNTIF(Raw!DG20:DP20,7)=1,ISBLANK(Raw!DQ20),ISBLANK(Raw!DR20)=FALSE),"",IF(AND(COUNTA(Raw!DG20:DP20)&gt;0,COUNTIF(Raw!DG20:DP20,4)=0,COUNTIF(Raw!DG20:DP20,7)=0,COUNTA(Raw!DQ20:DR20)=0),"",1)))))</f>
        <v/>
      </c>
      <c r="Q20" s="19" t="str">
        <f>IF(A20=0,"",IF(AND(COUNTA(Raw!DS20:DU20)=0,COUNTA(Raw!BK20:BQ20)=0),"",IF(AND(COUNTIF(Raw!BK20:BQ20,1)&gt;0,COUNTA(Raw!DS20:DU20)&gt;0),"",IF(AND(COUNTIF(Raw!BK20:BQ20,1)=0,COUNTA(Raw!DS20:DU20)=0),"",1))))</f>
        <v/>
      </c>
      <c r="R20" s="19" t="str">
        <f>IF(A20=0,"",IF(AND(ISBLANK(Raw!AT20),ISBLANK(Raw!EJ20)),"",IF(AND(Raw!AT20&gt;0,ISBLANK(Raw!EJ20)=FALSE,Raw!EJ20&gt;=0,Raw!EJ20&lt;=7),"",IF(AND(Raw!AT20=0,ISBLANK(Raw!EJ20)),"",1))))</f>
        <v/>
      </c>
      <c r="S20" t="str">
        <f>IF(A20=0,"",IF(AND(ISBLANK(Raw!AS20),ISBLANK(Raw!EK20)),"",IF(AND(Raw!AS20&gt;0,ISBLANK(Raw!EK20)=FALSE),"",IF(AND(Raw!AS20=0,ISBLANK(Raw!EK20)),"",1))))</f>
        <v/>
      </c>
      <c r="T20" s="19" t="str">
        <f>IF(A20=0,"",IF(AND(ISBLANK(Raw!AT20),COUNTA(Raw!EL20:EQ20)=0),"",IF(AND(Raw!AT20&gt;0,COUNTA(Raw!EL20:EQ20)&gt;0),"",IF(AND(Raw!AT20=0,COUNTA(Raw!EL20:EQ20)=0),"",1))))</f>
        <v/>
      </c>
      <c r="U20" t="str">
        <f>IF(A20=0,"",IF(AND(ISBLANK(Raw!AT20),COUNTA(Raw!ER20:EU20)=0),"",IF(AND(Raw!AT20&gt;0,COUNTA(Raw!ER20:EU20)&gt;0),"",IF(AND(Raw!AT20=0,COUNTA(Raw!ER20:EU20)=0),"",1))))</f>
        <v/>
      </c>
      <c r="V20" t="str">
        <f>IF(A20=0,"",IF(AND(ISBLANK(Raw!AS20),COUNTA(Raw!EV20:FA20)=0),"",IF(AND(Raw!AS20&gt;0,COUNTA(Raw!EV20:FA20)&gt;0),"",IF(AND(Raw!AS20=0,COUNTA(Raw!EV20:FA20)=0),"",1))))</f>
        <v/>
      </c>
      <c r="W20" t="str">
        <f>IF(A20=0,"",IF(AND(ISBLANK(Raw!AS20),COUNTA(Raw!FB20:FE20)=0),"",IF(AND(Raw!AS20&gt;0,COUNTA(Raw!FB20:FE20)&gt;0),"",IF(AND(Raw!AS20=0,COUNTA(Raw!FB20:FE20)=0),"",1))))</f>
        <v/>
      </c>
      <c r="X20" t="str">
        <f>IF(A20=0,"",IF(AND(ISBLANK(Raw!AT20),COUNTA(Raw!FF20:FI20)=0),"",IF(AND(Raw!AT20&gt;0,COUNTA(Raw!FF20:FI20)&gt;0),"",IF(AND(Raw!AT20=0,COUNTA(Raw!FF20:FI20)=0),"",1))))</f>
        <v/>
      </c>
      <c r="Y20" t="str">
        <f>IF(A20=0,"",IF(AND(ISBLANK(Raw!AS20),COUNTA(Raw!FJ20:FM20)=0),"",IF(AND(Raw!AS20&gt;0,COUNTA(Raw!FJ20:FM20)&gt;0),"",IF(AND(Raw!AS20=0,COUNTA(Raw!FJ20:FM20)=0),"",1))))</f>
        <v/>
      </c>
      <c r="Z20" t="str">
        <f>IF(A20=0,"",IF(AND(COUNTA(Raw!FN20:FT20)=0,ISBLANK(Raw!FU20)),"",IF(AND(COUNTIF(Raw!FN20:FT20,1)&gt;0,ISBLANK(Raw!FU20)=FALSE),"",IF(AND(COUNTIF(Raw!FN20:FT20,1)=0,ISBLANK(Raw!FU20)),"",1))))</f>
        <v/>
      </c>
      <c r="AA20" s="19" t="str">
        <f>IF(A20=0,"",IF(AND(ISBLANK(Raw!BI20),COUNTA(Raw!FV20:GH20)=0),"",IF(AND(Raw!BI20&lt;&gt;1,COUNTIF(Raw!FV20:GH20,6)=0),"",IF(Raw!BI20=1,"",1))))</f>
        <v/>
      </c>
      <c r="AB20" t="str">
        <f>IF(A20=0,"",IF(AND(ISBLANK(Raw!GI20),COUNTA(Raw!GJ20:GQ20)=0),"",IF(AND(Raw!GI20=1,COUNTA(Raw!GJ20:GQ20)&gt;0),"",IF(AND(Raw!GI20=2,COUNTA(Raw!GJ20:GQ20)=0),"",1))))</f>
        <v/>
      </c>
      <c r="AC20" s="19" t="str">
        <f>IF(A20=0,"",IF(AND(COUNTA(Raw!GY20:HF20)=0,ISBLANK(Raw!HG20)),"",IF(AND(OR(COUNTIF(Raw!GY20:HE20,1)&gt;0,COUNTIF(Raw!GY20:HE20,2)&gt;0),ISBLANK(Raw!HG20)=FALSE),"",IF(AND(COUNTA(Raw!GY20:HF20)&gt;0,ISBLANK(Raw!HG20),COUNTIF(Raw!GY20:HE20,1)=0,COUNTIF(Raw!GY20:HE20,2)=0),"",1))))</f>
        <v/>
      </c>
      <c r="AD20" s="19" t="str">
        <f>IF(A20=0,"",IF(COUNTA(Raw!HU20:IB20)=0,"",IF(AND(Raw!AK20&lt;&gt;2,COUNTIF(Raw!HU20:IA20,2)=0,COUNTIF(Raw!HU20:IA20,3)=0),"",IF(Raw!AK20=2,"",1))))</f>
        <v/>
      </c>
      <c r="AE20" s="19" t="str">
        <f>IF(A20=0,"",IF(AND(Raw!AK20=2,ISBLANK(Raw!IC20)=FALSE),"",IF(AND(Raw!AK20&lt;&gt;2,ISBLANK(Raw!IC20)),"",1)))</f>
        <v/>
      </c>
      <c r="AF20" s="19" t="str">
        <f>IF(A20=0,"",IF(COUNTA(Raw!ID20:IF20)=0,"",IF(AND(MATCH(2023-Raw!ID20,Code!$A$3:$A$12,1)=Raw!IF20,2023-Raw!ID20=Raw!IE20),"",1)))</f>
        <v/>
      </c>
      <c r="AG20" s="19" t="str">
        <f>IF(A20=0,"",IF(COUNTA(Raw!IG20:II20)=0,"",IF(AND(Raw!IG20=4,ISBLANK(Raw!II20)=FALSE),"",IF(AND(Raw!IG20&lt;&gt;4,ISBLANK(Raw!II20)),"",1))))</f>
        <v/>
      </c>
      <c r="AH20" s="19" t="str">
        <f>IF(A20=0,"",IF(COUNTA(Raw!IJ20:IM20)=0,"",IF(AND(Raw!IJ20=1,ISBLANK(Raw!IK20)=FALSE),"",IF(AND(Raw!IJ20=2,COUNTA(Raw!IK20:IM20)&gt;0),"",1))))</f>
        <v/>
      </c>
      <c r="AI20" s="19" t="str">
        <f>IF(A20=0,"",IF(COUNTA(Raw!IK20:IM20)=0,"",IF(AND(Raw!IK20=1,ISBLANK(Raw!IL20)=FALSE),"",IF(AND(Raw!IK20=2,COUNTA(Raw!IL20:IM20)=0),"",1))))</f>
        <v/>
      </c>
      <c r="AJ20" s="19" t="str">
        <f>IF(A20=0,"",IF(COUNTA(Raw!JD20:JJ20)=0,"",IF(AND(Raw!JD20&gt;600,COUNTA(Raw!JE20:JI20)&gt;0),"",IF(AND(Raw!JD20&lt;=600,COUNTA(Raw!JE20:JJ20)=0),"",1))))</f>
        <v/>
      </c>
      <c r="AK20" s="19" t="str">
        <f>IF(A20=0,"",IF(COUNTA(Raw!JK20:KA20)=0,"",IF(AND(Raw!JK20=1,COUNTA(Raw!JM20:JV20)&gt;0),"",IF(AND(Raw!JK20=3,COUNTA(Raw!JM20:JV20)&gt;0,COUNTA(Raw!JW20:KA20)=0),"",IF(AND(ISBLANK(Raw!JK20)=FALSE,Raw!JK20&lt;&gt;1,Raw!JK20&lt;&gt;3,COUNTA(Raw!JM20:KA20)=0),"",1)))))</f>
        <v/>
      </c>
      <c r="AL20" s="19" t="str">
        <f>IF(A20=0,"",IF(COUNTA(Raw!JW20:KA20)=0,"",IF(AND(COUNTIF(Raw!JW20:JZ20,4)=0,COUNTA(Raw!JW20:JZ20)&gt;0,ISBLANK(Raw!KA20)=FALSE),"",IF(AND(COUNTIF(Raw!JW20:KA20,4)&gt;0,ISBLANK(Raw!KA20)),"",1))))</f>
        <v/>
      </c>
      <c r="AM20" s="19" t="str">
        <f>IF(A20=0,"",IF(COUNTA(Raw!KT20:KU20)=0,"",IF(AND(Raw!KT20=1,ISBLANK(Raw!KU20)=FALSE),"",IF(AND(Raw!KT20=2,ISBLANK(Raw!KU20)),"",1))))</f>
        <v/>
      </c>
      <c r="AN20" s="19" t="str">
        <f>IF(A20=0,"",IF(COUNTA(Raw!KX20:LF20)=0,"",IF(AND(COUNTIF(Raw!KX20:LB20,5)=1,COUNTA(Raw!KX20:LB20)=1,COUNTA(Raw!LC20:LF20)=0),"",IF(AND(COUNTIF(Raw!KX20:LB20,5)=0,COUNTA(Raw!KX20:LB20)&gt;0,COUNTA(Raw!LC20:LF20)&gt;0),"",1))))</f>
        <v/>
      </c>
      <c r="AO20" s="19" t="str">
        <f>IF(A20=0,"",IF(COUNTA(Raw!LM20:LU20)=0,"",IF(AND(Raw!LM20=1,ISBLANK(Raw!LN20)=FALSE,COUNTA(Raw!LO20:LU20)&gt;0),"",IF(AND(Raw!LM20=2,COUNTA(Raw!LN20:LU20)=0),"",1))))</f>
        <v/>
      </c>
      <c r="AP20" s="19" t="str">
        <f>IF(A20=0,"",IF(COUNTA(Raw!MY20:OG20)=0,"",IF(AND(Raw!MY20=2,COUNTA(Raw!MZ20:OG20)=0),"",IF(AND(Raw!MY20=1,COUNTA(Raw!MZ20:OG20)&gt;0),"",1))))</f>
        <v/>
      </c>
      <c r="AQ20" s="19" t="str">
        <f>IF(A20=0,"",IF(COUNTA(Raw!NC20:NW20)=0,"",IF(AND(COUNTIF(Raw!NC20:NG20,3)&gt;0,COUNTA(Raw!NH20:NQ20)&gt;0),"",IF(AND(COUNTA(Raw!NC20:NG20)&gt;0,COUNTIF(Raw!NC20:NG20,3)=0,COUNTA(Raw!NH20:NW20)=0),"",1))))</f>
        <v/>
      </c>
      <c r="AR20" s="19" t="str">
        <f>IF(A20=0,"",IF(COUNTA(Raw!NH20:NW20)=0,"",IF(AND(COUNTIF(Raw!NH20:NQ20,10)&gt;0,COUNTA(Raw!NR20:NW20)&gt;0),"",IF(AND(COUNTA(Raw!NH20:NQ20)&gt;0,COUNTIF(Raw!NH20:NQ20,10)=0,COUNTA(Raw!NR20:NY20)=0),"",1))))</f>
        <v/>
      </c>
      <c r="AS20" s="19" t="str">
        <f>IF(A20=0,"",IF(COUNTA(Raw!NY20:OG20)=0,"",IF(AND(Raw!NY20=1,COUNTA(Raw!NZ20:OG20)&gt;0),"",IF(AND(Raw!NY20=2,COUNTA(Raw!NZ20:OG20)=0),"",1))))</f>
        <v/>
      </c>
      <c r="AT20" s="19" t="str">
        <f>IF(A20=0,"",IF(COUNTA(Raw!OH20:OY20)=0,"",IF(AND(Raw!OH20=1,COUNTA(Raw!OI20:OY20)&gt;0),"",IF(AND(Raw!OH20=2,COUNTA(Raw!OI20:OY20)=0),"",1))))</f>
        <v/>
      </c>
      <c r="AU20" s="19" t="str">
        <f>IF(A20=0,"",IF(COUNTA(Raw!PR20:QB20)=0,"",
IF(AND(OR(AND(COUNTIF(Raw!PR20:QB20,1)=1,COUNTA(Raw!QI20:QY20)&gt;0),AND(COUNTIF(Raw!PR20:QB20,1)=0,COUNTA(Raw!QI20:QY20)=0)),OR(AND(COUNTIF(Raw!PR20:QB20,2)=1,COUNTA(Raw!QZ20:RP20)&gt;0),AND(COUNTIF(Raw!PR20:QB20,2)=0,COUNTA(Raw!QZ20:RP20)=0)),OR(AND(COUNTIF(Raw!PR20:QB20,3)=1,COUNTA(Raw!RQ20:SG20)&gt;0),AND(COUNTIF(Raw!PR20:QB20,3)=0,COUNTA(Raw!RQ20:SG20)=0)),OR(AND(COUNTIF(Raw!PR20:QB20,4)=1,COUNTA(Raw!SH20:ST20)&gt;0),AND(COUNTIF(Raw!PR20:QB20,4)=0,COUNTA(Raw!SH20:ST20)=0)),OR(AND(COUNTIF(Raw!PR20:QB20,5)=1,COUNTA(Raw!SU20:TG20)&gt;0),AND(COUNTIF(Raw!PR20:QB20,5)=0,COUNTA(Raw!SU20:TG20)=0)),OR(AND(COUNTIF(Raw!PR20:QB20,6)=1,COUNTA(Raw!TH20:TT20)&gt;0),AND(COUNTIF(Raw!PR20:QB20,6)=0,COUNTA(Raw!TH20:TT20)=0)),OR(AND(COUNTIF(Raw!PR20:QB20,7)=1,COUNTA(Raw!TU20:UI20)&gt;0),AND(COUNTIF(Raw!PR20:QB20,7)=0,COUNTA(Raw!TU20:UI20)=0)),OR(AND(COUNTIF(Raw!PR20:QB20,8)=1,COUNTA(Raw!UJ20:UV20)&gt;0),AND(COUNTIF(Raw!PR20:QB20,8)=0,COUNTA(Raw!UJ20:UV20)=0)),OR(AND(COUNTIF(Raw!PR20:QB20,9)=1,COUNTA(Raw!UW20:VG20)&gt;0),AND(COUNTIF(Raw!PR20:QB20,9)=0,COUNTA(Raw!UW20:VG20)=0)),OR(AND(COUNTIF(Raw!PR20:QB20,10)=1,COUNTA(Raw!VH20:VP20)&gt;0),AND(COUNTIF(Raw!PR20:QB20,10)=0,COUNTA(Raw!VH20:VP20)=0)),OR(AND(COUNTIF(Raw!PR20:QB20,11)=1,COUNTA(Raw!VQ20:WK20)&gt;0),AND(COUNTIF(Raw!PR20:QB20,11)=0,COUNTA(Raw!VQ20:WK20)=0))),"",1)))</f>
        <v/>
      </c>
      <c r="AV20" s="19" t="str">
        <f>IF(A20=0,"",IF(COUNTA(Raw!QI20:QY20)=0,"",IF(AND(OR(AND(Raw!QI20=4,COUNTIF(Raw!QR20:QY20,1)=0),Raw!QI20&lt;&gt;4),OR(AND(Raw!QJ20=4,COUNTIF(Raw!QR20:QY20,2)=0),Raw!QJ20&lt;&gt;4),OR(AND(Raw!QK20=4,COUNTIF(Raw!QR20:QY20,3)=0),Raw!QK20&lt;&gt;4),OR(AND(Raw!QL20=4,COUNTIF(Raw!QR20:QY20,4)=0),Raw!QL20&lt;&gt;4),OR(AND(Raw!QM20=4,COUNTIF(Raw!QR20:QY20,5)=0),Raw!QM20&lt;&gt;4),OR(AND(Raw!QN20=4,COUNTIF(Raw!QR20:QY20,6)=0),Raw!QN20&lt;&gt;4),OR(AND(Raw!QO20=4,COUNTIF(Raw!QR20:QY20,7)=0),Raw!QO20&lt;&gt;4),OR(AND(Raw!QP20=4,COUNTIF(Raw!QR20:QY20,8)=0),Raw!QP20&lt;&gt;4)),"",1)))</f>
        <v/>
      </c>
      <c r="AW20" t="str">
        <f>IF(A20=0,"",IF(COUNTA(Raw!QZ20:RP20)=0,"",IF(AND(OR(AND(Raw!QZ20=4,COUNTIF(Raw!RI20:RP20,1)=0),Raw!QZ20&lt;&gt;4),OR(AND(Raw!RA20=4,COUNTIF(Raw!RI20:RP20,2)=0),Raw!RA20&lt;&gt;4),OR(AND(Raw!RB20=4,COUNTIF(Raw!RI20:RP20,3)=0),Raw!RB20&lt;&gt;4),OR(AND(Raw!RC20=4,COUNTIF(Raw!RI20:RP20,4)=0),Raw!RC20&lt;&gt;4),OR(AND(Raw!RD20=4,COUNTIF(Raw!RI20:RP20,5)=0),Raw!RD20&lt;&gt;4),OR(AND(Raw!RE20=4,COUNTIF(Raw!RI20:RP20,6)=0),Raw!RE20&lt;&gt;4),OR(AND(Raw!RF20=4,COUNTIF(Raw!RI20:RP20,7)=0),Raw!RF20&lt;&gt;4),OR(AND(Raw!RG20=4,COUNTIF(Raw!RI20:RP20,8)=0),Raw!RG20&lt;&gt;4)),"",1)))</f>
        <v/>
      </c>
      <c r="AX20" t="str">
        <f>IF(A20=0,"",IF(COUNTA(Raw!RQ20:SG20)=0,"",IF(AND(OR(AND(Raw!RQ20=4,COUNTIF(Raw!RZ20:SG20,1)=0),Raw!RQ20&lt;&gt;4),OR(AND(Raw!RR20=4,COUNTIF(Raw!RZ20:SG20,2)=0),Raw!RR20&lt;&gt;4),OR(AND(Raw!RS20=4,COUNTIF(Raw!RZ20:SG20,3)=0),Raw!RS20&lt;&gt;4),OR(AND(Raw!RT20=4,COUNTIF(Raw!RZ20:SG20,4)=0),Raw!RT20&lt;&gt;4),OR(AND(Raw!RU20=4,COUNTIF(Raw!RZ20:SG20,5)=0),Raw!RU20&lt;&gt;4),OR(AND(Raw!RV20=4,COUNTIF(Raw!RZ20:SG20,6)=0),Raw!RV20&lt;&gt;4),OR(AND(Raw!RW20=4,COUNTIF(Raw!RZ20:SG20,7)=0),Raw!RW20&lt;&gt;4),OR(AND(Raw!RX20=4,COUNTIF(Raw!RZ20:SG20,8)=0),Raw!RX20&lt;&gt;4)),"",1)))</f>
        <v/>
      </c>
      <c r="AY20" t="str">
        <f>IF(A20=0,"",IF(COUNTA(Raw!SH20:ST20)=0,"",IF(AND(OR(AND(Raw!SH20=4,COUNTIF(Raw!SO20:ST20,1)=0),Raw!SH20&lt;&gt;4),OR(AND(Raw!SI20=4,COUNTIF(Raw!SO20:ST20,2)=0),Raw!SI20&lt;&gt;4),OR(AND(Raw!SJ20=4,COUNTIF(Raw!SO20:ST20,3)=0),Raw!SJ20&lt;&gt;4),OR(AND(Raw!SK20=4,COUNTIF(Raw!SO20:ST20,4)=0),Raw!SK20&lt;&gt;4),OR(AND(Raw!SL20=4,COUNTIF(Raw!SO20:ST20,5)=0),Raw!SL20&lt;&gt;4),OR(AND(Raw!SM20=4,COUNTIF(Raw!SO20:ST20,6)=0),Raw!SM20&lt;&gt;4)),"",1)))</f>
        <v/>
      </c>
      <c r="AZ20" t="str">
        <f>IF(A20=0,"",IF(COUNTA(Raw!SU20:TG20)=0,"",IF(AND(OR(AND(Raw!SU20=4,COUNTIF(Raw!TB20:TG20,1)=0),Raw!SU20&lt;&gt;4),OR(AND(Raw!SV20=4,COUNTIF(Raw!TB20:TG20,2)=0),Raw!SV20&lt;&gt;4),OR(AND(Raw!SW20=4,COUNTIF(Raw!TB20:TG20,3)=0),Raw!SW20&lt;&gt;4),OR(AND(Raw!SX20=4,COUNTIF(Raw!TB20:TG20,4)=0),Raw!SX20&lt;&gt;4),OR(AND(Raw!SY20=4,COUNTIF(Raw!TB20:TG20,5)=0),Raw!SY20&lt;&gt;4),OR(AND(Raw!SZ20=4,COUNTIF(Raw!TB20:TG20,6)=0),Raw!SZ20&lt;&gt;4)),"",1)))</f>
        <v/>
      </c>
      <c r="BA20" t="str">
        <f>IF(A20=0,"",IF(COUNTA(Raw!TH20:TT20)=0,"",IF(AND(OR(AND(Raw!TH20=4,COUNTIF(Raw!TO20:TT20,1)=0),Raw!TH20&lt;&gt;4),OR(AND(Raw!TI20=4,COUNTIF(Raw!TO20:TT20,2)=0),Raw!TI20&lt;&gt;4),OR(AND(Raw!TJ20=4,COUNTIF(Raw!TO20:TT20,3)=0),Raw!TJ20&lt;&gt;4),OR(AND(Raw!TK20=4,COUNTIF(Raw!TO20:TT20,4)=0),Raw!TK20&lt;&gt;4),OR(AND(Raw!TL20=4,COUNTIF(Raw!TO20:TT20,5)=0),Raw!TL20&lt;&gt;4),OR(AND(Raw!TM20=4,COUNTIF(Raw!TO20:TT20,6)=0),Raw!TM20&lt;&gt;4)),"",1)))</f>
        <v/>
      </c>
      <c r="BB20" t="str">
        <f>IF(A20=0,"",IF(COUNTA(Raw!TU20:UI20)=0,"",IF(AND(OR(AND(Raw!TU20=4,COUNTIF(Raw!UC20:UI20,1)=0),Raw!TU20&lt;&gt;4),OR(AND(Raw!TV20=4,COUNTIF(Raw!UC20:UI20,2)=0),Raw!TV20&lt;&gt;4),OR(AND(Raw!TW20=4,COUNTIF(Raw!UC20:UI20,3)=0),Raw!TW20&lt;&gt;4),OR(AND(Raw!TX20=4,COUNTIF(Raw!UC20:UI20,4)=0),Raw!TX20&lt;&gt;4),OR(AND(Raw!TY20=4,COUNTIF(Raw!UC20:UI20,5)=0),Raw!TY20&lt;&gt;4),OR(AND(Raw!TZ20=4,COUNTIF(Raw!UC20:UI20,6)=0),Raw!TZ20&lt;&gt;4),OR(AND(Raw!UA20=4,COUNTIF(Raw!UC20:UI20,7)=0),Raw!UA20&lt;&gt;4)),"",1)))</f>
        <v/>
      </c>
      <c r="BC20" t="str">
        <f>IF(A20=0,"",IF(COUNTA(Raw!UJ20:UV20)=0,"",IF(AND(OR(AND(Raw!UJ20=4,COUNTIF(Raw!UQ20:UV20,1)=0),Raw!UJ20&lt;&gt;4),OR(AND(Raw!UK20=4,COUNTIF(Raw!UQ20:UV20,2)=0),Raw!UK20&lt;&gt;4),OR(AND(Raw!UL20=4,COUNTIF(Raw!UQ20:UV20,3)=0),Raw!UL20&lt;&gt;4),OR(AND(Raw!UM20=4,COUNTIF(Raw!UQ20:UV20,4)=0),Raw!UM20&lt;&gt;4),OR(AND(Raw!UN20=4,COUNTIF(Raw!UQ20:UV20,5)=0),Raw!UN20&lt;&gt;4),OR(AND(Raw!UO20=4,COUNTIF(Raw!UQ20:UV20,6)=0),Raw!UO20&lt;&gt;4)),"",1)))</f>
        <v/>
      </c>
      <c r="BD20" t="str">
        <f>IF(A20=0,"",IF(COUNTA(Raw!UW20:VG20)=0,"",IF(AND(OR(AND(Raw!UW20=4,COUNTIF(Raw!VC20:VG20,1)=0),Raw!UW20&lt;&gt;4),OR(AND(Raw!UX20=4,COUNTIF(Raw!VC20:VG20,2)=0),Raw!UX20&lt;&gt;4),OR(AND(Raw!UY20=4,COUNTIF(Raw!VC20:VG20,3)=0),Raw!UY20&lt;&gt;4),OR(AND(Raw!UZ20=4,COUNTIF(Raw!VC20:VG20,4)=0),Raw!UZ20&lt;&gt;4),OR(AND(Raw!VA20=4,COUNTIF(Raw!VC20:VG20,5)=0),Raw!VA20&lt;&gt;4)),"",1)))</f>
        <v/>
      </c>
      <c r="BE20" t="str">
        <f>IF(A20=0,"",IF(COUNTA(Raw!VH20:VP20)=0,"",
IF(AND(
OR(AND(Raw!VH20=4,COUNTIF(Raw!VM20:VP20,1)=0),Raw!VH20&lt;&gt;4),
OR(AND(Raw!VI20=4,COUNTIF(Raw!VM20:VP20,2)=0),Raw!VI20&lt;&gt;4),
OR(AND(Raw!VJ20=4,COUNTIF(Raw!VM20:VP20,3)=0),Raw!VJ20&lt;&gt;4),
OR(AND(Raw!VK20=4,COUNTIF(Raw!VM20:VP20,4)=0),Raw!VK20&lt;&gt;4)
),"",1)))</f>
        <v/>
      </c>
      <c r="BF20" t="str">
        <f>IF(A20=0,"",IF(COUNTA(Raw!VQ20:WK20)=0,"",
IF(AND(
OR(AND(Raw!VQ20=4,COUNTIF(Raw!WB20:WK20,1)=0),Raw!VQ20&lt;&gt;4),
OR(AND(Raw!VR20=4,COUNTIF(Raw!WB20:WK20,2)=0),Raw!VR20&lt;&gt;4),
OR(AND(Raw!VS20=4,COUNTIF(Raw!WB20:WK20,3)=0),Raw!VS20&lt;&gt;4),
OR(AND(Raw!VT20=4,COUNTIF(Raw!WB20:WK20,4)=0),Raw!VT20&lt;&gt;4),
OR(AND(Raw!VU20=4,COUNTIF(Raw!WB20:WK20,5)=0),Raw!VU20&lt;&gt;4),
OR(AND(Raw!VV20=4,COUNTIF(Raw!WB20:WK20,6)=0),Raw!VV20&lt;&gt;4),
OR(AND(Raw!VW20=4,COUNTIF(Raw!WB20:WK20,7)=0),Raw!VW20&lt;&gt;4),
OR(AND(Raw!VX20=4,COUNTIF(Raw!WB20:WK20,8)=0),Raw!VX20&lt;&gt;4),
OR(AND(Raw!VY20=4,COUNTIF(Raw!WB20:WK20,9)=0),Raw!VX20&lt;&gt;4),
OR(AND(Raw!VZ20=4,COUNTIF(Raw!WB20:WK20,10)=0),Raw!VZ20&lt;&gt;4)
),"",1)))</f>
        <v/>
      </c>
      <c r="BG20" t="str">
        <f>IF(A20=0,"",IF(COUNTA(Raw!WL20:XB20)=0,"",
IF(AND(
OR(AND(Raw!WL20=4,COUNTIF(Raw!WU20:XB20,1)=0),Raw!WL20&lt;&gt;4),
OR(AND(Raw!WM20=4,COUNTIF(Raw!WU20:XB20,2)=0),Raw!WM20&lt;&gt;4),
OR(AND(Raw!WN20=4,COUNTIF(Raw!WU20:XB20,3)=0),Raw!WN20&lt;&gt;4),
OR(AND(Raw!WO20=4,COUNTIF(Raw!WU20:XB20,4)=0),Raw!WO20&lt;&gt;4),
OR(AND(Raw!WP20=4,COUNTIF(Raw!WU20:XB20,5)=0),Raw!WP20&lt;&gt;4),
OR(AND(Raw!WQ20=4,COUNTIF(Raw!WU20:XB20,6)=0),Raw!WQ20&lt;&gt;4),
OR(AND(Raw!WR20=4,COUNTIF(Raw!WU20:XB20,7)=0),Raw!WR20&lt;&gt;4),
OR(AND(Raw!WS20=4,COUNTIF(Raw!WU20:XB20,8)=0),Raw!WS20&lt;&gt;4)
),"",1)))</f>
        <v/>
      </c>
      <c r="BH20" t="str">
        <f>IF(A20=0,"",IF(COUNTA(Raw!XC20:XK20)=0,"",
IF(AND(
OR(AND(Raw!XC20=4,COUNTIF(Raw!XH20:XK20,1)=0),Raw!XC20&lt;&gt;4),
OR(AND(Raw!XD20=4,COUNTIF(Raw!XH20:XK20,2)=0),Raw!XD20&lt;&gt;4),
OR(AND(Raw!XE20=4,COUNTIF(Raw!XH20:XK20,3)=0),Raw!XE20&lt;&gt;4),
OR(AND(Raw!XF20=4,COUNTIF(Raw!XH20:XK20,4)=0),Raw!XF20&lt;&gt;4)
),"",1)))</f>
        <v/>
      </c>
      <c r="BI20" t="str">
        <f>IF(A20=0,"",IF(COUNTA(Raw!XL20:XT20)=0,"",
IF(AND(
OR(AND(Raw!XL20=4,COUNTIF(Raw!XQ20:XT20,1)=0),Raw!XL20&lt;&gt;4),
OR(AND(Raw!XM20=4,COUNTIF(Raw!XQ20:XT20,2)=0),Raw!XM20&lt;&gt;4),
OR(AND(Raw!XN20=4,COUNTIF(Raw!XQ20:XT20,3)=0),Raw!XN20&lt;&gt;4),
OR(AND(Raw!XO20=4,COUNTIF(Raw!XQ20:XT20,4)=0),Raw!XO20&lt;&gt;4)
),"",1)))</f>
        <v/>
      </c>
      <c r="BJ20" t="str">
        <f>IF(A20=0,"",IF(COUNTA(Raw!XU20:YI20)=0,"",
IF(AND(
OR(AND(Raw!XU20=4,COUNTIF(Raw!YC20:YI20,1)=0),Raw!XU20&lt;&gt;4),
OR(AND(Raw!XV20=4,COUNTIF(Raw!YC20:YI20,2)=0),Raw!XV20&lt;&gt;4),
OR(AND(Raw!XW20=4,COUNTIF(Raw!YC20:YI20,3)=0),Raw!XW20&lt;&gt;4),
OR(AND(Raw!XX20=4,COUNTIF(Raw!YC20:YI20,4)=0),Raw!XX20&lt;&gt;4),
OR(AND(Raw!XY20=4,COUNTIF(Raw!YC20:YI20,5)=0),Raw!XY20&lt;&gt;4),
OR(AND(Raw!XZ20=4,COUNTIF(Raw!YC20:YI20,6)=0),Raw!XZ20&lt;&gt;4),
OR(AND(Raw!YA20=4,COUNTIF(Raw!YC20:YI20,7)=0),Raw!YA20&lt;&gt;4)
),"",1)))</f>
        <v/>
      </c>
      <c r="BK20" t="str">
        <f>IF(A20=0,"",IF(COUNTA(Raw!YJ20:YR20)=0,"",
IF(AND(
OR(AND(Raw!YJ20=4,COUNTIF(Raw!YO20:YR20,1)=0),Raw!YJ20&lt;&gt;4),
OR(AND(Raw!YK20=4,COUNTIF(Raw!YO20:YR20,2)=0),Raw!YK20&lt;&gt;4),
OR(AND(Raw!YL20=4,COUNTIF(Raw!YO20:YR20,3)=0),Raw!YL20&lt;&gt;4),
OR(AND(Raw!YM20=4,COUNTIF(Raw!YO20:YR20,4)=0),Raw!YM20&lt;&gt;4)
),"",1)))</f>
        <v/>
      </c>
      <c r="BL20" t="str">
        <f>IF(A20=0,"",IF(COUNTA(Raw!YS20:YU20)=0,"",IF(AND(Raw!YS20=4,ISBLANK(Raw!YU20)),"",IF(AND(Raw!YS20&lt;&gt;4,ISBLANK(Raw!YU20)=FALSE),"",1))))</f>
        <v/>
      </c>
    </row>
    <row r="21" spans="1:64">
      <c r="A21" s="20">
        <f>Raw!A21</f>
        <v>0</v>
      </c>
      <c r="B21" s="19" t="str">
        <f>IF(A21=0,"",IF(AND(Raw!AC21=1,COUNTA(Raw!AR21:IC21)&gt;0,COUNTA(Raw!ID21:YU21)=0),"",IF(AND(Raw!AC21=2,COUNTA(Raw!AR21:IC21)=0,COUNTA(Raw!ID21:MV21)&gt;0,COUNTA(Raw!MW21:YU21)=0),"",IF(AND(Raw!AC21=3,COUNTA(Raw!AP21:MV21)=0,COUNTA(Raw!MW21:YU21)&gt;0),"",1))))</f>
        <v/>
      </c>
      <c r="C21" s="19" t="str">
        <f>IF(A21=0,"",IF(AND(Raw!AK21=1,ISBLANK(Raw!AM21)=FALSE,ISBLANK(Raw!AO21)),"",IF(AND(Raw!AK21=2,ISBLANK(Raw!AM21),ISBLANK(Raw!AO21)=FALSE),"",1)))</f>
        <v/>
      </c>
      <c r="D21" s="19" t="str">
        <f>IF(A21=0,"",IF(COUNTA(Raw!AS21:AZ21)=0,"",IF(AND(Raw!AS21+Raw!AT21=100,Raw!AU21+Raw!AV21=100,Raw!AW21+Raw!AX21=100,Raw!AY21+Raw!AZ21=100),"",1)))</f>
        <v/>
      </c>
      <c r="E21" s="19" t="str">
        <f>IF(A21=0,"",IF(ISBLANK(Raw!AQ21),"",IF(Raw!AQ21=1,"",1)))</f>
        <v/>
      </c>
      <c r="F21" s="19" t="str">
        <f>IF(A21=0,"",IF(ISBLANK(Raw!AR21),"",IF(AND(Raw!AR21&gt;=0,Raw!AR21&lt;=100),"",1)))</f>
        <v/>
      </c>
      <c r="G21" s="19" t="str">
        <f>IF(A21=0,"",IF(AND(ISBLANK(Raw!BA21),ISBLANK(Raw!AS21)),"",IF(AND(Raw!AS21&gt;0,ISBLANK(Raw!BA21)=FALSE),"",1)))</f>
        <v/>
      </c>
      <c r="H21" s="19" t="str">
        <f>IF(A21=0,"",IF(COUNTA(Raw!BA21:BH21)=0,"",IF(AND(Raw!BA21=0,COUNTA(Raw!BB21:BH21)=0),"",IF(AND(Raw!BA21&gt;0,COUNTA(Raw!BB21:BH21)&gt;0),"",1))))</f>
        <v/>
      </c>
      <c r="I21" s="19" t="str">
        <f>IF(A21=0,"",IF(AND(ISBLANK(Raw!BI21),ISBLANK(Raw!BJ21)),"",IF(AND(Raw!BI21=1,ISBLANK(Raw!BJ21)=FALSE),"",IF(AND(Raw!BI21=2,ISBLANK(Raw!BJ21)),"",1))))</f>
        <v/>
      </c>
      <c r="J21" s="19" t="str">
        <f>IF(A21=0,"",IF(AND(ISBLANK(Raw!AT21),COUNTBLANK(Raw!BK21:BQ21)),"",IF(AND(Raw!AT21&gt;0,COUNTA(Raw!BK21:BQ21)&gt;0),"",IF(AND(Raw!AT21=0,COUNTA(Raw!BK21:BQ21)=0),"",1))))</f>
        <v/>
      </c>
      <c r="K21" s="19" t="str">
        <f>IF(A21=0,"",IF(AND(ISBLANK(Raw!AS21),COUNTA(Raw!BR21:BX21)=0),"",IF(AND(Raw!AS21&gt;0,COUNTA(Raw!BR21:BX21)&gt;0),"",IF(AND(Raw!AS21=0,COUNTA(Raw!BR21:BX21)=0),"",1))))</f>
        <v/>
      </c>
      <c r="L21" s="19" t="str">
        <f>IF(A21=0,"",IF(AND(COUNTA(Raw!BK21:BX21)=0,COUNTA(Raw!BY21:CH21)=0),"",IF(AND(COUNTIF(Raw!BK21:BX21,1)&gt;0,COUNTA(Raw!BY21:CH21)&gt;0),"",IF(AND(COUNTIF(Raw!BK21:BX21,1)=0,COUNTA(Raw!BY21:CH21)=0),"",1))))</f>
        <v/>
      </c>
      <c r="M21" s="19" t="str">
        <f>IF(A21=0,"",IF(AND(COUNTA(Raw!BK21:BX21)=0,COUNTA(Raw!CI21:CR21)),"",IF(AND(COUNTIF(Raw!BK21:BX21,3)&gt;0,COUNTA(Raw!CI21:CR21)&gt;0),"",IF(AND(COUNTIF(Raw!BK21:BX21,3)=0,COUNTA(Raw!CI21:CR21)=0),"",1))))</f>
        <v/>
      </c>
      <c r="N21" s="19" t="str">
        <f>IF(A21=0,"",IF(COUNTA(Raw!CS21:DF21)=0,"",IF(AND(COUNTIF(Raw!CS21:CV21,1)=1,COUNTA(Raw!CW21:DA21)&gt;0,COUNTA(Raw!DB21:DF21)=0),"",IF(AND(COUNTIF(Raw!CS21:CV21,2)=1,COUNTA(Raw!CW21:DA21)=0,COUNTA(Raw!DB21:DF21)&gt;0),"",IF(AND(COUNTA(Raw!CS21:CV21)&gt;0,COUNTA(Raw!CW21:DF21)=0),"",1)))))</f>
        <v/>
      </c>
      <c r="O21" s="19" t="str">
        <f>IF(A21=0,"",IF(COUNTA(Raw!DG21:DP21)=0,"",IF(AND(COUNTIF(Raw!BK21:BQ21,1)&gt;0,OR(COUNTIF(Raw!DG21:DP21,1)=1,COUNTIF(Raw!DG21:DP21,2)=1,COUNTIF(Raw!DG21:DP21,3)=1)),"",IF(AND(COUNTIF(Raw!BK21:BQ21,1)=0,AND(COUNTIF(Raw!DG21:DP21,1)=0,COUNTIF(Raw!DG21:DP21,2)=0,COUNTIF(Raw!DG21:DP21,3)=0)),"",1))))</f>
        <v/>
      </c>
      <c r="P21" s="19" t="str">
        <f>IF(A21=0,"",IF(COUNTA(Raw!DG21:DR21)=0,"",IF(AND(COUNTIF(Raw!DG21:DP21,4)=1,ISBLANK(Raw!DQ21)=FALSE,ISBLANK(Raw!DR21)),"",IF(AND(COUNTIF(Raw!DG21:DP21,7)=1,ISBLANK(Raw!DQ21),ISBLANK(Raw!DR21)=FALSE),"",IF(AND(COUNTA(Raw!DG21:DP21)&gt;0,COUNTIF(Raw!DG21:DP21,4)=0,COUNTIF(Raw!DG21:DP21,7)=0,COUNTA(Raw!DQ21:DR21)=0),"",1)))))</f>
        <v/>
      </c>
      <c r="Q21" s="19" t="str">
        <f>IF(A21=0,"",IF(AND(COUNTA(Raw!DS21:DU21)=0,COUNTA(Raw!BK21:BQ21)=0),"",IF(AND(COUNTIF(Raw!BK21:BQ21,1)&gt;0,COUNTA(Raw!DS21:DU21)&gt;0),"",IF(AND(COUNTIF(Raw!BK21:BQ21,1)=0,COUNTA(Raw!DS21:DU21)=0),"",1))))</f>
        <v/>
      </c>
      <c r="R21" s="19" t="str">
        <f>IF(A21=0,"",IF(AND(ISBLANK(Raw!AT21),ISBLANK(Raw!EJ21)),"",IF(AND(Raw!AT21&gt;0,ISBLANK(Raw!EJ21)=FALSE,Raw!EJ21&gt;=0,Raw!EJ21&lt;=7),"",IF(AND(Raw!AT21=0,ISBLANK(Raw!EJ21)),"",1))))</f>
        <v/>
      </c>
      <c r="S21" t="str">
        <f>IF(A21=0,"",IF(AND(ISBLANK(Raw!AS21),ISBLANK(Raw!EK21)),"",IF(AND(Raw!AS21&gt;0,ISBLANK(Raw!EK21)=FALSE),"",IF(AND(Raw!AS21=0,ISBLANK(Raw!EK21)),"",1))))</f>
        <v/>
      </c>
      <c r="T21" s="19" t="str">
        <f>IF(A21=0,"",IF(AND(ISBLANK(Raw!AT21),COUNTA(Raw!EL21:EQ21)=0),"",IF(AND(Raw!AT21&gt;0,COUNTA(Raw!EL21:EQ21)&gt;0),"",IF(AND(Raw!AT21=0,COUNTA(Raw!EL21:EQ21)=0),"",1))))</f>
        <v/>
      </c>
      <c r="U21" t="str">
        <f>IF(A21=0,"",IF(AND(ISBLANK(Raw!AT21),COUNTA(Raw!ER21:EU21)=0),"",IF(AND(Raw!AT21&gt;0,COUNTA(Raw!ER21:EU21)&gt;0),"",IF(AND(Raw!AT21=0,COUNTA(Raw!ER21:EU21)=0),"",1))))</f>
        <v/>
      </c>
      <c r="V21" t="str">
        <f>IF(A21=0,"",IF(AND(ISBLANK(Raw!AS21),COUNTA(Raw!EV21:FA21)=0),"",IF(AND(Raw!AS21&gt;0,COUNTA(Raw!EV21:FA21)&gt;0),"",IF(AND(Raw!AS21=0,COUNTA(Raw!EV21:FA21)=0),"",1))))</f>
        <v/>
      </c>
      <c r="W21" t="str">
        <f>IF(A21=0,"",IF(AND(ISBLANK(Raw!AS21),COUNTA(Raw!FB21:FE21)=0),"",IF(AND(Raw!AS21&gt;0,COUNTA(Raw!FB21:FE21)&gt;0),"",IF(AND(Raw!AS21=0,COUNTA(Raw!FB21:FE21)=0),"",1))))</f>
        <v/>
      </c>
      <c r="X21" t="str">
        <f>IF(A21=0,"",IF(AND(ISBLANK(Raw!AT21),COUNTA(Raw!FF21:FI21)=0),"",IF(AND(Raw!AT21&gt;0,COUNTA(Raw!FF21:FI21)&gt;0),"",IF(AND(Raw!AT21=0,COUNTA(Raw!FF21:FI21)=0),"",1))))</f>
        <v/>
      </c>
      <c r="Y21" t="str">
        <f>IF(A21=0,"",IF(AND(ISBLANK(Raw!AS21),COUNTA(Raw!FJ21:FM21)=0),"",IF(AND(Raw!AS21&gt;0,COUNTA(Raw!FJ21:FM21)&gt;0),"",IF(AND(Raw!AS21=0,COUNTA(Raw!FJ21:FM21)=0),"",1))))</f>
        <v/>
      </c>
      <c r="Z21" t="str">
        <f>IF(A21=0,"",IF(AND(COUNTA(Raw!FN21:FT21)=0,ISBLANK(Raw!FU21)),"",IF(AND(COUNTIF(Raw!FN21:FT21,1)&gt;0,ISBLANK(Raw!FU21)=FALSE),"",IF(AND(COUNTIF(Raw!FN21:FT21,1)=0,ISBLANK(Raw!FU21)),"",1))))</f>
        <v/>
      </c>
      <c r="AA21" s="19" t="str">
        <f>IF(A21=0,"",IF(AND(ISBLANK(Raw!BI21),COUNTA(Raw!FV21:GH21)=0),"",IF(AND(Raw!BI21&lt;&gt;1,COUNTIF(Raw!FV21:GH21,6)=0),"",IF(Raw!BI21=1,"",1))))</f>
        <v/>
      </c>
      <c r="AB21" t="str">
        <f>IF(A21=0,"",IF(AND(ISBLANK(Raw!GI21),COUNTA(Raw!GJ21:GQ21)=0),"",IF(AND(Raw!GI21=1,COUNTA(Raw!GJ21:GQ21)&gt;0),"",IF(AND(Raw!GI21=2,COUNTA(Raw!GJ21:GQ21)=0),"",1))))</f>
        <v/>
      </c>
      <c r="AC21" s="19" t="str">
        <f>IF(A21=0,"",IF(AND(COUNTA(Raw!GY21:HF21)=0,ISBLANK(Raw!HG21)),"",IF(AND(OR(COUNTIF(Raw!GY21:HE21,1)&gt;0,COUNTIF(Raw!GY21:HE21,2)&gt;0),ISBLANK(Raw!HG21)=FALSE),"",IF(AND(COUNTA(Raw!GY21:HF21)&gt;0,ISBLANK(Raw!HG21),COUNTIF(Raw!GY21:HE21,1)=0,COUNTIF(Raw!GY21:HE21,2)=0),"",1))))</f>
        <v/>
      </c>
      <c r="AD21" s="19" t="str">
        <f>IF(A21=0,"",IF(COUNTA(Raw!HU21:IB21)=0,"",IF(AND(Raw!AK21&lt;&gt;2,COUNTIF(Raw!HU21:IA21,2)=0,COUNTIF(Raw!HU21:IA21,3)=0),"",IF(Raw!AK21=2,"",1))))</f>
        <v/>
      </c>
      <c r="AE21" s="19" t="str">
        <f>IF(A21=0,"",IF(AND(Raw!AK21=2,ISBLANK(Raw!IC21)=FALSE),"",IF(AND(Raw!AK21&lt;&gt;2,ISBLANK(Raw!IC21)),"",1)))</f>
        <v/>
      </c>
      <c r="AF21" s="19" t="str">
        <f>IF(A21=0,"",IF(COUNTA(Raw!ID21:IF21)=0,"",IF(AND(MATCH(2023-Raw!ID21,Code!$A$3:$A$12,1)=Raw!IF21,2023-Raw!ID21=Raw!IE21),"",1)))</f>
        <v/>
      </c>
      <c r="AG21" s="19" t="str">
        <f>IF(A21=0,"",IF(COUNTA(Raw!IG21:II21)=0,"",IF(AND(Raw!IG21=4,ISBLANK(Raw!II21)=FALSE),"",IF(AND(Raw!IG21&lt;&gt;4,ISBLANK(Raw!II21)),"",1))))</f>
        <v/>
      </c>
      <c r="AH21" s="19" t="str">
        <f>IF(A21=0,"",IF(COUNTA(Raw!IJ21:IM21)=0,"",IF(AND(Raw!IJ21=1,ISBLANK(Raw!IK21)=FALSE),"",IF(AND(Raw!IJ21=2,COUNTA(Raw!IK21:IM21)&gt;0),"",1))))</f>
        <v/>
      </c>
      <c r="AI21" s="19" t="str">
        <f>IF(A21=0,"",IF(COUNTA(Raw!IK21:IM21)=0,"",IF(AND(Raw!IK21=1,ISBLANK(Raw!IL21)=FALSE),"",IF(AND(Raw!IK21=2,COUNTA(Raw!IL21:IM21)=0),"",1))))</f>
        <v/>
      </c>
      <c r="AJ21" s="19" t="str">
        <f>IF(A21=0,"",IF(COUNTA(Raw!JD21:JJ21)=0,"",IF(AND(Raw!JD21&gt;600,COUNTA(Raw!JE21:JI21)&gt;0),"",IF(AND(Raw!JD21&lt;=600,COUNTA(Raw!JE21:JJ21)=0),"",1))))</f>
        <v/>
      </c>
      <c r="AK21" s="19" t="str">
        <f>IF(A21=0,"",IF(COUNTA(Raw!JK21:KA21)=0,"",IF(AND(Raw!JK21=1,COUNTA(Raw!JM21:JV21)&gt;0),"",IF(AND(Raw!JK21=3,COUNTA(Raw!JM21:JV21)&gt;0,COUNTA(Raw!JW21:KA21)=0),"",IF(AND(ISBLANK(Raw!JK21)=FALSE,Raw!JK21&lt;&gt;1,Raw!JK21&lt;&gt;3,COUNTA(Raw!JM21:KA21)=0),"",1)))))</f>
        <v/>
      </c>
      <c r="AL21" s="19" t="str">
        <f>IF(A21=0,"",IF(COUNTA(Raw!JW21:KA21)=0,"",IF(AND(COUNTIF(Raw!JW21:JZ21,4)=0,COUNTA(Raw!JW21:JZ21)&gt;0,ISBLANK(Raw!KA21)=FALSE),"",IF(AND(COUNTIF(Raw!JW21:KA21,4)&gt;0,ISBLANK(Raw!KA21)),"",1))))</f>
        <v/>
      </c>
      <c r="AM21" s="19" t="str">
        <f>IF(A21=0,"",IF(COUNTA(Raw!KT21:KU21)=0,"",IF(AND(Raw!KT21=1,ISBLANK(Raw!KU21)=FALSE),"",IF(AND(Raw!KT21=2,ISBLANK(Raw!KU21)),"",1))))</f>
        <v/>
      </c>
      <c r="AN21" s="19" t="str">
        <f>IF(A21=0,"",IF(COUNTA(Raw!KX21:LF21)=0,"",IF(AND(COUNTIF(Raw!KX21:LB21,5)=1,COUNTA(Raw!KX21:LB21)=1,COUNTA(Raw!LC21:LF21)=0),"",IF(AND(COUNTIF(Raw!KX21:LB21,5)=0,COUNTA(Raw!KX21:LB21)&gt;0,COUNTA(Raw!LC21:LF21)&gt;0),"",1))))</f>
        <v/>
      </c>
      <c r="AO21" s="19" t="str">
        <f>IF(A21=0,"",IF(COUNTA(Raw!LM21:LU21)=0,"",IF(AND(Raw!LM21=1,ISBLANK(Raw!LN21)=FALSE,COUNTA(Raw!LO21:LU21)&gt;0),"",IF(AND(Raw!LM21=2,COUNTA(Raw!LN21:LU21)=0),"",1))))</f>
        <v/>
      </c>
      <c r="AP21" s="19" t="str">
        <f>IF(A21=0,"",IF(COUNTA(Raw!MY21:OG21)=0,"",IF(AND(Raw!MY21=2,COUNTA(Raw!MZ21:OG21)=0),"",IF(AND(Raw!MY21=1,COUNTA(Raw!MZ21:OG21)&gt;0),"",1))))</f>
        <v/>
      </c>
      <c r="AQ21" s="19" t="str">
        <f>IF(A21=0,"",IF(COUNTA(Raw!NC21:NW21)=0,"",IF(AND(COUNTIF(Raw!NC21:NG21,3)&gt;0,COUNTA(Raw!NH21:NQ21)&gt;0),"",IF(AND(COUNTA(Raw!NC21:NG21)&gt;0,COUNTIF(Raw!NC21:NG21,3)=0,COUNTA(Raw!NH21:NW21)=0),"",1))))</f>
        <v/>
      </c>
      <c r="AR21" s="19" t="str">
        <f>IF(A21=0,"",IF(COUNTA(Raw!NH21:NW21)=0,"",IF(AND(COUNTIF(Raw!NH21:NQ21,10)&gt;0,COUNTA(Raw!NR21:NW21)&gt;0),"",IF(AND(COUNTA(Raw!NH21:NQ21)&gt;0,COUNTIF(Raw!NH21:NQ21,10)=0,COUNTA(Raw!NR21:NY21)=0),"",1))))</f>
        <v/>
      </c>
      <c r="AS21" s="19" t="str">
        <f>IF(A21=0,"",IF(COUNTA(Raw!NY21:OG21)=0,"",IF(AND(Raw!NY21=1,COUNTA(Raw!NZ21:OG21)&gt;0),"",IF(AND(Raw!NY21=2,COUNTA(Raw!NZ21:OG21)=0),"",1))))</f>
        <v/>
      </c>
      <c r="AT21" s="19" t="str">
        <f>IF(A21=0,"",IF(COUNTA(Raw!OH21:OY21)=0,"",IF(AND(Raw!OH21=1,COUNTA(Raw!OI21:OY21)&gt;0),"",IF(AND(Raw!OH21=2,COUNTA(Raw!OI21:OY21)=0),"",1))))</f>
        <v/>
      </c>
      <c r="AU21" s="19" t="str">
        <f>IF(A21=0,"",IF(COUNTA(Raw!PR21:QB21)=0,"",
IF(AND(OR(AND(COUNTIF(Raw!PR21:QB21,1)=1,COUNTA(Raw!QI21:QY21)&gt;0),AND(COUNTIF(Raw!PR21:QB21,1)=0,COUNTA(Raw!QI21:QY21)=0)),OR(AND(COUNTIF(Raw!PR21:QB21,2)=1,COUNTA(Raw!QZ21:RP21)&gt;0),AND(COUNTIF(Raw!PR21:QB21,2)=0,COUNTA(Raw!QZ21:RP21)=0)),OR(AND(COUNTIF(Raw!PR21:QB21,3)=1,COUNTA(Raw!RQ21:SG21)&gt;0),AND(COUNTIF(Raw!PR21:QB21,3)=0,COUNTA(Raw!RQ21:SG21)=0)),OR(AND(COUNTIF(Raw!PR21:QB21,4)=1,COUNTA(Raw!SH21:ST21)&gt;0),AND(COUNTIF(Raw!PR21:QB21,4)=0,COUNTA(Raw!SH21:ST21)=0)),OR(AND(COUNTIF(Raw!PR21:QB21,5)=1,COUNTA(Raw!SU21:TG21)&gt;0),AND(COUNTIF(Raw!PR21:QB21,5)=0,COUNTA(Raw!SU21:TG21)=0)),OR(AND(COUNTIF(Raw!PR21:QB21,6)=1,COUNTA(Raw!TH21:TT21)&gt;0),AND(COUNTIF(Raw!PR21:QB21,6)=0,COUNTA(Raw!TH21:TT21)=0)),OR(AND(COUNTIF(Raw!PR21:QB21,7)=1,COUNTA(Raw!TU21:UI21)&gt;0),AND(COUNTIF(Raw!PR21:QB21,7)=0,COUNTA(Raw!TU21:UI21)=0)),OR(AND(COUNTIF(Raw!PR21:QB21,8)=1,COUNTA(Raw!UJ21:UV21)&gt;0),AND(COUNTIF(Raw!PR21:QB21,8)=0,COUNTA(Raw!UJ21:UV21)=0)),OR(AND(COUNTIF(Raw!PR21:QB21,9)=1,COUNTA(Raw!UW21:VG21)&gt;0),AND(COUNTIF(Raw!PR21:QB21,9)=0,COUNTA(Raw!UW21:VG21)=0)),OR(AND(COUNTIF(Raw!PR21:QB21,10)=1,COUNTA(Raw!VH21:VP21)&gt;0),AND(COUNTIF(Raw!PR21:QB21,10)=0,COUNTA(Raw!VH21:VP21)=0)),OR(AND(COUNTIF(Raw!PR21:QB21,11)=1,COUNTA(Raw!VQ21:WK21)&gt;0),AND(COUNTIF(Raw!PR21:QB21,11)=0,COUNTA(Raw!VQ21:WK21)=0))),"",1)))</f>
        <v/>
      </c>
      <c r="AV21" s="19" t="str">
        <f>IF(A21=0,"",IF(COUNTA(Raw!QI21:QY21)=0,"",IF(AND(OR(AND(Raw!QI21=4,COUNTIF(Raw!QR21:QY21,1)=0),Raw!QI21&lt;&gt;4),OR(AND(Raw!QJ21=4,COUNTIF(Raw!QR21:QY21,2)=0),Raw!QJ21&lt;&gt;4),OR(AND(Raw!QK21=4,COUNTIF(Raw!QR21:QY21,3)=0),Raw!QK21&lt;&gt;4),OR(AND(Raw!QL21=4,COUNTIF(Raw!QR21:QY21,4)=0),Raw!QL21&lt;&gt;4),OR(AND(Raw!QM21=4,COUNTIF(Raw!QR21:QY21,5)=0),Raw!QM21&lt;&gt;4),OR(AND(Raw!QN21=4,COUNTIF(Raw!QR21:QY21,6)=0),Raw!QN21&lt;&gt;4),OR(AND(Raw!QO21=4,COUNTIF(Raw!QR21:QY21,7)=0),Raw!QO21&lt;&gt;4),OR(AND(Raw!QP21=4,COUNTIF(Raw!QR21:QY21,8)=0),Raw!QP21&lt;&gt;4)),"",1)))</f>
        <v/>
      </c>
      <c r="AW21" t="str">
        <f>IF(A21=0,"",IF(COUNTA(Raw!QZ21:RP21)=0,"",IF(AND(OR(AND(Raw!QZ21=4,COUNTIF(Raw!RI21:RP21,1)=0),Raw!QZ21&lt;&gt;4),OR(AND(Raw!RA21=4,COUNTIF(Raw!RI21:RP21,2)=0),Raw!RA21&lt;&gt;4),OR(AND(Raw!RB21=4,COUNTIF(Raw!RI21:RP21,3)=0),Raw!RB21&lt;&gt;4),OR(AND(Raw!RC21=4,COUNTIF(Raw!RI21:RP21,4)=0),Raw!RC21&lt;&gt;4),OR(AND(Raw!RD21=4,COUNTIF(Raw!RI21:RP21,5)=0),Raw!RD21&lt;&gt;4),OR(AND(Raw!RE21=4,COUNTIF(Raw!RI21:RP21,6)=0),Raw!RE21&lt;&gt;4),OR(AND(Raw!RF21=4,COUNTIF(Raw!RI21:RP21,7)=0),Raw!RF21&lt;&gt;4),OR(AND(Raw!RG21=4,COUNTIF(Raw!RI21:RP21,8)=0),Raw!RG21&lt;&gt;4)),"",1)))</f>
        <v/>
      </c>
      <c r="AX21" t="str">
        <f>IF(A21=0,"",IF(COUNTA(Raw!RQ21:SG21)=0,"",IF(AND(OR(AND(Raw!RQ21=4,COUNTIF(Raw!RZ21:SG21,1)=0),Raw!RQ21&lt;&gt;4),OR(AND(Raw!RR21=4,COUNTIF(Raw!RZ21:SG21,2)=0),Raw!RR21&lt;&gt;4),OR(AND(Raw!RS21=4,COUNTIF(Raw!RZ21:SG21,3)=0),Raw!RS21&lt;&gt;4),OR(AND(Raw!RT21=4,COUNTIF(Raw!RZ21:SG21,4)=0),Raw!RT21&lt;&gt;4),OR(AND(Raw!RU21=4,COUNTIF(Raw!RZ21:SG21,5)=0),Raw!RU21&lt;&gt;4),OR(AND(Raw!RV21=4,COUNTIF(Raw!RZ21:SG21,6)=0),Raw!RV21&lt;&gt;4),OR(AND(Raw!RW21=4,COUNTIF(Raw!RZ21:SG21,7)=0),Raw!RW21&lt;&gt;4),OR(AND(Raw!RX21=4,COUNTIF(Raw!RZ21:SG21,8)=0),Raw!RX21&lt;&gt;4)),"",1)))</f>
        <v/>
      </c>
      <c r="AY21" t="str">
        <f>IF(A21=0,"",IF(COUNTA(Raw!SH21:ST21)=0,"",IF(AND(OR(AND(Raw!SH21=4,COUNTIF(Raw!SO21:ST21,1)=0),Raw!SH21&lt;&gt;4),OR(AND(Raw!SI21=4,COUNTIF(Raw!SO21:ST21,2)=0),Raw!SI21&lt;&gt;4),OR(AND(Raw!SJ21=4,COUNTIF(Raw!SO21:ST21,3)=0),Raw!SJ21&lt;&gt;4),OR(AND(Raw!SK21=4,COUNTIF(Raw!SO21:ST21,4)=0),Raw!SK21&lt;&gt;4),OR(AND(Raw!SL21=4,COUNTIF(Raw!SO21:ST21,5)=0),Raw!SL21&lt;&gt;4),OR(AND(Raw!SM21=4,COUNTIF(Raw!SO21:ST21,6)=0),Raw!SM21&lt;&gt;4)),"",1)))</f>
        <v/>
      </c>
      <c r="AZ21" t="str">
        <f>IF(A21=0,"",IF(COUNTA(Raw!SU21:TG21)=0,"",IF(AND(OR(AND(Raw!SU21=4,COUNTIF(Raw!TB21:TG21,1)=0),Raw!SU21&lt;&gt;4),OR(AND(Raw!SV21=4,COUNTIF(Raw!TB21:TG21,2)=0),Raw!SV21&lt;&gt;4),OR(AND(Raw!SW21=4,COUNTIF(Raw!TB21:TG21,3)=0),Raw!SW21&lt;&gt;4),OR(AND(Raw!SX21=4,COUNTIF(Raw!TB21:TG21,4)=0),Raw!SX21&lt;&gt;4),OR(AND(Raw!SY21=4,COUNTIF(Raw!TB21:TG21,5)=0),Raw!SY21&lt;&gt;4),OR(AND(Raw!SZ21=4,COUNTIF(Raw!TB21:TG21,6)=0),Raw!SZ21&lt;&gt;4)),"",1)))</f>
        <v/>
      </c>
      <c r="BA21" t="str">
        <f>IF(A21=0,"",IF(COUNTA(Raw!TH21:TT21)=0,"",IF(AND(OR(AND(Raw!TH21=4,COUNTIF(Raw!TO21:TT21,1)=0),Raw!TH21&lt;&gt;4),OR(AND(Raw!TI21=4,COUNTIF(Raw!TO21:TT21,2)=0),Raw!TI21&lt;&gt;4),OR(AND(Raw!TJ21=4,COUNTIF(Raw!TO21:TT21,3)=0),Raw!TJ21&lt;&gt;4),OR(AND(Raw!TK21=4,COUNTIF(Raw!TO21:TT21,4)=0),Raw!TK21&lt;&gt;4),OR(AND(Raw!TL21=4,COUNTIF(Raw!TO21:TT21,5)=0),Raw!TL21&lt;&gt;4),OR(AND(Raw!TM21=4,COUNTIF(Raw!TO21:TT21,6)=0),Raw!TM21&lt;&gt;4)),"",1)))</f>
        <v/>
      </c>
      <c r="BB21" t="str">
        <f>IF(A21=0,"",IF(COUNTA(Raw!TU21:UI21)=0,"",IF(AND(OR(AND(Raw!TU21=4,COUNTIF(Raw!UC21:UI21,1)=0),Raw!TU21&lt;&gt;4),OR(AND(Raw!TV21=4,COUNTIF(Raw!UC21:UI21,2)=0),Raw!TV21&lt;&gt;4),OR(AND(Raw!TW21=4,COUNTIF(Raw!UC21:UI21,3)=0),Raw!TW21&lt;&gt;4),OR(AND(Raw!TX21=4,COUNTIF(Raw!UC21:UI21,4)=0),Raw!TX21&lt;&gt;4),OR(AND(Raw!TY21=4,COUNTIF(Raw!UC21:UI21,5)=0),Raw!TY21&lt;&gt;4),OR(AND(Raw!TZ21=4,COUNTIF(Raw!UC21:UI21,6)=0),Raw!TZ21&lt;&gt;4),OR(AND(Raw!UA21=4,COUNTIF(Raw!UC21:UI21,7)=0),Raw!UA21&lt;&gt;4)),"",1)))</f>
        <v/>
      </c>
      <c r="BC21" t="str">
        <f>IF(A21=0,"",IF(COUNTA(Raw!UJ21:UV21)=0,"",IF(AND(OR(AND(Raw!UJ21=4,COUNTIF(Raw!UQ21:UV21,1)=0),Raw!UJ21&lt;&gt;4),OR(AND(Raw!UK21=4,COUNTIF(Raw!UQ21:UV21,2)=0),Raw!UK21&lt;&gt;4),OR(AND(Raw!UL21=4,COUNTIF(Raw!UQ21:UV21,3)=0),Raw!UL21&lt;&gt;4),OR(AND(Raw!UM21=4,COUNTIF(Raw!UQ21:UV21,4)=0),Raw!UM21&lt;&gt;4),OR(AND(Raw!UN21=4,COUNTIF(Raw!UQ21:UV21,5)=0),Raw!UN21&lt;&gt;4),OR(AND(Raw!UO21=4,COUNTIF(Raw!UQ21:UV21,6)=0),Raw!UO21&lt;&gt;4)),"",1)))</f>
        <v/>
      </c>
      <c r="BD21" t="str">
        <f>IF(A21=0,"",IF(COUNTA(Raw!UW21:VG21)=0,"",IF(AND(OR(AND(Raw!UW21=4,COUNTIF(Raw!VC21:VG21,1)=0),Raw!UW21&lt;&gt;4),OR(AND(Raw!UX21=4,COUNTIF(Raw!VC21:VG21,2)=0),Raw!UX21&lt;&gt;4),OR(AND(Raw!UY21=4,COUNTIF(Raw!VC21:VG21,3)=0),Raw!UY21&lt;&gt;4),OR(AND(Raw!UZ21=4,COUNTIF(Raw!VC21:VG21,4)=0),Raw!UZ21&lt;&gt;4),OR(AND(Raw!VA21=4,COUNTIF(Raw!VC21:VG21,5)=0),Raw!VA21&lt;&gt;4)),"",1)))</f>
        <v/>
      </c>
      <c r="BE21" t="str">
        <f>IF(A21=0,"",IF(COUNTA(Raw!VH21:VP21)=0,"",
IF(AND(
OR(AND(Raw!VH21=4,COUNTIF(Raw!VM21:VP21,1)=0),Raw!VH21&lt;&gt;4),
OR(AND(Raw!VI21=4,COUNTIF(Raw!VM21:VP21,2)=0),Raw!VI21&lt;&gt;4),
OR(AND(Raw!VJ21=4,COUNTIF(Raw!VM21:VP21,3)=0),Raw!VJ21&lt;&gt;4),
OR(AND(Raw!VK21=4,COUNTIF(Raw!VM21:VP21,4)=0),Raw!VK21&lt;&gt;4)
),"",1)))</f>
        <v/>
      </c>
      <c r="BF21" t="str">
        <f>IF(A21=0,"",IF(COUNTA(Raw!VQ21:WK21)=0,"",
IF(AND(
OR(AND(Raw!VQ21=4,COUNTIF(Raw!WB21:WK21,1)=0),Raw!VQ21&lt;&gt;4),
OR(AND(Raw!VR21=4,COUNTIF(Raw!WB21:WK21,2)=0),Raw!VR21&lt;&gt;4),
OR(AND(Raw!VS21=4,COUNTIF(Raw!WB21:WK21,3)=0),Raw!VS21&lt;&gt;4),
OR(AND(Raw!VT21=4,COUNTIF(Raw!WB21:WK21,4)=0),Raw!VT21&lt;&gt;4),
OR(AND(Raw!VU21=4,COUNTIF(Raw!WB21:WK21,5)=0),Raw!VU21&lt;&gt;4),
OR(AND(Raw!VV21=4,COUNTIF(Raw!WB21:WK21,6)=0),Raw!VV21&lt;&gt;4),
OR(AND(Raw!VW21=4,COUNTIF(Raw!WB21:WK21,7)=0),Raw!VW21&lt;&gt;4),
OR(AND(Raw!VX21=4,COUNTIF(Raw!WB21:WK21,8)=0),Raw!VX21&lt;&gt;4),
OR(AND(Raw!VY21=4,COUNTIF(Raw!WB21:WK21,9)=0),Raw!VX21&lt;&gt;4),
OR(AND(Raw!VZ21=4,COUNTIF(Raw!WB21:WK21,10)=0),Raw!VZ21&lt;&gt;4)
),"",1)))</f>
        <v/>
      </c>
      <c r="BG21" t="str">
        <f>IF(A21=0,"",IF(COUNTA(Raw!WL21:XB21)=0,"",
IF(AND(
OR(AND(Raw!WL21=4,COUNTIF(Raw!WU21:XB21,1)=0),Raw!WL21&lt;&gt;4),
OR(AND(Raw!WM21=4,COUNTIF(Raw!WU21:XB21,2)=0),Raw!WM21&lt;&gt;4),
OR(AND(Raw!WN21=4,COUNTIF(Raw!WU21:XB21,3)=0),Raw!WN21&lt;&gt;4),
OR(AND(Raw!WO21=4,COUNTIF(Raw!WU21:XB21,4)=0),Raw!WO21&lt;&gt;4),
OR(AND(Raw!WP21=4,COUNTIF(Raw!WU21:XB21,5)=0),Raw!WP21&lt;&gt;4),
OR(AND(Raw!WQ21=4,COUNTIF(Raw!WU21:XB21,6)=0),Raw!WQ21&lt;&gt;4),
OR(AND(Raw!WR21=4,COUNTIF(Raw!WU21:XB21,7)=0),Raw!WR21&lt;&gt;4),
OR(AND(Raw!WS21=4,COUNTIF(Raw!WU21:XB21,8)=0),Raw!WS21&lt;&gt;4)
),"",1)))</f>
        <v/>
      </c>
      <c r="BH21" t="str">
        <f>IF(A21=0,"",IF(COUNTA(Raw!XC21:XK21)=0,"",
IF(AND(
OR(AND(Raw!XC21=4,COUNTIF(Raw!XH21:XK21,1)=0),Raw!XC21&lt;&gt;4),
OR(AND(Raw!XD21=4,COUNTIF(Raw!XH21:XK21,2)=0),Raw!XD21&lt;&gt;4),
OR(AND(Raw!XE21=4,COUNTIF(Raw!XH21:XK21,3)=0),Raw!XE21&lt;&gt;4),
OR(AND(Raw!XF21=4,COUNTIF(Raw!XH21:XK21,4)=0),Raw!XF21&lt;&gt;4)
),"",1)))</f>
        <v/>
      </c>
      <c r="BI21" t="str">
        <f>IF(A21=0,"",IF(COUNTA(Raw!XL21:XT21)=0,"",
IF(AND(
OR(AND(Raw!XL21=4,COUNTIF(Raw!XQ21:XT21,1)=0),Raw!XL21&lt;&gt;4),
OR(AND(Raw!XM21=4,COUNTIF(Raw!XQ21:XT21,2)=0),Raw!XM21&lt;&gt;4),
OR(AND(Raw!XN21=4,COUNTIF(Raw!XQ21:XT21,3)=0),Raw!XN21&lt;&gt;4),
OR(AND(Raw!XO21=4,COUNTIF(Raw!XQ21:XT21,4)=0),Raw!XO21&lt;&gt;4)
),"",1)))</f>
        <v/>
      </c>
      <c r="BJ21" t="str">
        <f>IF(A21=0,"",IF(COUNTA(Raw!XU21:YI21)=0,"",
IF(AND(
OR(AND(Raw!XU21=4,COUNTIF(Raw!YC21:YI21,1)=0),Raw!XU21&lt;&gt;4),
OR(AND(Raw!XV21=4,COUNTIF(Raw!YC21:YI21,2)=0),Raw!XV21&lt;&gt;4),
OR(AND(Raw!XW21=4,COUNTIF(Raw!YC21:YI21,3)=0),Raw!XW21&lt;&gt;4),
OR(AND(Raw!XX21=4,COUNTIF(Raw!YC21:YI21,4)=0),Raw!XX21&lt;&gt;4),
OR(AND(Raw!XY21=4,COUNTIF(Raw!YC21:YI21,5)=0),Raw!XY21&lt;&gt;4),
OR(AND(Raw!XZ21=4,COUNTIF(Raw!YC21:YI21,6)=0),Raw!XZ21&lt;&gt;4),
OR(AND(Raw!YA21=4,COUNTIF(Raw!YC21:YI21,7)=0),Raw!YA21&lt;&gt;4)
),"",1)))</f>
        <v/>
      </c>
      <c r="BK21" t="str">
        <f>IF(A21=0,"",IF(COUNTA(Raw!YJ21:YR21)=0,"",
IF(AND(
OR(AND(Raw!YJ21=4,COUNTIF(Raw!YO21:YR21,1)=0),Raw!YJ21&lt;&gt;4),
OR(AND(Raw!YK21=4,COUNTIF(Raw!YO21:YR21,2)=0),Raw!YK21&lt;&gt;4),
OR(AND(Raw!YL21=4,COUNTIF(Raw!YO21:YR21,3)=0),Raw!YL21&lt;&gt;4),
OR(AND(Raw!YM21=4,COUNTIF(Raw!YO21:YR21,4)=0),Raw!YM21&lt;&gt;4)
),"",1)))</f>
        <v/>
      </c>
      <c r="BL21" t="str">
        <f>IF(A21=0,"",IF(COUNTA(Raw!YS21:YU21)=0,"",IF(AND(Raw!YS21=4,ISBLANK(Raw!YU21)),"",IF(AND(Raw!YS21&lt;&gt;4,ISBLANK(Raw!YU21)=FALSE),"",1))))</f>
        <v/>
      </c>
    </row>
    <row r="22" spans="1:64">
      <c r="A22" s="20">
        <f>Raw!A22</f>
        <v>0</v>
      </c>
      <c r="B22" s="19" t="str">
        <f>IF(A22=0,"",IF(AND(Raw!AC22=1,COUNTA(Raw!AR22:IC22)&gt;0,COUNTA(Raw!ID22:YU22)=0),"",IF(AND(Raw!AC22=2,COUNTA(Raw!AR22:IC22)=0,COUNTA(Raw!ID22:MV22)&gt;0,COUNTA(Raw!MW22:YU22)=0),"",IF(AND(Raw!AC22=3,COUNTA(Raw!AP22:MV22)=0,COUNTA(Raw!MW22:YU22)&gt;0),"",1))))</f>
        <v/>
      </c>
      <c r="C22" s="19" t="str">
        <f>IF(A22=0,"",IF(AND(Raw!AK22=1,ISBLANK(Raw!AM22)=FALSE,ISBLANK(Raw!AO22)),"",IF(AND(Raw!AK22=2,ISBLANK(Raw!AM22),ISBLANK(Raw!AO22)=FALSE),"",1)))</f>
        <v/>
      </c>
      <c r="D22" s="19" t="str">
        <f>IF(A22=0,"",IF(COUNTA(Raw!AS22:AZ22)=0,"",IF(AND(Raw!AS22+Raw!AT22=100,Raw!AU22+Raw!AV22=100,Raw!AW22+Raw!AX22=100,Raw!AY22+Raw!AZ22=100),"",1)))</f>
        <v/>
      </c>
      <c r="E22" s="19" t="str">
        <f>IF(A22=0,"",IF(ISBLANK(Raw!AQ22),"",IF(Raw!AQ22=1,"",1)))</f>
        <v/>
      </c>
      <c r="F22" s="19" t="str">
        <f>IF(A22=0,"",IF(ISBLANK(Raw!AR22),"",IF(AND(Raw!AR22&gt;=0,Raw!AR22&lt;=100),"",1)))</f>
        <v/>
      </c>
      <c r="G22" s="19" t="str">
        <f>IF(A22=0,"",IF(AND(ISBLANK(Raw!BA22),ISBLANK(Raw!AS22)),"",IF(AND(Raw!AS22&gt;0,ISBLANK(Raw!BA22)=FALSE),"",1)))</f>
        <v/>
      </c>
      <c r="H22" s="19" t="str">
        <f>IF(A22=0,"",IF(COUNTA(Raw!BA22:BH22)=0,"",IF(AND(Raw!BA22=0,COUNTA(Raw!BB22:BH22)=0),"",IF(AND(Raw!BA22&gt;0,COUNTA(Raw!BB22:BH22)&gt;0),"",1))))</f>
        <v/>
      </c>
      <c r="I22" s="19" t="str">
        <f>IF(A22=0,"",IF(AND(ISBLANK(Raw!BI22),ISBLANK(Raw!BJ22)),"",IF(AND(Raw!BI22=1,ISBLANK(Raw!BJ22)=FALSE),"",IF(AND(Raw!BI22=2,ISBLANK(Raw!BJ22)),"",1))))</f>
        <v/>
      </c>
      <c r="J22" s="19" t="str">
        <f>IF(A22=0,"",IF(AND(ISBLANK(Raw!AT22),COUNTBLANK(Raw!BK22:BQ22)),"",IF(AND(Raw!AT22&gt;0,COUNTA(Raw!BK22:BQ22)&gt;0),"",IF(AND(Raw!AT22=0,COUNTA(Raw!BK22:BQ22)=0),"",1))))</f>
        <v/>
      </c>
      <c r="K22" s="19" t="str">
        <f>IF(A22=0,"",IF(AND(ISBLANK(Raw!AS22),COUNTA(Raw!BR22:BX22)=0),"",IF(AND(Raw!AS22&gt;0,COUNTA(Raw!BR22:BX22)&gt;0),"",IF(AND(Raw!AS22=0,COUNTA(Raw!BR22:BX22)=0),"",1))))</f>
        <v/>
      </c>
      <c r="L22" s="19" t="str">
        <f>IF(A22=0,"",IF(AND(COUNTA(Raw!BK22:BX22)=0,COUNTA(Raw!BY22:CH22)=0),"",IF(AND(COUNTIF(Raw!BK22:BX22,1)&gt;0,COUNTA(Raw!BY22:CH22)&gt;0),"",IF(AND(COUNTIF(Raw!BK22:BX22,1)=0,COUNTA(Raw!BY22:CH22)=0),"",1))))</f>
        <v/>
      </c>
      <c r="M22" s="19" t="str">
        <f>IF(A22=0,"",IF(AND(COUNTA(Raw!BK22:BX22)=0,COUNTA(Raw!CI22:CR22)),"",IF(AND(COUNTIF(Raw!BK22:BX22,3)&gt;0,COUNTA(Raw!CI22:CR22)&gt;0),"",IF(AND(COUNTIF(Raw!BK22:BX22,3)=0,COUNTA(Raw!CI22:CR22)=0),"",1))))</f>
        <v/>
      </c>
      <c r="N22" s="19" t="str">
        <f>IF(A22=0,"",IF(COUNTA(Raw!CS22:DF22)=0,"",IF(AND(COUNTIF(Raw!CS22:CV22,1)=1,COUNTA(Raw!CW22:DA22)&gt;0,COUNTA(Raw!DB22:DF22)=0),"",IF(AND(COUNTIF(Raw!CS22:CV22,2)=1,COUNTA(Raw!CW22:DA22)=0,COUNTA(Raw!DB22:DF22)&gt;0),"",IF(AND(COUNTA(Raw!CS22:CV22)&gt;0,COUNTA(Raw!CW22:DF22)=0),"",1)))))</f>
        <v/>
      </c>
      <c r="O22" s="19" t="str">
        <f>IF(A22=0,"",IF(COUNTA(Raw!DG22:DP22)=0,"",IF(AND(COUNTIF(Raw!BK22:BQ22,1)&gt;0,OR(COUNTIF(Raw!DG22:DP22,1)=1,COUNTIF(Raw!DG22:DP22,2)=1,COUNTIF(Raw!DG22:DP22,3)=1)),"",IF(AND(COUNTIF(Raw!BK22:BQ22,1)=0,AND(COUNTIF(Raw!DG22:DP22,1)=0,COUNTIF(Raw!DG22:DP22,2)=0,COUNTIF(Raw!DG22:DP22,3)=0)),"",1))))</f>
        <v/>
      </c>
      <c r="P22" s="19" t="str">
        <f>IF(A22=0,"",IF(COUNTA(Raw!DG22:DR22)=0,"",IF(AND(COUNTIF(Raw!DG22:DP22,4)=1,ISBLANK(Raw!DQ22)=FALSE,ISBLANK(Raw!DR22)),"",IF(AND(COUNTIF(Raw!DG22:DP22,7)=1,ISBLANK(Raw!DQ22),ISBLANK(Raw!DR22)=FALSE),"",IF(AND(COUNTA(Raw!DG22:DP22)&gt;0,COUNTIF(Raw!DG22:DP22,4)=0,COUNTIF(Raw!DG22:DP22,7)=0,COUNTA(Raw!DQ22:DR22)=0),"",1)))))</f>
        <v/>
      </c>
      <c r="Q22" s="19" t="str">
        <f>IF(A22=0,"",IF(AND(COUNTA(Raw!DS22:DU22)=0,COUNTA(Raw!BK22:BQ22)=0),"",IF(AND(COUNTIF(Raw!BK22:BQ22,1)&gt;0,COUNTA(Raw!DS22:DU22)&gt;0),"",IF(AND(COUNTIF(Raw!BK22:BQ22,1)=0,COUNTA(Raw!DS22:DU22)=0),"",1))))</f>
        <v/>
      </c>
      <c r="R22" s="19" t="str">
        <f>IF(A22=0,"",IF(AND(ISBLANK(Raw!AT22),ISBLANK(Raw!EJ22)),"",IF(AND(Raw!AT22&gt;0,ISBLANK(Raw!EJ22)=FALSE,Raw!EJ22&gt;=0,Raw!EJ22&lt;=7),"",IF(AND(Raw!AT22=0,ISBLANK(Raw!EJ22)),"",1))))</f>
        <v/>
      </c>
      <c r="S22" t="str">
        <f>IF(A22=0,"",IF(AND(ISBLANK(Raw!AS22),ISBLANK(Raw!EK22)),"",IF(AND(Raw!AS22&gt;0,ISBLANK(Raw!EK22)=FALSE),"",IF(AND(Raw!AS22=0,ISBLANK(Raw!EK22)),"",1))))</f>
        <v/>
      </c>
      <c r="T22" s="19" t="str">
        <f>IF(A22=0,"",IF(AND(ISBLANK(Raw!AT22),COUNTA(Raw!EL22:EQ22)=0),"",IF(AND(Raw!AT22&gt;0,COUNTA(Raw!EL22:EQ22)&gt;0),"",IF(AND(Raw!AT22=0,COUNTA(Raw!EL22:EQ22)=0),"",1))))</f>
        <v/>
      </c>
      <c r="U22" t="str">
        <f>IF(A22=0,"",IF(AND(ISBLANK(Raw!AT22),COUNTA(Raw!ER22:EU22)=0),"",IF(AND(Raw!AT22&gt;0,COUNTA(Raw!ER22:EU22)&gt;0),"",IF(AND(Raw!AT22=0,COUNTA(Raw!ER22:EU22)=0),"",1))))</f>
        <v/>
      </c>
      <c r="V22" t="str">
        <f>IF(A22=0,"",IF(AND(ISBLANK(Raw!AS22),COUNTA(Raw!EV22:FA22)=0),"",IF(AND(Raw!AS22&gt;0,COUNTA(Raw!EV22:FA22)&gt;0),"",IF(AND(Raw!AS22=0,COUNTA(Raw!EV22:FA22)=0),"",1))))</f>
        <v/>
      </c>
      <c r="W22" t="str">
        <f>IF(A22=0,"",IF(AND(ISBLANK(Raw!AS22),COUNTA(Raw!FB22:FE22)=0),"",IF(AND(Raw!AS22&gt;0,COUNTA(Raw!FB22:FE22)&gt;0),"",IF(AND(Raw!AS22=0,COUNTA(Raw!FB22:FE22)=0),"",1))))</f>
        <v/>
      </c>
      <c r="X22" t="str">
        <f>IF(A22=0,"",IF(AND(ISBLANK(Raw!AT22),COUNTA(Raw!FF22:FI22)=0),"",IF(AND(Raw!AT22&gt;0,COUNTA(Raw!FF22:FI22)&gt;0),"",IF(AND(Raw!AT22=0,COUNTA(Raw!FF22:FI22)=0),"",1))))</f>
        <v/>
      </c>
      <c r="Y22" t="str">
        <f>IF(A22=0,"",IF(AND(ISBLANK(Raw!AS22),COUNTA(Raw!FJ22:FM22)=0),"",IF(AND(Raw!AS22&gt;0,COUNTA(Raw!FJ22:FM22)&gt;0),"",IF(AND(Raw!AS22=0,COUNTA(Raw!FJ22:FM22)=0),"",1))))</f>
        <v/>
      </c>
      <c r="Z22" t="str">
        <f>IF(A22=0,"",IF(AND(COUNTA(Raw!FN22:FT22)=0,ISBLANK(Raw!FU22)),"",IF(AND(COUNTIF(Raw!FN22:FT22,1)&gt;0,ISBLANK(Raw!FU22)=FALSE),"",IF(AND(COUNTIF(Raw!FN22:FT22,1)=0,ISBLANK(Raw!FU22)),"",1))))</f>
        <v/>
      </c>
      <c r="AA22" s="19" t="str">
        <f>IF(A22=0,"",IF(AND(ISBLANK(Raw!BI22),COUNTA(Raw!FV22:GH22)=0),"",IF(AND(Raw!BI22&lt;&gt;1,COUNTIF(Raw!FV22:GH22,6)=0),"",IF(Raw!BI22=1,"",1))))</f>
        <v/>
      </c>
      <c r="AB22" t="str">
        <f>IF(A22=0,"",IF(AND(ISBLANK(Raw!GI22),COUNTA(Raw!GJ22:GQ22)=0),"",IF(AND(Raw!GI22=1,COUNTA(Raw!GJ22:GQ22)&gt;0),"",IF(AND(Raw!GI22=2,COUNTA(Raw!GJ22:GQ22)=0),"",1))))</f>
        <v/>
      </c>
      <c r="AC22" s="19" t="str">
        <f>IF(A22=0,"",IF(AND(COUNTA(Raw!GY22:HF22)=0,ISBLANK(Raw!HG22)),"",IF(AND(OR(COUNTIF(Raw!GY22:HE22,1)&gt;0,COUNTIF(Raw!GY22:HE22,2)&gt;0),ISBLANK(Raw!HG22)=FALSE),"",IF(AND(COUNTA(Raw!GY22:HF22)&gt;0,ISBLANK(Raw!HG22),COUNTIF(Raw!GY22:HE22,1)=0,COUNTIF(Raw!GY22:HE22,2)=0),"",1))))</f>
        <v/>
      </c>
      <c r="AD22" s="19" t="str">
        <f>IF(A22=0,"",IF(COUNTA(Raw!HU22:IB22)=0,"",IF(AND(Raw!AK22&lt;&gt;2,COUNTIF(Raw!HU22:IA22,2)=0,COUNTIF(Raw!HU22:IA22,3)=0),"",IF(Raw!AK22=2,"",1))))</f>
        <v/>
      </c>
      <c r="AE22" s="19" t="str">
        <f>IF(A22=0,"",IF(AND(Raw!AK22=2,ISBLANK(Raw!IC22)=FALSE),"",IF(AND(Raw!AK22&lt;&gt;2,ISBLANK(Raw!IC22)),"",1)))</f>
        <v/>
      </c>
      <c r="AF22" s="19" t="str">
        <f>IF(A22=0,"",IF(COUNTA(Raw!ID22:IF22)=0,"",IF(AND(MATCH(2023-Raw!ID22,Code!$A$3:$A$12,1)=Raw!IF22,2023-Raw!ID22=Raw!IE22),"",1)))</f>
        <v/>
      </c>
      <c r="AG22" s="19" t="str">
        <f>IF(A22=0,"",IF(COUNTA(Raw!IG22:II22)=0,"",IF(AND(Raw!IG22=4,ISBLANK(Raw!II22)=FALSE),"",IF(AND(Raw!IG22&lt;&gt;4,ISBLANK(Raw!II22)),"",1))))</f>
        <v/>
      </c>
      <c r="AH22" s="19" t="str">
        <f>IF(A22=0,"",IF(COUNTA(Raw!IJ22:IM22)=0,"",IF(AND(Raw!IJ22=1,ISBLANK(Raw!IK22)=FALSE),"",IF(AND(Raw!IJ22=2,COUNTA(Raw!IK22:IM22)&gt;0),"",1))))</f>
        <v/>
      </c>
      <c r="AI22" s="19" t="str">
        <f>IF(A22=0,"",IF(COUNTA(Raw!IK22:IM22)=0,"",IF(AND(Raw!IK22=1,ISBLANK(Raw!IL22)=FALSE),"",IF(AND(Raw!IK22=2,COUNTA(Raw!IL22:IM22)=0),"",1))))</f>
        <v/>
      </c>
      <c r="AJ22" s="19" t="str">
        <f>IF(A22=0,"",IF(COUNTA(Raw!JD22:JJ22)=0,"",IF(AND(Raw!JD22&gt;600,COUNTA(Raw!JE22:JI22)&gt;0),"",IF(AND(Raw!JD22&lt;=600,COUNTA(Raw!JE22:JJ22)=0),"",1))))</f>
        <v/>
      </c>
      <c r="AK22" s="19" t="str">
        <f>IF(A22=0,"",IF(COUNTA(Raw!JK22:KA22)=0,"",IF(AND(Raw!JK22=1,COUNTA(Raw!JM22:JV22)&gt;0),"",IF(AND(Raw!JK22=3,COUNTA(Raw!JM22:JV22)&gt;0,COUNTA(Raw!JW22:KA22)=0),"",IF(AND(ISBLANK(Raw!JK22)=FALSE,Raw!JK22&lt;&gt;1,Raw!JK22&lt;&gt;3,COUNTA(Raw!JM22:KA22)=0),"",1)))))</f>
        <v/>
      </c>
      <c r="AL22" s="19" t="str">
        <f>IF(A22=0,"",IF(COUNTA(Raw!JW22:KA22)=0,"",IF(AND(COUNTIF(Raw!JW22:JZ22,4)=0,COUNTA(Raw!JW22:JZ22)&gt;0,ISBLANK(Raw!KA22)=FALSE),"",IF(AND(COUNTIF(Raw!JW22:KA22,4)&gt;0,ISBLANK(Raw!KA22)),"",1))))</f>
        <v/>
      </c>
      <c r="AM22" s="19" t="str">
        <f>IF(A22=0,"",IF(COUNTA(Raw!KT22:KU22)=0,"",IF(AND(Raw!KT22=1,ISBLANK(Raw!KU22)=FALSE),"",IF(AND(Raw!KT22=2,ISBLANK(Raw!KU22)),"",1))))</f>
        <v/>
      </c>
      <c r="AN22" s="19" t="str">
        <f>IF(A22=0,"",IF(COUNTA(Raw!KX22:LF22)=0,"",IF(AND(COUNTIF(Raw!KX22:LB22,5)=1,COUNTA(Raw!KX22:LB22)=1,COUNTA(Raw!LC22:LF22)=0),"",IF(AND(COUNTIF(Raw!KX22:LB22,5)=0,COUNTA(Raw!KX22:LB22)&gt;0,COUNTA(Raw!LC22:LF22)&gt;0),"",1))))</f>
        <v/>
      </c>
      <c r="AO22" s="19" t="str">
        <f>IF(A22=0,"",IF(COUNTA(Raw!LM22:LU22)=0,"",IF(AND(Raw!LM22=1,ISBLANK(Raw!LN22)=FALSE,COUNTA(Raw!LO22:LU22)&gt;0),"",IF(AND(Raw!LM22=2,COUNTA(Raw!LN22:LU22)=0),"",1))))</f>
        <v/>
      </c>
      <c r="AP22" s="19" t="str">
        <f>IF(A22=0,"",IF(COUNTA(Raw!MY22:OG22)=0,"",IF(AND(Raw!MY22=2,COUNTA(Raw!MZ22:OG22)=0),"",IF(AND(Raw!MY22=1,COUNTA(Raw!MZ22:OG22)&gt;0),"",1))))</f>
        <v/>
      </c>
      <c r="AQ22" s="19" t="str">
        <f>IF(A22=0,"",IF(COUNTA(Raw!NC22:NW22)=0,"",IF(AND(COUNTIF(Raw!NC22:NG22,3)&gt;0,COUNTA(Raw!NH22:NQ22)&gt;0),"",IF(AND(COUNTA(Raw!NC22:NG22)&gt;0,COUNTIF(Raw!NC22:NG22,3)=0,COUNTA(Raw!NH22:NW22)=0),"",1))))</f>
        <v/>
      </c>
      <c r="AR22" s="19" t="str">
        <f>IF(A22=0,"",IF(COUNTA(Raw!NH22:NW22)=0,"",IF(AND(COUNTIF(Raw!NH22:NQ22,10)&gt;0,COUNTA(Raw!NR22:NW22)&gt;0),"",IF(AND(COUNTA(Raw!NH22:NQ22)&gt;0,COUNTIF(Raw!NH22:NQ22,10)=0,COUNTA(Raw!NR22:NY22)=0),"",1))))</f>
        <v/>
      </c>
      <c r="AS22" s="19" t="str">
        <f>IF(A22=0,"",IF(COUNTA(Raw!NY22:OG22)=0,"",IF(AND(Raw!NY22=1,COUNTA(Raw!NZ22:OG22)&gt;0),"",IF(AND(Raw!NY22=2,COUNTA(Raw!NZ22:OG22)=0),"",1))))</f>
        <v/>
      </c>
      <c r="AT22" s="19" t="str">
        <f>IF(A22=0,"",IF(COUNTA(Raw!OH22:OY22)=0,"",IF(AND(Raw!OH22=1,COUNTA(Raw!OI22:OY22)&gt;0),"",IF(AND(Raw!OH22=2,COUNTA(Raw!OI22:OY22)=0),"",1))))</f>
        <v/>
      </c>
      <c r="AU22" s="19" t="str">
        <f>IF(A22=0,"",IF(COUNTA(Raw!PR22:QB22)=0,"",
IF(AND(OR(AND(COUNTIF(Raw!PR22:QB22,1)=1,COUNTA(Raw!QI22:QY22)&gt;0),AND(COUNTIF(Raw!PR22:QB22,1)=0,COUNTA(Raw!QI22:QY22)=0)),OR(AND(COUNTIF(Raw!PR22:QB22,2)=1,COUNTA(Raw!QZ22:RP22)&gt;0),AND(COUNTIF(Raw!PR22:QB22,2)=0,COUNTA(Raw!QZ22:RP22)=0)),OR(AND(COUNTIF(Raw!PR22:QB22,3)=1,COUNTA(Raw!RQ22:SG22)&gt;0),AND(COUNTIF(Raw!PR22:QB22,3)=0,COUNTA(Raw!RQ22:SG22)=0)),OR(AND(COUNTIF(Raw!PR22:QB22,4)=1,COUNTA(Raw!SH22:ST22)&gt;0),AND(COUNTIF(Raw!PR22:QB22,4)=0,COUNTA(Raw!SH22:ST22)=0)),OR(AND(COUNTIF(Raw!PR22:QB22,5)=1,COUNTA(Raw!SU22:TG22)&gt;0),AND(COUNTIF(Raw!PR22:QB22,5)=0,COUNTA(Raw!SU22:TG22)=0)),OR(AND(COUNTIF(Raw!PR22:QB22,6)=1,COUNTA(Raw!TH22:TT22)&gt;0),AND(COUNTIF(Raw!PR22:QB22,6)=0,COUNTA(Raw!TH22:TT22)=0)),OR(AND(COUNTIF(Raw!PR22:QB22,7)=1,COUNTA(Raw!TU22:UI22)&gt;0),AND(COUNTIF(Raw!PR22:QB22,7)=0,COUNTA(Raw!TU22:UI22)=0)),OR(AND(COUNTIF(Raw!PR22:QB22,8)=1,COUNTA(Raw!UJ22:UV22)&gt;0),AND(COUNTIF(Raw!PR22:QB22,8)=0,COUNTA(Raw!UJ22:UV22)=0)),OR(AND(COUNTIF(Raw!PR22:QB22,9)=1,COUNTA(Raw!UW22:VG22)&gt;0),AND(COUNTIF(Raw!PR22:QB22,9)=0,COUNTA(Raw!UW22:VG22)=0)),OR(AND(COUNTIF(Raw!PR22:QB22,10)=1,COUNTA(Raw!VH22:VP22)&gt;0),AND(COUNTIF(Raw!PR22:QB22,10)=0,COUNTA(Raw!VH22:VP22)=0)),OR(AND(COUNTIF(Raw!PR22:QB22,11)=1,COUNTA(Raw!VQ22:WK22)&gt;0),AND(COUNTIF(Raw!PR22:QB22,11)=0,COUNTA(Raw!VQ22:WK22)=0))),"",1)))</f>
        <v/>
      </c>
      <c r="AV22" s="19" t="str">
        <f>IF(A22=0,"",IF(COUNTA(Raw!QI22:QY22)=0,"",IF(AND(OR(AND(Raw!QI22=4,COUNTIF(Raw!QR22:QY22,1)=0),Raw!QI22&lt;&gt;4),OR(AND(Raw!QJ22=4,COUNTIF(Raw!QR22:QY22,2)=0),Raw!QJ22&lt;&gt;4),OR(AND(Raw!QK22=4,COUNTIF(Raw!QR22:QY22,3)=0),Raw!QK22&lt;&gt;4),OR(AND(Raw!QL22=4,COUNTIF(Raw!QR22:QY22,4)=0),Raw!QL22&lt;&gt;4),OR(AND(Raw!QM22=4,COUNTIF(Raw!QR22:QY22,5)=0),Raw!QM22&lt;&gt;4),OR(AND(Raw!QN22=4,COUNTIF(Raw!QR22:QY22,6)=0),Raw!QN22&lt;&gt;4),OR(AND(Raw!QO22=4,COUNTIF(Raw!QR22:QY22,7)=0),Raw!QO22&lt;&gt;4),OR(AND(Raw!QP22=4,COUNTIF(Raw!QR22:QY22,8)=0),Raw!QP22&lt;&gt;4)),"",1)))</f>
        <v/>
      </c>
      <c r="AW22" t="str">
        <f>IF(A22=0,"",IF(COUNTA(Raw!QZ22:RP22)=0,"",IF(AND(OR(AND(Raw!QZ22=4,COUNTIF(Raw!RI22:RP22,1)=0),Raw!QZ22&lt;&gt;4),OR(AND(Raw!RA22=4,COUNTIF(Raw!RI22:RP22,2)=0),Raw!RA22&lt;&gt;4),OR(AND(Raw!RB22=4,COUNTIF(Raw!RI22:RP22,3)=0),Raw!RB22&lt;&gt;4),OR(AND(Raw!RC22=4,COUNTIF(Raw!RI22:RP22,4)=0),Raw!RC22&lt;&gt;4),OR(AND(Raw!RD22=4,COUNTIF(Raw!RI22:RP22,5)=0),Raw!RD22&lt;&gt;4),OR(AND(Raw!RE22=4,COUNTIF(Raw!RI22:RP22,6)=0),Raw!RE22&lt;&gt;4),OR(AND(Raw!RF22=4,COUNTIF(Raw!RI22:RP22,7)=0),Raw!RF22&lt;&gt;4),OR(AND(Raw!RG22=4,COUNTIF(Raw!RI22:RP22,8)=0),Raw!RG22&lt;&gt;4)),"",1)))</f>
        <v/>
      </c>
      <c r="AX22" t="str">
        <f>IF(A22=0,"",IF(COUNTA(Raw!RQ22:SG22)=0,"",IF(AND(OR(AND(Raw!RQ22=4,COUNTIF(Raw!RZ22:SG22,1)=0),Raw!RQ22&lt;&gt;4),OR(AND(Raw!RR22=4,COUNTIF(Raw!RZ22:SG22,2)=0),Raw!RR22&lt;&gt;4),OR(AND(Raw!RS22=4,COUNTIF(Raw!RZ22:SG22,3)=0),Raw!RS22&lt;&gt;4),OR(AND(Raw!RT22=4,COUNTIF(Raw!RZ22:SG22,4)=0),Raw!RT22&lt;&gt;4),OR(AND(Raw!RU22=4,COUNTIF(Raw!RZ22:SG22,5)=0),Raw!RU22&lt;&gt;4),OR(AND(Raw!RV22=4,COUNTIF(Raw!RZ22:SG22,6)=0),Raw!RV22&lt;&gt;4),OR(AND(Raw!RW22=4,COUNTIF(Raw!RZ22:SG22,7)=0),Raw!RW22&lt;&gt;4),OR(AND(Raw!RX22=4,COUNTIF(Raw!RZ22:SG22,8)=0),Raw!RX22&lt;&gt;4)),"",1)))</f>
        <v/>
      </c>
      <c r="AY22" t="str">
        <f>IF(A22=0,"",IF(COUNTA(Raw!SH22:ST22)=0,"",IF(AND(OR(AND(Raw!SH22=4,COUNTIF(Raw!SO22:ST22,1)=0),Raw!SH22&lt;&gt;4),OR(AND(Raw!SI22=4,COUNTIF(Raw!SO22:ST22,2)=0),Raw!SI22&lt;&gt;4),OR(AND(Raw!SJ22=4,COUNTIF(Raw!SO22:ST22,3)=0),Raw!SJ22&lt;&gt;4),OR(AND(Raw!SK22=4,COUNTIF(Raw!SO22:ST22,4)=0),Raw!SK22&lt;&gt;4),OR(AND(Raw!SL22=4,COUNTIF(Raw!SO22:ST22,5)=0),Raw!SL22&lt;&gt;4),OR(AND(Raw!SM22=4,COUNTIF(Raw!SO22:ST22,6)=0),Raw!SM22&lt;&gt;4)),"",1)))</f>
        <v/>
      </c>
      <c r="AZ22" t="str">
        <f>IF(A22=0,"",IF(COUNTA(Raw!SU22:TG22)=0,"",IF(AND(OR(AND(Raw!SU22=4,COUNTIF(Raw!TB22:TG22,1)=0),Raw!SU22&lt;&gt;4),OR(AND(Raw!SV22=4,COUNTIF(Raw!TB22:TG22,2)=0),Raw!SV22&lt;&gt;4),OR(AND(Raw!SW22=4,COUNTIF(Raw!TB22:TG22,3)=0),Raw!SW22&lt;&gt;4),OR(AND(Raw!SX22=4,COUNTIF(Raw!TB22:TG22,4)=0),Raw!SX22&lt;&gt;4),OR(AND(Raw!SY22=4,COUNTIF(Raw!TB22:TG22,5)=0),Raw!SY22&lt;&gt;4),OR(AND(Raw!SZ22=4,COUNTIF(Raw!TB22:TG22,6)=0),Raw!SZ22&lt;&gt;4)),"",1)))</f>
        <v/>
      </c>
      <c r="BA22" t="str">
        <f>IF(A22=0,"",IF(COUNTA(Raw!TH22:TT22)=0,"",IF(AND(OR(AND(Raw!TH22=4,COUNTIF(Raw!TO22:TT22,1)=0),Raw!TH22&lt;&gt;4),OR(AND(Raw!TI22=4,COUNTIF(Raw!TO22:TT22,2)=0),Raw!TI22&lt;&gt;4),OR(AND(Raw!TJ22=4,COUNTIF(Raw!TO22:TT22,3)=0),Raw!TJ22&lt;&gt;4),OR(AND(Raw!TK22=4,COUNTIF(Raw!TO22:TT22,4)=0),Raw!TK22&lt;&gt;4),OR(AND(Raw!TL22=4,COUNTIF(Raw!TO22:TT22,5)=0),Raw!TL22&lt;&gt;4),OR(AND(Raw!TM22=4,COUNTIF(Raw!TO22:TT22,6)=0),Raw!TM22&lt;&gt;4)),"",1)))</f>
        <v/>
      </c>
      <c r="BB22" t="str">
        <f>IF(A22=0,"",IF(COUNTA(Raw!TU22:UI22)=0,"",IF(AND(OR(AND(Raw!TU22=4,COUNTIF(Raw!UC22:UI22,1)=0),Raw!TU22&lt;&gt;4),OR(AND(Raw!TV22=4,COUNTIF(Raw!UC22:UI22,2)=0),Raw!TV22&lt;&gt;4),OR(AND(Raw!TW22=4,COUNTIF(Raw!UC22:UI22,3)=0),Raw!TW22&lt;&gt;4),OR(AND(Raw!TX22=4,COUNTIF(Raw!UC22:UI22,4)=0),Raw!TX22&lt;&gt;4),OR(AND(Raw!TY22=4,COUNTIF(Raw!UC22:UI22,5)=0),Raw!TY22&lt;&gt;4),OR(AND(Raw!TZ22=4,COUNTIF(Raw!UC22:UI22,6)=0),Raw!TZ22&lt;&gt;4),OR(AND(Raw!UA22=4,COUNTIF(Raw!UC22:UI22,7)=0),Raw!UA22&lt;&gt;4)),"",1)))</f>
        <v/>
      </c>
      <c r="BC22" t="str">
        <f>IF(A22=0,"",IF(COUNTA(Raw!UJ22:UV22)=0,"",IF(AND(OR(AND(Raw!UJ22=4,COUNTIF(Raw!UQ22:UV22,1)=0),Raw!UJ22&lt;&gt;4),OR(AND(Raw!UK22=4,COUNTIF(Raw!UQ22:UV22,2)=0),Raw!UK22&lt;&gt;4),OR(AND(Raw!UL22=4,COUNTIF(Raw!UQ22:UV22,3)=0),Raw!UL22&lt;&gt;4),OR(AND(Raw!UM22=4,COUNTIF(Raw!UQ22:UV22,4)=0),Raw!UM22&lt;&gt;4),OR(AND(Raw!UN22=4,COUNTIF(Raw!UQ22:UV22,5)=0),Raw!UN22&lt;&gt;4),OR(AND(Raw!UO22=4,COUNTIF(Raw!UQ22:UV22,6)=0),Raw!UO22&lt;&gt;4)),"",1)))</f>
        <v/>
      </c>
      <c r="BD22" t="str">
        <f>IF(A22=0,"",IF(COUNTA(Raw!UW22:VG22)=0,"",IF(AND(OR(AND(Raw!UW22=4,COUNTIF(Raw!VC22:VG22,1)=0),Raw!UW22&lt;&gt;4),OR(AND(Raw!UX22=4,COUNTIF(Raw!VC22:VG22,2)=0),Raw!UX22&lt;&gt;4),OR(AND(Raw!UY22=4,COUNTIF(Raw!VC22:VG22,3)=0),Raw!UY22&lt;&gt;4),OR(AND(Raw!UZ22=4,COUNTIF(Raw!VC22:VG22,4)=0),Raw!UZ22&lt;&gt;4),OR(AND(Raw!VA22=4,COUNTIF(Raw!VC22:VG22,5)=0),Raw!VA22&lt;&gt;4)),"",1)))</f>
        <v/>
      </c>
      <c r="BE22" t="str">
        <f>IF(A22=0,"",IF(COUNTA(Raw!VH22:VP22)=0,"",
IF(AND(
OR(AND(Raw!VH22=4,COUNTIF(Raw!VM22:VP22,1)=0),Raw!VH22&lt;&gt;4),
OR(AND(Raw!VI22=4,COUNTIF(Raw!VM22:VP22,2)=0),Raw!VI22&lt;&gt;4),
OR(AND(Raw!VJ22=4,COUNTIF(Raw!VM22:VP22,3)=0),Raw!VJ22&lt;&gt;4),
OR(AND(Raw!VK22=4,COUNTIF(Raw!VM22:VP22,4)=0),Raw!VK22&lt;&gt;4)
),"",1)))</f>
        <v/>
      </c>
      <c r="BF22" t="str">
        <f>IF(A22=0,"",IF(COUNTA(Raw!VQ22:WK22)=0,"",
IF(AND(
OR(AND(Raw!VQ22=4,COUNTIF(Raw!WB22:WK22,1)=0),Raw!VQ22&lt;&gt;4),
OR(AND(Raw!VR22=4,COUNTIF(Raw!WB22:WK22,2)=0),Raw!VR22&lt;&gt;4),
OR(AND(Raw!VS22=4,COUNTIF(Raw!WB22:WK22,3)=0),Raw!VS22&lt;&gt;4),
OR(AND(Raw!VT22=4,COUNTIF(Raw!WB22:WK22,4)=0),Raw!VT22&lt;&gt;4),
OR(AND(Raw!VU22=4,COUNTIF(Raw!WB22:WK22,5)=0),Raw!VU22&lt;&gt;4),
OR(AND(Raw!VV22=4,COUNTIF(Raw!WB22:WK22,6)=0),Raw!VV22&lt;&gt;4),
OR(AND(Raw!VW22=4,COUNTIF(Raw!WB22:WK22,7)=0),Raw!VW22&lt;&gt;4),
OR(AND(Raw!VX22=4,COUNTIF(Raw!WB22:WK22,8)=0),Raw!VX22&lt;&gt;4),
OR(AND(Raw!VY22=4,COUNTIF(Raw!WB22:WK22,9)=0),Raw!VX22&lt;&gt;4),
OR(AND(Raw!VZ22=4,COUNTIF(Raw!WB22:WK22,10)=0),Raw!VZ22&lt;&gt;4)
),"",1)))</f>
        <v/>
      </c>
      <c r="BG22" t="str">
        <f>IF(A22=0,"",IF(COUNTA(Raw!WL22:XB22)=0,"",
IF(AND(
OR(AND(Raw!WL22=4,COUNTIF(Raw!WU22:XB22,1)=0),Raw!WL22&lt;&gt;4),
OR(AND(Raw!WM22=4,COUNTIF(Raw!WU22:XB22,2)=0),Raw!WM22&lt;&gt;4),
OR(AND(Raw!WN22=4,COUNTIF(Raw!WU22:XB22,3)=0),Raw!WN22&lt;&gt;4),
OR(AND(Raw!WO22=4,COUNTIF(Raw!WU22:XB22,4)=0),Raw!WO22&lt;&gt;4),
OR(AND(Raw!WP22=4,COUNTIF(Raw!WU22:XB22,5)=0),Raw!WP22&lt;&gt;4),
OR(AND(Raw!WQ22=4,COUNTIF(Raw!WU22:XB22,6)=0),Raw!WQ22&lt;&gt;4),
OR(AND(Raw!WR22=4,COUNTIF(Raw!WU22:XB22,7)=0),Raw!WR22&lt;&gt;4),
OR(AND(Raw!WS22=4,COUNTIF(Raw!WU22:XB22,8)=0),Raw!WS22&lt;&gt;4)
),"",1)))</f>
        <v/>
      </c>
      <c r="BH22" t="str">
        <f>IF(A22=0,"",IF(COUNTA(Raw!XC22:XK22)=0,"",
IF(AND(
OR(AND(Raw!XC22=4,COUNTIF(Raw!XH22:XK22,1)=0),Raw!XC22&lt;&gt;4),
OR(AND(Raw!XD22=4,COUNTIF(Raw!XH22:XK22,2)=0),Raw!XD22&lt;&gt;4),
OR(AND(Raw!XE22=4,COUNTIF(Raw!XH22:XK22,3)=0),Raw!XE22&lt;&gt;4),
OR(AND(Raw!XF22=4,COUNTIF(Raw!XH22:XK22,4)=0),Raw!XF22&lt;&gt;4)
),"",1)))</f>
        <v/>
      </c>
      <c r="BI22" t="str">
        <f>IF(A22=0,"",IF(COUNTA(Raw!XL22:XT22)=0,"",
IF(AND(
OR(AND(Raw!XL22=4,COUNTIF(Raw!XQ22:XT22,1)=0),Raw!XL22&lt;&gt;4),
OR(AND(Raw!XM22=4,COUNTIF(Raw!XQ22:XT22,2)=0),Raw!XM22&lt;&gt;4),
OR(AND(Raw!XN22=4,COUNTIF(Raw!XQ22:XT22,3)=0),Raw!XN22&lt;&gt;4),
OR(AND(Raw!XO22=4,COUNTIF(Raw!XQ22:XT22,4)=0),Raw!XO22&lt;&gt;4)
),"",1)))</f>
        <v/>
      </c>
      <c r="BJ22" t="str">
        <f>IF(A22=0,"",IF(COUNTA(Raw!XU22:YI22)=0,"",
IF(AND(
OR(AND(Raw!XU22=4,COUNTIF(Raw!YC22:YI22,1)=0),Raw!XU22&lt;&gt;4),
OR(AND(Raw!XV22=4,COUNTIF(Raw!YC22:YI22,2)=0),Raw!XV22&lt;&gt;4),
OR(AND(Raw!XW22=4,COUNTIF(Raw!YC22:YI22,3)=0),Raw!XW22&lt;&gt;4),
OR(AND(Raw!XX22=4,COUNTIF(Raw!YC22:YI22,4)=0),Raw!XX22&lt;&gt;4),
OR(AND(Raw!XY22=4,COUNTIF(Raw!YC22:YI22,5)=0),Raw!XY22&lt;&gt;4),
OR(AND(Raw!XZ22=4,COUNTIF(Raw!YC22:YI22,6)=0),Raw!XZ22&lt;&gt;4),
OR(AND(Raw!YA22=4,COUNTIF(Raw!YC22:YI22,7)=0),Raw!YA22&lt;&gt;4)
),"",1)))</f>
        <v/>
      </c>
      <c r="BK22" t="str">
        <f>IF(A22=0,"",IF(COUNTA(Raw!YJ22:YR22)=0,"",
IF(AND(
OR(AND(Raw!YJ22=4,COUNTIF(Raw!YO22:YR22,1)=0),Raw!YJ22&lt;&gt;4),
OR(AND(Raw!YK22=4,COUNTIF(Raw!YO22:YR22,2)=0),Raw!YK22&lt;&gt;4),
OR(AND(Raw!YL22=4,COUNTIF(Raw!YO22:YR22,3)=0),Raw!YL22&lt;&gt;4),
OR(AND(Raw!YM22=4,COUNTIF(Raw!YO22:YR22,4)=0),Raw!YM22&lt;&gt;4)
),"",1)))</f>
        <v/>
      </c>
      <c r="BL22" t="str">
        <f>IF(A22=0,"",IF(COUNTA(Raw!YS22:YU22)=0,"",IF(AND(Raw!YS22=4,ISBLANK(Raw!YU22)),"",IF(AND(Raw!YS22&lt;&gt;4,ISBLANK(Raw!YU22)=FALSE),"",1))))</f>
        <v/>
      </c>
    </row>
    <row r="23" spans="1:64">
      <c r="A23" s="20">
        <f>Raw!A23</f>
        <v>0</v>
      </c>
      <c r="B23" s="19" t="str">
        <f>IF(A23=0,"",IF(AND(Raw!AC23=1,COUNTA(Raw!AR23:IC23)&gt;0,COUNTA(Raw!ID23:YU23)=0),"",IF(AND(Raw!AC23=2,COUNTA(Raw!AR23:IC23)=0,COUNTA(Raw!ID23:MV23)&gt;0,COUNTA(Raw!MW23:YU23)=0),"",IF(AND(Raw!AC23=3,COUNTA(Raw!AP23:MV23)=0,COUNTA(Raw!MW23:YU23)&gt;0),"",1))))</f>
        <v/>
      </c>
      <c r="C23" s="19" t="str">
        <f>IF(A23=0,"",IF(AND(Raw!AK23=1,ISBLANK(Raw!AM23)=FALSE,ISBLANK(Raw!AO23)),"",IF(AND(Raw!AK23=2,ISBLANK(Raw!AM23),ISBLANK(Raw!AO23)=FALSE),"",1)))</f>
        <v/>
      </c>
      <c r="D23" s="19" t="str">
        <f>IF(A23=0,"",IF(COUNTA(Raw!AS23:AZ23)=0,"",IF(AND(Raw!AS23+Raw!AT23=100,Raw!AU23+Raw!AV23=100,Raw!AW23+Raw!AX23=100,Raw!AY23+Raw!AZ23=100),"",1)))</f>
        <v/>
      </c>
      <c r="E23" s="19" t="str">
        <f>IF(A23=0,"",IF(ISBLANK(Raw!AQ23),"",IF(Raw!AQ23=1,"",1)))</f>
        <v/>
      </c>
      <c r="F23" s="19" t="str">
        <f>IF(A23=0,"",IF(ISBLANK(Raw!AR23),"",IF(AND(Raw!AR23&gt;=0,Raw!AR23&lt;=100),"",1)))</f>
        <v/>
      </c>
      <c r="G23" s="19" t="str">
        <f>IF(A23=0,"",IF(AND(ISBLANK(Raw!BA23),ISBLANK(Raw!AS23)),"",IF(AND(Raw!AS23&gt;0,ISBLANK(Raw!BA23)=FALSE),"",1)))</f>
        <v/>
      </c>
      <c r="H23" s="19" t="str">
        <f>IF(A23=0,"",IF(COUNTA(Raw!BA23:BH23)=0,"",IF(AND(Raw!BA23=0,COUNTA(Raw!BB23:BH23)=0),"",IF(AND(Raw!BA23&gt;0,COUNTA(Raw!BB23:BH23)&gt;0),"",1))))</f>
        <v/>
      </c>
      <c r="I23" s="19" t="str">
        <f>IF(A23=0,"",IF(AND(ISBLANK(Raw!BI23),ISBLANK(Raw!BJ23)),"",IF(AND(Raw!BI23=1,ISBLANK(Raw!BJ23)=FALSE),"",IF(AND(Raw!BI23=2,ISBLANK(Raw!BJ23)),"",1))))</f>
        <v/>
      </c>
      <c r="J23" s="19" t="str">
        <f>IF(A23=0,"",IF(AND(ISBLANK(Raw!AT23),COUNTBLANK(Raw!BK23:BQ23)),"",IF(AND(Raw!AT23&gt;0,COUNTA(Raw!BK23:BQ23)&gt;0),"",IF(AND(Raw!AT23=0,COUNTA(Raw!BK23:BQ23)=0),"",1))))</f>
        <v/>
      </c>
      <c r="K23" s="19" t="str">
        <f>IF(A23=0,"",IF(AND(ISBLANK(Raw!AS23),COUNTA(Raw!BR23:BX23)=0),"",IF(AND(Raw!AS23&gt;0,COUNTA(Raw!BR23:BX23)&gt;0),"",IF(AND(Raw!AS23=0,COUNTA(Raw!BR23:BX23)=0),"",1))))</f>
        <v/>
      </c>
      <c r="L23" s="19" t="str">
        <f>IF(A23=0,"",IF(AND(COUNTA(Raw!BK23:BX23)=0,COUNTA(Raw!BY23:CH23)=0),"",IF(AND(COUNTIF(Raw!BK23:BX23,1)&gt;0,COUNTA(Raw!BY23:CH23)&gt;0),"",IF(AND(COUNTIF(Raw!BK23:BX23,1)=0,COUNTA(Raw!BY23:CH23)=0),"",1))))</f>
        <v/>
      </c>
      <c r="M23" s="19" t="str">
        <f>IF(A23=0,"",IF(AND(COUNTA(Raw!BK23:BX23)=0,COUNTA(Raw!CI23:CR23)),"",IF(AND(COUNTIF(Raw!BK23:BX23,3)&gt;0,COUNTA(Raw!CI23:CR23)&gt;0),"",IF(AND(COUNTIF(Raw!BK23:BX23,3)=0,COUNTA(Raw!CI23:CR23)=0),"",1))))</f>
        <v/>
      </c>
      <c r="N23" s="19" t="str">
        <f>IF(A23=0,"",IF(COUNTA(Raw!CS23:DF23)=0,"",IF(AND(COUNTIF(Raw!CS23:CV23,1)=1,COUNTA(Raw!CW23:DA23)&gt;0,COUNTA(Raw!DB23:DF23)=0),"",IF(AND(COUNTIF(Raw!CS23:CV23,2)=1,COUNTA(Raw!CW23:DA23)=0,COUNTA(Raw!DB23:DF23)&gt;0),"",IF(AND(COUNTA(Raw!CS23:CV23)&gt;0,COUNTA(Raw!CW23:DF23)=0),"",1)))))</f>
        <v/>
      </c>
      <c r="O23" s="19" t="str">
        <f>IF(A23=0,"",IF(COUNTA(Raw!DG23:DP23)=0,"",IF(AND(COUNTIF(Raw!BK23:BQ23,1)&gt;0,OR(COUNTIF(Raw!DG23:DP23,1)=1,COUNTIF(Raw!DG23:DP23,2)=1,COUNTIF(Raw!DG23:DP23,3)=1)),"",IF(AND(COUNTIF(Raw!BK23:BQ23,1)=0,AND(COUNTIF(Raw!DG23:DP23,1)=0,COUNTIF(Raw!DG23:DP23,2)=0,COUNTIF(Raw!DG23:DP23,3)=0)),"",1))))</f>
        <v/>
      </c>
      <c r="P23" s="19" t="str">
        <f>IF(A23=0,"",IF(COUNTA(Raw!DG23:DR23)=0,"",IF(AND(COUNTIF(Raw!DG23:DP23,4)=1,ISBLANK(Raw!DQ23)=FALSE,ISBLANK(Raw!DR23)),"",IF(AND(COUNTIF(Raw!DG23:DP23,7)=1,ISBLANK(Raw!DQ23),ISBLANK(Raw!DR23)=FALSE),"",IF(AND(COUNTA(Raw!DG23:DP23)&gt;0,COUNTIF(Raw!DG23:DP23,4)=0,COUNTIF(Raw!DG23:DP23,7)=0,COUNTA(Raw!DQ23:DR23)=0),"",1)))))</f>
        <v/>
      </c>
      <c r="Q23" s="19" t="str">
        <f>IF(A23=0,"",IF(AND(COUNTA(Raw!DS23:DU23)=0,COUNTA(Raw!BK23:BQ23)=0),"",IF(AND(COUNTIF(Raw!BK23:BQ23,1)&gt;0,COUNTA(Raw!DS23:DU23)&gt;0),"",IF(AND(COUNTIF(Raw!BK23:BQ23,1)=0,COUNTA(Raw!DS23:DU23)=0),"",1))))</f>
        <v/>
      </c>
      <c r="R23" s="19" t="str">
        <f>IF(A23=0,"",IF(AND(ISBLANK(Raw!AT23),ISBLANK(Raw!EJ23)),"",IF(AND(Raw!AT23&gt;0,ISBLANK(Raw!EJ23)=FALSE,Raw!EJ23&gt;=0,Raw!EJ23&lt;=7),"",IF(AND(Raw!AT23=0,ISBLANK(Raw!EJ23)),"",1))))</f>
        <v/>
      </c>
      <c r="S23" t="str">
        <f>IF(A23=0,"",IF(AND(ISBLANK(Raw!AS23),ISBLANK(Raw!EK23)),"",IF(AND(Raw!AS23&gt;0,ISBLANK(Raw!EK23)=FALSE),"",IF(AND(Raw!AS23=0,ISBLANK(Raw!EK23)),"",1))))</f>
        <v/>
      </c>
      <c r="T23" s="19" t="str">
        <f>IF(A23=0,"",IF(AND(ISBLANK(Raw!AT23),COUNTA(Raw!EL23:EQ23)=0),"",IF(AND(Raw!AT23&gt;0,COUNTA(Raw!EL23:EQ23)&gt;0),"",IF(AND(Raw!AT23=0,COUNTA(Raw!EL23:EQ23)=0),"",1))))</f>
        <v/>
      </c>
      <c r="U23" t="str">
        <f>IF(A23=0,"",IF(AND(ISBLANK(Raw!AT23),COUNTA(Raw!ER23:EU23)=0),"",IF(AND(Raw!AT23&gt;0,COUNTA(Raw!ER23:EU23)&gt;0),"",IF(AND(Raw!AT23=0,COUNTA(Raw!ER23:EU23)=0),"",1))))</f>
        <v/>
      </c>
      <c r="V23" t="str">
        <f>IF(A23=0,"",IF(AND(ISBLANK(Raw!AS23),COUNTA(Raw!EV23:FA23)=0),"",IF(AND(Raw!AS23&gt;0,COUNTA(Raw!EV23:FA23)&gt;0),"",IF(AND(Raw!AS23=0,COUNTA(Raw!EV23:FA23)=0),"",1))))</f>
        <v/>
      </c>
      <c r="W23" t="str">
        <f>IF(A23=0,"",IF(AND(ISBLANK(Raw!AS23),COUNTA(Raw!FB23:FE23)=0),"",IF(AND(Raw!AS23&gt;0,COUNTA(Raw!FB23:FE23)&gt;0),"",IF(AND(Raw!AS23=0,COUNTA(Raw!FB23:FE23)=0),"",1))))</f>
        <v/>
      </c>
      <c r="X23" t="str">
        <f>IF(A23=0,"",IF(AND(ISBLANK(Raw!AT23),COUNTA(Raw!FF23:FI23)=0),"",IF(AND(Raw!AT23&gt;0,COUNTA(Raw!FF23:FI23)&gt;0),"",IF(AND(Raw!AT23=0,COUNTA(Raw!FF23:FI23)=0),"",1))))</f>
        <v/>
      </c>
      <c r="Y23" t="str">
        <f>IF(A23=0,"",IF(AND(ISBLANK(Raw!AS23),COUNTA(Raw!FJ23:FM23)=0),"",IF(AND(Raw!AS23&gt;0,COUNTA(Raw!FJ23:FM23)&gt;0),"",IF(AND(Raw!AS23=0,COUNTA(Raw!FJ23:FM23)=0),"",1))))</f>
        <v/>
      </c>
      <c r="Z23" t="str">
        <f>IF(A23=0,"",IF(AND(COUNTA(Raw!FN23:FT23)=0,ISBLANK(Raw!FU23)),"",IF(AND(COUNTIF(Raw!FN23:FT23,1)&gt;0,ISBLANK(Raw!FU23)=FALSE),"",IF(AND(COUNTIF(Raw!FN23:FT23,1)=0,ISBLANK(Raw!FU23)),"",1))))</f>
        <v/>
      </c>
      <c r="AA23" s="19" t="str">
        <f>IF(A23=0,"",IF(AND(ISBLANK(Raw!BI23),COUNTA(Raw!FV23:GH23)=0),"",IF(AND(Raw!BI23&lt;&gt;1,COUNTIF(Raw!FV23:GH23,6)=0),"",IF(Raw!BI23=1,"",1))))</f>
        <v/>
      </c>
      <c r="AB23" t="str">
        <f>IF(A23=0,"",IF(AND(ISBLANK(Raw!GI23),COUNTA(Raw!GJ23:GQ23)=0),"",IF(AND(Raw!GI23=1,COUNTA(Raw!GJ23:GQ23)&gt;0),"",IF(AND(Raw!GI23=2,COUNTA(Raw!GJ23:GQ23)=0),"",1))))</f>
        <v/>
      </c>
      <c r="AC23" s="19" t="str">
        <f>IF(A23=0,"",IF(AND(COUNTA(Raw!GY23:HF23)=0,ISBLANK(Raw!HG23)),"",IF(AND(OR(COUNTIF(Raw!GY23:HE23,1)&gt;0,COUNTIF(Raw!GY23:HE23,2)&gt;0),ISBLANK(Raw!HG23)=FALSE),"",IF(AND(COUNTA(Raw!GY23:HF23)&gt;0,ISBLANK(Raw!HG23),COUNTIF(Raw!GY23:HE23,1)=0,COUNTIF(Raw!GY23:HE23,2)=0),"",1))))</f>
        <v/>
      </c>
      <c r="AD23" s="19" t="str">
        <f>IF(A23=0,"",IF(COUNTA(Raw!HU23:IB23)=0,"",IF(AND(Raw!AK23&lt;&gt;2,COUNTIF(Raw!HU23:IA23,2)=0,COUNTIF(Raw!HU23:IA23,3)=0),"",IF(Raw!AK23=2,"",1))))</f>
        <v/>
      </c>
      <c r="AE23" s="19" t="str">
        <f>IF(A23=0,"",IF(AND(Raw!AK23=2,ISBLANK(Raw!IC23)=FALSE),"",IF(AND(Raw!AK23&lt;&gt;2,ISBLANK(Raw!IC23)),"",1)))</f>
        <v/>
      </c>
      <c r="AF23" s="19" t="str">
        <f>IF(A23=0,"",IF(COUNTA(Raw!ID23:IF23)=0,"",IF(AND(MATCH(2023-Raw!ID23,Code!$A$3:$A$12,1)=Raw!IF23,2023-Raw!ID23=Raw!IE23),"",1)))</f>
        <v/>
      </c>
      <c r="AG23" s="19" t="str">
        <f>IF(A23=0,"",IF(COUNTA(Raw!IG23:II23)=0,"",IF(AND(Raw!IG23=4,ISBLANK(Raw!II23)=FALSE),"",IF(AND(Raw!IG23&lt;&gt;4,ISBLANK(Raw!II23)),"",1))))</f>
        <v/>
      </c>
      <c r="AH23" s="19" t="str">
        <f>IF(A23=0,"",IF(COUNTA(Raw!IJ23:IM23)=0,"",IF(AND(Raw!IJ23=1,ISBLANK(Raw!IK23)=FALSE),"",IF(AND(Raw!IJ23=2,COUNTA(Raw!IK23:IM23)&gt;0),"",1))))</f>
        <v/>
      </c>
      <c r="AI23" s="19" t="str">
        <f>IF(A23=0,"",IF(COUNTA(Raw!IK23:IM23)=0,"",IF(AND(Raw!IK23=1,ISBLANK(Raw!IL23)=FALSE),"",IF(AND(Raw!IK23=2,COUNTA(Raw!IL23:IM23)=0),"",1))))</f>
        <v/>
      </c>
      <c r="AJ23" s="19" t="str">
        <f>IF(A23=0,"",IF(COUNTA(Raw!JD23:JJ23)=0,"",IF(AND(Raw!JD23&gt;600,COUNTA(Raw!JE23:JI23)&gt;0),"",IF(AND(Raw!JD23&lt;=600,COUNTA(Raw!JE23:JJ23)=0),"",1))))</f>
        <v/>
      </c>
      <c r="AK23" s="19" t="str">
        <f>IF(A23=0,"",IF(COUNTA(Raw!JK23:KA23)=0,"",IF(AND(Raw!JK23=1,COUNTA(Raw!JM23:JV23)&gt;0),"",IF(AND(Raw!JK23=3,COUNTA(Raw!JM23:JV23)&gt;0,COUNTA(Raw!JW23:KA23)=0),"",IF(AND(ISBLANK(Raw!JK23)=FALSE,Raw!JK23&lt;&gt;1,Raw!JK23&lt;&gt;3,COUNTA(Raw!JM23:KA23)=0),"",1)))))</f>
        <v/>
      </c>
      <c r="AL23" s="19" t="str">
        <f>IF(A23=0,"",IF(COUNTA(Raw!JW23:KA23)=0,"",IF(AND(COUNTIF(Raw!JW23:JZ23,4)=0,COUNTA(Raw!JW23:JZ23)&gt;0,ISBLANK(Raw!KA23)=FALSE),"",IF(AND(COUNTIF(Raw!JW23:KA23,4)&gt;0,ISBLANK(Raw!KA23)),"",1))))</f>
        <v/>
      </c>
      <c r="AM23" s="19" t="str">
        <f>IF(A23=0,"",IF(COUNTA(Raw!KT23:KU23)=0,"",IF(AND(Raw!KT23=1,ISBLANK(Raw!KU23)=FALSE),"",IF(AND(Raw!KT23=2,ISBLANK(Raw!KU23)),"",1))))</f>
        <v/>
      </c>
      <c r="AN23" s="19" t="str">
        <f>IF(A23=0,"",IF(COUNTA(Raw!KX23:LF23)=0,"",IF(AND(COUNTIF(Raw!KX23:LB23,5)=1,COUNTA(Raw!KX23:LB23)=1,COUNTA(Raw!LC23:LF23)=0),"",IF(AND(COUNTIF(Raw!KX23:LB23,5)=0,COUNTA(Raw!KX23:LB23)&gt;0,COUNTA(Raw!LC23:LF23)&gt;0),"",1))))</f>
        <v/>
      </c>
      <c r="AO23" s="19" t="str">
        <f>IF(A23=0,"",IF(COUNTA(Raw!LM23:LU23)=0,"",IF(AND(Raw!LM23=1,ISBLANK(Raw!LN23)=FALSE,COUNTA(Raw!LO23:LU23)&gt;0),"",IF(AND(Raw!LM23=2,COUNTA(Raw!LN23:LU23)=0),"",1))))</f>
        <v/>
      </c>
      <c r="AP23" s="19" t="str">
        <f>IF(A23=0,"",IF(COUNTA(Raw!MY23:OG23)=0,"",IF(AND(Raw!MY23=2,COUNTA(Raw!MZ23:OG23)=0),"",IF(AND(Raw!MY23=1,COUNTA(Raw!MZ23:OG23)&gt;0),"",1))))</f>
        <v/>
      </c>
      <c r="AQ23" s="19" t="str">
        <f>IF(A23=0,"",IF(COUNTA(Raw!NC23:NW23)=0,"",IF(AND(COUNTIF(Raw!NC23:NG23,3)&gt;0,COUNTA(Raw!NH23:NQ23)&gt;0),"",IF(AND(COUNTA(Raw!NC23:NG23)&gt;0,COUNTIF(Raw!NC23:NG23,3)=0,COUNTA(Raw!NH23:NW23)=0),"",1))))</f>
        <v/>
      </c>
      <c r="AR23" s="19" t="str">
        <f>IF(A23=0,"",IF(COUNTA(Raw!NH23:NW23)=0,"",IF(AND(COUNTIF(Raw!NH23:NQ23,10)&gt;0,COUNTA(Raw!NR23:NW23)&gt;0),"",IF(AND(COUNTA(Raw!NH23:NQ23)&gt;0,COUNTIF(Raw!NH23:NQ23,10)=0,COUNTA(Raw!NR23:NY23)=0),"",1))))</f>
        <v/>
      </c>
      <c r="AS23" s="19" t="str">
        <f>IF(A23=0,"",IF(COUNTA(Raw!NY23:OG23)=0,"",IF(AND(Raw!NY23=1,COUNTA(Raw!NZ23:OG23)&gt;0),"",IF(AND(Raw!NY23=2,COUNTA(Raw!NZ23:OG23)=0),"",1))))</f>
        <v/>
      </c>
      <c r="AT23" s="19" t="str">
        <f>IF(A23=0,"",IF(COUNTA(Raw!OH23:OY23)=0,"",IF(AND(Raw!OH23=1,COUNTA(Raw!OI23:OY23)&gt;0),"",IF(AND(Raw!OH23=2,COUNTA(Raw!OI23:OY23)=0),"",1))))</f>
        <v/>
      </c>
      <c r="AU23" s="19" t="str">
        <f>IF(A23=0,"",IF(COUNTA(Raw!PR23:QB23)=0,"",
IF(AND(OR(AND(COUNTIF(Raw!PR23:QB23,1)=1,COUNTA(Raw!QI23:QY23)&gt;0),AND(COUNTIF(Raw!PR23:QB23,1)=0,COUNTA(Raw!QI23:QY23)=0)),OR(AND(COUNTIF(Raw!PR23:QB23,2)=1,COUNTA(Raw!QZ23:RP23)&gt;0),AND(COUNTIF(Raw!PR23:QB23,2)=0,COUNTA(Raw!QZ23:RP23)=0)),OR(AND(COUNTIF(Raw!PR23:QB23,3)=1,COUNTA(Raw!RQ23:SG23)&gt;0),AND(COUNTIF(Raw!PR23:QB23,3)=0,COUNTA(Raw!RQ23:SG23)=0)),OR(AND(COUNTIF(Raw!PR23:QB23,4)=1,COUNTA(Raw!SH23:ST23)&gt;0),AND(COUNTIF(Raw!PR23:QB23,4)=0,COUNTA(Raw!SH23:ST23)=0)),OR(AND(COUNTIF(Raw!PR23:QB23,5)=1,COUNTA(Raw!SU23:TG23)&gt;0),AND(COUNTIF(Raw!PR23:QB23,5)=0,COUNTA(Raw!SU23:TG23)=0)),OR(AND(COUNTIF(Raw!PR23:QB23,6)=1,COUNTA(Raw!TH23:TT23)&gt;0),AND(COUNTIF(Raw!PR23:QB23,6)=0,COUNTA(Raw!TH23:TT23)=0)),OR(AND(COUNTIF(Raw!PR23:QB23,7)=1,COUNTA(Raw!TU23:UI23)&gt;0),AND(COUNTIF(Raw!PR23:QB23,7)=0,COUNTA(Raw!TU23:UI23)=0)),OR(AND(COUNTIF(Raw!PR23:QB23,8)=1,COUNTA(Raw!UJ23:UV23)&gt;0),AND(COUNTIF(Raw!PR23:QB23,8)=0,COUNTA(Raw!UJ23:UV23)=0)),OR(AND(COUNTIF(Raw!PR23:QB23,9)=1,COUNTA(Raw!UW23:VG23)&gt;0),AND(COUNTIF(Raw!PR23:QB23,9)=0,COUNTA(Raw!UW23:VG23)=0)),OR(AND(COUNTIF(Raw!PR23:QB23,10)=1,COUNTA(Raw!VH23:VP23)&gt;0),AND(COUNTIF(Raw!PR23:QB23,10)=0,COUNTA(Raw!VH23:VP23)=0)),OR(AND(COUNTIF(Raw!PR23:QB23,11)=1,COUNTA(Raw!VQ23:WK23)&gt;0),AND(COUNTIF(Raw!PR23:QB23,11)=0,COUNTA(Raw!VQ23:WK23)=0))),"",1)))</f>
        <v/>
      </c>
      <c r="AV23" s="19" t="str">
        <f>IF(A23=0,"",IF(COUNTA(Raw!QI23:QY23)=0,"",IF(AND(OR(AND(Raw!QI23=4,COUNTIF(Raw!QR23:QY23,1)=0),Raw!QI23&lt;&gt;4),OR(AND(Raw!QJ23=4,COUNTIF(Raw!QR23:QY23,2)=0),Raw!QJ23&lt;&gt;4),OR(AND(Raw!QK23=4,COUNTIF(Raw!QR23:QY23,3)=0),Raw!QK23&lt;&gt;4),OR(AND(Raw!QL23=4,COUNTIF(Raw!QR23:QY23,4)=0),Raw!QL23&lt;&gt;4),OR(AND(Raw!QM23=4,COUNTIF(Raw!QR23:QY23,5)=0),Raw!QM23&lt;&gt;4),OR(AND(Raw!QN23=4,COUNTIF(Raw!QR23:QY23,6)=0),Raw!QN23&lt;&gt;4),OR(AND(Raw!QO23=4,COUNTIF(Raw!QR23:QY23,7)=0),Raw!QO23&lt;&gt;4),OR(AND(Raw!QP23=4,COUNTIF(Raw!QR23:QY23,8)=0),Raw!QP23&lt;&gt;4)),"",1)))</f>
        <v/>
      </c>
      <c r="AW23" t="str">
        <f>IF(A23=0,"",IF(COUNTA(Raw!QZ23:RP23)=0,"",IF(AND(OR(AND(Raw!QZ23=4,COUNTIF(Raw!RI23:RP23,1)=0),Raw!QZ23&lt;&gt;4),OR(AND(Raw!RA23=4,COUNTIF(Raw!RI23:RP23,2)=0),Raw!RA23&lt;&gt;4),OR(AND(Raw!RB23=4,COUNTIF(Raw!RI23:RP23,3)=0),Raw!RB23&lt;&gt;4),OR(AND(Raw!RC23=4,COUNTIF(Raw!RI23:RP23,4)=0),Raw!RC23&lt;&gt;4),OR(AND(Raw!RD23=4,COUNTIF(Raw!RI23:RP23,5)=0),Raw!RD23&lt;&gt;4),OR(AND(Raw!RE23=4,COUNTIF(Raw!RI23:RP23,6)=0),Raw!RE23&lt;&gt;4),OR(AND(Raw!RF23=4,COUNTIF(Raw!RI23:RP23,7)=0),Raw!RF23&lt;&gt;4),OR(AND(Raw!RG23=4,COUNTIF(Raw!RI23:RP23,8)=0),Raw!RG23&lt;&gt;4)),"",1)))</f>
        <v/>
      </c>
      <c r="AX23" t="str">
        <f>IF(A23=0,"",IF(COUNTA(Raw!RQ23:SG23)=0,"",IF(AND(OR(AND(Raw!RQ23=4,COUNTIF(Raw!RZ23:SG23,1)=0),Raw!RQ23&lt;&gt;4),OR(AND(Raw!RR23=4,COUNTIF(Raw!RZ23:SG23,2)=0),Raw!RR23&lt;&gt;4),OR(AND(Raw!RS23=4,COUNTIF(Raw!RZ23:SG23,3)=0),Raw!RS23&lt;&gt;4),OR(AND(Raw!RT23=4,COUNTIF(Raw!RZ23:SG23,4)=0),Raw!RT23&lt;&gt;4),OR(AND(Raw!RU23=4,COUNTIF(Raw!RZ23:SG23,5)=0),Raw!RU23&lt;&gt;4),OR(AND(Raw!RV23=4,COUNTIF(Raw!RZ23:SG23,6)=0),Raw!RV23&lt;&gt;4),OR(AND(Raw!RW23=4,COUNTIF(Raw!RZ23:SG23,7)=0),Raw!RW23&lt;&gt;4),OR(AND(Raw!RX23=4,COUNTIF(Raw!RZ23:SG23,8)=0),Raw!RX23&lt;&gt;4)),"",1)))</f>
        <v/>
      </c>
      <c r="AY23" t="str">
        <f>IF(A23=0,"",IF(COUNTA(Raw!SH23:ST23)=0,"",IF(AND(OR(AND(Raw!SH23=4,COUNTIF(Raw!SO23:ST23,1)=0),Raw!SH23&lt;&gt;4),OR(AND(Raw!SI23=4,COUNTIF(Raw!SO23:ST23,2)=0),Raw!SI23&lt;&gt;4),OR(AND(Raw!SJ23=4,COUNTIF(Raw!SO23:ST23,3)=0),Raw!SJ23&lt;&gt;4),OR(AND(Raw!SK23=4,COUNTIF(Raw!SO23:ST23,4)=0),Raw!SK23&lt;&gt;4),OR(AND(Raw!SL23=4,COUNTIF(Raw!SO23:ST23,5)=0),Raw!SL23&lt;&gt;4),OR(AND(Raw!SM23=4,COUNTIF(Raw!SO23:ST23,6)=0),Raw!SM23&lt;&gt;4)),"",1)))</f>
        <v/>
      </c>
      <c r="AZ23" t="str">
        <f>IF(A23=0,"",IF(COUNTA(Raw!SU23:TG23)=0,"",IF(AND(OR(AND(Raw!SU23=4,COUNTIF(Raw!TB23:TG23,1)=0),Raw!SU23&lt;&gt;4),OR(AND(Raw!SV23=4,COUNTIF(Raw!TB23:TG23,2)=0),Raw!SV23&lt;&gt;4),OR(AND(Raw!SW23=4,COUNTIF(Raw!TB23:TG23,3)=0),Raw!SW23&lt;&gt;4),OR(AND(Raw!SX23=4,COUNTIF(Raw!TB23:TG23,4)=0),Raw!SX23&lt;&gt;4),OR(AND(Raw!SY23=4,COUNTIF(Raw!TB23:TG23,5)=0),Raw!SY23&lt;&gt;4),OR(AND(Raw!SZ23=4,COUNTIF(Raw!TB23:TG23,6)=0),Raw!SZ23&lt;&gt;4)),"",1)))</f>
        <v/>
      </c>
      <c r="BA23" t="str">
        <f>IF(A23=0,"",IF(COUNTA(Raw!TH23:TT23)=0,"",IF(AND(OR(AND(Raw!TH23=4,COUNTIF(Raw!TO23:TT23,1)=0),Raw!TH23&lt;&gt;4),OR(AND(Raw!TI23=4,COUNTIF(Raw!TO23:TT23,2)=0),Raw!TI23&lt;&gt;4),OR(AND(Raw!TJ23=4,COUNTIF(Raw!TO23:TT23,3)=0),Raw!TJ23&lt;&gt;4),OR(AND(Raw!TK23=4,COUNTIF(Raw!TO23:TT23,4)=0),Raw!TK23&lt;&gt;4),OR(AND(Raw!TL23=4,COUNTIF(Raw!TO23:TT23,5)=0),Raw!TL23&lt;&gt;4),OR(AND(Raw!TM23=4,COUNTIF(Raw!TO23:TT23,6)=0),Raw!TM23&lt;&gt;4)),"",1)))</f>
        <v/>
      </c>
      <c r="BB23" t="str">
        <f>IF(A23=0,"",IF(COUNTA(Raw!TU23:UI23)=0,"",IF(AND(OR(AND(Raw!TU23=4,COUNTIF(Raw!UC23:UI23,1)=0),Raw!TU23&lt;&gt;4),OR(AND(Raw!TV23=4,COUNTIF(Raw!UC23:UI23,2)=0),Raw!TV23&lt;&gt;4),OR(AND(Raw!TW23=4,COUNTIF(Raw!UC23:UI23,3)=0),Raw!TW23&lt;&gt;4),OR(AND(Raw!TX23=4,COUNTIF(Raw!UC23:UI23,4)=0),Raw!TX23&lt;&gt;4),OR(AND(Raw!TY23=4,COUNTIF(Raw!UC23:UI23,5)=0),Raw!TY23&lt;&gt;4),OR(AND(Raw!TZ23=4,COUNTIF(Raw!UC23:UI23,6)=0),Raw!TZ23&lt;&gt;4),OR(AND(Raw!UA23=4,COUNTIF(Raw!UC23:UI23,7)=0),Raw!UA23&lt;&gt;4)),"",1)))</f>
        <v/>
      </c>
      <c r="BC23" t="str">
        <f>IF(A23=0,"",IF(COUNTA(Raw!UJ23:UV23)=0,"",IF(AND(OR(AND(Raw!UJ23=4,COUNTIF(Raw!UQ23:UV23,1)=0),Raw!UJ23&lt;&gt;4),OR(AND(Raw!UK23=4,COUNTIF(Raw!UQ23:UV23,2)=0),Raw!UK23&lt;&gt;4),OR(AND(Raw!UL23=4,COUNTIF(Raw!UQ23:UV23,3)=0),Raw!UL23&lt;&gt;4),OR(AND(Raw!UM23=4,COUNTIF(Raw!UQ23:UV23,4)=0),Raw!UM23&lt;&gt;4),OR(AND(Raw!UN23=4,COUNTIF(Raw!UQ23:UV23,5)=0),Raw!UN23&lt;&gt;4),OR(AND(Raw!UO23=4,COUNTIF(Raw!UQ23:UV23,6)=0),Raw!UO23&lt;&gt;4)),"",1)))</f>
        <v/>
      </c>
      <c r="BD23" t="str">
        <f>IF(A23=0,"",IF(COUNTA(Raw!UW23:VG23)=0,"",IF(AND(OR(AND(Raw!UW23=4,COUNTIF(Raw!VC23:VG23,1)=0),Raw!UW23&lt;&gt;4),OR(AND(Raw!UX23=4,COUNTIF(Raw!VC23:VG23,2)=0),Raw!UX23&lt;&gt;4),OR(AND(Raw!UY23=4,COUNTIF(Raw!VC23:VG23,3)=0),Raw!UY23&lt;&gt;4),OR(AND(Raw!UZ23=4,COUNTIF(Raw!VC23:VG23,4)=0),Raw!UZ23&lt;&gt;4),OR(AND(Raw!VA23=4,COUNTIF(Raw!VC23:VG23,5)=0),Raw!VA23&lt;&gt;4)),"",1)))</f>
        <v/>
      </c>
      <c r="BE23" t="str">
        <f>IF(A23=0,"",IF(COUNTA(Raw!VH23:VP23)=0,"",
IF(AND(
OR(AND(Raw!VH23=4,COUNTIF(Raw!VM23:VP23,1)=0),Raw!VH23&lt;&gt;4),
OR(AND(Raw!VI23=4,COUNTIF(Raw!VM23:VP23,2)=0),Raw!VI23&lt;&gt;4),
OR(AND(Raw!VJ23=4,COUNTIF(Raw!VM23:VP23,3)=0),Raw!VJ23&lt;&gt;4),
OR(AND(Raw!VK23=4,COUNTIF(Raw!VM23:VP23,4)=0),Raw!VK23&lt;&gt;4)
),"",1)))</f>
        <v/>
      </c>
      <c r="BF23" t="str">
        <f>IF(A23=0,"",IF(COUNTA(Raw!VQ23:WK23)=0,"",
IF(AND(
OR(AND(Raw!VQ23=4,COUNTIF(Raw!WB23:WK23,1)=0),Raw!VQ23&lt;&gt;4),
OR(AND(Raw!VR23=4,COUNTIF(Raw!WB23:WK23,2)=0),Raw!VR23&lt;&gt;4),
OR(AND(Raw!VS23=4,COUNTIF(Raw!WB23:WK23,3)=0),Raw!VS23&lt;&gt;4),
OR(AND(Raw!VT23=4,COUNTIF(Raw!WB23:WK23,4)=0),Raw!VT23&lt;&gt;4),
OR(AND(Raw!VU23=4,COUNTIF(Raw!WB23:WK23,5)=0),Raw!VU23&lt;&gt;4),
OR(AND(Raw!VV23=4,COUNTIF(Raw!WB23:WK23,6)=0),Raw!VV23&lt;&gt;4),
OR(AND(Raw!VW23=4,COUNTIF(Raw!WB23:WK23,7)=0),Raw!VW23&lt;&gt;4),
OR(AND(Raw!VX23=4,COUNTIF(Raw!WB23:WK23,8)=0),Raw!VX23&lt;&gt;4),
OR(AND(Raw!VY23=4,COUNTIF(Raw!WB23:WK23,9)=0),Raw!VX23&lt;&gt;4),
OR(AND(Raw!VZ23=4,COUNTIF(Raw!WB23:WK23,10)=0),Raw!VZ23&lt;&gt;4)
),"",1)))</f>
        <v/>
      </c>
      <c r="BG23" t="str">
        <f>IF(A23=0,"",IF(COUNTA(Raw!WL23:XB23)=0,"",
IF(AND(
OR(AND(Raw!WL23=4,COUNTIF(Raw!WU23:XB23,1)=0),Raw!WL23&lt;&gt;4),
OR(AND(Raw!WM23=4,COUNTIF(Raw!WU23:XB23,2)=0),Raw!WM23&lt;&gt;4),
OR(AND(Raw!WN23=4,COUNTIF(Raw!WU23:XB23,3)=0),Raw!WN23&lt;&gt;4),
OR(AND(Raw!WO23=4,COUNTIF(Raw!WU23:XB23,4)=0),Raw!WO23&lt;&gt;4),
OR(AND(Raw!WP23=4,COUNTIF(Raw!WU23:XB23,5)=0),Raw!WP23&lt;&gt;4),
OR(AND(Raw!WQ23=4,COUNTIF(Raw!WU23:XB23,6)=0),Raw!WQ23&lt;&gt;4),
OR(AND(Raw!WR23=4,COUNTIF(Raw!WU23:XB23,7)=0),Raw!WR23&lt;&gt;4),
OR(AND(Raw!WS23=4,COUNTIF(Raw!WU23:XB23,8)=0),Raw!WS23&lt;&gt;4)
),"",1)))</f>
        <v/>
      </c>
      <c r="BH23" t="str">
        <f>IF(A23=0,"",IF(COUNTA(Raw!XC23:XK23)=0,"",
IF(AND(
OR(AND(Raw!XC23=4,COUNTIF(Raw!XH23:XK23,1)=0),Raw!XC23&lt;&gt;4),
OR(AND(Raw!XD23=4,COUNTIF(Raw!XH23:XK23,2)=0),Raw!XD23&lt;&gt;4),
OR(AND(Raw!XE23=4,COUNTIF(Raw!XH23:XK23,3)=0),Raw!XE23&lt;&gt;4),
OR(AND(Raw!XF23=4,COUNTIF(Raw!XH23:XK23,4)=0),Raw!XF23&lt;&gt;4)
),"",1)))</f>
        <v/>
      </c>
      <c r="BI23" t="str">
        <f>IF(A23=0,"",IF(COUNTA(Raw!XL23:XT23)=0,"",
IF(AND(
OR(AND(Raw!XL23=4,COUNTIF(Raw!XQ23:XT23,1)=0),Raw!XL23&lt;&gt;4),
OR(AND(Raw!XM23=4,COUNTIF(Raw!XQ23:XT23,2)=0),Raw!XM23&lt;&gt;4),
OR(AND(Raw!XN23=4,COUNTIF(Raw!XQ23:XT23,3)=0),Raw!XN23&lt;&gt;4),
OR(AND(Raw!XO23=4,COUNTIF(Raw!XQ23:XT23,4)=0),Raw!XO23&lt;&gt;4)
),"",1)))</f>
        <v/>
      </c>
      <c r="BJ23" t="str">
        <f>IF(A23=0,"",IF(COUNTA(Raw!XU23:YI23)=0,"",
IF(AND(
OR(AND(Raw!XU23=4,COUNTIF(Raw!YC23:YI23,1)=0),Raw!XU23&lt;&gt;4),
OR(AND(Raw!XV23=4,COUNTIF(Raw!YC23:YI23,2)=0),Raw!XV23&lt;&gt;4),
OR(AND(Raw!XW23=4,COUNTIF(Raw!YC23:YI23,3)=0),Raw!XW23&lt;&gt;4),
OR(AND(Raw!XX23=4,COUNTIF(Raw!YC23:YI23,4)=0),Raw!XX23&lt;&gt;4),
OR(AND(Raw!XY23=4,COUNTIF(Raw!YC23:YI23,5)=0),Raw!XY23&lt;&gt;4),
OR(AND(Raw!XZ23=4,COUNTIF(Raw!YC23:YI23,6)=0),Raw!XZ23&lt;&gt;4),
OR(AND(Raw!YA23=4,COUNTIF(Raw!YC23:YI23,7)=0),Raw!YA23&lt;&gt;4)
),"",1)))</f>
        <v/>
      </c>
      <c r="BK23" t="str">
        <f>IF(A23=0,"",IF(COUNTA(Raw!YJ23:YR23)=0,"",
IF(AND(
OR(AND(Raw!YJ23=4,COUNTIF(Raw!YO23:YR23,1)=0),Raw!YJ23&lt;&gt;4),
OR(AND(Raw!YK23=4,COUNTIF(Raw!YO23:YR23,2)=0),Raw!YK23&lt;&gt;4),
OR(AND(Raw!YL23=4,COUNTIF(Raw!YO23:YR23,3)=0),Raw!YL23&lt;&gt;4),
OR(AND(Raw!YM23=4,COUNTIF(Raw!YO23:YR23,4)=0),Raw!YM23&lt;&gt;4)
),"",1)))</f>
        <v/>
      </c>
      <c r="BL23" t="str">
        <f>IF(A23=0,"",IF(COUNTA(Raw!YS23:YU23)=0,"",IF(AND(Raw!YS23=4,ISBLANK(Raw!YU23)),"",IF(AND(Raw!YS23&lt;&gt;4,ISBLANK(Raw!YU23)=FALSE),"",1))))</f>
        <v/>
      </c>
    </row>
    <row r="24" spans="1:64">
      <c r="A24" s="20">
        <f>Raw!A24</f>
        <v>0</v>
      </c>
      <c r="B24" s="19" t="str">
        <f>IF(A24=0,"",IF(AND(Raw!AC24=1,COUNTA(Raw!AR24:IC24)&gt;0,COUNTA(Raw!ID24:YU24)=0),"",IF(AND(Raw!AC24=2,COUNTA(Raw!AR24:IC24)=0,COUNTA(Raw!ID24:MV24)&gt;0,COUNTA(Raw!MW24:YU24)=0),"",IF(AND(Raw!AC24=3,COUNTA(Raw!AP24:MV24)=0,COUNTA(Raw!MW24:YU24)&gt;0),"",1))))</f>
        <v/>
      </c>
      <c r="C24" s="19" t="str">
        <f>IF(A24=0,"",IF(AND(Raw!AK24=1,ISBLANK(Raw!AM24)=FALSE,ISBLANK(Raw!AO24)),"",IF(AND(Raw!AK24=2,ISBLANK(Raw!AM24),ISBLANK(Raw!AO24)=FALSE),"",1)))</f>
        <v/>
      </c>
      <c r="D24" s="19" t="str">
        <f>IF(A24=0,"",IF(COUNTA(Raw!AS24:AZ24)=0,"",IF(AND(Raw!AS24+Raw!AT24=100,Raw!AU24+Raw!AV24=100,Raw!AW24+Raw!AX24=100,Raw!AY24+Raw!AZ24=100),"",1)))</f>
        <v/>
      </c>
      <c r="E24" s="19" t="str">
        <f>IF(A24=0,"",IF(ISBLANK(Raw!AQ24),"",IF(Raw!AQ24=1,"",1)))</f>
        <v/>
      </c>
      <c r="F24" s="19" t="str">
        <f>IF(A24=0,"",IF(ISBLANK(Raw!AR24),"",IF(AND(Raw!AR24&gt;=0,Raw!AR24&lt;=100),"",1)))</f>
        <v/>
      </c>
      <c r="G24" s="19" t="str">
        <f>IF(A24=0,"",IF(AND(ISBLANK(Raw!BA24),ISBLANK(Raw!AS24)),"",IF(AND(Raw!AS24&gt;0,ISBLANK(Raw!BA24)=FALSE),"",1)))</f>
        <v/>
      </c>
      <c r="H24" s="19" t="str">
        <f>IF(A24=0,"",IF(COUNTA(Raw!BA24:BH24)=0,"",IF(AND(Raw!BA24=0,COUNTA(Raw!BB24:BH24)=0),"",IF(AND(Raw!BA24&gt;0,COUNTA(Raw!BB24:BH24)&gt;0),"",1))))</f>
        <v/>
      </c>
      <c r="I24" s="19" t="str">
        <f>IF(A24=0,"",IF(AND(ISBLANK(Raw!BI24),ISBLANK(Raw!BJ24)),"",IF(AND(Raw!BI24=1,ISBLANK(Raw!BJ24)=FALSE),"",IF(AND(Raw!BI24=2,ISBLANK(Raw!BJ24)),"",1))))</f>
        <v/>
      </c>
      <c r="J24" s="19" t="str">
        <f>IF(A24=0,"",IF(AND(ISBLANK(Raw!AT24),COUNTBLANK(Raw!BK24:BQ24)),"",IF(AND(Raw!AT24&gt;0,COUNTA(Raw!BK24:BQ24)&gt;0),"",IF(AND(Raw!AT24=0,COUNTA(Raw!BK24:BQ24)=0),"",1))))</f>
        <v/>
      </c>
      <c r="K24" s="19" t="str">
        <f>IF(A24=0,"",IF(AND(ISBLANK(Raw!AS24),COUNTA(Raw!BR24:BX24)=0),"",IF(AND(Raw!AS24&gt;0,COUNTA(Raw!BR24:BX24)&gt;0),"",IF(AND(Raw!AS24=0,COUNTA(Raw!BR24:BX24)=0),"",1))))</f>
        <v/>
      </c>
      <c r="L24" s="19" t="str">
        <f>IF(A24=0,"",IF(AND(COUNTA(Raw!BK24:BX24)=0,COUNTA(Raw!BY24:CH24)=0),"",IF(AND(COUNTIF(Raw!BK24:BX24,1)&gt;0,COUNTA(Raw!BY24:CH24)&gt;0),"",IF(AND(COUNTIF(Raw!BK24:BX24,1)=0,COUNTA(Raw!BY24:CH24)=0),"",1))))</f>
        <v/>
      </c>
      <c r="M24" s="19" t="str">
        <f>IF(A24=0,"",IF(AND(COUNTA(Raw!BK24:BX24)=0,COUNTA(Raw!CI24:CR24)),"",IF(AND(COUNTIF(Raw!BK24:BX24,3)&gt;0,COUNTA(Raw!CI24:CR24)&gt;0),"",IF(AND(COUNTIF(Raw!BK24:BX24,3)=0,COUNTA(Raw!CI24:CR24)=0),"",1))))</f>
        <v/>
      </c>
      <c r="N24" s="19" t="str">
        <f>IF(A24=0,"",IF(COUNTA(Raw!CS24:DF24)=0,"",IF(AND(COUNTIF(Raw!CS24:CV24,1)=1,COUNTA(Raw!CW24:DA24)&gt;0,COUNTA(Raw!DB24:DF24)=0),"",IF(AND(COUNTIF(Raw!CS24:CV24,2)=1,COUNTA(Raw!CW24:DA24)=0,COUNTA(Raw!DB24:DF24)&gt;0),"",IF(AND(COUNTA(Raw!CS24:CV24)&gt;0,COUNTA(Raw!CW24:DF24)=0),"",1)))))</f>
        <v/>
      </c>
      <c r="O24" s="19" t="str">
        <f>IF(A24=0,"",IF(COUNTA(Raw!DG24:DP24)=0,"",IF(AND(COUNTIF(Raw!BK24:BQ24,1)&gt;0,OR(COUNTIF(Raw!DG24:DP24,1)=1,COUNTIF(Raw!DG24:DP24,2)=1,COUNTIF(Raw!DG24:DP24,3)=1)),"",IF(AND(COUNTIF(Raw!BK24:BQ24,1)=0,AND(COUNTIF(Raw!DG24:DP24,1)=0,COUNTIF(Raw!DG24:DP24,2)=0,COUNTIF(Raw!DG24:DP24,3)=0)),"",1))))</f>
        <v/>
      </c>
      <c r="P24" s="19" t="str">
        <f>IF(A24=0,"",IF(COUNTA(Raw!DG24:DR24)=0,"",IF(AND(COUNTIF(Raw!DG24:DP24,4)=1,ISBLANK(Raw!DQ24)=FALSE,ISBLANK(Raw!DR24)),"",IF(AND(COUNTIF(Raw!DG24:DP24,7)=1,ISBLANK(Raw!DQ24),ISBLANK(Raw!DR24)=FALSE),"",IF(AND(COUNTA(Raw!DG24:DP24)&gt;0,COUNTIF(Raw!DG24:DP24,4)=0,COUNTIF(Raw!DG24:DP24,7)=0,COUNTA(Raw!DQ24:DR24)=0),"",1)))))</f>
        <v/>
      </c>
      <c r="Q24" s="19" t="str">
        <f>IF(A24=0,"",IF(AND(COUNTA(Raw!DS24:DU24)=0,COUNTA(Raw!BK24:BQ24)=0),"",IF(AND(COUNTIF(Raw!BK24:BQ24,1)&gt;0,COUNTA(Raw!DS24:DU24)&gt;0),"",IF(AND(COUNTIF(Raw!BK24:BQ24,1)=0,COUNTA(Raw!DS24:DU24)=0),"",1))))</f>
        <v/>
      </c>
      <c r="R24" s="19" t="str">
        <f>IF(A24=0,"",IF(AND(ISBLANK(Raw!AT24),ISBLANK(Raw!EJ24)),"",IF(AND(Raw!AT24&gt;0,ISBLANK(Raw!EJ24)=FALSE,Raw!EJ24&gt;=0,Raw!EJ24&lt;=7),"",IF(AND(Raw!AT24=0,ISBLANK(Raw!EJ24)),"",1))))</f>
        <v/>
      </c>
      <c r="S24" t="str">
        <f>IF(A24=0,"",IF(AND(ISBLANK(Raw!AS24),ISBLANK(Raw!EK24)),"",IF(AND(Raw!AS24&gt;0,ISBLANK(Raw!EK24)=FALSE),"",IF(AND(Raw!AS24=0,ISBLANK(Raw!EK24)),"",1))))</f>
        <v/>
      </c>
      <c r="T24" s="19" t="str">
        <f>IF(A24=0,"",IF(AND(ISBLANK(Raw!AT24),COUNTA(Raw!EL24:EQ24)=0),"",IF(AND(Raw!AT24&gt;0,COUNTA(Raw!EL24:EQ24)&gt;0),"",IF(AND(Raw!AT24=0,COUNTA(Raw!EL24:EQ24)=0),"",1))))</f>
        <v/>
      </c>
      <c r="U24" t="str">
        <f>IF(A24=0,"",IF(AND(ISBLANK(Raw!AT24),COUNTA(Raw!ER24:EU24)=0),"",IF(AND(Raw!AT24&gt;0,COUNTA(Raw!ER24:EU24)&gt;0),"",IF(AND(Raw!AT24=0,COUNTA(Raw!ER24:EU24)=0),"",1))))</f>
        <v/>
      </c>
      <c r="V24" t="str">
        <f>IF(A24=0,"",IF(AND(ISBLANK(Raw!AS24),COUNTA(Raw!EV24:FA24)=0),"",IF(AND(Raw!AS24&gt;0,COUNTA(Raw!EV24:FA24)&gt;0),"",IF(AND(Raw!AS24=0,COUNTA(Raw!EV24:FA24)=0),"",1))))</f>
        <v/>
      </c>
      <c r="W24" t="str">
        <f>IF(A24=0,"",IF(AND(ISBLANK(Raw!AS24),COUNTA(Raw!FB24:FE24)=0),"",IF(AND(Raw!AS24&gt;0,COUNTA(Raw!FB24:FE24)&gt;0),"",IF(AND(Raw!AS24=0,COUNTA(Raw!FB24:FE24)=0),"",1))))</f>
        <v/>
      </c>
      <c r="X24" t="str">
        <f>IF(A24=0,"",IF(AND(ISBLANK(Raw!AT24),COUNTA(Raw!FF24:FI24)=0),"",IF(AND(Raw!AT24&gt;0,COUNTA(Raw!FF24:FI24)&gt;0),"",IF(AND(Raw!AT24=0,COUNTA(Raw!FF24:FI24)=0),"",1))))</f>
        <v/>
      </c>
      <c r="Y24" t="str">
        <f>IF(A24=0,"",IF(AND(ISBLANK(Raw!AS24),COUNTA(Raw!FJ24:FM24)=0),"",IF(AND(Raw!AS24&gt;0,COUNTA(Raw!FJ24:FM24)&gt;0),"",IF(AND(Raw!AS24=0,COUNTA(Raw!FJ24:FM24)=0),"",1))))</f>
        <v/>
      </c>
      <c r="Z24" t="str">
        <f>IF(A24=0,"",IF(AND(COUNTA(Raw!FN24:FT24)=0,ISBLANK(Raw!FU24)),"",IF(AND(COUNTIF(Raw!FN24:FT24,1)&gt;0,ISBLANK(Raw!FU24)=FALSE),"",IF(AND(COUNTIF(Raw!FN24:FT24,1)=0,ISBLANK(Raw!FU24)),"",1))))</f>
        <v/>
      </c>
      <c r="AA24" s="19" t="str">
        <f>IF(A24=0,"",IF(AND(ISBLANK(Raw!BI24),COUNTA(Raw!FV24:GH24)=0),"",IF(AND(Raw!BI24&lt;&gt;1,COUNTIF(Raw!FV24:GH24,6)=0),"",IF(Raw!BI24=1,"",1))))</f>
        <v/>
      </c>
      <c r="AB24" t="str">
        <f>IF(A24=0,"",IF(AND(ISBLANK(Raw!GI24),COUNTA(Raw!GJ24:GQ24)=0),"",IF(AND(Raw!GI24=1,COUNTA(Raw!GJ24:GQ24)&gt;0),"",IF(AND(Raw!GI24=2,COUNTA(Raw!GJ24:GQ24)=0),"",1))))</f>
        <v/>
      </c>
      <c r="AC24" s="19" t="str">
        <f>IF(A24=0,"",IF(AND(COUNTA(Raw!GY24:HF24)=0,ISBLANK(Raw!HG24)),"",IF(AND(OR(COUNTIF(Raw!GY24:HE24,1)&gt;0,COUNTIF(Raw!GY24:HE24,2)&gt;0),ISBLANK(Raw!HG24)=FALSE),"",IF(AND(COUNTA(Raw!GY24:HF24)&gt;0,ISBLANK(Raw!HG24),COUNTIF(Raw!GY24:HE24,1)=0,COUNTIF(Raw!GY24:HE24,2)=0),"",1))))</f>
        <v/>
      </c>
      <c r="AD24" s="19" t="str">
        <f>IF(A24=0,"",IF(COUNTA(Raw!HU24:IB24)=0,"",IF(AND(Raw!AK24&lt;&gt;2,COUNTIF(Raw!HU24:IA24,2)=0,COUNTIF(Raw!HU24:IA24,3)=0),"",IF(Raw!AK24=2,"",1))))</f>
        <v/>
      </c>
      <c r="AE24" s="19" t="str">
        <f>IF(A24=0,"",IF(AND(Raw!AK24=2,ISBLANK(Raw!IC24)=FALSE),"",IF(AND(Raw!AK24&lt;&gt;2,ISBLANK(Raw!IC24)),"",1)))</f>
        <v/>
      </c>
      <c r="AF24" s="19" t="str">
        <f>IF(A24=0,"",IF(COUNTA(Raw!ID24:IF24)=0,"",IF(AND(MATCH(2023-Raw!ID24,Code!$A$3:$A$12,1)=Raw!IF24,2023-Raw!ID24=Raw!IE24),"",1)))</f>
        <v/>
      </c>
      <c r="AG24" s="19" t="str">
        <f>IF(A24=0,"",IF(COUNTA(Raw!IG24:II24)=0,"",IF(AND(Raw!IG24=4,ISBLANK(Raw!II24)=FALSE),"",IF(AND(Raw!IG24&lt;&gt;4,ISBLANK(Raw!II24)),"",1))))</f>
        <v/>
      </c>
      <c r="AH24" s="19" t="str">
        <f>IF(A24=0,"",IF(COUNTA(Raw!IJ24:IM24)=0,"",IF(AND(Raw!IJ24=1,ISBLANK(Raw!IK24)=FALSE),"",IF(AND(Raw!IJ24=2,COUNTA(Raw!IK24:IM24)&gt;0),"",1))))</f>
        <v/>
      </c>
      <c r="AI24" s="19" t="str">
        <f>IF(A24=0,"",IF(COUNTA(Raw!IK24:IM24)=0,"",IF(AND(Raw!IK24=1,ISBLANK(Raw!IL24)=FALSE),"",IF(AND(Raw!IK24=2,COUNTA(Raw!IL24:IM24)=0),"",1))))</f>
        <v/>
      </c>
      <c r="AJ24" s="19" t="str">
        <f>IF(A24=0,"",IF(COUNTA(Raw!JD24:JJ24)=0,"",IF(AND(Raw!JD24&gt;600,COUNTA(Raw!JE24:JI24)&gt;0),"",IF(AND(Raw!JD24&lt;=600,COUNTA(Raw!JE24:JJ24)=0),"",1))))</f>
        <v/>
      </c>
      <c r="AK24" s="19" t="str">
        <f>IF(A24=0,"",IF(COUNTA(Raw!JK24:KA24)=0,"",IF(AND(Raw!JK24=1,COUNTA(Raw!JM24:JV24)&gt;0),"",IF(AND(Raw!JK24=3,COUNTA(Raw!JM24:JV24)&gt;0,COUNTA(Raw!JW24:KA24)=0),"",IF(AND(ISBLANK(Raw!JK24)=FALSE,Raw!JK24&lt;&gt;1,Raw!JK24&lt;&gt;3,COUNTA(Raw!JM24:KA24)=0),"",1)))))</f>
        <v/>
      </c>
      <c r="AL24" s="19" t="str">
        <f>IF(A24=0,"",IF(COUNTA(Raw!JW24:KA24)=0,"",IF(AND(COUNTIF(Raw!JW24:JZ24,4)=0,COUNTA(Raw!JW24:JZ24)&gt;0,ISBLANK(Raw!KA24)=FALSE),"",IF(AND(COUNTIF(Raw!JW24:KA24,4)&gt;0,ISBLANK(Raw!KA24)),"",1))))</f>
        <v/>
      </c>
      <c r="AM24" s="19" t="str">
        <f>IF(A24=0,"",IF(COUNTA(Raw!KT24:KU24)=0,"",IF(AND(Raw!KT24=1,ISBLANK(Raw!KU24)=FALSE),"",IF(AND(Raw!KT24=2,ISBLANK(Raw!KU24)),"",1))))</f>
        <v/>
      </c>
      <c r="AN24" s="19" t="str">
        <f>IF(A24=0,"",IF(COUNTA(Raw!KX24:LF24)=0,"",IF(AND(COUNTIF(Raw!KX24:LB24,5)=1,COUNTA(Raw!KX24:LB24)=1,COUNTA(Raw!LC24:LF24)=0),"",IF(AND(COUNTIF(Raw!KX24:LB24,5)=0,COUNTA(Raw!KX24:LB24)&gt;0,COUNTA(Raw!LC24:LF24)&gt;0),"",1))))</f>
        <v/>
      </c>
      <c r="AO24" s="19" t="str">
        <f>IF(A24=0,"",IF(COUNTA(Raw!LM24:LU24)=0,"",IF(AND(Raw!LM24=1,ISBLANK(Raw!LN24)=FALSE,COUNTA(Raw!LO24:LU24)&gt;0),"",IF(AND(Raw!LM24=2,COUNTA(Raw!LN24:LU24)=0),"",1))))</f>
        <v/>
      </c>
      <c r="AP24" s="19" t="str">
        <f>IF(A24=0,"",IF(COUNTA(Raw!MY24:OG24)=0,"",IF(AND(Raw!MY24=2,COUNTA(Raw!MZ24:OG24)=0),"",IF(AND(Raw!MY24=1,COUNTA(Raw!MZ24:OG24)&gt;0),"",1))))</f>
        <v/>
      </c>
      <c r="AQ24" s="19" t="str">
        <f>IF(A24=0,"",IF(COUNTA(Raw!NC24:NW24)=0,"",IF(AND(COUNTIF(Raw!NC24:NG24,3)&gt;0,COUNTA(Raw!NH24:NQ24)&gt;0),"",IF(AND(COUNTA(Raw!NC24:NG24)&gt;0,COUNTIF(Raw!NC24:NG24,3)=0,COUNTA(Raw!NH24:NW24)=0),"",1))))</f>
        <v/>
      </c>
      <c r="AR24" s="19" t="str">
        <f>IF(A24=0,"",IF(COUNTA(Raw!NH24:NW24)=0,"",IF(AND(COUNTIF(Raw!NH24:NQ24,10)&gt;0,COUNTA(Raw!NR24:NW24)&gt;0),"",IF(AND(COUNTA(Raw!NH24:NQ24)&gt;0,COUNTIF(Raw!NH24:NQ24,10)=0,COUNTA(Raw!NR24:NY24)=0),"",1))))</f>
        <v/>
      </c>
      <c r="AS24" s="19" t="str">
        <f>IF(A24=0,"",IF(COUNTA(Raw!NY24:OG24)=0,"",IF(AND(Raw!NY24=1,COUNTA(Raw!NZ24:OG24)&gt;0),"",IF(AND(Raw!NY24=2,COUNTA(Raw!NZ24:OG24)=0),"",1))))</f>
        <v/>
      </c>
      <c r="AT24" s="19" t="str">
        <f>IF(A24=0,"",IF(COUNTA(Raw!OH24:OY24)=0,"",IF(AND(Raw!OH24=1,COUNTA(Raw!OI24:OY24)&gt;0),"",IF(AND(Raw!OH24=2,COUNTA(Raw!OI24:OY24)=0),"",1))))</f>
        <v/>
      </c>
      <c r="AU24" s="19" t="str">
        <f>IF(A24=0,"",IF(COUNTA(Raw!PR24:QB24)=0,"",
IF(AND(OR(AND(COUNTIF(Raw!PR24:QB24,1)=1,COUNTA(Raw!QI24:QY24)&gt;0),AND(COUNTIF(Raw!PR24:QB24,1)=0,COUNTA(Raw!QI24:QY24)=0)),OR(AND(COUNTIF(Raw!PR24:QB24,2)=1,COUNTA(Raw!QZ24:RP24)&gt;0),AND(COUNTIF(Raw!PR24:QB24,2)=0,COUNTA(Raw!QZ24:RP24)=0)),OR(AND(COUNTIF(Raw!PR24:QB24,3)=1,COUNTA(Raw!RQ24:SG24)&gt;0),AND(COUNTIF(Raw!PR24:QB24,3)=0,COUNTA(Raw!RQ24:SG24)=0)),OR(AND(COUNTIF(Raw!PR24:QB24,4)=1,COUNTA(Raw!SH24:ST24)&gt;0),AND(COUNTIF(Raw!PR24:QB24,4)=0,COUNTA(Raw!SH24:ST24)=0)),OR(AND(COUNTIF(Raw!PR24:QB24,5)=1,COUNTA(Raw!SU24:TG24)&gt;0),AND(COUNTIF(Raw!PR24:QB24,5)=0,COUNTA(Raw!SU24:TG24)=0)),OR(AND(COUNTIF(Raw!PR24:QB24,6)=1,COUNTA(Raw!TH24:TT24)&gt;0),AND(COUNTIF(Raw!PR24:QB24,6)=0,COUNTA(Raw!TH24:TT24)=0)),OR(AND(COUNTIF(Raw!PR24:QB24,7)=1,COUNTA(Raw!TU24:UI24)&gt;0),AND(COUNTIF(Raw!PR24:QB24,7)=0,COUNTA(Raw!TU24:UI24)=0)),OR(AND(COUNTIF(Raw!PR24:QB24,8)=1,COUNTA(Raw!UJ24:UV24)&gt;0),AND(COUNTIF(Raw!PR24:QB24,8)=0,COUNTA(Raw!UJ24:UV24)=0)),OR(AND(COUNTIF(Raw!PR24:QB24,9)=1,COUNTA(Raw!UW24:VG24)&gt;0),AND(COUNTIF(Raw!PR24:QB24,9)=0,COUNTA(Raw!UW24:VG24)=0)),OR(AND(COUNTIF(Raw!PR24:QB24,10)=1,COUNTA(Raw!VH24:VP24)&gt;0),AND(COUNTIF(Raw!PR24:QB24,10)=0,COUNTA(Raw!VH24:VP24)=0)),OR(AND(COUNTIF(Raw!PR24:QB24,11)=1,COUNTA(Raw!VQ24:WK24)&gt;0),AND(COUNTIF(Raw!PR24:QB24,11)=0,COUNTA(Raw!VQ24:WK24)=0))),"",1)))</f>
        <v/>
      </c>
      <c r="AV24" s="19" t="str">
        <f>IF(A24=0,"",IF(COUNTA(Raw!QI24:QY24)=0,"",IF(AND(OR(AND(Raw!QI24=4,COUNTIF(Raw!QR24:QY24,1)=0),Raw!QI24&lt;&gt;4),OR(AND(Raw!QJ24=4,COUNTIF(Raw!QR24:QY24,2)=0),Raw!QJ24&lt;&gt;4),OR(AND(Raw!QK24=4,COUNTIF(Raw!QR24:QY24,3)=0),Raw!QK24&lt;&gt;4),OR(AND(Raw!QL24=4,COUNTIF(Raw!QR24:QY24,4)=0),Raw!QL24&lt;&gt;4),OR(AND(Raw!QM24=4,COUNTIF(Raw!QR24:QY24,5)=0),Raw!QM24&lt;&gt;4),OR(AND(Raw!QN24=4,COUNTIF(Raw!QR24:QY24,6)=0),Raw!QN24&lt;&gt;4),OR(AND(Raw!QO24=4,COUNTIF(Raw!QR24:QY24,7)=0),Raw!QO24&lt;&gt;4),OR(AND(Raw!QP24=4,COUNTIF(Raw!QR24:QY24,8)=0),Raw!QP24&lt;&gt;4)),"",1)))</f>
        <v/>
      </c>
      <c r="AW24" t="str">
        <f>IF(A24=0,"",IF(COUNTA(Raw!QZ24:RP24)=0,"",IF(AND(OR(AND(Raw!QZ24=4,COUNTIF(Raw!RI24:RP24,1)=0),Raw!QZ24&lt;&gt;4),OR(AND(Raw!RA24=4,COUNTIF(Raw!RI24:RP24,2)=0),Raw!RA24&lt;&gt;4),OR(AND(Raw!RB24=4,COUNTIF(Raw!RI24:RP24,3)=0),Raw!RB24&lt;&gt;4),OR(AND(Raw!RC24=4,COUNTIF(Raw!RI24:RP24,4)=0),Raw!RC24&lt;&gt;4),OR(AND(Raw!RD24=4,COUNTIF(Raw!RI24:RP24,5)=0),Raw!RD24&lt;&gt;4),OR(AND(Raw!RE24=4,COUNTIF(Raw!RI24:RP24,6)=0),Raw!RE24&lt;&gt;4),OR(AND(Raw!RF24=4,COUNTIF(Raw!RI24:RP24,7)=0),Raw!RF24&lt;&gt;4),OR(AND(Raw!RG24=4,COUNTIF(Raw!RI24:RP24,8)=0),Raw!RG24&lt;&gt;4)),"",1)))</f>
        <v/>
      </c>
      <c r="AX24" t="str">
        <f>IF(A24=0,"",IF(COUNTA(Raw!RQ24:SG24)=0,"",IF(AND(OR(AND(Raw!RQ24=4,COUNTIF(Raw!RZ24:SG24,1)=0),Raw!RQ24&lt;&gt;4),OR(AND(Raw!RR24=4,COUNTIF(Raw!RZ24:SG24,2)=0),Raw!RR24&lt;&gt;4),OR(AND(Raw!RS24=4,COUNTIF(Raw!RZ24:SG24,3)=0),Raw!RS24&lt;&gt;4),OR(AND(Raw!RT24=4,COUNTIF(Raw!RZ24:SG24,4)=0),Raw!RT24&lt;&gt;4),OR(AND(Raw!RU24=4,COUNTIF(Raw!RZ24:SG24,5)=0),Raw!RU24&lt;&gt;4),OR(AND(Raw!RV24=4,COUNTIF(Raw!RZ24:SG24,6)=0),Raw!RV24&lt;&gt;4),OR(AND(Raw!RW24=4,COUNTIF(Raw!RZ24:SG24,7)=0),Raw!RW24&lt;&gt;4),OR(AND(Raw!RX24=4,COUNTIF(Raw!RZ24:SG24,8)=0),Raw!RX24&lt;&gt;4)),"",1)))</f>
        <v/>
      </c>
      <c r="AY24" t="str">
        <f>IF(A24=0,"",IF(COUNTA(Raw!SH24:ST24)=0,"",IF(AND(OR(AND(Raw!SH24=4,COUNTIF(Raw!SO24:ST24,1)=0),Raw!SH24&lt;&gt;4),OR(AND(Raw!SI24=4,COUNTIF(Raw!SO24:ST24,2)=0),Raw!SI24&lt;&gt;4),OR(AND(Raw!SJ24=4,COUNTIF(Raw!SO24:ST24,3)=0),Raw!SJ24&lt;&gt;4),OR(AND(Raw!SK24=4,COUNTIF(Raw!SO24:ST24,4)=0),Raw!SK24&lt;&gt;4),OR(AND(Raw!SL24=4,COUNTIF(Raw!SO24:ST24,5)=0),Raw!SL24&lt;&gt;4),OR(AND(Raw!SM24=4,COUNTIF(Raw!SO24:ST24,6)=0),Raw!SM24&lt;&gt;4)),"",1)))</f>
        <v/>
      </c>
      <c r="AZ24" t="str">
        <f>IF(A24=0,"",IF(COUNTA(Raw!SU24:TG24)=0,"",IF(AND(OR(AND(Raw!SU24=4,COUNTIF(Raw!TB24:TG24,1)=0),Raw!SU24&lt;&gt;4),OR(AND(Raw!SV24=4,COUNTIF(Raw!TB24:TG24,2)=0),Raw!SV24&lt;&gt;4),OR(AND(Raw!SW24=4,COUNTIF(Raw!TB24:TG24,3)=0),Raw!SW24&lt;&gt;4),OR(AND(Raw!SX24=4,COUNTIF(Raw!TB24:TG24,4)=0),Raw!SX24&lt;&gt;4),OR(AND(Raw!SY24=4,COUNTIF(Raw!TB24:TG24,5)=0),Raw!SY24&lt;&gt;4),OR(AND(Raw!SZ24=4,COUNTIF(Raw!TB24:TG24,6)=0),Raw!SZ24&lt;&gt;4)),"",1)))</f>
        <v/>
      </c>
      <c r="BA24" t="str">
        <f>IF(A24=0,"",IF(COUNTA(Raw!TH24:TT24)=0,"",IF(AND(OR(AND(Raw!TH24=4,COUNTIF(Raw!TO24:TT24,1)=0),Raw!TH24&lt;&gt;4),OR(AND(Raw!TI24=4,COUNTIF(Raw!TO24:TT24,2)=0),Raw!TI24&lt;&gt;4),OR(AND(Raw!TJ24=4,COUNTIF(Raw!TO24:TT24,3)=0),Raw!TJ24&lt;&gt;4),OR(AND(Raw!TK24=4,COUNTIF(Raw!TO24:TT24,4)=0),Raw!TK24&lt;&gt;4),OR(AND(Raw!TL24=4,COUNTIF(Raw!TO24:TT24,5)=0),Raw!TL24&lt;&gt;4),OR(AND(Raw!TM24=4,COUNTIF(Raw!TO24:TT24,6)=0),Raw!TM24&lt;&gt;4)),"",1)))</f>
        <v/>
      </c>
      <c r="BB24" t="str">
        <f>IF(A24=0,"",IF(COUNTA(Raw!TU24:UI24)=0,"",IF(AND(OR(AND(Raw!TU24=4,COUNTIF(Raw!UC24:UI24,1)=0),Raw!TU24&lt;&gt;4),OR(AND(Raw!TV24=4,COUNTIF(Raw!UC24:UI24,2)=0),Raw!TV24&lt;&gt;4),OR(AND(Raw!TW24=4,COUNTIF(Raw!UC24:UI24,3)=0),Raw!TW24&lt;&gt;4),OR(AND(Raw!TX24=4,COUNTIF(Raw!UC24:UI24,4)=0),Raw!TX24&lt;&gt;4),OR(AND(Raw!TY24=4,COUNTIF(Raw!UC24:UI24,5)=0),Raw!TY24&lt;&gt;4),OR(AND(Raw!TZ24=4,COUNTIF(Raw!UC24:UI24,6)=0),Raw!TZ24&lt;&gt;4),OR(AND(Raw!UA24=4,COUNTIF(Raw!UC24:UI24,7)=0),Raw!UA24&lt;&gt;4)),"",1)))</f>
        <v/>
      </c>
      <c r="BC24" t="str">
        <f>IF(A24=0,"",IF(COUNTA(Raw!UJ24:UV24)=0,"",IF(AND(OR(AND(Raw!UJ24=4,COUNTIF(Raw!UQ24:UV24,1)=0),Raw!UJ24&lt;&gt;4),OR(AND(Raw!UK24=4,COUNTIF(Raw!UQ24:UV24,2)=0),Raw!UK24&lt;&gt;4),OR(AND(Raw!UL24=4,COUNTIF(Raw!UQ24:UV24,3)=0),Raw!UL24&lt;&gt;4),OR(AND(Raw!UM24=4,COUNTIF(Raw!UQ24:UV24,4)=0),Raw!UM24&lt;&gt;4),OR(AND(Raw!UN24=4,COUNTIF(Raw!UQ24:UV24,5)=0),Raw!UN24&lt;&gt;4),OR(AND(Raw!UO24=4,COUNTIF(Raw!UQ24:UV24,6)=0),Raw!UO24&lt;&gt;4)),"",1)))</f>
        <v/>
      </c>
      <c r="BD24" t="str">
        <f>IF(A24=0,"",IF(COUNTA(Raw!UW24:VG24)=0,"",IF(AND(OR(AND(Raw!UW24=4,COUNTIF(Raw!VC24:VG24,1)=0),Raw!UW24&lt;&gt;4),OR(AND(Raw!UX24=4,COUNTIF(Raw!VC24:VG24,2)=0),Raw!UX24&lt;&gt;4),OR(AND(Raw!UY24=4,COUNTIF(Raw!VC24:VG24,3)=0),Raw!UY24&lt;&gt;4),OR(AND(Raw!UZ24=4,COUNTIF(Raw!VC24:VG24,4)=0),Raw!UZ24&lt;&gt;4),OR(AND(Raw!VA24=4,COUNTIF(Raw!VC24:VG24,5)=0),Raw!VA24&lt;&gt;4)),"",1)))</f>
        <v/>
      </c>
      <c r="BE24" t="str">
        <f>IF(A24=0,"",IF(COUNTA(Raw!VH24:VP24)=0,"",
IF(AND(
OR(AND(Raw!VH24=4,COUNTIF(Raw!VM24:VP24,1)=0),Raw!VH24&lt;&gt;4),
OR(AND(Raw!VI24=4,COUNTIF(Raw!VM24:VP24,2)=0),Raw!VI24&lt;&gt;4),
OR(AND(Raw!VJ24=4,COUNTIF(Raw!VM24:VP24,3)=0),Raw!VJ24&lt;&gt;4),
OR(AND(Raw!VK24=4,COUNTIF(Raw!VM24:VP24,4)=0),Raw!VK24&lt;&gt;4)
),"",1)))</f>
        <v/>
      </c>
      <c r="BF24" t="str">
        <f>IF(A24=0,"",IF(COUNTA(Raw!VQ24:WK24)=0,"",
IF(AND(
OR(AND(Raw!VQ24=4,COUNTIF(Raw!WB24:WK24,1)=0),Raw!VQ24&lt;&gt;4),
OR(AND(Raw!VR24=4,COUNTIF(Raw!WB24:WK24,2)=0),Raw!VR24&lt;&gt;4),
OR(AND(Raw!VS24=4,COUNTIF(Raw!WB24:WK24,3)=0),Raw!VS24&lt;&gt;4),
OR(AND(Raw!VT24=4,COUNTIF(Raw!WB24:WK24,4)=0),Raw!VT24&lt;&gt;4),
OR(AND(Raw!VU24=4,COUNTIF(Raw!WB24:WK24,5)=0),Raw!VU24&lt;&gt;4),
OR(AND(Raw!VV24=4,COUNTIF(Raw!WB24:WK24,6)=0),Raw!VV24&lt;&gt;4),
OR(AND(Raw!VW24=4,COUNTIF(Raw!WB24:WK24,7)=0),Raw!VW24&lt;&gt;4),
OR(AND(Raw!VX24=4,COUNTIF(Raw!WB24:WK24,8)=0),Raw!VX24&lt;&gt;4),
OR(AND(Raw!VY24=4,COUNTIF(Raw!WB24:WK24,9)=0),Raw!VX24&lt;&gt;4),
OR(AND(Raw!VZ24=4,COUNTIF(Raw!WB24:WK24,10)=0),Raw!VZ24&lt;&gt;4)
),"",1)))</f>
        <v/>
      </c>
      <c r="BG24" t="str">
        <f>IF(A24=0,"",IF(COUNTA(Raw!WL24:XB24)=0,"",
IF(AND(
OR(AND(Raw!WL24=4,COUNTIF(Raw!WU24:XB24,1)=0),Raw!WL24&lt;&gt;4),
OR(AND(Raw!WM24=4,COUNTIF(Raw!WU24:XB24,2)=0),Raw!WM24&lt;&gt;4),
OR(AND(Raw!WN24=4,COUNTIF(Raw!WU24:XB24,3)=0),Raw!WN24&lt;&gt;4),
OR(AND(Raw!WO24=4,COUNTIF(Raw!WU24:XB24,4)=0),Raw!WO24&lt;&gt;4),
OR(AND(Raw!WP24=4,COUNTIF(Raw!WU24:XB24,5)=0),Raw!WP24&lt;&gt;4),
OR(AND(Raw!WQ24=4,COUNTIF(Raw!WU24:XB24,6)=0),Raw!WQ24&lt;&gt;4),
OR(AND(Raw!WR24=4,COUNTIF(Raw!WU24:XB24,7)=0),Raw!WR24&lt;&gt;4),
OR(AND(Raw!WS24=4,COUNTIF(Raw!WU24:XB24,8)=0),Raw!WS24&lt;&gt;4)
),"",1)))</f>
        <v/>
      </c>
      <c r="BH24" t="str">
        <f>IF(A24=0,"",IF(COUNTA(Raw!XC24:XK24)=0,"",
IF(AND(
OR(AND(Raw!XC24=4,COUNTIF(Raw!XH24:XK24,1)=0),Raw!XC24&lt;&gt;4),
OR(AND(Raw!XD24=4,COUNTIF(Raw!XH24:XK24,2)=0),Raw!XD24&lt;&gt;4),
OR(AND(Raw!XE24=4,COUNTIF(Raw!XH24:XK24,3)=0),Raw!XE24&lt;&gt;4),
OR(AND(Raw!XF24=4,COUNTIF(Raw!XH24:XK24,4)=0),Raw!XF24&lt;&gt;4)
),"",1)))</f>
        <v/>
      </c>
      <c r="BI24" t="str">
        <f>IF(A24=0,"",IF(COUNTA(Raw!XL24:XT24)=0,"",
IF(AND(
OR(AND(Raw!XL24=4,COUNTIF(Raw!XQ24:XT24,1)=0),Raw!XL24&lt;&gt;4),
OR(AND(Raw!XM24=4,COUNTIF(Raw!XQ24:XT24,2)=0),Raw!XM24&lt;&gt;4),
OR(AND(Raw!XN24=4,COUNTIF(Raw!XQ24:XT24,3)=0),Raw!XN24&lt;&gt;4),
OR(AND(Raw!XO24=4,COUNTIF(Raw!XQ24:XT24,4)=0),Raw!XO24&lt;&gt;4)
),"",1)))</f>
        <v/>
      </c>
      <c r="BJ24" t="str">
        <f>IF(A24=0,"",IF(COUNTA(Raw!XU24:YI24)=0,"",
IF(AND(
OR(AND(Raw!XU24=4,COUNTIF(Raw!YC24:YI24,1)=0),Raw!XU24&lt;&gt;4),
OR(AND(Raw!XV24=4,COUNTIF(Raw!YC24:YI24,2)=0),Raw!XV24&lt;&gt;4),
OR(AND(Raw!XW24=4,COUNTIF(Raw!YC24:YI24,3)=0),Raw!XW24&lt;&gt;4),
OR(AND(Raw!XX24=4,COUNTIF(Raw!YC24:YI24,4)=0),Raw!XX24&lt;&gt;4),
OR(AND(Raw!XY24=4,COUNTIF(Raw!YC24:YI24,5)=0),Raw!XY24&lt;&gt;4),
OR(AND(Raw!XZ24=4,COUNTIF(Raw!YC24:YI24,6)=0),Raw!XZ24&lt;&gt;4),
OR(AND(Raw!YA24=4,COUNTIF(Raw!YC24:YI24,7)=0),Raw!YA24&lt;&gt;4)
),"",1)))</f>
        <v/>
      </c>
      <c r="BK24" t="str">
        <f>IF(A24=0,"",IF(COUNTA(Raw!YJ24:YR24)=0,"",
IF(AND(
OR(AND(Raw!YJ24=4,COUNTIF(Raw!YO24:YR24,1)=0),Raw!YJ24&lt;&gt;4),
OR(AND(Raw!YK24=4,COUNTIF(Raw!YO24:YR24,2)=0),Raw!YK24&lt;&gt;4),
OR(AND(Raw!YL24=4,COUNTIF(Raw!YO24:YR24,3)=0),Raw!YL24&lt;&gt;4),
OR(AND(Raw!YM24=4,COUNTIF(Raw!YO24:YR24,4)=0),Raw!YM24&lt;&gt;4)
),"",1)))</f>
        <v/>
      </c>
      <c r="BL24" t="str">
        <f>IF(A24=0,"",IF(COUNTA(Raw!YS24:YU24)=0,"",IF(AND(Raw!YS24=4,ISBLANK(Raw!YU24)),"",IF(AND(Raw!YS24&lt;&gt;4,ISBLANK(Raw!YU24)=FALSE),"",1))))</f>
        <v/>
      </c>
    </row>
    <row r="25" spans="1:64">
      <c r="A25" s="20">
        <f>Raw!A25</f>
        <v>0</v>
      </c>
      <c r="B25" s="19" t="str">
        <f>IF(A25=0,"",IF(AND(Raw!AC25=1,COUNTA(Raw!AR25:IC25)&gt;0,COUNTA(Raw!ID25:YU25)=0),"",IF(AND(Raw!AC25=2,COUNTA(Raw!AR25:IC25)=0,COUNTA(Raw!ID25:MV25)&gt;0,COUNTA(Raw!MW25:YU25)=0),"",IF(AND(Raw!AC25=3,COUNTA(Raw!AP25:MV25)=0,COUNTA(Raw!MW25:YU25)&gt;0),"",1))))</f>
        <v/>
      </c>
      <c r="C25" s="19" t="str">
        <f>IF(A25=0,"",IF(AND(Raw!AK25=1,ISBLANK(Raw!AM25)=FALSE,ISBLANK(Raw!AO25)),"",IF(AND(Raw!AK25=2,ISBLANK(Raw!AM25),ISBLANK(Raw!AO25)=FALSE),"",1)))</f>
        <v/>
      </c>
      <c r="D25" s="19" t="str">
        <f>IF(A25=0,"",IF(COUNTA(Raw!AS25:AZ25)=0,"",IF(AND(Raw!AS25+Raw!AT25=100,Raw!AU25+Raw!AV25=100,Raw!AW25+Raw!AX25=100,Raw!AY25+Raw!AZ25=100),"",1)))</f>
        <v/>
      </c>
      <c r="E25" s="19" t="str">
        <f>IF(A25=0,"",IF(ISBLANK(Raw!AQ25),"",IF(Raw!AQ25=1,"",1)))</f>
        <v/>
      </c>
      <c r="F25" s="19" t="str">
        <f>IF(A25=0,"",IF(ISBLANK(Raw!AR25),"",IF(AND(Raw!AR25&gt;=0,Raw!AR25&lt;=100),"",1)))</f>
        <v/>
      </c>
      <c r="G25" s="19" t="str">
        <f>IF(A25=0,"",IF(AND(ISBLANK(Raw!BA25),ISBLANK(Raw!AS25)),"",IF(AND(Raw!AS25&gt;0,ISBLANK(Raw!BA25)=FALSE),"",1)))</f>
        <v/>
      </c>
      <c r="H25" s="19" t="str">
        <f>IF(A25=0,"",IF(COUNTA(Raw!BA25:BH25)=0,"",IF(AND(Raw!BA25=0,COUNTA(Raw!BB25:BH25)=0),"",IF(AND(Raw!BA25&gt;0,COUNTA(Raw!BB25:BH25)&gt;0),"",1))))</f>
        <v/>
      </c>
      <c r="I25" s="19" t="str">
        <f>IF(A25=0,"",IF(AND(ISBLANK(Raw!BI25),ISBLANK(Raw!BJ25)),"",IF(AND(Raw!BI25=1,ISBLANK(Raw!BJ25)=FALSE),"",IF(AND(Raw!BI25=2,ISBLANK(Raw!BJ25)),"",1))))</f>
        <v/>
      </c>
      <c r="J25" s="19" t="str">
        <f>IF(A25=0,"",IF(AND(ISBLANK(Raw!AT25),COUNTBLANK(Raw!BK25:BQ25)),"",IF(AND(Raw!AT25&gt;0,COUNTA(Raw!BK25:BQ25)&gt;0),"",IF(AND(Raw!AT25=0,COUNTA(Raw!BK25:BQ25)=0),"",1))))</f>
        <v/>
      </c>
      <c r="K25" s="19" t="str">
        <f>IF(A25=0,"",IF(AND(ISBLANK(Raw!AS25),COUNTA(Raw!BR25:BX25)=0),"",IF(AND(Raw!AS25&gt;0,COUNTA(Raw!BR25:BX25)&gt;0),"",IF(AND(Raw!AS25=0,COUNTA(Raw!BR25:BX25)=0),"",1))))</f>
        <v/>
      </c>
      <c r="L25" s="19" t="str">
        <f>IF(A25=0,"",IF(AND(COUNTA(Raw!BK25:BX25)=0,COUNTA(Raw!BY25:CH25)=0),"",IF(AND(COUNTIF(Raw!BK25:BX25,1)&gt;0,COUNTA(Raw!BY25:CH25)&gt;0),"",IF(AND(COUNTIF(Raw!BK25:BX25,1)=0,COUNTA(Raw!BY25:CH25)=0),"",1))))</f>
        <v/>
      </c>
      <c r="M25" s="19" t="str">
        <f>IF(A25=0,"",IF(AND(COUNTA(Raw!BK25:BX25)=0,COUNTA(Raw!CI25:CR25)),"",IF(AND(COUNTIF(Raw!BK25:BX25,3)&gt;0,COUNTA(Raw!CI25:CR25)&gt;0),"",IF(AND(COUNTIF(Raw!BK25:BX25,3)=0,COUNTA(Raw!CI25:CR25)=0),"",1))))</f>
        <v/>
      </c>
      <c r="N25" s="19" t="str">
        <f>IF(A25=0,"",IF(COUNTA(Raw!CS25:DF25)=0,"",IF(AND(COUNTIF(Raw!CS25:CV25,1)=1,COUNTA(Raw!CW25:DA25)&gt;0,COUNTA(Raw!DB25:DF25)=0),"",IF(AND(COUNTIF(Raw!CS25:CV25,2)=1,COUNTA(Raw!CW25:DA25)=0,COUNTA(Raw!DB25:DF25)&gt;0),"",IF(AND(COUNTA(Raw!CS25:CV25)&gt;0,COUNTA(Raw!CW25:DF25)=0),"",1)))))</f>
        <v/>
      </c>
      <c r="O25" s="19" t="str">
        <f>IF(A25=0,"",IF(COUNTA(Raw!DG25:DP25)=0,"",IF(AND(COUNTIF(Raw!BK25:BQ25,1)&gt;0,OR(COUNTIF(Raw!DG25:DP25,1)=1,COUNTIF(Raw!DG25:DP25,2)=1,COUNTIF(Raw!DG25:DP25,3)=1)),"",IF(AND(COUNTIF(Raw!BK25:BQ25,1)=0,AND(COUNTIF(Raw!DG25:DP25,1)=0,COUNTIF(Raw!DG25:DP25,2)=0,COUNTIF(Raw!DG25:DP25,3)=0)),"",1))))</f>
        <v/>
      </c>
      <c r="P25" s="19" t="str">
        <f>IF(A25=0,"",IF(COUNTA(Raw!DG25:DR25)=0,"",IF(AND(COUNTIF(Raw!DG25:DP25,4)=1,ISBLANK(Raw!DQ25)=FALSE,ISBLANK(Raw!DR25)),"",IF(AND(COUNTIF(Raw!DG25:DP25,7)=1,ISBLANK(Raw!DQ25),ISBLANK(Raw!DR25)=FALSE),"",IF(AND(COUNTA(Raw!DG25:DP25)&gt;0,COUNTIF(Raw!DG25:DP25,4)=0,COUNTIF(Raw!DG25:DP25,7)=0,COUNTA(Raw!DQ25:DR25)=0),"",1)))))</f>
        <v/>
      </c>
      <c r="Q25" s="19" t="str">
        <f>IF(A25=0,"",IF(AND(COUNTA(Raw!DS25:DU25)=0,COUNTA(Raw!BK25:BQ25)=0),"",IF(AND(COUNTIF(Raw!BK25:BQ25,1)&gt;0,COUNTA(Raw!DS25:DU25)&gt;0),"",IF(AND(COUNTIF(Raw!BK25:BQ25,1)=0,COUNTA(Raw!DS25:DU25)=0),"",1))))</f>
        <v/>
      </c>
      <c r="R25" s="19" t="str">
        <f>IF(A25=0,"",IF(AND(ISBLANK(Raw!AT25),ISBLANK(Raw!EJ25)),"",IF(AND(Raw!AT25&gt;0,ISBLANK(Raw!EJ25)=FALSE,Raw!EJ25&gt;=0,Raw!EJ25&lt;=7),"",IF(AND(Raw!AT25=0,ISBLANK(Raw!EJ25)),"",1))))</f>
        <v/>
      </c>
      <c r="S25" t="str">
        <f>IF(A25=0,"",IF(AND(ISBLANK(Raw!AS25),ISBLANK(Raw!EK25)),"",IF(AND(Raw!AS25&gt;0,ISBLANK(Raw!EK25)=FALSE),"",IF(AND(Raw!AS25=0,ISBLANK(Raw!EK25)),"",1))))</f>
        <v/>
      </c>
      <c r="T25" s="19" t="str">
        <f>IF(A25=0,"",IF(AND(ISBLANK(Raw!AT25),COUNTA(Raw!EL25:EQ25)=0),"",IF(AND(Raw!AT25&gt;0,COUNTA(Raw!EL25:EQ25)&gt;0),"",IF(AND(Raw!AT25=0,COUNTA(Raw!EL25:EQ25)=0),"",1))))</f>
        <v/>
      </c>
      <c r="U25" t="str">
        <f>IF(A25=0,"",IF(AND(ISBLANK(Raw!AT25),COUNTA(Raw!ER25:EU25)=0),"",IF(AND(Raw!AT25&gt;0,COUNTA(Raw!ER25:EU25)&gt;0),"",IF(AND(Raw!AT25=0,COUNTA(Raw!ER25:EU25)=0),"",1))))</f>
        <v/>
      </c>
      <c r="V25" t="str">
        <f>IF(A25=0,"",IF(AND(ISBLANK(Raw!AS25),COUNTA(Raw!EV25:FA25)=0),"",IF(AND(Raw!AS25&gt;0,COUNTA(Raw!EV25:FA25)&gt;0),"",IF(AND(Raw!AS25=0,COUNTA(Raw!EV25:FA25)=0),"",1))))</f>
        <v/>
      </c>
      <c r="W25" t="str">
        <f>IF(A25=0,"",IF(AND(ISBLANK(Raw!AS25),COUNTA(Raw!FB25:FE25)=0),"",IF(AND(Raw!AS25&gt;0,COUNTA(Raw!FB25:FE25)&gt;0),"",IF(AND(Raw!AS25=0,COUNTA(Raw!FB25:FE25)=0),"",1))))</f>
        <v/>
      </c>
      <c r="X25" t="str">
        <f>IF(A25=0,"",IF(AND(ISBLANK(Raw!AT25),COUNTA(Raw!FF25:FI25)=0),"",IF(AND(Raw!AT25&gt;0,COUNTA(Raw!FF25:FI25)&gt;0),"",IF(AND(Raw!AT25=0,COUNTA(Raw!FF25:FI25)=0),"",1))))</f>
        <v/>
      </c>
      <c r="Y25" t="str">
        <f>IF(A25=0,"",IF(AND(ISBLANK(Raw!AS25),COUNTA(Raw!FJ25:FM25)=0),"",IF(AND(Raw!AS25&gt;0,COUNTA(Raw!FJ25:FM25)&gt;0),"",IF(AND(Raw!AS25=0,COUNTA(Raw!FJ25:FM25)=0),"",1))))</f>
        <v/>
      </c>
      <c r="Z25" t="str">
        <f>IF(A25=0,"",IF(AND(COUNTA(Raw!FN25:FT25)=0,ISBLANK(Raw!FU25)),"",IF(AND(COUNTIF(Raw!FN25:FT25,1)&gt;0,ISBLANK(Raw!FU25)=FALSE),"",IF(AND(COUNTIF(Raw!FN25:FT25,1)=0,ISBLANK(Raw!FU25)),"",1))))</f>
        <v/>
      </c>
      <c r="AA25" s="19" t="str">
        <f>IF(A25=0,"",IF(AND(ISBLANK(Raw!BI25),COUNTA(Raw!FV25:GH25)=0),"",IF(AND(Raw!BI25&lt;&gt;1,COUNTIF(Raw!FV25:GH25,6)=0),"",IF(Raw!BI25=1,"",1))))</f>
        <v/>
      </c>
      <c r="AB25" t="str">
        <f>IF(A25=0,"",IF(AND(ISBLANK(Raw!GI25),COUNTA(Raw!GJ25:GQ25)=0),"",IF(AND(Raw!GI25=1,COUNTA(Raw!GJ25:GQ25)&gt;0),"",IF(AND(Raw!GI25=2,COUNTA(Raw!GJ25:GQ25)=0),"",1))))</f>
        <v/>
      </c>
      <c r="AC25" s="19" t="str">
        <f>IF(A25=0,"",IF(AND(COUNTA(Raw!GY25:HF25)=0,ISBLANK(Raw!HG25)),"",IF(AND(OR(COUNTIF(Raw!GY25:HE25,1)&gt;0,COUNTIF(Raw!GY25:HE25,2)&gt;0),ISBLANK(Raw!HG25)=FALSE),"",IF(AND(COUNTA(Raw!GY25:HF25)&gt;0,ISBLANK(Raw!HG25),COUNTIF(Raw!GY25:HE25,1)=0,COUNTIF(Raw!GY25:HE25,2)=0),"",1))))</f>
        <v/>
      </c>
      <c r="AD25" s="19" t="str">
        <f>IF(A25=0,"",IF(COUNTA(Raw!HU25:IB25)=0,"",IF(AND(Raw!AK25&lt;&gt;2,COUNTIF(Raw!HU25:IA25,2)=0,COUNTIF(Raw!HU25:IA25,3)=0),"",IF(Raw!AK25=2,"",1))))</f>
        <v/>
      </c>
      <c r="AE25" s="19" t="str">
        <f>IF(A25=0,"",IF(AND(Raw!AK25=2,ISBLANK(Raw!IC25)=FALSE),"",IF(AND(Raw!AK25&lt;&gt;2,ISBLANK(Raw!IC25)),"",1)))</f>
        <v/>
      </c>
      <c r="AF25" s="19" t="str">
        <f>IF(A25=0,"",IF(COUNTA(Raw!ID25:IF25)=0,"",IF(AND(MATCH(2023-Raw!ID25,Code!$A$3:$A$12,1)=Raw!IF25,2023-Raw!ID25=Raw!IE25),"",1)))</f>
        <v/>
      </c>
      <c r="AG25" s="19" t="str">
        <f>IF(A25=0,"",IF(COUNTA(Raw!IG25:II25)=0,"",IF(AND(Raw!IG25=4,ISBLANK(Raw!II25)=FALSE),"",IF(AND(Raw!IG25&lt;&gt;4,ISBLANK(Raw!II25)),"",1))))</f>
        <v/>
      </c>
      <c r="AH25" s="19" t="str">
        <f>IF(A25=0,"",IF(COUNTA(Raw!IJ25:IM25)=0,"",IF(AND(Raw!IJ25=1,ISBLANK(Raw!IK25)=FALSE),"",IF(AND(Raw!IJ25=2,COUNTA(Raw!IK25:IM25)&gt;0),"",1))))</f>
        <v/>
      </c>
      <c r="AI25" s="19" t="str">
        <f>IF(A25=0,"",IF(COUNTA(Raw!IK25:IM25)=0,"",IF(AND(Raw!IK25=1,ISBLANK(Raw!IL25)=FALSE),"",IF(AND(Raw!IK25=2,COUNTA(Raw!IL25:IM25)=0),"",1))))</f>
        <v/>
      </c>
      <c r="AJ25" s="19" t="str">
        <f>IF(A25=0,"",IF(COUNTA(Raw!JD25:JJ25)=0,"",IF(AND(Raw!JD25&gt;600,COUNTA(Raw!JE25:JI25)&gt;0),"",IF(AND(Raw!JD25&lt;=600,COUNTA(Raw!JE25:JJ25)=0),"",1))))</f>
        <v/>
      </c>
      <c r="AK25" s="19" t="str">
        <f>IF(A25=0,"",IF(COUNTA(Raw!JK25:KA25)=0,"",IF(AND(Raw!JK25=1,COUNTA(Raw!JM25:JV25)&gt;0),"",IF(AND(Raw!JK25=3,COUNTA(Raw!JM25:JV25)&gt;0,COUNTA(Raw!JW25:KA25)=0),"",IF(AND(ISBLANK(Raw!JK25)=FALSE,Raw!JK25&lt;&gt;1,Raw!JK25&lt;&gt;3,COUNTA(Raw!JM25:KA25)=0),"",1)))))</f>
        <v/>
      </c>
      <c r="AL25" s="19" t="str">
        <f>IF(A25=0,"",IF(COUNTA(Raw!JW25:KA25)=0,"",IF(AND(COUNTIF(Raw!JW25:JZ25,4)=0,COUNTA(Raw!JW25:JZ25)&gt;0,ISBLANK(Raw!KA25)=FALSE),"",IF(AND(COUNTIF(Raw!JW25:KA25,4)&gt;0,ISBLANK(Raw!KA25)),"",1))))</f>
        <v/>
      </c>
      <c r="AM25" s="19" t="str">
        <f>IF(A25=0,"",IF(COUNTA(Raw!KT25:KU25)=0,"",IF(AND(Raw!KT25=1,ISBLANK(Raw!KU25)=FALSE),"",IF(AND(Raw!KT25=2,ISBLANK(Raw!KU25)),"",1))))</f>
        <v/>
      </c>
      <c r="AN25" s="19" t="str">
        <f>IF(A25=0,"",IF(COUNTA(Raw!KX25:LF25)=0,"",IF(AND(COUNTIF(Raw!KX25:LB25,5)=1,COUNTA(Raw!KX25:LB25)=1,COUNTA(Raw!LC25:LF25)=0),"",IF(AND(COUNTIF(Raw!KX25:LB25,5)=0,COUNTA(Raw!KX25:LB25)&gt;0,COUNTA(Raw!LC25:LF25)&gt;0),"",1))))</f>
        <v/>
      </c>
      <c r="AO25" s="19" t="str">
        <f>IF(A25=0,"",IF(COUNTA(Raw!LM25:LU25)=0,"",IF(AND(Raw!LM25=1,ISBLANK(Raw!LN25)=FALSE,COUNTA(Raw!LO25:LU25)&gt;0),"",IF(AND(Raw!LM25=2,COUNTA(Raw!LN25:LU25)=0),"",1))))</f>
        <v/>
      </c>
      <c r="AP25" s="19" t="str">
        <f>IF(A25=0,"",IF(COUNTA(Raw!MY25:OG25)=0,"",IF(AND(Raw!MY25=2,COUNTA(Raw!MZ25:OG25)=0),"",IF(AND(Raw!MY25=1,COUNTA(Raw!MZ25:OG25)&gt;0),"",1))))</f>
        <v/>
      </c>
      <c r="AQ25" s="19" t="str">
        <f>IF(A25=0,"",IF(COUNTA(Raw!NC25:NW25)=0,"",IF(AND(COUNTIF(Raw!NC25:NG25,3)&gt;0,COUNTA(Raw!NH25:NQ25)&gt;0),"",IF(AND(COUNTA(Raw!NC25:NG25)&gt;0,COUNTIF(Raw!NC25:NG25,3)=0,COUNTA(Raw!NH25:NW25)=0),"",1))))</f>
        <v/>
      </c>
      <c r="AR25" s="19" t="str">
        <f>IF(A25=0,"",IF(COUNTA(Raw!NH25:NW25)=0,"",IF(AND(COUNTIF(Raw!NH25:NQ25,10)&gt;0,COUNTA(Raw!NR25:NW25)&gt;0),"",IF(AND(COUNTA(Raw!NH25:NQ25)&gt;0,COUNTIF(Raw!NH25:NQ25,10)=0,COUNTA(Raw!NR25:NY25)=0),"",1))))</f>
        <v/>
      </c>
      <c r="AS25" s="19" t="str">
        <f>IF(A25=0,"",IF(COUNTA(Raw!NY25:OG25)=0,"",IF(AND(Raw!NY25=1,COUNTA(Raw!NZ25:OG25)&gt;0),"",IF(AND(Raw!NY25=2,COUNTA(Raw!NZ25:OG25)=0),"",1))))</f>
        <v/>
      </c>
      <c r="AT25" s="19" t="str">
        <f>IF(A25=0,"",IF(COUNTA(Raw!OH25:OY25)=0,"",IF(AND(Raw!OH25=1,COUNTA(Raw!OI25:OY25)&gt;0),"",IF(AND(Raw!OH25=2,COUNTA(Raw!OI25:OY25)=0),"",1))))</f>
        <v/>
      </c>
      <c r="AU25" s="19" t="str">
        <f>IF(A25=0,"",IF(COUNTA(Raw!PR25:QB25)=0,"",
IF(AND(OR(AND(COUNTIF(Raw!PR25:QB25,1)=1,COUNTA(Raw!QI25:QY25)&gt;0),AND(COUNTIF(Raw!PR25:QB25,1)=0,COUNTA(Raw!QI25:QY25)=0)),OR(AND(COUNTIF(Raw!PR25:QB25,2)=1,COUNTA(Raw!QZ25:RP25)&gt;0),AND(COUNTIF(Raw!PR25:QB25,2)=0,COUNTA(Raw!QZ25:RP25)=0)),OR(AND(COUNTIF(Raw!PR25:QB25,3)=1,COUNTA(Raw!RQ25:SG25)&gt;0),AND(COUNTIF(Raw!PR25:QB25,3)=0,COUNTA(Raw!RQ25:SG25)=0)),OR(AND(COUNTIF(Raw!PR25:QB25,4)=1,COUNTA(Raw!SH25:ST25)&gt;0),AND(COUNTIF(Raw!PR25:QB25,4)=0,COUNTA(Raw!SH25:ST25)=0)),OR(AND(COUNTIF(Raw!PR25:QB25,5)=1,COUNTA(Raw!SU25:TG25)&gt;0),AND(COUNTIF(Raw!PR25:QB25,5)=0,COUNTA(Raw!SU25:TG25)=0)),OR(AND(COUNTIF(Raw!PR25:QB25,6)=1,COUNTA(Raw!TH25:TT25)&gt;0),AND(COUNTIF(Raw!PR25:QB25,6)=0,COUNTA(Raw!TH25:TT25)=0)),OR(AND(COUNTIF(Raw!PR25:QB25,7)=1,COUNTA(Raw!TU25:UI25)&gt;0),AND(COUNTIF(Raw!PR25:QB25,7)=0,COUNTA(Raw!TU25:UI25)=0)),OR(AND(COUNTIF(Raw!PR25:QB25,8)=1,COUNTA(Raw!UJ25:UV25)&gt;0),AND(COUNTIF(Raw!PR25:QB25,8)=0,COUNTA(Raw!UJ25:UV25)=0)),OR(AND(COUNTIF(Raw!PR25:QB25,9)=1,COUNTA(Raw!UW25:VG25)&gt;0),AND(COUNTIF(Raw!PR25:QB25,9)=0,COUNTA(Raw!UW25:VG25)=0)),OR(AND(COUNTIF(Raw!PR25:QB25,10)=1,COUNTA(Raw!VH25:VP25)&gt;0),AND(COUNTIF(Raw!PR25:QB25,10)=0,COUNTA(Raw!VH25:VP25)=0)),OR(AND(COUNTIF(Raw!PR25:QB25,11)=1,COUNTA(Raw!VQ25:WK25)&gt;0),AND(COUNTIF(Raw!PR25:QB25,11)=0,COUNTA(Raw!VQ25:WK25)=0))),"",1)))</f>
        <v/>
      </c>
      <c r="AV25" s="19" t="str">
        <f>IF(A25=0,"",IF(COUNTA(Raw!QI25:QY25)=0,"",IF(AND(OR(AND(Raw!QI25=4,COUNTIF(Raw!QR25:QY25,1)=0),Raw!QI25&lt;&gt;4),OR(AND(Raw!QJ25=4,COUNTIF(Raw!QR25:QY25,2)=0),Raw!QJ25&lt;&gt;4),OR(AND(Raw!QK25=4,COUNTIF(Raw!QR25:QY25,3)=0),Raw!QK25&lt;&gt;4),OR(AND(Raw!QL25=4,COUNTIF(Raw!QR25:QY25,4)=0),Raw!QL25&lt;&gt;4),OR(AND(Raw!QM25=4,COUNTIF(Raw!QR25:QY25,5)=0),Raw!QM25&lt;&gt;4),OR(AND(Raw!QN25=4,COUNTIF(Raw!QR25:QY25,6)=0),Raw!QN25&lt;&gt;4),OR(AND(Raw!QO25=4,COUNTIF(Raw!QR25:QY25,7)=0),Raw!QO25&lt;&gt;4),OR(AND(Raw!QP25=4,COUNTIF(Raw!QR25:QY25,8)=0),Raw!QP25&lt;&gt;4)),"",1)))</f>
        <v/>
      </c>
      <c r="AW25" t="str">
        <f>IF(A25=0,"",IF(COUNTA(Raw!QZ25:RP25)=0,"",IF(AND(OR(AND(Raw!QZ25=4,COUNTIF(Raw!RI25:RP25,1)=0),Raw!QZ25&lt;&gt;4),OR(AND(Raw!RA25=4,COUNTIF(Raw!RI25:RP25,2)=0),Raw!RA25&lt;&gt;4),OR(AND(Raw!RB25=4,COUNTIF(Raw!RI25:RP25,3)=0),Raw!RB25&lt;&gt;4),OR(AND(Raw!RC25=4,COUNTIF(Raw!RI25:RP25,4)=0),Raw!RC25&lt;&gt;4),OR(AND(Raw!RD25=4,COUNTIF(Raw!RI25:RP25,5)=0),Raw!RD25&lt;&gt;4),OR(AND(Raw!RE25=4,COUNTIF(Raw!RI25:RP25,6)=0),Raw!RE25&lt;&gt;4),OR(AND(Raw!RF25=4,COUNTIF(Raw!RI25:RP25,7)=0),Raw!RF25&lt;&gt;4),OR(AND(Raw!RG25=4,COUNTIF(Raw!RI25:RP25,8)=0),Raw!RG25&lt;&gt;4)),"",1)))</f>
        <v/>
      </c>
      <c r="AX25" t="str">
        <f>IF(A25=0,"",IF(COUNTA(Raw!RQ25:SG25)=0,"",IF(AND(OR(AND(Raw!RQ25=4,COUNTIF(Raw!RZ25:SG25,1)=0),Raw!RQ25&lt;&gt;4),OR(AND(Raw!RR25=4,COUNTIF(Raw!RZ25:SG25,2)=0),Raw!RR25&lt;&gt;4),OR(AND(Raw!RS25=4,COUNTIF(Raw!RZ25:SG25,3)=0),Raw!RS25&lt;&gt;4),OR(AND(Raw!RT25=4,COUNTIF(Raw!RZ25:SG25,4)=0),Raw!RT25&lt;&gt;4),OR(AND(Raw!RU25=4,COUNTIF(Raw!RZ25:SG25,5)=0),Raw!RU25&lt;&gt;4),OR(AND(Raw!RV25=4,COUNTIF(Raw!RZ25:SG25,6)=0),Raw!RV25&lt;&gt;4),OR(AND(Raw!RW25=4,COUNTIF(Raw!RZ25:SG25,7)=0),Raw!RW25&lt;&gt;4),OR(AND(Raw!RX25=4,COUNTIF(Raw!RZ25:SG25,8)=0),Raw!RX25&lt;&gt;4)),"",1)))</f>
        <v/>
      </c>
      <c r="AY25" t="str">
        <f>IF(A25=0,"",IF(COUNTA(Raw!SH25:ST25)=0,"",IF(AND(OR(AND(Raw!SH25=4,COUNTIF(Raw!SO25:ST25,1)=0),Raw!SH25&lt;&gt;4),OR(AND(Raw!SI25=4,COUNTIF(Raw!SO25:ST25,2)=0),Raw!SI25&lt;&gt;4),OR(AND(Raw!SJ25=4,COUNTIF(Raw!SO25:ST25,3)=0),Raw!SJ25&lt;&gt;4),OR(AND(Raw!SK25=4,COUNTIF(Raw!SO25:ST25,4)=0),Raw!SK25&lt;&gt;4),OR(AND(Raw!SL25=4,COUNTIF(Raw!SO25:ST25,5)=0),Raw!SL25&lt;&gt;4),OR(AND(Raw!SM25=4,COUNTIF(Raw!SO25:ST25,6)=0),Raw!SM25&lt;&gt;4)),"",1)))</f>
        <v/>
      </c>
      <c r="AZ25" t="str">
        <f>IF(A25=0,"",IF(COUNTA(Raw!SU25:TG25)=0,"",IF(AND(OR(AND(Raw!SU25=4,COUNTIF(Raw!TB25:TG25,1)=0),Raw!SU25&lt;&gt;4),OR(AND(Raw!SV25=4,COUNTIF(Raw!TB25:TG25,2)=0),Raw!SV25&lt;&gt;4),OR(AND(Raw!SW25=4,COUNTIF(Raw!TB25:TG25,3)=0),Raw!SW25&lt;&gt;4),OR(AND(Raw!SX25=4,COUNTIF(Raw!TB25:TG25,4)=0),Raw!SX25&lt;&gt;4),OR(AND(Raw!SY25=4,COUNTIF(Raw!TB25:TG25,5)=0),Raw!SY25&lt;&gt;4),OR(AND(Raw!SZ25=4,COUNTIF(Raw!TB25:TG25,6)=0),Raw!SZ25&lt;&gt;4)),"",1)))</f>
        <v/>
      </c>
      <c r="BA25" t="str">
        <f>IF(A25=0,"",IF(COUNTA(Raw!TH25:TT25)=0,"",IF(AND(OR(AND(Raw!TH25=4,COUNTIF(Raw!TO25:TT25,1)=0),Raw!TH25&lt;&gt;4),OR(AND(Raw!TI25=4,COUNTIF(Raw!TO25:TT25,2)=0),Raw!TI25&lt;&gt;4),OR(AND(Raw!TJ25=4,COUNTIF(Raw!TO25:TT25,3)=0),Raw!TJ25&lt;&gt;4),OR(AND(Raw!TK25=4,COUNTIF(Raw!TO25:TT25,4)=0),Raw!TK25&lt;&gt;4),OR(AND(Raw!TL25=4,COUNTIF(Raw!TO25:TT25,5)=0),Raw!TL25&lt;&gt;4),OR(AND(Raw!TM25=4,COUNTIF(Raw!TO25:TT25,6)=0),Raw!TM25&lt;&gt;4)),"",1)))</f>
        <v/>
      </c>
      <c r="BB25" t="str">
        <f>IF(A25=0,"",IF(COUNTA(Raw!TU25:UI25)=0,"",IF(AND(OR(AND(Raw!TU25=4,COUNTIF(Raw!UC25:UI25,1)=0),Raw!TU25&lt;&gt;4),OR(AND(Raw!TV25=4,COUNTIF(Raw!UC25:UI25,2)=0),Raw!TV25&lt;&gt;4),OR(AND(Raw!TW25=4,COUNTIF(Raw!UC25:UI25,3)=0),Raw!TW25&lt;&gt;4),OR(AND(Raw!TX25=4,COUNTIF(Raw!UC25:UI25,4)=0),Raw!TX25&lt;&gt;4),OR(AND(Raw!TY25=4,COUNTIF(Raw!UC25:UI25,5)=0),Raw!TY25&lt;&gt;4),OR(AND(Raw!TZ25=4,COUNTIF(Raw!UC25:UI25,6)=0),Raw!TZ25&lt;&gt;4),OR(AND(Raw!UA25=4,COUNTIF(Raw!UC25:UI25,7)=0),Raw!UA25&lt;&gt;4)),"",1)))</f>
        <v/>
      </c>
      <c r="BC25" t="str">
        <f>IF(A25=0,"",IF(COUNTA(Raw!UJ25:UV25)=0,"",IF(AND(OR(AND(Raw!UJ25=4,COUNTIF(Raw!UQ25:UV25,1)=0),Raw!UJ25&lt;&gt;4),OR(AND(Raw!UK25=4,COUNTIF(Raw!UQ25:UV25,2)=0),Raw!UK25&lt;&gt;4),OR(AND(Raw!UL25=4,COUNTIF(Raw!UQ25:UV25,3)=0),Raw!UL25&lt;&gt;4),OR(AND(Raw!UM25=4,COUNTIF(Raw!UQ25:UV25,4)=0),Raw!UM25&lt;&gt;4),OR(AND(Raw!UN25=4,COUNTIF(Raw!UQ25:UV25,5)=0),Raw!UN25&lt;&gt;4),OR(AND(Raw!UO25=4,COUNTIF(Raw!UQ25:UV25,6)=0),Raw!UO25&lt;&gt;4)),"",1)))</f>
        <v/>
      </c>
      <c r="BD25" t="str">
        <f>IF(A25=0,"",IF(COUNTA(Raw!UW25:VG25)=0,"",IF(AND(OR(AND(Raw!UW25=4,COUNTIF(Raw!VC25:VG25,1)=0),Raw!UW25&lt;&gt;4),OR(AND(Raw!UX25=4,COUNTIF(Raw!VC25:VG25,2)=0),Raw!UX25&lt;&gt;4),OR(AND(Raw!UY25=4,COUNTIF(Raw!VC25:VG25,3)=0),Raw!UY25&lt;&gt;4),OR(AND(Raw!UZ25=4,COUNTIF(Raw!VC25:VG25,4)=0),Raw!UZ25&lt;&gt;4),OR(AND(Raw!VA25=4,COUNTIF(Raw!VC25:VG25,5)=0),Raw!VA25&lt;&gt;4)),"",1)))</f>
        <v/>
      </c>
      <c r="BE25" t="str">
        <f>IF(A25=0,"",IF(COUNTA(Raw!VH25:VP25)=0,"",
IF(AND(
OR(AND(Raw!VH25=4,COUNTIF(Raw!VM25:VP25,1)=0),Raw!VH25&lt;&gt;4),
OR(AND(Raw!VI25=4,COUNTIF(Raw!VM25:VP25,2)=0),Raw!VI25&lt;&gt;4),
OR(AND(Raw!VJ25=4,COUNTIF(Raw!VM25:VP25,3)=0),Raw!VJ25&lt;&gt;4),
OR(AND(Raw!VK25=4,COUNTIF(Raw!VM25:VP25,4)=0),Raw!VK25&lt;&gt;4)
),"",1)))</f>
        <v/>
      </c>
      <c r="BF25" t="str">
        <f>IF(A25=0,"",IF(COUNTA(Raw!VQ25:WK25)=0,"",
IF(AND(
OR(AND(Raw!VQ25=4,COUNTIF(Raw!WB25:WK25,1)=0),Raw!VQ25&lt;&gt;4),
OR(AND(Raw!VR25=4,COUNTIF(Raw!WB25:WK25,2)=0),Raw!VR25&lt;&gt;4),
OR(AND(Raw!VS25=4,COUNTIF(Raw!WB25:WK25,3)=0),Raw!VS25&lt;&gt;4),
OR(AND(Raw!VT25=4,COUNTIF(Raw!WB25:WK25,4)=0),Raw!VT25&lt;&gt;4),
OR(AND(Raw!VU25=4,COUNTIF(Raw!WB25:WK25,5)=0),Raw!VU25&lt;&gt;4),
OR(AND(Raw!VV25=4,COUNTIF(Raw!WB25:WK25,6)=0),Raw!VV25&lt;&gt;4),
OR(AND(Raw!VW25=4,COUNTIF(Raw!WB25:WK25,7)=0),Raw!VW25&lt;&gt;4),
OR(AND(Raw!VX25=4,COUNTIF(Raw!WB25:WK25,8)=0),Raw!VX25&lt;&gt;4),
OR(AND(Raw!VY25=4,COUNTIF(Raw!WB25:WK25,9)=0),Raw!VX25&lt;&gt;4),
OR(AND(Raw!VZ25=4,COUNTIF(Raw!WB25:WK25,10)=0),Raw!VZ25&lt;&gt;4)
),"",1)))</f>
        <v/>
      </c>
      <c r="BG25" t="str">
        <f>IF(A25=0,"",IF(COUNTA(Raw!WL25:XB25)=0,"",
IF(AND(
OR(AND(Raw!WL25=4,COUNTIF(Raw!WU25:XB25,1)=0),Raw!WL25&lt;&gt;4),
OR(AND(Raw!WM25=4,COUNTIF(Raw!WU25:XB25,2)=0),Raw!WM25&lt;&gt;4),
OR(AND(Raw!WN25=4,COUNTIF(Raw!WU25:XB25,3)=0),Raw!WN25&lt;&gt;4),
OR(AND(Raw!WO25=4,COUNTIF(Raw!WU25:XB25,4)=0),Raw!WO25&lt;&gt;4),
OR(AND(Raw!WP25=4,COUNTIF(Raw!WU25:XB25,5)=0),Raw!WP25&lt;&gt;4),
OR(AND(Raw!WQ25=4,COUNTIF(Raw!WU25:XB25,6)=0),Raw!WQ25&lt;&gt;4),
OR(AND(Raw!WR25=4,COUNTIF(Raw!WU25:XB25,7)=0),Raw!WR25&lt;&gt;4),
OR(AND(Raw!WS25=4,COUNTIF(Raw!WU25:XB25,8)=0),Raw!WS25&lt;&gt;4)
),"",1)))</f>
        <v/>
      </c>
      <c r="BH25" t="str">
        <f>IF(A25=0,"",IF(COUNTA(Raw!XC25:XK25)=0,"",
IF(AND(
OR(AND(Raw!XC25=4,COUNTIF(Raw!XH25:XK25,1)=0),Raw!XC25&lt;&gt;4),
OR(AND(Raw!XD25=4,COUNTIF(Raw!XH25:XK25,2)=0),Raw!XD25&lt;&gt;4),
OR(AND(Raw!XE25=4,COUNTIF(Raw!XH25:XK25,3)=0),Raw!XE25&lt;&gt;4),
OR(AND(Raw!XF25=4,COUNTIF(Raw!XH25:XK25,4)=0),Raw!XF25&lt;&gt;4)
),"",1)))</f>
        <v/>
      </c>
      <c r="BI25" t="str">
        <f>IF(A25=0,"",IF(COUNTA(Raw!XL25:XT25)=0,"",
IF(AND(
OR(AND(Raw!XL25=4,COUNTIF(Raw!XQ25:XT25,1)=0),Raw!XL25&lt;&gt;4),
OR(AND(Raw!XM25=4,COUNTIF(Raw!XQ25:XT25,2)=0),Raw!XM25&lt;&gt;4),
OR(AND(Raw!XN25=4,COUNTIF(Raw!XQ25:XT25,3)=0),Raw!XN25&lt;&gt;4),
OR(AND(Raw!XO25=4,COUNTIF(Raw!XQ25:XT25,4)=0),Raw!XO25&lt;&gt;4)
),"",1)))</f>
        <v/>
      </c>
      <c r="BJ25" t="str">
        <f>IF(A25=0,"",IF(COUNTA(Raw!XU25:YI25)=0,"",
IF(AND(
OR(AND(Raw!XU25=4,COUNTIF(Raw!YC25:YI25,1)=0),Raw!XU25&lt;&gt;4),
OR(AND(Raw!XV25=4,COUNTIF(Raw!YC25:YI25,2)=0),Raw!XV25&lt;&gt;4),
OR(AND(Raw!XW25=4,COUNTIF(Raw!YC25:YI25,3)=0),Raw!XW25&lt;&gt;4),
OR(AND(Raw!XX25=4,COUNTIF(Raw!YC25:YI25,4)=0),Raw!XX25&lt;&gt;4),
OR(AND(Raw!XY25=4,COUNTIF(Raw!YC25:YI25,5)=0),Raw!XY25&lt;&gt;4),
OR(AND(Raw!XZ25=4,COUNTIF(Raw!YC25:YI25,6)=0),Raw!XZ25&lt;&gt;4),
OR(AND(Raw!YA25=4,COUNTIF(Raw!YC25:YI25,7)=0),Raw!YA25&lt;&gt;4)
),"",1)))</f>
        <v/>
      </c>
      <c r="BK25" t="str">
        <f>IF(A25=0,"",IF(COUNTA(Raw!YJ25:YR25)=0,"",
IF(AND(
OR(AND(Raw!YJ25=4,COUNTIF(Raw!YO25:YR25,1)=0),Raw!YJ25&lt;&gt;4),
OR(AND(Raw!YK25=4,COUNTIF(Raw!YO25:YR25,2)=0),Raw!YK25&lt;&gt;4),
OR(AND(Raw!YL25=4,COUNTIF(Raw!YO25:YR25,3)=0),Raw!YL25&lt;&gt;4),
OR(AND(Raw!YM25=4,COUNTIF(Raw!YO25:YR25,4)=0),Raw!YM25&lt;&gt;4)
),"",1)))</f>
        <v/>
      </c>
      <c r="BL25" t="str">
        <f>IF(A25=0,"",IF(COUNTA(Raw!YS25:YU25)=0,"",IF(AND(Raw!YS25=4,ISBLANK(Raw!YU25)),"",IF(AND(Raw!YS25&lt;&gt;4,ISBLANK(Raw!YU25)=FALSE),"",1))))</f>
        <v/>
      </c>
    </row>
    <row r="26" spans="1:64">
      <c r="A26" s="20">
        <f>Raw!A26</f>
        <v>0</v>
      </c>
      <c r="B26" s="19" t="str">
        <f>IF(A26=0,"",IF(AND(Raw!AC26=1,COUNTA(Raw!AR26:IC26)&gt;0,COUNTA(Raw!ID26:YU26)=0),"",IF(AND(Raw!AC26=2,COUNTA(Raw!AR26:IC26)=0,COUNTA(Raw!ID26:MV26)&gt;0,COUNTA(Raw!MW26:YU26)=0),"",IF(AND(Raw!AC26=3,COUNTA(Raw!AP26:MV26)=0,COUNTA(Raw!MW26:YU26)&gt;0),"",1))))</f>
        <v/>
      </c>
      <c r="C26" s="19" t="str">
        <f>IF(A26=0,"",IF(AND(Raw!AK26=1,ISBLANK(Raw!AM26)=FALSE,ISBLANK(Raw!AO26)),"",IF(AND(Raw!AK26=2,ISBLANK(Raw!AM26),ISBLANK(Raw!AO26)=FALSE),"",1)))</f>
        <v/>
      </c>
      <c r="D26" s="19" t="str">
        <f>IF(A26=0,"",IF(COUNTA(Raw!AS26:AZ26)=0,"",IF(AND(Raw!AS26+Raw!AT26=100,Raw!AU26+Raw!AV26=100,Raw!AW26+Raw!AX26=100,Raw!AY26+Raw!AZ26=100),"",1)))</f>
        <v/>
      </c>
      <c r="E26" s="19" t="str">
        <f>IF(A26=0,"",IF(ISBLANK(Raw!AQ26),"",IF(Raw!AQ26=1,"",1)))</f>
        <v/>
      </c>
      <c r="F26" s="19" t="str">
        <f>IF(A26=0,"",IF(ISBLANK(Raw!AR26),"",IF(AND(Raw!AR26&gt;=0,Raw!AR26&lt;=100),"",1)))</f>
        <v/>
      </c>
      <c r="G26" s="19" t="str">
        <f>IF(A26=0,"",IF(AND(ISBLANK(Raw!BA26),ISBLANK(Raw!AS26)),"",IF(AND(Raw!AS26&gt;0,ISBLANK(Raw!BA26)=FALSE),"",1)))</f>
        <v/>
      </c>
      <c r="H26" s="19" t="str">
        <f>IF(A26=0,"",IF(COUNTA(Raw!BA26:BH26)=0,"",IF(AND(Raw!BA26=0,COUNTA(Raw!BB26:BH26)=0),"",IF(AND(Raw!BA26&gt;0,COUNTA(Raw!BB26:BH26)&gt;0),"",1))))</f>
        <v/>
      </c>
      <c r="I26" s="19" t="str">
        <f>IF(A26=0,"",IF(AND(ISBLANK(Raw!BI26),ISBLANK(Raw!BJ26)),"",IF(AND(Raw!BI26=1,ISBLANK(Raw!BJ26)=FALSE),"",IF(AND(Raw!BI26=2,ISBLANK(Raw!BJ26)),"",1))))</f>
        <v/>
      </c>
      <c r="J26" s="19" t="str">
        <f>IF(A26=0,"",IF(AND(ISBLANK(Raw!AT26),COUNTBLANK(Raw!BK26:BQ26)),"",IF(AND(Raw!AT26&gt;0,COUNTA(Raw!BK26:BQ26)&gt;0),"",IF(AND(Raw!AT26=0,COUNTA(Raw!BK26:BQ26)=0),"",1))))</f>
        <v/>
      </c>
      <c r="K26" s="19" t="str">
        <f>IF(A26=0,"",IF(AND(ISBLANK(Raw!AS26),COUNTA(Raw!BR26:BX26)=0),"",IF(AND(Raw!AS26&gt;0,COUNTA(Raw!BR26:BX26)&gt;0),"",IF(AND(Raw!AS26=0,COUNTA(Raw!BR26:BX26)=0),"",1))))</f>
        <v/>
      </c>
      <c r="L26" s="19" t="str">
        <f>IF(A26=0,"",IF(AND(COUNTA(Raw!BK26:BX26)=0,COUNTA(Raw!BY26:CH26)=0),"",IF(AND(COUNTIF(Raw!BK26:BX26,1)&gt;0,COUNTA(Raw!BY26:CH26)&gt;0),"",IF(AND(COUNTIF(Raw!BK26:BX26,1)=0,COUNTA(Raw!BY26:CH26)=0),"",1))))</f>
        <v/>
      </c>
      <c r="M26" s="19" t="str">
        <f>IF(A26=0,"",IF(AND(COUNTA(Raw!BK26:BX26)=0,COUNTA(Raw!CI26:CR26)),"",IF(AND(COUNTIF(Raw!BK26:BX26,3)&gt;0,COUNTA(Raw!CI26:CR26)&gt;0),"",IF(AND(COUNTIF(Raw!BK26:BX26,3)=0,COUNTA(Raw!CI26:CR26)=0),"",1))))</f>
        <v/>
      </c>
      <c r="N26" s="19" t="str">
        <f>IF(A26=0,"",IF(COUNTA(Raw!CS26:DF26)=0,"",IF(AND(COUNTIF(Raw!CS26:CV26,1)=1,COUNTA(Raw!CW26:DA26)&gt;0,COUNTA(Raw!DB26:DF26)=0),"",IF(AND(COUNTIF(Raw!CS26:CV26,2)=1,COUNTA(Raw!CW26:DA26)=0,COUNTA(Raw!DB26:DF26)&gt;0),"",IF(AND(COUNTA(Raw!CS26:CV26)&gt;0,COUNTA(Raw!CW26:DF26)=0),"",1)))))</f>
        <v/>
      </c>
      <c r="O26" s="19" t="str">
        <f>IF(A26=0,"",IF(COUNTA(Raw!DG26:DP26)=0,"",IF(AND(COUNTIF(Raw!BK26:BQ26,1)&gt;0,OR(COUNTIF(Raw!DG26:DP26,1)=1,COUNTIF(Raw!DG26:DP26,2)=1,COUNTIF(Raw!DG26:DP26,3)=1)),"",IF(AND(COUNTIF(Raw!BK26:BQ26,1)=0,AND(COUNTIF(Raw!DG26:DP26,1)=0,COUNTIF(Raw!DG26:DP26,2)=0,COUNTIF(Raw!DG26:DP26,3)=0)),"",1))))</f>
        <v/>
      </c>
      <c r="P26" s="19" t="str">
        <f>IF(A26=0,"",IF(COUNTA(Raw!DG26:DR26)=0,"",IF(AND(COUNTIF(Raw!DG26:DP26,4)=1,ISBLANK(Raw!DQ26)=FALSE,ISBLANK(Raw!DR26)),"",IF(AND(COUNTIF(Raw!DG26:DP26,7)=1,ISBLANK(Raw!DQ26),ISBLANK(Raw!DR26)=FALSE),"",IF(AND(COUNTA(Raw!DG26:DP26)&gt;0,COUNTIF(Raw!DG26:DP26,4)=0,COUNTIF(Raw!DG26:DP26,7)=0,COUNTA(Raw!DQ26:DR26)=0),"",1)))))</f>
        <v/>
      </c>
      <c r="Q26" s="19" t="str">
        <f>IF(A26=0,"",IF(AND(COUNTA(Raw!DS26:DU26)=0,COUNTA(Raw!BK26:BQ26)=0),"",IF(AND(COUNTIF(Raw!BK26:BQ26,1)&gt;0,COUNTA(Raw!DS26:DU26)&gt;0),"",IF(AND(COUNTIF(Raw!BK26:BQ26,1)=0,COUNTA(Raw!DS26:DU26)=0),"",1))))</f>
        <v/>
      </c>
      <c r="R26" s="19" t="str">
        <f>IF(A26=0,"",IF(AND(ISBLANK(Raw!AT26),ISBLANK(Raw!EJ26)),"",IF(AND(Raw!AT26&gt;0,ISBLANK(Raw!EJ26)=FALSE,Raw!EJ26&gt;=0,Raw!EJ26&lt;=7),"",IF(AND(Raw!AT26=0,ISBLANK(Raw!EJ26)),"",1))))</f>
        <v/>
      </c>
      <c r="S26" t="str">
        <f>IF(A26=0,"",IF(AND(ISBLANK(Raw!AS26),ISBLANK(Raw!EK26)),"",IF(AND(Raw!AS26&gt;0,ISBLANK(Raw!EK26)=FALSE),"",IF(AND(Raw!AS26=0,ISBLANK(Raw!EK26)),"",1))))</f>
        <v/>
      </c>
      <c r="T26" s="19" t="str">
        <f>IF(A26=0,"",IF(AND(ISBLANK(Raw!AT26),COUNTA(Raw!EL26:EQ26)=0),"",IF(AND(Raw!AT26&gt;0,COUNTA(Raw!EL26:EQ26)&gt;0),"",IF(AND(Raw!AT26=0,COUNTA(Raw!EL26:EQ26)=0),"",1))))</f>
        <v/>
      </c>
      <c r="U26" t="str">
        <f>IF(A26=0,"",IF(AND(ISBLANK(Raw!AT26),COUNTA(Raw!ER26:EU26)=0),"",IF(AND(Raw!AT26&gt;0,COUNTA(Raw!ER26:EU26)&gt;0),"",IF(AND(Raw!AT26=0,COUNTA(Raw!ER26:EU26)=0),"",1))))</f>
        <v/>
      </c>
      <c r="V26" t="str">
        <f>IF(A26=0,"",IF(AND(ISBLANK(Raw!AS26),COUNTA(Raw!EV26:FA26)=0),"",IF(AND(Raw!AS26&gt;0,COUNTA(Raw!EV26:FA26)&gt;0),"",IF(AND(Raw!AS26=0,COUNTA(Raw!EV26:FA26)=0),"",1))))</f>
        <v/>
      </c>
      <c r="W26" t="str">
        <f>IF(A26=0,"",IF(AND(ISBLANK(Raw!AS26),COUNTA(Raw!FB26:FE26)=0),"",IF(AND(Raw!AS26&gt;0,COUNTA(Raw!FB26:FE26)&gt;0),"",IF(AND(Raw!AS26=0,COUNTA(Raw!FB26:FE26)=0),"",1))))</f>
        <v/>
      </c>
      <c r="X26" t="str">
        <f>IF(A26=0,"",IF(AND(ISBLANK(Raw!AT26),COUNTA(Raw!FF26:FI26)=0),"",IF(AND(Raw!AT26&gt;0,COUNTA(Raw!FF26:FI26)&gt;0),"",IF(AND(Raw!AT26=0,COUNTA(Raw!FF26:FI26)=0),"",1))))</f>
        <v/>
      </c>
      <c r="Y26" t="str">
        <f>IF(A26=0,"",IF(AND(ISBLANK(Raw!AS26),COUNTA(Raw!FJ26:FM26)=0),"",IF(AND(Raw!AS26&gt;0,COUNTA(Raw!FJ26:FM26)&gt;0),"",IF(AND(Raw!AS26=0,COUNTA(Raw!FJ26:FM26)=0),"",1))))</f>
        <v/>
      </c>
      <c r="Z26" t="str">
        <f>IF(A26=0,"",IF(AND(COUNTA(Raw!FN26:FT26)=0,ISBLANK(Raw!FU26)),"",IF(AND(COUNTIF(Raw!FN26:FT26,1)&gt;0,ISBLANK(Raw!FU26)=FALSE),"",IF(AND(COUNTIF(Raw!FN26:FT26,1)=0,ISBLANK(Raw!FU26)),"",1))))</f>
        <v/>
      </c>
      <c r="AA26" s="19" t="str">
        <f>IF(A26=0,"",IF(AND(ISBLANK(Raw!BI26),COUNTA(Raw!FV26:GH26)=0),"",IF(AND(Raw!BI26&lt;&gt;1,COUNTIF(Raw!FV26:GH26,6)=0),"",IF(Raw!BI26=1,"",1))))</f>
        <v/>
      </c>
      <c r="AB26" t="str">
        <f>IF(A26=0,"",IF(AND(ISBLANK(Raw!GI26),COUNTA(Raw!GJ26:GQ26)=0),"",IF(AND(Raw!GI26=1,COUNTA(Raw!GJ26:GQ26)&gt;0),"",IF(AND(Raw!GI26=2,COUNTA(Raw!GJ26:GQ26)=0),"",1))))</f>
        <v/>
      </c>
      <c r="AC26" s="19" t="str">
        <f>IF(A26=0,"",IF(AND(COUNTA(Raw!GY26:HF26)=0,ISBLANK(Raw!HG26)),"",IF(AND(OR(COUNTIF(Raw!GY26:HE26,1)&gt;0,COUNTIF(Raw!GY26:HE26,2)&gt;0),ISBLANK(Raw!HG26)=FALSE),"",IF(AND(COUNTA(Raw!GY26:HF26)&gt;0,ISBLANK(Raw!HG26),COUNTIF(Raw!GY26:HE26,1)=0,COUNTIF(Raw!GY26:HE26,2)=0),"",1))))</f>
        <v/>
      </c>
      <c r="AD26" s="19" t="str">
        <f>IF(A26=0,"",IF(COUNTA(Raw!HU26:IB26)=0,"",IF(AND(Raw!AK26&lt;&gt;2,COUNTIF(Raw!HU26:IA26,2)=0,COUNTIF(Raw!HU26:IA26,3)=0),"",IF(Raw!AK26=2,"",1))))</f>
        <v/>
      </c>
      <c r="AE26" s="19" t="str">
        <f>IF(A26=0,"",IF(AND(Raw!AK26=2,ISBLANK(Raw!IC26)=FALSE),"",IF(AND(Raw!AK26&lt;&gt;2,ISBLANK(Raw!IC26)),"",1)))</f>
        <v/>
      </c>
      <c r="AF26" s="19" t="str">
        <f>IF(A26=0,"",IF(COUNTA(Raw!ID26:IF26)=0,"",IF(AND(MATCH(2023-Raw!ID26,Code!$A$3:$A$12,1)=Raw!IF26,2023-Raw!ID26=Raw!IE26),"",1)))</f>
        <v/>
      </c>
      <c r="AG26" s="19" t="str">
        <f>IF(A26=0,"",IF(COUNTA(Raw!IG26:II26)=0,"",IF(AND(Raw!IG26=4,ISBLANK(Raw!II26)=FALSE),"",IF(AND(Raw!IG26&lt;&gt;4,ISBLANK(Raw!II26)),"",1))))</f>
        <v/>
      </c>
      <c r="AH26" s="19" t="str">
        <f>IF(A26=0,"",IF(COUNTA(Raw!IJ26:IM26)=0,"",IF(AND(Raw!IJ26=1,ISBLANK(Raw!IK26)=FALSE),"",IF(AND(Raw!IJ26=2,COUNTA(Raw!IK26:IM26)&gt;0),"",1))))</f>
        <v/>
      </c>
      <c r="AI26" s="19" t="str">
        <f>IF(A26=0,"",IF(COUNTA(Raw!IK26:IM26)=0,"",IF(AND(Raw!IK26=1,ISBLANK(Raw!IL26)=FALSE),"",IF(AND(Raw!IK26=2,COUNTA(Raw!IL26:IM26)=0),"",1))))</f>
        <v/>
      </c>
      <c r="AJ26" s="19" t="str">
        <f>IF(A26=0,"",IF(COUNTA(Raw!JD26:JJ26)=0,"",IF(AND(Raw!JD26&gt;600,COUNTA(Raw!JE26:JI26)&gt;0),"",IF(AND(Raw!JD26&lt;=600,COUNTA(Raw!JE26:JJ26)=0),"",1))))</f>
        <v/>
      </c>
      <c r="AK26" s="19" t="str">
        <f>IF(A26=0,"",IF(COUNTA(Raw!JK26:KA26)=0,"",IF(AND(Raw!JK26=1,COUNTA(Raw!JM26:JV26)&gt;0),"",IF(AND(Raw!JK26=3,COUNTA(Raw!JM26:JV26)&gt;0,COUNTA(Raw!JW26:KA26)=0),"",IF(AND(ISBLANK(Raw!JK26)=FALSE,Raw!JK26&lt;&gt;1,Raw!JK26&lt;&gt;3,COUNTA(Raw!JM26:KA26)=0),"",1)))))</f>
        <v/>
      </c>
      <c r="AL26" s="19" t="str">
        <f>IF(A26=0,"",IF(COUNTA(Raw!JW26:KA26)=0,"",IF(AND(COUNTIF(Raw!JW26:JZ26,4)=0,COUNTA(Raw!JW26:JZ26)&gt;0,ISBLANK(Raw!KA26)=FALSE),"",IF(AND(COUNTIF(Raw!JW26:KA26,4)&gt;0,ISBLANK(Raw!KA26)),"",1))))</f>
        <v/>
      </c>
      <c r="AM26" s="19" t="str">
        <f>IF(A26=0,"",IF(COUNTA(Raw!KT26:KU26)=0,"",IF(AND(Raw!KT26=1,ISBLANK(Raw!KU26)=FALSE),"",IF(AND(Raw!KT26=2,ISBLANK(Raw!KU26)),"",1))))</f>
        <v/>
      </c>
      <c r="AN26" s="19" t="str">
        <f>IF(A26=0,"",IF(COUNTA(Raw!KX26:LF26)=0,"",IF(AND(COUNTIF(Raw!KX26:LB26,5)=1,COUNTA(Raw!KX26:LB26)=1,COUNTA(Raw!LC26:LF26)=0),"",IF(AND(COUNTIF(Raw!KX26:LB26,5)=0,COUNTA(Raw!KX26:LB26)&gt;0,COUNTA(Raw!LC26:LF26)&gt;0),"",1))))</f>
        <v/>
      </c>
      <c r="AO26" s="19" t="str">
        <f>IF(A26=0,"",IF(COUNTA(Raw!LM26:LU26)=0,"",IF(AND(Raw!LM26=1,ISBLANK(Raw!LN26)=FALSE,COUNTA(Raw!LO26:LU26)&gt;0),"",IF(AND(Raw!LM26=2,COUNTA(Raw!LN26:LU26)=0),"",1))))</f>
        <v/>
      </c>
      <c r="AP26" s="19" t="str">
        <f>IF(A26=0,"",IF(COUNTA(Raw!MY26:OG26)=0,"",IF(AND(Raw!MY26=2,COUNTA(Raw!MZ26:OG26)=0),"",IF(AND(Raw!MY26=1,COUNTA(Raw!MZ26:OG26)&gt;0),"",1))))</f>
        <v/>
      </c>
      <c r="AQ26" s="19" t="str">
        <f>IF(A26=0,"",IF(COUNTA(Raw!NC26:NW26)=0,"",IF(AND(COUNTIF(Raw!NC26:NG26,3)&gt;0,COUNTA(Raw!NH26:NQ26)&gt;0),"",IF(AND(COUNTA(Raw!NC26:NG26)&gt;0,COUNTIF(Raw!NC26:NG26,3)=0,COUNTA(Raw!NH26:NW26)=0),"",1))))</f>
        <v/>
      </c>
      <c r="AR26" s="19" t="str">
        <f>IF(A26=0,"",IF(COUNTA(Raw!NH26:NW26)=0,"",IF(AND(COUNTIF(Raw!NH26:NQ26,10)&gt;0,COUNTA(Raw!NR26:NW26)&gt;0),"",IF(AND(COUNTA(Raw!NH26:NQ26)&gt;0,COUNTIF(Raw!NH26:NQ26,10)=0,COUNTA(Raw!NR26:NY26)=0),"",1))))</f>
        <v/>
      </c>
      <c r="AS26" s="19" t="str">
        <f>IF(A26=0,"",IF(COUNTA(Raw!NY26:OG26)=0,"",IF(AND(Raw!NY26=1,COUNTA(Raw!NZ26:OG26)&gt;0),"",IF(AND(Raw!NY26=2,COUNTA(Raw!NZ26:OG26)=0),"",1))))</f>
        <v/>
      </c>
      <c r="AT26" s="19" t="str">
        <f>IF(A26=0,"",IF(COUNTA(Raw!OH26:OY26)=0,"",IF(AND(Raw!OH26=1,COUNTA(Raw!OI26:OY26)&gt;0),"",IF(AND(Raw!OH26=2,COUNTA(Raw!OI26:OY26)=0),"",1))))</f>
        <v/>
      </c>
      <c r="AU26" s="19" t="str">
        <f>IF(A26=0,"",IF(COUNTA(Raw!PR26:QB26)=0,"",
IF(AND(OR(AND(COUNTIF(Raw!PR26:QB26,1)=1,COUNTA(Raw!QI26:QY26)&gt;0),AND(COUNTIF(Raw!PR26:QB26,1)=0,COUNTA(Raw!QI26:QY26)=0)),OR(AND(COUNTIF(Raw!PR26:QB26,2)=1,COUNTA(Raw!QZ26:RP26)&gt;0),AND(COUNTIF(Raw!PR26:QB26,2)=0,COUNTA(Raw!QZ26:RP26)=0)),OR(AND(COUNTIF(Raw!PR26:QB26,3)=1,COUNTA(Raw!RQ26:SG26)&gt;0),AND(COUNTIF(Raw!PR26:QB26,3)=0,COUNTA(Raw!RQ26:SG26)=0)),OR(AND(COUNTIF(Raw!PR26:QB26,4)=1,COUNTA(Raw!SH26:ST26)&gt;0),AND(COUNTIF(Raw!PR26:QB26,4)=0,COUNTA(Raw!SH26:ST26)=0)),OR(AND(COUNTIF(Raw!PR26:QB26,5)=1,COUNTA(Raw!SU26:TG26)&gt;0),AND(COUNTIF(Raw!PR26:QB26,5)=0,COUNTA(Raw!SU26:TG26)=0)),OR(AND(COUNTIF(Raw!PR26:QB26,6)=1,COUNTA(Raw!TH26:TT26)&gt;0),AND(COUNTIF(Raw!PR26:QB26,6)=0,COUNTA(Raw!TH26:TT26)=0)),OR(AND(COUNTIF(Raw!PR26:QB26,7)=1,COUNTA(Raw!TU26:UI26)&gt;0),AND(COUNTIF(Raw!PR26:QB26,7)=0,COUNTA(Raw!TU26:UI26)=0)),OR(AND(COUNTIF(Raw!PR26:QB26,8)=1,COUNTA(Raw!UJ26:UV26)&gt;0),AND(COUNTIF(Raw!PR26:QB26,8)=0,COUNTA(Raw!UJ26:UV26)=0)),OR(AND(COUNTIF(Raw!PR26:QB26,9)=1,COUNTA(Raw!UW26:VG26)&gt;0),AND(COUNTIF(Raw!PR26:QB26,9)=0,COUNTA(Raw!UW26:VG26)=0)),OR(AND(COUNTIF(Raw!PR26:QB26,10)=1,COUNTA(Raw!VH26:VP26)&gt;0),AND(COUNTIF(Raw!PR26:QB26,10)=0,COUNTA(Raw!VH26:VP26)=0)),OR(AND(COUNTIF(Raw!PR26:QB26,11)=1,COUNTA(Raw!VQ26:WK26)&gt;0),AND(COUNTIF(Raw!PR26:QB26,11)=0,COUNTA(Raw!VQ26:WK26)=0))),"",1)))</f>
        <v/>
      </c>
      <c r="AV26" s="19" t="str">
        <f>IF(A26=0,"",IF(COUNTA(Raw!QI26:QY26)=0,"",IF(AND(OR(AND(Raw!QI26=4,COUNTIF(Raw!QR26:QY26,1)=0),Raw!QI26&lt;&gt;4),OR(AND(Raw!QJ26=4,COUNTIF(Raw!QR26:QY26,2)=0),Raw!QJ26&lt;&gt;4),OR(AND(Raw!QK26=4,COUNTIF(Raw!QR26:QY26,3)=0),Raw!QK26&lt;&gt;4),OR(AND(Raw!QL26=4,COUNTIF(Raw!QR26:QY26,4)=0),Raw!QL26&lt;&gt;4),OR(AND(Raw!QM26=4,COUNTIF(Raw!QR26:QY26,5)=0),Raw!QM26&lt;&gt;4),OR(AND(Raw!QN26=4,COUNTIF(Raw!QR26:QY26,6)=0),Raw!QN26&lt;&gt;4),OR(AND(Raw!QO26=4,COUNTIF(Raw!QR26:QY26,7)=0),Raw!QO26&lt;&gt;4),OR(AND(Raw!QP26=4,COUNTIF(Raw!QR26:QY26,8)=0),Raw!QP26&lt;&gt;4)),"",1)))</f>
        <v/>
      </c>
      <c r="AW26" t="str">
        <f>IF(A26=0,"",IF(COUNTA(Raw!QZ26:RP26)=0,"",IF(AND(OR(AND(Raw!QZ26=4,COUNTIF(Raw!RI26:RP26,1)=0),Raw!QZ26&lt;&gt;4),OR(AND(Raw!RA26=4,COUNTIF(Raw!RI26:RP26,2)=0),Raw!RA26&lt;&gt;4),OR(AND(Raw!RB26=4,COUNTIF(Raw!RI26:RP26,3)=0),Raw!RB26&lt;&gt;4),OR(AND(Raw!RC26=4,COUNTIF(Raw!RI26:RP26,4)=0),Raw!RC26&lt;&gt;4),OR(AND(Raw!RD26=4,COUNTIF(Raw!RI26:RP26,5)=0),Raw!RD26&lt;&gt;4),OR(AND(Raw!RE26=4,COUNTIF(Raw!RI26:RP26,6)=0),Raw!RE26&lt;&gt;4),OR(AND(Raw!RF26=4,COUNTIF(Raw!RI26:RP26,7)=0),Raw!RF26&lt;&gt;4),OR(AND(Raw!RG26=4,COUNTIF(Raw!RI26:RP26,8)=0),Raw!RG26&lt;&gt;4)),"",1)))</f>
        <v/>
      </c>
      <c r="AX26" t="str">
        <f>IF(A26=0,"",IF(COUNTA(Raw!RQ26:SG26)=0,"",IF(AND(OR(AND(Raw!RQ26=4,COUNTIF(Raw!RZ26:SG26,1)=0),Raw!RQ26&lt;&gt;4),OR(AND(Raw!RR26=4,COUNTIF(Raw!RZ26:SG26,2)=0),Raw!RR26&lt;&gt;4),OR(AND(Raw!RS26=4,COUNTIF(Raw!RZ26:SG26,3)=0),Raw!RS26&lt;&gt;4),OR(AND(Raw!RT26=4,COUNTIF(Raw!RZ26:SG26,4)=0),Raw!RT26&lt;&gt;4),OR(AND(Raw!RU26=4,COUNTIF(Raw!RZ26:SG26,5)=0),Raw!RU26&lt;&gt;4),OR(AND(Raw!RV26=4,COUNTIF(Raw!RZ26:SG26,6)=0),Raw!RV26&lt;&gt;4),OR(AND(Raw!RW26=4,COUNTIF(Raw!RZ26:SG26,7)=0),Raw!RW26&lt;&gt;4),OR(AND(Raw!RX26=4,COUNTIF(Raw!RZ26:SG26,8)=0),Raw!RX26&lt;&gt;4)),"",1)))</f>
        <v/>
      </c>
      <c r="AY26" t="str">
        <f>IF(A26=0,"",IF(COUNTA(Raw!SH26:ST26)=0,"",IF(AND(OR(AND(Raw!SH26=4,COUNTIF(Raw!SO26:ST26,1)=0),Raw!SH26&lt;&gt;4),OR(AND(Raw!SI26=4,COUNTIF(Raw!SO26:ST26,2)=0),Raw!SI26&lt;&gt;4),OR(AND(Raw!SJ26=4,COUNTIF(Raw!SO26:ST26,3)=0),Raw!SJ26&lt;&gt;4),OR(AND(Raw!SK26=4,COUNTIF(Raw!SO26:ST26,4)=0),Raw!SK26&lt;&gt;4),OR(AND(Raw!SL26=4,COUNTIF(Raw!SO26:ST26,5)=0),Raw!SL26&lt;&gt;4),OR(AND(Raw!SM26=4,COUNTIF(Raw!SO26:ST26,6)=0),Raw!SM26&lt;&gt;4)),"",1)))</f>
        <v/>
      </c>
      <c r="AZ26" t="str">
        <f>IF(A26=0,"",IF(COUNTA(Raw!SU26:TG26)=0,"",IF(AND(OR(AND(Raw!SU26=4,COUNTIF(Raw!TB26:TG26,1)=0),Raw!SU26&lt;&gt;4),OR(AND(Raw!SV26=4,COUNTIF(Raw!TB26:TG26,2)=0),Raw!SV26&lt;&gt;4),OR(AND(Raw!SW26=4,COUNTIF(Raw!TB26:TG26,3)=0),Raw!SW26&lt;&gt;4),OR(AND(Raw!SX26=4,COUNTIF(Raw!TB26:TG26,4)=0),Raw!SX26&lt;&gt;4),OR(AND(Raw!SY26=4,COUNTIF(Raw!TB26:TG26,5)=0),Raw!SY26&lt;&gt;4),OR(AND(Raw!SZ26=4,COUNTIF(Raw!TB26:TG26,6)=0),Raw!SZ26&lt;&gt;4)),"",1)))</f>
        <v/>
      </c>
      <c r="BA26" t="str">
        <f>IF(A26=0,"",IF(COUNTA(Raw!TH26:TT26)=0,"",IF(AND(OR(AND(Raw!TH26=4,COUNTIF(Raw!TO26:TT26,1)=0),Raw!TH26&lt;&gt;4),OR(AND(Raw!TI26=4,COUNTIF(Raw!TO26:TT26,2)=0),Raw!TI26&lt;&gt;4),OR(AND(Raw!TJ26=4,COUNTIF(Raw!TO26:TT26,3)=0),Raw!TJ26&lt;&gt;4),OR(AND(Raw!TK26=4,COUNTIF(Raw!TO26:TT26,4)=0),Raw!TK26&lt;&gt;4),OR(AND(Raw!TL26=4,COUNTIF(Raw!TO26:TT26,5)=0),Raw!TL26&lt;&gt;4),OR(AND(Raw!TM26=4,COUNTIF(Raw!TO26:TT26,6)=0),Raw!TM26&lt;&gt;4)),"",1)))</f>
        <v/>
      </c>
      <c r="BB26" t="str">
        <f>IF(A26=0,"",IF(COUNTA(Raw!TU26:UI26)=0,"",IF(AND(OR(AND(Raw!TU26=4,COUNTIF(Raw!UC26:UI26,1)=0),Raw!TU26&lt;&gt;4),OR(AND(Raw!TV26=4,COUNTIF(Raw!UC26:UI26,2)=0),Raw!TV26&lt;&gt;4),OR(AND(Raw!TW26=4,COUNTIF(Raw!UC26:UI26,3)=0),Raw!TW26&lt;&gt;4),OR(AND(Raw!TX26=4,COUNTIF(Raw!UC26:UI26,4)=0),Raw!TX26&lt;&gt;4),OR(AND(Raw!TY26=4,COUNTIF(Raw!UC26:UI26,5)=0),Raw!TY26&lt;&gt;4),OR(AND(Raw!TZ26=4,COUNTIF(Raw!UC26:UI26,6)=0),Raw!TZ26&lt;&gt;4),OR(AND(Raw!UA26=4,COUNTIF(Raw!UC26:UI26,7)=0),Raw!UA26&lt;&gt;4)),"",1)))</f>
        <v/>
      </c>
      <c r="BC26" t="str">
        <f>IF(A26=0,"",IF(COUNTA(Raw!UJ26:UV26)=0,"",IF(AND(OR(AND(Raw!UJ26=4,COUNTIF(Raw!UQ26:UV26,1)=0),Raw!UJ26&lt;&gt;4),OR(AND(Raw!UK26=4,COUNTIF(Raw!UQ26:UV26,2)=0),Raw!UK26&lt;&gt;4),OR(AND(Raw!UL26=4,COUNTIF(Raw!UQ26:UV26,3)=0),Raw!UL26&lt;&gt;4),OR(AND(Raw!UM26=4,COUNTIF(Raw!UQ26:UV26,4)=0),Raw!UM26&lt;&gt;4),OR(AND(Raw!UN26=4,COUNTIF(Raw!UQ26:UV26,5)=0),Raw!UN26&lt;&gt;4),OR(AND(Raw!UO26=4,COUNTIF(Raw!UQ26:UV26,6)=0),Raw!UO26&lt;&gt;4)),"",1)))</f>
        <v/>
      </c>
      <c r="BD26" t="str">
        <f>IF(A26=0,"",IF(COUNTA(Raw!UW26:VG26)=0,"",IF(AND(OR(AND(Raw!UW26=4,COUNTIF(Raw!VC26:VG26,1)=0),Raw!UW26&lt;&gt;4),OR(AND(Raw!UX26=4,COUNTIF(Raw!VC26:VG26,2)=0),Raw!UX26&lt;&gt;4),OR(AND(Raw!UY26=4,COUNTIF(Raw!VC26:VG26,3)=0),Raw!UY26&lt;&gt;4),OR(AND(Raw!UZ26=4,COUNTIF(Raw!VC26:VG26,4)=0),Raw!UZ26&lt;&gt;4),OR(AND(Raw!VA26=4,COUNTIF(Raw!VC26:VG26,5)=0),Raw!VA26&lt;&gt;4)),"",1)))</f>
        <v/>
      </c>
      <c r="BE26" t="str">
        <f>IF(A26=0,"",IF(COUNTA(Raw!VH26:VP26)=0,"",
IF(AND(
OR(AND(Raw!VH26=4,COUNTIF(Raw!VM26:VP26,1)=0),Raw!VH26&lt;&gt;4),
OR(AND(Raw!VI26=4,COUNTIF(Raw!VM26:VP26,2)=0),Raw!VI26&lt;&gt;4),
OR(AND(Raw!VJ26=4,COUNTIF(Raw!VM26:VP26,3)=0),Raw!VJ26&lt;&gt;4),
OR(AND(Raw!VK26=4,COUNTIF(Raw!VM26:VP26,4)=0),Raw!VK26&lt;&gt;4)
),"",1)))</f>
        <v/>
      </c>
      <c r="BF26" t="str">
        <f>IF(A26=0,"",IF(COUNTA(Raw!VQ26:WK26)=0,"",
IF(AND(
OR(AND(Raw!VQ26=4,COUNTIF(Raw!WB26:WK26,1)=0),Raw!VQ26&lt;&gt;4),
OR(AND(Raw!VR26=4,COUNTIF(Raw!WB26:WK26,2)=0),Raw!VR26&lt;&gt;4),
OR(AND(Raw!VS26=4,COUNTIF(Raw!WB26:WK26,3)=0),Raw!VS26&lt;&gt;4),
OR(AND(Raw!VT26=4,COUNTIF(Raw!WB26:WK26,4)=0),Raw!VT26&lt;&gt;4),
OR(AND(Raw!VU26=4,COUNTIF(Raw!WB26:WK26,5)=0),Raw!VU26&lt;&gt;4),
OR(AND(Raw!VV26=4,COUNTIF(Raw!WB26:WK26,6)=0),Raw!VV26&lt;&gt;4),
OR(AND(Raw!VW26=4,COUNTIF(Raw!WB26:WK26,7)=0),Raw!VW26&lt;&gt;4),
OR(AND(Raw!VX26=4,COUNTIF(Raw!WB26:WK26,8)=0),Raw!VX26&lt;&gt;4),
OR(AND(Raw!VY26=4,COUNTIF(Raw!WB26:WK26,9)=0),Raw!VX26&lt;&gt;4),
OR(AND(Raw!VZ26=4,COUNTIF(Raw!WB26:WK26,10)=0),Raw!VZ26&lt;&gt;4)
),"",1)))</f>
        <v/>
      </c>
      <c r="BG26" t="str">
        <f>IF(A26=0,"",IF(COUNTA(Raw!WL26:XB26)=0,"",
IF(AND(
OR(AND(Raw!WL26=4,COUNTIF(Raw!WU26:XB26,1)=0),Raw!WL26&lt;&gt;4),
OR(AND(Raw!WM26=4,COUNTIF(Raw!WU26:XB26,2)=0),Raw!WM26&lt;&gt;4),
OR(AND(Raw!WN26=4,COUNTIF(Raw!WU26:XB26,3)=0),Raw!WN26&lt;&gt;4),
OR(AND(Raw!WO26=4,COUNTIF(Raw!WU26:XB26,4)=0),Raw!WO26&lt;&gt;4),
OR(AND(Raw!WP26=4,COUNTIF(Raw!WU26:XB26,5)=0),Raw!WP26&lt;&gt;4),
OR(AND(Raw!WQ26=4,COUNTIF(Raw!WU26:XB26,6)=0),Raw!WQ26&lt;&gt;4),
OR(AND(Raw!WR26=4,COUNTIF(Raw!WU26:XB26,7)=0),Raw!WR26&lt;&gt;4),
OR(AND(Raw!WS26=4,COUNTIF(Raw!WU26:XB26,8)=0),Raw!WS26&lt;&gt;4)
),"",1)))</f>
        <v/>
      </c>
      <c r="BH26" t="str">
        <f>IF(A26=0,"",IF(COUNTA(Raw!XC26:XK26)=0,"",
IF(AND(
OR(AND(Raw!XC26=4,COUNTIF(Raw!XH26:XK26,1)=0),Raw!XC26&lt;&gt;4),
OR(AND(Raw!XD26=4,COUNTIF(Raw!XH26:XK26,2)=0),Raw!XD26&lt;&gt;4),
OR(AND(Raw!XE26=4,COUNTIF(Raw!XH26:XK26,3)=0),Raw!XE26&lt;&gt;4),
OR(AND(Raw!XF26=4,COUNTIF(Raw!XH26:XK26,4)=0),Raw!XF26&lt;&gt;4)
),"",1)))</f>
        <v/>
      </c>
      <c r="BI26" t="str">
        <f>IF(A26=0,"",IF(COUNTA(Raw!XL26:XT26)=0,"",
IF(AND(
OR(AND(Raw!XL26=4,COUNTIF(Raw!XQ26:XT26,1)=0),Raw!XL26&lt;&gt;4),
OR(AND(Raw!XM26=4,COUNTIF(Raw!XQ26:XT26,2)=0),Raw!XM26&lt;&gt;4),
OR(AND(Raw!XN26=4,COUNTIF(Raw!XQ26:XT26,3)=0),Raw!XN26&lt;&gt;4),
OR(AND(Raw!XO26=4,COUNTIF(Raw!XQ26:XT26,4)=0),Raw!XO26&lt;&gt;4)
),"",1)))</f>
        <v/>
      </c>
      <c r="BJ26" t="str">
        <f>IF(A26=0,"",IF(COUNTA(Raw!XU26:YI26)=0,"",
IF(AND(
OR(AND(Raw!XU26=4,COUNTIF(Raw!YC26:YI26,1)=0),Raw!XU26&lt;&gt;4),
OR(AND(Raw!XV26=4,COUNTIF(Raw!YC26:YI26,2)=0),Raw!XV26&lt;&gt;4),
OR(AND(Raw!XW26=4,COUNTIF(Raw!YC26:YI26,3)=0),Raw!XW26&lt;&gt;4),
OR(AND(Raw!XX26=4,COUNTIF(Raw!YC26:YI26,4)=0),Raw!XX26&lt;&gt;4),
OR(AND(Raw!XY26=4,COUNTIF(Raw!YC26:YI26,5)=0),Raw!XY26&lt;&gt;4),
OR(AND(Raw!XZ26=4,COUNTIF(Raw!YC26:YI26,6)=0),Raw!XZ26&lt;&gt;4),
OR(AND(Raw!YA26=4,COUNTIF(Raw!YC26:YI26,7)=0),Raw!YA26&lt;&gt;4)
),"",1)))</f>
        <v/>
      </c>
      <c r="BK26" t="str">
        <f>IF(A26=0,"",IF(COUNTA(Raw!YJ26:YR26)=0,"",
IF(AND(
OR(AND(Raw!YJ26=4,COUNTIF(Raw!YO26:YR26,1)=0),Raw!YJ26&lt;&gt;4),
OR(AND(Raw!YK26=4,COUNTIF(Raw!YO26:YR26,2)=0),Raw!YK26&lt;&gt;4),
OR(AND(Raw!YL26=4,COUNTIF(Raw!YO26:YR26,3)=0),Raw!YL26&lt;&gt;4),
OR(AND(Raw!YM26=4,COUNTIF(Raw!YO26:YR26,4)=0),Raw!YM26&lt;&gt;4)
),"",1)))</f>
        <v/>
      </c>
      <c r="BL26" t="str">
        <f>IF(A26=0,"",IF(COUNTA(Raw!YS26:YU26)=0,"",IF(AND(Raw!YS26=4,ISBLANK(Raw!YU26)),"",IF(AND(Raw!YS26&lt;&gt;4,ISBLANK(Raw!YU26)=FALSE),"",1))))</f>
        <v/>
      </c>
    </row>
    <row r="27" spans="1:64">
      <c r="A27" s="20">
        <f>Raw!A27</f>
        <v>0</v>
      </c>
      <c r="B27" s="19" t="str">
        <f>IF(A27=0,"",IF(AND(Raw!AC27=1,COUNTA(Raw!AR27:IC27)&gt;0,COUNTA(Raw!ID27:YU27)=0),"",IF(AND(Raw!AC27=2,COUNTA(Raw!AR27:IC27)=0,COUNTA(Raw!ID27:MV27)&gt;0,COUNTA(Raw!MW27:YU27)=0),"",IF(AND(Raw!AC27=3,COUNTA(Raw!AP27:MV27)=0,COUNTA(Raw!MW27:YU27)&gt;0),"",1))))</f>
        <v/>
      </c>
      <c r="C27" s="19" t="str">
        <f>IF(A27=0,"",IF(AND(Raw!AK27=1,ISBLANK(Raw!AM27)=FALSE,ISBLANK(Raw!AO27)),"",IF(AND(Raw!AK27=2,ISBLANK(Raw!AM27),ISBLANK(Raw!AO27)=FALSE),"",1)))</f>
        <v/>
      </c>
      <c r="D27" s="19" t="str">
        <f>IF(A27=0,"",IF(COUNTA(Raw!AS27:AZ27)=0,"",IF(AND(Raw!AS27+Raw!AT27=100,Raw!AU27+Raw!AV27=100,Raw!AW27+Raw!AX27=100,Raw!AY27+Raw!AZ27=100),"",1)))</f>
        <v/>
      </c>
      <c r="E27" s="19" t="str">
        <f>IF(A27=0,"",IF(ISBLANK(Raw!AQ27),"",IF(Raw!AQ27=1,"",1)))</f>
        <v/>
      </c>
      <c r="F27" s="19" t="str">
        <f>IF(A27=0,"",IF(ISBLANK(Raw!AR27),"",IF(AND(Raw!AR27&gt;=0,Raw!AR27&lt;=100),"",1)))</f>
        <v/>
      </c>
      <c r="G27" s="19" t="str">
        <f>IF(A27=0,"",IF(AND(ISBLANK(Raw!BA27),ISBLANK(Raw!AS27)),"",IF(AND(Raw!AS27&gt;0,ISBLANK(Raw!BA27)=FALSE),"",1)))</f>
        <v/>
      </c>
      <c r="H27" s="19" t="str">
        <f>IF(A27=0,"",IF(COUNTA(Raw!BA27:BH27)=0,"",IF(AND(Raw!BA27=0,COUNTA(Raw!BB27:BH27)=0),"",IF(AND(Raw!BA27&gt;0,COUNTA(Raw!BB27:BH27)&gt;0),"",1))))</f>
        <v/>
      </c>
      <c r="I27" s="19" t="str">
        <f>IF(A27=0,"",IF(AND(ISBLANK(Raw!BI27),ISBLANK(Raw!BJ27)),"",IF(AND(Raw!BI27=1,ISBLANK(Raw!BJ27)=FALSE),"",IF(AND(Raw!BI27=2,ISBLANK(Raw!BJ27)),"",1))))</f>
        <v/>
      </c>
      <c r="J27" s="19" t="str">
        <f>IF(A27=0,"",IF(AND(ISBLANK(Raw!AT27),COUNTBLANK(Raw!BK27:BQ27)),"",IF(AND(Raw!AT27&gt;0,COUNTA(Raw!BK27:BQ27)&gt;0),"",IF(AND(Raw!AT27=0,COUNTA(Raw!BK27:BQ27)=0),"",1))))</f>
        <v/>
      </c>
      <c r="K27" s="19" t="str">
        <f>IF(A27=0,"",IF(AND(ISBLANK(Raw!AS27),COUNTA(Raw!BR27:BX27)=0),"",IF(AND(Raw!AS27&gt;0,COUNTA(Raw!BR27:BX27)&gt;0),"",IF(AND(Raw!AS27=0,COUNTA(Raw!BR27:BX27)=0),"",1))))</f>
        <v/>
      </c>
      <c r="L27" s="19" t="str">
        <f>IF(A27=0,"",IF(AND(COUNTA(Raw!BK27:BX27)=0,COUNTA(Raw!BY27:CH27)=0),"",IF(AND(COUNTIF(Raw!BK27:BX27,1)&gt;0,COUNTA(Raw!BY27:CH27)&gt;0),"",IF(AND(COUNTIF(Raw!BK27:BX27,1)=0,COUNTA(Raw!BY27:CH27)=0),"",1))))</f>
        <v/>
      </c>
      <c r="M27" s="19" t="str">
        <f>IF(A27=0,"",IF(AND(COUNTA(Raw!BK27:BX27)=0,COUNTA(Raw!CI27:CR27)),"",IF(AND(COUNTIF(Raw!BK27:BX27,3)&gt;0,COUNTA(Raw!CI27:CR27)&gt;0),"",IF(AND(COUNTIF(Raw!BK27:BX27,3)=0,COUNTA(Raw!CI27:CR27)=0),"",1))))</f>
        <v/>
      </c>
      <c r="N27" s="19" t="str">
        <f>IF(A27=0,"",IF(COUNTA(Raw!CS27:DF27)=0,"",IF(AND(COUNTIF(Raw!CS27:CV27,1)=1,COUNTA(Raw!CW27:DA27)&gt;0,COUNTA(Raw!DB27:DF27)=0),"",IF(AND(COUNTIF(Raw!CS27:CV27,2)=1,COUNTA(Raw!CW27:DA27)=0,COUNTA(Raw!DB27:DF27)&gt;0),"",IF(AND(COUNTA(Raw!CS27:CV27)&gt;0,COUNTA(Raw!CW27:DF27)=0),"",1)))))</f>
        <v/>
      </c>
      <c r="O27" s="19" t="str">
        <f>IF(A27=0,"",IF(COUNTA(Raw!DG27:DP27)=0,"",IF(AND(COUNTIF(Raw!BK27:BQ27,1)&gt;0,OR(COUNTIF(Raw!DG27:DP27,1)=1,COUNTIF(Raw!DG27:DP27,2)=1,COUNTIF(Raw!DG27:DP27,3)=1)),"",IF(AND(COUNTIF(Raw!BK27:BQ27,1)=0,AND(COUNTIF(Raw!DG27:DP27,1)=0,COUNTIF(Raw!DG27:DP27,2)=0,COUNTIF(Raw!DG27:DP27,3)=0)),"",1))))</f>
        <v/>
      </c>
      <c r="P27" s="19" t="str">
        <f>IF(A27=0,"",IF(COUNTA(Raw!DG27:DR27)=0,"",IF(AND(COUNTIF(Raw!DG27:DP27,4)=1,ISBLANK(Raw!DQ27)=FALSE,ISBLANK(Raw!DR27)),"",IF(AND(COUNTIF(Raw!DG27:DP27,7)=1,ISBLANK(Raw!DQ27),ISBLANK(Raw!DR27)=FALSE),"",IF(AND(COUNTA(Raw!DG27:DP27)&gt;0,COUNTIF(Raw!DG27:DP27,4)=0,COUNTIF(Raw!DG27:DP27,7)=0,COUNTA(Raw!DQ27:DR27)=0),"",1)))))</f>
        <v/>
      </c>
      <c r="Q27" s="19" t="str">
        <f>IF(A27=0,"",IF(AND(COUNTA(Raw!DS27:DU27)=0,COUNTA(Raw!BK27:BQ27)=0),"",IF(AND(COUNTIF(Raw!BK27:BQ27,1)&gt;0,COUNTA(Raw!DS27:DU27)&gt;0),"",IF(AND(COUNTIF(Raw!BK27:BQ27,1)=0,COUNTA(Raw!DS27:DU27)=0),"",1))))</f>
        <v/>
      </c>
      <c r="R27" s="19" t="str">
        <f>IF(A27=0,"",IF(AND(ISBLANK(Raw!AT27),ISBLANK(Raw!EJ27)),"",IF(AND(Raw!AT27&gt;0,ISBLANK(Raw!EJ27)=FALSE,Raw!EJ27&gt;=0,Raw!EJ27&lt;=7),"",IF(AND(Raw!AT27=0,ISBLANK(Raw!EJ27)),"",1))))</f>
        <v/>
      </c>
      <c r="S27" t="str">
        <f>IF(A27=0,"",IF(AND(ISBLANK(Raw!AS27),ISBLANK(Raw!EK27)),"",IF(AND(Raw!AS27&gt;0,ISBLANK(Raw!EK27)=FALSE),"",IF(AND(Raw!AS27=0,ISBLANK(Raw!EK27)),"",1))))</f>
        <v/>
      </c>
      <c r="T27" s="19" t="str">
        <f>IF(A27=0,"",IF(AND(ISBLANK(Raw!AT27),COUNTA(Raw!EL27:EQ27)=0),"",IF(AND(Raw!AT27&gt;0,COUNTA(Raw!EL27:EQ27)&gt;0),"",IF(AND(Raw!AT27=0,COUNTA(Raw!EL27:EQ27)=0),"",1))))</f>
        <v/>
      </c>
      <c r="U27" t="str">
        <f>IF(A27=0,"",IF(AND(ISBLANK(Raw!AT27),COUNTA(Raw!ER27:EU27)=0),"",IF(AND(Raw!AT27&gt;0,COUNTA(Raw!ER27:EU27)&gt;0),"",IF(AND(Raw!AT27=0,COUNTA(Raw!ER27:EU27)=0),"",1))))</f>
        <v/>
      </c>
      <c r="V27" t="str">
        <f>IF(A27=0,"",IF(AND(ISBLANK(Raw!AS27),COUNTA(Raw!EV27:FA27)=0),"",IF(AND(Raw!AS27&gt;0,COUNTA(Raw!EV27:FA27)&gt;0),"",IF(AND(Raw!AS27=0,COUNTA(Raw!EV27:FA27)=0),"",1))))</f>
        <v/>
      </c>
      <c r="W27" t="str">
        <f>IF(A27=0,"",IF(AND(ISBLANK(Raw!AS27),COUNTA(Raw!FB27:FE27)=0),"",IF(AND(Raw!AS27&gt;0,COUNTA(Raw!FB27:FE27)&gt;0),"",IF(AND(Raw!AS27=0,COUNTA(Raw!FB27:FE27)=0),"",1))))</f>
        <v/>
      </c>
      <c r="X27" t="str">
        <f>IF(A27=0,"",IF(AND(ISBLANK(Raw!AT27),COUNTA(Raw!FF27:FI27)=0),"",IF(AND(Raw!AT27&gt;0,COUNTA(Raw!FF27:FI27)&gt;0),"",IF(AND(Raw!AT27=0,COUNTA(Raw!FF27:FI27)=0),"",1))))</f>
        <v/>
      </c>
      <c r="Y27" t="str">
        <f>IF(A27=0,"",IF(AND(ISBLANK(Raw!AS27),COUNTA(Raw!FJ27:FM27)=0),"",IF(AND(Raw!AS27&gt;0,COUNTA(Raw!FJ27:FM27)&gt;0),"",IF(AND(Raw!AS27=0,COUNTA(Raw!FJ27:FM27)=0),"",1))))</f>
        <v/>
      </c>
      <c r="Z27" t="str">
        <f>IF(A27=0,"",IF(AND(COUNTA(Raw!FN27:FT27)=0,ISBLANK(Raw!FU27)),"",IF(AND(COUNTIF(Raw!FN27:FT27,1)&gt;0,ISBLANK(Raw!FU27)=FALSE),"",IF(AND(COUNTIF(Raw!FN27:FT27,1)=0,ISBLANK(Raw!FU27)),"",1))))</f>
        <v/>
      </c>
      <c r="AA27" s="19" t="str">
        <f>IF(A27=0,"",IF(AND(ISBLANK(Raw!BI27),COUNTA(Raw!FV27:GH27)=0),"",IF(AND(Raw!BI27&lt;&gt;1,COUNTIF(Raw!FV27:GH27,6)=0),"",IF(Raw!BI27=1,"",1))))</f>
        <v/>
      </c>
      <c r="AB27" t="str">
        <f>IF(A27=0,"",IF(AND(ISBLANK(Raw!GI27),COUNTA(Raw!GJ27:GQ27)=0),"",IF(AND(Raw!GI27=1,COUNTA(Raw!GJ27:GQ27)&gt;0),"",IF(AND(Raw!GI27=2,COUNTA(Raw!GJ27:GQ27)=0),"",1))))</f>
        <v/>
      </c>
      <c r="AC27" s="19" t="str">
        <f>IF(A27=0,"",IF(AND(COUNTA(Raw!GY27:HF27)=0,ISBLANK(Raw!HG27)),"",IF(AND(OR(COUNTIF(Raw!GY27:HE27,1)&gt;0,COUNTIF(Raw!GY27:HE27,2)&gt;0),ISBLANK(Raw!HG27)=FALSE),"",IF(AND(COUNTA(Raw!GY27:HF27)&gt;0,ISBLANK(Raw!HG27),COUNTIF(Raw!GY27:HE27,1)=0,COUNTIF(Raw!GY27:HE27,2)=0),"",1))))</f>
        <v/>
      </c>
      <c r="AD27" s="19" t="str">
        <f>IF(A27=0,"",IF(COUNTA(Raw!HU27:IB27)=0,"",IF(AND(Raw!AK27&lt;&gt;2,COUNTIF(Raw!HU27:IA27,2)=0,COUNTIF(Raw!HU27:IA27,3)=0),"",IF(Raw!AK27=2,"",1))))</f>
        <v/>
      </c>
      <c r="AE27" s="19" t="str">
        <f>IF(A27=0,"",IF(AND(Raw!AK27=2,ISBLANK(Raw!IC27)=FALSE),"",IF(AND(Raw!AK27&lt;&gt;2,ISBLANK(Raw!IC27)),"",1)))</f>
        <v/>
      </c>
      <c r="AF27" s="19" t="str">
        <f>IF(A27=0,"",IF(COUNTA(Raw!ID27:IF27)=0,"",IF(AND(MATCH(2023-Raw!ID27,Code!$A$3:$A$12,1)=Raw!IF27,2023-Raw!ID27=Raw!IE27),"",1)))</f>
        <v/>
      </c>
      <c r="AG27" s="19" t="str">
        <f>IF(A27=0,"",IF(COUNTA(Raw!IG27:II27)=0,"",IF(AND(Raw!IG27=4,ISBLANK(Raw!II27)=FALSE),"",IF(AND(Raw!IG27&lt;&gt;4,ISBLANK(Raw!II27)),"",1))))</f>
        <v/>
      </c>
      <c r="AH27" s="19" t="str">
        <f>IF(A27=0,"",IF(COUNTA(Raw!IJ27:IM27)=0,"",IF(AND(Raw!IJ27=1,ISBLANK(Raw!IK27)=FALSE),"",IF(AND(Raw!IJ27=2,COUNTA(Raw!IK27:IM27)&gt;0),"",1))))</f>
        <v/>
      </c>
      <c r="AI27" s="19" t="str">
        <f>IF(A27=0,"",IF(COUNTA(Raw!IK27:IM27)=0,"",IF(AND(Raw!IK27=1,ISBLANK(Raw!IL27)=FALSE),"",IF(AND(Raw!IK27=2,COUNTA(Raw!IL27:IM27)=0),"",1))))</f>
        <v/>
      </c>
      <c r="AJ27" s="19" t="str">
        <f>IF(A27=0,"",IF(COUNTA(Raw!JD27:JJ27)=0,"",IF(AND(Raw!JD27&gt;600,COUNTA(Raw!JE27:JI27)&gt;0),"",IF(AND(Raw!JD27&lt;=600,COUNTA(Raw!JE27:JJ27)=0),"",1))))</f>
        <v/>
      </c>
      <c r="AK27" s="19" t="str">
        <f>IF(A27=0,"",IF(COUNTA(Raw!JK27:KA27)=0,"",IF(AND(Raw!JK27=1,COUNTA(Raw!JM27:JV27)&gt;0),"",IF(AND(Raw!JK27=3,COUNTA(Raw!JM27:JV27)&gt;0,COUNTA(Raw!JW27:KA27)=0),"",IF(AND(ISBLANK(Raw!JK27)=FALSE,Raw!JK27&lt;&gt;1,Raw!JK27&lt;&gt;3,COUNTA(Raw!JM27:KA27)=0),"",1)))))</f>
        <v/>
      </c>
      <c r="AL27" s="19" t="str">
        <f>IF(A27=0,"",IF(COUNTA(Raw!JW27:KA27)=0,"",IF(AND(COUNTIF(Raw!JW27:JZ27,4)=0,COUNTA(Raw!JW27:JZ27)&gt;0,ISBLANK(Raw!KA27)=FALSE),"",IF(AND(COUNTIF(Raw!JW27:KA27,4)&gt;0,ISBLANK(Raw!KA27)),"",1))))</f>
        <v/>
      </c>
      <c r="AM27" s="19" t="str">
        <f>IF(A27=0,"",IF(COUNTA(Raw!KT27:KU27)=0,"",IF(AND(Raw!KT27=1,ISBLANK(Raw!KU27)=FALSE),"",IF(AND(Raw!KT27=2,ISBLANK(Raw!KU27)),"",1))))</f>
        <v/>
      </c>
      <c r="AN27" s="19" t="str">
        <f>IF(A27=0,"",IF(COUNTA(Raw!KX27:LF27)=0,"",IF(AND(COUNTIF(Raw!KX27:LB27,5)=1,COUNTA(Raw!KX27:LB27)=1,COUNTA(Raw!LC27:LF27)=0),"",IF(AND(COUNTIF(Raw!KX27:LB27,5)=0,COUNTA(Raw!KX27:LB27)&gt;0,COUNTA(Raw!LC27:LF27)&gt;0),"",1))))</f>
        <v/>
      </c>
      <c r="AO27" s="19" t="str">
        <f>IF(A27=0,"",IF(COUNTA(Raw!LM27:LU27)=0,"",IF(AND(Raw!LM27=1,ISBLANK(Raw!LN27)=FALSE,COUNTA(Raw!LO27:LU27)&gt;0),"",IF(AND(Raw!LM27=2,COUNTA(Raw!LN27:LU27)=0),"",1))))</f>
        <v/>
      </c>
      <c r="AP27" s="19" t="str">
        <f>IF(A27=0,"",IF(COUNTA(Raw!MY27:OG27)=0,"",IF(AND(Raw!MY27=2,COUNTA(Raw!MZ27:OG27)=0),"",IF(AND(Raw!MY27=1,COUNTA(Raw!MZ27:OG27)&gt;0),"",1))))</f>
        <v/>
      </c>
      <c r="AQ27" s="19" t="str">
        <f>IF(A27=0,"",IF(COUNTA(Raw!NC27:NW27)=0,"",IF(AND(COUNTIF(Raw!NC27:NG27,3)&gt;0,COUNTA(Raw!NH27:NQ27)&gt;0),"",IF(AND(COUNTA(Raw!NC27:NG27)&gt;0,COUNTIF(Raw!NC27:NG27,3)=0,COUNTA(Raw!NH27:NW27)=0),"",1))))</f>
        <v/>
      </c>
      <c r="AR27" s="19" t="str">
        <f>IF(A27=0,"",IF(COUNTA(Raw!NH27:NW27)=0,"",IF(AND(COUNTIF(Raw!NH27:NQ27,10)&gt;0,COUNTA(Raw!NR27:NW27)&gt;0),"",IF(AND(COUNTA(Raw!NH27:NQ27)&gt;0,COUNTIF(Raw!NH27:NQ27,10)=0,COUNTA(Raw!NR27:NY27)=0),"",1))))</f>
        <v/>
      </c>
      <c r="AS27" s="19" t="str">
        <f>IF(A27=0,"",IF(COUNTA(Raw!NY27:OG27)=0,"",IF(AND(Raw!NY27=1,COUNTA(Raw!NZ27:OG27)&gt;0),"",IF(AND(Raw!NY27=2,COUNTA(Raw!NZ27:OG27)=0),"",1))))</f>
        <v/>
      </c>
      <c r="AT27" s="19" t="str">
        <f>IF(A27=0,"",IF(COUNTA(Raw!OH27:OY27)=0,"",IF(AND(Raw!OH27=1,COUNTA(Raw!OI27:OY27)&gt;0),"",IF(AND(Raw!OH27=2,COUNTA(Raw!OI27:OY27)=0),"",1))))</f>
        <v/>
      </c>
      <c r="AU27" s="19" t="str">
        <f>IF(A27=0,"",IF(COUNTA(Raw!PR27:QB27)=0,"",
IF(AND(OR(AND(COUNTIF(Raw!PR27:QB27,1)=1,COUNTA(Raw!QI27:QY27)&gt;0),AND(COUNTIF(Raw!PR27:QB27,1)=0,COUNTA(Raw!QI27:QY27)=0)),OR(AND(COUNTIF(Raw!PR27:QB27,2)=1,COUNTA(Raw!QZ27:RP27)&gt;0),AND(COUNTIF(Raw!PR27:QB27,2)=0,COUNTA(Raw!QZ27:RP27)=0)),OR(AND(COUNTIF(Raw!PR27:QB27,3)=1,COUNTA(Raw!RQ27:SG27)&gt;0),AND(COUNTIF(Raw!PR27:QB27,3)=0,COUNTA(Raw!RQ27:SG27)=0)),OR(AND(COUNTIF(Raw!PR27:QB27,4)=1,COUNTA(Raw!SH27:ST27)&gt;0),AND(COUNTIF(Raw!PR27:QB27,4)=0,COUNTA(Raw!SH27:ST27)=0)),OR(AND(COUNTIF(Raw!PR27:QB27,5)=1,COUNTA(Raw!SU27:TG27)&gt;0),AND(COUNTIF(Raw!PR27:QB27,5)=0,COUNTA(Raw!SU27:TG27)=0)),OR(AND(COUNTIF(Raw!PR27:QB27,6)=1,COUNTA(Raw!TH27:TT27)&gt;0),AND(COUNTIF(Raw!PR27:QB27,6)=0,COUNTA(Raw!TH27:TT27)=0)),OR(AND(COUNTIF(Raw!PR27:QB27,7)=1,COUNTA(Raw!TU27:UI27)&gt;0),AND(COUNTIF(Raw!PR27:QB27,7)=0,COUNTA(Raw!TU27:UI27)=0)),OR(AND(COUNTIF(Raw!PR27:QB27,8)=1,COUNTA(Raw!UJ27:UV27)&gt;0),AND(COUNTIF(Raw!PR27:QB27,8)=0,COUNTA(Raw!UJ27:UV27)=0)),OR(AND(COUNTIF(Raw!PR27:QB27,9)=1,COUNTA(Raw!UW27:VG27)&gt;0),AND(COUNTIF(Raw!PR27:QB27,9)=0,COUNTA(Raw!UW27:VG27)=0)),OR(AND(COUNTIF(Raw!PR27:QB27,10)=1,COUNTA(Raw!VH27:VP27)&gt;0),AND(COUNTIF(Raw!PR27:QB27,10)=0,COUNTA(Raw!VH27:VP27)=0)),OR(AND(COUNTIF(Raw!PR27:QB27,11)=1,COUNTA(Raw!VQ27:WK27)&gt;0),AND(COUNTIF(Raw!PR27:QB27,11)=0,COUNTA(Raw!VQ27:WK27)=0))),"",1)))</f>
        <v/>
      </c>
      <c r="AV27" s="19" t="str">
        <f>IF(A27=0,"",IF(COUNTA(Raw!QI27:QY27)=0,"",IF(AND(OR(AND(Raw!QI27=4,COUNTIF(Raw!QR27:QY27,1)=0),Raw!QI27&lt;&gt;4),OR(AND(Raw!QJ27=4,COUNTIF(Raw!QR27:QY27,2)=0),Raw!QJ27&lt;&gt;4),OR(AND(Raw!QK27=4,COUNTIF(Raw!QR27:QY27,3)=0),Raw!QK27&lt;&gt;4),OR(AND(Raw!QL27=4,COUNTIF(Raw!QR27:QY27,4)=0),Raw!QL27&lt;&gt;4),OR(AND(Raw!QM27=4,COUNTIF(Raw!QR27:QY27,5)=0),Raw!QM27&lt;&gt;4),OR(AND(Raw!QN27=4,COUNTIF(Raw!QR27:QY27,6)=0),Raw!QN27&lt;&gt;4),OR(AND(Raw!QO27=4,COUNTIF(Raw!QR27:QY27,7)=0),Raw!QO27&lt;&gt;4),OR(AND(Raw!QP27=4,COUNTIF(Raw!QR27:QY27,8)=0),Raw!QP27&lt;&gt;4)),"",1)))</f>
        <v/>
      </c>
      <c r="AW27" t="str">
        <f>IF(A27=0,"",IF(COUNTA(Raw!QZ27:RP27)=0,"",IF(AND(OR(AND(Raw!QZ27=4,COUNTIF(Raw!RI27:RP27,1)=0),Raw!QZ27&lt;&gt;4),OR(AND(Raw!RA27=4,COUNTIF(Raw!RI27:RP27,2)=0),Raw!RA27&lt;&gt;4),OR(AND(Raw!RB27=4,COUNTIF(Raw!RI27:RP27,3)=0),Raw!RB27&lt;&gt;4),OR(AND(Raw!RC27=4,COUNTIF(Raw!RI27:RP27,4)=0),Raw!RC27&lt;&gt;4),OR(AND(Raw!RD27=4,COUNTIF(Raw!RI27:RP27,5)=0),Raw!RD27&lt;&gt;4),OR(AND(Raw!RE27=4,COUNTIF(Raw!RI27:RP27,6)=0),Raw!RE27&lt;&gt;4),OR(AND(Raw!RF27=4,COUNTIF(Raw!RI27:RP27,7)=0),Raw!RF27&lt;&gt;4),OR(AND(Raw!RG27=4,COUNTIF(Raw!RI27:RP27,8)=0),Raw!RG27&lt;&gt;4)),"",1)))</f>
        <v/>
      </c>
      <c r="AX27" t="str">
        <f>IF(A27=0,"",IF(COUNTA(Raw!RQ27:SG27)=0,"",IF(AND(OR(AND(Raw!RQ27=4,COUNTIF(Raw!RZ27:SG27,1)=0),Raw!RQ27&lt;&gt;4),OR(AND(Raw!RR27=4,COUNTIF(Raw!RZ27:SG27,2)=0),Raw!RR27&lt;&gt;4),OR(AND(Raw!RS27=4,COUNTIF(Raw!RZ27:SG27,3)=0),Raw!RS27&lt;&gt;4),OR(AND(Raw!RT27=4,COUNTIF(Raw!RZ27:SG27,4)=0),Raw!RT27&lt;&gt;4),OR(AND(Raw!RU27=4,COUNTIF(Raw!RZ27:SG27,5)=0),Raw!RU27&lt;&gt;4),OR(AND(Raw!RV27=4,COUNTIF(Raw!RZ27:SG27,6)=0),Raw!RV27&lt;&gt;4),OR(AND(Raw!RW27=4,COUNTIF(Raw!RZ27:SG27,7)=0),Raw!RW27&lt;&gt;4),OR(AND(Raw!RX27=4,COUNTIF(Raw!RZ27:SG27,8)=0),Raw!RX27&lt;&gt;4)),"",1)))</f>
        <v/>
      </c>
      <c r="AY27" t="str">
        <f>IF(A27=0,"",IF(COUNTA(Raw!SH27:ST27)=0,"",IF(AND(OR(AND(Raw!SH27=4,COUNTIF(Raw!SO27:ST27,1)=0),Raw!SH27&lt;&gt;4),OR(AND(Raw!SI27=4,COUNTIF(Raw!SO27:ST27,2)=0),Raw!SI27&lt;&gt;4),OR(AND(Raw!SJ27=4,COUNTIF(Raw!SO27:ST27,3)=0),Raw!SJ27&lt;&gt;4),OR(AND(Raw!SK27=4,COUNTIF(Raw!SO27:ST27,4)=0),Raw!SK27&lt;&gt;4),OR(AND(Raw!SL27=4,COUNTIF(Raw!SO27:ST27,5)=0),Raw!SL27&lt;&gt;4),OR(AND(Raw!SM27=4,COUNTIF(Raw!SO27:ST27,6)=0),Raw!SM27&lt;&gt;4)),"",1)))</f>
        <v/>
      </c>
      <c r="AZ27" t="str">
        <f>IF(A27=0,"",IF(COUNTA(Raw!SU27:TG27)=0,"",IF(AND(OR(AND(Raw!SU27=4,COUNTIF(Raw!TB27:TG27,1)=0),Raw!SU27&lt;&gt;4),OR(AND(Raw!SV27=4,COUNTIF(Raw!TB27:TG27,2)=0),Raw!SV27&lt;&gt;4),OR(AND(Raw!SW27=4,COUNTIF(Raw!TB27:TG27,3)=0),Raw!SW27&lt;&gt;4),OR(AND(Raw!SX27=4,COUNTIF(Raw!TB27:TG27,4)=0),Raw!SX27&lt;&gt;4),OR(AND(Raw!SY27=4,COUNTIF(Raw!TB27:TG27,5)=0),Raw!SY27&lt;&gt;4),OR(AND(Raw!SZ27=4,COUNTIF(Raw!TB27:TG27,6)=0),Raw!SZ27&lt;&gt;4)),"",1)))</f>
        <v/>
      </c>
      <c r="BA27" t="str">
        <f>IF(A27=0,"",IF(COUNTA(Raw!TH27:TT27)=0,"",IF(AND(OR(AND(Raw!TH27=4,COUNTIF(Raw!TO27:TT27,1)=0),Raw!TH27&lt;&gt;4),OR(AND(Raw!TI27=4,COUNTIF(Raw!TO27:TT27,2)=0),Raw!TI27&lt;&gt;4),OR(AND(Raw!TJ27=4,COUNTIF(Raw!TO27:TT27,3)=0),Raw!TJ27&lt;&gt;4),OR(AND(Raw!TK27=4,COUNTIF(Raw!TO27:TT27,4)=0),Raw!TK27&lt;&gt;4),OR(AND(Raw!TL27=4,COUNTIF(Raw!TO27:TT27,5)=0),Raw!TL27&lt;&gt;4),OR(AND(Raw!TM27=4,COUNTIF(Raw!TO27:TT27,6)=0),Raw!TM27&lt;&gt;4)),"",1)))</f>
        <v/>
      </c>
      <c r="BB27" t="str">
        <f>IF(A27=0,"",IF(COUNTA(Raw!TU27:UI27)=0,"",IF(AND(OR(AND(Raw!TU27=4,COUNTIF(Raw!UC27:UI27,1)=0),Raw!TU27&lt;&gt;4),OR(AND(Raw!TV27=4,COUNTIF(Raw!UC27:UI27,2)=0),Raw!TV27&lt;&gt;4),OR(AND(Raw!TW27=4,COUNTIF(Raw!UC27:UI27,3)=0),Raw!TW27&lt;&gt;4),OR(AND(Raw!TX27=4,COUNTIF(Raw!UC27:UI27,4)=0),Raw!TX27&lt;&gt;4),OR(AND(Raw!TY27=4,COUNTIF(Raw!UC27:UI27,5)=0),Raw!TY27&lt;&gt;4),OR(AND(Raw!TZ27=4,COUNTIF(Raw!UC27:UI27,6)=0),Raw!TZ27&lt;&gt;4),OR(AND(Raw!UA27=4,COUNTIF(Raw!UC27:UI27,7)=0),Raw!UA27&lt;&gt;4)),"",1)))</f>
        <v/>
      </c>
      <c r="BC27" t="str">
        <f>IF(A27=0,"",IF(COUNTA(Raw!UJ27:UV27)=0,"",IF(AND(OR(AND(Raw!UJ27=4,COUNTIF(Raw!UQ27:UV27,1)=0),Raw!UJ27&lt;&gt;4),OR(AND(Raw!UK27=4,COUNTIF(Raw!UQ27:UV27,2)=0),Raw!UK27&lt;&gt;4),OR(AND(Raw!UL27=4,COUNTIF(Raw!UQ27:UV27,3)=0),Raw!UL27&lt;&gt;4),OR(AND(Raw!UM27=4,COUNTIF(Raw!UQ27:UV27,4)=0),Raw!UM27&lt;&gt;4),OR(AND(Raw!UN27=4,COUNTIF(Raw!UQ27:UV27,5)=0),Raw!UN27&lt;&gt;4),OR(AND(Raw!UO27=4,COUNTIF(Raw!UQ27:UV27,6)=0),Raw!UO27&lt;&gt;4)),"",1)))</f>
        <v/>
      </c>
      <c r="BD27" t="str">
        <f>IF(A27=0,"",IF(COUNTA(Raw!UW27:VG27)=0,"",IF(AND(OR(AND(Raw!UW27=4,COUNTIF(Raw!VC27:VG27,1)=0),Raw!UW27&lt;&gt;4),OR(AND(Raw!UX27=4,COUNTIF(Raw!VC27:VG27,2)=0),Raw!UX27&lt;&gt;4),OR(AND(Raw!UY27=4,COUNTIF(Raw!VC27:VG27,3)=0),Raw!UY27&lt;&gt;4),OR(AND(Raw!UZ27=4,COUNTIF(Raw!VC27:VG27,4)=0),Raw!UZ27&lt;&gt;4),OR(AND(Raw!VA27=4,COUNTIF(Raw!VC27:VG27,5)=0),Raw!VA27&lt;&gt;4)),"",1)))</f>
        <v/>
      </c>
      <c r="BE27" t="str">
        <f>IF(A27=0,"",IF(COUNTA(Raw!VH27:VP27)=0,"",
IF(AND(
OR(AND(Raw!VH27=4,COUNTIF(Raw!VM27:VP27,1)=0),Raw!VH27&lt;&gt;4),
OR(AND(Raw!VI27=4,COUNTIF(Raw!VM27:VP27,2)=0),Raw!VI27&lt;&gt;4),
OR(AND(Raw!VJ27=4,COUNTIF(Raw!VM27:VP27,3)=0),Raw!VJ27&lt;&gt;4),
OR(AND(Raw!VK27=4,COUNTIF(Raw!VM27:VP27,4)=0),Raw!VK27&lt;&gt;4)
),"",1)))</f>
        <v/>
      </c>
      <c r="BF27" t="str">
        <f>IF(A27=0,"",IF(COUNTA(Raw!VQ27:WK27)=0,"",
IF(AND(
OR(AND(Raw!VQ27=4,COUNTIF(Raw!WB27:WK27,1)=0),Raw!VQ27&lt;&gt;4),
OR(AND(Raw!VR27=4,COUNTIF(Raw!WB27:WK27,2)=0),Raw!VR27&lt;&gt;4),
OR(AND(Raw!VS27=4,COUNTIF(Raw!WB27:WK27,3)=0),Raw!VS27&lt;&gt;4),
OR(AND(Raw!VT27=4,COUNTIF(Raw!WB27:WK27,4)=0),Raw!VT27&lt;&gt;4),
OR(AND(Raw!VU27=4,COUNTIF(Raw!WB27:WK27,5)=0),Raw!VU27&lt;&gt;4),
OR(AND(Raw!VV27=4,COUNTIF(Raw!WB27:WK27,6)=0),Raw!VV27&lt;&gt;4),
OR(AND(Raw!VW27=4,COUNTIF(Raw!WB27:WK27,7)=0),Raw!VW27&lt;&gt;4),
OR(AND(Raw!VX27=4,COUNTIF(Raw!WB27:WK27,8)=0),Raw!VX27&lt;&gt;4),
OR(AND(Raw!VY27=4,COUNTIF(Raw!WB27:WK27,9)=0),Raw!VX27&lt;&gt;4),
OR(AND(Raw!VZ27=4,COUNTIF(Raw!WB27:WK27,10)=0),Raw!VZ27&lt;&gt;4)
),"",1)))</f>
        <v/>
      </c>
      <c r="BG27" t="str">
        <f>IF(A27=0,"",IF(COUNTA(Raw!WL27:XB27)=0,"",
IF(AND(
OR(AND(Raw!WL27=4,COUNTIF(Raw!WU27:XB27,1)=0),Raw!WL27&lt;&gt;4),
OR(AND(Raw!WM27=4,COUNTIF(Raw!WU27:XB27,2)=0),Raw!WM27&lt;&gt;4),
OR(AND(Raw!WN27=4,COUNTIF(Raw!WU27:XB27,3)=0),Raw!WN27&lt;&gt;4),
OR(AND(Raw!WO27=4,COUNTIF(Raw!WU27:XB27,4)=0),Raw!WO27&lt;&gt;4),
OR(AND(Raw!WP27=4,COUNTIF(Raw!WU27:XB27,5)=0),Raw!WP27&lt;&gt;4),
OR(AND(Raw!WQ27=4,COUNTIF(Raw!WU27:XB27,6)=0),Raw!WQ27&lt;&gt;4),
OR(AND(Raw!WR27=4,COUNTIF(Raw!WU27:XB27,7)=0),Raw!WR27&lt;&gt;4),
OR(AND(Raw!WS27=4,COUNTIF(Raw!WU27:XB27,8)=0),Raw!WS27&lt;&gt;4)
),"",1)))</f>
        <v/>
      </c>
      <c r="BH27" t="str">
        <f>IF(A27=0,"",IF(COUNTA(Raw!XC27:XK27)=0,"",
IF(AND(
OR(AND(Raw!XC27=4,COUNTIF(Raw!XH27:XK27,1)=0),Raw!XC27&lt;&gt;4),
OR(AND(Raw!XD27=4,COUNTIF(Raw!XH27:XK27,2)=0),Raw!XD27&lt;&gt;4),
OR(AND(Raw!XE27=4,COUNTIF(Raw!XH27:XK27,3)=0),Raw!XE27&lt;&gt;4),
OR(AND(Raw!XF27=4,COUNTIF(Raw!XH27:XK27,4)=0),Raw!XF27&lt;&gt;4)
),"",1)))</f>
        <v/>
      </c>
      <c r="BI27" t="str">
        <f>IF(A27=0,"",IF(COUNTA(Raw!XL27:XT27)=0,"",
IF(AND(
OR(AND(Raw!XL27=4,COUNTIF(Raw!XQ27:XT27,1)=0),Raw!XL27&lt;&gt;4),
OR(AND(Raw!XM27=4,COUNTIF(Raw!XQ27:XT27,2)=0),Raw!XM27&lt;&gt;4),
OR(AND(Raw!XN27=4,COUNTIF(Raw!XQ27:XT27,3)=0),Raw!XN27&lt;&gt;4),
OR(AND(Raw!XO27=4,COUNTIF(Raw!XQ27:XT27,4)=0),Raw!XO27&lt;&gt;4)
),"",1)))</f>
        <v/>
      </c>
      <c r="BJ27" t="str">
        <f>IF(A27=0,"",IF(COUNTA(Raw!XU27:YI27)=0,"",
IF(AND(
OR(AND(Raw!XU27=4,COUNTIF(Raw!YC27:YI27,1)=0),Raw!XU27&lt;&gt;4),
OR(AND(Raw!XV27=4,COUNTIF(Raw!YC27:YI27,2)=0),Raw!XV27&lt;&gt;4),
OR(AND(Raw!XW27=4,COUNTIF(Raw!YC27:YI27,3)=0),Raw!XW27&lt;&gt;4),
OR(AND(Raw!XX27=4,COUNTIF(Raw!YC27:YI27,4)=0),Raw!XX27&lt;&gt;4),
OR(AND(Raw!XY27=4,COUNTIF(Raw!YC27:YI27,5)=0),Raw!XY27&lt;&gt;4),
OR(AND(Raw!XZ27=4,COUNTIF(Raw!YC27:YI27,6)=0),Raw!XZ27&lt;&gt;4),
OR(AND(Raw!YA27=4,COUNTIF(Raw!YC27:YI27,7)=0),Raw!YA27&lt;&gt;4)
),"",1)))</f>
        <v/>
      </c>
      <c r="BK27" t="str">
        <f>IF(A27=0,"",IF(COUNTA(Raw!YJ27:YR27)=0,"",
IF(AND(
OR(AND(Raw!YJ27=4,COUNTIF(Raw!YO27:YR27,1)=0),Raw!YJ27&lt;&gt;4),
OR(AND(Raw!YK27=4,COUNTIF(Raw!YO27:YR27,2)=0),Raw!YK27&lt;&gt;4),
OR(AND(Raw!YL27=4,COUNTIF(Raw!YO27:YR27,3)=0),Raw!YL27&lt;&gt;4),
OR(AND(Raw!YM27=4,COUNTIF(Raw!YO27:YR27,4)=0),Raw!YM27&lt;&gt;4)
),"",1)))</f>
        <v/>
      </c>
      <c r="BL27" t="str">
        <f>IF(A27=0,"",IF(COUNTA(Raw!YS27:YU27)=0,"",IF(AND(Raw!YS27=4,ISBLANK(Raw!YU27)),"",IF(AND(Raw!YS27&lt;&gt;4,ISBLANK(Raw!YU27)=FALSE),"",1))))</f>
        <v/>
      </c>
    </row>
    <row r="28" spans="1:64">
      <c r="A28" s="20">
        <f>Raw!A28</f>
        <v>0</v>
      </c>
      <c r="B28" s="19" t="str">
        <f>IF(A28=0,"",IF(AND(Raw!AC28=1,COUNTA(Raw!AR28:IC28)&gt;0,COUNTA(Raw!ID28:YU28)=0),"",IF(AND(Raw!AC28=2,COUNTA(Raw!AR28:IC28)=0,COUNTA(Raw!ID28:MV28)&gt;0,COUNTA(Raw!MW28:YU28)=0),"",IF(AND(Raw!AC28=3,COUNTA(Raw!AP28:MV28)=0,COUNTA(Raw!MW28:YU28)&gt;0),"",1))))</f>
        <v/>
      </c>
      <c r="C28" s="19" t="str">
        <f>IF(A28=0,"",IF(AND(Raw!AK28=1,ISBLANK(Raw!AM28)=FALSE,ISBLANK(Raw!AO28)),"",IF(AND(Raw!AK28=2,ISBLANK(Raw!AM28),ISBLANK(Raw!AO28)=FALSE),"",1)))</f>
        <v/>
      </c>
      <c r="D28" s="19" t="str">
        <f>IF(A28=0,"",IF(COUNTA(Raw!AS28:AZ28)=0,"",IF(AND(Raw!AS28+Raw!AT28=100,Raw!AU28+Raw!AV28=100,Raw!AW28+Raw!AX28=100,Raw!AY28+Raw!AZ28=100),"",1)))</f>
        <v/>
      </c>
      <c r="E28" s="19" t="str">
        <f>IF(A28=0,"",IF(ISBLANK(Raw!AQ28),"",IF(Raw!AQ28=1,"",1)))</f>
        <v/>
      </c>
      <c r="F28" s="19" t="str">
        <f>IF(A28=0,"",IF(ISBLANK(Raw!AR28),"",IF(AND(Raw!AR28&gt;=0,Raw!AR28&lt;=100),"",1)))</f>
        <v/>
      </c>
      <c r="G28" s="19" t="str">
        <f>IF(A28=0,"",IF(AND(ISBLANK(Raw!BA28),ISBLANK(Raw!AS28)),"",IF(AND(Raw!AS28&gt;0,ISBLANK(Raw!BA28)=FALSE),"",1)))</f>
        <v/>
      </c>
      <c r="H28" s="19" t="str">
        <f>IF(A28=0,"",IF(COUNTA(Raw!BA28:BH28)=0,"",IF(AND(Raw!BA28=0,COUNTA(Raw!BB28:BH28)=0),"",IF(AND(Raw!BA28&gt;0,COUNTA(Raw!BB28:BH28)&gt;0),"",1))))</f>
        <v/>
      </c>
      <c r="I28" s="19" t="str">
        <f>IF(A28=0,"",IF(AND(ISBLANK(Raw!BI28),ISBLANK(Raw!BJ28)),"",IF(AND(Raw!BI28=1,ISBLANK(Raw!BJ28)=FALSE),"",IF(AND(Raw!BI28=2,ISBLANK(Raw!BJ28)),"",1))))</f>
        <v/>
      </c>
      <c r="J28" s="19" t="str">
        <f>IF(A28=0,"",IF(AND(ISBLANK(Raw!AT28),COUNTBLANK(Raw!BK28:BQ28)),"",IF(AND(Raw!AT28&gt;0,COUNTA(Raw!BK28:BQ28)&gt;0),"",IF(AND(Raw!AT28=0,COUNTA(Raw!BK28:BQ28)=0),"",1))))</f>
        <v/>
      </c>
      <c r="K28" s="19" t="str">
        <f>IF(A28=0,"",IF(AND(ISBLANK(Raw!AS28),COUNTA(Raw!BR28:BX28)=0),"",IF(AND(Raw!AS28&gt;0,COUNTA(Raw!BR28:BX28)&gt;0),"",IF(AND(Raw!AS28=0,COUNTA(Raw!BR28:BX28)=0),"",1))))</f>
        <v/>
      </c>
      <c r="L28" s="19" t="str">
        <f>IF(A28=0,"",IF(AND(COUNTA(Raw!BK28:BX28)=0,COUNTA(Raw!BY28:CH28)=0),"",IF(AND(COUNTIF(Raw!BK28:BX28,1)&gt;0,COUNTA(Raw!BY28:CH28)&gt;0),"",IF(AND(COUNTIF(Raw!BK28:BX28,1)=0,COUNTA(Raw!BY28:CH28)=0),"",1))))</f>
        <v/>
      </c>
      <c r="M28" s="19" t="str">
        <f>IF(A28=0,"",IF(AND(COUNTA(Raw!BK28:BX28)=0,COUNTA(Raw!CI28:CR28)),"",IF(AND(COUNTIF(Raw!BK28:BX28,3)&gt;0,COUNTA(Raw!CI28:CR28)&gt;0),"",IF(AND(COUNTIF(Raw!BK28:BX28,3)=0,COUNTA(Raw!CI28:CR28)=0),"",1))))</f>
        <v/>
      </c>
      <c r="N28" s="19" t="str">
        <f>IF(A28=0,"",IF(COUNTA(Raw!CS28:DF28)=0,"",IF(AND(COUNTIF(Raw!CS28:CV28,1)=1,COUNTA(Raw!CW28:DA28)&gt;0,COUNTA(Raw!DB28:DF28)=0),"",IF(AND(COUNTIF(Raw!CS28:CV28,2)=1,COUNTA(Raw!CW28:DA28)=0,COUNTA(Raw!DB28:DF28)&gt;0),"",IF(AND(COUNTA(Raw!CS28:CV28)&gt;0,COUNTA(Raw!CW28:DF28)=0),"",1)))))</f>
        <v/>
      </c>
      <c r="O28" s="19" t="str">
        <f>IF(A28=0,"",IF(COUNTA(Raw!DG28:DP28)=0,"",IF(AND(COUNTIF(Raw!BK28:BQ28,1)&gt;0,OR(COUNTIF(Raw!DG28:DP28,1)=1,COUNTIF(Raw!DG28:DP28,2)=1,COUNTIF(Raw!DG28:DP28,3)=1)),"",IF(AND(COUNTIF(Raw!BK28:BQ28,1)=0,AND(COUNTIF(Raw!DG28:DP28,1)=0,COUNTIF(Raw!DG28:DP28,2)=0,COUNTIF(Raw!DG28:DP28,3)=0)),"",1))))</f>
        <v/>
      </c>
      <c r="P28" s="19" t="str">
        <f>IF(A28=0,"",IF(COUNTA(Raw!DG28:DR28)=0,"",IF(AND(COUNTIF(Raw!DG28:DP28,4)=1,ISBLANK(Raw!DQ28)=FALSE,ISBLANK(Raw!DR28)),"",IF(AND(COUNTIF(Raw!DG28:DP28,7)=1,ISBLANK(Raw!DQ28),ISBLANK(Raw!DR28)=FALSE),"",IF(AND(COUNTA(Raw!DG28:DP28)&gt;0,COUNTIF(Raw!DG28:DP28,4)=0,COUNTIF(Raw!DG28:DP28,7)=0,COUNTA(Raw!DQ28:DR28)=0),"",1)))))</f>
        <v/>
      </c>
      <c r="Q28" s="19" t="str">
        <f>IF(A28=0,"",IF(AND(COUNTA(Raw!DS28:DU28)=0,COUNTA(Raw!BK28:BQ28)=0),"",IF(AND(COUNTIF(Raw!BK28:BQ28,1)&gt;0,COUNTA(Raw!DS28:DU28)&gt;0),"",IF(AND(COUNTIF(Raw!BK28:BQ28,1)=0,COUNTA(Raw!DS28:DU28)=0),"",1))))</f>
        <v/>
      </c>
      <c r="R28" s="19" t="str">
        <f>IF(A28=0,"",IF(AND(ISBLANK(Raw!AT28),ISBLANK(Raw!EJ28)),"",IF(AND(Raw!AT28&gt;0,ISBLANK(Raw!EJ28)=FALSE,Raw!EJ28&gt;=0,Raw!EJ28&lt;=7),"",IF(AND(Raw!AT28=0,ISBLANK(Raw!EJ28)),"",1))))</f>
        <v/>
      </c>
      <c r="S28" t="str">
        <f>IF(A28=0,"",IF(AND(ISBLANK(Raw!AS28),ISBLANK(Raw!EK28)),"",IF(AND(Raw!AS28&gt;0,ISBLANK(Raw!EK28)=FALSE),"",IF(AND(Raw!AS28=0,ISBLANK(Raw!EK28)),"",1))))</f>
        <v/>
      </c>
      <c r="T28" s="19" t="str">
        <f>IF(A28=0,"",IF(AND(ISBLANK(Raw!AT28),COUNTA(Raw!EL28:EQ28)=0),"",IF(AND(Raw!AT28&gt;0,COUNTA(Raw!EL28:EQ28)&gt;0),"",IF(AND(Raw!AT28=0,COUNTA(Raw!EL28:EQ28)=0),"",1))))</f>
        <v/>
      </c>
      <c r="U28" t="str">
        <f>IF(A28=0,"",IF(AND(ISBLANK(Raw!AT28),COUNTA(Raw!ER28:EU28)=0),"",IF(AND(Raw!AT28&gt;0,COUNTA(Raw!ER28:EU28)&gt;0),"",IF(AND(Raw!AT28=0,COUNTA(Raw!ER28:EU28)=0),"",1))))</f>
        <v/>
      </c>
      <c r="V28" t="str">
        <f>IF(A28=0,"",IF(AND(ISBLANK(Raw!AS28),COUNTA(Raw!EV28:FA28)=0),"",IF(AND(Raw!AS28&gt;0,COUNTA(Raw!EV28:FA28)&gt;0),"",IF(AND(Raw!AS28=0,COUNTA(Raw!EV28:FA28)=0),"",1))))</f>
        <v/>
      </c>
      <c r="W28" t="str">
        <f>IF(A28=0,"",IF(AND(ISBLANK(Raw!AS28),COUNTA(Raw!FB28:FE28)=0),"",IF(AND(Raw!AS28&gt;0,COUNTA(Raw!FB28:FE28)&gt;0),"",IF(AND(Raw!AS28=0,COUNTA(Raw!FB28:FE28)=0),"",1))))</f>
        <v/>
      </c>
      <c r="X28" t="str">
        <f>IF(A28=0,"",IF(AND(ISBLANK(Raw!AT28),COUNTA(Raw!FF28:FI28)=0),"",IF(AND(Raw!AT28&gt;0,COUNTA(Raw!FF28:FI28)&gt;0),"",IF(AND(Raw!AT28=0,COUNTA(Raw!FF28:FI28)=0),"",1))))</f>
        <v/>
      </c>
      <c r="Y28" t="str">
        <f>IF(A28=0,"",IF(AND(ISBLANK(Raw!AS28),COUNTA(Raw!FJ28:FM28)=0),"",IF(AND(Raw!AS28&gt;0,COUNTA(Raw!FJ28:FM28)&gt;0),"",IF(AND(Raw!AS28=0,COUNTA(Raw!FJ28:FM28)=0),"",1))))</f>
        <v/>
      </c>
      <c r="Z28" t="str">
        <f>IF(A28=0,"",IF(AND(COUNTA(Raw!FN28:FT28)=0,ISBLANK(Raw!FU28)),"",IF(AND(COUNTIF(Raw!FN28:FT28,1)&gt;0,ISBLANK(Raw!FU28)=FALSE),"",IF(AND(COUNTIF(Raw!FN28:FT28,1)=0,ISBLANK(Raw!FU28)),"",1))))</f>
        <v/>
      </c>
      <c r="AA28" s="19" t="str">
        <f>IF(A28=0,"",IF(AND(ISBLANK(Raw!BI28),COUNTA(Raw!FV28:GH28)=0),"",IF(AND(Raw!BI28&lt;&gt;1,COUNTIF(Raw!FV28:GH28,6)=0),"",IF(Raw!BI28=1,"",1))))</f>
        <v/>
      </c>
      <c r="AB28" t="str">
        <f>IF(A28=0,"",IF(AND(ISBLANK(Raw!GI28),COUNTA(Raw!GJ28:GQ28)=0),"",IF(AND(Raw!GI28=1,COUNTA(Raw!GJ28:GQ28)&gt;0),"",IF(AND(Raw!GI28=2,COUNTA(Raw!GJ28:GQ28)=0),"",1))))</f>
        <v/>
      </c>
      <c r="AC28" s="19" t="str">
        <f>IF(A28=0,"",IF(AND(COUNTA(Raw!GY28:HF28)=0,ISBLANK(Raw!HG28)),"",IF(AND(OR(COUNTIF(Raw!GY28:HE28,1)&gt;0,COUNTIF(Raw!GY28:HE28,2)&gt;0),ISBLANK(Raw!HG28)=FALSE),"",IF(AND(COUNTA(Raw!GY28:HF28)&gt;0,ISBLANK(Raw!HG28),COUNTIF(Raw!GY28:HE28,1)=0,COUNTIF(Raw!GY28:HE28,2)=0),"",1))))</f>
        <v/>
      </c>
      <c r="AD28" s="19" t="str">
        <f>IF(A28=0,"",IF(COUNTA(Raw!HU28:IB28)=0,"",IF(AND(Raw!AK28&lt;&gt;2,COUNTIF(Raw!HU28:IA28,2)=0,COUNTIF(Raw!HU28:IA28,3)=0),"",IF(Raw!AK28=2,"",1))))</f>
        <v/>
      </c>
      <c r="AE28" s="19" t="str">
        <f>IF(A28=0,"",IF(AND(Raw!AK28=2,ISBLANK(Raw!IC28)=FALSE),"",IF(AND(Raw!AK28&lt;&gt;2,ISBLANK(Raw!IC28)),"",1)))</f>
        <v/>
      </c>
      <c r="AF28" s="19" t="str">
        <f>IF(A28=0,"",IF(COUNTA(Raw!ID28:IF28)=0,"",IF(AND(MATCH(2023-Raw!ID28,Code!$A$3:$A$12,1)=Raw!IF28,2023-Raw!ID28=Raw!IE28),"",1)))</f>
        <v/>
      </c>
      <c r="AG28" s="19" t="str">
        <f>IF(A28=0,"",IF(COUNTA(Raw!IG28:II28)=0,"",IF(AND(Raw!IG28=4,ISBLANK(Raw!II28)=FALSE),"",IF(AND(Raw!IG28&lt;&gt;4,ISBLANK(Raw!II28)),"",1))))</f>
        <v/>
      </c>
      <c r="AH28" s="19" t="str">
        <f>IF(A28=0,"",IF(COUNTA(Raw!IJ28:IM28)=0,"",IF(AND(Raw!IJ28=1,ISBLANK(Raw!IK28)=FALSE),"",IF(AND(Raw!IJ28=2,COUNTA(Raw!IK28:IM28)&gt;0),"",1))))</f>
        <v/>
      </c>
      <c r="AI28" s="19" t="str">
        <f>IF(A28=0,"",IF(COUNTA(Raw!IK28:IM28)=0,"",IF(AND(Raw!IK28=1,ISBLANK(Raw!IL28)=FALSE),"",IF(AND(Raw!IK28=2,COUNTA(Raw!IL28:IM28)=0),"",1))))</f>
        <v/>
      </c>
      <c r="AJ28" s="19" t="str">
        <f>IF(A28=0,"",IF(COUNTA(Raw!JD28:JJ28)=0,"",IF(AND(Raw!JD28&gt;600,COUNTA(Raw!JE28:JI28)&gt;0),"",IF(AND(Raw!JD28&lt;=600,COUNTA(Raw!JE28:JJ28)=0),"",1))))</f>
        <v/>
      </c>
      <c r="AK28" s="19" t="str">
        <f>IF(A28=0,"",IF(COUNTA(Raw!JK28:KA28)=0,"",IF(AND(Raw!JK28=1,COUNTA(Raw!JM28:JV28)&gt;0),"",IF(AND(Raw!JK28=3,COUNTA(Raw!JM28:JV28)&gt;0,COUNTA(Raw!JW28:KA28)=0),"",IF(AND(ISBLANK(Raw!JK28)=FALSE,Raw!JK28&lt;&gt;1,Raw!JK28&lt;&gt;3,COUNTA(Raw!JM28:KA28)=0),"",1)))))</f>
        <v/>
      </c>
      <c r="AL28" s="19" t="str">
        <f>IF(A28=0,"",IF(COUNTA(Raw!JW28:KA28)=0,"",IF(AND(COUNTIF(Raw!JW28:JZ28,4)=0,COUNTA(Raw!JW28:JZ28)&gt;0,ISBLANK(Raw!KA28)=FALSE),"",IF(AND(COUNTIF(Raw!JW28:KA28,4)&gt;0,ISBLANK(Raw!KA28)),"",1))))</f>
        <v/>
      </c>
      <c r="AM28" s="19" t="str">
        <f>IF(A28=0,"",IF(COUNTA(Raw!KT28:KU28)=0,"",IF(AND(Raw!KT28=1,ISBLANK(Raw!KU28)=FALSE),"",IF(AND(Raw!KT28=2,ISBLANK(Raw!KU28)),"",1))))</f>
        <v/>
      </c>
      <c r="AN28" s="19" t="str">
        <f>IF(A28=0,"",IF(COUNTA(Raw!KX28:LF28)=0,"",IF(AND(COUNTIF(Raw!KX28:LB28,5)=1,COUNTA(Raw!KX28:LB28)=1,COUNTA(Raw!LC28:LF28)=0),"",IF(AND(COUNTIF(Raw!KX28:LB28,5)=0,COUNTA(Raw!KX28:LB28)&gt;0,COUNTA(Raw!LC28:LF28)&gt;0),"",1))))</f>
        <v/>
      </c>
      <c r="AO28" s="19" t="str">
        <f>IF(A28=0,"",IF(COUNTA(Raw!LM28:LU28)=0,"",IF(AND(Raw!LM28=1,ISBLANK(Raw!LN28)=FALSE,COUNTA(Raw!LO28:LU28)&gt;0),"",IF(AND(Raw!LM28=2,COUNTA(Raw!LN28:LU28)=0),"",1))))</f>
        <v/>
      </c>
      <c r="AP28" s="19" t="str">
        <f>IF(A28=0,"",IF(COUNTA(Raw!MY28:OG28)=0,"",IF(AND(Raw!MY28=2,COUNTA(Raw!MZ28:OG28)=0),"",IF(AND(Raw!MY28=1,COUNTA(Raw!MZ28:OG28)&gt;0),"",1))))</f>
        <v/>
      </c>
      <c r="AQ28" s="19" t="str">
        <f>IF(A28=0,"",IF(COUNTA(Raw!NC28:NW28)=0,"",IF(AND(COUNTIF(Raw!NC28:NG28,3)&gt;0,COUNTA(Raw!NH28:NQ28)&gt;0),"",IF(AND(COUNTA(Raw!NC28:NG28)&gt;0,COUNTIF(Raw!NC28:NG28,3)=0,COUNTA(Raw!NH28:NW28)=0),"",1))))</f>
        <v/>
      </c>
      <c r="AR28" s="19" t="str">
        <f>IF(A28=0,"",IF(COUNTA(Raw!NH28:NW28)=0,"",IF(AND(COUNTIF(Raw!NH28:NQ28,10)&gt;0,COUNTA(Raw!NR28:NW28)&gt;0),"",IF(AND(COUNTA(Raw!NH28:NQ28)&gt;0,COUNTIF(Raw!NH28:NQ28,10)=0,COUNTA(Raw!NR28:NY28)=0),"",1))))</f>
        <v/>
      </c>
      <c r="AS28" s="19" t="str">
        <f>IF(A28=0,"",IF(COUNTA(Raw!NY28:OG28)=0,"",IF(AND(Raw!NY28=1,COUNTA(Raw!NZ28:OG28)&gt;0),"",IF(AND(Raw!NY28=2,COUNTA(Raw!NZ28:OG28)=0),"",1))))</f>
        <v/>
      </c>
      <c r="AT28" s="19" t="str">
        <f>IF(A28=0,"",IF(COUNTA(Raw!OH28:OY28)=0,"",IF(AND(Raw!OH28=1,COUNTA(Raw!OI28:OY28)&gt;0),"",IF(AND(Raw!OH28=2,COUNTA(Raw!OI28:OY28)=0),"",1))))</f>
        <v/>
      </c>
      <c r="AU28" s="19" t="str">
        <f>IF(A28=0,"",IF(COUNTA(Raw!PR28:QB28)=0,"",
IF(AND(OR(AND(COUNTIF(Raw!PR28:QB28,1)=1,COUNTA(Raw!QI28:QY28)&gt;0),AND(COUNTIF(Raw!PR28:QB28,1)=0,COUNTA(Raw!QI28:QY28)=0)),OR(AND(COUNTIF(Raw!PR28:QB28,2)=1,COUNTA(Raw!QZ28:RP28)&gt;0),AND(COUNTIF(Raw!PR28:QB28,2)=0,COUNTA(Raw!QZ28:RP28)=0)),OR(AND(COUNTIF(Raw!PR28:QB28,3)=1,COUNTA(Raw!RQ28:SG28)&gt;0),AND(COUNTIF(Raw!PR28:QB28,3)=0,COUNTA(Raw!RQ28:SG28)=0)),OR(AND(COUNTIF(Raw!PR28:QB28,4)=1,COUNTA(Raw!SH28:ST28)&gt;0),AND(COUNTIF(Raw!PR28:QB28,4)=0,COUNTA(Raw!SH28:ST28)=0)),OR(AND(COUNTIF(Raw!PR28:QB28,5)=1,COUNTA(Raw!SU28:TG28)&gt;0),AND(COUNTIF(Raw!PR28:QB28,5)=0,COUNTA(Raw!SU28:TG28)=0)),OR(AND(COUNTIF(Raw!PR28:QB28,6)=1,COUNTA(Raw!TH28:TT28)&gt;0),AND(COUNTIF(Raw!PR28:QB28,6)=0,COUNTA(Raw!TH28:TT28)=0)),OR(AND(COUNTIF(Raw!PR28:QB28,7)=1,COUNTA(Raw!TU28:UI28)&gt;0),AND(COUNTIF(Raw!PR28:QB28,7)=0,COUNTA(Raw!TU28:UI28)=0)),OR(AND(COUNTIF(Raw!PR28:QB28,8)=1,COUNTA(Raw!UJ28:UV28)&gt;0),AND(COUNTIF(Raw!PR28:QB28,8)=0,COUNTA(Raw!UJ28:UV28)=0)),OR(AND(COUNTIF(Raw!PR28:QB28,9)=1,COUNTA(Raw!UW28:VG28)&gt;0),AND(COUNTIF(Raw!PR28:QB28,9)=0,COUNTA(Raw!UW28:VG28)=0)),OR(AND(COUNTIF(Raw!PR28:QB28,10)=1,COUNTA(Raw!VH28:VP28)&gt;0),AND(COUNTIF(Raw!PR28:QB28,10)=0,COUNTA(Raw!VH28:VP28)=0)),OR(AND(COUNTIF(Raw!PR28:QB28,11)=1,COUNTA(Raw!VQ28:WK28)&gt;0),AND(COUNTIF(Raw!PR28:QB28,11)=0,COUNTA(Raw!VQ28:WK28)=0))),"",1)))</f>
        <v/>
      </c>
      <c r="AV28" s="19" t="str">
        <f>IF(A28=0,"",IF(COUNTA(Raw!QI28:QY28)=0,"",IF(AND(OR(AND(Raw!QI28=4,COUNTIF(Raw!QR28:QY28,1)=0),Raw!QI28&lt;&gt;4),OR(AND(Raw!QJ28=4,COUNTIF(Raw!QR28:QY28,2)=0),Raw!QJ28&lt;&gt;4),OR(AND(Raw!QK28=4,COUNTIF(Raw!QR28:QY28,3)=0),Raw!QK28&lt;&gt;4),OR(AND(Raw!QL28=4,COUNTIF(Raw!QR28:QY28,4)=0),Raw!QL28&lt;&gt;4),OR(AND(Raw!QM28=4,COUNTIF(Raw!QR28:QY28,5)=0),Raw!QM28&lt;&gt;4),OR(AND(Raw!QN28=4,COUNTIF(Raw!QR28:QY28,6)=0),Raw!QN28&lt;&gt;4),OR(AND(Raw!QO28=4,COUNTIF(Raw!QR28:QY28,7)=0),Raw!QO28&lt;&gt;4),OR(AND(Raw!QP28=4,COUNTIF(Raw!QR28:QY28,8)=0),Raw!QP28&lt;&gt;4)),"",1)))</f>
        <v/>
      </c>
      <c r="AW28" t="str">
        <f>IF(A28=0,"",IF(COUNTA(Raw!QZ28:RP28)=0,"",IF(AND(OR(AND(Raw!QZ28=4,COUNTIF(Raw!RI28:RP28,1)=0),Raw!QZ28&lt;&gt;4),OR(AND(Raw!RA28=4,COUNTIF(Raw!RI28:RP28,2)=0),Raw!RA28&lt;&gt;4),OR(AND(Raw!RB28=4,COUNTIF(Raw!RI28:RP28,3)=0),Raw!RB28&lt;&gt;4),OR(AND(Raw!RC28=4,COUNTIF(Raw!RI28:RP28,4)=0),Raw!RC28&lt;&gt;4),OR(AND(Raw!RD28=4,COUNTIF(Raw!RI28:RP28,5)=0),Raw!RD28&lt;&gt;4),OR(AND(Raw!RE28=4,COUNTIF(Raw!RI28:RP28,6)=0),Raw!RE28&lt;&gt;4),OR(AND(Raw!RF28=4,COUNTIF(Raw!RI28:RP28,7)=0),Raw!RF28&lt;&gt;4),OR(AND(Raw!RG28=4,COUNTIF(Raw!RI28:RP28,8)=0),Raw!RG28&lt;&gt;4)),"",1)))</f>
        <v/>
      </c>
      <c r="AX28" t="str">
        <f>IF(A28=0,"",IF(COUNTA(Raw!RQ28:SG28)=0,"",IF(AND(OR(AND(Raw!RQ28=4,COUNTIF(Raw!RZ28:SG28,1)=0),Raw!RQ28&lt;&gt;4),OR(AND(Raw!RR28=4,COUNTIF(Raw!RZ28:SG28,2)=0),Raw!RR28&lt;&gt;4),OR(AND(Raw!RS28=4,COUNTIF(Raw!RZ28:SG28,3)=0),Raw!RS28&lt;&gt;4),OR(AND(Raw!RT28=4,COUNTIF(Raw!RZ28:SG28,4)=0),Raw!RT28&lt;&gt;4),OR(AND(Raw!RU28=4,COUNTIF(Raw!RZ28:SG28,5)=0),Raw!RU28&lt;&gt;4),OR(AND(Raw!RV28=4,COUNTIF(Raw!RZ28:SG28,6)=0),Raw!RV28&lt;&gt;4),OR(AND(Raw!RW28=4,COUNTIF(Raw!RZ28:SG28,7)=0),Raw!RW28&lt;&gt;4),OR(AND(Raw!RX28=4,COUNTIF(Raw!RZ28:SG28,8)=0),Raw!RX28&lt;&gt;4)),"",1)))</f>
        <v/>
      </c>
      <c r="AY28" t="str">
        <f>IF(A28=0,"",IF(COUNTA(Raw!SH28:ST28)=0,"",IF(AND(OR(AND(Raw!SH28=4,COUNTIF(Raw!SO28:ST28,1)=0),Raw!SH28&lt;&gt;4),OR(AND(Raw!SI28=4,COUNTIF(Raw!SO28:ST28,2)=0),Raw!SI28&lt;&gt;4),OR(AND(Raw!SJ28=4,COUNTIF(Raw!SO28:ST28,3)=0),Raw!SJ28&lt;&gt;4),OR(AND(Raw!SK28=4,COUNTIF(Raw!SO28:ST28,4)=0),Raw!SK28&lt;&gt;4),OR(AND(Raw!SL28=4,COUNTIF(Raw!SO28:ST28,5)=0),Raw!SL28&lt;&gt;4),OR(AND(Raw!SM28=4,COUNTIF(Raw!SO28:ST28,6)=0),Raw!SM28&lt;&gt;4)),"",1)))</f>
        <v/>
      </c>
      <c r="AZ28" t="str">
        <f>IF(A28=0,"",IF(COUNTA(Raw!SU28:TG28)=0,"",IF(AND(OR(AND(Raw!SU28=4,COUNTIF(Raw!TB28:TG28,1)=0),Raw!SU28&lt;&gt;4),OR(AND(Raw!SV28=4,COUNTIF(Raw!TB28:TG28,2)=0),Raw!SV28&lt;&gt;4),OR(AND(Raw!SW28=4,COUNTIF(Raw!TB28:TG28,3)=0),Raw!SW28&lt;&gt;4),OR(AND(Raw!SX28=4,COUNTIF(Raw!TB28:TG28,4)=0),Raw!SX28&lt;&gt;4),OR(AND(Raw!SY28=4,COUNTIF(Raw!TB28:TG28,5)=0),Raw!SY28&lt;&gt;4),OR(AND(Raw!SZ28=4,COUNTIF(Raw!TB28:TG28,6)=0),Raw!SZ28&lt;&gt;4)),"",1)))</f>
        <v/>
      </c>
      <c r="BA28" t="str">
        <f>IF(A28=0,"",IF(COUNTA(Raw!TH28:TT28)=0,"",IF(AND(OR(AND(Raw!TH28=4,COUNTIF(Raw!TO28:TT28,1)=0),Raw!TH28&lt;&gt;4),OR(AND(Raw!TI28=4,COUNTIF(Raw!TO28:TT28,2)=0),Raw!TI28&lt;&gt;4),OR(AND(Raw!TJ28=4,COUNTIF(Raw!TO28:TT28,3)=0),Raw!TJ28&lt;&gt;4),OR(AND(Raw!TK28=4,COUNTIF(Raw!TO28:TT28,4)=0),Raw!TK28&lt;&gt;4),OR(AND(Raw!TL28=4,COUNTIF(Raw!TO28:TT28,5)=0),Raw!TL28&lt;&gt;4),OR(AND(Raw!TM28=4,COUNTIF(Raw!TO28:TT28,6)=0),Raw!TM28&lt;&gt;4)),"",1)))</f>
        <v/>
      </c>
      <c r="BB28" t="str">
        <f>IF(A28=0,"",IF(COUNTA(Raw!TU28:UI28)=0,"",IF(AND(OR(AND(Raw!TU28=4,COUNTIF(Raw!UC28:UI28,1)=0),Raw!TU28&lt;&gt;4),OR(AND(Raw!TV28=4,COUNTIF(Raw!UC28:UI28,2)=0),Raw!TV28&lt;&gt;4),OR(AND(Raw!TW28=4,COUNTIF(Raw!UC28:UI28,3)=0),Raw!TW28&lt;&gt;4),OR(AND(Raw!TX28=4,COUNTIF(Raw!UC28:UI28,4)=0),Raw!TX28&lt;&gt;4),OR(AND(Raw!TY28=4,COUNTIF(Raw!UC28:UI28,5)=0),Raw!TY28&lt;&gt;4),OR(AND(Raw!TZ28=4,COUNTIF(Raw!UC28:UI28,6)=0),Raw!TZ28&lt;&gt;4),OR(AND(Raw!UA28=4,COUNTIF(Raw!UC28:UI28,7)=0),Raw!UA28&lt;&gt;4)),"",1)))</f>
        <v/>
      </c>
      <c r="BC28" t="str">
        <f>IF(A28=0,"",IF(COUNTA(Raw!UJ28:UV28)=0,"",IF(AND(OR(AND(Raw!UJ28=4,COUNTIF(Raw!UQ28:UV28,1)=0),Raw!UJ28&lt;&gt;4),OR(AND(Raw!UK28=4,COUNTIF(Raw!UQ28:UV28,2)=0),Raw!UK28&lt;&gt;4),OR(AND(Raw!UL28=4,COUNTIF(Raw!UQ28:UV28,3)=0),Raw!UL28&lt;&gt;4),OR(AND(Raw!UM28=4,COUNTIF(Raw!UQ28:UV28,4)=0),Raw!UM28&lt;&gt;4),OR(AND(Raw!UN28=4,COUNTIF(Raw!UQ28:UV28,5)=0),Raw!UN28&lt;&gt;4),OR(AND(Raw!UO28=4,COUNTIF(Raw!UQ28:UV28,6)=0),Raw!UO28&lt;&gt;4)),"",1)))</f>
        <v/>
      </c>
      <c r="BD28" t="str">
        <f>IF(A28=0,"",IF(COUNTA(Raw!UW28:VG28)=0,"",IF(AND(OR(AND(Raw!UW28=4,COUNTIF(Raw!VC28:VG28,1)=0),Raw!UW28&lt;&gt;4),OR(AND(Raw!UX28=4,COUNTIF(Raw!VC28:VG28,2)=0),Raw!UX28&lt;&gt;4),OR(AND(Raw!UY28=4,COUNTIF(Raw!VC28:VG28,3)=0),Raw!UY28&lt;&gt;4),OR(AND(Raw!UZ28=4,COUNTIF(Raw!VC28:VG28,4)=0),Raw!UZ28&lt;&gt;4),OR(AND(Raw!VA28=4,COUNTIF(Raw!VC28:VG28,5)=0),Raw!VA28&lt;&gt;4)),"",1)))</f>
        <v/>
      </c>
      <c r="BE28" t="str">
        <f>IF(A28=0,"",IF(COUNTA(Raw!VH28:VP28)=0,"",
IF(AND(
OR(AND(Raw!VH28=4,COUNTIF(Raw!VM28:VP28,1)=0),Raw!VH28&lt;&gt;4),
OR(AND(Raw!VI28=4,COUNTIF(Raw!VM28:VP28,2)=0),Raw!VI28&lt;&gt;4),
OR(AND(Raw!VJ28=4,COUNTIF(Raw!VM28:VP28,3)=0),Raw!VJ28&lt;&gt;4),
OR(AND(Raw!VK28=4,COUNTIF(Raw!VM28:VP28,4)=0),Raw!VK28&lt;&gt;4)
),"",1)))</f>
        <v/>
      </c>
      <c r="BF28" t="str">
        <f>IF(A28=0,"",IF(COUNTA(Raw!VQ28:WK28)=0,"",
IF(AND(
OR(AND(Raw!VQ28=4,COUNTIF(Raw!WB28:WK28,1)=0),Raw!VQ28&lt;&gt;4),
OR(AND(Raw!VR28=4,COUNTIF(Raw!WB28:WK28,2)=0),Raw!VR28&lt;&gt;4),
OR(AND(Raw!VS28=4,COUNTIF(Raw!WB28:WK28,3)=0),Raw!VS28&lt;&gt;4),
OR(AND(Raw!VT28=4,COUNTIF(Raw!WB28:WK28,4)=0),Raw!VT28&lt;&gt;4),
OR(AND(Raw!VU28=4,COUNTIF(Raw!WB28:WK28,5)=0),Raw!VU28&lt;&gt;4),
OR(AND(Raw!VV28=4,COUNTIF(Raw!WB28:WK28,6)=0),Raw!VV28&lt;&gt;4),
OR(AND(Raw!VW28=4,COUNTIF(Raw!WB28:WK28,7)=0),Raw!VW28&lt;&gt;4),
OR(AND(Raw!VX28=4,COUNTIF(Raw!WB28:WK28,8)=0),Raw!VX28&lt;&gt;4),
OR(AND(Raw!VY28=4,COUNTIF(Raw!WB28:WK28,9)=0),Raw!VX28&lt;&gt;4),
OR(AND(Raw!VZ28=4,COUNTIF(Raw!WB28:WK28,10)=0),Raw!VZ28&lt;&gt;4)
),"",1)))</f>
        <v/>
      </c>
      <c r="BG28" t="str">
        <f>IF(A28=0,"",IF(COUNTA(Raw!WL28:XB28)=0,"",
IF(AND(
OR(AND(Raw!WL28=4,COUNTIF(Raw!WU28:XB28,1)=0),Raw!WL28&lt;&gt;4),
OR(AND(Raw!WM28=4,COUNTIF(Raw!WU28:XB28,2)=0),Raw!WM28&lt;&gt;4),
OR(AND(Raw!WN28=4,COUNTIF(Raw!WU28:XB28,3)=0),Raw!WN28&lt;&gt;4),
OR(AND(Raw!WO28=4,COUNTIF(Raw!WU28:XB28,4)=0),Raw!WO28&lt;&gt;4),
OR(AND(Raw!WP28=4,COUNTIF(Raw!WU28:XB28,5)=0),Raw!WP28&lt;&gt;4),
OR(AND(Raw!WQ28=4,COUNTIF(Raw!WU28:XB28,6)=0),Raw!WQ28&lt;&gt;4),
OR(AND(Raw!WR28=4,COUNTIF(Raw!WU28:XB28,7)=0),Raw!WR28&lt;&gt;4),
OR(AND(Raw!WS28=4,COUNTIF(Raw!WU28:XB28,8)=0),Raw!WS28&lt;&gt;4)
),"",1)))</f>
        <v/>
      </c>
      <c r="BH28" t="str">
        <f>IF(A28=0,"",IF(COUNTA(Raw!XC28:XK28)=0,"",
IF(AND(
OR(AND(Raw!XC28=4,COUNTIF(Raw!XH28:XK28,1)=0),Raw!XC28&lt;&gt;4),
OR(AND(Raw!XD28=4,COUNTIF(Raw!XH28:XK28,2)=0),Raw!XD28&lt;&gt;4),
OR(AND(Raw!XE28=4,COUNTIF(Raw!XH28:XK28,3)=0),Raw!XE28&lt;&gt;4),
OR(AND(Raw!XF28=4,COUNTIF(Raw!XH28:XK28,4)=0),Raw!XF28&lt;&gt;4)
),"",1)))</f>
        <v/>
      </c>
      <c r="BI28" t="str">
        <f>IF(A28=0,"",IF(COUNTA(Raw!XL28:XT28)=0,"",
IF(AND(
OR(AND(Raw!XL28=4,COUNTIF(Raw!XQ28:XT28,1)=0),Raw!XL28&lt;&gt;4),
OR(AND(Raw!XM28=4,COUNTIF(Raw!XQ28:XT28,2)=0),Raw!XM28&lt;&gt;4),
OR(AND(Raw!XN28=4,COUNTIF(Raw!XQ28:XT28,3)=0),Raw!XN28&lt;&gt;4),
OR(AND(Raw!XO28=4,COUNTIF(Raw!XQ28:XT28,4)=0),Raw!XO28&lt;&gt;4)
),"",1)))</f>
        <v/>
      </c>
      <c r="BJ28" t="str">
        <f>IF(A28=0,"",IF(COUNTA(Raw!XU28:YI28)=0,"",
IF(AND(
OR(AND(Raw!XU28=4,COUNTIF(Raw!YC28:YI28,1)=0),Raw!XU28&lt;&gt;4),
OR(AND(Raw!XV28=4,COUNTIF(Raw!YC28:YI28,2)=0),Raw!XV28&lt;&gt;4),
OR(AND(Raw!XW28=4,COUNTIF(Raw!YC28:YI28,3)=0),Raw!XW28&lt;&gt;4),
OR(AND(Raw!XX28=4,COUNTIF(Raw!YC28:YI28,4)=0),Raw!XX28&lt;&gt;4),
OR(AND(Raw!XY28=4,COUNTIF(Raw!YC28:YI28,5)=0),Raw!XY28&lt;&gt;4),
OR(AND(Raw!XZ28=4,COUNTIF(Raw!YC28:YI28,6)=0),Raw!XZ28&lt;&gt;4),
OR(AND(Raw!YA28=4,COUNTIF(Raw!YC28:YI28,7)=0),Raw!YA28&lt;&gt;4)
),"",1)))</f>
        <v/>
      </c>
      <c r="BK28" t="str">
        <f>IF(A28=0,"",IF(COUNTA(Raw!YJ28:YR28)=0,"",
IF(AND(
OR(AND(Raw!YJ28=4,COUNTIF(Raw!YO28:YR28,1)=0),Raw!YJ28&lt;&gt;4),
OR(AND(Raw!YK28=4,COUNTIF(Raw!YO28:YR28,2)=0),Raw!YK28&lt;&gt;4),
OR(AND(Raw!YL28=4,COUNTIF(Raw!YO28:YR28,3)=0),Raw!YL28&lt;&gt;4),
OR(AND(Raw!YM28=4,COUNTIF(Raw!YO28:YR28,4)=0),Raw!YM28&lt;&gt;4)
),"",1)))</f>
        <v/>
      </c>
      <c r="BL28" t="str">
        <f>IF(A28=0,"",IF(COUNTA(Raw!YS28:YU28)=0,"",IF(AND(Raw!YS28=4,ISBLANK(Raw!YU28)),"",IF(AND(Raw!YS28&lt;&gt;4,ISBLANK(Raw!YU28)=FALSE),"",1))))</f>
        <v/>
      </c>
    </row>
    <row r="29" spans="1:64">
      <c r="A29" s="20">
        <f>Raw!A29</f>
        <v>0</v>
      </c>
      <c r="B29" s="19" t="str">
        <f>IF(A29=0,"",IF(AND(Raw!AC29=1,COUNTA(Raw!AR29:IC29)&gt;0,COUNTA(Raw!ID29:YU29)=0),"",IF(AND(Raw!AC29=2,COUNTA(Raw!AR29:IC29)=0,COUNTA(Raw!ID29:MV29)&gt;0,COUNTA(Raw!MW29:YU29)=0),"",IF(AND(Raw!AC29=3,COUNTA(Raw!AP29:MV29)=0,COUNTA(Raw!MW29:YU29)&gt;0),"",1))))</f>
        <v/>
      </c>
      <c r="C29" s="19" t="str">
        <f>IF(A29=0,"",IF(AND(Raw!AK29=1,ISBLANK(Raw!AM29)=FALSE,ISBLANK(Raw!AO29)),"",IF(AND(Raw!AK29=2,ISBLANK(Raw!AM29),ISBLANK(Raw!AO29)=FALSE),"",1)))</f>
        <v/>
      </c>
      <c r="D29" s="19" t="str">
        <f>IF(A29=0,"",IF(COUNTA(Raw!AS29:AZ29)=0,"",IF(AND(Raw!AS29+Raw!AT29=100,Raw!AU29+Raw!AV29=100,Raw!AW29+Raw!AX29=100,Raw!AY29+Raw!AZ29=100),"",1)))</f>
        <v/>
      </c>
      <c r="E29" s="19" t="str">
        <f>IF(A29=0,"",IF(ISBLANK(Raw!AQ29),"",IF(Raw!AQ29=1,"",1)))</f>
        <v/>
      </c>
      <c r="F29" s="19" t="str">
        <f>IF(A29=0,"",IF(ISBLANK(Raw!AR29),"",IF(AND(Raw!AR29&gt;=0,Raw!AR29&lt;=100),"",1)))</f>
        <v/>
      </c>
      <c r="G29" s="19" t="str">
        <f>IF(A29=0,"",IF(AND(ISBLANK(Raw!BA29),ISBLANK(Raw!AS29)),"",IF(AND(Raw!AS29&gt;0,ISBLANK(Raw!BA29)=FALSE),"",1)))</f>
        <v/>
      </c>
      <c r="H29" s="19" t="str">
        <f>IF(A29=0,"",IF(COUNTA(Raw!BA29:BH29)=0,"",IF(AND(Raw!BA29=0,COUNTA(Raw!BB29:BH29)=0),"",IF(AND(Raw!BA29&gt;0,COUNTA(Raw!BB29:BH29)&gt;0),"",1))))</f>
        <v/>
      </c>
      <c r="I29" s="19" t="str">
        <f>IF(A29=0,"",IF(AND(ISBLANK(Raw!BI29),ISBLANK(Raw!BJ29)),"",IF(AND(Raw!BI29=1,ISBLANK(Raw!BJ29)=FALSE),"",IF(AND(Raw!BI29=2,ISBLANK(Raw!BJ29)),"",1))))</f>
        <v/>
      </c>
      <c r="J29" s="19" t="str">
        <f>IF(A29=0,"",IF(AND(ISBLANK(Raw!AT29),COUNTBLANK(Raw!BK29:BQ29)),"",IF(AND(Raw!AT29&gt;0,COUNTA(Raw!BK29:BQ29)&gt;0),"",IF(AND(Raw!AT29=0,COUNTA(Raw!BK29:BQ29)=0),"",1))))</f>
        <v/>
      </c>
      <c r="K29" s="19" t="str">
        <f>IF(A29=0,"",IF(AND(ISBLANK(Raw!AS29),COUNTA(Raw!BR29:BX29)=0),"",IF(AND(Raw!AS29&gt;0,COUNTA(Raw!BR29:BX29)&gt;0),"",IF(AND(Raw!AS29=0,COUNTA(Raw!BR29:BX29)=0),"",1))))</f>
        <v/>
      </c>
      <c r="L29" s="19" t="str">
        <f>IF(A29=0,"",IF(AND(COUNTA(Raw!BK29:BX29)=0,COUNTA(Raw!BY29:CH29)=0),"",IF(AND(COUNTIF(Raw!BK29:BX29,1)&gt;0,COUNTA(Raw!BY29:CH29)&gt;0),"",IF(AND(COUNTIF(Raw!BK29:BX29,1)=0,COUNTA(Raw!BY29:CH29)=0),"",1))))</f>
        <v/>
      </c>
      <c r="M29" s="19" t="str">
        <f>IF(A29=0,"",IF(AND(COUNTA(Raw!BK29:BX29)=0,COUNTA(Raw!CI29:CR29)),"",IF(AND(COUNTIF(Raw!BK29:BX29,3)&gt;0,COUNTA(Raw!CI29:CR29)&gt;0),"",IF(AND(COUNTIF(Raw!BK29:BX29,3)=0,COUNTA(Raw!CI29:CR29)=0),"",1))))</f>
        <v/>
      </c>
      <c r="N29" s="19" t="str">
        <f>IF(A29=0,"",IF(COUNTA(Raw!CS29:DF29)=0,"",IF(AND(COUNTIF(Raw!CS29:CV29,1)=1,COUNTA(Raw!CW29:DA29)&gt;0,COUNTA(Raw!DB29:DF29)=0),"",IF(AND(COUNTIF(Raw!CS29:CV29,2)=1,COUNTA(Raw!CW29:DA29)=0,COUNTA(Raw!DB29:DF29)&gt;0),"",IF(AND(COUNTA(Raw!CS29:CV29)&gt;0,COUNTA(Raw!CW29:DF29)=0),"",1)))))</f>
        <v/>
      </c>
      <c r="O29" s="19" t="str">
        <f>IF(A29=0,"",IF(COUNTA(Raw!DG29:DP29)=0,"",IF(AND(COUNTIF(Raw!BK29:BQ29,1)&gt;0,OR(COUNTIF(Raw!DG29:DP29,1)=1,COUNTIF(Raw!DG29:DP29,2)=1,COUNTIF(Raw!DG29:DP29,3)=1)),"",IF(AND(COUNTIF(Raw!BK29:BQ29,1)=0,AND(COUNTIF(Raw!DG29:DP29,1)=0,COUNTIF(Raw!DG29:DP29,2)=0,COUNTIF(Raw!DG29:DP29,3)=0)),"",1))))</f>
        <v/>
      </c>
      <c r="P29" s="19" t="str">
        <f>IF(A29=0,"",IF(COUNTA(Raw!DG29:DR29)=0,"",IF(AND(COUNTIF(Raw!DG29:DP29,4)=1,ISBLANK(Raw!DQ29)=FALSE,ISBLANK(Raw!DR29)),"",IF(AND(COUNTIF(Raw!DG29:DP29,7)=1,ISBLANK(Raw!DQ29),ISBLANK(Raw!DR29)=FALSE),"",IF(AND(COUNTA(Raw!DG29:DP29)&gt;0,COUNTIF(Raw!DG29:DP29,4)=0,COUNTIF(Raw!DG29:DP29,7)=0,COUNTA(Raw!DQ29:DR29)=0),"",1)))))</f>
        <v/>
      </c>
      <c r="Q29" s="19" t="str">
        <f>IF(A29=0,"",IF(AND(COUNTA(Raw!DS29:DU29)=0,COUNTA(Raw!BK29:BQ29)=0),"",IF(AND(COUNTIF(Raw!BK29:BQ29,1)&gt;0,COUNTA(Raw!DS29:DU29)&gt;0),"",IF(AND(COUNTIF(Raw!BK29:BQ29,1)=0,COUNTA(Raw!DS29:DU29)=0),"",1))))</f>
        <v/>
      </c>
      <c r="R29" s="19" t="str">
        <f>IF(A29=0,"",IF(AND(ISBLANK(Raw!AT29),ISBLANK(Raw!EJ29)),"",IF(AND(Raw!AT29&gt;0,ISBLANK(Raw!EJ29)=FALSE,Raw!EJ29&gt;=0,Raw!EJ29&lt;=7),"",IF(AND(Raw!AT29=0,ISBLANK(Raw!EJ29)),"",1))))</f>
        <v/>
      </c>
      <c r="S29" t="str">
        <f>IF(A29=0,"",IF(AND(ISBLANK(Raw!AS29),ISBLANK(Raw!EK29)),"",IF(AND(Raw!AS29&gt;0,ISBLANK(Raw!EK29)=FALSE),"",IF(AND(Raw!AS29=0,ISBLANK(Raw!EK29)),"",1))))</f>
        <v/>
      </c>
      <c r="T29" s="19" t="str">
        <f>IF(A29=0,"",IF(AND(ISBLANK(Raw!AT29),COUNTA(Raw!EL29:EQ29)=0),"",IF(AND(Raw!AT29&gt;0,COUNTA(Raw!EL29:EQ29)&gt;0),"",IF(AND(Raw!AT29=0,COUNTA(Raw!EL29:EQ29)=0),"",1))))</f>
        <v/>
      </c>
      <c r="U29" t="str">
        <f>IF(A29=0,"",IF(AND(ISBLANK(Raw!AT29),COUNTA(Raw!ER29:EU29)=0),"",IF(AND(Raw!AT29&gt;0,COUNTA(Raw!ER29:EU29)&gt;0),"",IF(AND(Raw!AT29=0,COUNTA(Raw!ER29:EU29)=0),"",1))))</f>
        <v/>
      </c>
      <c r="V29" t="str">
        <f>IF(A29=0,"",IF(AND(ISBLANK(Raw!AS29),COUNTA(Raw!EV29:FA29)=0),"",IF(AND(Raw!AS29&gt;0,COUNTA(Raw!EV29:FA29)&gt;0),"",IF(AND(Raw!AS29=0,COUNTA(Raw!EV29:FA29)=0),"",1))))</f>
        <v/>
      </c>
      <c r="W29" t="str">
        <f>IF(A29=0,"",IF(AND(ISBLANK(Raw!AS29),COUNTA(Raw!FB29:FE29)=0),"",IF(AND(Raw!AS29&gt;0,COUNTA(Raw!FB29:FE29)&gt;0),"",IF(AND(Raw!AS29=0,COUNTA(Raw!FB29:FE29)=0),"",1))))</f>
        <v/>
      </c>
      <c r="X29" t="str">
        <f>IF(A29=0,"",IF(AND(ISBLANK(Raw!AT29),COUNTA(Raw!FF29:FI29)=0),"",IF(AND(Raw!AT29&gt;0,COUNTA(Raw!FF29:FI29)&gt;0),"",IF(AND(Raw!AT29=0,COUNTA(Raw!FF29:FI29)=0),"",1))))</f>
        <v/>
      </c>
      <c r="Y29" t="str">
        <f>IF(A29=0,"",IF(AND(ISBLANK(Raw!AS29),COUNTA(Raw!FJ29:FM29)=0),"",IF(AND(Raw!AS29&gt;0,COUNTA(Raw!FJ29:FM29)&gt;0),"",IF(AND(Raw!AS29=0,COUNTA(Raw!FJ29:FM29)=0),"",1))))</f>
        <v/>
      </c>
      <c r="Z29" t="str">
        <f>IF(A29=0,"",IF(AND(COUNTA(Raw!FN29:FT29)=0,ISBLANK(Raw!FU29)),"",IF(AND(COUNTIF(Raw!FN29:FT29,1)&gt;0,ISBLANK(Raw!FU29)=FALSE),"",IF(AND(COUNTIF(Raw!FN29:FT29,1)=0,ISBLANK(Raw!FU29)),"",1))))</f>
        <v/>
      </c>
      <c r="AA29" s="19" t="str">
        <f>IF(A29=0,"",IF(AND(ISBLANK(Raw!BI29),COUNTA(Raw!FV29:GH29)=0),"",IF(AND(Raw!BI29&lt;&gt;1,COUNTIF(Raw!FV29:GH29,6)=0),"",IF(Raw!BI29=1,"",1))))</f>
        <v/>
      </c>
      <c r="AB29" t="str">
        <f>IF(A29=0,"",IF(AND(ISBLANK(Raw!GI29),COUNTA(Raw!GJ29:GQ29)=0),"",IF(AND(Raw!GI29=1,COUNTA(Raw!GJ29:GQ29)&gt;0),"",IF(AND(Raw!GI29=2,COUNTA(Raw!GJ29:GQ29)=0),"",1))))</f>
        <v/>
      </c>
      <c r="AC29" s="19" t="str">
        <f>IF(A29=0,"",IF(AND(COUNTA(Raw!GY29:HF29)=0,ISBLANK(Raw!HG29)),"",IF(AND(OR(COUNTIF(Raw!GY29:HE29,1)&gt;0,COUNTIF(Raw!GY29:HE29,2)&gt;0),ISBLANK(Raw!HG29)=FALSE),"",IF(AND(COUNTA(Raw!GY29:HF29)&gt;0,ISBLANK(Raw!HG29),COUNTIF(Raw!GY29:HE29,1)=0,COUNTIF(Raw!GY29:HE29,2)=0),"",1))))</f>
        <v/>
      </c>
      <c r="AD29" s="19" t="str">
        <f>IF(A29=0,"",IF(COUNTA(Raw!HU29:IB29)=0,"",IF(AND(Raw!AK29&lt;&gt;2,COUNTIF(Raw!HU29:IA29,2)=0,COUNTIF(Raw!HU29:IA29,3)=0),"",IF(Raw!AK29=2,"",1))))</f>
        <v/>
      </c>
      <c r="AE29" s="19" t="str">
        <f>IF(A29=0,"",IF(AND(Raw!AK29=2,ISBLANK(Raw!IC29)=FALSE),"",IF(AND(Raw!AK29&lt;&gt;2,ISBLANK(Raw!IC29)),"",1)))</f>
        <v/>
      </c>
      <c r="AF29" s="19" t="str">
        <f>IF(A29=0,"",IF(COUNTA(Raw!ID29:IF29)=0,"",IF(AND(MATCH(2023-Raw!ID29,Code!$A$3:$A$12,1)=Raw!IF29,2023-Raw!ID29=Raw!IE29),"",1)))</f>
        <v/>
      </c>
      <c r="AG29" s="19" t="str">
        <f>IF(A29=0,"",IF(COUNTA(Raw!IG29:II29)=0,"",IF(AND(Raw!IG29=4,ISBLANK(Raw!II29)=FALSE),"",IF(AND(Raw!IG29&lt;&gt;4,ISBLANK(Raw!II29)),"",1))))</f>
        <v/>
      </c>
      <c r="AH29" s="19" t="str">
        <f>IF(A29=0,"",IF(COUNTA(Raw!IJ29:IM29)=0,"",IF(AND(Raw!IJ29=1,ISBLANK(Raw!IK29)=FALSE),"",IF(AND(Raw!IJ29=2,COUNTA(Raw!IK29:IM29)&gt;0),"",1))))</f>
        <v/>
      </c>
      <c r="AI29" s="19" t="str">
        <f>IF(A29=0,"",IF(COUNTA(Raw!IK29:IM29)=0,"",IF(AND(Raw!IK29=1,ISBLANK(Raw!IL29)=FALSE),"",IF(AND(Raw!IK29=2,COUNTA(Raw!IL29:IM29)=0),"",1))))</f>
        <v/>
      </c>
      <c r="AJ29" s="19" t="str">
        <f>IF(A29=0,"",IF(COUNTA(Raw!JD29:JJ29)=0,"",IF(AND(Raw!JD29&gt;600,COUNTA(Raw!JE29:JI29)&gt;0),"",IF(AND(Raw!JD29&lt;=600,COUNTA(Raw!JE29:JJ29)=0),"",1))))</f>
        <v/>
      </c>
      <c r="AK29" s="19" t="str">
        <f>IF(A29=0,"",IF(COUNTA(Raw!JK29:KA29)=0,"",IF(AND(Raw!JK29=1,COUNTA(Raw!JM29:JV29)&gt;0),"",IF(AND(Raw!JK29=3,COUNTA(Raw!JM29:JV29)&gt;0,COUNTA(Raw!JW29:KA29)=0),"",IF(AND(ISBLANK(Raw!JK29)=FALSE,Raw!JK29&lt;&gt;1,Raw!JK29&lt;&gt;3,COUNTA(Raw!JM29:KA29)=0),"",1)))))</f>
        <v/>
      </c>
      <c r="AL29" s="19" t="str">
        <f>IF(A29=0,"",IF(COUNTA(Raw!JW29:KA29)=0,"",IF(AND(COUNTIF(Raw!JW29:JZ29,4)=0,COUNTA(Raw!JW29:JZ29)&gt;0,ISBLANK(Raw!KA29)=FALSE),"",IF(AND(COUNTIF(Raw!JW29:KA29,4)&gt;0,ISBLANK(Raw!KA29)),"",1))))</f>
        <v/>
      </c>
      <c r="AM29" s="19" t="str">
        <f>IF(A29=0,"",IF(COUNTA(Raw!KT29:KU29)=0,"",IF(AND(Raw!KT29=1,ISBLANK(Raw!KU29)=FALSE),"",IF(AND(Raw!KT29=2,ISBLANK(Raw!KU29)),"",1))))</f>
        <v/>
      </c>
      <c r="AN29" s="19" t="str">
        <f>IF(A29=0,"",IF(COUNTA(Raw!KX29:LF29)=0,"",IF(AND(COUNTIF(Raw!KX29:LB29,5)=1,COUNTA(Raw!KX29:LB29)=1,COUNTA(Raw!LC29:LF29)=0),"",IF(AND(COUNTIF(Raw!KX29:LB29,5)=0,COUNTA(Raw!KX29:LB29)&gt;0,COUNTA(Raw!LC29:LF29)&gt;0),"",1))))</f>
        <v/>
      </c>
      <c r="AO29" s="19" t="str">
        <f>IF(A29=0,"",IF(COUNTA(Raw!LM29:LU29)=0,"",IF(AND(Raw!LM29=1,ISBLANK(Raw!LN29)=FALSE,COUNTA(Raw!LO29:LU29)&gt;0),"",IF(AND(Raw!LM29=2,COUNTA(Raw!LN29:LU29)=0),"",1))))</f>
        <v/>
      </c>
      <c r="AP29" s="19" t="str">
        <f>IF(A29=0,"",IF(COUNTA(Raw!MY29:OG29)=0,"",IF(AND(Raw!MY29=2,COUNTA(Raw!MZ29:OG29)=0),"",IF(AND(Raw!MY29=1,COUNTA(Raw!MZ29:OG29)&gt;0),"",1))))</f>
        <v/>
      </c>
      <c r="AQ29" s="19" t="str">
        <f>IF(A29=0,"",IF(COUNTA(Raw!NC29:NW29)=0,"",IF(AND(COUNTIF(Raw!NC29:NG29,3)&gt;0,COUNTA(Raw!NH29:NQ29)&gt;0),"",IF(AND(COUNTA(Raw!NC29:NG29)&gt;0,COUNTIF(Raw!NC29:NG29,3)=0,COUNTA(Raw!NH29:NW29)=0),"",1))))</f>
        <v/>
      </c>
      <c r="AR29" s="19" t="str">
        <f>IF(A29=0,"",IF(COUNTA(Raw!NH29:NW29)=0,"",IF(AND(COUNTIF(Raw!NH29:NQ29,10)&gt;0,COUNTA(Raw!NR29:NW29)&gt;0),"",IF(AND(COUNTA(Raw!NH29:NQ29)&gt;0,COUNTIF(Raw!NH29:NQ29,10)=0,COUNTA(Raw!NR29:NY29)=0),"",1))))</f>
        <v/>
      </c>
      <c r="AS29" s="19" t="str">
        <f>IF(A29=0,"",IF(COUNTA(Raw!NY29:OG29)=0,"",IF(AND(Raw!NY29=1,COUNTA(Raw!NZ29:OG29)&gt;0),"",IF(AND(Raw!NY29=2,COUNTA(Raw!NZ29:OG29)=0),"",1))))</f>
        <v/>
      </c>
      <c r="AT29" s="19" t="str">
        <f>IF(A29=0,"",IF(COUNTA(Raw!OH29:OY29)=0,"",IF(AND(Raw!OH29=1,COUNTA(Raw!OI29:OY29)&gt;0),"",IF(AND(Raw!OH29=2,COUNTA(Raw!OI29:OY29)=0),"",1))))</f>
        <v/>
      </c>
      <c r="AU29" s="19" t="str">
        <f>IF(A29=0,"",IF(COUNTA(Raw!PR29:QB29)=0,"",
IF(AND(OR(AND(COUNTIF(Raw!PR29:QB29,1)=1,COUNTA(Raw!QI29:QY29)&gt;0),AND(COUNTIF(Raw!PR29:QB29,1)=0,COUNTA(Raw!QI29:QY29)=0)),OR(AND(COUNTIF(Raw!PR29:QB29,2)=1,COUNTA(Raw!QZ29:RP29)&gt;0),AND(COUNTIF(Raw!PR29:QB29,2)=0,COUNTA(Raw!QZ29:RP29)=0)),OR(AND(COUNTIF(Raw!PR29:QB29,3)=1,COUNTA(Raw!RQ29:SG29)&gt;0),AND(COUNTIF(Raw!PR29:QB29,3)=0,COUNTA(Raw!RQ29:SG29)=0)),OR(AND(COUNTIF(Raw!PR29:QB29,4)=1,COUNTA(Raw!SH29:ST29)&gt;0),AND(COUNTIF(Raw!PR29:QB29,4)=0,COUNTA(Raw!SH29:ST29)=0)),OR(AND(COUNTIF(Raw!PR29:QB29,5)=1,COUNTA(Raw!SU29:TG29)&gt;0),AND(COUNTIF(Raw!PR29:QB29,5)=0,COUNTA(Raw!SU29:TG29)=0)),OR(AND(COUNTIF(Raw!PR29:QB29,6)=1,COUNTA(Raw!TH29:TT29)&gt;0),AND(COUNTIF(Raw!PR29:QB29,6)=0,COUNTA(Raw!TH29:TT29)=0)),OR(AND(COUNTIF(Raw!PR29:QB29,7)=1,COUNTA(Raw!TU29:UI29)&gt;0),AND(COUNTIF(Raw!PR29:QB29,7)=0,COUNTA(Raw!TU29:UI29)=0)),OR(AND(COUNTIF(Raw!PR29:QB29,8)=1,COUNTA(Raw!UJ29:UV29)&gt;0),AND(COUNTIF(Raw!PR29:QB29,8)=0,COUNTA(Raw!UJ29:UV29)=0)),OR(AND(COUNTIF(Raw!PR29:QB29,9)=1,COUNTA(Raw!UW29:VG29)&gt;0),AND(COUNTIF(Raw!PR29:QB29,9)=0,COUNTA(Raw!UW29:VG29)=0)),OR(AND(COUNTIF(Raw!PR29:QB29,10)=1,COUNTA(Raw!VH29:VP29)&gt;0),AND(COUNTIF(Raw!PR29:QB29,10)=0,COUNTA(Raw!VH29:VP29)=0)),OR(AND(COUNTIF(Raw!PR29:QB29,11)=1,COUNTA(Raw!VQ29:WK29)&gt;0),AND(COUNTIF(Raw!PR29:QB29,11)=0,COUNTA(Raw!VQ29:WK29)=0))),"",1)))</f>
        <v/>
      </c>
      <c r="AV29" s="19" t="str">
        <f>IF(A29=0,"",IF(COUNTA(Raw!QI29:QY29)=0,"",IF(AND(OR(AND(Raw!QI29=4,COUNTIF(Raw!QR29:QY29,1)=0),Raw!QI29&lt;&gt;4),OR(AND(Raw!QJ29=4,COUNTIF(Raw!QR29:QY29,2)=0),Raw!QJ29&lt;&gt;4),OR(AND(Raw!QK29=4,COUNTIF(Raw!QR29:QY29,3)=0),Raw!QK29&lt;&gt;4),OR(AND(Raw!QL29=4,COUNTIF(Raw!QR29:QY29,4)=0),Raw!QL29&lt;&gt;4),OR(AND(Raw!QM29=4,COUNTIF(Raw!QR29:QY29,5)=0),Raw!QM29&lt;&gt;4),OR(AND(Raw!QN29=4,COUNTIF(Raw!QR29:QY29,6)=0),Raw!QN29&lt;&gt;4),OR(AND(Raw!QO29=4,COUNTIF(Raw!QR29:QY29,7)=0),Raw!QO29&lt;&gt;4),OR(AND(Raw!QP29=4,COUNTIF(Raw!QR29:QY29,8)=0),Raw!QP29&lt;&gt;4)),"",1)))</f>
        <v/>
      </c>
      <c r="AW29" t="str">
        <f>IF(A29=0,"",IF(COUNTA(Raw!QZ29:RP29)=0,"",IF(AND(OR(AND(Raw!QZ29=4,COUNTIF(Raw!RI29:RP29,1)=0),Raw!QZ29&lt;&gt;4),OR(AND(Raw!RA29=4,COUNTIF(Raw!RI29:RP29,2)=0),Raw!RA29&lt;&gt;4),OR(AND(Raw!RB29=4,COUNTIF(Raw!RI29:RP29,3)=0),Raw!RB29&lt;&gt;4),OR(AND(Raw!RC29=4,COUNTIF(Raw!RI29:RP29,4)=0),Raw!RC29&lt;&gt;4),OR(AND(Raw!RD29=4,COUNTIF(Raw!RI29:RP29,5)=0),Raw!RD29&lt;&gt;4),OR(AND(Raw!RE29=4,COUNTIF(Raw!RI29:RP29,6)=0),Raw!RE29&lt;&gt;4),OR(AND(Raw!RF29=4,COUNTIF(Raw!RI29:RP29,7)=0),Raw!RF29&lt;&gt;4),OR(AND(Raw!RG29=4,COUNTIF(Raw!RI29:RP29,8)=0),Raw!RG29&lt;&gt;4)),"",1)))</f>
        <v/>
      </c>
      <c r="AX29" t="str">
        <f>IF(A29=0,"",IF(COUNTA(Raw!RQ29:SG29)=0,"",IF(AND(OR(AND(Raw!RQ29=4,COUNTIF(Raw!RZ29:SG29,1)=0),Raw!RQ29&lt;&gt;4),OR(AND(Raw!RR29=4,COUNTIF(Raw!RZ29:SG29,2)=0),Raw!RR29&lt;&gt;4),OR(AND(Raw!RS29=4,COUNTIF(Raw!RZ29:SG29,3)=0),Raw!RS29&lt;&gt;4),OR(AND(Raw!RT29=4,COUNTIF(Raw!RZ29:SG29,4)=0),Raw!RT29&lt;&gt;4),OR(AND(Raw!RU29=4,COUNTIF(Raw!RZ29:SG29,5)=0),Raw!RU29&lt;&gt;4),OR(AND(Raw!RV29=4,COUNTIF(Raw!RZ29:SG29,6)=0),Raw!RV29&lt;&gt;4),OR(AND(Raw!RW29=4,COUNTIF(Raw!RZ29:SG29,7)=0),Raw!RW29&lt;&gt;4),OR(AND(Raw!RX29=4,COUNTIF(Raw!RZ29:SG29,8)=0),Raw!RX29&lt;&gt;4)),"",1)))</f>
        <v/>
      </c>
      <c r="AY29" t="str">
        <f>IF(A29=0,"",IF(COUNTA(Raw!SH29:ST29)=0,"",IF(AND(OR(AND(Raw!SH29=4,COUNTIF(Raw!SO29:ST29,1)=0),Raw!SH29&lt;&gt;4),OR(AND(Raw!SI29=4,COUNTIF(Raw!SO29:ST29,2)=0),Raw!SI29&lt;&gt;4),OR(AND(Raw!SJ29=4,COUNTIF(Raw!SO29:ST29,3)=0),Raw!SJ29&lt;&gt;4),OR(AND(Raw!SK29=4,COUNTIF(Raw!SO29:ST29,4)=0),Raw!SK29&lt;&gt;4),OR(AND(Raw!SL29=4,COUNTIF(Raw!SO29:ST29,5)=0),Raw!SL29&lt;&gt;4),OR(AND(Raw!SM29=4,COUNTIF(Raw!SO29:ST29,6)=0),Raw!SM29&lt;&gt;4)),"",1)))</f>
        <v/>
      </c>
      <c r="AZ29" t="str">
        <f>IF(A29=0,"",IF(COUNTA(Raw!SU29:TG29)=0,"",IF(AND(OR(AND(Raw!SU29=4,COUNTIF(Raw!TB29:TG29,1)=0),Raw!SU29&lt;&gt;4),OR(AND(Raw!SV29=4,COUNTIF(Raw!TB29:TG29,2)=0),Raw!SV29&lt;&gt;4),OR(AND(Raw!SW29=4,COUNTIF(Raw!TB29:TG29,3)=0),Raw!SW29&lt;&gt;4),OR(AND(Raw!SX29=4,COUNTIF(Raw!TB29:TG29,4)=0),Raw!SX29&lt;&gt;4),OR(AND(Raw!SY29=4,COUNTIF(Raw!TB29:TG29,5)=0),Raw!SY29&lt;&gt;4),OR(AND(Raw!SZ29=4,COUNTIF(Raw!TB29:TG29,6)=0),Raw!SZ29&lt;&gt;4)),"",1)))</f>
        <v/>
      </c>
      <c r="BA29" t="str">
        <f>IF(A29=0,"",IF(COUNTA(Raw!TH29:TT29)=0,"",IF(AND(OR(AND(Raw!TH29=4,COUNTIF(Raw!TO29:TT29,1)=0),Raw!TH29&lt;&gt;4),OR(AND(Raw!TI29=4,COUNTIF(Raw!TO29:TT29,2)=0),Raw!TI29&lt;&gt;4),OR(AND(Raw!TJ29=4,COUNTIF(Raw!TO29:TT29,3)=0),Raw!TJ29&lt;&gt;4),OR(AND(Raw!TK29=4,COUNTIF(Raw!TO29:TT29,4)=0),Raw!TK29&lt;&gt;4),OR(AND(Raw!TL29=4,COUNTIF(Raw!TO29:TT29,5)=0),Raw!TL29&lt;&gt;4),OR(AND(Raw!TM29=4,COUNTIF(Raw!TO29:TT29,6)=0),Raw!TM29&lt;&gt;4)),"",1)))</f>
        <v/>
      </c>
      <c r="BB29" t="str">
        <f>IF(A29=0,"",IF(COUNTA(Raw!TU29:UI29)=0,"",IF(AND(OR(AND(Raw!TU29=4,COUNTIF(Raw!UC29:UI29,1)=0),Raw!TU29&lt;&gt;4),OR(AND(Raw!TV29=4,COUNTIF(Raw!UC29:UI29,2)=0),Raw!TV29&lt;&gt;4),OR(AND(Raw!TW29=4,COUNTIF(Raw!UC29:UI29,3)=0),Raw!TW29&lt;&gt;4),OR(AND(Raw!TX29=4,COUNTIF(Raw!UC29:UI29,4)=0),Raw!TX29&lt;&gt;4),OR(AND(Raw!TY29=4,COUNTIF(Raw!UC29:UI29,5)=0),Raw!TY29&lt;&gt;4),OR(AND(Raw!TZ29=4,COUNTIF(Raw!UC29:UI29,6)=0),Raw!TZ29&lt;&gt;4),OR(AND(Raw!UA29=4,COUNTIF(Raw!UC29:UI29,7)=0),Raw!UA29&lt;&gt;4)),"",1)))</f>
        <v/>
      </c>
      <c r="BC29" t="str">
        <f>IF(A29=0,"",IF(COUNTA(Raw!UJ29:UV29)=0,"",IF(AND(OR(AND(Raw!UJ29=4,COUNTIF(Raw!UQ29:UV29,1)=0),Raw!UJ29&lt;&gt;4),OR(AND(Raw!UK29=4,COUNTIF(Raw!UQ29:UV29,2)=0),Raw!UK29&lt;&gt;4),OR(AND(Raw!UL29=4,COUNTIF(Raw!UQ29:UV29,3)=0),Raw!UL29&lt;&gt;4),OR(AND(Raw!UM29=4,COUNTIF(Raw!UQ29:UV29,4)=0),Raw!UM29&lt;&gt;4),OR(AND(Raw!UN29=4,COUNTIF(Raw!UQ29:UV29,5)=0),Raw!UN29&lt;&gt;4),OR(AND(Raw!UO29=4,COUNTIF(Raw!UQ29:UV29,6)=0),Raw!UO29&lt;&gt;4)),"",1)))</f>
        <v/>
      </c>
      <c r="BD29" t="str">
        <f>IF(A29=0,"",IF(COUNTA(Raw!UW29:VG29)=0,"",IF(AND(OR(AND(Raw!UW29=4,COUNTIF(Raw!VC29:VG29,1)=0),Raw!UW29&lt;&gt;4),OR(AND(Raw!UX29=4,COUNTIF(Raw!VC29:VG29,2)=0),Raw!UX29&lt;&gt;4),OR(AND(Raw!UY29=4,COUNTIF(Raw!VC29:VG29,3)=0),Raw!UY29&lt;&gt;4),OR(AND(Raw!UZ29=4,COUNTIF(Raw!VC29:VG29,4)=0),Raw!UZ29&lt;&gt;4),OR(AND(Raw!VA29=4,COUNTIF(Raw!VC29:VG29,5)=0),Raw!VA29&lt;&gt;4)),"",1)))</f>
        <v/>
      </c>
      <c r="BE29" t="str">
        <f>IF(A29=0,"",IF(COUNTA(Raw!VH29:VP29)=0,"",
IF(AND(
OR(AND(Raw!VH29=4,COUNTIF(Raw!VM29:VP29,1)=0),Raw!VH29&lt;&gt;4),
OR(AND(Raw!VI29=4,COUNTIF(Raw!VM29:VP29,2)=0),Raw!VI29&lt;&gt;4),
OR(AND(Raw!VJ29=4,COUNTIF(Raw!VM29:VP29,3)=0),Raw!VJ29&lt;&gt;4),
OR(AND(Raw!VK29=4,COUNTIF(Raw!VM29:VP29,4)=0),Raw!VK29&lt;&gt;4)
),"",1)))</f>
        <v/>
      </c>
      <c r="BF29" t="str">
        <f>IF(A29=0,"",IF(COUNTA(Raw!VQ29:WK29)=0,"",
IF(AND(
OR(AND(Raw!VQ29=4,COUNTIF(Raw!WB29:WK29,1)=0),Raw!VQ29&lt;&gt;4),
OR(AND(Raw!VR29=4,COUNTIF(Raw!WB29:WK29,2)=0),Raw!VR29&lt;&gt;4),
OR(AND(Raw!VS29=4,COUNTIF(Raw!WB29:WK29,3)=0),Raw!VS29&lt;&gt;4),
OR(AND(Raw!VT29=4,COUNTIF(Raw!WB29:WK29,4)=0),Raw!VT29&lt;&gt;4),
OR(AND(Raw!VU29=4,COUNTIF(Raw!WB29:WK29,5)=0),Raw!VU29&lt;&gt;4),
OR(AND(Raw!VV29=4,COUNTIF(Raw!WB29:WK29,6)=0),Raw!VV29&lt;&gt;4),
OR(AND(Raw!VW29=4,COUNTIF(Raw!WB29:WK29,7)=0),Raw!VW29&lt;&gt;4),
OR(AND(Raw!VX29=4,COUNTIF(Raw!WB29:WK29,8)=0),Raw!VX29&lt;&gt;4),
OR(AND(Raw!VY29=4,COUNTIF(Raw!WB29:WK29,9)=0),Raw!VX29&lt;&gt;4),
OR(AND(Raw!VZ29=4,COUNTIF(Raw!WB29:WK29,10)=0),Raw!VZ29&lt;&gt;4)
),"",1)))</f>
        <v/>
      </c>
      <c r="BG29" t="str">
        <f>IF(A29=0,"",IF(COUNTA(Raw!WL29:XB29)=0,"",
IF(AND(
OR(AND(Raw!WL29=4,COUNTIF(Raw!WU29:XB29,1)=0),Raw!WL29&lt;&gt;4),
OR(AND(Raw!WM29=4,COUNTIF(Raw!WU29:XB29,2)=0),Raw!WM29&lt;&gt;4),
OR(AND(Raw!WN29=4,COUNTIF(Raw!WU29:XB29,3)=0),Raw!WN29&lt;&gt;4),
OR(AND(Raw!WO29=4,COUNTIF(Raw!WU29:XB29,4)=0),Raw!WO29&lt;&gt;4),
OR(AND(Raw!WP29=4,COUNTIF(Raw!WU29:XB29,5)=0),Raw!WP29&lt;&gt;4),
OR(AND(Raw!WQ29=4,COUNTIF(Raw!WU29:XB29,6)=0),Raw!WQ29&lt;&gt;4),
OR(AND(Raw!WR29=4,COUNTIF(Raw!WU29:XB29,7)=0),Raw!WR29&lt;&gt;4),
OR(AND(Raw!WS29=4,COUNTIF(Raw!WU29:XB29,8)=0),Raw!WS29&lt;&gt;4)
),"",1)))</f>
        <v/>
      </c>
      <c r="BH29" t="str">
        <f>IF(A29=0,"",IF(COUNTA(Raw!XC29:XK29)=0,"",
IF(AND(
OR(AND(Raw!XC29=4,COUNTIF(Raw!XH29:XK29,1)=0),Raw!XC29&lt;&gt;4),
OR(AND(Raw!XD29=4,COUNTIF(Raw!XH29:XK29,2)=0),Raw!XD29&lt;&gt;4),
OR(AND(Raw!XE29=4,COUNTIF(Raw!XH29:XK29,3)=0),Raw!XE29&lt;&gt;4),
OR(AND(Raw!XF29=4,COUNTIF(Raw!XH29:XK29,4)=0),Raw!XF29&lt;&gt;4)
),"",1)))</f>
        <v/>
      </c>
      <c r="BI29" t="str">
        <f>IF(A29=0,"",IF(COUNTA(Raw!XL29:XT29)=0,"",
IF(AND(
OR(AND(Raw!XL29=4,COUNTIF(Raw!XQ29:XT29,1)=0),Raw!XL29&lt;&gt;4),
OR(AND(Raw!XM29=4,COUNTIF(Raw!XQ29:XT29,2)=0),Raw!XM29&lt;&gt;4),
OR(AND(Raw!XN29=4,COUNTIF(Raw!XQ29:XT29,3)=0),Raw!XN29&lt;&gt;4),
OR(AND(Raw!XO29=4,COUNTIF(Raw!XQ29:XT29,4)=0),Raw!XO29&lt;&gt;4)
),"",1)))</f>
        <v/>
      </c>
      <c r="BJ29" t="str">
        <f>IF(A29=0,"",IF(COUNTA(Raw!XU29:YI29)=0,"",
IF(AND(
OR(AND(Raw!XU29=4,COUNTIF(Raw!YC29:YI29,1)=0),Raw!XU29&lt;&gt;4),
OR(AND(Raw!XV29=4,COUNTIF(Raw!YC29:YI29,2)=0),Raw!XV29&lt;&gt;4),
OR(AND(Raw!XW29=4,COUNTIF(Raw!YC29:YI29,3)=0),Raw!XW29&lt;&gt;4),
OR(AND(Raw!XX29=4,COUNTIF(Raw!YC29:YI29,4)=0),Raw!XX29&lt;&gt;4),
OR(AND(Raw!XY29=4,COUNTIF(Raw!YC29:YI29,5)=0),Raw!XY29&lt;&gt;4),
OR(AND(Raw!XZ29=4,COUNTIF(Raw!YC29:YI29,6)=0),Raw!XZ29&lt;&gt;4),
OR(AND(Raw!YA29=4,COUNTIF(Raw!YC29:YI29,7)=0),Raw!YA29&lt;&gt;4)
),"",1)))</f>
        <v/>
      </c>
      <c r="BK29" t="str">
        <f>IF(A29=0,"",IF(COUNTA(Raw!YJ29:YR29)=0,"",
IF(AND(
OR(AND(Raw!YJ29=4,COUNTIF(Raw!YO29:YR29,1)=0),Raw!YJ29&lt;&gt;4),
OR(AND(Raw!YK29=4,COUNTIF(Raw!YO29:YR29,2)=0),Raw!YK29&lt;&gt;4),
OR(AND(Raw!YL29=4,COUNTIF(Raw!YO29:YR29,3)=0),Raw!YL29&lt;&gt;4),
OR(AND(Raw!YM29=4,COUNTIF(Raw!YO29:YR29,4)=0),Raw!YM29&lt;&gt;4)
),"",1)))</f>
        <v/>
      </c>
      <c r="BL29" t="str">
        <f>IF(A29=0,"",IF(COUNTA(Raw!YS29:YU29)=0,"",IF(AND(Raw!YS29=4,ISBLANK(Raw!YU29)),"",IF(AND(Raw!YS29&lt;&gt;4,ISBLANK(Raw!YU29)=FALSE),"",1))))</f>
        <v/>
      </c>
    </row>
    <row r="30" spans="1:64">
      <c r="A30" s="20">
        <f>Raw!A30</f>
        <v>0</v>
      </c>
      <c r="B30" s="19" t="str">
        <f>IF(A30=0,"",IF(AND(Raw!AC30=1,COUNTA(Raw!AR30:IC30)&gt;0,COUNTA(Raw!ID30:YU30)=0),"",IF(AND(Raw!AC30=2,COUNTA(Raw!AR30:IC30)=0,COUNTA(Raw!ID30:MV30)&gt;0,COUNTA(Raw!MW30:YU30)=0),"",IF(AND(Raw!AC30=3,COUNTA(Raw!AP30:MV30)=0,COUNTA(Raw!MW30:YU30)&gt;0),"",1))))</f>
        <v/>
      </c>
      <c r="C30" s="19" t="str">
        <f>IF(A30=0,"",IF(AND(Raw!AK30=1,ISBLANK(Raw!AM30)=FALSE,ISBLANK(Raw!AO30)),"",IF(AND(Raw!AK30=2,ISBLANK(Raw!AM30),ISBLANK(Raw!AO30)=FALSE),"",1)))</f>
        <v/>
      </c>
      <c r="D30" s="19" t="str">
        <f>IF(A30=0,"",IF(COUNTA(Raw!AS30:AZ30)=0,"",IF(AND(Raw!AS30+Raw!AT30=100,Raw!AU30+Raw!AV30=100,Raw!AW30+Raw!AX30=100,Raw!AY30+Raw!AZ30=100),"",1)))</f>
        <v/>
      </c>
      <c r="E30" s="19" t="str">
        <f>IF(A30=0,"",IF(ISBLANK(Raw!AQ30),"",IF(Raw!AQ30=1,"",1)))</f>
        <v/>
      </c>
      <c r="F30" s="19" t="str">
        <f>IF(A30=0,"",IF(ISBLANK(Raw!AR30),"",IF(AND(Raw!AR30&gt;=0,Raw!AR30&lt;=100),"",1)))</f>
        <v/>
      </c>
      <c r="G30" s="19" t="str">
        <f>IF(A30=0,"",IF(AND(ISBLANK(Raw!BA30),ISBLANK(Raw!AS30)),"",IF(AND(Raw!AS30&gt;0,ISBLANK(Raw!BA30)=FALSE),"",1)))</f>
        <v/>
      </c>
      <c r="H30" s="19" t="str">
        <f>IF(A30=0,"",IF(COUNTA(Raw!BA30:BH30)=0,"",IF(AND(Raw!BA30=0,COUNTA(Raw!BB30:BH30)=0),"",IF(AND(Raw!BA30&gt;0,COUNTA(Raw!BB30:BH30)&gt;0),"",1))))</f>
        <v/>
      </c>
      <c r="I30" s="19" t="str">
        <f>IF(A30=0,"",IF(AND(ISBLANK(Raw!BI30),ISBLANK(Raw!BJ30)),"",IF(AND(Raw!BI30=1,ISBLANK(Raw!BJ30)=FALSE),"",IF(AND(Raw!BI30=2,ISBLANK(Raw!BJ30)),"",1))))</f>
        <v/>
      </c>
      <c r="J30" s="19" t="str">
        <f>IF(A30=0,"",IF(AND(ISBLANK(Raw!AT30),COUNTBLANK(Raw!BK30:BQ30)),"",IF(AND(Raw!AT30&gt;0,COUNTA(Raw!BK30:BQ30)&gt;0),"",IF(AND(Raw!AT30=0,COUNTA(Raw!BK30:BQ30)=0),"",1))))</f>
        <v/>
      </c>
      <c r="K30" s="19" t="str">
        <f>IF(A30=0,"",IF(AND(ISBLANK(Raw!AS30),COUNTA(Raw!BR30:BX30)=0),"",IF(AND(Raw!AS30&gt;0,COUNTA(Raw!BR30:BX30)&gt;0),"",IF(AND(Raw!AS30=0,COUNTA(Raw!BR30:BX30)=0),"",1))))</f>
        <v/>
      </c>
      <c r="L30" s="19" t="str">
        <f>IF(A30=0,"",IF(AND(COUNTA(Raw!BK30:BX30)=0,COUNTA(Raw!BY30:CH30)=0),"",IF(AND(COUNTIF(Raw!BK30:BX30,1)&gt;0,COUNTA(Raw!BY30:CH30)&gt;0),"",IF(AND(COUNTIF(Raw!BK30:BX30,1)=0,COUNTA(Raw!BY30:CH30)=0),"",1))))</f>
        <v/>
      </c>
      <c r="M30" s="19" t="str">
        <f>IF(A30=0,"",IF(AND(COUNTA(Raw!BK30:BX30)=0,COUNTA(Raw!CI30:CR30)),"",IF(AND(COUNTIF(Raw!BK30:BX30,3)&gt;0,COUNTA(Raw!CI30:CR30)&gt;0),"",IF(AND(COUNTIF(Raw!BK30:BX30,3)=0,COUNTA(Raw!CI30:CR30)=0),"",1))))</f>
        <v/>
      </c>
      <c r="N30" s="19" t="str">
        <f>IF(A30=0,"",IF(COUNTA(Raw!CS30:DF30)=0,"",IF(AND(COUNTIF(Raw!CS30:CV30,1)=1,COUNTA(Raw!CW30:DA30)&gt;0,COUNTA(Raw!DB30:DF30)=0),"",IF(AND(COUNTIF(Raw!CS30:CV30,2)=1,COUNTA(Raw!CW30:DA30)=0,COUNTA(Raw!DB30:DF30)&gt;0),"",IF(AND(COUNTA(Raw!CS30:CV30)&gt;0,COUNTA(Raw!CW30:DF30)=0),"",1)))))</f>
        <v/>
      </c>
      <c r="O30" s="19" t="str">
        <f>IF(A30=0,"",IF(COUNTA(Raw!DG30:DP30)=0,"",IF(AND(COUNTIF(Raw!BK30:BQ30,1)&gt;0,OR(COUNTIF(Raw!DG30:DP30,1)=1,COUNTIF(Raw!DG30:DP30,2)=1,COUNTIF(Raw!DG30:DP30,3)=1)),"",IF(AND(COUNTIF(Raw!BK30:BQ30,1)=0,AND(COUNTIF(Raw!DG30:DP30,1)=0,COUNTIF(Raw!DG30:DP30,2)=0,COUNTIF(Raw!DG30:DP30,3)=0)),"",1))))</f>
        <v/>
      </c>
      <c r="P30" s="19" t="str">
        <f>IF(A30=0,"",IF(COUNTA(Raw!DG30:DR30)=0,"",IF(AND(COUNTIF(Raw!DG30:DP30,4)=1,ISBLANK(Raw!DQ30)=FALSE,ISBLANK(Raw!DR30)),"",IF(AND(COUNTIF(Raw!DG30:DP30,7)=1,ISBLANK(Raw!DQ30),ISBLANK(Raw!DR30)=FALSE),"",IF(AND(COUNTA(Raw!DG30:DP30)&gt;0,COUNTIF(Raw!DG30:DP30,4)=0,COUNTIF(Raw!DG30:DP30,7)=0,COUNTA(Raw!DQ30:DR30)=0),"",1)))))</f>
        <v/>
      </c>
      <c r="Q30" s="19" t="str">
        <f>IF(A30=0,"",IF(AND(COUNTA(Raw!DS30:DU30)=0,COUNTA(Raw!BK30:BQ30)=0),"",IF(AND(COUNTIF(Raw!BK30:BQ30,1)&gt;0,COUNTA(Raw!DS30:DU30)&gt;0),"",IF(AND(COUNTIF(Raw!BK30:BQ30,1)=0,COUNTA(Raw!DS30:DU30)=0),"",1))))</f>
        <v/>
      </c>
      <c r="R30" s="19" t="str">
        <f>IF(A30=0,"",IF(AND(ISBLANK(Raw!AT30),ISBLANK(Raw!EJ30)),"",IF(AND(Raw!AT30&gt;0,ISBLANK(Raw!EJ30)=FALSE,Raw!EJ30&gt;=0,Raw!EJ30&lt;=7),"",IF(AND(Raw!AT30=0,ISBLANK(Raw!EJ30)),"",1))))</f>
        <v/>
      </c>
      <c r="S30" t="str">
        <f>IF(A30=0,"",IF(AND(ISBLANK(Raw!AS30),ISBLANK(Raw!EK30)),"",IF(AND(Raw!AS30&gt;0,ISBLANK(Raw!EK30)=FALSE),"",IF(AND(Raw!AS30=0,ISBLANK(Raw!EK30)),"",1))))</f>
        <v/>
      </c>
      <c r="T30" s="19" t="str">
        <f>IF(A30=0,"",IF(AND(ISBLANK(Raw!AT30),COUNTA(Raw!EL30:EQ30)=0),"",IF(AND(Raw!AT30&gt;0,COUNTA(Raw!EL30:EQ30)&gt;0),"",IF(AND(Raw!AT30=0,COUNTA(Raw!EL30:EQ30)=0),"",1))))</f>
        <v/>
      </c>
      <c r="U30" t="str">
        <f>IF(A30=0,"",IF(AND(ISBLANK(Raw!AT30),COUNTA(Raw!ER30:EU30)=0),"",IF(AND(Raw!AT30&gt;0,COUNTA(Raw!ER30:EU30)&gt;0),"",IF(AND(Raw!AT30=0,COUNTA(Raw!ER30:EU30)=0),"",1))))</f>
        <v/>
      </c>
      <c r="V30" t="str">
        <f>IF(A30=0,"",IF(AND(ISBLANK(Raw!AS30),COUNTA(Raw!EV30:FA30)=0),"",IF(AND(Raw!AS30&gt;0,COUNTA(Raw!EV30:FA30)&gt;0),"",IF(AND(Raw!AS30=0,COUNTA(Raw!EV30:FA30)=0),"",1))))</f>
        <v/>
      </c>
      <c r="W30" t="str">
        <f>IF(A30=0,"",IF(AND(ISBLANK(Raw!AS30),COUNTA(Raw!FB30:FE30)=0),"",IF(AND(Raw!AS30&gt;0,COUNTA(Raw!FB30:FE30)&gt;0),"",IF(AND(Raw!AS30=0,COUNTA(Raw!FB30:FE30)=0),"",1))))</f>
        <v/>
      </c>
      <c r="X30" t="str">
        <f>IF(A30=0,"",IF(AND(ISBLANK(Raw!AT30),COUNTA(Raw!FF30:FI30)=0),"",IF(AND(Raw!AT30&gt;0,COUNTA(Raw!FF30:FI30)&gt;0),"",IF(AND(Raw!AT30=0,COUNTA(Raw!FF30:FI30)=0),"",1))))</f>
        <v/>
      </c>
      <c r="Y30" t="str">
        <f>IF(A30=0,"",IF(AND(ISBLANK(Raw!AS30),COUNTA(Raw!FJ30:FM30)=0),"",IF(AND(Raw!AS30&gt;0,COUNTA(Raw!FJ30:FM30)&gt;0),"",IF(AND(Raw!AS30=0,COUNTA(Raw!FJ30:FM30)=0),"",1))))</f>
        <v/>
      </c>
      <c r="Z30" t="str">
        <f>IF(A30=0,"",IF(AND(COUNTA(Raw!FN30:FT30)=0,ISBLANK(Raw!FU30)),"",IF(AND(COUNTIF(Raw!FN30:FT30,1)&gt;0,ISBLANK(Raw!FU30)=FALSE),"",IF(AND(COUNTIF(Raw!FN30:FT30,1)=0,ISBLANK(Raw!FU30)),"",1))))</f>
        <v/>
      </c>
      <c r="AA30" s="19" t="str">
        <f>IF(A30=0,"",IF(AND(ISBLANK(Raw!BI30),COUNTA(Raw!FV30:GH30)=0),"",IF(AND(Raw!BI30&lt;&gt;1,COUNTIF(Raw!FV30:GH30,6)=0),"",IF(Raw!BI30=1,"",1))))</f>
        <v/>
      </c>
      <c r="AB30" t="str">
        <f>IF(A30=0,"",IF(AND(ISBLANK(Raw!GI30),COUNTA(Raw!GJ30:GQ30)=0),"",IF(AND(Raw!GI30=1,COUNTA(Raw!GJ30:GQ30)&gt;0),"",IF(AND(Raw!GI30=2,COUNTA(Raw!GJ30:GQ30)=0),"",1))))</f>
        <v/>
      </c>
      <c r="AC30" s="19" t="str">
        <f>IF(A30=0,"",IF(AND(COUNTA(Raw!GY30:HF30)=0,ISBLANK(Raw!HG30)),"",IF(AND(OR(COUNTIF(Raw!GY30:HE30,1)&gt;0,COUNTIF(Raw!GY30:HE30,2)&gt;0),ISBLANK(Raw!HG30)=FALSE),"",IF(AND(COUNTA(Raw!GY30:HF30)&gt;0,ISBLANK(Raw!HG30),COUNTIF(Raw!GY30:HE30,1)=0,COUNTIF(Raw!GY30:HE30,2)=0),"",1))))</f>
        <v/>
      </c>
      <c r="AD30" s="19" t="str">
        <f>IF(A30=0,"",IF(COUNTA(Raw!HU30:IB30)=0,"",IF(AND(Raw!AK30&lt;&gt;2,COUNTIF(Raw!HU30:IA30,2)=0,COUNTIF(Raw!HU30:IA30,3)=0),"",IF(Raw!AK30=2,"",1))))</f>
        <v/>
      </c>
      <c r="AE30" s="19" t="str">
        <f>IF(A30=0,"",IF(AND(Raw!AK30=2,ISBLANK(Raw!IC30)=FALSE),"",IF(AND(Raw!AK30&lt;&gt;2,ISBLANK(Raw!IC30)),"",1)))</f>
        <v/>
      </c>
      <c r="AF30" s="19" t="str">
        <f>IF(A30=0,"",IF(COUNTA(Raw!ID30:IF30)=0,"",IF(AND(MATCH(2023-Raw!ID30,Code!$A$3:$A$12,1)=Raw!IF30,2023-Raw!ID30=Raw!IE30),"",1)))</f>
        <v/>
      </c>
      <c r="AG30" s="19" t="str">
        <f>IF(A30=0,"",IF(COUNTA(Raw!IG30:II30)=0,"",IF(AND(Raw!IG30=4,ISBLANK(Raw!II30)=FALSE),"",IF(AND(Raw!IG30&lt;&gt;4,ISBLANK(Raw!II30)),"",1))))</f>
        <v/>
      </c>
      <c r="AH30" s="19" t="str">
        <f>IF(A30=0,"",IF(COUNTA(Raw!IJ30:IM30)=0,"",IF(AND(Raw!IJ30=1,ISBLANK(Raw!IK30)=FALSE),"",IF(AND(Raw!IJ30=2,COUNTA(Raw!IK30:IM30)&gt;0),"",1))))</f>
        <v/>
      </c>
      <c r="AI30" s="19" t="str">
        <f>IF(A30=0,"",IF(COUNTA(Raw!IK30:IM30)=0,"",IF(AND(Raw!IK30=1,ISBLANK(Raw!IL30)=FALSE),"",IF(AND(Raw!IK30=2,COUNTA(Raw!IL30:IM30)=0),"",1))))</f>
        <v/>
      </c>
      <c r="AJ30" s="19" t="str">
        <f>IF(A30=0,"",IF(COUNTA(Raw!JD30:JJ30)=0,"",IF(AND(Raw!JD30&gt;600,COUNTA(Raw!JE30:JI30)&gt;0),"",IF(AND(Raw!JD30&lt;=600,COUNTA(Raw!JE30:JJ30)=0),"",1))))</f>
        <v/>
      </c>
      <c r="AK30" s="19" t="str">
        <f>IF(A30=0,"",IF(COUNTA(Raw!JK30:KA30)=0,"",IF(AND(Raw!JK30=1,COUNTA(Raw!JM30:JV30)&gt;0),"",IF(AND(Raw!JK30=3,COUNTA(Raw!JM30:JV30)&gt;0,COUNTA(Raw!JW30:KA30)=0),"",IF(AND(ISBLANK(Raw!JK30)=FALSE,Raw!JK30&lt;&gt;1,Raw!JK30&lt;&gt;3,COUNTA(Raw!JM30:KA30)=0),"",1)))))</f>
        <v/>
      </c>
      <c r="AL30" s="19" t="str">
        <f>IF(A30=0,"",IF(COUNTA(Raw!JW30:KA30)=0,"",IF(AND(COUNTIF(Raw!JW30:JZ30,4)=0,COUNTA(Raw!JW30:JZ30)&gt;0,ISBLANK(Raw!KA30)=FALSE),"",IF(AND(COUNTIF(Raw!JW30:KA30,4)&gt;0,ISBLANK(Raw!KA30)),"",1))))</f>
        <v/>
      </c>
      <c r="AM30" s="19" t="str">
        <f>IF(A30=0,"",IF(COUNTA(Raw!KT30:KU30)=0,"",IF(AND(Raw!KT30=1,ISBLANK(Raw!KU30)=FALSE),"",IF(AND(Raw!KT30=2,ISBLANK(Raw!KU30)),"",1))))</f>
        <v/>
      </c>
      <c r="AN30" s="19" t="str">
        <f>IF(A30=0,"",IF(COUNTA(Raw!KX30:LF30)=0,"",IF(AND(COUNTIF(Raw!KX30:LB30,5)=1,COUNTA(Raw!KX30:LB30)=1,COUNTA(Raw!LC30:LF30)=0),"",IF(AND(COUNTIF(Raw!KX30:LB30,5)=0,COUNTA(Raw!KX30:LB30)&gt;0,COUNTA(Raw!LC30:LF30)&gt;0),"",1))))</f>
        <v/>
      </c>
      <c r="AO30" s="19" t="str">
        <f>IF(A30=0,"",IF(COUNTA(Raw!LM30:LU30)=0,"",IF(AND(Raw!LM30=1,ISBLANK(Raw!LN30)=FALSE,COUNTA(Raw!LO30:LU30)&gt;0),"",IF(AND(Raw!LM30=2,COUNTA(Raw!LN30:LU30)=0),"",1))))</f>
        <v/>
      </c>
      <c r="AP30" s="19" t="str">
        <f>IF(A30=0,"",IF(COUNTA(Raw!MY30:OG30)=0,"",IF(AND(Raw!MY30=2,COUNTA(Raw!MZ30:OG30)=0),"",IF(AND(Raw!MY30=1,COUNTA(Raw!MZ30:OG30)&gt;0),"",1))))</f>
        <v/>
      </c>
      <c r="AQ30" s="19" t="str">
        <f>IF(A30=0,"",IF(COUNTA(Raw!NC30:NW30)=0,"",IF(AND(COUNTIF(Raw!NC30:NG30,3)&gt;0,COUNTA(Raw!NH30:NQ30)&gt;0),"",IF(AND(COUNTA(Raw!NC30:NG30)&gt;0,COUNTIF(Raw!NC30:NG30,3)=0,COUNTA(Raw!NH30:NW30)=0),"",1))))</f>
        <v/>
      </c>
      <c r="AR30" s="19" t="str">
        <f>IF(A30=0,"",IF(COUNTA(Raw!NH30:NW30)=0,"",IF(AND(COUNTIF(Raw!NH30:NQ30,10)&gt;0,COUNTA(Raw!NR30:NW30)&gt;0),"",IF(AND(COUNTA(Raw!NH30:NQ30)&gt;0,COUNTIF(Raw!NH30:NQ30,10)=0,COUNTA(Raw!NR30:NY30)=0),"",1))))</f>
        <v/>
      </c>
      <c r="AS30" s="19" t="str">
        <f>IF(A30=0,"",IF(COUNTA(Raw!NY30:OG30)=0,"",IF(AND(Raw!NY30=1,COUNTA(Raw!NZ30:OG30)&gt;0),"",IF(AND(Raw!NY30=2,COUNTA(Raw!NZ30:OG30)=0),"",1))))</f>
        <v/>
      </c>
      <c r="AT30" s="19" t="str">
        <f>IF(A30=0,"",IF(COUNTA(Raw!OH30:OY30)=0,"",IF(AND(Raw!OH30=1,COUNTA(Raw!OI30:OY30)&gt;0),"",IF(AND(Raw!OH30=2,COUNTA(Raw!OI30:OY30)=0),"",1))))</f>
        <v/>
      </c>
      <c r="AU30" s="19" t="str">
        <f>IF(A30=0,"",IF(COUNTA(Raw!PR30:QB30)=0,"",
IF(AND(OR(AND(COUNTIF(Raw!PR30:QB30,1)=1,COUNTA(Raw!QI30:QY30)&gt;0),AND(COUNTIF(Raw!PR30:QB30,1)=0,COUNTA(Raw!QI30:QY30)=0)),OR(AND(COUNTIF(Raw!PR30:QB30,2)=1,COUNTA(Raw!QZ30:RP30)&gt;0),AND(COUNTIF(Raw!PR30:QB30,2)=0,COUNTA(Raw!QZ30:RP30)=0)),OR(AND(COUNTIF(Raw!PR30:QB30,3)=1,COUNTA(Raw!RQ30:SG30)&gt;0),AND(COUNTIF(Raw!PR30:QB30,3)=0,COUNTA(Raw!RQ30:SG30)=0)),OR(AND(COUNTIF(Raw!PR30:QB30,4)=1,COUNTA(Raw!SH30:ST30)&gt;0),AND(COUNTIF(Raw!PR30:QB30,4)=0,COUNTA(Raw!SH30:ST30)=0)),OR(AND(COUNTIF(Raw!PR30:QB30,5)=1,COUNTA(Raw!SU30:TG30)&gt;0),AND(COUNTIF(Raw!PR30:QB30,5)=0,COUNTA(Raw!SU30:TG30)=0)),OR(AND(COUNTIF(Raw!PR30:QB30,6)=1,COUNTA(Raw!TH30:TT30)&gt;0),AND(COUNTIF(Raw!PR30:QB30,6)=0,COUNTA(Raw!TH30:TT30)=0)),OR(AND(COUNTIF(Raw!PR30:QB30,7)=1,COUNTA(Raw!TU30:UI30)&gt;0),AND(COUNTIF(Raw!PR30:QB30,7)=0,COUNTA(Raw!TU30:UI30)=0)),OR(AND(COUNTIF(Raw!PR30:QB30,8)=1,COUNTA(Raw!UJ30:UV30)&gt;0),AND(COUNTIF(Raw!PR30:QB30,8)=0,COUNTA(Raw!UJ30:UV30)=0)),OR(AND(COUNTIF(Raw!PR30:QB30,9)=1,COUNTA(Raw!UW30:VG30)&gt;0),AND(COUNTIF(Raw!PR30:QB30,9)=0,COUNTA(Raw!UW30:VG30)=0)),OR(AND(COUNTIF(Raw!PR30:QB30,10)=1,COUNTA(Raw!VH30:VP30)&gt;0),AND(COUNTIF(Raw!PR30:QB30,10)=0,COUNTA(Raw!VH30:VP30)=0)),OR(AND(COUNTIF(Raw!PR30:QB30,11)=1,COUNTA(Raw!VQ30:WK30)&gt;0),AND(COUNTIF(Raw!PR30:QB30,11)=0,COUNTA(Raw!VQ30:WK30)=0))),"",1)))</f>
        <v/>
      </c>
      <c r="AV30" s="19" t="str">
        <f>IF(A30=0,"",IF(COUNTA(Raw!QI30:QY30)=0,"",IF(AND(OR(AND(Raw!QI30=4,COUNTIF(Raw!QR30:QY30,1)=0),Raw!QI30&lt;&gt;4),OR(AND(Raw!QJ30=4,COUNTIF(Raw!QR30:QY30,2)=0),Raw!QJ30&lt;&gt;4),OR(AND(Raw!QK30=4,COUNTIF(Raw!QR30:QY30,3)=0),Raw!QK30&lt;&gt;4),OR(AND(Raw!QL30=4,COUNTIF(Raw!QR30:QY30,4)=0),Raw!QL30&lt;&gt;4),OR(AND(Raw!QM30=4,COUNTIF(Raw!QR30:QY30,5)=0),Raw!QM30&lt;&gt;4),OR(AND(Raw!QN30=4,COUNTIF(Raw!QR30:QY30,6)=0),Raw!QN30&lt;&gt;4),OR(AND(Raw!QO30=4,COUNTIF(Raw!QR30:QY30,7)=0),Raw!QO30&lt;&gt;4),OR(AND(Raw!QP30=4,COUNTIF(Raw!QR30:QY30,8)=0),Raw!QP30&lt;&gt;4)),"",1)))</f>
        <v/>
      </c>
      <c r="AW30" t="str">
        <f>IF(A30=0,"",IF(COUNTA(Raw!QZ30:RP30)=0,"",IF(AND(OR(AND(Raw!QZ30=4,COUNTIF(Raw!RI30:RP30,1)=0),Raw!QZ30&lt;&gt;4),OR(AND(Raw!RA30=4,COUNTIF(Raw!RI30:RP30,2)=0),Raw!RA30&lt;&gt;4),OR(AND(Raw!RB30=4,COUNTIF(Raw!RI30:RP30,3)=0),Raw!RB30&lt;&gt;4),OR(AND(Raw!RC30=4,COUNTIF(Raw!RI30:RP30,4)=0),Raw!RC30&lt;&gt;4),OR(AND(Raw!RD30=4,COUNTIF(Raw!RI30:RP30,5)=0),Raw!RD30&lt;&gt;4),OR(AND(Raw!RE30=4,COUNTIF(Raw!RI30:RP30,6)=0),Raw!RE30&lt;&gt;4),OR(AND(Raw!RF30=4,COUNTIF(Raw!RI30:RP30,7)=0),Raw!RF30&lt;&gt;4),OR(AND(Raw!RG30=4,COUNTIF(Raw!RI30:RP30,8)=0),Raw!RG30&lt;&gt;4)),"",1)))</f>
        <v/>
      </c>
      <c r="AX30" t="str">
        <f>IF(A30=0,"",IF(COUNTA(Raw!RQ30:SG30)=0,"",IF(AND(OR(AND(Raw!RQ30=4,COUNTIF(Raw!RZ30:SG30,1)=0),Raw!RQ30&lt;&gt;4),OR(AND(Raw!RR30=4,COUNTIF(Raw!RZ30:SG30,2)=0),Raw!RR30&lt;&gt;4),OR(AND(Raw!RS30=4,COUNTIF(Raw!RZ30:SG30,3)=0),Raw!RS30&lt;&gt;4),OR(AND(Raw!RT30=4,COUNTIF(Raw!RZ30:SG30,4)=0),Raw!RT30&lt;&gt;4),OR(AND(Raw!RU30=4,COUNTIF(Raw!RZ30:SG30,5)=0),Raw!RU30&lt;&gt;4),OR(AND(Raw!RV30=4,COUNTIF(Raw!RZ30:SG30,6)=0),Raw!RV30&lt;&gt;4),OR(AND(Raw!RW30=4,COUNTIF(Raw!RZ30:SG30,7)=0),Raw!RW30&lt;&gt;4),OR(AND(Raw!RX30=4,COUNTIF(Raw!RZ30:SG30,8)=0),Raw!RX30&lt;&gt;4)),"",1)))</f>
        <v/>
      </c>
      <c r="AY30" t="str">
        <f>IF(A30=0,"",IF(COUNTA(Raw!SH30:ST30)=0,"",IF(AND(OR(AND(Raw!SH30=4,COUNTIF(Raw!SO30:ST30,1)=0),Raw!SH30&lt;&gt;4),OR(AND(Raw!SI30=4,COUNTIF(Raw!SO30:ST30,2)=0),Raw!SI30&lt;&gt;4),OR(AND(Raw!SJ30=4,COUNTIF(Raw!SO30:ST30,3)=0),Raw!SJ30&lt;&gt;4),OR(AND(Raw!SK30=4,COUNTIF(Raw!SO30:ST30,4)=0),Raw!SK30&lt;&gt;4),OR(AND(Raw!SL30=4,COUNTIF(Raw!SO30:ST30,5)=0),Raw!SL30&lt;&gt;4),OR(AND(Raw!SM30=4,COUNTIF(Raw!SO30:ST30,6)=0),Raw!SM30&lt;&gt;4)),"",1)))</f>
        <v/>
      </c>
      <c r="AZ30" t="str">
        <f>IF(A30=0,"",IF(COUNTA(Raw!SU30:TG30)=0,"",IF(AND(OR(AND(Raw!SU30=4,COUNTIF(Raw!TB30:TG30,1)=0),Raw!SU30&lt;&gt;4),OR(AND(Raw!SV30=4,COUNTIF(Raw!TB30:TG30,2)=0),Raw!SV30&lt;&gt;4),OR(AND(Raw!SW30=4,COUNTIF(Raw!TB30:TG30,3)=0),Raw!SW30&lt;&gt;4),OR(AND(Raw!SX30=4,COUNTIF(Raw!TB30:TG30,4)=0),Raw!SX30&lt;&gt;4),OR(AND(Raw!SY30=4,COUNTIF(Raw!TB30:TG30,5)=0),Raw!SY30&lt;&gt;4),OR(AND(Raw!SZ30=4,COUNTIF(Raw!TB30:TG30,6)=0),Raw!SZ30&lt;&gt;4)),"",1)))</f>
        <v/>
      </c>
      <c r="BA30" t="str">
        <f>IF(A30=0,"",IF(COUNTA(Raw!TH30:TT30)=0,"",IF(AND(OR(AND(Raw!TH30=4,COUNTIF(Raw!TO30:TT30,1)=0),Raw!TH30&lt;&gt;4),OR(AND(Raw!TI30=4,COUNTIF(Raw!TO30:TT30,2)=0),Raw!TI30&lt;&gt;4),OR(AND(Raw!TJ30=4,COUNTIF(Raw!TO30:TT30,3)=0),Raw!TJ30&lt;&gt;4),OR(AND(Raw!TK30=4,COUNTIF(Raw!TO30:TT30,4)=0),Raw!TK30&lt;&gt;4),OR(AND(Raw!TL30=4,COUNTIF(Raw!TO30:TT30,5)=0),Raw!TL30&lt;&gt;4),OR(AND(Raw!TM30=4,COUNTIF(Raw!TO30:TT30,6)=0),Raw!TM30&lt;&gt;4)),"",1)))</f>
        <v/>
      </c>
      <c r="BB30" t="str">
        <f>IF(A30=0,"",IF(COUNTA(Raw!TU30:UI30)=0,"",IF(AND(OR(AND(Raw!TU30=4,COUNTIF(Raw!UC30:UI30,1)=0),Raw!TU30&lt;&gt;4),OR(AND(Raw!TV30=4,COUNTIF(Raw!UC30:UI30,2)=0),Raw!TV30&lt;&gt;4),OR(AND(Raw!TW30=4,COUNTIF(Raw!UC30:UI30,3)=0),Raw!TW30&lt;&gt;4),OR(AND(Raw!TX30=4,COUNTIF(Raw!UC30:UI30,4)=0),Raw!TX30&lt;&gt;4),OR(AND(Raw!TY30=4,COUNTIF(Raw!UC30:UI30,5)=0),Raw!TY30&lt;&gt;4),OR(AND(Raw!TZ30=4,COUNTIF(Raw!UC30:UI30,6)=0),Raw!TZ30&lt;&gt;4),OR(AND(Raw!UA30=4,COUNTIF(Raw!UC30:UI30,7)=0),Raw!UA30&lt;&gt;4)),"",1)))</f>
        <v/>
      </c>
      <c r="BC30" t="str">
        <f>IF(A30=0,"",IF(COUNTA(Raw!UJ30:UV30)=0,"",IF(AND(OR(AND(Raw!UJ30=4,COUNTIF(Raw!UQ30:UV30,1)=0),Raw!UJ30&lt;&gt;4),OR(AND(Raw!UK30=4,COUNTIF(Raw!UQ30:UV30,2)=0),Raw!UK30&lt;&gt;4),OR(AND(Raw!UL30=4,COUNTIF(Raw!UQ30:UV30,3)=0),Raw!UL30&lt;&gt;4),OR(AND(Raw!UM30=4,COUNTIF(Raw!UQ30:UV30,4)=0),Raw!UM30&lt;&gt;4),OR(AND(Raw!UN30=4,COUNTIF(Raw!UQ30:UV30,5)=0),Raw!UN30&lt;&gt;4),OR(AND(Raw!UO30=4,COUNTIF(Raw!UQ30:UV30,6)=0),Raw!UO30&lt;&gt;4)),"",1)))</f>
        <v/>
      </c>
      <c r="BD30" t="str">
        <f>IF(A30=0,"",IF(COUNTA(Raw!UW30:VG30)=0,"",IF(AND(OR(AND(Raw!UW30=4,COUNTIF(Raw!VC30:VG30,1)=0),Raw!UW30&lt;&gt;4),OR(AND(Raw!UX30=4,COUNTIF(Raw!VC30:VG30,2)=0),Raw!UX30&lt;&gt;4),OR(AND(Raw!UY30=4,COUNTIF(Raw!VC30:VG30,3)=0),Raw!UY30&lt;&gt;4),OR(AND(Raw!UZ30=4,COUNTIF(Raw!VC30:VG30,4)=0),Raw!UZ30&lt;&gt;4),OR(AND(Raw!VA30=4,COUNTIF(Raw!VC30:VG30,5)=0),Raw!VA30&lt;&gt;4)),"",1)))</f>
        <v/>
      </c>
      <c r="BE30" t="str">
        <f>IF(A30=0,"",IF(COUNTA(Raw!VH30:VP30)=0,"",
IF(AND(
OR(AND(Raw!VH30=4,COUNTIF(Raw!VM30:VP30,1)=0),Raw!VH30&lt;&gt;4),
OR(AND(Raw!VI30=4,COUNTIF(Raw!VM30:VP30,2)=0),Raw!VI30&lt;&gt;4),
OR(AND(Raw!VJ30=4,COUNTIF(Raw!VM30:VP30,3)=0),Raw!VJ30&lt;&gt;4),
OR(AND(Raw!VK30=4,COUNTIF(Raw!VM30:VP30,4)=0),Raw!VK30&lt;&gt;4)
),"",1)))</f>
        <v/>
      </c>
      <c r="BF30" t="str">
        <f>IF(A30=0,"",IF(COUNTA(Raw!VQ30:WK30)=0,"",
IF(AND(
OR(AND(Raw!VQ30=4,COUNTIF(Raw!WB30:WK30,1)=0),Raw!VQ30&lt;&gt;4),
OR(AND(Raw!VR30=4,COUNTIF(Raw!WB30:WK30,2)=0),Raw!VR30&lt;&gt;4),
OR(AND(Raw!VS30=4,COUNTIF(Raw!WB30:WK30,3)=0),Raw!VS30&lt;&gt;4),
OR(AND(Raw!VT30=4,COUNTIF(Raw!WB30:WK30,4)=0),Raw!VT30&lt;&gt;4),
OR(AND(Raw!VU30=4,COUNTIF(Raw!WB30:WK30,5)=0),Raw!VU30&lt;&gt;4),
OR(AND(Raw!VV30=4,COUNTIF(Raw!WB30:WK30,6)=0),Raw!VV30&lt;&gt;4),
OR(AND(Raw!VW30=4,COUNTIF(Raw!WB30:WK30,7)=0),Raw!VW30&lt;&gt;4),
OR(AND(Raw!VX30=4,COUNTIF(Raw!WB30:WK30,8)=0),Raw!VX30&lt;&gt;4),
OR(AND(Raw!VY30=4,COUNTIF(Raw!WB30:WK30,9)=0),Raw!VX30&lt;&gt;4),
OR(AND(Raw!VZ30=4,COUNTIF(Raw!WB30:WK30,10)=0),Raw!VZ30&lt;&gt;4)
),"",1)))</f>
        <v/>
      </c>
      <c r="BG30" t="str">
        <f>IF(A30=0,"",IF(COUNTA(Raw!WL30:XB30)=0,"",
IF(AND(
OR(AND(Raw!WL30=4,COUNTIF(Raw!WU30:XB30,1)=0),Raw!WL30&lt;&gt;4),
OR(AND(Raw!WM30=4,COUNTIF(Raw!WU30:XB30,2)=0),Raw!WM30&lt;&gt;4),
OR(AND(Raw!WN30=4,COUNTIF(Raw!WU30:XB30,3)=0),Raw!WN30&lt;&gt;4),
OR(AND(Raw!WO30=4,COUNTIF(Raw!WU30:XB30,4)=0),Raw!WO30&lt;&gt;4),
OR(AND(Raw!WP30=4,COUNTIF(Raw!WU30:XB30,5)=0),Raw!WP30&lt;&gt;4),
OR(AND(Raw!WQ30=4,COUNTIF(Raw!WU30:XB30,6)=0),Raw!WQ30&lt;&gt;4),
OR(AND(Raw!WR30=4,COUNTIF(Raw!WU30:XB30,7)=0),Raw!WR30&lt;&gt;4),
OR(AND(Raw!WS30=4,COUNTIF(Raw!WU30:XB30,8)=0),Raw!WS30&lt;&gt;4)
),"",1)))</f>
        <v/>
      </c>
      <c r="BH30" t="str">
        <f>IF(A30=0,"",IF(COUNTA(Raw!XC30:XK30)=0,"",
IF(AND(
OR(AND(Raw!XC30=4,COUNTIF(Raw!XH30:XK30,1)=0),Raw!XC30&lt;&gt;4),
OR(AND(Raw!XD30=4,COUNTIF(Raw!XH30:XK30,2)=0),Raw!XD30&lt;&gt;4),
OR(AND(Raw!XE30=4,COUNTIF(Raw!XH30:XK30,3)=0),Raw!XE30&lt;&gt;4),
OR(AND(Raw!XF30=4,COUNTIF(Raw!XH30:XK30,4)=0),Raw!XF30&lt;&gt;4)
),"",1)))</f>
        <v/>
      </c>
      <c r="BI30" t="str">
        <f>IF(A30=0,"",IF(COUNTA(Raw!XL30:XT30)=0,"",
IF(AND(
OR(AND(Raw!XL30=4,COUNTIF(Raw!XQ30:XT30,1)=0),Raw!XL30&lt;&gt;4),
OR(AND(Raw!XM30=4,COUNTIF(Raw!XQ30:XT30,2)=0),Raw!XM30&lt;&gt;4),
OR(AND(Raw!XN30=4,COUNTIF(Raw!XQ30:XT30,3)=0),Raw!XN30&lt;&gt;4),
OR(AND(Raw!XO30=4,COUNTIF(Raw!XQ30:XT30,4)=0),Raw!XO30&lt;&gt;4)
),"",1)))</f>
        <v/>
      </c>
      <c r="BJ30" t="str">
        <f>IF(A30=0,"",IF(COUNTA(Raw!XU30:YI30)=0,"",
IF(AND(
OR(AND(Raw!XU30=4,COUNTIF(Raw!YC30:YI30,1)=0),Raw!XU30&lt;&gt;4),
OR(AND(Raw!XV30=4,COUNTIF(Raw!YC30:YI30,2)=0),Raw!XV30&lt;&gt;4),
OR(AND(Raw!XW30=4,COUNTIF(Raw!YC30:YI30,3)=0),Raw!XW30&lt;&gt;4),
OR(AND(Raw!XX30=4,COUNTIF(Raw!YC30:YI30,4)=0),Raw!XX30&lt;&gt;4),
OR(AND(Raw!XY30=4,COUNTIF(Raw!YC30:YI30,5)=0),Raw!XY30&lt;&gt;4),
OR(AND(Raw!XZ30=4,COUNTIF(Raw!YC30:YI30,6)=0),Raw!XZ30&lt;&gt;4),
OR(AND(Raw!YA30=4,COUNTIF(Raw!YC30:YI30,7)=0),Raw!YA30&lt;&gt;4)
),"",1)))</f>
        <v/>
      </c>
      <c r="BK30" t="str">
        <f>IF(A30=0,"",IF(COUNTA(Raw!YJ30:YR30)=0,"",
IF(AND(
OR(AND(Raw!YJ30=4,COUNTIF(Raw!YO30:YR30,1)=0),Raw!YJ30&lt;&gt;4),
OR(AND(Raw!YK30=4,COUNTIF(Raw!YO30:YR30,2)=0),Raw!YK30&lt;&gt;4),
OR(AND(Raw!YL30=4,COUNTIF(Raw!YO30:YR30,3)=0),Raw!YL30&lt;&gt;4),
OR(AND(Raw!YM30=4,COUNTIF(Raw!YO30:YR30,4)=0),Raw!YM30&lt;&gt;4)
),"",1)))</f>
        <v/>
      </c>
      <c r="BL30" t="str">
        <f>IF(A30=0,"",IF(COUNTA(Raw!YS30:YU30)=0,"",IF(AND(Raw!YS30=4,ISBLANK(Raw!YU30)),"",IF(AND(Raw!YS30&lt;&gt;4,ISBLANK(Raw!YU30)=FALSE),"",1))))</f>
        <v/>
      </c>
    </row>
    <row r="31" spans="1:64">
      <c r="A31" s="20">
        <f>Raw!A31</f>
        <v>0</v>
      </c>
      <c r="B31" s="19" t="str">
        <f>IF(A31=0,"",IF(AND(Raw!AC31=1,COUNTA(Raw!AR31:IC31)&gt;0,COUNTA(Raw!ID31:YU31)=0),"",IF(AND(Raw!AC31=2,COUNTA(Raw!AR31:IC31)=0,COUNTA(Raw!ID31:MV31)&gt;0,COUNTA(Raw!MW31:YU31)=0),"",IF(AND(Raw!AC31=3,COUNTA(Raw!AP31:MV31)=0,COUNTA(Raw!MW31:YU31)&gt;0),"",1))))</f>
        <v/>
      </c>
      <c r="C31" s="19" t="str">
        <f>IF(A31=0,"",IF(AND(Raw!AK31=1,ISBLANK(Raw!AM31)=FALSE,ISBLANK(Raw!AO31)),"",IF(AND(Raw!AK31=2,ISBLANK(Raw!AM31),ISBLANK(Raw!AO31)=FALSE),"",1)))</f>
        <v/>
      </c>
      <c r="D31" s="19" t="str">
        <f>IF(A31=0,"",IF(COUNTA(Raw!AS31:AZ31)=0,"",IF(AND(Raw!AS31+Raw!AT31=100,Raw!AU31+Raw!AV31=100,Raw!AW31+Raw!AX31=100,Raw!AY31+Raw!AZ31=100),"",1)))</f>
        <v/>
      </c>
      <c r="E31" s="19" t="str">
        <f>IF(A31=0,"",IF(ISBLANK(Raw!AQ31),"",IF(Raw!AQ31=1,"",1)))</f>
        <v/>
      </c>
      <c r="F31" s="19" t="str">
        <f>IF(A31=0,"",IF(ISBLANK(Raw!AR31),"",IF(AND(Raw!AR31&gt;=0,Raw!AR31&lt;=100),"",1)))</f>
        <v/>
      </c>
      <c r="G31" s="19" t="str">
        <f>IF(A31=0,"",IF(AND(ISBLANK(Raw!BA31),ISBLANK(Raw!AS31)),"",IF(AND(Raw!AS31&gt;0,ISBLANK(Raw!BA31)=FALSE),"",1)))</f>
        <v/>
      </c>
      <c r="H31" s="19" t="str">
        <f>IF(A31=0,"",IF(COUNTA(Raw!BA31:BH31)=0,"",IF(AND(Raw!BA31=0,COUNTA(Raw!BB31:BH31)=0),"",IF(AND(Raw!BA31&gt;0,COUNTA(Raw!BB31:BH31)&gt;0),"",1))))</f>
        <v/>
      </c>
      <c r="I31" s="19" t="str">
        <f>IF(A31=0,"",IF(AND(ISBLANK(Raw!BI31),ISBLANK(Raw!BJ31)),"",IF(AND(Raw!BI31=1,ISBLANK(Raw!BJ31)=FALSE),"",IF(AND(Raw!BI31=2,ISBLANK(Raw!BJ31)),"",1))))</f>
        <v/>
      </c>
      <c r="J31" s="19" t="str">
        <f>IF(A31=0,"",IF(AND(ISBLANK(Raw!AT31),COUNTBLANK(Raw!BK31:BQ31)),"",IF(AND(Raw!AT31&gt;0,COUNTA(Raw!BK31:BQ31)&gt;0),"",IF(AND(Raw!AT31=0,COUNTA(Raw!BK31:BQ31)=0),"",1))))</f>
        <v/>
      </c>
      <c r="K31" s="19" t="str">
        <f>IF(A31=0,"",IF(AND(ISBLANK(Raw!AS31),COUNTA(Raw!BR31:BX31)=0),"",IF(AND(Raw!AS31&gt;0,COUNTA(Raw!BR31:BX31)&gt;0),"",IF(AND(Raw!AS31=0,COUNTA(Raw!BR31:BX31)=0),"",1))))</f>
        <v/>
      </c>
      <c r="L31" s="19" t="str">
        <f>IF(A31=0,"",IF(AND(COUNTA(Raw!BK31:BX31)=0,COUNTA(Raw!BY31:CH31)=0),"",IF(AND(COUNTIF(Raw!BK31:BX31,1)&gt;0,COUNTA(Raw!BY31:CH31)&gt;0),"",IF(AND(COUNTIF(Raw!BK31:BX31,1)=0,COUNTA(Raw!BY31:CH31)=0),"",1))))</f>
        <v/>
      </c>
      <c r="M31" s="19" t="str">
        <f>IF(A31=0,"",IF(AND(COUNTA(Raw!BK31:BX31)=0,COUNTA(Raw!CI31:CR31)),"",IF(AND(COUNTIF(Raw!BK31:BX31,3)&gt;0,COUNTA(Raw!CI31:CR31)&gt;0),"",IF(AND(COUNTIF(Raw!BK31:BX31,3)=0,COUNTA(Raw!CI31:CR31)=0),"",1))))</f>
        <v/>
      </c>
      <c r="N31" s="19" t="str">
        <f>IF(A31=0,"",IF(COUNTA(Raw!CS31:DF31)=0,"",IF(AND(COUNTIF(Raw!CS31:CV31,1)=1,COUNTA(Raw!CW31:DA31)&gt;0,COUNTA(Raw!DB31:DF31)=0),"",IF(AND(COUNTIF(Raw!CS31:CV31,2)=1,COUNTA(Raw!CW31:DA31)=0,COUNTA(Raw!DB31:DF31)&gt;0),"",IF(AND(COUNTA(Raw!CS31:CV31)&gt;0,COUNTA(Raw!CW31:DF31)=0),"",1)))))</f>
        <v/>
      </c>
      <c r="O31" s="19" t="str">
        <f>IF(A31=0,"",IF(COUNTA(Raw!DG31:DP31)=0,"",IF(AND(COUNTIF(Raw!BK31:BQ31,1)&gt;0,OR(COUNTIF(Raw!DG31:DP31,1)=1,COUNTIF(Raw!DG31:DP31,2)=1,COUNTIF(Raw!DG31:DP31,3)=1)),"",IF(AND(COUNTIF(Raw!BK31:BQ31,1)=0,AND(COUNTIF(Raw!DG31:DP31,1)=0,COUNTIF(Raw!DG31:DP31,2)=0,COUNTIF(Raw!DG31:DP31,3)=0)),"",1))))</f>
        <v/>
      </c>
      <c r="P31" s="19" t="str">
        <f>IF(A31=0,"",IF(COUNTA(Raw!DG31:DR31)=0,"",IF(AND(COUNTIF(Raw!DG31:DP31,4)=1,ISBLANK(Raw!DQ31)=FALSE,ISBLANK(Raw!DR31)),"",IF(AND(COUNTIF(Raw!DG31:DP31,7)=1,ISBLANK(Raw!DQ31),ISBLANK(Raw!DR31)=FALSE),"",IF(AND(COUNTA(Raw!DG31:DP31)&gt;0,COUNTIF(Raw!DG31:DP31,4)=0,COUNTIF(Raw!DG31:DP31,7)=0,COUNTA(Raw!DQ31:DR31)=0),"",1)))))</f>
        <v/>
      </c>
      <c r="Q31" s="19" t="str">
        <f>IF(A31=0,"",IF(AND(COUNTA(Raw!DS31:DU31)=0,COUNTA(Raw!BK31:BQ31)=0),"",IF(AND(COUNTIF(Raw!BK31:BQ31,1)&gt;0,COUNTA(Raw!DS31:DU31)&gt;0),"",IF(AND(COUNTIF(Raw!BK31:BQ31,1)=0,COUNTA(Raw!DS31:DU31)=0),"",1))))</f>
        <v/>
      </c>
      <c r="R31" s="19" t="str">
        <f>IF(A31=0,"",IF(AND(ISBLANK(Raw!AT31),ISBLANK(Raw!EJ31)),"",IF(AND(Raw!AT31&gt;0,ISBLANK(Raw!EJ31)=FALSE,Raw!EJ31&gt;=0,Raw!EJ31&lt;=7),"",IF(AND(Raw!AT31=0,ISBLANK(Raw!EJ31)),"",1))))</f>
        <v/>
      </c>
      <c r="S31" t="str">
        <f>IF(A31=0,"",IF(AND(ISBLANK(Raw!AS31),ISBLANK(Raw!EK31)),"",IF(AND(Raw!AS31&gt;0,ISBLANK(Raw!EK31)=FALSE),"",IF(AND(Raw!AS31=0,ISBLANK(Raw!EK31)),"",1))))</f>
        <v/>
      </c>
      <c r="T31" s="19" t="str">
        <f>IF(A31=0,"",IF(AND(ISBLANK(Raw!AT31),COUNTA(Raw!EL31:EQ31)=0),"",IF(AND(Raw!AT31&gt;0,COUNTA(Raw!EL31:EQ31)&gt;0),"",IF(AND(Raw!AT31=0,COUNTA(Raw!EL31:EQ31)=0),"",1))))</f>
        <v/>
      </c>
      <c r="U31" t="str">
        <f>IF(A31=0,"",IF(AND(ISBLANK(Raw!AT31),COUNTA(Raw!ER31:EU31)=0),"",IF(AND(Raw!AT31&gt;0,COUNTA(Raw!ER31:EU31)&gt;0),"",IF(AND(Raw!AT31=0,COUNTA(Raw!ER31:EU31)=0),"",1))))</f>
        <v/>
      </c>
      <c r="V31" t="str">
        <f>IF(A31=0,"",IF(AND(ISBLANK(Raw!AS31),COUNTA(Raw!EV31:FA31)=0),"",IF(AND(Raw!AS31&gt;0,COUNTA(Raw!EV31:FA31)&gt;0),"",IF(AND(Raw!AS31=0,COUNTA(Raw!EV31:FA31)=0),"",1))))</f>
        <v/>
      </c>
      <c r="W31" t="str">
        <f>IF(A31=0,"",IF(AND(ISBLANK(Raw!AS31),COUNTA(Raw!FB31:FE31)=0),"",IF(AND(Raw!AS31&gt;0,COUNTA(Raw!FB31:FE31)&gt;0),"",IF(AND(Raw!AS31=0,COUNTA(Raw!FB31:FE31)=0),"",1))))</f>
        <v/>
      </c>
      <c r="X31" t="str">
        <f>IF(A31=0,"",IF(AND(ISBLANK(Raw!AT31),COUNTA(Raw!FF31:FI31)=0),"",IF(AND(Raw!AT31&gt;0,COUNTA(Raw!FF31:FI31)&gt;0),"",IF(AND(Raw!AT31=0,COUNTA(Raw!FF31:FI31)=0),"",1))))</f>
        <v/>
      </c>
      <c r="Y31" t="str">
        <f>IF(A31=0,"",IF(AND(ISBLANK(Raw!AS31),COUNTA(Raw!FJ31:FM31)=0),"",IF(AND(Raw!AS31&gt;0,COUNTA(Raw!FJ31:FM31)&gt;0),"",IF(AND(Raw!AS31=0,COUNTA(Raw!FJ31:FM31)=0),"",1))))</f>
        <v/>
      </c>
      <c r="Z31" t="str">
        <f>IF(A31=0,"",IF(AND(COUNTA(Raw!FN31:FT31)=0,ISBLANK(Raw!FU31)),"",IF(AND(COUNTIF(Raw!FN31:FT31,1)&gt;0,ISBLANK(Raw!FU31)=FALSE),"",IF(AND(COUNTIF(Raw!FN31:FT31,1)=0,ISBLANK(Raw!FU31)),"",1))))</f>
        <v/>
      </c>
      <c r="AA31" s="19" t="str">
        <f>IF(A31=0,"",IF(AND(ISBLANK(Raw!BI31),COUNTA(Raw!FV31:GH31)=0),"",IF(AND(Raw!BI31&lt;&gt;1,COUNTIF(Raw!FV31:GH31,6)=0),"",IF(Raw!BI31=1,"",1))))</f>
        <v/>
      </c>
      <c r="AB31" t="str">
        <f>IF(A31=0,"",IF(AND(ISBLANK(Raw!GI31),COUNTA(Raw!GJ31:GQ31)=0),"",IF(AND(Raw!GI31=1,COUNTA(Raw!GJ31:GQ31)&gt;0),"",IF(AND(Raw!GI31=2,COUNTA(Raw!GJ31:GQ31)=0),"",1))))</f>
        <v/>
      </c>
      <c r="AC31" s="19" t="str">
        <f>IF(A31=0,"",IF(AND(COUNTA(Raw!GY31:HF31)=0,ISBLANK(Raw!HG31)),"",IF(AND(OR(COUNTIF(Raw!GY31:HE31,1)&gt;0,COUNTIF(Raw!GY31:HE31,2)&gt;0),ISBLANK(Raw!HG31)=FALSE),"",IF(AND(COUNTA(Raw!GY31:HF31)&gt;0,ISBLANK(Raw!HG31),COUNTIF(Raw!GY31:HE31,1)=0,COUNTIF(Raw!GY31:HE31,2)=0),"",1))))</f>
        <v/>
      </c>
      <c r="AD31" s="19" t="str">
        <f>IF(A31=0,"",IF(COUNTA(Raw!HU31:IB31)=0,"",IF(AND(Raw!AK31&lt;&gt;2,COUNTIF(Raw!HU31:IA31,2)=0,COUNTIF(Raw!HU31:IA31,3)=0),"",IF(Raw!AK31=2,"",1))))</f>
        <v/>
      </c>
      <c r="AE31" s="19" t="str">
        <f>IF(A31=0,"",IF(AND(Raw!AK31=2,ISBLANK(Raw!IC31)=FALSE),"",IF(AND(Raw!AK31&lt;&gt;2,ISBLANK(Raw!IC31)),"",1)))</f>
        <v/>
      </c>
      <c r="AF31" s="19" t="str">
        <f>IF(A31=0,"",IF(COUNTA(Raw!ID31:IF31)=0,"",IF(AND(MATCH(2023-Raw!ID31,Code!$A$3:$A$12,1)=Raw!IF31,2023-Raw!ID31=Raw!IE31),"",1)))</f>
        <v/>
      </c>
      <c r="AG31" s="19" t="str">
        <f>IF(A31=0,"",IF(COUNTA(Raw!IG31:II31)=0,"",IF(AND(Raw!IG31=4,ISBLANK(Raw!II31)=FALSE),"",IF(AND(Raw!IG31&lt;&gt;4,ISBLANK(Raw!II31)),"",1))))</f>
        <v/>
      </c>
      <c r="AH31" s="19" t="str">
        <f>IF(A31=0,"",IF(COUNTA(Raw!IJ31:IM31)=0,"",IF(AND(Raw!IJ31=1,ISBLANK(Raw!IK31)=FALSE),"",IF(AND(Raw!IJ31=2,COUNTA(Raw!IK31:IM31)&gt;0),"",1))))</f>
        <v/>
      </c>
      <c r="AI31" s="19" t="str">
        <f>IF(A31=0,"",IF(COUNTA(Raw!IK31:IM31)=0,"",IF(AND(Raw!IK31=1,ISBLANK(Raw!IL31)=FALSE),"",IF(AND(Raw!IK31=2,COUNTA(Raw!IL31:IM31)=0),"",1))))</f>
        <v/>
      </c>
      <c r="AJ31" s="19" t="str">
        <f>IF(A31=0,"",IF(COUNTA(Raw!JD31:JJ31)=0,"",IF(AND(Raw!JD31&gt;600,COUNTA(Raw!JE31:JI31)&gt;0),"",IF(AND(Raw!JD31&lt;=600,COUNTA(Raw!JE31:JJ31)=0),"",1))))</f>
        <v/>
      </c>
      <c r="AK31" s="19" t="str">
        <f>IF(A31=0,"",IF(COUNTA(Raw!JK31:KA31)=0,"",IF(AND(Raw!JK31=1,COUNTA(Raw!JM31:JV31)&gt;0),"",IF(AND(Raw!JK31=3,COUNTA(Raw!JM31:JV31)&gt;0,COUNTA(Raw!JW31:KA31)=0),"",IF(AND(ISBLANK(Raw!JK31)=FALSE,Raw!JK31&lt;&gt;1,Raw!JK31&lt;&gt;3,COUNTA(Raw!JM31:KA31)=0),"",1)))))</f>
        <v/>
      </c>
      <c r="AL31" s="19" t="str">
        <f>IF(A31=0,"",IF(COUNTA(Raw!JW31:KA31)=0,"",IF(AND(COUNTIF(Raw!JW31:JZ31,4)=0,COUNTA(Raw!JW31:JZ31)&gt;0,ISBLANK(Raw!KA31)=FALSE),"",IF(AND(COUNTIF(Raw!JW31:KA31,4)&gt;0,ISBLANK(Raw!KA31)),"",1))))</f>
        <v/>
      </c>
      <c r="AM31" s="19" t="str">
        <f>IF(A31=0,"",IF(COUNTA(Raw!KT31:KU31)=0,"",IF(AND(Raw!KT31=1,ISBLANK(Raw!KU31)=FALSE),"",IF(AND(Raw!KT31=2,ISBLANK(Raw!KU31)),"",1))))</f>
        <v/>
      </c>
      <c r="AN31" s="19" t="str">
        <f>IF(A31=0,"",IF(COUNTA(Raw!KX31:LF31)=0,"",IF(AND(COUNTIF(Raw!KX31:LB31,5)=1,COUNTA(Raw!KX31:LB31)=1,COUNTA(Raw!LC31:LF31)=0),"",IF(AND(COUNTIF(Raw!KX31:LB31,5)=0,COUNTA(Raw!KX31:LB31)&gt;0,COUNTA(Raw!LC31:LF31)&gt;0),"",1))))</f>
        <v/>
      </c>
      <c r="AO31" s="19" t="str">
        <f>IF(A31=0,"",IF(COUNTA(Raw!LM31:LU31)=0,"",IF(AND(Raw!LM31=1,ISBLANK(Raw!LN31)=FALSE,COUNTA(Raw!LO31:LU31)&gt;0),"",IF(AND(Raw!LM31=2,COUNTA(Raw!LN31:LU31)=0),"",1))))</f>
        <v/>
      </c>
      <c r="AP31" s="19" t="str">
        <f>IF(A31=0,"",IF(COUNTA(Raw!MY31:OG31)=0,"",IF(AND(Raw!MY31=2,COUNTA(Raw!MZ31:OG31)=0),"",IF(AND(Raw!MY31=1,COUNTA(Raw!MZ31:OG31)&gt;0),"",1))))</f>
        <v/>
      </c>
      <c r="AQ31" s="19" t="str">
        <f>IF(A31=0,"",IF(COUNTA(Raw!NC31:NW31)=0,"",IF(AND(COUNTIF(Raw!NC31:NG31,3)&gt;0,COUNTA(Raw!NH31:NQ31)&gt;0),"",IF(AND(COUNTA(Raw!NC31:NG31)&gt;0,COUNTIF(Raw!NC31:NG31,3)=0,COUNTA(Raw!NH31:NW31)=0),"",1))))</f>
        <v/>
      </c>
      <c r="AR31" s="19" t="str">
        <f>IF(A31=0,"",IF(COUNTA(Raw!NH31:NW31)=0,"",IF(AND(COUNTIF(Raw!NH31:NQ31,10)&gt;0,COUNTA(Raw!NR31:NW31)&gt;0),"",IF(AND(COUNTA(Raw!NH31:NQ31)&gt;0,COUNTIF(Raw!NH31:NQ31,10)=0,COUNTA(Raw!NR31:NY31)=0),"",1))))</f>
        <v/>
      </c>
      <c r="AS31" s="19" t="str">
        <f>IF(A31=0,"",IF(COUNTA(Raw!NY31:OG31)=0,"",IF(AND(Raw!NY31=1,COUNTA(Raw!NZ31:OG31)&gt;0),"",IF(AND(Raw!NY31=2,COUNTA(Raw!NZ31:OG31)=0),"",1))))</f>
        <v/>
      </c>
      <c r="AT31" s="19" t="str">
        <f>IF(A31=0,"",IF(COUNTA(Raw!OH31:OY31)=0,"",IF(AND(Raw!OH31=1,COUNTA(Raw!OI31:OY31)&gt;0),"",IF(AND(Raw!OH31=2,COUNTA(Raw!OI31:OY31)=0),"",1))))</f>
        <v/>
      </c>
      <c r="AU31" s="19" t="str">
        <f>IF(A31=0,"",IF(COUNTA(Raw!PR31:QB31)=0,"",
IF(AND(OR(AND(COUNTIF(Raw!PR31:QB31,1)=1,COUNTA(Raw!QI31:QY31)&gt;0),AND(COUNTIF(Raw!PR31:QB31,1)=0,COUNTA(Raw!QI31:QY31)=0)),OR(AND(COUNTIF(Raw!PR31:QB31,2)=1,COUNTA(Raw!QZ31:RP31)&gt;0),AND(COUNTIF(Raw!PR31:QB31,2)=0,COUNTA(Raw!QZ31:RP31)=0)),OR(AND(COUNTIF(Raw!PR31:QB31,3)=1,COUNTA(Raw!RQ31:SG31)&gt;0),AND(COUNTIF(Raw!PR31:QB31,3)=0,COUNTA(Raw!RQ31:SG31)=0)),OR(AND(COUNTIF(Raw!PR31:QB31,4)=1,COUNTA(Raw!SH31:ST31)&gt;0),AND(COUNTIF(Raw!PR31:QB31,4)=0,COUNTA(Raw!SH31:ST31)=0)),OR(AND(COUNTIF(Raw!PR31:QB31,5)=1,COUNTA(Raw!SU31:TG31)&gt;0),AND(COUNTIF(Raw!PR31:QB31,5)=0,COUNTA(Raw!SU31:TG31)=0)),OR(AND(COUNTIF(Raw!PR31:QB31,6)=1,COUNTA(Raw!TH31:TT31)&gt;0),AND(COUNTIF(Raw!PR31:QB31,6)=0,COUNTA(Raw!TH31:TT31)=0)),OR(AND(COUNTIF(Raw!PR31:QB31,7)=1,COUNTA(Raw!TU31:UI31)&gt;0),AND(COUNTIF(Raw!PR31:QB31,7)=0,COUNTA(Raw!TU31:UI31)=0)),OR(AND(COUNTIF(Raw!PR31:QB31,8)=1,COUNTA(Raw!UJ31:UV31)&gt;0),AND(COUNTIF(Raw!PR31:QB31,8)=0,COUNTA(Raw!UJ31:UV31)=0)),OR(AND(COUNTIF(Raw!PR31:QB31,9)=1,COUNTA(Raw!UW31:VG31)&gt;0),AND(COUNTIF(Raw!PR31:QB31,9)=0,COUNTA(Raw!UW31:VG31)=0)),OR(AND(COUNTIF(Raw!PR31:QB31,10)=1,COUNTA(Raw!VH31:VP31)&gt;0),AND(COUNTIF(Raw!PR31:QB31,10)=0,COUNTA(Raw!VH31:VP31)=0)),OR(AND(COUNTIF(Raw!PR31:QB31,11)=1,COUNTA(Raw!VQ31:WK31)&gt;0),AND(COUNTIF(Raw!PR31:QB31,11)=0,COUNTA(Raw!VQ31:WK31)=0))),"",1)))</f>
        <v/>
      </c>
      <c r="AV31" s="19" t="str">
        <f>IF(A31=0,"",IF(COUNTA(Raw!QI31:QY31)=0,"",IF(AND(OR(AND(Raw!QI31=4,COUNTIF(Raw!QR31:QY31,1)=0),Raw!QI31&lt;&gt;4),OR(AND(Raw!QJ31=4,COUNTIF(Raw!QR31:QY31,2)=0),Raw!QJ31&lt;&gt;4),OR(AND(Raw!QK31=4,COUNTIF(Raw!QR31:QY31,3)=0),Raw!QK31&lt;&gt;4),OR(AND(Raw!QL31=4,COUNTIF(Raw!QR31:QY31,4)=0),Raw!QL31&lt;&gt;4),OR(AND(Raw!QM31=4,COUNTIF(Raw!QR31:QY31,5)=0),Raw!QM31&lt;&gt;4),OR(AND(Raw!QN31=4,COUNTIF(Raw!QR31:QY31,6)=0),Raw!QN31&lt;&gt;4),OR(AND(Raw!QO31=4,COUNTIF(Raw!QR31:QY31,7)=0),Raw!QO31&lt;&gt;4),OR(AND(Raw!QP31=4,COUNTIF(Raw!QR31:QY31,8)=0),Raw!QP31&lt;&gt;4)),"",1)))</f>
        <v/>
      </c>
      <c r="AW31" t="str">
        <f>IF(A31=0,"",IF(COUNTA(Raw!QZ31:RP31)=0,"",IF(AND(OR(AND(Raw!QZ31=4,COUNTIF(Raw!RI31:RP31,1)=0),Raw!QZ31&lt;&gt;4),OR(AND(Raw!RA31=4,COUNTIF(Raw!RI31:RP31,2)=0),Raw!RA31&lt;&gt;4),OR(AND(Raw!RB31=4,COUNTIF(Raw!RI31:RP31,3)=0),Raw!RB31&lt;&gt;4),OR(AND(Raw!RC31=4,COUNTIF(Raw!RI31:RP31,4)=0),Raw!RC31&lt;&gt;4),OR(AND(Raw!RD31=4,COUNTIF(Raw!RI31:RP31,5)=0),Raw!RD31&lt;&gt;4),OR(AND(Raw!RE31=4,COUNTIF(Raw!RI31:RP31,6)=0),Raw!RE31&lt;&gt;4),OR(AND(Raw!RF31=4,COUNTIF(Raw!RI31:RP31,7)=0),Raw!RF31&lt;&gt;4),OR(AND(Raw!RG31=4,COUNTIF(Raw!RI31:RP31,8)=0),Raw!RG31&lt;&gt;4)),"",1)))</f>
        <v/>
      </c>
      <c r="AX31" t="str">
        <f>IF(A31=0,"",IF(COUNTA(Raw!RQ31:SG31)=0,"",IF(AND(OR(AND(Raw!RQ31=4,COUNTIF(Raw!RZ31:SG31,1)=0),Raw!RQ31&lt;&gt;4),OR(AND(Raw!RR31=4,COUNTIF(Raw!RZ31:SG31,2)=0),Raw!RR31&lt;&gt;4),OR(AND(Raw!RS31=4,COUNTIF(Raw!RZ31:SG31,3)=0),Raw!RS31&lt;&gt;4),OR(AND(Raw!RT31=4,COUNTIF(Raw!RZ31:SG31,4)=0),Raw!RT31&lt;&gt;4),OR(AND(Raw!RU31=4,COUNTIF(Raw!RZ31:SG31,5)=0),Raw!RU31&lt;&gt;4),OR(AND(Raw!RV31=4,COUNTIF(Raw!RZ31:SG31,6)=0),Raw!RV31&lt;&gt;4),OR(AND(Raw!RW31=4,COUNTIF(Raw!RZ31:SG31,7)=0),Raw!RW31&lt;&gt;4),OR(AND(Raw!RX31=4,COUNTIF(Raw!RZ31:SG31,8)=0),Raw!RX31&lt;&gt;4)),"",1)))</f>
        <v/>
      </c>
      <c r="AY31" t="str">
        <f>IF(A31=0,"",IF(COUNTA(Raw!SH31:ST31)=0,"",IF(AND(OR(AND(Raw!SH31=4,COUNTIF(Raw!SO31:ST31,1)=0),Raw!SH31&lt;&gt;4),OR(AND(Raw!SI31=4,COUNTIF(Raw!SO31:ST31,2)=0),Raw!SI31&lt;&gt;4),OR(AND(Raw!SJ31=4,COUNTIF(Raw!SO31:ST31,3)=0),Raw!SJ31&lt;&gt;4),OR(AND(Raw!SK31=4,COUNTIF(Raw!SO31:ST31,4)=0),Raw!SK31&lt;&gt;4),OR(AND(Raw!SL31=4,COUNTIF(Raw!SO31:ST31,5)=0),Raw!SL31&lt;&gt;4),OR(AND(Raw!SM31=4,COUNTIF(Raw!SO31:ST31,6)=0),Raw!SM31&lt;&gt;4)),"",1)))</f>
        <v/>
      </c>
      <c r="AZ31" t="str">
        <f>IF(A31=0,"",IF(COUNTA(Raw!SU31:TG31)=0,"",IF(AND(OR(AND(Raw!SU31=4,COUNTIF(Raw!TB31:TG31,1)=0),Raw!SU31&lt;&gt;4),OR(AND(Raw!SV31=4,COUNTIF(Raw!TB31:TG31,2)=0),Raw!SV31&lt;&gt;4),OR(AND(Raw!SW31=4,COUNTIF(Raw!TB31:TG31,3)=0),Raw!SW31&lt;&gt;4),OR(AND(Raw!SX31=4,COUNTIF(Raw!TB31:TG31,4)=0),Raw!SX31&lt;&gt;4),OR(AND(Raw!SY31=4,COUNTIF(Raw!TB31:TG31,5)=0),Raw!SY31&lt;&gt;4),OR(AND(Raw!SZ31=4,COUNTIF(Raw!TB31:TG31,6)=0),Raw!SZ31&lt;&gt;4)),"",1)))</f>
        <v/>
      </c>
      <c r="BA31" t="str">
        <f>IF(A31=0,"",IF(COUNTA(Raw!TH31:TT31)=0,"",IF(AND(OR(AND(Raw!TH31=4,COUNTIF(Raw!TO31:TT31,1)=0),Raw!TH31&lt;&gt;4),OR(AND(Raw!TI31=4,COUNTIF(Raw!TO31:TT31,2)=0),Raw!TI31&lt;&gt;4),OR(AND(Raw!TJ31=4,COUNTIF(Raw!TO31:TT31,3)=0),Raw!TJ31&lt;&gt;4),OR(AND(Raw!TK31=4,COUNTIF(Raw!TO31:TT31,4)=0),Raw!TK31&lt;&gt;4),OR(AND(Raw!TL31=4,COUNTIF(Raw!TO31:TT31,5)=0),Raw!TL31&lt;&gt;4),OR(AND(Raw!TM31=4,COUNTIF(Raw!TO31:TT31,6)=0),Raw!TM31&lt;&gt;4)),"",1)))</f>
        <v/>
      </c>
      <c r="BB31" t="str">
        <f>IF(A31=0,"",IF(COUNTA(Raw!TU31:UI31)=0,"",IF(AND(OR(AND(Raw!TU31=4,COUNTIF(Raw!UC31:UI31,1)=0),Raw!TU31&lt;&gt;4),OR(AND(Raw!TV31=4,COUNTIF(Raw!UC31:UI31,2)=0),Raw!TV31&lt;&gt;4),OR(AND(Raw!TW31=4,COUNTIF(Raw!UC31:UI31,3)=0),Raw!TW31&lt;&gt;4),OR(AND(Raw!TX31=4,COUNTIF(Raw!UC31:UI31,4)=0),Raw!TX31&lt;&gt;4),OR(AND(Raw!TY31=4,COUNTIF(Raw!UC31:UI31,5)=0),Raw!TY31&lt;&gt;4),OR(AND(Raw!TZ31=4,COUNTIF(Raw!UC31:UI31,6)=0),Raw!TZ31&lt;&gt;4),OR(AND(Raw!UA31=4,COUNTIF(Raw!UC31:UI31,7)=0),Raw!UA31&lt;&gt;4)),"",1)))</f>
        <v/>
      </c>
      <c r="BC31" t="str">
        <f>IF(A31=0,"",IF(COUNTA(Raw!UJ31:UV31)=0,"",IF(AND(OR(AND(Raw!UJ31=4,COUNTIF(Raw!UQ31:UV31,1)=0),Raw!UJ31&lt;&gt;4),OR(AND(Raw!UK31=4,COUNTIF(Raw!UQ31:UV31,2)=0),Raw!UK31&lt;&gt;4),OR(AND(Raw!UL31=4,COUNTIF(Raw!UQ31:UV31,3)=0),Raw!UL31&lt;&gt;4),OR(AND(Raw!UM31=4,COUNTIF(Raw!UQ31:UV31,4)=0),Raw!UM31&lt;&gt;4),OR(AND(Raw!UN31=4,COUNTIF(Raw!UQ31:UV31,5)=0),Raw!UN31&lt;&gt;4),OR(AND(Raw!UO31=4,COUNTIF(Raw!UQ31:UV31,6)=0),Raw!UO31&lt;&gt;4)),"",1)))</f>
        <v/>
      </c>
      <c r="BD31" t="str">
        <f>IF(A31=0,"",IF(COUNTA(Raw!UW31:VG31)=0,"",IF(AND(OR(AND(Raw!UW31=4,COUNTIF(Raw!VC31:VG31,1)=0),Raw!UW31&lt;&gt;4),OR(AND(Raw!UX31=4,COUNTIF(Raw!VC31:VG31,2)=0),Raw!UX31&lt;&gt;4),OR(AND(Raw!UY31=4,COUNTIF(Raw!VC31:VG31,3)=0),Raw!UY31&lt;&gt;4),OR(AND(Raw!UZ31=4,COUNTIF(Raw!VC31:VG31,4)=0),Raw!UZ31&lt;&gt;4),OR(AND(Raw!VA31=4,COUNTIF(Raw!VC31:VG31,5)=0),Raw!VA31&lt;&gt;4)),"",1)))</f>
        <v/>
      </c>
      <c r="BE31" t="str">
        <f>IF(A31=0,"",IF(COUNTA(Raw!VH31:VP31)=0,"",
IF(AND(
OR(AND(Raw!VH31=4,COUNTIF(Raw!VM31:VP31,1)=0),Raw!VH31&lt;&gt;4),
OR(AND(Raw!VI31=4,COUNTIF(Raw!VM31:VP31,2)=0),Raw!VI31&lt;&gt;4),
OR(AND(Raw!VJ31=4,COUNTIF(Raw!VM31:VP31,3)=0),Raw!VJ31&lt;&gt;4),
OR(AND(Raw!VK31=4,COUNTIF(Raw!VM31:VP31,4)=0),Raw!VK31&lt;&gt;4)
),"",1)))</f>
        <v/>
      </c>
      <c r="BF31" t="str">
        <f>IF(A31=0,"",IF(COUNTA(Raw!VQ31:WK31)=0,"",
IF(AND(
OR(AND(Raw!VQ31=4,COUNTIF(Raw!WB31:WK31,1)=0),Raw!VQ31&lt;&gt;4),
OR(AND(Raw!VR31=4,COUNTIF(Raw!WB31:WK31,2)=0),Raw!VR31&lt;&gt;4),
OR(AND(Raw!VS31=4,COUNTIF(Raw!WB31:WK31,3)=0),Raw!VS31&lt;&gt;4),
OR(AND(Raw!VT31=4,COUNTIF(Raw!WB31:WK31,4)=0),Raw!VT31&lt;&gt;4),
OR(AND(Raw!VU31=4,COUNTIF(Raw!WB31:WK31,5)=0),Raw!VU31&lt;&gt;4),
OR(AND(Raw!VV31=4,COUNTIF(Raw!WB31:WK31,6)=0),Raw!VV31&lt;&gt;4),
OR(AND(Raw!VW31=4,COUNTIF(Raw!WB31:WK31,7)=0),Raw!VW31&lt;&gt;4),
OR(AND(Raw!VX31=4,COUNTIF(Raw!WB31:WK31,8)=0),Raw!VX31&lt;&gt;4),
OR(AND(Raw!VY31=4,COUNTIF(Raw!WB31:WK31,9)=0),Raw!VX31&lt;&gt;4),
OR(AND(Raw!VZ31=4,COUNTIF(Raw!WB31:WK31,10)=0),Raw!VZ31&lt;&gt;4)
),"",1)))</f>
        <v/>
      </c>
      <c r="BG31" t="str">
        <f>IF(A31=0,"",IF(COUNTA(Raw!WL31:XB31)=0,"",
IF(AND(
OR(AND(Raw!WL31=4,COUNTIF(Raw!WU31:XB31,1)=0),Raw!WL31&lt;&gt;4),
OR(AND(Raw!WM31=4,COUNTIF(Raw!WU31:XB31,2)=0),Raw!WM31&lt;&gt;4),
OR(AND(Raw!WN31=4,COUNTIF(Raw!WU31:XB31,3)=0),Raw!WN31&lt;&gt;4),
OR(AND(Raw!WO31=4,COUNTIF(Raw!WU31:XB31,4)=0),Raw!WO31&lt;&gt;4),
OR(AND(Raw!WP31=4,COUNTIF(Raw!WU31:XB31,5)=0),Raw!WP31&lt;&gt;4),
OR(AND(Raw!WQ31=4,COUNTIF(Raw!WU31:XB31,6)=0),Raw!WQ31&lt;&gt;4),
OR(AND(Raw!WR31=4,COUNTIF(Raw!WU31:XB31,7)=0),Raw!WR31&lt;&gt;4),
OR(AND(Raw!WS31=4,COUNTIF(Raw!WU31:XB31,8)=0),Raw!WS31&lt;&gt;4)
),"",1)))</f>
        <v/>
      </c>
      <c r="BH31" t="str">
        <f>IF(A31=0,"",IF(COUNTA(Raw!XC31:XK31)=0,"",
IF(AND(
OR(AND(Raw!XC31=4,COUNTIF(Raw!XH31:XK31,1)=0),Raw!XC31&lt;&gt;4),
OR(AND(Raw!XD31=4,COUNTIF(Raw!XH31:XK31,2)=0),Raw!XD31&lt;&gt;4),
OR(AND(Raw!XE31=4,COUNTIF(Raw!XH31:XK31,3)=0),Raw!XE31&lt;&gt;4),
OR(AND(Raw!XF31=4,COUNTIF(Raw!XH31:XK31,4)=0),Raw!XF31&lt;&gt;4)
),"",1)))</f>
        <v/>
      </c>
      <c r="BI31" t="str">
        <f>IF(A31=0,"",IF(COUNTA(Raw!XL31:XT31)=0,"",
IF(AND(
OR(AND(Raw!XL31=4,COUNTIF(Raw!XQ31:XT31,1)=0),Raw!XL31&lt;&gt;4),
OR(AND(Raw!XM31=4,COUNTIF(Raw!XQ31:XT31,2)=0),Raw!XM31&lt;&gt;4),
OR(AND(Raw!XN31=4,COUNTIF(Raw!XQ31:XT31,3)=0),Raw!XN31&lt;&gt;4),
OR(AND(Raw!XO31=4,COUNTIF(Raw!XQ31:XT31,4)=0),Raw!XO31&lt;&gt;4)
),"",1)))</f>
        <v/>
      </c>
      <c r="BJ31" t="str">
        <f>IF(A31=0,"",IF(COUNTA(Raw!XU31:YI31)=0,"",
IF(AND(
OR(AND(Raw!XU31=4,COUNTIF(Raw!YC31:YI31,1)=0),Raw!XU31&lt;&gt;4),
OR(AND(Raw!XV31=4,COUNTIF(Raw!YC31:YI31,2)=0),Raw!XV31&lt;&gt;4),
OR(AND(Raw!XW31=4,COUNTIF(Raw!YC31:YI31,3)=0),Raw!XW31&lt;&gt;4),
OR(AND(Raw!XX31=4,COUNTIF(Raw!YC31:YI31,4)=0),Raw!XX31&lt;&gt;4),
OR(AND(Raw!XY31=4,COUNTIF(Raw!YC31:YI31,5)=0),Raw!XY31&lt;&gt;4),
OR(AND(Raw!XZ31=4,COUNTIF(Raw!YC31:YI31,6)=0),Raw!XZ31&lt;&gt;4),
OR(AND(Raw!YA31=4,COUNTIF(Raw!YC31:YI31,7)=0),Raw!YA31&lt;&gt;4)
),"",1)))</f>
        <v/>
      </c>
      <c r="BK31" t="str">
        <f>IF(A31=0,"",IF(COUNTA(Raw!YJ31:YR31)=0,"",
IF(AND(
OR(AND(Raw!YJ31=4,COUNTIF(Raw!YO31:YR31,1)=0),Raw!YJ31&lt;&gt;4),
OR(AND(Raw!YK31=4,COUNTIF(Raw!YO31:YR31,2)=0),Raw!YK31&lt;&gt;4),
OR(AND(Raw!YL31=4,COUNTIF(Raw!YO31:YR31,3)=0),Raw!YL31&lt;&gt;4),
OR(AND(Raw!YM31=4,COUNTIF(Raw!YO31:YR31,4)=0),Raw!YM31&lt;&gt;4)
),"",1)))</f>
        <v/>
      </c>
      <c r="BL31" t="str">
        <f>IF(A31=0,"",IF(COUNTA(Raw!YS31:YU31)=0,"",IF(AND(Raw!YS31=4,ISBLANK(Raw!YU31)),"",IF(AND(Raw!YS31&lt;&gt;4,ISBLANK(Raw!YU31)=FALSE),"",1))))</f>
        <v/>
      </c>
    </row>
    <row r="32" spans="1:64">
      <c r="A32" s="20">
        <f>Raw!A32</f>
        <v>0</v>
      </c>
      <c r="B32" s="19" t="str">
        <f>IF(A32=0,"",IF(AND(Raw!AC32=1,COUNTA(Raw!AR32:IC32)&gt;0,COUNTA(Raw!ID32:YU32)=0),"",IF(AND(Raw!AC32=2,COUNTA(Raw!AR32:IC32)=0,COUNTA(Raw!ID32:MV32)&gt;0,COUNTA(Raw!MW32:YU32)=0),"",IF(AND(Raw!AC32=3,COUNTA(Raw!AP32:MV32)=0,COUNTA(Raw!MW32:YU32)&gt;0),"",1))))</f>
        <v/>
      </c>
      <c r="C32" s="19" t="str">
        <f>IF(A32=0,"",IF(AND(Raw!AK32=1,ISBLANK(Raw!AM32)=FALSE,ISBLANK(Raw!AO32)),"",IF(AND(Raw!AK32=2,ISBLANK(Raw!AM32),ISBLANK(Raw!AO32)=FALSE),"",1)))</f>
        <v/>
      </c>
      <c r="D32" s="19" t="str">
        <f>IF(A32=0,"",IF(COUNTA(Raw!AS32:AZ32)=0,"",IF(AND(Raw!AS32+Raw!AT32=100,Raw!AU32+Raw!AV32=100,Raw!AW32+Raw!AX32=100,Raw!AY32+Raw!AZ32=100),"",1)))</f>
        <v/>
      </c>
      <c r="E32" s="19" t="str">
        <f>IF(A32=0,"",IF(ISBLANK(Raw!AQ32),"",IF(Raw!AQ32=1,"",1)))</f>
        <v/>
      </c>
      <c r="F32" s="19" t="str">
        <f>IF(A32=0,"",IF(ISBLANK(Raw!AR32),"",IF(AND(Raw!AR32&gt;=0,Raw!AR32&lt;=100),"",1)))</f>
        <v/>
      </c>
      <c r="G32" s="19" t="str">
        <f>IF(A32=0,"",IF(AND(ISBLANK(Raw!BA32),ISBLANK(Raw!AS32)),"",IF(AND(Raw!AS32&gt;0,ISBLANK(Raw!BA32)=FALSE),"",1)))</f>
        <v/>
      </c>
      <c r="H32" s="19" t="str">
        <f>IF(A32=0,"",IF(COUNTA(Raw!BA32:BH32)=0,"",IF(AND(Raw!BA32=0,COUNTA(Raw!BB32:BH32)=0),"",IF(AND(Raw!BA32&gt;0,COUNTA(Raw!BB32:BH32)&gt;0),"",1))))</f>
        <v/>
      </c>
      <c r="I32" s="19" t="str">
        <f>IF(A32=0,"",IF(AND(ISBLANK(Raw!BI32),ISBLANK(Raw!BJ32)),"",IF(AND(Raw!BI32=1,ISBLANK(Raw!BJ32)=FALSE),"",IF(AND(Raw!BI32=2,ISBLANK(Raw!BJ32)),"",1))))</f>
        <v/>
      </c>
      <c r="J32" s="19" t="str">
        <f>IF(A32=0,"",IF(AND(ISBLANK(Raw!AT32),COUNTBLANK(Raw!BK32:BQ32)),"",IF(AND(Raw!AT32&gt;0,COUNTA(Raw!BK32:BQ32)&gt;0),"",IF(AND(Raw!AT32=0,COUNTA(Raw!BK32:BQ32)=0),"",1))))</f>
        <v/>
      </c>
      <c r="K32" s="19" t="str">
        <f>IF(A32=0,"",IF(AND(ISBLANK(Raw!AS32),COUNTA(Raw!BR32:BX32)=0),"",IF(AND(Raw!AS32&gt;0,COUNTA(Raw!BR32:BX32)&gt;0),"",IF(AND(Raw!AS32=0,COUNTA(Raw!BR32:BX32)=0),"",1))))</f>
        <v/>
      </c>
      <c r="L32" s="19" t="str">
        <f>IF(A32=0,"",IF(AND(COUNTA(Raw!BK32:BX32)=0,COUNTA(Raw!BY32:CH32)=0),"",IF(AND(COUNTIF(Raw!BK32:BX32,1)&gt;0,COUNTA(Raw!BY32:CH32)&gt;0),"",IF(AND(COUNTIF(Raw!BK32:BX32,1)=0,COUNTA(Raw!BY32:CH32)=0),"",1))))</f>
        <v/>
      </c>
      <c r="M32" s="19" t="str">
        <f>IF(A32=0,"",IF(AND(COUNTA(Raw!BK32:BX32)=0,COUNTA(Raw!CI32:CR32)),"",IF(AND(COUNTIF(Raw!BK32:BX32,3)&gt;0,COUNTA(Raw!CI32:CR32)&gt;0),"",IF(AND(COUNTIF(Raw!BK32:BX32,3)=0,COUNTA(Raw!CI32:CR32)=0),"",1))))</f>
        <v/>
      </c>
      <c r="N32" s="19" t="str">
        <f>IF(A32=0,"",IF(COUNTA(Raw!CS32:DF32)=0,"",IF(AND(COUNTIF(Raw!CS32:CV32,1)=1,COUNTA(Raw!CW32:DA32)&gt;0,COUNTA(Raw!DB32:DF32)=0),"",IF(AND(COUNTIF(Raw!CS32:CV32,2)=1,COUNTA(Raw!CW32:DA32)=0,COUNTA(Raw!DB32:DF32)&gt;0),"",IF(AND(COUNTA(Raw!CS32:CV32)&gt;0,COUNTA(Raw!CW32:DF32)=0),"",1)))))</f>
        <v/>
      </c>
      <c r="O32" s="19" t="str">
        <f>IF(A32=0,"",IF(COUNTA(Raw!DG32:DP32)=0,"",IF(AND(COUNTIF(Raw!BK32:BQ32,1)&gt;0,OR(COUNTIF(Raw!DG32:DP32,1)=1,COUNTIF(Raw!DG32:DP32,2)=1,COUNTIF(Raw!DG32:DP32,3)=1)),"",IF(AND(COUNTIF(Raw!BK32:BQ32,1)=0,AND(COUNTIF(Raw!DG32:DP32,1)=0,COUNTIF(Raw!DG32:DP32,2)=0,COUNTIF(Raw!DG32:DP32,3)=0)),"",1))))</f>
        <v/>
      </c>
      <c r="P32" s="19" t="str">
        <f>IF(A32=0,"",IF(COUNTA(Raw!DG32:DR32)=0,"",IF(AND(COUNTIF(Raw!DG32:DP32,4)=1,ISBLANK(Raw!DQ32)=FALSE,ISBLANK(Raw!DR32)),"",IF(AND(COUNTIF(Raw!DG32:DP32,7)=1,ISBLANK(Raw!DQ32),ISBLANK(Raw!DR32)=FALSE),"",IF(AND(COUNTA(Raw!DG32:DP32)&gt;0,COUNTIF(Raw!DG32:DP32,4)=0,COUNTIF(Raw!DG32:DP32,7)=0,COUNTA(Raw!DQ32:DR32)=0),"",1)))))</f>
        <v/>
      </c>
      <c r="Q32" s="19" t="str">
        <f>IF(A32=0,"",IF(AND(COUNTA(Raw!DS32:DU32)=0,COUNTA(Raw!BK32:BQ32)=0),"",IF(AND(COUNTIF(Raw!BK32:BQ32,1)&gt;0,COUNTA(Raw!DS32:DU32)&gt;0),"",IF(AND(COUNTIF(Raw!BK32:BQ32,1)=0,COUNTA(Raw!DS32:DU32)=0),"",1))))</f>
        <v/>
      </c>
      <c r="R32" s="19" t="str">
        <f>IF(A32=0,"",IF(AND(ISBLANK(Raw!AT32),ISBLANK(Raw!EJ32)),"",IF(AND(Raw!AT32&gt;0,ISBLANK(Raw!EJ32)=FALSE,Raw!EJ32&gt;=0,Raw!EJ32&lt;=7),"",IF(AND(Raw!AT32=0,ISBLANK(Raw!EJ32)),"",1))))</f>
        <v/>
      </c>
      <c r="S32" t="str">
        <f>IF(A32=0,"",IF(AND(ISBLANK(Raw!AS32),ISBLANK(Raw!EK32)),"",IF(AND(Raw!AS32&gt;0,ISBLANK(Raw!EK32)=FALSE),"",IF(AND(Raw!AS32=0,ISBLANK(Raw!EK32)),"",1))))</f>
        <v/>
      </c>
      <c r="T32" s="19" t="str">
        <f>IF(A32=0,"",IF(AND(ISBLANK(Raw!AT32),COUNTA(Raw!EL32:EQ32)=0),"",IF(AND(Raw!AT32&gt;0,COUNTA(Raw!EL32:EQ32)&gt;0),"",IF(AND(Raw!AT32=0,COUNTA(Raw!EL32:EQ32)=0),"",1))))</f>
        <v/>
      </c>
      <c r="U32" t="str">
        <f>IF(A32=0,"",IF(AND(ISBLANK(Raw!AT32),COUNTA(Raw!ER32:EU32)=0),"",IF(AND(Raw!AT32&gt;0,COUNTA(Raw!ER32:EU32)&gt;0),"",IF(AND(Raw!AT32=0,COUNTA(Raw!ER32:EU32)=0),"",1))))</f>
        <v/>
      </c>
      <c r="V32" t="str">
        <f>IF(A32=0,"",IF(AND(ISBLANK(Raw!AS32),COUNTA(Raw!EV32:FA32)=0),"",IF(AND(Raw!AS32&gt;0,COUNTA(Raw!EV32:FA32)&gt;0),"",IF(AND(Raw!AS32=0,COUNTA(Raw!EV32:FA32)=0),"",1))))</f>
        <v/>
      </c>
      <c r="W32" t="str">
        <f>IF(A32=0,"",IF(AND(ISBLANK(Raw!AS32),COUNTA(Raw!FB32:FE32)=0),"",IF(AND(Raw!AS32&gt;0,COUNTA(Raw!FB32:FE32)&gt;0),"",IF(AND(Raw!AS32=0,COUNTA(Raw!FB32:FE32)=0),"",1))))</f>
        <v/>
      </c>
      <c r="X32" t="str">
        <f>IF(A32=0,"",IF(AND(ISBLANK(Raw!AT32),COUNTA(Raw!FF32:FI32)=0),"",IF(AND(Raw!AT32&gt;0,COUNTA(Raw!FF32:FI32)&gt;0),"",IF(AND(Raw!AT32=0,COUNTA(Raw!FF32:FI32)=0),"",1))))</f>
        <v/>
      </c>
      <c r="Y32" t="str">
        <f>IF(A32=0,"",IF(AND(ISBLANK(Raw!AS32),COUNTA(Raw!FJ32:FM32)=0),"",IF(AND(Raw!AS32&gt;0,COUNTA(Raw!FJ32:FM32)&gt;0),"",IF(AND(Raw!AS32=0,COUNTA(Raw!FJ32:FM32)=0),"",1))))</f>
        <v/>
      </c>
      <c r="Z32" t="str">
        <f>IF(A32=0,"",IF(AND(COUNTA(Raw!FN32:FT32)=0,ISBLANK(Raw!FU32)),"",IF(AND(COUNTIF(Raw!FN32:FT32,1)&gt;0,ISBLANK(Raw!FU32)=FALSE),"",IF(AND(COUNTIF(Raw!FN32:FT32,1)=0,ISBLANK(Raw!FU32)),"",1))))</f>
        <v/>
      </c>
      <c r="AA32" s="19" t="str">
        <f>IF(A32=0,"",IF(AND(ISBLANK(Raw!BI32),COUNTA(Raw!FV32:GH32)=0),"",IF(AND(Raw!BI32&lt;&gt;1,COUNTIF(Raw!FV32:GH32,6)=0),"",IF(Raw!BI32=1,"",1))))</f>
        <v/>
      </c>
      <c r="AB32" t="str">
        <f>IF(A32=0,"",IF(AND(ISBLANK(Raw!GI32),COUNTA(Raw!GJ32:GQ32)=0),"",IF(AND(Raw!GI32=1,COUNTA(Raw!GJ32:GQ32)&gt;0),"",IF(AND(Raw!GI32=2,COUNTA(Raw!GJ32:GQ32)=0),"",1))))</f>
        <v/>
      </c>
      <c r="AC32" s="19" t="str">
        <f>IF(A32=0,"",IF(AND(COUNTA(Raw!GY32:HF32)=0,ISBLANK(Raw!HG32)),"",IF(AND(OR(COUNTIF(Raw!GY32:HE32,1)&gt;0,COUNTIF(Raw!GY32:HE32,2)&gt;0),ISBLANK(Raw!HG32)=FALSE),"",IF(AND(COUNTA(Raw!GY32:HF32)&gt;0,ISBLANK(Raw!HG32),COUNTIF(Raw!GY32:HE32,1)=0,COUNTIF(Raw!GY32:HE32,2)=0),"",1))))</f>
        <v/>
      </c>
      <c r="AD32" s="19" t="str">
        <f>IF(A32=0,"",IF(COUNTA(Raw!HU32:IB32)=0,"",IF(AND(Raw!AK32&lt;&gt;2,COUNTIF(Raw!HU32:IA32,2)=0,COUNTIF(Raw!HU32:IA32,3)=0),"",IF(Raw!AK32=2,"",1))))</f>
        <v/>
      </c>
      <c r="AE32" s="19" t="str">
        <f>IF(A32=0,"",IF(AND(Raw!AK32=2,ISBLANK(Raw!IC32)=FALSE),"",IF(AND(Raw!AK32&lt;&gt;2,ISBLANK(Raw!IC32)),"",1)))</f>
        <v/>
      </c>
      <c r="AF32" s="19" t="str">
        <f>IF(A32=0,"",IF(COUNTA(Raw!ID32:IF32)=0,"",IF(AND(MATCH(2023-Raw!ID32,Code!$A$3:$A$12,1)=Raw!IF32,2023-Raw!ID32=Raw!IE32),"",1)))</f>
        <v/>
      </c>
      <c r="AG32" s="19" t="str">
        <f>IF(A32=0,"",IF(COUNTA(Raw!IG32:II32)=0,"",IF(AND(Raw!IG32=4,ISBLANK(Raw!II32)=FALSE),"",IF(AND(Raw!IG32&lt;&gt;4,ISBLANK(Raw!II32)),"",1))))</f>
        <v/>
      </c>
      <c r="AH32" s="19" t="str">
        <f>IF(A32=0,"",IF(COUNTA(Raw!IJ32:IM32)=0,"",IF(AND(Raw!IJ32=1,ISBLANK(Raw!IK32)=FALSE),"",IF(AND(Raw!IJ32=2,COUNTA(Raw!IK32:IM32)&gt;0),"",1))))</f>
        <v/>
      </c>
      <c r="AI32" s="19" t="str">
        <f>IF(A32=0,"",IF(COUNTA(Raw!IK32:IM32)=0,"",IF(AND(Raw!IK32=1,ISBLANK(Raw!IL32)=FALSE),"",IF(AND(Raw!IK32=2,COUNTA(Raw!IL32:IM32)=0),"",1))))</f>
        <v/>
      </c>
      <c r="AJ32" s="19" t="str">
        <f>IF(A32=0,"",IF(COUNTA(Raw!JD32:JJ32)=0,"",IF(AND(Raw!JD32&gt;600,COUNTA(Raw!JE32:JI32)&gt;0),"",IF(AND(Raw!JD32&lt;=600,COUNTA(Raw!JE32:JJ32)=0),"",1))))</f>
        <v/>
      </c>
      <c r="AK32" s="19" t="str">
        <f>IF(A32=0,"",IF(COUNTA(Raw!JK32:KA32)=0,"",IF(AND(Raw!JK32=1,COUNTA(Raw!JM32:JV32)&gt;0),"",IF(AND(Raw!JK32=3,COUNTA(Raw!JM32:JV32)&gt;0,COUNTA(Raw!JW32:KA32)=0),"",IF(AND(ISBLANK(Raw!JK32)=FALSE,Raw!JK32&lt;&gt;1,Raw!JK32&lt;&gt;3,COUNTA(Raw!JM32:KA32)=0),"",1)))))</f>
        <v/>
      </c>
      <c r="AL32" s="19" t="str">
        <f>IF(A32=0,"",IF(COUNTA(Raw!JW32:KA32)=0,"",IF(AND(COUNTIF(Raw!JW32:JZ32,4)=0,COUNTA(Raw!JW32:JZ32)&gt;0,ISBLANK(Raw!KA32)=FALSE),"",IF(AND(COUNTIF(Raw!JW32:KA32,4)&gt;0,ISBLANK(Raw!KA32)),"",1))))</f>
        <v/>
      </c>
      <c r="AM32" s="19" t="str">
        <f>IF(A32=0,"",IF(COUNTA(Raw!KT32:KU32)=0,"",IF(AND(Raw!KT32=1,ISBLANK(Raw!KU32)=FALSE),"",IF(AND(Raw!KT32=2,ISBLANK(Raw!KU32)),"",1))))</f>
        <v/>
      </c>
      <c r="AN32" s="19" t="str">
        <f>IF(A32=0,"",IF(COUNTA(Raw!KX32:LF32)=0,"",IF(AND(COUNTIF(Raw!KX32:LB32,5)=1,COUNTA(Raw!KX32:LB32)=1,COUNTA(Raw!LC32:LF32)=0),"",IF(AND(COUNTIF(Raw!KX32:LB32,5)=0,COUNTA(Raw!KX32:LB32)&gt;0,COUNTA(Raw!LC32:LF32)&gt;0),"",1))))</f>
        <v/>
      </c>
      <c r="AO32" s="19" t="str">
        <f>IF(A32=0,"",IF(COUNTA(Raw!LM32:LU32)=0,"",IF(AND(Raw!LM32=1,ISBLANK(Raw!LN32)=FALSE,COUNTA(Raw!LO32:LU32)&gt;0),"",IF(AND(Raw!LM32=2,COUNTA(Raw!LN32:LU32)=0),"",1))))</f>
        <v/>
      </c>
      <c r="AP32" s="19" t="str">
        <f>IF(A32=0,"",IF(COUNTA(Raw!MY32:OG32)=0,"",IF(AND(Raw!MY32=2,COUNTA(Raw!MZ32:OG32)=0),"",IF(AND(Raw!MY32=1,COUNTA(Raw!MZ32:OG32)&gt;0),"",1))))</f>
        <v/>
      </c>
      <c r="AQ32" s="19" t="str">
        <f>IF(A32=0,"",IF(COUNTA(Raw!NC32:NW32)=0,"",IF(AND(COUNTIF(Raw!NC32:NG32,3)&gt;0,COUNTA(Raw!NH32:NQ32)&gt;0),"",IF(AND(COUNTA(Raw!NC32:NG32)&gt;0,COUNTIF(Raw!NC32:NG32,3)=0,COUNTA(Raw!NH32:NW32)=0),"",1))))</f>
        <v/>
      </c>
      <c r="AR32" s="19" t="str">
        <f>IF(A32=0,"",IF(COUNTA(Raw!NH32:NW32)=0,"",IF(AND(COUNTIF(Raw!NH32:NQ32,10)&gt;0,COUNTA(Raw!NR32:NW32)&gt;0),"",IF(AND(COUNTA(Raw!NH32:NQ32)&gt;0,COUNTIF(Raw!NH32:NQ32,10)=0,COUNTA(Raw!NR32:NY32)=0),"",1))))</f>
        <v/>
      </c>
      <c r="AS32" s="19" t="str">
        <f>IF(A32=0,"",IF(COUNTA(Raw!NY32:OG32)=0,"",IF(AND(Raw!NY32=1,COUNTA(Raw!NZ32:OG32)&gt;0),"",IF(AND(Raw!NY32=2,COUNTA(Raw!NZ32:OG32)=0),"",1))))</f>
        <v/>
      </c>
      <c r="AT32" s="19" t="str">
        <f>IF(A32=0,"",IF(COUNTA(Raw!OH32:OY32)=0,"",IF(AND(Raw!OH32=1,COUNTA(Raw!OI32:OY32)&gt;0),"",IF(AND(Raw!OH32=2,COUNTA(Raw!OI32:OY32)=0),"",1))))</f>
        <v/>
      </c>
      <c r="AU32" s="19" t="str">
        <f>IF(A32=0,"",IF(COUNTA(Raw!PR32:QB32)=0,"",
IF(AND(OR(AND(COUNTIF(Raw!PR32:QB32,1)=1,COUNTA(Raw!QI32:QY32)&gt;0),AND(COUNTIF(Raw!PR32:QB32,1)=0,COUNTA(Raw!QI32:QY32)=0)),OR(AND(COUNTIF(Raw!PR32:QB32,2)=1,COUNTA(Raw!QZ32:RP32)&gt;0),AND(COUNTIF(Raw!PR32:QB32,2)=0,COUNTA(Raw!QZ32:RP32)=0)),OR(AND(COUNTIF(Raw!PR32:QB32,3)=1,COUNTA(Raw!RQ32:SG32)&gt;0),AND(COUNTIF(Raw!PR32:QB32,3)=0,COUNTA(Raw!RQ32:SG32)=0)),OR(AND(COUNTIF(Raw!PR32:QB32,4)=1,COUNTA(Raw!SH32:ST32)&gt;0),AND(COUNTIF(Raw!PR32:QB32,4)=0,COUNTA(Raw!SH32:ST32)=0)),OR(AND(COUNTIF(Raw!PR32:QB32,5)=1,COUNTA(Raw!SU32:TG32)&gt;0),AND(COUNTIF(Raw!PR32:QB32,5)=0,COUNTA(Raw!SU32:TG32)=0)),OR(AND(COUNTIF(Raw!PR32:QB32,6)=1,COUNTA(Raw!TH32:TT32)&gt;0),AND(COUNTIF(Raw!PR32:QB32,6)=0,COUNTA(Raw!TH32:TT32)=0)),OR(AND(COUNTIF(Raw!PR32:QB32,7)=1,COUNTA(Raw!TU32:UI32)&gt;0),AND(COUNTIF(Raw!PR32:QB32,7)=0,COUNTA(Raw!TU32:UI32)=0)),OR(AND(COUNTIF(Raw!PR32:QB32,8)=1,COUNTA(Raw!UJ32:UV32)&gt;0),AND(COUNTIF(Raw!PR32:QB32,8)=0,COUNTA(Raw!UJ32:UV32)=0)),OR(AND(COUNTIF(Raw!PR32:QB32,9)=1,COUNTA(Raw!UW32:VG32)&gt;0),AND(COUNTIF(Raw!PR32:QB32,9)=0,COUNTA(Raw!UW32:VG32)=0)),OR(AND(COUNTIF(Raw!PR32:QB32,10)=1,COUNTA(Raw!VH32:VP32)&gt;0),AND(COUNTIF(Raw!PR32:QB32,10)=0,COUNTA(Raw!VH32:VP32)=0)),OR(AND(COUNTIF(Raw!PR32:QB32,11)=1,COUNTA(Raw!VQ32:WK32)&gt;0),AND(COUNTIF(Raw!PR32:QB32,11)=0,COUNTA(Raw!VQ32:WK32)=0))),"",1)))</f>
        <v/>
      </c>
      <c r="AV32" s="19" t="str">
        <f>IF(A32=0,"",IF(COUNTA(Raw!QI32:QY32)=0,"",IF(AND(OR(AND(Raw!QI32=4,COUNTIF(Raw!QR32:QY32,1)=0),Raw!QI32&lt;&gt;4),OR(AND(Raw!QJ32=4,COUNTIF(Raw!QR32:QY32,2)=0),Raw!QJ32&lt;&gt;4),OR(AND(Raw!QK32=4,COUNTIF(Raw!QR32:QY32,3)=0),Raw!QK32&lt;&gt;4),OR(AND(Raw!QL32=4,COUNTIF(Raw!QR32:QY32,4)=0),Raw!QL32&lt;&gt;4),OR(AND(Raw!QM32=4,COUNTIF(Raw!QR32:QY32,5)=0),Raw!QM32&lt;&gt;4),OR(AND(Raw!QN32=4,COUNTIF(Raw!QR32:QY32,6)=0),Raw!QN32&lt;&gt;4),OR(AND(Raw!QO32=4,COUNTIF(Raw!QR32:QY32,7)=0),Raw!QO32&lt;&gt;4),OR(AND(Raw!QP32=4,COUNTIF(Raw!QR32:QY32,8)=0),Raw!QP32&lt;&gt;4)),"",1)))</f>
        <v/>
      </c>
      <c r="AW32" t="str">
        <f>IF(A32=0,"",IF(COUNTA(Raw!QZ32:RP32)=0,"",IF(AND(OR(AND(Raw!QZ32=4,COUNTIF(Raw!RI32:RP32,1)=0),Raw!QZ32&lt;&gt;4),OR(AND(Raw!RA32=4,COUNTIF(Raw!RI32:RP32,2)=0),Raw!RA32&lt;&gt;4),OR(AND(Raw!RB32=4,COUNTIF(Raw!RI32:RP32,3)=0),Raw!RB32&lt;&gt;4),OR(AND(Raw!RC32=4,COUNTIF(Raw!RI32:RP32,4)=0),Raw!RC32&lt;&gt;4),OR(AND(Raw!RD32=4,COUNTIF(Raw!RI32:RP32,5)=0),Raw!RD32&lt;&gt;4),OR(AND(Raw!RE32=4,COUNTIF(Raw!RI32:RP32,6)=0),Raw!RE32&lt;&gt;4),OR(AND(Raw!RF32=4,COUNTIF(Raw!RI32:RP32,7)=0),Raw!RF32&lt;&gt;4),OR(AND(Raw!RG32=4,COUNTIF(Raw!RI32:RP32,8)=0),Raw!RG32&lt;&gt;4)),"",1)))</f>
        <v/>
      </c>
      <c r="AX32" t="str">
        <f>IF(A32=0,"",IF(COUNTA(Raw!RQ32:SG32)=0,"",IF(AND(OR(AND(Raw!RQ32=4,COUNTIF(Raw!RZ32:SG32,1)=0),Raw!RQ32&lt;&gt;4),OR(AND(Raw!RR32=4,COUNTIF(Raw!RZ32:SG32,2)=0),Raw!RR32&lt;&gt;4),OR(AND(Raw!RS32=4,COUNTIF(Raw!RZ32:SG32,3)=0),Raw!RS32&lt;&gt;4),OR(AND(Raw!RT32=4,COUNTIF(Raw!RZ32:SG32,4)=0),Raw!RT32&lt;&gt;4),OR(AND(Raw!RU32=4,COUNTIF(Raw!RZ32:SG32,5)=0),Raw!RU32&lt;&gt;4),OR(AND(Raw!RV32=4,COUNTIF(Raw!RZ32:SG32,6)=0),Raw!RV32&lt;&gt;4),OR(AND(Raw!RW32=4,COUNTIF(Raw!RZ32:SG32,7)=0),Raw!RW32&lt;&gt;4),OR(AND(Raw!RX32=4,COUNTIF(Raw!RZ32:SG32,8)=0),Raw!RX32&lt;&gt;4)),"",1)))</f>
        <v/>
      </c>
      <c r="AY32" t="str">
        <f>IF(A32=0,"",IF(COUNTA(Raw!SH32:ST32)=0,"",IF(AND(OR(AND(Raw!SH32=4,COUNTIF(Raw!SO32:ST32,1)=0),Raw!SH32&lt;&gt;4),OR(AND(Raw!SI32=4,COUNTIF(Raw!SO32:ST32,2)=0),Raw!SI32&lt;&gt;4),OR(AND(Raw!SJ32=4,COUNTIF(Raw!SO32:ST32,3)=0),Raw!SJ32&lt;&gt;4),OR(AND(Raw!SK32=4,COUNTIF(Raw!SO32:ST32,4)=0),Raw!SK32&lt;&gt;4),OR(AND(Raw!SL32=4,COUNTIF(Raw!SO32:ST32,5)=0),Raw!SL32&lt;&gt;4),OR(AND(Raw!SM32=4,COUNTIF(Raw!SO32:ST32,6)=0),Raw!SM32&lt;&gt;4)),"",1)))</f>
        <v/>
      </c>
      <c r="AZ32" t="str">
        <f>IF(A32=0,"",IF(COUNTA(Raw!SU32:TG32)=0,"",IF(AND(OR(AND(Raw!SU32=4,COUNTIF(Raw!TB32:TG32,1)=0),Raw!SU32&lt;&gt;4),OR(AND(Raw!SV32=4,COUNTIF(Raw!TB32:TG32,2)=0),Raw!SV32&lt;&gt;4),OR(AND(Raw!SW32=4,COUNTIF(Raw!TB32:TG32,3)=0),Raw!SW32&lt;&gt;4),OR(AND(Raw!SX32=4,COUNTIF(Raw!TB32:TG32,4)=0),Raw!SX32&lt;&gt;4),OR(AND(Raw!SY32=4,COUNTIF(Raw!TB32:TG32,5)=0),Raw!SY32&lt;&gt;4),OR(AND(Raw!SZ32=4,COUNTIF(Raw!TB32:TG32,6)=0),Raw!SZ32&lt;&gt;4)),"",1)))</f>
        <v/>
      </c>
      <c r="BA32" t="str">
        <f>IF(A32=0,"",IF(COUNTA(Raw!TH32:TT32)=0,"",IF(AND(OR(AND(Raw!TH32=4,COUNTIF(Raw!TO32:TT32,1)=0),Raw!TH32&lt;&gt;4),OR(AND(Raw!TI32=4,COUNTIF(Raw!TO32:TT32,2)=0),Raw!TI32&lt;&gt;4),OR(AND(Raw!TJ32=4,COUNTIF(Raw!TO32:TT32,3)=0),Raw!TJ32&lt;&gt;4),OR(AND(Raw!TK32=4,COUNTIF(Raw!TO32:TT32,4)=0),Raw!TK32&lt;&gt;4),OR(AND(Raw!TL32=4,COUNTIF(Raw!TO32:TT32,5)=0),Raw!TL32&lt;&gt;4),OR(AND(Raw!TM32=4,COUNTIF(Raw!TO32:TT32,6)=0),Raw!TM32&lt;&gt;4)),"",1)))</f>
        <v/>
      </c>
      <c r="BB32" t="str">
        <f>IF(A32=0,"",IF(COUNTA(Raw!TU32:UI32)=0,"",IF(AND(OR(AND(Raw!TU32=4,COUNTIF(Raw!UC32:UI32,1)=0),Raw!TU32&lt;&gt;4),OR(AND(Raw!TV32=4,COUNTIF(Raw!UC32:UI32,2)=0),Raw!TV32&lt;&gt;4),OR(AND(Raw!TW32=4,COUNTIF(Raw!UC32:UI32,3)=0),Raw!TW32&lt;&gt;4),OR(AND(Raw!TX32=4,COUNTIF(Raw!UC32:UI32,4)=0),Raw!TX32&lt;&gt;4),OR(AND(Raw!TY32=4,COUNTIF(Raw!UC32:UI32,5)=0),Raw!TY32&lt;&gt;4),OR(AND(Raw!TZ32=4,COUNTIF(Raw!UC32:UI32,6)=0),Raw!TZ32&lt;&gt;4),OR(AND(Raw!UA32=4,COUNTIF(Raw!UC32:UI32,7)=0),Raw!UA32&lt;&gt;4)),"",1)))</f>
        <v/>
      </c>
      <c r="BC32" t="str">
        <f>IF(A32=0,"",IF(COUNTA(Raw!UJ32:UV32)=0,"",IF(AND(OR(AND(Raw!UJ32=4,COUNTIF(Raw!UQ32:UV32,1)=0),Raw!UJ32&lt;&gt;4),OR(AND(Raw!UK32=4,COUNTIF(Raw!UQ32:UV32,2)=0),Raw!UK32&lt;&gt;4),OR(AND(Raw!UL32=4,COUNTIF(Raw!UQ32:UV32,3)=0),Raw!UL32&lt;&gt;4),OR(AND(Raw!UM32=4,COUNTIF(Raw!UQ32:UV32,4)=0),Raw!UM32&lt;&gt;4),OR(AND(Raw!UN32=4,COUNTIF(Raw!UQ32:UV32,5)=0),Raw!UN32&lt;&gt;4),OR(AND(Raw!UO32=4,COUNTIF(Raw!UQ32:UV32,6)=0),Raw!UO32&lt;&gt;4)),"",1)))</f>
        <v/>
      </c>
      <c r="BD32" t="str">
        <f>IF(A32=0,"",IF(COUNTA(Raw!UW32:VG32)=0,"",IF(AND(OR(AND(Raw!UW32=4,COUNTIF(Raw!VC32:VG32,1)=0),Raw!UW32&lt;&gt;4),OR(AND(Raw!UX32=4,COUNTIF(Raw!VC32:VG32,2)=0),Raw!UX32&lt;&gt;4),OR(AND(Raw!UY32=4,COUNTIF(Raw!VC32:VG32,3)=0),Raw!UY32&lt;&gt;4),OR(AND(Raw!UZ32=4,COUNTIF(Raw!VC32:VG32,4)=0),Raw!UZ32&lt;&gt;4),OR(AND(Raw!VA32=4,COUNTIF(Raw!VC32:VG32,5)=0),Raw!VA32&lt;&gt;4)),"",1)))</f>
        <v/>
      </c>
      <c r="BE32" t="str">
        <f>IF(A32=0,"",IF(COUNTA(Raw!VH32:VP32)=0,"",
IF(AND(
OR(AND(Raw!VH32=4,COUNTIF(Raw!VM32:VP32,1)=0),Raw!VH32&lt;&gt;4),
OR(AND(Raw!VI32=4,COUNTIF(Raw!VM32:VP32,2)=0),Raw!VI32&lt;&gt;4),
OR(AND(Raw!VJ32=4,COUNTIF(Raw!VM32:VP32,3)=0),Raw!VJ32&lt;&gt;4),
OR(AND(Raw!VK32=4,COUNTIF(Raw!VM32:VP32,4)=0),Raw!VK32&lt;&gt;4)
),"",1)))</f>
        <v/>
      </c>
      <c r="BF32" t="str">
        <f>IF(A32=0,"",IF(COUNTA(Raw!VQ32:WK32)=0,"",
IF(AND(
OR(AND(Raw!VQ32=4,COUNTIF(Raw!WB32:WK32,1)=0),Raw!VQ32&lt;&gt;4),
OR(AND(Raw!VR32=4,COUNTIF(Raw!WB32:WK32,2)=0),Raw!VR32&lt;&gt;4),
OR(AND(Raw!VS32=4,COUNTIF(Raw!WB32:WK32,3)=0),Raw!VS32&lt;&gt;4),
OR(AND(Raw!VT32=4,COUNTIF(Raw!WB32:WK32,4)=0),Raw!VT32&lt;&gt;4),
OR(AND(Raw!VU32=4,COUNTIF(Raw!WB32:WK32,5)=0),Raw!VU32&lt;&gt;4),
OR(AND(Raw!VV32=4,COUNTIF(Raw!WB32:WK32,6)=0),Raw!VV32&lt;&gt;4),
OR(AND(Raw!VW32=4,COUNTIF(Raw!WB32:WK32,7)=0),Raw!VW32&lt;&gt;4),
OR(AND(Raw!VX32=4,COUNTIF(Raw!WB32:WK32,8)=0),Raw!VX32&lt;&gt;4),
OR(AND(Raw!VY32=4,COUNTIF(Raw!WB32:WK32,9)=0),Raw!VX32&lt;&gt;4),
OR(AND(Raw!VZ32=4,COUNTIF(Raw!WB32:WK32,10)=0),Raw!VZ32&lt;&gt;4)
),"",1)))</f>
        <v/>
      </c>
      <c r="BG32" t="str">
        <f>IF(A32=0,"",IF(COUNTA(Raw!WL32:XB32)=0,"",
IF(AND(
OR(AND(Raw!WL32=4,COUNTIF(Raw!WU32:XB32,1)=0),Raw!WL32&lt;&gt;4),
OR(AND(Raw!WM32=4,COUNTIF(Raw!WU32:XB32,2)=0),Raw!WM32&lt;&gt;4),
OR(AND(Raw!WN32=4,COUNTIF(Raw!WU32:XB32,3)=0),Raw!WN32&lt;&gt;4),
OR(AND(Raw!WO32=4,COUNTIF(Raw!WU32:XB32,4)=0),Raw!WO32&lt;&gt;4),
OR(AND(Raw!WP32=4,COUNTIF(Raw!WU32:XB32,5)=0),Raw!WP32&lt;&gt;4),
OR(AND(Raw!WQ32=4,COUNTIF(Raw!WU32:XB32,6)=0),Raw!WQ32&lt;&gt;4),
OR(AND(Raw!WR32=4,COUNTIF(Raw!WU32:XB32,7)=0),Raw!WR32&lt;&gt;4),
OR(AND(Raw!WS32=4,COUNTIF(Raw!WU32:XB32,8)=0),Raw!WS32&lt;&gt;4)
),"",1)))</f>
        <v/>
      </c>
      <c r="BH32" t="str">
        <f>IF(A32=0,"",IF(COUNTA(Raw!XC32:XK32)=0,"",
IF(AND(
OR(AND(Raw!XC32=4,COUNTIF(Raw!XH32:XK32,1)=0),Raw!XC32&lt;&gt;4),
OR(AND(Raw!XD32=4,COUNTIF(Raw!XH32:XK32,2)=0),Raw!XD32&lt;&gt;4),
OR(AND(Raw!XE32=4,COUNTIF(Raw!XH32:XK32,3)=0),Raw!XE32&lt;&gt;4),
OR(AND(Raw!XF32=4,COUNTIF(Raw!XH32:XK32,4)=0),Raw!XF32&lt;&gt;4)
),"",1)))</f>
        <v/>
      </c>
      <c r="BI32" t="str">
        <f>IF(A32=0,"",IF(COUNTA(Raw!XL32:XT32)=0,"",
IF(AND(
OR(AND(Raw!XL32=4,COUNTIF(Raw!XQ32:XT32,1)=0),Raw!XL32&lt;&gt;4),
OR(AND(Raw!XM32=4,COUNTIF(Raw!XQ32:XT32,2)=0),Raw!XM32&lt;&gt;4),
OR(AND(Raw!XN32=4,COUNTIF(Raw!XQ32:XT32,3)=0),Raw!XN32&lt;&gt;4),
OR(AND(Raw!XO32=4,COUNTIF(Raw!XQ32:XT32,4)=0),Raw!XO32&lt;&gt;4)
),"",1)))</f>
        <v/>
      </c>
      <c r="BJ32" t="str">
        <f>IF(A32=0,"",IF(COUNTA(Raw!XU32:YI32)=0,"",
IF(AND(
OR(AND(Raw!XU32=4,COUNTIF(Raw!YC32:YI32,1)=0),Raw!XU32&lt;&gt;4),
OR(AND(Raw!XV32=4,COUNTIF(Raw!YC32:YI32,2)=0),Raw!XV32&lt;&gt;4),
OR(AND(Raw!XW32=4,COUNTIF(Raw!YC32:YI32,3)=0),Raw!XW32&lt;&gt;4),
OR(AND(Raw!XX32=4,COUNTIF(Raw!YC32:YI32,4)=0),Raw!XX32&lt;&gt;4),
OR(AND(Raw!XY32=4,COUNTIF(Raw!YC32:YI32,5)=0),Raw!XY32&lt;&gt;4),
OR(AND(Raw!XZ32=4,COUNTIF(Raw!YC32:YI32,6)=0),Raw!XZ32&lt;&gt;4),
OR(AND(Raw!YA32=4,COUNTIF(Raw!YC32:YI32,7)=0),Raw!YA32&lt;&gt;4)
),"",1)))</f>
        <v/>
      </c>
      <c r="BK32" t="str">
        <f>IF(A32=0,"",IF(COUNTA(Raw!YJ32:YR32)=0,"",
IF(AND(
OR(AND(Raw!YJ32=4,COUNTIF(Raw!YO32:YR32,1)=0),Raw!YJ32&lt;&gt;4),
OR(AND(Raw!YK32=4,COUNTIF(Raw!YO32:YR32,2)=0),Raw!YK32&lt;&gt;4),
OR(AND(Raw!YL32=4,COUNTIF(Raw!YO32:YR32,3)=0),Raw!YL32&lt;&gt;4),
OR(AND(Raw!YM32=4,COUNTIF(Raw!YO32:YR32,4)=0),Raw!YM32&lt;&gt;4)
),"",1)))</f>
        <v/>
      </c>
      <c r="BL32" t="str">
        <f>IF(A32=0,"",IF(COUNTA(Raw!YS32:YU32)=0,"",IF(AND(Raw!YS32=4,ISBLANK(Raw!YU32)),"",IF(AND(Raw!YS32&lt;&gt;4,ISBLANK(Raw!YU32)=FALSE),"",1))))</f>
        <v/>
      </c>
    </row>
    <row r="33" spans="1:64">
      <c r="A33" s="20">
        <f>Raw!A33</f>
        <v>0</v>
      </c>
      <c r="B33" s="19" t="str">
        <f>IF(A33=0,"",IF(AND(Raw!AC33=1,COUNTA(Raw!AR33:IC33)&gt;0,COUNTA(Raw!ID33:YU33)=0),"",IF(AND(Raw!AC33=2,COUNTA(Raw!AR33:IC33)=0,COUNTA(Raw!ID33:MV33)&gt;0,COUNTA(Raw!MW33:YU33)=0),"",IF(AND(Raw!AC33=3,COUNTA(Raw!AP33:MV33)=0,COUNTA(Raw!MW33:YU33)&gt;0),"",1))))</f>
        <v/>
      </c>
      <c r="C33" s="19" t="str">
        <f>IF(A33=0,"",IF(AND(Raw!AK33=1,ISBLANK(Raw!AM33)=FALSE,ISBLANK(Raw!AO33)),"",IF(AND(Raw!AK33=2,ISBLANK(Raw!AM33),ISBLANK(Raw!AO33)=FALSE),"",1)))</f>
        <v/>
      </c>
      <c r="D33" s="19" t="str">
        <f>IF(A33=0,"",IF(COUNTA(Raw!AS33:AZ33)=0,"",IF(AND(Raw!AS33+Raw!AT33=100,Raw!AU33+Raw!AV33=100,Raw!AW33+Raw!AX33=100,Raw!AY33+Raw!AZ33=100),"",1)))</f>
        <v/>
      </c>
      <c r="E33" s="19" t="str">
        <f>IF(A33=0,"",IF(ISBLANK(Raw!AQ33),"",IF(Raw!AQ33=1,"",1)))</f>
        <v/>
      </c>
      <c r="F33" s="19" t="str">
        <f>IF(A33=0,"",IF(ISBLANK(Raw!AR33),"",IF(AND(Raw!AR33&gt;=0,Raw!AR33&lt;=100),"",1)))</f>
        <v/>
      </c>
      <c r="G33" s="19" t="str">
        <f>IF(A33=0,"",IF(AND(ISBLANK(Raw!BA33),ISBLANK(Raw!AS33)),"",IF(AND(Raw!AS33&gt;0,ISBLANK(Raw!BA33)=FALSE),"",1)))</f>
        <v/>
      </c>
      <c r="H33" s="19" t="str">
        <f>IF(A33=0,"",IF(COUNTA(Raw!BA33:BH33)=0,"",IF(AND(Raw!BA33=0,COUNTA(Raw!BB33:BH33)=0),"",IF(AND(Raw!BA33&gt;0,COUNTA(Raw!BB33:BH33)&gt;0),"",1))))</f>
        <v/>
      </c>
      <c r="I33" s="19" t="str">
        <f>IF(A33=0,"",IF(AND(ISBLANK(Raw!BI33),ISBLANK(Raw!BJ33)),"",IF(AND(Raw!BI33=1,ISBLANK(Raw!BJ33)=FALSE),"",IF(AND(Raw!BI33=2,ISBLANK(Raw!BJ33)),"",1))))</f>
        <v/>
      </c>
      <c r="J33" s="19" t="str">
        <f>IF(A33=0,"",IF(AND(ISBLANK(Raw!AT33),COUNTBLANK(Raw!BK33:BQ33)),"",IF(AND(Raw!AT33&gt;0,COUNTA(Raw!BK33:BQ33)&gt;0),"",IF(AND(Raw!AT33=0,COUNTA(Raw!BK33:BQ33)=0),"",1))))</f>
        <v/>
      </c>
      <c r="K33" s="19" t="str">
        <f>IF(A33=0,"",IF(AND(ISBLANK(Raw!AS33),COUNTA(Raw!BR33:BX33)=0),"",IF(AND(Raw!AS33&gt;0,COUNTA(Raw!BR33:BX33)&gt;0),"",IF(AND(Raw!AS33=0,COUNTA(Raw!BR33:BX33)=0),"",1))))</f>
        <v/>
      </c>
      <c r="L33" s="19" t="str">
        <f>IF(A33=0,"",IF(AND(COUNTA(Raw!BK33:BX33)=0,COUNTA(Raw!BY33:CH33)=0),"",IF(AND(COUNTIF(Raw!BK33:BX33,1)&gt;0,COUNTA(Raw!BY33:CH33)&gt;0),"",IF(AND(COUNTIF(Raw!BK33:BX33,1)=0,COUNTA(Raw!BY33:CH33)=0),"",1))))</f>
        <v/>
      </c>
      <c r="M33" s="19" t="str">
        <f>IF(A33=0,"",IF(AND(COUNTA(Raw!BK33:BX33)=0,COUNTA(Raw!CI33:CR33)),"",IF(AND(COUNTIF(Raw!BK33:BX33,3)&gt;0,COUNTA(Raw!CI33:CR33)&gt;0),"",IF(AND(COUNTIF(Raw!BK33:BX33,3)=0,COUNTA(Raw!CI33:CR33)=0),"",1))))</f>
        <v/>
      </c>
      <c r="N33" s="19" t="str">
        <f>IF(A33=0,"",IF(COUNTA(Raw!CS33:DF33)=0,"",IF(AND(COUNTIF(Raw!CS33:CV33,1)=1,COUNTA(Raw!CW33:DA33)&gt;0,COUNTA(Raw!DB33:DF33)=0),"",IF(AND(COUNTIF(Raw!CS33:CV33,2)=1,COUNTA(Raw!CW33:DA33)=0,COUNTA(Raw!DB33:DF33)&gt;0),"",IF(AND(COUNTA(Raw!CS33:CV33)&gt;0,COUNTA(Raw!CW33:DF33)=0),"",1)))))</f>
        <v/>
      </c>
      <c r="O33" s="19" t="str">
        <f>IF(A33=0,"",IF(COUNTA(Raw!DG33:DP33)=0,"",IF(AND(COUNTIF(Raw!BK33:BQ33,1)&gt;0,OR(COUNTIF(Raw!DG33:DP33,1)=1,COUNTIF(Raw!DG33:DP33,2)=1,COUNTIF(Raw!DG33:DP33,3)=1)),"",IF(AND(COUNTIF(Raw!BK33:BQ33,1)=0,AND(COUNTIF(Raw!DG33:DP33,1)=0,COUNTIF(Raw!DG33:DP33,2)=0,COUNTIF(Raw!DG33:DP33,3)=0)),"",1))))</f>
        <v/>
      </c>
      <c r="P33" s="19" t="str">
        <f>IF(A33=0,"",IF(COUNTA(Raw!DG33:DR33)=0,"",IF(AND(COUNTIF(Raw!DG33:DP33,4)=1,ISBLANK(Raw!DQ33)=FALSE,ISBLANK(Raw!DR33)),"",IF(AND(COUNTIF(Raw!DG33:DP33,7)=1,ISBLANK(Raw!DQ33),ISBLANK(Raw!DR33)=FALSE),"",IF(AND(COUNTA(Raw!DG33:DP33)&gt;0,COUNTIF(Raw!DG33:DP33,4)=0,COUNTIF(Raw!DG33:DP33,7)=0,COUNTA(Raw!DQ33:DR33)=0),"",1)))))</f>
        <v/>
      </c>
      <c r="Q33" s="19" t="str">
        <f>IF(A33=0,"",IF(AND(COUNTA(Raw!DS33:DU33)=0,COUNTA(Raw!BK33:BQ33)=0),"",IF(AND(COUNTIF(Raw!BK33:BQ33,1)&gt;0,COUNTA(Raw!DS33:DU33)&gt;0),"",IF(AND(COUNTIF(Raw!BK33:BQ33,1)=0,COUNTA(Raw!DS33:DU33)=0),"",1))))</f>
        <v/>
      </c>
      <c r="R33" s="19" t="str">
        <f>IF(A33=0,"",IF(AND(ISBLANK(Raw!AT33),ISBLANK(Raw!EJ33)),"",IF(AND(Raw!AT33&gt;0,ISBLANK(Raw!EJ33)=FALSE,Raw!EJ33&gt;=0,Raw!EJ33&lt;=7),"",IF(AND(Raw!AT33=0,ISBLANK(Raw!EJ33)),"",1))))</f>
        <v/>
      </c>
      <c r="S33" t="str">
        <f>IF(A33=0,"",IF(AND(ISBLANK(Raw!AS33),ISBLANK(Raw!EK33)),"",IF(AND(Raw!AS33&gt;0,ISBLANK(Raw!EK33)=FALSE),"",IF(AND(Raw!AS33=0,ISBLANK(Raw!EK33)),"",1))))</f>
        <v/>
      </c>
      <c r="T33" s="19" t="str">
        <f>IF(A33=0,"",IF(AND(ISBLANK(Raw!AT33),COUNTA(Raw!EL33:EQ33)=0),"",IF(AND(Raw!AT33&gt;0,COUNTA(Raw!EL33:EQ33)&gt;0),"",IF(AND(Raw!AT33=0,COUNTA(Raw!EL33:EQ33)=0),"",1))))</f>
        <v/>
      </c>
      <c r="U33" t="str">
        <f>IF(A33=0,"",IF(AND(ISBLANK(Raw!AT33),COUNTA(Raw!ER33:EU33)=0),"",IF(AND(Raw!AT33&gt;0,COUNTA(Raw!ER33:EU33)&gt;0),"",IF(AND(Raw!AT33=0,COUNTA(Raw!ER33:EU33)=0),"",1))))</f>
        <v/>
      </c>
      <c r="V33" t="str">
        <f>IF(A33=0,"",IF(AND(ISBLANK(Raw!AS33),COUNTA(Raw!EV33:FA33)=0),"",IF(AND(Raw!AS33&gt;0,COUNTA(Raw!EV33:FA33)&gt;0),"",IF(AND(Raw!AS33=0,COUNTA(Raw!EV33:FA33)=0),"",1))))</f>
        <v/>
      </c>
      <c r="W33" t="str">
        <f>IF(A33=0,"",IF(AND(ISBLANK(Raw!AS33),COUNTA(Raw!FB33:FE33)=0),"",IF(AND(Raw!AS33&gt;0,COUNTA(Raw!FB33:FE33)&gt;0),"",IF(AND(Raw!AS33=0,COUNTA(Raw!FB33:FE33)=0),"",1))))</f>
        <v/>
      </c>
      <c r="X33" t="str">
        <f>IF(A33=0,"",IF(AND(ISBLANK(Raw!AT33),COUNTA(Raw!FF33:FI33)=0),"",IF(AND(Raw!AT33&gt;0,COUNTA(Raw!FF33:FI33)&gt;0),"",IF(AND(Raw!AT33=0,COUNTA(Raw!FF33:FI33)=0),"",1))))</f>
        <v/>
      </c>
      <c r="Y33" t="str">
        <f>IF(A33=0,"",IF(AND(ISBLANK(Raw!AS33),COUNTA(Raw!FJ33:FM33)=0),"",IF(AND(Raw!AS33&gt;0,COUNTA(Raw!FJ33:FM33)&gt;0),"",IF(AND(Raw!AS33=0,COUNTA(Raw!FJ33:FM33)=0),"",1))))</f>
        <v/>
      </c>
      <c r="Z33" t="str">
        <f>IF(A33=0,"",IF(AND(COUNTA(Raw!FN33:FT33)=0,ISBLANK(Raw!FU33)),"",IF(AND(COUNTIF(Raw!FN33:FT33,1)&gt;0,ISBLANK(Raw!FU33)=FALSE),"",IF(AND(COUNTIF(Raw!FN33:FT33,1)=0,ISBLANK(Raw!FU33)),"",1))))</f>
        <v/>
      </c>
      <c r="AA33" s="19" t="str">
        <f>IF(A33=0,"",IF(AND(ISBLANK(Raw!BI33),COUNTA(Raw!FV33:GH33)=0),"",IF(AND(Raw!BI33&lt;&gt;1,COUNTIF(Raw!FV33:GH33,6)=0),"",IF(Raw!BI33=1,"",1))))</f>
        <v/>
      </c>
      <c r="AB33" t="str">
        <f>IF(A33=0,"",IF(AND(ISBLANK(Raw!GI33),COUNTA(Raw!GJ33:GQ33)=0),"",IF(AND(Raw!GI33=1,COUNTA(Raw!GJ33:GQ33)&gt;0),"",IF(AND(Raw!GI33=2,COUNTA(Raw!GJ33:GQ33)=0),"",1))))</f>
        <v/>
      </c>
      <c r="AC33" s="19" t="str">
        <f>IF(A33=0,"",IF(AND(COUNTA(Raw!GY33:HF33)=0,ISBLANK(Raw!HG33)),"",IF(AND(OR(COUNTIF(Raw!GY33:HE33,1)&gt;0,COUNTIF(Raw!GY33:HE33,2)&gt;0),ISBLANK(Raw!HG33)=FALSE),"",IF(AND(COUNTA(Raw!GY33:HF33)&gt;0,ISBLANK(Raw!HG33),COUNTIF(Raw!GY33:HE33,1)=0,COUNTIF(Raw!GY33:HE33,2)=0),"",1))))</f>
        <v/>
      </c>
      <c r="AD33" s="19" t="str">
        <f>IF(A33=0,"",IF(COUNTA(Raw!HU33:IB33)=0,"",IF(AND(Raw!AK33&lt;&gt;2,COUNTIF(Raw!HU33:IA33,2)=0,COUNTIF(Raw!HU33:IA33,3)=0),"",IF(Raw!AK33=2,"",1))))</f>
        <v/>
      </c>
      <c r="AE33" s="19" t="str">
        <f>IF(A33=0,"",IF(AND(Raw!AK33=2,ISBLANK(Raw!IC33)=FALSE),"",IF(AND(Raw!AK33&lt;&gt;2,ISBLANK(Raw!IC33)),"",1)))</f>
        <v/>
      </c>
      <c r="AF33" s="19" t="str">
        <f>IF(A33=0,"",IF(COUNTA(Raw!ID33:IF33)=0,"",IF(AND(MATCH(2023-Raw!ID33,Code!$A$3:$A$12,1)=Raw!IF33,2023-Raw!ID33=Raw!IE33),"",1)))</f>
        <v/>
      </c>
      <c r="AG33" s="19" t="str">
        <f>IF(A33=0,"",IF(COUNTA(Raw!IG33:II33)=0,"",IF(AND(Raw!IG33=4,ISBLANK(Raw!II33)=FALSE),"",IF(AND(Raw!IG33&lt;&gt;4,ISBLANK(Raw!II33)),"",1))))</f>
        <v/>
      </c>
      <c r="AH33" s="19" t="str">
        <f>IF(A33=0,"",IF(COUNTA(Raw!IJ33:IM33)=0,"",IF(AND(Raw!IJ33=1,ISBLANK(Raw!IK33)=FALSE),"",IF(AND(Raw!IJ33=2,COUNTA(Raw!IK33:IM33)&gt;0),"",1))))</f>
        <v/>
      </c>
      <c r="AI33" s="19" t="str">
        <f>IF(A33=0,"",IF(COUNTA(Raw!IK33:IM33)=0,"",IF(AND(Raw!IK33=1,ISBLANK(Raw!IL33)=FALSE),"",IF(AND(Raw!IK33=2,COUNTA(Raw!IL33:IM33)=0),"",1))))</f>
        <v/>
      </c>
      <c r="AJ33" s="19" t="str">
        <f>IF(A33=0,"",IF(COUNTA(Raw!JD33:JJ33)=0,"",IF(AND(Raw!JD33&gt;600,COUNTA(Raw!JE33:JI33)&gt;0),"",IF(AND(Raw!JD33&lt;=600,COUNTA(Raw!JE33:JJ33)=0),"",1))))</f>
        <v/>
      </c>
      <c r="AK33" s="19" t="str">
        <f>IF(A33=0,"",IF(COUNTA(Raw!JK33:KA33)=0,"",IF(AND(Raw!JK33=1,COUNTA(Raw!JM33:JV33)&gt;0),"",IF(AND(Raw!JK33=3,COUNTA(Raw!JM33:JV33)&gt;0,COUNTA(Raw!JW33:KA33)=0),"",IF(AND(ISBLANK(Raw!JK33)=FALSE,Raw!JK33&lt;&gt;1,Raw!JK33&lt;&gt;3,COUNTA(Raw!JM33:KA33)=0),"",1)))))</f>
        <v/>
      </c>
      <c r="AL33" s="19" t="str">
        <f>IF(A33=0,"",IF(COUNTA(Raw!JW33:KA33)=0,"",IF(AND(COUNTIF(Raw!JW33:JZ33,4)=0,COUNTA(Raw!JW33:JZ33)&gt;0,ISBLANK(Raw!KA33)=FALSE),"",IF(AND(COUNTIF(Raw!JW33:KA33,4)&gt;0,ISBLANK(Raw!KA33)),"",1))))</f>
        <v/>
      </c>
      <c r="AM33" s="19" t="str">
        <f>IF(A33=0,"",IF(COUNTA(Raw!KT33:KU33)=0,"",IF(AND(Raw!KT33=1,ISBLANK(Raw!KU33)=FALSE),"",IF(AND(Raw!KT33=2,ISBLANK(Raw!KU33)),"",1))))</f>
        <v/>
      </c>
      <c r="AN33" s="19" t="str">
        <f>IF(A33=0,"",IF(COUNTA(Raw!KX33:LF33)=0,"",IF(AND(COUNTIF(Raw!KX33:LB33,5)=1,COUNTA(Raw!KX33:LB33)=1,COUNTA(Raw!LC33:LF33)=0),"",IF(AND(COUNTIF(Raw!KX33:LB33,5)=0,COUNTA(Raw!KX33:LB33)&gt;0,COUNTA(Raw!LC33:LF33)&gt;0),"",1))))</f>
        <v/>
      </c>
      <c r="AO33" s="19" t="str">
        <f>IF(A33=0,"",IF(COUNTA(Raw!LM33:LU33)=0,"",IF(AND(Raw!LM33=1,ISBLANK(Raw!LN33)=FALSE,COUNTA(Raw!LO33:LU33)&gt;0),"",IF(AND(Raw!LM33=2,COUNTA(Raw!LN33:LU33)=0),"",1))))</f>
        <v/>
      </c>
      <c r="AP33" s="19" t="str">
        <f>IF(A33=0,"",IF(COUNTA(Raw!MY33:OG33)=0,"",IF(AND(Raw!MY33=2,COUNTA(Raw!MZ33:OG33)=0),"",IF(AND(Raw!MY33=1,COUNTA(Raw!MZ33:OG33)&gt;0),"",1))))</f>
        <v/>
      </c>
      <c r="AQ33" s="19" t="str">
        <f>IF(A33=0,"",IF(COUNTA(Raw!NC33:NW33)=0,"",IF(AND(COUNTIF(Raw!NC33:NG33,3)&gt;0,COUNTA(Raw!NH33:NQ33)&gt;0),"",IF(AND(COUNTA(Raw!NC33:NG33)&gt;0,COUNTIF(Raw!NC33:NG33,3)=0,COUNTA(Raw!NH33:NW33)=0),"",1))))</f>
        <v/>
      </c>
      <c r="AR33" s="19" t="str">
        <f>IF(A33=0,"",IF(COUNTA(Raw!NH33:NW33)=0,"",IF(AND(COUNTIF(Raw!NH33:NQ33,10)&gt;0,COUNTA(Raw!NR33:NW33)&gt;0),"",IF(AND(COUNTA(Raw!NH33:NQ33)&gt;0,COUNTIF(Raw!NH33:NQ33,10)=0,COUNTA(Raw!NR33:NY33)=0),"",1))))</f>
        <v/>
      </c>
      <c r="AS33" s="19" t="str">
        <f>IF(A33=0,"",IF(COUNTA(Raw!NY33:OG33)=0,"",IF(AND(Raw!NY33=1,COUNTA(Raw!NZ33:OG33)&gt;0),"",IF(AND(Raw!NY33=2,COUNTA(Raw!NZ33:OG33)=0),"",1))))</f>
        <v/>
      </c>
      <c r="AT33" s="19" t="str">
        <f>IF(A33=0,"",IF(COUNTA(Raw!OH33:OY33)=0,"",IF(AND(Raw!OH33=1,COUNTA(Raw!OI33:OY33)&gt;0),"",IF(AND(Raw!OH33=2,COUNTA(Raw!OI33:OY33)=0),"",1))))</f>
        <v/>
      </c>
      <c r="AU33" s="19" t="str">
        <f>IF(A33=0,"",IF(COUNTA(Raw!PR33:QB33)=0,"",
IF(AND(OR(AND(COUNTIF(Raw!PR33:QB33,1)=1,COUNTA(Raw!QI33:QY33)&gt;0),AND(COUNTIF(Raw!PR33:QB33,1)=0,COUNTA(Raw!QI33:QY33)=0)),OR(AND(COUNTIF(Raw!PR33:QB33,2)=1,COUNTA(Raw!QZ33:RP33)&gt;0),AND(COUNTIF(Raw!PR33:QB33,2)=0,COUNTA(Raw!QZ33:RP33)=0)),OR(AND(COUNTIF(Raw!PR33:QB33,3)=1,COUNTA(Raw!RQ33:SG33)&gt;0),AND(COUNTIF(Raw!PR33:QB33,3)=0,COUNTA(Raw!RQ33:SG33)=0)),OR(AND(COUNTIF(Raw!PR33:QB33,4)=1,COUNTA(Raw!SH33:ST33)&gt;0),AND(COUNTIF(Raw!PR33:QB33,4)=0,COUNTA(Raw!SH33:ST33)=0)),OR(AND(COUNTIF(Raw!PR33:QB33,5)=1,COUNTA(Raw!SU33:TG33)&gt;0),AND(COUNTIF(Raw!PR33:QB33,5)=0,COUNTA(Raw!SU33:TG33)=0)),OR(AND(COUNTIF(Raw!PR33:QB33,6)=1,COUNTA(Raw!TH33:TT33)&gt;0),AND(COUNTIF(Raw!PR33:QB33,6)=0,COUNTA(Raw!TH33:TT33)=0)),OR(AND(COUNTIF(Raw!PR33:QB33,7)=1,COUNTA(Raw!TU33:UI33)&gt;0),AND(COUNTIF(Raw!PR33:QB33,7)=0,COUNTA(Raw!TU33:UI33)=0)),OR(AND(COUNTIF(Raw!PR33:QB33,8)=1,COUNTA(Raw!UJ33:UV33)&gt;0),AND(COUNTIF(Raw!PR33:QB33,8)=0,COUNTA(Raw!UJ33:UV33)=0)),OR(AND(COUNTIF(Raw!PR33:QB33,9)=1,COUNTA(Raw!UW33:VG33)&gt;0),AND(COUNTIF(Raw!PR33:QB33,9)=0,COUNTA(Raw!UW33:VG33)=0)),OR(AND(COUNTIF(Raw!PR33:QB33,10)=1,COUNTA(Raw!VH33:VP33)&gt;0),AND(COUNTIF(Raw!PR33:QB33,10)=0,COUNTA(Raw!VH33:VP33)=0)),OR(AND(COUNTIF(Raw!PR33:QB33,11)=1,COUNTA(Raw!VQ33:WK33)&gt;0),AND(COUNTIF(Raw!PR33:QB33,11)=0,COUNTA(Raw!VQ33:WK33)=0))),"",1)))</f>
        <v/>
      </c>
      <c r="AV33" s="19" t="str">
        <f>IF(A33=0,"",IF(COUNTA(Raw!QI33:QY33)=0,"",IF(AND(OR(AND(Raw!QI33=4,COUNTIF(Raw!QR33:QY33,1)=0),Raw!QI33&lt;&gt;4),OR(AND(Raw!QJ33=4,COUNTIF(Raw!QR33:QY33,2)=0),Raw!QJ33&lt;&gt;4),OR(AND(Raw!QK33=4,COUNTIF(Raw!QR33:QY33,3)=0),Raw!QK33&lt;&gt;4),OR(AND(Raw!QL33=4,COUNTIF(Raw!QR33:QY33,4)=0),Raw!QL33&lt;&gt;4),OR(AND(Raw!QM33=4,COUNTIF(Raw!QR33:QY33,5)=0),Raw!QM33&lt;&gt;4),OR(AND(Raw!QN33=4,COUNTIF(Raw!QR33:QY33,6)=0),Raw!QN33&lt;&gt;4),OR(AND(Raw!QO33=4,COUNTIF(Raw!QR33:QY33,7)=0),Raw!QO33&lt;&gt;4),OR(AND(Raw!QP33=4,COUNTIF(Raw!QR33:QY33,8)=0),Raw!QP33&lt;&gt;4)),"",1)))</f>
        <v/>
      </c>
      <c r="AW33" t="str">
        <f>IF(A33=0,"",IF(COUNTA(Raw!QZ33:RP33)=0,"",IF(AND(OR(AND(Raw!QZ33=4,COUNTIF(Raw!RI33:RP33,1)=0),Raw!QZ33&lt;&gt;4),OR(AND(Raw!RA33=4,COUNTIF(Raw!RI33:RP33,2)=0),Raw!RA33&lt;&gt;4),OR(AND(Raw!RB33=4,COUNTIF(Raw!RI33:RP33,3)=0),Raw!RB33&lt;&gt;4),OR(AND(Raw!RC33=4,COUNTIF(Raw!RI33:RP33,4)=0),Raw!RC33&lt;&gt;4),OR(AND(Raw!RD33=4,COUNTIF(Raw!RI33:RP33,5)=0),Raw!RD33&lt;&gt;4),OR(AND(Raw!RE33=4,COUNTIF(Raw!RI33:RP33,6)=0),Raw!RE33&lt;&gt;4),OR(AND(Raw!RF33=4,COUNTIF(Raw!RI33:RP33,7)=0),Raw!RF33&lt;&gt;4),OR(AND(Raw!RG33=4,COUNTIF(Raw!RI33:RP33,8)=0),Raw!RG33&lt;&gt;4)),"",1)))</f>
        <v/>
      </c>
      <c r="AX33" t="str">
        <f>IF(A33=0,"",IF(COUNTA(Raw!RQ33:SG33)=0,"",IF(AND(OR(AND(Raw!RQ33=4,COUNTIF(Raw!RZ33:SG33,1)=0),Raw!RQ33&lt;&gt;4),OR(AND(Raw!RR33=4,COUNTIF(Raw!RZ33:SG33,2)=0),Raw!RR33&lt;&gt;4),OR(AND(Raw!RS33=4,COUNTIF(Raw!RZ33:SG33,3)=0),Raw!RS33&lt;&gt;4),OR(AND(Raw!RT33=4,COUNTIF(Raw!RZ33:SG33,4)=0),Raw!RT33&lt;&gt;4),OR(AND(Raw!RU33=4,COUNTIF(Raw!RZ33:SG33,5)=0),Raw!RU33&lt;&gt;4),OR(AND(Raw!RV33=4,COUNTIF(Raw!RZ33:SG33,6)=0),Raw!RV33&lt;&gt;4),OR(AND(Raw!RW33=4,COUNTIF(Raw!RZ33:SG33,7)=0),Raw!RW33&lt;&gt;4),OR(AND(Raw!RX33=4,COUNTIF(Raw!RZ33:SG33,8)=0),Raw!RX33&lt;&gt;4)),"",1)))</f>
        <v/>
      </c>
      <c r="AY33" t="str">
        <f>IF(A33=0,"",IF(COUNTA(Raw!SH33:ST33)=0,"",IF(AND(OR(AND(Raw!SH33=4,COUNTIF(Raw!SO33:ST33,1)=0),Raw!SH33&lt;&gt;4),OR(AND(Raw!SI33=4,COUNTIF(Raw!SO33:ST33,2)=0),Raw!SI33&lt;&gt;4),OR(AND(Raw!SJ33=4,COUNTIF(Raw!SO33:ST33,3)=0),Raw!SJ33&lt;&gt;4),OR(AND(Raw!SK33=4,COUNTIF(Raw!SO33:ST33,4)=0),Raw!SK33&lt;&gt;4),OR(AND(Raw!SL33=4,COUNTIF(Raw!SO33:ST33,5)=0),Raw!SL33&lt;&gt;4),OR(AND(Raw!SM33=4,COUNTIF(Raw!SO33:ST33,6)=0),Raw!SM33&lt;&gt;4)),"",1)))</f>
        <v/>
      </c>
      <c r="AZ33" t="str">
        <f>IF(A33=0,"",IF(COUNTA(Raw!SU33:TG33)=0,"",IF(AND(OR(AND(Raw!SU33=4,COUNTIF(Raw!TB33:TG33,1)=0),Raw!SU33&lt;&gt;4),OR(AND(Raw!SV33=4,COUNTIF(Raw!TB33:TG33,2)=0),Raw!SV33&lt;&gt;4),OR(AND(Raw!SW33=4,COUNTIF(Raw!TB33:TG33,3)=0),Raw!SW33&lt;&gt;4),OR(AND(Raw!SX33=4,COUNTIF(Raw!TB33:TG33,4)=0),Raw!SX33&lt;&gt;4),OR(AND(Raw!SY33=4,COUNTIF(Raw!TB33:TG33,5)=0),Raw!SY33&lt;&gt;4),OR(AND(Raw!SZ33=4,COUNTIF(Raw!TB33:TG33,6)=0),Raw!SZ33&lt;&gt;4)),"",1)))</f>
        <v/>
      </c>
      <c r="BA33" t="str">
        <f>IF(A33=0,"",IF(COUNTA(Raw!TH33:TT33)=0,"",IF(AND(OR(AND(Raw!TH33=4,COUNTIF(Raw!TO33:TT33,1)=0),Raw!TH33&lt;&gt;4),OR(AND(Raw!TI33=4,COUNTIF(Raw!TO33:TT33,2)=0),Raw!TI33&lt;&gt;4),OR(AND(Raw!TJ33=4,COUNTIF(Raw!TO33:TT33,3)=0),Raw!TJ33&lt;&gt;4),OR(AND(Raw!TK33=4,COUNTIF(Raw!TO33:TT33,4)=0),Raw!TK33&lt;&gt;4),OR(AND(Raw!TL33=4,COUNTIF(Raw!TO33:TT33,5)=0),Raw!TL33&lt;&gt;4),OR(AND(Raw!TM33=4,COUNTIF(Raw!TO33:TT33,6)=0),Raw!TM33&lt;&gt;4)),"",1)))</f>
        <v/>
      </c>
      <c r="BB33" t="str">
        <f>IF(A33=0,"",IF(COUNTA(Raw!TU33:UI33)=0,"",IF(AND(OR(AND(Raw!TU33=4,COUNTIF(Raw!UC33:UI33,1)=0),Raw!TU33&lt;&gt;4),OR(AND(Raw!TV33=4,COUNTIF(Raw!UC33:UI33,2)=0),Raw!TV33&lt;&gt;4),OR(AND(Raw!TW33=4,COUNTIF(Raw!UC33:UI33,3)=0),Raw!TW33&lt;&gt;4),OR(AND(Raw!TX33=4,COUNTIF(Raw!UC33:UI33,4)=0),Raw!TX33&lt;&gt;4),OR(AND(Raw!TY33=4,COUNTIF(Raw!UC33:UI33,5)=0),Raw!TY33&lt;&gt;4),OR(AND(Raw!TZ33=4,COUNTIF(Raw!UC33:UI33,6)=0),Raw!TZ33&lt;&gt;4),OR(AND(Raw!UA33=4,COUNTIF(Raw!UC33:UI33,7)=0),Raw!UA33&lt;&gt;4)),"",1)))</f>
        <v/>
      </c>
      <c r="BC33" t="str">
        <f>IF(A33=0,"",IF(COUNTA(Raw!UJ33:UV33)=0,"",IF(AND(OR(AND(Raw!UJ33=4,COUNTIF(Raw!UQ33:UV33,1)=0),Raw!UJ33&lt;&gt;4),OR(AND(Raw!UK33=4,COUNTIF(Raw!UQ33:UV33,2)=0),Raw!UK33&lt;&gt;4),OR(AND(Raw!UL33=4,COUNTIF(Raw!UQ33:UV33,3)=0),Raw!UL33&lt;&gt;4),OR(AND(Raw!UM33=4,COUNTIF(Raw!UQ33:UV33,4)=0),Raw!UM33&lt;&gt;4),OR(AND(Raw!UN33=4,COUNTIF(Raw!UQ33:UV33,5)=0),Raw!UN33&lt;&gt;4),OR(AND(Raw!UO33=4,COUNTIF(Raw!UQ33:UV33,6)=0),Raw!UO33&lt;&gt;4)),"",1)))</f>
        <v/>
      </c>
      <c r="BD33" t="str">
        <f>IF(A33=0,"",IF(COUNTA(Raw!UW33:VG33)=0,"",IF(AND(OR(AND(Raw!UW33=4,COUNTIF(Raw!VC33:VG33,1)=0),Raw!UW33&lt;&gt;4),OR(AND(Raw!UX33=4,COUNTIF(Raw!VC33:VG33,2)=0),Raw!UX33&lt;&gt;4),OR(AND(Raw!UY33=4,COUNTIF(Raw!VC33:VG33,3)=0),Raw!UY33&lt;&gt;4),OR(AND(Raw!UZ33=4,COUNTIF(Raw!VC33:VG33,4)=0),Raw!UZ33&lt;&gt;4),OR(AND(Raw!VA33=4,COUNTIF(Raw!VC33:VG33,5)=0),Raw!VA33&lt;&gt;4)),"",1)))</f>
        <v/>
      </c>
      <c r="BE33" t="str">
        <f>IF(A33=0,"",IF(COUNTA(Raw!VH33:VP33)=0,"",
IF(AND(
OR(AND(Raw!VH33=4,COUNTIF(Raw!VM33:VP33,1)=0),Raw!VH33&lt;&gt;4),
OR(AND(Raw!VI33=4,COUNTIF(Raw!VM33:VP33,2)=0),Raw!VI33&lt;&gt;4),
OR(AND(Raw!VJ33=4,COUNTIF(Raw!VM33:VP33,3)=0),Raw!VJ33&lt;&gt;4),
OR(AND(Raw!VK33=4,COUNTIF(Raw!VM33:VP33,4)=0),Raw!VK33&lt;&gt;4)
),"",1)))</f>
        <v/>
      </c>
      <c r="BF33" t="str">
        <f>IF(A33=0,"",IF(COUNTA(Raw!VQ33:WK33)=0,"",
IF(AND(
OR(AND(Raw!VQ33=4,COUNTIF(Raw!WB33:WK33,1)=0),Raw!VQ33&lt;&gt;4),
OR(AND(Raw!VR33=4,COUNTIF(Raw!WB33:WK33,2)=0),Raw!VR33&lt;&gt;4),
OR(AND(Raw!VS33=4,COUNTIF(Raw!WB33:WK33,3)=0),Raw!VS33&lt;&gt;4),
OR(AND(Raw!VT33=4,COUNTIF(Raw!WB33:WK33,4)=0),Raw!VT33&lt;&gt;4),
OR(AND(Raw!VU33=4,COUNTIF(Raw!WB33:WK33,5)=0),Raw!VU33&lt;&gt;4),
OR(AND(Raw!VV33=4,COUNTIF(Raw!WB33:WK33,6)=0),Raw!VV33&lt;&gt;4),
OR(AND(Raw!VW33=4,COUNTIF(Raw!WB33:WK33,7)=0),Raw!VW33&lt;&gt;4),
OR(AND(Raw!VX33=4,COUNTIF(Raw!WB33:WK33,8)=0),Raw!VX33&lt;&gt;4),
OR(AND(Raw!VY33=4,COUNTIF(Raw!WB33:WK33,9)=0),Raw!VX33&lt;&gt;4),
OR(AND(Raw!VZ33=4,COUNTIF(Raw!WB33:WK33,10)=0),Raw!VZ33&lt;&gt;4)
),"",1)))</f>
        <v/>
      </c>
      <c r="BG33" t="str">
        <f>IF(A33=0,"",IF(COUNTA(Raw!WL33:XB33)=0,"",
IF(AND(
OR(AND(Raw!WL33=4,COUNTIF(Raw!WU33:XB33,1)=0),Raw!WL33&lt;&gt;4),
OR(AND(Raw!WM33=4,COUNTIF(Raw!WU33:XB33,2)=0),Raw!WM33&lt;&gt;4),
OR(AND(Raw!WN33=4,COUNTIF(Raw!WU33:XB33,3)=0),Raw!WN33&lt;&gt;4),
OR(AND(Raw!WO33=4,COUNTIF(Raw!WU33:XB33,4)=0),Raw!WO33&lt;&gt;4),
OR(AND(Raw!WP33=4,COUNTIF(Raw!WU33:XB33,5)=0),Raw!WP33&lt;&gt;4),
OR(AND(Raw!WQ33=4,COUNTIF(Raw!WU33:XB33,6)=0),Raw!WQ33&lt;&gt;4),
OR(AND(Raw!WR33=4,COUNTIF(Raw!WU33:XB33,7)=0),Raw!WR33&lt;&gt;4),
OR(AND(Raw!WS33=4,COUNTIF(Raw!WU33:XB33,8)=0),Raw!WS33&lt;&gt;4)
),"",1)))</f>
        <v/>
      </c>
      <c r="BH33" t="str">
        <f>IF(A33=0,"",IF(COUNTA(Raw!XC33:XK33)=0,"",
IF(AND(
OR(AND(Raw!XC33=4,COUNTIF(Raw!XH33:XK33,1)=0),Raw!XC33&lt;&gt;4),
OR(AND(Raw!XD33=4,COUNTIF(Raw!XH33:XK33,2)=0),Raw!XD33&lt;&gt;4),
OR(AND(Raw!XE33=4,COUNTIF(Raw!XH33:XK33,3)=0),Raw!XE33&lt;&gt;4),
OR(AND(Raw!XF33=4,COUNTIF(Raw!XH33:XK33,4)=0),Raw!XF33&lt;&gt;4)
),"",1)))</f>
        <v/>
      </c>
      <c r="BI33" t="str">
        <f>IF(A33=0,"",IF(COUNTA(Raw!XL33:XT33)=0,"",
IF(AND(
OR(AND(Raw!XL33=4,COUNTIF(Raw!XQ33:XT33,1)=0),Raw!XL33&lt;&gt;4),
OR(AND(Raw!XM33=4,COUNTIF(Raw!XQ33:XT33,2)=0),Raw!XM33&lt;&gt;4),
OR(AND(Raw!XN33=4,COUNTIF(Raw!XQ33:XT33,3)=0),Raw!XN33&lt;&gt;4),
OR(AND(Raw!XO33=4,COUNTIF(Raw!XQ33:XT33,4)=0),Raw!XO33&lt;&gt;4)
),"",1)))</f>
        <v/>
      </c>
      <c r="BJ33" t="str">
        <f>IF(A33=0,"",IF(COUNTA(Raw!XU33:YI33)=0,"",
IF(AND(
OR(AND(Raw!XU33=4,COUNTIF(Raw!YC33:YI33,1)=0),Raw!XU33&lt;&gt;4),
OR(AND(Raw!XV33=4,COUNTIF(Raw!YC33:YI33,2)=0),Raw!XV33&lt;&gt;4),
OR(AND(Raw!XW33=4,COUNTIF(Raw!YC33:YI33,3)=0),Raw!XW33&lt;&gt;4),
OR(AND(Raw!XX33=4,COUNTIF(Raw!YC33:YI33,4)=0),Raw!XX33&lt;&gt;4),
OR(AND(Raw!XY33=4,COUNTIF(Raw!YC33:YI33,5)=0),Raw!XY33&lt;&gt;4),
OR(AND(Raw!XZ33=4,COUNTIF(Raw!YC33:YI33,6)=0),Raw!XZ33&lt;&gt;4),
OR(AND(Raw!YA33=4,COUNTIF(Raw!YC33:YI33,7)=0),Raw!YA33&lt;&gt;4)
),"",1)))</f>
        <v/>
      </c>
      <c r="BK33" t="str">
        <f>IF(A33=0,"",IF(COUNTA(Raw!YJ33:YR33)=0,"",
IF(AND(
OR(AND(Raw!YJ33=4,COUNTIF(Raw!YO33:YR33,1)=0),Raw!YJ33&lt;&gt;4),
OR(AND(Raw!YK33=4,COUNTIF(Raw!YO33:YR33,2)=0),Raw!YK33&lt;&gt;4),
OR(AND(Raw!YL33=4,COUNTIF(Raw!YO33:YR33,3)=0),Raw!YL33&lt;&gt;4),
OR(AND(Raw!YM33=4,COUNTIF(Raw!YO33:YR33,4)=0),Raw!YM33&lt;&gt;4)
),"",1)))</f>
        <v/>
      </c>
      <c r="BL33" t="str">
        <f>IF(A33=0,"",IF(COUNTA(Raw!YS33:YU33)=0,"",IF(AND(Raw!YS33=4,ISBLANK(Raw!YU33)),"",IF(AND(Raw!YS33&lt;&gt;4,ISBLANK(Raw!YU33)=FALSE),"",1))))</f>
        <v/>
      </c>
    </row>
    <row r="34" spans="1:64">
      <c r="A34" s="20">
        <f>Raw!A34</f>
        <v>0</v>
      </c>
      <c r="B34" s="19" t="str">
        <f>IF(A34=0,"",IF(AND(Raw!AC34=1,COUNTA(Raw!AR34:IC34)&gt;0,COUNTA(Raw!ID34:YU34)=0),"",IF(AND(Raw!AC34=2,COUNTA(Raw!AR34:IC34)=0,COUNTA(Raw!ID34:MV34)&gt;0,COUNTA(Raw!MW34:YU34)=0),"",IF(AND(Raw!AC34=3,COUNTA(Raw!AP34:MV34)=0,COUNTA(Raw!MW34:YU34)&gt;0),"",1))))</f>
        <v/>
      </c>
      <c r="C34" s="19" t="str">
        <f>IF(A34=0,"",IF(AND(Raw!AK34=1,ISBLANK(Raw!AM34)=FALSE,ISBLANK(Raw!AO34)),"",IF(AND(Raw!AK34=2,ISBLANK(Raw!AM34),ISBLANK(Raw!AO34)=FALSE),"",1)))</f>
        <v/>
      </c>
      <c r="D34" s="19" t="str">
        <f>IF(A34=0,"",IF(COUNTA(Raw!AS34:AZ34)=0,"",IF(AND(Raw!AS34+Raw!AT34=100,Raw!AU34+Raw!AV34=100,Raw!AW34+Raw!AX34=100,Raw!AY34+Raw!AZ34=100),"",1)))</f>
        <v/>
      </c>
      <c r="E34" s="19" t="str">
        <f>IF(A34=0,"",IF(ISBLANK(Raw!AQ34),"",IF(Raw!AQ34=1,"",1)))</f>
        <v/>
      </c>
      <c r="F34" s="19" t="str">
        <f>IF(A34=0,"",IF(ISBLANK(Raw!AR34),"",IF(AND(Raw!AR34&gt;=0,Raw!AR34&lt;=100),"",1)))</f>
        <v/>
      </c>
      <c r="G34" s="19" t="str">
        <f>IF(A34=0,"",IF(AND(ISBLANK(Raw!BA34),ISBLANK(Raw!AS34)),"",IF(AND(Raw!AS34&gt;0,ISBLANK(Raw!BA34)=FALSE),"",1)))</f>
        <v/>
      </c>
      <c r="H34" s="19" t="str">
        <f>IF(A34=0,"",IF(COUNTA(Raw!BA34:BH34)=0,"",IF(AND(Raw!BA34=0,COUNTA(Raw!BB34:BH34)=0),"",IF(AND(Raw!BA34&gt;0,COUNTA(Raw!BB34:BH34)&gt;0),"",1))))</f>
        <v/>
      </c>
      <c r="I34" s="19" t="str">
        <f>IF(A34=0,"",IF(AND(ISBLANK(Raw!BI34),ISBLANK(Raw!BJ34)),"",IF(AND(Raw!BI34=1,ISBLANK(Raw!BJ34)=FALSE),"",IF(AND(Raw!BI34=2,ISBLANK(Raw!BJ34)),"",1))))</f>
        <v/>
      </c>
      <c r="J34" s="19" t="str">
        <f>IF(A34=0,"",IF(AND(ISBLANK(Raw!AT34),COUNTBLANK(Raw!BK34:BQ34)),"",IF(AND(Raw!AT34&gt;0,COUNTA(Raw!BK34:BQ34)&gt;0),"",IF(AND(Raw!AT34=0,COUNTA(Raw!BK34:BQ34)=0),"",1))))</f>
        <v/>
      </c>
      <c r="K34" s="19" t="str">
        <f>IF(A34=0,"",IF(AND(ISBLANK(Raw!AS34),COUNTA(Raw!BR34:BX34)=0),"",IF(AND(Raw!AS34&gt;0,COUNTA(Raw!BR34:BX34)&gt;0),"",IF(AND(Raw!AS34=0,COUNTA(Raw!BR34:BX34)=0),"",1))))</f>
        <v/>
      </c>
      <c r="L34" s="19" t="str">
        <f>IF(A34=0,"",IF(AND(COUNTA(Raw!BK34:BX34)=0,COUNTA(Raw!BY34:CH34)=0),"",IF(AND(COUNTIF(Raw!BK34:BX34,1)&gt;0,COUNTA(Raw!BY34:CH34)&gt;0),"",IF(AND(COUNTIF(Raw!BK34:BX34,1)=0,COUNTA(Raw!BY34:CH34)=0),"",1))))</f>
        <v/>
      </c>
      <c r="M34" s="19" t="str">
        <f>IF(A34=0,"",IF(AND(COUNTA(Raw!BK34:BX34)=0,COUNTA(Raw!CI34:CR34)),"",IF(AND(COUNTIF(Raw!BK34:BX34,3)&gt;0,COUNTA(Raw!CI34:CR34)&gt;0),"",IF(AND(COUNTIF(Raw!BK34:BX34,3)=0,COUNTA(Raw!CI34:CR34)=0),"",1))))</f>
        <v/>
      </c>
      <c r="N34" s="19" t="str">
        <f>IF(A34=0,"",IF(COUNTA(Raw!CS34:DF34)=0,"",IF(AND(COUNTIF(Raw!CS34:CV34,1)=1,COUNTA(Raw!CW34:DA34)&gt;0,COUNTA(Raw!DB34:DF34)=0),"",IF(AND(COUNTIF(Raw!CS34:CV34,2)=1,COUNTA(Raw!CW34:DA34)=0,COUNTA(Raw!DB34:DF34)&gt;0),"",IF(AND(COUNTA(Raw!CS34:CV34)&gt;0,COUNTA(Raw!CW34:DF34)=0),"",1)))))</f>
        <v/>
      </c>
      <c r="O34" s="19" t="str">
        <f>IF(A34=0,"",IF(COUNTA(Raw!DG34:DP34)=0,"",IF(AND(COUNTIF(Raw!BK34:BQ34,1)&gt;0,OR(COUNTIF(Raw!DG34:DP34,1)=1,COUNTIF(Raw!DG34:DP34,2)=1,COUNTIF(Raw!DG34:DP34,3)=1)),"",IF(AND(COUNTIF(Raw!BK34:BQ34,1)=0,AND(COUNTIF(Raw!DG34:DP34,1)=0,COUNTIF(Raw!DG34:DP34,2)=0,COUNTIF(Raw!DG34:DP34,3)=0)),"",1))))</f>
        <v/>
      </c>
      <c r="P34" s="19" t="str">
        <f>IF(A34=0,"",IF(COUNTA(Raw!DG34:DR34)=0,"",IF(AND(COUNTIF(Raw!DG34:DP34,4)=1,ISBLANK(Raw!DQ34)=FALSE,ISBLANK(Raw!DR34)),"",IF(AND(COUNTIF(Raw!DG34:DP34,7)=1,ISBLANK(Raw!DQ34),ISBLANK(Raw!DR34)=FALSE),"",IF(AND(COUNTA(Raw!DG34:DP34)&gt;0,COUNTIF(Raw!DG34:DP34,4)=0,COUNTIF(Raw!DG34:DP34,7)=0,COUNTA(Raw!DQ34:DR34)=0),"",1)))))</f>
        <v/>
      </c>
      <c r="Q34" s="19" t="str">
        <f>IF(A34=0,"",IF(AND(COUNTA(Raw!DS34:DU34)=0,COUNTA(Raw!BK34:BQ34)=0),"",IF(AND(COUNTIF(Raw!BK34:BQ34,1)&gt;0,COUNTA(Raw!DS34:DU34)&gt;0),"",IF(AND(COUNTIF(Raw!BK34:BQ34,1)=0,COUNTA(Raw!DS34:DU34)=0),"",1))))</f>
        <v/>
      </c>
      <c r="R34" s="19" t="str">
        <f>IF(A34=0,"",IF(AND(ISBLANK(Raw!AT34),ISBLANK(Raw!EJ34)),"",IF(AND(Raw!AT34&gt;0,ISBLANK(Raw!EJ34)=FALSE,Raw!EJ34&gt;=0,Raw!EJ34&lt;=7),"",IF(AND(Raw!AT34=0,ISBLANK(Raw!EJ34)),"",1))))</f>
        <v/>
      </c>
      <c r="S34" t="str">
        <f>IF(A34=0,"",IF(AND(ISBLANK(Raw!AS34),ISBLANK(Raw!EK34)),"",IF(AND(Raw!AS34&gt;0,ISBLANK(Raw!EK34)=FALSE),"",IF(AND(Raw!AS34=0,ISBLANK(Raw!EK34)),"",1))))</f>
        <v/>
      </c>
      <c r="T34" s="19" t="str">
        <f>IF(A34=0,"",IF(AND(ISBLANK(Raw!AT34),COUNTA(Raw!EL34:EQ34)=0),"",IF(AND(Raw!AT34&gt;0,COUNTA(Raw!EL34:EQ34)&gt;0),"",IF(AND(Raw!AT34=0,COUNTA(Raw!EL34:EQ34)=0),"",1))))</f>
        <v/>
      </c>
      <c r="U34" t="str">
        <f>IF(A34=0,"",IF(AND(ISBLANK(Raw!AT34),COUNTA(Raw!ER34:EU34)=0),"",IF(AND(Raw!AT34&gt;0,COUNTA(Raw!ER34:EU34)&gt;0),"",IF(AND(Raw!AT34=0,COUNTA(Raw!ER34:EU34)=0),"",1))))</f>
        <v/>
      </c>
      <c r="V34" t="str">
        <f>IF(A34=0,"",IF(AND(ISBLANK(Raw!AS34),COUNTA(Raw!EV34:FA34)=0),"",IF(AND(Raw!AS34&gt;0,COUNTA(Raw!EV34:FA34)&gt;0),"",IF(AND(Raw!AS34=0,COUNTA(Raw!EV34:FA34)=0),"",1))))</f>
        <v/>
      </c>
      <c r="W34" t="str">
        <f>IF(A34=0,"",IF(AND(ISBLANK(Raw!AS34),COUNTA(Raw!FB34:FE34)=0),"",IF(AND(Raw!AS34&gt;0,COUNTA(Raw!FB34:FE34)&gt;0),"",IF(AND(Raw!AS34=0,COUNTA(Raw!FB34:FE34)=0),"",1))))</f>
        <v/>
      </c>
      <c r="X34" t="str">
        <f>IF(A34=0,"",IF(AND(ISBLANK(Raw!AT34),COUNTA(Raw!FF34:FI34)=0),"",IF(AND(Raw!AT34&gt;0,COUNTA(Raw!FF34:FI34)&gt;0),"",IF(AND(Raw!AT34=0,COUNTA(Raw!FF34:FI34)=0),"",1))))</f>
        <v/>
      </c>
      <c r="Y34" t="str">
        <f>IF(A34=0,"",IF(AND(ISBLANK(Raw!AS34),COUNTA(Raw!FJ34:FM34)=0),"",IF(AND(Raw!AS34&gt;0,COUNTA(Raw!FJ34:FM34)&gt;0),"",IF(AND(Raw!AS34=0,COUNTA(Raw!FJ34:FM34)=0),"",1))))</f>
        <v/>
      </c>
      <c r="Z34" t="str">
        <f>IF(A34=0,"",IF(AND(COUNTA(Raw!FN34:FT34)=0,ISBLANK(Raw!FU34)),"",IF(AND(COUNTIF(Raw!FN34:FT34,1)&gt;0,ISBLANK(Raw!FU34)=FALSE),"",IF(AND(COUNTIF(Raw!FN34:FT34,1)=0,ISBLANK(Raw!FU34)),"",1))))</f>
        <v/>
      </c>
      <c r="AA34" s="19" t="str">
        <f>IF(A34=0,"",IF(AND(ISBLANK(Raw!BI34),COUNTA(Raw!FV34:GH34)=0),"",IF(AND(Raw!BI34&lt;&gt;1,COUNTIF(Raw!FV34:GH34,6)=0),"",IF(Raw!BI34=1,"",1))))</f>
        <v/>
      </c>
      <c r="AB34" t="str">
        <f>IF(A34=0,"",IF(AND(ISBLANK(Raw!GI34),COUNTA(Raw!GJ34:GQ34)=0),"",IF(AND(Raw!GI34=1,COUNTA(Raw!GJ34:GQ34)&gt;0),"",IF(AND(Raw!GI34=2,COUNTA(Raw!GJ34:GQ34)=0),"",1))))</f>
        <v/>
      </c>
      <c r="AC34" s="19" t="str">
        <f>IF(A34=0,"",IF(AND(COUNTA(Raw!GY34:HF34)=0,ISBLANK(Raw!HG34)),"",IF(AND(OR(COUNTIF(Raw!GY34:HE34,1)&gt;0,COUNTIF(Raw!GY34:HE34,2)&gt;0),ISBLANK(Raw!HG34)=FALSE),"",IF(AND(COUNTA(Raw!GY34:HF34)&gt;0,ISBLANK(Raw!HG34),COUNTIF(Raw!GY34:HE34,1)=0,COUNTIF(Raw!GY34:HE34,2)=0),"",1))))</f>
        <v/>
      </c>
      <c r="AD34" s="19" t="str">
        <f>IF(A34=0,"",IF(COUNTA(Raw!HU34:IB34)=0,"",IF(AND(Raw!AK34&lt;&gt;2,COUNTIF(Raw!HU34:IA34,2)=0,COUNTIF(Raw!HU34:IA34,3)=0),"",IF(Raw!AK34=2,"",1))))</f>
        <v/>
      </c>
      <c r="AE34" s="19" t="str">
        <f>IF(A34=0,"",IF(AND(Raw!AK34=2,ISBLANK(Raw!IC34)=FALSE),"",IF(AND(Raw!AK34&lt;&gt;2,ISBLANK(Raw!IC34)),"",1)))</f>
        <v/>
      </c>
      <c r="AF34" s="19" t="str">
        <f>IF(A34=0,"",IF(COUNTA(Raw!ID34:IF34)=0,"",IF(AND(MATCH(2023-Raw!ID34,Code!$A$3:$A$12,1)=Raw!IF34,2023-Raw!ID34=Raw!IE34),"",1)))</f>
        <v/>
      </c>
      <c r="AG34" s="19" t="str">
        <f>IF(A34=0,"",IF(COUNTA(Raw!IG34:II34)=0,"",IF(AND(Raw!IG34=4,ISBLANK(Raw!II34)=FALSE),"",IF(AND(Raw!IG34&lt;&gt;4,ISBLANK(Raw!II34)),"",1))))</f>
        <v/>
      </c>
      <c r="AH34" s="19" t="str">
        <f>IF(A34=0,"",IF(COUNTA(Raw!IJ34:IM34)=0,"",IF(AND(Raw!IJ34=1,ISBLANK(Raw!IK34)=FALSE),"",IF(AND(Raw!IJ34=2,COUNTA(Raw!IK34:IM34)&gt;0),"",1))))</f>
        <v/>
      </c>
      <c r="AI34" s="19" t="str">
        <f>IF(A34=0,"",IF(COUNTA(Raw!IK34:IM34)=0,"",IF(AND(Raw!IK34=1,ISBLANK(Raw!IL34)=FALSE),"",IF(AND(Raw!IK34=2,COUNTA(Raw!IL34:IM34)=0),"",1))))</f>
        <v/>
      </c>
      <c r="AJ34" s="19" t="str">
        <f>IF(A34=0,"",IF(COUNTA(Raw!JD34:JJ34)=0,"",IF(AND(Raw!JD34&gt;600,COUNTA(Raw!JE34:JI34)&gt;0),"",IF(AND(Raw!JD34&lt;=600,COUNTA(Raw!JE34:JJ34)=0),"",1))))</f>
        <v/>
      </c>
      <c r="AK34" s="19" t="str">
        <f>IF(A34=0,"",IF(COUNTA(Raw!JK34:KA34)=0,"",IF(AND(Raw!JK34=1,COUNTA(Raw!JM34:JV34)&gt;0),"",IF(AND(Raw!JK34=3,COUNTA(Raw!JM34:JV34)&gt;0,COUNTA(Raw!JW34:KA34)=0),"",IF(AND(ISBLANK(Raw!JK34)=FALSE,Raw!JK34&lt;&gt;1,Raw!JK34&lt;&gt;3,COUNTA(Raw!JM34:KA34)=0),"",1)))))</f>
        <v/>
      </c>
      <c r="AL34" s="19" t="str">
        <f>IF(A34=0,"",IF(COUNTA(Raw!JW34:KA34)=0,"",IF(AND(COUNTIF(Raw!JW34:JZ34,4)=0,COUNTA(Raw!JW34:JZ34)&gt;0,ISBLANK(Raw!KA34)=FALSE),"",IF(AND(COUNTIF(Raw!JW34:KA34,4)&gt;0,ISBLANK(Raw!KA34)),"",1))))</f>
        <v/>
      </c>
      <c r="AM34" s="19" t="str">
        <f>IF(A34=0,"",IF(COUNTA(Raw!KT34:KU34)=0,"",IF(AND(Raw!KT34=1,ISBLANK(Raw!KU34)=FALSE),"",IF(AND(Raw!KT34=2,ISBLANK(Raw!KU34)),"",1))))</f>
        <v/>
      </c>
      <c r="AN34" s="19" t="str">
        <f>IF(A34=0,"",IF(COUNTA(Raw!KX34:LF34)=0,"",IF(AND(COUNTIF(Raw!KX34:LB34,5)=1,COUNTA(Raw!KX34:LB34)=1,COUNTA(Raw!LC34:LF34)=0),"",IF(AND(COUNTIF(Raw!KX34:LB34,5)=0,COUNTA(Raw!KX34:LB34)&gt;0,COUNTA(Raw!LC34:LF34)&gt;0),"",1))))</f>
        <v/>
      </c>
      <c r="AO34" s="19" t="str">
        <f>IF(A34=0,"",IF(COUNTA(Raw!LM34:LU34)=0,"",IF(AND(Raw!LM34=1,ISBLANK(Raw!LN34)=FALSE,COUNTA(Raw!LO34:LU34)&gt;0),"",IF(AND(Raw!LM34=2,COUNTA(Raw!LN34:LU34)=0),"",1))))</f>
        <v/>
      </c>
      <c r="AP34" s="19" t="str">
        <f>IF(A34=0,"",IF(COUNTA(Raw!MY34:OG34)=0,"",IF(AND(Raw!MY34=2,COUNTA(Raw!MZ34:OG34)=0),"",IF(AND(Raw!MY34=1,COUNTA(Raw!MZ34:OG34)&gt;0),"",1))))</f>
        <v/>
      </c>
      <c r="AQ34" s="19" t="str">
        <f>IF(A34=0,"",IF(COUNTA(Raw!NC34:NW34)=0,"",IF(AND(COUNTIF(Raw!NC34:NG34,3)&gt;0,COUNTA(Raw!NH34:NQ34)&gt;0),"",IF(AND(COUNTA(Raw!NC34:NG34)&gt;0,COUNTIF(Raw!NC34:NG34,3)=0,COUNTA(Raw!NH34:NW34)=0),"",1))))</f>
        <v/>
      </c>
      <c r="AR34" s="19" t="str">
        <f>IF(A34=0,"",IF(COUNTA(Raw!NH34:NW34)=0,"",IF(AND(COUNTIF(Raw!NH34:NQ34,10)&gt;0,COUNTA(Raw!NR34:NW34)&gt;0),"",IF(AND(COUNTA(Raw!NH34:NQ34)&gt;0,COUNTIF(Raw!NH34:NQ34,10)=0,COUNTA(Raw!NR34:NY34)=0),"",1))))</f>
        <v/>
      </c>
      <c r="AS34" s="19" t="str">
        <f>IF(A34=0,"",IF(COUNTA(Raw!NY34:OG34)=0,"",IF(AND(Raw!NY34=1,COUNTA(Raw!NZ34:OG34)&gt;0),"",IF(AND(Raw!NY34=2,COUNTA(Raw!NZ34:OG34)=0),"",1))))</f>
        <v/>
      </c>
      <c r="AT34" s="19" t="str">
        <f>IF(A34=0,"",IF(COUNTA(Raw!OH34:OY34)=0,"",IF(AND(Raw!OH34=1,COUNTA(Raw!OI34:OY34)&gt;0),"",IF(AND(Raw!OH34=2,COUNTA(Raw!OI34:OY34)=0),"",1))))</f>
        <v/>
      </c>
      <c r="AU34" s="19" t="str">
        <f>IF(A34=0,"",IF(COUNTA(Raw!PR34:QB34)=0,"",
IF(AND(OR(AND(COUNTIF(Raw!PR34:QB34,1)=1,COUNTA(Raw!QI34:QY34)&gt;0),AND(COUNTIF(Raw!PR34:QB34,1)=0,COUNTA(Raw!QI34:QY34)=0)),OR(AND(COUNTIF(Raw!PR34:QB34,2)=1,COUNTA(Raw!QZ34:RP34)&gt;0),AND(COUNTIF(Raw!PR34:QB34,2)=0,COUNTA(Raw!QZ34:RP34)=0)),OR(AND(COUNTIF(Raw!PR34:QB34,3)=1,COUNTA(Raw!RQ34:SG34)&gt;0),AND(COUNTIF(Raw!PR34:QB34,3)=0,COUNTA(Raw!RQ34:SG34)=0)),OR(AND(COUNTIF(Raw!PR34:QB34,4)=1,COUNTA(Raw!SH34:ST34)&gt;0),AND(COUNTIF(Raw!PR34:QB34,4)=0,COUNTA(Raw!SH34:ST34)=0)),OR(AND(COUNTIF(Raw!PR34:QB34,5)=1,COUNTA(Raw!SU34:TG34)&gt;0),AND(COUNTIF(Raw!PR34:QB34,5)=0,COUNTA(Raw!SU34:TG34)=0)),OR(AND(COUNTIF(Raw!PR34:QB34,6)=1,COUNTA(Raw!TH34:TT34)&gt;0),AND(COUNTIF(Raw!PR34:QB34,6)=0,COUNTA(Raw!TH34:TT34)=0)),OR(AND(COUNTIF(Raw!PR34:QB34,7)=1,COUNTA(Raw!TU34:UI34)&gt;0),AND(COUNTIF(Raw!PR34:QB34,7)=0,COUNTA(Raw!TU34:UI34)=0)),OR(AND(COUNTIF(Raw!PR34:QB34,8)=1,COUNTA(Raw!UJ34:UV34)&gt;0),AND(COUNTIF(Raw!PR34:QB34,8)=0,COUNTA(Raw!UJ34:UV34)=0)),OR(AND(COUNTIF(Raw!PR34:QB34,9)=1,COUNTA(Raw!UW34:VG34)&gt;0),AND(COUNTIF(Raw!PR34:QB34,9)=0,COUNTA(Raw!UW34:VG34)=0)),OR(AND(COUNTIF(Raw!PR34:QB34,10)=1,COUNTA(Raw!VH34:VP34)&gt;0),AND(COUNTIF(Raw!PR34:QB34,10)=0,COUNTA(Raw!VH34:VP34)=0)),OR(AND(COUNTIF(Raw!PR34:QB34,11)=1,COUNTA(Raw!VQ34:WK34)&gt;0),AND(COUNTIF(Raw!PR34:QB34,11)=0,COUNTA(Raw!VQ34:WK34)=0))),"",1)))</f>
        <v/>
      </c>
      <c r="AV34" s="19" t="str">
        <f>IF(A34=0,"",IF(COUNTA(Raw!QI34:QY34)=0,"",IF(AND(OR(AND(Raw!QI34=4,COUNTIF(Raw!QR34:QY34,1)=0),Raw!QI34&lt;&gt;4),OR(AND(Raw!QJ34=4,COUNTIF(Raw!QR34:QY34,2)=0),Raw!QJ34&lt;&gt;4),OR(AND(Raw!QK34=4,COUNTIF(Raw!QR34:QY34,3)=0),Raw!QK34&lt;&gt;4),OR(AND(Raw!QL34=4,COUNTIF(Raw!QR34:QY34,4)=0),Raw!QL34&lt;&gt;4),OR(AND(Raw!QM34=4,COUNTIF(Raw!QR34:QY34,5)=0),Raw!QM34&lt;&gt;4),OR(AND(Raw!QN34=4,COUNTIF(Raw!QR34:QY34,6)=0),Raw!QN34&lt;&gt;4),OR(AND(Raw!QO34=4,COUNTIF(Raw!QR34:QY34,7)=0),Raw!QO34&lt;&gt;4),OR(AND(Raw!QP34=4,COUNTIF(Raw!QR34:QY34,8)=0),Raw!QP34&lt;&gt;4)),"",1)))</f>
        <v/>
      </c>
      <c r="AW34" t="str">
        <f>IF(A34=0,"",IF(COUNTA(Raw!QZ34:RP34)=0,"",IF(AND(OR(AND(Raw!QZ34=4,COUNTIF(Raw!RI34:RP34,1)=0),Raw!QZ34&lt;&gt;4),OR(AND(Raw!RA34=4,COUNTIF(Raw!RI34:RP34,2)=0),Raw!RA34&lt;&gt;4),OR(AND(Raw!RB34=4,COUNTIF(Raw!RI34:RP34,3)=0),Raw!RB34&lt;&gt;4),OR(AND(Raw!RC34=4,COUNTIF(Raw!RI34:RP34,4)=0),Raw!RC34&lt;&gt;4),OR(AND(Raw!RD34=4,COUNTIF(Raw!RI34:RP34,5)=0),Raw!RD34&lt;&gt;4),OR(AND(Raw!RE34=4,COUNTIF(Raw!RI34:RP34,6)=0),Raw!RE34&lt;&gt;4),OR(AND(Raw!RF34=4,COUNTIF(Raw!RI34:RP34,7)=0),Raw!RF34&lt;&gt;4),OR(AND(Raw!RG34=4,COUNTIF(Raw!RI34:RP34,8)=0),Raw!RG34&lt;&gt;4)),"",1)))</f>
        <v/>
      </c>
      <c r="AX34" t="str">
        <f>IF(A34=0,"",IF(COUNTA(Raw!RQ34:SG34)=0,"",IF(AND(OR(AND(Raw!RQ34=4,COUNTIF(Raw!RZ34:SG34,1)=0),Raw!RQ34&lt;&gt;4),OR(AND(Raw!RR34=4,COUNTIF(Raw!RZ34:SG34,2)=0),Raw!RR34&lt;&gt;4),OR(AND(Raw!RS34=4,COUNTIF(Raw!RZ34:SG34,3)=0),Raw!RS34&lt;&gt;4),OR(AND(Raw!RT34=4,COUNTIF(Raw!RZ34:SG34,4)=0),Raw!RT34&lt;&gt;4),OR(AND(Raw!RU34=4,COUNTIF(Raw!RZ34:SG34,5)=0),Raw!RU34&lt;&gt;4),OR(AND(Raw!RV34=4,COUNTIF(Raw!RZ34:SG34,6)=0),Raw!RV34&lt;&gt;4),OR(AND(Raw!RW34=4,COUNTIF(Raw!RZ34:SG34,7)=0),Raw!RW34&lt;&gt;4),OR(AND(Raw!RX34=4,COUNTIF(Raw!RZ34:SG34,8)=0),Raw!RX34&lt;&gt;4)),"",1)))</f>
        <v/>
      </c>
      <c r="AY34" t="str">
        <f>IF(A34=0,"",IF(COUNTA(Raw!SH34:ST34)=0,"",IF(AND(OR(AND(Raw!SH34=4,COUNTIF(Raw!SO34:ST34,1)=0),Raw!SH34&lt;&gt;4),OR(AND(Raw!SI34=4,COUNTIF(Raw!SO34:ST34,2)=0),Raw!SI34&lt;&gt;4),OR(AND(Raw!SJ34=4,COUNTIF(Raw!SO34:ST34,3)=0),Raw!SJ34&lt;&gt;4),OR(AND(Raw!SK34=4,COUNTIF(Raw!SO34:ST34,4)=0),Raw!SK34&lt;&gt;4),OR(AND(Raw!SL34=4,COUNTIF(Raw!SO34:ST34,5)=0),Raw!SL34&lt;&gt;4),OR(AND(Raw!SM34=4,COUNTIF(Raw!SO34:ST34,6)=0),Raw!SM34&lt;&gt;4)),"",1)))</f>
        <v/>
      </c>
      <c r="AZ34" t="str">
        <f>IF(A34=0,"",IF(COUNTA(Raw!SU34:TG34)=0,"",IF(AND(OR(AND(Raw!SU34=4,COUNTIF(Raw!TB34:TG34,1)=0),Raw!SU34&lt;&gt;4),OR(AND(Raw!SV34=4,COUNTIF(Raw!TB34:TG34,2)=0),Raw!SV34&lt;&gt;4),OR(AND(Raw!SW34=4,COUNTIF(Raw!TB34:TG34,3)=0),Raw!SW34&lt;&gt;4),OR(AND(Raw!SX34=4,COUNTIF(Raw!TB34:TG34,4)=0),Raw!SX34&lt;&gt;4),OR(AND(Raw!SY34=4,COUNTIF(Raw!TB34:TG34,5)=0),Raw!SY34&lt;&gt;4),OR(AND(Raw!SZ34=4,COUNTIF(Raw!TB34:TG34,6)=0),Raw!SZ34&lt;&gt;4)),"",1)))</f>
        <v/>
      </c>
      <c r="BA34" t="str">
        <f>IF(A34=0,"",IF(COUNTA(Raw!TH34:TT34)=0,"",IF(AND(OR(AND(Raw!TH34=4,COUNTIF(Raw!TO34:TT34,1)=0),Raw!TH34&lt;&gt;4),OR(AND(Raw!TI34=4,COUNTIF(Raw!TO34:TT34,2)=0),Raw!TI34&lt;&gt;4),OR(AND(Raw!TJ34=4,COUNTIF(Raw!TO34:TT34,3)=0),Raw!TJ34&lt;&gt;4),OR(AND(Raw!TK34=4,COUNTIF(Raw!TO34:TT34,4)=0),Raw!TK34&lt;&gt;4),OR(AND(Raw!TL34=4,COUNTIF(Raw!TO34:TT34,5)=0),Raw!TL34&lt;&gt;4),OR(AND(Raw!TM34=4,COUNTIF(Raw!TO34:TT34,6)=0),Raw!TM34&lt;&gt;4)),"",1)))</f>
        <v/>
      </c>
      <c r="BB34" t="str">
        <f>IF(A34=0,"",IF(COUNTA(Raw!TU34:UI34)=0,"",IF(AND(OR(AND(Raw!TU34=4,COUNTIF(Raw!UC34:UI34,1)=0),Raw!TU34&lt;&gt;4),OR(AND(Raw!TV34=4,COUNTIF(Raw!UC34:UI34,2)=0),Raw!TV34&lt;&gt;4),OR(AND(Raw!TW34=4,COUNTIF(Raw!UC34:UI34,3)=0),Raw!TW34&lt;&gt;4),OR(AND(Raw!TX34=4,COUNTIF(Raw!UC34:UI34,4)=0),Raw!TX34&lt;&gt;4),OR(AND(Raw!TY34=4,COUNTIF(Raw!UC34:UI34,5)=0),Raw!TY34&lt;&gt;4),OR(AND(Raw!TZ34=4,COUNTIF(Raw!UC34:UI34,6)=0),Raw!TZ34&lt;&gt;4),OR(AND(Raw!UA34=4,COUNTIF(Raw!UC34:UI34,7)=0),Raw!UA34&lt;&gt;4)),"",1)))</f>
        <v/>
      </c>
      <c r="BC34" t="str">
        <f>IF(A34=0,"",IF(COUNTA(Raw!UJ34:UV34)=0,"",IF(AND(OR(AND(Raw!UJ34=4,COUNTIF(Raw!UQ34:UV34,1)=0),Raw!UJ34&lt;&gt;4),OR(AND(Raw!UK34=4,COUNTIF(Raw!UQ34:UV34,2)=0),Raw!UK34&lt;&gt;4),OR(AND(Raw!UL34=4,COUNTIF(Raw!UQ34:UV34,3)=0),Raw!UL34&lt;&gt;4),OR(AND(Raw!UM34=4,COUNTIF(Raw!UQ34:UV34,4)=0),Raw!UM34&lt;&gt;4),OR(AND(Raw!UN34=4,COUNTIF(Raw!UQ34:UV34,5)=0),Raw!UN34&lt;&gt;4),OR(AND(Raw!UO34=4,COUNTIF(Raw!UQ34:UV34,6)=0),Raw!UO34&lt;&gt;4)),"",1)))</f>
        <v/>
      </c>
      <c r="BD34" t="str">
        <f>IF(A34=0,"",IF(COUNTA(Raw!UW34:VG34)=0,"",IF(AND(OR(AND(Raw!UW34=4,COUNTIF(Raw!VC34:VG34,1)=0),Raw!UW34&lt;&gt;4),OR(AND(Raw!UX34=4,COUNTIF(Raw!VC34:VG34,2)=0),Raw!UX34&lt;&gt;4),OR(AND(Raw!UY34=4,COUNTIF(Raw!VC34:VG34,3)=0),Raw!UY34&lt;&gt;4),OR(AND(Raw!UZ34=4,COUNTIF(Raw!VC34:VG34,4)=0),Raw!UZ34&lt;&gt;4),OR(AND(Raw!VA34=4,COUNTIF(Raw!VC34:VG34,5)=0),Raw!VA34&lt;&gt;4)),"",1)))</f>
        <v/>
      </c>
      <c r="BE34" t="str">
        <f>IF(A34=0,"",IF(COUNTA(Raw!VH34:VP34)=0,"",
IF(AND(
OR(AND(Raw!VH34=4,COUNTIF(Raw!VM34:VP34,1)=0),Raw!VH34&lt;&gt;4),
OR(AND(Raw!VI34=4,COUNTIF(Raw!VM34:VP34,2)=0),Raw!VI34&lt;&gt;4),
OR(AND(Raw!VJ34=4,COUNTIF(Raw!VM34:VP34,3)=0),Raw!VJ34&lt;&gt;4),
OR(AND(Raw!VK34=4,COUNTIF(Raw!VM34:VP34,4)=0),Raw!VK34&lt;&gt;4)
),"",1)))</f>
        <v/>
      </c>
      <c r="BF34" t="str">
        <f>IF(A34=0,"",IF(COUNTA(Raw!VQ34:WK34)=0,"",
IF(AND(
OR(AND(Raw!VQ34=4,COUNTIF(Raw!WB34:WK34,1)=0),Raw!VQ34&lt;&gt;4),
OR(AND(Raw!VR34=4,COUNTIF(Raw!WB34:WK34,2)=0),Raw!VR34&lt;&gt;4),
OR(AND(Raw!VS34=4,COUNTIF(Raw!WB34:WK34,3)=0),Raw!VS34&lt;&gt;4),
OR(AND(Raw!VT34=4,COUNTIF(Raw!WB34:WK34,4)=0),Raw!VT34&lt;&gt;4),
OR(AND(Raw!VU34=4,COUNTIF(Raw!WB34:WK34,5)=0),Raw!VU34&lt;&gt;4),
OR(AND(Raw!VV34=4,COUNTIF(Raw!WB34:WK34,6)=0),Raw!VV34&lt;&gt;4),
OR(AND(Raw!VW34=4,COUNTIF(Raw!WB34:WK34,7)=0),Raw!VW34&lt;&gt;4),
OR(AND(Raw!VX34=4,COUNTIF(Raw!WB34:WK34,8)=0),Raw!VX34&lt;&gt;4),
OR(AND(Raw!VY34=4,COUNTIF(Raw!WB34:WK34,9)=0),Raw!VX34&lt;&gt;4),
OR(AND(Raw!VZ34=4,COUNTIF(Raw!WB34:WK34,10)=0),Raw!VZ34&lt;&gt;4)
),"",1)))</f>
        <v/>
      </c>
      <c r="BG34" t="str">
        <f>IF(A34=0,"",IF(COUNTA(Raw!WL34:XB34)=0,"",
IF(AND(
OR(AND(Raw!WL34=4,COUNTIF(Raw!WU34:XB34,1)=0),Raw!WL34&lt;&gt;4),
OR(AND(Raw!WM34=4,COUNTIF(Raw!WU34:XB34,2)=0),Raw!WM34&lt;&gt;4),
OR(AND(Raw!WN34=4,COUNTIF(Raw!WU34:XB34,3)=0),Raw!WN34&lt;&gt;4),
OR(AND(Raw!WO34=4,COUNTIF(Raw!WU34:XB34,4)=0),Raw!WO34&lt;&gt;4),
OR(AND(Raw!WP34=4,COUNTIF(Raw!WU34:XB34,5)=0),Raw!WP34&lt;&gt;4),
OR(AND(Raw!WQ34=4,COUNTIF(Raw!WU34:XB34,6)=0),Raw!WQ34&lt;&gt;4),
OR(AND(Raw!WR34=4,COUNTIF(Raw!WU34:XB34,7)=0),Raw!WR34&lt;&gt;4),
OR(AND(Raw!WS34=4,COUNTIF(Raw!WU34:XB34,8)=0),Raw!WS34&lt;&gt;4)
),"",1)))</f>
        <v/>
      </c>
      <c r="BH34" t="str">
        <f>IF(A34=0,"",IF(COUNTA(Raw!XC34:XK34)=0,"",
IF(AND(
OR(AND(Raw!XC34=4,COUNTIF(Raw!XH34:XK34,1)=0),Raw!XC34&lt;&gt;4),
OR(AND(Raw!XD34=4,COUNTIF(Raw!XH34:XK34,2)=0),Raw!XD34&lt;&gt;4),
OR(AND(Raw!XE34=4,COUNTIF(Raw!XH34:XK34,3)=0),Raw!XE34&lt;&gt;4),
OR(AND(Raw!XF34=4,COUNTIF(Raw!XH34:XK34,4)=0),Raw!XF34&lt;&gt;4)
),"",1)))</f>
        <v/>
      </c>
      <c r="BI34" t="str">
        <f>IF(A34=0,"",IF(COUNTA(Raw!XL34:XT34)=0,"",
IF(AND(
OR(AND(Raw!XL34=4,COUNTIF(Raw!XQ34:XT34,1)=0),Raw!XL34&lt;&gt;4),
OR(AND(Raw!XM34=4,COUNTIF(Raw!XQ34:XT34,2)=0),Raw!XM34&lt;&gt;4),
OR(AND(Raw!XN34=4,COUNTIF(Raw!XQ34:XT34,3)=0),Raw!XN34&lt;&gt;4),
OR(AND(Raw!XO34=4,COUNTIF(Raw!XQ34:XT34,4)=0),Raw!XO34&lt;&gt;4)
),"",1)))</f>
        <v/>
      </c>
      <c r="BJ34" t="str">
        <f>IF(A34=0,"",IF(COUNTA(Raw!XU34:YI34)=0,"",
IF(AND(
OR(AND(Raw!XU34=4,COUNTIF(Raw!YC34:YI34,1)=0),Raw!XU34&lt;&gt;4),
OR(AND(Raw!XV34=4,COUNTIF(Raw!YC34:YI34,2)=0),Raw!XV34&lt;&gt;4),
OR(AND(Raw!XW34=4,COUNTIF(Raw!YC34:YI34,3)=0),Raw!XW34&lt;&gt;4),
OR(AND(Raw!XX34=4,COUNTIF(Raw!YC34:YI34,4)=0),Raw!XX34&lt;&gt;4),
OR(AND(Raw!XY34=4,COUNTIF(Raw!YC34:YI34,5)=0),Raw!XY34&lt;&gt;4),
OR(AND(Raw!XZ34=4,COUNTIF(Raw!YC34:YI34,6)=0),Raw!XZ34&lt;&gt;4),
OR(AND(Raw!YA34=4,COUNTIF(Raw!YC34:YI34,7)=0),Raw!YA34&lt;&gt;4)
),"",1)))</f>
        <v/>
      </c>
      <c r="BK34" t="str">
        <f>IF(A34=0,"",IF(COUNTA(Raw!YJ34:YR34)=0,"",
IF(AND(
OR(AND(Raw!YJ34=4,COUNTIF(Raw!YO34:YR34,1)=0),Raw!YJ34&lt;&gt;4),
OR(AND(Raw!YK34=4,COUNTIF(Raw!YO34:YR34,2)=0),Raw!YK34&lt;&gt;4),
OR(AND(Raw!YL34=4,COUNTIF(Raw!YO34:YR34,3)=0),Raw!YL34&lt;&gt;4),
OR(AND(Raw!YM34=4,COUNTIF(Raw!YO34:YR34,4)=0),Raw!YM34&lt;&gt;4)
),"",1)))</f>
        <v/>
      </c>
      <c r="BL34" t="str">
        <f>IF(A34=0,"",IF(COUNTA(Raw!YS34:YU34)=0,"",IF(AND(Raw!YS34=4,ISBLANK(Raw!YU34)),"",IF(AND(Raw!YS34&lt;&gt;4,ISBLANK(Raw!YU34)=FALSE),"",1))))</f>
        <v/>
      </c>
    </row>
    <row r="35" spans="1:64">
      <c r="A35" s="20">
        <f>Raw!A35</f>
        <v>0</v>
      </c>
      <c r="B35" s="19" t="str">
        <f>IF(A35=0,"",IF(AND(Raw!AC35=1,COUNTA(Raw!AR35:IC35)&gt;0,COUNTA(Raw!ID35:YU35)=0),"",IF(AND(Raw!AC35=2,COUNTA(Raw!AR35:IC35)=0,COUNTA(Raw!ID35:MV35)&gt;0,COUNTA(Raw!MW35:YU35)=0),"",IF(AND(Raw!AC35=3,COUNTA(Raw!AP35:MV35)=0,COUNTA(Raw!MW35:YU35)&gt;0),"",1))))</f>
        <v/>
      </c>
      <c r="C35" s="19" t="str">
        <f>IF(A35=0,"",IF(AND(Raw!AK35=1,ISBLANK(Raw!AM35)=FALSE,ISBLANK(Raw!AO35)),"",IF(AND(Raw!AK35=2,ISBLANK(Raw!AM35),ISBLANK(Raw!AO35)=FALSE),"",1)))</f>
        <v/>
      </c>
      <c r="D35" s="19" t="str">
        <f>IF(A35=0,"",IF(COUNTA(Raw!AS35:AZ35)=0,"",IF(AND(Raw!AS35+Raw!AT35=100,Raw!AU35+Raw!AV35=100,Raw!AW35+Raw!AX35=100,Raw!AY35+Raw!AZ35=100),"",1)))</f>
        <v/>
      </c>
      <c r="E35" s="19" t="str">
        <f>IF(A35=0,"",IF(ISBLANK(Raw!AQ35),"",IF(Raw!AQ35=1,"",1)))</f>
        <v/>
      </c>
      <c r="F35" s="19" t="str">
        <f>IF(A35=0,"",IF(ISBLANK(Raw!AR35),"",IF(AND(Raw!AR35&gt;=0,Raw!AR35&lt;=100),"",1)))</f>
        <v/>
      </c>
      <c r="G35" s="19" t="str">
        <f>IF(A35=0,"",IF(AND(ISBLANK(Raw!BA35),ISBLANK(Raw!AS35)),"",IF(AND(Raw!AS35&gt;0,ISBLANK(Raw!BA35)=FALSE),"",1)))</f>
        <v/>
      </c>
      <c r="H35" s="19" t="str">
        <f>IF(A35=0,"",IF(COUNTA(Raw!BA35:BH35)=0,"",IF(AND(Raw!BA35=0,COUNTA(Raw!BB35:BH35)=0),"",IF(AND(Raw!BA35&gt;0,COUNTA(Raw!BB35:BH35)&gt;0),"",1))))</f>
        <v/>
      </c>
      <c r="I35" s="19" t="str">
        <f>IF(A35=0,"",IF(AND(ISBLANK(Raw!BI35),ISBLANK(Raw!BJ35)),"",IF(AND(Raw!BI35=1,ISBLANK(Raw!BJ35)=FALSE),"",IF(AND(Raw!BI35=2,ISBLANK(Raw!BJ35)),"",1))))</f>
        <v/>
      </c>
      <c r="J35" s="19" t="str">
        <f>IF(A35=0,"",IF(AND(ISBLANK(Raw!AT35),COUNTBLANK(Raw!BK35:BQ35)),"",IF(AND(Raw!AT35&gt;0,COUNTA(Raw!BK35:BQ35)&gt;0),"",IF(AND(Raw!AT35=0,COUNTA(Raw!BK35:BQ35)=0),"",1))))</f>
        <v/>
      </c>
      <c r="K35" s="19" t="str">
        <f>IF(A35=0,"",IF(AND(ISBLANK(Raw!AS35),COUNTA(Raw!BR35:BX35)=0),"",IF(AND(Raw!AS35&gt;0,COUNTA(Raw!BR35:BX35)&gt;0),"",IF(AND(Raw!AS35=0,COUNTA(Raw!BR35:BX35)=0),"",1))))</f>
        <v/>
      </c>
      <c r="L35" s="19" t="str">
        <f>IF(A35=0,"",IF(AND(COUNTA(Raw!BK35:BX35)=0,COUNTA(Raw!BY35:CH35)=0),"",IF(AND(COUNTIF(Raw!BK35:BX35,1)&gt;0,COUNTA(Raw!BY35:CH35)&gt;0),"",IF(AND(COUNTIF(Raw!BK35:BX35,1)=0,COUNTA(Raw!BY35:CH35)=0),"",1))))</f>
        <v/>
      </c>
      <c r="M35" s="19" t="str">
        <f>IF(A35=0,"",IF(AND(COUNTA(Raw!BK35:BX35)=0,COUNTA(Raw!CI35:CR35)),"",IF(AND(COUNTIF(Raw!BK35:BX35,3)&gt;0,COUNTA(Raw!CI35:CR35)&gt;0),"",IF(AND(COUNTIF(Raw!BK35:BX35,3)=0,COUNTA(Raw!CI35:CR35)=0),"",1))))</f>
        <v/>
      </c>
      <c r="N35" s="19" t="str">
        <f>IF(A35=0,"",IF(COUNTA(Raw!CS35:DF35)=0,"",IF(AND(COUNTIF(Raw!CS35:CV35,1)=1,COUNTA(Raw!CW35:DA35)&gt;0,COUNTA(Raw!DB35:DF35)=0),"",IF(AND(COUNTIF(Raw!CS35:CV35,2)=1,COUNTA(Raw!CW35:DA35)=0,COUNTA(Raw!DB35:DF35)&gt;0),"",IF(AND(COUNTA(Raw!CS35:CV35)&gt;0,COUNTA(Raw!CW35:DF35)=0),"",1)))))</f>
        <v/>
      </c>
      <c r="O35" s="19" t="str">
        <f>IF(A35=0,"",IF(COUNTA(Raw!DG35:DP35)=0,"",IF(AND(COUNTIF(Raw!BK35:BQ35,1)&gt;0,OR(COUNTIF(Raw!DG35:DP35,1)=1,COUNTIF(Raw!DG35:DP35,2)=1,COUNTIF(Raw!DG35:DP35,3)=1)),"",IF(AND(COUNTIF(Raw!BK35:BQ35,1)=0,AND(COUNTIF(Raw!DG35:DP35,1)=0,COUNTIF(Raw!DG35:DP35,2)=0,COUNTIF(Raw!DG35:DP35,3)=0)),"",1))))</f>
        <v/>
      </c>
      <c r="P35" s="19" t="str">
        <f>IF(A35=0,"",IF(COUNTA(Raw!DG35:DR35)=0,"",IF(AND(COUNTIF(Raw!DG35:DP35,4)=1,ISBLANK(Raw!DQ35)=FALSE,ISBLANK(Raw!DR35)),"",IF(AND(COUNTIF(Raw!DG35:DP35,7)=1,ISBLANK(Raw!DQ35),ISBLANK(Raw!DR35)=FALSE),"",IF(AND(COUNTA(Raw!DG35:DP35)&gt;0,COUNTIF(Raw!DG35:DP35,4)=0,COUNTIF(Raw!DG35:DP35,7)=0,COUNTA(Raw!DQ35:DR35)=0),"",1)))))</f>
        <v/>
      </c>
      <c r="Q35" s="19" t="str">
        <f>IF(A35=0,"",IF(AND(COUNTA(Raw!DS35:DU35)=0,COUNTA(Raw!BK35:BQ35)=0),"",IF(AND(COUNTIF(Raw!BK35:BQ35,1)&gt;0,COUNTA(Raw!DS35:DU35)&gt;0),"",IF(AND(COUNTIF(Raw!BK35:BQ35,1)=0,COUNTA(Raw!DS35:DU35)=0),"",1))))</f>
        <v/>
      </c>
      <c r="R35" s="19" t="str">
        <f>IF(A35=0,"",IF(AND(ISBLANK(Raw!AT35),ISBLANK(Raw!EJ35)),"",IF(AND(Raw!AT35&gt;0,ISBLANK(Raw!EJ35)=FALSE,Raw!EJ35&gt;=0,Raw!EJ35&lt;=7),"",IF(AND(Raw!AT35=0,ISBLANK(Raw!EJ35)),"",1))))</f>
        <v/>
      </c>
      <c r="S35" t="str">
        <f>IF(A35=0,"",IF(AND(ISBLANK(Raw!AS35),ISBLANK(Raw!EK35)),"",IF(AND(Raw!AS35&gt;0,ISBLANK(Raw!EK35)=FALSE),"",IF(AND(Raw!AS35=0,ISBLANK(Raw!EK35)),"",1))))</f>
        <v/>
      </c>
      <c r="T35" s="19" t="str">
        <f>IF(A35=0,"",IF(AND(ISBLANK(Raw!AT35),COUNTA(Raw!EL35:EQ35)=0),"",IF(AND(Raw!AT35&gt;0,COUNTA(Raw!EL35:EQ35)&gt;0),"",IF(AND(Raw!AT35=0,COUNTA(Raw!EL35:EQ35)=0),"",1))))</f>
        <v/>
      </c>
      <c r="U35" t="str">
        <f>IF(A35=0,"",IF(AND(ISBLANK(Raw!AT35),COUNTA(Raw!ER35:EU35)=0),"",IF(AND(Raw!AT35&gt;0,COUNTA(Raw!ER35:EU35)&gt;0),"",IF(AND(Raw!AT35=0,COUNTA(Raw!ER35:EU35)=0),"",1))))</f>
        <v/>
      </c>
      <c r="V35" t="str">
        <f>IF(A35=0,"",IF(AND(ISBLANK(Raw!AS35),COUNTA(Raw!EV35:FA35)=0),"",IF(AND(Raw!AS35&gt;0,COUNTA(Raw!EV35:FA35)&gt;0),"",IF(AND(Raw!AS35=0,COUNTA(Raw!EV35:FA35)=0),"",1))))</f>
        <v/>
      </c>
      <c r="W35" t="str">
        <f>IF(A35=0,"",IF(AND(ISBLANK(Raw!AS35),COUNTA(Raw!FB35:FE35)=0),"",IF(AND(Raw!AS35&gt;0,COUNTA(Raw!FB35:FE35)&gt;0),"",IF(AND(Raw!AS35=0,COUNTA(Raw!FB35:FE35)=0),"",1))))</f>
        <v/>
      </c>
      <c r="X35" t="str">
        <f>IF(A35=0,"",IF(AND(ISBLANK(Raw!AT35),COUNTA(Raw!FF35:FI35)=0),"",IF(AND(Raw!AT35&gt;0,COUNTA(Raw!FF35:FI35)&gt;0),"",IF(AND(Raw!AT35=0,COUNTA(Raw!FF35:FI35)=0),"",1))))</f>
        <v/>
      </c>
      <c r="Y35" t="str">
        <f>IF(A35=0,"",IF(AND(ISBLANK(Raw!AS35),COUNTA(Raw!FJ35:FM35)=0),"",IF(AND(Raw!AS35&gt;0,COUNTA(Raw!FJ35:FM35)&gt;0),"",IF(AND(Raw!AS35=0,COUNTA(Raw!FJ35:FM35)=0),"",1))))</f>
        <v/>
      </c>
      <c r="Z35" t="str">
        <f>IF(A35=0,"",IF(AND(COUNTA(Raw!FN35:FT35)=0,ISBLANK(Raw!FU35)),"",IF(AND(COUNTIF(Raw!FN35:FT35,1)&gt;0,ISBLANK(Raw!FU35)=FALSE),"",IF(AND(COUNTIF(Raw!FN35:FT35,1)=0,ISBLANK(Raw!FU35)),"",1))))</f>
        <v/>
      </c>
      <c r="AA35" s="19" t="str">
        <f>IF(A35=0,"",IF(AND(ISBLANK(Raw!BI35),COUNTA(Raw!FV35:GH35)=0),"",IF(AND(Raw!BI35&lt;&gt;1,COUNTIF(Raw!FV35:GH35,6)=0),"",IF(Raw!BI35=1,"",1))))</f>
        <v/>
      </c>
      <c r="AB35" t="str">
        <f>IF(A35=0,"",IF(AND(ISBLANK(Raw!GI35),COUNTA(Raw!GJ35:GQ35)=0),"",IF(AND(Raw!GI35=1,COUNTA(Raw!GJ35:GQ35)&gt;0),"",IF(AND(Raw!GI35=2,COUNTA(Raw!GJ35:GQ35)=0),"",1))))</f>
        <v/>
      </c>
      <c r="AC35" s="19" t="str">
        <f>IF(A35=0,"",IF(AND(COUNTA(Raw!GY35:HF35)=0,ISBLANK(Raw!HG35)),"",IF(AND(OR(COUNTIF(Raw!GY35:HE35,1)&gt;0,COUNTIF(Raw!GY35:HE35,2)&gt;0),ISBLANK(Raw!HG35)=FALSE),"",IF(AND(COUNTA(Raw!GY35:HF35)&gt;0,ISBLANK(Raw!HG35),COUNTIF(Raw!GY35:HE35,1)=0,COUNTIF(Raw!GY35:HE35,2)=0),"",1))))</f>
        <v/>
      </c>
      <c r="AD35" s="19" t="str">
        <f>IF(A35=0,"",IF(COUNTA(Raw!HU35:IB35)=0,"",IF(AND(Raw!AK35&lt;&gt;2,COUNTIF(Raw!HU35:IA35,2)=0,COUNTIF(Raw!HU35:IA35,3)=0),"",IF(Raw!AK35=2,"",1))))</f>
        <v/>
      </c>
      <c r="AE35" s="19" t="str">
        <f>IF(A35=0,"",IF(AND(Raw!AK35=2,ISBLANK(Raw!IC35)=FALSE),"",IF(AND(Raw!AK35&lt;&gt;2,ISBLANK(Raw!IC35)),"",1)))</f>
        <v/>
      </c>
      <c r="AF35" s="19" t="str">
        <f>IF(A35=0,"",IF(COUNTA(Raw!ID35:IF35)=0,"",IF(AND(MATCH(2023-Raw!ID35,Code!$A$3:$A$12,1)=Raw!IF35,2023-Raw!ID35=Raw!IE35),"",1)))</f>
        <v/>
      </c>
      <c r="AG35" s="19" t="str">
        <f>IF(A35=0,"",IF(COUNTA(Raw!IG35:II35)=0,"",IF(AND(Raw!IG35=4,ISBLANK(Raw!II35)=FALSE),"",IF(AND(Raw!IG35&lt;&gt;4,ISBLANK(Raw!II35)),"",1))))</f>
        <v/>
      </c>
      <c r="AH35" s="19" t="str">
        <f>IF(A35=0,"",IF(COUNTA(Raw!IJ35:IM35)=0,"",IF(AND(Raw!IJ35=1,ISBLANK(Raw!IK35)=FALSE),"",IF(AND(Raw!IJ35=2,COUNTA(Raw!IK35:IM35)&gt;0),"",1))))</f>
        <v/>
      </c>
      <c r="AI35" s="19" t="str">
        <f>IF(A35=0,"",IF(COUNTA(Raw!IK35:IM35)=0,"",IF(AND(Raw!IK35=1,ISBLANK(Raw!IL35)=FALSE),"",IF(AND(Raw!IK35=2,COUNTA(Raw!IL35:IM35)=0),"",1))))</f>
        <v/>
      </c>
      <c r="AJ35" s="19" t="str">
        <f>IF(A35=0,"",IF(COUNTA(Raw!JD35:JJ35)=0,"",IF(AND(Raw!JD35&gt;600,COUNTA(Raw!JE35:JI35)&gt;0),"",IF(AND(Raw!JD35&lt;=600,COUNTA(Raw!JE35:JJ35)=0),"",1))))</f>
        <v/>
      </c>
      <c r="AK35" s="19" t="str">
        <f>IF(A35=0,"",IF(COUNTA(Raw!JK35:KA35)=0,"",IF(AND(Raw!JK35=1,COUNTA(Raw!JM35:JV35)&gt;0),"",IF(AND(Raw!JK35=3,COUNTA(Raw!JM35:JV35)&gt;0,COUNTA(Raw!JW35:KA35)=0),"",IF(AND(ISBLANK(Raw!JK35)=FALSE,Raw!JK35&lt;&gt;1,Raw!JK35&lt;&gt;3,COUNTA(Raw!JM35:KA35)=0),"",1)))))</f>
        <v/>
      </c>
      <c r="AL35" s="19" t="str">
        <f>IF(A35=0,"",IF(COUNTA(Raw!JW35:KA35)=0,"",IF(AND(COUNTIF(Raw!JW35:JZ35,4)=0,COUNTA(Raw!JW35:JZ35)&gt;0,ISBLANK(Raw!KA35)=FALSE),"",IF(AND(COUNTIF(Raw!JW35:KA35,4)&gt;0,ISBLANK(Raw!KA35)),"",1))))</f>
        <v/>
      </c>
      <c r="AM35" s="19" t="str">
        <f>IF(A35=0,"",IF(COUNTA(Raw!KT35:KU35)=0,"",IF(AND(Raw!KT35=1,ISBLANK(Raw!KU35)=FALSE),"",IF(AND(Raw!KT35=2,ISBLANK(Raw!KU35)),"",1))))</f>
        <v/>
      </c>
      <c r="AN35" s="19" t="str">
        <f>IF(A35=0,"",IF(COUNTA(Raw!KX35:LF35)=0,"",IF(AND(COUNTIF(Raw!KX35:LB35,5)=1,COUNTA(Raw!KX35:LB35)=1,COUNTA(Raw!LC35:LF35)=0),"",IF(AND(COUNTIF(Raw!KX35:LB35,5)=0,COUNTA(Raw!KX35:LB35)&gt;0,COUNTA(Raw!LC35:LF35)&gt;0),"",1))))</f>
        <v/>
      </c>
      <c r="AO35" s="19" t="str">
        <f>IF(A35=0,"",IF(COUNTA(Raw!LM35:LU35)=0,"",IF(AND(Raw!LM35=1,ISBLANK(Raw!LN35)=FALSE,COUNTA(Raw!LO35:LU35)&gt;0),"",IF(AND(Raw!LM35=2,COUNTA(Raw!LN35:LU35)=0),"",1))))</f>
        <v/>
      </c>
      <c r="AP35" s="19" t="str">
        <f>IF(A35=0,"",IF(COUNTA(Raw!MY35:OG35)=0,"",IF(AND(Raw!MY35=2,COUNTA(Raw!MZ35:OG35)=0),"",IF(AND(Raw!MY35=1,COUNTA(Raw!MZ35:OG35)&gt;0),"",1))))</f>
        <v/>
      </c>
      <c r="AQ35" s="19" t="str">
        <f>IF(A35=0,"",IF(COUNTA(Raw!NC35:NW35)=0,"",IF(AND(COUNTIF(Raw!NC35:NG35,3)&gt;0,COUNTA(Raw!NH35:NQ35)&gt;0),"",IF(AND(COUNTA(Raw!NC35:NG35)&gt;0,COUNTIF(Raw!NC35:NG35,3)=0,COUNTA(Raw!NH35:NW35)=0),"",1))))</f>
        <v/>
      </c>
      <c r="AR35" s="19" t="str">
        <f>IF(A35=0,"",IF(COUNTA(Raw!NH35:NW35)=0,"",IF(AND(COUNTIF(Raw!NH35:NQ35,10)&gt;0,COUNTA(Raw!NR35:NW35)&gt;0),"",IF(AND(COUNTA(Raw!NH35:NQ35)&gt;0,COUNTIF(Raw!NH35:NQ35,10)=0,COUNTA(Raw!NR35:NY35)=0),"",1))))</f>
        <v/>
      </c>
      <c r="AS35" s="19" t="str">
        <f>IF(A35=0,"",IF(COUNTA(Raw!NY35:OG35)=0,"",IF(AND(Raw!NY35=1,COUNTA(Raw!NZ35:OG35)&gt;0),"",IF(AND(Raw!NY35=2,COUNTA(Raw!NZ35:OG35)=0),"",1))))</f>
        <v/>
      </c>
      <c r="AT35" s="19" t="str">
        <f>IF(A35=0,"",IF(COUNTA(Raw!OH35:OY35)=0,"",IF(AND(Raw!OH35=1,COUNTA(Raw!OI35:OY35)&gt;0),"",IF(AND(Raw!OH35=2,COUNTA(Raw!OI35:OY35)=0),"",1))))</f>
        <v/>
      </c>
      <c r="AU35" s="19" t="str">
        <f>IF(A35=0,"",IF(COUNTA(Raw!PR35:QB35)=0,"",
IF(AND(OR(AND(COUNTIF(Raw!PR35:QB35,1)=1,COUNTA(Raw!QI35:QY35)&gt;0),AND(COUNTIF(Raw!PR35:QB35,1)=0,COUNTA(Raw!QI35:QY35)=0)),OR(AND(COUNTIF(Raw!PR35:QB35,2)=1,COUNTA(Raw!QZ35:RP35)&gt;0),AND(COUNTIF(Raw!PR35:QB35,2)=0,COUNTA(Raw!QZ35:RP35)=0)),OR(AND(COUNTIF(Raw!PR35:QB35,3)=1,COUNTA(Raw!RQ35:SG35)&gt;0),AND(COUNTIF(Raw!PR35:QB35,3)=0,COUNTA(Raw!RQ35:SG35)=0)),OR(AND(COUNTIF(Raw!PR35:QB35,4)=1,COUNTA(Raw!SH35:ST35)&gt;0),AND(COUNTIF(Raw!PR35:QB35,4)=0,COUNTA(Raw!SH35:ST35)=0)),OR(AND(COUNTIF(Raw!PR35:QB35,5)=1,COUNTA(Raw!SU35:TG35)&gt;0),AND(COUNTIF(Raw!PR35:QB35,5)=0,COUNTA(Raw!SU35:TG35)=0)),OR(AND(COUNTIF(Raw!PR35:QB35,6)=1,COUNTA(Raw!TH35:TT35)&gt;0),AND(COUNTIF(Raw!PR35:QB35,6)=0,COUNTA(Raw!TH35:TT35)=0)),OR(AND(COUNTIF(Raw!PR35:QB35,7)=1,COUNTA(Raw!TU35:UI35)&gt;0),AND(COUNTIF(Raw!PR35:QB35,7)=0,COUNTA(Raw!TU35:UI35)=0)),OR(AND(COUNTIF(Raw!PR35:QB35,8)=1,COUNTA(Raw!UJ35:UV35)&gt;0),AND(COUNTIF(Raw!PR35:QB35,8)=0,COUNTA(Raw!UJ35:UV35)=0)),OR(AND(COUNTIF(Raw!PR35:QB35,9)=1,COUNTA(Raw!UW35:VG35)&gt;0),AND(COUNTIF(Raw!PR35:QB35,9)=0,COUNTA(Raw!UW35:VG35)=0)),OR(AND(COUNTIF(Raw!PR35:QB35,10)=1,COUNTA(Raw!VH35:VP35)&gt;0),AND(COUNTIF(Raw!PR35:QB35,10)=0,COUNTA(Raw!VH35:VP35)=0)),OR(AND(COUNTIF(Raw!PR35:QB35,11)=1,COUNTA(Raw!VQ35:WK35)&gt;0),AND(COUNTIF(Raw!PR35:QB35,11)=0,COUNTA(Raw!VQ35:WK35)=0))),"",1)))</f>
        <v/>
      </c>
      <c r="AV35" s="19" t="str">
        <f>IF(A35=0,"",IF(COUNTA(Raw!QI35:QY35)=0,"",IF(AND(OR(AND(Raw!QI35=4,COUNTIF(Raw!QR35:QY35,1)=0),Raw!QI35&lt;&gt;4),OR(AND(Raw!QJ35=4,COUNTIF(Raw!QR35:QY35,2)=0),Raw!QJ35&lt;&gt;4),OR(AND(Raw!QK35=4,COUNTIF(Raw!QR35:QY35,3)=0),Raw!QK35&lt;&gt;4),OR(AND(Raw!QL35=4,COUNTIF(Raw!QR35:QY35,4)=0),Raw!QL35&lt;&gt;4),OR(AND(Raw!QM35=4,COUNTIF(Raw!QR35:QY35,5)=0),Raw!QM35&lt;&gt;4),OR(AND(Raw!QN35=4,COUNTIF(Raw!QR35:QY35,6)=0),Raw!QN35&lt;&gt;4),OR(AND(Raw!QO35=4,COUNTIF(Raw!QR35:QY35,7)=0),Raw!QO35&lt;&gt;4),OR(AND(Raw!QP35=4,COUNTIF(Raw!QR35:QY35,8)=0),Raw!QP35&lt;&gt;4)),"",1)))</f>
        <v/>
      </c>
      <c r="AW35" t="str">
        <f>IF(A35=0,"",IF(COUNTA(Raw!QZ35:RP35)=0,"",IF(AND(OR(AND(Raw!QZ35=4,COUNTIF(Raw!RI35:RP35,1)=0),Raw!QZ35&lt;&gt;4),OR(AND(Raw!RA35=4,COUNTIF(Raw!RI35:RP35,2)=0),Raw!RA35&lt;&gt;4),OR(AND(Raw!RB35=4,COUNTIF(Raw!RI35:RP35,3)=0),Raw!RB35&lt;&gt;4),OR(AND(Raw!RC35=4,COUNTIF(Raw!RI35:RP35,4)=0),Raw!RC35&lt;&gt;4),OR(AND(Raw!RD35=4,COUNTIF(Raw!RI35:RP35,5)=0),Raw!RD35&lt;&gt;4),OR(AND(Raw!RE35=4,COUNTIF(Raw!RI35:RP35,6)=0),Raw!RE35&lt;&gt;4),OR(AND(Raw!RF35=4,COUNTIF(Raw!RI35:RP35,7)=0),Raw!RF35&lt;&gt;4),OR(AND(Raw!RG35=4,COUNTIF(Raw!RI35:RP35,8)=0),Raw!RG35&lt;&gt;4)),"",1)))</f>
        <v/>
      </c>
      <c r="AX35" t="str">
        <f>IF(A35=0,"",IF(COUNTA(Raw!RQ35:SG35)=0,"",IF(AND(OR(AND(Raw!RQ35=4,COUNTIF(Raw!RZ35:SG35,1)=0),Raw!RQ35&lt;&gt;4),OR(AND(Raw!RR35=4,COUNTIF(Raw!RZ35:SG35,2)=0),Raw!RR35&lt;&gt;4),OR(AND(Raw!RS35=4,COUNTIF(Raw!RZ35:SG35,3)=0),Raw!RS35&lt;&gt;4),OR(AND(Raw!RT35=4,COUNTIF(Raw!RZ35:SG35,4)=0),Raw!RT35&lt;&gt;4),OR(AND(Raw!RU35=4,COUNTIF(Raw!RZ35:SG35,5)=0),Raw!RU35&lt;&gt;4),OR(AND(Raw!RV35=4,COUNTIF(Raw!RZ35:SG35,6)=0),Raw!RV35&lt;&gt;4),OR(AND(Raw!RW35=4,COUNTIF(Raw!RZ35:SG35,7)=0),Raw!RW35&lt;&gt;4),OR(AND(Raw!RX35=4,COUNTIF(Raw!RZ35:SG35,8)=0),Raw!RX35&lt;&gt;4)),"",1)))</f>
        <v/>
      </c>
      <c r="AY35" t="str">
        <f>IF(A35=0,"",IF(COUNTA(Raw!SH35:ST35)=0,"",IF(AND(OR(AND(Raw!SH35=4,COUNTIF(Raw!SO35:ST35,1)=0),Raw!SH35&lt;&gt;4),OR(AND(Raw!SI35=4,COUNTIF(Raw!SO35:ST35,2)=0),Raw!SI35&lt;&gt;4),OR(AND(Raw!SJ35=4,COUNTIF(Raw!SO35:ST35,3)=0),Raw!SJ35&lt;&gt;4),OR(AND(Raw!SK35=4,COUNTIF(Raw!SO35:ST35,4)=0),Raw!SK35&lt;&gt;4),OR(AND(Raw!SL35=4,COUNTIF(Raw!SO35:ST35,5)=0),Raw!SL35&lt;&gt;4),OR(AND(Raw!SM35=4,COUNTIF(Raw!SO35:ST35,6)=0),Raw!SM35&lt;&gt;4)),"",1)))</f>
        <v/>
      </c>
      <c r="AZ35" t="str">
        <f>IF(A35=0,"",IF(COUNTA(Raw!SU35:TG35)=0,"",IF(AND(OR(AND(Raw!SU35=4,COUNTIF(Raw!TB35:TG35,1)=0),Raw!SU35&lt;&gt;4),OR(AND(Raw!SV35=4,COUNTIF(Raw!TB35:TG35,2)=0),Raw!SV35&lt;&gt;4),OR(AND(Raw!SW35=4,COUNTIF(Raw!TB35:TG35,3)=0),Raw!SW35&lt;&gt;4),OR(AND(Raw!SX35=4,COUNTIF(Raw!TB35:TG35,4)=0),Raw!SX35&lt;&gt;4),OR(AND(Raw!SY35=4,COUNTIF(Raw!TB35:TG35,5)=0),Raw!SY35&lt;&gt;4),OR(AND(Raw!SZ35=4,COUNTIF(Raw!TB35:TG35,6)=0),Raw!SZ35&lt;&gt;4)),"",1)))</f>
        <v/>
      </c>
      <c r="BA35" t="str">
        <f>IF(A35=0,"",IF(COUNTA(Raw!TH35:TT35)=0,"",IF(AND(OR(AND(Raw!TH35=4,COUNTIF(Raw!TO35:TT35,1)=0),Raw!TH35&lt;&gt;4),OR(AND(Raw!TI35=4,COUNTIF(Raw!TO35:TT35,2)=0),Raw!TI35&lt;&gt;4),OR(AND(Raw!TJ35=4,COUNTIF(Raw!TO35:TT35,3)=0),Raw!TJ35&lt;&gt;4),OR(AND(Raw!TK35=4,COUNTIF(Raw!TO35:TT35,4)=0),Raw!TK35&lt;&gt;4),OR(AND(Raw!TL35=4,COUNTIF(Raw!TO35:TT35,5)=0),Raw!TL35&lt;&gt;4),OR(AND(Raw!TM35=4,COUNTIF(Raw!TO35:TT35,6)=0),Raw!TM35&lt;&gt;4)),"",1)))</f>
        <v/>
      </c>
      <c r="BB35" t="str">
        <f>IF(A35=0,"",IF(COUNTA(Raw!TU35:UI35)=0,"",IF(AND(OR(AND(Raw!TU35=4,COUNTIF(Raw!UC35:UI35,1)=0),Raw!TU35&lt;&gt;4),OR(AND(Raw!TV35=4,COUNTIF(Raw!UC35:UI35,2)=0),Raw!TV35&lt;&gt;4),OR(AND(Raw!TW35=4,COUNTIF(Raw!UC35:UI35,3)=0),Raw!TW35&lt;&gt;4),OR(AND(Raw!TX35=4,COUNTIF(Raw!UC35:UI35,4)=0),Raw!TX35&lt;&gt;4),OR(AND(Raw!TY35=4,COUNTIF(Raw!UC35:UI35,5)=0),Raw!TY35&lt;&gt;4),OR(AND(Raw!TZ35=4,COUNTIF(Raw!UC35:UI35,6)=0),Raw!TZ35&lt;&gt;4),OR(AND(Raw!UA35=4,COUNTIF(Raw!UC35:UI35,7)=0),Raw!UA35&lt;&gt;4)),"",1)))</f>
        <v/>
      </c>
      <c r="BC35" t="str">
        <f>IF(A35=0,"",IF(COUNTA(Raw!UJ35:UV35)=0,"",IF(AND(OR(AND(Raw!UJ35=4,COUNTIF(Raw!UQ35:UV35,1)=0),Raw!UJ35&lt;&gt;4),OR(AND(Raw!UK35=4,COUNTIF(Raw!UQ35:UV35,2)=0),Raw!UK35&lt;&gt;4),OR(AND(Raw!UL35=4,COUNTIF(Raw!UQ35:UV35,3)=0),Raw!UL35&lt;&gt;4),OR(AND(Raw!UM35=4,COUNTIF(Raw!UQ35:UV35,4)=0),Raw!UM35&lt;&gt;4),OR(AND(Raw!UN35=4,COUNTIF(Raw!UQ35:UV35,5)=0),Raw!UN35&lt;&gt;4),OR(AND(Raw!UO35=4,COUNTIF(Raw!UQ35:UV35,6)=0),Raw!UO35&lt;&gt;4)),"",1)))</f>
        <v/>
      </c>
      <c r="BD35" t="str">
        <f>IF(A35=0,"",IF(COUNTA(Raw!UW35:VG35)=0,"",IF(AND(OR(AND(Raw!UW35=4,COUNTIF(Raw!VC35:VG35,1)=0),Raw!UW35&lt;&gt;4),OR(AND(Raw!UX35=4,COUNTIF(Raw!VC35:VG35,2)=0),Raw!UX35&lt;&gt;4),OR(AND(Raw!UY35=4,COUNTIF(Raw!VC35:VG35,3)=0),Raw!UY35&lt;&gt;4),OR(AND(Raw!UZ35=4,COUNTIF(Raw!VC35:VG35,4)=0),Raw!UZ35&lt;&gt;4),OR(AND(Raw!VA35=4,COUNTIF(Raw!VC35:VG35,5)=0),Raw!VA35&lt;&gt;4)),"",1)))</f>
        <v/>
      </c>
      <c r="BE35" t="str">
        <f>IF(A35=0,"",IF(COUNTA(Raw!VH35:VP35)=0,"",
IF(AND(
OR(AND(Raw!VH35=4,COUNTIF(Raw!VM35:VP35,1)=0),Raw!VH35&lt;&gt;4),
OR(AND(Raw!VI35=4,COUNTIF(Raw!VM35:VP35,2)=0),Raw!VI35&lt;&gt;4),
OR(AND(Raw!VJ35=4,COUNTIF(Raw!VM35:VP35,3)=0),Raw!VJ35&lt;&gt;4),
OR(AND(Raw!VK35=4,COUNTIF(Raw!VM35:VP35,4)=0),Raw!VK35&lt;&gt;4)
),"",1)))</f>
        <v/>
      </c>
      <c r="BF35" t="str">
        <f>IF(A35=0,"",IF(COUNTA(Raw!VQ35:WK35)=0,"",
IF(AND(
OR(AND(Raw!VQ35=4,COUNTIF(Raw!WB35:WK35,1)=0),Raw!VQ35&lt;&gt;4),
OR(AND(Raw!VR35=4,COUNTIF(Raw!WB35:WK35,2)=0),Raw!VR35&lt;&gt;4),
OR(AND(Raw!VS35=4,COUNTIF(Raw!WB35:WK35,3)=0),Raw!VS35&lt;&gt;4),
OR(AND(Raw!VT35=4,COUNTIF(Raw!WB35:WK35,4)=0),Raw!VT35&lt;&gt;4),
OR(AND(Raw!VU35=4,COUNTIF(Raw!WB35:WK35,5)=0),Raw!VU35&lt;&gt;4),
OR(AND(Raw!VV35=4,COUNTIF(Raw!WB35:WK35,6)=0),Raw!VV35&lt;&gt;4),
OR(AND(Raw!VW35=4,COUNTIF(Raw!WB35:WK35,7)=0),Raw!VW35&lt;&gt;4),
OR(AND(Raw!VX35=4,COUNTIF(Raw!WB35:WK35,8)=0),Raw!VX35&lt;&gt;4),
OR(AND(Raw!VY35=4,COUNTIF(Raw!WB35:WK35,9)=0),Raw!VX35&lt;&gt;4),
OR(AND(Raw!VZ35=4,COUNTIF(Raw!WB35:WK35,10)=0),Raw!VZ35&lt;&gt;4)
),"",1)))</f>
        <v/>
      </c>
      <c r="BG35" t="str">
        <f>IF(A35=0,"",IF(COUNTA(Raw!WL35:XB35)=0,"",
IF(AND(
OR(AND(Raw!WL35=4,COUNTIF(Raw!WU35:XB35,1)=0),Raw!WL35&lt;&gt;4),
OR(AND(Raw!WM35=4,COUNTIF(Raw!WU35:XB35,2)=0),Raw!WM35&lt;&gt;4),
OR(AND(Raw!WN35=4,COUNTIF(Raw!WU35:XB35,3)=0),Raw!WN35&lt;&gt;4),
OR(AND(Raw!WO35=4,COUNTIF(Raw!WU35:XB35,4)=0),Raw!WO35&lt;&gt;4),
OR(AND(Raw!WP35=4,COUNTIF(Raw!WU35:XB35,5)=0),Raw!WP35&lt;&gt;4),
OR(AND(Raw!WQ35=4,COUNTIF(Raw!WU35:XB35,6)=0),Raw!WQ35&lt;&gt;4),
OR(AND(Raw!WR35=4,COUNTIF(Raw!WU35:XB35,7)=0),Raw!WR35&lt;&gt;4),
OR(AND(Raw!WS35=4,COUNTIF(Raw!WU35:XB35,8)=0),Raw!WS35&lt;&gt;4)
),"",1)))</f>
        <v/>
      </c>
      <c r="BH35" t="str">
        <f>IF(A35=0,"",IF(COUNTA(Raw!XC35:XK35)=0,"",
IF(AND(
OR(AND(Raw!XC35=4,COUNTIF(Raw!XH35:XK35,1)=0),Raw!XC35&lt;&gt;4),
OR(AND(Raw!XD35=4,COUNTIF(Raw!XH35:XK35,2)=0),Raw!XD35&lt;&gt;4),
OR(AND(Raw!XE35=4,COUNTIF(Raw!XH35:XK35,3)=0),Raw!XE35&lt;&gt;4),
OR(AND(Raw!XF35=4,COUNTIF(Raw!XH35:XK35,4)=0),Raw!XF35&lt;&gt;4)
),"",1)))</f>
        <v/>
      </c>
      <c r="BI35" t="str">
        <f>IF(A35=0,"",IF(COUNTA(Raw!XL35:XT35)=0,"",
IF(AND(
OR(AND(Raw!XL35=4,COUNTIF(Raw!XQ35:XT35,1)=0),Raw!XL35&lt;&gt;4),
OR(AND(Raw!XM35=4,COUNTIF(Raw!XQ35:XT35,2)=0),Raw!XM35&lt;&gt;4),
OR(AND(Raw!XN35=4,COUNTIF(Raw!XQ35:XT35,3)=0),Raw!XN35&lt;&gt;4),
OR(AND(Raw!XO35=4,COUNTIF(Raw!XQ35:XT35,4)=0),Raw!XO35&lt;&gt;4)
),"",1)))</f>
        <v/>
      </c>
      <c r="BJ35" t="str">
        <f>IF(A35=0,"",IF(COUNTA(Raw!XU35:YI35)=0,"",
IF(AND(
OR(AND(Raw!XU35=4,COUNTIF(Raw!YC35:YI35,1)=0),Raw!XU35&lt;&gt;4),
OR(AND(Raw!XV35=4,COUNTIF(Raw!YC35:YI35,2)=0),Raw!XV35&lt;&gt;4),
OR(AND(Raw!XW35=4,COUNTIF(Raw!YC35:YI35,3)=0),Raw!XW35&lt;&gt;4),
OR(AND(Raw!XX35=4,COUNTIF(Raw!YC35:YI35,4)=0),Raw!XX35&lt;&gt;4),
OR(AND(Raw!XY35=4,COUNTIF(Raw!YC35:YI35,5)=0),Raw!XY35&lt;&gt;4),
OR(AND(Raw!XZ35=4,COUNTIF(Raw!YC35:YI35,6)=0),Raw!XZ35&lt;&gt;4),
OR(AND(Raw!YA35=4,COUNTIF(Raw!YC35:YI35,7)=0),Raw!YA35&lt;&gt;4)
),"",1)))</f>
        <v/>
      </c>
      <c r="BK35" t="str">
        <f>IF(A35=0,"",IF(COUNTA(Raw!YJ35:YR35)=0,"",
IF(AND(
OR(AND(Raw!YJ35=4,COUNTIF(Raw!YO35:YR35,1)=0),Raw!YJ35&lt;&gt;4),
OR(AND(Raw!YK35=4,COUNTIF(Raw!YO35:YR35,2)=0),Raw!YK35&lt;&gt;4),
OR(AND(Raw!YL35=4,COUNTIF(Raw!YO35:YR35,3)=0),Raw!YL35&lt;&gt;4),
OR(AND(Raw!YM35=4,COUNTIF(Raw!YO35:YR35,4)=0),Raw!YM35&lt;&gt;4)
),"",1)))</f>
        <v/>
      </c>
      <c r="BL35" t="str">
        <f>IF(A35=0,"",IF(COUNTA(Raw!YS35:YU35)=0,"",IF(AND(Raw!YS35=4,ISBLANK(Raw!YU35)),"",IF(AND(Raw!YS35&lt;&gt;4,ISBLANK(Raw!YU35)=FALSE),"",1))))</f>
        <v/>
      </c>
    </row>
    <row r="36" spans="1:64">
      <c r="A36" s="20">
        <f>Raw!A36</f>
        <v>0</v>
      </c>
      <c r="B36" s="19" t="str">
        <f>IF(A36=0,"",IF(AND(Raw!AC36=1,COUNTA(Raw!AR36:IC36)&gt;0,COUNTA(Raw!ID36:YU36)=0),"",IF(AND(Raw!AC36=2,COUNTA(Raw!AR36:IC36)=0,COUNTA(Raw!ID36:MV36)&gt;0,COUNTA(Raw!MW36:YU36)=0),"",IF(AND(Raw!AC36=3,COUNTA(Raw!AP36:MV36)=0,COUNTA(Raw!MW36:YU36)&gt;0),"",1))))</f>
        <v/>
      </c>
      <c r="C36" s="19" t="str">
        <f>IF(A36=0,"",IF(AND(Raw!AK36=1,ISBLANK(Raw!AM36)=FALSE,ISBLANK(Raw!AO36)),"",IF(AND(Raw!AK36=2,ISBLANK(Raw!AM36),ISBLANK(Raw!AO36)=FALSE),"",1)))</f>
        <v/>
      </c>
      <c r="D36" s="19" t="str">
        <f>IF(A36=0,"",IF(COUNTA(Raw!AS36:AZ36)=0,"",IF(AND(Raw!AS36+Raw!AT36=100,Raw!AU36+Raw!AV36=100,Raw!AW36+Raw!AX36=100,Raw!AY36+Raw!AZ36=100),"",1)))</f>
        <v/>
      </c>
      <c r="E36" s="19" t="str">
        <f>IF(A36=0,"",IF(ISBLANK(Raw!AQ36),"",IF(Raw!AQ36=1,"",1)))</f>
        <v/>
      </c>
      <c r="F36" s="19" t="str">
        <f>IF(A36=0,"",IF(ISBLANK(Raw!AR36),"",IF(AND(Raw!AR36&gt;=0,Raw!AR36&lt;=100),"",1)))</f>
        <v/>
      </c>
      <c r="G36" s="19" t="str">
        <f>IF(A36=0,"",IF(AND(ISBLANK(Raw!BA36),ISBLANK(Raw!AS36)),"",IF(AND(Raw!AS36&gt;0,ISBLANK(Raw!BA36)=FALSE),"",1)))</f>
        <v/>
      </c>
      <c r="H36" s="19" t="str">
        <f>IF(A36=0,"",IF(COUNTA(Raw!BA36:BH36)=0,"",IF(AND(Raw!BA36=0,COUNTA(Raw!BB36:BH36)=0),"",IF(AND(Raw!BA36&gt;0,COUNTA(Raw!BB36:BH36)&gt;0),"",1))))</f>
        <v/>
      </c>
      <c r="I36" s="19" t="str">
        <f>IF(A36=0,"",IF(AND(ISBLANK(Raw!BI36),ISBLANK(Raw!BJ36)),"",IF(AND(Raw!BI36=1,ISBLANK(Raw!BJ36)=FALSE),"",IF(AND(Raw!BI36=2,ISBLANK(Raw!BJ36)),"",1))))</f>
        <v/>
      </c>
      <c r="J36" s="19" t="str">
        <f>IF(A36=0,"",IF(AND(ISBLANK(Raw!AT36),COUNTBLANK(Raw!BK36:BQ36)),"",IF(AND(Raw!AT36&gt;0,COUNTA(Raw!BK36:BQ36)&gt;0),"",IF(AND(Raw!AT36=0,COUNTA(Raw!BK36:BQ36)=0),"",1))))</f>
        <v/>
      </c>
      <c r="K36" s="19" t="str">
        <f>IF(A36=0,"",IF(AND(ISBLANK(Raw!AS36),COUNTA(Raw!BR36:BX36)=0),"",IF(AND(Raw!AS36&gt;0,COUNTA(Raw!BR36:BX36)&gt;0),"",IF(AND(Raw!AS36=0,COUNTA(Raw!BR36:BX36)=0),"",1))))</f>
        <v/>
      </c>
      <c r="L36" s="19" t="str">
        <f>IF(A36=0,"",IF(AND(COUNTA(Raw!BK36:BX36)=0,COUNTA(Raw!BY36:CH36)=0),"",IF(AND(COUNTIF(Raw!BK36:BX36,1)&gt;0,COUNTA(Raw!BY36:CH36)&gt;0),"",IF(AND(COUNTIF(Raw!BK36:BX36,1)=0,COUNTA(Raw!BY36:CH36)=0),"",1))))</f>
        <v/>
      </c>
      <c r="M36" s="19" t="str">
        <f>IF(A36=0,"",IF(AND(COUNTA(Raw!BK36:BX36)=0,COUNTA(Raw!CI36:CR36)),"",IF(AND(COUNTIF(Raw!BK36:BX36,3)&gt;0,COUNTA(Raw!CI36:CR36)&gt;0),"",IF(AND(COUNTIF(Raw!BK36:BX36,3)=0,COUNTA(Raw!CI36:CR36)=0),"",1))))</f>
        <v/>
      </c>
      <c r="N36" s="19" t="str">
        <f>IF(A36=0,"",IF(COUNTA(Raw!CS36:DF36)=0,"",IF(AND(COUNTIF(Raw!CS36:CV36,1)=1,COUNTA(Raw!CW36:DA36)&gt;0,COUNTA(Raw!DB36:DF36)=0),"",IF(AND(COUNTIF(Raw!CS36:CV36,2)=1,COUNTA(Raw!CW36:DA36)=0,COUNTA(Raw!DB36:DF36)&gt;0),"",IF(AND(COUNTA(Raw!CS36:CV36)&gt;0,COUNTA(Raw!CW36:DF36)=0),"",1)))))</f>
        <v/>
      </c>
      <c r="O36" s="19" t="str">
        <f>IF(A36=0,"",IF(COUNTA(Raw!DG36:DP36)=0,"",IF(AND(COUNTIF(Raw!BK36:BQ36,1)&gt;0,OR(COUNTIF(Raw!DG36:DP36,1)=1,COUNTIF(Raw!DG36:DP36,2)=1,COUNTIF(Raw!DG36:DP36,3)=1)),"",IF(AND(COUNTIF(Raw!BK36:BQ36,1)=0,AND(COUNTIF(Raw!DG36:DP36,1)=0,COUNTIF(Raw!DG36:DP36,2)=0,COUNTIF(Raw!DG36:DP36,3)=0)),"",1))))</f>
        <v/>
      </c>
      <c r="P36" s="19" t="str">
        <f>IF(A36=0,"",IF(COUNTA(Raw!DG36:DR36)=0,"",IF(AND(COUNTIF(Raw!DG36:DP36,4)=1,ISBLANK(Raw!DQ36)=FALSE,ISBLANK(Raw!DR36)),"",IF(AND(COUNTIF(Raw!DG36:DP36,7)=1,ISBLANK(Raw!DQ36),ISBLANK(Raw!DR36)=FALSE),"",IF(AND(COUNTA(Raw!DG36:DP36)&gt;0,COUNTIF(Raw!DG36:DP36,4)=0,COUNTIF(Raw!DG36:DP36,7)=0,COUNTA(Raw!DQ36:DR36)=0),"",1)))))</f>
        <v/>
      </c>
      <c r="Q36" s="19" t="str">
        <f>IF(A36=0,"",IF(AND(COUNTA(Raw!DS36:DU36)=0,COUNTA(Raw!BK36:BQ36)=0),"",IF(AND(COUNTIF(Raw!BK36:BQ36,1)&gt;0,COUNTA(Raw!DS36:DU36)&gt;0),"",IF(AND(COUNTIF(Raw!BK36:BQ36,1)=0,COUNTA(Raw!DS36:DU36)=0),"",1))))</f>
        <v/>
      </c>
      <c r="R36" s="19" t="str">
        <f>IF(A36=0,"",IF(AND(ISBLANK(Raw!AT36),ISBLANK(Raw!EJ36)),"",IF(AND(Raw!AT36&gt;0,ISBLANK(Raw!EJ36)=FALSE,Raw!EJ36&gt;=0,Raw!EJ36&lt;=7),"",IF(AND(Raw!AT36=0,ISBLANK(Raw!EJ36)),"",1))))</f>
        <v/>
      </c>
      <c r="S36" t="str">
        <f>IF(A36=0,"",IF(AND(ISBLANK(Raw!AS36),ISBLANK(Raw!EK36)),"",IF(AND(Raw!AS36&gt;0,ISBLANK(Raw!EK36)=FALSE),"",IF(AND(Raw!AS36=0,ISBLANK(Raw!EK36)),"",1))))</f>
        <v/>
      </c>
      <c r="T36" s="19" t="str">
        <f>IF(A36=0,"",IF(AND(ISBLANK(Raw!AT36),COUNTA(Raw!EL36:EQ36)=0),"",IF(AND(Raw!AT36&gt;0,COUNTA(Raw!EL36:EQ36)&gt;0),"",IF(AND(Raw!AT36=0,COUNTA(Raw!EL36:EQ36)=0),"",1))))</f>
        <v/>
      </c>
      <c r="U36" t="str">
        <f>IF(A36=0,"",IF(AND(ISBLANK(Raw!AT36),COUNTA(Raw!ER36:EU36)=0),"",IF(AND(Raw!AT36&gt;0,COUNTA(Raw!ER36:EU36)&gt;0),"",IF(AND(Raw!AT36=0,COUNTA(Raw!ER36:EU36)=0),"",1))))</f>
        <v/>
      </c>
      <c r="V36" t="str">
        <f>IF(A36=0,"",IF(AND(ISBLANK(Raw!AS36),COUNTA(Raw!EV36:FA36)=0),"",IF(AND(Raw!AS36&gt;0,COUNTA(Raw!EV36:FA36)&gt;0),"",IF(AND(Raw!AS36=0,COUNTA(Raw!EV36:FA36)=0),"",1))))</f>
        <v/>
      </c>
      <c r="W36" t="str">
        <f>IF(A36=0,"",IF(AND(ISBLANK(Raw!AS36),COUNTA(Raw!FB36:FE36)=0),"",IF(AND(Raw!AS36&gt;0,COUNTA(Raw!FB36:FE36)&gt;0),"",IF(AND(Raw!AS36=0,COUNTA(Raw!FB36:FE36)=0),"",1))))</f>
        <v/>
      </c>
      <c r="X36" t="str">
        <f>IF(A36=0,"",IF(AND(ISBLANK(Raw!AT36),COUNTA(Raw!FF36:FI36)=0),"",IF(AND(Raw!AT36&gt;0,COUNTA(Raw!FF36:FI36)&gt;0),"",IF(AND(Raw!AT36=0,COUNTA(Raw!FF36:FI36)=0),"",1))))</f>
        <v/>
      </c>
      <c r="Y36" t="str">
        <f>IF(A36=0,"",IF(AND(ISBLANK(Raw!AS36),COUNTA(Raw!FJ36:FM36)=0),"",IF(AND(Raw!AS36&gt;0,COUNTA(Raw!FJ36:FM36)&gt;0),"",IF(AND(Raw!AS36=0,COUNTA(Raw!FJ36:FM36)=0),"",1))))</f>
        <v/>
      </c>
      <c r="Z36" t="str">
        <f>IF(A36=0,"",IF(AND(COUNTA(Raw!FN36:FT36)=0,ISBLANK(Raw!FU36)),"",IF(AND(COUNTIF(Raw!FN36:FT36,1)&gt;0,ISBLANK(Raw!FU36)=FALSE),"",IF(AND(COUNTIF(Raw!FN36:FT36,1)=0,ISBLANK(Raw!FU36)),"",1))))</f>
        <v/>
      </c>
      <c r="AA36" s="19" t="str">
        <f>IF(A36=0,"",IF(AND(ISBLANK(Raw!BI36),COUNTA(Raw!FV36:GH36)=0),"",IF(AND(Raw!BI36&lt;&gt;1,COUNTIF(Raw!FV36:GH36,6)=0),"",IF(Raw!BI36=1,"",1))))</f>
        <v/>
      </c>
      <c r="AB36" t="str">
        <f>IF(A36=0,"",IF(AND(ISBLANK(Raw!GI36),COUNTA(Raw!GJ36:GQ36)=0),"",IF(AND(Raw!GI36=1,COUNTA(Raw!GJ36:GQ36)&gt;0),"",IF(AND(Raw!GI36=2,COUNTA(Raw!GJ36:GQ36)=0),"",1))))</f>
        <v/>
      </c>
      <c r="AC36" s="19" t="str">
        <f>IF(A36=0,"",IF(AND(COUNTA(Raw!GY36:HF36)=0,ISBLANK(Raw!HG36)),"",IF(AND(OR(COUNTIF(Raw!GY36:HE36,1)&gt;0,COUNTIF(Raw!GY36:HE36,2)&gt;0),ISBLANK(Raw!HG36)=FALSE),"",IF(AND(COUNTA(Raw!GY36:HF36)&gt;0,ISBLANK(Raw!HG36),COUNTIF(Raw!GY36:HE36,1)=0,COUNTIF(Raw!GY36:HE36,2)=0),"",1))))</f>
        <v/>
      </c>
      <c r="AD36" s="19" t="str">
        <f>IF(A36=0,"",IF(COUNTA(Raw!HU36:IB36)=0,"",IF(AND(Raw!AK36&lt;&gt;2,COUNTIF(Raw!HU36:IA36,2)=0,COUNTIF(Raw!HU36:IA36,3)=0),"",IF(Raw!AK36=2,"",1))))</f>
        <v/>
      </c>
      <c r="AE36" s="19" t="str">
        <f>IF(A36=0,"",IF(AND(Raw!AK36=2,ISBLANK(Raw!IC36)=FALSE),"",IF(AND(Raw!AK36&lt;&gt;2,ISBLANK(Raw!IC36)),"",1)))</f>
        <v/>
      </c>
      <c r="AF36" s="19" t="str">
        <f>IF(A36=0,"",IF(COUNTA(Raw!ID36:IF36)=0,"",IF(AND(MATCH(2023-Raw!ID36,Code!$A$3:$A$12,1)=Raw!IF36,2023-Raw!ID36=Raw!IE36),"",1)))</f>
        <v/>
      </c>
      <c r="AG36" s="19" t="str">
        <f>IF(A36=0,"",IF(COUNTA(Raw!IG36:II36)=0,"",IF(AND(Raw!IG36=4,ISBLANK(Raw!II36)=FALSE),"",IF(AND(Raw!IG36&lt;&gt;4,ISBLANK(Raw!II36)),"",1))))</f>
        <v/>
      </c>
      <c r="AH36" s="19" t="str">
        <f>IF(A36=0,"",IF(COUNTA(Raw!IJ36:IM36)=0,"",IF(AND(Raw!IJ36=1,ISBLANK(Raw!IK36)=FALSE),"",IF(AND(Raw!IJ36=2,COUNTA(Raw!IK36:IM36)&gt;0),"",1))))</f>
        <v/>
      </c>
      <c r="AI36" s="19" t="str">
        <f>IF(A36=0,"",IF(COUNTA(Raw!IK36:IM36)=0,"",IF(AND(Raw!IK36=1,ISBLANK(Raw!IL36)=FALSE),"",IF(AND(Raw!IK36=2,COUNTA(Raw!IL36:IM36)=0),"",1))))</f>
        <v/>
      </c>
      <c r="AJ36" s="19" t="str">
        <f>IF(A36=0,"",IF(COUNTA(Raw!JD36:JJ36)=0,"",IF(AND(Raw!JD36&gt;600,COUNTA(Raw!JE36:JI36)&gt;0),"",IF(AND(Raw!JD36&lt;=600,COUNTA(Raw!JE36:JJ36)=0),"",1))))</f>
        <v/>
      </c>
      <c r="AK36" s="19" t="str">
        <f>IF(A36=0,"",IF(COUNTA(Raw!JK36:KA36)=0,"",IF(AND(Raw!JK36=1,COUNTA(Raw!JM36:JV36)&gt;0),"",IF(AND(Raw!JK36=3,COUNTA(Raw!JM36:JV36)&gt;0,COUNTA(Raw!JW36:KA36)=0),"",IF(AND(ISBLANK(Raw!JK36)=FALSE,Raw!JK36&lt;&gt;1,Raw!JK36&lt;&gt;3,COUNTA(Raw!JM36:KA36)=0),"",1)))))</f>
        <v/>
      </c>
      <c r="AL36" s="19" t="str">
        <f>IF(A36=0,"",IF(COUNTA(Raw!JW36:KA36)=0,"",IF(AND(COUNTIF(Raw!JW36:JZ36,4)=0,COUNTA(Raw!JW36:JZ36)&gt;0,ISBLANK(Raw!KA36)=FALSE),"",IF(AND(COUNTIF(Raw!JW36:KA36,4)&gt;0,ISBLANK(Raw!KA36)),"",1))))</f>
        <v/>
      </c>
      <c r="AM36" s="19" t="str">
        <f>IF(A36=0,"",IF(COUNTA(Raw!KT36:KU36)=0,"",IF(AND(Raw!KT36=1,ISBLANK(Raw!KU36)=FALSE),"",IF(AND(Raw!KT36=2,ISBLANK(Raw!KU36)),"",1))))</f>
        <v/>
      </c>
      <c r="AN36" s="19" t="str">
        <f>IF(A36=0,"",IF(COUNTA(Raw!KX36:LF36)=0,"",IF(AND(COUNTIF(Raw!KX36:LB36,5)=1,COUNTA(Raw!KX36:LB36)=1,COUNTA(Raw!LC36:LF36)=0),"",IF(AND(COUNTIF(Raw!KX36:LB36,5)=0,COUNTA(Raw!KX36:LB36)&gt;0,COUNTA(Raw!LC36:LF36)&gt;0),"",1))))</f>
        <v/>
      </c>
      <c r="AO36" s="19" t="str">
        <f>IF(A36=0,"",IF(COUNTA(Raw!LM36:LU36)=0,"",IF(AND(Raw!LM36=1,ISBLANK(Raw!LN36)=FALSE,COUNTA(Raw!LO36:LU36)&gt;0),"",IF(AND(Raw!LM36=2,COUNTA(Raw!LN36:LU36)=0),"",1))))</f>
        <v/>
      </c>
      <c r="AP36" s="19" t="str">
        <f>IF(A36=0,"",IF(COUNTA(Raw!MY36:OG36)=0,"",IF(AND(Raw!MY36=2,COUNTA(Raw!MZ36:OG36)=0),"",IF(AND(Raw!MY36=1,COUNTA(Raw!MZ36:OG36)&gt;0),"",1))))</f>
        <v/>
      </c>
      <c r="AQ36" s="19" t="str">
        <f>IF(A36=0,"",IF(COUNTA(Raw!NC36:NW36)=0,"",IF(AND(COUNTIF(Raw!NC36:NG36,3)&gt;0,COUNTA(Raw!NH36:NQ36)&gt;0),"",IF(AND(COUNTA(Raw!NC36:NG36)&gt;0,COUNTIF(Raw!NC36:NG36,3)=0,COUNTA(Raw!NH36:NW36)=0),"",1))))</f>
        <v/>
      </c>
      <c r="AR36" s="19" t="str">
        <f>IF(A36=0,"",IF(COUNTA(Raw!NH36:NW36)=0,"",IF(AND(COUNTIF(Raw!NH36:NQ36,10)&gt;0,COUNTA(Raw!NR36:NW36)&gt;0),"",IF(AND(COUNTA(Raw!NH36:NQ36)&gt;0,COUNTIF(Raw!NH36:NQ36,10)=0,COUNTA(Raw!NR36:NY36)=0),"",1))))</f>
        <v/>
      </c>
      <c r="AS36" s="19" t="str">
        <f>IF(A36=0,"",IF(COUNTA(Raw!NY36:OG36)=0,"",IF(AND(Raw!NY36=1,COUNTA(Raw!NZ36:OG36)&gt;0),"",IF(AND(Raw!NY36=2,COUNTA(Raw!NZ36:OG36)=0),"",1))))</f>
        <v/>
      </c>
      <c r="AT36" s="19" t="str">
        <f>IF(A36=0,"",IF(COUNTA(Raw!OH36:OY36)=0,"",IF(AND(Raw!OH36=1,COUNTA(Raw!OI36:OY36)&gt;0),"",IF(AND(Raw!OH36=2,COUNTA(Raw!OI36:OY36)=0),"",1))))</f>
        <v/>
      </c>
      <c r="AU36" s="19" t="str">
        <f>IF(A36=0,"",IF(COUNTA(Raw!PR36:QB36)=0,"",
IF(AND(OR(AND(COUNTIF(Raw!PR36:QB36,1)=1,COUNTA(Raw!QI36:QY36)&gt;0),AND(COUNTIF(Raw!PR36:QB36,1)=0,COUNTA(Raw!QI36:QY36)=0)),OR(AND(COUNTIF(Raw!PR36:QB36,2)=1,COUNTA(Raw!QZ36:RP36)&gt;0),AND(COUNTIF(Raw!PR36:QB36,2)=0,COUNTA(Raw!QZ36:RP36)=0)),OR(AND(COUNTIF(Raw!PR36:QB36,3)=1,COUNTA(Raw!RQ36:SG36)&gt;0),AND(COUNTIF(Raw!PR36:QB36,3)=0,COUNTA(Raw!RQ36:SG36)=0)),OR(AND(COUNTIF(Raw!PR36:QB36,4)=1,COUNTA(Raw!SH36:ST36)&gt;0),AND(COUNTIF(Raw!PR36:QB36,4)=0,COUNTA(Raw!SH36:ST36)=0)),OR(AND(COUNTIF(Raw!PR36:QB36,5)=1,COUNTA(Raw!SU36:TG36)&gt;0),AND(COUNTIF(Raw!PR36:QB36,5)=0,COUNTA(Raw!SU36:TG36)=0)),OR(AND(COUNTIF(Raw!PR36:QB36,6)=1,COUNTA(Raw!TH36:TT36)&gt;0),AND(COUNTIF(Raw!PR36:QB36,6)=0,COUNTA(Raw!TH36:TT36)=0)),OR(AND(COUNTIF(Raw!PR36:QB36,7)=1,COUNTA(Raw!TU36:UI36)&gt;0),AND(COUNTIF(Raw!PR36:QB36,7)=0,COUNTA(Raw!TU36:UI36)=0)),OR(AND(COUNTIF(Raw!PR36:QB36,8)=1,COUNTA(Raw!UJ36:UV36)&gt;0),AND(COUNTIF(Raw!PR36:QB36,8)=0,COUNTA(Raw!UJ36:UV36)=0)),OR(AND(COUNTIF(Raw!PR36:QB36,9)=1,COUNTA(Raw!UW36:VG36)&gt;0),AND(COUNTIF(Raw!PR36:QB36,9)=0,COUNTA(Raw!UW36:VG36)=0)),OR(AND(COUNTIF(Raw!PR36:QB36,10)=1,COUNTA(Raw!VH36:VP36)&gt;0),AND(COUNTIF(Raw!PR36:QB36,10)=0,COUNTA(Raw!VH36:VP36)=0)),OR(AND(COUNTIF(Raw!PR36:QB36,11)=1,COUNTA(Raw!VQ36:WK36)&gt;0),AND(COUNTIF(Raw!PR36:QB36,11)=0,COUNTA(Raw!VQ36:WK36)=0))),"",1)))</f>
        <v/>
      </c>
      <c r="AV36" s="19" t="str">
        <f>IF(A36=0,"",IF(COUNTA(Raw!QI36:QY36)=0,"",IF(AND(OR(AND(Raw!QI36=4,COUNTIF(Raw!QR36:QY36,1)=0),Raw!QI36&lt;&gt;4),OR(AND(Raw!QJ36=4,COUNTIF(Raw!QR36:QY36,2)=0),Raw!QJ36&lt;&gt;4),OR(AND(Raw!QK36=4,COUNTIF(Raw!QR36:QY36,3)=0),Raw!QK36&lt;&gt;4),OR(AND(Raw!QL36=4,COUNTIF(Raw!QR36:QY36,4)=0),Raw!QL36&lt;&gt;4),OR(AND(Raw!QM36=4,COUNTIF(Raw!QR36:QY36,5)=0),Raw!QM36&lt;&gt;4),OR(AND(Raw!QN36=4,COUNTIF(Raw!QR36:QY36,6)=0),Raw!QN36&lt;&gt;4),OR(AND(Raw!QO36=4,COUNTIF(Raw!QR36:QY36,7)=0),Raw!QO36&lt;&gt;4),OR(AND(Raw!QP36=4,COUNTIF(Raw!QR36:QY36,8)=0),Raw!QP36&lt;&gt;4)),"",1)))</f>
        <v/>
      </c>
      <c r="AW36" t="str">
        <f>IF(A36=0,"",IF(COUNTA(Raw!QZ36:RP36)=0,"",IF(AND(OR(AND(Raw!QZ36=4,COUNTIF(Raw!RI36:RP36,1)=0),Raw!QZ36&lt;&gt;4),OR(AND(Raw!RA36=4,COUNTIF(Raw!RI36:RP36,2)=0),Raw!RA36&lt;&gt;4),OR(AND(Raw!RB36=4,COUNTIF(Raw!RI36:RP36,3)=0),Raw!RB36&lt;&gt;4),OR(AND(Raw!RC36=4,COUNTIF(Raw!RI36:RP36,4)=0),Raw!RC36&lt;&gt;4),OR(AND(Raw!RD36=4,COUNTIF(Raw!RI36:RP36,5)=0),Raw!RD36&lt;&gt;4),OR(AND(Raw!RE36=4,COUNTIF(Raw!RI36:RP36,6)=0),Raw!RE36&lt;&gt;4),OR(AND(Raw!RF36=4,COUNTIF(Raw!RI36:RP36,7)=0),Raw!RF36&lt;&gt;4),OR(AND(Raw!RG36=4,COUNTIF(Raw!RI36:RP36,8)=0),Raw!RG36&lt;&gt;4)),"",1)))</f>
        <v/>
      </c>
      <c r="AX36" t="str">
        <f>IF(A36=0,"",IF(COUNTA(Raw!RQ36:SG36)=0,"",IF(AND(OR(AND(Raw!RQ36=4,COUNTIF(Raw!RZ36:SG36,1)=0),Raw!RQ36&lt;&gt;4),OR(AND(Raw!RR36=4,COUNTIF(Raw!RZ36:SG36,2)=0),Raw!RR36&lt;&gt;4),OR(AND(Raw!RS36=4,COUNTIF(Raw!RZ36:SG36,3)=0),Raw!RS36&lt;&gt;4),OR(AND(Raw!RT36=4,COUNTIF(Raw!RZ36:SG36,4)=0),Raw!RT36&lt;&gt;4),OR(AND(Raw!RU36=4,COUNTIF(Raw!RZ36:SG36,5)=0),Raw!RU36&lt;&gt;4),OR(AND(Raw!RV36=4,COUNTIF(Raw!RZ36:SG36,6)=0),Raw!RV36&lt;&gt;4),OR(AND(Raw!RW36=4,COUNTIF(Raw!RZ36:SG36,7)=0),Raw!RW36&lt;&gt;4),OR(AND(Raw!RX36=4,COUNTIF(Raw!RZ36:SG36,8)=0),Raw!RX36&lt;&gt;4)),"",1)))</f>
        <v/>
      </c>
      <c r="AY36" t="str">
        <f>IF(A36=0,"",IF(COUNTA(Raw!SH36:ST36)=0,"",IF(AND(OR(AND(Raw!SH36=4,COUNTIF(Raw!SO36:ST36,1)=0),Raw!SH36&lt;&gt;4),OR(AND(Raw!SI36=4,COUNTIF(Raw!SO36:ST36,2)=0),Raw!SI36&lt;&gt;4),OR(AND(Raw!SJ36=4,COUNTIF(Raw!SO36:ST36,3)=0),Raw!SJ36&lt;&gt;4),OR(AND(Raw!SK36=4,COUNTIF(Raw!SO36:ST36,4)=0),Raw!SK36&lt;&gt;4),OR(AND(Raw!SL36=4,COUNTIF(Raw!SO36:ST36,5)=0),Raw!SL36&lt;&gt;4),OR(AND(Raw!SM36=4,COUNTIF(Raw!SO36:ST36,6)=0),Raw!SM36&lt;&gt;4)),"",1)))</f>
        <v/>
      </c>
      <c r="AZ36" t="str">
        <f>IF(A36=0,"",IF(COUNTA(Raw!SU36:TG36)=0,"",IF(AND(OR(AND(Raw!SU36=4,COUNTIF(Raw!TB36:TG36,1)=0),Raw!SU36&lt;&gt;4),OR(AND(Raw!SV36=4,COUNTIF(Raw!TB36:TG36,2)=0),Raw!SV36&lt;&gt;4),OR(AND(Raw!SW36=4,COUNTIF(Raw!TB36:TG36,3)=0),Raw!SW36&lt;&gt;4),OR(AND(Raw!SX36=4,COUNTIF(Raw!TB36:TG36,4)=0),Raw!SX36&lt;&gt;4),OR(AND(Raw!SY36=4,COUNTIF(Raw!TB36:TG36,5)=0),Raw!SY36&lt;&gt;4),OR(AND(Raw!SZ36=4,COUNTIF(Raw!TB36:TG36,6)=0),Raw!SZ36&lt;&gt;4)),"",1)))</f>
        <v/>
      </c>
      <c r="BA36" t="str">
        <f>IF(A36=0,"",IF(COUNTA(Raw!TH36:TT36)=0,"",IF(AND(OR(AND(Raw!TH36=4,COUNTIF(Raw!TO36:TT36,1)=0),Raw!TH36&lt;&gt;4),OR(AND(Raw!TI36=4,COUNTIF(Raw!TO36:TT36,2)=0),Raw!TI36&lt;&gt;4),OR(AND(Raw!TJ36=4,COUNTIF(Raw!TO36:TT36,3)=0),Raw!TJ36&lt;&gt;4),OR(AND(Raw!TK36=4,COUNTIF(Raw!TO36:TT36,4)=0),Raw!TK36&lt;&gt;4),OR(AND(Raw!TL36=4,COUNTIF(Raw!TO36:TT36,5)=0),Raw!TL36&lt;&gt;4),OR(AND(Raw!TM36=4,COUNTIF(Raw!TO36:TT36,6)=0),Raw!TM36&lt;&gt;4)),"",1)))</f>
        <v/>
      </c>
      <c r="BB36" t="str">
        <f>IF(A36=0,"",IF(COUNTA(Raw!TU36:UI36)=0,"",IF(AND(OR(AND(Raw!TU36=4,COUNTIF(Raw!UC36:UI36,1)=0),Raw!TU36&lt;&gt;4),OR(AND(Raw!TV36=4,COUNTIF(Raw!UC36:UI36,2)=0),Raw!TV36&lt;&gt;4),OR(AND(Raw!TW36=4,COUNTIF(Raw!UC36:UI36,3)=0),Raw!TW36&lt;&gt;4),OR(AND(Raw!TX36=4,COUNTIF(Raw!UC36:UI36,4)=0),Raw!TX36&lt;&gt;4),OR(AND(Raw!TY36=4,COUNTIF(Raw!UC36:UI36,5)=0),Raw!TY36&lt;&gt;4),OR(AND(Raw!TZ36=4,COUNTIF(Raw!UC36:UI36,6)=0),Raw!TZ36&lt;&gt;4),OR(AND(Raw!UA36=4,COUNTIF(Raw!UC36:UI36,7)=0),Raw!UA36&lt;&gt;4)),"",1)))</f>
        <v/>
      </c>
      <c r="BC36" t="str">
        <f>IF(A36=0,"",IF(COUNTA(Raw!UJ36:UV36)=0,"",IF(AND(OR(AND(Raw!UJ36=4,COUNTIF(Raw!UQ36:UV36,1)=0),Raw!UJ36&lt;&gt;4),OR(AND(Raw!UK36=4,COUNTIF(Raw!UQ36:UV36,2)=0),Raw!UK36&lt;&gt;4),OR(AND(Raw!UL36=4,COUNTIF(Raw!UQ36:UV36,3)=0),Raw!UL36&lt;&gt;4),OR(AND(Raw!UM36=4,COUNTIF(Raw!UQ36:UV36,4)=0),Raw!UM36&lt;&gt;4),OR(AND(Raw!UN36=4,COUNTIF(Raw!UQ36:UV36,5)=0),Raw!UN36&lt;&gt;4),OR(AND(Raw!UO36=4,COUNTIF(Raw!UQ36:UV36,6)=0),Raw!UO36&lt;&gt;4)),"",1)))</f>
        <v/>
      </c>
      <c r="BD36" t="str">
        <f>IF(A36=0,"",IF(COUNTA(Raw!UW36:VG36)=0,"",IF(AND(OR(AND(Raw!UW36=4,COUNTIF(Raw!VC36:VG36,1)=0),Raw!UW36&lt;&gt;4),OR(AND(Raw!UX36=4,COUNTIF(Raw!VC36:VG36,2)=0),Raw!UX36&lt;&gt;4),OR(AND(Raw!UY36=4,COUNTIF(Raw!VC36:VG36,3)=0),Raw!UY36&lt;&gt;4),OR(AND(Raw!UZ36=4,COUNTIF(Raw!VC36:VG36,4)=0),Raw!UZ36&lt;&gt;4),OR(AND(Raw!VA36=4,COUNTIF(Raw!VC36:VG36,5)=0),Raw!VA36&lt;&gt;4)),"",1)))</f>
        <v/>
      </c>
      <c r="BE36" t="str">
        <f>IF(A36=0,"",IF(COUNTA(Raw!VH36:VP36)=0,"",
IF(AND(
OR(AND(Raw!VH36=4,COUNTIF(Raw!VM36:VP36,1)=0),Raw!VH36&lt;&gt;4),
OR(AND(Raw!VI36=4,COUNTIF(Raw!VM36:VP36,2)=0),Raw!VI36&lt;&gt;4),
OR(AND(Raw!VJ36=4,COUNTIF(Raw!VM36:VP36,3)=0),Raw!VJ36&lt;&gt;4),
OR(AND(Raw!VK36=4,COUNTIF(Raw!VM36:VP36,4)=0),Raw!VK36&lt;&gt;4)
),"",1)))</f>
        <v/>
      </c>
      <c r="BF36" t="str">
        <f>IF(A36=0,"",IF(COUNTA(Raw!VQ36:WK36)=0,"",
IF(AND(
OR(AND(Raw!VQ36=4,COUNTIF(Raw!WB36:WK36,1)=0),Raw!VQ36&lt;&gt;4),
OR(AND(Raw!VR36=4,COUNTIF(Raw!WB36:WK36,2)=0),Raw!VR36&lt;&gt;4),
OR(AND(Raw!VS36=4,COUNTIF(Raw!WB36:WK36,3)=0),Raw!VS36&lt;&gt;4),
OR(AND(Raw!VT36=4,COUNTIF(Raw!WB36:WK36,4)=0),Raw!VT36&lt;&gt;4),
OR(AND(Raw!VU36=4,COUNTIF(Raw!WB36:WK36,5)=0),Raw!VU36&lt;&gt;4),
OR(AND(Raw!VV36=4,COUNTIF(Raw!WB36:WK36,6)=0),Raw!VV36&lt;&gt;4),
OR(AND(Raw!VW36=4,COUNTIF(Raw!WB36:WK36,7)=0),Raw!VW36&lt;&gt;4),
OR(AND(Raw!VX36=4,COUNTIF(Raw!WB36:WK36,8)=0),Raw!VX36&lt;&gt;4),
OR(AND(Raw!VY36=4,COUNTIF(Raw!WB36:WK36,9)=0),Raw!VX36&lt;&gt;4),
OR(AND(Raw!VZ36=4,COUNTIF(Raw!WB36:WK36,10)=0),Raw!VZ36&lt;&gt;4)
),"",1)))</f>
        <v/>
      </c>
      <c r="BG36" t="str">
        <f>IF(A36=0,"",IF(COUNTA(Raw!WL36:XB36)=0,"",
IF(AND(
OR(AND(Raw!WL36=4,COUNTIF(Raw!WU36:XB36,1)=0),Raw!WL36&lt;&gt;4),
OR(AND(Raw!WM36=4,COUNTIF(Raw!WU36:XB36,2)=0),Raw!WM36&lt;&gt;4),
OR(AND(Raw!WN36=4,COUNTIF(Raw!WU36:XB36,3)=0),Raw!WN36&lt;&gt;4),
OR(AND(Raw!WO36=4,COUNTIF(Raw!WU36:XB36,4)=0),Raw!WO36&lt;&gt;4),
OR(AND(Raw!WP36=4,COUNTIF(Raw!WU36:XB36,5)=0),Raw!WP36&lt;&gt;4),
OR(AND(Raw!WQ36=4,COUNTIF(Raw!WU36:XB36,6)=0),Raw!WQ36&lt;&gt;4),
OR(AND(Raw!WR36=4,COUNTIF(Raw!WU36:XB36,7)=0),Raw!WR36&lt;&gt;4),
OR(AND(Raw!WS36=4,COUNTIF(Raw!WU36:XB36,8)=0),Raw!WS36&lt;&gt;4)
),"",1)))</f>
        <v/>
      </c>
      <c r="BH36" t="str">
        <f>IF(A36=0,"",IF(COUNTA(Raw!XC36:XK36)=0,"",
IF(AND(
OR(AND(Raw!XC36=4,COUNTIF(Raw!XH36:XK36,1)=0),Raw!XC36&lt;&gt;4),
OR(AND(Raw!XD36=4,COUNTIF(Raw!XH36:XK36,2)=0),Raw!XD36&lt;&gt;4),
OR(AND(Raw!XE36=4,COUNTIF(Raw!XH36:XK36,3)=0),Raw!XE36&lt;&gt;4),
OR(AND(Raw!XF36=4,COUNTIF(Raw!XH36:XK36,4)=0),Raw!XF36&lt;&gt;4)
),"",1)))</f>
        <v/>
      </c>
      <c r="BI36" t="str">
        <f>IF(A36=0,"",IF(COUNTA(Raw!XL36:XT36)=0,"",
IF(AND(
OR(AND(Raw!XL36=4,COUNTIF(Raw!XQ36:XT36,1)=0),Raw!XL36&lt;&gt;4),
OR(AND(Raw!XM36=4,COUNTIF(Raw!XQ36:XT36,2)=0),Raw!XM36&lt;&gt;4),
OR(AND(Raw!XN36=4,COUNTIF(Raw!XQ36:XT36,3)=0),Raw!XN36&lt;&gt;4),
OR(AND(Raw!XO36=4,COUNTIF(Raw!XQ36:XT36,4)=0),Raw!XO36&lt;&gt;4)
),"",1)))</f>
        <v/>
      </c>
      <c r="BJ36" t="str">
        <f>IF(A36=0,"",IF(COUNTA(Raw!XU36:YI36)=0,"",
IF(AND(
OR(AND(Raw!XU36=4,COUNTIF(Raw!YC36:YI36,1)=0),Raw!XU36&lt;&gt;4),
OR(AND(Raw!XV36=4,COUNTIF(Raw!YC36:YI36,2)=0),Raw!XV36&lt;&gt;4),
OR(AND(Raw!XW36=4,COUNTIF(Raw!YC36:YI36,3)=0),Raw!XW36&lt;&gt;4),
OR(AND(Raw!XX36=4,COUNTIF(Raw!YC36:YI36,4)=0),Raw!XX36&lt;&gt;4),
OR(AND(Raw!XY36=4,COUNTIF(Raw!YC36:YI36,5)=0),Raw!XY36&lt;&gt;4),
OR(AND(Raw!XZ36=4,COUNTIF(Raw!YC36:YI36,6)=0),Raw!XZ36&lt;&gt;4),
OR(AND(Raw!YA36=4,COUNTIF(Raw!YC36:YI36,7)=0),Raw!YA36&lt;&gt;4)
),"",1)))</f>
        <v/>
      </c>
      <c r="BK36" t="str">
        <f>IF(A36=0,"",IF(COUNTA(Raw!YJ36:YR36)=0,"",
IF(AND(
OR(AND(Raw!YJ36=4,COUNTIF(Raw!YO36:YR36,1)=0),Raw!YJ36&lt;&gt;4),
OR(AND(Raw!YK36=4,COUNTIF(Raw!YO36:YR36,2)=0),Raw!YK36&lt;&gt;4),
OR(AND(Raw!YL36=4,COUNTIF(Raw!YO36:YR36,3)=0),Raw!YL36&lt;&gt;4),
OR(AND(Raw!YM36=4,COUNTIF(Raw!YO36:YR36,4)=0),Raw!YM36&lt;&gt;4)
),"",1)))</f>
        <v/>
      </c>
      <c r="BL36" t="str">
        <f>IF(A36=0,"",IF(COUNTA(Raw!YS36:YU36)=0,"",IF(AND(Raw!YS36=4,ISBLANK(Raw!YU36)),"",IF(AND(Raw!YS36&lt;&gt;4,ISBLANK(Raw!YU36)=FALSE),"",1))))</f>
        <v/>
      </c>
    </row>
    <row r="37" spans="1:64">
      <c r="A37" s="20">
        <f>Raw!A37</f>
        <v>0</v>
      </c>
      <c r="B37" s="19" t="str">
        <f>IF(A37=0,"",IF(AND(Raw!AC37=1,COUNTA(Raw!AR37:IC37)&gt;0,COUNTA(Raw!ID37:YU37)=0),"",IF(AND(Raw!AC37=2,COUNTA(Raw!AR37:IC37)=0,COUNTA(Raw!ID37:MV37)&gt;0,COUNTA(Raw!MW37:YU37)=0),"",IF(AND(Raw!AC37=3,COUNTA(Raw!AP37:MV37)=0,COUNTA(Raw!MW37:YU37)&gt;0),"",1))))</f>
        <v/>
      </c>
      <c r="C37" s="19" t="str">
        <f>IF(A37=0,"",IF(AND(Raw!AK37=1,ISBLANK(Raw!AM37)=FALSE,ISBLANK(Raw!AO37)),"",IF(AND(Raw!AK37=2,ISBLANK(Raw!AM37),ISBLANK(Raw!AO37)=FALSE),"",1)))</f>
        <v/>
      </c>
      <c r="D37" s="19" t="str">
        <f>IF(A37=0,"",IF(COUNTA(Raw!AS37:AZ37)=0,"",IF(AND(Raw!AS37+Raw!AT37=100,Raw!AU37+Raw!AV37=100,Raw!AW37+Raw!AX37=100,Raw!AY37+Raw!AZ37=100),"",1)))</f>
        <v/>
      </c>
      <c r="E37" s="19" t="str">
        <f>IF(A37=0,"",IF(ISBLANK(Raw!AQ37),"",IF(Raw!AQ37=1,"",1)))</f>
        <v/>
      </c>
      <c r="F37" s="19" t="str">
        <f>IF(A37=0,"",IF(ISBLANK(Raw!AR37),"",IF(AND(Raw!AR37&gt;=0,Raw!AR37&lt;=100),"",1)))</f>
        <v/>
      </c>
      <c r="G37" s="19" t="str">
        <f>IF(A37=0,"",IF(AND(ISBLANK(Raw!BA37),ISBLANK(Raw!AS37)),"",IF(AND(Raw!AS37&gt;0,ISBLANK(Raw!BA37)=FALSE),"",1)))</f>
        <v/>
      </c>
      <c r="H37" s="19" t="str">
        <f>IF(A37=0,"",IF(COUNTA(Raw!BA37:BH37)=0,"",IF(AND(Raw!BA37=0,COUNTA(Raw!BB37:BH37)=0),"",IF(AND(Raw!BA37&gt;0,COUNTA(Raw!BB37:BH37)&gt;0),"",1))))</f>
        <v/>
      </c>
      <c r="I37" s="19" t="str">
        <f>IF(A37=0,"",IF(AND(ISBLANK(Raw!BI37),ISBLANK(Raw!BJ37)),"",IF(AND(Raw!BI37=1,ISBLANK(Raw!BJ37)=FALSE),"",IF(AND(Raw!BI37=2,ISBLANK(Raw!BJ37)),"",1))))</f>
        <v/>
      </c>
      <c r="J37" s="19" t="str">
        <f>IF(A37=0,"",IF(AND(ISBLANK(Raw!AT37),COUNTBLANK(Raw!BK37:BQ37)),"",IF(AND(Raw!AT37&gt;0,COUNTA(Raw!BK37:BQ37)&gt;0),"",IF(AND(Raw!AT37=0,COUNTA(Raw!BK37:BQ37)=0),"",1))))</f>
        <v/>
      </c>
      <c r="K37" s="19" t="str">
        <f>IF(A37=0,"",IF(AND(ISBLANK(Raw!AS37),COUNTA(Raw!BR37:BX37)=0),"",IF(AND(Raw!AS37&gt;0,COUNTA(Raw!BR37:BX37)&gt;0),"",IF(AND(Raw!AS37=0,COUNTA(Raw!BR37:BX37)=0),"",1))))</f>
        <v/>
      </c>
      <c r="L37" s="19" t="str">
        <f>IF(A37=0,"",IF(AND(COUNTA(Raw!BK37:BX37)=0,COUNTA(Raw!BY37:CH37)=0),"",IF(AND(COUNTIF(Raw!BK37:BX37,1)&gt;0,COUNTA(Raw!BY37:CH37)&gt;0),"",IF(AND(COUNTIF(Raw!BK37:BX37,1)=0,COUNTA(Raw!BY37:CH37)=0),"",1))))</f>
        <v/>
      </c>
      <c r="M37" s="19" t="str">
        <f>IF(A37=0,"",IF(AND(COUNTA(Raw!BK37:BX37)=0,COUNTA(Raw!CI37:CR37)),"",IF(AND(COUNTIF(Raw!BK37:BX37,3)&gt;0,COUNTA(Raw!CI37:CR37)&gt;0),"",IF(AND(COUNTIF(Raw!BK37:BX37,3)=0,COUNTA(Raw!CI37:CR37)=0),"",1))))</f>
        <v/>
      </c>
      <c r="N37" s="19" t="str">
        <f>IF(A37=0,"",IF(COUNTA(Raw!CS37:DF37)=0,"",IF(AND(COUNTIF(Raw!CS37:CV37,1)=1,COUNTA(Raw!CW37:DA37)&gt;0,COUNTA(Raw!DB37:DF37)=0),"",IF(AND(COUNTIF(Raw!CS37:CV37,2)=1,COUNTA(Raw!CW37:DA37)=0,COUNTA(Raw!DB37:DF37)&gt;0),"",IF(AND(COUNTA(Raw!CS37:CV37)&gt;0,COUNTA(Raw!CW37:DF37)=0),"",1)))))</f>
        <v/>
      </c>
      <c r="O37" s="19" t="str">
        <f>IF(A37=0,"",IF(COUNTA(Raw!DG37:DP37)=0,"",IF(AND(COUNTIF(Raw!BK37:BQ37,1)&gt;0,OR(COUNTIF(Raw!DG37:DP37,1)=1,COUNTIF(Raw!DG37:DP37,2)=1,COUNTIF(Raw!DG37:DP37,3)=1)),"",IF(AND(COUNTIF(Raw!BK37:BQ37,1)=0,AND(COUNTIF(Raw!DG37:DP37,1)=0,COUNTIF(Raw!DG37:DP37,2)=0,COUNTIF(Raw!DG37:DP37,3)=0)),"",1))))</f>
        <v/>
      </c>
      <c r="P37" s="19" t="str">
        <f>IF(A37=0,"",IF(COUNTA(Raw!DG37:DR37)=0,"",IF(AND(COUNTIF(Raw!DG37:DP37,4)=1,ISBLANK(Raw!DQ37)=FALSE,ISBLANK(Raw!DR37)),"",IF(AND(COUNTIF(Raw!DG37:DP37,7)=1,ISBLANK(Raw!DQ37),ISBLANK(Raw!DR37)=FALSE),"",IF(AND(COUNTA(Raw!DG37:DP37)&gt;0,COUNTIF(Raw!DG37:DP37,4)=0,COUNTIF(Raw!DG37:DP37,7)=0,COUNTA(Raw!DQ37:DR37)=0),"",1)))))</f>
        <v/>
      </c>
      <c r="Q37" s="19" t="str">
        <f>IF(A37=0,"",IF(AND(COUNTA(Raw!DS37:DU37)=0,COUNTA(Raw!BK37:BQ37)=0),"",IF(AND(COUNTIF(Raw!BK37:BQ37,1)&gt;0,COUNTA(Raw!DS37:DU37)&gt;0),"",IF(AND(COUNTIF(Raw!BK37:BQ37,1)=0,COUNTA(Raw!DS37:DU37)=0),"",1))))</f>
        <v/>
      </c>
      <c r="R37" s="19" t="str">
        <f>IF(A37=0,"",IF(AND(ISBLANK(Raw!AT37),ISBLANK(Raw!EJ37)),"",IF(AND(Raw!AT37&gt;0,ISBLANK(Raw!EJ37)=FALSE,Raw!EJ37&gt;=0,Raw!EJ37&lt;=7),"",IF(AND(Raw!AT37=0,ISBLANK(Raw!EJ37)),"",1))))</f>
        <v/>
      </c>
      <c r="S37" t="str">
        <f>IF(A37=0,"",IF(AND(ISBLANK(Raw!AS37),ISBLANK(Raw!EK37)),"",IF(AND(Raw!AS37&gt;0,ISBLANK(Raw!EK37)=FALSE),"",IF(AND(Raw!AS37=0,ISBLANK(Raw!EK37)),"",1))))</f>
        <v/>
      </c>
      <c r="T37" s="19" t="str">
        <f>IF(A37=0,"",IF(AND(ISBLANK(Raw!AT37),COUNTA(Raw!EL37:EQ37)=0),"",IF(AND(Raw!AT37&gt;0,COUNTA(Raw!EL37:EQ37)&gt;0),"",IF(AND(Raw!AT37=0,COUNTA(Raw!EL37:EQ37)=0),"",1))))</f>
        <v/>
      </c>
      <c r="U37" t="str">
        <f>IF(A37=0,"",IF(AND(ISBLANK(Raw!AT37),COUNTA(Raw!ER37:EU37)=0),"",IF(AND(Raw!AT37&gt;0,COUNTA(Raw!ER37:EU37)&gt;0),"",IF(AND(Raw!AT37=0,COUNTA(Raw!ER37:EU37)=0),"",1))))</f>
        <v/>
      </c>
      <c r="V37" t="str">
        <f>IF(A37=0,"",IF(AND(ISBLANK(Raw!AS37),COUNTA(Raw!EV37:FA37)=0),"",IF(AND(Raw!AS37&gt;0,COUNTA(Raw!EV37:FA37)&gt;0),"",IF(AND(Raw!AS37=0,COUNTA(Raw!EV37:FA37)=0),"",1))))</f>
        <v/>
      </c>
      <c r="W37" t="str">
        <f>IF(A37=0,"",IF(AND(ISBLANK(Raw!AS37),COUNTA(Raw!FB37:FE37)=0),"",IF(AND(Raw!AS37&gt;0,COUNTA(Raw!FB37:FE37)&gt;0),"",IF(AND(Raw!AS37=0,COUNTA(Raw!FB37:FE37)=0),"",1))))</f>
        <v/>
      </c>
      <c r="X37" t="str">
        <f>IF(A37=0,"",IF(AND(ISBLANK(Raw!AT37),COUNTA(Raw!FF37:FI37)=0),"",IF(AND(Raw!AT37&gt;0,COUNTA(Raw!FF37:FI37)&gt;0),"",IF(AND(Raw!AT37=0,COUNTA(Raw!FF37:FI37)=0),"",1))))</f>
        <v/>
      </c>
      <c r="Y37" t="str">
        <f>IF(A37=0,"",IF(AND(ISBLANK(Raw!AS37),COUNTA(Raw!FJ37:FM37)=0),"",IF(AND(Raw!AS37&gt;0,COUNTA(Raw!FJ37:FM37)&gt;0),"",IF(AND(Raw!AS37=0,COUNTA(Raw!FJ37:FM37)=0),"",1))))</f>
        <v/>
      </c>
      <c r="Z37" t="str">
        <f>IF(A37=0,"",IF(AND(COUNTA(Raw!FN37:FT37)=0,ISBLANK(Raw!FU37)),"",IF(AND(COUNTIF(Raw!FN37:FT37,1)&gt;0,ISBLANK(Raw!FU37)=FALSE),"",IF(AND(COUNTIF(Raw!FN37:FT37,1)=0,ISBLANK(Raw!FU37)),"",1))))</f>
        <v/>
      </c>
      <c r="AA37" s="19" t="str">
        <f>IF(A37=0,"",IF(AND(ISBLANK(Raw!BI37),COUNTA(Raw!FV37:GH37)=0),"",IF(AND(Raw!BI37&lt;&gt;1,COUNTIF(Raw!FV37:GH37,6)=0),"",IF(Raw!BI37=1,"",1))))</f>
        <v/>
      </c>
      <c r="AB37" t="str">
        <f>IF(A37=0,"",IF(AND(ISBLANK(Raw!GI37),COUNTA(Raw!GJ37:GQ37)=0),"",IF(AND(Raw!GI37=1,COUNTA(Raw!GJ37:GQ37)&gt;0),"",IF(AND(Raw!GI37=2,COUNTA(Raw!GJ37:GQ37)=0),"",1))))</f>
        <v/>
      </c>
      <c r="AC37" s="19" t="str">
        <f>IF(A37=0,"",IF(AND(COUNTA(Raw!GY37:HF37)=0,ISBLANK(Raw!HG37)),"",IF(AND(OR(COUNTIF(Raw!GY37:HE37,1)&gt;0,COUNTIF(Raw!GY37:HE37,2)&gt;0),ISBLANK(Raw!HG37)=FALSE),"",IF(AND(COUNTA(Raw!GY37:HF37)&gt;0,ISBLANK(Raw!HG37),COUNTIF(Raw!GY37:HE37,1)=0,COUNTIF(Raw!GY37:HE37,2)=0),"",1))))</f>
        <v/>
      </c>
      <c r="AD37" s="19" t="str">
        <f>IF(A37=0,"",IF(COUNTA(Raw!HU37:IB37)=0,"",IF(AND(Raw!AK37&lt;&gt;2,COUNTIF(Raw!HU37:IA37,2)=0,COUNTIF(Raw!HU37:IA37,3)=0),"",IF(Raw!AK37=2,"",1))))</f>
        <v/>
      </c>
      <c r="AE37" s="19" t="str">
        <f>IF(A37=0,"",IF(AND(Raw!AK37=2,ISBLANK(Raw!IC37)=FALSE),"",IF(AND(Raw!AK37&lt;&gt;2,ISBLANK(Raw!IC37)),"",1)))</f>
        <v/>
      </c>
      <c r="AF37" s="19" t="str">
        <f>IF(A37=0,"",IF(COUNTA(Raw!ID37:IF37)=0,"",IF(AND(MATCH(2023-Raw!ID37,Code!$A$3:$A$12,1)=Raw!IF37,2023-Raw!ID37=Raw!IE37),"",1)))</f>
        <v/>
      </c>
      <c r="AG37" s="19" t="str">
        <f>IF(A37=0,"",IF(COUNTA(Raw!IG37:II37)=0,"",IF(AND(Raw!IG37=4,ISBLANK(Raw!II37)=FALSE),"",IF(AND(Raw!IG37&lt;&gt;4,ISBLANK(Raw!II37)),"",1))))</f>
        <v/>
      </c>
      <c r="AH37" s="19" t="str">
        <f>IF(A37=0,"",IF(COUNTA(Raw!IJ37:IM37)=0,"",IF(AND(Raw!IJ37=1,ISBLANK(Raw!IK37)=FALSE),"",IF(AND(Raw!IJ37=2,COUNTA(Raw!IK37:IM37)&gt;0),"",1))))</f>
        <v/>
      </c>
      <c r="AI37" s="19" t="str">
        <f>IF(A37=0,"",IF(COUNTA(Raw!IK37:IM37)=0,"",IF(AND(Raw!IK37=1,ISBLANK(Raw!IL37)=FALSE),"",IF(AND(Raw!IK37=2,COUNTA(Raw!IL37:IM37)=0),"",1))))</f>
        <v/>
      </c>
      <c r="AJ37" s="19" t="str">
        <f>IF(A37=0,"",IF(COUNTA(Raw!JD37:JJ37)=0,"",IF(AND(Raw!JD37&gt;600,COUNTA(Raw!JE37:JI37)&gt;0),"",IF(AND(Raw!JD37&lt;=600,COUNTA(Raw!JE37:JJ37)=0),"",1))))</f>
        <v/>
      </c>
      <c r="AK37" s="19" t="str">
        <f>IF(A37=0,"",IF(COUNTA(Raw!JK37:KA37)=0,"",IF(AND(Raw!JK37=1,COUNTA(Raw!JM37:JV37)&gt;0),"",IF(AND(Raw!JK37=3,COUNTA(Raw!JM37:JV37)&gt;0,COUNTA(Raw!JW37:KA37)=0),"",IF(AND(ISBLANK(Raw!JK37)=FALSE,Raw!JK37&lt;&gt;1,Raw!JK37&lt;&gt;3,COUNTA(Raw!JM37:KA37)=0),"",1)))))</f>
        <v/>
      </c>
      <c r="AL37" s="19" t="str">
        <f>IF(A37=0,"",IF(COUNTA(Raw!JW37:KA37)=0,"",IF(AND(COUNTIF(Raw!JW37:JZ37,4)=0,COUNTA(Raw!JW37:JZ37)&gt;0,ISBLANK(Raw!KA37)=FALSE),"",IF(AND(COUNTIF(Raw!JW37:KA37,4)&gt;0,ISBLANK(Raw!KA37)),"",1))))</f>
        <v/>
      </c>
      <c r="AM37" s="19" t="str">
        <f>IF(A37=0,"",IF(COUNTA(Raw!KT37:KU37)=0,"",IF(AND(Raw!KT37=1,ISBLANK(Raw!KU37)=FALSE),"",IF(AND(Raw!KT37=2,ISBLANK(Raw!KU37)),"",1))))</f>
        <v/>
      </c>
      <c r="AN37" s="19" t="str">
        <f>IF(A37=0,"",IF(COUNTA(Raw!KX37:LF37)=0,"",IF(AND(COUNTIF(Raw!KX37:LB37,5)=1,COUNTA(Raw!KX37:LB37)=1,COUNTA(Raw!LC37:LF37)=0),"",IF(AND(COUNTIF(Raw!KX37:LB37,5)=0,COUNTA(Raw!KX37:LB37)&gt;0,COUNTA(Raw!LC37:LF37)&gt;0),"",1))))</f>
        <v/>
      </c>
      <c r="AO37" s="19" t="str">
        <f>IF(A37=0,"",IF(COUNTA(Raw!LM37:LU37)=0,"",IF(AND(Raw!LM37=1,ISBLANK(Raw!LN37)=FALSE,COUNTA(Raw!LO37:LU37)&gt;0),"",IF(AND(Raw!LM37=2,COUNTA(Raw!LN37:LU37)=0),"",1))))</f>
        <v/>
      </c>
      <c r="AP37" s="19" t="str">
        <f>IF(A37=0,"",IF(COUNTA(Raw!MY37:OG37)=0,"",IF(AND(Raw!MY37=2,COUNTA(Raw!MZ37:OG37)=0),"",IF(AND(Raw!MY37=1,COUNTA(Raw!MZ37:OG37)&gt;0),"",1))))</f>
        <v/>
      </c>
      <c r="AQ37" s="19" t="str">
        <f>IF(A37=0,"",IF(COUNTA(Raw!NC37:NW37)=0,"",IF(AND(COUNTIF(Raw!NC37:NG37,3)&gt;0,COUNTA(Raw!NH37:NQ37)&gt;0),"",IF(AND(COUNTA(Raw!NC37:NG37)&gt;0,COUNTIF(Raw!NC37:NG37,3)=0,COUNTA(Raw!NH37:NW37)=0),"",1))))</f>
        <v/>
      </c>
      <c r="AR37" s="19" t="str">
        <f>IF(A37=0,"",IF(COUNTA(Raw!NH37:NW37)=0,"",IF(AND(COUNTIF(Raw!NH37:NQ37,10)&gt;0,COUNTA(Raw!NR37:NW37)&gt;0),"",IF(AND(COUNTA(Raw!NH37:NQ37)&gt;0,COUNTIF(Raw!NH37:NQ37,10)=0,COUNTA(Raw!NR37:NY37)=0),"",1))))</f>
        <v/>
      </c>
      <c r="AS37" s="19" t="str">
        <f>IF(A37=0,"",IF(COUNTA(Raw!NY37:OG37)=0,"",IF(AND(Raw!NY37=1,COUNTA(Raw!NZ37:OG37)&gt;0),"",IF(AND(Raw!NY37=2,COUNTA(Raw!NZ37:OG37)=0),"",1))))</f>
        <v/>
      </c>
      <c r="AT37" s="19" t="str">
        <f>IF(A37=0,"",IF(COUNTA(Raw!OH37:OY37)=0,"",IF(AND(Raw!OH37=1,COUNTA(Raw!OI37:OY37)&gt;0),"",IF(AND(Raw!OH37=2,COUNTA(Raw!OI37:OY37)=0),"",1))))</f>
        <v/>
      </c>
      <c r="AU37" s="19" t="str">
        <f>IF(A37=0,"",IF(COUNTA(Raw!PR37:QB37)=0,"",
IF(AND(OR(AND(COUNTIF(Raw!PR37:QB37,1)=1,COUNTA(Raw!QI37:QY37)&gt;0),AND(COUNTIF(Raw!PR37:QB37,1)=0,COUNTA(Raw!QI37:QY37)=0)),OR(AND(COUNTIF(Raw!PR37:QB37,2)=1,COUNTA(Raw!QZ37:RP37)&gt;0),AND(COUNTIF(Raw!PR37:QB37,2)=0,COUNTA(Raw!QZ37:RP37)=0)),OR(AND(COUNTIF(Raw!PR37:QB37,3)=1,COUNTA(Raw!RQ37:SG37)&gt;0),AND(COUNTIF(Raw!PR37:QB37,3)=0,COUNTA(Raw!RQ37:SG37)=0)),OR(AND(COUNTIF(Raw!PR37:QB37,4)=1,COUNTA(Raw!SH37:ST37)&gt;0),AND(COUNTIF(Raw!PR37:QB37,4)=0,COUNTA(Raw!SH37:ST37)=0)),OR(AND(COUNTIF(Raw!PR37:QB37,5)=1,COUNTA(Raw!SU37:TG37)&gt;0),AND(COUNTIF(Raw!PR37:QB37,5)=0,COUNTA(Raw!SU37:TG37)=0)),OR(AND(COUNTIF(Raw!PR37:QB37,6)=1,COUNTA(Raw!TH37:TT37)&gt;0),AND(COUNTIF(Raw!PR37:QB37,6)=0,COUNTA(Raw!TH37:TT37)=0)),OR(AND(COUNTIF(Raw!PR37:QB37,7)=1,COUNTA(Raw!TU37:UI37)&gt;0),AND(COUNTIF(Raw!PR37:QB37,7)=0,COUNTA(Raw!TU37:UI37)=0)),OR(AND(COUNTIF(Raw!PR37:QB37,8)=1,COUNTA(Raw!UJ37:UV37)&gt;0),AND(COUNTIF(Raw!PR37:QB37,8)=0,COUNTA(Raw!UJ37:UV37)=0)),OR(AND(COUNTIF(Raw!PR37:QB37,9)=1,COUNTA(Raw!UW37:VG37)&gt;0),AND(COUNTIF(Raw!PR37:QB37,9)=0,COUNTA(Raw!UW37:VG37)=0)),OR(AND(COUNTIF(Raw!PR37:QB37,10)=1,COUNTA(Raw!VH37:VP37)&gt;0),AND(COUNTIF(Raw!PR37:QB37,10)=0,COUNTA(Raw!VH37:VP37)=0)),OR(AND(COUNTIF(Raw!PR37:QB37,11)=1,COUNTA(Raw!VQ37:WK37)&gt;0),AND(COUNTIF(Raw!PR37:QB37,11)=0,COUNTA(Raw!VQ37:WK37)=0))),"",1)))</f>
        <v/>
      </c>
      <c r="AV37" s="19" t="str">
        <f>IF(A37=0,"",IF(COUNTA(Raw!QI37:QY37)=0,"",IF(AND(OR(AND(Raw!QI37=4,COUNTIF(Raw!QR37:QY37,1)=0),Raw!QI37&lt;&gt;4),OR(AND(Raw!QJ37=4,COUNTIF(Raw!QR37:QY37,2)=0),Raw!QJ37&lt;&gt;4),OR(AND(Raw!QK37=4,COUNTIF(Raw!QR37:QY37,3)=0),Raw!QK37&lt;&gt;4),OR(AND(Raw!QL37=4,COUNTIF(Raw!QR37:QY37,4)=0),Raw!QL37&lt;&gt;4),OR(AND(Raw!QM37=4,COUNTIF(Raw!QR37:QY37,5)=0),Raw!QM37&lt;&gt;4),OR(AND(Raw!QN37=4,COUNTIF(Raw!QR37:QY37,6)=0),Raw!QN37&lt;&gt;4),OR(AND(Raw!QO37=4,COUNTIF(Raw!QR37:QY37,7)=0),Raw!QO37&lt;&gt;4),OR(AND(Raw!QP37=4,COUNTIF(Raw!QR37:QY37,8)=0),Raw!QP37&lt;&gt;4)),"",1)))</f>
        <v/>
      </c>
      <c r="AW37" t="str">
        <f>IF(A37=0,"",IF(COUNTA(Raw!QZ37:RP37)=0,"",IF(AND(OR(AND(Raw!QZ37=4,COUNTIF(Raw!RI37:RP37,1)=0),Raw!QZ37&lt;&gt;4),OR(AND(Raw!RA37=4,COUNTIF(Raw!RI37:RP37,2)=0),Raw!RA37&lt;&gt;4),OR(AND(Raw!RB37=4,COUNTIF(Raw!RI37:RP37,3)=0),Raw!RB37&lt;&gt;4),OR(AND(Raw!RC37=4,COUNTIF(Raw!RI37:RP37,4)=0),Raw!RC37&lt;&gt;4),OR(AND(Raw!RD37=4,COUNTIF(Raw!RI37:RP37,5)=0),Raw!RD37&lt;&gt;4),OR(AND(Raw!RE37=4,COUNTIF(Raw!RI37:RP37,6)=0),Raw!RE37&lt;&gt;4),OR(AND(Raw!RF37=4,COUNTIF(Raw!RI37:RP37,7)=0),Raw!RF37&lt;&gt;4),OR(AND(Raw!RG37=4,COUNTIF(Raw!RI37:RP37,8)=0),Raw!RG37&lt;&gt;4)),"",1)))</f>
        <v/>
      </c>
      <c r="AX37" t="str">
        <f>IF(A37=0,"",IF(COUNTA(Raw!RQ37:SG37)=0,"",IF(AND(OR(AND(Raw!RQ37=4,COUNTIF(Raw!RZ37:SG37,1)=0),Raw!RQ37&lt;&gt;4),OR(AND(Raw!RR37=4,COUNTIF(Raw!RZ37:SG37,2)=0),Raw!RR37&lt;&gt;4),OR(AND(Raw!RS37=4,COUNTIF(Raw!RZ37:SG37,3)=0),Raw!RS37&lt;&gt;4),OR(AND(Raw!RT37=4,COUNTIF(Raw!RZ37:SG37,4)=0),Raw!RT37&lt;&gt;4),OR(AND(Raw!RU37=4,COUNTIF(Raw!RZ37:SG37,5)=0),Raw!RU37&lt;&gt;4),OR(AND(Raw!RV37=4,COUNTIF(Raw!RZ37:SG37,6)=0),Raw!RV37&lt;&gt;4),OR(AND(Raw!RW37=4,COUNTIF(Raw!RZ37:SG37,7)=0),Raw!RW37&lt;&gt;4),OR(AND(Raw!RX37=4,COUNTIF(Raw!RZ37:SG37,8)=0),Raw!RX37&lt;&gt;4)),"",1)))</f>
        <v/>
      </c>
      <c r="AY37" t="str">
        <f>IF(A37=0,"",IF(COUNTA(Raw!SH37:ST37)=0,"",IF(AND(OR(AND(Raw!SH37=4,COUNTIF(Raw!SO37:ST37,1)=0),Raw!SH37&lt;&gt;4),OR(AND(Raw!SI37=4,COUNTIF(Raw!SO37:ST37,2)=0),Raw!SI37&lt;&gt;4),OR(AND(Raw!SJ37=4,COUNTIF(Raw!SO37:ST37,3)=0),Raw!SJ37&lt;&gt;4),OR(AND(Raw!SK37=4,COUNTIF(Raw!SO37:ST37,4)=0),Raw!SK37&lt;&gt;4),OR(AND(Raw!SL37=4,COUNTIF(Raw!SO37:ST37,5)=0),Raw!SL37&lt;&gt;4),OR(AND(Raw!SM37=4,COUNTIF(Raw!SO37:ST37,6)=0),Raw!SM37&lt;&gt;4)),"",1)))</f>
        <v/>
      </c>
      <c r="AZ37" t="str">
        <f>IF(A37=0,"",IF(COUNTA(Raw!SU37:TG37)=0,"",IF(AND(OR(AND(Raw!SU37=4,COUNTIF(Raw!TB37:TG37,1)=0),Raw!SU37&lt;&gt;4),OR(AND(Raw!SV37=4,COUNTIF(Raw!TB37:TG37,2)=0),Raw!SV37&lt;&gt;4),OR(AND(Raw!SW37=4,COUNTIF(Raw!TB37:TG37,3)=0),Raw!SW37&lt;&gt;4),OR(AND(Raw!SX37=4,COUNTIF(Raw!TB37:TG37,4)=0),Raw!SX37&lt;&gt;4),OR(AND(Raw!SY37=4,COUNTIF(Raw!TB37:TG37,5)=0),Raw!SY37&lt;&gt;4),OR(AND(Raw!SZ37=4,COUNTIF(Raw!TB37:TG37,6)=0),Raw!SZ37&lt;&gt;4)),"",1)))</f>
        <v/>
      </c>
      <c r="BA37" t="str">
        <f>IF(A37=0,"",IF(COUNTA(Raw!TH37:TT37)=0,"",IF(AND(OR(AND(Raw!TH37=4,COUNTIF(Raw!TO37:TT37,1)=0),Raw!TH37&lt;&gt;4),OR(AND(Raw!TI37=4,COUNTIF(Raw!TO37:TT37,2)=0),Raw!TI37&lt;&gt;4),OR(AND(Raw!TJ37=4,COUNTIF(Raw!TO37:TT37,3)=0),Raw!TJ37&lt;&gt;4),OR(AND(Raw!TK37=4,COUNTIF(Raw!TO37:TT37,4)=0),Raw!TK37&lt;&gt;4),OR(AND(Raw!TL37=4,COUNTIF(Raw!TO37:TT37,5)=0),Raw!TL37&lt;&gt;4),OR(AND(Raw!TM37=4,COUNTIF(Raw!TO37:TT37,6)=0),Raw!TM37&lt;&gt;4)),"",1)))</f>
        <v/>
      </c>
      <c r="BB37" t="str">
        <f>IF(A37=0,"",IF(COUNTA(Raw!TU37:UI37)=0,"",IF(AND(OR(AND(Raw!TU37=4,COUNTIF(Raw!UC37:UI37,1)=0),Raw!TU37&lt;&gt;4),OR(AND(Raw!TV37=4,COUNTIF(Raw!UC37:UI37,2)=0),Raw!TV37&lt;&gt;4),OR(AND(Raw!TW37=4,COUNTIF(Raw!UC37:UI37,3)=0),Raw!TW37&lt;&gt;4),OR(AND(Raw!TX37=4,COUNTIF(Raw!UC37:UI37,4)=0),Raw!TX37&lt;&gt;4),OR(AND(Raw!TY37=4,COUNTIF(Raw!UC37:UI37,5)=0),Raw!TY37&lt;&gt;4),OR(AND(Raw!TZ37=4,COUNTIF(Raw!UC37:UI37,6)=0),Raw!TZ37&lt;&gt;4),OR(AND(Raw!UA37=4,COUNTIF(Raw!UC37:UI37,7)=0),Raw!UA37&lt;&gt;4)),"",1)))</f>
        <v/>
      </c>
      <c r="BC37" t="str">
        <f>IF(A37=0,"",IF(COUNTA(Raw!UJ37:UV37)=0,"",IF(AND(OR(AND(Raw!UJ37=4,COUNTIF(Raw!UQ37:UV37,1)=0),Raw!UJ37&lt;&gt;4),OR(AND(Raw!UK37=4,COUNTIF(Raw!UQ37:UV37,2)=0),Raw!UK37&lt;&gt;4),OR(AND(Raw!UL37=4,COUNTIF(Raw!UQ37:UV37,3)=0),Raw!UL37&lt;&gt;4),OR(AND(Raw!UM37=4,COUNTIF(Raw!UQ37:UV37,4)=0),Raw!UM37&lt;&gt;4),OR(AND(Raw!UN37=4,COUNTIF(Raw!UQ37:UV37,5)=0),Raw!UN37&lt;&gt;4),OR(AND(Raw!UO37=4,COUNTIF(Raw!UQ37:UV37,6)=0),Raw!UO37&lt;&gt;4)),"",1)))</f>
        <v/>
      </c>
      <c r="BD37" t="str">
        <f>IF(A37=0,"",IF(COUNTA(Raw!UW37:VG37)=0,"",IF(AND(OR(AND(Raw!UW37=4,COUNTIF(Raw!VC37:VG37,1)=0),Raw!UW37&lt;&gt;4),OR(AND(Raw!UX37=4,COUNTIF(Raw!VC37:VG37,2)=0),Raw!UX37&lt;&gt;4),OR(AND(Raw!UY37=4,COUNTIF(Raw!VC37:VG37,3)=0),Raw!UY37&lt;&gt;4),OR(AND(Raw!UZ37=4,COUNTIF(Raw!VC37:VG37,4)=0),Raw!UZ37&lt;&gt;4),OR(AND(Raw!VA37=4,COUNTIF(Raw!VC37:VG37,5)=0),Raw!VA37&lt;&gt;4)),"",1)))</f>
        <v/>
      </c>
      <c r="BE37" t="str">
        <f>IF(A37=0,"",IF(COUNTA(Raw!VH37:VP37)=0,"",
IF(AND(
OR(AND(Raw!VH37=4,COUNTIF(Raw!VM37:VP37,1)=0),Raw!VH37&lt;&gt;4),
OR(AND(Raw!VI37=4,COUNTIF(Raw!VM37:VP37,2)=0),Raw!VI37&lt;&gt;4),
OR(AND(Raw!VJ37=4,COUNTIF(Raw!VM37:VP37,3)=0),Raw!VJ37&lt;&gt;4),
OR(AND(Raw!VK37=4,COUNTIF(Raw!VM37:VP37,4)=0),Raw!VK37&lt;&gt;4)
),"",1)))</f>
        <v/>
      </c>
      <c r="BF37" t="str">
        <f>IF(A37=0,"",IF(COUNTA(Raw!VQ37:WK37)=0,"",
IF(AND(
OR(AND(Raw!VQ37=4,COUNTIF(Raw!WB37:WK37,1)=0),Raw!VQ37&lt;&gt;4),
OR(AND(Raw!VR37=4,COUNTIF(Raw!WB37:WK37,2)=0),Raw!VR37&lt;&gt;4),
OR(AND(Raw!VS37=4,COUNTIF(Raw!WB37:WK37,3)=0),Raw!VS37&lt;&gt;4),
OR(AND(Raw!VT37=4,COUNTIF(Raw!WB37:WK37,4)=0),Raw!VT37&lt;&gt;4),
OR(AND(Raw!VU37=4,COUNTIF(Raw!WB37:WK37,5)=0),Raw!VU37&lt;&gt;4),
OR(AND(Raw!VV37=4,COUNTIF(Raw!WB37:WK37,6)=0),Raw!VV37&lt;&gt;4),
OR(AND(Raw!VW37=4,COUNTIF(Raw!WB37:WK37,7)=0),Raw!VW37&lt;&gt;4),
OR(AND(Raw!VX37=4,COUNTIF(Raw!WB37:WK37,8)=0),Raw!VX37&lt;&gt;4),
OR(AND(Raw!VY37=4,COUNTIF(Raw!WB37:WK37,9)=0),Raw!VX37&lt;&gt;4),
OR(AND(Raw!VZ37=4,COUNTIF(Raw!WB37:WK37,10)=0),Raw!VZ37&lt;&gt;4)
),"",1)))</f>
        <v/>
      </c>
      <c r="BG37" t="str">
        <f>IF(A37=0,"",IF(COUNTA(Raw!WL37:XB37)=0,"",
IF(AND(
OR(AND(Raw!WL37=4,COUNTIF(Raw!WU37:XB37,1)=0),Raw!WL37&lt;&gt;4),
OR(AND(Raw!WM37=4,COUNTIF(Raw!WU37:XB37,2)=0),Raw!WM37&lt;&gt;4),
OR(AND(Raw!WN37=4,COUNTIF(Raw!WU37:XB37,3)=0),Raw!WN37&lt;&gt;4),
OR(AND(Raw!WO37=4,COUNTIF(Raw!WU37:XB37,4)=0),Raw!WO37&lt;&gt;4),
OR(AND(Raw!WP37=4,COUNTIF(Raw!WU37:XB37,5)=0),Raw!WP37&lt;&gt;4),
OR(AND(Raw!WQ37=4,COUNTIF(Raw!WU37:XB37,6)=0),Raw!WQ37&lt;&gt;4),
OR(AND(Raw!WR37=4,COUNTIF(Raw!WU37:XB37,7)=0),Raw!WR37&lt;&gt;4),
OR(AND(Raw!WS37=4,COUNTIF(Raw!WU37:XB37,8)=0),Raw!WS37&lt;&gt;4)
),"",1)))</f>
        <v/>
      </c>
      <c r="BH37" t="str">
        <f>IF(A37=0,"",IF(COUNTA(Raw!XC37:XK37)=0,"",
IF(AND(
OR(AND(Raw!XC37=4,COUNTIF(Raw!XH37:XK37,1)=0),Raw!XC37&lt;&gt;4),
OR(AND(Raw!XD37=4,COUNTIF(Raw!XH37:XK37,2)=0),Raw!XD37&lt;&gt;4),
OR(AND(Raw!XE37=4,COUNTIF(Raw!XH37:XK37,3)=0),Raw!XE37&lt;&gt;4),
OR(AND(Raw!XF37=4,COUNTIF(Raw!XH37:XK37,4)=0),Raw!XF37&lt;&gt;4)
),"",1)))</f>
        <v/>
      </c>
      <c r="BI37" t="str">
        <f>IF(A37=0,"",IF(COUNTA(Raw!XL37:XT37)=0,"",
IF(AND(
OR(AND(Raw!XL37=4,COUNTIF(Raw!XQ37:XT37,1)=0),Raw!XL37&lt;&gt;4),
OR(AND(Raw!XM37=4,COUNTIF(Raw!XQ37:XT37,2)=0),Raw!XM37&lt;&gt;4),
OR(AND(Raw!XN37=4,COUNTIF(Raw!XQ37:XT37,3)=0),Raw!XN37&lt;&gt;4),
OR(AND(Raw!XO37=4,COUNTIF(Raw!XQ37:XT37,4)=0),Raw!XO37&lt;&gt;4)
),"",1)))</f>
        <v/>
      </c>
      <c r="BJ37" t="str">
        <f>IF(A37=0,"",IF(COUNTA(Raw!XU37:YI37)=0,"",
IF(AND(
OR(AND(Raw!XU37=4,COUNTIF(Raw!YC37:YI37,1)=0),Raw!XU37&lt;&gt;4),
OR(AND(Raw!XV37=4,COUNTIF(Raw!YC37:YI37,2)=0),Raw!XV37&lt;&gt;4),
OR(AND(Raw!XW37=4,COUNTIF(Raw!YC37:YI37,3)=0),Raw!XW37&lt;&gt;4),
OR(AND(Raw!XX37=4,COUNTIF(Raw!YC37:YI37,4)=0),Raw!XX37&lt;&gt;4),
OR(AND(Raw!XY37=4,COUNTIF(Raw!YC37:YI37,5)=0),Raw!XY37&lt;&gt;4),
OR(AND(Raw!XZ37=4,COUNTIF(Raw!YC37:YI37,6)=0),Raw!XZ37&lt;&gt;4),
OR(AND(Raw!YA37=4,COUNTIF(Raw!YC37:YI37,7)=0),Raw!YA37&lt;&gt;4)
),"",1)))</f>
        <v/>
      </c>
      <c r="BK37" t="str">
        <f>IF(A37=0,"",IF(COUNTA(Raw!YJ37:YR37)=0,"",
IF(AND(
OR(AND(Raw!YJ37=4,COUNTIF(Raw!YO37:YR37,1)=0),Raw!YJ37&lt;&gt;4),
OR(AND(Raw!YK37=4,COUNTIF(Raw!YO37:YR37,2)=0),Raw!YK37&lt;&gt;4),
OR(AND(Raw!YL37=4,COUNTIF(Raw!YO37:YR37,3)=0),Raw!YL37&lt;&gt;4),
OR(AND(Raw!YM37=4,COUNTIF(Raw!YO37:YR37,4)=0),Raw!YM37&lt;&gt;4)
),"",1)))</f>
        <v/>
      </c>
      <c r="BL37" t="str">
        <f>IF(A37=0,"",IF(COUNTA(Raw!YS37:YU37)=0,"",IF(AND(Raw!YS37=4,ISBLANK(Raw!YU37)),"",IF(AND(Raw!YS37&lt;&gt;4,ISBLANK(Raw!YU37)=FALSE),"",1))))</f>
        <v/>
      </c>
    </row>
    <row r="38" spans="1:64">
      <c r="A38" s="20">
        <f>Raw!A38</f>
        <v>0</v>
      </c>
      <c r="B38" s="19" t="str">
        <f>IF(A38=0,"",IF(AND(Raw!AC38=1,COUNTA(Raw!AR38:IC38)&gt;0,COUNTA(Raw!ID38:YU38)=0),"",IF(AND(Raw!AC38=2,COUNTA(Raw!AR38:IC38)=0,COUNTA(Raw!ID38:MV38)&gt;0,COUNTA(Raw!MW38:YU38)=0),"",IF(AND(Raw!AC38=3,COUNTA(Raw!AP38:MV38)=0,COUNTA(Raw!MW38:YU38)&gt;0),"",1))))</f>
        <v/>
      </c>
      <c r="C38" s="19" t="str">
        <f>IF(A38=0,"",IF(AND(Raw!AK38=1,ISBLANK(Raw!AM38)=FALSE,ISBLANK(Raw!AO38)),"",IF(AND(Raw!AK38=2,ISBLANK(Raw!AM38),ISBLANK(Raw!AO38)=FALSE),"",1)))</f>
        <v/>
      </c>
      <c r="D38" s="19" t="str">
        <f>IF(A38=0,"",IF(COUNTA(Raw!AS38:AZ38)=0,"",IF(AND(Raw!AS38+Raw!AT38=100,Raw!AU38+Raw!AV38=100,Raw!AW38+Raw!AX38=100,Raw!AY38+Raw!AZ38=100),"",1)))</f>
        <v/>
      </c>
      <c r="E38" s="19" t="str">
        <f>IF(A38=0,"",IF(ISBLANK(Raw!AQ38),"",IF(Raw!AQ38=1,"",1)))</f>
        <v/>
      </c>
      <c r="F38" s="19" t="str">
        <f>IF(A38=0,"",IF(ISBLANK(Raw!AR38),"",IF(AND(Raw!AR38&gt;=0,Raw!AR38&lt;=100),"",1)))</f>
        <v/>
      </c>
      <c r="G38" s="19" t="str">
        <f>IF(A38=0,"",IF(AND(ISBLANK(Raw!BA38),ISBLANK(Raw!AS38)),"",IF(AND(Raw!AS38&gt;0,ISBLANK(Raw!BA38)=FALSE),"",1)))</f>
        <v/>
      </c>
      <c r="H38" s="19" t="str">
        <f>IF(A38=0,"",IF(COUNTA(Raw!BA38:BH38)=0,"",IF(AND(Raw!BA38=0,COUNTA(Raw!BB38:BH38)=0),"",IF(AND(Raw!BA38&gt;0,COUNTA(Raw!BB38:BH38)&gt;0),"",1))))</f>
        <v/>
      </c>
      <c r="I38" s="19" t="str">
        <f>IF(A38=0,"",IF(AND(ISBLANK(Raw!BI38),ISBLANK(Raw!BJ38)),"",IF(AND(Raw!BI38=1,ISBLANK(Raw!BJ38)=FALSE),"",IF(AND(Raw!BI38=2,ISBLANK(Raw!BJ38)),"",1))))</f>
        <v/>
      </c>
      <c r="J38" s="19" t="str">
        <f>IF(A38=0,"",IF(AND(ISBLANK(Raw!AT38),COUNTBLANK(Raw!BK38:BQ38)),"",IF(AND(Raw!AT38&gt;0,COUNTA(Raw!BK38:BQ38)&gt;0),"",IF(AND(Raw!AT38=0,COUNTA(Raw!BK38:BQ38)=0),"",1))))</f>
        <v/>
      </c>
      <c r="K38" s="19" t="str">
        <f>IF(A38=0,"",IF(AND(ISBLANK(Raw!AS38),COUNTA(Raw!BR38:BX38)=0),"",IF(AND(Raw!AS38&gt;0,COUNTA(Raw!BR38:BX38)&gt;0),"",IF(AND(Raw!AS38=0,COUNTA(Raw!BR38:BX38)=0),"",1))))</f>
        <v/>
      </c>
      <c r="L38" s="19" t="str">
        <f>IF(A38=0,"",IF(AND(COUNTA(Raw!BK38:BX38)=0,COUNTA(Raw!BY38:CH38)=0),"",IF(AND(COUNTIF(Raw!BK38:BX38,1)&gt;0,COUNTA(Raw!BY38:CH38)&gt;0),"",IF(AND(COUNTIF(Raw!BK38:BX38,1)=0,COUNTA(Raw!BY38:CH38)=0),"",1))))</f>
        <v/>
      </c>
      <c r="M38" s="19" t="str">
        <f>IF(A38=0,"",IF(AND(COUNTA(Raw!BK38:BX38)=0,COUNTA(Raw!CI38:CR38)),"",IF(AND(COUNTIF(Raw!BK38:BX38,3)&gt;0,COUNTA(Raw!CI38:CR38)&gt;0),"",IF(AND(COUNTIF(Raw!BK38:BX38,3)=0,COUNTA(Raw!CI38:CR38)=0),"",1))))</f>
        <v/>
      </c>
      <c r="N38" s="19" t="str">
        <f>IF(A38=0,"",IF(COUNTA(Raw!CS38:DF38)=0,"",IF(AND(COUNTIF(Raw!CS38:CV38,1)=1,COUNTA(Raw!CW38:DA38)&gt;0,COUNTA(Raw!DB38:DF38)=0),"",IF(AND(COUNTIF(Raw!CS38:CV38,2)=1,COUNTA(Raw!CW38:DA38)=0,COUNTA(Raw!DB38:DF38)&gt;0),"",IF(AND(COUNTA(Raw!CS38:CV38)&gt;0,COUNTA(Raw!CW38:DF38)=0),"",1)))))</f>
        <v/>
      </c>
      <c r="O38" s="19" t="str">
        <f>IF(A38=0,"",IF(COUNTA(Raw!DG38:DP38)=0,"",IF(AND(COUNTIF(Raw!BK38:BQ38,1)&gt;0,OR(COUNTIF(Raw!DG38:DP38,1)=1,COUNTIF(Raw!DG38:DP38,2)=1,COUNTIF(Raw!DG38:DP38,3)=1)),"",IF(AND(COUNTIF(Raw!BK38:BQ38,1)=0,AND(COUNTIF(Raw!DG38:DP38,1)=0,COUNTIF(Raw!DG38:DP38,2)=0,COUNTIF(Raw!DG38:DP38,3)=0)),"",1))))</f>
        <v/>
      </c>
      <c r="P38" s="19" t="str">
        <f>IF(A38=0,"",IF(COUNTA(Raw!DG38:DR38)=0,"",IF(AND(COUNTIF(Raw!DG38:DP38,4)=1,ISBLANK(Raw!DQ38)=FALSE,ISBLANK(Raw!DR38)),"",IF(AND(COUNTIF(Raw!DG38:DP38,7)=1,ISBLANK(Raw!DQ38),ISBLANK(Raw!DR38)=FALSE),"",IF(AND(COUNTA(Raw!DG38:DP38)&gt;0,COUNTIF(Raw!DG38:DP38,4)=0,COUNTIF(Raw!DG38:DP38,7)=0,COUNTA(Raw!DQ38:DR38)=0),"",1)))))</f>
        <v/>
      </c>
      <c r="Q38" s="19" t="str">
        <f>IF(A38=0,"",IF(AND(COUNTA(Raw!DS38:DU38)=0,COUNTA(Raw!BK38:BQ38)=0),"",IF(AND(COUNTIF(Raw!BK38:BQ38,1)&gt;0,COUNTA(Raw!DS38:DU38)&gt;0),"",IF(AND(COUNTIF(Raw!BK38:BQ38,1)=0,COUNTA(Raw!DS38:DU38)=0),"",1))))</f>
        <v/>
      </c>
      <c r="R38" s="19" t="str">
        <f>IF(A38=0,"",IF(AND(ISBLANK(Raw!AT38),ISBLANK(Raw!EJ38)),"",IF(AND(Raw!AT38&gt;0,ISBLANK(Raw!EJ38)=FALSE,Raw!EJ38&gt;=0,Raw!EJ38&lt;=7),"",IF(AND(Raw!AT38=0,ISBLANK(Raw!EJ38)),"",1))))</f>
        <v/>
      </c>
      <c r="S38" t="str">
        <f>IF(A38=0,"",IF(AND(ISBLANK(Raw!AS38),ISBLANK(Raw!EK38)),"",IF(AND(Raw!AS38&gt;0,ISBLANK(Raw!EK38)=FALSE),"",IF(AND(Raw!AS38=0,ISBLANK(Raw!EK38)),"",1))))</f>
        <v/>
      </c>
      <c r="T38" s="19" t="str">
        <f>IF(A38=0,"",IF(AND(ISBLANK(Raw!AT38),COUNTA(Raw!EL38:EQ38)=0),"",IF(AND(Raw!AT38&gt;0,COUNTA(Raw!EL38:EQ38)&gt;0),"",IF(AND(Raw!AT38=0,COUNTA(Raw!EL38:EQ38)=0),"",1))))</f>
        <v/>
      </c>
      <c r="U38" t="str">
        <f>IF(A38=0,"",IF(AND(ISBLANK(Raw!AT38),COUNTA(Raw!ER38:EU38)=0),"",IF(AND(Raw!AT38&gt;0,COUNTA(Raw!ER38:EU38)&gt;0),"",IF(AND(Raw!AT38=0,COUNTA(Raw!ER38:EU38)=0),"",1))))</f>
        <v/>
      </c>
      <c r="V38" t="str">
        <f>IF(A38=0,"",IF(AND(ISBLANK(Raw!AS38),COUNTA(Raw!EV38:FA38)=0),"",IF(AND(Raw!AS38&gt;0,COUNTA(Raw!EV38:FA38)&gt;0),"",IF(AND(Raw!AS38=0,COUNTA(Raw!EV38:FA38)=0),"",1))))</f>
        <v/>
      </c>
      <c r="W38" t="str">
        <f>IF(A38=0,"",IF(AND(ISBLANK(Raw!AS38),COUNTA(Raw!FB38:FE38)=0),"",IF(AND(Raw!AS38&gt;0,COUNTA(Raw!FB38:FE38)&gt;0),"",IF(AND(Raw!AS38=0,COUNTA(Raw!FB38:FE38)=0),"",1))))</f>
        <v/>
      </c>
      <c r="X38" t="str">
        <f>IF(A38=0,"",IF(AND(ISBLANK(Raw!AT38),COUNTA(Raw!FF38:FI38)=0),"",IF(AND(Raw!AT38&gt;0,COUNTA(Raw!FF38:FI38)&gt;0),"",IF(AND(Raw!AT38=0,COUNTA(Raw!FF38:FI38)=0),"",1))))</f>
        <v/>
      </c>
      <c r="Y38" t="str">
        <f>IF(A38=0,"",IF(AND(ISBLANK(Raw!AS38),COUNTA(Raw!FJ38:FM38)=0),"",IF(AND(Raw!AS38&gt;0,COUNTA(Raw!FJ38:FM38)&gt;0),"",IF(AND(Raw!AS38=0,COUNTA(Raw!FJ38:FM38)=0),"",1))))</f>
        <v/>
      </c>
      <c r="Z38" t="str">
        <f>IF(A38=0,"",IF(AND(COUNTA(Raw!FN38:FT38)=0,ISBLANK(Raw!FU38)),"",IF(AND(COUNTIF(Raw!FN38:FT38,1)&gt;0,ISBLANK(Raw!FU38)=FALSE),"",IF(AND(COUNTIF(Raw!FN38:FT38,1)=0,ISBLANK(Raw!FU38)),"",1))))</f>
        <v/>
      </c>
      <c r="AA38" s="19" t="str">
        <f>IF(A38=0,"",IF(AND(ISBLANK(Raw!BI38),COUNTA(Raw!FV38:GH38)=0),"",IF(AND(Raw!BI38&lt;&gt;1,COUNTIF(Raw!FV38:GH38,6)=0),"",IF(Raw!BI38=1,"",1))))</f>
        <v/>
      </c>
      <c r="AB38" t="str">
        <f>IF(A38=0,"",IF(AND(ISBLANK(Raw!GI38),COUNTA(Raw!GJ38:GQ38)=0),"",IF(AND(Raw!GI38=1,COUNTA(Raw!GJ38:GQ38)&gt;0),"",IF(AND(Raw!GI38=2,COUNTA(Raw!GJ38:GQ38)=0),"",1))))</f>
        <v/>
      </c>
      <c r="AC38" s="19" t="str">
        <f>IF(A38=0,"",IF(AND(COUNTA(Raw!GY38:HF38)=0,ISBLANK(Raw!HG38)),"",IF(AND(OR(COUNTIF(Raw!GY38:HE38,1)&gt;0,COUNTIF(Raw!GY38:HE38,2)&gt;0),ISBLANK(Raw!HG38)=FALSE),"",IF(AND(COUNTA(Raw!GY38:HF38)&gt;0,ISBLANK(Raw!HG38),COUNTIF(Raw!GY38:HE38,1)=0,COUNTIF(Raw!GY38:HE38,2)=0),"",1))))</f>
        <v/>
      </c>
      <c r="AD38" s="19" t="str">
        <f>IF(A38=0,"",IF(COUNTA(Raw!HU38:IB38)=0,"",IF(AND(Raw!AK38&lt;&gt;2,COUNTIF(Raw!HU38:IA38,2)=0,COUNTIF(Raw!HU38:IA38,3)=0),"",IF(Raw!AK38=2,"",1))))</f>
        <v/>
      </c>
      <c r="AE38" s="19" t="str">
        <f>IF(A38=0,"",IF(AND(Raw!AK38=2,ISBLANK(Raw!IC38)=FALSE),"",IF(AND(Raw!AK38&lt;&gt;2,ISBLANK(Raw!IC38)),"",1)))</f>
        <v/>
      </c>
      <c r="AF38" s="19" t="str">
        <f>IF(A38=0,"",IF(COUNTA(Raw!ID38:IF38)=0,"",IF(AND(MATCH(2023-Raw!ID38,Code!$A$3:$A$12,1)=Raw!IF38,2023-Raw!ID38=Raw!IE38),"",1)))</f>
        <v/>
      </c>
      <c r="AG38" s="19" t="str">
        <f>IF(A38=0,"",IF(COUNTA(Raw!IG38:II38)=0,"",IF(AND(Raw!IG38=4,ISBLANK(Raw!II38)=FALSE),"",IF(AND(Raw!IG38&lt;&gt;4,ISBLANK(Raw!II38)),"",1))))</f>
        <v/>
      </c>
      <c r="AH38" s="19" t="str">
        <f>IF(A38=0,"",IF(COUNTA(Raw!IJ38:IM38)=0,"",IF(AND(Raw!IJ38=1,ISBLANK(Raw!IK38)=FALSE),"",IF(AND(Raw!IJ38=2,COUNTA(Raw!IK38:IM38)&gt;0),"",1))))</f>
        <v/>
      </c>
      <c r="AI38" s="19" t="str">
        <f>IF(A38=0,"",IF(COUNTA(Raw!IK38:IM38)=0,"",IF(AND(Raw!IK38=1,ISBLANK(Raw!IL38)=FALSE),"",IF(AND(Raw!IK38=2,COUNTA(Raw!IL38:IM38)=0),"",1))))</f>
        <v/>
      </c>
      <c r="AJ38" s="19" t="str">
        <f>IF(A38=0,"",IF(COUNTA(Raw!JD38:JJ38)=0,"",IF(AND(Raw!JD38&gt;600,COUNTA(Raw!JE38:JI38)&gt;0),"",IF(AND(Raw!JD38&lt;=600,COUNTA(Raw!JE38:JJ38)=0),"",1))))</f>
        <v/>
      </c>
      <c r="AK38" s="19" t="str">
        <f>IF(A38=0,"",IF(COUNTA(Raw!JK38:KA38)=0,"",IF(AND(Raw!JK38=1,COUNTA(Raw!JM38:JV38)&gt;0),"",IF(AND(Raw!JK38=3,COUNTA(Raw!JM38:JV38)&gt;0,COUNTA(Raw!JW38:KA38)=0),"",IF(AND(ISBLANK(Raw!JK38)=FALSE,Raw!JK38&lt;&gt;1,Raw!JK38&lt;&gt;3,COUNTA(Raw!JM38:KA38)=0),"",1)))))</f>
        <v/>
      </c>
      <c r="AL38" s="19" t="str">
        <f>IF(A38=0,"",IF(COUNTA(Raw!JW38:KA38)=0,"",IF(AND(COUNTIF(Raw!JW38:JZ38,4)=0,COUNTA(Raw!JW38:JZ38)&gt;0,ISBLANK(Raw!KA38)=FALSE),"",IF(AND(COUNTIF(Raw!JW38:KA38,4)&gt;0,ISBLANK(Raw!KA38)),"",1))))</f>
        <v/>
      </c>
      <c r="AM38" s="19" t="str">
        <f>IF(A38=0,"",IF(COUNTA(Raw!KT38:KU38)=0,"",IF(AND(Raw!KT38=1,ISBLANK(Raw!KU38)=FALSE),"",IF(AND(Raw!KT38=2,ISBLANK(Raw!KU38)),"",1))))</f>
        <v/>
      </c>
      <c r="AN38" s="19" t="str">
        <f>IF(A38=0,"",IF(COUNTA(Raw!KX38:LF38)=0,"",IF(AND(COUNTIF(Raw!KX38:LB38,5)=1,COUNTA(Raw!KX38:LB38)=1,COUNTA(Raw!LC38:LF38)=0),"",IF(AND(COUNTIF(Raw!KX38:LB38,5)=0,COUNTA(Raw!KX38:LB38)&gt;0,COUNTA(Raw!LC38:LF38)&gt;0),"",1))))</f>
        <v/>
      </c>
      <c r="AO38" s="19" t="str">
        <f>IF(A38=0,"",IF(COUNTA(Raw!LM38:LU38)=0,"",IF(AND(Raw!LM38=1,ISBLANK(Raw!LN38)=FALSE,COUNTA(Raw!LO38:LU38)&gt;0),"",IF(AND(Raw!LM38=2,COUNTA(Raw!LN38:LU38)=0),"",1))))</f>
        <v/>
      </c>
      <c r="AP38" s="19" t="str">
        <f>IF(A38=0,"",IF(COUNTA(Raw!MY38:OG38)=0,"",IF(AND(Raw!MY38=2,COUNTA(Raw!MZ38:OG38)=0),"",IF(AND(Raw!MY38=1,COUNTA(Raw!MZ38:OG38)&gt;0),"",1))))</f>
        <v/>
      </c>
      <c r="AQ38" s="19" t="str">
        <f>IF(A38=0,"",IF(COUNTA(Raw!NC38:NW38)=0,"",IF(AND(COUNTIF(Raw!NC38:NG38,3)&gt;0,COUNTA(Raw!NH38:NQ38)&gt;0),"",IF(AND(COUNTA(Raw!NC38:NG38)&gt;0,COUNTIF(Raw!NC38:NG38,3)=0,COUNTA(Raw!NH38:NW38)=0),"",1))))</f>
        <v/>
      </c>
      <c r="AR38" s="19" t="str">
        <f>IF(A38=0,"",IF(COUNTA(Raw!NH38:NW38)=0,"",IF(AND(COUNTIF(Raw!NH38:NQ38,10)&gt;0,COUNTA(Raw!NR38:NW38)&gt;0),"",IF(AND(COUNTA(Raw!NH38:NQ38)&gt;0,COUNTIF(Raw!NH38:NQ38,10)=0,COUNTA(Raw!NR38:NY38)=0),"",1))))</f>
        <v/>
      </c>
      <c r="AS38" s="19" t="str">
        <f>IF(A38=0,"",IF(COUNTA(Raw!NY38:OG38)=0,"",IF(AND(Raw!NY38=1,COUNTA(Raw!NZ38:OG38)&gt;0),"",IF(AND(Raw!NY38=2,COUNTA(Raw!NZ38:OG38)=0),"",1))))</f>
        <v/>
      </c>
      <c r="AT38" s="19" t="str">
        <f>IF(A38=0,"",IF(COUNTA(Raw!OH38:OY38)=0,"",IF(AND(Raw!OH38=1,COUNTA(Raw!OI38:OY38)&gt;0),"",IF(AND(Raw!OH38=2,COUNTA(Raw!OI38:OY38)=0),"",1))))</f>
        <v/>
      </c>
      <c r="AU38" s="19" t="str">
        <f>IF(A38=0,"",IF(COUNTA(Raw!PR38:QB38)=0,"",
IF(AND(OR(AND(COUNTIF(Raw!PR38:QB38,1)=1,COUNTA(Raw!QI38:QY38)&gt;0),AND(COUNTIF(Raw!PR38:QB38,1)=0,COUNTA(Raw!QI38:QY38)=0)),OR(AND(COUNTIF(Raw!PR38:QB38,2)=1,COUNTA(Raw!QZ38:RP38)&gt;0),AND(COUNTIF(Raw!PR38:QB38,2)=0,COUNTA(Raw!QZ38:RP38)=0)),OR(AND(COUNTIF(Raw!PR38:QB38,3)=1,COUNTA(Raw!RQ38:SG38)&gt;0),AND(COUNTIF(Raw!PR38:QB38,3)=0,COUNTA(Raw!RQ38:SG38)=0)),OR(AND(COUNTIF(Raw!PR38:QB38,4)=1,COUNTA(Raw!SH38:ST38)&gt;0),AND(COUNTIF(Raw!PR38:QB38,4)=0,COUNTA(Raw!SH38:ST38)=0)),OR(AND(COUNTIF(Raw!PR38:QB38,5)=1,COUNTA(Raw!SU38:TG38)&gt;0),AND(COUNTIF(Raw!PR38:QB38,5)=0,COUNTA(Raw!SU38:TG38)=0)),OR(AND(COUNTIF(Raw!PR38:QB38,6)=1,COUNTA(Raw!TH38:TT38)&gt;0),AND(COUNTIF(Raw!PR38:QB38,6)=0,COUNTA(Raw!TH38:TT38)=0)),OR(AND(COUNTIF(Raw!PR38:QB38,7)=1,COUNTA(Raw!TU38:UI38)&gt;0),AND(COUNTIF(Raw!PR38:QB38,7)=0,COUNTA(Raw!TU38:UI38)=0)),OR(AND(COUNTIF(Raw!PR38:QB38,8)=1,COUNTA(Raw!UJ38:UV38)&gt;0),AND(COUNTIF(Raw!PR38:QB38,8)=0,COUNTA(Raw!UJ38:UV38)=0)),OR(AND(COUNTIF(Raw!PR38:QB38,9)=1,COUNTA(Raw!UW38:VG38)&gt;0),AND(COUNTIF(Raw!PR38:QB38,9)=0,COUNTA(Raw!UW38:VG38)=0)),OR(AND(COUNTIF(Raw!PR38:QB38,10)=1,COUNTA(Raw!VH38:VP38)&gt;0),AND(COUNTIF(Raw!PR38:QB38,10)=0,COUNTA(Raw!VH38:VP38)=0)),OR(AND(COUNTIF(Raw!PR38:QB38,11)=1,COUNTA(Raw!VQ38:WK38)&gt;0),AND(COUNTIF(Raw!PR38:QB38,11)=0,COUNTA(Raw!VQ38:WK38)=0))),"",1)))</f>
        <v/>
      </c>
      <c r="AV38" s="19" t="str">
        <f>IF(A38=0,"",IF(COUNTA(Raw!QI38:QY38)=0,"",IF(AND(OR(AND(Raw!QI38=4,COUNTIF(Raw!QR38:QY38,1)=0),Raw!QI38&lt;&gt;4),OR(AND(Raw!QJ38=4,COUNTIF(Raw!QR38:QY38,2)=0),Raw!QJ38&lt;&gt;4),OR(AND(Raw!QK38=4,COUNTIF(Raw!QR38:QY38,3)=0),Raw!QK38&lt;&gt;4),OR(AND(Raw!QL38=4,COUNTIF(Raw!QR38:QY38,4)=0),Raw!QL38&lt;&gt;4),OR(AND(Raw!QM38=4,COUNTIF(Raw!QR38:QY38,5)=0),Raw!QM38&lt;&gt;4),OR(AND(Raw!QN38=4,COUNTIF(Raw!QR38:QY38,6)=0),Raw!QN38&lt;&gt;4),OR(AND(Raw!QO38=4,COUNTIF(Raw!QR38:QY38,7)=0),Raw!QO38&lt;&gt;4),OR(AND(Raw!QP38=4,COUNTIF(Raw!QR38:QY38,8)=0),Raw!QP38&lt;&gt;4)),"",1)))</f>
        <v/>
      </c>
      <c r="AW38" t="str">
        <f>IF(A38=0,"",IF(COUNTA(Raw!QZ38:RP38)=0,"",IF(AND(OR(AND(Raw!QZ38=4,COUNTIF(Raw!RI38:RP38,1)=0),Raw!QZ38&lt;&gt;4),OR(AND(Raw!RA38=4,COUNTIF(Raw!RI38:RP38,2)=0),Raw!RA38&lt;&gt;4),OR(AND(Raw!RB38=4,COUNTIF(Raw!RI38:RP38,3)=0),Raw!RB38&lt;&gt;4),OR(AND(Raw!RC38=4,COUNTIF(Raw!RI38:RP38,4)=0),Raw!RC38&lt;&gt;4),OR(AND(Raw!RD38=4,COUNTIF(Raw!RI38:RP38,5)=0),Raw!RD38&lt;&gt;4),OR(AND(Raw!RE38=4,COUNTIF(Raw!RI38:RP38,6)=0),Raw!RE38&lt;&gt;4),OR(AND(Raw!RF38=4,COUNTIF(Raw!RI38:RP38,7)=0),Raw!RF38&lt;&gt;4),OR(AND(Raw!RG38=4,COUNTIF(Raw!RI38:RP38,8)=0),Raw!RG38&lt;&gt;4)),"",1)))</f>
        <v/>
      </c>
      <c r="AX38" t="str">
        <f>IF(A38=0,"",IF(COUNTA(Raw!RQ38:SG38)=0,"",IF(AND(OR(AND(Raw!RQ38=4,COUNTIF(Raw!RZ38:SG38,1)=0),Raw!RQ38&lt;&gt;4),OR(AND(Raw!RR38=4,COUNTIF(Raw!RZ38:SG38,2)=0),Raw!RR38&lt;&gt;4),OR(AND(Raw!RS38=4,COUNTIF(Raw!RZ38:SG38,3)=0),Raw!RS38&lt;&gt;4),OR(AND(Raw!RT38=4,COUNTIF(Raw!RZ38:SG38,4)=0),Raw!RT38&lt;&gt;4),OR(AND(Raw!RU38=4,COUNTIF(Raw!RZ38:SG38,5)=0),Raw!RU38&lt;&gt;4),OR(AND(Raw!RV38=4,COUNTIF(Raw!RZ38:SG38,6)=0),Raw!RV38&lt;&gt;4),OR(AND(Raw!RW38=4,COUNTIF(Raw!RZ38:SG38,7)=0),Raw!RW38&lt;&gt;4),OR(AND(Raw!RX38=4,COUNTIF(Raw!RZ38:SG38,8)=0),Raw!RX38&lt;&gt;4)),"",1)))</f>
        <v/>
      </c>
      <c r="AY38" t="str">
        <f>IF(A38=0,"",IF(COUNTA(Raw!SH38:ST38)=0,"",IF(AND(OR(AND(Raw!SH38=4,COUNTIF(Raw!SO38:ST38,1)=0),Raw!SH38&lt;&gt;4),OR(AND(Raw!SI38=4,COUNTIF(Raw!SO38:ST38,2)=0),Raw!SI38&lt;&gt;4),OR(AND(Raw!SJ38=4,COUNTIF(Raw!SO38:ST38,3)=0),Raw!SJ38&lt;&gt;4),OR(AND(Raw!SK38=4,COUNTIF(Raw!SO38:ST38,4)=0),Raw!SK38&lt;&gt;4),OR(AND(Raw!SL38=4,COUNTIF(Raw!SO38:ST38,5)=0),Raw!SL38&lt;&gt;4),OR(AND(Raw!SM38=4,COUNTIF(Raw!SO38:ST38,6)=0),Raw!SM38&lt;&gt;4)),"",1)))</f>
        <v/>
      </c>
      <c r="AZ38" t="str">
        <f>IF(A38=0,"",IF(COUNTA(Raw!SU38:TG38)=0,"",IF(AND(OR(AND(Raw!SU38=4,COUNTIF(Raw!TB38:TG38,1)=0),Raw!SU38&lt;&gt;4),OR(AND(Raw!SV38=4,COUNTIF(Raw!TB38:TG38,2)=0),Raw!SV38&lt;&gt;4),OR(AND(Raw!SW38=4,COUNTIF(Raw!TB38:TG38,3)=0),Raw!SW38&lt;&gt;4),OR(AND(Raw!SX38=4,COUNTIF(Raw!TB38:TG38,4)=0),Raw!SX38&lt;&gt;4),OR(AND(Raw!SY38=4,COUNTIF(Raw!TB38:TG38,5)=0),Raw!SY38&lt;&gt;4),OR(AND(Raw!SZ38=4,COUNTIF(Raw!TB38:TG38,6)=0),Raw!SZ38&lt;&gt;4)),"",1)))</f>
        <v/>
      </c>
      <c r="BA38" t="str">
        <f>IF(A38=0,"",IF(COUNTA(Raw!TH38:TT38)=0,"",IF(AND(OR(AND(Raw!TH38=4,COUNTIF(Raw!TO38:TT38,1)=0),Raw!TH38&lt;&gt;4),OR(AND(Raw!TI38=4,COUNTIF(Raw!TO38:TT38,2)=0),Raw!TI38&lt;&gt;4),OR(AND(Raw!TJ38=4,COUNTIF(Raw!TO38:TT38,3)=0),Raw!TJ38&lt;&gt;4),OR(AND(Raw!TK38=4,COUNTIF(Raw!TO38:TT38,4)=0),Raw!TK38&lt;&gt;4),OR(AND(Raw!TL38=4,COUNTIF(Raw!TO38:TT38,5)=0),Raw!TL38&lt;&gt;4),OR(AND(Raw!TM38=4,COUNTIF(Raw!TO38:TT38,6)=0),Raw!TM38&lt;&gt;4)),"",1)))</f>
        <v/>
      </c>
      <c r="BB38" t="str">
        <f>IF(A38=0,"",IF(COUNTA(Raw!TU38:UI38)=0,"",IF(AND(OR(AND(Raw!TU38=4,COUNTIF(Raw!UC38:UI38,1)=0),Raw!TU38&lt;&gt;4),OR(AND(Raw!TV38=4,COUNTIF(Raw!UC38:UI38,2)=0),Raw!TV38&lt;&gt;4),OR(AND(Raw!TW38=4,COUNTIF(Raw!UC38:UI38,3)=0),Raw!TW38&lt;&gt;4),OR(AND(Raw!TX38=4,COUNTIF(Raw!UC38:UI38,4)=0),Raw!TX38&lt;&gt;4),OR(AND(Raw!TY38=4,COUNTIF(Raw!UC38:UI38,5)=0),Raw!TY38&lt;&gt;4),OR(AND(Raw!TZ38=4,COUNTIF(Raw!UC38:UI38,6)=0),Raw!TZ38&lt;&gt;4),OR(AND(Raw!UA38=4,COUNTIF(Raw!UC38:UI38,7)=0),Raw!UA38&lt;&gt;4)),"",1)))</f>
        <v/>
      </c>
      <c r="BC38" t="str">
        <f>IF(A38=0,"",IF(COUNTA(Raw!UJ38:UV38)=0,"",IF(AND(OR(AND(Raw!UJ38=4,COUNTIF(Raw!UQ38:UV38,1)=0),Raw!UJ38&lt;&gt;4),OR(AND(Raw!UK38=4,COUNTIF(Raw!UQ38:UV38,2)=0),Raw!UK38&lt;&gt;4),OR(AND(Raw!UL38=4,COUNTIF(Raw!UQ38:UV38,3)=0),Raw!UL38&lt;&gt;4),OR(AND(Raw!UM38=4,COUNTIF(Raw!UQ38:UV38,4)=0),Raw!UM38&lt;&gt;4),OR(AND(Raw!UN38=4,COUNTIF(Raw!UQ38:UV38,5)=0),Raw!UN38&lt;&gt;4),OR(AND(Raw!UO38=4,COUNTIF(Raw!UQ38:UV38,6)=0),Raw!UO38&lt;&gt;4)),"",1)))</f>
        <v/>
      </c>
      <c r="BD38" t="str">
        <f>IF(A38=0,"",IF(COUNTA(Raw!UW38:VG38)=0,"",IF(AND(OR(AND(Raw!UW38=4,COUNTIF(Raw!VC38:VG38,1)=0),Raw!UW38&lt;&gt;4),OR(AND(Raw!UX38=4,COUNTIF(Raw!VC38:VG38,2)=0),Raw!UX38&lt;&gt;4),OR(AND(Raw!UY38=4,COUNTIF(Raw!VC38:VG38,3)=0),Raw!UY38&lt;&gt;4),OR(AND(Raw!UZ38=4,COUNTIF(Raw!VC38:VG38,4)=0),Raw!UZ38&lt;&gt;4),OR(AND(Raw!VA38=4,COUNTIF(Raw!VC38:VG38,5)=0),Raw!VA38&lt;&gt;4)),"",1)))</f>
        <v/>
      </c>
      <c r="BE38" t="str">
        <f>IF(A38=0,"",IF(COUNTA(Raw!VH38:VP38)=0,"",
IF(AND(
OR(AND(Raw!VH38=4,COUNTIF(Raw!VM38:VP38,1)=0),Raw!VH38&lt;&gt;4),
OR(AND(Raw!VI38=4,COUNTIF(Raw!VM38:VP38,2)=0),Raw!VI38&lt;&gt;4),
OR(AND(Raw!VJ38=4,COUNTIF(Raw!VM38:VP38,3)=0),Raw!VJ38&lt;&gt;4),
OR(AND(Raw!VK38=4,COUNTIF(Raw!VM38:VP38,4)=0),Raw!VK38&lt;&gt;4)
),"",1)))</f>
        <v/>
      </c>
      <c r="BF38" t="str">
        <f>IF(A38=0,"",IF(COUNTA(Raw!VQ38:WK38)=0,"",
IF(AND(
OR(AND(Raw!VQ38=4,COUNTIF(Raw!WB38:WK38,1)=0),Raw!VQ38&lt;&gt;4),
OR(AND(Raw!VR38=4,COUNTIF(Raw!WB38:WK38,2)=0),Raw!VR38&lt;&gt;4),
OR(AND(Raw!VS38=4,COUNTIF(Raw!WB38:WK38,3)=0),Raw!VS38&lt;&gt;4),
OR(AND(Raw!VT38=4,COUNTIF(Raw!WB38:WK38,4)=0),Raw!VT38&lt;&gt;4),
OR(AND(Raw!VU38=4,COUNTIF(Raw!WB38:WK38,5)=0),Raw!VU38&lt;&gt;4),
OR(AND(Raw!VV38=4,COUNTIF(Raw!WB38:WK38,6)=0),Raw!VV38&lt;&gt;4),
OR(AND(Raw!VW38=4,COUNTIF(Raw!WB38:WK38,7)=0),Raw!VW38&lt;&gt;4),
OR(AND(Raw!VX38=4,COUNTIF(Raw!WB38:WK38,8)=0),Raw!VX38&lt;&gt;4),
OR(AND(Raw!VY38=4,COUNTIF(Raw!WB38:WK38,9)=0),Raw!VX38&lt;&gt;4),
OR(AND(Raw!VZ38=4,COUNTIF(Raw!WB38:WK38,10)=0),Raw!VZ38&lt;&gt;4)
),"",1)))</f>
        <v/>
      </c>
      <c r="BG38" t="str">
        <f>IF(A38=0,"",IF(COUNTA(Raw!WL38:XB38)=0,"",
IF(AND(
OR(AND(Raw!WL38=4,COUNTIF(Raw!WU38:XB38,1)=0),Raw!WL38&lt;&gt;4),
OR(AND(Raw!WM38=4,COUNTIF(Raw!WU38:XB38,2)=0),Raw!WM38&lt;&gt;4),
OR(AND(Raw!WN38=4,COUNTIF(Raw!WU38:XB38,3)=0),Raw!WN38&lt;&gt;4),
OR(AND(Raw!WO38=4,COUNTIF(Raw!WU38:XB38,4)=0),Raw!WO38&lt;&gt;4),
OR(AND(Raw!WP38=4,COUNTIF(Raw!WU38:XB38,5)=0),Raw!WP38&lt;&gt;4),
OR(AND(Raw!WQ38=4,COUNTIF(Raw!WU38:XB38,6)=0),Raw!WQ38&lt;&gt;4),
OR(AND(Raw!WR38=4,COUNTIF(Raw!WU38:XB38,7)=0),Raw!WR38&lt;&gt;4),
OR(AND(Raw!WS38=4,COUNTIF(Raw!WU38:XB38,8)=0),Raw!WS38&lt;&gt;4)
),"",1)))</f>
        <v/>
      </c>
      <c r="BH38" t="str">
        <f>IF(A38=0,"",IF(COUNTA(Raw!XC38:XK38)=0,"",
IF(AND(
OR(AND(Raw!XC38=4,COUNTIF(Raw!XH38:XK38,1)=0),Raw!XC38&lt;&gt;4),
OR(AND(Raw!XD38=4,COUNTIF(Raw!XH38:XK38,2)=0),Raw!XD38&lt;&gt;4),
OR(AND(Raw!XE38=4,COUNTIF(Raw!XH38:XK38,3)=0),Raw!XE38&lt;&gt;4),
OR(AND(Raw!XF38=4,COUNTIF(Raw!XH38:XK38,4)=0),Raw!XF38&lt;&gt;4)
),"",1)))</f>
        <v/>
      </c>
      <c r="BI38" t="str">
        <f>IF(A38=0,"",IF(COUNTA(Raw!XL38:XT38)=0,"",
IF(AND(
OR(AND(Raw!XL38=4,COUNTIF(Raw!XQ38:XT38,1)=0),Raw!XL38&lt;&gt;4),
OR(AND(Raw!XM38=4,COUNTIF(Raw!XQ38:XT38,2)=0),Raw!XM38&lt;&gt;4),
OR(AND(Raw!XN38=4,COUNTIF(Raw!XQ38:XT38,3)=0),Raw!XN38&lt;&gt;4),
OR(AND(Raw!XO38=4,COUNTIF(Raw!XQ38:XT38,4)=0),Raw!XO38&lt;&gt;4)
),"",1)))</f>
        <v/>
      </c>
      <c r="BJ38" t="str">
        <f>IF(A38=0,"",IF(COUNTA(Raw!XU38:YI38)=0,"",
IF(AND(
OR(AND(Raw!XU38=4,COUNTIF(Raw!YC38:YI38,1)=0),Raw!XU38&lt;&gt;4),
OR(AND(Raw!XV38=4,COUNTIF(Raw!YC38:YI38,2)=0),Raw!XV38&lt;&gt;4),
OR(AND(Raw!XW38=4,COUNTIF(Raw!YC38:YI38,3)=0),Raw!XW38&lt;&gt;4),
OR(AND(Raw!XX38=4,COUNTIF(Raw!YC38:YI38,4)=0),Raw!XX38&lt;&gt;4),
OR(AND(Raw!XY38=4,COUNTIF(Raw!YC38:YI38,5)=0),Raw!XY38&lt;&gt;4),
OR(AND(Raw!XZ38=4,COUNTIF(Raw!YC38:YI38,6)=0),Raw!XZ38&lt;&gt;4),
OR(AND(Raw!YA38=4,COUNTIF(Raw!YC38:YI38,7)=0),Raw!YA38&lt;&gt;4)
),"",1)))</f>
        <v/>
      </c>
      <c r="BK38" t="str">
        <f>IF(A38=0,"",IF(COUNTA(Raw!YJ38:YR38)=0,"",
IF(AND(
OR(AND(Raw!YJ38=4,COUNTIF(Raw!YO38:YR38,1)=0),Raw!YJ38&lt;&gt;4),
OR(AND(Raw!YK38=4,COUNTIF(Raw!YO38:YR38,2)=0),Raw!YK38&lt;&gt;4),
OR(AND(Raw!YL38=4,COUNTIF(Raw!YO38:YR38,3)=0),Raw!YL38&lt;&gt;4),
OR(AND(Raw!YM38=4,COUNTIF(Raw!YO38:YR38,4)=0),Raw!YM38&lt;&gt;4)
),"",1)))</f>
        <v/>
      </c>
      <c r="BL38" t="str">
        <f>IF(A38=0,"",IF(COUNTA(Raw!YS38:YU38)=0,"",IF(AND(Raw!YS38=4,ISBLANK(Raw!YU38)),"",IF(AND(Raw!YS38&lt;&gt;4,ISBLANK(Raw!YU38)=FALSE),"",1))))</f>
        <v/>
      </c>
    </row>
    <row r="39" spans="1:64">
      <c r="A39" s="20">
        <f>Raw!A39</f>
        <v>0</v>
      </c>
      <c r="B39" s="19" t="str">
        <f>IF(A39=0,"",IF(AND(Raw!AC39=1,COUNTA(Raw!AR39:IC39)&gt;0,COUNTA(Raw!ID39:YU39)=0),"",IF(AND(Raw!AC39=2,COUNTA(Raw!AR39:IC39)=0,COUNTA(Raw!ID39:MV39)&gt;0,COUNTA(Raw!MW39:YU39)=0),"",IF(AND(Raw!AC39=3,COUNTA(Raw!AP39:MV39)=0,COUNTA(Raw!MW39:YU39)&gt;0),"",1))))</f>
        <v/>
      </c>
      <c r="C39" s="19" t="str">
        <f>IF(A39=0,"",IF(AND(Raw!AK39=1,ISBLANK(Raw!AM39)=FALSE,ISBLANK(Raw!AO39)),"",IF(AND(Raw!AK39=2,ISBLANK(Raw!AM39),ISBLANK(Raw!AO39)=FALSE),"",1)))</f>
        <v/>
      </c>
      <c r="D39" s="19" t="str">
        <f>IF(A39=0,"",IF(COUNTA(Raw!AS39:AZ39)=0,"",IF(AND(Raw!AS39+Raw!AT39=100,Raw!AU39+Raw!AV39=100,Raw!AW39+Raw!AX39=100,Raw!AY39+Raw!AZ39=100),"",1)))</f>
        <v/>
      </c>
      <c r="E39" s="19" t="str">
        <f>IF(A39=0,"",IF(ISBLANK(Raw!AQ39),"",IF(Raw!AQ39=1,"",1)))</f>
        <v/>
      </c>
      <c r="F39" s="19" t="str">
        <f>IF(A39=0,"",IF(ISBLANK(Raw!AR39),"",IF(AND(Raw!AR39&gt;=0,Raw!AR39&lt;=100),"",1)))</f>
        <v/>
      </c>
      <c r="G39" s="19" t="str">
        <f>IF(A39=0,"",IF(AND(ISBLANK(Raw!BA39),ISBLANK(Raw!AS39)),"",IF(AND(Raw!AS39&gt;0,ISBLANK(Raw!BA39)=FALSE),"",1)))</f>
        <v/>
      </c>
      <c r="H39" s="19" t="str">
        <f>IF(A39=0,"",IF(COUNTA(Raw!BA39:BH39)=0,"",IF(AND(Raw!BA39=0,COUNTA(Raw!BB39:BH39)=0),"",IF(AND(Raw!BA39&gt;0,COUNTA(Raw!BB39:BH39)&gt;0),"",1))))</f>
        <v/>
      </c>
      <c r="I39" s="19" t="str">
        <f>IF(A39=0,"",IF(AND(ISBLANK(Raw!BI39),ISBLANK(Raw!BJ39)),"",IF(AND(Raw!BI39=1,ISBLANK(Raw!BJ39)=FALSE),"",IF(AND(Raw!BI39=2,ISBLANK(Raw!BJ39)),"",1))))</f>
        <v/>
      </c>
      <c r="J39" s="19" t="str">
        <f>IF(A39=0,"",IF(AND(ISBLANK(Raw!AT39),COUNTBLANK(Raw!BK39:BQ39)),"",IF(AND(Raw!AT39&gt;0,COUNTA(Raw!BK39:BQ39)&gt;0),"",IF(AND(Raw!AT39=0,COUNTA(Raw!BK39:BQ39)=0),"",1))))</f>
        <v/>
      </c>
      <c r="K39" s="19" t="str">
        <f>IF(A39=0,"",IF(AND(ISBLANK(Raw!AS39),COUNTA(Raw!BR39:BX39)=0),"",IF(AND(Raw!AS39&gt;0,COUNTA(Raw!BR39:BX39)&gt;0),"",IF(AND(Raw!AS39=0,COUNTA(Raw!BR39:BX39)=0),"",1))))</f>
        <v/>
      </c>
      <c r="L39" s="19" t="str">
        <f>IF(A39=0,"",IF(AND(COUNTA(Raw!BK39:BX39)=0,COUNTA(Raw!BY39:CH39)=0),"",IF(AND(COUNTIF(Raw!BK39:BX39,1)&gt;0,COUNTA(Raw!BY39:CH39)&gt;0),"",IF(AND(COUNTIF(Raw!BK39:BX39,1)=0,COUNTA(Raw!BY39:CH39)=0),"",1))))</f>
        <v/>
      </c>
      <c r="M39" s="19" t="str">
        <f>IF(A39=0,"",IF(AND(COUNTA(Raw!BK39:BX39)=0,COUNTA(Raw!CI39:CR39)),"",IF(AND(COUNTIF(Raw!BK39:BX39,3)&gt;0,COUNTA(Raw!CI39:CR39)&gt;0),"",IF(AND(COUNTIF(Raw!BK39:BX39,3)=0,COUNTA(Raw!CI39:CR39)=0),"",1))))</f>
        <v/>
      </c>
      <c r="N39" s="19" t="str">
        <f>IF(A39=0,"",IF(COUNTA(Raw!CS39:DF39)=0,"",IF(AND(COUNTIF(Raw!CS39:CV39,1)=1,COUNTA(Raw!CW39:DA39)&gt;0,COUNTA(Raw!DB39:DF39)=0),"",IF(AND(COUNTIF(Raw!CS39:CV39,2)=1,COUNTA(Raw!CW39:DA39)=0,COUNTA(Raw!DB39:DF39)&gt;0),"",IF(AND(COUNTA(Raw!CS39:CV39)&gt;0,COUNTA(Raw!CW39:DF39)=0),"",1)))))</f>
        <v/>
      </c>
      <c r="O39" s="19" t="str">
        <f>IF(A39=0,"",IF(COUNTA(Raw!DG39:DP39)=0,"",IF(AND(COUNTIF(Raw!BK39:BQ39,1)&gt;0,OR(COUNTIF(Raw!DG39:DP39,1)=1,COUNTIF(Raw!DG39:DP39,2)=1,COUNTIF(Raw!DG39:DP39,3)=1)),"",IF(AND(COUNTIF(Raw!BK39:BQ39,1)=0,AND(COUNTIF(Raw!DG39:DP39,1)=0,COUNTIF(Raw!DG39:DP39,2)=0,COUNTIF(Raw!DG39:DP39,3)=0)),"",1))))</f>
        <v/>
      </c>
      <c r="P39" s="19" t="str">
        <f>IF(A39=0,"",IF(COUNTA(Raw!DG39:DR39)=0,"",IF(AND(COUNTIF(Raw!DG39:DP39,4)=1,ISBLANK(Raw!DQ39)=FALSE,ISBLANK(Raw!DR39)),"",IF(AND(COUNTIF(Raw!DG39:DP39,7)=1,ISBLANK(Raw!DQ39),ISBLANK(Raw!DR39)=FALSE),"",IF(AND(COUNTA(Raw!DG39:DP39)&gt;0,COUNTIF(Raw!DG39:DP39,4)=0,COUNTIF(Raw!DG39:DP39,7)=0,COUNTA(Raw!DQ39:DR39)=0),"",1)))))</f>
        <v/>
      </c>
      <c r="Q39" s="19" t="str">
        <f>IF(A39=0,"",IF(AND(COUNTA(Raw!DS39:DU39)=0,COUNTA(Raw!BK39:BQ39)=0),"",IF(AND(COUNTIF(Raw!BK39:BQ39,1)&gt;0,COUNTA(Raw!DS39:DU39)&gt;0),"",IF(AND(COUNTIF(Raw!BK39:BQ39,1)=0,COUNTA(Raw!DS39:DU39)=0),"",1))))</f>
        <v/>
      </c>
      <c r="R39" s="19" t="str">
        <f>IF(A39=0,"",IF(AND(ISBLANK(Raw!AT39),ISBLANK(Raw!EJ39)),"",IF(AND(Raw!AT39&gt;0,ISBLANK(Raw!EJ39)=FALSE,Raw!EJ39&gt;=0,Raw!EJ39&lt;=7),"",IF(AND(Raw!AT39=0,ISBLANK(Raw!EJ39)),"",1))))</f>
        <v/>
      </c>
      <c r="S39" t="str">
        <f>IF(A39=0,"",IF(AND(ISBLANK(Raw!AS39),ISBLANK(Raw!EK39)),"",IF(AND(Raw!AS39&gt;0,ISBLANK(Raw!EK39)=FALSE),"",IF(AND(Raw!AS39=0,ISBLANK(Raw!EK39)),"",1))))</f>
        <v/>
      </c>
      <c r="T39" s="19" t="str">
        <f>IF(A39=0,"",IF(AND(ISBLANK(Raw!AT39),COUNTA(Raw!EL39:EQ39)=0),"",IF(AND(Raw!AT39&gt;0,COUNTA(Raw!EL39:EQ39)&gt;0),"",IF(AND(Raw!AT39=0,COUNTA(Raw!EL39:EQ39)=0),"",1))))</f>
        <v/>
      </c>
      <c r="U39" t="str">
        <f>IF(A39=0,"",IF(AND(ISBLANK(Raw!AT39),COUNTA(Raw!ER39:EU39)=0),"",IF(AND(Raw!AT39&gt;0,COUNTA(Raw!ER39:EU39)&gt;0),"",IF(AND(Raw!AT39=0,COUNTA(Raw!ER39:EU39)=0),"",1))))</f>
        <v/>
      </c>
      <c r="V39" t="str">
        <f>IF(A39=0,"",IF(AND(ISBLANK(Raw!AS39),COUNTA(Raw!EV39:FA39)=0),"",IF(AND(Raw!AS39&gt;0,COUNTA(Raw!EV39:FA39)&gt;0),"",IF(AND(Raw!AS39=0,COUNTA(Raw!EV39:FA39)=0),"",1))))</f>
        <v/>
      </c>
      <c r="W39" t="str">
        <f>IF(A39=0,"",IF(AND(ISBLANK(Raw!AS39),COUNTA(Raw!FB39:FE39)=0),"",IF(AND(Raw!AS39&gt;0,COUNTA(Raw!FB39:FE39)&gt;0),"",IF(AND(Raw!AS39=0,COUNTA(Raw!FB39:FE39)=0),"",1))))</f>
        <v/>
      </c>
      <c r="X39" t="str">
        <f>IF(A39=0,"",IF(AND(ISBLANK(Raw!AT39),COUNTA(Raw!FF39:FI39)=0),"",IF(AND(Raw!AT39&gt;0,COUNTA(Raw!FF39:FI39)&gt;0),"",IF(AND(Raw!AT39=0,COUNTA(Raw!FF39:FI39)=0),"",1))))</f>
        <v/>
      </c>
      <c r="Y39" t="str">
        <f>IF(A39=0,"",IF(AND(ISBLANK(Raw!AS39),COUNTA(Raw!FJ39:FM39)=0),"",IF(AND(Raw!AS39&gt;0,COUNTA(Raw!FJ39:FM39)&gt;0),"",IF(AND(Raw!AS39=0,COUNTA(Raw!FJ39:FM39)=0),"",1))))</f>
        <v/>
      </c>
      <c r="Z39" t="str">
        <f>IF(A39=0,"",IF(AND(COUNTA(Raw!FN39:FT39)=0,ISBLANK(Raw!FU39)),"",IF(AND(COUNTIF(Raw!FN39:FT39,1)&gt;0,ISBLANK(Raw!FU39)=FALSE),"",IF(AND(COUNTIF(Raw!FN39:FT39,1)=0,ISBLANK(Raw!FU39)),"",1))))</f>
        <v/>
      </c>
      <c r="AA39" s="19" t="str">
        <f>IF(A39=0,"",IF(AND(ISBLANK(Raw!BI39),COUNTA(Raw!FV39:GH39)=0),"",IF(AND(Raw!BI39&lt;&gt;1,COUNTIF(Raw!FV39:GH39,6)=0),"",IF(Raw!BI39=1,"",1))))</f>
        <v/>
      </c>
      <c r="AB39" t="str">
        <f>IF(A39=0,"",IF(AND(ISBLANK(Raw!GI39),COUNTA(Raw!GJ39:GQ39)=0),"",IF(AND(Raw!GI39=1,COUNTA(Raw!GJ39:GQ39)&gt;0),"",IF(AND(Raw!GI39=2,COUNTA(Raw!GJ39:GQ39)=0),"",1))))</f>
        <v/>
      </c>
      <c r="AC39" s="19" t="str">
        <f>IF(A39=0,"",IF(AND(COUNTA(Raw!GY39:HF39)=0,ISBLANK(Raw!HG39)),"",IF(AND(OR(COUNTIF(Raw!GY39:HE39,1)&gt;0,COUNTIF(Raw!GY39:HE39,2)&gt;0),ISBLANK(Raw!HG39)=FALSE),"",IF(AND(COUNTA(Raw!GY39:HF39)&gt;0,ISBLANK(Raw!HG39),COUNTIF(Raw!GY39:HE39,1)=0,COUNTIF(Raw!GY39:HE39,2)=0),"",1))))</f>
        <v/>
      </c>
      <c r="AD39" s="19" t="str">
        <f>IF(A39=0,"",IF(COUNTA(Raw!HU39:IB39)=0,"",IF(AND(Raw!AK39&lt;&gt;2,COUNTIF(Raw!HU39:IA39,2)=0,COUNTIF(Raw!HU39:IA39,3)=0),"",IF(Raw!AK39=2,"",1))))</f>
        <v/>
      </c>
      <c r="AE39" s="19" t="str">
        <f>IF(A39=0,"",IF(AND(Raw!AK39=2,ISBLANK(Raw!IC39)=FALSE),"",IF(AND(Raw!AK39&lt;&gt;2,ISBLANK(Raw!IC39)),"",1)))</f>
        <v/>
      </c>
      <c r="AF39" s="19" t="str">
        <f>IF(A39=0,"",IF(COUNTA(Raw!ID39:IF39)=0,"",IF(AND(MATCH(2023-Raw!ID39,Code!$A$3:$A$12,1)=Raw!IF39,2023-Raw!ID39=Raw!IE39),"",1)))</f>
        <v/>
      </c>
      <c r="AG39" s="19" t="str">
        <f>IF(A39=0,"",IF(COUNTA(Raw!IG39:II39)=0,"",IF(AND(Raw!IG39=4,ISBLANK(Raw!II39)=FALSE),"",IF(AND(Raw!IG39&lt;&gt;4,ISBLANK(Raw!II39)),"",1))))</f>
        <v/>
      </c>
      <c r="AH39" s="19" t="str">
        <f>IF(A39=0,"",IF(COUNTA(Raw!IJ39:IM39)=0,"",IF(AND(Raw!IJ39=1,ISBLANK(Raw!IK39)=FALSE),"",IF(AND(Raw!IJ39=2,COUNTA(Raw!IK39:IM39)&gt;0),"",1))))</f>
        <v/>
      </c>
      <c r="AI39" s="19" t="str">
        <f>IF(A39=0,"",IF(COUNTA(Raw!IK39:IM39)=0,"",IF(AND(Raw!IK39=1,ISBLANK(Raw!IL39)=FALSE),"",IF(AND(Raw!IK39=2,COUNTA(Raw!IL39:IM39)=0),"",1))))</f>
        <v/>
      </c>
      <c r="AJ39" s="19" t="str">
        <f>IF(A39=0,"",IF(COUNTA(Raw!JD39:JJ39)=0,"",IF(AND(Raw!JD39&gt;600,COUNTA(Raw!JE39:JI39)&gt;0),"",IF(AND(Raw!JD39&lt;=600,COUNTA(Raw!JE39:JJ39)=0),"",1))))</f>
        <v/>
      </c>
      <c r="AK39" s="19" t="str">
        <f>IF(A39=0,"",IF(COUNTA(Raw!JK39:KA39)=0,"",IF(AND(Raw!JK39=1,COUNTA(Raw!JM39:JV39)&gt;0),"",IF(AND(Raw!JK39=3,COUNTA(Raw!JM39:JV39)&gt;0,COUNTA(Raw!JW39:KA39)=0),"",IF(AND(ISBLANK(Raw!JK39)=FALSE,Raw!JK39&lt;&gt;1,Raw!JK39&lt;&gt;3,COUNTA(Raw!JM39:KA39)=0),"",1)))))</f>
        <v/>
      </c>
      <c r="AL39" s="19" t="str">
        <f>IF(A39=0,"",IF(COUNTA(Raw!JW39:KA39)=0,"",IF(AND(COUNTIF(Raw!JW39:JZ39,4)=0,COUNTA(Raw!JW39:JZ39)&gt;0,ISBLANK(Raw!KA39)=FALSE),"",IF(AND(COUNTIF(Raw!JW39:KA39,4)&gt;0,ISBLANK(Raw!KA39)),"",1))))</f>
        <v/>
      </c>
      <c r="AM39" s="19" t="str">
        <f>IF(A39=0,"",IF(COUNTA(Raw!KT39:KU39)=0,"",IF(AND(Raw!KT39=1,ISBLANK(Raw!KU39)=FALSE),"",IF(AND(Raw!KT39=2,ISBLANK(Raw!KU39)),"",1))))</f>
        <v/>
      </c>
      <c r="AN39" s="19" t="str">
        <f>IF(A39=0,"",IF(COUNTA(Raw!KX39:LF39)=0,"",IF(AND(COUNTIF(Raw!KX39:LB39,5)=1,COUNTA(Raw!KX39:LB39)=1,COUNTA(Raw!LC39:LF39)=0),"",IF(AND(COUNTIF(Raw!KX39:LB39,5)=0,COUNTA(Raw!KX39:LB39)&gt;0,COUNTA(Raw!LC39:LF39)&gt;0),"",1))))</f>
        <v/>
      </c>
      <c r="AO39" s="19" t="str">
        <f>IF(A39=0,"",IF(COUNTA(Raw!LM39:LU39)=0,"",IF(AND(Raw!LM39=1,ISBLANK(Raw!LN39)=FALSE,COUNTA(Raw!LO39:LU39)&gt;0),"",IF(AND(Raw!LM39=2,COUNTA(Raw!LN39:LU39)=0),"",1))))</f>
        <v/>
      </c>
      <c r="AP39" s="19" t="str">
        <f>IF(A39=0,"",IF(COUNTA(Raw!MY39:OG39)=0,"",IF(AND(Raw!MY39=2,COUNTA(Raw!MZ39:OG39)=0),"",IF(AND(Raw!MY39=1,COUNTA(Raw!MZ39:OG39)&gt;0),"",1))))</f>
        <v/>
      </c>
      <c r="AQ39" s="19" t="str">
        <f>IF(A39=0,"",IF(COUNTA(Raw!NC39:NW39)=0,"",IF(AND(COUNTIF(Raw!NC39:NG39,3)&gt;0,COUNTA(Raw!NH39:NQ39)&gt;0),"",IF(AND(COUNTA(Raw!NC39:NG39)&gt;0,COUNTIF(Raw!NC39:NG39,3)=0,COUNTA(Raw!NH39:NW39)=0),"",1))))</f>
        <v/>
      </c>
      <c r="AR39" s="19" t="str">
        <f>IF(A39=0,"",IF(COUNTA(Raw!NH39:NW39)=0,"",IF(AND(COUNTIF(Raw!NH39:NQ39,10)&gt;0,COUNTA(Raw!NR39:NW39)&gt;0),"",IF(AND(COUNTA(Raw!NH39:NQ39)&gt;0,COUNTIF(Raw!NH39:NQ39,10)=0,COUNTA(Raw!NR39:NY39)=0),"",1))))</f>
        <v/>
      </c>
      <c r="AS39" s="19" t="str">
        <f>IF(A39=0,"",IF(COUNTA(Raw!NY39:OG39)=0,"",IF(AND(Raw!NY39=1,COUNTA(Raw!NZ39:OG39)&gt;0),"",IF(AND(Raw!NY39=2,COUNTA(Raw!NZ39:OG39)=0),"",1))))</f>
        <v/>
      </c>
      <c r="AT39" s="19" t="str">
        <f>IF(A39=0,"",IF(COUNTA(Raw!OH39:OY39)=0,"",IF(AND(Raw!OH39=1,COUNTA(Raw!OI39:OY39)&gt;0),"",IF(AND(Raw!OH39=2,COUNTA(Raw!OI39:OY39)=0),"",1))))</f>
        <v/>
      </c>
      <c r="AU39" s="19" t="str">
        <f>IF(A39=0,"",IF(COUNTA(Raw!PR39:QB39)=0,"",
IF(AND(OR(AND(COUNTIF(Raw!PR39:QB39,1)=1,COUNTA(Raw!QI39:QY39)&gt;0),AND(COUNTIF(Raw!PR39:QB39,1)=0,COUNTA(Raw!QI39:QY39)=0)),OR(AND(COUNTIF(Raw!PR39:QB39,2)=1,COUNTA(Raw!QZ39:RP39)&gt;0),AND(COUNTIF(Raw!PR39:QB39,2)=0,COUNTA(Raw!QZ39:RP39)=0)),OR(AND(COUNTIF(Raw!PR39:QB39,3)=1,COUNTA(Raw!RQ39:SG39)&gt;0),AND(COUNTIF(Raw!PR39:QB39,3)=0,COUNTA(Raw!RQ39:SG39)=0)),OR(AND(COUNTIF(Raw!PR39:QB39,4)=1,COUNTA(Raw!SH39:ST39)&gt;0),AND(COUNTIF(Raw!PR39:QB39,4)=0,COUNTA(Raw!SH39:ST39)=0)),OR(AND(COUNTIF(Raw!PR39:QB39,5)=1,COUNTA(Raw!SU39:TG39)&gt;0),AND(COUNTIF(Raw!PR39:QB39,5)=0,COUNTA(Raw!SU39:TG39)=0)),OR(AND(COUNTIF(Raw!PR39:QB39,6)=1,COUNTA(Raw!TH39:TT39)&gt;0),AND(COUNTIF(Raw!PR39:QB39,6)=0,COUNTA(Raw!TH39:TT39)=0)),OR(AND(COUNTIF(Raw!PR39:QB39,7)=1,COUNTA(Raw!TU39:UI39)&gt;0),AND(COUNTIF(Raw!PR39:QB39,7)=0,COUNTA(Raw!TU39:UI39)=0)),OR(AND(COUNTIF(Raw!PR39:QB39,8)=1,COUNTA(Raw!UJ39:UV39)&gt;0),AND(COUNTIF(Raw!PR39:QB39,8)=0,COUNTA(Raw!UJ39:UV39)=0)),OR(AND(COUNTIF(Raw!PR39:QB39,9)=1,COUNTA(Raw!UW39:VG39)&gt;0),AND(COUNTIF(Raw!PR39:QB39,9)=0,COUNTA(Raw!UW39:VG39)=0)),OR(AND(COUNTIF(Raw!PR39:QB39,10)=1,COUNTA(Raw!VH39:VP39)&gt;0),AND(COUNTIF(Raw!PR39:QB39,10)=0,COUNTA(Raw!VH39:VP39)=0)),OR(AND(COUNTIF(Raw!PR39:QB39,11)=1,COUNTA(Raw!VQ39:WK39)&gt;0),AND(COUNTIF(Raw!PR39:QB39,11)=0,COUNTA(Raw!VQ39:WK39)=0))),"",1)))</f>
        <v/>
      </c>
      <c r="AV39" s="19" t="str">
        <f>IF(A39=0,"",IF(COUNTA(Raw!QI39:QY39)=0,"",IF(AND(OR(AND(Raw!QI39=4,COUNTIF(Raw!QR39:QY39,1)=0),Raw!QI39&lt;&gt;4),OR(AND(Raw!QJ39=4,COUNTIF(Raw!QR39:QY39,2)=0),Raw!QJ39&lt;&gt;4),OR(AND(Raw!QK39=4,COUNTIF(Raw!QR39:QY39,3)=0),Raw!QK39&lt;&gt;4),OR(AND(Raw!QL39=4,COUNTIF(Raw!QR39:QY39,4)=0),Raw!QL39&lt;&gt;4),OR(AND(Raw!QM39=4,COUNTIF(Raw!QR39:QY39,5)=0),Raw!QM39&lt;&gt;4),OR(AND(Raw!QN39=4,COUNTIF(Raw!QR39:QY39,6)=0),Raw!QN39&lt;&gt;4),OR(AND(Raw!QO39=4,COUNTIF(Raw!QR39:QY39,7)=0),Raw!QO39&lt;&gt;4),OR(AND(Raw!QP39=4,COUNTIF(Raw!QR39:QY39,8)=0),Raw!QP39&lt;&gt;4)),"",1)))</f>
        <v/>
      </c>
      <c r="AW39" t="str">
        <f>IF(A39=0,"",IF(COUNTA(Raw!QZ39:RP39)=0,"",IF(AND(OR(AND(Raw!QZ39=4,COUNTIF(Raw!RI39:RP39,1)=0),Raw!QZ39&lt;&gt;4),OR(AND(Raw!RA39=4,COUNTIF(Raw!RI39:RP39,2)=0),Raw!RA39&lt;&gt;4),OR(AND(Raw!RB39=4,COUNTIF(Raw!RI39:RP39,3)=0),Raw!RB39&lt;&gt;4),OR(AND(Raw!RC39=4,COUNTIF(Raw!RI39:RP39,4)=0),Raw!RC39&lt;&gt;4),OR(AND(Raw!RD39=4,COUNTIF(Raw!RI39:RP39,5)=0),Raw!RD39&lt;&gt;4),OR(AND(Raw!RE39=4,COUNTIF(Raw!RI39:RP39,6)=0),Raw!RE39&lt;&gt;4),OR(AND(Raw!RF39=4,COUNTIF(Raw!RI39:RP39,7)=0),Raw!RF39&lt;&gt;4),OR(AND(Raw!RG39=4,COUNTIF(Raw!RI39:RP39,8)=0),Raw!RG39&lt;&gt;4)),"",1)))</f>
        <v/>
      </c>
      <c r="AX39" t="str">
        <f>IF(A39=0,"",IF(COUNTA(Raw!RQ39:SG39)=0,"",IF(AND(OR(AND(Raw!RQ39=4,COUNTIF(Raw!RZ39:SG39,1)=0),Raw!RQ39&lt;&gt;4),OR(AND(Raw!RR39=4,COUNTIF(Raw!RZ39:SG39,2)=0),Raw!RR39&lt;&gt;4),OR(AND(Raw!RS39=4,COUNTIF(Raw!RZ39:SG39,3)=0),Raw!RS39&lt;&gt;4),OR(AND(Raw!RT39=4,COUNTIF(Raw!RZ39:SG39,4)=0),Raw!RT39&lt;&gt;4),OR(AND(Raw!RU39=4,COUNTIF(Raw!RZ39:SG39,5)=0),Raw!RU39&lt;&gt;4),OR(AND(Raw!RV39=4,COUNTIF(Raw!RZ39:SG39,6)=0),Raw!RV39&lt;&gt;4),OR(AND(Raw!RW39=4,COUNTIF(Raw!RZ39:SG39,7)=0),Raw!RW39&lt;&gt;4),OR(AND(Raw!RX39=4,COUNTIF(Raw!RZ39:SG39,8)=0),Raw!RX39&lt;&gt;4)),"",1)))</f>
        <v/>
      </c>
      <c r="AY39" t="str">
        <f>IF(A39=0,"",IF(COUNTA(Raw!SH39:ST39)=0,"",IF(AND(OR(AND(Raw!SH39=4,COUNTIF(Raw!SO39:ST39,1)=0),Raw!SH39&lt;&gt;4),OR(AND(Raw!SI39=4,COUNTIF(Raw!SO39:ST39,2)=0),Raw!SI39&lt;&gt;4),OR(AND(Raw!SJ39=4,COUNTIF(Raw!SO39:ST39,3)=0),Raw!SJ39&lt;&gt;4),OR(AND(Raw!SK39=4,COUNTIF(Raw!SO39:ST39,4)=0),Raw!SK39&lt;&gt;4),OR(AND(Raw!SL39=4,COUNTIF(Raw!SO39:ST39,5)=0),Raw!SL39&lt;&gt;4),OR(AND(Raw!SM39=4,COUNTIF(Raw!SO39:ST39,6)=0),Raw!SM39&lt;&gt;4)),"",1)))</f>
        <v/>
      </c>
      <c r="AZ39" t="str">
        <f>IF(A39=0,"",IF(COUNTA(Raw!SU39:TG39)=0,"",IF(AND(OR(AND(Raw!SU39=4,COUNTIF(Raw!TB39:TG39,1)=0),Raw!SU39&lt;&gt;4),OR(AND(Raw!SV39=4,COUNTIF(Raw!TB39:TG39,2)=0),Raw!SV39&lt;&gt;4),OR(AND(Raw!SW39=4,COUNTIF(Raw!TB39:TG39,3)=0),Raw!SW39&lt;&gt;4),OR(AND(Raw!SX39=4,COUNTIF(Raw!TB39:TG39,4)=0),Raw!SX39&lt;&gt;4),OR(AND(Raw!SY39=4,COUNTIF(Raw!TB39:TG39,5)=0),Raw!SY39&lt;&gt;4),OR(AND(Raw!SZ39=4,COUNTIF(Raw!TB39:TG39,6)=0),Raw!SZ39&lt;&gt;4)),"",1)))</f>
        <v/>
      </c>
      <c r="BA39" t="str">
        <f>IF(A39=0,"",IF(COUNTA(Raw!TH39:TT39)=0,"",IF(AND(OR(AND(Raw!TH39=4,COUNTIF(Raw!TO39:TT39,1)=0),Raw!TH39&lt;&gt;4),OR(AND(Raw!TI39=4,COUNTIF(Raw!TO39:TT39,2)=0),Raw!TI39&lt;&gt;4),OR(AND(Raw!TJ39=4,COUNTIF(Raw!TO39:TT39,3)=0),Raw!TJ39&lt;&gt;4),OR(AND(Raw!TK39=4,COUNTIF(Raw!TO39:TT39,4)=0),Raw!TK39&lt;&gt;4),OR(AND(Raw!TL39=4,COUNTIF(Raw!TO39:TT39,5)=0),Raw!TL39&lt;&gt;4),OR(AND(Raw!TM39=4,COUNTIF(Raw!TO39:TT39,6)=0),Raw!TM39&lt;&gt;4)),"",1)))</f>
        <v/>
      </c>
      <c r="BB39" t="str">
        <f>IF(A39=0,"",IF(COUNTA(Raw!TU39:UI39)=0,"",IF(AND(OR(AND(Raw!TU39=4,COUNTIF(Raw!UC39:UI39,1)=0),Raw!TU39&lt;&gt;4),OR(AND(Raw!TV39=4,COUNTIF(Raw!UC39:UI39,2)=0),Raw!TV39&lt;&gt;4),OR(AND(Raw!TW39=4,COUNTIF(Raw!UC39:UI39,3)=0),Raw!TW39&lt;&gt;4),OR(AND(Raw!TX39=4,COUNTIF(Raw!UC39:UI39,4)=0),Raw!TX39&lt;&gt;4),OR(AND(Raw!TY39=4,COUNTIF(Raw!UC39:UI39,5)=0),Raw!TY39&lt;&gt;4),OR(AND(Raw!TZ39=4,COUNTIF(Raw!UC39:UI39,6)=0),Raw!TZ39&lt;&gt;4),OR(AND(Raw!UA39=4,COUNTIF(Raw!UC39:UI39,7)=0),Raw!UA39&lt;&gt;4)),"",1)))</f>
        <v/>
      </c>
      <c r="BC39" t="str">
        <f>IF(A39=0,"",IF(COUNTA(Raw!UJ39:UV39)=0,"",IF(AND(OR(AND(Raw!UJ39=4,COUNTIF(Raw!UQ39:UV39,1)=0),Raw!UJ39&lt;&gt;4),OR(AND(Raw!UK39=4,COUNTIF(Raw!UQ39:UV39,2)=0),Raw!UK39&lt;&gt;4),OR(AND(Raw!UL39=4,COUNTIF(Raw!UQ39:UV39,3)=0),Raw!UL39&lt;&gt;4),OR(AND(Raw!UM39=4,COUNTIF(Raw!UQ39:UV39,4)=0),Raw!UM39&lt;&gt;4),OR(AND(Raw!UN39=4,COUNTIF(Raw!UQ39:UV39,5)=0),Raw!UN39&lt;&gt;4),OR(AND(Raw!UO39=4,COUNTIF(Raw!UQ39:UV39,6)=0),Raw!UO39&lt;&gt;4)),"",1)))</f>
        <v/>
      </c>
      <c r="BD39" t="str">
        <f>IF(A39=0,"",IF(COUNTA(Raw!UW39:VG39)=0,"",IF(AND(OR(AND(Raw!UW39=4,COUNTIF(Raw!VC39:VG39,1)=0),Raw!UW39&lt;&gt;4),OR(AND(Raw!UX39=4,COUNTIF(Raw!VC39:VG39,2)=0),Raw!UX39&lt;&gt;4),OR(AND(Raw!UY39=4,COUNTIF(Raw!VC39:VG39,3)=0),Raw!UY39&lt;&gt;4),OR(AND(Raw!UZ39=4,COUNTIF(Raw!VC39:VG39,4)=0),Raw!UZ39&lt;&gt;4),OR(AND(Raw!VA39=4,COUNTIF(Raw!VC39:VG39,5)=0),Raw!VA39&lt;&gt;4)),"",1)))</f>
        <v/>
      </c>
      <c r="BE39" t="str">
        <f>IF(A39=0,"",IF(COUNTA(Raw!VH39:VP39)=0,"",
IF(AND(
OR(AND(Raw!VH39=4,COUNTIF(Raw!VM39:VP39,1)=0),Raw!VH39&lt;&gt;4),
OR(AND(Raw!VI39=4,COUNTIF(Raw!VM39:VP39,2)=0),Raw!VI39&lt;&gt;4),
OR(AND(Raw!VJ39=4,COUNTIF(Raw!VM39:VP39,3)=0),Raw!VJ39&lt;&gt;4),
OR(AND(Raw!VK39=4,COUNTIF(Raw!VM39:VP39,4)=0),Raw!VK39&lt;&gt;4)
),"",1)))</f>
        <v/>
      </c>
      <c r="BF39" t="str">
        <f>IF(A39=0,"",IF(COUNTA(Raw!VQ39:WK39)=0,"",
IF(AND(
OR(AND(Raw!VQ39=4,COUNTIF(Raw!WB39:WK39,1)=0),Raw!VQ39&lt;&gt;4),
OR(AND(Raw!VR39=4,COUNTIF(Raw!WB39:WK39,2)=0),Raw!VR39&lt;&gt;4),
OR(AND(Raw!VS39=4,COUNTIF(Raw!WB39:WK39,3)=0),Raw!VS39&lt;&gt;4),
OR(AND(Raw!VT39=4,COUNTIF(Raw!WB39:WK39,4)=0),Raw!VT39&lt;&gt;4),
OR(AND(Raw!VU39=4,COUNTIF(Raw!WB39:WK39,5)=0),Raw!VU39&lt;&gt;4),
OR(AND(Raw!VV39=4,COUNTIF(Raw!WB39:WK39,6)=0),Raw!VV39&lt;&gt;4),
OR(AND(Raw!VW39=4,COUNTIF(Raw!WB39:WK39,7)=0),Raw!VW39&lt;&gt;4),
OR(AND(Raw!VX39=4,COUNTIF(Raw!WB39:WK39,8)=0),Raw!VX39&lt;&gt;4),
OR(AND(Raw!VY39=4,COUNTIF(Raw!WB39:WK39,9)=0),Raw!VX39&lt;&gt;4),
OR(AND(Raw!VZ39=4,COUNTIF(Raw!WB39:WK39,10)=0),Raw!VZ39&lt;&gt;4)
),"",1)))</f>
        <v/>
      </c>
      <c r="BG39" t="str">
        <f>IF(A39=0,"",IF(COUNTA(Raw!WL39:XB39)=0,"",
IF(AND(
OR(AND(Raw!WL39=4,COUNTIF(Raw!WU39:XB39,1)=0),Raw!WL39&lt;&gt;4),
OR(AND(Raw!WM39=4,COUNTIF(Raw!WU39:XB39,2)=0),Raw!WM39&lt;&gt;4),
OR(AND(Raw!WN39=4,COUNTIF(Raw!WU39:XB39,3)=0),Raw!WN39&lt;&gt;4),
OR(AND(Raw!WO39=4,COUNTIF(Raw!WU39:XB39,4)=0),Raw!WO39&lt;&gt;4),
OR(AND(Raw!WP39=4,COUNTIF(Raw!WU39:XB39,5)=0),Raw!WP39&lt;&gt;4),
OR(AND(Raw!WQ39=4,COUNTIF(Raw!WU39:XB39,6)=0),Raw!WQ39&lt;&gt;4),
OR(AND(Raw!WR39=4,COUNTIF(Raw!WU39:XB39,7)=0),Raw!WR39&lt;&gt;4),
OR(AND(Raw!WS39=4,COUNTIF(Raw!WU39:XB39,8)=0),Raw!WS39&lt;&gt;4)
),"",1)))</f>
        <v/>
      </c>
      <c r="BH39" t="str">
        <f>IF(A39=0,"",IF(COUNTA(Raw!XC39:XK39)=0,"",
IF(AND(
OR(AND(Raw!XC39=4,COUNTIF(Raw!XH39:XK39,1)=0),Raw!XC39&lt;&gt;4),
OR(AND(Raw!XD39=4,COUNTIF(Raw!XH39:XK39,2)=0),Raw!XD39&lt;&gt;4),
OR(AND(Raw!XE39=4,COUNTIF(Raw!XH39:XK39,3)=0),Raw!XE39&lt;&gt;4),
OR(AND(Raw!XF39=4,COUNTIF(Raw!XH39:XK39,4)=0),Raw!XF39&lt;&gt;4)
),"",1)))</f>
        <v/>
      </c>
      <c r="BI39" t="str">
        <f>IF(A39=0,"",IF(COUNTA(Raw!XL39:XT39)=0,"",
IF(AND(
OR(AND(Raw!XL39=4,COUNTIF(Raw!XQ39:XT39,1)=0),Raw!XL39&lt;&gt;4),
OR(AND(Raw!XM39=4,COUNTIF(Raw!XQ39:XT39,2)=0),Raw!XM39&lt;&gt;4),
OR(AND(Raw!XN39=4,COUNTIF(Raw!XQ39:XT39,3)=0),Raw!XN39&lt;&gt;4),
OR(AND(Raw!XO39=4,COUNTIF(Raw!XQ39:XT39,4)=0),Raw!XO39&lt;&gt;4)
),"",1)))</f>
        <v/>
      </c>
      <c r="BJ39" t="str">
        <f>IF(A39=0,"",IF(COUNTA(Raw!XU39:YI39)=0,"",
IF(AND(
OR(AND(Raw!XU39=4,COUNTIF(Raw!YC39:YI39,1)=0),Raw!XU39&lt;&gt;4),
OR(AND(Raw!XV39=4,COUNTIF(Raw!YC39:YI39,2)=0),Raw!XV39&lt;&gt;4),
OR(AND(Raw!XW39=4,COUNTIF(Raw!YC39:YI39,3)=0),Raw!XW39&lt;&gt;4),
OR(AND(Raw!XX39=4,COUNTIF(Raw!YC39:YI39,4)=0),Raw!XX39&lt;&gt;4),
OR(AND(Raw!XY39=4,COUNTIF(Raw!YC39:YI39,5)=0),Raw!XY39&lt;&gt;4),
OR(AND(Raw!XZ39=4,COUNTIF(Raw!YC39:YI39,6)=0),Raw!XZ39&lt;&gt;4),
OR(AND(Raw!YA39=4,COUNTIF(Raw!YC39:YI39,7)=0),Raw!YA39&lt;&gt;4)
),"",1)))</f>
        <v/>
      </c>
      <c r="BK39" t="str">
        <f>IF(A39=0,"",IF(COUNTA(Raw!YJ39:YR39)=0,"",
IF(AND(
OR(AND(Raw!YJ39=4,COUNTIF(Raw!YO39:YR39,1)=0),Raw!YJ39&lt;&gt;4),
OR(AND(Raw!YK39=4,COUNTIF(Raw!YO39:YR39,2)=0),Raw!YK39&lt;&gt;4),
OR(AND(Raw!YL39=4,COUNTIF(Raw!YO39:YR39,3)=0),Raw!YL39&lt;&gt;4),
OR(AND(Raw!YM39=4,COUNTIF(Raw!YO39:YR39,4)=0),Raw!YM39&lt;&gt;4)
),"",1)))</f>
        <v/>
      </c>
      <c r="BL39" t="str">
        <f>IF(A39=0,"",IF(COUNTA(Raw!YS39:YU39)=0,"",IF(AND(Raw!YS39=4,ISBLANK(Raw!YU39)),"",IF(AND(Raw!YS39&lt;&gt;4,ISBLANK(Raw!YU39)=FALSE),"",1))))</f>
        <v/>
      </c>
    </row>
    <row r="40" spans="1:64">
      <c r="A40" s="20">
        <f>Raw!A40</f>
        <v>0</v>
      </c>
      <c r="B40" s="19" t="str">
        <f>IF(A40=0,"",IF(AND(Raw!AC40=1,COUNTA(Raw!AR40:IC40)&gt;0,COUNTA(Raw!ID40:YU40)=0),"",IF(AND(Raw!AC40=2,COUNTA(Raw!AR40:IC40)=0,COUNTA(Raw!ID40:MV40)&gt;0,COUNTA(Raw!MW40:YU40)=0),"",IF(AND(Raw!AC40=3,COUNTA(Raw!AP40:MV40)=0,COUNTA(Raw!MW40:YU40)&gt;0),"",1))))</f>
        <v/>
      </c>
      <c r="C40" s="19" t="str">
        <f>IF(A40=0,"",IF(AND(Raw!AK40=1,ISBLANK(Raw!AM40)=FALSE,ISBLANK(Raw!AO40)),"",IF(AND(Raw!AK40=2,ISBLANK(Raw!AM40),ISBLANK(Raw!AO40)=FALSE),"",1)))</f>
        <v/>
      </c>
      <c r="D40" s="19" t="str">
        <f>IF(A40=0,"",IF(COUNTA(Raw!AS40:AZ40)=0,"",IF(AND(Raw!AS40+Raw!AT40=100,Raw!AU40+Raw!AV40=100,Raw!AW40+Raw!AX40=100,Raw!AY40+Raw!AZ40=100),"",1)))</f>
        <v/>
      </c>
      <c r="E40" s="19" t="str">
        <f>IF(A40=0,"",IF(ISBLANK(Raw!AQ40),"",IF(Raw!AQ40=1,"",1)))</f>
        <v/>
      </c>
      <c r="F40" s="19" t="str">
        <f>IF(A40=0,"",IF(ISBLANK(Raw!AR40),"",IF(AND(Raw!AR40&gt;=0,Raw!AR40&lt;=100),"",1)))</f>
        <v/>
      </c>
      <c r="G40" s="19" t="str">
        <f>IF(A40=0,"",IF(AND(ISBLANK(Raw!BA40),ISBLANK(Raw!AS40)),"",IF(AND(Raw!AS40&gt;0,ISBLANK(Raw!BA40)=FALSE),"",1)))</f>
        <v/>
      </c>
      <c r="H40" s="19" t="str">
        <f>IF(A40=0,"",IF(COUNTA(Raw!BA40:BH40)=0,"",IF(AND(Raw!BA40=0,COUNTA(Raw!BB40:BH40)=0),"",IF(AND(Raw!BA40&gt;0,COUNTA(Raw!BB40:BH40)&gt;0),"",1))))</f>
        <v/>
      </c>
      <c r="I40" s="19" t="str">
        <f>IF(A40=0,"",IF(AND(ISBLANK(Raw!BI40),ISBLANK(Raw!BJ40)),"",IF(AND(Raw!BI40=1,ISBLANK(Raw!BJ40)=FALSE),"",IF(AND(Raw!BI40=2,ISBLANK(Raw!BJ40)),"",1))))</f>
        <v/>
      </c>
      <c r="J40" s="19" t="str">
        <f>IF(A40=0,"",IF(AND(ISBLANK(Raw!AT40),COUNTBLANK(Raw!BK40:BQ40)),"",IF(AND(Raw!AT40&gt;0,COUNTA(Raw!BK40:BQ40)&gt;0),"",IF(AND(Raw!AT40=0,COUNTA(Raw!BK40:BQ40)=0),"",1))))</f>
        <v/>
      </c>
      <c r="K40" s="19" t="str">
        <f>IF(A40=0,"",IF(AND(ISBLANK(Raw!AS40),COUNTA(Raw!BR40:BX40)=0),"",IF(AND(Raw!AS40&gt;0,COUNTA(Raw!BR40:BX40)&gt;0),"",IF(AND(Raw!AS40=0,COUNTA(Raw!BR40:BX40)=0),"",1))))</f>
        <v/>
      </c>
      <c r="L40" s="19" t="str">
        <f>IF(A40=0,"",IF(AND(COUNTA(Raw!BK40:BX40)=0,COUNTA(Raw!BY40:CH40)=0),"",IF(AND(COUNTIF(Raw!BK40:BX40,1)&gt;0,COUNTA(Raw!BY40:CH40)&gt;0),"",IF(AND(COUNTIF(Raw!BK40:BX40,1)=0,COUNTA(Raw!BY40:CH40)=0),"",1))))</f>
        <v/>
      </c>
      <c r="M40" s="19" t="str">
        <f>IF(A40=0,"",IF(AND(COUNTA(Raw!BK40:BX40)=0,COUNTA(Raw!CI40:CR40)),"",IF(AND(COUNTIF(Raw!BK40:BX40,3)&gt;0,COUNTA(Raw!CI40:CR40)&gt;0),"",IF(AND(COUNTIF(Raw!BK40:BX40,3)=0,COUNTA(Raw!CI40:CR40)=0),"",1))))</f>
        <v/>
      </c>
      <c r="N40" s="19" t="str">
        <f>IF(A40=0,"",IF(COUNTA(Raw!CS40:DF40)=0,"",IF(AND(COUNTIF(Raw!CS40:CV40,1)=1,COUNTA(Raw!CW40:DA40)&gt;0,COUNTA(Raw!DB40:DF40)=0),"",IF(AND(COUNTIF(Raw!CS40:CV40,2)=1,COUNTA(Raw!CW40:DA40)=0,COUNTA(Raw!DB40:DF40)&gt;0),"",IF(AND(COUNTA(Raw!CS40:CV40)&gt;0,COUNTA(Raw!CW40:DF40)=0),"",1)))))</f>
        <v/>
      </c>
      <c r="O40" s="19" t="str">
        <f>IF(A40=0,"",IF(COUNTA(Raw!DG40:DP40)=0,"",IF(AND(COUNTIF(Raw!BK40:BQ40,1)&gt;0,OR(COUNTIF(Raw!DG40:DP40,1)=1,COUNTIF(Raw!DG40:DP40,2)=1,COUNTIF(Raw!DG40:DP40,3)=1)),"",IF(AND(COUNTIF(Raw!BK40:BQ40,1)=0,AND(COUNTIF(Raw!DG40:DP40,1)=0,COUNTIF(Raw!DG40:DP40,2)=0,COUNTIF(Raw!DG40:DP40,3)=0)),"",1))))</f>
        <v/>
      </c>
      <c r="P40" s="19" t="str">
        <f>IF(A40=0,"",IF(COUNTA(Raw!DG40:DR40)=0,"",IF(AND(COUNTIF(Raw!DG40:DP40,4)=1,ISBLANK(Raw!DQ40)=FALSE,ISBLANK(Raw!DR40)),"",IF(AND(COUNTIF(Raw!DG40:DP40,7)=1,ISBLANK(Raw!DQ40),ISBLANK(Raw!DR40)=FALSE),"",IF(AND(COUNTA(Raw!DG40:DP40)&gt;0,COUNTIF(Raw!DG40:DP40,4)=0,COUNTIF(Raw!DG40:DP40,7)=0,COUNTA(Raw!DQ40:DR40)=0),"",1)))))</f>
        <v/>
      </c>
      <c r="Q40" s="19" t="str">
        <f>IF(A40=0,"",IF(AND(COUNTA(Raw!DS40:DU40)=0,COUNTA(Raw!BK40:BQ40)=0),"",IF(AND(COUNTIF(Raw!BK40:BQ40,1)&gt;0,COUNTA(Raw!DS40:DU40)&gt;0),"",IF(AND(COUNTIF(Raw!BK40:BQ40,1)=0,COUNTA(Raw!DS40:DU40)=0),"",1))))</f>
        <v/>
      </c>
      <c r="R40" s="19" t="str">
        <f>IF(A40=0,"",IF(AND(ISBLANK(Raw!AT40),ISBLANK(Raw!EJ40)),"",IF(AND(Raw!AT40&gt;0,ISBLANK(Raw!EJ40)=FALSE,Raw!EJ40&gt;=0,Raw!EJ40&lt;=7),"",IF(AND(Raw!AT40=0,ISBLANK(Raw!EJ40)),"",1))))</f>
        <v/>
      </c>
      <c r="S40" t="str">
        <f>IF(A40=0,"",IF(AND(ISBLANK(Raw!AS40),ISBLANK(Raw!EK40)),"",IF(AND(Raw!AS40&gt;0,ISBLANK(Raw!EK40)=FALSE),"",IF(AND(Raw!AS40=0,ISBLANK(Raw!EK40)),"",1))))</f>
        <v/>
      </c>
      <c r="T40" s="19" t="str">
        <f>IF(A40=0,"",IF(AND(ISBLANK(Raw!AT40),COUNTA(Raw!EL40:EQ40)=0),"",IF(AND(Raw!AT40&gt;0,COUNTA(Raw!EL40:EQ40)&gt;0),"",IF(AND(Raw!AT40=0,COUNTA(Raw!EL40:EQ40)=0),"",1))))</f>
        <v/>
      </c>
      <c r="U40" t="str">
        <f>IF(A40=0,"",IF(AND(ISBLANK(Raw!AT40),COUNTA(Raw!ER40:EU40)=0),"",IF(AND(Raw!AT40&gt;0,COUNTA(Raw!ER40:EU40)&gt;0),"",IF(AND(Raw!AT40=0,COUNTA(Raw!ER40:EU40)=0),"",1))))</f>
        <v/>
      </c>
      <c r="V40" t="str">
        <f>IF(A40=0,"",IF(AND(ISBLANK(Raw!AS40),COUNTA(Raw!EV40:FA40)=0),"",IF(AND(Raw!AS40&gt;0,COUNTA(Raw!EV40:FA40)&gt;0),"",IF(AND(Raw!AS40=0,COUNTA(Raw!EV40:FA40)=0),"",1))))</f>
        <v/>
      </c>
      <c r="W40" t="str">
        <f>IF(A40=0,"",IF(AND(ISBLANK(Raw!AS40),COUNTA(Raw!FB40:FE40)=0),"",IF(AND(Raw!AS40&gt;0,COUNTA(Raw!FB40:FE40)&gt;0),"",IF(AND(Raw!AS40=0,COUNTA(Raw!FB40:FE40)=0),"",1))))</f>
        <v/>
      </c>
      <c r="X40" t="str">
        <f>IF(A40=0,"",IF(AND(ISBLANK(Raw!AT40),COUNTA(Raw!FF40:FI40)=0),"",IF(AND(Raw!AT40&gt;0,COUNTA(Raw!FF40:FI40)&gt;0),"",IF(AND(Raw!AT40=0,COUNTA(Raw!FF40:FI40)=0),"",1))))</f>
        <v/>
      </c>
      <c r="Y40" t="str">
        <f>IF(A40=0,"",IF(AND(ISBLANK(Raw!AS40),COUNTA(Raw!FJ40:FM40)=0),"",IF(AND(Raw!AS40&gt;0,COUNTA(Raw!FJ40:FM40)&gt;0),"",IF(AND(Raw!AS40=0,COUNTA(Raw!FJ40:FM40)=0),"",1))))</f>
        <v/>
      </c>
      <c r="Z40" t="str">
        <f>IF(A40=0,"",IF(AND(COUNTA(Raw!FN40:FT40)=0,ISBLANK(Raw!FU40)),"",IF(AND(COUNTIF(Raw!FN40:FT40,1)&gt;0,ISBLANK(Raw!FU40)=FALSE),"",IF(AND(COUNTIF(Raw!FN40:FT40,1)=0,ISBLANK(Raw!FU40)),"",1))))</f>
        <v/>
      </c>
      <c r="AA40" s="19" t="str">
        <f>IF(A40=0,"",IF(AND(ISBLANK(Raw!BI40),COUNTA(Raw!FV40:GH40)=0),"",IF(AND(Raw!BI40&lt;&gt;1,COUNTIF(Raw!FV40:GH40,6)=0),"",IF(Raw!BI40=1,"",1))))</f>
        <v/>
      </c>
      <c r="AB40" t="str">
        <f>IF(A40=0,"",IF(AND(ISBLANK(Raw!GI40),COUNTA(Raw!GJ40:GQ40)=0),"",IF(AND(Raw!GI40=1,COUNTA(Raw!GJ40:GQ40)&gt;0),"",IF(AND(Raw!GI40=2,COUNTA(Raw!GJ40:GQ40)=0),"",1))))</f>
        <v/>
      </c>
      <c r="AC40" s="19" t="str">
        <f>IF(A40=0,"",IF(AND(COUNTA(Raw!GY40:HF40)=0,ISBLANK(Raw!HG40)),"",IF(AND(OR(COUNTIF(Raw!GY40:HE40,1)&gt;0,COUNTIF(Raw!GY40:HE40,2)&gt;0),ISBLANK(Raw!HG40)=FALSE),"",IF(AND(COUNTA(Raw!GY40:HF40)&gt;0,ISBLANK(Raw!HG40),COUNTIF(Raw!GY40:HE40,1)=0,COUNTIF(Raw!GY40:HE40,2)=0),"",1))))</f>
        <v/>
      </c>
      <c r="AD40" s="19" t="str">
        <f>IF(A40=0,"",IF(COUNTA(Raw!HU40:IB40)=0,"",IF(AND(Raw!AK40&lt;&gt;2,COUNTIF(Raw!HU40:IA40,2)=0,COUNTIF(Raw!HU40:IA40,3)=0),"",IF(Raw!AK40=2,"",1))))</f>
        <v/>
      </c>
      <c r="AE40" s="19" t="str">
        <f>IF(A40=0,"",IF(AND(Raw!AK40=2,ISBLANK(Raw!IC40)=FALSE),"",IF(AND(Raw!AK40&lt;&gt;2,ISBLANK(Raw!IC40)),"",1)))</f>
        <v/>
      </c>
      <c r="AF40" s="19" t="str">
        <f>IF(A40=0,"",IF(COUNTA(Raw!ID40:IF40)=0,"",IF(AND(MATCH(2023-Raw!ID40,Code!$A$3:$A$12,1)=Raw!IF40,2023-Raw!ID40=Raw!IE40),"",1)))</f>
        <v/>
      </c>
      <c r="AG40" s="19" t="str">
        <f>IF(A40=0,"",IF(COUNTA(Raw!IG40:II40)=0,"",IF(AND(Raw!IG40=4,ISBLANK(Raw!II40)=FALSE),"",IF(AND(Raw!IG40&lt;&gt;4,ISBLANK(Raw!II40)),"",1))))</f>
        <v/>
      </c>
      <c r="AH40" s="19" t="str">
        <f>IF(A40=0,"",IF(COUNTA(Raw!IJ40:IM40)=0,"",IF(AND(Raw!IJ40=1,ISBLANK(Raw!IK40)=FALSE),"",IF(AND(Raw!IJ40=2,COUNTA(Raw!IK40:IM40)&gt;0),"",1))))</f>
        <v/>
      </c>
      <c r="AI40" s="19" t="str">
        <f>IF(A40=0,"",IF(COUNTA(Raw!IK40:IM40)=0,"",IF(AND(Raw!IK40=1,ISBLANK(Raw!IL40)=FALSE),"",IF(AND(Raw!IK40=2,COUNTA(Raw!IL40:IM40)=0),"",1))))</f>
        <v/>
      </c>
      <c r="AJ40" s="19" t="str">
        <f>IF(A40=0,"",IF(COUNTA(Raw!JD40:JJ40)=0,"",IF(AND(Raw!JD40&gt;600,COUNTA(Raw!JE40:JI40)&gt;0),"",IF(AND(Raw!JD40&lt;=600,COUNTA(Raw!JE40:JJ40)=0),"",1))))</f>
        <v/>
      </c>
      <c r="AK40" s="19" t="str">
        <f>IF(A40=0,"",IF(COUNTA(Raw!JK40:KA40)=0,"",IF(AND(Raw!JK40=1,COUNTA(Raw!JM40:JV40)&gt;0),"",IF(AND(Raw!JK40=3,COUNTA(Raw!JM40:JV40)&gt;0,COUNTA(Raw!JW40:KA40)=0),"",IF(AND(ISBLANK(Raw!JK40)=FALSE,Raw!JK40&lt;&gt;1,Raw!JK40&lt;&gt;3,COUNTA(Raw!JM40:KA40)=0),"",1)))))</f>
        <v/>
      </c>
      <c r="AL40" s="19" t="str">
        <f>IF(A40=0,"",IF(COUNTA(Raw!JW40:KA40)=0,"",IF(AND(COUNTIF(Raw!JW40:JZ40,4)=0,COUNTA(Raw!JW40:JZ40)&gt;0,ISBLANK(Raw!KA40)=FALSE),"",IF(AND(COUNTIF(Raw!JW40:KA40,4)&gt;0,ISBLANK(Raw!KA40)),"",1))))</f>
        <v/>
      </c>
      <c r="AM40" s="19" t="str">
        <f>IF(A40=0,"",IF(COUNTA(Raw!KT40:KU40)=0,"",IF(AND(Raw!KT40=1,ISBLANK(Raw!KU40)=FALSE),"",IF(AND(Raw!KT40=2,ISBLANK(Raw!KU40)),"",1))))</f>
        <v/>
      </c>
      <c r="AN40" s="19" t="str">
        <f>IF(A40=0,"",IF(COUNTA(Raw!KX40:LF40)=0,"",IF(AND(COUNTIF(Raw!KX40:LB40,5)=1,COUNTA(Raw!KX40:LB40)=1,COUNTA(Raw!LC40:LF40)=0),"",IF(AND(COUNTIF(Raw!KX40:LB40,5)=0,COUNTA(Raw!KX40:LB40)&gt;0,COUNTA(Raw!LC40:LF40)&gt;0),"",1))))</f>
        <v/>
      </c>
      <c r="AO40" s="19" t="str">
        <f>IF(A40=0,"",IF(COUNTA(Raw!LM40:LU40)=0,"",IF(AND(Raw!LM40=1,ISBLANK(Raw!LN40)=FALSE,COUNTA(Raw!LO40:LU40)&gt;0),"",IF(AND(Raw!LM40=2,COUNTA(Raw!LN40:LU40)=0),"",1))))</f>
        <v/>
      </c>
      <c r="AP40" s="19" t="str">
        <f>IF(A40=0,"",IF(COUNTA(Raw!MY40:OG40)=0,"",IF(AND(Raw!MY40=2,COUNTA(Raw!MZ40:OG40)=0),"",IF(AND(Raw!MY40=1,COUNTA(Raw!MZ40:OG40)&gt;0),"",1))))</f>
        <v/>
      </c>
      <c r="AQ40" s="19" t="str">
        <f>IF(A40=0,"",IF(COUNTA(Raw!NC40:NW40)=0,"",IF(AND(COUNTIF(Raw!NC40:NG40,3)&gt;0,COUNTA(Raw!NH40:NQ40)&gt;0),"",IF(AND(COUNTA(Raw!NC40:NG40)&gt;0,COUNTIF(Raw!NC40:NG40,3)=0,COUNTA(Raw!NH40:NW40)=0),"",1))))</f>
        <v/>
      </c>
      <c r="AR40" s="19" t="str">
        <f>IF(A40=0,"",IF(COUNTA(Raw!NH40:NW40)=0,"",IF(AND(COUNTIF(Raw!NH40:NQ40,10)&gt;0,COUNTA(Raw!NR40:NW40)&gt;0),"",IF(AND(COUNTA(Raw!NH40:NQ40)&gt;0,COUNTIF(Raw!NH40:NQ40,10)=0,COUNTA(Raw!NR40:NY40)=0),"",1))))</f>
        <v/>
      </c>
      <c r="AS40" s="19" t="str">
        <f>IF(A40=0,"",IF(COUNTA(Raw!NY40:OG40)=0,"",IF(AND(Raw!NY40=1,COUNTA(Raw!NZ40:OG40)&gt;0),"",IF(AND(Raw!NY40=2,COUNTA(Raw!NZ40:OG40)=0),"",1))))</f>
        <v/>
      </c>
      <c r="AT40" s="19" t="str">
        <f>IF(A40=0,"",IF(COUNTA(Raw!OH40:OY40)=0,"",IF(AND(Raw!OH40=1,COUNTA(Raw!OI40:OY40)&gt;0),"",IF(AND(Raw!OH40=2,COUNTA(Raw!OI40:OY40)=0),"",1))))</f>
        <v/>
      </c>
      <c r="AU40" s="19" t="str">
        <f>IF(A40=0,"",IF(COUNTA(Raw!PR40:QB40)=0,"",
IF(AND(OR(AND(COUNTIF(Raw!PR40:QB40,1)=1,COUNTA(Raw!QI40:QY40)&gt;0),AND(COUNTIF(Raw!PR40:QB40,1)=0,COUNTA(Raw!QI40:QY40)=0)),OR(AND(COUNTIF(Raw!PR40:QB40,2)=1,COUNTA(Raw!QZ40:RP40)&gt;0),AND(COUNTIF(Raw!PR40:QB40,2)=0,COUNTA(Raw!QZ40:RP40)=0)),OR(AND(COUNTIF(Raw!PR40:QB40,3)=1,COUNTA(Raw!RQ40:SG40)&gt;0),AND(COUNTIF(Raw!PR40:QB40,3)=0,COUNTA(Raw!RQ40:SG40)=0)),OR(AND(COUNTIF(Raw!PR40:QB40,4)=1,COUNTA(Raw!SH40:ST40)&gt;0),AND(COUNTIF(Raw!PR40:QB40,4)=0,COUNTA(Raw!SH40:ST40)=0)),OR(AND(COUNTIF(Raw!PR40:QB40,5)=1,COUNTA(Raw!SU40:TG40)&gt;0),AND(COUNTIF(Raw!PR40:QB40,5)=0,COUNTA(Raw!SU40:TG40)=0)),OR(AND(COUNTIF(Raw!PR40:QB40,6)=1,COUNTA(Raw!TH40:TT40)&gt;0),AND(COUNTIF(Raw!PR40:QB40,6)=0,COUNTA(Raw!TH40:TT40)=0)),OR(AND(COUNTIF(Raw!PR40:QB40,7)=1,COUNTA(Raw!TU40:UI40)&gt;0),AND(COUNTIF(Raw!PR40:QB40,7)=0,COUNTA(Raw!TU40:UI40)=0)),OR(AND(COUNTIF(Raw!PR40:QB40,8)=1,COUNTA(Raw!UJ40:UV40)&gt;0),AND(COUNTIF(Raw!PR40:QB40,8)=0,COUNTA(Raw!UJ40:UV40)=0)),OR(AND(COUNTIF(Raw!PR40:QB40,9)=1,COUNTA(Raw!UW40:VG40)&gt;0),AND(COUNTIF(Raw!PR40:QB40,9)=0,COUNTA(Raw!UW40:VG40)=0)),OR(AND(COUNTIF(Raw!PR40:QB40,10)=1,COUNTA(Raw!VH40:VP40)&gt;0),AND(COUNTIF(Raw!PR40:QB40,10)=0,COUNTA(Raw!VH40:VP40)=0)),OR(AND(COUNTIF(Raw!PR40:QB40,11)=1,COUNTA(Raw!VQ40:WK40)&gt;0),AND(COUNTIF(Raw!PR40:QB40,11)=0,COUNTA(Raw!VQ40:WK40)=0))),"",1)))</f>
        <v/>
      </c>
      <c r="AV40" s="19" t="str">
        <f>IF(A40=0,"",IF(COUNTA(Raw!QI40:QY40)=0,"",IF(AND(OR(AND(Raw!QI40=4,COUNTIF(Raw!QR40:QY40,1)=0),Raw!QI40&lt;&gt;4),OR(AND(Raw!QJ40=4,COUNTIF(Raw!QR40:QY40,2)=0),Raw!QJ40&lt;&gt;4),OR(AND(Raw!QK40=4,COUNTIF(Raw!QR40:QY40,3)=0),Raw!QK40&lt;&gt;4),OR(AND(Raw!QL40=4,COUNTIF(Raw!QR40:QY40,4)=0),Raw!QL40&lt;&gt;4),OR(AND(Raw!QM40=4,COUNTIF(Raw!QR40:QY40,5)=0),Raw!QM40&lt;&gt;4),OR(AND(Raw!QN40=4,COUNTIF(Raw!QR40:QY40,6)=0),Raw!QN40&lt;&gt;4),OR(AND(Raw!QO40=4,COUNTIF(Raw!QR40:QY40,7)=0),Raw!QO40&lt;&gt;4),OR(AND(Raw!QP40=4,COUNTIF(Raw!QR40:QY40,8)=0),Raw!QP40&lt;&gt;4)),"",1)))</f>
        <v/>
      </c>
      <c r="AW40" t="str">
        <f>IF(A40=0,"",IF(COUNTA(Raw!QZ40:RP40)=0,"",IF(AND(OR(AND(Raw!QZ40=4,COUNTIF(Raw!RI40:RP40,1)=0),Raw!QZ40&lt;&gt;4),OR(AND(Raw!RA40=4,COUNTIF(Raw!RI40:RP40,2)=0),Raw!RA40&lt;&gt;4),OR(AND(Raw!RB40=4,COUNTIF(Raw!RI40:RP40,3)=0),Raw!RB40&lt;&gt;4),OR(AND(Raw!RC40=4,COUNTIF(Raw!RI40:RP40,4)=0),Raw!RC40&lt;&gt;4),OR(AND(Raw!RD40=4,COUNTIF(Raw!RI40:RP40,5)=0),Raw!RD40&lt;&gt;4),OR(AND(Raw!RE40=4,COUNTIF(Raw!RI40:RP40,6)=0),Raw!RE40&lt;&gt;4),OR(AND(Raw!RF40=4,COUNTIF(Raw!RI40:RP40,7)=0),Raw!RF40&lt;&gt;4),OR(AND(Raw!RG40=4,COUNTIF(Raw!RI40:RP40,8)=0),Raw!RG40&lt;&gt;4)),"",1)))</f>
        <v/>
      </c>
      <c r="AX40" t="str">
        <f>IF(A40=0,"",IF(COUNTA(Raw!RQ40:SG40)=0,"",IF(AND(OR(AND(Raw!RQ40=4,COUNTIF(Raw!RZ40:SG40,1)=0),Raw!RQ40&lt;&gt;4),OR(AND(Raw!RR40=4,COUNTIF(Raw!RZ40:SG40,2)=0),Raw!RR40&lt;&gt;4),OR(AND(Raw!RS40=4,COUNTIF(Raw!RZ40:SG40,3)=0),Raw!RS40&lt;&gt;4),OR(AND(Raw!RT40=4,COUNTIF(Raw!RZ40:SG40,4)=0),Raw!RT40&lt;&gt;4),OR(AND(Raw!RU40=4,COUNTIF(Raw!RZ40:SG40,5)=0),Raw!RU40&lt;&gt;4),OR(AND(Raw!RV40=4,COUNTIF(Raw!RZ40:SG40,6)=0),Raw!RV40&lt;&gt;4),OR(AND(Raw!RW40=4,COUNTIF(Raw!RZ40:SG40,7)=0),Raw!RW40&lt;&gt;4),OR(AND(Raw!RX40=4,COUNTIF(Raw!RZ40:SG40,8)=0),Raw!RX40&lt;&gt;4)),"",1)))</f>
        <v/>
      </c>
      <c r="AY40" t="str">
        <f>IF(A40=0,"",IF(COUNTA(Raw!SH40:ST40)=0,"",IF(AND(OR(AND(Raw!SH40=4,COUNTIF(Raw!SO40:ST40,1)=0),Raw!SH40&lt;&gt;4),OR(AND(Raw!SI40=4,COUNTIF(Raw!SO40:ST40,2)=0),Raw!SI40&lt;&gt;4),OR(AND(Raw!SJ40=4,COUNTIF(Raw!SO40:ST40,3)=0),Raw!SJ40&lt;&gt;4),OR(AND(Raw!SK40=4,COUNTIF(Raw!SO40:ST40,4)=0),Raw!SK40&lt;&gt;4),OR(AND(Raw!SL40=4,COUNTIF(Raw!SO40:ST40,5)=0),Raw!SL40&lt;&gt;4),OR(AND(Raw!SM40=4,COUNTIF(Raw!SO40:ST40,6)=0),Raw!SM40&lt;&gt;4)),"",1)))</f>
        <v/>
      </c>
      <c r="AZ40" t="str">
        <f>IF(A40=0,"",IF(COUNTA(Raw!SU40:TG40)=0,"",IF(AND(OR(AND(Raw!SU40=4,COUNTIF(Raw!TB40:TG40,1)=0),Raw!SU40&lt;&gt;4),OR(AND(Raw!SV40=4,COUNTIF(Raw!TB40:TG40,2)=0),Raw!SV40&lt;&gt;4),OR(AND(Raw!SW40=4,COUNTIF(Raw!TB40:TG40,3)=0),Raw!SW40&lt;&gt;4),OR(AND(Raw!SX40=4,COUNTIF(Raw!TB40:TG40,4)=0),Raw!SX40&lt;&gt;4),OR(AND(Raw!SY40=4,COUNTIF(Raw!TB40:TG40,5)=0),Raw!SY40&lt;&gt;4),OR(AND(Raw!SZ40=4,COUNTIF(Raw!TB40:TG40,6)=0),Raw!SZ40&lt;&gt;4)),"",1)))</f>
        <v/>
      </c>
      <c r="BA40" t="str">
        <f>IF(A40=0,"",IF(COUNTA(Raw!TH40:TT40)=0,"",IF(AND(OR(AND(Raw!TH40=4,COUNTIF(Raw!TO40:TT40,1)=0),Raw!TH40&lt;&gt;4),OR(AND(Raw!TI40=4,COUNTIF(Raw!TO40:TT40,2)=0),Raw!TI40&lt;&gt;4),OR(AND(Raw!TJ40=4,COUNTIF(Raw!TO40:TT40,3)=0),Raw!TJ40&lt;&gt;4),OR(AND(Raw!TK40=4,COUNTIF(Raw!TO40:TT40,4)=0),Raw!TK40&lt;&gt;4),OR(AND(Raw!TL40=4,COUNTIF(Raw!TO40:TT40,5)=0),Raw!TL40&lt;&gt;4),OR(AND(Raw!TM40=4,COUNTIF(Raw!TO40:TT40,6)=0),Raw!TM40&lt;&gt;4)),"",1)))</f>
        <v/>
      </c>
      <c r="BB40" t="str">
        <f>IF(A40=0,"",IF(COUNTA(Raw!TU40:UI40)=0,"",IF(AND(OR(AND(Raw!TU40=4,COUNTIF(Raw!UC40:UI40,1)=0),Raw!TU40&lt;&gt;4),OR(AND(Raw!TV40=4,COUNTIF(Raw!UC40:UI40,2)=0),Raw!TV40&lt;&gt;4),OR(AND(Raw!TW40=4,COUNTIF(Raw!UC40:UI40,3)=0),Raw!TW40&lt;&gt;4),OR(AND(Raw!TX40=4,COUNTIF(Raw!UC40:UI40,4)=0),Raw!TX40&lt;&gt;4),OR(AND(Raw!TY40=4,COUNTIF(Raw!UC40:UI40,5)=0),Raw!TY40&lt;&gt;4),OR(AND(Raw!TZ40=4,COUNTIF(Raw!UC40:UI40,6)=0),Raw!TZ40&lt;&gt;4),OR(AND(Raw!UA40=4,COUNTIF(Raw!UC40:UI40,7)=0),Raw!UA40&lt;&gt;4)),"",1)))</f>
        <v/>
      </c>
      <c r="BC40" t="str">
        <f>IF(A40=0,"",IF(COUNTA(Raw!UJ40:UV40)=0,"",IF(AND(OR(AND(Raw!UJ40=4,COUNTIF(Raw!UQ40:UV40,1)=0),Raw!UJ40&lt;&gt;4),OR(AND(Raw!UK40=4,COUNTIF(Raw!UQ40:UV40,2)=0),Raw!UK40&lt;&gt;4),OR(AND(Raw!UL40=4,COUNTIF(Raw!UQ40:UV40,3)=0),Raw!UL40&lt;&gt;4),OR(AND(Raw!UM40=4,COUNTIF(Raw!UQ40:UV40,4)=0),Raw!UM40&lt;&gt;4),OR(AND(Raw!UN40=4,COUNTIF(Raw!UQ40:UV40,5)=0),Raw!UN40&lt;&gt;4),OR(AND(Raw!UO40=4,COUNTIF(Raw!UQ40:UV40,6)=0),Raw!UO40&lt;&gt;4)),"",1)))</f>
        <v/>
      </c>
      <c r="BD40" t="str">
        <f>IF(A40=0,"",IF(COUNTA(Raw!UW40:VG40)=0,"",IF(AND(OR(AND(Raw!UW40=4,COUNTIF(Raw!VC40:VG40,1)=0),Raw!UW40&lt;&gt;4),OR(AND(Raw!UX40=4,COUNTIF(Raw!VC40:VG40,2)=0),Raw!UX40&lt;&gt;4),OR(AND(Raw!UY40=4,COUNTIF(Raw!VC40:VG40,3)=0),Raw!UY40&lt;&gt;4),OR(AND(Raw!UZ40=4,COUNTIF(Raw!VC40:VG40,4)=0),Raw!UZ40&lt;&gt;4),OR(AND(Raw!VA40=4,COUNTIF(Raw!VC40:VG40,5)=0),Raw!VA40&lt;&gt;4)),"",1)))</f>
        <v/>
      </c>
      <c r="BE40" t="str">
        <f>IF(A40=0,"",IF(COUNTA(Raw!VH40:VP40)=0,"",
IF(AND(
OR(AND(Raw!VH40=4,COUNTIF(Raw!VM40:VP40,1)=0),Raw!VH40&lt;&gt;4),
OR(AND(Raw!VI40=4,COUNTIF(Raw!VM40:VP40,2)=0),Raw!VI40&lt;&gt;4),
OR(AND(Raw!VJ40=4,COUNTIF(Raw!VM40:VP40,3)=0),Raw!VJ40&lt;&gt;4),
OR(AND(Raw!VK40=4,COUNTIF(Raw!VM40:VP40,4)=0),Raw!VK40&lt;&gt;4)
),"",1)))</f>
        <v/>
      </c>
      <c r="BF40" t="str">
        <f>IF(A40=0,"",IF(COUNTA(Raw!VQ40:WK40)=0,"",
IF(AND(
OR(AND(Raw!VQ40=4,COUNTIF(Raw!WB40:WK40,1)=0),Raw!VQ40&lt;&gt;4),
OR(AND(Raw!VR40=4,COUNTIF(Raw!WB40:WK40,2)=0),Raw!VR40&lt;&gt;4),
OR(AND(Raw!VS40=4,COUNTIF(Raw!WB40:WK40,3)=0),Raw!VS40&lt;&gt;4),
OR(AND(Raw!VT40=4,COUNTIF(Raw!WB40:WK40,4)=0),Raw!VT40&lt;&gt;4),
OR(AND(Raw!VU40=4,COUNTIF(Raw!WB40:WK40,5)=0),Raw!VU40&lt;&gt;4),
OR(AND(Raw!VV40=4,COUNTIF(Raw!WB40:WK40,6)=0),Raw!VV40&lt;&gt;4),
OR(AND(Raw!VW40=4,COUNTIF(Raw!WB40:WK40,7)=0),Raw!VW40&lt;&gt;4),
OR(AND(Raw!VX40=4,COUNTIF(Raw!WB40:WK40,8)=0),Raw!VX40&lt;&gt;4),
OR(AND(Raw!VY40=4,COUNTIF(Raw!WB40:WK40,9)=0),Raw!VX40&lt;&gt;4),
OR(AND(Raw!VZ40=4,COUNTIF(Raw!WB40:WK40,10)=0),Raw!VZ40&lt;&gt;4)
),"",1)))</f>
        <v/>
      </c>
      <c r="BG40" t="str">
        <f>IF(A40=0,"",IF(COUNTA(Raw!WL40:XB40)=0,"",
IF(AND(
OR(AND(Raw!WL40=4,COUNTIF(Raw!WU40:XB40,1)=0),Raw!WL40&lt;&gt;4),
OR(AND(Raw!WM40=4,COUNTIF(Raw!WU40:XB40,2)=0),Raw!WM40&lt;&gt;4),
OR(AND(Raw!WN40=4,COUNTIF(Raw!WU40:XB40,3)=0),Raw!WN40&lt;&gt;4),
OR(AND(Raw!WO40=4,COUNTIF(Raw!WU40:XB40,4)=0),Raw!WO40&lt;&gt;4),
OR(AND(Raw!WP40=4,COUNTIF(Raw!WU40:XB40,5)=0),Raw!WP40&lt;&gt;4),
OR(AND(Raw!WQ40=4,COUNTIF(Raw!WU40:XB40,6)=0),Raw!WQ40&lt;&gt;4),
OR(AND(Raw!WR40=4,COUNTIF(Raw!WU40:XB40,7)=0),Raw!WR40&lt;&gt;4),
OR(AND(Raw!WS40=4,COUNTIF(Raw!WU40:XB40,8)=0),Raw!WS40&lt;&gt;4)
),"",1)))</f>
        <v/>
      </c>
      <c r="BH40" t="str">
        <f>IF(A40=0,"",IF(COUNTA(Raw!XC40:XK40)=0,"",
IF(AND(
OR(AND(Raw!XC40=4,COUNTIF(Raw!XH40:XK40,1)=0),Raw!XC40&lt;&gt;4),
OR(AND(Raw!XD40=4,COUNTIF(Raw!XH40:XK40,2)=0),Raw!XD40&lt;&gt;4),
OR(AND(Raw!XE40=4,COUNTIF(Raw!XH40:XK40,3)=0),Raw!XE40&lt;&gt;4),
OR(AND(Raw!XF40=4,COUNTIF(Raw!XH40:XK40,4)=0),Raw!XF40&lt;&gt;4)
),"",1)))</f>
        <v/>
      </c>
      <c r="BI40" t="str">
        <f>IF(A40=0,"",IF(COUNTA(Raw!XL40:XT40)=0,"",
IF(AND(
OR(AND(Raw!XL40=4,COUNTIF(Raw!XQ40:XT40,1)=0),Raw!XL40&lt;&gt;4),
OR(AND(Raw!XM40=4,COUNTIF(Raw!XQ40:XT40,2)=0),Raw!XM40&lt;&gt;4),
OR(AND(Raw!XN40=4,COUNTIF(Raw!XQ40:XT40,3)=0),Raw!XN40&lt;&gt;4),
OR(AND(Raw!XO40=4,COUNTIF(Raw!XQ40:XT40,4)=0),Raw!XO40&lt;&gt;4)
),"",1)))</f>
        <v/>
      </c>
      <c r="BJ40" t="str">
        <f>IF(A40=0,"",IF(COUNTA(Raw!XU40:YI40)=0,"",
IF(AND(
OR(AND(Raw!XU40=4,COUNTIF(Raw!YC40:YI40,1)=0),Raw!XU40&lt;&gt;4),
OR(AND(Raw!XV40=4,COUNTIF(Raw!YC40:YI40,2)=0),Raw!XV40&lt;&gt;4),
OR(AND(Raw!XW40=4,COUNTIF(Raw!YC40:YI40,3)=0),Raw!XW40&lt;&gt;4),
OR(AND(Raw!XX40=4,COUNTIF(Raw!YC40:YI40,4)=0),Raw!XX40&lt;&gt;4),
OR(AND(Raw!XY40=4,COUNTIF(Raw!YC40:YI40,5)=0),Raw!XY40&lt;&gt;4),
OR(AND(Raw!XZ40=4,COUNTIF(Raw!YC40:YI40,6)=0),Raw!XZ40&lt;&gt;4),
OR(AND(Raw!YA40=4,COUNTIF(Raw!YC40:YI40,7)=0),Raw!YA40&lt;&gt;4)
),"",1)))</f>
        <v/>
      </c>
      <c r="BK40" t="str">
        <f>IF(A40=0,"",IF(COUNTA(Raw!YJ40:YR40)=0,"",
IF(AND(
OR(AND(Raw!YJ40=4,COUNTIF(Raw!YO40:YR40,1)=0),Raw!YJ40&lt;&gt;4),
OR(AND(Raw!YK40=4,COUNTIF(Raw!YO40:YR40,2)=0),Raw!YK40&lt;&gt;4),
OR(AND(Raw!YL40=4,COUNTIF(Raw!YO40:YR40,3)=0),Raw!YL40&lt;&gt;4),
OR(AND(Raw!YM40=4,COUNTIF(Raw!YO40:YR40,4)=0),Raw!YM40&lt;&gt;4)
),"",1)))</f>
        <v/>
      </c>
      <c r="BL40" t="str">
        <f>IF(A40=0,"",IF(COUNTA(Raw!YS40:YU40)=0,"",IF(AND(Raw!YS40=4,ISBLANK(Raw!YU40)),"",IF(AND(Raw!YS40&lt;&gt;4,ISBLANK(Raw!YU40)=FALSE),"",1))))</f>
        <v/>
      </c>
    </row>
    <row r="41" spans="1:64">
      <c r="A41" s="20">
        <f>Raw!A41</f>
        <v>0</v>
      </c>
      <c r="B41" s="19" t="str">
        <f>IF(A41=0,"",IF(AND(Raw!AC41=1,COUNTA(Raw!AR41:IC41)&gt;0,COUNTA(Raw!ID41:YU41)=0),"",IF(AND(Raw!AC41=2,COUNTA(Raw!AR41:IC41)=0,COUNTA(Raw!ID41:MV41)&gt;0,COUNTA(Raw!MW41:YU41)=0),"",IF(AND(Raw!AC41=3,COUNTA(Raw!AP41:MV41)=0,COUNTA(Raw!MW41:YU41)&gt;0),"",1))))</f>
        <v/>
      </c>
      <c r="C41" s="19" t="str">
        <f>IF(A41=0,"",IF(AND(Raw!AK41=1,ISBLANK(Raw!AM41)=FALSE,ISBLANK(Raw!AO41)),"",IF(AND(Raw!AK41=2,ISBLANK(Raw!AM41),ISBLANK(Raw!AO41)=FALSE),"",1)))</f>
        <v/>
      </c>
      <c r="D41" s="19" t="str">
        <f>IF(A41=0,"",IF(COUNTA(Raw!AS41:AZ41)=0,"",IF(AND(Raw!AS41+Raw!AT41=100,Raw!AU41+Raw!AV41=100,Raw!AW41+Raw!AX41=100,Raw!AY41+Raw!AZ41=100),"",1)))</f>
        <v/>
      </c>
      <c r="E41" s="19" t="str">
        <f>IF(A41=0,"",IF(ISBLANK(Raw!AQ41),"",IF(Raw!AQ41=1,"",1)))</f>
        <v/>
      </c>
      <c r="F41" s="19" t="str">
        <f>IF(A41=0,"",IF(ISBLANK(Raw!AR41),"",IF(AND(Raw!AR41&gt;=0,Raw!AR41&lt;=100),"",1)))</f>
        <v/>
      </c>
      <c r="G41" s="19" t="str">
        <f>IF(A41=0,"",IF(AND(ISBLANK(Raw!BA41),ISBLANK(Raw!AS41)),"",IF(AND(Raw!AS41&gt;0,ISBLANK(Raw!BA41)=FALSE),"",1)))</f>
        <v/>
      </c>
      <c r="H41" s="19" t="str">
        <f>IF(A41=0,"",IF(COUNTA(Raw!BA41:BH41)=0,"",IF(AND(Raw!BA41=0,COUNTA(Raw!BB41:BH41)=0),"",IF(AND(Raw!BA41&gt;0,COUNTA(Raw!BB41:BH41)&gt;0),"",1))))</f>
        <v/>
      </c>
      <c r="I41" s="19" t="str">
        <f>IF(A41=0,"",IF(AND(ISBLANK(Raw!BI41),ISBLANK(Raw!BJ41)),"",IF(AND(Raw!BI41=1,ISBLANK(Raw!BJ41)=FALSE),"",IF(AND(Raw!BI41=2,ISBLANK(Raw!BJ41)),"",1))))</f>
        <v/>
      </c>
      <c r="J41" s="19" t="str">
        <f>IF(A41=0,"",IF(AND(ISBLANK(Raw!AT41),COUNTBLANK(Raw!BK41:BQ41)),"",IF(AND(Raw!AT41&gt;0,COUNTA(Raw!BK41:BQ41)&gt;0),"",IF(AND(Raw!AT41=0,COUNTA(Raw!BK41:BQ41)=0),"",1))))</f>
        <v/>
      </c>
      <c r="K41" s="19" t="str">
        <f>IF(A41=0,"",IF(AND(ISBLANK(Raw!AS41),COUNTA(Raw!BR41:BX41)=0),"",IF(AND(Raw!AS41&gt;0,COUNTA(Raw!BR41:BX41)&gt;0),"",IF(AND(Raw!AS41=0,COUNTA(Raw!BR41:BX41)=0),"",1))))</f>
        <v/>
      </c>
      <c r="L41" s="19" t="str">
        <f>IF(A41=0,"",IF(AND(COUNTA(Raw!BK41:BX41)=0,COUNTA(Raw!BY41:CH41)=0),"",IF(AND(COUNTIF(Raw!BK41:BX41,1)&gt;0,COUNTA(Raw!BY41:CH41)&gt;0),"",IF(AND(COUNTIF(Raw!BK41:BX41,1)=0,COUNTA(Raw!BY41:CH41)=0),"",1))))</f>
        <v/>
      </c>
      <c r="M41" s="19" t="str">
        <f>IF(A41=0,"",IF(AND(COUNTA(Raw!BK41:BX41)=0,COUNTA(Raw!CI41:CR41)),"",IF(AND(COUNTIF(Raw!BK41:BX41,3)&gt;0,COUNTA(Raw!CI41:CR41)&gt;0),"",IF(AND(COUNTIF(Raw!BK41:BX41,3)=0,COUNTA(Raw!CI41:CR41)=0),"",1))))</f>
        <v/>
      </c>
      <c r="N41" s="19" t="str">
        <f>IF(A41=0,"",IF(COUNTA(Raw!CS41:DF41)=0,"",IF(AND(COUNTIF(Raw!CS41:CV41,1)=1,COUNTA(Raw!CW41:DA41)&gt;0,COUNTA(Raw!DB41:DF41)=0),"",IF(AND(COUNTIF(Raw!CS41:CV41,2)=1,COUNTA(Raw!CW41:DA41)=0,COUNTA(Raw!DB41:DF41)&gt;0),"",IF(AND(COUNTA(Raw!CS41:CV41)&gt;0,COUNTA(Raw!CW41:DF41)=0),"",1)))))</f>
        <v/>
      </c>
      <c r="O41" s="19" t="str">
        <f>IF(A41=0,"",IF(COUNTA(Raw!DG41:DP41)=0,"",IF(AND(COUNTIF(Raw!BK41:BQ41,1)&gt;0,OR(COUNTIF(Raw!DG41:DP41,1)=1,COUNTIF(Raw!DG41:DP41,2)=1,COUNTIF(Raw!DG41:DP41,3)=1)),"",IF(AND(COUNTIF(Raw!BK41:BQ41,1)=0,AND(COUNTIF(Raw!DG41:DP41,1)=0,COUNTIF(Raw!DG41:DP41,2)=0,COUNTIF(Raw!DG41:DP41,3)=0)),"",1))))</f>
        <v/>
      </c>
      <c r="P41" s="19" t="str">
        <f>IF(A41=0,"",IF(COUNTA(Raw!DG41:DR41)=0,"",IF(AND(COUNTIF(Raw!DG41:DP41,4)=1,ISBLANK(Raw!DQ41)=FALSE,ISBLANK(Raw!DR41)),"",IF(AND(COUNTIF(Raw!DG41:DP41,7)=1,ISBLANK(Raw!DQ41),ISBLANK(Raw!DR41)=FALSE),"",IF(AND(COUNTA(Raw!DG41:DP41)&gt;0,COUNTIF(Raw!DG41:DP41,4)=0,COUNTIF(Raw!DG41:DP41,7)=0,COUNTA(Raw!DQ41:DR41)=0),"",1)))))</f>
        <v/>
      </c>
      <c r="Q41" s="19" t="str">
        <f>IF(A41=0,"",IF(AND(COUNTA(Raw!DS41:DU41)=0,COUNTA(Raw!BK41:BQ41)=0),"",IF(AND(COUNTIF(Raw!BK41:BQ41,1)&gt;0,COUNTA(Raw!DS41:DU41)&gt;0),"",IF(AND(COUNTIF(Raw!BK41:BQ41,1)=0,COUNTA(Raw!DS41:DU41)=0),"",1))))</f>
        <v/>
      </c>
      <c r="R41" s="19" t="str">
        <f>IF(A41=0,"",IF(AND(ISBLANK(Raw!AT41),ISBLANK(Raw!EJ41)),"",IF(AND(Raw!AT41&gt;0,ISBLANK(Raw!EJ41)=FALSE,Raw!EJ41&gt;=0,Raw!EJ41&lt;=7),"",IF(AND(Raw!AT41=0,ISBLANK(Raw!EJ41)),"",1))))</f>
        <v/>
      </c>
      <c r="S41" t="str">
        <f>IF(A41=0,"",IF(AND(ISBLANK(Raw!AS41),ISBLANK(Raw!EK41)),"",IF(AND(Raw!AS41&gt;0,ISBLANK(Raw!EK41)=FALSE),"",IF(AND(Raw!AS41=0,ISBLANK(Raw!EK41)),"",1))))</f>
        <v/>
      </c>
      <c r="T41" s="19" t="str">
        <f>IF(A41=0,"",IF(AND(ISBLANK(Raw!AT41),COUNTA(Raw!EL41:EQ41)=0),"",IF(AND(Raw!AT41&gt;0,COUNTA(Raw!EL41:EQ41)&gt;0),"",IF(AND(Raw!AT41=0,COUNTA(Raw!EL41:EQ41)=0),"",1))))</f>
        <v/>
      </c>
      <c r="U41" t="str">
        <f>IF(A41=0,"",IF(AND(ISBLANK(Raw!AT41),COUNTA(Raw!ER41:EU41)=0),"",IF(AND(Raw!AT41&gt;0,COUNTA(Raw!ER41:EU41)&gt;0),"",IF(AND(Raw!AT41=0,COUNTA(Raw!ER41:EU41)=0),"",1))))</f>
        <v/>
      </c>
      <c r="V41" t="str">
        <f>IF(A41=0,"",IF(AND(ISBLANK(Raw!AS41),COUNTA(Raw!EV41:FA41)=0),"",IF(AND(Raw!AS41&gt;0,COUNTA(Raw!EV41:FA41)&gt;0),"",IF(AND(Raw!AS41=0,COUNTA(Raw!EV41:FA41)=0),"",1))))</f>
        <v/>
      </c>
      <c r="W41" t="str">
        <f>IF(A41=0,"",IF(AND(ISBLANK(Raw!AS41),COUNTA(Raw!FB41:FE41)=0),"",IF(AND(Raw!AS41&gt;0,COUNTA(Raw!FB41:FE41)&gt;0),"",IF(AND(Raw!AS41=0,COUNTA(Raw!FB41:FE41)=0),"",1))))</f>
        <v/>
      </c>
      <c r="X41" t="str">
        <f>IF(A41=0,"",IF(AND(ISBLANK(Raw!AT41),COUNTA(Raw!FF41:FI41)=0),"",IF(AND(Raw!AT41&gt;0,COUNTA(Raw!FF41:FI41)&gt;0),"",IF(AND(Raw!AT41=0,COUNTA(Raw!FF41:FI41)=0),"",1))))</f>
        <v/>
      </c>
      <c r="Y41" t="str">
        <f>IF(A41=0,"",IF(AND(ISBLANK(Raw!AS41),COUNTA(Raw!FJ41:FM41)=0),"",IF(AND(Raw!AS41&gt;0,COUNTA(Raw!FJ41:FM41)&gt;0),"",IF(AND(Raw!AS41=0,COUNTA(Raw!FJ41:FM41)=0),"",1))))</f>
        <v/>
      </c>
      <c r="Z41" t="str">
        <f>IF(A41=0,"",IF(AND(COUNTA(Raw!FN41:FT41)=0,ISBLANK(Raw!FU41)),"",IF(AND(COUNTIF(Raw!FN41:FT41,1)&gt;0,ISBLANK(Raw!FU41)=FALSE),"",IF(AND(COUNTIF(Raw!FN41:FT41,1)=0,ISBLANK(Raw!FU41)),"",1))))</f>
        <v/>
      </c>
      <c r="AA41" s="19" t="str">
        <f>IF(A41=0,"",IF(AND(ISBLANK(Raw!BI41),COUNTA(Raw!FV41:GH41)=0),"",IF(AND(Raw!BI41&lt;&gt;1,COUNTIF(Raw!FV41:GH41,6)=0),"",IF(Raw!BI41=1,"",1))))</f>
        <v/>
      </c>
      <c r="AB41" t="str">
        <f>IF(A41=0,"",IF(AND(ISBLANK(Raw!GI41),COUNTA(Raw!GJ41:GQ41)=0),"",IF(AND(Raw!GI41=1,COUNTA(Raw!GJ41:GQ41)&gt;0),"",IF(AND(Raw!GI41=2,COUNTA(Raw!GJ41:GQ41)=0),"",1))))</f>
        <v/>
      </c>
      <c r="AC41" s="19" t="str">
        <f>IF(A41=0,"",IF(AND(COUNTA(Raw!GY41:HF41)=0,ISBLANK(Raw!HG41)),"",IF(AND(OR(COUNTIF(Raw!GY41:HE41,1)&gt;0,COUNTIF(Raw!GY41:HE41,2)&gt;0),ISBLANK(Raw!HG41)=FALSE),"",IF(AND(COUNTA(Raw!GY41:HF41)&gt;0,ISBLANK(Raw!HG41),COUNTIF(Raw!GY41:HE41,1)=0,COUNTIF(Raw!GY41:HE41,2)=0),"",1))))</f>
        <v/>
      </c>
      <c r="AD41" s="19" t="str">
        <f>IF(A41=0,"",IF(COUNTA(Raw!HU41:IB41)=0,"",IF(AND(Raw!AK41&lt;&gt;2,COUNTIF(Raw!HU41:IA41,2)=0,COUNTIF(Raw!HU41:IA41,3)=0),"",IF(Raw!AK41=2,"",1))))</f>
        <v/>
      </c>
      <c r="AE41" s="19" t="str">
        <f>IF(A41=0,"",IF(AND(Raw!AK41=2,ISBLANK(Raw!IC41)=FALSE),"",IF(AND(Raw!AK41&lt;&gt;2,ISBLANK(Raw!IC41)),"",1)))</f>
        <v/>
      </c>
      <c r="AF41" s="19" t="str">
        <f>IF(A41=0,"",IF(COUNTA(Raw!ID41:IF41)=0,"",IF(AND(MATCH(2023-Raw!ID41,Code!$A$3:$A$12,1)=Raw!IF41,2023-Raw!ID41=Raw!IE41),"",1)))</f>
        <v/>
      </c>
      <c r="AG41" s="19" t="str">
        <f>IF(A41=0,"",IF(COUNTA(Raw!IG41:II41)=0,"",IF(AND(Raw!IG41=4,ISBLANK(Raw!II41)=FALSE),"",IF(AND(Raw!IG41&lt;&gt;4,ISBLANK(Raw!II41)),"",1))))</f>
        <v/>
      </c>
      <c r="AH41" s="19" t="str">
        <f>IF(A41=0,"",IF(COUNTA(Raw!IJ41:IM41)=0,"",IF(AND(Raw!IJ41=1,ISBLANK(Raw!IK41)=FALSE),"",IF(AND(Raw!IJ41=2,COUNTA(Raw!IK41:IM41)&gt;0),"",1))))</f>
        <v/>
      </c>
      <c r="AI41" s="19" t="str">
        <f>IF(A41=0,"",IF(COUNTA(Raw!IK41:IM41)=0,"",IF(AND(Raw!IK41=1,ISBLANK(Raw!IL41)=FALSE),"",IF(AND(Raw!IK41=2,COUNTA(Raw!IL41:IM41)=0),"",1))))</f>
        <v/>
      </c>
      <c r="AJ41" s="19" t="str">
        <f>IF(A41=0,"",IF(COUNTA(Raw!JD41:JJ41)=0,"",IF(AND(Raw!JD41&gt;600,COUNTA(Raw!JE41:JI41)&gt;0),"",IF(AND(Raw!JD41&lt;=600,COUNTA(Raw!JE41:JJ41)=0),"",1))))</f>
        <v/>
      </c>
      <c r="AK41" s="19" t="str">
        <f>IF(A41=0,"",IF(COUNTA(Raw!JK41:KA41)=0,"",IF(AND(Raw!JK41=1,COUNTA(Raw!JM41:JV41)&gt;0),"",IF(AND(Raw!JK41=3,COUNTA(Raw!JM41:JV41)&gt;0,COUNTA(Raw!JW41:KA41)=0),"",IF(AND(ISBLANK(Raw!JK41)=FALSE,Raw!JK41&lt;&gt;1,Raw!JK41&lt;&gt;3,COUNTA(Raw!JM41:KA41)=0),"",1)))))</f>
        <v/>
      </c>
      <c r="AL41" s="19" t="str">
        <f>IF(A41=0,"",IF(COUNTA(Raw!JW41:KA41)=0,"",IF(AND(COUNTIF(Raw!JW41:JZ41,4)=0,COUNTA(Raw!JW41:JZ41)&gt;0,ISBLANK(Raw!KA41)=FALSE),"",IF(AND(COUNTIF(Raw!JW41:KA41,4)&gt;0,ISBLANK(Raw!KA41)),"",1))))</f>
        <v/>
      </c>
      <c r="AM41" s="19" t="str">
        <f>IF(A41=0,"",IF(COUNTA(Raw!KT41:KU41)=0,"",IF(AND(Raw!KT41=1,ISBLANK(Raw!KU41)=FALSE),"",IF(AND(Raw!KT41=2,ISBLANK(Raw!KU41)),"",1))))</f>
        <v/>
      </c>
      <c r="AN41" s="19" t="str">
        <f>IF(A41=0,"",IF(COUNTA(Raw!KX41:LF41)=0,"",IF(AND(COUNTIF(Raw!KX41:LB41,5)=1,COUNTA(Raw!KX41:LB41)=1,COUNTA(Raw!LC41:LF41)=0),"",IF(AND(COUNTIF(Raw!KX41:LB41,5)=0,COUNTA(Raw!KX41:LB41)&gt;0,COUNTA(Raw!LC41:LF41)&gt;0),"",1))))</f>
        <v/>
      </c>
      <c r="AO41" s="19" t="str">
        <f>IF(A41=0,"",IF(COUNTA(Raw!LM41:LU41)=0,"",IF(AND(Raw!LM41=1,ISBLANK(Raw!LN41)=FALSE,COUNTA(Raw!LO41:LU41)&gt;0),"",IF(AND(Raw!LM41=2,COUNTA(Raw!LN41:LU41)=0),"",1))))</f>
        <v/>
      </c>
      <c r="AP41" s="19" t="str">
        <f>IF(A41=0,"",IF(COUNTA(Raw!MY41:OG41)=0,"",IF(AND(Raw!MY41=2,COUNTA(Raw!MZ41:OG41)=0),"",IF(AND(Raw!MY41=1,COUNTA(Raw!MZ41:OG41)&gt;0),"",1))))</f>
        <v/>
      </c>
      <c r="AQ41" s="19" t="str">
        <f>IF(A41=0,"",IF(COUNTA(Raw!NC41:NW41)=0,"",IF(AND(COUNTIF(Raw!NC41:NG41,3)&gt;0,COUNTA(Raw!NH41:NQ41)&gt;0),"",IF(AND(COUNTA(Raw!NC41:NG41)&gt;0,COUNTIF(Raw!NC41:NG41,3)=0,COUNTA(Raw!NH41:NW41)=0),"",1))))</f>
        <v/>
      </c>
      <c r="AR41" s="19" t="str">
        <f>IF(A41=0,"",IF(COUNTA(Raw!NH41:NW41)=0,"",IF(AND(COUNTIF(Raw!NH41:NQ41,10)&gt;0,COUNTA(Raw!NR41:NW41)&gt;0),"",IF(AND(COUNTA(Raw!NH41:NQ41)&gt;0,COUNTIF(Raw!NH41:NQ41,10)=0,COUNTA(Raw!NR41:NY41)=0),"",1))))</f>
        <v/>
      </c>
      <c r="AS41" s="19" t="str">
        <f>IF(A41=0,"",IF(COUNTA(Raw!NY41:OG41)=0,"",IF(AND(Raw!NY41=1,COUNTA(Raw!NZ41:OG41)&gt;0),"",IF(AND(Raw!NY41=2,COUNTA(Raw!NZ41:OG41)=0),"",1))))</f>
        <v/>
      </c>
      <c r="AT41" s="19" t="str">
        <f>IF(A41=0,"",IF(COUNTA(Raw!OH41:OY41)=0,"",IF(AND(Raw!OH41=1,COUNTA(Raw!OI41:OY41)&gt;0),"",IF(AND(Raw!OH41=2,COUNTA(Raw!OI41:OY41)=0),"",1))))</f>
        <v/>
      </c>
      <c r="AU41" s="19" t="str">
        <f>IF(A41=0,"",IF(COUNTA(Raw!PR41:QB41)=0,"",
IF(AND(OR(AND(COUNTIF(Raw!PR41:QB41,1)=1,COUNTA(Raw!QI41:QY41)&gt;0),AND(COUNTIF(Raw!PR41:QB41,1)=0,COUNTA(Raw!QI41:QY41)=0)),OR(AND(COUNTIF(Raw!PR41:QB41,2)=1,COUNTA(Raw!QZ41:RP41)&gt;0),AND(COUNTIF(Raw!PR41:QB41,2)=0,COUNTA(Raw!QZ41:RP41)=0)),OR(AND(COUNTIF(Raw!PR41:QB41,3)=1,COUNTA(Raw!RQ41:SG41)&gt;0),AND(COUNTIF(Raw!PR41:QB41,3)=0,COUNTA(Raw!RQ41:SG41)=0)),OR(AND(COUNTIF(Raw!PR41:QB41,4)=1,COUNTA(Raw!SH41:ST41)&gt;0),AND(COUNTIF(Raw!PR41:QB41,4)=0,COUNTA(Raw!SH41:ST41)=0)),OR(AND(COUNTIF(Raw!PR41:QB41,5)=1,COUNTA(Raw!SU41:TG41)&gt;0),AND(COUNTIF(Raw!PR41:QB41,5)=0,COUNTA(Raw!SU41:TG41)=0)),OR(AND(COUNTIF(Raw!PR41:QB41,6)=1,COUNTA(Raw!TH41:TT41)&gt;0),AND(COUNTIF(Raw!PR41:QB41,6)=0,COUNTA(Raw!TH41:TT41)=0)),OR(AND(COUNTIF(Raw!PR41:QB41,7)=1,COUNTA(Raw!TU41:UI41)&gt;0),AND(COUNTIF(Raw!PR41:QB41,7)=0,COUNTA(Raw!TU41:UI41)=0)),OR(AND(COUNTIF(Raw!PR41:QB41,8)=1,COUNTA(Raw!UJ41:UV41)&gt;0),AND(COUNTIF(Raw!PR41:QB41,8)=0,COUNTA(Raw!UJ41:UV41)=0)),OR(AND(COUNTIF(Raw!PR41:QB41,9)=1,COUNTA(Raw!UW41:VG41)&gt;0),AND(COUNTIF(Raw!PR41:QB41,9)=0,COUNTA(Raw!UW41:VG41)=0)),OR(AND(COUNTIF(Raw!PR41:QB41,10)=1,COUNTA(Raw!VH41:VP41)&gt;0),AND(COUNTIF(Raw!PR41:QB41,10)=0,COUNTA(Raw!VH41:VP41)=0)),OR(AND(COUNTIF(Raw!PR41:QB41,11)=1,COUNTA(Raw!VQ41:WK41)&gt;0),AND(COUNTIF(Raw!PR41:QB41,11)=0,COUNTA(Raw!VQ41:WK41)=0))),"",1)))</f>
        <v/>
      </c>
      <c r="AV41" s="19" t="str">
        <f>IF(A41=0,"",IF(COUNTA(Raw!QI41:QY41)=0,"",IF(AND(OR(AND(Raw!QI41=4,COUNTIF(Raw!QR41:QY41,1)=0),Raw!QI41&lt;&gt;4),OR(AND(Raw!QJ41=4,COUNTIF(Raw!QR41:QY41,2)=0),Raw!QJ41&lt;&gt;4),OR(AND(Raw!QK41=4,COUNTIF(Raw!QR41:QY41,3)=0),Raw!QK41&lt;&gt;4),OR(AND(Raw!QL41=4,COUNTIF(Raw!QR41:QY41,4)=0),Raw!QL41&lt;&gt;4),OR(AND(Raw!QM41=4,COUNTIF(Raw!QR41:QY41,5)=0),Raw!QM41&lt;&gt;4),OR(AND(Raw!QN41=4,COUNTIF(Raw!QR41:QY41,6)=0),Raw!QN41&lt;&gt;4),OR(AND(Raw!QO41=4,COUNTIF(Raw!QR41:QY41,7)=0),Raw!QO41&lt;&gt;4),OR(AND(Raw!QP41=4,COUNTIF(Raw!QR41:QY41,8)=0),Raw!QP41&lt;&gt;4)),"",1)))</f>
        <v/>
      </c>
      <c r="AW41" t="str">
        <f>IF(A41=0,"",IF(COUNTA(Raw!QZ41:RP41)=0,"",IF(AND(OR(AND(Raw!QZ41=4,COUNTIF(Raw!RI41:RP41,1)=0),Raw!QZ41&lt;&gt;4),OR(AND(Raw!RA41=4,COUNTIF(Raw!RI41:RP41,2)=0),Raw!RA41&lt;&gt;4),OR(AND(Raw!RB41=4,COUNTIF(Raw!RI41:RP41,3)=0),Raw!RB41&lt;&gt;4),OR(AND(Raw!RC41=4,COUNTIF(Raw!RI41:RP41,4)=0),Raw!RC41&lt;&gt;4),OR(AND(Raw!RD41=4,COUNTIF(Raw!RI41:RP41,5)=0),Raw!RD41&lt;&gt;4),OR(AND(Raw!RE41=4,COUNTIF(Raw!RI41:RP41,6)=0),Raw!RE41&lt;&gt;4),OR(AND(Raw!RF41=4,COUNTIF(Raw!RI41:RP41,7)=0),Raw!RF41&lt;&gt;4),OR(AND(Raw!RG41=4,COUNTIF(Raw!RI41:RP41,8)=0),Raw!RG41&lt;&gt;4)),"",1)))</f>
        <v/>
      </c>
      <c r="AX41" t="str">
        <f>IF(A41=0,"",IF(COUNTA(Raw!RQ41:SG41)=0,"",IF(AND(OR(AND(Raw!RQ41=4,COUNTIF(Raw!RZ41:SG41,1)=0),Raw!RQ41&lt;&gt;4),OR(AND(Raw!RR41=4,COUNTIF(Raw!RZ41:SG41,2)=0),Raw!RR41&lt;&gt;4),OR(AND(Raw!RS41=4,COUNTIF(Raw!RZ41:SG41,3)=0),Raw!RS41&lt;&gt;4),OR(AND(Raw!RT41=4,COUNTIF(Raw!RZ41:SG41,4)=0),Raw!RT41&lt;&gt;4),OR(AND(Raw!RU41=4,COUNTIF(Raw!RZ41:SG41,5)=0),Raw!RU41&lt;&gt;4),OR(AND(Raw!RV41=4,COUNTIF(Raw!RZ41:SG41,6)=0),Raw!RV41&lt;&gt;4),OR(AND(Raw!RW41=4,COUNTIF(Raw!RZ41:SG41,7)=0),Raw!RW41&lt;&gt;4),OR(AND(Raw!RX41=4,COUNTIF(Raw!RZ41:SG41,8)=0),Raw!RX41&lt;&gt;4)),"",1)))</f>
        <v/>
      </c>
      <c r="AY41" t="str">
        <f>IF(A41=0,"",IF(COUNTA(Raw!SH41:ST41)=0,"",IF(AND(OR(AND(Raw!SH41=4,COUNTIF(Raw!SO41:ST41,1)=0),Raw!SH41&lt;&gt;4),OR(AND(Raw!SI41=4,COUNTIF(Raw!SO41:ST41,2)=0),Raw!SI41&lt;&gt;4),OR(AND(Raw!SJ41=4,COUNTIF(Raw!SO41:ST41,3)=0),Raw!SJ41&lt;&gt;4),OR(AND(Raw!SK41=4,COUNTIF(Raw!SO41:ST41,4)=0),Raw!SK41&lt;&gt;4),OR(AND(Raw!SL41=4,COUNTIF(Raw!SO41:ST41,5)=0),Raw!SL41&lt;&gt;4),OR(AND(Raw!SM41=4,COUNTIF(Raw!SO41:ST41,6)=0),Raw!SM41&lt;&gt;4)),"",1)))</f>
        <v/>
      </c>
      <c r="AZ41" t="str">
        <f>IF(A41=0,"",IF(COUNTA(Raw!SU41:TG41)=0,"",IF(AND(OR(AND(Raw!SU41=4,COUNTIF(Raw!TB41:TG41,1)=0),Raw!SU41&lt;&gt;4),OR(AND(Raw!SV41=4,COUNTIF(Raw!TB41:TG41,2)=0),Raw!SV41&lt;&gt;4),OR(AND(Raw!SW41=4,COUNTIF(Raw!TB41:TG41,3)=0),Raw!SW41&lt;&gt;4),OR(AND(Raw!SX41=4,COUNTIF(Raw!TB41:TG41,4)=0),Raw!SX41&lt;&gt;4),OR(AND(Raw!SY41=4,COUNTIF(Raw!TB41:TG41,5)=0),Raw!SY41&lt;&gt;4),OR(AND(Raw!SZ41=4,COUNTIF(Raw!TB41:TG41,6)=0),Raw!SZ41&lt;&gt;4)),"",1)))</f>
        <v/>
      </c>
      <c r="BA41" t="str">
        <f>IF(A41=0,"",IF(COUNTA(Raw!TH41:TT41)=0,"",IF(AND(OR(AND(Raw!TH41=4,COUNTIF(Raw!TO41:TT41,1)=0),Raw!TH41&lt;&gt;4),OR(AND(Raw!TI41=4,COUNTIF(Raw!TO41:TT41,2)=0),Raw!TI41&lt;&gt;4),OR(AND(Raw!TJ41=4,COUNTIF(Raw!TO41:TT41,3)=0),Raw!TJ41&lt;&gt;4),OR(AND(Raw!TK41=4,COUNTIF(Raw!TO41:TT41,4)=0),Raw!TK41&lt;&gt;4),OR(AND(Raw!TL41=4,COUNTIF(Raw!TO41:TT41,5)=0),Raw!TL41&lt;&gt;4),OR(AND(Raw!TM41=4,COUNTIF(Raw!TO41:TT41,6)=0),Raw!TM41&lt;&gt;4)),"",1)))</f>
        <v/>
      </c>
      <c r="BB41" t="str">
        <f>IF(A41=0,"",IF(COUNTA(Raw!TU41:UI41)=0,"",IF(AND(OR(AND(Raw!TU41=4,COUNTIF(Raw!UC41:UI41,1)=0),Raw!TU41&lt;&gt;4),OR(AND(Raw!TV41=4,COUNTIF(Raw!UC41:UI41,2)=0),Raw!TV41&lt;&gt;4),OR(AND(Raw!TW41=4,COUNTIF(Raw!UC41:UI41,3)=0),Raw!TW41&lt;&gt;4),OR(AND(Raw!TX41=4,COUNTIF(Raw!UC41:UI41,4)=0),Raw!TX41&lt;&gt;4),OR(AND(Raw!TY41=4,COUNTIF(Raw!UC41:UI41,5)=0),Raw!TY41&lt;&gt;4),OR(AND(Raw!TZ41=4,COUNTIF(Raw!UC41:UI41,6)=0),Raw!TZ41&lt;&gt;4),OR(AND(Raw!UA41=4,COUNTIF(Raw!UC41:UI41,7)=0),Raw!UA41&lt;&gt;4)),"",1)))</f>
        <v/>
      </c>
      <c r="BC41" t="str">
        <f>IF(A41=0,"",IF(COUNTA(Raw!UJ41:UV41)=0,"",IF(AND(OR(AND(Raw!UJ41=4,COUNTIF(Raw!UQ41:UV41,1)=0),Raw!UJ41&lt;&gt;4),OR(AND(Raw!UK41=4,COUNTIF(Raw!UQ41:UV41,2)=0),Raw!UK41&lt;&gt;4),OR(AND(Raw!UL41=4,COUNTIF(Raw!UQ41:UV41,3)=0),Raw!UL41&lt;&gt;4),OR(AND(Raw!UM41=4,COUNTIF(Raw!UQ41:UV41,4)=0),Raw!UM41&lt;&gt;4),OR(AND(Raw!UN41=4,COUNTIF(Raw!UQ41:UV41,5)=0),Raw!UN41&lt;&gt;4),OR(AND(Raw!UO41=4,COUNTIF(Raw!UQ41:UV41,6)=0),Raw!UO41&lt;&gt;4)),"",1)))</f>
        <v/>
      </c>
      <c r="BD41" t="str">
        <f>IF(A41=0,"",IF(COUNTA(Raw!UW41:VG41)=0,"",IF(AND(OR(AND(Raw!UW41=4,COUNTIF(Raw!VC41:VG41,1)=0),Raw!UW41&lt;&gt;4),OR(AND(Raw!UX41=4,COUNTIF(Raw!VC41:VG41,2)=0),Raw!UX41&lt;&gt;4),OR(AND(Raw!UY41=4,COUNTIF(Raw!VC41:VG41,3)=0),Raw!UY41&lt;&gt;4),OR(AND(Raw!UZ41=4,COUNTIF(Raw!VC41:VG41,4)=0),Raw!UZ41&lt;&gt;4),OR(AND(Raw!VA41=4,COUNTIF(Raw!VC41:VG41,5)=0),Raw!VA41&lt;&gt;4)),"",1)))</f>
        <v/>
      </c>
      <c r="BE41" t="str">
        <f>IF(A41=0,"",IF(COUNTA(Raw!VH41:VP41)=0,"",
IF(AND(
OR(AND(Raw!VH41=4,COUNTIF(Raw!VM41:VP41,1)=0),Raw!VH41&lt;&gt;4),
OR(AND(Raw!VI41=4,COUNTIF(Raw!VM41:VP41,2)=0),Raw!VI41&lt;&gt;4),
OR(AND(Raw!VJ41=4,COUNTIF(Raw!VM41:VP41,3)=0),Raw!VJ41&lt;&gt;4),
OR(AND(Raw!VK41=4,COUNTIF(Raw!VM41:VP41,4)=0),Raw!VK41&lt;&gt;4)
),"",1)))</f>
        <v/>
      </c>
      <c r="BF41" t="str">
        <f>IF(A41=0,"",IF(COUNTA(Raw!VQ41:WK41)=0,"",
IF(AND(
OR(AND(Raw!VQ41=4,COUNTIF(Raw!WB41:WK41,1)=0),Raw!VQ41&lt;&gt;4),
OR(AND(Raw!VR41=4,COUNTIF(Raw!WB41:WK41,2)=0),Raw!VR41&lt;&gt;4),
OR(AND(Raw!VS41=4,COUNTIF(Raw!WB41:WK41,3)=0),Raw!VS41&lt;&gt;4),
OR(AND(Raw!VT41=4,COUNTIF(Raw!WB41:WK41,4)=0),Raw!VT41&lt;&gt;4),
OR(AND(Raw!VU41=4,COUNTIF(Raw!WB41:WK41,5)=0),Raw!VU41&lt;&gt;4),
OR(AND(Raw!VV41=4,COUNTIF(Raw!WB41:WK41,6)=0),Raw!VV41&lt;&gt;4),
OR(AND(Raw!VW41=4,COUNTIF(Raw!WB41:WK41,7)=0),Raw!VW41&lt;&gt;4),
OR(AND(Raw!VX41=4,COUNTIF(Raw!WB41:WK41,8)=0),Raw!VX41&lt;&gt;4),
OR(AND(Raw!VY41=4,COUNTIF(Raw!WB41:WK41,9)=0),Raw!VX41&lt;&gt;4),
OR(AND(Raw!VZ41=4,COUNTIF(Raw!WB41:WK41,10)=0),Raw!VZ41&lt;&gt;4)
),"",1)))</f>
        <v/>
      </c>
      <c r="BG41" t="str">
        <f>IF(A41=0,"",IF(COUNTA(Raw!WL41:XB41)=0,"",
IF(AND(
OR(AND(Raw!WL41=4,COUNTIF(Raw!WU41:XB41,1)=0),Raw!WL41&lt;&gt;4),
OR(AND(Raw!WM41=4,COUNTIF(Raw!WU41:XB41,2)=0),Raw!WM41&lt;&gt;4),
OR(AND(Raw!WN41=4,COUNTIF(Raw!WU41:XB41,3)=0),Raw!WN41&lt;&gt;4),
OR(AND(Raw!WO41=4,COUNTIF(Raw!WU41:XB41,4)=0),Raw!WO41&lt;&gt;4),
OR(AND(Raw!WP41=4,COUNTIF(Raw!WU41:XB41,5)=0),Raw!WP41&lt;&gt;4),
OR(AND(Raw!WQ41=4,COUNTIF(Raw!WU41:XB41,6)=0),Raw!WQ41&lt;&gt;4),
OR(AND(Raw!WR41=4,COUNTIF(Raw!WU41:XB41,7)=0),Raw!WR41&lt;&gt;4),
OR(AND(Raw!WS41=4,COUNTIF(Raw!WU41:XB41,8)=0),Raw!WS41&lt;&gt;4)
),"",1)))</f>
        <v/>
      </c>
      <c r="BH41" t="str">
        <f>IF(A41=0,"",IF(COUNTA(Raw!XC41:XK41)=0,"",
IF(AND(
OR(AND(Raw!XC41=4,COUNTIF(Raw!XH41:XK41,1)=0),Raw!XC41&lt;&gt;4),
OR(AND(Raw!XD41=4,COUNTIF(Raw!XH41:XK41,2)=0),Raw!XD41&lt;&gt;4),
OR(AND(Raw!XE41=4,COUNTIF(Raw!XH41:XK41,3)=0),Raw!XE41&lt;&gt;4),
OR(AND(Raw!XF41=4,COUNTIF(Raw!XH41:XK41,4)=0),Raw!XF41&lt;&gt;4)
),"",1)))</f>
        <v/>
      </c>
      <c r="BI41" t="str">
        <f>IF(A41=0,"",IF(COUNTA(Raw!XL41:XT41)=0,"",
IF(AND(
OR(AND(Raw!XL41=4,COUNTIF(Raw!XQ41:XT41,1)=0),Raw!XL41&lt;&gt;4),
OR(AND(Raw!XM41=4,COUNTIF(Raw!XQ41:XT41,2)=0),Raw!XM41&lt;&gt;4),
OR(AND(Raw!XN41=4,COUNTIF(Raw!XQ41:XT41,3)=0),Raw!XN41&lt;&gt;4),
OR(AND(Raw!XO41=4,COUNTIF(Raw!XQ41:XT41,4)=0),Raw!XO41&lt;&gt;4)
),"",1)))</f>
        <v/>
      </c>
      <c r="BJ41" t="str">
        <f>IF(A41=0,"",IF(COUNTA(Raw!XU41:YI41)=0,"",
IF(AND(
OR(AND(Raw!XU41=4,COUNTIF(Raw!YC41:YI41,1)=0),Raw!XU41&lt;&gt;4),
OR(AND(Raw!XV41=4,COUNTIF(Raw!YC41:YI41,2)=0),Raw!XV41&lt;&gt;4),
OR(AND(Raw!XW41=4,COUNTIF(Raw!YC41:YI41,3)=0),Raw!XW41&lt;&gt;4),
OR(AND(Raw!XX41=4,COUNTIF(Raw!YC41:YI41,4)=0),Raw!XX41&lt;&gt;4),
OR(AND(Raw!XY41=4,COUNTIF(Raw!YC41:YI41,5)=0),Raw!XY41&lt;&gt;4),
OR(AND(Raw!XZ41=4,COUNTIF(Raw!YC41:YI41,6)=0),Raw!XZ41&lt;&gt;4),
OR(AND(Raw!YA41=4,COUNTIF(Raw!YC41:YI41,7)=0),Raw!YA41&lt;&gt;4)
),"",1)))</f>
        <v/>
      </c>
      <c r="BK41" t="str">
        <f>IF(A41=0,"",IF(COUNTA(Raw!YJ41:YR41)=0,"",
IF(AND(
OR(AND(Raw!YJ41=4,COUNTIF(Raw!YO41:YR41,1)=0),Raw!YJ41&lt;&gt;4),
OR(AND(Raw!YK41=4,COUNTIF(Raw!YO41:YR41,2)=0),Raw!YK41&lt;&gt;4),
OR(AND(Raw!YL41=4,COUNTIF(Raw!YO41:YR41,3)=0),Raw!YL41&lt;&gt;4),
OR(AND(Raw!YM41=4,COUNTIF(Raw!YO41:YR41,4)=0),Raw!YM41&lt;&gt;4)
),"",1)))</f>
        <v/>
      </c>
      <c r="BL41" t="str">
        <f>IF(A41=0,"",IF(COUNTA(Raw!YS41:YU41)=0,"",IF(AND(Raw!YS41=4,ISBLANK(Raw!YU41)),"",IF(AND(Raw!YS41&lt;&gt;4,ISBLANK(Raw!YU41)=FALSE),"",1))))</f>
        <v/>
      </c>
    </row>
    <row r="42" spans="1:64">
      <c r="A42" s="20">
        <f>Raw!A42</f>
        <v>0</v>
      </c>
      <c r="B42" s="19" t="str">
        <f>IF(A42=0,"",IF(AND(Raw!AC42=1,COUNTA(Raw!AR42:IC42)&gt;0,COUNTA(Raw!ID42:YU42)=0),"",IF(AND(Raw!AC42=2,COUNTA(Raw!AR42:IC42)=0,COUNTA(Raw!ID42:MV42)&gt;0,COUNTA(Raw!MW42:YU42)=0),"",IF(AND(Raw!AC42=3,COUNTA(Raw!AP42:MV42)=0,COUNTA(Raw!MW42:YU42)&gt;0),"",1))))</f>
        <v/>
      </c>
      <c r="C42" s="19" t="str">
        <f>IF(A42=0,"",IF(AND(Raw!AK42=1,ISBLANK(Raw!AM42)=FALSE,ISBLANK(Raw!AO42)),"",IF(AND(Raw!AK42=2,ISBLANK(Raw!AM42),ISBLANK(Raw!AO42)=FALSE),"",1)))</f>
        <v/>
      </c>
      <c r="D42" s="19" t="str">
        <f>IF(A42=0,"",IF(COUNTA(Raw!AS42:AZ42)=0,"",IF(AND(Raw!AS42+Raw!AT42=100,Raw!AU42+Raw!AV42=100,Raw!AW42+Raw!AX42=100,Raw!AY42+Raw!AZ42=100),"",1)))</f>
        <v/>
      </c>
      <c r="E42" s="19" t="str">
        <f>IF(A42=0,"",IF(ISBLANK(Raw!AQ42),"",IF(Raw!AQ42=1,"",1)))</f>
        <v/>
      </c>
      <c r="F42" s="19" t="str">
        <f>IF(A42=0,"",IF(ISBLANK(Raw!AR42),"",IF(AND(Raw!AR42&gt;=0,Raw!AR42&lt;=100),"",1)))</f>
        <v/>
      </c>
      <c r="G42" s="19" t="str">
        <f>IF(A42=0,"",IF(AND(ISBLANK(Raw!BA42),ISBLANK(Raw!AS42)),"",IF(AND(Raw!AS42&gt;0,ISBLANK(Raw!BA42)=FALSE),"",1)))</f>
        <v/>
      </c>
      <c r="H42" s="19" t="str">
        <f>IF(A42=0,"",IF(COUNTA(Raw!BA42:BH42)=0,"",IF(AND(Raw!BA42=0,COUNTA(Raw!BB42:BH42)=0),"",IF(AND(Raw!BA42&gt;0,COUNTA(Raw!BB42:BH42)&gt;0),"",1))))</f>
        <v/>
      </c>
      <c r="I42" s="19" t="str">
        <f>IF(A42=0,"",IF(AND(ISBLANK(Raw!BI42),ISBLANK(Raw!BJ42)),"",IF(AND(Raw!BI42=1,ISBLANK(Raw!BJ42)=FALSE),"",IF(AND(Raw!BI42=2,ISBLANK(Raw!BJ42)),"",1))))</f>
        <v/>
      </c>
      <c r="J42" s="19" t="str">
        <f>IF(A42=0,"",IF(AND(ISBLANK(Raw!AT42),COUNTBLANK(Raw!BK42:BQ42)),"",IF(AND(Raw!AT42&gt;0,COUNTA(Raw!BK42:BQ42)&gt;0),"",IF(AND(Raw!AT42=0,COUNTA(Raw!BK42:BQ42)=0),"",1))))</f>
        <v/>
      </c>
      <c r="K42" s="19" t="str">
        <f>IF(A42=0,"",IF(AND(ISBLANK(Raw!AS42),COUNTA(Raw!BR42:BX42)=0),"",IF(AND(Raw!AS42&gt;0,COUNTA(Raw!BR42:BX42)&gt;0),"",IF(AND(Raw!AS42=0,COUNTA(Raw!BR42:BX42)=0),"",1))))</f>
        <v/>
      </c>
      <c r="L42" s="19" t="str">
        <f>IF(A42=0,"",IF(AND(COUNTA(Raw!BK42:BX42)=0,COUNTA(Raw!BY42:CH42)=0),"",IF(AND(COUNTIF(Raw!BK42:BX42,1)&gt;0,COUNTA(Raw!BY42:CH42)&gt;0),"",IF(AND(COUNTIF(Raw!BK42:BX42,1)=0,COUNTA(Raw!BY42:CH42)=0),"",1))))</f>
        <v/>
      </c>
      <c r="M42" s="19" t="str">
        <f>IF(A42=0,"",IF(AND(COUNTA(Raw!BK42:BX42)=0,COUNTA(Raw!CI42:CR42)),"",IF(AND(COUNTIF(Raw!BK42:BX42,3)&gt;0,COUNTA(Raw!CI42:CR42)&gt;0),"",IF(AND(COUNTIF(Raw!BK42:BX42,3)=0,COUNTA(Raw!CI42:CR42)=0),"",1))))</f>
        <v/>
      </c>
      <c r="N42" s="19" t="str">
        <f>IF(A42=0,"",IF(COUNTA(Raw!CS42:DF42)=0,"",IF(AND(COUNTIF(Raw!CS42:CV42,1)=1,COUNTA(Raw!CW42:DA42)&gt;0,COUNTA(Raw!DB42:DF42)=0),"",IF(AND(COUNTIF(Raw!CS42:CV42,2)=1,COUNTA(Raw!CW42:DA42)=0,COUNTA(Raw!DB42:DF42)&gt;0),"",IF(AND(COUNTA(Raw!CS42:CV42)&gt;0,COUNTA(Raw!CW42:DF42)=0),"",1)))))</f>
        <v/>
      </c>
      <c r="O42" s="19" t="str">
        <f>IF(A42=0,"",IF(COUNTA(Raw!DG42:DP42)=0,"",IF(AND(COUNTIF(Raw!BK42:BQ42,1)&gt;0,OR(COUNTIF(Raw!DG42:DP42,1)=1,COUNTIF(Raw!DG42:DP42,2)=1,COUNTIF(Raw!DG42:DP42,3)=1)),"",IF(AND(COUNTIF(Raw!BK42:BQ42,1)=0,AND(COUNTIF(Raw!DG42:DP42,1)=0,COUNTIF(Raw!DG42:DP42,2)=0,COUNTIF(Raw!DG42:DP42,3)=0)),"",1))))</f>
        <v/>
      </c>
      <c r="P42" s="19" t="str">
        <f>IF(A42=0,"",IF(COUNTA(Raw!DG42:DR42)=0,"",IF(AND(COUNTIF(Raw!DG42:DP42,4)=1,ISBLANK(Raw!DQ42)=FALSE,ISBLANK(Raw!DR42)),"",IF(AND(COUNTIF(Raw!DG42:DP42,7)=1,ISBLANK(Raw!DQ42),ISBLANK(Raw!DR42)=FALSE),"",IF(AND(COUNTA(Raw!DG42:DP42)&gt;0,COUNTIF(Raw!DG42:DP42,4)=0,COUNTIF(Raw!DG42:DP42,7)=0,COUNTA(Raw!DQ42:DR42)=0),"",1)))))</f>
        <v/>
      </c>
      <c r="Q42" s="19" t="str">
        <f>IF(A42=0,"",IF(AND(COUNTA(Raw!DS42:DU42)=0,COUNTA(Raw!BK42:BQ42)=0),"",IF(AND(COUNTIF(Raw!BK42:BQ42,1)&gt;0,COUNTA(Raw!DS42:DU42)&gt;0),"",IF(AND(COUNTIF(Raw!BK42:BQ42,1)=0,COUNTA(Raw!DS42:DU42)=0),"",1))))</f>
        <v/>
      </c>
      <c r="R42" s="19" t="str">
        <f>IF(A42=0,"",IF(AND(ISBLANK(Raw!AT42),ISBLANK(Raw!EJ42)),"",IF(AND(Raw!AT42&gt;0,ISBLANK(Raw!EJ42)=FALSE,Raw!EJ42&gt;=0,Raw!EJ42&lt;=7),"",IF(AND(Raw!AT42=0,ISBLANK(Raw!EJ42)),"",1))))</f>
        <v/>
      </c>
      <c r="S42" t="str">
        <f>IF(A42=0,"",IF(AND(ISBLANK(Raw!AS42),ISBLANK(Raw!EK42)),"",IF(AND(Raw!AS42&gt;0,ISBLANK(Raw!EK42)=FALSE),"",IF(AND(Raw!AS42=0,ISBLANK(Raw!EK42)),"",1))))</f>
        <v/>
      </c>
      <c r="T42" s="19" t="str">
        <f>IF(A42=0,"",IF(AND(ISBLANK(Raw!AT42),COUNTA(Raw!EL42:EQ42)=0),"",IF(AND(Raw!AT42&gt;0,COUNTA(Raw!EL42:EQ42)&gt;0),"",IF(AND(Raw!AT42=0,COUNTA(Raw!EL42:EQ42)=0),"",1))))</f>
        <v/>
      </c>
      <c r="U42" t="str">
        <f>IF(A42=0,"",IF(AND(ISBLANK(Raw!AT42),COUNTA(Raw!ER42:EU42)=0),"",IF(AND(Raw!AT42&gt;0,COUNTA(Raw!ER42:EU42)&gt;0),"",IF(AND(Raw!AT42=0,COUNTA(Raw!ER42:EU42)=0),"",1))))</f>
        <v/>
      </c>
      <c r="V42" t="str">
        <f>IF(A42=0,"",IF(AND(ISBLANK(Raw!AS42),COUNTA(Raw!EV42:FA42)=0),"",IF(AND(Raw!AS42&gt;0,COUNTA(Raw!EV42:FA42)&gt;0),"",IF(AND(Raw!AS42=0,COUNTA(Raw!EV42:FA42)=0),"",1))))</f>
        <v/>
      </c>
      <c r="W42" t="str">
        <f>IF(A42=0,"",IF(AND(ISBLANK(Raw!AS42),COUNTA(Raw!FB42:FE42)=0),"",IF(AND(Raw!AS42&gt;0,COUNTA(Raw!FB42:FE42)&gt;0),"",IF(AND(Raw!AS42=0,COUNTA(Raw!FB42:FE42)=0),"",1))))</f>
        <v/>
      </c>
      <c r="X42" t="str">
        <f>IF(A42=0,"",IF(AND(ISBLANK(Raw!AT42),COUNTA(Raw!FF42:FI42)=0),"",IF(AND(Raw!AT42&gt;0,COUNTA(Raw!FF42:FI42)&gt;0),"",IF(AND(Raw!AT42=0,COUNTA(Raw!FF42:FI42)=0),"",1))))</f>
        <v/>
      </c>
      <c r="Y42" t="str">
        <f>IF(A42=0,"",IF(AND(ISBLANK(Raw!AS42),COUNTA(Raw!FJ42:FM42)=0),"",IF(AND(Raw!AS42&gt;0,COUNTA(Raw!FJ42:FM42)&gt;0),"",IF(AND(Raw!AS42=0,COUNTA(Raw!FJ42:FM42)=0),"",1))))</f>
        <v/>
      </c>
      <c r="Z42" t="str">
        <f>IF(A42=0,"",IF(AND(COUNTA(Raw!FN42:FT42)=0,ISBLANK(Raw!FU42)),"",IF(AND(COUNTIF(Raw!FN42:FT42,1)&gt;0,ISBLANK(Raw!FU42)=FALSE),"",IF(AND(COUNTIF(Raw!FN42:FT42,1)=0,ISBLANK(Raw!FU42)),"",1))))</f>
        <v/>
      </c>
      <c r="AA42" s="19" t="str">
        <f>IF(A42=0,"",IF(AND(ISBLANK(Raw!BI42),COUNTA(Raw!FV42:GH42)=0),"",IF(AND(Raw!BI42&lt;&gt;1,COUNTIF(Raw!FV42:GH42,6)=0),"",IF(Raw!BI42=1,"",1))))</f>
        <v/>
      </c>
      <c r="AB42" t="str">
        <f>IF(A42=0,"",IF(AND(ISBLANK(Raw!GI42),COUNTA(Raw!GJ42:GQ42)=0),"",IF(AND(Raw!GI42=1,COUNTA(Raw!GJ42:GQ42)&gt;0),"",IF(AND(Raw!GI42=2,COUNTA(Raw!GJ42:GQ42)=0),"",1))))</f>
        <v/>
      </c>
      <c r="AC42" s="19" t="str">
        <f>IF(A42=0,"",IF(AND(COUNTA(Raw!GY42:HF42)=0,ISBLANK(Raw!HG42)),"",IF(AND(OR(COUNTIF(Raw!GY42:HE42,1)&gt;0,COUNTIF(Raw!GY42:HE42,2)&gt;0),ISBLANK(Raw!HG42)=FALSE),"",IF(AND(COUNTA(Raw!GY42:HF42)&gt;0,ISBLANK(Raw!HG42),COUNTIF(Raw!GY42:HE42,1)=0,COUNTIF(Raw!GY42:HE42,2)=0),"",1))))</f>
        <v/>
      </c>
      <c r="AD42" s="19" t="str">
        <f>IF(A42=0,"",IF(COUNTA(Raw!HU42:IB42)=0,"",IF(AND(Raw!AK42&lt;&gt;2,COUNTIF(Raw!HU42:IA42,2)=0,COUNTIF(Raw!HU42:IA42,3)=0),"",IF(Raw!AK42=2,"",1))))</f>
        <v/>
      </c>
      <c r="AE42" s="19" t="str">
        <f>IF(A42=0,"",IF(AND(Raw!AK42=2,ISBLANK(Raw!IC42)=FALSE),"",IF(AND(Raw!AK42&lt;&gt;2,ISBLANK(Raw!IC42)),"",1)))</f>
        <v/>
      </c>
      <c r="AF42" s="19" t="str">
        <f>IF(A42=0,"",IF(COUNTA(Raw!ID42:IF42)=0,"",IF(AND(MATCH(2023-Raw!ID42,Code!$A$3:$A$12,1)=Raw!IF42,2023-Raw!ID42=Raw!IE42),"",1)))</f>
        <v/>
      </c>
      <c r="AG42" s="19" t="str">
        <f>IF(A42=0,"",IF(COUNTA(Raw!IG42:II42)=0,"",IF(AND(Raw!IG42=4,ISBLANK(Raw!II42)=FALSE),"",IF(AND(Raw!IG42&lt;&gt;4,ISBLANK(Raw!II42)),"",1))))</f>
        <v/>
      </c>
      <c r="AH42" s="19" t="str">
        <f>IF(A42=0,"",IF(COUNTA(Raw!IJ42:IM42)=0,"",IF(AND(Raw!IJ42=1,ISBLANK(Raw!IK42)=FALSE),"",IF(AND(Raw!IJ42=2,COUNTA(Raw!IK42:IM42)&gt;0),"",1))))</f>
        <v/>
      </c>
      <c r="AI42" s="19" t="str">
        <f>IF(A42=0,"",IF(COUNTA(Raw!IK42:IM42)=0,"",IF(AND(Raw!IK42=1,ISBLANK(Raw!IL42)=FALSE),"",IF(AND(Raw!IK42=2,COUNTA(Raw!IL42:IM42)=0),"",1))))</f>
        <v/>
      </c>
      <c r="AJ42" s="19" t="str">
        <f>IF(A42=0,"",IF(COUNTA(Raw!JD42:JJ42)=0,"",IF(AND(Raw!JD42&gt;600,COUNTA(Raw!JE42:JI42)&gt;0),"",IF(AND(Raw!JD42&lt;=600,COUNTA(Raw!JE42:JJ42)=0),"",1))))</f>
        <v/>
      </c>
      <c r="AK42" s="19" t="str">
        <f>IF(A42=0,"",IF(COUNTA(Raw!JK42:KA42)=0,"",IF(AND(Raw!JK42=1,COUNTA(Raw!JM42:JV42)&gt;0),"",IF(AND(Raw!JK42=3,COUNTA(Raw!JM42:JV42)&gt;0,COUNTA(Raw!JW42:KA42)=0),"",IF(AND(ISBLANK(Raw!JK42)=FALSE,Raw!JK42&lt;&gt;1,Raw!JK42&lt;&gt;3,COUNTA(Raw!JM42:KA42)=0),"",1)))))</f>
        <v/>
      </c>
      <c r="AL42" s="19" t="str">
        <f>IF(A42=0,"",IF(COUNTA(Raw!JW42:KA42)=0,"",IF(AND(COUNTIF(Raw!JW42:JZ42,4)=0,COUNTA(Raw!JW42:JZ42)&gt;0,ISBLANK(Raw!KA42)=FALSE),"",IF(AND(COUNTIF(Raw!JW42:KA42,4)&gt;0,ISBLANK(Raw!KA42)),"",1))))</f>
        <v/>
      </c>
      <c r="AM42" s="19" t="str">
        <f>IF(A42=0,"",IF(COUNTA(Raw!KT42:KU42)=0,"",IF(AND(Raw!KT42=1,ISBLANK(Raw!KU42)=FALSE),"",IF(AND(Raw!KT42=2,ISBLANK(Raw!KU42)),"",1))))</f>
        <v/>
      </c>
      <c r="AN42" s="19" t="str">
        <f>IF(A42=0,"",IF(COUNTA(Raw!KX42:LF42)=0,"",IF(AND(COUNTIF(Raw!KX42:LB42,5)=1,COUNTA(Raw!KX42:LB42)=1,COUNTA(Raw!LC42:LF42)=0),"",IF(AND(COUNTIF(Raw!KX42:LB42,5)=0,COUNTA(Raw!KX42:LB42)&gt;0,COUNTA(Raw!LC42:LF42)&gt;0),"",1))))</f>
        <v/>
      </c>
      <c r="AO42" s="19" t="str">
        <f>IF(A42=0,"",IF(COUNTA(Raw!LM42:LU42)=0,"",IF(AND(Raw!LM42=1,ISBLANK(Raw!LN42)=FALSE,COUNTA(Raw!LO42:LU42)&gt;0),"",IF(AND(Raw!LM42=2,COUNTA(Raw!LN42:LU42)=0),"",1))))</f>
        <v/>
      </c>
      <c r="AP42" s="19" t="str">
        <f>IF(A42=0,"",IF(COUNTA(Raw!MY42:OG42)=0,"",IF(AND(Raw!MY42=2,COUNTA(Raw!MZ42:OG42)=0),"",IF(AND(Raw!MY42=1,COUNTA(Raw!MZ42:OG42)&gt;0),"",1))))</f>
        <v/>
      </c>
      <c r="AQ42" s="19" t="str">
        <f>IF(A42=0,"",IF(COUNTA(Raw!NC42:NW42)=0,"",IF(AND(COUNTIF(Raw!NC42:NG42,3)&gt;0,COUNTA(Raw!NH42:NQ42)&gt;0),"",IF(AND(COUNTA(Raw!NC42:NG42)&gt;0,COUNTIF(Raw!NC42:NG42,3)=0,COUNTA(Raw!NH42:NW42)=0),"",1))))</f>
        <v/>
      </c>
      <c r="AR42" s="19" t="str">
        <f>IF(A42=0,"",IF(COUNTA(Raw!NH42:NW42)=0,"",IF(AND(COUNTIF(Raw!NH42:NQ42,10)&gt;0,COUNTA(Raw!NR42:NW42)&gt;0),"",IF(AND(COUNTA(Raw!NH42:NQ42)&gt;0,COUNTIF(Raw!NH42:NQ42,10)=0,COUNTA(Raw!NR42:NY42)=0),"",1))))</f>
        <v/>
      </c>
      <c r="AS42" s="19" t="str">
        <f>IF(A42=0,"",IF(COUNTA(Raw!NY42:OG42)=0,"",IF(AND(Raw!NY42=1,COUNTA(Raw!NZ42:OG42)&gt;0),"",IF(AND(Raw!NY42=2,COUNTA(Raw!NZ42:OG42)=0),"",1))))</f>
        <v/>
      </c>
      <c r="AT42" s="19" t="str">
        <f>IF(A42=0,"",IF(COUNTA(Raw!OH42:OY42)=0,"",IF(AND(Raw!OH42=1,COUNTA(Raw!OI42:OY42)&gt;0),"",IF(AND(Raw!OH42=2,COUNTA(Raw!OI42:OY42)=0),"",1))))</f>
        <v/>
      </c>
      <c r="AU42" s="19" t="str">
        <f>IF(A42=0,"",IF(COUNTA(Raw!PR42:QB42)=0,"",
IF(AND(OR(AND(COUNTIF(Raw!PR42:QB42,1)=1,COUNTA(Raw!QI42:QY42)&gt;0),AND(COUNTIF(Raw!PR42:QB42,1)=0,COUNTA(Raw!QI42:QY42)=0)),OR(AND(COUNTIF(Raw!PR42:QB42,2)=1,COUNTA(Raw!QZ42:RP42)&gt;0),AND(COUNTIF(Raw!PR42:QB42,2)=0,COUNTA(Raw!QZ42:RP42)=0)),OR(AND(COUNTIF(Raw!PR42:QB42,3)=1,COUNTA(Raw!RQ42:SG42)&gt;0),AND(COUNTIF(Raw!PR42:QB42,3)=0,COUNTA(Raw!RQ42:SG42)=0)),OR(AND(COUNTIF(Raw!PR42:QB42,4)=1,COUNTA(Raw!SH42:ST42)&gt;0),AND(COUNTIF(Raw!PR42:QB42,4)=0,COUNTA(Raw!SH42:ST42)=0)),OR(AND(COUNTIF(Raw!PR42:QB42,5)=1,COUNTA(Raw!SU42:TG42)&gt;0),AND(COUNTIF(Raw!PR42:QB42,5)=0,COUNTA(Raw!SU42:TG42)=0)),OR(AND(COUNTIF(Raw!PR42:QB42,6)=1,COUNTA(Raw!TH42:TT42)&gt;0),AND(COUNTIF(Raw!PR42:QB42,6)=0,COUNTA(Raw!TH42:TT42)=0)),OR(AND(COUNTIF(Raw!PR42:QB42,7)=1,COUNTA(Raw!TU42:UI42)&gt;0),AND(COUNTIF(Raw!PR42:QB42,7)=0,COUNTA(Raw!TU42:UI42)=0)),OR(AND(COUNTIF(Raw!PR42:QB42,8)=1,COUNTA(Raw!UJ42:UV42)&gt;0),AND(COUNTIF(Raw!PR42:QB42,8)=0,COUNTA(Raw!UJ42:UV42)=0)),OR(AND(COUNTIF(Raw!PR42:QB42,9)=1,COUNTA(Raw!UW42:VG42)&gt;0),AND(COUNTIF(Raw!PR42:QB42,9)=0,COUNTA(Raw!UW42:VG42)=0)),OR(AND(COUNTIF(Raw!PR42:QB42,10)=1,COUNTA(Raw!VH42:VP42)&gt;0),AND(COUNTIF(Raw!PR42:QB42,10)=0,COUNTA(Raw!VH42:VP42)=0)),OR(AND(COUNTIF(Raw!PR42:QB42,11)=1,COUNTA(Raw!VQ42:WK42)&gt;0),AND(COUNTIF(Raw!PR42:QB42,11)=0,COUNTA(Raw!VQ42:WK42)=0))),"",1)))</f>
        <v/>
      </c>
      <c r="AV42" s="19" t="str">
        <f>IF(A42=0,"",IF(COUNTA(Raw!QI42:QY42)=0,"",IF(AND(OR(AND(Raw!QI42=4,COUNTIF(Raw!QR42:QY42,1)=0),Raw!QI42&lt;&gt;4),OR(AND(Raw!QJ42=4,COUNTIF(Raw!QR42:QY42,2)=0),Raw!QJ42&lt;&gt;4),OR(AND(Raw!QK42=4,COUNTIF(Raw!QR42:QY42,3)=0),Raw!QK42&lt;&gt;4),OR(AND(Raw!QL42=4,COUNTIF(Raw!QR42:QY42,4)=0),Raw!QL42&lt;&gt;4),OR(AND(Raw!QM42=4,COUNTIF(Raw!QR42:QY42,5)=0),Raw!QM42&lt;&gt;4),OR(AND(Raw!QN42=4,COUNTIF(Raw!QR42:QY42,6)=0),Raw!QN42&lt;&gt;4),OR(AND(Raw!QO42=4,COUNTIF(Raw!QR42:QY42,7)=0),Raw!QO42&lt;&gt;4),OR(AND(Raw!QP42=4,COUNTIF(Raw!QR42:QY42,8)=0),Raw!QP42&lt;&gt;4)),"",1)))</f>
        <v/>
      </c>
      <c r="AW42" t="str">
        <f>IF(A42=0,"",IF(COUNTA(Raw!QZ42:RP42)=0,"",IF(AND(OR(AND(Raw!QZ42=4,COUNTIF(Raw!RI42:RP42,1)=0),Raw!QZ42&lt;&gt;4),OR(AND(Raw!RA42=4,COUNTIF(Raw!RI42:RP42,2)=0),Raw!RA42&lt;&gt;4),OR(AND(Raw!RB42=4,COUNTIF(Raw!RI42:RP42,3)=0),Raw!RB42&lt;&gt;4),OR(AND(Raw!RC42=4,COUNTIF(Raw!RI42:RP42,4)=0),Raw!RC42&lt;&gt;4),OR(AND(Raw!RD42=4,COUNTIF(Raw!RI42:RP42,5)=0),Raw!RD42&lt;&gt;4),OR(AND(Raw!RE42=4,COUNTIF(Raw!RI42:RP42,6)=0),Raw!RE42&lt;&gt;4),OR(AND(Raw!RF42=4,COUNTIF(Raw!RI42:RP42,7)=0),Raw!RF42&lt;&gt;4),OR(AND(Raw!RG42=4,COUNTIF(Raw!RI42:RP42,8)=0),Raw!RG42&lt;&gt;4)),"",1)))</f>
        <v/>
      </c>
      <c r="AX42" t="str">
        <f>IF(A42=0,"",IF(COUNTA(Raw!RQ42:SG42)=0,"",IF(AND(OR(AND(Raw!RQ42=4,COUNTIF(Raw!RZ42:SG42,1)=0),Raw!RQ42&lt;&gt;4),OR(AND(Raw!RR42=4,COUNTIF(Raw!RZ42:SG42,2)=0),Raw!RR42&lt;&gt;4),OR(AND(Raw!RS42=4,COUNTIF(Raw!RZ42:SG42,3)=0),Raw!RS42&lt;&gt;4),OR(AND(Raw!RT42=4,COUNTIF(Raw!RZ42:SG42,4)=0),Raw!RT42&lt;&gt;4),OR(AND(Raw!RU42=4,COUNTIF(Raw!RZ42:SG42,5)=0),Raw!RU42&lt;&gt;4),OR(AND(Raw!RV42=4,COUNTIF(Raw!RZ42:SG42,6)=0),Raw!RV42&lt;&gt;4),OR(AND(Raw!RW42=4,COUNTIF(Raw!RZ42:SG42,7)=0),Raw!RW42&lt;&gt;4),OR(AND(Raw!RX42=4,COUNTIF(Raw!RZ42:SG42,8)=0),Raw!RX42&lt;&gt;4)),"",1)))</f>
        <v/>
      </c>
      <c r="AY42" t="str">
        <f>IF(A42=0,"",IF(COUNTA(Raw!SH42:ST42)=0,"",IF(AND(OR(AND(Raw!SH42=4,COUNTIF(Raw!SO42:ST42,1)=0),Raw!SH42&lt;&gt;4),OR(AND(Raw!SI42=4,COUNTIF(Raw!SO42:ST42,2)=0),Raw!SI42&lt;&gt;4),OR(AND(Raw!SJ42=4,COUNTIF(Raw!SO42:ST42,3)=0),Raw!SJ42&lt;&gt;4),OR(AND(Raw!SK42=4,COUNTIF(Raw!SO42:ST42,4)=0),Raw!SK42&lt;&gt;4),OR(AND(Raw!SL42=4,COUNTIF(Raw!SO42:ST42,5)=0),Raw!SL42&lt;&gt;4),OR(AND(Raw!SM42=4,COUNTIF(Raw!SO42:ST42,6)=0),Raw!SM42&lt;&gt;4)),"",1)))</f>
        <v/>
      </c>
      <c r="AZ42" t="str">
        <f>IF(A42=0,"",IF(COUNTA(Raw!SU42:TG42)=0,"",IF(AND(OR(AND(Raw!SU42=4,COUNTIF(Raw!TB42:TG42,1)=0),Raw!SU42&lt;&gt;4),OR(AND(Raw!SV42=4,COUNTIF(Raw!TB42:TG42,2)=0),Raw!SV42&lt;&gt;4),OR(AND(Raw!SW42=4,COUNTIF(Raw!TB42:TG42,3)=0),Raw!SW42&lt;&gt;4),OR(AND(Raw!SX42=4,COUNTIF(Raw!TB42:TG42,4)=0),Raw!SX42&lt;&gt;4),OR(AND(Raw!SY42=4,COUNTIF(Raw!TB42:TG42,5)=0),Raw!SY42&lt;&gt;4),OR(AND(Raw!SZ42=4,COUNTIF(Raw!TB42:TG42,6)=0),Raw!SZ42&lt;&gt;4)),"",1)))</f>
        <v/>
      </c>
      <c r="BA42" t="str">
        <f>IF(A42=0,"",IF(COUNTA(Raw!TH42:TT42)=0,"",IF(AND(OR(AND(Raw!TH42=4,COUNTIF(Raw!TO42:TT42,1)=0),Raw!TH42&lt;&gt;4),OR(AND(Raw!TI42=4,COUNTIF(Raw!TO42:TT42,2)=0),Raw!TI42&lt;&gt;4),OR(AND(Raw!TJ42=4,COUNTIF(Raw!TO42:TT42,3)=0),Raw!TJ42&lt;&gt;4),OR(AND(Raw!TK42=4,COUNTIF(Raw!TO42:TT42,4)=0),Raw!TK42&lt;&gt;4),OR(AND(Raw!TL42=4,COUNTIF(Raw!TO42:TT42,5)=0),Raw!TL42&lt;&gt;4),OR(AND(Raw!TM42=4,COUNTIF(Raw!TO42:TT42,6)=0),Raw!TM42&lt;&gt;4)),"",1)))</f>
        <v/>
      </c>
      <c r="BB42" t="str">
        <f>IF(A42=0,"",IF(COUNTA(Raw!TU42:UI42)=0,"",IF(AND(OR(AND(Raw!TU42=4,COUNTIF(Raw!UC42:UI42,1)=0),Raw!TU42&lt;&gt;4),OR(AND(Raw!TV42=4,COUNTIF(Raw!UC42:UI42,2)=0),Raw!TV42&lt;&gt;4),OR(AND(Raw!TW42=4,COUNTIF(Raw!UC42:UI42,3)=0),Raw!TW42&lt;&gt;4),OR(AND(Raw!TX42=4,COUNTIF(Raw!UC42:UI42,4)=0),Raw!TX42&lt;&gt;4),OR(AND(Raw!TY42=4,COUNTIF(Raw!UC42:UI42,5)=0),Raw!TY42&lt;&gt;4),OR(AND(Raw!TZ42=4,COUNTIF(Raw!UC42:UI42,6)=0),Raw!TZ42&lt;&gt;4),OR(AND(Raw!UA42=4,COUNTIF(Raw!UC42:UI42,7)=0),Raw!UA42&lt;&gt;4)),"",1)))</f>
        <v/>
      </c>
      <c r="BC42" t="str">
        <f>IF(A42=0,"",IF(COUNTA(Raw!UJ42:UV42)=0,"",IF(AND(OR(AND(Raw!UJ42=4,COUNTIF(Raw!UQ42:UV42,1)=0),Raw!UJ42&lt;&gt;4),OR(AND(Raw!UK42=4,COUNTIF(Raw!UQ42:UV42,2)=0),Raw!UK42&lt;&gt;4),OR(AND(Raw!UL42=4,COUNTIF(Raw!UQ42:UV42,3)=0),Raw!UL42&lt;&gt;4),OR(AND(Raw!UM42=4,COUNTIF(Raw!UQ42:UV42,4)=0),Raw!UM42&lt;&gt;4),OR(AND(Raw!UN42=4,COUNTIF(Raw!UQ42:UV42,5)=0),Raw!UN42&lt;&gt;4),OR(AND(Raw!UO42=4,COUNTIF(Raw!UQ42:UV42,6)=0),Raw!UO42&lt;&gt;4)),"",1)))</f>
        <v/>
      </c>
      <c r="BD42" t="str">
        <f>IF(A42=0,"",IF(COUNTA(Raw!UW42:VG42)=0,"",IF(AND(OR(AND(Raw!UW42=4,COUNTIF(Raw!VC42:VG42,1)=0),Raw!UW42&lt;&gt;4),OR(AND(Raw!UX42=4,COUNTIF(Raw!VC42:VG42,2)=0),Raw!UX42&lt;&gt;4),OR(AND(Raw!UY42=4,COUNTIF(Raw!VC42:VG42,3)=0),Raw!UY42&lt;&gt;4),OR(AND(Raw!UZ42=4,COUNTIF(Raw!VC42:VG42,4)=0),Raw!UZ42&lt;&gt;4),OR(AND(Raw!VA42=4,COUNTIF(Raw!VC42:VG42,5)=0),Raw!VA42&lt;&gt;4)),"",1)))</f>
        <v/>
      </c>
      <c r="BE42" t="str">
        <f>IF(A42=0,"",IF(COUNTA(Raw!VH42:VP42)=0,"",
IF(AND(
OR(AND(Raw!VH42=4,COUNTIF(Raw!VM42:VP42,1)=0),Raw!VH42&lt;&gt;4),
OR(AND(Raw!VI42=4,COUNTIF(Raw!VM42:VP42,2)=0),Raw!VI42&lt;&gt;4),
OR(AND(Raw!VJ42=4,COUNTIF(Raw!VM42:VP42,3)=0),Raw!VJ42&lt;&gt;4),
OR(AND(Raw!VK42=4,COUNTIF(Raw!VM42:VP42,4)=0),Raw!VK42&lt;&gt;4)
),"",1)))</f>
        <v/>
      </c>
      <c r="BF42" t="str">
        <f>IF(A42=0,"",IF(COUNTA(Raw!VQ42:WK42)=0,"",
IF(AND(
OR(AND(Raw!VQ42=4,COUNTIF(Raw!WB42:WK42,1)=0),Raw!VQ42&lt;&gt;4),
OR(AND(Raw!VR42=4,COUNTIF(Raw!WB42:WK42,2)=0),Raw!VR42&lt;&gt;4),
OR(AND(Raw!VS42=4,COUNTIF(Raw!WB42:WK42,3)=0),Raw!VS42&lt;&gt;4),
OR(AND(Raw!VT42=4,COUNTIF(Raw!WB42:WK42,4)=0),Raw!VT42&lt;&gt;4),
OR(AND(Raw!VU42=4,COUNTIF(Raw!WB42:WK42,5)=0),Raw!VU42&lt;&gt;4),
OR(AND(Raw!VV42=4,COUNTIF(Raw!WB42:WK42,6)=0),Raw!VV42&lt;&gt;4),
OR(AND(Raw!VW42=4,COUNTIF(Raw!WB42:WK42,7)=0),Raw!VW42&lt;&gt;4),
OR(AND(Raw!VX42=4,COUNTIF(Raw!WB42:WK42,8)=0),Raw!VX42&lt;&gt;4),
OR(AND(Raw!VY42=4,COUNTIF(Raw!WB42:WK42,9)=0),Raw!VX42&lt;&gt;4),
OR(AND(Raw!VZ42=4,COUNTIF(Raw!WB42:WK42,10)=0),Raw!VZ42&lt;&gt;4)
),"",1)))</f>
        <v/>
      </c>
      <c r="BG42" t="str">
        <f>IF(A42=0,"",IF(COUNTA(Raw!WL42:XB42)=0,"",
IF(AND(
OR(AND(Raw!WL42=4,COUNTIF(Raw!WU42:XB42,1)=0),Raw!WL42&lt;&gt;4),
OR(AND(Raw!WM42=4,COUNTIF(Raw!WU42:XB42,2)=0),Raw!WM42&lt;&gt;4),
OR(AND(Raw!WN42=4,COUNTIF(Raw!WU42:XB42,3)=0),Raw!WN42&lt;&gt;4),
OR(AND(Raw!WO42=4,COUNTIF(Raw!WU42:XB42,4)=0),Raw!WO42&lt;&gt;4),
OR(AND(Raw!WP42=4,COUNTIF(Raw!WU42:XB42,5)=0),Raw!WP42&lt;&gt;4),
OR(AND(Raw!WQ42=4,COUNTIF(Raw!WU42:XB42,6)=0),Raw!WQ42&lt;&gt;4),
OR(AND(Raw!WR42=4,COUNTIF(Raw!WU42:XB42,7)=0),Raw!WR42&lt;&gt;4),
OR(AND(Raw!WS42=4,COUNTIF(Raw!WU42:XB42,8)=0),Raw!WS42&lt;&gt;4)
),"",1)))</f>
        <v/>
      </c>
      <c r="BH42" t="str">
        <f>IF(A42=0,"",IF(COUNTA(Raw!XC42:XK42)=0,"",
IF(AND(
OR(AND(Raw!XC42=4,COUNTIF(Raw!XH42:XK42,1)=0),Raw!XC42&lt;&gt;4),
OR(AND(Raw!XD42=4,COUNTIF(Raw!XH42:XK42,2)=0),Raw!XD42&lt;&gt;4),
OR(AND(Raw!XE42=4,COUNTIF(Raw!XH42:XK42,3)=0),Raw!XE42&lt;&gt;4),
OR(AND(Raw!XF42=4,COUNTIF(Raw!XH42:XK42,4)=0),Raw!XF42&lt;&gt;4)
),"",1)))</f>
        <v/>
      </c>
      <c r="BI42" t="str">
        <f>IF(A42=0,"",IF(COUNTA(Raw!XL42:XT42)=0,"",
IF(AND(
OR(AND(Raw!XL42=4,COUNTIF(Raw!XQ42:XT42,1)=0),Raw!XL42&lt;&gt;4),
OR(AND(Raw!XM42=4,COUNTIF(Raw!XQ42:XT42,2)=0),Raw!XM42&lt;&gt;4),
OR(AND(Raw!XN42=4,COUNTIF(Raw!XQ42:XT42,3)=0),Raw!XN42&lt;&gt;4),
OR(AND(Raw!XO42=4,COUNTIF(Raw!XQ42:XT42,4)=0),Raw!XO42&lt;&gt;4)
),"",1)))</f>
        <v/>
      </c>
      <c r="BJ42" t="str">
        <f>IF(A42=0,"",IF(COUNTA(Raw!XU42:YI42)=0,"",
IF(AND(
OR(AND(Raw!XU42=4,COUNTIF(Raw!YC42:YI42,1)=0),Raw!XU42&lt;&gt;4),
OR(AND(Raw!XV42=4,COUNTIF(Raw!YC42:YI42,2)=0),Raw!XV42&lt;&gt;4),
OR(AND(Raw!XW42=4,COUNTIF(Raw!YC42:YI42,3)=0),Raw!XW42&lt;&gt;4),
OR(AND(Raw!XX42=4,COUNTIF(Raw!YC42:YI42,4)=0),Raw!XX42&lt;&gt;4),
OR(AND(Raw!XY42=4,COUNTIF(Raw!YC42:YI42,5)=0),Raw!XY42&lt;&gt;4),
OR(AND(Raw!XZ42=4,COUNTIF(Raw!YC42:YI42,6)=0),Raw!XZ42&lt;&gt;4),
OR(AND(Raw!YA42=4,COUNTIF(Raw!YC42:YI42,7)=0),Raw!YA42&lt;&gt;4)
),"",1)))</f>
        <v/>
      </c>
      <c r="BK42" t="str">
        <f>IF(A42=0,"",IF(COUNTA(Raw!YJ42:YR42)=0,"",
IF(AND(
OR(AND(Raw!YJ42=4,COUNTIF(Raw!YO42:YR42,1)=0),Raw!YJ42&lt;&gt;4),
OR(AND(Raw!YK42=4,COUNTIF(Raw!YO42:YR42,2)=0),Raw!YK42&lt;&gt;4),
OR(AND(Raw!YL42=4,COUNTIF(Raw!YO42:YR42,3)=0),Raw!YL42&lt;&gt;4),
OR(AND(Raw!YM42=4,COUNTIF(Raw!YO42:YR42,4)=0),Raw!YM42&lt;&gt;4)
),"",1)))</f>
        <v/>
      </c>
      <c r="BL42" t="str">
        <f>IF(A42=0,"",IF(COUNTA(Raw!YS42:YU42)=0,"",IF(AND(Raw!YS42=4,ISBLANK(Raw!YU42)),"",IF(AND(Raw!YS42&lt;&gt;4,ISBLANK(Raw!YU42)=FALSE),"",1))))</f>
        <v/>
      </c>
    </row>
    <row r="43" spans="1:64">
      <c r="A43" s="20">
        <f>Raw!A43</f>
        <v>0</v>
      </c>
      <c r="B43" s="19" t="str">
        <f>IF(A43=0,"",IF(AND(Raw!AC43=1,COUNTA(Raw!AR43:IC43)&gt;0,COUNTA(Raw!ID43:YU43)=0),"",IF(AND(Raw!AC43=2,COUNTA(Raw!AR43:IC43)=0,COUNTA(Raw!ID43:MV43)&gt;0,COUNTA(Raw!MW43:YU43)=0),"",IF(AND(Raw!AC43=3,COUNTA(Raw!AP43:MV43)=0,COUNTA(Raw!MW43:YU43)&gt;0),"",1))))</f>
        <v/>
      </c>
      <c r="C43" s="19" t="str">
        <f>IF(A43=0,"",IF(AND(Raw!AK43=1,ISBLANK(Raw!AM43)=FALSE,ISBLANK(Raw!AO43)),"",IF(AND(Raw!AK43=2,ISBLANK(Raw!AM43),ISBLANK(Raw!AO43)=FALSE),"",1)))</f>
        <v/>
      </c>
      <c r="D43" s="19" t="str">
        <f>IF(A43=0,"",IF(COUNTA(Raw!AS43:AZ43)=0,"",IF(AND(Raw!AS43+Raw!AT43=100,Raw!AU43+Raw!AV43=100,Raw!AW43+Raw!AX43=100,Raw!AY43+Raw!AZ43=100),"",1)))</f>
        <v/>
      </c>
      <c r="E43" s="19" t="str">
        <f>IF(A43=0,"",IF(ISBLANK(Raw!AQ43),"",IF(Raw!AQ43=1,"",1)))</f>
        <v/>
      </c>
      <c r="F43" s="19" t="str">
        <f>IF(A43=0,"",IF(ISBLANK(Raw!AR43),"",IF(AND(Raw!AR43&gt;=0,Raw!AR43&lt;=100),"",1)))</f>
        <v/>
      </c>
      <c r="G43" s="19" t="str">
        <f>IF(A43=0,"",IF(AND(ISBLANK(Raw!BA43),ISBLANK(Raw!AS43)),"",IF(AND(Raw!AS43&gt;0,ISBLANK(Raw!BA43)=FALSE),"",1)))</f>
        <v/>
      </c>
      <c r="H43" s="19" t="str">
        <f>IF(A43=0,"",IF(COUNTA(Raw!BA43:BH43)=0,"",IF(AND(Raw!BA43=0,COUNTA(Raw!BB43:BH43)=0),"",IF(AND(Raw!BA43&gt;0,COUNTA(Raw!BB43:BH43)&gt;0),"",1))))</f>
        <v/>
      </c>
      <c r="I43" s="19" t="str">
        <f>IF(A43=0,"",IF(AND(ISBLANK(Raw!BI43),ISBLANK(Raw!BJ43)),"",IF(AND(Raw!BI43=1,ISBLANK(Raw!BJ43)=FALSE),"",IF(AND(Raw!BI43=2,ISBLANK(Raw!BJ43)),"",1))))</f>
        <v/>
      </c>
      <c r="J43" s="19" t="str">
        <f>IF(A43=0,"",IF(AND(ISBLANK(Raw!AT43),COUNTBLANK(Raw!BK43:BQ43)),"",IF(AND(Raw!AT43&gt;0,COUNTA(Raw!BK43:BQ43)&gt;0),"",IF(AND(Raw!AT43=0,COUNTA(Raw!BK43:BQ43)=0),"",1))))</f>
        <v/>
      </c>
      <c r="K43" s="19" t="str">
        <f>IF(A43=0,"",IF(AND(ISBLANK(Raw!AS43),COUNTA(Raw!BR43:BX43)=0),"",IF(AND(Raw!AS43&gt;0,COUNTA(Raw!BR43:BX43)&gt;0),"",IF(AND(Raw!AS43=0,COUNTA(Raw!BR43:BX43)=0),"",1))))</f>
        <v/>
      </c>
      <c r="L43" s="19" t="str">
        <f>IF(A43=0,"",IF(AND(COUNTA(Raw!BK43:BX43)=0,COUNTA(Raw!BY43:CH43)=0),"",IF(AND(COUNTIF(Raw!BK43:BX43,1)&gt;0,COUNTA(Raw!BY43:CH43)&gt;0),"",IF(AND(COUNTIF(Raw!BK43:BX43,1)=0,COUNTA(Raw!BY43:CH43)=0),"",1))))</f>
        <v/>
      </c>
      <c r="M43" s="19" t="str">
        <f>IF(A43=0,"",IF(AND(COUNTA(Raw!BK43:BX43)=0,COUNTA(Raw!CI43:CR43)),"",IF(AND(COUNTIF(Raw!BK43:BX43,3)&gt;0,COUNTA(Raw!CI43:CR43)&gt;0),"",IF(AND(COUNTIF(Raw!BK43:BX43,3)=0,COUNTA(Raw!CI43:CR43)=0),"",1))))</f>
        <v/>
      </c>
      <c r="N43" s="19" t="str">
        <f>IF(A43=0,"",IF(COUNTA(Raw!CS43:DF43)=0,"",IF(AND(COUNTIF(Raw!CS43:CV43,1)=1,COUNTA(Raw!CW43:DA43)&gt;0,COUNTA(Raw!DB43:DF43)=0),"",IF(AND(COUNTIF(Raw!CS43:CV43,2)=1,COUNTA(Raw!CW43:DA43)=0,COUNTA(Raw!DB43:DF43)&gt;0),"",IF(AND(COUNTA(Raw!CS43:CV43)&gt;0,COUNTA(Raw!CW43:DF43)=0),"",1)))))</f>
        <v/>
      </c>
      <c r="O43" s="19" t="str">
        <f>IF(A43=0,"",IF(COUNTA(Raw!DG43:DP43)=0,"",IF(AND(COUNTIF(Raw!BK43:BQ43,1)&gt;0,OR(COUNTIF(Raw!DG43:DP43,1)=1,COUNTIF(Raw!DG43:DP43,2)=1,COUNTIF(Raw!DG43:DP43,3)=1)),"",IF(AND(COUNTIF(Raw!BK43:BQ43,1)=0,AND(COUNTIF(Raw!DG43:DP43,1)=0,COUNTIF(Raw!DG43:DP43,2)=0,COUNTIF(Raw!DG43:DP43,3)=0)),"",1))))</f>
        <v/>
      </c>
      <c r="P43" s="19" t="str">
        <f>IF(A43=0,"",IF(COUNTA(Raw!DG43:DR43)=0,"",IF(AND(COUNTIF(Raw!DG43:DP43,4)=1,ISBLANK(Raw!DQ43)=FALSE,ISBLANK(Raw!DR43)),"",IF(AND(COUNTIF(Raw!DG43:DP43,7)=1,ISBLANK(Raw!DQ43),ISBLANK(Raw!DR43)=FALSE),"",IF(AND(COUNTA(Raw!DG43:DP43)&gt;0,COUNTIF(Raw!DG43:DP43,4)=0,COUNTIF(Raw!DG43:DP43,7)=0,COUNTA(Raw!DQ43:DR43)=0),"",1)))))</f>
        <v/>
      </c>
      <c r="Q43" s="19" t="str">
        <f>IF(A43=0,"",IF(AND(COUNTA(Raw!DS43:DU43)=0,COUNTA(Raw!BK43:BQ43)=0),"",IF(AND(COUNTIF(Raw!BK43:BQ43,1)&gt;0,COUNTA(Raw!DS43:DU43)&gt;0),"",IF(AND(COUNTIF(Raw!BK43:BQ43,1)=0,COUNTA(Raw!DS43:DU43)=0),"",1))))</f>
        <v/>
      </c>
      <c r="R43" s="19" t="str">
        <f>IF(A43=0,"",IF(AND(ISBLANK(Raw!AT43),ISBLANK(Raw!EJ43)),"",IF(AND(Raw!AT43&gt;0,ISBLANK(Raw!EJ43)=FALSE,Raw!EJ43&gt;=0,Raw!EJ43&lt;=7),"",IF(AND(Raw!AT43=0,ISBLANK(Raw!EJ43)),"",1))))</f>
        <v/>
      </c>
      <c r="S43" t="str">
        <f>IF(A43=0,"",IF(AND(ISBLANK(Raw!AS43),ISBLANK(Raw!EK43)),"",IF(AND(Raw!AS43&gt;0,ISBLANK(Raw!EK43)=FALSE),"",IF(AND(Raw!AS43=0,ISBLANK(Raw!EK43)),"",1))))</f>
        <v/>
      </c>
      <c r="T43" s="19" t="str">
        <f>IF(A43=0,"",IF(AND(ISBLANK(Raw!AT43),COUNTA(Raw!EL43:EQ43)=0),"",IF(AND(Raw!AT43&gt;0,COUNTA(Raw!EL43:EQ43)&gt;0),"",IF(AND(Raw!AT43=0,COUNTA(Raw!EL43:EQ43)=0),"",1))))</f>
        <v/>
      </c>
      <c r="U43" t="str">
        <f>IF(A43=0,"",IF(AND(ISBLANK(Raw!AT43),COUNTA(Raw!ER43:EU43)=0),"",IF(AND(Raw!AT43&gt;0,COUNTA(Raw!ER43:EU43)&gt;0),"",IF(AND(Raw!AT43=0,COUNTA(Raw!ER43:EU43)=0),"",1))))</f>
        <v/>
      </c>
      <c r="V43" t="str">
        <f>IF(A43=0,"",IF(AND(ISBLANK(Raw!AS43),COUNTA(Raw!EV43:FA43)=0),"",IF(AND(Raw!AS43&gt;0,COUNTA(Raw!EV43:FA43)&gt;0),"",IF(AND(Raw!AS43=0,COUNTA(Raw!EV43:FA43)=0),"",1))))</f>
        <v/>
      </c>
      <c r="W43" t="str">
        <f>IF(A43=0,"",IF(AND(ISBLANK(Raw!AS43),COUNTA(Raw!FB43:FE43)=0),"",IF(AND(Raw!AS43&gt;0,COUNTA(Raw!FB43:FE43)&gt;0),"",IF(AND(Raw!AS43=0,COUNTA(Raw!FB43:FE43)=0),"",1))))</f>
        <v/>
      </c>
      <c r="X43" t="str">
        <f>IF(A43=0,"",IF(AND(ISBLANK(Raw!AT43),COUNTA(Raw!FF43:FI43)=0),"",IF(AND(Raw!AT43&gt;0,COUNTA(Raw!FF43:FI43)&gt;0),"",IF(AND(Raw!AT43=0,COUNTA(Raw!FF43:FI43)=0),"",1))))</f>
        <v/>
      </c>
      <c r="Y43" t="str">
        <f>IF(A43=0,"",IF(AND(ISBLANK(Raw!AS43),COUNTA(Raw!FJ43:FM43)=0),"",IF(AND(Raw!AS43&gt;0,COUNTA(Raw!FJ43:FM43)&gt;0),"",IF(AND(Raw!AS43=0,COUNTA(Raw!FJ43:FM43)=0),"",1))))</f>
        <v/>
      </c>
      <c r="Z43" t="str">
        <f>IF(A43=0,"",IF(AND(COUNTA(Raw!FN43:FT43)=0,ISBLANK(Raw!FU43)),"",IF(AND(COUNTIF(Raw!FN43:FT43,1)&gt;0,ISBLANK(Raw!FU43)=FALSE),"",IF(AND(COUNTIF(Raw!FN43:FT43,1)=0,ISBLANK(Raw!FU43)),"",1))))</f>
        <v/>
      </c>
      <c r="AA43" s="19" t="str">
        <f>IF(A43=0,"",IF(AND(ISBLANK(Raw!BI43),COUNTA(Raw!FV43:GH43)=0),"",IF(AND(Raw!BI43&lt;&gt;1,COUNTIF(Raw!FV43:GH43,6)=0),"",IF(Raw!BI43=1,"",1))))</f>
        <v/>
      </c>
      <c r="AB43" t="str">
        <f>IF(A43=0,"",IF(AND(ISBLANK(Raw!GI43),COUNTA(Raw!GJ43:GQ43)=0),"",IF(AND(Raw!GI43=1,COUNTA(Raw!GJ43:GQ43)&gt;0),"",IF(AND(Raw!GI43=2,COUNTA(Raw!GJ43:GQ43)=0),"",1))))</f>
        <v/>
      </c>
      <c r="AC43" s="19" t="str">
        <f>IF(A43=0,"",IF(AND(COUNTA(Raw!GY43:HF43)=0,ISBLANK(Raw!HG43)),"",IF(AND(OR(COUNTIF(Raw!GY43:HE43,1)&gt;0,COUNTIF(Raw!GY43:HE43,2)&gt;0),ISBLANK(Raw!HG43)=FALSE),"",IF(AND(COUNTA(Raw!GY43:HF43)&gt;0,ISBLANK(Raw!HG43),COUNTIF(Raw!GY43:HE43,1)=0,COUNTIF(Raw!GY43:HE43,2)=0),"",1))))</f>
        <v/>
      </c>
      <c r="AD43" s="19" t="str">
        <f>IF(A43=0,"",IF(COUNTA(Raw!HU43:IB43)=0,"",IF(AND(Raw!AK43&lt;&gt;2,COUNTIF(Raw!HU43:IA43,2)=0,COUNTIF(Raw!HU43:IA43,3)=0),"",IF(Raw!AK43=2,"",1))))</f>
        <v/>
      </c>
      <c r="AE43" s="19" t="str">
        <f>IF(A43=0,"",IF(AND(Raw!AK43=2,ISBLANK(Raw!IC43)=FALSE),"",IF(AND(Raw!AK43&lt;&gt;2,ISBLANK(Raw!IC43)),"",1)))</f>
        <v/>
      </c>
      <c r="AF43" s="19" t="str">
        <f>IF(A43=0,"",IF(COUNTA(Raw!ID43:IF43)=0,"",IF(AND(MATCH(2023-Raw!ID43,Code!$A$3:$A$12,1)=Raw!IF43,2023-Raw!ID43=Raw!IE43),"",1)))</f>
        <v/>
      </c>
      <c r="AG43" s="19" t="str">
        <f>IF(A43=0,"",IF(COUNTA(Raw!IG43:II43)=0,"",IF(AND(Raw!IG43=4,ISBLANK(Raw!II43)=FALSE),"",IF(AND(Raw!IG43&lt;&gt;4,ISBLANK(Raw!II43)),"",1))))</f>
        <v/>
      </c>
      <c r="AH43" s="19" t="str">
        <f>IF(A43=0,"",IF(COUNTA(Raw!IJ43:IM43)=0,"",IF(AND(Raw!IJ43=1,ISBLANK(Raw!IK43)=FALSE),"",IF(AND(Raw!IJ43=2,COUNTA(Raw!IK43:IM43)&gt;0),"",1))))</f>
        <v/>
      </c>
      <c r="AI43" s="19" t="str">
        <f>IF(A43=0,"",IF(COUNTA(Raw!IK43:IM43)=0,"",IF(AND(Raw!IK43=1,ISBLANK(Raw!IL43)=FALSE),"",IF(AND(Raw!IK43=2,COUNTA(Raw!IL43:IM43)=0),"",1))))</f>
        <v/>
      </c>
      <c r="AJ43" s="19" t="str">
        <f>IF(A43=0,"",IF(COUNTA(Raw!JD43:JJ43)=0,"",IF(AND(Raw!JD43&gt;600,COUNTA(Raw!JE43:JI43)&gt;0),"",IF(AND(Raw!JD43&lt;=600,COUNTA(Raw!JE43:JJ43)=0),"",1))))</f>
        <v/>
      </c>
      <c r="AK43" s="19" t="str">
        <f>IF(A43=0,"",IF(COUNTA(Raw!JK43:KA43)=0,"",IF(AND(Raw!JK43=1,COUNTA(Raw!JM43:JV43)&gt;0),"",IF(AND(Raw!JK43=3,COUNTA(Raw!JM43:JV43)&gt;0,COUNTA(Raw!JW43:KA43)=0),"",IF(AND(ISBLANK(Raw!JK43)=FALSE,Raw!JK43&lt;&gt;1,Raw!JK43&lt;&gt;3,COUNTA(Raw!JM43:KA43)=0),"",1)))))</f>
        <v/>
      </c>
      <c r="AL43" s="19" t="str">
        <f>IF(A43=0,"",IF(COUNTA(Raw!JW43:KA43)=0,"",IF(AND(COUNTIF(Raw!JW43:JZ43,4)=0,COUNTA(Raw!JW43:JZ43)&gt;0,ISBLANK(Raw!KA43)=FALSE),"",IF(AND(COUNTIF(Raw!JW43:KA43,4)&gt;0,ISBLANK(Raw!KA43)),"",1))))</f>
        <v/>
      </c>
      <c r="AM43" s="19" t="str">
        <f>IF(A43=0,"",IF(COUNTA(Raw!KT43:KU43)=0,"",IF(AND(Raw!KT43=1,ISBLANK(Raw!KU43)=FALSE),"",IF(AND(Raw!KT43=2,ISBLANK(Raw!KU43)),"",1))))</f>
        <v/>
      </c>
      <c r="AN43" s="19" t="str">
        <f>IF(A43=0,"",IF(COUNTA(Raw!KX43:LF43)=0,"",IF(AND(COUNTIF(Raw!KX43:LB43,5)=1,COUNTA(Raw!KX43:LB43)=1,COUNTA(Raw!LC43:LF43)=0),"",IF(AND(COUNTIF(Raw!KX43:LB43,5)=0,COUNTA(Raw!KX43:LB43)&gt;0,COUNTA(Raw!LC43:LF43)&gt;0),"",1))))</f>
        <v/>
      </c>
      <c r="AO43" s="19" t="str">
        <f>IF(A43=0,"",IF(COUNTA(Raw!LM43:LU43)=0,"",IF(AND(Raw!LM43=1,ISBLANK(Raw!LN43)=FALSE,COUNTA(Raw!LO43:LU43)&gt;0),"",IF(AND(Raw!LM43=2,COUNTA(Raw!LN43:LU43)=0),"",1))))</f>
        <v/>
      </c>
      <c r="AP43" s="19" t="str">
        <f>IF(A43=0,"",IF(COUNTA(Raw!MY43:OG43)=0,"",IF(AND(Raw!MY43=2,COUNTA(Raw!MZ43:OG43)=0),"",IF(AND(Raw!MY43=1,COUNTA(Raw!MZ43:OG43)&gt;0),"",1))))</f>
        <v/>
      </c>
      <c r="AQ43" s="19" t="str">
        <f>IF(A43=0,"",IF(COUNTA(Raw!NC43:NW43)=0,"",IF(AND(COUNTIF(Raw!NC43:NG43,3)&gt;0,COUNTA(Raw!NH43:NQ43)&gt;0),"",IF(AND(COUNTA(Raw!NC43:NG43)&gt;0,COUNTIF(Raw!NC43:NG43,3)=0,COUNTA(Raw!NH43:NW43)=0),"",1))))</f>
        <v/>
      </c>
      <c r="AR43" s="19" t="str">
        <f>IF(A43=0,"",IF(COUNTA(Raw!NH43:NW43)=0,"",IF(AND(COUNTIF(Raw!NH43:NQ43,10)&gt;0,COUNTA(Raw!NR43:NW43)&gt;0),"",IF(AND(COUNTA(Raw!NH43:NQ43)&gt;0,COUNTIF(Raw!NH43:NQ43,10)=0,COUNTA(Raw!NR43:NY43)=0),"",1))))</f>
        <v/>
      </c>
      <c r="AS43" s="19" t="str">
        <f>IF(A43=0,"",IF(COUNTA(Raw!NY43:OG43)=0,"",IF(AND(Raw!NY43=1,COUNTA(Raw!NZ43:OG43)&gt;0),"",IF(AND(Raw!NY43=2,COUNTA(Raw!NZ43:OG43)=0),"",1))))</f>
        <v/>
      </c>
      <c r="AT43" s="19" t="str">
        <f>IF(A43=0,"",IF(COUNTA(Raw!OH43:OY43)=0,"",IF(AND(Raw!OH43=1,COUNTA(Raw!OI43:OY43)&gt;0),"",IF(AND(Raw!OH43=2,COUNTA(Raw!OI43:OY43)=0),"",1))))</f>
        <v/>
      </c>
      <c r="AU43" s="19" t="str">
        <f>IF(A43=0,"",IF(COUNTA(Raw!PR43:QB43)=0,"",
IF(AND(OR(AND(COUNTIF(Raw!PR43:QB43,1)=1,COUNTA(Raw!QI43:QY43)&gt;0),AND(COUNTIF(Raw!PR43:QB43,1)=0,COUNTA(Raw!QI43:QY43)=0)),OR(AND(COUNTIF(Raw!PR43:QB43,2)=1,COUNTA(Raw!QZ43:RP43)&gt;0),AND(COUNTIF(Raw!PR43:QB43,2)=0,COUNTA(Raw!QZ43:RP43)=0)),OR(AND(COUNTIF(Raw!PR43:QB43,3)=1,COUNTA(Raw!RQ43:SG43)&gt;0),AND(COUNTIF(Raw!PR43:QB43,3)=0,COUNTA(Raw!RQ43:SG43)=0)),OR(AND(COUNTIF(Raw!PR43:QB43,4)=1,COUNTA(Raw!SH43:ST43)&gt;0),AND(COUNTIF(Raw!PR43:QB43,4)=0,COUNTA(Raw!SH43:ST43)=0)),OR(AND(COUNTIF(Raw!PR43:QB43,5)=1,COUNTA(Raw!SU43:TG43)&gt;0),AND(COUNTIF(Raw!PR43:QB43,5)=0,COUNTA(Raw!SU43:TG43)=0)),OR(AND(COUNTIF(Raw!PR43:QB43,6)=1,COUNTA(Raw!TH43:TT43)&gt;0),AND(COUNTIF(Raw!PR43:QB43,6)=0,COUNTA(Raw!TH43:TT43)=0)),OR(AND(COUNTIF(Raw!PR43:QB43,7)=1,COUNTA(Raw!TU43:UI43)&gt;0),AND(COUNTIF(Raw!PR43:QB43,7)=0,COUNTA(Raw!TU43:UI43)=0)),OR(AND(COUNTIF(Raw!PR43:QB43,8)=1,COUNTA(Raw!UJ43:UV43)&gt;0),AND(COUNTIF(Raw!PR43:QB43,8)=0,COUNTA(Raw!UJ43:UV43)=0)),OR(AND(COUNTIF(Raw!PR43:QB43,9)=1,COUNTA(Raw!UW43:VG43)&gt;0),AND(COUNTIF(Raw!PR43:QB43,9)=0,COUNTA(Raw!UW43:VG43)=0)),OR(AND(COUNTIF(Raw!PR43:QB43,10)=1,COUNTA(Raw!VH43:VP43)&gt;0),AND(COUNTIF(Raw!PR43:QB43,10)=0,COUNTA(Raw!VH43:VP43)=0)),OR(AND(COUNTIF(Raw!PR43:QB43,11)=1,COUNTA(Raw!VQ43:WK43)&gt;0),AND(COUNTIF(Raw!PR43:QB43,11)=0,COUNTA(Raw!VQ43:WK43)=0))),"",1)))</f>
        <v/>
      </c>
      <c r="AV43" s="19" t="str">
        <f>IF(A43=0,"",IF(COUNTA(Raw!QI43:QY43)=0,"",IF(AND(OR(AND(Raw!QI43=4,COUNTIF(Raw!QR43:QY43,1)=0),Raw!QI43&lt;&gt;4),OR(AND(Raw!QJ43=4,COUNTIF(Raw!QR43:QY43,2)=0),Raw!QJ43&lt;&gt;4),OR(AND(Raw!QK43=4,COUNTIF(Raw!QR43:QY43,3)=0),Raw!QK43&lt;&gt;4),OR(AND(Raw!QL43=4,COUNTIF(Raw!QR43:QY43,4)=0),Raw!QL43&lt;&gt;4),OR(AND(Raw!QM43=4,COUNTIF(Raw!QR43:QY43,5)=0),Raw!QM43&lt;&gt;4),OR(AND(Raw!QN43=4,COUNTIF(Raw!QR43:QY43,6)=0),Raw!QN43&lt;&gt;4),OR(AND(Raw!QO43=4,COUNTIF(Raw!QR43:QY43,7)=0),Raw!QO43&lt;&gt;4),OR(AND(Raw!QP43=4,COUNTIF(Raw!QR43:QY43,8)=0),Raw!QP43&lt;&gt;4)),"",1)))</f>
        <v/>
      </c>
      <c r="AW43" t="str">
        <f>IF(A43=0,"",IF(COUNTA(Raw!QZ43:RP43)=0,"",IF(AND(OR(AND(Raw!QZ43=4,COUNTIF(Raw!RI43:RP43,1)=0),Raw!QZ43&lt;&gt;4),OR(AND(Raw!RA43=4,COUNTIF(Raw!RI43:RP43,2)=0),Raw!RA43&lt;&gt;4),OR(AND(Raw!RB43=4,COUNTIF(Raw!RI43:RP43,3)=0),Raw!RB43&lt;&gt;4),OR(AND(Raw!RC43=4,COUNTIF(Raw!RI43:RP43,4)=0),Raw!RC43&lt;&gt;4),OR(AND(Raw!RD43=4,COUNTIF(Raw!RI43:RP43,5)=0),Raw!RD43&lt;&gt;4),OR(AND(Raw!RE43=4,COUNTIF(Raw!RI43:RP43,6)=0),Raw!RE43&lt;&gt;4),OR(AND(Raw!RF43=4,COUNTIF(Raw!RI43:RP43,7)=0),Raw!RF43&lt;&gt;4),OR(AND(Raw!RG43=4,COUNTIF(Raw!RI43:RP43,8)=0),Raw!RG43&lt;&gt;4)),"",1)))</f>
        <v/>
      </c>
      <c r="AX43" t="str">
        <f>IF(A43=0,"",IF(COUNTA(Raw!RQ43:SG43)=0,"",IF(AND(OR(AND(Raw!RQ43=4,COUNTIF(Raw!RZ43:SG43,1)=0),Raw!RQ43&lt;&gt;4),OR(AND(Raw!RR43=4,COUNTIF(Raw!RZ43:SG43,2)=0),Raw!RR43&lt;&gt;4),OR(AND(Raw!RS43=4,COUNTIF(Raw!RZ43:SG43,3)=0),Raw!RS43&lt;&gt;4),OR(AND(Raw!RT43=4,COUNTIF(Raw!RZ43:SG43,4)=0),Raw!RT43&lt;&gt;4),OR(AND(Raw!RU43=4,COUNTIF(Raw!RZ43:SG43,5)=0),Raw!RU43&lt;&gt;4),OR(AND(Raw!RV43=4,COUNTIF(Raw!RZ43:SG43,6)=0),Raw!RV43&lt;&gt;4),OR(AND(Raw!RW43=4,COUNTIF(Raw!RZ43:SG43,7)=0),Raw!RW43&lt;&gt;4),OR(AND(Raw!RX43=4,COUNTIF(Raw!RZ43:SG43,8)=0),Raw!RX43&lt;&gt;4)),"",1)))</f>
        <v/>
      </c>
      <c r="AY43" t="str">
        <f>IF(A43=0,"",IF(COUNTA(Raw!SH43:ST43)=0,"",IF(AND(OR(AND(Raw!SH43=4,COUNTIF(Raw!SO43:ST43,1)=0),Raw!SH43&lt;&gt;4),OR(AND(Raw!SI43=4,COUNTIF(Raw!SO43:ST43,2)=0),Raw!SI43&lt;&gt;4),OR(AND(Raw!SJ43=4,COUNTIF(Raw!SO43:ST43,3)=0),Raw!SJ43&lt;&gt;4),OR(AND(Raw!SK43=4,COUNTIF(Raw!SO43:ST43,4)=0),Raw!SK43&lt;&gt;4),OR(AND(Raw!SL43=4,COUNTIF(Raw!SO43:ST43,5)=0),Raw!SL43&lt;&gt;4),OR(AND(Raw!SM43=4,COUNTIF(Raw!SO43:ST43,6)=0),Raw!SM43&lt;&gt;4)),"",1)))</f>
        <v/>
      </c>
      <c r="AZ43" t="str">
        <f>IF(A43=0,"",IF(COUNTA(Raw!SU43:TG43)=0,"",IF(AND(OR(AND(Raw!SU43=4,COUNTIF(Raw!TB43:TG43,1)=0),Raw!SU43&lt;&gt;4),OR(AND(Raw!SV43=4,COUNTIF(Raw!TB43:TG43,2)=0),Raw!SV43&lt;&gt;4),OR(AND(Raw!SW43=4,COUNTIF(Raw!TB43:TG43,3)=0),Raw!SW43&lt;&gt;4),OR(AND(Raw!SX43=4,COUNTIF(Raw!TB43:TG43,4)=0),Raw!SX43&lt;&gt;4),OR(AND(Raw!SY43=4,COUNTIF(Raw!TB43:TG43,5)=0),Raw!SY43&lt;&gt;4),OR(AND(Raw!SZ43=4,COUNTIF(Raw!TB43:TG43,6)=0),Raw!SZ43&lt;&gt;4)),"",1)))</f>
        <v/>
      </c>
      <c r="BA43" t="str">
        <f>IF(A43=0,"",IF(COUNTA(Raw!TH43:TT43)=0,"",IF(AND(OR(AND(Raw!TH43=4,COUNTIF(Raw!TO43:TT43,1)=0),Raw!TH43&lt;&gt;4),OR(AND(Raw!TI43=4,COUNTIF(Raw!TO43:TT43,2)=0),Raw!TI43&lt;&gt;4),OR(AND(Raw!TJ43=4,COUNTIF(Raw!TO43:TT43,3)=0),Raw!TJ43&lt;&gt;4),OR(AND(Raw!TK43=4,COUNTIF(Raw!TO43:TT43,4)=0),Raw!TK43&lt;&gt;4),OR(AND(Raw!TL43=4,COUNTIF(Raw!TO43:TT43,5)=0),Raw!TL43&lt;&gt;4),OR(AND(Raw!TM43=4,COUNTIF(Raw!TO43:TT43,6)=0),Raw!TM43&lt;&gt;4)),"",1)))</f>
        <v/>
      </c>
      <c r="BB43" t="str">
        <f>IF(A43=0,"",IF(COUNTA(Raw!TU43:UI43)=0,"",IF(AND(OR(AND(Raw!TU43=4,COUNTIF(Raw!UC43:UI43,1)=0),Raw!TU43&lt;&gt;4),OR(AND(Raw!TV43=4,COUNTIF(Raw!UC43:UI43,2)=0),Raw!TV43&lt;&gt;4),OR(AND(Raw!TW43=4,COUNTIF(Raw!UC43:UI43,3)=0),Raw!TW43&lt;&gt;4),OR(AND(Raw!TX43=4,COUNTIF(Raw!UC43:UI43,4)=0),Raw!TX43&lt;&gt;4),OR(AND(Raw!TY43=4,COUNTIF(Raw!UC43:UI43,5)=0),Raw!TY43&lt;&gt;4),OR(AND(Raw!TZ43=4,COUNTIF(Raw!UC43:UI43,6)=0),Raw!TZ43&lt;&gt;4),OR(AND(Raw!UA43=4,COUNTIF(Raw!UC43:UI43,7)=0),Raw!UA43&lt;&gt;4)),"",1)))</f>
        <v/>
      </c>
      <c r="BC43" t="str">
        <f>IF(A43=0,"",IF(COUNTA(Raw!UJ43:UV43)=0,"",IF(AND(OR(AND(Raw!UJ43=4,COUNTIF(Raw!UQ43:UV43,1)=0),Raw!UJ43&lt;&gt;4),OR(AND(Raw!UK43=4,COUNTIF(Raw!UQ43:UV43,2)=0),Raw!UK43&lt;&gt;4),OR(AND(Raw!UL43=4,COUNTIF(Raw!UQ43:UV43,3)=0),Raw!UL43&lt;&gt;4),OR(AND(Raw!UM43=4,COUNTIF(Raw!UQ43:UV43,4)=0),Raw!UM43&lt;&gt;4),OR(AND(Raw!UN43=4,COUNTIF(Raw!UQ43:UV43,5)=0),Raw!UN43&lt;&gt;4),OR(AND(Raw!UO43=4,COUNTIF(Raw!UQ43:UV43,6)=0),Raw!UO43&lt;&gt;4)),"",1)))</f>
        <v/>
      </c>
      <c r="BD43" t="str">
        <f>IF(A43=0,"",IF(COUNTA(Raw!UW43:VG43)=0,"",IF(AND(OR(AND(Raw!UW43=4,COUNTIF(Raw!VC43:VG43,1)=0),Raw!UW43&lt;&gt;4),OR(AND(Raw!UX43=4,COUNTIF(Raw!VC43:VG43,2)=0),Raw!UX43&lt;&gt;4),OR(AND(Raw!UY43=4,COUNTIF(Raw!VC43:VG43,3)=0),Raw!UY43&lt;&gt;4),OR(AND(Raw!UZ43=4,COUNTIF(Raw!VC43:VG43,4)=0),Raw!UZ43&lt;&gt;4),OR(AND(Raw!VA43=4,COUNTIF(Raw!VC43:VG43,5)=0),Raw!VA43&lt;&gt;4)),"",1)))</f>
        <v/>
      </c>
      <c r="BE43" t="str">
        <f>IF(A43=0,"",IF(COUNTA(Raw!VH43:VP43)=0,"",
IF(AND(
OR(AND(Raw!VH43=4,COUNTIF(Raw!VM43:VP43,1)=0),Raw!VH43&lt;&gt;4),
OR(AND(Raw!VI43=4,COUNTIF(Raw!VM43:VP43,2)=0),Raw!VI43&lt;&gt;4),
OR(AND(Raw!VJ43=4,COUNTIF(Raw!VM43:VP43,3)=0),Raw!VJ43&lt;&gt;4),
OR(AND(Raw!VK43=4,COUNTIF(Raw!VM43:VP43,4)=0),Raw!VK43&lt;&gt;4)
),"",1)))</f>
        <v/>
      </c>
      <c r="BF43" t="str">
        <f>IF(A43=0,"",IF(COUNTA(Raw!VQ43:WK43)=0,"",
IF(AND(
OR(AND(Raw!VQ43=4,COUNTIF(Raw!WB43:WK43,1)=0),Raw!VQ43&lt;&gt;4),
OR(AND(Raw!VR43=4,COUNTIF(Raw!WB43:WK43,2)=0),Raw!VR43&lt;&gt;4),
OR(AND(Raw!VS43=4,COUNTIF(Raw!WB43:WK43,3)=0),Raw!VS43&lt;&gt;4),
OR(AND(Raw!VT43=4,COUNTIF(Raw!WB43:WK43,4)=0),Raw!VT43&lt;&gt;4),
OR(AND(Raw!VU43=4,COUNTIF(Raw!WB43:WK43,5)=0),Raw!VU43&lt;&gt;4),
OR(AND(Raw!VV43=4,COUNTIF(Raw!WB43:WK43,6)=0),Raw!VV43&lt;&gt;4),
OR(AND(Raw!VW43=4,COUNTIF(Raw!WB43:WK43,7)=0),Raw!VW43&lt;&gt;4),
OR(AND(Raw!VX43=4,COUNTIF(Raw!WB43:WK43,8)=0),Raw!VX43&lt;&gt;4),
OR(AND(Raw!VY43=4,COUNTIF(Raw!WB43:WK43,9)=0),Raw!VX43&lt;&gt;4),
OR(AND(Raw!VZ43=4,COUNTIF(Raw!WB43:WK43,10)=0),Raw!VZ43&lt;&gt;4)
),"",1)))</f>
        <v/>
      </c>
      <c r="BG43" t="str">
        <f>IF(A43=0,"",IF(COUNTA(Raw!WL43:XB43)=0,"",
IF(AND(
OR(AND(Raw!WL43=4,COUNTIF(Raw!WU43:XB43,1)=0),Raw!WL43&lt;&gt;4),
OR(AND(Raw!WM43=4,COUNTIF(Raw!WU43:XB43,2)=0),Raw!WM43&lt;&gt;4),
OR(AND(Raw!WN43=4,COUNTIF(Raw!WU43:XB43,3)=0),Raw!WN43&lt;&gt;4),
OR(AND(Raw!WO43=4,COUNTIF(Raw!WU43:XB43,4)=0),Raw!WO43&lt;&gt;4),
OR(AND(Raw!WP43=4,COUNTIF(Raw!WU43:XB43,5)=0),Raw!WP43&lt;&gt;4),
OR(AND(Raw!WQ43=4,COUNTIF(Raw!WU43:XB43,6)=0),Raw!WQ43&lt;&gt;4),
OR(AND(Raw!WR43=4,COUNTIF(Raw!WU43:XB43,7)=0),Raw!WR43&lt;&gt;4),
OR(AND(Raw!WS43=4,COUNTIF(Raw!WU43:XB43,8)=0),Raw!WS43&lt;&gt;4)
),"",1)))</f>
        <v/>
      </c>
      <c r="BH43" t="str">
        <f>IF(A43=0,"",IF(COUNTA(Raw!XC43:XK43)=0,"",
IF(AND(
OR(AND(Raw!XC43=4,COUNTIF(Raw!XH43:XK43,1)=0),Raw!XC43&lt;&gt;4),
OR(AND(Raw!XD43=4,COUNTIF(Raw!XH43:XK43,2)=0),Raw!XD43&lt;&gt;4),
OR(AND(Raw!XE43=4,COUNTIF(Raw!XH43:XK43,3)=0),Raw!XE43&lt;&gt;4),
OR(AND(Raw!XF43=4,COUNTIF(Raw!XH43:XK43,4)=0),Raw!XF43&lt;&gt;4)
),"",1)))</f>
        <v/>
      </c>
      <c r="BI43" t="str">
        <f>IF(A43=0,"",IF(COUNTA(Raw!XL43:XT43)=0,"",
IF(AND(
OR(AND(Raw!XL43=4,COUNTIF(Raw!XQ43:XT43,1)=0),Raw!XL43&lt;&gt;4),
OR(AND(Raw!XM43=4,COUNTIF(Raw!XQ43:XT43,2)=0),Raw!XM43&lt;&gt;4),
OR(AND(Raw!XN43=4,COUNTIF(Raw!XQ43:XT43,3)=0),Raw!XN43&lt;&gt;4),
OR(AND(Raw!XO43=4,COUNTIF(Raw!XQ43:XT43,4)=0),Raw!XO43&lt;&gt;4)
),"",1)))</f>
        <v/>
      </c>
      <c r="BJ43" t="str">
        <f>IF(A43=0,"",IF(COUNTA(Raw!XU43:YI43)=0,"",
IF(AND(
OR(AND(Raw!XU43=4,COUNTIF(Raw!YC43:YI43,1)=0),Raw!XU43&lt;&gt;4),
OR(AND(Raw!XV43=4,COUNTIF(Raw!YC43:YI43,2)=0),Raw!XV43&lt;&gt;4),
OR(AND(Raw!XW43=4,COUNTIF(Raw!YC43:YI43,3)=0),Raw!XW43&lt;&gt;4),
OR(AND(Raw!XX43=4,COUNTIF(Raw!YC43:YI43,4)=0),Raw!XX43&lt;&gt;4),
OR(AND(Raw!XY43=4,COUNTIF(Raw!YC43:YI43,5)=0),Raw!XY43&lt;&gt;4),
OR(AND(Raw!XZ43=4,COUNTIF(Raw!YC43:YI43,6)=0),Raw!XZ43&lt;&gt;4),
OR(AND(Raw!YA43=4,COUNTIF(Raw!YC43:YI43,7)=0),Raw!YA43&lt;&gt;4)
),"",1)))</f>
        <v/>
      </c>
      <c r="BK43" t="str">
        <f>IF(A43=0,"",IF(COUNTA(Raw!YJ43:YR43)=0,"",
IF(AND(
OR(AND(Raw!YJ43=4,COUNTIF(Raw!YO43:YR43,1)=0),Raw!YJ43&lt;&gt;4),
OR(AND(Raw!YK43=4,COUNTIF(Raw!YO43:YR43,2)=0),Raw!YK43&lt;&gt;4),
OR(AND(Raw!YL43=4,COUNTIF(Raw!YO43:YR43,3)=0),Raw!YL43&lt;&gt;4),
OR(AND(Raw!YM43=4,COUNTIF(Raw!YO43:YR43,4)=0),Raw!YM43&lt;&gt;4)
),"",1)))</f>
        <v/>
      </c>
      <c r="BL43" t="str">
        <f>IF(A43=0,"",IF(COUNTA(Raw!YS43:YU43)=0,"",IF(AND(Raw!YS43=4,ISBLANK(Raw!YU43)),"",IF(AND(Raw!YS43&lt;&gt;4,ISBLANK(Raw!YU43)=FALSE),"",1))))</f>
        <v/>
      </c>
    </row>
    <row r="44" spans="1:64">
      <c r="A44" s="20">
        <f>Raw!A44</f>
        <v>0</v>
      </c>
      <c r="B44" s="19" t="str">
        <f>IF(A44=0,"",IF(AND(Raw!AC44=1,COUNTA(Raw!AR44:IC44)&gt;0,COUNTA(Raw!ID44:YU44)=0),"",IF(AND(Raw!AC44=2,COUNTA(Raw!AR44:IC44)=0,COUNTA(Raw!ID44:MV44)&gt;0,COUNTA(Raw!MW44:YU44)=0),"",IF(AND(Raw!AC44=3,COUNTA(Raw!AP44:MV44)=0,COUNTA(Raw!MW44:YU44)&gt;0),"",1))))</f>
        <v/>
      </c>
      <c r="C44" s="19" t="str">
        <f>IF(A44=0,"",IF(AND(Raw!AK44=1,ISBLANK(Raw!AM44)=FALSE,ISBLANK(Raw!AO44)),"",IF(AND(Raw!AK44=2,ISBLANK(Raw!AM44),ISBLANK(Raw!AO44)=FALSE),"",1)))</f>
        <v/>
      </c>
      <c r="D44" s="19" t="str">
        <f>IF(A44=0,"",IF(COUNTA(Raw!AS44:AZ44)=0,"",IF(AND(Raw!AS44+Raw!AT44=100,Raw!AU44+Raw!AV44=100,Raw!AW44+Raw!AX44=100,Raw!AY44+Raw!AZ44=100),"",1)))</f>
        <v/>
      </c>
      <c r="E44" s="19" t="str">
        <f>IF(A44=0,"",IF(ISBLANK(Raw!AQ44),"",IF(Raw!AQ44=1,"",1)))</f>
        <v/>
      </c>
      <c r="F44" s="19" t="str">
        <f>IF(A44=0,"",IF(ISBLANK(Raw!AR44),"",IF(AND(Raw!AR44&gt;=0,Raw!AR44&lt;=100),"",1)))</f>
        <v/>
      </c>
      <c r="G44" s="19" t="str">
        <f>IF(A44=0,"",IF(AND(ISBLANK(Raw!BA44),ISBLANK(Raw!AS44)),"",IF(AND(Raw!AS44&gt;0,ISBLANK(Raw!BA44)=FALSE),"",1)))</f>
        <v/>
      </c>
      <c r="H44" s="19" t="str">
        <f>IF(A44=0,"",IF(COUNTA(Raw!BA44:BH44)=0,"",IF(AND(Raw!BA44=0,COUNTA(Raw!BB44:BH44)=0),"",IF(AND(Raw!BA44&gt;0,COUNTA(Raw!BB44:BH44)&gt;0),"",1))))</f>
        <v/>
      </c>
      <c r="I44" s="19" t="str">
        <f>IF(A44=0,"",IF(AND(ISBLANK(Raw!BI44),ISBLANK(Raw!BJ44)),"",IF(AND(Raw!BI44=1,ISBLANK(Raw!BJ44)=FALSE),"",IF(AND(Raw!BI44=2,ISBLANK(Raw!BJ44)),"",1))))</f>
        <v/>
      </c>
      <c r="J44" s="19" t="str">
        <f>IF(A44=0,"",IF(AND(ISBLANK(Raw!AT44),COUNTBLANK(Raw!BK44:BQ44)),"",IF(AND(Raw!AT44&gt;0,COUNTA(Raw!BK44:BQ44)&gt;0),"",IF(AND(Raw!AT44=0,COUNTA(Raw!BK44:BQ44)=0),"",1))))</f>
        <v/>
      </c>
      <c r="K44" s="19" t="str">
        <f>IF(A44=0,"",IF(AND(ISBLANK(Raw!AS44),COUNTA(Raw!BR44:BX44)=0),"",IF(AND(Raw!AS44&gt;0,COUNTA(Raw!BR44:BX44)&gt;0),"",IF(AND(Raw!AS44=0,COUNTA(Raw!BR44:BX44)=0),"",1))))</f>
        <v/>
      </c>
      <c r="L44" s="19" t="str">
        <f>IF(A44=0,"",IF(AND(COUNTA(Raw!BK44:BX44)=0,COUNTA(Raw!BY44:CH44)=0),"",IF(AND(COUNTIF(Raw!BK44:BX44,1)&gt;0,COUNTA(Raw!BY44:CH44)&gt;0),"",IF(AND(COUNTIF(Raw!BK44:BX44,1)=0,COUNTA(Raw!BY44:CH44)=0),"",1))))</f>
        <v/>
      </c>
      <c r="M44" s="19" t="str">
        <f>IF(A44=0,"",IF(AND(COUNTA(Raw!BK44:BX44)=0,COUNTA(Raw!CI44:CR44)),"",IF(AND(COUNTIF(Raw!BK44:BX44,3)&gt;0,COUNTA(Raw!CI44:CR44)&gt;0),"",IF(AND(COUNTIF(Raw!BK44:BX44,3)=0,COUNTA(Raw!CI44:CR44)=0),"",1))))</f>
        <v/>
      </c>
      <c r="N44" s="19" t="str">
        <f>IF(A44=0,"",IF(COUNTA(Raw!CS44:DF44)=0,"",IF(AND(COUNTIF(Raw!CS44:CV44,1)=1,COUNTA(Raw!CW44:DA44)&gt;0,COUNTA(Raw!DB44:DF44)=0),"",IF(AND(COUNTIF(Raw!CS44:CV44,2)=1,COUNTA(Raw!CW44:DA44)=0,COUNTA(Raw!DB44:DF44)&gt;0),"",IF(AND(COUNTA(Raw!CS44:CV44)&gt;0,COUNTA(Raw!CW44:DF44)=0),"",1)))))</f>
        <v/>
      </c>
      <c r="O44" s="19" t="str">
        <f>IF(A44=0,"",IF(COUNTA(Raw!DG44:DP44)=0,"",IF(AND(COUNTIF(Raw!BK44:BQ44,1)&gt;0,OR(COUNTIF(Raw!DG44:DP44,1)=1,COUNTIF(Raw!DG44:DP44,2)=1,COUNTIF(Raw!DG44:DP44,3)=1)),"",IF(AND(COUNTIF(Raw!BK44:BQ44,1)=0,AND(COUNTIF(Raw!DG44:DP44,1)=0,COUNTIF(Raw!DG44:DP44,2)=0,COUNTIF(Raw!DG44:DP44,3)=0)),"",1))))</f>
        <v/>
      </c>
      <c r="P44" s="19" t="str">
        <f>IF(A44=0,"",IF(COUNTA(Raw!DG44:DR44)=0,"",IF(AND(COUNTIF(Raw!DG44:DP44,4)=1,ISBLANK(Raw!DQ44)=FALSE,ISBLANK(Raw!DR44)),"",IF(AND(COUNTIF(Raw!DG44:DP44,7)=1,ISBLANK(Raw!DQ44),ISBLANK(Raw!DR44)=FALSE),"",IF(AND(COUNTA(Raw!DG44:DP44)&gt;0,COUNTIF(Raw!DG44:DP44,4)=0,COUNTIF(Raw!DG44:DP44,7)=0,COUNTA(Raw!DQ44:DR44)=0),"",1)))))</f>
        <v/>
      </c>
      <c r="Q44" s="19" t="str">
        <f>IF(A44=0,"",IF(AND(COUNTA(Raw!DS44:DU44)=0,COUNTA(Raw!BK44:BQ44)=0),"",IF(AND(COUNTIF(Raw!BK44:BQ44,1)&gt;0,COUNTA(Raw!DS44:DU44)&gt;0),"",IF(AND(COUNTIF(Raw!BK44:BQ44,1)=0,COUNTA(Raw!DS44:DU44)=0),"",1))))</f>
        <v/>
      </c>
      <c r="R44" s="19" t="str">
        <f>IF(A44=0,"",IF(AND(ISBLANK(Raw!AT44),ISBLANK(Raw!EJ44)),"",IF(AND(Raw!AT44&gt;0,ISBLANK(Raw!EJ44)=FALSE,Raw!EJ44&gt;=0,Raw!EJ44&lt;=7),"",IF(AND(Raw!AT44=0,ISBLANK(Raw!EJ44)),"",1))))</f>
        <v/>
      </c>
      <c r="S44" t="str">
        <f>IF(A44=0,"",IF(AND(ISBLANK(Raw!AS44),ISBLANK(Raw!EK44)),"",IF(AND(Raw!AS44&gt;0,ISBLANK(Raw!EK44)=FALSE),"",IF(AND(Raw!AS44=0,ISBLANK(Raw!EK44)),"",1))))</f>
        <v/>
      </c>
      <c r="T44" s="19" t="str">
        <f>IF(A44=0,"",IF(AND(ISBLANK(Raw!AT44),COUNTA(Raw!EL44:EQ44)=0),"",IF(AND(Raw!AT44&gt;0,COUNTA(Raw!EL44:EQ44)&gt;0),"",IF(AND(Raw!AT44=0,COUNTA(Raw!EL44:EQ44)=0),"",1))))</f>
        <v/>
      </c>
      <c r="U44" t="str">
        <f>IF(A44=0,"",IF(AND(ISBLANK(Raw!AT44),COUNTA(Raw!ER44:EU44)=0),"",IF(AND(Raw!AT44&gt;0,COUNTA(Raw!ER44:EU44)&gt;0),"",IF(AND(Raw!AT44=0,COUNTA(Raw!ER44:EU44)=0),"",1))))</f>
        <v/>
      </c>
      <c r="V44" t="str">
        <f>IF(A44=0,"",IF(AND(ISBLANK(Raw!AS44),COUNTA(Raw!EV44:FA44)=0),"",IF(AND(Raw!AS44&gt;0,COUNTA(Raw!EV44:FA44)&gt;0),"",IF(AND(Raw!AS44=0,COUNTA(Raw!EV44:FA44)=0),"",1))))</f>
        <v/>
      </c>
      <c r="W44" t="str">
        <f>IF(A44=0,"",IF(AND(ISBLANK(Raw!AS44),COUNTA(Raw!FB44:FE44)=0),"",IF(AND(Raw!AS44&gt;0,COUNTA(Raw!FB44:FE44)&gt;0),"",IF(AND(Raw!AS44=0,COUNTA(Raw!FB44:FE44)=0),"",1))))</f>
        <v/>
      </c>
      <c r="X44" t="str">
        <f>IF(A44=0,"",IF(AND(ISBLANK(Raw!AT44),COUNTA(Raw!FF44:FI44)=0),"",IF(AND(Raw!AT44&gt;0,COUNTA(Raw!FF44:FI44)&gt;0),"",IF(AND(Raw!AT44=0,COUNTA(Raw!FF44:FI44)=0),"",1))))</f>
        <v/>
      </c>
      <c r="Y44" t="str">
        <f>IF(A44=0,"",IF(AND(ISBLANK(Raw!AS44),COUNTA(Raw!FJ44:FM44)=0),"",IF(AND(Raw!AS44&gt;0,COUNTA(Raw!FJ44:FM44)&gt;0),"",IF(AND(Raw!AS44=0,COUNTA(Raw!FJ44:FM44)=0),"",1))))</f>
        <v/>
      </c>
      <c r="Z44" t="str">
        <f>IF(A44=0,"",IF(AND(COUNTA(Raw!FN44:FT44)=0,ISBLANK(Raw!FU44)),"",IF(AND(COUNTIF(Raw!FN44:FT44,1)&gt;0,ISBLANK(Raw!FU44)=FALSE),"",IF(AND(COUNTIF(Raw!FN44:FT44,1)=0,ISBLANK(Raw!FU44)),"",1))))</f>
        <v/>
      </c>
      <c r="AA44" s="19" t="str">
        <f>IF(A44=0,"",IF(AND(ISBLANK(Raw!BI44),COUNTA(Raw!FV44:GH44)=0),"",IF(AND(Raw!BI44&lt;&gt;1,COUNTIF(Raw!FV44:GH44,6)=0),"",IF(Raw!BI44=1,"",1))))</f>
        <v/>
      </c>
      <c r="AB44" t="str">
        <f>IF(A44=0,"",IF(AND(ISBLANK(Raw!GI44),COUNTA(Raw!GJ44:GQ44)=0),"",IF(AND(Raw!GI44=1,COUNTA(Raw!GJ44:GQ44)&gt;0),"",IF(AND(Raw!GI44=2,COUNTA(Raw!GJ44:GQ44)=0),"",1))))</f>
        <v/>
      </c>
      <c r="AC44" s="19" t="str">
        <f>IF(A44=0,"",IF(AND(COUNTA(Raw!GY44:HF44)=0,ISBLANK(Raw!HG44)),"",IF(AND(OR(COUNTIF(Raw!GY44:HE44,1)&gt;0,COUNTIF(Raw!GY44:HE44,2)&gt;0),ISBLANK(Raw!HG44)=FALSE),"",IF(AND(COUNTA(Raw!GY44:HF44)&gt;0,ISBLANK(Raw!HG44),COUNTIF(Raw!GY44:HE44,1)=0,COUNTIF(Raw!GY44:HE44,2)=0),"",1))))</f>
        <v/>
      </c>
      <c r="AD44" s="19" t="str">
        <f>IF(A44=0,"",IF(COUNTA(Raw!HU44:IB44)=0,"",IF(AND(Raw!AK44&lt;&gt;2,COUNTIF(Raw!HU44:IA44,2)=0,COUNTIF(Raw!HU44:IA44,3)=0),"",IF(Raw!AK44=2,"",1))))</f>
        <v/>
      </c>
      <c r="AE44" s="19" t="str">
        <f>IF(A44=0,"",IF(AND(Raw!AK44=2,ISBLANK(Raw!IC44)=FALSE),"",IF(AND(Raw!AK44&lt;&gt;2,ISBLANK(Raw!IC44)),"",1)))</f>
        <v/>
      </c>
      <c r="AF44" s="19" t="str">
        <f>IF(A44=0,"",IF(COUNTA(Raw!ID44:IF44)=0,"",IF(AND(MATCH(2023-Raw!ID44,Code!$A$3:$A$12,1)=Raw!IF44,2023-Raw!ID44=Raw!IE44),"",1)))</f>
        <v/>
      </c>
      <c r="AG44" s="19" t="str">
        <f>IF(A44=0,"",IF(COUNTA(Raw!IG44:II44)=0,"",IF(AND(Raw!IG44=4,ISBLANK(Raw!II44)=FALSE),"",IF(AND(Raw!IG44&lt;&gt;4,ISBLANK(Raw!II44)),"",1))))</f>
        <v/>
      </c>
      <c r="AH44" s="19" t="str">
        <f>IF(A44=0,"",IF(COUNTA(Raw!IJ44:IM44)=0,"",IF(AND(Raw!IJ44=1,ISBLANK(Raw!IK44)=FALSE),"",IF(AND(Raw!IJ44=2,COUNTA(Raw!IK44:IM44)&gt;0),"",1))))</f>
        <v/>
      </c>
      <c r="AI44" s="19" t="str">
        <f>IF(A44=0,"",IF(COUNTA(Raw!IK44:IM44)=0,"",IF(AND(Raw!IK44=1,ISBLANK(Raw!IL44)=FALSE),"",IF(AND(Raw!IK44=2,COUNTA(Raw!IL44:IM44)=0),"",1))))</f>
        <v/>
      </c>
      <c r="AJ44" s="19" t="str">
        <f>IF(A44=0,"",IF(COUNTA(Raw!JD44:JJ44)=0,"",IF(AND(Raw!JD44&gt;600,COUNTA(Raw!JE44:JI44)&gt;0),"",IF(AND(Raw!JD44&lt;=600,COUNTA(Raw!JE44:JJ44)=0),"",1))))</f>
        <v/>
      </c>
      <c r="AK44" s="19" t="str">
        <f>IF(A44=0,"",IF(COUNTA(Raw!JK44:KA44)=0,"",IF(AND(Raw!JK44=1,COUNTA(Raw!JM44:JV44)&gt;0),"",IF(AND(Raw!JK44=3,COUNTA(Raw!JM44:JV44)&gt;0,COUNTA(Raw!JW44:KA44)=0),"",IF(AND(ISBLANK(Raw!JK44)=FALSE,Raw!JK44&lt;&gt;1,Raw!JK44&lt;&gt;3,COUNTA(Raw!JM44:KA44)=0),"",1)))))</f>
        <v/>
      </c>
      <c r="AL44" s="19" t="str">
        <f>IF(A44=0,"",IF(COUNTA(Raw!JW44:KA44)=0,"",IF(AND(COUNTIF(Raw!JW44:JZ44,4)=0,COUNTA(Raw!JW44:JZ44)&gt;0,ISBLANK(Raw!KA44)=FALSE),"",IF(AND(COUNTIF(Raw!JW44:KA44,4)&gt;0,ISBLANK(Raw!KA44)),"",1))))</f>
        <v/>
      </c>
      <c r="AM44" s="19" t="str">
        <f>IF(A44=0,"",IF(COUNTA(Raw!KT44:KU44)=0,"",IF(AND(Raw!KT44=1,ISBLANK(Raw!KU44)=FALSE),"",IF(AND(Raw!KT44=2,ISBLANK(Raw!KU44)),"",1))))</f>
        <v/>
      </c>
      <c r="AN44" s="19" t="str">
        <f>IF(A44=0,"",IF(COUNTA(Raw!KX44:LF44)=0,"",IF(AND(COUNTIF(Raw!KX44:LB44,5)=1,COUNTA(Raw!KX44:LB44)=1,COUNTA(Raw!LC44:LF44)=0),"",IF(AND(COUNTIF(Raw!KX44:LB44,5)=0,COUNTA(Raw!KX44:LB44)&gt;0,COUNTA(Raw!LC44:LF44)&gt;0),"",1))))</f>
        <v/>
      </c>
      <c r="AO44" s="19" t="str">
        <f>IF(A44=0,"",IF(COUNTA(Raw!LM44:LU44)=0,"",IF(AND(Raw!LM44=1,ISBLANK(Raw!LN44)=FALSE,COUNTA(Raw!LO44:LU44)&gt;0),"",IF(AND(Raw!LM44=2,COUNTA(Raw!LN44:LU44)=0),"",1))))</f>
        <v/>
      </c>
      <c r="AP44" s="19" t="str">
        <f>IF(A44=0,"",IF(COUNTA(Raw!MY44:OG44)=0,"",IF(AND(Raw!MY44=2,COUNTA(Raw!MZ44:OG44)=0),"",IF(AND(Raw!MY44=1,COUNTA(Raw!MZ44:OG44)&gt;0),"",1))))</f>
        <v/>
      </c>
      <c r="AQ44" s="19" t="str">
        <f>IF(A44=0,"",IF(COUNTA(Raw!NC44:NW44)=0,"",IF(AND(COUNTIF(Raw!NC44:NG44,3)&gt;0,COUNTA(Raw!NH44:NQ44)&gt;0),"",IF(AND(COUNTA(Raw!NC44:NG44)&gt;0,COUNTIF(Raw!NC44:NG44,3)=0,COUNTA(Raw!NH44:NW44)=0),"",1))))</f>
        <v/>
      </c>
      <c r="AR44" s="19" t="str">
        <f>IF(A44=0,"",IF(COUNTA(Raw!NH44:NW44)=0,"",IF(AND(COUNTIF(Raw!NH44:NQ44,10)&gt;0,COUNTA(Raw!NR44:NW44)&gt;0),"",IF(AND(COUNTA(Raw!NH44:NQ44)&gt;0,COUNTIF(Raw!NH44:NQ44,10)=0,COUNTA(Raw!NR44:NY44)=0),"",1))))</f>
        <v/>
      </c>
      <c r="AS44" s="19" t="str">
        <f>IF(A44=0,"",IF(COUNTA(Raw!NY44:OG44)=0,"",IF(AND(Raw!NY44=1,COUNTA(Raw!NZ44:OG44)&gt;0),"",IF(AND(Raw!NY44=2,COUNTA(Raw!NZ44:OG44)=0),"",1))))</f>
        <v/>
      </c>
      <c r="AT44" s="19" t="str">
        <f>IF(A44=0,"",IF(COUNTA(Raw!OH44:OY44)=0,"",IF(AND(Raw!OH44=1,COUNTA(Raw!OI44:OY44)&gt;0),"",IF(AND(Raw!OH44=2,COUNTA(Raw!OI44:OY44)=0),"",1))))</f>
        <v/>
      </c>
      <c r="AU44" s="19" t="str">
        <f>IF(A44=0,"",IF(COUNTA(Raw!PR44:QB44)=0,"",
IF(AND(OR(AND(COUNTIF(Raw!PR44:QB44,1)=1,COUNTA(Raw!QI44:QY44)&gt;0),AND(COUNTIF(Raw!PR44:QB44,1)=0,COUNTA(Raw!QI44:QY44)=0)),OR(AND(COUNTIF(Raw!PR44:QB44,2)=1,COUNTA(Raw!QZ44:RP44)&gt;0),AND(COUNTIF(Raw!PR44:QB44,2)=0,COUNTA(Raw!QZ44:RP44)=0)),OR(AND(COUNTIF(Raw!PR44:QB44,3)=1,COUNTA(Raw!RQ44:SG44)&gt;0),AND(COUNTIF(Raw!PR44:QB44,3)=0,COUNTA(Raw!RQ44:SG44)=0)),OR(AND(COUNTIF(Raw!PR44:QB44,4)=1,COUNTA(Raw!SH44:ST44)&gt;0),AND(COUNTIF(Raw!PR44:QB44,4)=0,COUNTA(Raw!SH44:ST44)=0)),OR(AND(COUNTIF(Raw!PR44:QB44,5)=1,COUNTA(Raw!SU44:TG44)&gt;0),AND(COUNTIF(Raw!PR44:QB44,5)=0,COUNTA(Raw!SU44:TG44)=0)),OR(AND(COUNTIF(Raw!PR44:QB44,6)=1,COUNTA(Raw!TH44:TT44)&gt;0),AND(COUNTIF(Raw!PR44:QB44,6)=0,COUNTA(Raw!TH44:TT44)=0)),OR(AND(COUNTIF(Raw!PR44:QB44,7)=1,COUNTA(Raw!TU44:UI44)&gt;0),AND(COUNTIF(Raw!PR44:QB44,7)=0,COUNTA(Raw!TU44:UI44)=0)),OR(AND(COUNTIF(Raw!PR44:QB44,8)=1,COUNTA(Raw!UJ44:UV44)&gt;0),AND(COUNTIF(Raw!PR44:QB44,8)=0,COUNTA(Raw!UJ44:UV44)=0)),OR(AND(COUNTIF(Raw!PR44:QB44,9)=1,COUNTA(Raw!UW44:VG44)&gt;0),AND(COUNTIF(Raw!PR44:QB44,9)=0,COUNTA(Raw!UW44:VG44)=0)),OR(AND(COUNTIF(Raw!PR44:QB44,10)=1,COUNTA(Raw!VH44:VP44)&gt;0),AND(COUNTIF(Raw!PR44:QB44,10)=0,COUNTA(Raw!VH44:VP44)=0)),OR(AND(COUNTIF(Raw!PR44:QB44,11)=1,COUNTA(Raw!VQ44:WK44)&gt;0),AND(COUNTIF(Raw!PR44:QB44,11)=0,COUNTA(Raw!VQ44:WK44)=0))),"",1)))</f>
        <v/>
      </c>
      <c r="AV44" s="19" t="str">
        <f>IF(A44=0,"",IF(COUNTA(Raw!QI44:QY44)=0,"",IF(AND(OR(AND(Raw!QI44=4,COUNTIF(Raw!QR44:QY44,1)=0),Raw!QI44&lt;&gt;4),OR(AND(Raw!QJ44=4,COUNTIF(Raw!QR44:QY44,2)=0),Raw!QJ44&lt;&gt;4),OR(AND(Raw!QK44=4,COUNTIF(Raw!QR44:QY44,3)=0),Raw!QK44&lt;&gt;4),OR(AND(Raw!QL44=4,COUNTIF(Raw!QR44:QY44,4)=0),Raw!QL44&lt;&gt;4),OR(AND(Raw!QM44=4,COUNTIF(Raw!QR44:QY44,5)=0),Raw!QM44&lt;&gt;4),OR(AND(Raw!QN44=4,COUNTIF(Raw!QR44:QY44,6)=0),Raw!QN44&lt;&gt;4),OR(AND(Raw!QO44=4,COUNTIF(Raw!QR44:QY44,7)=0),Raw!QO44&lt;&gt;4),OR(AND(Raw!QP44=4,COUNTIF(Raw!QR44:QY44,8)=0),Raw!QP44&lt;&gt;4)),"",1)))</f>
        <v/>
      </c>
      <c r="AW44" t="str">
        <f>IF(A44=0,"",IF(COUNTA(Raw!QZ44:RP44)=0,"",IF(AND(OR(AND(Raw!QZ44=4,COUNTIF(Raw!RI44:RP44,1)=0),Raw!QZ44&lt;&gt;4),OR(AND(Raw!RA44=4,COUNTIF(Raw!RI44:RP44,2)=0),Raw!RA44&lt;&gt;4),OR(AND(Raw!RB44=4,COUNTIF(Raw!RI44:RP44,3)=0),Raw!RB44&lt;&gt;4),OR(AND(Raw!RC44=4,COUNTIF(Raw!RI44:RP44,4)=0),Raw!RC44&lt;&gt;4),OR(AND(Raw!RD44=4,COUNTIF(Raw!RI44:RP44,5)=0),Raw!RD44&lt;&gt;4),OR(AND(Raw!RE44=4,COUNTIF(Raw!RI44:RP44,6)=0),Raw!RE44&lt;&gt;4),OR(AND(Raw!RF44=4,COUNTIF(Raw!RI44:RP44,7)=0),Raw!RF44&lt;&gt;4),OR(AND(Raw!RG44=4,COUNTIF(Raw!RI44:RP44,8)=0),Raw!RG44&lt;&gt;4)),"",1)))</f>
        <v/>
      </c>
      <c r="AX44" t="str">
        <f>IF(A44=0,"",IF(COUNTA(Raw!RQ44:SG44)=0,"",IF(AND(OR(AND(Raw!RQ44=4,COUNTIF(Raw!RZ44:SG44,1)=0),Raw!RQ44&lt;&gt;4),OR(AND(Raw!RR44=4,COUNTIF(Raw!RZ44:SG44,2)=0),Raw!RR44&lt;&gt;4),OR(AND(Raw!RS44=4,COUNTIF(Raw!RZ44:SG44,3)=0),Raw!RS44&lt;&gt;4),OR(AND(Raw!RT44=4,COUNTIF(Raw!RZ44:SG44,4)=0),Raw!RT44&lt;&gt;4),OR(AND(Raw!RU44=4,COUNTIF(Raw!RZ44:SG44,5)=0),Raw!RU44&lt;&gt;4),OR(AND(Raw!RV44=4,COUNTIF(Raw!RZ44:SG44,6)=0),Raw!RV44&lt;&gt;4),OR(AND(Raw!RW44=4,COUNTIF(Raw!RZ44:SG44,7)=0),Raw!RW44&lt;&gt;4),OR(AND(Raw!RX44=4,COUNTIF(Raw!RZ44:SG44,8)=0),Raw!RX44&lt;&gt;4)),"",1)))</f>
        <v/>
      </c>
      <c r="AY44" t="str">
        <f>IF(A44=0,"",IF(COUNTA(Raw!SH44:ST44)=0,"",IF(AND(OR(AND(Raw!SH44=4,COUNTIF(Raw!SO44:ST44,1)=0),Raw!SH44&lt;&gt;4),OR(AND(Raw!SI44=4,COUNTIF(Raw!SO44:ST44,2)=0),Raw!SI44&lt;&gt;4),OR(AND(Raw!SJ44=4,COUNTIF(Raw!SO44:ST44,3)=0),Raw!SJ44&lt;&gt;4),OR(AND(Raw!SK44=4,COUNTIF(Raw!SO44:ST44,4)=0),Raw!SK44&lt;&gt;4),OR(AND(Raw!SL44=4,COUNTIF(Raw!SO44:ST44,5)=0),Raw!SL44&lt;&gt;4),OR(AND(Raw!SM44=4,COUNTIF(Raw!SO44:ST44,6)=0),Raw!SM44&lt;&gt;4)),"",1)))</f>
        <v/>
      </c>
      <c r="AZ44" t="str">
        <f>IF(A44=0,"",IF(COUNTA(Raw!SU44:TG44)=0,"",IF(AND(OR(AND(Raw!SU44=4,COUNTIF(Raw!TB44:TG44,1)=0),Raw!SU44&lt;&gt;4),OR(AND(Raw!SV44=4,COUNTIF(Raw!TB44:TG44,2)=0),Raw!SV44&lt;&gt;4),OR(AND(Raw!SW44=4,COUNTIF(Raw!TB44:TG44,3)=0),Raw!SW44&lt;&gt;4),OR(AND(Raw!SX44=4,COUNTIF(Raw!TB44:TG44,4)=0),Raw!SX44&lt;&gt;4),OR(AND(Raw!SY44=4,COUNTIF(Raw!TB44:TG44,5)=0),Raw!SY44&lt;&gt;4),OR(AND(Raw!SZ44=4,COUNTIF(Raw!TB44:TG44,6)=0),Raw!SZ44&lt;&gt;4)),"",1)))</f>
        <v/>
      </c>
      <c r="BA44" t="str">
        <f>IF(A44=0,"",IF(COUNTA(Raw!TH44:TT44)=0,"",IF(AND(OR(AND(Raw!TH44=4,COUNTIF(Raw!TO44:TT44,1)=0),Raw!TH44&lt;&gt;4),OR(AND(Raw!TI44=4,COUNTIF(Raw!TO44:TT44,2)=0),Raw!TI44&lt;&gt;4),OR(AND(Raw!TJ44=4,COUNTIF(Raw!TO44:TT44,3)=0),Raw!TJ44&lt;&gt;4),OR(AND(Raw!TK44=4,COUNTIF(Raw!TO44:TT44,4)=0),Raw!TK44&lt;&gt;4),OR(AND(Raw!TL44=4,COUNTIF(Raw!TO44:TT44,5)=0),Raw!TL44&lt;&gt;4),OR(AND(Raw!TM44=4,COUNTIF(Raw!TO44:TT44,6)=0),Raw!TM44&lt;&gt;4)),"",1)))</f>
        <v/>
      </c>
      <c r="BB44" t="str">
        <f>IF(A44=0,"",IF(COUNTA(Raw!TU44:UI44)=0,"",IF(AND(OR(AND(Raw!TU44=4,COUNTIF(Raw!UC44:UI44,1)=0),Raw!TU44&lt;&gt;4),OR(AND(Raw!TV44=4,COUNTIF(Raw!UC44:UI44,2)=0),Raw!TV44&lt;&gt;4),OR(AND(Raw!TW44=4,COUNTIF(Raw!UC44:UI44,3)=0),Raw!TW44&lt;&gt;4),OR(AND(Raw!TX44=4,COUNTIF(Raw!UC44:UI44,4)=0),Raw!TX44&lt;&gt;4),OR(AND(Raw!TY44=4,COUNTIF(Raw!UC44:UI44,5)=0),Raw!TY44&lt;&gt;4),OR(AND(Raw!TZ44=4,COUNTIF(Raw!UC44:UI44,6)=0),Raw!TZ44&lt;&gt;4),OR(AND(Raw!UA44=4,COUNTIF(Raw!UC44:UI44,7)=0),Raw!UA44&lt;&gt;4)),"",1)))</f>
        <v/>
      </c>
      <c r="BC44" t="str">
        <f>IF(A44=0,"",IF(COUNTA(Raw!UJ44:UV44)=0,"",IF(AND(OR(AND(Raw!UJ44=4,COUNTIF(Raw!UQ44:UV44,1)=0),Raw!UJ44&lt;&gt;4),OR(AND(Raw!UK44=4,COUNTIF(Raw!UQ44:UV44,2)=0),Raw!UK44&lt;&gt;4),OR(AND(Raw!UL44=4,COUNTIF(Raw!UQ44:UV44,3)=0),Raw!UL44&lt;&gt;4),OR(AND(Raw!UM44=4,COUNTIF(Raw!UQ44:UV44,4)=0),Raw!UM44&lt;&gt;4),OR(AND(Raw!UN44=4,COUNTIF(Raw!UQ44:UV44,5)=0),Raw!UN44&lt;&gt;4),OR(AND(Raw!UO44=4,COUNTIF(Raw!UQ44:UV44,6)=0),Raw!UO44&lt;&gt;4)),"",1)))</f>
        <v/>
      </c>
      <c r="BD44" t="str">
        <f>IF(A44=0,"",IF(COUNTA(Raw!UW44:VG44)=0,"",IF(AND(OR(AND(Raw!UW44=4,COUNTIF(Raw!VC44:VG44,1)=0),Raw!UW44&lt;&gt;4),OR(AND(Raw!UX44=4,COUNTIF(Raw!VC44:VG44,2)=0),Raw!UX44&lt;&gt;4),OR(AND(Raw!UY44=4,COUNTIF(Raw!VC44:VG44,3)=0),Raw!UY44&lt;&gt;4),OR(AND(Raw!UZ44=4,COUNTIF(Raw!VC44:VG44,4)=0),Raw!UZ44&lt;&gt;4),OR(AND(Raw!VA44=4,COUNTIF(Raw!VC44:VG44,5)=0),Raw!VA44&lt;&gt;4)),"",1)))</f>
        <v/>
      </c>
      <c r="BE44" t="str">
        <f>IF(A44=0,"",IF(COUNTA(Raw!VH44:VP44)=0,"",
IF(AND(
OR(AND(Raw!VH44=4,COUNTIF(Raw!VM44:VP44,1)=0),Raw!VH44&lt;&gt;4),
OR(AND(Raw!VI44=4,COUNTIF(Raw!VM44:VP44,2)=0),Raw!VI44&lt;&gt;4),
OR(AND(Raw!VJ44=4,COUNTIF(Raw!VM44:VP44,3)=0),Raw!VJ44&lt;&gt;4),
OR(AND(Raw!VK44=4,COUNTIF(Raw!VM44:VP44,4)=0),Raw!VK44&lt;&gt;4)
),"",1)))</f>
        <v/>
      </c>
      <c r="BF44" t="str">
        <f>IF(A44=0,"",IF(COUNTA(Raw!VQ44:WK44)=0,"",
IF(AND(
OR(AND(Raw!VQ44=4,COUNTIF(Raw!WB44:WK44,1)=0),Raw!VQ44&lt;&gt;4),
OR(AND(Raw!VR44=4,COUNTIF(Raw!WB44:WK44,2)=0),Raw!VR44&lt;&gt;4),
OR(AND(Raw!VS44=4,COUNTIF(Raw!WB44:WK44,3)=0),Raw!VS44&lt;&gt;4),
OR(AND(Raw!VT44=4,COUNTIF(Raw!WB44:WK44,4)=0),Raw!VT44&lt;&gt;4),
OR(AND(Raw!VU44=4,COUNTIF(Raw!WB44:WK44,5)=0),Raw!VU44&lt;&gt;4),
OR(AND(Raw!VV44=4,COUNTIF(Raw!WB44:WK44,6)=0),Raw!VV44&lt;&gt;4),
OR(AND(Raw!VW44=4,COUNTIF(Raw!WB44:WK44,7)=0),Raw!VW44&lt;&gt;4),
OR(AND(Raw!VX44=4,COUNTIF(Raw!WB44:WK44,8)=0),Raw!VX44&lt;&gt;4),
OR(AND(Raw!VY44=4,COUNTIF(Raw!WB44:WK44,9)=0),Raw!VX44&lt;&gt;4),
OR(AND(Raw!VZ44=4,COUNTIF(Raw!WB44:WK44,10)=0),Raw!VZ44&lt;&gt;4)
),"",1)))</f>
        <v/>
      </c>
      <c r="BG44" t="str">
        <f>IF(A44=0,"",IF(COUNTA(Raw!WL44:XB44)=0,"",
IF(AND(
OR(AND(Raw!WL44=4,COUNTIF(Raw!WU44:XB44,1)=0),Raw!WL44&lt;&gt;4),
OR(AND(Raw!WM44=4,COUNTIF(Raw!WU44:XB44,2)=0),Raw!WM44&lt;&gt;4),
OR(AND(Raw!WN44=4,COUNTIF(Raw!WU44:XB44,3)=0),Raw!WN44&lt;&gt;4),
OR(AND(Raw!WO44=4,COUNTIF(Raw!WU44:XB44,4)=0),Raw!WO44&lt;&gt;4),
OR(AND(Raw!WP44=4,COUNTIF(Raw!WU44:XB44,5)=0),Raw!WP44&lt;&gt;4),
OR(AND(Raw!WQ44=4,COUNTIF(Raw!WU44:XB44,6)=0),Raw!WQ44&lt;&gt;4),
OR(AND(Raw!WR44=4,COUNTIF(Raw!WU44:XB44,7)=0),Raw!WR44&lt;&gt;4),
OR(AND(Raw!WS44=4,COUNTIF(Raw!WU44:XB44,8)=0),Raw!WS44&lt;&gt;4)
),"",1)))</f>
        <v/>
      </c>
      <c r="BH44" t="str">
        <f>IF(A44=0,"",IF(COUNTA(Raw!XC44:XK44)=0,"",
IF(AND(
OR(AND(Raw!XC44=4,COUNTIF(Raw!XH44:XK44,1)=0),Raw!XC44&lt;&gt;4),
OR(AND(Raw!XD44=4,COUNTIF(Raw!XH44:XK44,2)=0),Raw!XD44&lt;&gt;4),
OR(AND(Raw!XE44=4,COUNTIF(Raw!XH44:XK44,3)=0),Raw!XE44&lt;&gt;4),
OR(AND(Raw!XF44=4,COUNTIF(Raw!XH44:XK44,4)=0),Raw!XF44&lt;&gt;4)
),"",1)))</f>
        <v/>
      </c>
      <c r="BI44" t="str">
        <f>IF(A44=0,"",IF(COUNTA(Raw!XL44:XT44)=0,"",
IF(AND(
OR(AND(Raw!XL44=4,COUNTIF(Raw!XQ44:XT44,1)=0),Raw!XL44&lt;&gt;4),
OR(AND(Raw!XM44=4,COUNTIF(Raw!XQ44:XT44,2)=0),Raw!XM44&lt;&gt;4),
OR(AND(Raw!XN44=4,COUNTIF(Raw!XQ44:XT44,3)=0),Raw!XN44&lt;&gt;4),
OR(AND(Raw!XO44=4,COUNTIF(Raw!XQ44:XT44,4)=0),Raw!XO44&lt;&gt;4)
),"",1)))</f>
        <v/>
      </c>
      <c r="BJ44" t="str">
        <f>IF(A44=0,"",IF(COUNTA(Raw!XU44:YI44)=0,"",
IF(AND(
OR(AND(Raw!XU44=4,COUNTIF(Raw!YC44:YI44,1)=0),Raw!XU44&lt;&gt;4),
OR(AND(Raw!XV44=4,COUNTIF(Raw!YC44:YI44,2)=0),Raw!XV44&lt;&gt;4),
OR(AND(Raw!XW44=4,COUNTIF(Raw!YC44:YI44,3)=0),Raw!XW44&lt;&gt;4),
OR(AND(Raw!XX44=4,COUNTIF(Raw!YC44:YI44,4)=0),Raw!XX44&lt;&gt;4),
OR(AND(Raw!XY44=4,COUNTIF(Raw!YC44:YI44,5)=0),Raw!XY44&lt;&gt;4),
OR(AND(Raw!XZ44=4,COUNTIF(Raw!YC44:YI44,6)=0),Raw!XZ44&lt;&gt;4),
OR(AND(Raw!YA44=4,COUNTIF(Raw!YC44:YI44,7)=0),Raw!YA44&lt;&gt;4)
),"",1)))</f>
        <v/>
      </c>
      <c r="BK44" t="str">
        <f>IF(A44=0,"",IF(COUNTA(Raw!YJ44:YR44)=0,"",
IF(AND(
OR(AND(Raw!YJ44=4,COUNTIF(Raw!YO44:YR44,1)=0),Raw!YJ44&lt;&gt;4),
OR(AND(Raw!YK44=4,COUNTIF(Raw!YO44:YR44,2)=0),Raw!YK44&lt;&gt;4),
OR(AND(Raw!YL44=4,COUNTIF(Raw!YO44:YR44,3)=0),Raw!YL44&lt;&gt;4),
OR(AND(Raw!YM44=4,COUNTIF(Raw!YO44:YR44,4)=0),Raw!YM44&lt;&gt;4)
),"",1)))</f>
        <v/>
      </c>
      <c r="BL44" t="str">
        <f>IF(A44=0,"",IF(COUNTA(Raw!YS44:YU44)=0,"",IF(AND(Raw!YS44=4,ISBLANK(Raw!YU44)),"",IF(AND(Raw!YS44&lt;&gt;4,ISBLANK(Raw!YU44)=FALSE),"",1))))</f>
        <v/>
      </c>
    </row>
    <row r="45" spans="1:64">
      <c r="A45" s="20">
        <f>Raw!A45</f>
        <v>0</v>
      </c>
      <c r="B45" s="19" t="str">
        <f>IF(A45=0,"",IF(AND(Raw!AC45=1,COUNTA(Raw!AR45:IC45)&gt;0,COUNTA(Raw!ID45:YU45)=0),"",IF(AND(Raw!AC45=2,COUNTA(Raw!AR45:IC45)=0,COUNTA(Raw!ID45:MV45)&gt;0,COUNTA(Raw!MW45:YU45)=0),"",IF(AND(Raw!AC45=3,COUNTA(Raw!AP45:MV45)=0,COUNTA(Raw!MW45:YU45)&gt;0),"",1))))</f>
        <v/>
      </c>
      <c r="C45" s="19" t="str">
        <f>IF(A45=0,"",IF(AND(Raw!AK45=1,ISBLANK(Raw!AM45)=FALSE,ISBLANK(Raw!AO45)),"",IF(AND(Raw!AK45=2,ISBLANK(Raw!AM45),ISBLANK(Raw!AO45)=FALSE),"",1)))</f>
        <v/>
      </c>
      <c r="D45" s="19" t="str">
        <f>IF(A45=0,"",IF(COUNTA(Raw!AS45:AZ45)=0,"",IF(AND(Raw!AS45+Raw!AT45=100,Raw!AU45+Raw!AV45=100,Raw!AW45+Raw!AX45=100,Raw!AY45+Raw!AZ45=100),"",1)))</f>
        <v/>
      </c>
      <c r="E45" s="19" t="str">
        <f>IF(A45=0,"",IF(ISBLANK(Raw!AQ45),"",IF(Raw!AQ45=1,"",1)))</f>
        <v/>
      </c>
      <c r="F45" s="19" t="str">
        <f>IF(A45=0,"",IF(ISBLANK(Raw!AR45),"",IF(AND(Raw!AR45&gt;=0,Raw!AR45&lt;=100),"",1)))</f>
        <v/>
      </c>
      <c r="G45" s="19" t="str">
        <f>IF(A45=0,"",IF(AND(ISBLANK(Raw!BA45),ISBLANK(Raw!AS45)),"",IF(AND(Raw!AS45&gt;0,ISBLANK(Raw!BA45)=FALSE),"",1)))</f>
        <v/>
      </c>
      <c r="H45" s="19" t="str">
        <f>IF(A45=0,"",IF(COUNTA(Raw!BA45:BH45)=0,"",IF(AND(Raw!BA45=0,COUNTA(Raw!BB45:BH45)=0),"",IF(AND(Raw!BA45&gt;0,COUNTA(Raw!BB45:BH45)&gt;0),"",1))))</f>
        <v/>
      </c>
      <c r="I45" s="19" t="str">
        <f>IF(A45=0,"",IF(AND(ISBLANK(Raw!BI45),ISBLANK(Raw!BJ45)),"",IF(AND(Raw!BI45=1,ISBLANK(Raw!BJ45)=FALSE),"",IF(AND(Raw!BI45=2,ISBLANK(Raw!BJ45)),"",1))))</f>
        <v/>
      </c>
      <c r="J45" s="19" t="str">
        <f>IF(A45=0,"",IF(AND(ISBLANK(Raw!AT45),COUNTBLANK(Raw!BK45:BQ45)),"",IF(AND(Raw!AT45&gt;0,COUNTA(Raw!BK45:BQ45)&gt;0),"",IF(AND(Raw!AT45=0,COUNTA(Raw!BK45:BQ45)=0),"",1))))</f>
        <v/>
      </c>
      <c r="K45" s="19" t="str">
        <f>IF(A45=0,"",IF(AND(ISBLANK(Raw!AS45),COUNTA(Raw!BR45:BX45)=0),"",IF(AND(Raw!AS45&gt;0,COUNTA(Raw!BR45:BX45)&gt;0),"",IF(AND(Raw!AS45=0,COUNTA(Raw!BR45:BX45)=0),"",1))))</f>
        <v/>
      </c>
      <c r="L45" s="19" t="str">
        <f>IF(A45=0,"",IF(AND(COUNTA(Raw!BK45:BX45)=0,COUNTA(Raw!BY45:CH45)=0),"",IF(AND(COUNTIF(Raw!BK45:BX45,1)&gt;0,COUNTA(Raw!BY45:CH45)&gt;0),"",IF(AND(COUNTIF(Raw!BK45:BX45,1)=0,COUNTA(Raw!BY45:CH45)=0),"",1))))</f>
        <v/>
      </c>
      <c r="M45" s="19" t="str">
        <f>IF(A45=0,"",IF(AND(COUNTA(Raw!BK45:BX45)=0,COUNTA(Raw!CI45:CR45)),"",IF(AND(COUNTIF(Raw!BK45:BX45,3)&gt;0,COUNTA(Raw!CI45:CR45)&gt;0),"",IF(AND(COUNTIF(Raw!BK45:BX45,3)=0,COUNTA(Raw!CI45:CR45)=0),"",1))))</f>
        <v/>
      </c>
      <c r="N45" s="19" t="str">
        <f>IF(A45=0,"",IF(COUNTA(Raw!CS45:DF45)=0,"",IF(AND(COUNTIF(Raw!CS45:CV45,1)=1,COUNTA(Raw!CW45:DA45)&gt;0,COUNTA(Raw!DB45:DF45)=0),"",IF(AND(COUNTIF(Raw!CS45:CV45,2)=1,COUNTA(Raw!CW45:DA45)=0,COUNTA(Raw!DB45:DF45)&gt;0),"",IF(AND(COUNTA(Raw!CS45:CV45)&gt;0,COUNTA(Raw!CW45:DF45)=0),"",1)))))</f>
        <v/>
      </c>
      <c r="O45" s="19" t="str">
        <f>IF(A45=0,"",IF(COUNTA(Raw!DG45:DP45)=0,"",IF(AND(COUNTIF(Raw!BK45:BQ45,1)&gt;0,OR(COUNTIF(Raw!DG45:DP45,1)=1,COUNTIF(Raw!DG45:DP45,2)=1,COUNTIF(Raw!DG45:DP45,3)=1)),"",IF(AND(COUNTIF(Raw!BK45:BQ45,1)=0,AND(COUNTIF(Raw!DG45:DP45,1)=0,COUNTIF(Raw!DG45:DP45,2)=0,COUNTIF(Raw!DG45:DP45,3)=0)),"",1))))</f>
        <v/>
      </c>
      <c r="P45" s="19" t="str">
        <f>IF(A45=0,"",IF(COUNTA(Raw!DG45:DR45)=0,"",IF(AND(COUNTIF(Raw!DG45:DP45,4)=1,ISBLANK(Raw!DQ45)=FALSE,ISBLANK(Raw!DR45)),"",IF(AND(COUNTIF(Raw!DG45:DP45,7)=1,ISBLANK(Raw!DQ45),ISBLANK(Raw!DR45)=FALSE),"",IF(AND(COUNTA(Raw!DG45:DP45)&gt;0,COUNTIF(Raw!DG45:DP45,4)=0,COUNTIF(Raw!DG45:DP45,7)=0,COUNTA(Raw!DQ45:DR45)=0),"",1)))))</f>
        <v/>
      </c>
      <c r="Q45" s="19" t="str">
        <f>IF(A45=0,"",IF(AND(COUNTA(Raw!DS45:DU45)=0,COUNTA(Raw!BK45:BQ45)=0),"",IF(AND(COUNTIF(Raw!BK45:BQ45,1)&gt;0,COUNTA(Raw!DS45:DU45)&gt;0),"",IF(AND(COUNTIF(Raw!BK45:BQ45,1)=0,COUNTA(Raw!DS45:DU45)=0),"",1))))</f>
        <v/>
      </c>
      <c r="R45" s="19" t="str">
        <f>IF(A45=0,"",IF(AND(ISBLANK(Raw!AT45),ISBLANK(Raw!EJ45)),"",IF(AND(Raw!AT45&gt;0,ISBLANK(Raw!EJ45)=FALSE,Raw!EJ45&gt;=0,Raw!EJ45&lt;=7),"",IF(AND(Raw!AT45=0,ISBLANK(Raw!EJ45)),"",1))))</f>
        <v/>
      </c>
      <c r="S45" t="str">
        <f>IF(A45=0,"",IF(AND(ISBLANK(Raw!AS45),ISBLANK(Raw!EK45)),"",IF(AND(Raw!AS45&gt;0,ISBLANK(Raw!EK45)=FALSE),"",IF(AND(Raw!AS45=0,ISBLANK(Raw!EK45)),"",1))))</f>
        <v/>
      </c>
      <c r="T45" s="19" t="str">
        <f>IF(A45=0,"",IF(AND(ISBLANK(Raw!AT45),COUNTA(Raw!EL45:EQ45)=0),"",IF(AND(Raw!AT45&gt;0,COUNTA(Raw!EL45:EQ45)&gt;0),"",IF(AND(Raw!AT45=0,COUNTA(Raw!EL45:EQ45)=0),"",1))))</f>
        <v/>
      </c>
      <c r="U45" t="str">
        <f>IF(A45=0,"",IF(AND(ISBLANK(Raw!AT45),COUNTA(Raw!ER45:EU45)=0),"",IF(AND(Raw!AT45&gt;0,COUNTA(Raw!ER45:EU45)&gt;0),"",IF(AND(Raw!AT45=0,COUNTA(Raw!ER45:EU45)=0),"",1))))</f>
        <v/>
      </c>
      <c r="V45" t="str">
        <f>IF(A45=0,"",IF(AND(ISBLANK(Raw!AS45),COUNTA(Raw!EV45:FA45)=0),"",IF(AND(Raw!AS45&gt;0,COUNTA(Raw!EV45:FA45)&gt;0),"",IF(AND(Raw!AS45=0,COUNTA(Raw!EV45:FA45)=0),"",1))))</f>
        <v/>
      </c>
      <c r="W45" t="str">
        <f>IF(A45=0,"",IF(AND(ISBLANK(Raw!AS45),COUNTA(Raw!FB45:FE45)=0),"",IF(AND(Raw!AS45&gt;0,COUNTA(Raw!FB45:FE45)&gt;0),"",IF(AND(Raw!AS45=0,COUNTA(Raw!FB45:FE45)=0),"",1))))</f>
        <v/>
      </c>
      <c r="X45" t="str">
        <f>IF(A45=0,"",IF(AND(ISBLANK(Raw!AT45),COUNTA(Raw!FF45:FI45)=0),"",IF(AND(Raw!AT45&gt;0,COUNTA(Raw!FF45:FI45)&gt;0),"",IF(AND(Raw!AT45=0,COUNTA(Raw!FF45:FI45)=0),"",1))))</f>
        <v/>
      </c>
      <c r="Y45" t="str">
        <f>IF(A45=0,"",IF(AND(ISBLANK(Raw!AS45),COUNTA(Raw!FJ45:FM45)=0),"",IF(AND(Raw!AS45&gt;0,COUNTA(Raw!FJ45:FM45)&gt;0),"",IF(AND(Raw!AS45=0,COUNTA(Raw!FJ45:FM45)=0),"",1))))</f>
        <v/>
      </c>
      <c r="Z45" t="str">
        <f>IF(A45=0,"",IF(AND(COUNTA(Raw!FN45:FT45)=0,ISBLANK(Raw!FU45)),"",IF(AND(COUNTIF(Raw!FN45:FT45,1)&gt;0,ISBLANK(Raw!FU45)=FALSE),"",IF(AND(COUNTIF(Raw!FN45:FT45,1)=0,ISBLANK(Raw!FU45)),"",1))))</f>
        <v/>
      </c>
      <c r="AA45" s="19" t="str">
        <f>IF(A45=0,"",IF(AND(ISBLANK(Raw!BI45),COUNTA(Raw!FV45:GH45)=0),"",IF(AND(Raw!BI45&lt;&gt;1,COUNTIF(Raw!FV45:GH45,6)=0),"",IF(Raw!BI45=1,"",1))))</f>
        <v/>
      </c>
      <c r="AB45" t="str">
        <f>IF(A45=0,"",IF(AND(ISBLANK(Raw!GI45),COUNTA(Raw!GJ45:GQ45)=0),"",IF(AND(Raw!GI45=1,COUNTA(Raw!GJ45:GQ45)&gt;0),"",IF(AND(Raw!GI45=2,COUNTA(Raw!GJ45:GQ45)=0),"",1))))</f>
        <v/>
      </c>
      <c r="AC45" s="19" t="str">
        <f>IF(A45=0,"",IF(AND(COUNTA(Raw!GY45:HF45)=0,ISBLANK(Raw!HG45)),"",IF(AND(OR(COUNTIF(Raw!GY45:HE45,1)&gt;0,COUNTIF(Raw!GY45:HE45,2)&gt;0),ISBLANK(Raw!HG45)=FALSE),"",IF(AND(COUNTA(Raw!GY45:HF45)&gt;0,ISBLANK(Raw!HG45),COUNTIF(Raw!GY45:HE45,1)=0,COUNTIF(Raw!GY45:HE45,2)=0),"",1))))</f>
        <v/>
      </c>
      <c r="AD45" s="19" t="str">
        <f>IF(A45=0,"",IF(COUNTA(Raw!HU45:IB45)=0,"",IF(AND(Raw!AK45&lt;&gt;2,COUNTIF(Raw!HU45:IA45,2)=0,COUNTIF(Raw!HU45:IA45,3)=0),"",IF(Raw!AK45=2,"",1))))</f>
        <v/>
      </c>
      <c r="AE45" s="19" t="str">
        <f>IF(A45=0,"",IF(AND(Raw!AK45=2,ISBLANK(Raw!IC45)=FALSE),"",IF(AND(Raw!AK45&lt;&gt;2,ISBLANK(Raw!IC45)),"",1)))</f>
        <v/>
      </c>
      <c r="AF45" s="19" t="str">
        <f>IF(A45=0,"",IF(COUNTA(Raw!ID45:IF45)=0,"",IF(AND(MATCH(2023-Raw!ID45,Code!$A$3:$A$12,1)=Raw!IF45,2023-Raw!ID45=Raw!IE45),"",1)))</f>
        <v/>
      </c>
      <c r="AG45" s="19" t="str">
        <f>IF(A45=0,"",IF(COUNTA(Raw!IG45:II45)=0,"",IF(AND(Raw!IG45=4,ISBLANK(Raw!II45)=FALSE),"",IF(AND(Raw!IG45&lt;&gt;4,ISBLANK(Raw!II45)),"",1))))</f>
        <v/>
      </c>
      <c r="AH45" s="19" t="str">
        <f>IF(A45=0,"",IF(COUNTA(Raw!IJ45:IM45)=0,"",IF(AND(Raw!IJ45=1,ISBLANK(Raw!IK45)=FALSE),"",IF(AND(Raw!IJ45=2,COUNTA(Raw!IK45:IM45)&gt;0),"",1))))</f>
        <v/>
      </c>
      <c r="AI45" s="19" t="str">
        <f>IF(A45=0,"",IF(COUNTA(Raw!IK45:IM45)=0,"",IF(AND(Raw!IK45=1,ISBLANK(Raw!IL45)=FALSE),"",IF(AND(Raw!IK45=2,COUNTA(Raw!IL45:IM45)=0),"",1))))</f>
        <v/>
      </c>
      <c r="AJ45" s="19" t="str">
        <f>IF(A45=0,"",IF(COUNTA(Raw!JD45:JJ45)=0,"",IF(AND(Raw!JD45&gt;600,COUNTA(Raw!JE45:JI45)&gt;0),"",IF(AND(Raw!JD45&lt;=600,COUNTA(Raw!JE45:JJ45)=0),"",1))))</f>
        <v/>
      </c>
      <c r="AK45" s="19" t="str">
        <f>IF(A45=0,"",IF(COUNTA(Raw!JK45:KA45)=0,"",IF(AND(Raw!JK45=1,COUNTA(Raw!JM45:JV45)&gt;0),"",IF(AND(Raw!JK45=3,COUNTA(Raw!JM45:JV45)&gt;0,COUNTA(Raw!JW45:KA45)=0),"",IF(AND(ISBLANK(Raw!JK45)=FALSE,Raw!JK45&lt;&gt;1,Raw!JK45&lt;&gt;3,COUNTA(Raw!JM45:KA45)=0),"",1)))))</f>
        <v/>
      </c>
      <c r="AL45" s="19" t="str">
        <f>IF(A45=0,"",IF(COUNTA(Raw!JW45:KA45)=0,"",IF(AND(COUNTIF(Raw!JW45:JZ45,4)=0,COUNTA(Raw!JW45:JZ45)&gt;0,ISBLANK(Raw!KA45)=FALSE),"",IF(AND(COUNTIF(Raw!JW45:KA45,4)&gt;0,ISBLANK(Raw!KA45)),"",1))))</f>
        <v/>
      </c>
      <c r="AM45" s="19" t="str">
        <f>IF(A45=0,"",IF(COUNTA(Raw!KT45:KU45)=0,"",IF(AND(Raw!KT45=1,ISBLANK(Raw!KU45)=FALSE),"",IF(AND(Raw!KT45=2,ISBLANK(Raw!KU45)),"",1))))</f>
        <v/>
      </c>
      <c r="AN45" s="19" t="str">
        <f>IF(A45=0,"",IF(COUNTA(Raw!KX45:LF45)=0,"",IF(AND(COUNTIF(Raw!KX45:LB45,5)=1,COUNTA(Raw!KX45:LB45)=1,COUNTA(Raw!LC45:LF45)=0),"",IF(AND(COUNTIF(Raw!KX45:LB45,5)=0,COUNTA(Raw!KX45:LB45)&gt;0,COUNTA(Raw!LC45:LF45)&gt;0),"",1))))</f>
        <v/>
      </c>
      <c r="AO45" s="19" t="str">
        <f>IF(A45=0,"",IF(COUNTA(Raw!LM45:LU45)=0,"",IF(AND(Raw!LM45=1,ISBLANK(Raw!LN45)=FALSE,COUNTA(Raw!LO45:LU45)&gt;0),"",IF(AND(Raw!LM45=2,COUNTA(Raw!LN45:LU45)=0),"",1))))</f>
        <v/>
      </c>
      <c r="AP45" s="19" t="str">
        <f>IF(A45=0,"",IF(COUNTA(Raw!MY45:OG45)=0,"",IF(AND(Raw!MY45=2,COUNTA(Raw!MZ45:OG45)=0),"",IF(AND(Raw!MY45=1,COUNTA(Raw!MZ45:OG45)&gt;0),"",1))))</f>
        <v/>
      </c>
      <c r="AQ45" s="19" t="str">
        <f>IF(A45=0,"",IF(COUNTA(Raw!NC45:NW45)=0,"",IF(AND(COUNTIF(Raw!NC45:NG45,3)&gt;0,COUNTA(Raw!NH45:NQ45)&gt;0),"",IF(AND(COUNTA(Raw!NC45:NG45)&gt;0,COUNTIF(Raw!NC45:NG45,3)=0,COUNTA(Raw!NH45:NW45)=0),"",1))))</f>
        <v/>
      </c>
      <c r="AR45" s="19" t="str">
        <f>IF(A45=0,"",IF(COUNTA(Raw!NH45:NW45)=0,"",IF(AND(COUNTIF(Raw!NH45:NQ45,10)&gt;0,COUNTA(Raw!NR45:NW45)&gt;0),"",IF(AND(COUNTA(Raw!NH45:NQ45)&gt;0,COUNTIF(Raw!NH45:NQ45,10)=0,COUNTA(Raw!NR45:NY45)=0),"",1))))</f>
        <v/>
      </c>
      <c r="AS45" s="19" t="str">
        <f>IF(A45=0,"",IF(COUNTA(Raw!NY45:OG45)=0,"",IF(AND(Raw!NY45=1,COUNTA(Raw!NZ45:OG45)&gt;0),"",IF(AND(Raw!NY45=2,COUNTA(Raw!NZ45:OG45)=0),"",1))))</f>
        <v/>
      </c>
      <c r="AT45" s="19" t="str">
        <f>IF(A45=0,"",IF(COUNTA(Raw!OH45:OY45)=0,"",IF(AND(Raw!OH45=1,COUNTA(Raw!OI45:OY45)&gt;0),"",IF(AND(Raw!OH45=2,COUNTA(Raw!OI45:OY45)=0),"",1))))</f>
        <v/>
      </c>
      <c r="AU45" s="19" t="str">
        <f>IF(A45=0,"",IF(COUNTA(Raw!PR45:QB45)=0,"",
IF(AND(OR(AND(COUNTIF(Raw!PR45:QB45,1)=1,COUNTA(Raw!QI45:QY45)&gt;0),AND(COUNTIF(Raw!PR45:QB45,1)=0,COUNTA(Raw!QI45:QY45)=0)),OR(AND(COUNTIF(Raw!PR45:QB45,2)=1,COUNTA(Raw!QZ45:RP45)&gt;0),AND(COUNTIF(Raw!PR45:QB45,2)=0,COUNTA(Raw!QZ45:RP45)=0)),OR(AND(COUNTIF(Raw!PR45:QB45,3)=1,COUNTA(Raw!RQ45:SG45)&gt;0),AND(COUNTIF(Raw!PR45:QB45,3)=0,COUNTA(Raw!RQ45:SG45)=0)),OR(AND(COUNTIF(Raw!PR45:QB45,4)=1,COUNTA(Raw!SH45:ST45)&gt;0),AND(COUNTIF(Raw!PR45:QB45,4)=0,COUNTA(Raw!SH45:ST45)=0)),OR(AND(COUNTIF(Raw!PR45:QB45,5)=1,COUNTA(Raw!SU45:TG45)&gt;0),AND(COUNTIF(Raw!PR45:QB45,5)=0,COUNTA(Raw!SU45:TG45)=0)),OR(AND(COUNTIF(Raw!PR45:QB45,6)=1,COUNTA(Raw!TH45:TT45)&gt;0),AND(COUNTIF(Raw!PR45:QB45,6)=0,COUNTA(Raw!TH45:TT45)=0)),OR(AND(COUNTIF(Raw!PR45:QB45,7)=1,COUNTA(Raw!TU45:UI45)&gt;0),AND(COUNTIF(Raw!PR45:QB45,7)=0,COUNTA(Raw!TU45:UI45)=0)),OR(AND(COUNTIF(Raw!PR45:QB45,8)=1,COUNTA(Raw!UJ45:UV45)&gt;0),AND(COUNTIF(Raw!PR45:QB45,8)=0,COUNTA(Raw!UJ45:UV45)=0)),OR(AND(COUNTIF(Raw!PR45:QB45,9)=1,COUNTA(Raw!UW45:VG45)&gt;0),AND(COUNTIF(Raw!PR45:QB45,9)=0,COUNTA(Raw!UW45:VG45)=0)),OR(AND(COUNTIF(Raw!PR45:QB45,10)=1,COUNTA(Raw!VH45:VP45)&gt;0),AND(COUNTIF(Raw!PR45:QB45,10)=0,COUNTA(Raw!VH45:VP45)=0)),OR(AND(COUNTIF(Raw!PR45:QB45,11)=1,COUNTA(Raw!VQ45:WK45)&gt;0),AND(COUNTIF(Raw!PR45:QB45,11)=0,COUNTA(Raw!VQ45:WK45)=0))),"",1)))</f>
        <v/>
      </c>
      <c r="AV45" s="19" t="str">
        <f>IF(A45=0,"",IF(COUNTA(Raw!QI45:QY45)=0,"",IF(AND(OR(AND(Raw!QI45=4,COUNTIF(Raw!QR45:QY45,1)=0),Raw!QI45&lt;&gt;4),OR(AND(Raw!QJ45=4,COUNTIF(Raw!QR45:QY45,2)=0),Raw!QJ45&lt;&gt;4),OR(AND(Raw!QK45=4,COUNTIF(Raw!QR45:QY45,3)=0),Raw!QK45&lt;&gt;4),OR(AND(Raw!QL45=4,COUNTIF(Raw!QR45:QY45,4)=0),Raw!QL45&lt;&gt;4),OR(AND(Raw!QM45=4,COUNTIF(Raw!QR45:QY45,5)=0),Raw!QM45&lt;&gt;4),OR(AND(Raw!QN45=4,COUNTIF(Raw!QR45:QY45,6)=0),Raw!QN45&lt;&gt;4),OR(AND(Raw!QO45=4,COUNTIF(Raw!QR45:QY45,7)=0),Raw!QO45&lt;&gt;4),OR(AND(Raw!QP45=4,COUNTIF(Raw!QR45:QY45,8)=0),Raw!QP45&lt;&gt;4)),"",1)))</f>
        <v/>
      </c>
      <c r="AW45" t="str">
        <f>IF(A45=0,"",IF(COUNTA(Raw!QZ45:RP45)=0,"",IF(AND(OR(AND(Raw!QZ45=4,COUNTIF(Raw!RI45:RP45,1)=0),Raw!QZ45&lt;&gt;4),OR(AND(Raw!RA45=4,COUNTIF(Raw!RI45:RP45,2)=0),Raw!RA45&lt;&gt;4),OR(AND(Raw!RB45=4,COUNTIF(Raw!RI45:RP45,3)=0),Raw!RB45&lt;&gt;4),OR(AND(Raw!RC45=4,COUNTIF(Raw!RI45:RP45,4)=0),Raw!RC45&lt;&gt;4),OR(AND(Raw!RD45=4,COUNTIF(Raw!RI45:RP45,5)=0),Raw!RD45&lt;&gt;4),OR(AND(Raw!RE45=4,COUNTIF(Raw!RI45:RP45,6)=0),Raw!RE45&lt;&gt;4),OR(AND(Raw!RF45=4,COUNTIF(Raw!RI45:RP45,7)=0),Raw!RF45&lt;&gt;4),OR(AND(Raw!RG45=4,COUNTIF(Raw!RI45:RP45,8)=0),Raw!RG45&lt;&gt;4)),"",1)))</f>
        <v/>
      </c>
      <c r="AX45" t="str">
        <f>IF(A45=0,"",IF(COUNTA(Raw!RQ45:SG45)=0,"",IF(AND(OR(AND(Raw!RQ45=4,COUNTIF(Raw!RZ45:SG45,1)=0),Raw!RQ45&lt;&gt;4),OR(AND(Raw!RR45=4,COUNTIF(Raw!RZ45:SG45,2)=0),Raw!RR45&lt;&gt;4),OR(AND(Raw!RS45=4,COUNTIF(Raw!RZ45:SG45,3)=0),Raw!RS45&lt;&gt;4),OR(AND(Raw!RT45=4,COUNTIF(Raw!RZ45:SG45,4)=0),Raw!RT45&lt;&gt;4),OR(AND(Raw!RU45=4,COUNTIF(Raw!RZ45:SG45,5)=0),Raw!RU45&lt;&gt;4),OR(AND(Raw!RV45=4,COUNTIF(Raw!RZ45:SG45,6)=0),Raw!RV45&lt;&gt;4),OR(AND(Raw!RW45=4,COUNTIF(Raw!RZ45:SG45,7)=0),Raw!RW45&lt;&gt;4),OR(AND(Raw!RX45=4,COUNTIF(Raw!RZ45:SG45,8)=0),Raw!RX45&lt;&gt;4)),"",1)))</f>
        <v/>
      </c>
      <c r="AY45" t="str">
        <f>IF(A45=0,"",IF(COUNTA(Raw!SH45:ST45)=0,"",IF(AND(OR(AND(Raw!SH45=4,COUNTIF(Raw!SO45:ST45,1)=0),Raw!SH45&lt;&gt;4),OR(AND(Raw!SI45=4,COUNTIF(Raw!SO45:ST45,2)=0),Raw!SI45&lt;&gt;4),OR(AND(Raw!SJ45=4,COUNTIF(Raw!SO45:ST45,3)=0),Raw!SJ45&lt;&gt;4),OR(AND(Raw!SK45=4,COUNTIF(Raw!SO45:ST45,4)=0),Raw!SK45&lt;&gt;4),OR(AND(Raw!SL45=4,COUNTIF(Raw!SO45:ST45,5)=0),Raw!SL45&lt;&gt;4),OR(AND(Raw!SM45=4,COUNTIF(Raw!SO45:ST45,6)=0),Raw!SM45&lt;&gt;4)),"",1)))</f>
        <v/>
      </c>
      <c r="AZ45" t="str">
        <f>IF(A45=0,"",IF(COUNTA(Raw!SU45:TG45)=0,"",IF(AND(OR(AND(Raw!SU45=4,COUNTIF(Raw!TB45:TG45,1)=0),Raw!SU45&lt;&gt;4),OR(AND(Raw!SV45=4,COUNTIF(Raw!TB45:TG45,2)=0),Raw!SV45&lt;&gt;4),OR(AND(Raw!SW45=4,COUNTIF(Raw!TB45:TG45,3)=0),Raw!SW45&lt;&gt;4),OR(AND(Raw!SX45=4,COUNTIF(Raw!TB45:TG45,4)=0),Raw!SX45&lt;&gt;4),OR(AND(Raw!SY45=4,COUNTIF(Raw!TB45:TG45,5)=0),Raw!SY45&lt;&gt;4),OR(AND(Raw!SZ45=4,COUNTIF(Raw!TB45:TG45,6)=0),Raw!SZ45&lt;&gt;4)),"",1)))</f>
        <v/>
      </c>
      <c r="BA45" t="str">
        <f>IF(A45=0,"",IF(COUNTA(Raw!TH45:TT45)=0,"",IF(AND(OR(AND(Raw!TH45=4,COUNTIF(Raw!TO45:TT45,1)=0),Raw!TH45&lt;&gt;4),OR(AND(Raw!TI45=4,COUNTIF(Raw!TO45:TT45,2)=0),Raw!TI45&lt;&gt;4),OR(AND(Raw!TJ45=4,COUNTIF(Raw!TO45:TT45,3)=0),Raw!TJ45&lt;&gt;4),OR(AND(Raw!TK45=4,COUNTIF(Raw!TO45:TT45,4)=0),Raw!TK45&lt;&gt;4),OR(AND(Raw!TL45=4,COUNTIF(Raw!TO45:TT45,5)=0),Raw!TL45&lt;&gt;4),OR(AND(Raw!TM45=4,COUNTIF(Raw!TO45:TT45,6)=0),Raw!TM45&lt;&gt;4)),"",1)))</f>
        <v/>
      </c>
      <c r="BB45" t="str">
        <f>IF(A45=0,"",IF(COUNTA(Raw!TU45:UI45)=0,"",IF(AND(OR(AND(Raw!TU45=4,COUNTIF(Raw!UC45:UI45,1)=0),Raw!TU45&lt;&gt;4),OR(AND(Raw!TV45=4,COUNTIF(Raw!UC45:UI45,2)=0),Raw!TV45&lt;&gt;4),OR(AND(Raw!TW45=4,COUNTIF(Raw!UC45:UI45,3)=0),Raw!TW45&lt;&gt;4),OR(AND(Raw!TX45=4,COUNTIF(Raw!UC45:UI45,4)=0),Raw!TX45&lt;&gt;4),OR(AND(Raw!TY45=4,COUNTIF(Raw!UC45:UI45,5)=0),Raw!TY45&lt;&gt;4),OR(AND(Raw!TZ45=4,COUNTIF(Raw!UC45:UI45,6)=0),Raw!TZ45&lt;&gt;4),OR(AND(Raw!UA45=4,COUNTIF(Raw!UC45:UI45,7)=0),Raw!UA45&lt;&gt;4)),"",1)))</f>
        <v/>
      </c>
      <c r="BC45" t="str">
        <f>IF(A45=0,"",IF(COUNTA(Raw!UJ45:UV45)=0,"",IF(AND(OR(AND(Raw!UJ45=4,COUNTIF(Raw!UQ45:UV45,1)=0),Raw!UJ45&lt;&gt;4),OR(AND(Raw!UK45=4,COUNTIF(Raw!UQ45:UV45,2)=0),Raw!UK45&lt;&gt;4),OR(AND(Raw!UL45=4,COUNTIF(Raw!UQ45:UV45,3)=0),Raw!UL45&lt;&gt;4),OR(AND(Raw!UM45=4,COUNTIF(Raw!UQ45:UV45,4)=0),Raw!UM45&lt;&gt;4),OR(AND(Raw!UN45=4,COUNTIF(Raw!UQ45:UV45,5)=0),Raw!UN45&lt;&gt;4),OR(AND(Raw!UO45=4,COUNTIF(Raw!UQ45:UV45,6)=0),Raw!UO45&lt;&gt;4)),"",1)))</f>
        <v/>
      </c>
      <c r="BD45" t="str">
        <f>IF(A45=0,"",IF(COUNTA(Raw!UW45:VG45)=0,"",IF(AND(OR(AND(Raw!UW45=4,COUNTIF(Raw!VC45:VG45,1)=0),Raw!UW45&lt;&gt;4),OR(AND(Raw!UX45=4,COUNTIF(Raw!VC45:VG45,2)=0),Raw!UX45&lt;&gt;4),OR(AND(Raw!UY45=4,COUNTIF(Raw!VC45:VG45,3)=0),Raw!UY45&lt;&gt;4),OR(AND(Raw!UZ45=4,COUNTIF(Raw!VC45:VG45,4)=0),Raw!UZ45&lt;&gt;4),OR(AND(Raw!VA45=4,COUNTIF(Raw!VC45:VG45,5)=0),Raw!VA45&lt;&gt;4)),"",1)))</f>
        <v/>
      </c>
      <c r="BE45" t="str">
        <f>IF(A45=0,"",IF(COUNTA(Raw!VH45:VP45)=0,"",
IF(AND(
OR(AND(Raw!VH45=4,COUNTIF(Raw!VM45:VP45,1)=0),Raw!VH45&lt;&gt;4),
OR(AND(Raw!VI45=4,COUNTIF(Raw!VM45:VP45,2)=0),Raw!VI45&lt;&gt;4),
OR(AND(Raw!VJ45=4,COUNTIF(Raw!VM45:VP45,3)=0),Raw!VJ45&lt;&gt;4),
OR(AND(Raw!VK45=4,COUNTIF(Raw!VM45:VP45,4)=0),Raw!VK45&lt;&gt;4)
),"",1)))</f>
        <v/>
      </c>
      <c r="BF45" t="str">
        <f>IF(A45=0,"",IF(COUNTA(Raw!VQ45:WK45)=0,"",
IF(AND(
OR(AND(Raw!VQ45=4,COUNTIF(Raw!WB45:WK45,1)=0),Raw!VQ45&lt;&gt;4),
OR(AND(Raw!VR45=4,COUNTIF(Raw!WB45:WK45,2)=0),Raw!VR45&lt;&gt;4),
OR(AND(Raw!VS45=4,COUNTIF(Raw!WB45:WK45,3)=0),Raw!VS45&lt;&gt;4),
OR(AND(Raw!VT45=4,COUNTIF(Raw!WB45:WK45,4)=0),Raw!VT45&lt;&gt;4),
OR(AND(Raw!VU45=4,COUNTIF(Raw!WB45:WK45,5)=0),Raw!VU45&lt;&gt;4),
OR(AND(Raw!VV45=4,COUNTIF(Raw!WB45:WK45,6)=0),Raw!VV45&lt;&gt;4),
OR(AND(Raw!VW45=4,COUNTIF(Raw!WB45:WK45,7)=0),Raw!VW45&lt;&gt;4),
OR(AND(Raw!VX45=4,COUNTIF(Raw!WB45:WK45,8)=0),Raw!VX45&lt;&gt;4),
OR(AND(Raw!VY45=4,COUNTIF(Raw!WB45:WK45,9)=0),Raw!VX45&lt;&gt;4),
OR(AND(Raw!VZ45=4,COUNTIF(Raw!WB45:WK45,10)=0),Raw!VZ45&lt;&gt;4)
),"",1)))</f>
        <v/>
      </c>
      <c r="BG45" t="str">
        <f>IF(A45=0,"",IF(COUNTA(Raw!WL45:XB45)=0,"",
IF(AND(
OR(AND(Raw!WL45=4,COUNTIF(Raw!WU45:XB45,1)=0),Raw!WL45&lt;&gt;4),
OR(AND(Raw!WM45=4,COUNTIF(Raw!WU45:XB45,2)=0),Raw!WM45&lt;&gt;4),
OR(AND(Raw!WN45=4,COUNTIF(Raw!WU45:XB45,3)=0),Raw!WN45&lt;&gt;4),
OR(AND(Raw!WO45=4,COUNTIF(Raw!WU45:XB45,4)=0),Raw!WO45&lt;&gt;4),
OR(AND(Raw!WP45=4,COUNTIF(Raw!WU45:XB45,5)=0),Raw!WP45&lt;&gt;4),
OR(AND(Raw!WQ45=4,COUNTIF(Raw!WU45:XB45,6)=0),Raw!WQ45&lt;&gt;4),
OR(AND(Raw!WR45=4,COUNTIF(Raw!WU45:XB45,7)=0),Raw!WR45&lt;&gt;4),
OR(AND(Raw!WS45=4,COUNTIF(Raw!WU45:XB45,8)=0),Raw!WS45&lt;&gt;4)
),"",1)))</f>
        <v/>
      </c>
      <c r="BH45" t="str">
        <f>IF(A45=0,"",IF(COUNTA(Raw!XC45:XK45)=0,"",
IF(AND(
OR(AND(Raw!XC45=4,COUNTIF(Raw!XH45:XK45,1)=0),Raw!XC45&lt;&gt;4),
OR(AND(Raw!XD45=4,COUNTIF(Raw!XH45:XK45,2)=0),Raw!XD45&lt;&gt;4),
OR(AND(Raw!XE45=4,COUNTIF(Raw!XH45:XK45,3)=0),Raw!XE45&lt;&gt;4),
OR(AND(Raw!XF45=4,COUNTIF(Raw!XH45:XK45,4)=0),Raw!XF45&lt;&gt;4)
),"",1)))</f>
        <v/>
      </c>
      <c r="BI45" t="str">
        <f>IF(A45=0,"",IF(COUNTA(Raw!XL45:XT45)=0,"",
IF(AND(
OR(AND(Raw!XL45=4,COUNTIF(Raw!XQ45:XT45,1)=0),Raw!XL45&lt;&gt;4),
OR(AND(Raw!XM45=4,COUNTIF(Raw!XQ45:XT45,2)=0),Raw!XM45&lt;&gt;4),
OR(AND(Raw!XN45=4,COUNTIF(Raw!XQ45:XT45,3)=0),Raw!XN45&lt;&gt;4),
OR(AND(Raw!XO45=4,COUNTIF(Raw!XQ45:XT45,4)=0),Raw!XO45&lt;&gt;4)
),"",1)))</f>
        <v/>
      </c>
      <c r="BJ45" t="str">
        <f>IF(A45=0,"",IF(COUNTA(Raw!XU45:YI45)=0,"",
IF(AND(
OR(AND(Raw!XU45=4,COUNTIF(Raw!YC45:YI45,1)=0),Raw!XU45&lt;&gt;4),
OR(AND(Raw!XV45=4,COUNTIF(Raw!YC45:YI45,2)=0),Raw!XV45&lt;&gt;4),
OR(AND(Raw!XW45=4,COUNTIF(Raw!YC45:YI45,3)=0),Raw!XW45&lt;&gt;4),
OR(AND(Raw!XX45=4,COUNTIF(Raw!YC45:YI45,4)=0),Raw!XX45&lt;&gt;4),
OR(AND(Raw!XY45=4,COUNTIF(Raw!YC45:YI45,5)=0),Raw!XY45&lt;&gt;4),
OR(AND(Raw!XZ45=4,COUNTIF(Raw!YC45:YI45,6)=0),Raw!XZ45&lt;&gt;4),
OR(AND(Raw!YA45=4,COUNTIF(Raw!YC45:YI45,7)=0),Raw!YA45&lt;&gt;4)
),"",1)))</f>
        <v/>
      </c>
      <c r="BK45" t="str">
        <f>IF(A45=0,"",IF(COUNTA(Raw!YJ45:YR45)=0,"",
IF(AND(
OR(AND(Raw!YJ45=4,COUNTIF(Raw!YO45:YR45,1)=0),Raw!YJ45&lt;&gt;4),
OR(AND(Raw!YK45=4,COUNTIF(Raw!YO45:YR45,2)=0),Raw!YK45&lt;&gt;4),
OR(AND(Raw!YL45=4,COUNTIF(Raw!YO45:YR45,3)=0),Raw!YL45&lt;&gt;4),
OR(AND(Raw!YM45=4,COUNTIF(Raw!YO45:YR45,4)=0),Raw!YM45&lt;&gt;4)
),"",1)))</f>
        <v/>
      </c>
      <c r="BL45" t="str">
        <f>IF(A45=0,"",IF(COUNTA(Raw!YS45:YU45)=0,"",IF(AND(Raw!YS45=4,ISBLANK(Raw!YU45)),"",IF(AND(Raw!YS45&lt;&gt;4,ISBLANK(Raw!YU45)=FALSE),"",1))))</f>
        <v/>
      </c>
    </row>
    <row r="46" spans="1:64">
      <c r="A46" s="20">
        <f>Raw!A46</f>
        <v>0</v>
      </c>
      <c r="B46" s="19" t="str">
        <f>IF(A46=0,"",IF(AND(Raw!AC46=1,COUNTA(Raw!AR46:IC46)&gt;0,COUNTA(Raw!ID46:YU46)=0),"",IF(AND(Raw!AC46=2,COUNTA(Raw!AR46:IC46)=0,COUNTA(Raw!ID46:MV46)&gt;0,COUNTA(Raw!MW46:YU46)=0),"",IF(AND(Raw!AC46=3,COUNTA(Raw!AP46:MV46)=0,COUNTA(Raw!MW46:YU46)&gt;0),"",1))))</f>
        <v/>
      </c>
      <c r="C46" s="19" t="str">
        <f>IF(A46=0,"",IF(AND(Raw!AK46=1,ISBLANK(Raw!AM46)=FALSE,ISBLANK(Raw!AO46)),"",IF(AND(Raw!AK46=2,ISBLANK(Raw!AM46),ISBLANK(Raw!AO46)=FALSE),"",1)))</f>
        <v/>
      </c>
      <c r="D46" s="19" t="str">
        <f>IF(A46=0,"",IF(COUNTA(Raw!AS46:AZ46)=0,"",IF(AND(Raw!AS46+Raw!AT46=100,Raw!AU46+Raw!AV46=100,Raw!AW46+Raw!AX46=100,Raw!AY46+Raw!AZ46=100),"",1)))</f>
        <v/>
      </c>
      <c r="E46" s="19" t="str">
        <f>IF(A46=0,"",IF(ISBLANK(Raw!AQ46),"",IF(Raw!AQ46=1,"",1)))</f>
        <v/>
      </c>
      <c r="F46" s="19" t="str">
        <f>IF(A46=0,"",IF(ISBLANK(Raw!AR46),"",IF(AND(Raw!AR46&gt;=0,Raw!AR46&lt;=100),"",1)))</f>
        <v/>
      </c>
      <c r="G46" s="19" t="str">
        <f>IF(A46=0,"",IF(AND(ISBLANK(Raw!BA46),ISBLANK(Raw!AS46)),"",IF(AND(Raw!AS46&gt;0,ISBLANK(Raw!BA46)=FALSE),"",1)))</f>
        <v/>
      </c>
      <c r="H46" s="19" t="str">
        <f>IF(A46=0,"",IF(COUNTA(Raw!BA46:BH46)=0,"",IF(AND(Raw!BA46=0,COUNTA(Raw!BB46:BH46)=0),"",IF(AND(Raw!BA46&gt;0,COUNTA(Raw!BB46:BH46)&gt;0),"",1))))</f>
        <v/>
      </c>
      <c r="I46" s="19" t="str">
        <f>IF(A46=0,"",IF(AND(ISBLANK(Raw!BI46),ISBLANK(Raw!BJ46)),"",IF(AND(Raw!BI46=1,ISBLANK(Raw!BJ46)=FALSE),"",IF(AND(Raw!BI46=2,ISBLANK(Raw!BJ46)),"",1))))</f>
        <v/>
      </c>
      <c r="J46" s="19" t="str">
        <f>IF(A46=0,"",IF(AND(ISBLANK(Raw!AT46),COUNTBLANK(Raw!BK46:BQ46)),"",IF(AND(Raw!AT46&gt;0,COUNTA(Raw!BK46:BQ46)&gt;0),"",IF(AND(Raw!AT46=0,COUNTA(Raw!BK46:BQ46)=0),"",1))))</f>
        <v/>
      </c>
      <c r="K46" s="19" t="str">
        <f>IF(A46=0,"",IF(AND(ISBLANK(Raw!AS46),COUNTA(Raw!BR46:BX46)=0),"",IF(AND(Raw!AS46&gt;0,COUNTA(Raw!BR46:BX46)&gt;0),"",IF(AND(Raw!AS46=0,COUNTA(Raw!BR46:BX46)=0),"",1))))</f>
        <v/>
      </c>
      <c r="L46" s="19" t="str">
        <f>IF(A46=0,"",IF(AND(COUNTA(Raw!BK46:BX46)=0,COUNTA(Raw!BY46:CH46)=0),"",IF(AND(COUNTIF(Raw!BK46:BX46,1)&gt;0,COUNTA(Raw!BY46:CH46)&gt;0),"",IF(AND(COUNTIF(Raw!BK46:BX46,1)=0,COUNTA(Raw!BY46:CH46)=0),"",1))))</f>
        <v/>
      </c>
      <c r="M46" s="19" t="str">
        <f>IF(A46=0,"",IF(AND(COUNTA(Raw!BK46:BX46)=0,COUNTA(Raw!CI46:CR46)),"",IF(AND(COUNTIF(Raw!BK46:BX46,3)&gt;0,COUNTA(Raw!CI46:CR46)&gt;0),"",IF(AND(COUNTIF(Raw!BK46:BX46,3)=0,COUNTA(Raw!CI46:CR46)=0),"",1))))</f>
        <v/>
      </c>
      <c r="N46" s="19" t="str">
        <f>IF(A46=0,"",IF(COUNTA(Raw!CS46:DF46)=0,"",IF(AND(COUNTIF(Raw!CS46:CV46,1)=1,COUNTA(Raw!CW46:DA46)&gt;0,COUNTA(Raw!DB46:DF46)=0),"",IF(AND(COUNTIF(Raw!CS46:CV46,2)=1,COUNTA(Raw!CW46:DA46)=0,COUNTA(Raw!DB46:DF46)&gt;0),"",IF(AND(COUNTA(Raw!CS46:CV46)&gt;0,COUNTA(Raw!CW46:DF46)=0),"",1)))))</f>
        <v/>
      </c>
      <c r="O46" s="19" t="str">
        <f>IF(A46=0,"",IF(COUNTA(Raw!DG46:DP46)=0,"",IF(AND(COUNTIF(Raw!BK46:BQ46,1)&gt;0,OR(COUNTIF(Raw!DG46:DP46,1)=1,COUNTIF(Raw!DG46:DP46,2)=1,COUNTIF(Raw!DG46:DP46,3)=1)),"",IF(AND(COUNTIF(Raw!BK46:BQ46,1)=0,AND(COUNTIF(Raw!DG46:DP46,1)=0,COUNTIF(Raw!DG46:DP46,2)=0,COUNTIF(Raw!DG46:DP46,3)=0)),"",1))))</f>
        <v/>
      </c>
      <c r="P46" s="19" t="str">
        <f>IF(A46=0,"",IF(COUNTA(Raw!DG46:DR46)=0,"",IF(AND(COUNTIF(Raw!DG46:DP46,4)=1,ISBLANK(Raw!DQ46)=FALSE,ISBLANK(Raw!DR46)),"",IF(AND(COUNTIF(Raw!DG46:DP46,7)=1,ISBLANK(Raw!DQ46),ISBLANK(Raw!DR46)=FALSE),"",IF(AND(COUNTA(Raw!DG46:DP46)&gt;0,COUNTIF(Raw!DG46:DP46,4)=0,COUNTIF(Raw!DG46:DP46,7)=0,COUNTA(Raw!DQ46:DR46)=0),"",1)))))</f>
        <v/>
      </c>
      <c r="Q46" s="19" t="str">
        <f>IF(A46=0,"",IF(AND(COUNTA(Raw!DS46:DU46)=0,COUNTA(Raw!BK46:BQ46)=0),"",IF(AND(COUNTIF(Raw!BK46:BQ46,1)&gt;0,COUNTA(Raw!DS46:DU46)&gt;0),"",IF(AND(COUNTIF(Raw!BK46:BQ46,1)=0,COUNTA(Raw!DS46:DU46)=0),"",1))))</f>
        <v/>
      </c>
      <c r="R46" s="19" t="str">
        <f>IF(A46=0,"",IF(AND(ISBLANK(Raw!AT46),ISBLANK(Raw!EJ46)),"",IF(AND(Raw!AT46&gt;0,ISBLANK(Raw!EJ46)=FALSE,Raw!EJ46&gt;=0,Raw!EJ46&lt;=7),"",IF(AND(Raw!AT46=0,ISBLANK(Raw!EJ46)),"",1))))</f>
        <v/>
      </c>
      <c r="S46" t="str">
        <f>IF(A46=0,"",IF(AND(ISBLANK(Raw!AS46),ISBLANK(Raw!EK46)),"",IF(AND(Raw!AS46&gt;0,ISBLANK(Raw!EK46)=FALSE),"",IF(AND(Raw!AS46=0,ISBLANK(Raw!EK46)),"",1))))</f>
        <v/>
      </c>
      <c r="T46" s="19" t="str">
        <f>IF(A46=0,"",IF(AND(ISBLANK(Raw!AT46),COUNTA(Raw!EL46:EQ46)=0),"",IF(AND(Raw!AT46&gt;0,COUNTA(Raw!EL46:EQ46)&gt;0),"",IF(AND(Raw!AT46=0,COUNTA(Raw!EL46:EQ46)=0),"",1))))</f>
        <v/>
      </c>
      <c r="U46" t="str">
        <f>IF(A46=0,"",IF(AND(ISBLANK(Raw!AT46),COUNTA(Raw!ER46:EU46)=0),"",IF(AND(Raw!AT46&gt;0,COUNTA(Raw!ER46:EU46)&gt;0),"",IF(AND(Raw!AT46=0,COUNTA(Raw!ER46:EU46)=0),"",1))))</f>
        <v/>
      </c>
      <c r="V46" t="str">
        <f>IF(A46=0,"",IF(AND(ISBLANK(Raw!AS46),COUNTA(Raw!EV46:FA46)=0),"",IF(AND(Raw!AS46&gt;0,COUNTA(Raw!EV46:FA46)&gt;0),"",IF(AND(Raw!AS46=0,COUNTA(Raw!EV46:FA46)=0),"",1))))</f>
        <v/>
      </c>
      <c r="W46" t="str">
        <f>IF(A46=0,"",IF(AND(ISBLANK(Raw!AS46),COUNTA(Raw!FB46:FE46)=0),"",IF(AND(Raw!AS46&gt;0,COUNTA(Raw!FB46:FE46)&gt;0),"",IF(AND(Raw!AS46=0,COUNTA(Raw!FB46:FE46)=0),"",1))))</f>
        <v/>
      </c>
      <c r="X46" t="str">
        <f>IF(A46=0,"",IF(AND(ISBLANK(Raw!AT46),COUNTA(Raw!FF46:FI46)=0),"",IF(AND(Raw!AT46&gt;0,COUNTA(Raw!FF46:FI46)&gt;0),"",IF(AND(Raw!AT46=0,COUNTA(Raw!FF46:FI46)=0),"",1))))</f>
        <v/>
      </c>
      <c r="Y46" t="str">
        <f>IF(A46=0,"",IF(AND(ISBLANK(Raw!AS46),COUNTA(Raw!FJ46:FM46)=0),"",IF(AND(Raw!AS46&gt;0,COUNTA(Raw!FJ46:FM46)&gt;0),"",IF(AND(Raw!AS46=0,COUNTA(Raw!FJ46:FM46)=0),"",1))))</f>
        <v/>
      </c>
      <c r="Z46" t="str">
        <f>IF(A46=0,"",IF(AND(COUNTA(Raw!FN46:FT46)=0,ISBLANK(Raw!FU46)),"",IF(AND(COUNTIF(Raw!FN46:FT46,1)&gt;0,ISBLANK(Raw!FU46)=FALSE),"",IF(AND(COUNTIF(Raw!FN46:FT46,1)=0,ISBLANK(Raw!FU46)),"",1))))</f>
        <v/>
      </c>
      <c r="AA46" s="19" t="str">
        <f>IF(A46=0,"",IF(AND(ISBLANK(Raw!BI46),COUNTA(Raw!FV46:GH46)=0),"",IF(AND(Raw!BI46&lt;&gt;1,COUNTIF(Raw!FV46:GH46,6)=0),"",IF(Raw!BI46=1,"",1))))</f>
        <v/>
      </c>
      <c r="AB46" t="str">
        <f>IF(A46=0,"",IF(AND(ISBLANK(Raw!GI46),COUNTA(Raw!GJ46:GQ46)=0),"",IF(AND(Raw!GI46=1,COUNTA(Raw!GJ46:GQ46)&gt;0),"",IF(AND(Raw!GI46=2,COUNTA(Raw!GJ46:GQ46)=0),"",1))))</f>
        <v/>
      </c>
      <c r="AC46" s="19" t="str">
        <f>IF(A46=0,"",IF(AND(COUNTA(Raw!GY46:HF46)=0,ISBLANK(Raw!HG46)),"",IF(AND(OR(COUNTIF(Raw!GY46:HE46,1)&gt;0,COUNTIF(Raw!GY46:HE46,2)&gt;0),ISBLANK(Raw!HG46)=FALSE),"",IF(AND(COUNTA(Raw!GY46:HF46)&gt;0,ISBLANK(Raw!HG46),COUNTIF(Raw!GY46:HE46,1)=0,COUNTIF(Raw!GY46:HE46,2)=0),"",1))))</f>
        <v/>
      </c>
      <c r="AD46" s="19" t="str">
        <f>IF(A46=0,"",IF(COUNTA(Raw!HU46:IB46)=0,"",IF(AND(Raw!AK46&lt;&gt;2,COUNTIF(Raw!HU46:IA46,2)=0,COUNTIF(Raw!HU46:IA46,3)=0),"",IF(Raw!AK46=2,"",1))))</f>
        <v/>
      </c>
      <c r="AE46" s="19" t="str">
        <f>IF(A46=0,"",IF(AND(Raw!AK46=2,ISBLANK(Raw!IC46)=FALSE),"",IF(AND(Raw!AK46&lt;&gt;2,ISBLANK(Raw!IC46)),"",1)))</f>
        <v/>
      </c>
      <c r="AF46" s="19" t="str">
        <f>IF(A46=0,"",IF(COUNTA(Raw!ID46:IF46)=0,"",IF(AND(MATCH(2023-Raw!ID46,Code!$A$3:$A$12,1)=Raw!IF46,2023-Raw!ID46=Raw!IE46),"",1)))</f>
        <v/>
      </c>
      <c r="AG46" s="19" t="str">
        <f>IF(A46=0,"",IF(COUNTA(Raw!IG46:II46)=0,"",IF(AND(Raw!IG46=4,ISBLANK(Raw!II46)=FALSE),"",IF(AND(Raw!IG46&lt;&gt;4,ISBLANK(Raw!II46)),"",1))))</f>
        <v/>
      </c>
      <c r="AH46" s="19" t="str">
        <f>IF(A46=0,"",IF(COUNTA(Raw!IJ46:IM46)=0,"",IF(AND(Raw!IJ46=1,ISBLANK(Raw!IK46)=FALSE),"",IF(AND(Raw!IJ46=2,COUNTA(Raw!IK46:IM46)&gt;0),"",1))))</f>
        <v/>
      </c>
      <c r="AI46" s="19" t="str">
        <f>IF(A46=0,"",IF(COUNTA(Raw!IK46:IM46)=0,"",IF(AND(Raw!IK46=1,ISBLANK(Raw!IL46)=FALSE),"",IF(AND(Raw!IK46=2,COUNTA(Raw!IL46:IM46)=0),"",1))))</f>
        <v/>
      </c>
      <c r="AJ46" s="19" t="str">
        <f>IF(A46=0,"",IF(COUNTA(Raw!JD46:JJ46)=0,"",IF(AND(Raw!JD46&gt;600,COUNTA(Raw!JE46:JI46)&gt;0),"",IF(AND(Raw!JD46&lt;=600,COUNTA(Raw!JE46:JJ46)=0),"",1))))</f>
        <v/>
      </c>
      <c r="AK46" s="19" t="str">
        <f>IF(A46=0,"",IF(COUNTA(Raw!JK46:KA46)=0,"",IF(AND(Raw!JK46=1,COUNTA(Raw!JM46:JV46)&gt;0),"",IF(AND(Raw!JK46=3,COUNTA(Raw!JM46:JV46)&gt;0,COUNTA(Raw!JW46:KA46)=0),"",IF(AND(ISBLANK(Raw!JK46)=FALSE,Raw!JK46&lt;&gt;1,Raw!JK46&lt;&gt;3,COUNTA(Raw!JM46:KA46)=0),"",1)))))</f>
        <v/>
      </c>
      <c r="AL46" s="19" t="str">
        <f>IF(A46=0,"",IF(COUNTA(Raw!JW46:KA46)=0,"",IF(AND(COUNTIF(Raw!JW46:JZ46,4)=0,COUNTA(Raw!JW46:JZ46)&gt;0,ISBLANK(Raw!KA46)=FALSE),"",IF(AND(COUNTIF(Raw!JW46:KA46,4)&gt;0,ISBLANK(Raw!KA46)),"",1))))</f>
        <v/>
      </c>
      <c r="AM46" s="19" t="str">
        <f>IF(A46=0,"",IF(COUNTA(Raw!KT46:KU46)=0,"",IF(AND(Raw!KT46=1,ISBLANK(Raw!KU46)=FALSE),"",IF(AND(Raw!KT46=2,ISBLANK(Raw!KU46)),"",1))))</f>
        <v/>
      </c>
      <c r="AN46" s="19" t="str">
        <f>IF(A46=0,"",IF(COUNTA(Raw!KX46:LF46)=0,"",IF(AND(COUNTIF(Raw!KX46:LB46,5)=1,COUNTA(Raw!KX46:LB46)=1,COUNTA(Raw!LC46:LF46)=0),"",IF(AND(COUNTIF(Raw!KX46:LB46,5)=0,COUNTA(Raw!KX46:LB46)&gt;0,COUNTA(Raw!LC46:LF46)&gt;0),"",1))))</f>
        <v/>
      </c>
      <c r="AO46" s="19" t="str">
        <f>IF(A46=0,"",IF(COUNTA(Raw!LM46:LU46)=0,"",IF(AND(Raw!LM46=1,ISBLANK(Raw!LN46)=FALSE,COUNTA(Raw!LO46:LU46)&gt;0),"",IF(AND(Raw!LM46=2,COUNTA(Raw!LN46:LU46)=0),"",1))))</f>
        <v/>
      </c>
      <c r="AP46" s="19" t="str">
        <f>IF(A46=0,"",IF(COUNTA(Raw!MY46:OG46)=0,"",IF(AND(Raw!MY46=2,COUNTA(Raw!MZ46:OG46)=0),"",IF(AND(Raw!MY46=1,COUNTA(Raw!MZ46:OG46)&gt;0),"",1))))</f>
        <v/>
      </c>
      <c r="AQ46" s="19" t="str">
        <f>IF(A46=0,"",IF(COUNTA(Raw!NC46:NW46)=0,"",IF(AND(COUNTIF(Raw!NC46:NG46,3)&gt;0,COUNTA(Raw!NH46:NQ46)&gt;0),"",IF(AND(COUNTA(Raw!NC46:NG46)&gt;0,COUNTIF(Raw!NC46:NG46,3)=0,COUNTA(Raw!NH46:NW46)=0),"",1))))</f>
        <v/>
      </c>
      <c r="AR46" s="19" t="str">
        <f>IF(A46=0,"",IF(COUNTA(Raw!NH46:NW46)=0,"",IF(AND(COUNTIF(Raw!NH46:NQ46,10)&gt;0,COUNTA(Raw!NR46:NW46)&gt;0),"",IF(AND(COUNTA(Raw!NH46:NQ46)&gt;0,COUNTIF(Raw!NH46:NQ46,10)=0,COUNTA(Raw!NR46:NY46)=0),"",1))))</f>
        <v/>
      </c>
      <c r="AS46" s="19" t="str">
        <f>IF(A46=0,"",IF(COUNTA(Raw!NY46:OG46)=0,"",IF(AND(Raw!NY46=1,COUNTA(Raw!NZ46:OG46)&gt;0),"",IF(AND(Raw!NY46=2,COUNTA(Raw!NZ46:OG46)=0),"",1))))</f>
        <v/>
      </c>
      <c r="AT46" s="19" t="str">
        <f>IF(A46=0,"",IF(COUNTA(Raw!OH46:OY46)=0,"",IF(AND(Raw!OH46=1,COUNTA(Raw!OI46:OY46)&gt;0),"",IF(AND(Raw!OH46=2,COUNTA(Raw!OI46:OY46)=0),"",1))))</f>
        <v/>
      </c>
      <c r="AU46" s="19" t="str">
        <f>IF(A46=0,"",IF(COUNTA(Raw!PR46:QB46)=0,"",
IF(AND(OR(AND(COUNTIF(Raw!PR46:QB46,1)=1,COUNTA(Raw!QI46:QY46)&gt;0),AND(COUNTIF(Raw!PR46:QB46,1)=0,COUNTA(Raw!QI46:QY46)=0)),OR(AND(COUNTIF(Raw!PR46:QB46,2)=1,COUNTA(Raw!QZ46:RP46)&gt;0),AND(COUNTIF(Raw!PR46:QB46,2)=0,COUNTA(Raw!QZ46:RP46)=0)),OR(AND(COUNTIF(Raw!PR46:QB46,3)=1,COUNTA(Raw!RQ46:SG46)&gt;0),AND(COUNTIF(Raw!PR46:QB46,3)=0,COUNTA(Raw!RQ46:SG46)=0)),OR(AND(COUNTIF(Raw!PR46:QB46,4)=1,COUNTA(Raw!SH46:ST46)&gt;0),AND(COUNTIF(Raw!PR46:QB46,4)=0,COUNTA(Raw!SH46:ST46)=0)),OR(AND(COUNTIF(Raw!PR46:QB46,5)=1,COUNTA(Raw!SU46:TG46)&gt;0),AND(COUNTIF(Raw!PR46:QB46,5)=0,COUNTA(Raw!SU46:TG46)=0)),OR(AND(COUNTIF(Raw!PR46:QB46,6)=1,COUNTA(Raw!TH46:TT46)&gt;0),AND(COUNTIF(Raw!PR46:QB46,6)=0,COUNTA(Raw!TH46:TT46)=0)),OR(AND(COUNTIF(Raw!PR46:QB46,7)=1,COUNTA(Raw!TU46:UI46)&gt;0),AND(COUNTIF(Raw!PR46:QB46,7)=0,COUNTA(Raw!TU46:UI46)=0)),OR(AND(COUNTIF(Raw!PR46:QB46,8)=1,COUNTA(Raw!UJ46:UV46)&gt;0),AND(COUNTIF(Raw!PR46:QB46,8)=0,COUNTA(Raw!UJ46:UV46)=0)),OR(AND(COUNTIF(Raw!PR46:QB46,9)=1,COUNTA(Raw!UW46:VG46)&gt;0),AND(COUNTIF(Raw!PR46:QB46,9)=0,COUNTA(Raw!UW46:VG46)=0)),OR(AND(COUNTIF(Raw!PR46:QB46,10)=1,COUNTA(Raw!VH46:VP46)&gt;0),AND(COUNTIF(Raw!PR46:QB46,10)=0,COUNTA(Raw!VH46:VP46)=0)),OR(AND(COUNTIF(Raw!PR46:QB46,11)=1,COUNTA(Raw!VQ46:WK46)&gt;0),AND(COUNTIF(Raw!PR46:QB46,11)=0,COUNTA(Raw!VQ46:WK46)=0))),"",1)))</f>
        <v/>
      </c>
      <c r="AV46" s="19" t="str">
        <f>IF(A46=0,"",IF(COUNTA(Raw!QI46:QY46)=0,"",IF(AND(OR(AND(Raw!QI46=4,COUNTIF(Raw!QR46:QY46,1)=0),Raw!QI46&lt;&gt;4),OR(AND(Raw!QJ46=4,COUNTIF(Raw!QR46:QY46,2)=0),Raw!QJ46&lt;&gt;4),OR(AND(Raw!QK46=4,COUNTIF(Raw!QR46:QY46,3)=0),Raw!QK46&lt;&gt;4),OR(AND(Raw!QL46=4,COUNTIF(Raw!QR46:QY46,4)=0),Raw!QL46&lt;&gt;4),OR(AND(Raw!QM46=4,COUNTIF(Raw!QR46:QY46,5)=0),Raw!QM46&lt;&gt;4),OR(AND(Raw!QN46=4,COUNTIF(Raw!QR46:QY46,6)=0),Raw!QN46&lt;&gt;4),OR(AND(Raw!QO46=4,COUNTIF(Raw!QR46:QY46,7)=0),Raw!QO46&lt;&gt;4),OR(AND(Raw!QP46=4,COUNTIF(Raw!QR46:QY46,8)=0),Raw!QP46&lt;&gt;4)),"",1)))</f>
        <v/>
      </c>
      <c r="AW46" t="str">
        <f>IF(A46=0,"",IF(COUNTA(Raw!QZ46:RP46)=0,"",IF(AND(OR(AND(Raw!QZ46=4,COUNTIF(Raw!RI46:RP46,1)=0),Raw!QZ46&lt;&gt;4),OR(AND(Raw!RA46=4,COUNTIF(Raw!RI46:RP46,2)=0),Raw!RA46&lt;&gt;4),OR(AND(Raw!RB46=4,COUNTIF(Raw!RI46:RP46,3)=0),Raw!RB46&lt;&gt;4),OR(AND(Raw!RC46=4,COUNTIF(Raw!RI46:RP46,4)=0),Raw!RC46&lt;&gt;4),OR(AND(Raw!RD46=4,COUNTIF(Raw!RI46:RP46,5)=0),Raw!RD46&lt;&gt;4),OR(AND(Raw!RE46=4,COUNTIF(Raw!RI46:RP46,6)=0),Raw!RE46&lt;&gt;4),OR(AND(Raw!RF46=4,COUNTIF(Raw!RI46:RP46,7)=0),Raw!RF46&lt;&gt;4),OR(AND(Raw!RG46=4,COUNTIF(Raw!RI46:RP46,8)=0),Raw!RG46&lt;&gt;4)),"",1)))</f>
        <v/>
      </c>
      <c r="AX46" t="str">
        <f>IF(A46=0,"",IF(COUNTA(Raw!RQ46:SG46)=0,"",IF(AND(OR(AND(Raw!RQ46=4,COUNTIF(Raw!RZ46:SG46,1)=0),Raw!RQ46&lt;&gt;4),OR(AND(Raw!RR46=4,COUNTIF(Raw!RZ46:SG46,2)=0),Raw!RR46&lt;&gt;4),OR(AND(Raw!RS46=4,COUNTIF(Raw!RZ46:SG46,3)=0),Raw!RS46&lt;&gt;4),OR(AND(Raw!RT46=4,COUNTIF(Raw!RZ46:SG46,4)=0),Raw!RT46&lt;&gt;4),OR(AND(Raw!RU46=4,COUNTIF(Raw!RZ46:SG46,5)=0),Raw!RU46&lt;&gt;4),OR(AND(Raw!RV46=4,COUNTIF(Raw!RZ46:SG46,6)=0),Raw!RV46&lt;&gt;4),OR(AND(Raw!RW46=4,COUNTIF(Raw!RZ46:SG46,7)=0),Raw!RW46&lt;&gt;4),OR(AND(Raw!RX46=4,COUNTIF(Raw!RZ46:SG46,8)=0),Raw!RX46&lt;&gt;4)),"",1)))</f>
        <v/>
      </c>
      <c r="AY46" t="str">
        <f>IF(A46=0,"",IF(COUNTA(Raw!SH46:ST46)=0,"",IF(AND(OR(AND(Raw!SH46=4,COUNTIF(Raw!SO46:ST46,1)=0),Raw!SH46&lt;&gt;4),OR(AND(Raw!SI46=4,COUNTIF(Raw!SO46:ST46,2)=0),Raw!SI46&lt;&gt;4),OR(AND(Raw!SJ46=4,COUNTIF(Raw!SO46:ST46,3)=0),Raw!SJ46&lt;&gt;4),OR(AND(Raw!SK46=4,COUNTIF(Raw!SO46:ST46,4)=0),Raw!SK46&lt;&gt;4),OR(AND(Raw!SL46=4,COUNTIF(Raw!SO46:ST46,5)=0),Raw!SL46&lt;&gt;4),OR(AND(Raw!SM46=4,COUNTIF(Raw!SO46:ST46,6)=0),Raw!SM46&lt;&gt;4)),"",1)))</f>
        <v/>
      </c>
      <c r="AZ46" t="str">
        <f>IF(A46=0,"",IF(COUNTA(Raw!SU46:TG46)=0,"",IF(AND(OR(AND(Raw!SU46=4,COUNTIF(Raw!TB46:TG46,1)=0),Raw!SU46&lt;&gt;4),OR(AND(Raw!SV46=4,COUNTIF(Raw!TB46:TG46,2)=0),Raw!SV46&lt;&gt;4),OR(AND(Raw!SW46=4,COUNTIF(Raw!TB46:TG46,3)=0),Raw!SW46&lt;&gt;4),OR(AND(Raw!SX46=4,COUNTIF(Raw!TB46:TG46,4)=0),Raw!SX46&lt;&gt;4),OR(AND(Raw!SY46=4,COUNTIF(Raw!TB46:TG46,5)=0),Raw!SY46&lt;&gt;4),OR(AND(Raw!SZ46=4,COUNTIF(Raw!TB46:TG46,6)=0),Raw!SZ46&lt;&gt;4)),"",1)))</f>
        <v/>
      </c>
      <c r="BA46" t="str">
        <f>IF(A46=0,"",IF(COUNTA(Raw!TH46:TT46)=0,"",IF(AND(OR(AND(Raw!TH46=4,COUNTIF(Raw!TO46:TT46,1)=0),Raw!TH46&lt;&gt;4),OR(AND(Raw!TI46=4,COUNTIF(Raw!TO46:TT46,2)=0),Raw!TI46&lt;&gt;4),OR(AND(Raw!TJ46=4,COUNTIF(Raw!TO46:TT46,3)=0),Raw!TJ46&lt;&gt;4),OR(AND(Raw!TK46=4,COUNTIF(Raw!TO46:TT46,4)=0),Raw!TK46&lt;&gt;4),OR(AND(Raw!TL46=4,COUNTIF(Raw!TO46:TT46,5)=0),Raw!TL46&lt;&gt;4),OR(AND(Raw!TM46=4,COUNTIF(Raw!TO46:TT46,6)=0),Raw!TM46&lt;&gt;4)),"",1)))</f>
        <v/>
      </c>
      <c r="BB46" t="str">
        <f>IF(A46=0,"",IF(COUNTA(Raw!TU46:UI46)=0,"",IF(AND(OR(AND(Raw!TU46=4,COUNTIF(Raw!UC46:UI46,1)=0),Raw!TU46&lt;&gt;4),OR(AND(Raw!TV46=4,COUNTIF(Raw!UC46:UI46,2)=0),Raw!TV46&lt;&gt;4),OR(AND(Raw!TW46=4,COUNTIF(Raw!UC46:UI46,3)=0),Raw!TW46&lt;&gt;4),OR(AND(Raw!TX46=4,COUNTIF(Raw!UC46:UI46,4)=0),Raw!TX46&lt;&gt;4),OR(AND(Raw!TY46=4,COUNTIF(Raw!UC46:UI46,5)=0),Raw!TY46&lt;&gt;4),OR(AND(Raw!TZ46=4,COUNTIF(Raw!UC46:UI46,6)=0),Raw!TZ46&lt;&gt;4),OR(AND(Raw!UA46=4,COUNTIF(Raw!UC46:UI46,7)=0),Raw!UA46&lt;&gt;4)),"",1)))</f>
        <v/>
      </c>
      <c r="BC46" t="str">
        <f>IF(A46=0,"",IF(COUNTA(Raw!UJ46:UV46)=0,"",IF(AND(OR(AND(Raw!UJ46=4,COUNTIF(Raw!UQ46:UV46,1)=0),Raw!UJ46&lt;&gt;4),OR(AND(Raw!UK46=4,COUNTIF(Raw!UQ46:UV46,2)=0),Raw!UK46&lt;&gt;4),OR(AND(Raw!UL46=4,COUNTIF(Raw!UQ46:UV46,3)=0),Raw!UL46&lt;&gt;4),OR(AND(Raw!UM46=4,COUNTIF(Raw!UQ46:UV46,4)=0),Raw!UM46&lt;&gt;4),OR(AND(Raw!UN46=4,COUNTIF(Raw!UQ46:UV46,5)=0),Raw!UN46&lt;&gt;4),OR(AND(Raw!UO46=4,COUNTIF(Raw!UQ46:UV46,6)=0),Raw!UO46&lt;&gt;4)),"",1)))</f>
        <v/>
      </c>
      <c r="BD46" t="str">
        <f>IF(A46=0,"",IF(COUNTA(Raw!UW46:VG46)=0,"",IF(AND(OR(AND(Raw!UW46=4,COUNTIF(Raw!VC46:VG46,1)=0),Raw!UW46&lt;&gt;4),OR(AND(Raw!UX46=4,COUNTIF(Raw!VC46:VG46,2)=0),Raw!UX46&lt;&gt;4),OR(AND(Raw!UY46=4,COUNTIF(Raw!VC46:VG46,3)=0),Raw!UY46&lt;&gt;4),OR(AND(Raw!UZ46=4,COUNTIF(Raw!VC46:VG46,4)=0),Raw!UZ46&lt;&gt;4),OR(AND(Raw!VA46=4,COUNTIF(Raw!VC46:VG46,5)=0),Raw!VA46&lt;&gt;4)),"",1)))</f>
        <v/>
      </c>
      <c r="BE46" t="str">
        <f>IF(A46=0,"",IF(COUNTA(Raw!VH46:VP46)=0,"",
IF(AND(
OR(AND(Raw!VH46=4,COUNTIF(Raw!VM46:VP46,1)=0),Raw!VH46&lt;&gt;4),
OR(AND(Raw!VI46=4,COUNTIF(Raw!VM46:VP46,2)=0),Raw!VI46&lt;&gt;4),
OR(AND(Raw!VJ46=4,COUNTIF(Raw!VM46:VP46,3)=0),Raw!VJ46&lt;&gt;4),
OR(AND(Raw!VK46=4,COUNTIF(Raw!VM46:VP46,4)=0),Raw!VK46&lt;&gt;4)
),"",1)))</f>
        <v/>
      </c>
      <c r="BF46" t="str">
        <f>IF(A46=0,"",IF(COUNTA(Raw!VQ46:WK46)=0,"",
IF(AND(
OR(AND(Raw!VQ46=4,COUNTIF(Raw!WB46:WK46,1)=0),Raw!VQ46&lt;&gt;4),
OR(AND(Raw!VR46=4,COUNTIF(Raw!WB46:WK46,2)=0),Raw!VR46&lt;&gt;4),
OR(AND(Raw!VS46=4,COUNTIF(Raw!WB46:WK46,3)=0),Raw!VS46&lt;&gt;4),
OR(AND(Raw!VT46=4,COUNTIF(Raw!WB46:WK46,4)=0),Raw!VT46&lt;&gt;4),
OR(AND(Raw!VU46=4,COUNTIF(Raw!WB46:WK46,5)=0),Raw!VU46&lt;&gt;4),
OR(AND(Raw!VV46=4,COUNTIF(Raw!WB46:WK46,6)=0),Raw!VV46&lt;&gt;4),
OR(AND(Raw!VW46=4,COUNTIF(Raw!WB46:WK46,7)=0),Raw!VW46&lt;&gt;4),
OR(AND(Raw!VX46=4,COUNTIF(Raw!WB46:WK46,8)=0),Raw!VX46&lt;&gt;4),
OR(AND(Raw!VY46=4,COUNTIF(Raw!WB46:WK46,9)=0),Raw!VX46&lt;&gt;4),
OR(AND(Raw!VZ46=4,COUNTIF(Raw!WB46:WK46,10)=0),Raw!VZ46&lt;&gt;4)
),"",1)))</f>
        <v/>
      </c>
      <c r="BG46" t="str">
        <f>IF(A46=0,"",IF(COUNTA(Raw!WL46:XB46)=0,"",
IF(AND(
OR(AND(Raw!WL46=4,COUNTIF(Raw!WU46:XB46,1)=0),Raw!WL46&lt;&gt;4),
OR(AND(Raw!WM46=4,COUNTIF(Raw!WU46:XB46,2)=0),Raw!WM46&lt;&gt;4),
OR(AND(Raw!WN46=4,COUNTIF(Raw!WU46:XB46,3)=0),Raw!WN46&lt;&gt;4),
OR(AND(Raw!WO46=4,COUNTIF(Raw!WU46:XB46,4)=0),Raw!WO46&lt;&gt;4),
OR(AND(Raw!WP46=4,COUNTIF(Raw!WU46:XB46,5)=0),Raw!WP46&lt;&gt;4),
OR(AND(Raw!WQ46=4,COUNTIF(Raw!WU46:XB46,6)=0),Raw!WQ46&lt;&gt;4),
OR(AND(Raw!WR46=4,COUNTIF(Raw!WU46:XB46,7)=0),Raw!WR46&lt;&gt;4),
OR(AND(Raw!WS46=4,COUNTIF(Raw!WU46:XB46,8)=0),Raw!WS46&lt;&gt;4)
),"",1)))</f>
        <v/>
      </c>
      <c r="BH46" t="str">
        <f>IF(A46=0,"",IF(COUNTA(Raw!XC46:XK46)=0,"",
IF(AND(
OR(AND(Raw!XC46=4,COUNTIF(Raw!XH46:XK46,1)=0),Raw!XC46&lt;&gt;4),
OR(AND(Raw!XD46=4,COUNTIF(Raw!XH46:XK46,2)=0),Raw!XD46&lt;&gt;4),
OR(AND(Raw!XE46=4,COUNTIF(Raw!XH46:XK46,3)=0),Raw!XE46&lt;&gt;4),
OR(AND(Raw!XF46=4,COUNTIF(Raw!XH46:XK46,4)=0),Raw!XF46&lt;&gt;4)
),"",1)))</f>
        <v/>
      </c>
      <c r="BI46" t="str">
        <f>IF(A46=0,"",IF(COUNTA(Raw!XL46:XT46)=0,"",
IF(AND(
OR(AND(Raw!XL46=4,COUNTIF(Raw!XQ46:XT46,1)=0),Raw!XL46&lt;&gt;4),
OR(AND(Raw!XM46=4,COUNTIF(Raw!XQ46:XT46,2)=0),Raw!XM46&lt;&gt;4),
OR(AND(Raw!XN46=4,COUNTIF(Raw!XQ46:XT46,3)=0),Raw!XN46&lt;&gt;4),
OR(AND(Raw!XO46=4,COUNTIF(Raw!XQ46:XT46,4)=0),Raw!XO46&lt;&gt;4)
),"",1)))</f>
        <v/>
      </c>
      <c r="BJ46" t="str">
        <f>IF(A46=0,"",IF(COUNTA(Raw!XU46:YI46)=0,"",
IF(AND(
OR(AND(Raw!XU46=4,COUNTIF(Raw!YC46:YI46,1)=0),Raw!XU46&lt;&gt;4),
OR(AND(Raw!XV46=4,COUNTIF(Raw!YC46:YI46,2)=0),Raw!XV46&lt;&gt;4),
OR(AND(Raw!XW46=4,COUNTIF(Raw!YC46:YI46,3)=0),Raw!XW46&lt;&gt;4),
OR(AND(Raw!XX46=4,COUNTIF(Raw!YC46:YI46,4)=0),Raw!XX46&lt;&gt;4),
OR(AND(Raw!XY46=4,COUNTIF(Raw!YC46:YI46,5)=0),Raw!XY46&lt;&gt;4),
OR(AND(Raw!XZ46=4,COUNTIF(Raw!YC46:YI46,6)=0),Raw!XZ46&lt;&gt;4),
OR(AND(Raw!YA46=4,COUNTIF(Raw!YC46:YI46,7)=0),Raw!YA46&lt;&gt;4)
),"",1)))</f>
        <v/>
      </c>
      <c r="BK46" t="str">
        <f>IF(A46=0,"",IF(COUNTA(Raw!YJ46:YR46)=0,"",
IF(AND(
OR(AND(Raw!YJ46=4,COUNTIF(Raw!YO46:YR46,1)=0),Raw!YJ46&lt;&gt;4),
OR(AND(Raw!YK46=4,COUNTIF(Raw!YO46:YR46,2)=0),Raw!YK46&lt;&gt;4),
OR(AND(Raw!YL46=4,COUNTIF(Raw!YO46:YR46,3)=0),Raw!YL46&lt;&gt;4),
OR(AND(Raw!YM46=4,COUNTIF(Raw!YO46:YR46,4)=0),Raw!YM46&lt;&gt;4)
),"",1)))</f>
        <v/>
      </c>
      <c r="BL46" t="str">
        <f>IF(A46=0,"",IF(COUNTA(Raw!YS46:YU46)=0,"",IF(AND(Raw!YS46=4,ISBLANK(Raw!YU46)),"",IF(AND(Raw!YS46&lt;&gt;4,ISBLANK(Raw!YU46)=FALSE),"",1))))</f>
        <v/>
      </c>
    </row>
    <row r="47" spans="1:64">
      <c r="A47" s="20">
        <f>Raw!A47</f>
        <v>0</v>
      </c>
      <c r="B47" s="19" t="str">
        <f>IF(A47=0,"",IF(AND(Raw!AC47=1,COUNTA(Raw!AR47:IC47)&gt;0,COUNTA(Raw!ID47:YU47)=0),"",IF(AND(Raw!AC47=2,COUNTA(Raw!AR47:IC47)=0,COUNTA(Raw!ID47:MV47)&gt;0,COUNTA(Raw!MW47:YU47)=0),"",IF(AND(Raw!AC47=3,COUNTA(Raw!AP47:MV47)=0,COUNTA(Raw!MW47:YU47)&gt;0),"",1))))</f>
        <v/>
      </c>
      <c r="C47" s="19" t="str">
        <f>IF(A47=0,"",IF(AND(Raw!AK47=1,ISBLANK(Raw!AM47)=FALSE,ISBLANK(Raw!AO47)),"",IF(AND(Raw!AK47=2,ISBLANK(Raw!AM47),ISBLANK(Raw!AO47)=FALSE),"",1)))</f>
        <v/>
      </c>
      <c r="D47" s="19" t="str">
        <f>IF(A47=0,"",IF(COUNTA(Raw!AS47:AZ47)=0,"",IF(AND(Raw!AS47+Raw!AT47=100,Raw!AU47+Raw!AV47=100,Raw!AW47+Raw!AX47=100,Raw!AY47+Raw!AZ47=100),"",1)))</f>
        <v/>
      </c>
      <c r="E47" s="19" t="str">
        <f>IF(A47=0,"",IF(ISBLANK(Raw!AQ47),"",IF(Raw!AQ47=1,"",1)))</f>
        <v/>
      </c>
      <c r="F47" s="19" t="str">
        <f>IF(A47=0,"",IF(ISBLANK(Raw!AR47),"",IF(AND(Raw!AR47&gt;=0,Raw!AR47&lt;=100),"",1)))</f>
        <v/>
      </c>
      <c r="G47" s="19" t="str">
        <f>IF(A47=0,"",IF(AND(ISBLANK(Raw!BA47),ISBLANK(Raw!AS47)),"",IF(AND(Raw!AS47&gt;0,ISBLANK(Raw!BA47)=FALSE),"",1)))</f>
        <v/>
      </c>
      <c r="H47" s="19" t="str">
        <f>IF(A47=0,"",IF(COUNTA(Raw!BA47:BH47)=0,"",IF(AND(Raw!BA47=0,COUNTA(Raw!BB47:BH47)=0),"",IF(AND(Raw!BA47&gt;0,COUNTA(Raw!BB47:BH47)&gt;0),"",1))))</f>
        <v/>
      </c>
      <c r="I47" s="19" t="str">
        <f>IF(A47=0,"",IF(AND(ISBLANK(Raw!BI47),ISBLANK(Raw!BJ47)),"",IF(AND(Raw!BI47=1,ISBLANK(Raw!BJ47)=FALSE),"",IF(AND(Raw!BI47=2,ISBLANK(Raw!BJ47)),"",1))))</f>
        <v/>
      </c>
      <c r="J47" s="19" t="str">
        <f>IF(A47=0,"",IF(AND(ISBLANK(Raw!AT47),COUNTBLANK(Raw!BK47:BQ47)),"",IF(AND(Raw!AT47&gt;0,COUNTA(Raw!BK47:BQ47)&gt;0),"",IF(AND(Raw!AT47=0,COUNTA(Raw!BK47:BQ47)=0),"",1))))</f>
        <v/>
      </c>
      <c r="K47" s="19" t="str">
        <f>IF(A47=0,"",IF(AND(ISBLANK(Raw!AS47),COUNTA(Raw!BR47:BX47)=0),"",IF(AND(Raw!AS47&gt;0,COUNTA(Raw!BR47:BX47)&gt;0),"",IF(AND(Raw!AS47=0,COUNTA(Raw!BR47:BX47)=0),"",1))))</f>
        <v/>
      </c>
      <c r="L47" s="19" t="str">
        <f>IF(A47=0,"",IF(AND(COUNTA(Raw!BK47:BX47)=0,COUNTA(Raw!BY47:CH47)=0),"",IF(AND(COUNTIF(Raw!BK47:BX47,1)&gt;0,COUNTA(Raw!BY47:CH47)&gt;0),"",IF(AND(COUNTIF(Raw!BK47:BX47,1)=0,COUNTA(Raw!BY47:CH47)=0),"",1))))</f>
        <v/>
      </c>
      <c r="M47" s="19" t="str">
        <f>IF(A47=0,"",IF(AND(COUNTA(Raw!BK47:BX47)=0,COUNTA(Raw!CI47:CR47)),"",IF(AND(COUNTIF(Raw!BK47:BX47,3)&gt;0,COUNTA(Raw!CI47:CR47)&gt;0),"",IF(AND(COUNTIF(Raw!BK47:BX47,3)=0,COUNTA(Raw!CI47:CR47)=0),"",1))))</f>
        <v/>
      </c>
      <c r="N47" s="19" t="str">
        <f>IF(A47=0,"",IF(COUNTA(Raw!CS47:DF47)=0,"",IF(AND(COUNTIF(Raw!CS47:CV47,1)=1,COUNTA(Raw!CW47:DA47)&gt;0,COUNTA(Raw!DB47:DF47)=0),"",IF(AND(COUNTIF(Raw!CS47:CV47,2)=1,COUNTA(Raw!CW47:DA47)=0,COUNTA(Raw!DB47:DF47)&gt;0),"",IF(AND(COUNTA(Raw!CS47:CV47)&gt;0,COUNTA(Raw!CW47:DF47)=0),"",1)))))</f>
        <v/>
      </c>
      <c r="O47" s="19" t="str">
        <f>IF(A47=0,"",IF(COUNTA(Raw!DG47:DP47)=0,"",IF(AND(COUNTIF(Raw!BK47:BQ47,1)&gt;0,OR(COUNTIF(Raw!DG47:DP47,1)=1,COUNTIF(Raw!DG47:DP47,2)=1,COUNTIF(Raw!DG47:DP47,3)=1)),"",IF(AND(COUNTIF(Raw!BK47:BQ47,1)=0,AND(COUNTIF(Raw!DG47:DP47,1)=0,COUNTIF(Raw!DG47:DP47,2)=0,COUNTIF(Raw!DG47:DP47,3)=0)),"",1))))</f>
        <v/>
      </c>
      <c r="P47" s="19" t="str">
        <f>IF(A47=0,"",IF(COUNTA(Raw!DG47:DR47)=0,"",IF(AND(COUNTIF(Raw!DG47:DP47,4)=1,ISBLANK(Raw!DQ47)=FALSE,ISBLANK(Raw!DR47)),"",IF(AND(COUNTIF(Raw!DG47:DP47,7)=1,ISBLANK(Raw!DQ47),ISBLANK(Raw!DR47)=FALSE),"",IF(AND(COUNTA(Raw!DG47:DP47)&gt;0,COUNTIF(Raw!DG47:DP47,4)=0,COUNTIF(Raw!DG47:DP47,7)=0,COUNTA(Raw!DQ47:DR47)=0),"",1)))))</f>
        <v/>
      </c>
      <c r="Q47" s="19" t="str">
        <f>IF(A47=0,"",IF(AND(COUNTA(Raw!DS47:DU47)=0,COUNTA(Raw!BK47:BQ47)=0),"",IF(AND(COUNTIF(Raw!BK47:BQ47,1)&gt;0,COUNTA(Raw!DS47:DU47)&gt;0),"",IF(AND(COUNTIF(Raw!BK47:BQ47,1)=0,COUNTA(Raw!DS47:DU47)=0),"",1))))</f>
        <v/>
      </c>
      <c r="R47" s="19" t="str">
        <f>IF(A47=0,"",IF(AND(ISBLANK(Raw!AT47),ISBLANK(Raw!EJ47)),"",IF(AND(Raw!AT47&gt;0,ISBLANK(Raw!EJ47)=FALSE,Raw!EJ47&gt;=0,Raw!EJ47&lt;=7),"",IF(AND(Raw!AT47=0,ISBLANK(Raw!EJ47)),"",1))))</f>
        <v/>
      </c>
      <c r="S47" t="str">
        <f>IF(A47=0,"",IF(AND(ISBLANK(Raw!AS47),ISBLANK(Raw!EK47)),"",IF(AND(Raw!AS47&gt;0,ISBLANK(Raw!EK47)=FALSE),"",IF(AND(Raw!AS47=0,ISBLANK(Raw!EK47)),"",1))))</f>
        <v/>
      </c>
      <c r="T47" s="19" t="str">
        <f>IF(A47=0,"",IF(AND(ISBLANK(Raw!AT47),COUNTA(Raw!EL47:EQ47)=0),"",IF(AND(Raw!AT47&gt;0,COUNTA(Raw!EL47:EQ47)&gt;0),"",IF(AND(Raw!AT47=0,COUNTA(Raw!EL47:EQ47)=0),"",1))))</f>
        <v/>
      </c>
      <c r="U47" t="str">
        <f>IF(A47=0,"",IF(AND(ISBLANK(Raw!AT47),COUNTA(Raw!ER47:EU47)=0),"",IF(AND(Raw!AT47&gt;0,COUNTA(Raw!ER47:EU47)&gt;0),"",IF(AND(Raw!AT47=0,COUNTA(Raw!ER47:EU47)=0),"",1))))</f>
        <v/>
      </c>
      <c r="V47" t="str">
        <f>IF(A47=0,"",IF(AND(ISBLANK(Raw!AS47),COUNTA(Raw!EV47:FA47)=0),"",IF(AND(Raw!AS47&gt;0,COUNTA(Raw!EV47:FA47)&gt;0),"",IF(AND(Raw!AS47=0,COUNTA(Raw!EV47:FA47)=0),"",1))))</f>
        <v/>
      </c>
      <c r="W47" t="str">
        <f>IF(A47=0,"",IF(AND(ISBLANK(Raw!AS47),COUNTA(Raw!FB47:FE47)=0),"",IF(AND(Raw!AS47&gt;0,COUNTA(Raw!FB47:FE47)&gt;0),"",IF(AND(Raw!AS47=0,COUNTA(Raw!FB47:FE47)=0),"",1))))</f>
        <v/>
      </c>
      <c r="X47" t="str">
        <f>IF(A47=0,"",IF(AND(ISBLANK(Raw!AT47),COUNTA(Raw!FF47:FI47)=0),"",IF(AND(Raw!AT47&gt;0,COUNTA(Raw!FF47:FI47)&gt;0),"",IF(AND(Raw!AT47=0,COUNTA(Raw!FF47:FI47)=0),"",1))))</f>
        <v/>
      </c>
      <c r="Y47" t="str">
        <f>IF(A47=0,"",IF(AND(ISBLANK(Raw!AS47),COUNTA(Raw!FJ47:FM47)=0),"",IF(AND(Raw!AS47&gt;0,COUNTA(Raw!FJ47:FM47)&gt;0),"",IF(AND(Raw!AS47=0,COUNTA(Raw!FJ47:FM47)=0),"",1))))</f>
        <v/>
      </c>
      <c r="Z47" t="str">
        <f>IF(A47=0,"",IF(AND(COUNTA(Raw!FN47:FT47)=0,ISBLANK(Raw!FU47)),"",IF(AND(COUNTIF(Raw!FN47:FT47,1)&gt;0,ISBLANK(Raw!FU47)=FALSE),"",IF(AND(COUNTIF(Raw!FN47:FT47,1)=0,ISBLANK(Raw!FU47)),"",1))))</f>
        <v/>
      </c>
      <c r="AA47" s="19" t="str">
        <f>IF(A47=0,"",IF(AND(ISBLANK(Raw!BI47),COUNTA(Raw!FV47:GH47)=0),"",IF(AND(Raw!BI47&lt;&gt;1,COUNTIF(Raw!FV47:GH47,6)=0),"",IF(Raw!BI47=1,"",1))))</f>
        <v/>
      </c>
      <c r="AB47" t="str">
        <f>IF(A47=0,"",IF(AND(ISBLANK(Raw!GI47),COUNTA(Raw!GJ47:GQ47)=0),"",IF(AND(Raw!GI47=1,COUNTA(Raw!GJ47:GQ47)&gt;0),"",IF(AND(Raw!GI47=2,COUNTA(Raw!GJ47:GQ47)=0),"",1))))</f>
        <v/>
      </c>
      <c r="AC47" s="19" t="str">
        <f>IF(A47=0,"",IF(AND(COUNTA(Raw!GY47:HF47)=0,ISBLANK(Raw!HG47)),"",IF(AND(OR(COUNTIF(Raw!GY47:HE47,1)&gt;0,COUNTIF(Raw!GY47:HE47,2)&gt;0),ISBLANK(Raw!HG47)=FALSE),"",IF(AND(COUNTA(Raw!GY47:HF47)&gt;0,ISBLANK(Raw!HG47),COUNTIF(Raw!GY47:HE47,1)=0,COUNTIF(Raw!GY47:HE47,2)=0),"",1))))</f>
        <v/>
      </c>
      <c r="AD47" s="19" t="str">
        <f>IF(A47=0,"",IF(COUNTA(Raw!HU47:IB47)=0,"",IF(AND(Raw!AK47&lt;&gt;2,COUNTIF(Raw!HU47:IA47,2)=0,COUNTIF(Raw!HU47:IA47,3)=0),"",IF(Raw!AK47=2,"",1))))</f>
        <v/>
      </c>
      <c r="AE47" s="19" t="str">
        <f>IF(A47=0,"",IF(AND(Raw!AK47=2,ISBLANK(Raw!IC47)=FALSE),"",IF(AND(Raw!AK47&lt;&gt;2,ISBLANK(Raw!IC47)),"",1)))</f>
        <v/>
      </c>
      <c r="AF47" s="19" t="str">
        <f>IF(A47=0,"",IF(COUNTA(Raw!ID47:IF47)=0,"",IF(AND(MATCH(2023-Raw!ID47,Code!$A$3:$A$12,1)=Raw!IF47,2023-Raw!ID47=Raw!IE47),"",1)))</f>
        <v/>
      </c>
      <c r="AG47" s="19" t="str">
        <f>IF(A47=0,"",IF(COUNTA(Raw!IG47:II47)=0,"",IF(AND(Raw!IG47=4,ISBLANK(Raw!II47)=FALSE),"",IF(AND(Raw!IG47&lt;&gt;4,ISBLANK(Raw!II47)),"",1))))</f>
        <v/>
      </c>
      <c r="AH47" s="19" t="str">
        <f>IF(A47=0,"",IF(COUNTA(Raw!IJ47:IM47)=0,"",IF(AND(Raw!IJ47=1,ISBLANK(Raw!IK47)=FALSE),"",IF(AND(Raw!IJ47=2,COUNTA(Raw!IK47:IM47)&gt;0),"",1))))</f>
        <v/>
      </c>
      <c r="AI47" s="19" t="str">
        <f>IF(A47=0,"",IF(COUNTA(Raw!IK47:IM47)=0,"",IF(AND(Raw!IK47=1,ISBLANK(Raw!IL47)=FALSE),"",IF(AND(Raw!IK47=2,COUNTA(Raw!IL47:IM47)=0),"",1))))</f>
        <v/>
      </c>
      <c r="AJ47" s="19" t="str">
        <f>IF(A47=0,"",IF(COUNTA(Raw!JD47:JJ47)=0,"",IF(AND(Raw!JD47&gt;600,COUNTA(Raw!JE47:JI47)&gt;0),"",IF(AND(Raw!JD47&lt;=600,COUNTA(Raw!JE47:JJ47)=0),"",1))))</f>
        <v/>
      </c>
      <c r="AK47" s="19" t="str">
        <f>IF(A47=0,"",IF(COUNTA(Raw!JK47:KA47)=0,"",IF(AND(Raw!JK47=1,COUNTA(Raw!JM47:JV47)&gt;0),"",IF(AND(Raw!JK47=3,COUNTA(Raw!JM47:JV47)&gt;0,COUNTA(Raw!JW47:KA47)=0),"",IF(AND(ISBLANK(Raw!JK47)=FALSE,Raw!JK47&lt;&gt;1,Raw!JK47&lt;&gt;3,COUNTA(Raw!JM47:KA47)=0),"",1)))))</f>
        <v/>
      </c>
      <c r="AL47" s="19" t="str">
        <f>IF(A47=0,"",IF(COUNTA(Raw!JW47:KA47)=0,"",IF(AND(COUNTIF(Raw!JW47:JZ47,4)=0,COUNTA(Raw!JW47:JZ47)&gt;0,ISBLANK(Raw!KA47)=FALSE),"",IF(AND(COUNTIF(Raw!JW47:KA47,4)&gt;0,ISBLANK(Raw!KA47)),"",1))))</f>
        <v/>
      </c>
      <c r="AM47" s="19" t="str">
        <f>IF(A47=0,"",IF(COUNTA(Raw!KT47:KU47)=0,"",IF(AND(Raw!KT47=1,ISBLANK(Raw!KU47)=FALSE),"",IF(AND(Raw!KT47=2,ISBLANK(Raw!KU47)),"",1))))</f>
        <v/>
      </c>
      <c r="AN47" s="19" t="str">
        <f>IF(A47=0,"",IF(COUNTA(Raw!KX47:LF47)=0,"",IF(AND(COUNTIF(Raw!KX47:LB47,5)=1,COUNTA(Raw!KX47:LB47)=1,COUNTA(Raw!LC47:LF47)=0),"",IF(AND(COUNTIF(Raw!KX47:LB47,5)=0,COUNTA(Raw!KX47:LB47)&gt;0,COUNTA(Raw!LC47:LF47)&gt;0),"",1))))</f>
        <v/>
      </c>
      <c r="AO47" s="19" t="str">
        <f>IF(A47=0,"",IF(COUNTA(Raw!LM47:LU47)=0,"",IF(AND(Raw!LM47=1,ISBLANK(Raw!LN47)=FALSE,COUNTA(Raw!LO47:LU47)&gt;0),"",IF(AND(Raw!LM47=2,COUNTA(Raw!LN47:LU47)=0),"",1))))</f>
        <v/>
      </c>
      <c r="AP47" s="19" t="str">
        <f>IF(A47=0,"",IF(COUNTA(Raw!MY47:OG47)=0,"",IF(AND(Raw!MY47=2,COUNTA(Raw!MZ47:OG47)=0),"",IF(AND(Raw!MY47=1,COUNTA(Raw!MZ47:OG47)&gt;0),"",1))))</f>
        <v/>
      </c>
      <c r="AQ47" s="19" t="str">
        <f>IF(A47=0,"",IF(COUNTA(Raw!NC47:NW47)=0,"",IF(AND(COUNTIF(Raw!NC47:NG47,3)&gt;0,COUNTA(Raw!NH47:NQ47)&gt;0),"",IF(AND(COUNTA(Raw!NC47:NG47)&gt;0,COUNTIF(Raw!NC47:NG47,3)=0,COUNTA(Raw!NH47:NW47)=0),"",1))))</f>
        <v/>
      </c>
      <c r="AR47" s="19" t="str">
        <f>IF(A47=0,"",IF(COUNTA(Raw!NH47:NW47)=0,"",IF(AND(COUNTIF(Raw!NH47:NQ47,10)&gt;0,COUNTA(Raw!NR47:NW47)&gt;0),"",IF(AND(COUNTA(Raw!NH47:NQ47)&gt;0,COUNTIF(Raw!NH47:NQ47,10)=0,COUNTA(Raw!NR47:NY47)=0),"",1))))</f>
        <v/>
      </c>
      <c r="AS47" s="19" t="str">
        <f>IF(A47=0,"",IF(COUNTA(Raw!NY47:OG47)=0,"",IF(AND(Raw!NY47=1,COUNTA(Raw!NZ47:OG47)&gt;0),"",IF(AND(Raw!NY47=2,COUNTA(Raw!NZ47:OG47)=0),"",1))))</f>
        <v/>
      </c>
      <c r="AT47" s="19" t="str">
        <f>IF(A47=0,"",IF(COUNTA(Raw!OH47:OY47)=0,"",IF(AND(Raw!OH47=1,COUNTA(Raw!OI47:OY47)&gt;0),"",IF(AND(Raw!OH47=2,COUNTA(Raw!OI47:OY47)=0),"",1))))</f>
        <v/>
      </c>
      <c r="AU47" s="19" t="str">
        <f>IF(A47=0,"",IF(COUNTA(Raw!PR47:QB47)=0,"",
IF(AND(OR(AND(COUNTIF(Raw!PR47:QB47,1)=1,COUNTA(Raw!QI47:QY47)&gt;0),AND(COUNTIF(Raw!PR47:QB47,1)=0,COUNTA(Raw!QI47:QY47)=0)),OR(AND(COUNTIF(Raw!PR47:QB47,2)=1,COUNTA(Raw!QZ47:RP47)&gt;0),AND(COUNTIF(Raw!PR47:QB47,2)=0,COUNTA(Raw!QZ47:RP47)=0)),OR(AND(COUNTIF(Raw!PR47:QB47,3)=1,COUNTA(Raw!RQ47:SG47)&gt;0),AND(COUNTIF(Raw!PR47:QB47,3)=0,COUNTA(Raw!RQ47:SG47)=0)),OR(AND(COUNTIF(Raw!PR47:QB47,4)=1,COUNTA(Raw!SH47:ST47)&gt;0),AND(COUNTIF(Raw!PR47:QB47,4)=0,COUNTA(Raw!SH47:ST47)=0)),OR(AND(COUNTIF(Raw!PR47:QB47,5)=1,COUNTA(Raw!SU47:TG47)&gt;0),AND(COUNTIF(Raw!PR47:QB47,5)=0,COUNTA(Raw!SU47:TG47)=0)),OR(AND(COUNTIF(Raw!PR47:QB47,6)=1,COUNTA(Raw!TH47:TT47)&gt;0),AND(COUNTIF(Raw!PR47:QB47,6)=0,COUNTA(Raw!TH47:TT47)=0)),OR(AND(COUNTIF(Raw!PR47:QB47,7)=1,COUNTA(Raw!TU47:UI47)&gt;0),AND(COUNTIF(Raw!PR47:QB47,7)=0,COUNTA(Raw!TU47:UI47)=0)),OR(AND(COUNTIF(Raw!PR47:QB47,8)=1,COUNTA(Raw!UJ47:UV47)&gt;0),AND(COUNTIF(Raw!PR47:QB47,8)=0,COUNTA(Raw!UJ47:UV47)=0)),OR(AND(COUNTIF(Raw!PR47:QB47,9)=1,COUNTA(Raw!UW47:VG47)&gt;0),AND(COUNTIF(Raw!PR47:QB47,9)=0,COUNTA(Raw!UW47:VG47)=0)),OR(AND(COUNTIF(Raw!PR47:QB47,10)=1,COUNTA(Raw!VH47:VP47)&gt;0),AND(COUNTIF(Raw!PR47:QB47,10)=0,COUNTA(Raw!VH47:VP47)=0)),OR(AND(COUNTIF(Raw!PR47:QB47,11)=1,COUNTA(Raw!VQ47:WK47)&gt;0),AND(COUNTIF(Raw!PR47:QB47,11)=0,COUNTA(Raw!VQ47:WK47)=0))),"",1)))</f>
        <v/>
      </c>
      <c r="AV47" s="19" t="str">
        <f>IF(A47=0,"",IF(COUNTA(Raw!QI47:QY47)=0,"",IF(AND(OR(AND(Raw!QI47=4,COUNTIF(Raw!QR47:QY47,1)=0),Raw!QI47&lt;&gt;4),OR(AND(Raw!QJ47=4,COUNTIF(Raw!QR47:QY47,2)=0),Raw!QJ47&lt;&gt;4),OR(AND(Raw!QK47=4,COUNTIF(Raw!QR47:QY47,3)=0),Raw!QK47&lt;&gt;4),OR(AND(Raw!QL47=4,COUNTIF(Raw!QR47:QY47,4)=0),Raw!QL47&lt;&gt;4),OR(AND(Raw!QM47=4,COUNTIF(Raw!QR47:QY47,5)=0),Raw!QM47&lt;&gt;4),OR(AND(Raw!QN47=4,COUNTIF(Raw!QR47:QY47,6)=0),Raw!QN47&lt;&gt;4),OR(AND(Raw!QO47=4,COUNTIF(Raw!QR47:QY47,7)=0),Raw!QO47&lt;&gt;4),OR(AND(Raw!QP47=4,COUNTIF(Raw!QR47:QY47,8)=0),Raw!QP47&lt;&gt;4)),"",1)))</f>
        <v/>
      </c>
      <c r="AW47" t="str">
        <f>IF(A47=0,"",IF(COUNTA(Raw!QZ47:RP47)=0,"",IF(AND(OR(AND(Raw!QZ47=4,COUNTIF(Raw!RI47:RP47,1)=0),Raw!QZ47&lt;&gt;4),OR(AND(Raw!RA47=4,COUNTIF(Raw!RI47:RP47,2)=0),Raw!RA47&lt;&gt;4),OR(AND(Raw!RB47=4,COUNTIF(Raw!RI47:RP47,3)=0),Raw!RB47&lt;&gt;4),OR(AND(Raw!RC47=4,COUNTIF(Raw!RI47:RP47,4)=0),Raw!RC47&lt;&gt;4),OR(AND(Raw!RD47=4,COUNTIF(Raw!RI47:RP47,5)=0),Raw!RD47&lt;&gt;4),OR(AND(Raw!RE47=4,COUNTIF(Raw!RI47:RP47,6)=0),Raw!RE47&lt;&gt;4),OR(AND(Raw!RF47=4,COUNTIF(Raw!RI47:RP47,7)=0),Raw!RF47&lt;&gt;4),OR(AND(Raw!RG47=4,COUNTIF(Raw!RI47:RP47,8)=0),Raw!RG47&lt;&gt;4)),"",1)))</f>
        <v/>
      </c>
      <c r="AX47" t="str">
        <f>IF(A47=0,"",IF(COUNTA(Raw!RQ47:SG47)=0,"",IF(AND(OR(AND(Raw!RQ47=4,COUNTIF(Raw!RZ47:SG47,1)=0),Raw!RQ47&lt;&gt;4),OR(AND(Raw!RR47=4,COUNTIF(Raw!RZ47:SG47,2)=0),Raw!RR47&lt;&gt;4),OR(AND(Raw!RS47=4,COUNTIF(Raw!RZ47:SG47,3)=0),Raw!RS47&lt;&gt;4),OR(AND(Raw!RT47=4,COUNTIF(Raw!RZ47:SG47,4)=0),Raw!RT47&lt;&gt;4),OR(AND(Raw!RU47=4,COUNTIF(Raw!RZ47:SG47,5)=0),Raw!RU47&lt;&gt;4),OR(AND(Raw!RV47=4,COUNTIF(Raw!RZ47:SG47,6)=0),Raw!RV47&lt;&gt;4),OR(AND(Raw!RW47=4,COUNTIF(Raw!RZ47:SG47,7)=0),Raw!RW47&lt;&gt;4),OR(AND(Raw!RX47=4,COUNTIF(Raw!RZ47:SG47,8)=0),Raw!RX47&lt;&gt;4)),"",1)))</f>
        <v/>
      </c>
      <c r="AY47" t="str">
        <f>IF(A47=0,"",IF(COUNTA(Raw!SH47:ST47)=0,"",IF(AND(OR(AND(Raw!SH47=4,COUNTIF(Raw!SO47:ST47,1)=0),Raw!SH47&lt;&gt;4),OR(AND(Raw!SI47=4,COUNTIF(Raw!SO47:ST47,2)=0),Raw!SI47&lt;&gt;4),OR(AND(Raw!SJ47=4,COUNTIF(Raw!SO47:ST47,3)=0),Raw!SJ47&lt;&gt;4),OR(AND(Raw!SK47=4,COUNTIF(Raw!SO47:ST47,4)=0),Raw!SK47&lt;&gt;4),OR(AND(Raw!SL47=4,COUNTIF(Raw!SO47:ST47,5)=0),Raw!SL47&lt;&gt;4),OR(AND(Raw!SM47=4,COUNTIF(Raw!SO47:ST47,6)=0),Raw!SM47&lt;&gt;4)),"",1)))</f>
        <v/>
      </c>
      <c r="AZ47" t="str">
        <f>IF(A47=0,"",IF(COUNTA(Raw!SU47:TG47)=0,"",IF(AND(OR(AND(Raw!SU47=4,COUNTIF(Raw!TB47:TG47,1)=0),Raw!SU47&lt;&gt;4),OR(AND(Raw!SV47=4,COUNTIF(Raw!TB47:TG47,2)=0),Raw!SV47&lt;&gt;4),OR(AND(Raw!SW47=4,COUNTIF(Raw!TB47:TG47,3)=0),Raw!SW47&lt;&gt;4),OR(AND(Raw!SX47=4,COUNTIF(Raw!TB47:TG47,4)=0),Raw!SX47&lt;&gt;4),OR(AND(Raw!SY47=4,COUNTIF(Raw!TB47:TG47,5)=0),Raw!SY47&lt;&gt;4),OR(AND(Raw!SZ47=4,COUNTIF(Raw!TB47:TG47,6)=0),Raw!SZ47&lt;&gt;4)),"",1)))</f>
        <v/>
      </c>
      <c r="BA47" t="str">
        <f>IF(A47=0,"",IF(COUNTA(Raw!TH47:TT47)=0,"",IF(AND(OR(AND(Raw!TH47=4,COUNTIF(Raw!TO47:TT47,1)=0),Raw!TH47&lt;&gt;4),OR(AND(Raw!TI47=4,COUNTIF(Raw!TO47:TT47,2)=0),Raw!TI47&lt;&gt;4),OR(AND(Raw!TJ47=4,COUNTIF(Raw!TO47:TT47,3)=0),Raw!TJ47&lt;&gt;4),OR(AND(Raw!TK47=4,COUNTIF(Raw!TO47:TT47,4)=0),Raw!TK47&lt;&gt;4),OR(AND(Raw!TL47=4,COUNTIF(Raw!TO47:TT47,5)=0),Raw!TL47&lt;&gt;4),OR(AND(Raw!TM47=4,COUNTIF(Raw!TO47:TT47,6)=0),Raw!TM47&lt;&gt;4)),"",1)))</f>
        <v/>
      </c>
      <c r="BB47" t="str">
        <f>IF(A47=0,"",IF(COUNTA(Raw!TU47:UI47)=0,"",IF(AND(OR(AND(Raw!TU47=4,COUNTIF(Raw!UC47:UI47,1)=0),Raw!TU47&lt;&gt;4),OR(AND(Raw!TV47=4,COUNTIF(Raw!UC47:UI47,2)=0),Raw!TV47&lt;&gt;4),OR(AND(Raw!TW47=4,COUNTIF(Raw!UC47:UI47,3)=0),Raw!TW47&lt;&gt;4),OR(AND(Raw!TX47=4,COUNTIF(Raw!UC47:UI47,4)=0),Raw!TX47&lt;&gt;4),OR(AND(Raw!TY47=4,COUNTIF(Raw!UC47:UI47,5)=0),Raw!TY47&lt;&gt;4),OR(AND(Raw!TZ47=4,COUNTIF(Raw!UC47:UI47,6)=0),Raw!TZ47&lt;&gt;4),OR(AND(Raw!UA47=4,COUNTIF(Raw!UC47:UI47,7)=0),Raw!UA47&lt;&gt;4)),"",1)))</f>
        <v/>
      </c>
      <c r="BC47" t="str">
        <f>IF(A47=0,"",IF(COUNTA(Raw!UJ47:UV47)=0,"",IF(AND(OR(AND(Raw!UJ47=4,COUNTIF(Raw!UQ47:UV47,1)=0),Raw!UJ47&lt;&gt;4),OR(AND(Raw!UK47=4,COUNTIF(Raw!UQ47:UV47,2)=0),Raw!UK47&lt;&gt;4),OR(AND(Raw!UL47=4,COUNTIF(Raw!UQ47:UV47,3)=0),Raw!UL47&lt;&gt;4),OR(AND(Raw!UM47=4,COUNTIF(Raw!UQ47:UV47,4)=0),Raw!UM47&lt;&gt;4),OR(AND(Raw!UN47=4,COUNTIF(Raw!UQ47:UV47,5)=0),Raw!UN47&lt;&gt;4),OR(AND(Raw!UO47=4,COUNTIF(Raw!UQ47:UV47,6)=0),Raw!UO47&lt;&gt;4)),"",1)))</f>
        <v/>
      </c>
      <c r="BD47" t="str">
        <f>IF(A47=0,"",IF(COUNTA(Raw!UW47:VG47)=0,"",IF(AND(OR(AND(Raw!UW47=4,COUNTIF(Raw!VC47:VG47,1)=0),Raw!UW47&lt;&gt;4),OR(AND(Raw!UX47=4,COUNTIF(Raw!VC47:VG47,2)=0),Raw!UX47&lt;&gt;4),OR(AND(Raw!UY47=4,COUNTIF(Raw!VC47:VG47,3)=0),Raw!UY47&lt;&gt;4),OR(AND(Raw!UZ47=4,COUNTIF(Raw!VC47:VG47,4)=0),Raw!UZ47&lt;&gt;4),OR(AND(Raw!VA47=4,COUNTIF(Raw!VC47:VG47,5)=0),Raw!VA47&lt;&gt;4)),"",1)))</f>
        <v/>
      </c>
      <c r="BE47" t="str">
        <f>IF(A47=0,"",IF(COUNTA(Raw!VH47:VP47)=0,"",
IF(AND(
OR(AND(Raw!VH47=4,COUNTIF(Raw!VM47:VP47,1)=0),Raw!VH47&lt;&gt;4),
OR(AND(Raw!VI47=4,COUNTIF(Raw!VM47:VP47,2)=0),Raw!VI47&lt;&gt;4),
OR(AND(Raw!VJ47=4,COUNTIF(Raw!VM47:VP47,3)=0),Raw!VJ47&lt;&gt;4),
OR(AND(Raw!VK47=4,COUNTIF(Raw!VM47:VP47,4)=0),Raw!VK47&lt;&gt;4)
),"",1)))</f>
        <v/>
      </c>
      <c r="BF47" t="str">
        <f>IF(A47=0,"",IF(COUNTA(Raw!VQ47:WK47)=0,"",
IF(AND(
OR(AND(Raw!VQ47=4,COUNTIF(Raw!WB47:WK47,1)=0),Raw!VQ47&lt;&gt;4),
OR(AND(Raw!VR47=4,COUNTIF(Raw!WB47:WK47,2)=0),Raw!VR47&lt;&gt;4),
OR(AND(Raw!VS47=4,COUNTIF(Raw!WB47:WK47,3)=0),Raw!VS47&lt;&gt;4),
OR(AND(Raw!VT47=4,COUNTIF(Raw!WB47:WK47,4)=0),Raw!VT47&lt;&gt;4),
OR(AND(Raw!VU47=4,COUNTIF(Raw!WB47:WK47,5)=0),Raw!VU47&lt;&gt;4),
OR(AND(Raw!VV47=4,COUNTIF(Raw!WB47:WK47,6)=0),Raw!VV47&lt;&gt;4),
OR(AND(Raw!VW47=4,COUNTIF(Raw!WB47:WK47,7)=0),Raw!VW47&lt;&gt;4),
OR(AND(Raw!VX47=4,COUNTIF(Raw!WB47:WK47,8)=0),Raw!VX47&lt;&gt;4),
OR(AND(Raw!VY47=4,COUNTIF(Raw!WB47:WK47,9)=0),Raw!VX47&lt;&gt;4),
OR(AND(Raw!VZ47=4,COUNTIF(Raw!WB47:WK47,10)=0),Raw!VZ47&lt;&gt;4)
),"",1)))</f>
        <v/>
      </c>
      <c r="BG47" t="str">
        <f>IF(A47=0,"",IF(COUNTA(Raw!WL47:XB47)=0,"",
IF(AND(
OR(AND(Raw!WL47=4,COUNTIF(Raw!WU47:XB47,1)=0),Raw!WL47&lt;&gt;4),
OR(AND(Raw!WM47=4,COUNTIF(Raw!WU47:XB47,2)=0),Raw!WM47&lt;&gt;4),
OR(AND(Raw!WN47=4,COUNTIF(Raw!WU47:XB47,3)=0),Raw!WN47&lt;&gt;4),
OR(AND(Raw!WO47=4,COUNTIF(Raw!WU47:XB47,4)=0),Raw!WO47&lt;&gt;4),
OR(AND(Raw!WP47=4,COUNTIF(Raw!WU47:XB47,5)=0),Raw!WP47&lt;&gt;4),
OR(AND(Raw!WQ47=4,COUNTIF(Raw!WU47:XB47,6)=0),Raw!WQ47&lt;&gt;4),
OR(AND(Raw!WR47=4,COUNTIF(Raw!WU47:XB47,7)=0),Raw!WR47&lt;&gt;4),
OR(AND(Raw!WS47=4,COUNTIF(Raw!WU47:XB47,8)=0),Raw!WS47&lt;&gt;4)
),"",1)))</f>
        <v/>
      </c>
      <c r="BH47" t="str">
        <f>IF(A47=0,"",IF(COUNTA(Raw!XC47:XK47)=0,"",
IF(AND(
OR(AND(Raw!XC47=4,COUNTIF(Raw!XH47:XK47,1)=0),Raw!XC47&lt;&gt;4),
OR(AND(Raw!XD47=4,COUNTIF(Raw!XH47:XK47,2)=0),Raw!XD47&lt;&gt;4),
OR(AND(Raw!XE47=4,COUNTIF(Raw!XH47:XK47,3)=0),Raw!XE47&lt;&gt;4),
OR(AND(Raw!XF47=4,COUNTIF(Raw!XH47:XK47,4)=0),Raw!XF47&lt;&gt;4)
),"",1)))</f>
        <v/>
      </c>
      <c r="BI47" t="str">
        <f>IF(A47=0,"",IF(COUNTA(Raw!XL47:XT47)=0,"",
IF(AND(
OR(AND(Raw!XL47=4,COUNTIF(Raw!XQ47:XT47,1)=0),Raw!XL47&lt;&gt;4),
OR(AND(Raw!XM47=4,COUNTIF(Raw!XQ47:XT47,2)=0),Raw!XM47&lt;&gt;4),
OR(AND(Raw!XN47=4,COUNTIF(Raw!XQ47:XT47,3)=0),Raw!XN47&lt;&gt;4),
OR(AND(Raw!XO47=4,COUNTIF(Raw!XQ47:XT47,4)=0),Raw!XO47&lt;&gt;4)
),"",1)))</f>
        <v/>
      </c>
      <c r="BJ47" t="str">
        <f>IF(A47=0,"",IF(COUNTA(Raw!XU47:YI47)=0,"",
IF(AND(
OR(AND(Raw!XU47=4,COUNTIF(Raw!YC47:YI47,1)=0),Raw!XU47&lt;&gt;4),
OR(AND(Raw!XV47=4,COUNTIF(Raw!YC47:YI47,2)=0),Raw!XV47&lt;&gt;4),
OR(AND(Raw!XW47=4,COUNTIF(Raw!YC47:YI47,3)=0),Raw!XW47&lt;&gt;4),
OR(AND(Raw!XX47=4,COUNTIF(Raw!YC47:YI47,4)=0),Raw!XX47&lt;&gt;4),
OR(AND(Raw!XY47=4,COUNTIF(Raw!YC47:YI47,5)=0),Raw!XY47&lt;&gt;4),
OR(AND(Raw!XZ47=4,COUNTIF(Raw!YC47:YI47,6)=0),Raw!XZ47&lt;&gt;4),
OR(AND(Raw!YA47=4,COUNTIF(Raw!YC47:YI47,7)=0),Raw!YA47&lt;&gt;4)
),"",1)))</f>
        <v/>
      </c>
      <c r="BK47" t="str">
        <f>IF(A47=0,"",IF(COUNTA(Raw!YJ47:YR47)=0,"",
IF(AND(
OR(AND(Raw!YJ47=4,COUNTIF(Raw!YO47:YR47,1)=0),Raw!YJ47&lt;&gt;4),
OR(AND(Raw!YK47=4,COUNTIF(Raw!YO47:YR47,2)=0),Raw!YK47&lt;&gt;4),
OR(AND(Raw!YL47=4,COUNTIF(Raw!YO47:YR47,3)=0),Raw!YL47&lt;&gt;4),
OR(AND(Raw!YM47=4,COUNTIF(Raw!YO47:YR47,4)=0),Raw!YM47&lt;&gt;4)
),"",1)))</f>
        <v/>
      </c>
      <c r="BL47" t="str">
        <f>IF(A47=0,"",IF(COUNTA(Raw!YS47:YU47)=0,"",IF(AND(Raw!YS47=4,ISBLANK(Raw!YU47)),"",IF(AND(Raw!YS47&lt;&gt;4,ISBLANK(Raw!YU47)=FALSE),"",1))))</f>
        <v/>
      </c>
    </row>
    <row r="48" spans="1:64">
      <c r="A48" s="20">
        <f>Raw!A48</f>
        <v>0</v>
      </c>
      <c r="B48" s="19" t="str">
        <f>IF(A48=0,"",IF(AND(Raw!AC48=1,COUNTA(Raw!AR48:IC48)&gt;0,COUNTA(Raw!ID48:YU48)=0),"",IF(AND(Raw!AC48=2,COUNTA(Raw!AR48:IC48)=0,COUNTA(Raw!ID48:MV48)&gt;0,COUNTA(Raw!MW48:YU48)=0),"",IF(AND(Raw!AC48=3,COUNTA(Raw!AP48:MV48)=0,COUNTA(Raw!MW48:YU48)&gt;0),"",1))))</f>
        <v/>
      </c>
      <c r="C48" s="19" t="str">
        <f>IF(A48=0,"",IF(AND(Raw!AK48=1,ISBLANK(Raw!AM48)=FALSE,ISBLANK(Raw!AO48)),"",IF(AND(Raw!AK48=2,ISBLANK(Raw!AM48),ISBLANK(Raw!AO48)=FALSE),"",1)))</f>
        <v/>
      </c>
      <c r="D48" s="19" t="str">
        <f>IF(A48=0,"",IF(COUNTA(Raw!AS48:AZ48)=0,"",IF(AND(Raw!AS48+Raw!AT48=100,Raw!AU48+Raw!AV48=100,Raw!AW48+Raw!AX48=100,Raw!AY48+Raw!AZ48=100),"",1)))</f>
        <v/>
      </c>
      <c r="E48" s="19" t="str">
        <f>IF(A48=0,"",IF(ISBLANK(Raw!AQ48),"",IF(Raw!AQ48=1,"",1)))</f>
        <v/>
      </c>
      <c r="F48" s="19" t="str">
        <f>IF(A48=0,"",IF(ISBLANK(Raw!AR48),"",IF(AND(Raw!AR48&gt;=0,Raw!AR48&lt;=100),"",1)))</f>
        <v/>
      </c>
      <c r="G48" s="19" t="str">
        <f>IF(A48=0,"",IF(AND(ISBLANK(Raw!BA48),ISBLANK(Raw!AS48)),"",IF(AND(Raw!AS48&gt;0,ISBLANK(Raw!BA48)=FALSE),"",1)))</f>
        <v/>
      </c>
      <c r="H48" s="19" t="str">
        <f>IF(A48=0,"",IF(COUNTA(Raw!BA48:BH48)=0,"",IF(AND(Raw!BA48=0,COUNTA(Raw!BB48:BH48)=0),"",IF(AND(Raw!BA48&gt;0,COUNTA(Raw!BB48:BH48)&gt;0),"",1))))</f>
        <v/>
      </c>
      <c r="I48" s="19" t="str">
        <f>IF(A48=0,"",IF(AND(ISBLANK(Raw!BI48),ISBLANK(Raw!BJ48)),"",IF(AND(Raw!BI48=1,ISBLANK(Raw!BJ48)=FALSE),"",IF(AND(Raw!BI48=2,ISBLANK(Raw!BJ48)),"",1))))</f>
        <v/>
      </c>
      <c r="J48" s="19" t="str">
        <f>IF(A48=0,"",IF(AND(ISBLANK(Raw!AT48),COUNTBLANK(Raw!BK48:BQ48)),"",IF(AND(Raw!AT48&gt;0,COUNTA(Raw!BK48:BQ48)&gt;0),"",IF(AND(Raw!AT48=0,COUNTA(Raw!BK48:BQ48)=0),"",1))))</f>
        <v/>
      </c>
      <c r="K48" s="19" t="str">
        <f>IF(A48=0,"",IF(AND(ISBLANK(Raw!AS48),COUNTA(Raw!BR48:BX48)=0),"",IF(AND(Raw!AS48&gt;0,COUNTA(Raw!BR48:BX48)&gt;0),"",IF(AND(Raw!AS48=0,COUNTA(Raw!BR48:BX48)=0),"",1))))</f>
        <v/>
      </c>
      <c r="L48" s="19" t="str">
        <f>IF(A48=0,"",IF(AND(COUNTA(Raw!BK48:BX48)=0,COUNTA(Raw!BY48:CH48)=0),"",IF(AND(COUNTIF(Raw!BK48:BX48,1)&gt;0,COUNTA(Raw!BY48:CH48)&gt;0),"",IF(AND(COUNTIF(Raw!BK48:BX48,1)=0,COUNTA(Raw!BY48:CH48)=0),"",1))))</f>
        <v/>
      </c>
      <c r="M48" s="19" t="str">
        <f>IF(A48=0,"",IF(AND(COUNTA(Raw!BK48:BX48)=0,COUNTA(Raw!CI48:CR48)),"",IF(AND(COUNTIF(Raw!BK48:BX48,3)&gt;0,COUNTA(Raw!CI48:CR48)&gt;0),"",IF(AND(COUNTIF(Raw!BK48:BX48,3)=0,COUNTA(Raw!CI48:CR48)=0),"",1))))</f>
        <v/>
      </c>
      <c r="N48" s="19" t="str">
        <f>IF(A48=0,"",IF(COUNTA(Raw!CS48:DF48)=0,"",IF(AND(COUNTIF(Raw!CS48:CV48,1)=1,COUNTA(Raw!CW48:DA48)&gt;0,COUNTA(Raw!DB48:DF48)=0),"",IF(AND(COUNTIF(Raw!CS48:CV48,2)=1,COUNTA(Raw!CW48:DA48)=0,COUNTA(Raw!DB48:DF48)&gt;0),"",IF(AND(COUNTA(Raw!CS48:CV48)&gt;0,COUNTA(Raw!CW48:DF48)=0),"",1)))))</f>
        <v/>
      </c>
      <c r="O48" s="19" t="str">
        <f>IF(A48=0,"",IF(COUNTA(Raw!DG48:DP48)=0,"",IF(AND(COUNTIF(Raw!BK48:BQ48,1)&gt;0,OR(COUNTIF(Raw!DG48:DP48,1)=1,COUNTIF(Raw!DG48:DP48,2)=1,COUNTIF(Raw!DG48:DP48,3)=1)),"",IF(AND(COUNTIF(Raw!BK48:BQ48,1)=0,AND(COUNTIF(Raw!DG48:DP48,1)=0,COUNTIF(Raw!DG48:DP48,2)=0,COUNTIF(Raw!DG48:DP48,3)=0)),"",1))))</f>
        <v/>
      </c>
      <c r="P48" s="19" t="str">
        <f>IF(A48=0,"",IF(COUNTA(Raw!DG48:DR48)=0,"",IF(AND(COUNTIF(Raw!DG48:DP48,4)=1,ISBLANK(Raw!DQ48)=FALSE,ISBLANK(Raw!DR48)),"",IF(AND(COUNTIF(Raw!DG48:DP48,7)=1,ISBLANK(Raw!DQ48),ISBLANK(Raw!DR48)=FALSE),"",IF(AND(COUNTA(Raw!DG48:DP48)&gt;0,COUNTIF(Raw!DG48:DP48,4)=0,COUNTIF(Raw!DG48:DP48,7)=0,COUNTA(Raw!DQ48:DR48)=0),"",1)))))</f>
        <v/>
      </c>
      <c r="Q48" s="19" t="str">
        <f>IF(A48=0,"",IF(AND(COUNTA(Raw!DS48:DU48)=0,COUNTA(Raw!BK48:BQ48)=0),"",IF(AND(COUNTIF(Raw!BK48:BQ48,1)&gt;0,COUNTA(Raw!DS48:DU48)&gt;0),"",IF(AND(COUNTIF(Raw!BK48:BQ48,1)=0,COUNTA(Raw!DS48:DU48)=0),"",1))))</f>
        <v/>
      </c>
      <c r="R48" s="19" t="str">
        <f>IF(A48=0,"",IF(AND(ISBLANK(Raw!AT48),ISBLANK(Raw!EJ48)),"",IF(AND(Raw!AT48&gt;0,ISBLANK(Raw!EJ48)=FALSE,Raw!EJ48&gt;=0,Raw!EJ48&lt;=7),"",IF(AND(Raw!AT48=0,ISBLANK(Raw!EJ48)),"",1))))</f>
        <v/>
      </c>
      <c r="S48" t="str">
        <f>IF(A48=0,"",IF(AND(ISBLANK(Raw!AS48),ISBLANK(Raw!EK48)),"",IF(AND(Raw!AS48&gt;0,ISBLANK(Raw!EK48)=FALSE),"",IF(AND(Raw!AS48=0,ISBLANK(Raw!EK48)),"",1))))</f>
        <v/>
      </c>
      <c r="T48" s="19" t="str">
        <f>IF(A48=0,"",IF(AND(ISBLANK(Raw!AT48),COUNTA(Raw!EL48:EQ48)=0),"",IF(AND(Raw!AT48&gt;0,COUNTA(Raw!EL48:EQ48)&gt;0),"",IF(AND(Raw!AT48=0,COUNTA(Raw!EL48:EQ48)=0),"",1))))</f>
        <v/>
      </c>
      <c r="U48" t="str">
        <f>IF(A48=0,"",IF(AND(ISBLANK(Raw!AT48),COUNTA(Raw!ER48:EU48)=0),"",IF(AND(Raw!AT48&gt;0,COUNTA(Raw!ER48:EU48)&gt;0),"",IF(AND(Raw!AT48=0,COUNTA(Raw!ER48:EU48)=0),"",1))))</f>
        <v/>
      </c>
      <c r="V48" t="str">
        <f>IF(A48=0,"",IF(AND(ISBLANK(Raw!AS48),COUNTA(Raw!EV48:FA48)=0),"",IF(AND(Raw!AS48&gt;0,COUNTA(Raw!EV48:FA48)&gt;0),"",IF(AND(Raw!AS48=0,COUNTA(Raw!EV48:FA48)=0),"",1))))</f>
        <v/>
      </c>
      <c r="W48" t="str">
        <f>IF(A48=0,"",IF(AND(ISBLANK(Raw!AS48),COUNTA(Raw!FB48:FE48)=0),"",IF(AND(Raw!AS48&gt;0,COUNTA(Raw!FB48:FE48)&gt;0),"",IF(AND(Raw!AS48=0,COUNTA(Raw!FB48:FE48)=0),"",1))))</f>
        <v/>
      </c>
      <c r="X48" t="str">
        <f>IF(A48=0,"",IF(AND(ISBLANK(Raw!AT48),COUNTA(Raw!FF48:FI48)=0),"",IF(AND(Raw!AT48&gt;0,COUNTA(Raw!FF48:FI48)&gt;0),"",IF(AND(Raw!AT48=0,COUNTA(Raw!FF48:FI48)=0),"",1))))</f>
        <v/>
      </c>
      <c r="Y48" t="str">
        <f>IF(A48=0,"",IF(AND(ISBLANK(Raw!AS48),COUNTA(Raw!FJ48:FM48)=0),"",IF(AND(Raw!AS48&gt;0,COUNTA(Raw!FJ48:FM48)&gt;0),"",IF(AND(Raw!AS48=0,COUNTA(Raw!FJ48:FM48)=0),"",1))))</f>
        <v/>
      </c>
      <c r="Z48" t="str">
        <f>IF(A48=0,"",IF(AND(COUNTA(Raw!FN48:FT48)=0,ISBLANK(Raw!FU48)),"",IF(AND(COUNTIF(Raw!FN48:FT48,1)&gt;0,ISBLANK(Raw!FU48)=FALSE),"",IF(AND(COUNTIF(Raw!FN48:FT48,1)=0,ISBLANK(Raw!FU48)),"",1))))</f>
        <v/>
      </c>
      <c r="AA48" s="19" t="str">
        <f>IF(A48=0,"",IF(AND(ISBLANK(Raw!BI48),COUNTA(Raw!FV48:GH48)=0),"",IF(AND(Raw!BI48&lt;&gt;1,COUNTIF(Raw!FV48:GH48,6)=0),"",IF(Raw!BI48=1,"",1))))</f>
        <v/>
      </c>
      <c r="AB48" t="str">
        <f>IF(A48=0,"",IF(AND(ISBLANK(Raw!GI48),COUNTA(Raw!GJ48:GQ48)=0),"",IF(AND(Raw!GI48=1,COUNTA(Raw!GJ48:GQ48)&gt;0),"",IF(AND(Raw!GI48=2,COUNTA(Raw!GJ48:GQ48)=0),"",1))))</f>
        <v/>
      </c>
      <c r="AC48" s="19" t="str">
        <f>IF(A48=0,"",IF(AND(COUNTA(Raw!GY48:HF48)=0,ISBLANK(Raw!HG48)),"",IF(AND(OR(COUNTIF(Raw!GY48:HE48,1)&gt;0,COUNTIF(Raw!GY48:HE48,2)&gt;0),ISBLANK(Raw!HG48)=FALSE),"",IF(AND(COUNTA(Raw!GY48:HF48)&gt;0,ISBLANK(Raw!HG48),COUNTIF(Raw!GY48:HE48,1)=0,COUNTIF(Raw!GY48:HE48,2)=0),"",1))))</f>
        <v/>
      </c>
      <c r="AD48" s="19" t="str">
        <f>IF(A48=0,"",IF(COUNTA(Raw!HU48:IB48)=0,"",IF(AND(Raw!AK48&lt;&gt;2,COUNTIF(Raw!HU48:IA48,2)=0,COUNTIF(Raw!HU48:IA48,3)=0),"",IF(Raw!AK48=2,"",1))))</f>
        <v/>
      </c>
      <c r="AE48" s="19" t="str">
        <f>IF(A48=0,"",IF(AND(Raw!AK48=2,ISBLANK(Raw!IC48)=FALSE),"",IF(AND(Raw!AK48&lt;&gt;2,ISBLANK(Raw!IC48)),"",1)))</f>
        <v/>
      </c>
      <c r="AF48" s="19" t="str">
        <f>IF(A48=0,"",IF(COUNTA(Raw!ID48:IF48)=0,"",IF(AND(MATCH(2023-Raw!ID48,Code!$A$3:$A$12,1)=Raw!IF48,2023-Raw!ID48=Raw!IE48),"",1)))</f>
        <v/>
      </c>
      <c r="AG48" s="19" t="str">
        <f>IF(A48=0,"",IF(COUNTA(Raw!IG48:II48)=0,"",IF(AND(Raw!IG48=4,ISBLANK(Raw!II48)=FALSE),"",IF(AND(Raw!IG48&lt;&gt;4,ISBLANK(Raw!II48)),"",1))))</f>
        <v/>
      </c>
      <c r="AH48" s="19" t="str">
        <f>IF(A48=0,"",IF(COUNTA(Raw!IJ48:IM48)=0,"",IF(AND(Raw!IJ48=1,ISBLANK(Raw!IK48)=FALSE),"",IF(AND(Raw!IJ48=2,COUNTA(Raw!IK48:IM48)&gt;0),"",1))))</f>
        <v/>
      </c>
      <c r="AI48" s="19" t="str">
        <f>IF(A48=0,"",IF(COUNTA(Raw!IK48:IM48)=0,"",IF(AND(Raw!IK48=1,ISBLANK(Raw!IL48)=FALSE),"",IF(AND(Raw!IK48=2,COUNTA(Raw!IL48:IM48)=0),"",1))))</f>
        <v/>
      </c>
      <c r="AJ48" s="19" t="str">
        <f>IF(A48=0,"",IF(COUNTA(Raw!JD48:JJ48)=0,"",IF(AND(Raw!JD48&gt;600,COUNTA(Raw!JE48:JI48)&gt;0),"",IF(AND(Raw!JD48&lt;=600,COUNTA(Raw!JE48:JJ48)=0),"",1))))</f>
        <v/>
      </c>
      <c r="AK48" s="19" t="str">
        <f>IF(A48=0,"",IF(COUNTA(Raw!JK48:KA48)=0,"",IF(AND(Raw!JK48=1,COUNTA(Raw!JM48:JV48)&gt;0),"",IF(AND(Raw!JK48=3,COUNTA(Raw!JM48:JV48)&gt;0,COUNTA(Raw!JW48:KA48)=0),"",IF(AND(ISBLANK(Raw!JK48)=FALSE,Raw!JK48&lt;&gt;1,Raw!JK48&lt;&gt;3,COUNTA(Raw!JM48:KA48)=0),"",1)))))</f>
        <v/>
      </c>
      <c r="AL48" s="19" t="str">
        <f>IF(A48=0,"",IF(COUNTA(Raw!JW48:KA48)=0,"",IF(AND(COUNTIF(Raw!JW48:JZ48,4)=0,COUNTA(Raw!JW48:JZ48)&gt;0,ISBLANK(Raw!KA48)=FALSE),"",IF(AND(COUNTIF(Raw!JW48:KA48,4)&gt;0,ISBLANK(Raw!KA48)),"",1))))</f>
        <v/>
      </c>
      <c r="AM48" s="19" t="str">
        <f>IF(A48=0,"",IF(COUNTA(Raw!KT48:KU48)=0,"",IF(AND(Raw!KT48=1,ISBLANK(Raw!KU48)=FALSE),"",IF(AND(Raw!KT48=2,ISBLANK(Raw!KU48)),"",1))))</f>
        <v/>
      </c>
      <c r="AN48" s="19" t="str">
        <f>IF(A48=0,"",IF(COUNTA(Raw!KX48:LF48)=0,"",IF(AND(COUNTIF(Raw!KX48:LB48,5)=1,COUNTA(Raw!KX48:LB48)=1,COUNTA(Raw!LC48:LF48)=0),"",IF(AND(COUNTIF(Raw!KX48:LB48,5)=0,COUNTA(Raw!KX48:LB48)&gt;0,COUNTA(Raw!LC48:LF48)&gt;0),"",1))))</f>
        <v/>
      </c>
      <c r="AO48" s="19" t="str">
        <f>IF(A48=0,"",IF(COUNTA(Raw!LM48:LU48)=0,"",IF(AND(Raw!LM48=1,ISBLANK(Raw!LN48)=FALSE,COUNTA(Raw!LO48:LU48)&gt;0),"",IF(AND(Raw!LM48=2,COUNTA(Raw!LN48:LU48)=0),"",1))))</f>
        <v/>
      </c>
      <c r="AP48" s="19" t="str">
        <f>IF(A48=0,"",IF(COUNTA(Raw!MY48:OG48)=0,"",IF(AND(Raw!MY48=2,COUNTA(Raw!MZ48:OG48)=0),"",IF(AND(Raw!MY48=1,COUNTA(Raw!MZ48:OG48)&gt;0),"",1))))</f>
        <v/>
      </c>
      <c r="AQ48" s="19" t="str">
        <f>IF(A48=0,"",IF(COUNTA(Raw!NC48:NW48)=0,"",IF(AND(COUNTIF(Raw!NC48:NG48,3)&gt;0,COUNTA(Raw!NH48:NQ48)&gt;0),"",IF(AND(COUNTA(Raw!NC48:NG48)&gt;0,COUNTIF(Raw!NC48:NG48,3)=0,COUNTA(Raw!NH48:NW48)=0),"",1))))</f>
        <v/>
      </c>
      <c r="AR48" s="19" t="str">
        <f>IF(A48=0,"",IF(COUNTA(Raw!NH48:NW48)=0,"",IF(AND(COUNTIF(Raw!NH48:NQ48,10)&gt;0,COUNTA(Raw!NR48:NW48)&gt;0),"",IF(AND(COUNTA(Raw!NH48:NQ48)&gt;0,COUNTIF(Raw!NH48:NQ48,10)=0,COUNTA(Raw!NR48:NY48)=0),"",1))))</f>
        <v/>
      </c>
      <c r="AS48" s="19" t="str">
        <f>IF(A48=0,"",IF(COUNTA(Raw!NY48:OG48)=0,"",IF(AND(Raw!NY48=1,COUNTA(Raw!NZ48:OG48)&gt;0),"",IF(AND(Raw!NY48=2,COUNTA(Raw!NZ48:OG48)=0),"",1))))</f>
        <v/>
      </c>
      <c r="AT48" s="19" t="str">
        <f>IF(A48=0,"",IF(COUNTA(Raw!OH48:OY48)=0,"",IF(AND(Raw!OH48=1,COUNTA(Raw!OI48:OY48)&gt;0),"",IF(AND(Raw!OH48=2,COUNTA(Raw!OI48:OY48)=0),"",1))))</f>
        <v/>
      </c>
      <c r="AU48" s="19" t="str">
        <f>IF(A48=0,"",IF(COUNTA(Raw!PR48:QB48)=0,"",
IF(AND(OR(AND(COUNTIF(Raw!PR48:QB48,1)=1,COUNTA(Raw!QI48:QY48)&gt;0),AND(COUNTIF(Raw!PR48:QB48,1)=0,COUNTA(Raw!QI48:QY48)=0)),OR(AND(COUNTIF(Raw!PR48:QB48,2)=1,COUNTA(Raw!QZ48:RP48)&gt;0),AND(COUNTIF(Raw!PR48:QB48,2)=0,COUNTA(Raw!QZ48:RP48)=0)),OR(AND(COUNTIF(Raw!PR48:QB48,3)=1,COUNTA(Raw!RQ48:SG48)&gt;0),AND(COUNTIF(Raw!PR48:QB48,3)=0,COUNTA(Raw!RQ48:SG48)=0)),OR(AND(COUNTIF(Raw!PR48:QB48,4)=1,COUNTA(Raw!SH48:ST48)&gt;0),AND(COUNTIF(Raw!PR48:QB48,4)=0,COUNTA(Raw!SH48:ST48)=0)),OR(AND(COUNTIF(Raw!PR48:QB48,5)=1,COUNTA(Raw!SU48:TG48)&gt;0),AND(COUNTIF(Raw!PR48:QB48,5)=0,COUNTA(Raw!SU48:TG48)=0)),OR(AND(COUNTIF(Raw!PR48:QB48,6)=1,COUNTA(Raw!TH48:TT48)&gt;0),AND(COUNTIF(Raw!PR48:QB48,6)=0,COUNTA(Raw!TH48:TT48)=0)),OR(AND(COUNTIF(Raw!PR48:QB48,7)=1,COUNTA(Raw!TU48:UI48)&gt;0),AND(COUNTIF(Raw!PR48:QB48,7)=0,COUNTA(Raw!TU48:UI48)=0)),OR(AND(COUNTIF(Raw!PR48:QB48,8)=1,COUNTA(Raw!UJ48:UV48)&gt;0),AND(COUNTIF(Raw!PR48:QB48,8)=0,COUNTA(Raw!UJ48:UV48)=0)),OR(AND(COUNTIF(Raw!PR48:QB48,9)=1,COUNTA(Raw!UW48:VG48)&gt;0),AND(COUNTIF(Raw!PR48:QB48,9)=0,COUNTA(Raw!UW48:VG48)=0)),OR(AND(COUNTIF(Raw!PR48:QB48,10)=1,COUNTA(Raw!VH48:VP48)&gt;0),AND(COUNTIF(Raw!PR48:QB48,10)=0,COUNTA(Raw!VH48:VP48)=0)),OR(AND(COUNTIF(Raw!PR48:QB48,11)=1,COUNTA(Raw!VQ48:WK48)&gt;0),AND(COUNTIF(Raw!PR48:QB48,11)=0,COUNTA(Raw!VQ48:WK48)=0))),"",1)))</f>
        <v/>
      </c>
      <c r="AV48" s="19" t="str">
        <f>IF(A48=0,"",IF(COUNTA(Raw!QI48:QY48)=0,"",IF(AND(OR(AND(Raw!QI48=4,COUNTIF(Raw!QR48:QY48,1)=0),Raw!QI48&lt;&gt;4),OR(AND(Raw!QJ48=4,COUNTIF(Raw!QR48:QY48,2)=0),Raw!QJ48&lt;&gt;4),OR(AND(Raw!QK48=4,COUNTIF(Raw!QR48:QY48,3)=0),Raw!QK48&lt;&gt;4),OR(AND(Raw!QL48=4,COUNTIF(Raw!QR48:QY48,4)=0),Raw!QL48&lt;&gt;4),OR(AND(Raw!QM48=4,COUNTIF(Raw!QR48:QY48,5)=0),Raw!QM48&lt;&gt;4),OR(AND(Raw!QN48=4,COUNTIF(Raw!QR48:QY48,6)=0),Raw!QN48&lt;&gt;4),OR(AND(Raw!QO48=4,COUNTIF(Raw!QR48:QY48,7)=0),Raw!QO48&lt;&gt;4),OR(AND(Raw!QP48=4,COUNTIF(Raw!QR48:QY48,8)=0),Raw!QP48&lt;&gt;4)),"",1)))</f>
        <v/>
      </c>
      <c r="AW48" t="str">
        <f>IF(A48=0,"",IF(COUNTA(Raw!QZ48:RP48)=0,"",IF(AND(OR(AND(Raw!QZ48=4,COUNTIF(Raw!RI48:RP48,1)=0),Raw!QZ48&lt;&gt;4),OR(AND(Raw!RA48=4,COUNTIF(Raw!RI48:RP48,2)=0),Raw!RA48&lt;&gt;4),OR(AND(Raw!RB48=4,COUNTIF(Raw!RI48:RP48,3)=0),Raw!RB48&lt;&gt;4),OR(AND(Raw!RC48=4,COUNTIF(Raw!RI48:RP48,4)=0),Raw!RC48&lt;&gt;4),OR(AND(Raw!RD48=4,COUNTIF(Raw!RI48:RP48,5)=0),Raw!RD48&lt;&gt;4),OR(AND(Raw!RE48=4,COUNTIF(Raw!RI48:RP48,6)=0),Raw!RE48&lt;&gt;4),OR(AND(Raw!RF48=4,COUNTIF(Raw!RI48:RP48,7)=0),Raw!RF48&lt;&gt;4),OR(AND(Raw!RG48=4,COUNTIF(Raw!RI48:RP48,8)=0),Raw!RG48&lt;&gt;4)),"",1)))</f>
        <v/>
      </c>
      <c r="AX48" t="str">
        <f>IF(A48=0,"",IF(COUNTA(Raw!RQ48:SG48)=0,"",IF(AND(OR(AND(Raw!RQ48=4,COUNTIF(Raw!RZ48:SG48,1)=0),Raw!RQ48&lt;&gt;4),OR(AND(Raw!RR48=4,COUNTIF(Raw!RZ48:SG48,2)=0),Raw!RR48&lt;&gt;4),OR(AND(Raw!RS48=4,COUNTIF(Raw!RZ48:SG48,3)=0),Raw!RS48&lt;&gt;4),OR(AND(Raw!RT48=4,COUNTIF(Raw!RZ48:SG48,4)=0),Raw!RT48&lt;&gt;4),OR(AND(Raw!RU48=4,COUNTIF(Raw!RZ48:SG48,5)=0),Raw!RU48&lt;&gt;4),OR(AND(Raw!RV48=4,COUNTIF(Raw!RZ48:SG48,6)=0),Raw!RV48&lt;&gt;4),OR(AND(Raw!RW48=4,COUNTIF(Raw!RZ48:SG48,7)=0),Raw!RW48&lt;&gt;4),OR(AND(Raw!RX48=4,COUNTIF(Raw!RZ48:SG48,8)=0),Raw!RX48&lt;&gt;4)),"",1)))</f>
        <v/>
      </c>
      <c r="AY48" t="str">
        <f>IF(A48=0,"",IF(COUNTA(Raw!SH48:ST48)=0,"",IF(AND(OR(AND(Raw!SH48=4,COUNTIF(Raw!SO48:ST48,1)=0),Raw!SH48&lt;&gt;4),OR(AND(Raw!SI48=4,COUNTIF(Raw!SO48:ST48,2)=0),Raw!SI48&lt;&gt;4),OR(AND(Raw!SJ48=4,COUNTIF(Raw!SO48:ST48,3)=0),Raw!SJ48&lt;&gt;4),OR(AND(Raw!SK48=4,COUNTIF(Raw!SO48:ST48,4)=0),Raw!SK48&lt;&gt;4),OR(AND(Raw!SL48=4,COUNTIF(Raw!SO48:ST48,5)=0),Raw!SL48&lt;&gt;4),OR(AND(Raw!SM48=4,COUNTIF(Raw!SO48:ST48,6)=0),Raw!SM48&lt;&gt;4)),"",1)))</f>
        <v/>
      </c>
      <c r="AZ48" t="str">
        <f>IF(A48=0,"",IF(COUNTA(Raw!SU48:TG48)=0,"",IF(AND(OR(AND(Raw!SU48=4,COUNTIF(Raw!TB48:TG48,1)=0),Raw!SU48&lt;&gt;4),OR(AND(Raw!SV48=4,COUNTIF(Raw!TB48:TG48,2)=0),Raw!SV48&lt;&gt;4),OR(AND(Raw!SW48=4,COUNTIF(Raw!TB48:TG48,3)=0),Raw!SW48&lt;&gt;4),OR(AND(Raw!SX48=4,COUNTIF(Raw!TB48:TG48,4)=0),Raw!SX48&lt;&gt;4),OR(AND(Raw!SY48=4,COUNTIF(Raw!TB48:TG48,5)=0),Raw!SY48&lt;&gt;4),OR(AND(Raw!SZ48=4,COUNTIF(Raw!TB48:TG48,6)=0),Raw!SZ48&lt;&gt;4)),"",1)))</f>
        <v/>
      </c>
      <c r="BA48" t="str">
        <f>IF(A48=0,"",IF(COUNTA(Raw!TH48:TT48)=0,"",IF(AND(OR(AND(Raw!TH48=4,COUNTIF(Raw!TO48:TT48,1)=0),Raw!TH48&lt;&gt;4),OR(AND(Raw!TI48=4,COUNTIF(Raw!TO48:TT48,2)=0),Raw!TI48&lt;&gt;4),OR(AND(Raw!TJ48=4,COUNTIF(Raw!TO48:TT48,3)=0),Raw!TJ48&lt;&gt;4),OR(AND(Raw!TK48=4,COUNTIF(Raw!TO48:TT48,4)=0),Raw!TK48&lt;&gt;4),OR(AND(Raw!TL48=4,COUNTIF(Raw!TO48:TT48,5)=0),Raw!TL48&lt;&gt;4),OR(AND(Raw!TM48=4,COUNTIF(Raw!TO48:TT48,6)=0),Raw!TM48&lt;&gt;4)),"",1)))</f>
        <v/>
      </c>
      <c r="BB48" t="str">
        <f>IF(A48=0,"",IF(COUNTA(Raw!TU48:UI48)=0,"",IF(AND(OR(AND(Raw!TU48=4,COUNTIF(Raw!UC48:UI48,1)=0),Raw!TU48&lt;&gt;4),OR(AND(Raw!TV48=4,COUNTIF(Raw!UC48:UI48,2)=0),Raw!TV48&lt;&gt;4),OR(AND(Raw!TW48=4,COUNTIF(Raw!UC48:UI48,3)=0),Raw!TW48&lt;&gt;4),OR(AND(Raw!TX48=4,COUNTIF(Raw!UC48:UI48,4)=0),Raw!TX48&lt;&gt;4),OR(AND(Raw!TY48=4,COUNTIF(Raw!UC48:UI48,5)=0),Raw!TY48&lt;&gt;4),OR(AND(Raw!TZ48=4,COUNTIF(Raw!UC48:UI48,6)=0),Raw!TZ48&lt;&gt;4),OR(AND(Raw!UA48=4,COUNTIF(Raw!UC48:UI48,7)=0),Raw!UA48&lt;&gt;4)),"",1)))</f>
        <v/>
      </c>
      <c r="BC48" t="str">
        <f>IF(A48=0,"",IF(COUNTA(Raw!UJ48:UV48)=0,"",IF(AND(OR(AND(Raw!UJ48=4,COUNTIF(Raw!UQ48:UV48,1)=0),Raw!UJ48&lt;&gt;4),OR(AND(Raw!UK48=4,COUNTIF(Raw!UQ48:UV48,2)=0),Raw!UK48&lt;&gt;4),OR(AND(Raw!UL48=4,COUNTIF(Raw!UQ48:UV48,3)=0),Raw!UL48&lt;&gt;4),OR(AND(Raw!UM48=4,COUNTIF(Raw!UQ48:UV48,4)=0),Raw!UM48&lt;&gt;4),OR(AND(Raw!UN48=4,COUNTIF(Raw!UQ48:UV48,5)=0),Raw!UN48&lt;&gt;4),OR(AND(Raw!UO48=4,COUNTIF(Raw!UQ48:UV48,6)=0),Raw!UO48&lt;&gt;4)),"",1)))</f>
        <v/>
      </c>
      <c r="BD48" t="str">
        <f>IF(A48=0,"",IF(COUNTA(Raw!UW48:VG48)=0,"",IF(AND(OR(AND(Raw!UW48=4,COUNTIF(Raw!VC48:VG48,1)=0),Raw!UW48&lt;&gt;4),OR(AND(Raw!UX48=4,COUNTIF(Raw!VC48:VG48,2)=0),Raw!UX48&lt;&gt;4),OR(AND(Raw!UY48=4,COUNTIF(Raw!VC48:VG48,3)=0),Raw!UY48&lt;&gt;4),OR(AND(Raw!UZ48=4,COUNTIF(Raw!VC48:VG48,4)=0),Raw!UZ48&lt;&gt;4),OR(AND(Raw!VA48=4,COUNTIF(Raw!VC48:VG48,5)=0),Raw!VA48&lt;&gt;4)),"",1)))</f>
        <v/>
      </c>
      <c r="BE48" t="str">
        <f>IF(A48=0,"",IF(COUNTA(Raw!VH48:VP48)=0,"",
IF(AND(
OR(AND(Raw!VH48=4,COUNTIF(Raw!VM48:VP48,1)=0),Raw!VH48&lt;&gt;4),
OR(AND(Raw!VI48=4,COUNTIF(Raw!VM48:VP48,2)=0),Raw!VI48&lt;&gt;4),
OR(AND(Raw!VJ48=4,COUNTIF(Raw!VM48:VP48,3)=0),Raw!VJ48&lt;&gt;4),
OR(AND(Raw!VK48=4,COUNTIF(Raw!VM48:VP48,4)=0),Raw!VK48&lt;&gt;4)
),"",1)))</f>
        <v/>
      </c>
      <c r="BF48" t="str">
        <f>IF(A48=0,"",IF(COUNTA(Raw!VQ48:WK48)=0,"",
IF(AND(
OR(AND(Raw!VQ48=4,COUNTIF(Raw!WB48:WK48,1)=0),Raw!VQ48&lt;&gt;4),
OR(AND(Raw!VR48=4,COUNTIF(Raw!WB48:WK48,2)=0),Raw!VR48&lt;&gt;4),
OR(AND(Raw!VS48=4,COUNTIF(Raw!WB48:WK48,3)=0),Raw!VS48&lt;&gt;4),
OR(AND(Raw!VT48=4,COUNTIF(Raw!WB48:WK48,4)=0),Raw!VT48&lt;&gt;4),
OR(AND(Raw!VU48=4,COUNTIF(Raw!WB48:WK48,5)=0),Raw!VU48&lt;&gt;4),
OR(AND(Raw!VV48=4,COUNTIF(Raw!WB48:WK48,6)=0),Raw!VV48&lt;&gt;4),
OR(AND(Raw!VW48=4,COUNTIF(Raw!WB48:WK48,7)=0),Raw!VW48&lt;&gt;4),
OR(AND(Raw!VX48=4,COUNTIF(Raw!WB48:WK48,8)=0),Raw!VX48&lt;&gt;4),
OR(AND(Raw!VY48=4,COUNTIF(Raw!WB48:WK48,9)=0),Raw!VX48&lt;&gt;4),
OR(AND(Raw!VZ48=4,COUNTIF(Raw!WB48:WK48,10)=0),Raw!VZ48&lt;&gt;4)
),"",1)))</f>
        <v/>
      </c>
      <c r="BG48" t="str">
        <f>IF(A48=0,"",IF(COUNTA(Raw!WL48:XB48)=0,"",
IF(AND(
OR(AND(Raw!WL48=4,COUNTIF(Raw!WU48:XB48,1)=0),Raw!WL48&lt;&gt;4),
OR(AND(Raw!WM48=4,COUNTIF(Raw!WU48:XB48,2)=0),Raw!WM48&lt;&gt;4),
OR(AND(Raw!WN48=4,COUNTIF(Raw!WU48:XB48,3)=0),Raw!WN48&lt;&gt;4),
OR(AND(Raw!WO48=4,COUNTIF(Raw!WU48:XB48,4)=0),Raw!WO48&lt;&gt;4),
OR(AND(Raw!WP48=4,COUNTIF(Raw!WU48:XB48,5)=0),Raw!WP48&lt;&gt;4),
OR(AND(Raw!WQ48=4,COUNTIF(Raw!WU48:XB48,6)=0),Raw!WQ48&lt;&gt;4),
OR(AND(Raw!WR48=4,COUNTIF(Raw!WU48:XB48,7)=0),Raw!WR48&lt;&gt;4),
OR(AND(Raw!WS48=4,COUNTIF(Raw!WU48:XB48,8)=0),Raw!WS48&lt;&gt;4)
),"",1)))</f>
        <v/>
      </c>
      <c r="BH48" t="str">
        <f>IF(A48=0,"",IF(COUNTA(Raw!XC48:XK48)=0,"",
IF(AND(
OR(AND(Raw!XC48=4,COUNTIF(Raw!XH48:XK48,1)=0),Raw!XC48&lt;&gt;4),
OR(AND(Raw!XD48=4,COUNTIF(Raw!XH48:XK48,2)=0),Raw!XD48&lt;&gt;4),
OR(AND(Raw!XE48=4,COUNTIF(Raw!XH48:XK48,3)=0),Raw!XE48&lt;&gt;4),
OR(AND(Raw!XF48=4,COUNTIF(Raw!XH48:XK48,4)=0),Raw!XF48&lt;&gt;4)
),"",1)))</f>
        <v/>
      </c>
      <c r="BI48" t="str">
        <f>IF(A48=0,"",IF(COUNTA(Raw!XL48:XT48)=0,"",
IF(AND(
OR(AND(Raw!XL48=4,COUNTIF(Raw!XQ48:XT48,1)=0),Raw!XL48&lt;&gt;4),
OR(AND(Raw!XM48=4,COUNTIF(Raw!XQ48:XT48,2)=0),Raw!XM48&lt;&gt;4),
OR(AND(Raw!XN48=4,COUNTIF(Raw!XQ48:XT48,3)=0),Raw!XN48&lt;&gt;4),
OR(AND(Raw!XO48=4,COUNTIF(Raw!XQ48:XT48,4)=0),Raw!XO48&lt;&gt;4)
),"",1)))</f>
        <v/>
      </c>
      <c r="BJ48" t="str">
        <f>IF(A48=0,"",IF(COUNTA(Raw!XU48:YI48)=0,"",
IF(AND(
OR(AND(Raw!XU48=4,COUNTIF(Raw!YC48:YI48,1)=0),Raw!XU48&lt;&gt;4),
OR(AND(Raw!XV48=4,COUNTIF(Raw!YC48:YI48,2)=0),Raw!XV48&lt;&gt;4),
OR(AND(Raw!XW48=4,COUNTIF(Raw!YC48:YI48,3)=0),Raw!XW48&lt;&gt;4),
OR(AND(Raw!XX48=4,COUNTIF(Raw!YC48:YI48,4)=0),Raw!XX48&lt;&gt;4),
OR(AND(Raw!XY48=4,COUNTIF(Raw!YC48:YI48,5)=0),Raw!XY48&lt;&gt;4),
OR(AND(Raw!XZ48=4,COUNTIF(Raw!YC48:YI48,6)=0),Raw!XZ48&lt;&gt;4),
OR(AND(Raw!YA48=4,COUNTIF(Raw!YC48:YI48,7)=0),Raw!YA48&lt;&gt;4)
),"",1)))</f>
        <v/>
      </c>
      <c r="BK48" t="str">
        <f>IF(A48=0,"",IF(COUNTA(Raw!YJ48:YR48)=0,"",
IF(AND(
OR(AND(Raw!YJ48=4,COUNTIF(Raw!YO48:YR48,1)=0),Raw!YJ48&lt;&gt;4),
OR(AND(Raw!YK48=4,COUNTIF(Raw!YO48:YR48,2)=0),Raw!YK48&lt;&gt;4),
OR(AND(Raw!YL48=4,COUNTIF(Raw!YO48:YR48,3)=0),Raw!YL48&lt;&gt;4),
OR(AND(Raw!YM48=4,COUNTIF(Raw!YO48:YR48,4)=0),Raw!YM48&lt;&gt;4)
),"",1)))</f>
        <v/>
      </c>
      <c r="BL48" t="str">
        <f>IF(A48=0,"",IF(COUNTA(Raw!YS48:YU48)=0,"",IF(AND(Raw!YS48=4,ISBLANK(Raw!YU48)),"",IF(AND(Raw!YS48&lt;&gt;4,ISBLANK(Raw!YU48)=FALSE),"",1))))</f>
        <v/>
      </c>
    </row>
    <row r="49" spans="1:64">
      <c r="A49" s="20">
        <f>Raw!A49</f>
        <v>0</v>
      </c>
      <c r="B49" s="19" t="str">
        <f>IF(A49=0,"",IF(AND(Raw!AC49=1,COUNTA(Raw!AR49:IC49)&gt;0,COUNTA(Raw!ID49:YU49)=0),"",IF(AND(Raw!AC49=2,COUNTA(Raw!AR49:IC49)=0,COUNTA(Raw!ID49:MV49)&gt;0,COUNTA(Raw!MW49:YU49)=0),"",IF(AND(Raw!AC49=3,COUNTA(Raw!AP49:MV49)=0,COUNTA(Raw!MW49:YU49)&gt;0),"",1))))</f>
        <v/>
      </c>
      <c r="C49" s="19" t="str">
        <f>IF(A49=0,"",IF(AND(Raw!AK49=1,ISBLANK(Raw!AM49)=FALSE,ISBLANK(Raw!AO49)),"",IF(AND(Raw!AK49=2,ISBLANK(Raw!AM49),ISBLANK(Raw!AO49)=FALSE),"",1)))</f>
        <v/>
      </c>
      <c r="D49" s="19" t="str">
        <f>IF(A49=0,"",IF(COUNTA(Raw!AS49:AZ49)=0,"",IF(AND(Raw!AS49+Raw!AT49=100,Raw!AU49+Raw!AV49=100,Raw!AW49+Raw!AX49=100,Raw!AY49+Raw!AZ49=100),"",1)))</f>
        <v/>
      </c>
      <c r="E49" s="19" t="str">
        <f>IF(A49=0,"",IF(ISBLANK(Raw!AQ49),"",IF(Raw!AQ49=1,"",1)))</f>
        <v/>
      </c>
      <c r="F49" s="19" t="str">
        <f>IF(A49=0,"",IF(ISBLANK(Raw!AR49),"",IF(AND(Raw!AR49&gt;=0,Raw!AR49&lt;=100),"",1)))</f>
        <v/>
      </c>
      <c r="G49" s="19" t="str">
        <f>IF(A49=0,"",IF(AND(ISBLANK(Raw!BA49),ISBLANK(Raw!AS49)),"",IF(AND(Raw!AS49&gt;0,ISBLANK(Raw!BA49)=FALSE),"",1)))</f>
        <v/>
      </c>
      <c r="H49" s="19" t="str">
        <f>IF(A49=0,"",IF(COUNTA(Raw!BA49:BH49)=0,"",IF(AND(Raw!BA49=0,COUNTA(Raw!BB49:BH49)=0),"",IF(AND(Raw!BA49&gt;0,COUNTA(Raw!BB49:BH49)&gt;0),"",1))))</f>
        <v/>
      </c>
      <c r="I49" s="19" t="str">
        <f>IF(A49=0,"",IF(AND(ISBLANK(Raw!BI49),ISBLANK(Raw!BJ49)),"",IF(AND(Raw!BI49=1,ISBLANK(Raw!BJ49)=FALSE),"",IF(AND(Raw!BI49=2,ISBLANK(Raw!BJ49)),"",1))))</f>
        <v/>
      </c>
      <c r="J49" s="19" t="str">
        <f>IF(A49=0,"",IF(AND(ISBLANK(Raw!AT49),COUNTBLANK(Raw!BK49:BQ49)),"",IF(AND(Raw!AT49&gt;0,COUNTA(Raw!BK49:BQ49)&gt;0),"",IF(AND(Raw!AT49=0,COUNTA(Raw!BK49:BQ49)=0),"",1))))</f>
        <v/>
      </c>
      <c r="K49" s="19" t="str">
        <f>IF(A49=0,"",IF(AND(ISBLANK(Raw!AS49),COUNTA(Raw!BR49:BX49)=0),"",IF(AND(Raw!AS49&gt;0,COUNTA(Raw!BR49:BX49)&gt;0),"",IF(AND(Raw!AS49=0,COUNTA(Raw!BR49:BX49)=0),"",1))))</f>
        <v/>
      </c>
      <c r="L49" s="19" t="str">
        <f>IF(A49=0,"",IF(AND(COUNTA(Raw!BK49:BX49)=0,COUNTA(Raw!BY49:CH49)=0),"",IF(AND(COUNTIF(Raw!BK49:BX49,1)&gt;0,COUNTA(Raw!BY49:CH49)&gt;0),"",IF(AND(COUNTIF(Raw!BK49:BX49,1)=0,COUNTA(Raw!BY49:CH49)=0),"",1))))</f>
        <v/>
      </c>
      <c r="M49" s="19" t="str">
        <f>IF(A49=0,"",IF(AND(COUNTA(Raw!BK49:BX49)=0,COUNTA(Raw!CI49:CR49)),"",IF(AND(COUNTIF(Raw!BK49:BX49,3)&gt;0,COUNTA(Raw!CI49:CR49)&gt;0),"",IF(AND(COUNTIF(Raw!BK49:BX49,3)=0,COUNTA(Raw!CI49:CR49)=0),"",1))))</f>
        <v/>
      </c>
      <c r="N49" s="19" t="str">
        <f>IF(A49=0,"",IF(COUNTA(Raw!CS49:DF49)=0,"",IF(AND(COUNTIF(Raw!CS49:CV49,1)=1,COUNTA(Raw!CW49:DA49)&gt;0,COUNTA(Raw!DB49:DF49)=0),"",IF(AND(COUNTIF(Raw!CS49:CV49,2)=1,COUNTA(Raw!CW49:DA49)=0,COUNTA(Raw!DB49:DF49)&gt;0),"",IF(AND(COUNTA(Raw!CS49:CV49)&gt;0,COUNTA(Raw!CW49:DF49)=0),"",1)))))</f>
        <v/>
      </c>
      <c r="O49" s="19" t="str">
        <f>IF(A49=0,"",IF(COUNTA(Raw!DG49:DP49)=0,"",IF(AND(COUNTIF(Raw!BK49:BQ49,1)&gt;0,OR(COUNTIF(Raw!DG49:DP49,1)=1,COUNTIF(Raw!DG49:DP49,2)=1,COUNTIF(Raw!DG49:DP49,3)=1)),"",IF(AND(COUNTIF(Raw!BK49:BQ49,1)=0,AND(COUNTIF(Raw!DG49:DP49,1)=0,COUNTIF(Raw!DG49:DP49,2)=0,COUNTIF(Raw!DG49:DP49,3)=0)),"",1))))</f>
        <v/>
      </c>
      <c r="P49" s="19" t="str">
        <f>IF(A49=0,"",IF(COUNTA(Raw!DG49:DR49)=0,"",IF(AND(COUNTIF(Raw!DG49:DP49,4)=1,ISBLANK(Raw!DQ49)=FALSE,ISBLANK(Raw!DR49)),"",IF(AND(COUNTIF(Raw!DG49:DP49,7)=1,ISBLANK(Raw!DQ49),ISBLANK(Raw!DR49)=FALSE),"",IF(AND(COUNTA(Raw!DG49:DP49)&gt;0,COUNTIF(Raw!DG49:DP49,4)=0,COUNTIF(Raw!DG49:DP49,7)=0,COUNTA(Raw!DQ49:DR49)=0),"",1)))))</f>
        <v/>
      </c>
      <c r="Q49" s="19" t="str">
        <f>IF(A49=0,"",IF(AND(COUNTA(Raw!DS49:DU49)=0,COUNTA(Raw!BK49:BQ49)=0),"",IF(AND(COUNTIF(Raw!BK49:BQ49,1)&gt;0,COUNTA(Raw!DS49:DU49)&gt;0),"",IF(AND(COUNTIF(Raw!BK49:BQ49,1)=0,COUNTA(Raw!DS49:DU49)=0),"",1))))</f>
        <v/>
      </c>
      <c r="R49" s="19" t="str">
        <f>IF(A49=0,"",IF(AND(ISBLANK(Raw!AT49),ISBLANK(Raw!EJ49)),"",IF(AND(Raw!AT49&gt;0,ISBLANK(Raw!EJ49)=FALSE,Raw!EJ49&gt;=0,Raw!EJ49&lt;=7),"",IF(AND(Raw!AT49=0,ISBLANK(Raw!EJ49)),"",1))))</f>
        <v/>
      </c>
      <c r="S49" t="str">
        <f>IF(A49=0,"",IF(AND(ISBLANK(Raw!AS49),ISBLANK(Raw!EK49)),"",IF(AND(Raw!AS49&gt;0,ISBLANK(Raw!EK49)=FALSE),"",IF(AND(Raw!AS49=0,ISBLANK(Raw!EK49)),"",1))))</f>
        <v/>
      </c>
      <c r="T49" s="19" t="str">
        <f>IF(A49=0,"",IF(AND(ISBLANK(Raw!AT49),COUNTA(Raw!EL49:EQ49)=0),"",IF(AND(Raw!AT49&gt;0,COUNTA(Raw!EL49:EQ49)&gt;0),"",IF(AND(Raw!AT49=0,COUNTA(Raw!EL49:EQ49)=0),"",1))))</f>
        <v/>
      </c>
      <c r="U49" t="str">
        <f>IF(A49=0,"",IF(AND(ISBLANK(Raw!AT49),COUNTA(Raw!ER49:EU49)=0),"",IF(AND(Raw!AT49&gt;0,COUNTA(Raw!ER49:EU49)&gt;0),"",IF(AND(Raw!AT49=0,COUNTA(Raw!ER49:EU49)=0),"",1))))</f>
        <v/>
      </c>
      <c r="V49" t="str">
        <f>IF(A49=0,"",IF(AND(ISBLANK(Raw!AS49),COUNTA(Raw!EV49:FA49)=0),"",IF(AND(Raw!AS49&gt;0,COUNTA(Raw!EV49:FA49)&gt;0),"",IF(AND(Raw!AS49=0,COUNTA(Raw!EV49:FA49)=0),"",1))))</f>
        <v/>
      </c>
      <c r="W49" t="str">
        <f>IF(A49=0,"",IF(AND(ISBLANK(Raw!AS49),COUNTA(Raw!FB49:FE49)=0),"",IF(AND(Raw!AS49&gt;0,COUNTA(Raw!FB49:FE49)&gt;0),"",IF(AND(Raw!AS49=0,COUNTA(Raw!FB49:FE49)=0),"",1))))</f>
        <v/>
      </c>
      <c r="X49" t="str">
        <f>IF(A49=0,"",IF(AND(ISBLANK(Raw!AT49),COUNTA(Raw!FF49:FI49)=0),"",IF(AND(Raw!AT49&gt;0,COUNTA(Raw!FF49:FI49)&gt;0),"",IF(AND(Raw!AT49=0,COUNTA(Raw!FF49:FI49)=0),"",1))))</f>
        <v/>
      </c>
      <c r="Y49" t="str">
        <f>IF(A49=0,"",IF(AND(ISBLANK(Raw!AS49),COUNTA(Raw!FJ49:FM49)=0),"",IF(AND(Raw!AS49&gt;0,COUNTA(Raw!FJ49:FM49)&gt;0),"",IF(AND(Raw!AS49=0,COUNTA(Raw!FJ49:FM49)=0),"",1))))</f>
        <v/>
      </c>
      <c r="Z49" t="str">
        <f>IF(A49=0,"",IF(AND(COUNTA(Raw!FN49:FT49)=0,ISBLANK(Raw!FU49)),"",IF(AND(COUNTIF(Raw!FN49:FT49,1)&gt;0,ISBLANK(Raw!FU49)=FALSE),"",IF(AND(COUNTIF(Raw!FN49:FT49,1)=0,ISBLANK(Raw!FU49)),"",1))))</f>
        <v/>
      </c>
      <c r="AA49" s="19" t="str">
        <f>IF(A49=0,"",IF(AND(ISBLANK(Raw!BI49),COUNTA(Raw!FV49:GH49)=0),"",IF(AND(Raw!BI49&lt;&gt;1,COUNTIF(Raw!FV49:GH49,6)=0),"",IF(Raw!BI49=1,"",1))))</f>
        <v/>
      </c>
      <c r="AB49" t="str">
        <f>IF(A49=0,"",IF(AND(ISBLANK(Raw!GI49),COUNTA(Raw!GJ49:GQ49)=0),"",IF(AND(Raw!GI49=1,COUNTA(Raw!GJ49:GQ49)&gt;0),"",IF(AND(Raw!GI49=2,COUNTA(Raw!GJ49:GQ49)=0),"",1))))</f>
        <v/>
      </c>
      <c r="AC49" s="19" t="str">
        <f>IF(A49=0,"",IF(AND(COUNTA(Raw!GY49:HF49)=0,ISBLANK(Raw!HG49)),"",IF(AND(OR(COUNTIF(Raw!GY49:HE49,1)&gt;0,COUNTIF(Raw!GY49:HE49,2)&gt;0),ISBLANK(Raw!HG49)=FALSE),"",IF(AND(COUNTA(Raw!GY49:HF49)&gt;0,ISBLANK(Raw!HG49),COUNTIF(Raw!GY49:HE49,1)=0,COUNTIF(Raw!GY49:HE49,2)=0),"",1))))</f>
        <v/>
      </c>
      <c r="AD49" s="19" t="str">
        <f>IF(A49=0,"",IF(COUNTA(Raw!HU49:IB49)=0,"",IF(AND(Raw!AK49&lt;&gt;2,COUNTIF(Raw!HU49:IA49,2)=0,COUNTIF(Raw!HU49:IA49,3)=0),"",IF(Raw!AK49=2,"",1))))</f>
        <v/>
      </c>
      <c r="AE49" s="19" t="str">
        <f>IF(A49=0,"",IF(AND(Raw!AK49=2,ISBLANK(Raw!IC49)=FALSE),"",IF(AND(Raw!AK49&lt;&gt;2,ISBLANK(Raw!IC49)),"",1)))</f>
        <v/>
      </c>
      <c r="AF49" s="19" t="str">
        <f>IF(A49=0,"",IF(COUNTA(Raw!ID49:IF49)=0,"",IF(AND(MATCH(2023-Raw!ID49,Code!$A$3:$A$12,1)=Raw!IF49,2023-Raw!ID49=Raw!IE49),"",1)))</f>
        <v/>
      </c>
      <c r="AG49" s="19" t="str">
        <f>IF(A49=0,"",IF(COUNTA(Raw!IG49:II49)=0,"",IF(AND(Raw!IG49=4,ISBLANK(Raw!II49)=FALSE),"",IF(AND(Raw!IG49&lt;&gt;4,ISBLANK(Raw!II49)),"",1))))</f>
        <v/>
      </c>
      <c r="AH49" s="19" t="str">
        <f>IF(A49=0,"",IF(COUNTA(Raw!IJ49:IM49)=0,"",IF(AND(Raw!IJ49=1,ISBLANK(Raw!IK49)=FALSE),"",IF(AND(Raw!IJ49=2,COUNTA(Raw!IK49:IM49)&gt;0),"",1))))</f>
        <v/>
      </c>
      <c r="AI49" s="19" t="str">
        <f>IF(A49=0,"",IF(COUNTA(Raw!IK49:IM49)=0,"",IF(AND(Raw!IK49=1,ISBLANK(Raw!IL49)=FALSE),"",IF(AND(Raw!IK49=2,COUNTA(Raw!IL49:IM49)=0),"",1))))</f>
        <v/>
      </c>
      <c r="AJ49" s="19" t="str">
        <f>IF(A49=0,"",IF(COUNTA(Raw!JD49:JJ49)=0,"",IF(AND(Raw!JD49&gt;600,COUNTA(Raw!JE49:JI49)&gt;0),"",IF(AND(Raw!JD49&lt;=600,COUNTA(Raw!JE49:JJ49)=0),"",1))))</f>
        <v/>
      </c>
      <c r="AK49" s="19" t="str">
        <f>IF(A49=0,"",IF(COUNTA(Raw!JK49:KA49)=0,"",IF(AND(Raw!JK49=1,COUNTA(Raw!JM49:JV49)&gt;0),"",IF(AND(Raw!JK49=3,COUNTA(Raw!JM49:JV49)&gt;0,COUNTA(Raw!JW49:KA49)=0),"",IF(AND(ISBLANK(Raw!JK49)=FALSE,Raw!JK49&lt;&gt;1,Raw!JK49&lt;&gt;3,COUNTA(Raw!JM49:KA49)=0),"",1)))))</f>
        <v/>
      </c>
      <c r="AL49" s="19" t="str">
        <f>IF(A49=0,"",IF(COUNTA(Raw!JW49:KA49)=0,"",IF(AND(COUNTIF(Raw!JW49:JZ49,4)=0,COUNTA(Raw!JW49:JZ49)&gt;0,ISBLANK(Raw!KA49)=FALSE),"",IF(AND(COUNTIF(Raw!JW49:KA49,4)&gt;0,ISBLANK(Raw!KA49)),"",1))))</f>
        <v/>
      </c>
      <c r="AM49" s="19" t="str">
        <f>IF(A49=0,"",IF(COUNTA(Raw!KT49:KU49)=0,"",IF(AND(Raw!KT49=1,ISBLANK(Raw!KU49)=FALSE),"",IF(AND(Raw!KT49=2,ISBLANK(Raw!KU49)),"",1))))</f>
        <v/>
      </c>
      <c r="AN49" s="19" t="str">
        <f>IF(A49=0,"",IF(COUNTA(Raw!KX49:LF49)=0,"",IF(AND(COUNTIF(Raw!KX49:LB49,5)=1,COUNTA(Raw!KX49:LB49)=1,COUNTA(Raw!LC49:LF49)=0),"",IF(AND(COUNTIF(Raw!KX49:LB49,5)=0,COUNTA(Raw!KX49:LB49)&gt;0,COUNTA(Raw!LC49:LF49)&gt;0),"",1))))</f>
        <v/>
      </c>
      <c r="AO49" s="19" t="str">
        <f>IF(A49=0,"",IF(COUNTA(Raw!LM49:LU49)=0,"",IF(AND(Raw!LM49=1,ISBLANK(Raw!LN49)=FALSE,COUNTA(Raw!LO49:LU49)&gt;0),"",IF(AND(Raw!LM49=2,COUNTA(Raw!LN49:LU49)=0),"",1))))</f>
        <v/>
      </c>
      <c r="AP49" s="19" t="str">
        <f>IF(A49=0,"",IF(COUNTA(Raw!MY49:OG49)=0,"",IF(AND(Raw!MY49=2,COUNTA(Raw!MZ49:OG49)=0),"",IF(AND(Raw!MY49=1,COUNTA(Raw!MZ49:OG49)&gt;0),"",1))))</f>
        <v/>
      </c>
      <c r="AQ49" s="19" t="str">
        <f>IF(A49=0,"",IF(COUNTA(Raw!NC49:NW49)=0,"",IF(AND(COUNTIF(Raw!NC49:NG49,3)&gt;0,COUNTA(Raw!NH49:NQ49)&gt;0),"",IF(AND(COUNTA(Raw!NC49:NG49)&gt;0,COUNTIF(Raw!NC49:NG49,3)=0,COUNTA(Raw!NH49:NW49)=0),"",1))))</f>
        <v/>
      </c>
      <c r="AR49" s="19" t="str">
        <f>IF(A49=0,"",IF(COUNTA(Raw!NH49:NW49)=0,"",IF(AND(COUNTIF(Raw!NH49:NQ49,10)&gt;0,COUNTA(Raw!NR49:NW49)&gt;0),"",IF(AND(COUNTA(Raw!NH49:NQ49)&gt;0,COUNTIF(Raw!NH49:NQ49,10)=0,COUNTA(Raw!NR49:NY49)=0),"",1))))</f>
        <v/>
      </c>
      <c r="AS49" s="19" t="str">
        <f>IF(A49=0,"",IF(COUNTA(Raw!NY49:OG49)=0,"",IF(AND(Raw!NY49=1,COUNTA(Raw!NZ49:OG49)&gt;0),"",IF(AND(Raw!NY49=2,COUNTA(Raw!NZ49:OG49)=0),"",1))))</f>
        <v/>
      </c>
      <c r="AT49" s="19" t="str">
        <f>IF(A49=0,"",IF(COUNTA(Raw!OH49:OY49)=0,"",IF(AND(Raw!OH49=1,COUNTA(Raw!OI49:OY49)&gt;0),"",IF(AND(Raw!OH49=2,COUNTA(Raw!OI49:OY49)=0),"",1))))</f>
        <v/>
      </c>
      <c r="AU49" s="19" t="str">
        <f>IF(A49=0,"",IF(COUNTA(Raw!PR49:QB49)=0,"",
IF(AND(OR(AND(COUNTIF(Raw!PR49:QB49,1)=1,COUNTA(Raw!QI49:QY49)&gt;0),AND(COUNTIF(Raw!PR49:QB49,1)=0,COUNTA(Raw!QI49:QY49)=0)),OR(AND(COUNTIF(Raw!PR49:QB49,2)=1,COUNTA(Raw!QZ49:RP49)&gt;0),AND(COUNTIF(Raw!PR49:QB49,2)=0,COUNTA(Raw!QZ49:RP49)=0)),OR(AND(COUNTIF(Raw!PR49:QB49,3)=1,COUNTA(Raw!RQ49:SG49)&gt;0),AND(COUNTIF(Raw!PR49:QB49,3)=0,COUNTA(Raw!RQ49:SG49)=0)),OR(AND(COUNTIF(Raw!PR49:QB49,4)=1,COUNTA(Raw!SH49:ST49)&gt;0),AND(COUNTIF(Raw!PR49:QB49,4)=0,COUNTA(Raw!SH49:ST49)=0)),OR(AND(COUNTIF(Raw!PR49:QB49,5)=1,COUNTA(Raw!SU49:TG49)&gt;0),AND(COUNTIF(Raw!PR49:QB49,5)=0,COUNTA(Raw!SU49:TG49)=0)),OR(AND(COUNTIF(Raw!PR49:QB49,6)=1,COUNTA(Raw!TH49:TT49)&gt;0),AND(COUNTIF(Raw!PR49:QB49,6)=0,COUNTA(Raw!TH49:TT49)=0)),OR(AND(COUNTIF(Raw!PR49:QB49,7)=1,COUNTA(Raw!TU49:UI49)&gt;0),AND(COUNTIF(Raw!PR49:QB49,7)=0,COUNTA(Raw!TU49:UI49)=0)),OR(AND(COUNTIF(Raw!PR49:QB49,8)=1,COUNTA(Raw!UJ49:UV49)&gt;0),AND(COUNTIF(Raw!PR49:QB49,8)=0,COUNTA(Raw!UJ49:UV49)=0)),OR(AND(COUNTIF(Raw!PR49:QB49,9)=1,COUNTA(Raw!UW49:VG49)&gt;0),AND(COUNTIF(Raw!PR49:QB49,9)=0,COUNTA(Raw!UW49:VG49)=0)),OR(AND(COUNTIF(Raw!PR49:QB49,10)=1,COUNTA(Raw!VH49:VP49)&gt;0),AND(COUNTIF(Raw!PR49:QB49,10)=0,COUNTA(Raw!VH49:VP49)=0)),OR(AND(COUNTIF(Raw!PR49:QB49,11)=1,COUNTA(Raw!VQ49:WK49)&gt;0),AND(COUNTIF(Raw!PR49:QB49,11)=0,COUNTA(Raw!VQ49:WK49)=0))),"",1)))</f>
        <v/>
      </c>
      <c r="AV49" s="19" t="str">
        <f>IF(A49=0,"",IF(COUNTA(Raw!QI49:QY49)=0,"",IF(AND(OR(AND(Raw!QI49=4,COUNTIF(Raw!QR49:QY49,1)=0),Raw!QI49&lt;&gt;4),OR(AND(Raw!QJ49=4,COUNTIF(Raw!QR49:QY49,2)=0),Raw!QJ49&lt;&gt;4),OR(AND(Raw!QK49=4,COUNTIF(Raw!QR49:QY49,3)=0),Raw!QK49&lt;&gt;4),OR(AND(Raw!QL49=4,COUNTIF(Raw!QR49:QY49,4)=0),Raw!QL49&lt;&gt;4),OR(AND(Raw!QM49=4,COUNTIF(Raw!QR49:QY49,5)=0),Raw!QM49&lt;&gt;4),OR(AND(Raw!QN49=4,COUNTIF(Raw!QR49:QY49,6)=0),Raw!QN49&lt;&gt;4),OR(AND(Raw!QO49=4,COUNTIF(Raw!QR49:QY49,7)=0),Raw!QO49&lt;&gt;4),OR(AND(Raw!QP49=4,COUNTIF(Raw!QR49:QY49,8)=0),Raw!QP49&lt;&gt;4)),"",1)))</f>
        <v/>
      </c>
      <c r="AW49" t="str">
        <f>IF(A49=0,"",IF(COUNTA(Raw!QZ49:RP49)=0,"",IF(AND(OR(AND(Raw!QZ49=4,COUNTIF(Raw!RI49:RP49,1)=0),Raw!QZ49&lt;&gt;4),OR(AND(Raw!RA49=4,COUNTIF(Raw!RI49:RP49,2)=0),Raw!RA49&lt;&gt;4),OR(AND(Raw!RB49=4,COUNTIF(Raw!RI49:RP49,3)=0),Raw!RB49&lt;&gt;4),OR(AND(Raw!RC49=4,COUNTIF(Raw!RI49:RP49,4)=0),Raw!RC49&lt;&gt;4),OR(AND(Raw!RD49=4,COUNTIF(Raw!RI49:RP49,5)=0),Raw!RD49&lt;&gt;4),OR(AND(Raw!RE49=4,COUNTIF(Raw!RI49:RP49,6)=0),Raw!RE49&lt;&gt;4),OR(AND(Raw!RF49=4,COUNTIF(Raw!RI49:RP49,7)=0),Raw!RF49&lt;&gt;4),OR(AND(Raw!RG49=4,COUNTIF(Raw!RI49:RP49,8)=0),Raw!RG49&lt;&gt;4)),"",1)))</f>
        <v/>
      </c>
      <c r="AX49" t="str">
        <f>IF(A49=0,"",IF(COUNTA(Raw!RQ49:SG49)=0,"",IF(AND(OR(AND(Raw!RQ49=4,COUNTIF(Raw!RZ49:SG49,1)=0),Raw!RQ49&lt;&gt;4),OR(AND(Raw!RR49=4,COUNTIF(Raw!RZ49:SG49,2)=0),Raw!RR49&lt;&gt;4),OR(AND(Raw!RS49=4,COUNTIF(Raw!RZ49:SG49,3)=0),Raw!RS49&lt;&gt;4),OR(AND(Raw!RT49=4,COUNTIF(Raw!RZ49:SG49,4)=0),Raw!RT49&lt;&gt;4),OR(AND(Raw!RU49=4,COUNTIF(Raw!RZ49:SG49,5)=0),Raw!RU49&lt;&gt;4),OR(AND(Raw!RV49=4,COUNTIF(Raw!RZ49:SG49,6)=0),Raw!RV49&lt;&gt;4),OR(AND(Raw!RW49=4,COUNTIF(Raw!RZ49:SG49,7)=0),Raw!RW49&lt;&gt;4),OR(AND(Raw!RX49=4,COUNTIF(Raw!RZ49:SG49,8)=0),Raw!RX49&lt;&gt;4)),"",1)))</f>
        <v/>
      </c>
      <c r="AY49" t="str">
        <f>IF(A49=0,"",IF(COUNTA(Raw!SH49:ST49)=0,"",IF(AND(OR(AND(Raw!SH49=4,COUNTIF(Raw!SO49:ST49,1)=0),Raw!SH49&lt;&gt;4),OR(AND(Raw!SI49=4,COUNTIF(Raw!SO49:ST49,2)=0),Raw!SI49&lt;&gt;4),OR(AND(Raw!SJ49=4,COUNTIF(Raw!SO49:ST49,3)=0),Raw!SJ49&lt;&gt;4),OR(AND(Raw!SK49=4,COUNTIF(Raw!SO49:ST49,4)=0),Raw!SK49&lt;&gt;4),OR(AND(Raw!SL49=4,COUNTIF(Raw!SO49:ST49,5)=0),Raw!SL49&lt;&gt;4),OR(AND(Raw!SM49=4,COUNTIF(Raw!SO49:ST49,6)=0),Raw!SM49&lt;&gt;4)),"",1)))</f>
        <v/>
      </c>
      <c r="AZ49" t="str">
        <f>IF(A49=0,"",IF(COUNTA(Raw!SU49:TG49)=0,"",IF(AND(OR(AND(Raw!SU49=4,COUNTIF(Raw!TB49:TG49,1)=0),Raw!SU49&lt;&gt;4),OR(AND(Raw!SV49=4,COUNTIF(Raw!TB49:TG49,2)=0),Raw!SV49&lt;&gt;4),OR(AND(Raw!SW49=4,COUNTIF(Raw!TB49:TG49,3)=0),Raw!SW49&lt;&gt;4),OR(AND(Raw!SX49=4,COUNTIF(Raw!TB49:TG49,4)=0),Raw!SX49&lt;&gt;4),OR(AND(Raw!SY49=4,COUNTIF(Raw!TB49:TG49,5)=0),Raw!SY49&lt;&gt;4),OR(AND(Raw!SZ49=4,COUNTIF(Raw!TB49:TG49,6)=0),Raw!SZ49&lt;&gt;4)),"",1)))</f>
        <v/>
      </c>
      <c r="BA49" t="str">
        <f>IF(A49=0,"",IF(COUNTA(Raw!TH49:TT49)=0,"",IF(AND(OR(AND(Raw!TH49=4,COUNTIF(Raw!TO49:TT49,1)=0),Raw!TH49&lt;&gt;4),OR(AND(Raw!TI49=4,COUNTIF(Raw!TO49:TT49,2)=0),Raw!TI49&lt;&gt;4),OR(AND(Raw!TJ49=4,COUNTIF(Raw!TO49:TT49,3)=0),Raw!TJ49&lt;&gt;4),OR(AND(Raw!TK49=4,COUNTIF(Raw!TO49:TT49,4)=0),Raw!TK49&lt;&gt;4),OR(AND(Raw!TL49=4,COUNTIF(Raw!TO49:TT49,5)=0),Raw!TL49&lt;&gt;4),OR(AND(Raw!TM49=4,COUNTIF(Raw!TO49:TT49,6)=0),Raw!TM49&lt;&gt;4)),"",1)))</f>
        <v/>
      </c>
      <c r="BB49" t="str">
        <f>IF(A49=0,"",IF(COUNTA(Raw!TU49:UI49)=0,"",IF(AND(OR(AND(Raw!TU49=4,COUNTIF(Raw!UC49:UI49,1)=0),Raw!TU49&lt;&gt;4),OR(AND(Raw!TV49=4,COUNTIF(Raw!UC49:UI49,2)=0),Raw!TV49&lt;&gt;4),OR(AND(Raw!TW49=4,COUNTIF(Raw!UC49:UI49,3)=0),Raw!TW49&lt;&gt;4),OR(AND(Raw!TX49=4,COUNTIF(Raw!UC49:UI49,4)=0),Raw!TX49&lt;&gt;4),OR(AND(Raw!TY49=4,COUNTIF(Raw!UC49:UI49,5)=0),Raw!TY49&lt;&gt;4),OR(AND(Raw!TZ49=4,COUNTIF(Raw!UC49:UI49,6)=0),Raw!TZ49&lt;&gt;4),OR(AND(Raw!UA49=4,COUNTIF(Raw!UC49:UI49,7)=0),Raw!UA49&lt;&gt;4)),"",1)))</f>
        <v/>
      </c>
      <c r="BC49" t="str">
        <f>IF(A49=0,"",IF(COUNTA(Raw!UJ49:UV49)=0,"",IF(AND(OR(AND(Raw!UJ49=4,COUNTIF(Raw!UQ49:UV49,1)=0),Raw!UJ49&lt;&gt;4),OR(AND(Raw!UK49=4,COUNTIF(Raw!UQ49:UV49,2)=0),Raw!UK49&lt;&gt;4),OR(AND(Raw!UL49=4,COUNTIF(Raw!UQ49:UV49,3)=0),Raw!UL49&lt;&gt;4),OR(AND(Raw!UM49=4,COUNTIF(Raw!UQ49:UV49,4)=0),Raw!UM49&lt;&gt;4),OR(AND(Raw!UN49=4,COUNTIF(Raw!UQ49:UV49,5)=0),Raw!UN49&lt;&gt;4),OR(AND(Raw!UO49=4,COUNTIF(Raw!UQ49:UV49,6)=0),Raw!UO49&lt;&gt;4)),"",1)))</f>
        <v/>
      </c>
      <c r="BD49" t="str">
        <f>IF(A49=0,"",IF(COUNTA(Raw!UW49:VG49)=0,"",IF(AND(OR(AND(Raw!UW49=4,COUNTIF(Raw!VC49:VG49,1)=0),Raw!UW49&lt;&gt;4),OR(AND(Raw!UX49=4,COUNTIF(Raw!VC49:VG49,2)=0),Raw!UX49&lt;&gt;4),OR(AND(Raw!UY49=4,COUNTIF(Raw!VC49:VG49,3)=0),Raw!UY49&lt;&gt;4),OR(AND(Raw!UZ49=4,COUNTIF(Raw!VC49:VG49,4)=0),Raw!UZ49&lt;&gt;4),OR(AND(Raw!VA49=4,COUNTIF(Raw!VC49:VG49,5)=0),Raw!VA49&lt;&gt;4)),"",1)))</f>
        <v/>
      </c>
      <c r="BE49" t="str">
        <f>IF(A49=0,"",IF(COUNTA(Raw!VH49:VP49)=0,"",
IF(AND(
OR(AND(Raw!VH49=4,COUNTIF(Raw!VM49:VP49,1)=0),Raw!VH49&lt;&gt;4),
OR(AND(Raw!VI49=4,COUNTIF(Raw!VM49:VP49,2)=0),Raw!VI49&lt;&gt;4),
OR(AND(Raw!VJ49=4,COUNTIF(Raw!VM49:VP49,3)=0),Raw!VJ49&lt;&gt;4),
OR(AND(Raw!VK49=4,COUNTIF(Raw!VM49:VP49,4)=0),Raw!VK49&lt;&gt;4)
),"",1)))</f>
        <v/>
      </c>
      <c r="BF49" t="str">
        <f>IF(A49=0,"",IF(COUNTA(Raw!VQ49:WK49)=0,"",
IF(AND(
OR(AND(Raw!VQ49=4,COUNTIF(Raw!WB49:WK49,1)=0),Raw!VQ49&lt;&gt;4),
OR(AND(Raw!VR49=4,COUNTIF(Raw!WB49:WK49,2)=0),Raw!VR49&lt;&gt;4),
OR(AND(Raw!VS49=4,COUNTIF(Raw!WB49:WK49,3)=0),Raw!VS49&lt;&gt;4),
OR(AND(Raw!VT49=4,COUNTIF(Raw!WB49:WK49,4)=0),Raw!VT49&lt;&gt;4),
OR(AND(Raw!VU49=4,COUNTIF(Raw!WB49:WK49,5)=0),Raw!VU49&lt;&gt;4),
OR(AND(Raw!VV49=4,COUNTIF(Raw!WB49:WK49,6)=0),Raw!VV49&lt;&gt;4),
OR(AND(Raw!VW49=4,COUNTIF(Raw!WB49:WK49,7)=0),Raw!VW49&lt;&gt;4),
OR(AND(Raw!VX49=4,COUNTIF(Raw!WB49:WK49,8)=0),Raw!VX49&lt;&gt;4),
OR(AND(Raw!VY49=4,COUNTIF(Raw!WB49:WK49,9)=0),Raw!VX49&lt;&gt;4),
OR(AND(Raw!VZ49=4,COUNTIF(Raw!WB49:WK49,10)=0),Raw!VZ49&lt;&gt;4)
),"",1)))</f>
        <v/>
      </c>
      <c r="BG49" t="str">
        <f>IF(A49=0,"",IF(COUNTA(Raw!WL49:XB49)=0,"",
IF(AND(
OR(AND(Raw!WL49=4,COUNTIF(Raw!WU49:XB49,1)=0),Raw!WL49&lt;&gt;4),
OR(AND(Raw!WM49=4,COUNTIF(Raw!WU49:XB49,2)=0),Raw!WM49&lt;&gt;4),
OR(AND(Raw!WN49=4,COUNTIF(Raw!WU49:XB49,3)=0),Raw!WN49&lt;&gt;4),
OR(AND(Raw!WO49=4,COUNTIF(Raw!WU49:XB49,4)=0),Raw!WO49&lt;&gt;4),
OR(AND(Raw!WP49=4,COUNTIF(Raw!WU49:XB49,5)=0),Raw!WP49&lt;&gt;4),
OR(AND(Raw!WQ49=4,COUNTIF(Raw!WU49:XB49,6)=0),Raw!WQ49&lt;&gt;4),
OR(AND(Raw!WR49=4,COUNTIF(Raw!WU49:XB49,7)=0),Raw!WR49&lt;&gt;4),
OR(AND(Raw!WS49=4,COUNTIF(Raw!WU49:XB49,8)=0),Raw!WS49&lt;&gt;4)
),"",1)))</f>
        <v/>
      </c>
      <c r="BH49" t="str">
        <f>IF(A49=0,"",IF(COUNTA(Raw!XC49:XK49)=0,"",
IF(AND(
OR(AND(Raw!XC49=4,COUNTIF(Raw!XH49:XK49,1)=0),Raw!XC49&lt;&gt;4),
OR(AND(Raw!XD49=4,COUNTIF(Raw!XH49:XK49,2)=0),Raw!XD49&lt;&gt;4),
OR(AND(Raw!XE49=4,COUNTIF(Raw!XH49:XK49,3)=0),Raw!XE49&lt;&gt;4),
OR(AND(Raw!XF49=4,COUNTIF(Raw!XH49:XK49,4)=0),Raw!XF49&lt;&gt;4)
),"",1)))</f>
        <v/>
      </c>
      <c r="BI49" t="str">
        <f>IF(A49=0,"",IF(COUNTA(Raw!XL49:XT49)=0,"",
IF(AND(
OR(AND(Raw!XL49=4,COUNTIF(Raw!XQ49:XT49,1)=0),Raw!XL49&lt;&gt;4),
OR(AND(Raw!XM49=4,COUNTIF(Raw!XQ49:XT49,2)=0),Raw!XM49&lt;&gt;4),
OR(AND(Raw!XN49=4,COUNTIF(Raw!XQ49:XT49,3)=0),Raw!XN49&lt;&gt;4),
OR(AND(Raw!XO49=4,COUNTIF(Raw!XQ49:XT49,4)=0),Raw!XO49&lt;&gt;4)
),"",1)))</f>
        <v/>
      </c>
      <c r="BJ49" t="str">
        <f>IF(A49=0,"",IF(COUNTA(Raw!XU49:YI49)=0,"",
IF(AND(
OR(AND(Raw!XU49=4,COUNTIF(Raw!YC49:YI49,1)=0),Raw!XU49&lt;&gt;4),
OR(AND(Raw!XV49=4,COUNTIF(Raw!YC49:YI49,2)=0),Raw!XV49&lt;&gt;4),
OR(AND(Raw!XW49=4,COUNTIF(Raw!YC49:YI49,3)=0),Raw!XW49&lt;&gt;4),
OR(AND(Raw!XX49=4,COUNTIF(Raw!YC49:YI49,4)=0),Raw!XX49&lt;&gt;4),
OR(AND(Raw!XY49=4,COUNTIF(Raw!YC49:YI49,5)=0),Raw!XY49&lt;&gt;4),
OR(AND(Raw!XZ49=4,COUNTIF(Raw!YC49:YI49,6)=0),Raw!XZ49&lt;&gt;4),
OR(AND(Raw!YA49=4,COUNTIF(Raw!YC49:YI49,7)=0),Raw!YA49&lt;&gt;4)
),"",1)))</f>
        <v/>
      </c>
      <c r="BK49" t="str">
        <f>IF(A49=0,"",IF(COUNTA(Raw!YJ49:YR49)=0,"",
IF(AND(
OR(AND(Raw!YJ49=4,COUNTIF(Raw!YO49:YR49,1)=0),Raw!YJ49&lt;&gt;4),
OR(AND(Raw!YK49=4,COUNTIF(Raw!YO49:YR49,2)=0),Raw!YK49&lt;&gt;4),
OR(AND(Raw!YL49=4,COUNTIF(Raw!YO49:YR49,3)=0),Raw!YL49&lt;&gt;4),
OR(AND(Raw!YM49=4,COUNTIF(Raw!YO49:YR49,4)=0),Raw!YM49&lt;&gt;4)
),"",1)))</f>
        <v/>
      </c>
      <c r="BL49" t="str">
        <f>IF(A49=0,"",IF(COUNTA(Raw!YS49:YU49)=0,"",IF(AND(Raw!YS49=4,ISBLANK(Raw!YU49)),"",IF(AND(Raw!YS49&lt;&gt;4,ISBLANK(Raw!YU49)=FALSE),"",1))))</f>
        <v/>
      </c>
    </row>
    <row r="50" spans="1:64">
      <c r="A50" s="20">
        <f>Raw!A50</f>
        <v>0</v>
      </c>
      <c r="B50" s="19" t="str">
        <f>IF(A50=0,"",IF(AND(Raw!AC50=1,COUNTA(Raw!AR50:IC50)&gt;0,COUNTA(Raw!ID50:YU50)=0),"",IF(AND(Raw!AC50=2,COUNTA(Raw!AR50:IC50)=0,COUNTA(Raw!ID50:MV50)&gt;0,COUNTA(Raw!MW50:YU50)=0),"",IF(AND(Raw!AC50=3,COUNTA(Raw!AP50:MV50)=0,COUNTA(Raw!MW50:YU50)&gt;0),"",1))))</f>
        <v/>
      </c>
      <c r="C50" s="19" t="str">
        <f>IF(A50=0,"",IF(AND(Raw!AK50=1,ISBLANK(Raw!AM50)=FALSE,ISBLANK(Raw!AO50)),"",IF(AND(Raw!AK50=2,ISBLANK(Raw!AM50),ISBLANK(Raw!AO50)=FALSE),"",1)))</f>
        <v/>
      </c>
      <c r="D50" s="19" t="str">
        <f>IF(A50=0,"",IF(COUNTA(Raw!AS50:AZ50)=0,"",IF(AND(Raw!AS50+Raw!AT50=100,Raw!AU50+Raw!AV50=100,Raw!AW50+Raw!AX50=100,Raw!AY50+Raw!AZ50=100),"",1)))</f>
        <v/>
      </c>
      <c r="E50" s="19" t="str">
        <f>IF(A50=0,"",IF(ISBLANK(Raw!AQ50),"",IF(Raw!AQ50=1,"",1)))</f>
        <v/>
      </c>
      <c r="F50" s="19" t="str">
        <f>IF(A50=0,"",IF(ISBLANK(Raw!AR50),"",IF(AND(Raw!AR50&gt;=0,Raw!AR50&lt;=100),"",1)))</f>
        <v/>
      </c>
      <c r="G50" s="19" t="str">
        <f>IF(A50=0,"",IF(AND(ISBLANK(Raw!BA50),ISBLANK(Raw!AS50)),"",IF(AND(Raw!AS50&gt;0,ISBLANK(Raw!BA50)=FALSE),"",1)))</f>
        <v/>
      </c>
      <c r="H50" s="19" t="str">
        <f>IF(A50=0,"",IF(COUNTA(Raw!BA50:BH50)=0,"",IF(AND(Raw!BA50=0,COUNTA(Raw!BB50:BH50)=0),"",IF(AND(Raw!BA50&gt;0,COUNTA(Raw!BB50:BH50)&gt;0),"",1))))</f>
        <v/>
      </c>
      <c r="I50" s="19" t="str">
        <f>IF(A50=0,"",IF(AND(ISBLANK(Raw!BI50),ISBLANK(Raw!BJ50)),"",IF(AND(Raw!BI50=1,ISBLANK(Raw!BJ50)=FALSE),"",IF(AND(Raw!BI50=2,ISBLANK(Raw!BJ50)),"",1))))</f>
        <v/>
      </c>
      <c r="J50" s="19" t="str">
        <f>IF(A50=0,"",IF(AND(ISBLANK(Raw!AT50),COUNTBLANK(Raw!BK50:BQ50)),"",IF(AND(Raw!AT50&gt;0,COUNTA(Raw!BK50:BQ50)&gt;0),"",IF(AND(Raw!AT50=0,COUNTA(Raw!BK50:BQ50)=0),"",1))))</f>
        <v/>
      </c>
      <c r="K50" s="19" t="str">
        <f>IF(A50=0,"",IF(AND(ISBLANK(Raw!AS50),COUNTA(Raw!BR50:BX50)=0),"",IF(AND(Raw!AS50&gt;0,COUNTA(Raw!BR50:BX50)&gt;0),"",IF(AND(Raw!AS50=0,COUNTA(Raw!BR50:BX50)=0),"",1))))</f>
        <v/>
      </c>
      <c r="L50" s="19" t="str">
        <f>IF(A50=0,"",IF(AND(COUNTA(Raw!BK50:BX50)=0,COUNTA(Raw!BY50:CH50)=0),"",IF(AND(COUNTIF(Raw!BK50:BX50,1)&gt;0,COUNTA(Raw!BY50:CH50)&gt;0),"",IF(AND(COUNTIF(Raw!BK50:BX50,1)=0,COUNTA(Raw!BY50:CH50)=0),"",1))))</f>
        <v/>
      </c>
      <c r="M50" s="19" t="str">
        <f>IF(A50=0,"",IF(AND(COUNTA(Raw!BK50:BX50)=0,COUNTA(Raw!CI50:CR50)),"",IF(AND(COUNTIF(Raw!BK50:BX50,3)&gt;0,COUNTA(Raw!CI50:CR50)&gt;0),"",IF(AND(COUNTIF(Raw!BK50:BX50,3)=0,COUNTA(Raw!CI50:CR50)=0),"",1))))</f>
        <v/>
      </c>
      <c r="N50" s="19" t="str">
        <f>IF(A50=0,"",IF(COUNTA(Raw!CS50:DF50)=0,"",IF(AND(COUNTIF(Raw!CS50:CV50,1)=1,COUNTA(Raw!CW50:DA50)&gt;0,COUNTA(Raw!DB50:DF50)=0),"",IF(AND(COUNTIF(Raw!CS50:CV50,2)=1,COUNTA(Raw!CW50:DA50)=0,COUNTA(Raw!DB50:DF50)&gt;0),"",IF(AND(COUNTA(Raw!CS50:CV50)&gt;0,COUNTA(Raw!CW50:DF50)=0),"",1)))))</f>
        <v/>
      </c>
      <c r="O50" s="19" t="str">
        <f>IF(A50=0,"",IF(COUNTA(Raw!DG50:DP50)=0,"",IF(AND(COUNTIF(Raw!BK50:BQ50,1)&gt;0,OR(COUNTIF(Raw!DG50:DP50,1)=1,COUNTIF(Raw!DG50:DP50,2)=1,COUNTIF(Raw!DG50:DP50,3)=1)),"",IF(AND(COUNTIF(Raw!BK50:BQ50,1)=0,AND(COUNTIF(Raw!DG50:DP50,1)=0,COUNTIF(Raw!DG50:DP50,2)=0,COUNTIF(Raw!DG50:DP50,3)=0)),"",1))))</f>
        <v/>
      </c>
      <c r="P50" s="19" t="str">
        <f>IF(A50=0,"",IF(COUNTA(Raw!DG50:DR50)=0,"",IF(AND(COUNTIF(Raw!DG50:DP50,4)=1,ISBLANK(Raw!DQ50)=FALSE,ISBLANK(Raw!DR50)),"",IF(AND(COUNTIF(Raw!DG50:DP50,7)=1,ISBLANK(Raw!DQ50),ISBLANK(Raw!DR50)=FALSE),"",IF(AND(COUNTA(Raw!DG50:DP50)&gt;0,COUNTIF(Raw!DG50:DP50,4)=0,COUNTIF(Raw!DG50:DP50,7)=0,COUNTA(Raw!DQ50:DR50)=0),"",1)))))</f>
        <v/>
      </c>
      <c r="Q50" s="19" t="str">
        <f>IF(A50=0,"",IF(AND(COUNTA(Raw!DS50:DU50)=0,COUNTA(Raw!BK50:BQ50)=0),"",IF(AND(COUNTIF(Raw!BK50:BQ50,1)&gt;0,COUNTA(Raw!DS50:DU50)&gt;0),"",IF(AND(COUNTIF(Raw!BK50:BQ50,1)=0,COUNTA(Raw!DS50:DU50)=0),"",1))))</f>
        <v/>
      </c>
      <c r="R50" s="19" t="str">
        <f>IF(A50=0,"",IF(AND(ISBLANK(Raw!AT50),ISBLANK(Raw!EJ50)),"",IF(AND(Raw!AT50&gt;0,ISBLANK(Raw!EJ50)=FALSE,Raw!EJ50&gt;=0,Raw!EJ50&lt;=7),"",IF(AND(Raw!AT50=0,ISBLANK(Raw!EJ50)),"",1))))</f>
        <v/>
      </c>
      <c r="S50" t="str">
        <f>IF(A50=0,"",IF(AND(ISBLANK(Raw!AS50),ISBLANK(Raw!EK50)),"",IF(AND(Raw!AS50&gt;0,ISBLANK(Raw!EK50)=FALSE),"",IF(AND(Raw!AS50=0,ISBLANK(Raw!EK50)),"",1))))</f>
        <v/>
      </c>
      <c r="T50" s="19" t="str">
        <f>IF(A50=0,"",IF(AND(ISBLANK(Raw!AT50),COUNTA(Raw!EL50:EQ50)=0),"",IF(AND(Raw!AT50&gt;0,COUNTA(Raw!EL50:EQ50)&gt;0),"",IF(AND(Raw!AT50=0,COUNTA(Raw!EL50:EQ50)=0),"",1))))</f>
        <v/>
      </c>
      <c r="U50" t="str">
        <f>IF(A50=0,"",IF(AND(ISBLANK(Raw!AT50),COUNTA(Raw!ER50:EU50)=0),"",IF(AND(Raw!AT50&gt;0,COUNTA(Raw!ER50:EU50)&gt;0),"",IF(AND(Raw!AT50=0,COUNTA(Raw!ER50:EU50)=0),"",1))))</f>
        <v/>
      </c>
      <c r="V50" t="str">
        <f>IF(A50=0,"",IF(AND(ISBLANK(Raw!AS50),COUNTA(Raw!EV50:FA50)=0),"",IF(AND(Raw!AS50&gt;0,COUNTA(Raw!EV50:FA50)&gt;0),"",IF(AND(Raw!AS50=0,COUNTA(Raw!EV50:FA50)=0),"",1))))</f>
        <v/>
      </c>
      <c r="W50" t="str">
        <f>IF(A50=0,"",IF(AND(ISBLANK(Raw!AS50),COUNTA(Raw!FB50:FE50)=0),"",IF(AND(Raw!AS50&gt;0,COUNTA(Raw!FB50:FE50)&gt;0),"",IF(AND(Raw!AS50=0,COUNTA(Raw!FB50:FE50)=0),"",1))))</f>
        <v/>
      </c>
      <c r="X50" t="str">
        <f>IF(A50=0,"",IF(AND(ISBLANK(Raw!AT50),COUNTA(Raw!FF50:FI50)=0),"",IF(AND(Raw!AT50&gt;0,COUNTA(Raw!FF50:FI50)&gt;0),"",IF(AND(Raw!AT50=0,COUNTA(Raw!FF50:FI50)=0),"",1))))</f>
        <v/>
      </c>
      <c r="Y50" t="str">
        <f>IF(A50=0,"",IF(AND(ISBLANK(Raw!AS50),COUNTA(Raw!FJ50:FM50)=0),"",IF(AND(Raw!AS50&gt;0,COUNTA(Raw!FJ50:FM50)&gt;0),"",IF(AND(Raw!AS50=0,COUNTA(Raw!FJ50:FM50)=0),"",1))))</f>
        <v/>
      </c>
      <c r="Z50" t="str">
        <f>IF(A50=0,"",IF(AND(COUNTA(Raw!FN50:FT50)=0,ISBLANK(Raw!FU50)),"",IF(AND(COUNTIF(Raw!FN50:FT50,1)&gt;0,ISBLANK(Raw!FU50)=FALSE),"",IF(AND(COUNTIF(Raw!FN50:FT50,1)=0,ISBLANK(Raw!FU50)),"",1))))</f>
        <v/>
      </c>
      <c r="AA50" s="19" t="str">
        <f>IF(A50=0,"",IF(AND(ISBLANK(Raw!BI50),COUNTA(Raw!FV50:GH50)=0),"",IF(AND(Raw!BI50&lt;&gt;1,COUNTIF(Raw!FV50:GH50,6)=0),"",IF(Raw!BI50=1,"",1))))</f>
        <v/>
      </c>
      <c r="AB50" t="str">
        <f>IF(A50=0,"",IF(AND(ISBLANK(Raw!GI50),COUNTA(Raw!GJ50:GQ50)=0),"",IF(AND(Raw!GI50=1,COUNTA(Raw!GJ50:GQ50)&gt;0),"",IF(AND(Raw!GI50=2,COUNTA(Raw!GJ50:GQ50)=0),"",1))))</f>
        <v/>
      </c>
      <c r="AC50" s="19" t="str">
        <f>IF(A50=0,"",IF(AND(COUNTA(Raw!GY50:HF50)=0,ISBLANK(Raw!HG50)),"",IF(AND(OR(COUNTIF(Raw!GY50:HE50,1)&gt;0,COUNTIF(Raw!GY50:HE50,2)&gt;0),ISBLANK(Raw!HG50)=FALSE),"",IF(AND(COUNTA(Raw!GY50:HF50)&gt;0,ISBLANK(Raw!HG50),COUNTIF(Raw!GY50:HE50,1)=0,COUNTIF(Raw!GY50:HE50,2)=0),"",1))))</f>
        <v/>
      </c>
      <c r="AD50" s="19" t="str">
        <f>IF(A50=0,"",IF(COUNTA(Raw!HU50:IB50)=0,"",IF(AND(Raw!AK50&lt;&gt;2,COUNTIF(Raw!HU50:IA50,2)=0,COUNTIF(Raw!HU50:IA50,3)=0),"",IF(Raw!AK50=2,"",1))))</f>
        <v/>
      </c>
      <c r="AE50" s="19" t="str">
        <f>IF(A50=0,"",IF(AND(Raw!AK50=2,ISBLANK(Raw!IC50)=FALSE),"",IF(AND(Raw!AK50&lt;&gt;2,ISBLANK(Raw!IC50)),"",1)))</f>
        <v/>
      </c>
      <c r="AF50" s="19" t="str">
        <f>IF(A50=0,"",IF(COUNTA(Raw!ID50:IF50)=0,"",IF(AND(MATCH(2023-Raw!ID50,Code!$A$3:$A$12,1)=Raw!IF50,2023-Raw!ID50=Raw!IE50),"",1)))</f>
        <v/>
      </c>
      <c r="AG50" s="19" t="str">
        <f>IF(A50=0,"",IF(COUNTA(Raw!IG50:II50)=0,"",IF(AND(Raw!IG50=4,ISBLANK(Raw!II50)=FALSE),"",IF(AND(Raw!IG50&lt;&gt;4,ISBLANK(Raw!II50)),"",1))))</f>
        <v/>
      </c>
      <c r="AH50" s="19" t="str">
        <f>IF(A50=0,"",IF(COUNTA(Raw!IJ50:IM50)=0,"",IF(AND(Raw!IJ50=1,ISBLANK(Raw!IK50)=FALSE),"",IF(AND(Raw!IJ50=2,COUNTA(Raw!IK50:IM50)&gt;0),"",1))))</f>
        <v/>
      </c>
      <c r="AI50" s="19" t="str">
        <f>IF(A50=0,"",IF(COUNTA(Raw!IK50:IM50)=0,"",IF(AND(Raw!IK50=1,ISBLANK(Raw!IL50)=FALSE),"",IF(AND(Raw!IK50=2,COUNTA(Raw!IL50:IM50)=0),"",1))))</f>
        <v/>
      </c>
      <c r="AJ50" s="19" t="str">
        <f>IF(A50=0,"",IF(COUNTA(Raw!JD50:JJ50)=0,"",IF(AND(Raw!JD50&gt;600,COUNTA(Raw!JE50:JI50)&gt;0),"",IF(AND(Raw!JD50&lt;=600,COUNTA(Raw!JE50:JJ50)=0),"",1))))</f>
        <v/>
      </c>
      <c r="AK50" s="19" t="str">
        <f>IF(A50=0,"",IF(COUNTA(Raw!JK50:KA50)=0,"",IF(AND(Raw!JK50=1,COUNTA(Raw!JM50:JV50)&gt;0),"",IF(AND(Raw!JK50=3,COUNTA(Raw!JM50:JV50)&gt;0,COUNTA(Raw!JW50:KA50)=0),"",IF(AND(ISBLANK(Raw!JK50)=FALSE,Raw!JK50&lt;&gt;1,Raw!JK50&lt;&gt;3,COUNTA(Raw!JM50:KA50)=0),"",1)))))</f>
        <v/>
      </c>
      <c r="AL50" s="19" t="str">
        <f>IF(A50=0,"",IF(COUNTA(Raw!JW50:KA50)=0,"",IF(AND(COUNTIF(Raw!JW50:JZ50,4)=0,COUNTA(Raw!JW50:JZ50)&gt;0,ISBLANK(Raw!KA50)=FALSE),"",IF(AND(COUNTIF(Raw!JW50:KA50,4)&gt;0,ISBLANK(Raw!KA50)),"",1))))</f>
        <v/>
      </c>
      <c r="AM50" s="19" t="str">
        <f>IF(A50=0,"",IF(COUNTA(Raw!KT50:KU50)=0,"",IF(AND(Raw!KT50=1,ISBLANK(Raw!KU50)=FALSE),"",IF(AND(Raw!KT50=2,ISBLANK(Raw!KU50)),"",1))))</f>
        <v/>
      </c>
      <c r="AN50" s="19" t="str">
        <f>IF(A50=0,"",IF(COUNTA(Raw!KX50:LF50)=0,"",IF(AND(COUNTIF(Raw!KX50:LB50,5)=1,COUNTA(Raw!KX50:LB50)=1,COUNTA(Raw!LC50:LF50)=0),"",IF(AND(COUNTIF(Raw!KX50:LB50,5)=0,COUNTA(Raw!KX50:LB50)&gt;0,COUNTA(Raw!LC50:LF50)&gt;0),"",1))))</f>
        <v/>
      </c>
      <c r="AO50" s="19" t="str">
        <f>IF(A50=0,"",IF(COUNTA(Raw!LM50:LU50)=0,"",IF(AND(Raw!LM50=1,ISBLANK(Raw!LN50)=FALSE,COUNTA(Raw!LO50:LU50)&gt;0),"",IF(AND(Raw!LM50=2,COUNTA(Raw!LN50:LU50)=0),"",1))))</f>
        <v/>
      </c>
      <c r="AP50" s="19" t="str">
        <f>IF(A50=0,"",IF(COUNTA(Raw!MY50:OG50)=0,"",IF(AND(Raw!MY50=2,COUNTA(Raw!MZ50:OG50)=0),"",IF(AND(Raw!MY50=1,COUNTA(Raw!MZ50:OG50)&gt;0),"",1))))</f>
        <v/>
      </c>
      <c r="AQ50" s="19" t="str">
        <f>IF(A50=0,"",IF(COUNTA(Raw!NC50:NW50)=0,"",IF(AND(COUNTIF(Raw!NC50:NG50,3)&gt;0,COUNTA(Raw!NH50:NQ50)&gt;0),"",IF(AND(COUNTA(Raw!NC50:NG50)&gt;0,COUNTIF(Raw!NC50:NG50,3)=0,COUNTA(Raw!NH50:NW50)=0),"",1))))</f>
        <v/>
      </c>
      <c r="AR50" s="19" t="str">
        <f>IF(A50=0,"",IF(COUNTA(Raw!NH50:NW50)=0,"",IF(AND(COUNTIF(Raw!NH50:NQ50,10)&gt;0,COUNTA(Raw!NR50:NW50)&gt;0),"",IF(AND(COUNTA(Raw!NH50:NQ50)&gt;0,COUNTIF(Raw!NH50:NQ50,10)=0,COUNTA(Raw!NR50:NY50)=0),"",1))))</f>
        <v/>
      </c>
      <c r="AS50" s="19" t="str">
        <f>IF(A50=0,"",IF(COUNTA(Raw!NY50:OG50)=0,"",IF(AND(Raw!NY50=1,COUNTA(Raw!NZ50:OG50)&gt;0),"",IF(AND(Raw!NY50=2,COUNTA(Raw!NZ50:OG50)=0),"",1))))</f>
        <v/>
      </c>
      <c r="AT50" s="19" t="str">
        <f>IF(A50=0,"",IF(COUNTA(Raw!OH50:OY50)=0,"",IF(AND(Raw!OH50=1,COUNTA(Raw!OI50:OY50)&gt;0),"",IF(AND(Raw!OH50=2,COUNTA(Raw!OI50:OY50)=0),"",1))))</f>
        <v/>
      </c>
      <c r="AU50" s="19" t="str">
        <f>IF(A50=0,"",IF(COUNTA(Raw!PR50:QB50)=0,"",
IF(AND(OR(AND(COUNTIF(Raw!PR50:QB50,1)=1,COUNTA(Raw!QI50:QY50)&gt;0),AND(COUNTIF(Raw!PR50:QB50,1)=0,COUNTA(Raw!QI50:QY50)=0)),OR(AND(COUNTIF(Raw!PR50:QB50,2)=1,COUNTA(Raw!QZ50:RP50)&gt;0),AND(COUNTIF(Raw!PR50:QB50,2)=0,COUNTA(Raw!QZ50:RP50)=0)),OR(AND(COUNTIF(Raw!PR50:QB50,3)=1,COUNTA(Raw!RQ50:SG50)&gt;0),AND(COUNTIF(Raw!PR50:QB50,3)=0,COUNTA(Raw!RQ50:SG50)=0)),OR(AND(COUNTIF(Raw!PR50:QB50,4)=1,COUNTA(Raw!SH50:ST50)&gt;0),AND(COUNTIF(Raw!PR50:QB50,4)=0,COUNTA(Raw!SH50:ST50)=0)),OR(AND(COUNTIF(Raw!PR50:QB50,5)=1,COUNTA(Raw!SU50:TG50)&gt;0),AND(COUNTIF(Raw!PR50:QB50,5)=0,COUNTA(Raw!SU50:TG50)=0)),OR(AND(COUNTIF(Raw!PR50:QB50,6)=1,COUNTA(Raw!TH50:TT50)&gt;0),AND(COUNTIF(Raw!PR50:QB50,6)=0,COUNTA(Raw!TH50:TT50)=0)),OR(AND(COUNTIF(Raw!PR50:QB50,7)=1,COUNTA(Raw!TU50:UI50)&gt;0),AND(COUNTIF(Raw!PR50:QB50,7)=0,COUNTA(Raw!TU50:UI50)=0)),OR(AND(COUNTIF(Raw!PR50:QB50,8)=1,COUNTA(Raw!UJ50:UV50)&gt;0),AND(COUNTIF(Raw!PR50:QB50,8)=0,COUNTA(Raw!UJ50:UV50)=0)),OR(AND(COUNTIF(Raw!PR50:QB50,9)=1,COUNTA(Raw!UW50:VG50)&gt;0),AND(COUNTIF(Raw!PR50:QB50,9)=0,COUNTA(Raw!UW50:VG50)=0)),OR(AND(COUNTIF(Raw!PR50:QB50,10)=1,COUNTA(Raw!VH50:VP50)&gt;0),AND(COUNTIF(Raw!PR50:QB50,10)=0,COUNTA(Raw!VH50:VP50)=0)),OR(AND(COUNTIF(Raw!PR50:QB50,11)=1,COUNTA(Raw!VQ50:WK50)&gt;0),AND(COUNTIF(Raw!PR50:QB50,11)=0,COUNTA(Raw!VQ50:WK50)=0))),"",1)))</f>
        <v/>
      </c>
      <c r="AV50" s="19" t="str">
        <f>IF(A50=0,"",IF(COUNTA(Raw!QI50:QY50)=0,"",IF(AND(OR(AND(Raw!QI50=4,COUNTIF(Raw!QR50:QY50,1)=0),Raw!QI50&lt;&gt;4),OR(AND(Raw!QJ50=4,COUNTIF(Raw!QR50:QY50,2)=0),Raw!QJ50&lt;&gt;4),OR(AND(Raw!QK50=4,COUNTIF(Raw!QR50:QY50,3)=0),Raw!QK50&lt;&gt;4),OR(AND(Raw!QL50=4,COUNTIF(Raw!QR50:QY50,4)=0),Raw!QL50&lt;&gt;4),OR(AND(Raw!QM50=4,COUNTIF(Raw!QR50:QY50,5)=0),Raw!QM50&lt;&gt;4),OR(AND(Raw!QN50=4,COUNTIF(Raw!QR50:QY50,6)=0),Raw!QN50&lt;&gt;4),OR(AND(Raw!QO50=4,COUNTIF(Raw!QR50:QY50,7)=0),Raw!QO50&lt;&gt;4),OR(AND(Raw!QP50=4,COUNTIF(Raw!QR50:QY50,8)=0),Raw!QP50&lt;&gt;4)),"",1)))</f>
        <v/>
      </c>
      <c r="AW50" t="str">
        <f>IF(A50=0,"",IF(COUNTA(Raw!QZ50:RP50)=0,"",IF(AND(OR(AND(Raw!QZ50=4,COUNTIF(Raw!RI50:RP50,1)=0),Raw!QZ50&lt;&gt;4),OR(AND(Raw!RA50=4,COUNTIF(Raw!RI50:RP50,2)=0),Raw!RA50&lt;&gt;4),OR(AND(Raw!RB50=4,COUNTIF(Raw!RI50:RP50,3)=0),Raw!RB50&lt;&gt;4),OR(AND(Raw!RC50=4,COUNTIF(Raw!RI50:RP50,4)=0),Raw!RC50&lt;&gt;4),OR(AND(Raw!RD50=4,COUNTIF(Raw!RI50:RP50,5)=0),Raw!RD50&lt;&gt;4),OR(AND(Raw!RE50=4,COUNTIF(Raw!RI50:RP50,6)=0),Raw!RE50&lt;&gt;4),OR(AND(Raw!RF50=4,COUNTIF(Raw!RI50:RP50,7)=0),Raw!RF50&lt;&gt;4),OR(AND(Raw!RG50=4,COUNTIF(Raw!RI50:RP50,8)=0),Raw!RG50&lt;&gt;4)),"",1)))</f>
        <v/>
      </c>
      <c r="AX50" t="str">
        <f>IF(A50=0,"",IF(COUNTA(Raw!RQ50:SG50)=0,"",IF(AND(OR(AND(Raw!RQ50=4,COUNTIF(Raw!RZ50:SG50,1)=0),Raw!RQ50&lt;&gt;4),OR(AND(Raw!RR50=4,COUNTIF(Raw!RZ50:SG50,2)=0),Raw!RR50&lt;&gt;4),OR(AND(Raw!RS50=4,COUNTIF(Raw!RZ50:SG50,3)=0),Raw!RS50&lt;&gt;4),OR(AND(Raw!RT50=4,COUNTIF(Raw!RZ50:SG50,4)=0),Raw!RT50&lt;&gt;4),OR(AND(Raw!RU50=4,COUNTIF(Raw!RZ50:SG50,5)=0),Raw!RU50&lt;&gt;4),OR(AND(Raw!RV50=4,COUNTIF(Raw!RZ50:SG50,6)=0),Raw!RV50&lt;&gt;4),OR(AND(Raw!RW50=4,COUNTIF(Raw!RZ50:SG50,7)=0),Raw!RW50&lt;&gt;4),OR(AND(Raw!RX50=4,COUNTIF(Raw!RZ50:SG50,8)=0),Raw!RX50&lt;&gt;4)),"",1)))</f>
        <v/>
      </c>
      <c r="AY50" t="str">
        <f>IF(A50=0,"",IF(COUNTA(Raw!SH50:ST50)=0,"",IF(AND(OR(AND(Raw!SH50=4,COUNTIF(Raw!SO50:ST50,1)=0),Raw!SH50&lt;&gt;4),OR(AND(Raw!SI50=4,COUNTIF(Raw!SO50:ST50,2)=0),Raw!SI50&lt;&gt;4),OR(AND(Raw!SJ50=4,COUNTIF(Raw!SO50:ST50,3)=0),Raw!SJ50&lt;&gt;4),OR(AND(Raw!SK50=4,COUNTIF(Raw!SO50:ST50,4)=0),Raw!SK50&lt;&gt;4),OR(AND(Raw!SL50=4,COUNTIF(Raw!SO50:ST50,5)=0),Raw!SL50&lt;&gt;4),OR(AND(Raw!SM50=4,COUNTIF(Raw!SO50:ST50,6)=0),Raw!SM50&lt;&gt;4)),"",1)))</f>
        <v/>
      </c>
      <c r="AZ50" t="str">
        <f>IF(A50=0,"",IF(COUNTA(Raw!SU50:TG50)=0,"",IF(AND(OR(AND(Raw!SU50=4,COUNTIF(Raw!TB50:TG50,1)=0),Raw!SU50&lt;&gt;4),OR(AND(Raw!SV50=4,COUNTIF(Raw!TB50:TG50,2)=0),Raw!SV50&lt;&gt;4),OR(AND(Raw!SW50=4,COUNTIF(Raw!TB50:TG50,3)=0),Raw!SW50&lt;&gt;4),OR(AND(Raw!SX50=4,COUNTIF(Raw!TB50:TG50,4)=0),Raw!SX50&lt;&gt;4),OR(AND(Raw!SY50=4,COUNTIF(Raw!TB50:TG50,5)=0),Raw!SY50&lt;&gt;4),OR(AND(Raw!SZ50=4,COUNTIF(Raw!TB50:TG50,6)=0),Raw!SZ50&lt;&gt;4)),"",1)))</f>
        <v/>
      </c>
      <c r="BA50" t="str">
        <f>IF(A50=0,"",IF(COUNTA(Raw!TH50:TT50)=0,"",IF(AND(OR(AND(Raw!TH50=4,COUNTIF(Raw!TO50:TT50,1)=0),Raw!TH50&lt;&gt;4),OR(AND(Raw!TI50=4,COUNTIF(Raw!TO50:TT50,2)=0),Raw!TI50&lt;&gt;4),OR(AND(Raw!TJ50=4,COUNTIF(Raw!TO50:TT50,3)=0),Raw!TJ50&lt;&gt;4),OR(AND(Raw!TK50=4,COUNTIF(Raw!TO50:TT50,4)=0),Raw!TK50&lt;&gt;4),OR(AND(Raw!TL50=4,COUNTIF(Raw!TO50:TT50,5)=0),Raw!TL50&lt;&gt;4),OR(AND(Raw!TM50=4,COUNTIF(Raw!TO50:TT50,6)=0),Raw!TM50&lt;&gt;4)),"",1)))</f>
        <v/>
      </c>
      <c r="BB50" t="str">
        <f>IF(A50=0,"",IF(COUNTA(Raw!TU50:UI50)=0,"",IF(AND(OR(AND(Raw!TU50=4,COUNTIF(Raw!UC50:UI50,1)=0),Raw!TU50&lt;&gt;4),OR(AND(Raw!TV50=4,COUNTIF(Raw!UC50:UI50,2)=0),Raw!TV50&lt;&gt;4),OR(AND(Raw!TW50=4,COUNTIF(Raw!UC50:UI50,3)=0),Raw!TW50&lt;&gt;4),OR(AND(Raw!TX50=4,COUNTIF(Raw!UC50:UI50,4)=0),Raw!TX50&lt;&gt;4),OR(AND(Raw!TY50=4,COUNTIF(Raw!UC50:UI50,5)=0),Raw!TY50&lt;&gt;4),OR(AND(Raw!TZ50=4,COUNTIF(Raw!UC50:UI50,6)=0),Raw!TZ50&lt;&gt;4),OR(AND(Raw!UA50=4,COUNTIF(Raw!UC50:UI50,7)=0),Raw!UA50&lt;&gt;4)),"",1)))</f>
        <v/>
      </c>
      <c r="BC50" t="str">
        <f>IF(A50=0,"",IF(COUNTA(Raw!UJ50:UV50)=0,"",IF(AND(OR(AND(Raw!UJ50=4,COUNTIF(Raw!UQ50:UV50,1)=0),Raw!UJ50&lt;&gt;4),OR(AND(Raw!UK50=4,COUNTIF(Raw!UQ50:UV50,2)=0),Raw!UK50&lt;&gt;4),OR(AND(Raw!UL50=4,COUNTIF(Raw!UQ50:UV50,3)=0),Raw!UL50&lt;&gt;4),OR(AND(Raw!UM50=4,COUNTIF(Raw!UQ50:UV50,4)=0),Raw!UM50&lt;&gt;4),OR(AND(Raw!UN50=4,COUNTIF(Raw!UQ50:UV50,5)=0),Raw!UN50&lt;&gt;4),OR(AND(Raw!UO50=4,COUNTIF(Raw!UQ50:UV50,6)=0),Raw!UO50&lt;&gt;4)),"",1)))</f>
        <v/>
      </c>
      <c r="BD50" t="str">
        <f>IF(A50=0,"",IF(COUNTA(Raw!UW50:VG50)=0,"",IF(AND(OR(AND(Raw!UW50=4,COUNTIF(Raw!VC50:VG50,1)=0),Raw!UW50&lt;&gt;4),OR(AND(Raw!UX50=4,COUNTIF(Raw!VC50:VG50,2)=0),Raw!UX50&lt;&gt;4),OR(AND(Raw!UY50=4,COUNTIF(Raw!VC50:VG50,3)=0),Raw!UY50&lt;&gt;4),OR(AND(Raw!UZ50=4,COUNTIF(Raw!VC50:VG50,4)=0),Raw!UZ50&lt;&gt;4),OR(AND(Raw!VA50=4,COUNTIF(Raw!VC50:VG50,5)=0),Raw!VA50&lt;&gt;4)),"",1)))</f>
        <v/>
      </c>
      <c r="BE50" t="str">
        <f>IF(A50=0,"",IF(COUNTA(Raw!VH50:VP50)=0,"",
IF(AND(
OR(AND(Raw!VH50=4,COUNTIF(Raw!VM50:VP50,1)=0),Raw!VH50&lt;&gt;4),
OR(AND(Raw!VI50=4,COUNTIF(Raw!VM50:VP50,2)=0),Raw!VI50&lt;&gt;4),
OR(AND(Raw!VJ50=4,COUNTIF(Raw!VM50:VP50,3)=0),Raw!VJ50&lt;&gt;4),
OR(AND(Raw!VK50=4,COUNTIF(Raw!VM50:VP50,4)=0),Raw!VK50&lt;&gt;4)
),"",1)))</f>
        <v/>
      </c>
      <c r="BF50" t="str">
        <f>IF(A50=0,"",IF(COUNTA(Raw!VQ50:WK50)=0,"",
IF(AND(
OR(AND(Raw!VQ50=4,COUNTIF(Raw!WB50:WK50,1)=0),Raw!VQ50&lt;&gt;4),
OR(AND(Raw!VR50=4,COUNTIF(Raw!WB50:WK50,2)=0),Raw!VR50&lt;&gt;4),
OR(AND(Raw!VS50=4,COUNTIF(Raw!WB50:WK50,3)=0),Raw!VS50&lt;&gt;4),
OR(AND(Raw!VT50=4,COUNTIF(Raw!WB50:WK50,4)=0),Raw!VT50&lt;&gt;4),
OR(AND(Raw!VU50=4,COUNTIF(Raw!WB50:WK50,5)=0),Raw!VU50&lt;&gt;4),
OR(AND(Raw!VV50=4,COUNTIF(Raw!WB50:WK50,6)=0),Raw!VV50&lt;&gt;4),
OR(AND(Raw!VW50=4,COUNTIF(Raw!WB50:WK50,7)=0),Raw!VW50&lt;&gt;4),
OR(AND(Raw!VX50=4,COUNTIF(Raw!WB50:WK50,8)=0),Raw!VX50&lt;&gt;4),
OR(AND(Raw!VY50=4,COUNTIF(Raw!WB50:WK50,9)=0),Raw!VX50&lt;&gt;4),
OR(AND(Raw!VZ50=4,COUNTIF(Raw!WB50:WK50,10)=0),Raw!VZ50&lt;&gt;4)
),"",1)))</f>
        <v/>
      </c>
      <c r="BG50" t="str">
        <f>IF(A50=0,"",IF(COUNTA(Raw!WL50:XB50)=0,"",
IF(AND(
OR(AND(Raw!WL50=4,COUNTIF(Raw!WU50:XB50,1)=0),Raw!WL50&lt;&gt;4),
OR(AND(Raw!WM50=4,COUNTIF(Raw!WU50:XB50,2)=0),Raw!WM50&lt;&gt;4),
OR(AND(Raw!WN50=4,COUNTIF(Raw!WU50:XB50,3)=0),Raw!WN50&lt;&gt;4),
OR(AND(Raw!WO50=4,COUNTIF(Raw!WU50:XB50,4)=0),Raw!WO50&lt;&gt;4),
OR(AND(Raw!WP50=4,COUNTIF(Raw!WU50:XB50,5)=0),Raw!WP50&lt;&gt;4),
OR(AND(Raw!WQ50=4,COUNTIF(Raw!WU50:XB50,6)=0),Raw!WQ50&lt;&gt;4),
OR(AND(Raw!WR50=4,COUNTIF(Raw!WU50:XB50,7)=0),Raw!WR50&lt;&gt;4),
OR(AND(Raw!WS50=4,COUNTIF(Raw!WU50:XB50,8)=0),Raw!WS50&lt;&gt;4)
),"",1)))</f>
        <v/>
      </c>
      <c r="BH50" t="str">
        <f>IF(A50=0,"",IF(COUNTA(Raw!XC50:XK50)=0,"",
IF(AND(
OR(AND(Raw!XC50=4,COUNTIF(Raw!XH50:XK50,1)=0),Raw!XC50&lt;&gt;4),
OR(AND(Raw!XD50=4,COUNTIF(Raw!XH50:XK50,2)=0),Raw!XD50&lt;&gt;4),
OR(AND(Raw!XE50=4,COUNTIF(Raw!XH50:XK50,3)=0),Raw!XE50&lt;&gt;4),
OR(AND(Raw!XF50=4,COUNTIF(Raw!XH50:XK50,4)=0),Raw!XF50&lt;&gt;4)
),"",1)))</f>
        <v/>
      </c>
      <c r="BI50" t="str">
        <f>IF(A50=0,"",IF(COUNTA(Raw!XL50:XT50)=0,"",
IF(AND(
OR(AND(Raw!XL50=4,COUNTIF(Raw!XQ50:XT50,1)=0),Raw!XL50&lt;&gt;4),
OR(AND(Raw!XM50=4,COUNTIF(Raw!XQ50:XT50,2)=0),Raw!XM50&lt;&gt;4),
OR(AND(Raw!XN50=4,COUNTIF(Raw!XQ50:XT50,3)=0),Raw!XN50&lt;&gt;4),
OR(AND(Raw!XO50=4,COUNTIF(Raw!XQ50:XT50,4)=0),Raw!XO50&lt;&gt;4)
),"",1)))</f>
        <v/>
      </c>
      <c r="BJ50" t="str">
        <f>IF(A50=0,"",IF(COUNTA(Raw!XU50:YI50)=0,"",
IF(AND(
OR(AND(Raw!XU50=4,COUNTIF(Raw!YC50:YI50,1)=0),Raw!XU50&lt;&gt;4),
OR(AND(Raw!XV50=4,COUNTIF(Raw!YC50:YI50,2)=0),Raw!XV50&lt;&gt;4),
OR(AND(Raw!XW50=4,COUNTIF(Raw!YC50:YI50,3)=0),Raw!XW50&lt;&gt;4),
OR(AND(Raw!XX50=4,COUNTIF(Raw!YC50:YI50,4)=0),Raw!XX50&lt;&gt;4),
OR(AND(Raw!XY50=4,COUNTIF(Raw!YC50:YI50,5)=0),Raw!XY50&lt;&gt;4),
OR(AND(Raw!XZ50=4,COUNTIF(Raw!YC50:YI50,6)=0),Raw!XZ50&lt;&gt;4),
OR(AND(Raw!YA50=4,COUNTIF(Raw!YC50:YI50,7)=0),Raw!YA50&lt;&gt;4)
),"",1)))</f>
        <v/>
      </c>
      <c r="BK50" t="str">
        <f>IF(A50=0,"",IF(COUNTA(Raw!YJ50:YR50)=0,"",
IF(AND(
OR(AND(Raw!YJ50=4,COUNTIF(Raw!YO50:YR50,1)=0),Raw!YJ50&lt;&gt;4),
OR(AND(Raw!YK50=4,COUNTIF(Raw!YO50:YR50,2)=0),Raw!YK50&lt;&gt;4),
OR(AND(Raw!YL50=4,COUNTIF(Raw!YO50:YR50,3)=0),Raw!YL50&lt;&gt;4),
OR(AND(Raw!YM50=4,COUNTIF(Raw!YO50:YR50,4)=0),Raw!YM50&lt;&gt;4)
),"",1)))</f>
        <v/>
      </c>
      <c r="BL50" t="str">
        <f>IF(A50=0,"",IF(COUNTA(Raw!YS50:YU50)=0,"",IF(AND(Raw!YS50=4,ISBLANK(Raw!YU50)),"",IF(AND(Raw!YS50&lt;&gt;4,ISBLANK(Raw!YU50)=FALSE),"",1))))</f>
        <v/>
      </c>
    </row>
    <row r="51" spans="1:64">
      <c r="A51" s="20">
        <f>Raw!A51</f>
        <v>0</v>
      </c>
      <c r="B51" s="19" t="str">
        <f>IF(A51=0,"",IF(AND(Raw!AC51=1,COUNTA(Raw!AR51:IC51)&gt;0,COUNTA(Raw!ID51:YU51)=0),"",IF(AND(Raw!AC51=2,COUNTA(Raw!AR51:IC51)=0,COUNTA(Raw!ID51:MV51)&gt;0,COUNTA(Raw!MW51:YU51)=0),"",IF(AND(Raw!AC51=3,COUNTA(Raw!AP51:MV51)=0,COUNTA(Raw!MW51:YU51)&gt;0),"",1))))</f>
        <v/>
      </c>
      <c r="C51" s="19" t="str">
        <f>IF(A51=0,"",IF(AND(Raw!AK51=1,ISBLANK(Raw!AM51)=FALSE,ISBLANK(Raw!AO51)),"",IF(AND(Raw!AK51=2,ISBLANK(Raw!AM51),ISBLANK(Raw!AO51)=FALSE),"",1)))</f>
        <v/>
      </c>
      <c r="D51" s="19" t="str">
        <f>IF(A51=0,"",IF(COUNTA(Raw!AS51:AZ51)=0,"",IF(AND(Raw!AS51+Raw!AT51=100,Raw!AU51+Raw!AV51=100,Raw!AW51+Raw!AX51=100,Raw!AY51+Raw!AZ51=100),"",1)))</f>
        <v/>
      </c>
      <c r="E51" s="19" t="str">
        <f>IF(A51=0,"",IF(ISBLANK(Raw!AQ51),"",IF(Raw!AQ51=1,"",1)))</f>
        <v/>
      </c>
      <c r="F51" s="19" t="str">
        <f>IF(A51=0,"",IF(ISBLANK(Raw!AR51),"",IF(AND(Raw!AR51&gt;=0,Raw!AR51&lt;=100),"",1)))</f>
        <v/>
      </c>
      <c r="G51" s="19" t="str">
        <f>IF(A51=0,"",IF(AND(ISBLANK(Raw!BA51),ISBLANK(Raw!AS51)),"",IF(AND(Raw!AS51&gt;0,ISBLANK(Raw!BA51)=FALSE),"",1)))</f>
        <v/>
      </c>
      <c r="H51" s="19" t="str">
        <f>IF(A51=0,"",IF(COUNTA(Raw!BA51:BH51)=0,"",IF(AND(Raw!BA51=0,COUNTA(Raw!BB51:BH51)=0),"",IF(AND(Raw!BA51&gt;0,COUNTA(Raw!BB51:BH51)&gt;0),"",1))))</f>
        <v/>
      </c>
      <c r="I51" s="19" t="str">
        <f>IF(A51=0,"",IF(AND(ISBLANK(Raw!BI51),ISBLANK(Raw!BJ51)),"",IF(AND(Raw!BI51=1,ISBLANK(Raw!BJ51)=FALSE),"",IF(AND(Raw!BI51=2,ISBLANK(Raw!BJ51)),"",1))))</f>
        <v/>
      </c>
      <c r="J51" s="19" t="str">
        <f>IF(A51=0,"",IF(AND(ISBLANK(Raw!AT51),COUNTBLANK(Raw!BK51:BQ51)),"",IF(AND(Raw!AT51&gt;0,COUNTA(Raw!BK51:BQ51)&gt;0),"",IF(AND(Raw!AT51=0,COUNTA(Raw!BK51:BQ51)=0),"",1))))</f>
        <v/>
      </c>
      <c r="K51" s="19" t="str">
        <f>IF(A51=0,"",IF(AND(ISBLANK(Raw!AS51),COUNTA(Raw!BR51:BX51)=0),"",IF(AND(Raw!AS51&gt;0,COUNTA(Raw!BR51:BX51)&gt;0),"",IF(AND(Raw!AS51=0,COUNTA(Raw!BR51:BX51)=0),"",1))))</f>
        <v/>
      </c>
      <c r="L51" s="19" t="str">
        <f>IF(A51=0,"",IF(AND(COUNTA(Raw!BK51:BX51)=0,COUNTA(Raw!BY51:CH51)=0),"",IF(AND(COUNTIF(Raw!BK51:BX51,1)&gt;0,COUNTA(Raw!BY51:CH51)&gt;0),"",IF(AND(COUNTIF(Raw!BK51:BX51,1)=0,COUNTA(Raw!BY51:CH51)=0),"",1))))</f>
        <v/>
      </c>
      <c r="M51" s="19" t="str">
        <f>IF(A51=0,"",IF(AND(COUNTA(Raw!BK51:BX51)=0,COUNTA(Raw!CI51:CR51)),"",IF(AND(COUNTIF(Raw!BK51:BX51,3)&gt;0,COUNTA(Raw!CI51:CR51)&gt;0),"",IF(AND(COUNTIF(Raw!BK51:BX51,3)=0,COUNTA(Raw!CI51:CR51)=0),"",1))))</f>
        <v/>
      </c>
      <c r="N51" s="19" t="str">
        <f>IF(A51=0,"",IF(COUNTA(Raw!CS51:DF51)=0,"",IF(AND(COUNTIF(Raw!CS51:CV51,1)=1,COUNTA(Raw!CW51:DA51)&gt;0,COUNTA(Raw!DB51:DF51)=0),"",IF(AND(COUNTIF(Raw!CS51:CV51,2)=1,COUNTA(Raw!CW51:DA51)=0,COUNTA(Raw!DB51:DF51)&gt;0),"",IF(AND(COUNTA(Raw!CS51:CV51)&gt;0,COUNTA(Raw!CW51:DF51)=0),"",1)))))</f>
        <v/>
      </c>
      <c r="O51" s="19" t="str">
        <f>IF(A51=0,"",IF(COUNTA(Raw!DG51:DP51)=0,"",IF(AND(COUNTIF(Raw!BK51:BQ51,1)&gt;0,OR(COUNTIF(Raw!DG51:DP51,1)=1,COUNTIF(Raw!DG51:DP51,2)=1,COUNTIF(Raw!DG51:DP51,3)=1)),"",IF(AND(COUNTIF(Raw!BK51:BQ51,1)=0,AND(COUNTIF(Raw!DG51:DP51,1)=0,COUNTIF(Raw!DG51:DP51,2)=0,COUNTIF(Raw!DG51:DP51,3)=0)),"",1))))</f>
        <v/>
      </c>
      <c r="P51" s="19" t="str">
        <f>IF(A51=0,"",IF(COUNTA(Raw!DG51:DR51)=0,"",IF(AND(COUNTIF(Raw!DG51:DP51,4)=1,ISBLANK(Raw!DQ51)=FALSE,ISBLANK(Raw!DR51)),"",IF(AND(COUNTIF(Raw!DG51:DP51,7)=1,ISBLANK(Raw!DQ51),ISBLANK(Raw!DR51)=FALSE),"",IF(AND(COUNTA(Raw!DG51:DP51)&gt;0,COUNTIF(Raw!DG51:DP51,4)=0,COUNTIF(Raw!DG51:DP51,7)=0,COUNTA(Raw!DQ51:DR51)=0),"",1)))))</f>
        <v/>
      </c>
      <c r="Q51" s="19" t="str">
        <f>IF(A51=0,"",IF(AND(COUNTA(Raw!DS51:DU51)=0,COUNTA(Raw!BK51:BQ51)=0),"",IF(AND(COUNTIF(Raw!BK51:BQ51,1)&gt;0,COUNTA(Raw!DS51:DU51)&gt;0),"",IF(AND(COUNTIF(Raw!BK51:BQ51,1)=0,COUNTA(Raw!DS51:DU51)=0),"",1))))</f>
        <v/>
      </c>
      <c r="R51" s="19" t="str">
        <f>IF(A51=0,"",IF(AND(ISBLANK(Raw!AT51),ISBLANK(Raw!EJ51)),"",IF(AND(Raw!AT51&gt;0,ISBLANK(Raw!EJ51)=FALSE,Raw!EJ51&gt;=0,Raw!EJ51&lt;=7),"",IF(AND(Raw!AT51=0,ISBLANK(Raw!EJ51)),"",1))))</f>
        <v/>
      </c>
      <c r="S51" t="str">
        <f>IF(A51=0,"",IF(AND(ISBLANK(Raw!AS51),ISBLANK(Raw!EK51)),"",IF(AND(Raw!AS51&gt;0,ISBLANK(Raw!EK51)=FALSE),"",IF(AND(Raw!AS51=0,ISBLANK(Raw!EK51)),"",1))))</f>
        <v/>
      </c>
      <c r="T51" s="19" t="str">
        <f>IF(A51=0,"",IF(AND(ISBLANK(Raw!AT51),COUNTA(Raw!EL51:EQ51)=0),"",IF(AND(Raw!AT51&gt;0,COUNTA(Raw!EL51:EQ51)&gt;0),"",IF(AND(Raw!AT51=0,COUNTA(Raw!EL51:EQ51)=0),"",1))))</f>
        <v/>
      </c>
      <c r="U51" t="str">
        <f>IF(A51=0,"",IF(AND(ISBLANK(Raw!AT51),COUNTA(Raw!ER51:EU51)=0),"",IF(AND(Raw!AT51&gt;0,COUNTA(Raw!ER51:EU51)&gt;0),"",IF(AND(Raw!AT51=0,COUNTA(Raw!ER51:EU51)=0),"",1))))</f>
        <v/>
      </c>
      <c r="V51" t="str">
        <f>IF(A51=0,"",IF(AND(ISBLANK(Raw!AS51),COUNTA(Raw!EV51:FA51)=0),"",IF(AND(Raw!AS51&gt;0,COUNTA(Raw!EV51:FA51)&gt;0),"",IF(AND(Raw!AS51=0,COUNTA(Raw!EV51:FA51)=0),"",1))))</f>
        <v/>
      </c>
      <c r="W51" t="str">
        <f>IF(A51=0,"",IF(AND(ISBLANK(Raw!AS51),COUNTA(Raw!FB51:FE51)=0),"",IF(AND(Raw!AS51&gt;0,COUNTA(Raw!FB51:FE51)&gt;0),"",IF(AND(Raw!AS51=0,COUNTA(Raw!FB51:FE51)=0),"",1))))</f>
        <v/>
      </c>
      <c r="X51" t="str">
        <f>IF(A51=0,"",IF(AND(ISBLANK(Raw!AT51),COUNTA(Raw!FF51:FI51)=0),"",IF(AND(Raw!AT51&gt;0,COUNTA(Raw!FF51:FI51)&gt;0),"",IF(AND(Raw!AT51=0,COUNTA(Raw!FF51:FI51)=0),"",1))))</f>
        <v/>
      </c>
      <c r="Y51" t="str">
        <f>IF(A51=0,"",IF(AND(ISBLANK(Raw!AS51),COUNTA(Raw!FJ51:FM51)=0),"",IF(AND(Raw!AS51&gt;0,COUNTA(Raw!FJ51:FM51)&gt;0),"",IF(AND(Raw!AS51=0,COUNTA(Raw!FJ51:FM51)=0),"",1))))</f>
        <v/>
      </c>
      <c r="Z51" t="str">
        <f>IF(A51=0,"",IF(AND(COUNTA(Raw!FN51:FT51)=0,ISBLANK(Raw!FU51)),"",IF(AND(COUNTIF(Raw!FN51:FT51,1)&gt;0,ISBLANK(Raw!FU51)=FALSE),"",IF(AND(COUNTIF(Raw!FN51:FT51,1)=0,ISBLANK(Raw!FU51)),"",1))))</f>
        <v/>
      </c>
      <c r="AA51" s="19" t="str">
        <f>IF(A51=0,"",IF(AND(ISBLANK(Raw!BI51),COUNTA(Raw!FV51:GH51)=0),"",IF(AND(Raw!BI51&lt;&gt;1,COUNTIF(Raw!FV51:GH51,6)=0),"",IF(Raw!BI51=1,"",1))))</f>
        <v/>
      </c>
      <c r="AB51" t="str">
        <f>IF(A51=0,"",IF(AND(ISBLANK(Raw!GI51),COUNTA(Raw!GJ51:GQ51)=0),"",IF(AND(Raw!GI51=1,COUNTA(Raw!GJ51:GQ51)&gt;0),"",IF(AND(Raw!GI51=2,COUNTA(Raw!GJ51:GQ51)=0),"",1))))</f>
        <v/>
      </c>
      <c r="AC51" s="19" t="str">
        <f>IF(A51=0,"",IF(AND(COUNTA(Raw!GY51:HF51)=0,ISBLANK(Raw!HG51)),"",IF(AND(OR(COUNTIF(Raw!GY51:HE51,1)&gt;0,COUNTIF(Raw!GY51:HE51,2)&gt;0),ISBLANK(Raw!HG51)=FALSE),"",IF(AND(COUNTA(Raw!GY51:HF51)&gt;0,ISBLANK(Raw!HG51),COUNTIF(Raw!GY51:HE51,1)=0,COUNTIF(Raw!GY51:HE51,2)=0),"",1))))</f>
        <v/>
      </c>
      <c r="AD51" s="19" t="str">
        <f>IF(A51=0,"",IF(COUNTA(Raw!HU51:IB51)=0,"",IF(AND(Raw!AK51&lt;&gt;2,COUNTIF(Raw!HU51:IA51,2)=0,COUNTIF(Raw!HU51:IA51,3)=0),"",IF(Raw!AK51=2,"",1))))</f>
        <v/>
      </c>
      <c r="AE51" s="19" t="str">
        <f>IF(A51=0,"",IF(AND(Raw!AK51=2,ISBLANK(Raw!IC51)=FALSE),"",IF(AND(Raw!AK51&lt;&gt;2,ISBLANK(Raw!IC51)),"",1)))</f>
        <v/>
      </c>
      <c r="AF51" s="19" t="str">
        <f>IF(A51=0,"",IF(COUNTA(Raw!ID51:IF51)=0,"",IF(AND(MATCH(2023-Raw!ID51,Code!$A$3:$A$12,1)=Raw!IF51,2023-Raw!ID51=Raw!IE51),"",1)))</f>
        <v/>
      </c>
      <c r="AG51" s="19" t="str">
        <f>IF(A51=0,"",IF(COUNTA(Raw!IG51:II51)=0,"",IF(AND(Raw!IG51=4,ISBLANK(Raw!II51)=FALSE),"",IF(AND(Raw!IG51&lt;&gt;4,ISBLANK(Raw!II51)),"",1))))</f>
        <v/>
      </c>
      <c r="AH51" s="19" t="str">
        <f>IF(A51=0,"",IF(COUNTA(Raw!IJ51:IM51)=0,"",IF(AND(Raw!IJ51=1,ISBLANK(Raw!IK51)=FALSE),"",IF(AND(Raw!IJ51=2,COUNTA(Raw!IK51:IM51)&gt;0),"",1))))</f>
        <v/>
      </c>
      <c r="AI51" s="19" t="str">
        <f>IF(A51=0,"",IF(COUNTA(Raw!IK51:IM51)=0,"",IF(AND(Raw!IK51=1,ISBLANK(Raw!IL51)=FALSE),"",IF(AND(Raw!IK51=2,COUNTA(Raw!IL51:IM51)=0),"",1))))</f>
        <v/>
      </c>
      <c r="AJ51" s="19" t="str">
        <f>IF(A51=0,"",IF(COUNTA(Raw!JD51:JJ51)=0,"",IF(AND(Raw!JD51&gt;600,COUNTA(Raw!JE51:JI51)&gt;0),"",IF(AND(Raw!JD51&lt;=600,COUNTA(Raw!JE51:JJ51)=0),"",1))))</f>
        <v/>
      </c>
      <c r="AK51" s="19" t="str">
        <f>IF(A51=0,"",IF(COUNTA(Raw!JK51:KA51)=0,"",IF(AND(Raw!JK51=1,COUNTA(Raw!JM51:JV51)&gt;0),"",IF(AND(Raw!JK51=3,COUNTA(Raw!JM51:JV51)&gt;0,COUNTA(Raw!JW51:KA51)=0),"",IF(AND(ISBLANK(Raw!JK51)=FALSE,Raw!JK51&lt;&gt;1,Raw!JK51&lt;&gt;3,COUNTA(Raw!JM51:KA51)=0),"",1)))))</f>
        <v/>
      </c>
      <c r="AL51" s="19" t="str">
        <f>IF(A51=0,"",IF(COUNTA(Raw!JW51:KA51)=0,"",IF(AND(COUNTIF(Raw!JW51:JZ51,4)=0,COUNTA(Raw!JW51:JZ51)&gt;0,ISBLANK(Raw!KA51)=FALSE),"",IF(AND(COUNTIF(Raw!JW51:KA51,4)&gt;0,ISBLANK(Raw!KA51)),"",1))))</f>
        <v/>
      </c>
      <c r="AM51" s="19" t="str">
        <f>IF(A51=0,"",IF(COUNTA(Raw!KT51:KU51)=0,"",IF(AND(Raw!KT51=1,ISBLANK(Raw!KU51)=FALSE),"",IF(AND(Raw!KT51=2,ISBLANK(Raw!KU51)),"",1))))</f>
        <v/>
      </c>
      <c r="AN51" s="19" t="str">
        <f>IF(A51=0,"",IF(COUNTA(Raw!KX51:LF51)=0,"",IF(AND(COUNTIF(Raw!KX51:LB51,5)=1,COUNTA(Raw!KX51:LB51)=1,COUNTA(Raw!LC51:LF51)=0),"",IF(AND(COUNTIF(Raw!KX51:LB51,5)=0,COUNTA(Raw!KX51:LB51)&gt;0,COUNTA(Raw!LC51:LF51)&gt;0),"",1))))</f>
        <v/>
      </c>
      <c r="AO51" s="19" t="str">
        <f>IF(A51=0,"",IF(COUNTA(Raw!LM51:LU51)=0,"",IF(AND(Raw!LM51=1,ISBLANK(Raw!LN51)=FALSE,COUNTA(Raw!LO51:LU51)&gt;0),"",IF(AND(Raw!LM51=2,COUNTA(Raw!LN51:LU51)=0),"",1))))</f>
        <v/>
      </c>
      <c r="AP51" s="19" t="str">
        <f>IF(A51=0,"",IF(COUNTA(Raw!MY51:OG51)=0,"",IF(AND(Raw!MY51=2,COUNTA(Raw!MZ51:OG51)=0),"",IF(AND(Raw!MY51=1,COUNTA(Raw!MZ51:OG51)&gt;0),"",1))))</f>
        <v/>
      </c>
      <c r="AQ51" s="19" t="str">
        <f>IF(A51=0,"",IF(COUNTA(Raw!NC51:NW51)=0,"",IF(AND(COUNTIF(Raw!NC51:NG51,3)&gt;0,COUNTA(Raw!NH51:NQ51)&gt;0),"",IF(AND(COUNTA(Raw!NC51:NG51)&gt;0,COUNTIF(Raw!NC51:NG51,3)=0,COUNTA(Raw!NH51:NW51)=0),"",1))))</f>
        <v/>
      </c>
      <c r="AR51" s="19" t="str">
        <f>IF(A51=0,"",IF(COUNTA(Raw!NH51:NW51)=0,"",IF(AND(COUNTIF(Raw!NH51:NQ51,10)&gt;0,COUNTA(Raw!NR51:NW51)&gt;0),"",IF(AND(COUNTA(Raw!NH51:NQ51)&gt;0,COUNTIF(Raw!NH51:NQ51,10)=0,COUNTA(Raw!NR51:NY51)=0),"",1))))</f>
        <v/>
      </c>
      <c r="AS51" s="19" t="str">
        <f>IF(A51=0,"",IF(COUNTA(Raw!NY51:OG51)=0,"",IF(AND(Raw!NY51=1,COUNTA(Raw!NZ51:OG51)&gt;0),"",IF(AND(Raw!NY51=2,COUNTA(Raw!NZ51:OG51)=0),"",1))))</f>
        <v/>
      </c>
      <c r="AT51" s="19" t="str">
        <f>IF(A51=0,"",IF(COUNTA(Raw!OH51:OY51)=0,"",IF(AND(Raw!OH51=1,COUNTA(Raw!OI51:OY51)&gt;0),"",IF(AND(Raw!OH51=2,COUNTA(Raw!OI51:OY51)=0),"",1))))</f>
        <v/>
      </c>
      <c r="AU51" s="19" t="str">
        <f>IF(A51=0,"",IF(COUNTA(Raw!PR51:QB51)=0,"",
IF(AND(OR(AND(COUNTIF(Raw!PR51:QB51,1)=1,COUNTA(Raw!QI51:QY51)&gt;0),AND(COUNTIF(Raw!PR51:QB51,1)=0,COUNTA(Raw!QI51:QY51)=0)),OR(AND(COUNTIF(Raw!PR51:QB51,2)=1,COUNTA(Raw!QZ51:RP51)&gt;0),AND(COUNTIF(Raw!PR51:QB51,2)=0,COUNTA(Raw!QZ51:RP51)=0)),OR(AND(COUNTIF(Raw!PR51:QB51,3)=1,COUNTA(Raw!RQ51:SG51)&gt;0),AND(COUNTIF(Raw!PR51:QB51,3)=0,COUNTA(Raw!RQ51:SG51)=0)),OR(AND(COUNTIF(Raw!PR51:QB51,4)=1,COUNTA(Raw!SH51:ST51)&gt;0),AND(COUNTIF(Raw!PR51:QB51,4)=0,COUNTA(Raw!SH51:ST51)=0)),OR(AND(COUNTIF(Raw!PR51:QB51,5)=1,COUNTA(Raw!SU51:TG51)&gt;0),AND(COUNTIF(Raw!PR51:QB51,5)=0,COUNTA(Raw!SU51:TG51)=0)),OR(AND(COUNTIF(Raw!PR51:QB51,6)=1,COUNTA(Raw!TH51:TT51)&gt;0),AND(COUNTIF(Raw!PR51:QB51,6)=0,COUNTA(Raw!TH51:TT51)=0)),OR(AND(COUNTIF(Raw!PR51:QB51,7)=1,COUNTA(Raw!TU51:UI51)&gt;0),AND(COUNTIF(Raw!PR51:QB51,7)=0,COUNTA(Raw!TU51:UI51)=0)),OR(AND(COUNTIF(Raw!PR51:QB51,8)=1,COUNTA(Raw!UJ51:UV51)&gt;0),AND(COUNTIF(Raw!PR51:QB51,8)=0,COUNTA(Raw!UJ51:UV51)=0)),OR(AND(COUNTIF(Raw!PR51:QB51,9)=1,COUNTA(Raw!UW51:VG51)&gt;0),AND(COUNTIF(Raw!PR51:QB51,9)=0,COUNTA(Raw!UW51:VG51)=0)),OR(AND(COUNTIF(Raw!PR51:QB51,10)=1,COUNTA(Raw!VH51:VP51)&gt;0),AND(COUNTIF(Raw!PR51:QB51,10)=0,COUNTA(Raw!VH51:VP51)=0)),OR(AND(COUNTIF(Raw!PR51:QB51,11)=1,COUNTA(Raw!VQ51:WK51)&gt;0),AND(COUNTIF(Raw!PR51:QB51,11)=0,COUNTA(Raw!VQ51:WK51)=0))),"",1)))</f>
        <v/>
      </c>
      <c r="AV51" s="19" t="str">
        <f>IF(A51=0,"",IF(COUNTA(Raw!QI51:QY51)=0,"",IF(AND(OR(AND(Raw!QI51=4,COUNTIF(Raw!QR51:QY51,1)=0),Raw!QI51&lt;&gt;4),OR(AND(Raw!QJ51=4,COUNTIF(Raw!QR51:QY51,2)=0),Raw!QJ51&lt;&gt;4),OR(AND(Raw!QK51=4,COUNTIF(Raw!QR51:QY51,3)=0),Raw!QK51&lt;&gt;4),OR(AND(Raw!QL51=4,COUNTIF(Raw!QR51:QY51,4)=0),Raw!QL51&lt;&gt;4),OR(AND(Raw!QM51=4,COUNTIF(Raw!QR51:QY51,5)=0),Raw!QM51&lt;&gt;4),OR(AND(Raw!QN51=4,COUNTIF(Raw!QR51:QY51,6)=0),Raw!QN51&lt;&gt;4),OR(AND(Raw!QO51=4,COUNTIF(Raw!QR51:QY51,7)=0),Raw!QO51&lt;&gt;4),OR(AND(Raw!QP51=4,COUNTIF(Raw!QR51:QY51,8)=0),Raw!QP51&lt;&gt;4)),"",1)))</f>
        <v/>
      </c>
      <c r="AW51" t="str">
        <f>IF(A51=0,"",IF(COUNTA(Raw!QZ51:RP51)=0,"",IF(AND(OR(AND(Raw!QZ51=4,COUNTIF(Raw!RI51:RP51,1)=0),Raw!QZ51&lt;&gt;4),OR(AND(Raw!RA51=4,COUNTIF(Raw!RI51:RP51,2)=0),Raw!RA51&lt;&gt;4),OR(AND(Raw!RB51=4,COUNTIF(Raw!RI51:RP51,3)=0),Raw!RB51&lt;&gt;4),OR(AND(Raw!RC51=4,COUNTIF(Raw!RI51:RP51,4)=0),Raw!RC51&lt;&gt;4),OR(AND(Raw!RD51=4,COUNTIF(Raw!RI51:RP51,5)=0),Raw!RD51&lt;&gt;4),OR(AND(Raw!RE51=4,COUNTIF(Raw!RI51:RP51,6)=0),Raw!RE51&lt;&gt;4),OR(AND(Raw!RF51=4,COUNTIF(Raw!RI51:RP51,7)=0),Raw!RF51&lt;&gt;4),OR(AND(Raw!RG51=4,COUNTIF(Raw!RI51:RP51,8)=0),Raw!RG51&lt;&gt;4)),"",1)))</f>
        <v/>
      </c>
      <c r="AX51" t="str">
        <f>IF(A51=0,"",IF(COUNTA(Raw!RQ51:SG51)=0,"",IF(AND(OR(AND(Raw!RQ51=4,COUNTIF(Raw!RZ51:SG51,1)=0),Raw!RQ51&lt;&gt;4),OR(AND(Raw!RR51=4,COUNTIF(Raw!RZ51:SG51,2)=0),Raw!RR51&lt;&gt;4),OR(AND(Raw!RS51=4,COUNTIF(Raw!RZ51:SG51,3)=0),Raw!RS51&lt;&gt;4),OR(AND(Raw!RT51=4,COUNTIF(Raw!RZ51:SG51,4)=0),Raw!RT51&lt;&gt;4),OR(AND(Raw!RU51=4,COUNTIF(Raw!RZ51:SG51,5)=0),Raw!RU51&lt;&gt;4),OR(AND(Raw!RV51=4,COUNTIF(Raw!RZ51:SG51,6)=0),Raw!RV51&lt;&gt;4),OR(AND(Raw!RW51=4,COUNTIF(Raw!RZ51:SG51,7)=0),Raw!RW51&lt;&gt;4),OR(AND(Raw!RX51=4,COUNTIF(Raw!RZ51:SG51,8)=0),Raw!RX51&lt;&gt;4)),"",1)))</f>
        <v/>
      </c>
      <c r="AY51" t="str">
        <f>IF(A51=0,"",IF(COUNTA(Raw!SH51:ST51)=0,"",IF(AND(OR(AND(Raw!SH51=4,COUNTIF(Raw!SO51:ST51,1)=0),Raw!SH51&lt;&gt;4),OR(AND(Raw!SI51=4,COUNTIF(Raw!SO51:ST51,2)=0),Raw!SI51&lt;&gt;4),OR(AND(Raw!SJ51=4,COUNTIF(Raw!SO51:ST51,3)=0),Raw!SJ51&lt;&gt;4),OR(AND(Raw!SK51=4,COUNTIF(Raw!SO51:ST51,4)=0),Raw!SK51&lt;&gt;4),OR(AND(Raw!SL51=4,COUNTIF(Raw!SO51:ST51,5)=0),Raw!SL51&lt;&gt;4),OR(AND(Raw!SM51=4,COUNTIF(Raw!SO51:ST51,6)=0),Raw!SM51&lt;&gt;4)),"",1)))</f>
        <v/>
      </c>
      <c r="AZ51" t="str">
        <f>IF(A51=0,"",IF(COUNTA(Raw!SU51:TG51)=0,"",IF(AND(OR(AND(Raw!SU51=4,COUNTIF(Raw!TB51:TG51,1)=0),Raw!SU51&lt;&gt;4),OR(AND(Raw!SV51=4,COUNTIF(Raw!TB51:TG51,2)=0),Raw!SV51&lt;&gt;4),OR(AND(Raw!SW51=4,COUNTIF(Raw!TB51:TG51,3)=0),Raw!SW51&lt;&gt;4),OR(AND(Raw!SX51=4,COUNTIF(Raw!TB51:TG51,4)=0),Raw!SX51&lt;&gt;4),OR(AND(Raw!SY51=4,COUNTIF(Raw!TB51:TG51,5)=0),Raw!SY51&lt;&gt;4),OR(AND(Raw!SZ51=4,COUNTIF(Raw!TB51:TG51,6)=0),Raw!SZ51&lt;&gt;4)),"",1)))</f>
        <v/>
      </c>
      <c r="BA51" t="str">
        <f>IF(A51=0,"",IF(COUNTA(Raw!TH51:TT51)=0,"",IF(AND(OR(AND(Raw!TH51=4,COUNTIF(Raw!TO51:TT51,1)=0),Raw!TH51&lt;&gt;4),OR(AND(Raw!TI51=4,COUNTIF(Raw!TO51:TT51,2)=0),Raw!TI51&lt;&gt;4),OR(AND(Raw!TJ51=4,COUNTIF(Raw!TO51:TT51,3)=0),Raw!TJ51&lt;&gt;4),OR(AND(Raw!TK51=4,COUNTIF(Raw!TO51:TT51,4)=0),Raw!TK51&lt;&gt;4),OR(AND(Raw!TL51=4,COUNTIF(Raw!TO51:TT51,5)=0),Raw!TL51&lt;&gt;4),OR(AND(Raw!TM51=4,COUNTIF(Raw!TO51:TT51,6)=0),Raw!TM51&lt;&gt;4)),"",1)))</f>
        <v/>
      </c>
      <c r="BB51" t="str">
        <f>IF(A51=0,"",IF(COUNTA(Raw!TU51:UI51)=0,"",IF(AND(OR(AND(Raw!TU51=4,COUNTIF(Raw!UC51:UI51,1)=0),Raw!TU51&lt;&gt;4),OR(AND(Raw!TV51=4,COUNTIF(Raw!UC51:UI51,2)=0),Raw!TV51&lt;&gt;4),OR(AND(Raw!TW51=4,COUNTIF(Raw!UC51:UI51,3)=0),Raw!TW51&lt;&gt;4),OR(AND(Raw!TX51=4,COUNTIF(Raw!UC51:UI51,4)=0),Raw!TX51&lt;&gt;4),OR(AND(Raw!TY51=4,COUNTIF(Raw!UC51:UI51,5)=0),Raw!TY51&lt;&gt;4),OR(AND(Raw!TZ51=4,COUNTIF(Raw!UC51:UI51,6)=0),Raw!TZ51&lt;&gt;4),OR(AND(Raw!UA51=4,COUNTIF(Raw!UC51:UI51,7)=0),Raw!UA51&lt;&gt;4)),"",1)))</f>
        <v/>
      </c>
      <c r="BC51" t="str">
        <f>IF(A51=0,"",IF(COUNTA(Raw!UJ51:UV51)=0,"",IF(AND(OR(AND(Raw!UJ51=4,COUNTIF(Raw!UQ51:UV51,1)=0),Raw!UJ51&lt;&gt;4),OR(AND(Raw!UK51=4,COUNTIF(Raw!UQ51:UV51,2)=0),Raw!UK51&lt;&gt;4),OR(AND(Raw!UL51=4,COUNTIF(Raw!UQ51:UV51,3)=0),Raw!UL51&lt;&gt;4),OR(AND(Raw!UM51=4,COUNTIF(Raw!UQ51:UV51,4)=0),Raw!UM51&lt;&gt;4),OR(AND(Raw!UN51=4,COUNTIF(Raw!UQ51:UV51,5)=0),Raw!UN51&lt;&gt;4),OR(AND(Raw!UO51=4,COUNTIF(Raw!UQ51:UV51,6)=0),Raw!UO51&lt;&gt;4)),"",1)))</f>
        <v/>
      </c>
      <c r="BD51" t="str">
        <f>IF(A51=0,"",IF(COUNTA(Raw!UW51:VG51)=0,"",IF(AND(OR(AND(Raw!UW51=4,COUNTIF(Raw!VC51:VG51,1)=0),Raw!UW51&lt;&gt;4),OR(AND(Raw!UX51=4,COUNTIF(Raw!VC51:VG51,2)=0),Raw!UX51&lt;&gt;4),OR(AND(Raw!UY51=4,COUNTIF(Raw!VC51:VG51,3)=0),Raw!UY51&lt;&gt;4),OR(AND(Raw!UZ51=4,COUNTIF(Raw!VC51:VG51,4)=0),Raw!UZ51&lt;&gt;4),OR(AND(Raw!VA51=4,COUNTIF(Raw!VC51:VG51,5)=0),Raw!VA51&lt;&gt;4)),"",1)))</f>
        <v/>
      </c>
      <c r="BE51" t="str">
        <f>IF(A51=0,"",IF(COUNTA(Raw!VH51:VP51)=0,"",
IF(AND(
OR(AND(Raw!VH51=4,COUNTIF(Raw!VM51:VP51,1)=0),Raw!VH51&lt;&gt;4),
OR(AND(Raw!VI51=4,COUNTIF(Raw!VM51:VP51,2)=0),Raw!VI51&lt;&gt;4),
OR(AND(Raw!VJ51=4,COUNTIF(Raw!VM51:VP51,3)=0),Raw!VJ51&lt;&gt;4),
OR(AND(Raw!VK51=4,COUNTIF(Raw!VM51:VP51,4)=0),Raw!VK51&lt;&gt;4)
),"",1)))</f>
        <v/>
      </c>
      <c r="BF51" t="str">
        <f>IF(A51=0,"",IF(COUNTA(Raw!VQ51:WK51)=0,"",
IF(AND(
OR(AND(Raw!VQ51=4,COUNTIF(Raw!WB51:WK51,1)=0),Raw!VQ51&lt;&gt;4),
OR(AND(Raw!VR51=4,COUNTIF(Raw!WB51:WK51,2)=0),Raw!VR51&lt;&gt;4),
OR(AND(Raw!VS51=4,COUNTIF(Raw!WB51:WK51,3)=0),Raw!VS51&lt;&gt;4),
OR(AND(Raw!VT51=4,COUNTIF(Raw!WB51:WK51,4)=0),Raw!VT51&lt;&gt;4),
OR(AND(Raw!VU51=4,COUNTIF(Raw!WB51:WK51,5)=0),Raw!VU51&lt;&gt;4),
OR(AND(Raw!VV51=4,COUNTIF(Raw!WB51:WK51,6)=0),Raw!VV51&lt;&gt;4),
OR(AND(Raw!VW51=4,COUNTIF(Raw!WB51:WK51,7)=0),Raw!VW51&lt;&gt;4),
OR(AND(Raw!VX51=4,COUNTIF(Raw!WB51:WK51,8)=0),Raw!VX51&lt;&gt;4),
OR(AND(Raw!VY51=4,COUNTIF(Raw!WB51:WK51,9)=0),Raw!VX51&lt;&gt;4),
OR(AND(Raw!VZ51=4,COUNTIF(Raw!WB51:WK51,10)=0),Raw!VZ51&lt;&gt;4)
),"",1)))</f>
        <v/>
      </c>
      <c r="BG51" t="str">
        <f>IF(A51=0,"",IF(COUNTA(Raw!WL51:XB51)=0,"",
IF(AND(
OR(AND(Raw!WL51=4,COUNTIF(Raw!WU51:XB51,1)=0),Raw!WL51&lt;&gt;4),
OR(AND(Raw!WM51=4,COUNTIF(Raw!WU51:XB51,2)=0),Raw!WM51&lt;&gt;4),
OR(AND(Raw!WN51=4,COUNTIF(Raw!WU51:XB51,3)=0),Raw!WN51&lt;&gt;4),
OR(AND(Raw!WO51=4,COUNTIF(Raw!WU51:XB51,4)=0),Raw!WO51&lt;&gt;4),
OR(AND(Raw!WP51=4,COUNTIF(Raw!WU51:XB51,5)=0),Raw!WP51&lt;&gt;4),
OR(AND(Raw!WQ51=4,COUNTIF(Raw!WU51:XB51,6)=0),Raw!WQ51&lt;&gt;4),
OR(AND(Raw!WR51=4,COUNTIF(Raw!WU51:XB51,7)=0),Raw!WR51&lt;&gt;4),
OR(AND(Raw!WS51=4,COUNTIF(Raw!WU51:XB51,8)=0),Raw!WS51&lt;&gt;4)
),"",1)))</f>
        <v/>
      </c>
      <c r="BH51" t="str">
        <f>IF(A51=0,"",IF(COUNTA(Raw!XC51:XK51)=0,"",
IF(AND(
OR(AND(Raw!XC51=4,COUNTIF(Raw!XH51:XK51,1)=0),Raw!XC51&lt;&gt;4),
OR(AND(Raw!XD51=4,COUNTIF(Raw!XH51:XK51,2)=0),Raw!XD51&lt;&gt;4),
OR(AND(Raw!XE51=4,COUNTIF(Raw!XH51:XK51,3)=0),Raw!XE51&lt;&gt;4),
OR(AND(Raw!XF51=4,COUNTIF(Raw!XH51:XK51,4)=0),Raw!XF51&lt;&gt;4)
),"",1)))</f>
        <v/>
      </c>
      <c r="BI51" t="str">
        <f>IF(A51=0,"",IF(COUNTA(Raw!XL51:XT51)=0,"",
IF(AND(
OR(AND(Raw!XL51=4,COUNTIF(Raw!XQ51:XT51,1)=0),Raw!XL51&lt;&gt;4),
OR(AND(Raw!XM51=4,COUNTIF(Raw!XQ51:XT51,2)=0),Raw!XM51&lt;&gt;4),
OR(AND(Raw!XN51=4,COUNTIF(Raw!XQ51:XT51,3)=0),Raw!XN51&lt;&gt;4),
OR(AND(Raw!XO51=4,COUNTIF(Raw!XQ51:XT51,4)=0),Raw!XO51&lt;&gt;4)
),"",1)))</f>
        <v/>
      </c>
      <c r="BJ51" t="str">
        <f>IF(A51=0,"",IF(COUNTA(Raw!XU51:YI51)=0,"",
IF(AND(
OR(AND(Raw!XU51=4,COUNTIF(Raw!YC51:YI51,1)=0),Raw!XU51&lt;&gt;4),
OR(AND(Raw!XV51=4,COUNTIF(Raw!YC51:YI51,2)=0),Raw!XV51&lt;&gt;4),
OR(AND(Raw!XW51=4,COUNTIF(Raw!YC51:YI51,3)=0),Raw!XW51&lt;&gt;4),
OR(AND(Raw!XX51=4,COUNTIF(Raw!YC51:YI51,4)=0),Raw!XX51&lt;&gt;4),
OR(AND(Raw!XY51=4,COUNTIF(Raw!YC51:YI51,5)=0),Raw!XY51&lt;&gt;4),
OR(AND(Raw!XZ51=4,COUNTIF(Raw!YC51:YI51,6)=0),Raw!XZ51&lt;&gt;4),
OR(AND(Raw!YA51=4,COUNTIF(Raw!YC51:YI51,7)=0),Raw!YA51&lt;&gt;4)
),"",1)))</f>
        <v/>
      </c>
      <c r="BK51" t="str">
        <f>IF(A51=0,"",IF(COUNTA(Raw!YJ51:YR51)=0,"",
IF(AND(
OR(AND(Raw!YJ51=4,COUNTIF(Raw!YO51:YR51,1)=0),Raw!YJ51&lt;&gt;4),
OR(AND(Raw!YK51=4,COUNTIF(Raw!YO51:YR51,2)=0),Raw!YK51&lt;&gt;4),
OR(AND(Raw!YL51=4,COUNTIF(Raw!YO51:YR51,3)=0),Raw!YL51&lt;&gt;4),
OR(AND(Raw!YM51=4,COUNTIF(Raw!YO51:YR51,4)=0),Raw!YM51&lt;&gt;4)
),"",1)))</f>
        <v/>
      </c>
      <c r="BL51" t="str">
        <f>IF(A51=0,"",IF(COUNTA(Raw!YS51:YU51)=0,"",IF(AND(Raw!YS51=4,ISBLANK(Raw!YU51)),"",IF(AND(Raw!YS51&lt;&gt;4,ISBLANK(Raw!YU51)=FALSE),"",1))))</f>
        <v/>
      </c>
    </row>
    <row r="52" spans="1:64">
      <c r="A52" s="20">
        <f>Raw!A52</f>
        <v>0</v>
      </c>
      <c r="B52" s="19" t="str">
        <f>IF(A52=0,"",IF(AND(Raw!AC52=1,COUNTA(Raw!AR52:IC52)&gt;0,COUNTA(Raw!ID52:YU52)=0),"",IF(AND(Raw!AC52=2,COUNTA(Raw!AR52:IC52)=0,COUNTA(Raw!ID52:MV52)&gt;0,COUNTA(Raw!MW52:YU52)=0),"",IF(AND(Raw!AC52=3,COUNTA(Raw!AP52:MV52)=0,COUNTA(Raw!MW52:YU52)&gt;0),"",1))))</f>
        <v/>
      </c>
      <c r="C52" s="19" t="str">
        <f>IF(A52=0,"",IF(AND(Raw!AK52=1,ISBLANK(Raw!AM52)=FALSE,ISBLANK(Raw!AO52)),"",IF(AND(Raw!AK52=2,ISBLANK(Raw!AM52),ISBLANK(Raw!AO52)=FALSE),"",1)))</f>
        <v/>
      </c>
      <c r="D52" s="19" t="str">
        <f>IF(A52=0,"",IF(COUNTA(Raw!AS52:AZ52)=0,"",IF(AND(Raw!AS52+Raw!AT52=100,Raw!AU52+Raw!AV52=100,Raw!AW52+Raw!AX52=100,Raw!AY52+Raw!AZ52=100),"",1)))</f>
        <v/>
      </c>
      <c r="E52" s="19" t="str">
        <f>IF(A52=0,"",IF(ISBLANK(Raw!AQ52),"",IF(Raw!AQ52=1,"",1)))</f>
        <v/>
      </c>
      <c r="F52" s="19" t="str">
        <f>IF(A52=0,"",IF(ISBLANK(Raw!AR52),"",IF(AND(Raw!AR52&gt;=0,Raw!AR52&lt;=100),"",1)))</f>
        <v/>
      </c>
      <c r="G52" s="19" t="str">
        <f>IF(A52=0,"",IF(AND(ISBLANK(Raw!BA52),ISBLANK(Raw!AS52)),"",IF(AND(Raw!AS52&gt;0,ISBLANK(Raw!BA52)=FALSE),"",1)))</f>
        <v/>
      </c>
      <c r="H52" s="19" t="str">
        <f>IF(A52=0,"",IF(COUNTA(Raw!BA52:BH52)=0,"",IF(AND(Raw!BA52=0,COUNTA(Raw!BB52:BH52)=0),"",IF(AND(Raw!BA52&gt;0,COUNTA(Raw!BB52:BH52)&gt;0),"",1))))</f>
        <v/>
      </c>
      <c r="I52" s="19" t="str">
        <f>IF(A52=0,"",IF(AND(ISBLANK(Raw!BI52),ISBLANK(Raw!BJ52)),"",IF(AND(Raw!BI52=1,ISBLANK(Raw!BJ52)=FALSE),"",IF(AND(Raw!BI52=2,ISBLANK(Raw!BJ52)),"",1))))</f>
        <v/>
      </c>
      <c r="J52" s="19" t="str">
        <f>IF(A52=0,"",IF(AND(ISBLANK(Raw!AT52),COUNTBLANK(Raw!BK52:BQ52)),"",IF(AND(Raw!AT52&gt;0,COUNTA(Raw!BK52:BQ52)&gt;0),"",IF(AND(Raw!AT52=0,COUNTA(Raw!BK52:BQ52)=0),"",1))))</f>
        <v/>
      </c>
      <c r="K52" s="19" t="str">
        <f>IF(A52=0,"",IF(AND(ISBLANK(Raw!AS52),COUNTA(Raw!BR52:BX52)=0),"",IF(AND(Raw!AS52&gt;0,COUNTA(Raw!BR52:BX52)&gt;0),"",IF(AND(Raw!AS52=0,COUNTA(Raw!BR52:BX52)=0),"",1))))</f>
        <v/>
      </c>
      <c r="L52" s="19" t="str">
        <f>IF(A52=0,"",IF(AND(COUNTA(Raw!BK52:BX52)=0,COUNTA(Raw!BY52:CH52)=0),"",IF(AND(COUNTIF(Raw!BK52:BX52,1)&gt;0,COUNTA(Raw!BY52:CH52)&gt;0),"",IF(AND(COUNTIF(Raw!BK52:BX52,1)=0,COUNTA(Raw!BY52:CH52)=0),"",1))))</f>
        <v/>
      </c>
      <c r="M52" s="19" t="str">
        <f>IF(A52=0,"",IF(AND(COUNTA(Raw!BK52:BX52)=0,COUNTA(Raw!CI52:CR52)),"",IF(AND(COUNTIF(Raw!BK52:BX52,3)&gt;0,COUNTA(Raw!CI52:CR52)&gt;0),"",IF(AND(COUNTIF(Raw!BK52:BX52,3)=0,COUNTA(Raw!CI52:CR52)=0),"",1))))</f>
        <v/>
      </c>
      <c r="N52" s="19" t="str">
        <f>IF(A52=0,"",IF(COUNTA(Raw!CS52:DF52)=0,"",IF(AND(COUNTIF(Raw!CS52:CV52,1)=1,COUNTA(Raw!CW52:DA52)&gt;0,COUNTA(Raw!DB52:DF52)=0),"",IF(AND(COUNTIF(Raw!CS52:CV52,2)=1,COUNTA(Raw!CW52:DA52)=0,COUNTA(Raw!DB52:DF52)&gt;0),"",IF(AND(COUNTA(Raw!CS52:CV52)&gt;0,COUNTA(Raw!CW52:DF52)=0),"",1)))))</f>
        <v/>
      </c>
      <c r="O52" s="19" t="str">
        <f>IF(A52=0,"",IF(COUNTA(Raw!DG52:DP52)=0,"",IF(AND(COUNTIF(Raw!BK52:BQ52,1)&gt;0,OR(COUNTIF(Raw!DG52:DP52,1)=1,COUNTIF(Raw!DG52:DP52,2)=1,COUNTIF(Raw!DG52:DP52,3)=1)),"",IF(AND(COUNTIF(Raw!BK52:BQ52,1)=0,AND(COUNTIF(Raw!DG52:DP52,1)=0,COUNTIF(Raw!DG52:DP52,2)=0,COUNTIF(Raw!DG52:DP52,3)=0)),"",1))))</f>
        <v/>
      </c>
      <c r="P52" s="19" t="str">
        <f>IF(A52=0,"",IF(COUNTA(Raw!DG52:DR52)=0,"",IF(AND(COUNTIF(Raw!DG52:DP52,4)=1,ISBLANK(Raw!DQ52)=FALSE,ISBLANK(Raw!DR52)),"",IF(AND(COUNTIF(Raw!DG52:DP52,7)=1,ISBLANK(Raw!DQ52),ISBLANK(Raw!DR52)=FALSE),"",IF(AND(COUNTA(Raw!DG52:DP52)&gt;0,COUNTIF(Raw!DG52:DP52,4)=0,COUNTIF(Raw!DG52:DP52,7)=0,COUNTA(Raw!DQ52:DR52)=0),"",1)))))</f>
        <v/>
      </c>
      <c r="Q52" s="19" t="str">
        <f>IF(A52=0,"",IF(AND(COUNTA(Raw!DS52:DU52)=0,COUNTA(Raw!BK52:BQ52)=0),"",IF(AND(COUNTIF(Raw!BK52:BQ52,1)&gt;0,COUNTA(Raw!DS52:DU52)&gt;0),"",IF(AND(COUNTIF(Raw!BK52:BQ52,1)=0,COUNTA(Raw!DS52:DU52)=0),"",1))))</f>
        <v/>
      </c>
      <c r="R52" s="19" t="str">
        <f>IF(A52=0,"",IF(AND(ISBLANK(Raw!AT52),ISBLANK(Raw!EJ52)),"",IF(AND(Raw!AT52&gt;0,ISBLANK(Raw!EJ52)=FALSE,Raw!EJ52&gt;=0,Raw!EJ52&lt;=7),"",IF(AND(Raw!AT52=0,ISBLANK(Raw!EJ52)),"",1))))</f>
        <v/>
      </c>
      <c r="S52" t="str">
        <f>IF(A52=0,"",IF(AND(ISBLANK(Raw!AS52),ISBLANK(Raw!EK52)),"",IF(AND(Raw!AS52&gt;0,ISBLANK(Raw!EK52)=FALSE),"",IF(AND(Raw!AS52=0,ISBLANK(Raw!EK52)),"",1))))</f>
        <v/>
      </c>
      <c r="T52" s="19" t="str">
        <f>IF(A52=0,"",IF(AND(ISBLANK(Raw!AT52),COUNTA(Raw!EL52:EQ52)=0),"",IF(AND(Raw!AT52&gt;0,COUNTA(Raw!EL52:EQ52)&gt;0),"",IF(AND(Raw!AT52=0,COUNTA(Raw!EL52:EQ52)=0),"",1))))</f>
        <v/>
      </c>
      <c r="U52" t="str">
        <f>IF(A52=0,"",IF(AND(ISBLANK(Raw!AT52),COUNTA(Raw!ER52:EU52)=0),"",IF(AND(Raw!AT52&gt;0,COUNTA(Raw!ER52:EU52)&gt;0),"",IF(AND(Raw!AT52=0,COUNTA(Raw!ER52:EU52)=0),"",1))))</f>
        <v/>
      </c>
      <c r="V52" t="str">
        <f>IF(A52=0,"",IF(AND(ISBLANK(Raw!AS52),COUNTA(Raw!EV52:FA52)=0),"",IF(AND(Raw!AS52&gt;0,COUNTA(Raw!EV52:FA52)&gt;0),"",IF(AND(Raw!AS52=0,COUNTA(Raw!EV52:FA52)=0),"",1))))</f>
        <v/>
      </c>
      <c r="W52" t="str">
        <f>IF(A52=0,"",IF(AND(ISBLANK(Raw!AS52),COUNTA(Raw!FB52:FE52)=0),"",IF(AND(Raw!AS52&gt;0,COUNTA(Raw!FB52:FE52)&gt;0),"",IF(AND(Raw!AS52=0,COUNTA(Raw!FB52:FE52)=0),"",1))))</f>
        <v/>
      </c>
      <c r="X52" t="str">
        <f>IF(A52=0,"",IF(AND(ISBLANK(Raw!AT52),COUNTA(Raw!FF52:FI52)=0),"",IF(AND(Raw!AT52&gt;0,COUNTA(Raw!FF52:FI52)&gt;0),"",IF(AND(Raw!AT52=0,COUNTA(Raw!FF52:FI52)=0),"",1))))</f>
        <v/>
      </c>
      <c r="Y52" t="str">
        <f>IF(A52=0,"",IF(AND(ISBLANK(Raw!AS52),COUNTA(Raw!FJ52:FM52)=0),"",IF(AND(Raw!AS52&gt;0,COUNTA(Raw!FJ52:FM52)&gt;0),"",IF(AND(Raw!AS52=0,COUNTA(Raw!FJ52:FM52)=0),"",1))))</f>
        <v/>
      </c>
      <c r="Z52" t="str">
        <f>IF(A52=0,"",IF(AND(COUNTA(Raw!FN52:FT52)=0,ISBLANK(Raw!FU52)),"",IF(AND(COUNTIF(Raw!FN52:FT52,1)&gt;0,ISBLANK(Raw!FU52)=FALSE),"",IF(AND(COUNTIF(Raw!FN52:FT52,1)=0,ISBLANK(Raw!FU52)),"",1))))</f>
        <v/>
      </c>
      <c r="AA52" s="19" t="str">
        <f>IF(A52=0,"",IF(AND(ISBLANK(Raw!BI52),COUNTA(Raw!FV52:GH52)=0),"",IF(AND(Raw!BI52&lt;&gt;1,COUNTIF(Raw!FV52:GH52,6)=0),"",IF(Raw!BI52=1,"",1))))</f>
        <v/>
      </c>
      <c r="AB52" t="str">
        <f>IF(A52=0,"",IF(AND(ISBLANK(Raw!GI52),COUNTA(Raw!GJ52:GQ52)=0),"",IF(AND(Raw!GI52=1,COUNTA(Raw!GJ52:GQ52)&gt;0),"",IF(AND(Raw!GI52=2,COUNTA(Raw!GJ52:GQ52)=0),"",1))))</f>
        <v/>
      </c>
      <c r="AC52" s="19" t="str">
        <f>IF(A52=0,"",IF(AND(COUNTA(Raw!GY52:HF52)=0,ISBLANK(Raw!HG52)),"",IF(AND(OR(COUNTIF(Raw!GY52:HE52,1)&gt;0,COUNTIF(Raw!GY52:HE52,2)&gt;0),ISBLANK(Raw!HG52)=FALSE),"",IF(AND(COUNTA(Raw!GY52:HF52)&gt;0,ISBLANK(Raw!HG52),COUNTIF(Raw!GY52:HE52,1)=0,COUNTIF(Raw!GY52:HE52,2)=0),"",1))))</f>
        <v/>
      </c>
      <c r="AD52" s="19" t="str">
        <f>IF(A52=0,"",IF(COUNTA(Raw!HU52:IB52)=0,"",IF(AND(Raw!AK52&lt;&gt;2,COUNTIF(Raw!HU52:IA52,2)=0,COUNTIF(Raw!HU52:IA52,3)=0),"",IF(Raw!AK52=2,"",1))))</f>
        <v/>
      </c>
      <c r="AE52" s="19" t="str">
        <f>IF(A52=0,"",IF(AND(Raw!AK52=2,ISBLANK(Raw!IC52)=FALSE),"",IF(AND(Raw!AK52&lt;&gt;2,ISBLANK(Raw!IC52)),"",1)))</f>
        <v/>
      </c>
      <c r="AF52" s="19" t="str">
        <f>IF(A52=0,"",IF(COUNTA(Raw!ID52:IF52)=0,"",IF(AND(MATCH(2023-Raw!ID52,Code!$A$3:$A$12,1)=Raw!IF52,2023-Raw!ID52=Raw!IE52),"",1)))</f>
        <v/>
      </c>
      <c r="AG52" s="19" t="str">
        <f>IF(A52=0,"",IF(COUNTA(Raw!IG52:II52)=0,"",IF(AND(Raw!IG52=4,ISBLANK(Raw!II52)=FALSE),"",IF(AND(Raw!IG52&lt;&gt;4,ISBLANK(Raw!II52)),"",1))))</f>
        <v/>
      </c>
      <c r="AH52" s="19" t="str">
        <f>IF(A52=0,"",IF(COUNTA(Raw!IJ52:IM52)=0,"",IF(AND(Raw!IJ52=1,ISBLANK(Raw!IK52)=FALSE),"",IF(AND(Raw!IJ52=2,COUNTA(Raw!IK52:IM52)&gt;0),"",1))))</f>
        <v/>
      </c>
      <c r="AI52" s="19" t="str">
        <f>IF(A52=0,"",IF(COUNTA(Raw!IK52:IM52)=0,"",IF(AND(Raw!IK52=1,ISBLANK(Raw!IL52)=FALSE),"",IF(AND(Raw!IK52=2,COUNTA(Raw!IL52:IM52)=0),"",1))))</f>
        <v/>
      </c>
      <c r="AJ52" s="19" t="str">
        <f>IF(A52=0,"",IF(COUNTA(Raw!JD52:JJ52)=0,"",IF(AND(Raw!JD52&gt;600,COUNTA(Raw!JE52:JI52)&gt;0),"",IF(AND(Raw!JD52&lt;=600,COUNTA(Raw!JE52:JJ52)=0),"",1))))</f>
        <v/>
      </c>
      <c r="AK52" s="19" t="str">
        <f>IF(A52=0,"",IF(COUNTA(Raw!JK52:KA52)=0,"",IF(AND(Raw!JK52=1,COUNTA(Raw!JM52:JV52)&gt;0),"",IF(AND(Raw!JK52=3,COUNTA(Raw!JM52:JV52)&gt;0,COUNTA(Raw!JW52:KA52)=0),"",IF(AND(ISBLANK(Raw!JK52)=FALSE,Raw!JK52&lt;&gt;1,Raw!JK52&lt;&gt;3,COUNTA(Raw!JM52:KA52)=0),"",1)))))</f>
        <v/>
      </c>
      <c r="AL52" s="19" t="str">
        <f>IF(A52=0,"",IF(COUNTA(Raw!JW52:KA52)=0,"",IF(AND(COUNTIF(Raw!JW52:JZ52,4)=0,COUNTA(Raw!JW52:JZ52)&gt;0,ISBLANK(Raw!KA52)=FALSE),"",IF(AND(COUNTIF(Raw!JW52:KA52,4)&gt;0,ISBLANK(Raw!KA52)),"",1))))</f>
        <v/>
      </c>
      <c r="AM52" s="19" t="str">
        <f>IF(A52=0,"",IF(COUNTA(Raw!KT52:KU52)=0,"",IF(AND(Raw!KT52=1,ISBLANK(Raw!KU52)=FALSE),"",IF(AND(Raw!KT52=2,ISBLANK(Raw!KU52)),"",1))))</f>
        <v/>
      </c>
      <c r="AN52" s="19" t="str">
        <f>IF(A52=0,"",IF(COUNTA(Raw!KX52:LF52)=0,"",IF(AND(COUNTIF(Raw!KX52:LB52,5)=1,COUNTA(Raw!KX52:LB52)=1,COUNTA(Raw!LC52:LF52)=0),"",IF(AND(COUNTIF(Raw!KX52:LB52,5)=0,COUNTA(Raw!KX52:LB52)&gt;0,COUNTA(Raw!LC52:LF52)&gt;0),"",1))))</f>
        <v/>
      </c>
      <c r="AO52" s="19" t="str">
        <f>IF(A52=0,"",IF(COUNTA(Raw!LM52:LU52)=0,"",IF(AND(Raw!LM52=1,ISBLANK(Raw!LN52)=FALSE,COUNTA(Raw!LO52:LU52)&gt;0),"",IF(AND(Raw!LM52=2,COUNTA(Raw!LN52:LU52)=0),"",1))))</f>
        <v/>
      </c>
      <c r="AP52" s="19" t="str">
        <f>IF(A52=0,"",IF(COUNTA(Raw!MY52:OG52)=0,"",IF(AND(Raw!MY52=2,COUNTA(Raw!MZ52:OG52)=0),"",IF(AND(Raw!MY52=1,COUNTA(Raw!MZ52:OG52)&gt;0),"",1))))</f>
        <v/>
      </c>
      <c r="AQ52" s="19" t="str">
        <f>IF(A52=0,"",IF(COUNTA(Raw!NC52:NW52)=0,"",IF(AND(COUNTIF(Raw!NC52:NG52,3)&gt;0,COUNTA(Raw!NH52:NQ52)&gt;0),"",IF(AND(COUNTA(Raw!NC52:NG52)&gt;0,COUNTIF(Raw!NC52:NG52,3)=0,COUNTA(Raw!NH52:NW52)=0),"",1))))</f>
        <v/>
      </c>
      <c r="AR52" s="19" t="str">
        <f>IF(A52=0,"",IF(COUNTA(Raw!NH52:NW52)=0,"",IF(AND(COUNTIF(Raw!NH52:NQ52,10)&gt;0,COUNTA(Raw!NR52:NW52)&gt;0),"",IF(AND(COUNTA(Raw!NH52:NQ52)&gt;0,COUNTIF(Raw!NH52:NQ52,10)=0,COUNTA(Raw!NR52:NY52)=0),"",1))))</f>
        <v/>
      </c>
      <c r="AS52" s="19" t="str">
        <f>IF(A52=0,"",IF(COUNTA(Raw!NY52:OG52)=0,"",IF(AND(Raw!NY52=1,COUNTA(Raw!NZ52:OG52)&gt;0),"",IF(AND(Raw!NY52=2,COUNTA(Raw!NZ52:OG52)=0),"",1))))</f>
        <v/>
      </c>
      <c r="AT52" s="19" t="str">
        <f>IF(A52=0,"",IF(COUNTA(Raw!OH52:OY52)=0,"",IF(AND(Raw!OH52=1,COUNTA(Raw!OI52:OY52)&gt;0),"",IF(AND(Raw!OH52=2,COUNTA(Raw!OI52:OY52)=0),"",1))))</f>
        <v/>
      </c>
      <c r="AU52" s="19" t="str">
        <f>IF(A52=0,"",IF(COUNTA(Raw!PR52:QB52)=0,"",
IF(AND(OR(AND(COUNTIF(Raw!PR52:QB52,1)=1,COUNTA(Raw!QI52:QY52)&gt;0),AND(COUNTIF(Raw!PR52:QB52,1)=0,COUNTA(Raw!QI52:QY52)=0)),OR(AND(COUNTIF(Raw!PR52:QB52,2)=1,COUNTA(Raw!QZ52:RP52)&gt;0),AND(COUNTIF(Raw!PR52:QB52,2)=0,COUNTA(Raw!QZ52:RP52)=0)),OR(AND(COUNTIF(Raw!PR52:QB52,3)=1,COUNTA(Raw!RQ52:SG52)&gt;0),AND(COUNTIF(Raw!PR52:QB52,3)=0,COUNTA(Raw!RQ52:SG52)=0)),OR(AND(COUNTIF(Raw!PR52:QB52,4)=1,COUNTA(Raw!SH52:ST52)&gt;0),AND(COUNTIF(Raw!PR52:QB52,4)=0,COUNTA(Raw!SH52:ST52)=0)),OR(AND(COUNTIF(Raw!PR52:QB52,5)=1,COUNTA(Raw!SU52:TG52)&gt;0),AND(COUNTIF(Raw!PR52:QB52,5)=0,COUNTA(Raw!SU52:TG52)=0)),OR(AND(COUNTIF(Raw!PR52:QB52,6)=1,COUNTA(Raw!TH52:TT52)&gt;0),AND(COUNTIF(Raw!PR52:QB52,6)=0,COUNTA(Raw!TH52:TT52)=0)),OR(AND(COUNTIF(Raw!PR52:QB52,7)=1,COUNTA(Raw!TU52:UI52)&gt;0),AND(COUNTIF(Raw!PR52:QB52,7)=0,COUNTA(Raw!TU52:UI52)=0)),OR(AND(COUNTIF(Raw!PR52:QB52,8)=1,COUNTA(Raw!UJ52:UV52)&gt;0),AND(COUNTIF(Raw!PR52:QB52,8)=0,COUNTA(Raw!UJ52:UV52)=0)),OR(AND(COUNTIF(Raw!PR52:QB52,9)=1,COUNTA(Raw!UW52:VG52)&gt;0),AND(COUNTIF(Raw!PR52:QB52,9)=0,COUNTA(Raw!UW52:VG52)=0)),OR(AND(COUNTIF(Raw!PR52:QB52,10)=1,COUNTA(Raw!VH52:VP52)&gt;0),AND(COUNTIF(Raw!PR52:QB52,10)=0,COUNTA(Raw!VH52:VP52)=0)),OR(AND(COUNTIF(Raw!PR52:QB52,11)=1,COUNTA(Raw!VQ52:WK52)&gt;0),AND(COUNTIF(Raw!PR52:QB52,11)=0,COUNTA(Raw!VQ52:WK52)=0))),"",1)))</f>
        <v/>
      </c>
      <c r="AV52" s="19" t="str">
        <f>IF(A52=0,"",IF(COUNTA(Raw!QI52:QY52)=0,"",IF(AND(OR(AND(Raw!QI52=4,COUNTIF(Raw!QR52:QY52,1)=0),Raw!QI52&lt;&gt;4),OR(AND(Raw!QJ52=4,COUNTIF(Raw!QR52:QY52,2)=0),Raw!QJ52&lt;&gt;4),OR(AND(Raw!QK52=4,COUNTIF(Raw!QR52:QY52,3)=0),Raw!QK52&lt;&gt;4),OR(AND(Raw!QL52=4,COUNTIF(Raw!QR52:QY52,4)=0),Raw!QL52&lt;&gt;4),OR(AND(Raw!QM52=4,COUNTIF(Raw!QR52:QY52,5)=0),Raw!QM52&lt;&gt;4),OR(AND(Raw!QN52=4,COUNTIF(Raw!QR52:QY52,6)=0),Raw!QN52&lt;&gt;4),OR(AND(Raw!QO52=4,COUNTIF(Raw!QR52:QY52,7)=0),Raw!QO52&lt;&gt;4),OR(AND(Raw!QP52=4,COUNTIF(Raw!QR52:QY52,8)=0),Raw!QP52&lt;&gt;4)),"",1)))</f>
        <v/>
      </c>
      <c r="AW52" t="str">
        <f>IF(A52=0,"",IF(COUNTA(Raw!QZ52:RP52)=0,"",IF(AND(OR(AND(Raw!QZ52=4,COUNTIF(Raw!RI52:RP52,1)=0),Raw!QZ52&lt;&gt;4),OR(AND(Raw!RA52=4,COUNTIF(Raw!RI52:RP52,2)=0),Raw!RA52&lt;&gt;4),OR(AND(Raw!RB52=4,COUNTIF(Raw!RI52:RP52,3)=0),Raw!RB52&lt;&gt;4),OR(AND(Raw!RC52=4,COUNTIF(Raw!RI52:RP52,4)=0),Raw!RC52&lt;&gt;4),OR(AND(Raw!RD52=4,COUNTIF(Raw!RI52:RP52,5)=0),Raw!RD52&lt;&gt;4),OR(AND(Raw!RE52=4,COUNTIF(Raw!RI52:RP52,6)=0),Raw!RE52&lt;&gt;4),OR(AND(Raw!RF52=4,COUNTIF(Raw!RI52:RP52,7)=0),Raw!RF52&lt;&gt;4),OR(AND(Raw!RG52=4,COUNTIF(Raw!RI52:RP52,8)=0),Raw!RG52&lt;&gt;4)),"",1)))</f>
        <v/>
      </c>
      <c r="AX52" t="str">
        <f>IF(A52=0,"",IF(COUNTA(Raw!RQ52:SG52)=0,"",IF(AND(OR(AND(Raw!RQ52=4,COUNTIF(Raw!RZ52:SG52,1)=0),Raw!RQ52&lt;&gt;4),OR(AND(Raw!RR52=4,COUNTIF(Raw!RZ52:SG52,2)=0),Raw!RR52&lt;&gt;4),OR(AND(Raw!RS52=4,COUNTIF(Raw!RZ52:SG52,3)=0),Raw!RS52&lt;&gt;4),OR(AND(Raw!RT52=4,COUNTIF(Raw!RZ52:SG52,4)=0),Raw!RT52&lt;&gt;4),OR(AND(Raw!RU52=4,COUNTIF(Raw!RZ52:SG52,5)=0),Raw!RU52&lt;&gt;4),OR(AND(Raw!RV52=4,COUNTIF(Raw!RZ52:SG52,6)=0),Raw!RV52&lt;&gt;4),OR(AND(Raw!RW52=4,COUNTIF(Raw!RZ52:SG52,7)=0),Raw!RW52&lt;&gt;4),OR(AND(Raw!RX52=4,COUNTIF(Raw!RZ52:SG52,8)=0),Raw!RX52&lt;&gt;4)),"",1)))</f>
        <v/>
      </c>
      <c r="AY52" t="str">
        <f>IF(A52=0,"",IF(COUNTA(Raw!SH52:ST52)=0,"",IF(AND(OR(AND(Raw!SH52=4,COUNTIF(Raw!SO52:ST52,1)=0),Raw!SH52&lt;&gt;4),OR(AND(Raw!SI52=4,COUNTIF(Raw!SO52:ST52,2)=0),Raw!SI52&lt;&gt;4),OR(AND(Raw!SJ52=4,COUNTIF(Raw!SO52:ST52,3)=0),Raw!SJ52&lt;&gt;4),OR(AND(Raw!SK52=4,COUNTIF(Raw!SO52:ST52,4)=0),Raw!SK52&lt;&gt;4),OR(AND(Raw!SL52=4,COUNTIF(Raw!SO52:ST52,5)=0),Raw!SL52&lt;&gt;4),OR(AND(Raw!SM52=4,COUNTIF(Raw!SO52:ST52,6)=0),Raw!SM52&lt;&gt;4)),"",1)))</f>
        <v/>
      </c>
      <c r="AZ52" t="str">
        <f>IF(A52=0,"",IF(COUNTA(Raw!SU52:TG52)=0,"",IF(AND(OR(AND(Raw!SU52=4,COUNTIF(Raw!TB52:TG52,1)=0),Raw!SU52&lt;&gt;4),OR(AND(Raw!SV52=4,COUNTIF(Raw!TB52:TG52,2)=0),Raw!SV52&lt;&gt;4),OR(AND(Raw!SW52=4,COUNTIF(Raw!TB52:TG52,3)=0),Raw!SW52&lt;&gt;4),OR(AND(Raw!SX52=4,COUNTIF(Raw!TB52:TG52,4)=0),Raw!SX52&lt;&gt;4),OR(AND(Raw!SY52=4,COUNTIF(Raw!TB52:TG52,5)=0),Raw!SY52&lt;&gt;4),OR(AND(Raw!SZ52=4,COUNTIF(Raw!TB52:TG52,6)=0),Raw!SZ52&lt;&gt;4)),"",1)))</f>
        <v/>
      </c>
      <c r="BA52" t="str">
        <f>IF(A52=0,"",IF(COUNTA(Raw!TH52:TT52)=0,"",IF(AND(OR(AND(Raw!TH52=4,COUNTIF(Raw!TO52:TT52,1)=0),Raw!TH52&lt;&gt;4),OR(AND(Raw!TI52=4,COUNTIF(Raw!TO52:TT52,2)=0),Raw!TI52&lt;&gt;4),OR(AND(Raw!TJ52=4,COUNTIF(Raw!TO52:TT52,3)=0),Raw!TJ52&lt;&gt;4),OR(AND(Raw!TK52=4,COUNTIF(Raw!TO52:TT52,4)=0),Raw!TK52&lt;&gt;4),OR(AND(Raw!TL52=4,COUNTIF(Raw!TO52:TT52,5)=0),Raw!TL52&lt;&gt;4),OR(AND(Raw!TM52=4,COUNTIF(Raw!TO52:TT52,6)=0),Raw!TM52&lt;&gt;4)),"",1)))</f>
        <v/>
      </c>
      <c r="BB52" t="str">
        <f>IF(A52=0,"",IF(COUNTA(Raw!TU52:UI52)=0,"",IF(AND(OR(AND(Raw!TU52=4,COUNTIF(Raw!UC52:UI52,1)=0),Raw!TU52&lt;&gt;4),OR(AND(Raw!TV52=4,COUNTIF(Raw!UC52:UI52,2)=0),Raw!TV52&lt;&gt;4),OR(AND(Raw!TW52=4,COUNTIF(Raw!UC52:UI52,3)=0),Raw!TW52&lt;&gt;4),OR(AND(Raw!TX52=4,COUNTIF(Raw!UC52:UI52,4)=0),Raw!TX52&lt;&gt;4),OR(AND(Raw!TY52=4,COUNTIF(Raw!UC52:UI52,5)=0),Raw!TY52&lt;&gt;4),OR(AND(Raw!TZ52=4,COUNTIF(Raw!UC52:UI52,6)=0),Raw!TZ52&lt;&gt;4),OR(AND(Raw!UA52=4,COUNTIF(Raw!UC52:UI52,7)=0),Raw!UA52&lt;&gt;4)),"",1)))</f>
        <v/>
      </c>
      <c r="BC52" t="str">
        <f>IF(A52=0,"",IF(COUNTA(Raw!UJ52:UV52)=0,"",IF(AND(OR(AND(Raw!UJ52=4,COUNTIF(Raw!UQ52:UV52,1)=0),Raw!UJ52&lt;&gt;4),OR(AND(Raw!UK52=4,COUNTIF(Raw!UQ52:UV52,2)=0),Raw!UK52&lt;&gt;4),OR(AND(Raw!UL52=4,COUNTIF(Raw!UQ52:UV52,3)=0),Raw!UL52&lt;&gt;4),OR(AND(Raw!UM52=4,COUNTIF(Raw!UQ52:UV52,4)=0),Raw!UM52&lt;&gt;4),OR(AND(Raw!UN52=4,COUNTIF(Raw!UQ52:UV52,5)=0),Raw!UN52&lt;&gt;4),OR(AND(Raw!UO52=4,COUNTIF(Raw!UQ52:UV52,6)=0),Raw!UO52&lt;&gt;4)),"",1)))</f>
        <v/>
      </c>
      <c r="BD52" t="str">
        <f>IF(A52=0,"",IF(COUNTA(Raw!UW52:VG52)=0,"",IF(AND(OR(AND(Raw!UW52=4,COUNTIF(Raw!VC52:VG52,1)=0),Raw!UW52&lt;&gt;4),OR(AND(Raw!UX52=4,COUNTIF(Raw!VC52:VG52,2)=0),Raw!UX52&lt;&gt;4),OR(AND(Raw!UY52=4,COUNTIF(Raw!VC52:VG52,3)=0),Raw!UY52&lt;&gt;4),OR(AND(Raw!UZ52=4,COUNTIF(Raw!VC52:VG52,4)=0),Raw!UZ52&lt;&gt;4),OR(AND(Raw!VA52=4,COUNTIF(Raw!VC52:VG52,5)=0),Raw!VA52&lt;&gt;4)),"",1)))</f>
        <v/>
      </c>
      <c r="BE52" t="str">
        <f>IF(A52=0,"",IF(COUNTA(Raw!VH52:VP52)=0,"",
IF(AND(
OR(AND(Raw!VH52=4,COUNTIF(Raw!VM52:VP52,1)=0),Raw!VH52&lt;&gt;4),
OR(AND(Raw!VI52=4,COUNTIF(Raw!VM52:VP52,2)=0),Raw!VI52&lt;&gt;4),
OR(AND(Raw!VJ52=4,COUNTIF(Raw!VM52:VP52,3)=0),Raw!VJ52&lt;&gt;4),
OR(AND(Raw!VK52=4,COUNTIF(Raw!VM52:VP52,4)=0),Raw!VK52&lt;&gt;4)
),"",1)))</f>
        <v/>
      </c>
      <c r="BF52" t="str">
        <f>IF(A52=0,"",IF(COUNTA(Raw!VQ52:WK52)=0,"",
IF(AND(
OR(AND(Raw!VQ52=4,COUNTIF(Raw!WB52:WK52,1)=0),Raw!VQ52&lt;&gt;4),
OR(AND(Raw!VR52=4,COUNTIF(Raw!WB52:WK52,2)=0),Raw!VR52&lt;&gt;4),
OR(AND(Raw!VS52=4,COUNTIF(Raw!WB52:WK52,3)=0),Raw!VS52&lt;&gt;4),
OR(AND(Raw!VT52=4,COUNTIF(Raw!WB52:WK52,4)=0),Raw!VT52&lt;&gt;4),
OR(AND(Raw!VU52=4,COUNTIF(Raw!WB52:WK52,5)=0),Raw!VU52&lt;&gt;4),
OR(AND(Raw!VV52=4,COUNTIF(Raw!WB52:WK52,6)=0),Raw!VV52&lt;&gt;4),
OR(AND(Raw!VW52=4,COUNTIF(Raw!WB52:WK52,7)=0),Raw!VW52&lt;&gt;4),
OR(AND(Raw!VX52=4,COUNTIF(Raw!WB52:WK52,8)=0),Raw!VX52&lt;&gt;4),
OR(AND(Raw!VY52=4,COUNTIF(Raw!WB52:WK52,9)=0),Raw!VX52&lt;&gt;4),
OR(AND(Raw!VZ52=4,COUNTIF(Raw!WB52:WK52,10)=0),Raw!VZ52&lt;&gt;4)
),"",1)))</f>
        <v/>
      </c>
      <c r="BG52" t="str">
        <f>IF(A52=0,"",IF(COUNTA(Raw!WL52:XB52)=0,"",
IF(AND(
OR(AND(Raw!WL52=4,COUNTIF(Raw!WU52:XB52,1)=0),Raw!WL52&lt;&gt;4),
OR(AND(Raw!WM52=4,COUNTIF(Raw!WU52:XB52,2)=0),Raw!WM52&lt;&gt;4),
OR(AND(Raw!WN52=4,COUNTIF(Raw!WU52:XB52,3)=0),Raw!WN52&lt;&gt;4),
OR(AND(Raw!WO52=4,COUNTIF(Raw!WU52:XB52,4)=0),Raw!WO52&lt;&gt;4),
OR(AND(Raw!WP52=4,COUNTIF(Raw!WU52:XB52,5)=0),Raw!WP52&lt;&gt;4),
OR(AND(Raw!WQ52=4,COUNTIF(Raw!WU52:XB52,6)=0),Raw!WQ52&lt;&gt;4),
OR(AND(Raw!WR52=4,COUNTIF(Raw!WU52:XB52,7)=0),Raw!WR52&lt;&gt;4),
OR(AND(Raw!WS52=4,COUNTIF(Raw!WU52:XB52,8)=0),Raw!WS52&lt;&gt;4)
),"",1)))</f>
        <v/>
      </c>
      <c r="BH52" t="str">
        <f>IF(A52=0,"",IF(COUNTA(Raw!XC52:XK52)=0,"",
IF(AND(
OR(AND(Raw!XC52=4,COUNTIF(Raw!XH52:XK52,1)=0),Raw!XC52&lt;&gt;4),
OR(AND(Raw!XD52=4,COUNTIF(Raw!XH52:XK52,2)=0),Raw!XD52&lt;&gt;4),
OR(AND(Raw!XE52=4,COUNTIF(Raw!XH52:XK52,3)=0),Raw!XE52&lt;&gt;4),
OR(AND(Raw!XF52=4,COUNTIF(Raw!XH52:XK52,4)=0),Raw!XF52&lt;&gt;4)
),"",1)))</f>
        <v/>
      </c>
      <c r="BI52" t="str">
        <f>IF(A52=0,"",IF(COUNTA(Raw!XL52:XT52)=0,"",
IF(AND(
OR(AND(Raw!XL52=4,COUNTIF(Raw!XQ52:XT52,1)=0),Raw!XL52&lt;&gt;4),
OR(AND(Raw!XM52=4,COUNTIF(Raw!XQ52:XT52,2)=0),Raw!XM52&lt;&gt;4),
OR(AND(Raw!XN52=4,COUNTIF(Raw!XQ52:XT52,3)=0),Raw!XN52&lt;&gt;4),
OR(AND(Raw!XO52=4,COUNTIF(Raw!XQ52:XT52,4)=0),Raw!XO52&lt;&gt;4)
),"",1)))</f>
        <v/>
      </c>
      <c r="BJ52" t="str">
        <f>IF(A52=0,"",IF(COUNTA(Raw!XU52:YI52)=0,"",
IF(AND(
OR(AND(Raw!XU52=4,COUNTIF(Raw!YC52:YI52,1)=0),Raw!XU52&lt;&gt;4),
OR(AND(Raw!XV52=4,COUNTIF(Raw!YC52:YI52,2)=0),Raw!XV52&lt;&gt;4),
OR(AND(Raw!XW52=4,COUNTIF(Raw!YC52:YI52,3)=0),Raw!XW52&lt;&gt;4),
OR(AND(Raw!XX52=4,COUNTIF(Raw!YC52:YI52,4)=0),Raw!XX52&lt;&gt;4),
OR(AND(Raw!XY52=4,COUNTIF(Raw!YC52:YI52,5)=0),Raw!XY52&lt;&gt;4),
OR(AND(Raw!XZ52=4,COUNTIF(Raw!YC52:YI52,6)=0),Raw!XZ52&lt;&gt;4),
OR(AND(Raw!YA52=4,COUNTIF(Raw!YC52:YI52,7)=0),Raw!YA52&lt;&gt;4)
),"",1)))</f>
        <v/>
      </c>
      <c r="BK52" t="str">
        <f>IF(A52=0,"",IF(COUNTA(Raw!YJ52:YR52)=0,"",
IF(AND(
OR(AND(Raw!YJ52=4,COUNTIF(Raw!YO52:YR52,1)=0),Raw!YJ52&lt;&gt;4),
OR(AND(Raw!YK52=4,COUNTIF(Raw!YO52:YR52,2)=0),Raw!YK52&lt;&gt;4),
OR(AND(Raw!YL52=4,COUNTIF(Raw!YO52:YR52,3)=0),Raw!YL52&lt;&gt;4),
OR(AND(Raw!YM52=4,COUNTIF(Raw!YO52:YR52,4)=0),Raw!YM52&lt;&gt;4)
),"",1)))</f>
        <v/>
      </c>
      <c r="BL52" t="str">
        <f>IF(A52=0,"",IF(COUNTA(Raw!YS52:YU52)=0,"",IF(AND(Raw!YS52=4,ISBLANK(Raw!YU52)),"",IF(AND(Raw!YS52&lt;&gt;4,ISBLANK(Raw!YU52)=FALSE),"",1))))</f>
        <v/>
      </c>
    </row>
    <row r="53" spans="1:64">
      <c r="A53" s="20">
        <f>Raw!A53</f>
        <v>0</v>
      </c>
      <c r="B53" s="19" t="str">
        <f>IF(A53=0,"",IF(AND(Raw!AC53=1,COUNTA(Raw!AR53:IC53)&gt;0,COUNTA(Raw!ID53:YU53)=0),"",IF(AND(Raw!AC53=2,COUNTA(Raw!AR53:IC53)=0,COUNTA(Raw!ID53:MV53)&gt;0,COUNTA(Raw!MW53:YU53)=0),"",IF(AND(Raw!AC53=3,COUNTA(Raw!AP53:MV53)=0,COUNTA(Raw!MW53:YU53)&gt;0),"",1))))</f>
        <v/>
      </c>
      <c r="C53" s="19" t="str">
        <f>IF(A53=0,"",IF(AND(Raw!AK53=1,ISBLANK(Raw!AM53)=FALSE,ISBLANK(Raw!AO53)),"",IF(AND(Raw!AK53=2,ISBLANK(Raw!AM53),ISBLANK(Raw!AO53)=FALSE),"",1)))</f>
        <v/>
      </c>
      <c r="D53" s="19" t="str">
        <f>IF(A53=0,"",IF(COUNTA(Raw!AS53:AZ53)=0,"",IF(AND(Raw!AS53+Raw!AT53=100,Raw!AU53+Raw!AV53=100,Raw!AW53+Raw!AX53=100,Raw!AY53+Raw!AZ53=100),"",1)))</f>
        <v/>
      </c>
      <c r="E53" s="19" t="str">
        <f>IF(A53=0,"",IF(ISBLANK(Raw!AQ53),"",IF(Raw!AQ53=1,"",1)))</f>
        <v/>
      </c>
      <c r="F53" s="19" t="str">
        <f>IF(A53=0,"",IF(ISBLANK(Raw!AR53),"",IF(AND(Raw!AR53&gt;=0,Raw!AR53&lt;=100),"",1)))</f>
        <v/>
      </c>
      <c r="G53" s="19" t="str">
        <f>IF(A53=0,"",IF(AND(ISBLANK(Raw!BA53),ISBLANK(Raw!AS53)),"",IF(AND(Raw!AS53&gt;0,ISBLANK(Raw!BA53)=FALSE),"",1)))</f>
        <v/>
      </c>
      <c r="H53" s="19" t="str">
        <f>IF(A53=0,"",IF(COUNTA(Raw!BA53:BH53)=0,"",IF(AND(Raw!BA53=0,COUNTA(Raw!BB53:BH53)=0),"",IF(AND(Raw!BA53&gt;0,COUNTA(Raw!BB53:BH53)&gt;0),"",1))))</f>
        <v/>
      </c>
      <c r="I53" s="19" t="str">
        <f>IF(A53=0,"",IF(AND(ISBLANK(Raw!BI53),ISBLANK(Raw!BJ53)),"",IF(AND(Raw!BI53=1,ISBLANK(Raw!BJ53)=FALSE),"",IF(AND(Raw!BI53=2,ISBLANK(Raw!BJ53)),"",1))))</f>
        <v/>
      </c>
      <c r="J53" s="19" t="str">
        <f>IF(A53=0,"",IF(AND(ISBLANK(Raw!AT53),COUNTBLANK(Raw!BK53:BQ53)),"",IF(AND(Raw!AT53&gt;0,COUNTA(Raw!BK53:BQ53)&gt;0),"",IF(AND(Raw!AT53=0,COUNTA(Raw!BK53:BQ53)=0),"",1))))</f>
        <v/>
      </c>
      <c r="K53" s="19" t="str">
        <f>IF(A53=0,"",IF(AND(ISBLANK(Raw!AS53),COUNTA(Raw!BR53:BX53)=0),"",IF(AND(Raw!AS53&gt;0,COUNTA(Raw!BR53:BX53)&gt;0),"",IF(AND(Raw!AS53=0,COUNTA(Raw!BR53:BX53)=0),"",1))))</f>
        <v/>
      </c>
      <c r="L53" s="19" t="str">
        <f>IF(A53=0,"",IF(AND(COUNTA(Raw!BK53:BX53)=0,COUNTA(Raw!BY53:CH53)=0),"",IF(AND(COUNTIF(Raw!BK53:BX53,1)&gt;0,COUNTA(Raw!BY53:CH53)&gt;0),"",IF(AND(COUNTIF(Raw!BK53:BX53,1)=0,COUNTA(Raw!BY53:CH53)=0),"",1))))</f>
        <v/>
      </c>
      <c r="M53" s="19" t="str">
        <f>IF(A53=0,"",IF(AND(COUNTA(Raw!BK53:BX53)=0,COUNTA(Raw!CI53:CR53)),"",IF(AND(COUNTIF(Raw!BK53:BX53,3)&gt;0,COUNTA(Raw!CI53:CR53)&gt;0),"",IF(AND(COUNTIF(Raw!BK53:BX53,3)=0,COUNTA(Raw!CI53:CR53)=0),"",1))))</f>
        <v/>
      </c>
      <c r="N53" s="19" t="str">
        <f>IF(A53=0,"",IF(COUNTA(Raw!CS53:DF53)=0,"",IF(AND(COUNTIF(Raw!CS53:CV53,1)=1,COUNTA(Raw!CW53:DA53)&gt;0,COUNTA(Raw!DB53:DF53)=0),"",IF(AND(COUNTIF(Raw!CS53:CV53,2)=1,COUNTA(Raw!CW53:DA53)=0,COUNTA(Raw!DB53:DF53)&gt;0),"",IF(AND(COUNTA(Raw!CS53:CV53)&gt;0,COUNTA(Raw!CW53:DF53)=0),"",1)))))</f>
        <v/>
      </c>
      <c r="O53" s="19" t="str">
        <f>IF(A53=0,"",IF(COUNTA(Raw!DG53:DP53)=0,"",IF(AND(COUNTIF(Raw!BK53:BQ53,1)&gt;0,OR(COUNTIF(Raw!DG53:DP53,1)=1,COUNTIF(Raw!DG53:DP53,2)=1,COUNTIF(Raw!DG53:DP53,3)=1)),"",IF(AND(COUNTIF(Raw!BK53:BQ53,1)=0,AND(COUNTIF(Raw!DG53:DP53,1)=0,COUNTIF(Raw!DG53:DP53,2)=0,COUNTIF(Raw!DG53:DP53,3)=0)),"",1))))</f>
        <v/>
      </c>
      <c r="P53" s="19" t="str">
        <f>IF(A53=0,"",IF(COUNTA(Raw!DG53:DR53)=0,"",IF(AND(COUNTIF(Raw!DG53:DP53,4)=1,ISBLANK(Raw!DQ53)=FALSE,ISBLANK(Raw!DR53)),"",IF(AND(COUNTIF(Raw!DG53:DP53,7)=1,ISBLANK(Raw!DQ53),ISBLANK(Raw!DR53)=FALSE),"",IF(AND(COUNTA(Raw!DG53:DP53)&gt;0,COUNTIF(Raw!DG53:DP53,4)=0,COUNTIF(Raw!DG53:DP53,7)=0,COUNTA(Raw!DQ53:DR53)=0),"",1)))))</f>
        <v/>
      </c>
      <c r="Q53" s="19" t="str">
        <f>IF(A53=0,"",IF(AND(COUNTA(Raw!DS53:DU53)=0,COUNTA(Raw!BK53:BQ53)=0),"",IF(AND(COUNTIF(Raw!BK53:BQ53,1)&gt;0,COUNTA(Raw!DS53:DU53)&gt;0),"",IF(AND(COUNTIF(Raw!BK53:BQ53,1)=0,COUNTA(Raw!DS53:DU53)=0),"",1))))</f>
        <v/>
      </c>
      <c r="R53" s="19" t="str">
        <f>IF(A53=0,"",IF(AND(ISBLANK(Raw!AT53),ISBLANK(Raw!EJ53)),"",IF(AND(Raw!AT53&gt;0,ISBLANK(Raw!EJ53)=FALSE,Raw!EJ53&gt;=0,Raw!EJ53&lt;=7),"",IF(AND(Raw!AT53=0,ISBLANK(Raw!EJ53)),"",1))))</f>
        <v/>
      </c>
      <c r="S53" t="str">
        <f>IF(A53=0,"",IF(AND(ISBLANK(Raw!AS53),ISBLANK(Raw!EK53)),"",IF(AND(Raw!AS53&gt;0,ISBLANK(Raw!EK53)=FALSE),"",IF(AND(Raw!AS53=0,ISBLANK(Raw!EK53)),"",1))))</f>
        <v/>
      </c>
      <c r="T53" s="19" t="str">
        <f>IF(A53=0,"",IF(AND(ISBLANK(Raw!AT53),COUNTA(Raw!EL53:EQ53)=0),"",IF(AND(Raw!AT53&gt;0,COUNTA(Raw!EL53:EQ53)&gt;0),"",IF(AND(Raw!AT53=0,COUNTA(Raw!EL53:EQ53)=0),"",1))))</f>
        <v/>
      </c>
      <c r="U53" t="str">
        <f>IF(A53=0,"",IF(AND(ISBLANK(Raw!AT53),COUNTA(Raw!ER53:EU53)=0),"",IF(AND(Raw!AT53&gt;0,COUNTA(Raw!ER53:EU53)&gt;0),"",IF(AND(Raw!AT53=0,COUNTA(Raw!ER53:EU53)=0),"",1))))</f>
        <v/>
      </c>
      <c r="V53" t="str">
        <f>IF(A53=0,"",IF(AND(ISBLANK(Raw!AS53),COUNTA(Raw!EV53:FA53)=0),"",IF(AND(Raw!AS53&gt;0,COUNTA(Raw!EV53:FA53)&gt;0),"",IF(AND(Raw!AS53=0,COUNTA(Raw!EV53:FA53)=0),"",1))))</f>
        <v/>
      </c>
      <c r="W53" t="str">
        <f>IF(A53=0,"",IF(AND(ISBLANK(Raw!AS53),COUNTA(Raw!FB53:FE53)=0),"",IF(AND(Raw!AS53&gt;0,COUNTA(Raw!FB53:FE53)&gt;0),"",IF(AND(Raw!AS53=0,COUNTA(Raw!FB53:FE53)=0),"",1))))</f>
        <v/>
      </c>
      <c r="X53" t="str">
        <f>IF(A53=0,"",IF(AND(ISBLANK(Raw!AT53),COUNTA(Raw!FF53:FI53)=0),"",IF(AND(Raw!AT53&gt;0,COUNTA(Raw!FF53:FI53)&gt;0),"",IF(AND(Raw!AT53=0,COUNTA(Raw!FF53:FI53)=0),"",1))))</f>
        <v/>
      </c>
      <c r="Y53" t="str">
        <f>IF(A53=0,"",IF(AND(ISBLANK(Raw!AS53),COUNTA(Raw!FJ53:FM53)=0),"",IF(AND(Raw!AS53&gt;0,COUNTA(Raw!FJ53:FM53)&gt;0),"",IF(AND(Raw!AS53=0,COUNTA(Raw!FJ53:FM53)=0),"",1))))</f>
        <v/>
      </c>
      <c r="Z53" t="str">
        <f>IF(A53=0,"",IF(AND(COUNTA(Raw!FN53:FT53)=0,ISBLANK(Raw!FU53)),"",IF(AND(COUNTIF(Raw!FN53:FT53,1)&gt;0,ISBLANK(Raw!FU53)=FALSE),"",IF(AND(COUNTIF(Raw!FN53:FT53,1)=0,ISBLANK(Raw!FU53)),"",1))))</f>
        <v/>
      </c>
      <c r="AA53" s="19" t="str">
        <f>IF(A53=0,"",IF(AND(ISBLANK(Raw!BI53),COUNTA(Raw!FV53:GH53)=0),"",IF(AND(Raw!BI53&lt;&gt;1,COUNTIF(Raw!FV53:GH53,6)=0),"",IF(Raw!BI53=1,"",1))))</f>
        <v/>
      </c>
      <c r="AB53" t="str">
        <f>IF(A53=0,"",IF(AND(ISBLANK(Raw!GI53),COUNTA(Raw!GJ53:GQ53)=0),"",IF(AND(Raw!GI53=1,COUNTA(Raw!GJ53:GQ53)&gt;0),"",IF(AND(Raw!GI53=2,COUNTA(Raw!GJ53:GQ53)=0),"",1))))</f>
        <v/>
      </c>
      <c r="AC53" s="19" t="str">
        <f>IF(A53=0,"",IF(AND(COUNTA(Raw!GY53:HF53)=0,ISBLANK(Raw!HG53)),"",IF(AND(OR(COUNTIF(Raw!GY53:HE53,1)&gt;0,COUNTIF(Raw!GY53:HE53,2)&gt;0),ISBLANK(Raw!HG53)=FALSE),"",IF(AND(COUNTA(Raw!GY53:HF53)&gt;0,ISBLANK(Raw!HG53),COUNTIF(Raw!GY53:HE53,1)=0,COUNTIF(Raw!GY53:HE53,2)=0),"",1))))</f>
        <v/>
      </c>
      <c r="AD53" s="19" t="str">
        <f>IF(A53=0,"",IF(COUNTA(Raw!HU53:IB53)=0,"",IF(AND(Raw!AK53&lt;&gt;2,COUNTIF(Raw!HU53:IA53,2)=0,COUNTIF(Raw!HU53:IA53,3)=0),"",IF(Raw!AK53=2,"",1))))</f>
        <v/>
      </c>
      <c r="AE53" s="19" t="str">
        <f>IF(A53=0,"",IF(AND(Raw!AK53=2,ISBLANK(Raw!IC53)=FALSE),"",IF(AND(Raw!AK53&lt;&gt;2,ISBLANK(Raw!IC53)),"",1)))</f>
        <v/>
      </c>
      <c r="AF53" s="19" t="str">
        <f>IF(A53=0,"",IF(COUNTA(Raw!ID53:IF53)=0,"",IF(AND(MATCH(2023-Raw!ID53,Code!$A$3:$A$12,1)=Raw!IF53,2023-Raw!ID53=Raw!IE53),"",1)))</f>
        <v/>
      </c>
      <c r="AG53" s="19" t="str">
        <f>IF(A53=0,"",IF(COUNTA(Raw!IG53:II53)=0,"",IF(AND(Raw!IG53=4,ISBLANK(Raw!II53)=FALSE),"",IF(AND(Raw!IG53&lt;&gt;4,ISBLANK(Raw!II53)),"",1))))</f>
        <v/>
      </c>
      <c r="AH53" s="19" t="str">
        <f>IF(A53=0,"",IF(COUNTA(Raw!IJ53:IM53)=0,"",IF(AND(Raw!IJ53=1,ISBLANK(Raw!IK53)=FALSE),"",IF(AND(Raw!IJ53=2,COUNTA(Raw!IK53:IM53)&gt;0),"",1))))</f>
        <v/>
      </c>
      <c r="AI53" s="19" t="str">
        <f>IF(A53=0,"",IF(COUNTA(Raw!IK53:IM53)=0,"",IF(AND(Raw!IK53=1,ISBLANK(Raw!IL53)=FALSE),"",IF(AND(Raw!IK53=2,COUNTA(Raw!IL53:IM53)=0),"",1))))</f>
        <v/>
      </c>
      <c r="AJ53" s="19" t="str">
        <f>IF(A53=0,"",IF(COUNTA(Raw!JD53:JJ53)=0,"",IF(AND(Raw!JD53&gt;600,COUNTA(Raw!JE53:JI53)&gt;0),"",IF(AND(Raw!JD53&lt;=600,COUNTA(Raw!JE53:JJ53)=0),"",1))))</f>
        <v/>
      </c>
      <c r="AK53" s="19" t="str">
        <f>IF(A53=0,"",IF(COUNTA(Raw!JK53:KA53)=0,"",IF(AND(Raw!JK53=1,COUNTA(Raw!JM53:JV53)&gt;0),"",IF(AND(Raw!JK53=3,COUNTA(Raw!JM53:JV53)&gt;0,COUNTA(Raw!JW53:KA53)=0),"",IF(AND(ISBLANK(Raw!JK53)=FALSE,Raw!JK53&lt;&gt;1,Raw!JK53&lt;&gt;3,COUNTA(Raw!JM53:KA53)=0),"",1)))))</f>
        <v/>
      </c>
      <c r="AL53" s="19" t="str">
        <f>IF(A53=0,"",IF(COUNTA(Raw!JW53:KA53)=0,"",IF(AND(COUNTIF(Raw!JW53:JZ53,4)=0,COUNTA(Raw!JW53:JZ53)&gt;0,ISBLANK(Raw!KA53)=FALSE),"",IF(AND(COUNTIF(Raw!JW53:KA53,4)&gt;0,ISBLANK(Raw!KA53)),"",1))))</f>
        <v/>
      </c>
      <c r="AM53" s="19" t="str">
        <f>IF(A53=0,"",IF(COUNTA(Raw!KT53:KU53)=0,"",IF(AND(Raw!KT53=1,ISBLANK(Raw!KU53)=FALSE),"",IF(AND(Raw!KT53=2,ISBLANK(Raw!KU53)),"",1))))</f>
        <v/>
      </c>
      <c r="AN53" s="19" t="str">
        <f>IF(A53=0,"",IF(COUNTA(Raw!KX53:LF53)=0,"",IF(AND(COUNTIF(Raw!KX53:LB53,5)=1,COUNTA(Raw!KX53:LB53)=1,COUNTA(Raw!LC53:LF53)=0),"",IF(AND(COUNTIF(Raw!KX53:LB53,5)=0,COUNTA(Raw!KX53:LB53)&gt;0,COUNTA(Raw!LC53:LF53)&gt;0),"",1))))</f>
        <v/>
      </c>
      <c r="AO53" s="19" t="str">
        <f>IF(A53=0,"",IF(COUNTA(Raw!LM53:LU53)=0,"",IF(AND(Raw!LM53=1,ISBLANK(Raw!LN53)=FALSE,COUNTA(Raw!LO53:LU53)&gt;0),"",IF(AND(Raw!LM53=2,COUNTA(Raw!LN53:LU53)=0),"",1))))</f>
        <v/>
      </c>
      <c r="AP53" s="19" t="str">
        <f>IF(A53=0,"",IF(COUNTA(Raw!MY53:OG53)=0,"",IF(AND(Raw!MY53=2,COUNTA(Raw!MZ53:OG53)=0),"",IF(AND(Raw!MY53=1,COUNTA(Raw!MZ53:OG53)&gt;0),"",1))))</f>
        <v/>
      </c>
      <c r="AQ53" s="19" t="str">
        <f>IF(A53=0,"",IF(COUNTA(Raw!NC53:NW53)=0,"",IF(AND(COUNTIF(Raw!NC53:NG53,3)&gt;0,COUNTA(Raw!NH53:NQ53)&gt;0),"",IF(AND(COUNTA(Raw!NC53:NG53)&gt;0,COUNTIF(Raw!NC53:NG53,3)=0,COUNTA(Raw!NH53:NW53)=0),"",1))))</f>
        <v/>
      </c>
      <c r="AR53" s="19" t="str">
        <f>IF(A53=0,"",IF(COUNTA(Raw!NH53:NW53)=0,"",IF(AND(COUNTIF(Raw!NH53:NQ53,10)&gt;0,COUNTA(Raw!NR53:NW53)&gt;0),"",IF(AND(COUNTA(Raw!NH53:NQ53)&gt;0,COUNTIF(Raw!NH53:NQ53,10)=0,COUNTA(Raw!NR53:NY53)=0),"",1))))</f>
        <v/>
      </c>
      <c r="AS53" s="19" t="str">
        <f>IF(A53=0,"",IF(COUNTA(Raw!NY53:OG53)=0,"",IF(AND(Raw!NY53=1,COUNTA(Raw!NZ53:OG53)&gt;0),"",IF(AND(Raw!NY53=2,COUNTA(Raw!NZ53:OG53)=0),"",1))))</f>
        <v/>
      </c>
      <c r="AT53" s="19" t="str">
        <f>IF(A53=0,"",IF(COUNTA(Raw!OH53:OY53)=0,"",IF(AND(Raw!OH53=1,COUNTA(Raw!OI53:OY53)&gt;0),"",IF(AND(Raw!OH53=2,COUNTA(Raw!OI53:OY53)=0),"",1))))</f>
        <v/>
      </c>
      <c r="AU53" s="19" t="str">
        <f>IF(A53=0,"",IF(COUNTA(Raw!PR53:QB53)=0,"",
IF(AND(OR(AND(COUNTIF(Raw!PR53:QB53,1)=1,COUNTA(Raw!QI53:QY53)&gt;0),AND(COUNTIF(Raw!PR53:QB53,1)=0,COUNTA(Raw!QI53:QY53)=0)),OR(AND(COUNTIF(Raw!PR53:QB53,2)=1,COUNTA(Raw!QZ53:RP53)&gt;0),AND(COUNTIF(Raw!PR53:QB53,2)=0,COUNTA(Raw!QZ53:RP53)=0)),OR(AND(COUNTIF(Raw!PR53:QB53,3)=1,COUNTA(Raw!RQ53:SG53)&gt;0),AND(COUNTIF(Raw!PR53:QB53,3)=0,COUNTA(Raw!RQ53:SG53)=0)),OR(AND(COUNTIF(Raw!PR53:QB53,4)=1,COUNTA(Raw!SH53:ST53)&gt;0),AND(COUNTIF(Raw!PR53:QB53,4)=0,COUNTA(Raw!SH53:ST53)=0)),OR(AND(COUNTIF(Raw!PR53:QB53,5)=1,COUNTA(Raw!SU53:TG53)&gt;0),AND(COUNTIF(Raw!PR53:QB53,5)=0,COUNTA(Raw!SU53:TG53)=0)),OR(AND(COUNTIF(Raw!PR53:QB53,6)=1,COUNTA(Raw!TH53:TT53)&gt;0),AND(COUNTIF(Raw!PR53:QB53,6)=0,COUNTA(Raw!TH53:TT53)=0)),OR(AND(COUNTIF(Raw!PR53:QB53,7)=1,COUNTA(Raw!TU53:UI53)&gt;0),AND(COUNTIF(Raw!PR53:QB53,7)=0,COUNTA(Raw!TU53:UI53)=0)),OR(AND(COUNTIF(Raw!PR53:QB53,8)=1,COUNTA(Raw!UJ53:UV53)&gt;0),AND(COUNTIF(Raw!PR53:QB53,8)=0,COUNTA(Raw!UJ53:UV53)=0)),OR(AND(COUNTIF(Raw!PR53:QB53,9)=1,COUNTA(Raw!UW53:VG53)&gt;0),AND(COUNTIF(Raw!PR53:QB53,9)=0,COUNTA(Raw!UW53:VG53)=0)),OR(AND(COUNTIF(Raw!PR53:QB53,10)=1,COUNTA(Raw!VH53:VP53)&gt;0),AND(COUNTIF(Raw!PR53:QB53,10)=0,COUNTA(Raw!VH53:VP53)=0)),OR(AND(COUNTIF(Raw!PR53:QB53,11)=1,COUNTA(Raw!VQ53:WK53)&gt;0),AND(COUNTIF(Raw!PR53:QB53,11)=0,COUNTA(Raw!VQ53:WK53)=0))),"",1)))</f>
        <v/>
      </c>
      <c r="AV53" s="19" t="str">
        <f>IF(A53=0,"",IF(COUNTA(Raw!QI53:QY53)=0,"",IF(AND(OR(AND(Raw!QI53=4,COUNTIF(Raw!QR53:QY53,1)=0),Raw!QI53&lt;&gt;4),OR(AND(Raw!QJ53=4,COUNTIF(Raw!QR53:QY53,2)=0),Raw!QJ53&lt;&gt;4),OR(AND(Raw!QK53=4,COUNTIF(Raw!QR53:QY53,3)=0),Raw!QK53&lt;&gt;4),OR(AND(Raw!QL53=4,COUNTIF(Raw!QR53:QY53,4)=0),Raw!QL53&lt;&gt;4),OR(AND(Raw!QM53=4,COUNTIF(Raw!QR53:QY53,5)=0),Raw!QM53&lt;&gt;4),OR(AND(Raw!QN53=4,COUNTIF(Raw!QR53:QY53,6)=0),Raw!QN53&lt;&gt;4),OR(AND(Raw!QO53=4,COUNTIF(Raw!QR53:QY53,7)=0),Raw!QO53&lt;&gt;4),OR(AND(Raw!QP53=4,COUNTIF(Raw!QR53:QY53,8)=0),Raw!QP53&lt;&gt;4)),"",1)))</f>
        <v/>
      </c>
      <c r="AW53" t="str">
        <f>IF(A53=0,"",IF(COUNTA(Raw!QZ53:RP53)=0,"",IF(AND(OR(AND(Raw!QZ53=4,COUNTIF(Raw!RI53:RP53,1)=0),Raw!QZ53&lt;&gt;4),OR(AND(Raw!RA53=4,COUNTIF(Raw!RI53:RP53,2)=0),Raw!RA53&lt;&gt;4),OR(AND(Raw!RB53=4,COUNTIF(Raw!RI53:RP53,3)=0),Raw!RB53&lt;&gt;4),OR(AND(Raw!RC53=4,COUNTIF(Raw!RI53:RP53,4)=0),Raw!RC53&lt;&gt;4),OR(AND(Raw!RD53=4,COUNTIF(Raw!RI53:RP53,5)=0),Raw!RD53&lt;&gt;4),OR(AND(Raw!RE53=4,COUNTIF(Raw!RI53:RP53,6)=0),Raw!RE53&lt;&gt;4),OR(AND(Raw!RF53=4,COUNTIF(Raw!RI53:RP53,7)=0),Raw!RF53&lt;&gt;4),OR(AND(Raw!RG53=4,COUNTIF(Raw!RI53:RP53,8)=0),Raw!RG53&lt;&gt;4)),"",1)))</f>
        <v/>
      </c>
      <c r="AX53" t="str">
        <f>IF(A53=0,"",IF(COUNTA(Raw!RQ53:SG53)=0,"",IF(AND(OR(AND(Raw!RQ53=4,COUNTIF(Raw!RZ53:SG53,1)=0),Raw!RQ53&lt;&gt;4),OR(AND(Raw!RR53=4,COUNTIF(Raw!RZ53:SG53,2)=0),Raw!RR53&lt;&gt;4),OR(AND(Raw!RS53=4,COUNTIF(Raw!RZ53:SG53,3)=0),Raw!RS53&lt;&gt;4),OR(AND(Raw!RT53=4,COUNTIF(Raw!RZ53:SG53,4)=0),Raw!RT53&lt;&gt;4),OR(AND(Raw!RU53=4,COUNTIF(Raw!RZ53:SG53,5)=0),Raw!RU53&lt;&gt;4),OR(AND(Raw!RV53=4,COUNTIF(Raw!RZ53:SG53,6)=0),Raw!RV53&lt;&gt;4),OR(AND(Raw!RW53=4,COUNTIF(Raw!RZ53:SG53,7)=0),Raw!RW53&lt;&gt;4),OR(AND(Raw!RX53=4,COUNTIF(Raw!RZ53:SG53,8)=0),Raw!RX53&lt;&gt;4)),"",1)))</f>
        <v/>
      </c>
      <c r="AY53" t="str">
        <f>IF(A53=0,"",IF(COUNTA(Raw!SH53:ST53)=0,"",IF(AND(OR(AND(Raw!SH53=4,COUNTIF(Raw!SO53:ST53,1)=0),Raw!SH53&lt;&gt;4),OR(AND(Raw!SI53=4,COUNTIF(Raw!SO53:ST53,2)=0),Raw!SI53&lt;&gt;4),OR(AND(Raw!SJ53=4,COUNTIF(Raw!SO53:ST53,3)=0),Raw!SJ53&lt;&gt;4),OR(AND(Raw!SK53=4,COUNTIF(Raw!SO53:ST53,4)=0),Raw!SK53&lt;&gt;4),OR(AND(Raw!SL53=4,COUNTIF(Raw!SO53:ST53,5)=0),Raw!SL53&lt;&gt;4),OR(AND(Raw!SM53=4,COUNTIF(Raw!SO53:ST53,6)=0),Raw!SM53&lt;&gt;4)),"",1)))</f>
        <v/>
      </c>
      <c r="AZ53" t="str">
        <f>IF(A53=0,"",IF(COUNTA(Raw!SU53:TG53)=0,"",IF(AND(OR(AND(Raw!SU53=4,COUNTIF(Raw!TB53:TG53,1)=0),Raw!SU53&lt;&gt;4),OR(AND(Raw!SV53=4,COUNTIF(Raw!TB53:TG53,2)=0),Raw!SV53&lt;&gt;4),OR(AND(Raw!SW53=4,COUNTIF(Raw!TB53:TG53,3)=0),Raw!SW53&lt;&gt;4),OR(AND(Raw!SX53=4,COUNTIF(Raw!TB53:TG53,4)=0),Raw!SX53&lt;&gt;4),OR(AND(Raw!SY53=4,COUNTIF(Raw!TB53:TG53,5)=0),Raw!SY53&lt;&gt;4),OR(AND(Raw!SZ53=4,COUNTIF(Raw!TB53:TG53,6)=0),Raw!SZ53&lt;&gt;4)),"",1)))</f>
        <v/>
      </c>
      <c r="BA53" t="str">
        <f>IF(A53=0,"",IF(COUNTA(Raw!TH53:TT53)=0,"",IF(AND(OR(AND(Raw!TH53=4,COUNTIF(Raw!TO53:TT53,1)=0),Raw!TH53&lt;&gt;4),OR(AND(Raw!TI53=4,COUNTIF(Raw!TO53:TT53,2)=0),Raw!TI53&lt;&gt;4),OR(AND(Raw!TJ53=4,COUNTIF(Raw!TO53:TT53,3)=0),Raw!TJ53&lt;&gt;4),OR(AND(Raw!TK53=4,COUNTIF(Raw!TO53:TT53,4)=0),Raw!TK53&lt;&gt;4),OR(AND(Raw!TL53=4,COUNTIF(Raw!TO53:TT53,5)=0),Raw!TL53&lt;&gt;4),OR(AND(Raw!TM53=4,COUNTIF(Raw!TO53:TT53,6)=0),Raw!TM53&lt;&gt;4)),"",1)))</f>
        <v/>
      </c>
      <c r="BB53" t="str">
        <f>IF(A53=0,"",IF(COUNTA(Raw!TU53:UI53)=0,"",IF(AND(OR(AND(Raw!TU53=4,COUNTIF(Raw!UC53:UI53,1)=0),Raw!TU53&lt;&gt;4),OR(AND(Raw!TV53=4,COUNTIF(Raw!UC53:UI53,2)=0),Raw!TV53&lt;&gt;4),OR(AND(Raw!TW53=4,COUNTIF(Raw!UC53:UI53,3)=0),Raw!TW53&lt;&gt;4),OR(AND(Raw!TX53=4,COUNTIF(Raw!UC53:UI53,4)=0),Raw!TX53&lt;&gt;4),OR(AND(Raw!TY53=4,COUNTIF(Raw!UC53:UI53,5)=0),Raw!TY53&lt;&gt;4),OR(AND(Raw!TZ53=4,COUNTIF(Raw!UC53:UI53,6)=0),Raw!TZ53&lt;&gt;4),OR(AND(Raw!UA53=4,COUNTIF(Raw!UC53:UI53,7)=0),Raw!UA53&lt;&gt;4)),"",1)))</f>
        <v/>
      </c>
      <c r="BC53" t="str">
        <f>IF(A53=0,"",IF(COUNTA(Raw!UJ53:UV53)=0,"",IF(AND(OR(AND(Raw!UJ53=4,COUNTIF(Raw!UQ53:UV53,1)=0),Raw!UJ53&lt;&gt;4),OR(AND(Raw!UK53=4,COUNTIF(Raw!UQ53:UV53,2)=0),Raw!UK53&lt;&gt;4),OR(AND(Raw!UL53=4,COUNTIF(Raw!UQ53:UV53,3)=0),Raw!UL53&lt;&gt;4),OR(AND(Raw!UM53=4,COUNTIF(Raw!UQ53:UV53,4)=0),Raw!UM53&lt;&gt;4),OR(AND(Raw!UN53=4,COUNTIF(Raw!UQ53:UV53,5)=0),Raw!UN53&lt;&gt;4),OR(AND(Raw!UO53=4,COUNTIF(Raw!UQ53:UV53,6)=0),Raw!UO53&lt;&gt;4)),"",1)))</f>
        <v/>
      </c>
      <c r="BD53" t="str">
        <f>IF(A53=0,"",IF(COUNTA(Raw!UW53:VG53)=0,"",IF(AND(OR(AND(Raw!UW53=4,COUNTIF(Raw!VC53:VG53,1)=0),Raw!UW53&lt;&gt;4),OR(AND(Raw!UX53=4,COUNTIF(Raw!VC53:VG53,2)=0),Raw!UX53&lt;&gt;4),OR(AND(Raw!UY53=4,COUNTIF(Raw!VC53:VG53,3)=0),Raw!UY53&lt;&gt;4),OR(AND(Raw!UZ53=4,COUNTIF(Raw!VC53:VG53,4)=0),Raw!UZ53&lt;&gt;4),OR(AND(Raw!VA53=4,COUNTIF(Raw!VC53:VG53,5)=0),Raw!VA53&lt;&gt;4)),"",1)))</f>
        <v/>
      </c>
      <c r="BE53" t="str">
        <f>IF(A53=0,"",IF(COUNTA(Raw!VH53:VP53)=0,"",
IF(AND(
OR(AND(Raw!VH53=4,COUNTIF(Raw!VM53:VP53,1)=0),Raw!VH53&lt;&gt;4),
OR(AND(Raw!VI53=4,COUNTIF(Raw!VM53:VP53,2)=0),Raw!VI53&lt;&gt;4),
OR(AND(Raw!VJ53=4,COUNTIF(Raw!VM53:VP53,3)=0),Raw!VJ53&lt;&gt;4),
OR(AND(Raw!VK53=4,COUNTIF(Raw!VM53:VP53,4)=0),Raw!VK53&lt;&gt;4)
),"",1)))</f>
        <v/>
      </c>
      <c r="BF53" t="str">
        <f>IF(A53=0,"",IF(COUNTA(Raw!VQ53:WK53)=0,"",
IF(AND(
OR(AND(Raw!VQ53=4,COUNTIF(Raw!WB53:WK53,1)=0),Raw!VQ53&lt;&gt;4),
OR(AND(Raw!VR53=4,COUNTIF(Raw!WB53:WK53,2)=0),Raw!VR53&lt;&gt;4),
OR(AND(Raw!VS53=4,COUNTIF(Raw!WB53:WK53,3)=0),Raw!VS53&lt;&gt;4),
OR(AND(Raw!VT53=4,COUNTIF(Raw!WB53:WK53,4)=0),Raw!VT53&lt;&gt;4),
OR(AND(Raw!VU53=4,COUNTIF(Raw!WB53:WK53,5)=0),Raw!VU53&lt;&gt;4),
OR(AND(Raw!VV53=4,COUNTIF(Raw!WB53:WK53,6)=0),Raw!VV53&lt;&gt;4),
OR(AND(Raw!VW53=4,COUNTIF(Raw!WB53:WK53,7)=0),Raw!VW53&lt;&gt;4),
OR(AND(Raw!VX53=4,COUNTIF(Raw!WB53:WK53,8)=0),Raw!VX53&lt;&gt;4),
OR(AND(Raw!VY53=4,COUNTIF(Raw!WB53:WK53,9)=0),Raw!VX53&lt;&gt;4),
OR(AND(Raw!VZ53=4,COUNTIF(Raw!WB53:WK53,10)=0),Raw!VZ53&lt;&gt;4)
),"",1)))</f>
        <v/>
      </c>
      <c r="BG53" t="str">
        <f>IF(A53=0,"",IF(COUNTA(Raw!WL53:XB53)=0,"",
IF(AND(
OR(AND(Raw!WL53=4,COUNTIF(Raw!WU53:XB53,1)=0),Raw!WL53&lt;&gt;4),
OR(AND(Raw!WM53=4,COUNTIF(Raw!WU53:XB53,2)=0),Raw!WM53&lt;&gt;4),
OR(AND(Raw!WN53=4,COUNTIF(Raw!WU53:XB53,3)=0),Raw!WN53&lt;&gt;4),
OR(AND(Raw!WO53=4,COUNTIF(Raw!WU53:XB53,4)=0),Raw!WO53&lt;&gt;4),
OR(AND(Raw!WP53=4,COUNTIF(Raw!WU53:XB53,5)=0),Raw!WP53&lt;&gt;4),
OR(AND(Raw!WQ53=4,COUNTIF(Raw!WU53:XB53,6)=0),Raw!WQ53&lt;&gt;4),
OR(AND(Raw!WR53=4,COUNTIF(Raw!WU53:XB53,7)=0),Raw!WR53&lt;&gt;4),
OR(AND(Raw!WS53=4,COUNTIF(Raw!WU53:XB53,8)=0),Raw!WS53&lt;&gt;4)
),"",1)))</f>
        <v/>
      </c>
      <c r="BH53" t="str">
        <f>IF(A53=0,"",IF(COUNTA(Raw!XC53:XK53)=0,"",
IF(AND(
OR(AND(Raw!XC53=4,COUNTIF(Raw!XH53:XK53,1)=0),Raw!XC53&lt;&gt;4),
OR(AND(Raw!XD53=4,COUNTIF(Raw!XH53:XK53,2)=0),Raw!XD53&lt;&gt;4),
OR(AND(Raw!XE53=4,COUNTIF(Raw!XH53:XK53,3)=0),Raw!XE53&lt;&gt;4),
OR(AND(Raw!XF53=4,COUNTIF(Raw!XH53:XK53,4)=0),Raw!XF53&lt;&gt;4)
),"",1)))</f>
        <v/>
      </c>
      <c r="BI53" t="str">
        <f>IF(A53=0,"",IF(COUNTA(Raw!XL53:XT53)=0,"",
IF(AND(
OR(AND(Raw!XL53=4,COUNTIF(Raw!XQ53:XT53,1)=0),Raw!XL53&lt;&gt;4),
OR(AND(Raw!XM53=4,COUNTIF(Raw!XQ53:XT53,2)=0),Raw!XM53&lt;&gt;4),
OR(AND(Raw!XN53=4,COUNTIF(Raw!XQ53:XT53,3)=0),Raw!XN53&lt;&gt;4),
OR(AND(Raw!XO53=4,COUNTIF(Raw!XQ53:XT53,4)=0),Raw!XO53&lt;&gt;4)
),"",1)))</f>
        <v/>
      </c>
      <c r="BJ53" t="str">
        <f>IF(A53=0,"",IF(COUNTA(Raw!XU53:YI53)=0,"",
IF(AND(
OR(AND(Raw!XU53=4,COUNTIF(Raw!YC53:YI53,1)=0),Raw!XU53&lt;&gt;4),
OR(AND(Raw!XV53=4,COUNTIF(Raw!YC53:YI53,2)=0),Raw!XV53&lt;&gt;4),
OR(AND(Raw!XW53=4,COUNTIF(Raw!YC53:YI53,3)=0),Raw!XW53&lt;&gt;4),
OR(AND(Raw!XX53=4,COUNTIF(Raw!YC53:YI53,4)=0),Raw!XX53&lt;&gt;4),
OR(AND(Raw!XY53=4,COUNTIF(Raw!YC53:YI53,5)=0),Raw!XY53&lt;&gt;4),
OR(AND(Raw!XZ53=4,COUNTIF(Raw!YC53:YI53,6)=0),Raw!XZ53&lt;&gt;4),
OR(AND(Raw!YA53=4,COUNTIF(Raw!YC53:YI53,7)=0),Raw!YA53&lt;&gt;4)
),"",1)))</f>
        <v/>
      </c>
      <c r="BK53" t="str">
        <f>IF(A53=0,"",IF(COUNTA(Raw!YJ53:YR53)=0,"",
IF(AND(
OR(AND(Raw!YJ53=4,COUNTIF(Raw!YO53:YR53,1)=0),Raw!YJ53&lt;&gt;4),
OR(AND(Raw!YK53=4,COUNTIF(Raw!YO53:YR53,2)=0),Raw!YK53&lt;&gt;4),
OR(AND(Raw!YL53=4,COUNTIF(Raw!YO53:YR53,3)=0),Raw!YL53&lt;&gt;4),
OR(AND(Raw!YM53=4,COUNTIF(Raw!YO53:YR53,4)=0),Raw!YM53&lt;&gt;4)
),"",1)))</f>
        <v/>
      </c>
      <c r="BL53" t="str">
        <f>IF(A53=0,"",IF(COUNTA(Raw!YS53:YU53)=0,"",IF(AND(Raw!YS53=4,ISBLANK(Raw!YU53)),"",IF(AND(Raw!YS53&lt;&gt;4,ISBLANK(Raw!YU53)=FALSE),"",1))))</f>
        <v/>
      </c>
    </row>
    <row r="54" spans="1:64">
      <c r="A54" s="20">
        <f>Raw!A54</f>
        <v>0</v>
      </c>
      <c r="B54" s="19" t="str">
        <f>IF(A54=0,"",IF(AND(Raw!AC54=1,COUNTA(Raw!AR54:IC54)&gt;0,COUNTA(Raw!ID54:YU54)=0),"",IF(AND(Raw!AC54=2,COUNTA(Raw!AR54:IC54)=0,COUNTA(Raw!ID54:MV54)&gt;0,COUNTA(Raw!MW54:YU54)=0),"",IF(AND(Raw!AC54=3,COUNTA(Raw!AP54:MV54)=0,COUNTA(Raw!MW54:YU54)&gt;0),"",1))))</f>
        <v/>
      </c>
      <c r="C54" s="19" t="str">
        <f>IF(A54=0,"",IF(AND(Raw!AK54=1,ISBLANK(Raw!AM54)=FALSE,ISBLANK(Raw!AO54)),"",IF(AND(Raw!AK54=2,ISBLANK(Raw!AM54),ISBLANK(Raw!AO54)=FALSE),"",1)))</f>
        <v/>
      </c>
      <c r="D54" s="19" t="str">
        <f>IF(A54=0,"",IF(COUNTA(Raw!AS54:AZ54)=0,"",IF(AND(Raw!AS54+Raw!AT54=100,Raw!AU54+Raw!AV54=100,Raw!AW54+Raw!AX54=100,Raw!AY54+Raw!AZ54=100),"",1)))</f>
        <v/>
      </c>
      <c r="E54" s="19" t="str">
        <f>IF(A54=0,"",IF(ISBLANK(Raw!AQ54),"",IF(Raw!AQ54=1,"",1)))</f>
        <v/>
      </c>
      <c r="F54" s="19" t="str">
        <f>IF(A54=0,"",IF(ISBLANK(Raw!AR54),"",IF(AND(Raw!AR54&gt;=0,Raw!AR54&lt;=100),"",1)))</f>
        <v/>
      </c>
      <c r="G54" s="19" t="str">
        <f>IF(A54=0,"",IF(AND(ISBLANK(Raw!BA54),ISBLANK(Raw!AS54)),"",IF(AND(Raw!AS54&gt;0,ISBLANK(Raw!BA54)=FALSE),"",1)))</f>
        <v/>
      </c>
      <c r="H54" s="19" t="str">
        <f>IF(A54=0,"",IF(COUNTA(Raw!BA54:BH54)=0,"",IF(AND(Raw!BA54=0,COUNTA(Raw!BB54:BH54)=0),"",IF(AND(Raw!BA54&gt;0,COUNTA(Raw!BB54:BH54)&gt;0),"",1))))</f>
        <v/>
      </c>
      <c r="I54" s="19" t="str">
        <f>IF(A54=0,"",IF(AND(ISBLANK(Raw!BI54),ISBLANK(Raw!BJ54)),"",IF(AND(Raw!BI54=1,ISBLANK(Raw!BJ54)=FALSE),"",IF(AND(Raw!BI54=2,ISBLANK(Raw!BJ54)),"",1))))</f>
        <v/>
      </c>
      <c r="J54" s="19" t="str">
        <f>IF(A54=0,"",IF(AND(ISBLANK(Raw!AT54),COUNTBLANK(Raw!BK54:BQ54)),"",IF(AND(Raw!AT54&gt;0,COUNTA(Raw!BK54:BQ54)&gt;0),"",IF(AND(Raw!AT54=0,COUNTA(Raw!BK54:BQ54)=0),"",1))))</f>
        <v/>
      </c>
      <c r="K54" s="19" t="str">
        <f>IF(A54=0,"",IF(AND(ISBLANK(Raw!AS54),COUNTA(Raw!BR54:BX54)=0),"",IF(AND(Raw!AS54&gt;0,COUNTA(Raw!BR54:BX54)&gt;0),"",IF(AND(Raw!AS54=0,COUNTA(Raw!BR54:BX54)=0),"",1))))</f>
        <v/>
      </c>
      <c r="L54" s="19" t="str">
        <f>IF(A54=0,"",IF(AND(COUNTA(Raw!BK54:BX54)=0,COUNTA(Raw!BY54:CH54)=0),"",IF(AND(COUNTIF(Raw!BK54:BX54,1)&gt;0,COUNTA(Raw!BY54:CH54)&gt;0),"",IF(AND(COUNTIF(Raw!BK54:BX54,1)=0,COUNTA(Raw!BY54:CH54)=0),"",1))))</f>
        <v/>
      </c>
      <c r="M54" s="19" t="str">
        <f>IF(A54=0,"",IF(AND(COUNTA(Raw!BK54:BX54)=0,COUNTA(Raw!CI54:CR54)),"",IF(AND(COUNTIF(Raw!BK54:BX54,3)&gt;0,COUNTA(Raw!CI54:CR54)&gt;0),"",IF(AND(COUNTIF(Raw!BK54:BX54,3)=0,COUNTA(Raw!CI54:CR54)=0),"",1))))</f>
        <v/>
      </c>
      <c r="N54" s="19" t="str">
        <f>IF(A54=0,"",IF(COUNTA(Raw!CS54:DF54)=0,"",IF(AND(COUNTIF(Raw!CS54:CV54,1)=1,COUNTA(Raw!CW54:DA54)&gt;0,COUNTA(Raw!DB54:DF54)=0),"",IF(AND(COUNTIF(Raw!CS54:CV54,2)=1,COUNTA(Raw!CW54:DA54)=0,COUNTA(Raw!DB54:DF54)&gt;0),"",IF(AND(COUNTA(Raw!CS54:CV54)&gt;0,COUNTA(Raw!CW54:DF54)=0),"",1)))))</f>
        <v/>
      </c>
      <c r="O54" s="19" t="str">
        <f>IF(A54=0,"",IF(COUNTA(Raw!DG54:DP54)=0,"",IF(AND(COUNTIF(Raw!BK54:BQ54,1)&gt;0,OR(COUNTIF(Raw!DG54:DP54,1)=1,COUNTIF(Raw!DG54:DP54,2)=1,COUNTIF(Raw!DG54:DP54,3)=1)),"",IF(AND(COUNTIF(Raw!BK54:BQ54,1)=0,AND(COUNTIF(Raw!DG54:DP54,1)=0,COUNTIF(Raw!DG54:DP54,2)=0,COUNTIF(Raw!DG54:DP54,3)=0)),"",1))))</f>
        <v/>
      </c>
      <c r="P54" s="19" t="str">
        <f>IF(A54=0,"",IF(COUNTA(Raw!DG54:DR54)=0,"",IF(AND(COUNTIF(Raw!DG54:DP54,4)=1,ISBLANK(Raw!DQ54)=FALSE,ISBLANK(Raw!DR54)),"",IF(AND(COUNTIF(Raw!DG54:DP54,7)=1,ISBLANK(Raw!DQ54),ISBLANK(Raw!DR54)=FALSE),"",IF(AND(COUNTA(Raw!DG54:DP54)&gt;0,COUNTIF(Raw!DG54:DP54,4)=0,COUNTIF(Raw!DG54:DP54,7)=0,COUNTA(Raw!DQ54:DR54)=0),"",1)))))</f>
        <v/>
      </c>
      <c r="Q54" s="19" t="str">
        <f>IF(A54=0,"",IF(AND(COUNTA(Raw!DS54:DU54)=0,COUNTA(Raw!BK54:BQ54)=0),"",IF(AND(COUNTIF(Raw!BK54:BQ54,1)&gt;0,COUNTA(Raw!DS54:DU54)&gt;0),"",IF(AND(COUNTIF(Raw!BK54:BQ54,1)=0,COUNTA(Raw!DS54:DU54)=0),"",1))))</f>
        <v/>
      </c>
      <c r="R54" s="19" t="str">
        <f>IF(A54=0,"",IF(AND(ISBLANK(Raw!AT54),ISBLANK(Raw!EJ54)),"",IF(AND(Raw!AT54&gt;0,ISBLANK(Raw!EJ54)=FALSE,Raw!EJ54&gt;=0,Raw!EJ54&lt;=7),"",IF(AND(Raw!AT54=0,ISBLANK(Raw!EJ54)),"",1))))</f>
        <v/>
      </c>
      <c r="S54" t="str">
        <f>IF(A54=0,"",IF(AND(ISBLANK(Raw!AS54),ISBLANK(Raw!EK54)),"",IF(AND(Raw!AS54&gt;0,ISBLANK(Raw!EK54)=FALSE),"",IF(AND(Raw!AS54=0,ISBLANK(Raw!EK54)),"",1))))</f>
        <v/>
      </c>
      <c r="T54" s="19" t="str">
        <f>IF(A54=0,"",IF(AND(ISBLANK(Raw!AT54),COUNTA(Raw!EL54:EQ54)=0),"",IF(AND(Raw!AT54&gt;0,COUNTA(Raw!EL54:EQ54)&gt;0),"",IF(AND(Raw!AT54=0,COUNTA(Raw!EL54:EQ54)=0),"",1))))</f>
        <v/>
      </c>
      <c r="U54" t="str">
        <f>IF(A54=0,"",IF(AND(ISBLANK(Raw!AT54),COUNTA(Raw!ER54:EU54)=0),"",IF(AND(Raw!AT54&gt;0,COUNTA(Raw!ER54:EU54)&gt;0),"",IF(AND(Raw!AT54=0,COUNTA(Raw!ER54:EU54)=0),"",1))))</f>
        <v/>
      </c>
      <c r="V54" t="str">
        <f>IF(A54=0,"",IF(AND(ISBLANK(Raw!AS54),COUNTA(Raw!EV54:FA54)=0),"",IF(AND(Raw!AS54&gt;0,COUNTA(Raw!EV54:FA54)&gt;0),"",IF(AND(Raw!AS54=0,COUNTA(Raw!EV54:FA54)=0),"",1))))</f>
        <v/>
      </c>
      <c r="W54" t="str">
        <f>IF(A54=0,"",IF(AND(ISBLANK(Raw!AS54),COUNTA(Raw!FB54:FE54)=0),"",IF(AND(Raw!AS54&gt;0,COUNTA(Raw!FB54:FE54)&gt;0),"",IF(AND(Raw!AS54=0,COUNTA(Raw!FB54:FE54)=0),"",1))))</f>
        <v/>
      </c>
      <c r="X54" t="str">
        <f>IF(A54=0,"",IF(AND(ISBLANK(Raw!AT54),COUNTA(Raw!FF54:FI54)=0),"",IF(AND(Raw!AT54&gt;0,COUNTA(Raw!FF54:FI54)&gt;0),"",IF(AND(Raw!AT54=0,COUNTA(Raw!FF54:FI54)=0),"",1))))</f>
        <v/>
      </c>
      <c r="Y54" t="str">
        <f>IF(A54=0,"",IF(AND(ISBLANK(Raw!AS54),COUNTA(Raw!FJ54:FM54)=0),"",IF(AND(Raw!AS54&gt;0,COUNTA(Raw!FJ54:FM54)&gt;0),"",IF(AND(Raw!AS54=0,COUNTA(Raw!FJ54:FM54)=0),"",1))))</f>
        <v/>
      </c>
      <c r="Z54" t="str">
        <f>IF(A54=0,"",IF(AND(COUNTA(Raw!FN54:FT54)=0,ISBLANK(Raw!FU54)),"",IF(AND(COUNTIF(Raw!FN54:FT54,1)&gt;0,ISBLANK(Raw!FU54)=FALSE),"",IF(AND(COUNTIF(Raw!FN54:FT54,1)=0,ISBLANK(Raw!FU54)),"",1))))</f>
        <v/>
      </c>
      <c r="AA54" s="19" t="str">
        <f>IF(A54=0,"",IF(AND(ISBLANK(Raw!BI54),COUNTA(Raw!FV54:GH54)=0),"",IF(AND(Raw!BI54&lt;&gt;1,COUNTIF(Raw!FV54:GH54,6)=0),"",IF(Raw!BI54=1,"",1))))</f>
        <v/>
      </c>
      <c r="AB54" t="str">
        <f>IF(A54=0,"",IF(AND(ISBLANK(Raw!GI54),COUNTA(Raw!GJ54:GQ54)=0),"",IF(AND(Raw!GI54=1,COUNTA(Raw!GJ54:GQ54)&gt;0),"",IF(AND(Raw!GI54=2,COUNTA(Raw!GJ54:GQ54)=0),"",1))))</f>
        <v/>
      </c>
      <c r="AC54" s="19" t="str">
        <f>IF(A54=0,"",IF(AND(COUNTA(Raw!GY54:HF54)=0,ISBLANK(Raw!HG54)),"",IF(AND(OR(COUNTIF(Raw!GY54:HE54,1)&gt;0,COUNTIF(Raw!GY54:HE54,2)&gt;0),ISBLANK(Raw!HG54)=FALSE),"",IF(AND(COUNTA(Raw!GY54:HF54)&gt;0,ISBLANK(Raw!HG54),COUNTIF(Raw!GY54:HE54,1)=0,COUNTIF(Raw!GY54:HE54,2)=0),"",1))))</f>
        <v/>
      </c>
      <c r="AD54" s="19" t="str">
        <f>IF(A54=0,"",IF(COUNTA(Raw!HU54:IB54)=0,"",IF(AND(Raw!AK54&lt;&gt;2,COUNTIF(Raw!HU54:IA54,2)=0,COUNTIF(Raw!HU54:IA54,3)=0),"",IF(Raw!AK54=2,"",1))))</f>
        <v/>
      </c>
      <c r="AE54" s="19" t="str">
        <f>IF(A54=0,"",IF(AND(Raw!AK54=2,ISBLANK(Raw!IC54)=FALSE),"",IF(AND(Raw!AK54&lt;&gt;2,ISBLANK(Raw!IC54)),"",1)))</f>
        <v/>
      </c>
      <c r="AF54" s="19" t="str">
        <f>IF(A54=0,"",IF(COUNTA(Raw!ID54:IF54)=0,"",IF(AND(MATCH(2023-Raw!ID54,Code!$A$3:$A$12,1)=Raw!IF54,2023-Raw!ID54=Raw!IE54),"",1)))</f>
        <v/>
      </c>
      <c r="AG54" s="19" t="str">
        <f>IF(A54=0,"",IF(COUNTA(Raw!IG54:II54)=0,"",IF(AND(Raw!IG54=4,ISBLANK(Raw!II54)=FALSE),"",IF(AND(Raw!IG54&lt;&gt;4,ISBLANK(Raw!II54)),"",1))))</f>
        <v/>
      </c>
      <c r="AH54" s="19" t="str">
        <f>IF(A54=0,"",IF(COUNTA(Raw!IJ54:IM54)=0,"",IF(AND(Raw!IJ54=1,ISBLANK(Raw!IK54)=FALSE),"",IF(AND(Raw!IJ54=2,COUNTA(Raw!IK54:IM54)&gt;0),"",1))))</f>
        <v/>
      </c>
      <c r="AI54" s="19" t="str">
        <f>IF(A54=0,"",IF(COUNTA(Raw!IK54:IM54)=0,"",IF(AND(Raw!IK54=1,ISBLANK(Raw!IL54)=FALSE),"",IF(AND(Raw!IK54=2,COUNTA(Raw!IL54:IM54)=0),"",1))))</f>
        <v/>
      </c>
      <c r="AJ54" s="19" t="str">
        <f>IF(A54=0,"",IF(COUNTA(Raw!JD54:JJ54)=0,"",IF(AND(Raw!JD54&gt;600,COUNTA(Raw!JE54:JI54)&gt;0),"",IF(AND(Raw!JD54&lt;=600,COUNTA(Raw!JE54:JJ54)=0),"",1))))</f>
        <v/>
      </c>
      <c r="AK54" s="19" t="str">
        <f>IF(A54=0,"",IF(COUNTA(Raw!JK54:KA54)=0,"",IF(AND(Raw!JK54=1,COUNTA(Raw!JM54:JV54)&gt;0),"",IF(AND(Raw!JK54=3,COUNTA(Raw!JM54:JV54)&gt;0,COUNTA(Raw!JW54:KA54)=0),"",IF(AND(ISBLANK(Raw!JK54)=FALSE,Raw!JK54&lt;&gt;1,Raw!JK54&lt;&gt;3,COUNTA(Raw!JM54:KA54)=0),"",1)))))</f>
        <v/>
      </c>
      <c r="AL54" s="19" t="str">
        <f>IF(A54=0,"",IF(COUNTA(Raw!JW54:KA54)=0,"",IF(AND(COUNTIF(Raw!JW54:JZ54,4)=0,COUNTA(Raw!JW54:JZ54)&gt;0,ISBLANK(Raw!KA54)=FALSE),"",IF(AND(COUNTIF(Raw!JW54:KA54,4)&gt;0,ISBLANK(Raw!KA54)),"",1))))</f>
        <v/>
      </c>
      <c r="AM54" s="19" t="str">
        <f>IF(A54=0,"",IF(COUNTA(Raw!KT54:KU54)=0,"",IF(AND(Raw!KT54=1,ISBLANK(Raw!KU54)=FALSE),"",IF(AND(Raw!KT54=2,ISBLANK(Raw!KU54)),"",1))))</f>
        <v/>
      </c>
      <c r="AN54" s="19" t="str">
        <f>IF(A54=0,"",IF(COUNTA(Raw!KX54:LF54)=0,"",IF(AND(COUNTIF(Raw!KX54:LB54,5)=1,COUNTA(Raw!KX54:LB54)=1,COUNTA(Raw!LC54:LF54)=0),"",IF(AND(COUNTIF(Raw!KX54:LB54,5)=0,COUNTA(Raw!KX54:LB54)&gt;0,COUNTA(Raw!LC54:LF54)&gt;0),"",1))))</f>
        <v/>
      </c>
      <c r="AO54" s="19" t="str">
        <f>IF(A54=0,"",IF(COUNTA(Raw!LM54:LU54)=0,"",IF(AND(Raw!LM54=1,ISBLANK(Raw!LN54)=FALSE,COUNTA(Raw!LO54:LU54)&gt;0),"",IF(AND(Raw!LM54=2,COUNTA(Raw!LN54:LU54)=0),"",1))))</f>
        <v/>
      </c>
      <c r="AP54" s="19" t="str">
        <f>IF(A54=0,"",IF(COUNTA(Raw!MY54:OG54)=0,"",IF(AND(Raw!MY54=2,COUNTA(Raw!MZ54:OG54)=0),"",IF(AND(Raw!MY54=1,COUNTA(Raw!MZ54:OG54)&gt;0),"",1))))</f>
        <v/>
      </c>
      <c r="AQ54" s="19" t="str">
        <f>IF(A54=0,"",IF(COUNTA(Raw!NC54:NW54)=0,"",IF(AND(COUNTIF(Raw!NC54:NG54,3)&gt;0,COUNTA(Raw!NH54:NQ54)&gt;0),"",IF(AND(COUNTA(Raw!NC54:NG54)&gt;0,COUNTIF(Raw!NC54:NG54,3)=0,COUNTA(Raw!NH54:NW54)=0),"",1))))</f>
        <v/>
      </c>
      <c r="AR54" s="19" t="str">
        <f>IF(A54=0,"",IF(COUNTA(Raw!NH54:NW54)=0,"",IF(AND(COUNTIF(Raw!NH54:NQ54,10)&gt;0,COUNTA(Raw!NR54:NW54)&gt;0),"",IF(AND(COUNTA(Raw!NH54:NQ54)&gt;0,COUNTIF(Raw!NH54:NQ54,10)=0,COUNTA(Raw!NR54:NY54)=0),"",1))))</f>
        <v/>
      </c>
      <c r="AS54" s="19" t="str">
        <f>IF(A54=0,"",IF(COUNTA(Raw!NY54:OG54)=0,"",IF(AND(Raw!NY54=1,COUNTA(Raw!NZ54:OG54)&gt;0),"",IF(AND(Raw!NY54=2,COUNTA(Raw!NZ54:OG54)=0),"",1))))</f>
        <v/>
      </c>
      <c r="AT54" s="19" t="str">
        <f>IF(A54=0,"",IF(COUNTA(Raw!OH54:OY54)=0,"",IF(AND(Raw!OH54=1,COUNTA(Raw!OI54:OY54)&gt;0),"",IF(AND(Raw!OH54=2,COUNTA(Raw!OI54:OY54)=0),"",1))))</f>
        <v/>
      </c>
      <c r="AU54" s="19" t="str">
        <f>IF(A54=0,"",IF(COUNTA(Raw!PR54:QB54)=0,"",
IF(AND(OR(AND(COUNTIF(Raw!PR54:QB54,1)=1,COUNTA(Raw!QI54:QY54)&gt;0),AND(COUNTIF(Raw!PR54:QB54,1)=0,COUNTA(Raw!QI54:QY54)=0)),OR(AND(COUNTIF(Raw!PR54:QB54,2)=1,COUNTA(Raw!QZ54:RP54)&gt;0),AND(COUNTIF(Raw!PR54:QB54,2)=0,COUNTA(Raw!QZ54:RP54)=0)),OR(AND(COUNTIF(Raw!PR54:QB54,3)=1,COUNTA(Raw!RQ54:SG54)&gt;0),AND(COUNTIF(Raw!PR54:QB54,3)=0,COUNTA(Raw!RQ54:SG54)=0)),OR(AND(COUNTIF(Raw!PR54:QB54,4)=1,COUNTA(Raw!SH54:ST54)&gt;0),AND(COUNTIF(Raw!PR54:QB54,4)=0,COUNTA(Raw!SH54:ST54)=0)),OR(AND(COUNTIF(Raw!PR54:QB54,5)=1,COUNTA(Raw!SU54:TG54)&gt;0),AND(COUNTIF(Raw!PR54:QB54,5)=0,COUNTA(Raw!SU54:TG54)=0)),OR(AND(COUNTIF(Raw!PR54:QB54,6)=1,COUNTA(Raw!TH54:TT54)&gt;0),AND(COUNTIF(Raw!PR54:QB54,6)=0,COUNTA(Raw!TH54:TT54)=0)),OR(AND(COUNTIF(Raw!PR54:QB54,7)=1,COUNTA(Raw!TU54:UI54)&gt;0),AND(COUNTIF(Raw!PR54:QB54,7)=0,COUNTA(Raw!TU54:UI54)=0)),OR(AND(COUNTIF(Raw!PR54:QB54,8)=1,COUNTA(Raw!UJ54:UV54)&gt;0),AND(COUNTIF(Raw!PR54:QB54,8)=0,COUNTA(Raw!UJ54:UV54)=0)),OR(AND(COUNTIF(Raw!PR54:QB54,9)=1,COUNTA(Raw!UW54:VG54)&gt;0),AND(COUNTIF(Raw!PR54:QB54,9)=0,COUNTA(Raw!UW54:VG54)=0)),OR(AND(COUNTIF(Raw!PR54:QB54,10)=1,COUNTA(Raw!VH54:VP54)&gt;0),AND(COUNTIF(Raw!PR54:QB54,10)=0,COUNTA(Raw!VH54:VP54)=0)),OR(AND(COUNTIF(Raw!PR54:QB54,11)=1,COUNTA(Raw!VQ54:WK54)&gt;0),AND(COUNTIF(Raw!PR54:QB54,11)=0,COUNTA(Raw!VQ54:WK54)=0))),"",1)))</f>
        <v/>
      </c>
      <c r="AV54" s="19" t="str">
        <f>IF(A54=0,"",IF(COUNTA(Raw!QI54:QY54)=0,"",IF(AND(OR(AND(Raw!QI54=4,COUNTIF(Raw!QR54:QY54,1)=0),Raw!QI54&lt;&gt;4),OR(AND(Raw!QJ54=4,COUNTIF(Raw!QR54:QY54,2)=0),Raw!QJ54&lt;&gt;4),OR(AND(Raw!QK54=4,COUNTIF(Raw!QR54:QY54,3)=0),Raw!QK54&lt;&gt;4),OR(AND(Raw!QL54=4,COUNTIF(Raw!QR54:QY54,4)=0),Raw!QL54&lt;&gt;4),OR(AND(Raw!QM54=4,COUNTIF(Raw!QR54:QY54,5)=0),Raw!QM54&lt;&gt;4),OR(AND(Raw!QN54=4,COUNTIF(Raw!QR54:QY54,6)=0),Raw!QN54&lt;&gt;4),OR(AND(Raw!QO54=4,COUNTIF(Raw!QR54:QY54,7)=0),Raw!QO54&lt;&gt;4),OR(AND(Raw!QP54=4,COUNTIF(Raw!QR54:QY54,8)=0),Raw!QP54&lt;&gt;4)),"",1)))</f>
        <v/>
      </c>
      <c r="AW54" t="str">
        <f>IF(A54=0,"",IF(COUNTA(Raw!QZ54:RP54)=0,"",IF(AND(OR(AND(Raw!QZ54=4,COUNTIF(Raw!RI54:RP54,1)=0),Raw!QZ54&lt;&gt;4),OR(AND(Raw!RA54=4,COUNTIF(Raw!RI54:RP54,2)=0),Raw!RA54&lt;&gt;4),OR(AND(Raw!RB54=4,COUNTIF(Raw!RI54:RP54,3)=0),Raw!RB54&lt;&gt;4),OR(AND(Raw!RC54=4,COUNTIF(Raw!RI54:RP54,4)=0),Raw!RC54&lt;&gt;4),OR(AND(Raw!RD54=4,COUNTIF(Raw!RI54:RP54,5)=0),Raw!RD54&lt;&gt;4),OR(AND(Raw!RE54=4,COUNTIF(Raw!RI54:RP54,6)=0),Raw!RE54&lt;&gt;4),OR(AND(Raw!RF54=4,COUNTIF(Raw!RI54:RP54,7)=0),Raw!RF54&lt;&gt;4),OR(AND(Raw!RG54=4,COUNTIF(Raw!RI54:RP54,8)=0),Raw!RG54&lt;&gt;4)),"",1)))</f>
        <v/>
      </c>
      <c r="AX54" t="str">
        <f>IF(A54=0,"",IF(COUNTA(Raw!RQ54:SG54)=0,"",IF(AND(OR(AND(Raw!RQ54=4,COUNTIF(Raw!RZ54:SG54,1)=0),Raw!RQ54&lt;&gt;4),OR(AND(Raw!RR54=4,COUNTIF(Raw!RZ54:SG54,2)=0),Raw!RR54&lt;&gt;4),OR(AND(Raw!RS54=4,COUNTIF(Raw!RZ54:SG54,3)=0),Raw!RS54&lt;&gt;4),OR(AND(Raw!RT54=4,COUNTIF(Raw!RZ54:SG54,4)=0),Raw!RT54&lt;&gt;4),OR(AND(Raw!RU54=4,COUNTIF(Raw!RZ54:SG54,5)=0),Raw!RU54&lt;&gt;4),OR(AND(Raw!RV54=4,COUNTIF(Raw!RZ54:SG54,6)=0),Raw!RV54&lt;&gt;4),OR(AND(Raw!RW54=4,COUNTIF(Raw!RZ54:SG54,7)=0),Raw!RW54&lt;&gt;4),OR(AND(Raw!RX54=4,COUNTIF(Raw!RZ54:SG54,8)=0),Raw!RX54&lt;&gt;4)),"",1)))</f>
        <v/>
      </c>
      <c r="AY54" t="str">
        <f>IF(A54=0,"",IF(COUNTA(Raw!SH54:ST54)=0,"",IF(AND(OR(AND(Raw!SH54=4,COUNTIF(Raw!SO54:ST54,1)=0),Raw!SH54&lt;&gt;4),OR(AND(Raw!SI54=4,COUNTIF(Raw!SO54:ST54,2)=0),Raw!SI54&lt;&gt;4),OR(AND(Raw!SJ54=4,COUNTIF(Raw!SO54:ST54,3)=0),Raw!SJ54&lt;&gt;4),OR(AND(Raw!SK54=4,COUNTIF(Raw!SO54:ST54,4)=0),Raw!SK54&lt;&gt;4),OR(AND(Raw!SL54=4,COUNTIF(Raw!SO54:ST54,5)=0),Raw!SL54&lt;&gt;4),OR(AND(Raw!SM54=4,COUNTIF(Raw!SO54:ST54,6)=0),Raw!SM54&lt;&gt;4)),"",1)))</f>
        <v/>
      </c>
      <c r="AZ54" t="str">
        <f>IF(A54=0,"",IF(COUNTA(Raw!SU54:TG54)=0,"",IF(AND(OR(AND(Raw!SU54=4,COUNTIF(Raw!TB54:TG54,1)=0),Raw!SU54&lt;&gt;4),OR(AND(Raw!SV54=4,COUNTIF(Raw!TB54:TG54,2)=0),Raw!SV54&lt;&gt;4),OR(AND(Raw!SW54=4,COUNTIF(Raw!TB54:TG54,3)=0),Raw!SW54&lt;&gt;4),OR(AND(Raw!SX54=4,COUNTIF(Raw!TB54:TG54,4)=0),Raw!SX54&lt;&gt;4),OR(AND(Raw!SY54=4,COUNTIF(Raw!TB54:TG54,5)=0),Raw!SY54&lt;&gt;4),OR(AND(Raw!SZ54=4,COUNTIF(Raw!TB54:TG54,6)=0),Raw!SZ54&lt;&gt;4)),"",1)))</f>
        <v/>
      </c>
      <c r="BA54" t="str">
        <f>IF(A54=0,"",IF(COUNTA(Raw!TH54:TT54)=0,"",IF(AND(OR(AND(Raw!TH54=4,COUNTIF(Raw!TO54:TT54,1)=0),Raw!TH54&lt;&gt;4),OR(AND(Raw!TI54=4,COUNTIF(Raw!TO54:TT54,2)=0),Raw!TI54&lt;&gt;4),OR(AND(Raw!TJ54=4,COUNTIF(Raw!TO54:TT54,3)=0),Raw!TJ54&lt;&gt;4),OR(AND(Raw!TK54=4,COUNTIF(Raw!TO54:TT54,4)=0),Raw!TK54&lt;&gt;4),OR(AND(Raw!TL54=4,COUNTIF(Raw!TO54:TT54,5)=0),Raw!TL54&lt;&gt;4),OR(AND(Raw!TM54=4,COUNTIF(Raw!TO54:TT54,6)=0),Raw!TM54&lt;&gt;4)),"",1)))</f>
        <v/>
      </c>
      <c r="BB54" t="str">
        <f>IF(A54=0,"",IF(COUNTA(Raw!TU54:UI54)=0,"",IF(AND(OR(AND(Raw!TU54=4,COUNTIF(Raw!UC54:UI54,1)=0),Raw!TU54&lt;&gt;4),OR(AND(Raw!TV54=4,COUNTIF(Raw!UC54:UI54,2)=0),Raw!TV54&lt;&gt;4),OR(AND(Raw!TW54=4,COUNTIF(Raw!UC54:UI54,3)=0),Raw!TW54&lt;&gt;4),OR(AND(Raw!TX54=4,COUNTIF(Raw!UC54:UI54,4)=0),Raw!TX54&lt;&gt;4),OR(AND(Raw!TY54=4,COUNTIF(Raw!UC54:UI54,5)=0),Raw!TY54&lt;&gt;4),OR(AND(Raw!TZ54=4,COUNTIF(Raw!UC54:UI54,6)=0),Raw!TZ54&lt;&gt;4),OR(AND(Raw!UA54=4,COUNTIF(Raw!UC54:UI54,7)=0),Raw!UA54&lt;&gt;4)),"",1)))</f>
        <v/>
      </c>
      <c r="BC54" t="str">
        <f>IF(A54=0,"",IF(COUNTA(Raw!UJ54:UV54)=0,"",IF(AND(OR(AND(Raw!UJ54=4,COUNTIF(Raw!UQ54:UV54,1)=0),Raw!UJ54&lt;&gt;4),OR(AND(Raw!UK54=4,COUNTIF(Raw!UQ54:UV54,2)=0),Raw!UK54&lt;&gt;4),OR(AND(Raw!UL54=4,COUNTIF(Raw!UQ54:UV54,3)=0),Raw!UL54&lt;&gt;4),OR(AND(Raw!UM54=4,COUNTIF(Raw!UQ54:UV54,4)=0),Raw!UM54&lt;&gt;4),OR(AND(Raw!UN54=4,COUNTIF(Raw!UQ54:UV54,5)=0),Raw!UN54&lt;&gt;4),OR(AND(Raw!UO54=4,COUNTIF(Raw!UQ54:UV54,6)=0),Raw!UO54&lt;&gt;4)),"",1)))</f>
        <v/>
      </c>
      <c r="BD54" t="str">
        <f>IF(A54=0,"",IF(COUNTA(Raw!UW54:VG54)=0,"",IF(AND(OR(AND(Raw!UW54=4,COUNTIF(Raw!VC54:VG54,1)=0),Raw!UW54&lt;&gt;4),OR(AND(Raw!UX54=4,COUNTIF(Raw!VC54:VG54,2)=0),Raw!UX54&lt;&gt;4),OR(AND(Raw!UY54=4,COUNTIF(Raw!VC54:VG54,3)=0),Raw!UY54&lt;&gt;4),OR(AND(Raw!UZ54=4,COUNTIF(Raw!VC54:VG54,4)=0),Raw!UZ54&lt;&gt;4),OR(AND(Raw!VA54=4,COUNTIF(Raw!VC54:VG54,5)=0),Raw!VA54&lt;&gt;4)),"",1)))</f>
        <v/>
      </c>
      <c r="BE54" t="str">
        <f>IF(A54=0,"",IF(COUNTA(Raw!VH54:VP54)=0,"",
IF(AND(
OR(AND(Raw!VH54=4,COUNTIF(Raw!VM54:VP54,1)=0),Raw!VH54&lt;&gt;4),
OR(AND(Raw!VI54=4,COUNTIF(Raw!VM54:VP54,2)=0),Raw!VI54&lt;&gt;4),
OR(AND(Raw!VJ54=4,COUNTIF(Raw!VM54:VP54,3)=0),Raw!VJ54&lt;&gt;4),
OR(AND(Raw!VK54=4,COUNTIF(Raw!VM54:VP54,4)=0),Raw!VK54&lt;&gt;4)
),"",1)))</f>
        <v/>
      </c>
      <c r="BF54" t="str">
        <f>IF(A54=0,"",IF(COUNTA(Raw!VQ54:WK54)=0,"",
IF(AND(
OR(AND(Raw!VQ54=4,COUNTIF(Raw!WB54:WK54,1)=0),Raw!VQ54&lt;&gt;4),
OR(AND(Raw!VR54=4,COUNTIF(Raw!WB54:WK54,2)=0),Raw!VR54&lt;&gt;4),
OR(AND(Raw!VS54=4,COUNTIF(Raw!WB54:WK54,3)=0),Raw!VS54&lt;&gt;4),
OR(AND(Raw!VT54=4,COUNTIF(Raw!WB54:WK54,4)=0),Raw!VT54&lt;&gt;4),
OR(AND(Raw!VU54=4,COUNTIF(Raw!WB54:WK54,5)=0),Raw!VU54&lt;&gt;4),
OR(AND(Raw!VV54=4,COUNTIF(Raw!WB54:WK54,6)=0),Raw!VV54&lt;&gt;4),
OR(AND(Raw!VW54=4,COUNTIF(Raw!WB54:WK54,7)=0),Raw!VW54&lt;&gt;4),
OR(AND(Raw!VX54=4,COUNTIF(Raw!WB54:WK54,8)=0),Raw!VX54&lt;&gt;4),
OR(AND(Raw!VY54=4,COUNTIF(Raw!WB54:WK54,9)=0),Raw!VX54&lt;&gt;4),
OR(AND(Raw!VZ54=4,COUNTIF(Raw!WB54:WK54,10)=0),Raw!VZ54&lt;&gt;4)
),"",1)))</f>
        <v/>
      </c>
      <c r="BG54" t="str">
        <f>IF(A54=0,"",IF(COUNTA(Raw!WL54:XB54)=0,"",
IF(AND(
OR(AND(Raw!WL54=4,COUNTIF(Raw!WU54:XB54,1)=0),Raw!WL54&lt;&gt;4),
OR(AND(Raw!WM54=4,COUNTIF(Raw!WU54:XB54,2)=0),Raw!WM54&lt;&gt;4),
OR(AND(Raw!WN54=4,COUNTIF(Raw!WU54:XB54,3)=0),Raw!WN54&lt;&gt;4),
OR(AND(Raw!WO54=4,COUNTIF(Raw!WU54:XB54,4)=0),Raw!WO54&lt;&gt;4),
OR(AND(Raw!WP54=4,COUNTIF(Raw!WU54:XB54,5)=0),Raw!WP54&lt;&gt;4),
OR(AND(Raw!WQ54=4,COUNTIF(Raw!WU54:XB54,6)=0),Raw!WQ54&lt;&gt;4),
OR(AND(Raw!WR54=4,COUNTIF(Raw!WU54:XB54,7)=0),Raw!WR54&lt;&gt;4),
OR(AND(Raw!WS54=4,COUNTIF(Raw!WU54:XB54,8)=0),Raw!WS54&lt;&gt;4)
),"",1)))</f>
        <v/>
      </c>
      <c r="BH54" t="str">
        <f>IF(A54=0,"",IF(COUNTA(Raw!XC54:XK54)=0,"",
IF(AND(
OR(AND(Raw!XC54=4,COUNTIF(Raw!XH54:XK54,1)=0),Raw!XC54&lt;&gt;4),
OR(AND(Raw!XD54=4,COUNTIF(Raw!XH54:XK54,2)=0),Raw!XD54&lt;&gt;4),
OR(AND(Raw!XE54=4,COUNTIF(Raw!XH54:XK54,3)=0),Raw!XE54&lt;&gt;4),
OR(AND(Raw!XF54=4,COUNTIF(Raw!XH54:XK54,4)=0),Raw!XF54&lt;&gt;4)
),"",1)))</f>
        <v/>
      </c>
      <c r="BI54" t="str">
        <f>IF(A54=0,"",IF(COUNTA(Raw!XL54:XT54)=0,"",
IF(AND(
OR(AND(Raw!XL54=4,COUNTIF(Raw!XQ54:XT54,1)=0),Raw!XL54&lt;&gt;4),
OR(AND(Raw!XM54=4,COUNTIF(Raw!XQ54:XT54,2)=0),Raw!XM54&lt;&gt;4),
OR(AND(Raw!XN54=4,COUNTIF(Raw!XQ54:XT54,3)=0),Raw!XN54&lt;&gt;4),
OR(AND(Raw!XO54=4,COUNTIF(Raw!XQ54:XT54,4)=0),Raw!XO54&lt;&gt;4)
),"",1)))</f>
        <v/>
      </c>
      <c r="BJ54" t="str">
        <f>IF(A54=0,"",IF(COUNTA(Raw!XU54:YI54)=0,"",
IF(AND(
OR(AND(Raw!XU54=4,COUNTIF(Raw!YC54:YI54,1)=0),Raw!XU54&lt;&gt;4),
OR(AND(Raw!XV54=4,COUNTIF(Raw!YC54:YI54,2)=0),Raw!XV54&lt;&gt;4),
OR(AND(Raw!XW54=4,COUNTIF(Raw!YC54:YI54,3)=0),Raw!XW54&lt;&gt;4),
OR(AND(Raw!XX54=4,COUNTIF(Raw!YC54:YI54,4)=0),Raw!XX54&lt;&gt;4),
OR(AND(Raw!XY54=4,COUNTIF(Raw!YC54:YI54,5)=0),Raw!XY54&lt;&gt;4),
OR(AND(Raw!XZ54=4,COUNTIF(Raw!YC54:YI54,6)=0),Raw!XZ54&lt;&gt;4),
OR(AND(Raw!YA54=4,COUNTIF(Raw!YC54:YI54,7)=0),Raw!YA54&lt;&gt;4)
),"",1)))</f>
        <v/>
      </c>
      <c r="BK54" t="str">
        <f>IF(A54=0,"",IF(COUNTA(Raw!YJ54:YR54)=0,"",
IF(AND(
OR(AND(Raw!YJ54=4,COUNTIF(Raw!YO54:YR54,1)=0),Raw!YJ54&lt;&gt;4),
OR(AND(Raw!YK54=4,COUNTIF(Raw!YO54:YR54,2)=0),Raw!YK54&lt;&gt;4),
OR(AND(Raw!YL54=4,COUNTIF(Raw!YO54:YR54,3)=0),Raw!YL54&lt;&gt;4),
OR(AND(Raw!YM54=4,COUNTIF(Raw!YO54:YR54,4)=0),Raw!YM54&lt;&gt;4)
),"",1)))</f>
        <v/>
      </c>
      <c r="BL54" t="str">
        <f>IF(A54=0,"",IF(COUNTA(Raw!YS54:YU54)=0,"",IF(AND(Raw!YS54=4,ISBLANK(Raw!YU54)),"",IF(AND(Raw!YS54&lt;&gt;4,ISBLANK(Raw!YU54)=FALSE),"",1))))</f>
        <v/>
      </c>
    </row>
    <row r="55" spans="1:64">
      <c r="A55" s="20">
        <f>Raw!A55</f>
        <v>0</v>
      </c>
      <c r="B55" s="19" t="str">
        <f>IF(A55=0,"",IF(AND(Raw!AC55=1,COUNTA(Raw!AR55:IC55)&gt;0,COUNTA(Raw!ID55:YU55)=0),"",IF(AND(Raw!AC55=2,COUNTA(Raw!AR55:IC55)=0,COUNTA(Raw!ID55:MV55)&gt;0,COUNTA(Raw!MW55:YU55)=0),"",IF(AND(Raw!AC55=3,COUNTA(Raw!AP55:MV55)=0,COUNTA(Raw!MW55:YU55)&gt;0),"",1))))</f>
        <v/>
      </c>
      <c r="C55" s="19" t="str">
        <f>IF(A55=0,"",IF(AND(Raw!AK55=1,ISBLANK(Raw!AM55)=FALSE,ISBLANK(Raw!AO55)),"",IF(AND(Raw!AK55=2,ISBLANK(Raw!AM55),ISBLANK(Raw!AO55)=FALSE),"",1)))</f>
        <v/>
      </c>
      <c r="D55" s="19" t="str">
        <f>IF(A55=0,"",IF(COUNTA(Raw!AS55:AZ55)=0,"",IF(AND(Raw!AS55+Raw!AT55=100,Raw!AU55+Raw!AV55=100,Raw!AW55+Raw!AX55=100,Raw!AY55+Raw!AZ55=100),"",1)))</f>
        <v/>
      </c>
      <c r="E55" s="19" t="str">
        <f>IF(A55=0,"",IF(ISBLANK(Raw!AQ55),"",IF(Raw!AQ55=1,"",1)))</f>
        <v/>
      </c>
      <c r="F55" s="19" t="str">
        <f>IF(A55=0,"",IF(ISBLANK(Raw!AR55),"",IF(AND(Raw!AR55&gt;=0,Raw!AR55&lt;=100),"",1)))</f>
        <v/>
      </c>
      <c r="G55" s="19" t="str">
        <f>IF(A55=0,"",IF(AND(ISBLANK(Raw!BA55),ISBLANK(Raw!AS55)),"",IF(AND(Raw!AS55&gt;0,ISBLANK(Raw!BA55)=FALSE),"",1)))</f>
        <v/>
      </c>
      <c r="H55" s="19" t="str">
        <f>IF(A55=0,"",IF(COUNTA(Raw!BA55:BH55)=0,"",IF(AND(Raw!BA55=0,COUNTA(Raw!BB55:BH55)=0),"",IF(AND(Raw!BA55&gt;0,COUNTA(Raw!BB55:BH55)&gt;0),"",1))))</f>
        <v/>
      </c>
      <c r="I55" s="19" t="str">
        <f>IF(A55=0,"",IF(AND(ISBLANK(Raw!BI55),ISBLANK(Raw!BJ55)),"",IF(AND(Raw!BI55=1,ISBLANK(Raw!BJ55)=FALSE),"",IF(AND(Raw!BI55=2,ISBLANK(Raw!BJ55)),"",1))))</f>
        <v/>
      </c>
      <c r="J55" s="19" t="str">
        <f>IF(A55=0,"",IF(AND(ISBLANK(Raw!AT55),COUNTBLANK(Raw!BK55:BQ55)),"",IF(AND(Raw!AT55&gt;0,COUNTA(Raw!BK55:BQ55)&gt;0),"",IF(AND(Raw!AT55=0,COUNTA(Raw!BK55:BQ55)=0),"",1))))</f>
        <v/>
      </c>
      <c r="K55" s="19" t="str">
        <f>IF(A55=0,"",IF(AND(ISBLANK(Raw!AS55),COUNTA(Raw!BR55:BX55)=0),"",IF(AND(Raw!AS55&gt;0,COUNTA(Raw!BR55:BX55)&gt;0),"",IF(AND(Raw!AS55=0,COUNTA(Raw!BR55:BX55)=0),"",1))))</f>
        <v/>
      </c>
      <c r="L55" s="19" t="str">
        <f>IF(A55=0,"",IF(AND(COUNTA(Raw!BK55:BX55)=0,COUNTA(Raw!BY55:CH55)=0),"",IF(AND(COUNTIF(Raw!BK55:BX55,1)&gt;0,COUNTA(Raw!BY55:CH55)&gt;0),"",IF(AND(COUNTIF(Raw!BK55:BX55,1)=0,COUNTA(Raw!BY55:CH55)=0),"",1))))</f>
        <v/>
      </c>
      <c r="M55" s="19" t="str">
        <f>IF(A55=0,"",IF(AND(COUNTA(Raw!BK55:BX55)=0,COUNTA(Raw!CI55:CR55)),"",IF(AND(COUNTIF(Raw!BK55:BX55,3)&gt;0,COUNTA(Raw!CI55:CR55)&gt;0),"",IF(AND(COUNTIF(Raw!BK55:BX55,3)=0,COUNTA(Raw!CI55:CR55)=0),"",1))))</f>
        <v/>
      </c>
      <c r="N55" s="19" t="str">
        <f>IF(A55=0,"",IF(COUNTA(Raw!CS55:DF55)=0,"",IF(AND(COUNTIF(Raw!CS55:CV55,1)=1,COUNTA(Raw!CW55:DA55)&gt;0,COUNTA(Raw!DB55:DF55)=0),"",IF(AND(COUNTIF(Raw!CS55:CV55,2)=1,COUNTA(Raw!CW55:DA55)=0,COUNTA(Raw!DB55:DF55)&gt;0),"",IF(AND(COUNTA(Raw!CS55:CV55)&gt;0,COUNTA(Raw!CW55:DF55)=0),"",1)))))</f>
        <v/>
      </c>
      <c r="O55" s="19" t="str">
        <f>IF(A55=0,"",IF(COUNTA(Raw!DG55:DP55)=0,"",IF(AND(COUNTIF(Raw!BK55:BQ55,1)&gt;0,OR(COUNTIF(Raw!DG55:DP55,1)=1,COUNTIF(Raw!DG55:DP55,2)=1,COUNTIF(Raw!DG55:DP55,3)=1)),"",IF(AND(COUNTIF(Raw!BK55:BQ55,1)=0,AND(COUNTIF(Raw!DG55:DP55,1)=0,COUNTIF(Raw!DG55:DP55,2)=0,COUNTIF(Raw!DG55:DP55,3)=0)),"",1))))</f>
        <v/>
      </c>
      <c r="P55" s="19" t="str">
        <f>IF(A55=0,"",IF(COUNTA(Raw!DG55:DR55)=0,"",IF(AND(COUNTIF(Raw!DG55:DP55,4)=1,ISBLANK(Raw!DQ55)=FALSE,ISBLANK(Raw!DR55)),"",IF(AND(COUNTIF(Raw!DG55:DP55,7)=1,ISBLANK(Raw!DQ55),ISBLANK(Raw!DR55)=FALSE),"",IF(AND(COUNTA(Raw!DG55:DP55)&gt;0,COUNTIF(Raw!DG55:DP55,4)=0,COUNTIF(Raw!DG55:DP55,7)=0,COUNTA(Raw!DQ55:DR55)=0),"",1)))))</f>
        <v/>
      </c>
      <c r="Q55" s="19" t="str">
        <f>IF(A55=0,"",IF(AND(COUNTA(Raw!DS55:DU55)=0,COUNTA(Raw!BK55:BQ55)=0),"",IF(AND(COUNTIF(Raw!BK55:BQ55,1)&gt;0,COUNTA(Raw!DS55:DU55)&gt;0),"",IF(AND(COUNTIF(Raw!BK55:BQ55,1)=0,COUNTA(Raw!DS55:DU55)=0),"",1))))</f>
        <v/>
      </c>
      <c r="R55" s="19" t="str">
        <f>IF(A55=0,"",IF(AND(ISBLANK(Raw!AT55),ISBLANK(Raw!EJ55)),"",IF(AND(Raw!AT55&gt;0,ISBLANK(Raw!EJ55)=FALSE,Raw!EJ55&gt;=0,Raw!EJ55&lt;=7),"",IF(AND(Raw!AT55=0,ISBLANK(Raw!EJ55)),"",1))))</f>
        <v/>
      </c>
      <c r="S55" t="str">
        <f>IF(A55=0,"",IF(AND(ISBLANK(Raw!AS55),ISBLANK(Raw!EK55)),"",IF(AND(Raw!AS55&gt;0,ISBLANK(Raw!EK55)=FALSE),"",IF(AND(Raw!AS55=0,ISBLANK(Raw!EK55)),"",1))))</f>
        <v/>
      </c>
      <c r="T55" s="19" t="str">
        <f>IF(A55=0,"",IF(AND(ISBLANK(Raw!AT55),COUNTA(Raw!EL55:EQ55)=0),"",IF(AND(Raw!AT55&gt;0,COUNTA(Raw!EL55:EQ55)&gt;0),"",IF(AND(Raw!AT55=0,COUNTA(Raw!EL55:EQ55)=0),"",1))))</f>
        <v/>
      </c>
      <c r="U55" t="str">
        <f>IF(A55=0,"",IF(AND(ISBLANK(Raw!AT55),COUNTA(Raw!ER55:EU55)=0),"",IF(AND(Raw!AT55&gt;0,COUNTA(Raw!ER55:EU55)&gt;0),"",IF(AND(Raw!AT55=0,COUNTA(Raw!ER55:EU55)=0),"",1))))</f>
        <v/>
      </c>
      <c r="V55" t="str">
        <f>IF(A55=0,"",IF(AND(ISBLANK(Raw!AS55),COUNTA(Raw!EV55:FA55)=0),"",IF(AND(Raw!AS55&gt;0,COUNTA(Raw!EV55:FA55)&gt;0),"",IF(AND(Raw!AS55=0,COUNTA(Raw!EV55:FA55)=0),"",1))))</f>
        <v/>
      </c>
      <c r="W55" t="str">
        <f>IF(A55=0,"",IF(AND(ISBLANK(Raw!AS55),COUNTA(Raw!FB55:FE55)=0),"",IF(AND(Raw!AS55&gt;0,COUNTA(Raw!FB55:FE55)&gt;0),"",IF(AND(Raw!AS55=0,COUNTA(Raw!FB55:FE55)=0),"",1))))</f>
        <v/>
      </c>
      <c r="X55" t="str">
        <f>IF(A55=0,"",IF(AND(ISBLANK(Raw!AT55),COUNTA(Raw!FF55:FI55)=0),"",IF(AND(Raw!AT55&gt;0,COUNTA(Raw!FF55:FI55)&gt;0),"",IF(AND(Raw!AT55=0,COUNTA(Raw!FF55:FI55)=0),"",1))))</f>
        <v/>
      </c>
      <c r="Y55" t="str">
        <f>IF(A55=0,"",IF(AND(ISBLANK(Raw!AS55),COUNTA(Raw!FJ55:FM55)=0),"",IF(AND(Raw!AS55&gt;0,COUNTA(Raw!FJ55:FM55)&gt;0),"",IF(AND(Raw!AS55=0,COUNTA(Raw!FJ55:FM55)=0),"",1))))</f>
        <v/>
      </c>
      <c r="Z55" t="str">
        <f>IF(A55=0,"",IF(AND(COUNTA(Raw!FN55:FT55)=0,ISBLANK(Raw!FU55)),"",IF(AND(COUNTIF(Raw!FN55:FT55,1)&gt;0,ISBLANK(Raw!FU55)=FALSE),"",IF(AND(COUNTIF(Raw!FN55:FT55,1)=0,ISBLANK(Raw!FU55)),"",1))))</f>
        <v/>
      </c>
      <c r="AA55" s="19" t="str">
        <f>IF(A55=0,"",IF(AND(ISBLANK(Raw!BI55),COUNTA(Raw!FV55:GH55)=0),"",IF(AND(Raw!BI55&lt;&gt;1,COUNTIF(Raw!FV55:GH55,6)=0),"",IF(Raw!BI55=1,"",1))))</f>
        <v/>
      </c>
      <c r="AB55" t="str">
        <f>IF(A55=0,"",IF(AND(ISBLANK(Raw!GI55),COUNTA(Raw!GJ55:GQ55)=0),"",IF(AND(Raw!GI55=1,COUNTA(Raw!GJ55:GQ55)&gt;0),"",IF(AND(Raw!GI55=2,COUNTA(Raw!GJ55:GQ55)=0),"",1))))</f>
        <v/>
      </c>
      <c r="AC55" s="19" t="str">
        <f>IF(A55=0,"",IF(AND(COUNTA(Raw!GY55:HF55)=0,ISBLANK(Raw!HG55)),"",IF(AND(OR(COUNTIF(Raw!GY55:HE55,1)&gt;0,COUNTIF(Raw!GY55:HE55,2)&gt;0),ISBLANK(Raw!HG55)=FALSE),"",IF(AND(COUNTA(Raw!GY55:HF55)&gt;0,ISBLANK(Raw!HG55),COUNTIF(Raw!GY55:HE55,1)=0,COUNTIF(Raw!GY55:HE55,2)=0),"",1))))</f>
        <v/>
      </c>
      <c r="AD55" s="19" t="str">
        <f>IF(A55=0,"",IF(COUNTA(Raw!HU55:IB55)=0,"",IF(AND(Raw!AK55&lt;&gt;2,COUNTIF(Raw!HU55:IA55,2)=0,COUNTIF(Raw!HU55:IA55,3)=0),"",IF(Raw!AK55=2,"",1))))</f>
        <v/>
      </c>
      <c r="AE55" s="19" t="str">
        <f>IF(A55=0,"",IF(AND(Raw!AK55=2,ISBLANK(Raw!IC55)=FALSE),"",IF(AND(Raw!AK55&lt;&gt;2,ISBLANK(Raw!IC55)),"",1)))</f>
        <v/>
      </c>
      <c r="AF55" s="19" t="str">
        <f>IF(A55=0,"",IF(COUNTA(Raw!ID55:IF55)=0,"",IF(AND(MATCH(2023-Raw!ID55,Code!$A$3:$A$12,1)=Raw!IF55,2023-Raw!ID55=Raw!IE55),"",1)))</f>
        <v/>
      </c>
      <c r="AG55" s="19" t="str">
        <f>IF(A55=0,"",IF(COUNTA(Raw!IG55:II55)=0,"",IF(AND(Raw!IG55=4,ISBLANK(Raw!II55)=FALSE),"",IF(AND(Raw!IG55&lt;&gt;4,ISBLANK(Raw!II55)),"",1))))</f>
        <v/>
      </c>
      <c r="AH55" s="19" t="str">
        <f>IF(A55=0,"",IF(COUNTA(Raw!IJ55:IM55)=0,"",IF(AND(Raw!IJ55=1,ISBLANK(Raw!IK55)=FALSE),"",IF(AND(Raw!IJ55=2,COUNTA(Raw!IK55:IM55)&gt;0),"",1))))</f>
        <v/>
      </c>
      <c r="AI55" s="19" t="str">
        <f>IF(A55=0,"",IF(COUNTA(Raw!IK55:IM55)=0,"",IF(AND(Raw!IK55=1,ISBLANK(Raw!IL55)=FALSE),"",IF(AND(Raw!IK55=2,COUNTA(Raw!IL55:IM55)=0),"",1))))</f>
        <v/>
      </c>
      <c r="AJ55" s="19" t="str">
        <f>IF(A55=0,"",IF(COUNTA(Raw!JD55:JJ55)=0,"",IF(AND(Raw!JD55&gt;600,COUNTA(Raw!JE55:JI55)&gt;0),"",IF(AND(Raw!JD55&lt;=600,COUNTA(Raw!JE55:JJ55)=0),"",1))))</f>
        <v/>
      </c>
      <c r="AK55" s="19" t="str">
        <f>IF(A55=0,"",IF(COUNTA(Raw!JK55:KA55)=0,"",IF(AND(Raw!JK55=1,COUNTA(Raw!JM55:JV55)&gt;0),"",IF(AND(Raw!JK55=3,COUNTA(Raw!JM55:JV55)&gt;0,COUNTA(Raw!JW55:KA55)=0),"",IF(AND(ISBLANK(Raw!JK55)=FALSE,Raw!JK55&lt;&gt;1,Raw!JK55&lt;&gt;3,COUNTA(Raw!JM55:KA55)=0),"",1)))))</f>
        <v/>
      </c>
      <c r="AL55" s="19" t="str">
        <f>IF(A55=0,"",IF(COUNTA(Raw!JW55:KA55)=0,"",IF(AND(COUNTIF(Raw!JW55:JZ55,4)=0,COUNTA(Raw!JW55:JZ55)&gt;0,ISBLANK(Raw!KA55)=FALSE),"",IF(AND(COUNTIF(Raw!JW55:KA55,4)&gt;0,ISBLANK(Raw!KA55)),"",1))))</f>
        <v/>
      </c>
      <c r="AM55" s="19" t="str">
        <f>IF(A55=0,"",IF(COUNTA(Raw!KT55:KU55)=0,"",IF(AND(Raw!KT55=1,ISBLANK(Raw!KU55)=FALSE),"",IF(AND(Raw!KT55=2,ISBLANK(Raw!KU55)),"",1))))</f>
        <v/>
      </c>
      <c r="AN55" s="19" t="str">
        <f>IF(A55=0,"",IF(COUNTA(Raw!KX55:LF55)=0,"",IF(AND(COUNTIF(Raw!KX55:LB55,5)=1,COUNTA(Raw!KX55:LB55)=1,COUNTA(Raw!LC55:LF55)=0),"",IF(AND(COUNTIF(Raw!KX55:LB55,5)=0,COUNTA(Raw!KX55:LB55)&gt;0,COUNTA(Raw!LC55:LF55)&gt;0),"",1))))</f>
        <v/>
      </c>
      <c r="AO55" s="19" t="str">
        <f>IF(A55=0,"",IF(COUNTA(Raw!LM55:LU55)=0,"",IF(AND(Raw!LM55=1,ISBLANK(Raw!LN55)=FALSE,COUNTA(Raw!LO55:LU55)&gt;0),"",IF(AND(Raw!LM55=2,COUNTA(Raw!LN55:LU55)=0),"",1))))</f>
        <v/>
      </c>
      <c r="AP55" s="19" t="str">
        <f>IF(A55=0,"",IF(COUNTA(Raw!MY55:OG55)=0,"",IF(AND(Raw!MY55=2,COUNTA(Raw!MZ55:OG55)=0),"",IF(AND(Raw!MY55=1,COUNTA(Raw!MZ55:OG55)&gt;0),"",1))))</f>
        <v/>
      </c>
      <c r="AQ55" s="19" t="str">
        <f>IF(A55=0,"",IF(COUNTA(Raw!NC55:NW55)=0,"",IF(AND(COUNTIF(Raw!NC55:NG55,3)&gt;0,COUNTA(Raw!NH55:NQ55)&gt;0),"",IF(AND(COUNTA(Raw!NC55:NG55)&gt;0,COUNTIF(Raw!NC55:NG55,3)=0,COUNTA(Raw!NH55:NW55)=0),"",1))))</f>
        <v/>
      </c>
      <c r="AR55" s="19" t="str">
        <f>IF(A55=0,"",IF(COUNTA(Raw!NH55:NW55)=0,"",IF(AND(COUNTIF(Raw!NH55:NQ55,10)&gt;0,COUNTA(Raw!NR55:NW55)&gt;0),"",IF(AND(COUNTA(Raw!NH55:NQ55)&gt;0,COUNTIF(Raw!NH55:NQ55,10)=0,COUNTA(Raw!NR55:NY55)=0),"",1))))</f>
        <v/>
      </c>
      <c r="AS55" s="19" t="str">
        <f>IF(A55=0,"",IF(COUNTA(Raw!NY55:OG55)=0,"",IF(AND(Raw!NY55=1,COUNTA(Raw!NZ55:OG55)&gt;0),"",IF(AND(Raw!NY55=2,COUNTA(Raw!NZ55:OG55)=0),"",1))))</f>
        <v/>
      </c>
      <c r="AT55" s="19" t="str">
        <f>IF(A55=0,"",IF(COUNTA(Raw!OH55:OY55)=0,"",IF(AND(Raw!OH55=1,COUNTA(Raw!OI55:OY55)&gt;0),"",IF(AND(Raw!OH55=2,COUNTA(Raw!OI55:OY55)=0),"",1))))</f>
        <v/>
      </c>
      <c r="AU55" s="19" t="str">
        <f>IF(A55=0,"",IF(COUNTA(Raw!PR55:QB55)=0,"",
IF(AND(OR(AND(COUNTIF(Raw!PR55:QB55,1)=1,COUNTA(Raw!QI55:QY55)&gt;0),AND(COUNTIF(Raw!PR55:QB55,1)=0,COUNTA(Raw!QI55:QY55)=0)),OR(AND(COUNTIF(Raw!PR55:QB55,2)=1,COUNTA(Raw!QZ55:RP55)&gt;0),AND(COUNTIF(Raw!PR55:QB55,2)=0,COUNTA(Raw!QZ55:RP55)=0)),OR(AND(COUNTIF(Raw!PR55:QB55,3)=1,COUNTA(Raw!RQ55:SG55)&gt;0),AND(COUNTIF(Raw!PR55:QB55,3)=0,COUNTA(Raw!RQ55:SG55)=0)),OR(AND(COUNTIF(Raw!PR55:QB55,4)=1,COUNTA(Raw!SH55:ST55)&gt;0),AND(COUNTIF(Raw!PR55:QB55,4)=0,COUNTA(Raw!SH55:ST55)=0)),OR(AND(COUNTIF(Raw!PR55:QB55,5)=1,COUNTA(Raw!SU55:TG55)&gt;0),AND(COUNTIF(Raw!PR55:QB55,5)=0,COUNTA(Raw!SU55:TG55)=0)),OR(AND(COUNTIF(Raw!PR55:QB55,6)=1,COUNTA(Raw!TH55:TT55)&gt;0),AND(COUNTIF(Raw!PR55:QB55,6)=0,COUNTA(Raw!TH55:TT55)=0)),OR(AND(COUNTIF(Raw!PR55:QB55,7)=1,COUNTA(Raw!TU55:UI55)&gt;0),AND(COUNTIF(Raw!PR55:QB55,7)=0,COUNTA(Raw!TU55:UI55)=0)),OR(AND(COUNTIF(Raw!PR55:QB55,8)=1,COUNTA(Raw!UJ55:UV55)&gt;0),AND(COUNTIF(Raw!PR55:QB55,8)=0,COUNTA(Raw!UJ55:UV55)=0)),OR(AND(COUNTIF(Raw!PR55:QB55,9)=1,COUNTA(Raw!UW55:VG55)&gt;0),AND(COUNTIF(Raw!PR55:QB55,9)=0,COUNTA(Raw!UW55:VG55)=0)),OR(AND(COUNTIF(Raw!PR55:QB55,10)=1,COUNTA(Raw!VH55:VP55)&gt;0),AND(COUNTIF(Raw!PR55:QB55,10)=0,COUNTA(Raw!VH55:VP55)=0)),OR(AND(COUNTIF(Raw!PR55:QB55,11)=1,COUNTA(Raw!VQ55:WK55)&gt;0),AND(COUNTIF(Raw!PR55:QB55,11)=0,COUNTA(Raw!VQ55:WK55)=0))),"",1)))</f>
        <v/>
      </c>
      <c r="AV55" s="19" t="str">
        <f>IF(A55=0,"",IF(COUNTA(Raw!QI55:QY55)=0,"",IF(AND(OR(AND(Raw!QI55=4,COUNTIF(Raw!QR55:QY55,1)=0),Raw!QI55&lt;&gt;4),OR(AND(Raw!QJ55=4,COUNTIF(Raw!QR55:QY55,2)=0),Raw!QJ55&lt;&gt;4),OR(AND(Raw!QK55=4,COUNTIF(Raw!QR55:QY55,3)=0),Raw!QK55&lt;&gt;4),OR(AND(Raw!QL55=4,COUNTIF(Raw!QR55:QY55,4)=0),Raw!QL55&lt;&gt;4),OR(AND(Raw!QM55=4,COUNTIF(Raw!QR55:QY55,5)=0),Raw!QM55&lt;&gt;4),OR(AND(Raw!QN55=4,COUNTIF(Raw!QR55:QY55,6)=0),Raw!QN55&lt;&gt;4),OR(AND(Raw!QO55=4,COUNTIF(Raw!QR55:QY55,7)=0),Raw!QO55&lt;&gt;4),OR(AND(Raw!QP55=4,COUNTIF(Raw!QR55:QY55,8)=0),Raw!QP55&lt;&gt;4)),"",1)))</f>
        <v/>
      </c>
      <c r="AW55" t="str">
        <f>IF(A55=0,"",IF(COUNTA(Raw!QZ55:RP55)=0,"",IF(AND(OR(AND(Raw!QZ55=4,COUNTIF(Raw!RI55:RP55,1)=0),Raw!QZ55&lt;&gt;4),OR(AND(Raw!RA55=4,COUNTIF(Raw!RI55:RP55,2)=0),Raw!RA55&lt;&gt;4),OR(AND(Raw!RB55=4,COUNTIF(Raw!RI55:RP55,3)=0),Raw!RB55&lt;&gt;4),OR(AND(Raw!RC55=4,COUNTIF(Raw!RI55:RP55,4)=0),Raw!RC55&lt;&gt;4),OR(AND(Raw!RD55=4,COUNTIF(Raw!RI55:RP55,5)=0),Raw!RD55&lt;&gt;4),OR(AND(Raw!RE55=4,COUNTIF(Raw!RI55:RP55,6)=0),Raw!RE55&lt;&gt;4),OR(AND(Raw!RF55=4,COUNTIF(Raw!RI55:RP55,7)=0),Raw!RF55&lt;&gt;4),OR(AND(Raw!RG55=4,COUNTIF(Raw!RI55:RP55,8)=0),Raw!RG55&lt;&gt;4)),"",1)))</f>
        <v/>
      </c>
      <c r="AX55" t="str">
        <f>IF(A55=0,"",IF(COUNTA(Raw!RQ55:SG55)=0,"",IF(AND(OR(AND(Raw!RQ55=4,COUNTIF(Raw!RZ55:SG55,1)=0),Raw!RQ55&lt;&gt;4),OR(AND(Raw!RR55=4,COUNTIF(Raw!RZ55:SG55,2)=0),Raw!RR55&lt;&gt;4),OR(AND(Raw!RS55=4,COUNTIF(Raw!RZ55:SG55,3)=0),Raw!RS55&lt;&gt;4),OR(AND(Raw!RT55=4,COUNTIF(Raw!RZ55:SG55,4)=0),Raw!RT55&lt;&gt;4),OR(AND(Raw!RU55=4,COUNTIF(Raw!RZ55:SG55,5)=0),Raw!RU55&lt;&gt;4),OR(AND(Raw!RV55=4,COUNTIF(Raw!RZ55:SG55,6)=0),Raw!RV55&lt;&gt;4),OR(AND(Raw!RW55=4,COUNTIF(Raw!RZ55:SG55,7)=0),Raw!RW55&lt;&gt;4),OR(AND(Raw!RX55=4,COUNTIF(Raw!RZ55:SG55,8)=0),Raw!RX55&lt;&gt;4)),"",1)))</f>
        <v/>
      </c>
      <c r="AY55" t="str">
        <f>IF(A55=0,"",IF(COUNTA(Raw!SH55:ST55)=0,"",IF(AND(OR(AND(Raw!SH55=4,COUNTIF(Raw!SO55:ST55,1)=0),Raw!SH55&lt;&gt;4),OR(AND(Raw!SI55=4,COUNTIF(Raw!SO55:ST55,2)=0),Raw!SI55&lt;&gt;4),OR(AND(Raw!SJ55=4,COUNTIF(Raw!SO55:ST55,3)=0),Raw!SJ55&lt;&gt;4),OR(AND(Raw!SK55=4,COUNTIF(Raw!SO55:ST55,4)=0),Raw!SK55&lt;&gt;4),OR(AND(Raw!SL55=4,COUNTIF(Raw!SO55:ST55,5)=0),Raw!SL55&lt;&gt;4),OR(AND(Raw!SM55=4,COUNTIF(Raw!SO55:ST55,6)=0),Raw!SM55&lt;&gt;4)),"",1)))</f>
        <v/>
      </c>
      <c r="AZ55" t="str">
        <f>IF(A55=0,"",IF(COUNTA(Raw!SU55:TG55)=0,"",IF(AND(OR(AND(Raw!SU55=4,COUNTIF(Raw!TB55:TG55,1)=0),Raw!SU55&lt;&gt;4),OR(AND(Raw!SV55=4,COUNTIF(Raw!TB55:TG55,2)=0),Raw!SV55&lt;&gt;4),OR(AND(Raw!SW55=4,COUNTIF(Raw!TB55:TG55,3)=0),Raw!SW55&lt;&gt;4),OR(AND(Raw!SX55=4,COUNTIF(Raw!TB55:TG55,4)=0),Raw!SX55&lt;&gt;4),OR(AND(Raw!SY55=4,COUNTIF(Raw!TB55:TG55,5)=0),Raw!SY55&lt;&gt;4),OR(AND(Raw!SZ55=4,COUNTIF(Raw!TB55:TG55,6)=0),Raw!SZ55&lt;&gt;4)),"",1)))</f>
        <v/>
      </c>
      <c r="BA55" t="str">
        <f>IF(A55=0,"",IF(COUNTA(Raw!TH55:TT55)=0,"",IF(AND(OR(AND(Raw!TH55=4,COUNTIF(Raw!TO55:TT55,1)=0),Raw!TH55&lt;&gt;4),OR(AND(Raw!TI55=4,COUNTIF(Raw!TO55:TT55,2)=0),Raw!TI55&lt;&gt;4),OR(AND(Raw!TJ55=4,COUNTIF(Raw!TO55:TT55,3)=0),Raw!TJ55&lt;&gt;4),OR(AND(Raw!TK55=4,COUNTIF(Raw!TO55:TT55,4)=0),Raw!TK55&lt;&gt;4),OR(AND(Raw!TL55=4,COUNTIF(Raw!TO55:TT55,5)=0),Raw!TL55&lt;&gt;4),OR(AND(Raw!TM55=4,COUNTIF(Raw!TO55:TT55,6)=0),Raw!TM55&lt;&gt;4)),"",1)))</f>
        <v/>
      </c>
      <c r="BB55" t="str">
        <f>IF(A55=0,"",IF(COUNTA(Raw!TU55:UI55)=0,"",IF(AND(OR(AND(Raw!TU55=4,COUNTIF(Raw!UC55:UI55,1)=0),Raw!TU55&lt;&gt;4),OR(AND(Raw!TV55=4,COUNTIF(Raw!UC55:UI55,2)=0),Raw!TV55&lt;&gt;4),OR(AND(Raw!TW55=4,COUNTIF(Raw!UC55:UI55,3)=0),Raw!TW55&lt;&gt;4),OR(AND(Raw!TX55=4,COUNTIF(Raw!UC55:UI55,4)=0),Raw!TX55&lt;&gt;4),OR(AND(Raw!TY55=4,COUNTIF(Raw!UC55:UI55,5)=0),Raw!TY55&lt;&gt;4),OR(AND(Raw!TZ55=4,COUNTIF(Raw!UC55:UI55,6)=0),Raw!TZ55&lt;&gt;4),OR(AND(Raw!UA55=4,COUNTIF(Raw!UC55:UI55,7)=0),Raw!UA55&lt;&gt;4)),"",1)))</f>
        <v/>
      </c>
      <c r="BC55" t="str">
        <f>IF(A55=0,"",IF(COUNTA(Raw!UJ55:UV55)=0,"",IF(AND(OR(AND(Raw!UJ55=4,COUNTIF(Raw!UQ55:UV55,1)=0),Raw!UJ55&lt;&gt;4),OR(AND(Raw!UK55=4,COUNTIF(Raw!UQ55:UV55,2)=0),Raw!UK55&lt;&gt;4),OR(AND(Raw!UL55=4,COUNTIF(Raw!UQ55:UV55,3)=0),Raw!UL55&lt;&gt;4),OR(AND(Raw!UM55=4,COUNTIF(Raw!UQ55:UV55,4)=0),Raw!UM55&lt;&gt;4),OR(AND(Raw!UN55=4,COUNTIF(Raw!UQ55:UV55,5)=0),Raw!UN55&lt;&gt;4),OR(AND(Raw!UO55=4,COUNTIF(Raw!UQ55:UV55,6)=0),Raw!UO55&lt;&gt;4)),"",1)))</f>
        <v/>
      </c>
      <c r="BD55" t="str">
        <f>IF(A55=0,"",IF(COUNTA(Raw!UW55:VG55)=0,"",IF(AND(OR(AND(Raw!UW55=4,COUNTIF(Raw!VC55:VG55,1)=0),Raw!UW55&lt;&gt;4),OR(AND(Raw!UX55=4,COUNTIF(Raw!VC55:VG55,2)=0),Raw!UX55&lt;&gt;4),OR(AND(Raw!UY55=4,COUNTIF(Raw!VC55:VG55,3)=0),Raw!UY55&lt;&gt;4),OR(AND(Raw!UZ55=4,COUNTIF(Raw!VC55:VG55,4)=0),Raw!UZ55&lt;&gt;4),OR(AND(Raw!VA55=4,COUNTIF(Raw!VC55:VG55,5)=0),Raw!VA55&lt;&gt;4)),"",1)))</f>
        <v/>
      </c>
      <c r="BE55" t="str">
        <f>IF(A55=0,"",IF(COUNTA(Raw!VH55:VP55)=0,"",
IF(AND(
OR(AND(Raw!VH55=4,COUNTIF(Raw!VM55:VP55,1)=0),Raw!VH55&lt;&gt;4),
OR(AND(Raw!VI55=4,COUNTIF(Raw!VM55:VP55,2)=0),Raw!VI55&lt;&gt;4),
OR(AND(Raw!VJ55=4,COUNTIF(Raw!VM55:VP55,3)=0),Raw!VJ55&lt;&gt;4),
OR(AND(Raw!VK55=4,COUNTIF(Raw!VM55:VP55,4)=0),Raw!VK55&lt;&gt;4)
),"",1)))</f>
        <v/>
      </c>
      <c r="BF55" t="str">
        <f>IF(A55=0,"",IF(COUNTA(Raw!VQ55:WK55)=0,"",
IF(AND(
OR(AND(Raw!VQ55=4,COUNTIF(Raw!WB55:WK55,1)=0),Raw!VQ55&lt;&gt;4),
OR(AND(Raw!VR55=4,COUNTIF(Raw!WB55:WK55,2)=0),Raw!VR55&lt;&gt;4),
OR(AND(Raw!VS55=4,COUNTIF(Raw!WB55:WK55,3)=0),Raw!VS55&lt;&gt;4),
OR(AND(Raw!VT55=4,COUNTIF(Raw!WB55:WK55,4)=0),Raw!VT55&lt;&gt;4),
OR(AND(Raw!VU55=4,COUNTIF(Raw!WB55:WK55,5)=0),Raw!VU55&lt;&gt;4),
OR(AND(Raw!VV55=4,COUNTIF(Raw!WB55:WK55,6)=0),Raw!VV55&lt;&gt;4),
OR(AND(Raw!VW55=4,COUNTIF(Raw!WB55:WK55,7)=0),Raw!VW55&lt;&gt;4),
OR(AND(Raw!VX55=4,COUNTIF(Raw!WB55:WK55,8)=0),Raw!VX55&lt;&gt;4),
OR(AND(Raw!VY55=4,COUNTIF(Raw!WB55:WK55,9)=0),Raw!VX55&lt;&gt;4),
OR(AND(Raw!VZ55=4,COUNTIF(Raw!WB55:WK55,10)=0),Raw!VZ55&lt;&gt;4)
),"",1)))</f>
        <v/>
      </c>
      <c r="BG55" t="str">
        <f>IF(A55=0,"",IF(COUNTA(Raw!WL55:XB55)=0,"",
IF(AND(
OR(AND(Raw!WL55=4,COUNTIF(Raw!WU55:XB55,1)=0),Raw!WL55&lt;&gt;4),
OR(AND(Raw!WM55=4,COUNTIF(Raw!WU55:XB55,2)=0),Raw!WM55&lt;&gt;4),
OR(AND(Raw!WN55=4,COUNTIF(Raw!WU55:XB55,3)=0),Raw!WN55&lt;&gt;4),
OR(AND(Raw!WO55=4,COUNTIF(Raw!WU55:XB55,4)=0),Raw!WO55&lt;&gt;4),
OR(AND(Raw!WP55=4,COUNTIF(Raw!WU55:XB55,5)=0),Raw!WP55&lt;&gt;4),
OR(AND(Raw!WQ55=4,COUNTIF(Raw!WU55:XB55,6)=0),Raw!WQ55&lt;&gt;4),
OR(AND(Raw!WR55=4,COUNTIF(Raw!WU55:XB55,7)=0),Raw!WR55&lt;&gt;4),
OR(AND(Raw!WS55=4,COUNTIF(Raw!WU55:XB55,8)=0),Raw!WS55&lt;&gt;4)
),"",1)))</f>
        <v/>
      </c>
      <c r="BH55" t="str">
        <f>IF(A55=0,"",IF(COUNTA(Raw!XC55:XK55)=0,"",
IF(AND(
OR(AND(Raw!XC55=4,COUNTIF(Raw!XH55:XK55,1)=0),Raw!XC55&lt;&gt;4),
OR(AND(Raw!XD55=4,COUNTIF(Raw!XH55:XK55,2)=0),Raw!XD55&lt;&gt;4),
OR(AND(Raw!XE55=4,COUNTIF(Raw!XH55:XK55,3)=0),Raw!XE55&lt;&gt;4),
OR(AND(Raw!XF55=4,COUNTIF(Raw!XH55:XK55,4)=0),Raw!XF55&lt;&gt;4)
),"",1)))</f>
        <v/>
      </c>
      <c r="BI55" t="str">
        <f>IF(A55=0,"",IF(COUNTA(Raw!XL55:XT55)=0,"",
IF(AND(
OR(AND(Raw!XL55=4,COUNTIF(Raw!XQ55:XT55,1)=0),Raw!XL55&lt;&gt;4),
OR(AND(Raw!XM55=4,COUNTIF(Raw!XQ55:XT55,2)=0),Raw!XM55&lt;&gt;4),
OR(AND(Raw!XN55=4,COUNTIF(Raw!XQ55:XT55,3)=0),Raw!XN55&lt;&gt;4),
OR(AND(Raw!XO55=4,COUNTIF(Raw!XQ55:XT55,4)=0),Raw!XO55&lt;&gt;4)
),"",1)))</f>
        <v/>
      </c>
      <c r="BJ55" t="str">
        <f>IF(A55=0,"",IF(COUNTA(Raw!XU55:YI55)=0,"",
IF(AND(
OR(AND(Raw!XU55=4,COUNTIF(Raw!YC55:YI55,1)=0),Raw!XU55&lt;&gt;4),
OR(AND(Raw!XV55=4,COUNTIF(Raw!YC55:YI55,2)=0),Raw!XV55&lt;&gt;4),
OR(AND(Raw!XW55=4,COUNTIF(Raw!YC55:YI55,3)=0),Raw!XW55&lt;&gt;4),
OR(AND(Raw!XX55=4,COUNTIF(Raw!YC55:YI55,4)=0),Raw!XX55&lt;&gt;4),
OR(AND(Raw!XY55=4,COUNTIF(Raw!YC55:YI55,5)=0),Raw!XY55&lt;&gt;4),
OR(AND(Raw!XZ55=4,COUNTIF(Raw!YC55:YI55,6)=0),Raw!XZ55&lt;&gt;4),
OR(AND(Raw!YA55=4,COUNTIF(Raw!YC55:YI55,7)=0),Raw!YA55&lt;&gt;4)
),"",1)))</f>
        <v/>
      </c>
      <c r="BK55" t="str">
        <f>IF(A55=0,"",IF(COUNTA(Raw!YJ55:YR55)=0,"",
IF(AND(
OR(AND(Raw!YJ55=4,COUNTIF(Raw!YO55:YR55,1)=0),Raw!YJ55&lt;&gt;4),
OR(AND(Raw!YK55=4,COUNTIF(Raw!YO55:YR55,2)=0),Raw!YK55&lt;&gt;4),
OR(AND(Raw!YL55=4,COUNTIF(Raw!YO55:YR55,3)=0),Raw!YL55&lt;&gt;4),
OR(AND(Raw!YM55=4,COUNTIF(Raw!YO55:YR55,4)=0),Raw!YM55&lt;&gt;4)
),"",1)))</f>
        <v/>
      </c>
      <c r="BL55" t="str">
        <f>IF(A55=0,"",IF(COUNTA(Raw!YS55:YU55)=0,"",IF(AND(Raw!YS55=4,ISBLANK(Raw!YU55)),"",IF(AND(Raw!YS55&lt;&gt;4,ISBLANK(Raw!YU55)=FALSE),"",1))))</f>
        <v/>
      </c>
    </row>
    <row r="56" spans="1:64">
      <c r="A56" s="20">
        <f>Raw!A56</f>
        <v>0</v>
      </c>
      <c r="B56" s="19" t="str">
        <f>IF(A56=0,"",IF(AND(Raw!AC56=1,COUNTA(Raw!AR56:IC56)&gt;0,COUNTA(Raw!ID56:YU56)=0),"",IF(AND(Raw!AC56=2,COUNTA(Raw!AR56:IC56)=0,COUNTA(Raw!ID56:MV56)&gt;0,COUNTA(Raw!MW56:YU56)=0),"",IF(AND(Raw!AC56=3,COUNTA(Raw!AP56:MV56)=0,COUNTA(Raw!MW56:YU56)&gt;0),"",1))))</f>
        <v/>
      </c>
      <c r="C56" s="19" t="str">
        <f>IF(A56=0,"",IF(AND(Raw!AK56=1,ISBLANK(Raw!AM56)=FALSE,ISBLANK(Raw!AO56)),"",IF(AND(Raw!AK56=2,ISBLANK(Raw!AM56),ISBLANK(Raw!AO56)=FALSE),"",1)))</f>
        <v/>
      </c>
      <c r="D56" s="19" t="str">
        <f>IF(A56=0,"",IF(COUNTA(Raw!AS56:AZ56)=0,"",IF(AND(Raw!AS56+Raw!AT56=100,Raw!AU56+Raw!AV56=100,Raw!AW56+Raw!AX56=100,Raw!AY56+Raw!AZ56=100),"",1)))</f>
        <v/>
      </c>
      <c r="E56" s="19" t="str">
        <f>IF(A56=0,"",IF(ISBLANK(Raw!AQ56),"",IF(Raw!AQ56=1,"",1)))</f>
        <v/>
      </c>
      <c r="F56" s="19" t="str">
        <f>IF(A56=0,"",IF(ISBLANK(Raw!AR56),"",IF(AND(Raw!AR56&gt;=0,Raw!AR56&lt;=100),"",1)))</f>
        <v/>
      </c>
      <c r="G56" s="19" t="str">
        <f>IF(A56=0,"",IF(AND(ISBLANK(Raw!BA56),ISBLANK(Raw!AS56)),"",IF(AND(Raw!AS56&gt;0,ISBLANK(Raw!BA56)=FALSE),"",1)))</f>
        <v/>
      </c>
      <c r="H56" s="19" t="str">
        <f>IF(A56=0,"",IF(COUNTA(Raw!BA56:BH56)=0,"",IF(AND(Raw!BA56=0,COUNTA(Raw!BB56:BH56)=0),"",IF(AND(Raw!BA56&gt;0,COUNTA(Raw!BB56:BH56)&gt;0),"",1))))</f>
        <v/>
      </c>
      <c r="I56" s="19" t="str">
        <f>IF(A56=0,"",IF(AND(ISBLANK(Raw!BI56),ISBLANK(Raw!BJ56)),"",IF(AND(Raw!BI56=1,ISBLANK(Raw!BJ56)=FALSE),"",IF(AND(Raw!BI56=2,ISBLANK(Raw!BJ56)),"",1))))</f>
        <v/>
      </c>
      <c r="J56" s="19" t="str">
        <f>IF(A56=0,"",IF(AND(ISBLANK(Raw!AT56),COUNTBLANK(Raw!BK56:BQ56)),"",IF(AND(Raw!AT56&gt;0,COUNTA(Raw!BK56:BQ56)&gt;0),"",IF(AND(Raw!AT56=0,COUNTA(Raw!BK56:BQ56)=0),"",1))))</f>
        <v/>
      </c>
      <c r="K56" s="19" t="str">
        <f>IF(A56=0,"",IF(AND(ISBLANK(Raw!AS56),COUNTA(Raw!BR56:BX56)=0),"",IF(AND(Raw!AS56&gt;0,COUNTA(Raw!BR56:BX56)&gt;0),"",IF(AND(Raw!AS56=0,COUNTA(Raw!BR56:BX56)=0),"",1))))</f>
        <v/>
      </c>
      <c r="L56" s="19" t="str">
        <f>IF(A56=0,"",IF(AND(COUNTA(Raw!BK56:BX56)=0,COUNTA(Raw!BY56:CH56)=0),"",IF(AND(COUNTIF(Raw!BK56:BX56,1)&gt;0,COUNTA(Raw!BY56:CH56)&gt;0),"",IF(AND(COUNTIF(Raw!BK56:BX56,1)=0,COUNTA(Raw!BY56:CH56)=0),"",1))))</f>
        <v/>
      </c>
      <c r="M56" s="19" t="str">
        <f>IF(A56=0,"",IF(AND(COUNTA(Raw!BK56:BX56)=0,COUNTA(Raw!CI56:CR56)),"",IF(AND(COUNTIF(Raw!BK56:BX56,3)&gt;0,COUNTA(Raw!CI56:CR56)&gt;0),"",IF(AND(COUNTIF(Raw!BK56:BX56,3)=0,COUNTA(Raw!CI56:CR56)=0),"",1))))</f>
        <v/>
      </c>
      <c r="N56" s="19" t="str">
        <f>IF(A56=0,"",IF(COUNTA(Raw!CS56:DF56)=0,"",IF(AND(COUNTIF(Raw!CS56:CV56,1)=1,COUNTA(Raw!CW56:DA56)&gt;0,COUNTA(Raw!DB56:DF56)=0),"",IF(AND(COUNTIF(Raw!CS56:CV56,2)=1,COUNTA(Raw!CW56:DA56)=0,COUNTA(Raw!DB56:DF56)&gt;0),"",IF(AND(COUNTA(Raw!CS56:CV56)&gt;0,COUNTA(Raw!CW56:DF56)=0),"",1)))))</f>
        <v/>
      </c>
      <c r="O56" s="19" t="str">
        <f>IF(A56=0,"",IF(COUNTA(Raw!DG56:DP56)=0,"",IF(AND(COUNTIF(Raw!BK56:BQ56,1)&gt;0,OR(COUNTIF(Raw!DG56:DP56,1)=1,COUNTIF(Raw!DG56:DP56,2)=1,COUNTIF(Raw!DG56:DP56,3)=1)),"",IF(AND(COUNTIF(Raw!BK56:BQ56,1)=0,AND(COUNTIF(Raw!DG56:DP56,1)=0,COUNTIF(Raw!DG56:DP56,2)=0,COUNTIF(Raw!DG56:DP56,3)=0)),"",1))))</f>
        <v/>
      </c>
      <c r="P56" s="19" t="str">
        <f>IF(A56=0,"",IF(COUNTA(Raw!DG56:DR56)=0,"",IF(AND(COUNTIF(Raw!DG56:DP56,4)=1,ISBLANK(Raw!DQ56)=FALSE,ISBLANK(Raw!DR56)),"",IF(AND(COUNTIF(Raw!DG56:DP56,7)=1,ISBLANK(Raw!DQ56),ISBLANK(Raw!DR56)=FALSE),"",IF(AND(COUNTA(Raw!DG56:DP56)&gt;0,COUNTIF(Raw!DG56:DP56,4)=0,COUNTIF(Raw!DG56:DP56,7)=0,COUNTA(Raw!DQ56:DR56)=0),"",1)))))</f>
        <v/>
      </c>
      <c r="Q56" s="19" t="str">
        <f>IF(A56=0,"",IF(AND(COUNTA(Raw!DS56:DU56)=0,COUNTA(Raw!BK56:BQ56)=0),"",IF(AND(COUNTIF(Raw!BK56:BQ56,1)&gt;0,COUNTA(Raw!DS56:DU56)&gt;0),"",IF(AND(COUNTIF(Raw!BK56:BQ56,1)=0,COUNTA(Raw!DS56:DU56)=0),"",1))))</f>
        <v/>
      </c>
      <c r="R56" s="19" t="str">
        <f>IF(A56=0,"",IF(AND(ISBLANK(Raw!AT56),ISBLANK(Raw!EJ56)),"",IF(AND(Raw!AT56&gt;0,ISBLANK(Raw!EJ56)=FALSE,Raw!EJ56&gt;=0,Raw!EJ56&lt;=7),"",IF(AND(Raw!AT56=0,ISBLANK(Raw!EJ56)),"",1))))</f>
        <v/>
      </c>
      <c r="S56" t="str">
        <f>IF(A56=0,"",IF(AND(ISBLANK(Raw!AS56),ISBLANK(Raw!EK56)),"",IF(AND(Raw!AS56&gt;0,ISBLANK(Raw!EK56)=FALSE),"",IF(AND(Raw!AS56=0,ISBLANK(Raw!EK56)),"",1))))</f>
        <v/>
      </c>
      <c r="T56" s="19" t="str">
        <f>IF(A56=0,"",IF(AND(ISBLANK(Raw!AT56),COUNTA(Raw!EL56:EQ56)=0),"",IF(AND(Raw!AT56&gt;0,COUNTA(Raw!EL56:EQ56)&gt;0),"",IF(AND(Raw!AT56=0,COUNTA(Raw!EL56:EQ56)=0),"",1))))</f>
        <v/>
      </c>
      <c r="U56" t="str">
        <f>IF(A56=0,"",IF(AND(ISBLANK(Raw!AT56),COUNTA(Raw!ER56:EU56)=0),"",IF(AND(Raw!AT56&gt;0,COUNTA(Raw!ER56:EU56)&gt;0),"",IF(AND(Raw!AT56=0,COUNTA(Raw!ER56:EU56)=0),"",1))))</f>
        <v/>
      </c>
      <c r="V56" t="str">
        <f>IF(A56=0,"",IF(AND(ISBLANK(Raw!AS56),COUNTA(Raw!EV56:FA56)=0),"",IF(AND(Raw!AS56&gt;0,COUNTA(Raw!EV56:FA56)&gt;0),"",IF(AND(Raw!AS56=0,COUNTA(Raw!EV56:FA56)=0),"",1))))</f>
        <v/>
      </c>
      <c r="W56" t="str">
        <f>IF(A56=0,"",IF(AND(ISBLANK(Raw!AS56),COUNTA(Raw!FB56:FE56)=0),"",IF(AND(Raw!AS56&gt;0,COUNTA(Raw!FB56:FE56)&gt;0),"",IF(AND(Raw!AS56=0,COUNTA(Raw!FB56:FE56)=0),"",1))))</f>
        <v/>
      </c>
      <c r="X56" t="str">
        <f>IF(A56=0,"",IF(AND(ISBLANK(Raw!AT56),COUNTA(Raw!FF56:FI56)=0),"",IF(AND(Raw!AT56&gt;0,COUNTA(Raw!FF56:FI56)&gt;0),"",IF(AND(Raw!AT56=0,COUNTA(Raw!FF56:FI56)=0),"",1))))</f>
        <v/>
      </c>
      <c r="Y56" t="str">
        <f>IF(A56=0,"",IF(AND(ISBLANK(Raw!AS56),COUNTA(Raw!FJ56:FM56)=0),"",IF(AND(Raw!AS56&gt;0,COUNTA(Raw!FJ56:FM56)&gt;0),"",IF(AND(Raw!AS56=0,COUNTA(Raw!FJ56:FM56)=0),"",1))))</f>
        <v/>
      </c>
      <c r="Z56" t="str">
        <f>IF(A56=0,"",IF(AND(COUNTA(Raw!FN56:FT56)=0,ISBLANK(Raw!FU56)),"",IF(AND(COUNTIF(Raw!FN56:FT56,1)&gt;0,ISBLANK(Raw!FU56)=FALSE),"",IF(AND(COUNTIF(Raw!FN56:FT56,1)=0,ISBLANK(Raw!FU56)),"",1))))</f>
        <v/>
      </c>
      <c r="AA56" s="19" t="str">
        <f>IF(A56=0,"",IF(AND(ISBLANK(Raw!BI56),COUNTA(Raw!FV56:GH56)=0),"",IF(AND(Raw!BI56&lt;&gt;1,COUNTIF(Raw!FV56:GH56,6)=0),"",IF(Raw!BI56=1,"",1))))</f>
        <v/>
      </c>
      <c r="AB56" t="str">
        <f>IF(A56=0,"",IF(AND(ISBLANK(Raw!GI56),COUNTA(Raw!GJ56:GQ56)=0),"",IF(AND(Raw!GI56=1,COUNTA(Raw!GJ56:GQ56)&gt;0),"",IF(AND(Raw!GI56=2,COUNTA(Raw!GJ56:GQ56)=0),"",1))))</f>
        <v/>
      </c>
      <c r="AC56" s="19" t="str">
        <f>IF(A56=0,"",IF(AND(COUNTA(Raw!GY56:HF56)=0,ISBLANK(Raw!HG56)),"",IF(AND(OR(COUNTIF(Raw!GY56:HE56,1)&gt;0,COUNTIF(Raw!GY56:HE56,2)&gt;0),ISBLANK(Raw!HG56)=FALSE),"",IF(AND(COUNTA(Raw!GY56:HF56)&gt;0,ISBLANK(Raw!HG56),COUNTIF(Raw!GY56:HE56,1)=0,COUNTIF(Raw!GY56:HE56,2)=0),"",1))))</f>
        <v/>
      </c>
      <c r="AD56" s="19" t="str">
        <f>IF(A56=0,"",IF(COUNTA(Raw!HU56:IB56)=0,"",IF(AND(Raw!AK56&lt;&gt;2,COUNTIF(Raw!HU56:IA56,2)=0,COUNTIF(Raw!HU56:IA56,3)=0),"",IF(Raw!AK56=2,"",1))))</f>
        <v/>
      </c>
      <c r="AE56" s="19" t="str">
        <f>IF(A56=0,"",IF(AND(Raw!AK56=2,ISBLANK(Raw!IC56)=FALSE),"",IF(AND(Raw!AK56&lt;&gt;2,ISBLANK(Raw!IC56)),"",1)))</f>
        <v/>
      </c>
      <c r="AF56" s="19" t="str">
        <f>IF(A56=0,"",IF(COUNTA(Raw!ID56:IF56)=0,"",IF(AND(MATCH(2023-Raw!ID56,Code!$A$3:$A$12,1)=Raw!IF56,2023-Raw!ID56=Raw!IE56),"",1)))</f>
        <v/>
      </c>
      <c r="AG56" s="19" t="str">
        <f>IF(A56=0,"",IF(COUNTA(Raw!IG56:II56)=0,"",IF(AND(Raw!IG56=4,ISBLANK(Raw!II56)=FALSE),"",IF(AND(Raw!IG56&lt;&gt;4,ISBLANK(Raw!II56)),"",1))))</f>
        <v/>
      </c>
      <c r="AH56" s="19" t="str">
        <f>IF(A56=0,"",IF(COUNTA(Raw!IJ56:IM56)=0,"",IF(AND(Raw!IJ56=1,ISBLANK(Raw!IK56)=FALSE),"",IF(AND(Raw!IJ56=2,COUNTA(Raw!IK56:IM56)&gt;0),"",1))))</f>
        <v/>
      </c>
      <c r="AI56" s="19" t="str">
        <f>IF(A56=0,"",IF(COUNTA(Raw!IK56:IM56)=0,"",IF(AND(Raw!IK56=1,ISBLANK(Raw!IL56)=FALSE),"",IF(AND(Raw!IK56=2,COUNTA(Raw!IL56:IM56)=0),"",1))))</f>
        <v/>
      </c>
      <c r="AJ56" s="19" t="str">
        <f>IF(A56=0,"",IF(COUNTA(Raw!JD56:JJ56)=0,"",IF(AND(Raw!JD56&gt;600,COUNTA(Raw!JE56:JI56)&gt;0),"",IF(AND(Raw!JD56&lt;=600,COUNTA(Raw!JE56:JJ56)=0),"",1))))</f>
        <v/>
      </c>
      <c r="AK56" s="19" t="str">
        <f>IF(A56=0,"",IF(COUNTA(Raw!JK56:KA56)=0,"",IF(AND(Raw!JK56=1,COUNTA(Raw!JM56:JV56)&gt;0),"",IF(AND(Raw!JK56=3,COUNTA(Raw!JM56:JV56)&gt;0,COUNTA(Raw!JW56:KA56)=0),"",IF(AND(ISBLANK(Raw!JK56)=FALSE,Raw!JK56&lt;&gt;1,Raw!JK56&lt;&gt;3,COUNTA(Raw!JM56:KA56)=0),"",1)))))</f>
        <v/>
      </c>
      <c r="AL56" s="19" t="str">
        <f>IF(A56=0,"",IF(COUNTA(Raw!JW56:KA56)=0,"",IF(AND(COUNTIF(Raw!JW56:JZ56,4)=0,COUNTA(Raw!JW56:JZ56)&gt;0,ISBLANK(Raw!KA56)=FALSE),"",IF(AND(COUNTIF(Raw!JW56:KA56,4)&gt;0,ISBLANK(Raw!KA56)),"",1))))</f>
        <v/>
      </c>
      <c r="AM56" s="19" t="str">
        <f>IF(A56=0,"",IF(COUNTA(Raw!KT56:KU56)=0,"",IF(AND(Raw!KT56=1,ISBLANK(Raw!KU56)=FALSE),"",IF(AND(Raw!KT56=2,ISBLANK(Raw!KU56)),"",1))))</f>
        <v/>
      </c>
      <c r="AN56" s="19" t="str">
        <f>IF(A56=0,"",IF(COUNTA(Raw!KX56:LF56)=0,"",IF(AND(COUNTIF(Raw!KX56:LB56,5)=1,COUNTA(Raw!KX56:LB56)=1,COUNTA(Raw!LC56:LF56)=0),"",IF(AND(COUNTIF(Raw!KX56:LB56,5)=0,COUNTA(Raw!KX56:LB56)&gt;0,COUNTA(Raw!LC56:LF56)&gt;0),"",1))))</f>
        <v/>
      </c>
      <c r="AO56" s="19" t="str">
        <f>IF(A56=0,"",IF(COUNTA(Raw!LM56:LU56)=0,"",IF(AND(Raw!LM56=1,ISBLANK(Raw!LN56)=FALSE,COUNTA(Raw!LO56:LU56)&gt;0),"",IF(AND(Raw!LM56=2,COUNTA(Raw!LN56:LU56)=0),"",1))))</f>
        <v/>
      </c>
      <c r="AP56" s="19" t="str">
        <f>IF(A56=0,"",IF(COUNTA(Raw!MY56:OG56)=0,"",IF(AND(Raw!MY56=2,COUNTA(Raw!MZ56:OG56)=0),"",IF(AND(Raw!MY56=1,COUNTA(Raw!MZ56:OG56)&gt;0),"",1))))</f>
        <v/>
      </c>
      <c r="AQ56" s="19" t="str">
        <f>IF(A56=0,"",IF(COUNTA(Raw!NC56:NW56)=0,"",IF(AND(COUNTIF(Raw!NC56:NG56,3)&gt;0,COUNTA(Raw!NH56:NQ56)&gt;0),"",IF(AND(COUNTA(Raw!NC56:NG56)&gt;0,COUNTIF(Raw!NC56:NG56,3)=0,COUNTA(Raw!NH56:NW56)=0),"",1))))</f>
        <v/>
      </c>
      <c r="AR56" s="19" t="str">
        <f>IF(A56=0,"",IF(COUNTA(Raw!NH56:NW56)=0,"",IF(AND(COUNTIF(Raw!NH56:NQ56,10)&gt;0,COUNTA(Raw!NR56:NW56)&gt;0),"",IF(AND(COUNTA(Raw!NH56:NQ56)&gt;0,COUNTIF(Raw!NH56:NQ56,10)=0,COUNTA(Raw!NR56:NY56)=0),"",1))))</f>
        <v/>
      </c>
      <c r="AS56" s="19" t="str">
        <f>IF(A56=0,"",IF(COUNTA(Raw!NY56:OG56)=0,"",IF(AND(Raw!NY56=1,COUNTA(Raw!NZ56:OG56)&gt;0),"",IF(AND(Raw!NY56=2,COUNTA(Raw!NZ56:OG56)=0),"",1))))</f>
        <v/>
      </c>
      <c r="AT56" s="19" t="str">
        <f>IF(A56=0,"",IF(COUNTA(Raw!OH56:OY56)=0,"",IF(AND(Raw!OH56=1,COUNTA(Raw!OI56:OY56)&gt;0),"",IF(AND(Raw!OH56=2,COUNTA(Raw!OI56:OY56)=0),"",1))))</f>
        <v/>
      </c>
      <c r="AU56" s="19" t="str">
        <f>IF(A56=0,"",IF(COUNTA(Raw!PR56:QB56)=0,"",
IF(AND(OR(AND(COUNTIF(Raw!PR56:QB56,1)=1,COUNTA(Raw!QI56:QY56)&gt;0),AND(COUNTIF(Raw!PR56:QB56,1)=0,COUNTA(Raw!QI56:QY56)=0)),OR(AND(COUNTIF(Raw!PR56:QB56,2)=1,COUNTA(Raw!QZ56:RP56)&gt;0),AND(COUNTIF(Raw!PR56:QB56,2)=0,COUNTA(Raw!QZ56:RP56)=0)),OR(AND(COUNTIF(Raw!PR56:QB56,3)=1,COUNTA(Raw!RQ56:SG56)&gt;0),AND(COUNTIF(Raw!PR56:QB56,3)=0,COUNTA(Raw!RQ56:SG56)=0)),OR(AND(COUNTIF(Raw!PR56:QB56,4)=1,COUNTA(Raw!SH56:ST56)&gt;0),AND(COUNTIF(Raw!PR56:QB56,4)=0,COUNTA(Raw!SH56:ST56)=0)),OR(AND(COUNTIF(Raw!PR56:QB56,5)=1,COUNTA(Raw!SU56:TG56)&gt;0),AND(COUNTIF(Raw!PR56:QB56,5)=0,COUNTA(Raw!SU56:TG56)=0)),OR(AND(COUNTIF(Raw!PR56:QB56,6)=1,COUNTA(Raw!TH56:TT56)&gt;0),AND(COUNTIF(Raw!PR56:QB56,6)=0,COUNTA(Raw!TH56:TT56)=0)),OR(AND(COUNTIF(Raw!PR56:QB56,7)=1,COUNTA(Raw!TU56:UI56)&gt;0),AND(COUNTIF(Raw!PR56:QB56,7)=0,COUNTA(Raw!TU56:UI56)=0)),OR(AND(COUNTIF(Raw!PR56:QB56,8)=1,COUNTA(Raw!UJ56:UV56)&gt;0),AND(COUNTIF(Raw!PR56:QB56,8)=0,COUNTA(Raw!UJ56:UV56)=0)),OR(AND(COUNTIF(Raw!PR56:QB56,9)=1,COUNTA(Raw!UW56:VG56)&gt;0),AND(COUNTIF(Raw!PR56:QB56,9)=0,COUNTA(Raw!UW56:VG56)=0)),OR(AND(COUNTIF(Raw!PR56:QB56,10)=1,COUNTA(Raw!VH56:VP56)&gt;0),AND(COUNTIF(Raw!PR56:QB56,10)=0,COUNTA(Raw!VH56:VP56)=0)),OR(AND(COUNTIF(Raw!PR56:QB56,11)=1,COUNTA(Raw!VQ56:WK56)&gt;0),AND(COUNTIF(Raw!PR56:QB56,11)=0,COUNTA(Raw!VQ56:WK56)=0))),"",1)))</f>
        <v/>
      </c>
      <c r="AV56" s="19" t="str">
        <f>IF(A56=0,"",IF(COUNTA(Raw!QI56:QY56)=0,"",IF(AND(OR(AND(Raw!QI56=4,COUNTIF(Raw!QR56:QY56,1)=0),Raw!QI56&lt;&gt;4),OR(AND(Raw!QJ56=4,COUNTIF(Raw!QR56:QY56,2)=0),Raw!QJ56&lt;&gt;4),OR(AND(Raw!QK56=4,COUNTIF(Raw!QR56:QY56,3)=0),Raw!QK56&lt;&gt;4),OR(AND(Raw!QL56=4,COUNTIF(Raw!QR56:QY56,4)=0),Raw!QL56&lt;&gt;4),OR(AND(Raw!QM56=4,COUNTIF(Raw!QR56:QY56,5)=0),Raw!QM56&lt;&gt;4),OR(AND(Raw!QN56=4,COUNTIF(Raw!QR56:QY56,6)=0),Raw!QN56&lt;&gt;4),OR(AND(Raw!QO56=4,COUNTIF(Raw!QR56:QY56,7)=0),Raw!QO56&lt;&gt;4),OR(AND(Raw!QP56=4,COUNTIF(Raw!QR56:QY56,8)=0),Raw!QP56&lt;&gt;4)),"",1)))</f>
        <v/>
      </c>
      <c r="AW56" t="str">
        <f>IF(A56=0,"",IF(COUNTA(Raw!QZ56:RP56)=0,"",IF(AND(OR(AND(Raw!QZ56=4,COUNTIF(Raw!RI56:RP56,1)=0),Raw!QZ56&lt;&gt;4),OR(AND(Raw!RA56=4,COUNTIF(Raw!RI56:RP56,2)=0),Raw!RA56&lt;&gt;4),OR(AND(Raw!RB56=4,COUNTIF(Raw!RI56:RP56,3)=0),Raw!RB56&lt;&gt;4),OR(AND(Raw!RC56=4,COUNTIF(Raw!RI56:RP56,4)=0),Raw!RC56&lt;&gt;4),OR(AND(Raw!RD56=4,COUNTIF(Raw!RI56:RP56,5)=0),Raw!RD56&lt;&gt;4),OR(AND(Raw!RE56=4,COUNTIF(Raw!RI56:RP56,6)=0),Raw!RE56&lt;&gt;4),OR(AND(Raw!RF56=4,COUNTIF(Raw!RI56:RP56,7)=0),Raw!RF56&lt;&gt;4),OR(AND(Raw!RG56=4,COUNTIF(Raw!RI56:RP56,8)=0),Raw!RG56&lt;&gt;4)),"",1)))</f>
        <v/>
      </c>
      <c r="AX56" t="str">
        <f>IF(A56=0,"",IF(COUNTA(Raw!RQ56:SG56)=0,"",IF(AND(OR(AND(Raw!RQ56=4,COUNTIF(Raw!RZ56:SG56,1)=0),Raw!RQ56&lt;&gt;4),OR(AND(Raw!RR56=4,COUNTIF(Raw!RZ56:SG56,2)=0),Raw!RR56&lt;&gt;4),OR(AND(Raw!RS56=4,COUNTIF(Raw!RZ56:SG56,3)=0),Raw!RS56&lt;&gt;4),OR(AND(Raw!RT56=4,COUNTIF(Raw!RZ56:SG56,4)=0),Raw!RT56&lt;&gt;4),OR(AND(Raw!RU56=4,COUNTIF(Raw!RZ56:SG56,5)=0),Raw!RU56&lt;&gt;4),OR(AND(Raw!RV56=4,COUNTIF(Raw!RZ56:SG56,6)=0),Raw!RV56&lt;&gt;4),OR(AND(Raw!RW56=4,COUNTIF(Raw!RZ56:SG56,7)=0),Raw!RW56&lt;&gt;4),OR(AND(Raw!RX56=4,COUNTIF(Raw!RZ56:SG56,8)=0),Raw!RX56&lt;&gt;4)),"",1)))</f>
        <v/>
      </c>
      <c r="AY56" t="str">
        <f>IF(A56=0,"",IF(COUNTA(Raw!SH56:ST56)=0,"",IF(AND(OR(AND(Raw!SH56=4,COUNTIF(Raw!SO56:ST56,1)=0),Raw!SH56&lt;&gt;4),OR(AND(Raw!SI56=4,COUNTIF(Raw!SO56:ST56,2)=0),Raw!SI56&lt;&gt;4),OR(AND(Raw!SJ56=4,COUNTIF(Raw!SO56:ST56,3)=0),Raw!SJ56&lt;&gt;4),OR(AND(Raw!SK56=4,COUNTIF(Raw!SO56:ST56,4)=0),Raw!SK56&lt;&gt;4),OR(AND(Raw!SL56=4,COUNTIF(Raw!SO56:ST56,5)=0),Raw!SL56&lt;&gt;4),OR(AND(Raw!SM56=4,COUNTIF(Raw!SO56:ST56,6)=0),Raw!SM56&lt;&gt;4)),"",1)))</f>
        <v/>
      </c>
      <c r="AZ56" t="str">
        <f>IF(A56=0,"",IF(COUNTA(Raw!SU56:TG56)=0,"",IF(AND(OR(AND(Raw!SU56=4,COUNTIF(Raw!TB56:TG56,1)=0),Raw!SU56&lt;&gt;4),OR(AND(Raw!SV56=4,COUNTIF(Raw!TB56:TG56,2)=0),Raw!SV56&lt;&gt;4),OR(AND(Raw!SW56=4,COUNTIF(Raw!TB56:TG56,3)=0),Raw!SW56&lt;&gt;4),OR(AND(Raw!SX56=4,COUNTIF(Raw!TB56:TG56,4)=0),Raw!SX56&lt;&gt;4),OR(AND(Raw!SY56=4,COUNTIF(Raw!TB56:TG56,5)=0),Raw!SY56&lt;&gt;4),OR(AND(Raw!SZ56=4,COUNTIF(Raw!TB56:TG56,6)=0),Raw!SZ56&lt;&gt;4)),"",1)))</f>
        <v/>
      </c>
      <c r="BA56" t="str">
        <f>IF(A56=0,"",IF(COUNTA(Raw!TH56:TT56)=0,"",IF(AND(OR(AND(Raw!TH56=4,COUNTIF(Raw!TO56:TT56,1)=0),Raw!TH56&lt;&gt;4),OR(AND(Raw!TI56=4,COUNTIF(Raw!TO56:TT56,2)=0),Raw!TI56&lt;&gt;4),OR(AND(Raw!TJ56=4,COUNTIF(Raw!TO56:TT56,3)=0),Raw!TJ56&lt;&gt;4),OR(AND(Raw!TK56=4,COUNTIF(Raw!TO56:TT56,4)=0),Raw!TK56&lt;&gt;4),OR(AND(Raw!TL56=4,COUNTIF(Raw!TO56:TT56,5)=0),Raw!TL56&lt;&gt;4),OR(AND(Raw!TM56=4,COUNTIF(Raw!TO56:TT56,6)=0),Raw!TM56&lt;&gt;4)),"",1)))</f>
        <v/>
      </c>
      <c r="BB56" t="str">
        <f>IF(A56=0,"",IF(COUNTA(Raw!TU56:UI56)=0,"",IF(AND(OR(AND(Raw!TU56=4,COUNTIF(Raw!UC56:UI56,1)=0),Raw!TU56&lt;&gt;4),OR(AND(Raw!TV56=4,COUNTIF(Raw!UC56:UI56,2)=0),Raw!TV56&lt;&gt;4),OR(AND(Raw!TW56=4,COUNTIF(Raw!UC56:UI56,3)=0),Raw!TW56&lt;&gt;4),OR(AND(Raw!TX56=4,COUNTIF(Raw!UC56:UI56,4)=0),Raw!TX56&lt;&gt;4),OR(AND(Raw!TY56=4,COUNTIF(Raw!UC56:UI56,5)=0),Raw!TY56&lt;&gt;4),OR(AND(Raw!TZ56=4,COUNTIF(Raw!UC56:UI56,6)=0),Raw!TZ56&lt;&gt;4),OR(AND(Raw!UA56=4,COUNTIF(Raw!UC56:UI56,7)=0),Raw!UA56&lt;&gt;4)),"",1)))</f>
        <v/>
      </c>
      <c r="BC56" t="str">
        <f>IF(A56=0,"",IF(COUNTA(Raw!UJ56:UV56)=0,"",IF(AND(OR(AND(Raw!UJ56=4,COUNTIF(Raw!UQ56:UV56,1)=0),Raw!UJ56&lt;&gt;4),OR(AND(Raw!UK56=4,COUNTIF(Raw!UQ56:UV56,2)=0),Raw!UK56&lt;&gt;4),OR(AND(Raw!UL56=4,COUNTIF(Raw!UQ56:UV56,3)=0),Raw!UL56&lt;&gt;4),OR(AND(Raw!UM56=4,COUNTIF(Raw!UQ56:UV56,4)=0),Raw!UM56&lt;&gt;4),OR(AND(Raw!UN56=4,COUNTIF(Raw!UQ56:UV56,5)=0),Raw!UN56&lt;&gt;4),OR(AND(Raw!UO56=4,COUNTIF(Raw!UQ56:UV56,6)=0),Raw!UO56&lt;&gt;4)),"",1)))</f>
        <v/>
      </c>
      <c r="BD56" t="str">
        <f>IF(A56=0,"",IF(COUNTA(Raw!UW56:VG56)=0,"",IF(AND(OR(AND(Raw!UW56=4,COUNTIF(Raw!VC56:VG56,1)=0),Raw!UW56&lt;&gt;4),OR(AND(Raw!UX56=4,COUNTIF(Raw!VC56:VG56,2)=0),Raw!UX56&lt;&gt;4),OR(AND(Raw!UY56=4,COUNTIF(Raw!VC56:VG56,3)=0),Raw!UY56&lt;&gt;4),OR(AND(Raw!UZ56=4,COUNTIF(Raw!VC56:VG56,4)=0),Raw!UZ56&lt;&gt;4),OR(AND(Raw!VA56=4,COUNTIF(Raw!VC56:VG56,5)=0),Raw!VA56&lt;&gt;4)),"",1)))</f>
        <v/>
      </c>
      <c r="BE56" t="str">
        <f>IF(A56=0,"",IF(COUNTA(Raw!VH56:VP56)=0,"",
IF(AND(
OR(AND(Raw!VH56=4,COUNTIF(Raw!VM56:VP56,1)=0),Raw!VH56&lt;&gt;4),
OR(AND(Raw!VI56=4,COUNTIF(Raw!VM56:VP56,2)=0),Raw!VI56&lt;&gt;4),
OR(AND(Raw!VJ56=4,COUNTIF(Raw!VM56:VP56,3)=0),Raw!VJ56&lt;&gt;4),
OR(AND(Raw!VK56=4,COUNTIF(Raw!VM56:VP56,4)=0),Raw!VK56&lt;&gt;4)
),"",1)))</f>
        <v/>
      </c>
      <c r="BF56" t="str">
        <f>IF(A56=0,"",IF(COUNTA(Raw!VQ56:WK56)=0,"",
IF(AND(
OR(AND(Raw!VQ56=4,COUNTIF(Raw!WB56:WK56,1)=0),Raw!VQ56&lt;&gt;4),
OR(AND(Raw!VR56=4,COUNTIF(Raw!WB56:WK56,2)=0),Raw!VR56&lt;&gt;4),
OR(AND(Raw!VS56=4,COUNTIF(Raw!WB56:WK56,3)=0),Raw!VS56&lt;&gt;4),
OR(AND(Raw!VT56=4,COUNTIF(Raw!WB56:WK56,4)=0),Raw!VT56&lt;&gt;4),
OR(AND(Raw!VU56=4,COUNTIF(Raw!WB56:WK56,5)=0),Raw!VU56&lt;&gt;4),
OR(AND(Raw!VV56=4,COUNTIF(Raw!WB56:WK56,6)=0),Raw!VV56&lt;&gt;4),
OR(AND(Raw!VW56=4,COUNTIF(Raw!WB56:WK56,7)=0),Raw!VW56&lt;&gt;4),
OR(AND(Raw!VX56=4,COUNTIF(Raw!WB56:WK56,8)=0),Raw!VX56&lt;&gt;4),
OR(AND(Raw!VY56=4,COUNTIF(Raw!WB56:WK56,9)=0),Raw!VX56&lt;&gt;4),
OR(AND(Raw!VZ56=4,COUNTIF(Raw!WB56:WK56,10)=0),Raw!VZ56&lt;&gt;4)
),"",1)))</f>
        <v/>
      </c>
      <c r="BG56" t="str">
        <f>IF(A56=0,"",IF(COUNTA(Raw!WL56:XB56)=0,"",
IF(AND(
OR(AND(Raw!WL56=4,COUNTIF(Raw!WU56:XB56,1)=0),Raw!WL56&lt;&gt;4),
OR(AND(Raw!WM56=4,COUNTIF(Raw!WU56:XB56,2)=0),Raw!WM56&lt;&gt;4),
OR(AND(Raw!WN56=4,COUNTIF(Raw!WU56:XB56,3)=0),Raw!WN56&lt;&gt;4),
OR(AND(Raw!WO56=4,COUNTIF(Raw!WU56:XB56,4)=0),Raw!WO56&lt;&gt;4),
OR(AND(Raw!WP56=4,COUNTIF(Raw!WU56:XB56,5)=0),Raw!WP56&lt;&gt;4),
OR(AND(Raw!WQ56=4,COUNTIF(Raw!WU56:XB56,6)=0),Raw!WQ56&lt;&gt;4),
OR(AND(Raw!WR56=4,COUNTIF(Raw!WU56:XB56,7)=0),Raw!WR56&lt;&gt;4),
OR(AND(Raw!WS56=4,COUNTIF(Raw!WU56:XB56,8)=0),Raw!WS56&lt;&gt;4)
),"",1)))</f>
        <v/>
      </c>
      <c r="BH56" t="str">
        <f>IF(A56=0,"",IF(COUNTA(Raw!XC56:XK56)=0,"",
IF(AND(
OR(AND(Raw!XC56=4,COUNTIF(Raw!XH56:XK56,1)=0),Raw!XC56&lt;&gt;4),
OR(AND(Raw!XD56=4,COUNTIF(Raw!XH56:XK56,2)=0),Raw!XD56&lt;&gt;4),
OR(AND(Raw!XE56=4,COUNTIF(Raw!XH56:XK56,3)=0),Raw!XE56&lt;&gt;4),
OR(AND(Raw!XF56=4,COUNTIF(Raw!XH56:XK56,4)=0),Raw!XF56&lt;&gt;4)
),"",1)))</f>
        <v/>
      </c>
      <c r="BI56" t="str">
        <f>IF(A56=0,"",IF(COUNTA(Raw!XL56:XT56)=0,"",
IF(AND(
OR(AND(Raw!XL56=4,COUNTIF(Raw!XQ56:XT56,1)=0),Raw!XL56&lt;&gt;4),
OR(AND(Raw!XM56=4,COUNTIF(Raw!XQ56:XT56,2)=0),Raw!XM56&lt;&gt;4),
OR(AND(Raw!XN56=4,COUNTIF(Raw!XQ56:XT56,3)=0),Raw!XN56&lt;&gt;4),
OR(AND(Raw!XO56=4,COUNTIF(Raw!XQ56:XT56,4)=0),Raw!XO56&lt;&gt;4)
),"",1)))</f>
        <v/>
      </c>
      <c r="BJ56" t="str">
        <f>IF(A56=0,"",IF(COUNTA(Raw!XU56:YI56)=0,"",
IF(AND(
OR(AND(Raw!XU56=4,COUNTIF(Raw!YC56:YI56,1)=0),Raw!XU56&lt;&gt;4),
OR(AND(Raw!XV56=4,COUNTIF(Raw!YC56:YI56,2)=0),Raw!XV56&lt;&gt;4),
OR(AND(Raw!XW56=4,COUNTIF(Raw!YC56:YI56,3)=0),Raw!XW56&lt;&gt;4),
OR(AND(Raw!XX56=4,COUNTIF(Raw!YC56:YI56,4)=0),Raw!XX56&lt;&gt;4),
OR(AND(Raw!XY56=4,COUNTIF(Raw!YC56:YI56,5)=0),Raw!XY56&lt;&gt;4),
OR(AND(Raw!XZ56=4,COUNTIF(Raw!YC56:YI56,6)=0),Raw!XZ56&lt;&gt;4),
OR(AND(Raw!YA56=4,COUNTIF(Raw!YC56:YI56,7)=0),Raw!YA56&lt;&gt;4)
),"",1)))</f>
        <v/>
      </c>
      <c r="BK56" t="str">
        <f>IF(A56=0,"",IF(COUNTA(Raw!YJ56:YR56)=0,"",
IF(AND(
OR(AND(Raw!YJ56=4,COUNTIF(Raw!YO56:YR56,1)=0),Raw!YJ56&lt;&gt;4),
OR(AND(Raw!YK56=4,COUNTIF(Raw!YO56:YR56,2)=0),Raw!YK56&lt;&gt;4),
OR(AND(Raw!YL56=4,COUNTIF(Raw!YO56:YR56,3)=0),Raw!YL56&lt;&gt;4),
OR(AND(Raw!YM56=4,COUNTIF(Raw!YO56:YR56,4)=0),Raw!YM56&lt;&gt;4)
),"",1)))</f>
        <v/>
      </c>
      <c r="BL56" t="str">
        <f>IF(A56=0,"",IF(COUNTA(Raw!YS56:YU56)=0,"",IF(AND(Raw!YS56=4,ISBLANK(Raw!YU56)),"",IF(AND(Raw!YS56&lt;&gt;4,ISBLANK(Raw!YU56)=FALSE),"",1))))</f>
        <v/>
      </c>
    </row>
    <row r="57" spans="1:64">
      <c r="A57" s="20">
        <f>Raw!A57</f>
        <v>0</v>
      </c>
      <c r="B57" s="19" t="str">
        <f>IF(A57=0,"",IF(AND(Raw!AC57=1,COUNTA(Raw!AR57:IC57)&gt;0,COUNTA(Raw!ID57:YU57)=0),"",IF(AND(Raw!AC57=2,COUNTA(Raw!AR57:IC57)=0,COUNTA(Raw!ID57:MV57)&gt;0,COUNTA(Raw!MW57:YU57)=0),"",IF(AND(Raw!AC57=3,COUNTA(Raw!AP57:MV57)=0,COUNTA(Raw!MW57:YU57)&gt;0),"",1))))</f>
        <v/>
      </c>
      <c r="C57" s="19" t="str">
        <f>IF(A57=0,"",IF(AND(Raw!AK57=1,ISBLANK(Raw!AM57)=FALSE,ISBLANK(Raw!AO57)),"",IF(AND(Raw!AK57=2,ISBLANK(Raw!AM57),ISBLANK(Raw!AO57)=FALSE),"",1)))</f>
        <v/>
      </c>
      <c r="D57" s="19" t="str">
        <f>IF(A57=0,"",IF(COUNTA(Raw!AS57:AZ57)=0,"",IF(AND(Raw!AS57+Raw!AT57=100,Raw!AU57+Raw!AV57=100,Raw!AW57+Raw!AX57=100,Raw!AY57+Raw!AZ57=100),"",1)))</f>
        <v/>
      </c>
      <c r="E57" s="19" t="str">
        <f>IF(A57=0,"",IF(ISBLANK(Raw!AQ57),"",IF(Raw!AQ57=1,"",1)))</f>
        <v/>
      </c>
      <c r="F57" s="19" t="str">
        <f>IF(A57=0,"",IF(ISBLANK(Raw!AR57),"",IF(AND(Raw!AR57&gt;=0,Raw!AR57&lt;=100),"",1)))</f>
        <v/>
      </c>
      <c r="G57" s="19" t="str">
        <f>IF(A57=0,"",IF(AND(ISBLANK(Raw!BA57),ISBLANK(Raw!AS57)),"",IF(AND(Raw!AS57&gt;0,ISBLANK(Raw!BA57)=FALSE),"",1)))</f>
        <v/>
      </c>
      <c r="H57" s="19" t="str">
        <f>IF(A57=0,"",IF(COUNTA(Raw!BA57:BH57)=0,"",IF(AND(Raw!BA57=0,COUNTA(Raw!BB57:BH57)=0),"",IF(AND(Raw!BA57&gt;0,COUNTA(Raw!BB57:BH57)&gt;0),"",1))))</f>
        <v/>
      </c>
      <c r="I57" s="19" t="str">
        <f>IF(A57=0,"",IF(AND(ISBLANK(Raw!BI57),ISBLANK(Raw!BJ57)),"",IF(AND(Raw!BI57=1,ISBLANK(Raw!BJ57)=FALSE),"",IF(AND(Raw!BI57=2,ISBLANK(Raw!BJ57)),"",1))))</f>
        <v/>
      </c>
      <c r="J57" s="19" t="str">
        <f>IF(A57=0,"",IF(AND(ISBLANK(Raw!AT57),COUNTBLANK(Raw!BK57:BQ57)),"",IF(AND(Raw!AT57&gt;0,COUNTA(Raw!BK57:BQ57)&gt;0),"",IF(AND(Raw!AT57=0,COUNTA(Raw!BK57:BQ57)=0),"",1))))</f>
        <v/>
      </c>
      <c r="K57" s="19" t="str">
        <f>IF(A57=0,"",IF(AND(ISBLANK(Raw!AS57),COUNTA(Raw!BR57:BX57)=0),"",IF(AND(Raw!AS57&gt;0,COUNTA(Raw!BR57:BX57)&gt;0),"",IF(AND(Raw!AS57=0,COUNTA(Raw!BR57:BX57)=0),"",1))))</f>
        <v/>
      </c>
      <c r="L57" s="19" t="str">
        <f>IF(A57=0,"",IF(AND(COUNTA(Raw!BK57:BX57)=0,COUNTA(Raw!BY57:CH57)=0),"",IF(AND(COUNTIF(Raw!BK57:BX57,1)&gt;0,COUNTA(Raw!BY57:CH57)&gt;0),"",IF(AND(COUNTIF(Raw!BK57:BX57,1)=0,COUNTA(Raw!BY57:CH57)=0),"",1))))</f>
        <v/>
      </c>
      <c r="M57" s="19" t="str">
        <f>IF(A57=0,"",IF(AND(COUNTA(Raw!BK57:BX57)=0,COUNTA(Raw!CI57:CR57)),"",IF(AND(COUNTIF(Raw!BK57:BX57,3)&gt;0,COUNTA(Raw!CI57:CR57)&gt;0),"",IF(AND(COUNTIF(Raw!BK57:BX57,3)=0,COUNTA(Raw!CI57:CR57)=0),"",1))))</f>
        <v/>
      </c>
      <c r="N57" s="19" t="str">
        <f>IF(A57=0,"",IF(COUNTA(Raw!CS57:DF57)=0,"",IF(AND(COUNTIF(Raw!CS57:CV57,1)=1,COUNTA(Raw!CW57:DA57)&gt;0,COUNTA(Raw!DB57:DF57)=0),"",IF(AND(COUNTIF(Raw!CS57:CV57,2)=1,COUNTA(Raw!CW57:DA57)=0,COUNTA(Raw!DB57:DF57)&gt;0),"",IF(AND(COUNTA(Raw!CS57:CV57)&gt;0,COUNTA(Raw!CW57:DF57)=0),"",1)))))</f>
        <v/>
      </c>
      <c r="O57" s="19" t="str">
        <f>IF(A57=0,"",IF(COUNTA(Raw!DG57:DP57)=0,"",IF(AND(COUNTIF(Raw!BK57:BQ57,1)&gt;0,OR(COUNTIF(Raw!DG57:DP57,1)=1,COUNTIF(Raw!DG57:DP57,2)=1,COUNTIF(Raw!DG57:DP57,3)=1)),"",IF(AND(COUNTIF(Raw!BK57:BQ57,1)=0,AND(COUNTIF(Raw!DG57:DP57,1)=0,COUNTIF(Raw!DG57:DP57,2)=0,COUNTIF(Raw!DG57:DP57,3)=0)),"",1))))</f>
        <v/>
      </c>
      <c r="P57" s="19" t="str">
        <f>IF(A57=0,"",IF(COUNTA(Raw!DG57:DR57)=0,"",IF(AND(COUNTIF(Raw!DG57:DP57,4)=1,ISBLANK(Raw!DQ57)=FALSE,ISBLANK(Raw!DR57)),"",IF(AND(COUNTIF(Raw!DG57:DP57,7)=1,ISBLANK(Raw!DQ57),ISBLANK(Raw!DR57)=FALSE),"",IF(AND(COUNTA(Raw!DG57:DP57)&gt;0,COUNTIF(Raw!DG57:DP57,4)=0,COUNTIF(Raw!DG57:DP57,7)=0,COUNTA(Raw!DQ57:DR57)=0),"",1)))))</f>
        <v/>
      </c>
      <c r="Q57" s="19" t="str">
        <f>IF(A57=0,"",IF(AND(COUNTA(Raw!DS57:DU57)=0,COUNTA(Raw!BK57:BQ57)=0),"",IF(AND(COUNTIF(Raw!BK57:BQ57,1)&gt;0,COUNTA(Raw!DS57:DU57)&gt;0),"",IF(AND(COUNTIF(Raw!BK57:BQ57,1)=0,COUNTA(Raw!DS57:DU57)=0),"",1))))</f>
        <v/>
      </c>
      <c r="R57" s="19" t="str">
        <f>IF(A57=0,"",IF(AND(ISBLANK(Raw!AT57),ISBLANK(Raw!EJ57)),"",IF(AND(Raw!AT57&gt;0,ISBLANK(Raw!EJ57)=FALSE,Raw!EJ57&gt;=0,Raw!EJ57&lt;=7),"",IF(AND(Raw!AT57=0,ISBLANK(Raw!EJ57)),"",1))))</f>
        <v/>
      </c>
      <c r="S57" t="str">
        <f>IF(A57=0,"",IF(AND(ISBLANK(Raw!AS57),ISBLANK(Raw!EK57)),"",IF(AND(Raw!AS57&gt;0,ISBLANK(Raw!EK57)=FALSE),"",IF(AND(Raw!AS57=0,ISBLANK(Raw!EK57)),"",1))))</f>
        <v/>
      </c>
      <c r="T57" s="19" t="str">
        <f>IF(A57=0,"",IF(AND(ISBLANK(Raw!AT57),COUNTA(Raw!EL57:EQ57)=0),"",IF(AND(Raw!AT57&gt;0,COUNTA(Raw!EL57:EQ57)&gt;0),"",IF(AND(Raw!AT57=0,COUNTA(Raw!EL57:EQ57)=0),"",1))))</f>
        <v/>
      </c>
      <c r="U57" t="str">
        <f>IF(A57=0,"",IF(AND(ISBLANK(Raw!AT57),COUNTA(Raw!ER57:EU57)=0),"",IF(AND(Raw!AT57&gt;0,COUNTA(Raw!ER57:EU57)&gt;0),"",IF(AND(Raw!AT57=0,COUNTA(Raw!ER57:EU57)=0),"",1))))</f>
        <v/>
      </c>
      <c r="V57" t="str">
        <f>IF(A57=0,"",IF(AND(ISBLANK(Raw!AS57),COUNTA(Raw!EV57:FA57)=0),"",IF(AND(Raw!AS57&gt;0,COUNTA(Raw!EV57:FA57)&gt;0),"",IF(AND(Raw!AS57=0,COUNTA(Raw!EV57:FA57)=0),"",1))))</f>
        <v/>
      </c>
      <c r="W57" t="str">
        <f>IF(A57=0,"",IF(AND(ISBLANK(Raw!AS57),COUNTA(Raw!FB57:FE57)=0),"",IF(AND(Raw!AS57&gt;0,COUNTA(Raw!FB57:FE57)&gt;0),"",IF(AND(Raw!AS57=0,COUNTA(Raw!FB57:FE57)=0),"",1))))</f>
        <v/>
      </c>
      <c r="X57" t="str">
        <f>IF(A57=0,"",IF(AND(ISBLANK(Raw!AT57),COUNTA(Raw!FF57:FI57)=0),"",IF(AND(Raw!AT57&gt;0,COUNTA(Raw!FF57:FI57)&gt;0),"",IF(AND(Raw!AT57=0,COUNTA(Raw!FF57:FI57)=0),"",1))))</f>
        <v/>
      </c>
      <c r="Y57" t="str">
        <f>IF(A57=0,"",IF(AND(ISBLANK(Raw!AS57),COUNTA(Raw!FJ57:FM57)=0),"",IF(AND(Raw!AS57&gt;0,COUNTA(Raw!FJ57:FM57)&gt;0),"",IF(AND(Raw!AS57=0,COUNTA(Raw!FJ57:FM57)=0),"",1))))</f>
        <v/>
      </c>
      <c r="Z57" t="str">
        <f>IF(A57=0,"",IF(AND(COUNTA(Raw!FN57:FT57)=0,ISBLANK(Raw!FU57)),"",IF(AND(COUNTIF(Raw!FN57:FT57,1)&gt;0,ISBLANK(Raw!FU57)=FALSE),"",IF(AND(COUNTIF(Raw!FN57:FT57,1)=0,ISBLANK(Raw!FU57)),"",1))))</f>
        <v/>
      </c>
      <c r="AA57" s="19" t="str">
        <f>IF(A57=0,"",IF(AND(ISBLANK(Raw!BI57),COUNTA(Raw!FV57:GH57)=0),"",IF(AND(Raw!BI57&lt;&gt;1,COUNTIF(Raw!FV57:GH57,6)=0),"",IF(Raw!BI57=1,"",1))))</f>
        <v/>
      </c>
      <c r="AB57" t="str">
        <f>IF(A57=0,"",IF(AND(ISBLANK(Raw!GI57),COUNTA(Raw!GJ57:GQ57)=0),"",IF(AND(Raw!GI57=1,COUNTA(Raw!GJ57:GQ57)&gt;0),"",IF(AND(Raw!GI57=2,COUNTA(Raw!GJ57:GQ57)=0),"",1))))</f>
        <v/>
      </c>
      <c r="AC57" s="19" t="str">
        <f>IF(A57=0,"",IF(AND(COUNTA(Raw!GY57:HF57)=0,ISBLANK(Raw!HG57)),"",IF(AND(OR(COUNTIF(Raw!GY57:HE57,1)&gt;0,COUNTIF(Raw!GY57:HE57,2)&gt;0),ISBLANK(Raw!HG57)=FALSE),"",IF(AND(COUNTA(Raw!GY57:HF57)&gt;0,ISBLANK(Raw!HG57),COUNTIF(Raw!GY57:HE57,1)=0,COUNTIF(Raw!GY57:HE57,2)=0),"",1))))</f>
        <v/>
      </c>
      <c r="AD57" s="19" t="str">
        <f>IF(A57=0,"",IF(COUNTA(Raw!HU57:IB57)=0,"",IF(AND(Raw!AK57&lt;&gt;2,COUNTIF(Raw!HU57:IA57,2)=0,COUNTIF(Raw!HU57:IA57,3)=0),"",IF(Raw!AK57=2,"",1))))</f>
        <v/>
      </c>
      <c r="AE57" s="19" t="str">
        <f>IF(A57=0,"",IF(AND(Raw!AK57=2,ISBLANK(Raw!IC57)=FALSE),"",IF(AND(Raw!AK57&lt;&gt;2,ISBLANK(Raw!IC57)),"",1)))</f>
        <v/>
      </c>
      <c r="AF57" s="19" t="str">
        <f>IF(A57=0,"",IF(COUNTA(Raw!ID57:IF57)=0,"",IF(AND(MATCH(2023-Raw!ID57,Code!$A$3:$A$12,1)=Raw!IF57,2023-Raw!ID57=Raw!IE57),"",1)))</f>
        <v/>
      </c>
      <c r="AG57" s="19" t="str">
        <f>IF(A57=0,"",IF(COUNTA(Raw!IG57:II57)=0,"",IF(AND(Raw!IG57=4,ISBLANK(Raw!II57)=FALSE),"",IF(AND(Raw!IG57&lt;&gt;4,ISBLANK(Raw!II57)),"",1))))</f>
        <v/>
      </c>
      <c r="AH57" s="19" t="str">
        <f>IF(A57=0,"",IF(COUNTA(Raw!IJ57:IM57)=0,"",IF(AND(Raw!IJ57=1,ISBLANK(Raw!IK57)=FALSE),"",IF(AND(Raw!IJ57=2,COUNTA(Raw!IK57:IM57)&gt;0),"",1))))</f>
        <v/>
      </c>
      <c r="AI57" s="19" t="str">
        <f>IF(A57=0,"",IF(COUNTA(Raw!IK57:IM57)=0,"",IF(AND(Raw!IK57=1,ISBLANK(Raw!IL57)=FALSE),"",IF(AND(Raw!IK57=2,COUNTA(Raw!IL57:IM57)=0),"",1))))</f>
        <v/>
      </c>
      <c r="AJ57" s="19" t="str">
        <f>IF(A57=0,"",IF(COUNTA(Raw!JD57:JJ57)=0,"",IF(AND(Raw!JD57&gt;600,COUNTA(Raw!JE57:JI57)&gt;0),"",IF(AND(Raw!JD57&lt;=600,COUNTA(Raw!JE57:JJ57)=0),"",1))))</f>
        <v/>
      </c>
      <c r="AK57" s="19" t="str">
        <f>IF(A57=0,"",IF(COUNTA(Raw!JK57:KA57)=0,"",IF(AND(Raw!JK57=1,COUNTA(Raw!JM57:JV57)&gt;0),"",IF(AND(Raw!JK57=3,COUNTA(Raw!JM57:JV57)&gt;0,COUNTA(Raw!JW57:KA57)=0),"",IF(AND(ISBLANK(Raw!JK57)=FALSE,Raw!JK57&lt;&gt;1,Raw!JK57&lt;&gt;3,COUNTA(Raw!JM57:KA57)=0),"",1)))))</f>
        <v/>
      </c>
      <c r="AL57" s="19" t="str">
        <f>IF(A57=0,"",IF(COUNTA(Raw!JW57:KA57)=0,"",IF(AND(COUNTIF(Raw!JW57:JZ57,4)=0,COUNTA(Raw!JW57:JZ57)&gt;0,ISBLANK(Raw!KA57)=FALSE),"",IF(AND(COUNTIF(Raw!JW57:KA57,4)&gt;0,ISBLANK(Raw!KA57)),"",1))))</f>
        <v/>
      </c>
      <c r="AM57" s="19" t="str">
        <f>IF(A57=0,"",IF(COUNTA(Raw!KT57:KU57)=0,"",IF(AND(Raw!KT57=1,ISBLANK(Raw!KU57)=FALSE),"",IF(AND(Raw!KT57=2,ISBLANK(Raw!KU57)),"",1))))</f>
        <v/>
      </c>
      <c r="AN57" s="19" t="str">
        <f>IF(A57=0,"",IF(COUNTA(Raw!KX57:LF57)=0,"",IF(AND(COUNTIF(Raw!KX57:LB57,5)=1,COUNTA(Raw!KX57:LB57)=1,COUNTA(Raw!LC57:LF57)=0),"",IF(AND(COUNTIF(Raw!KX57:LB57,5)=0,COUNTA(Raw!KX57:LB57)&gt;0,COUNTA(Raw!LC57:LF57)&gt;0),"",1))))</f>
        <v/>
      </c>
      <c r="AO57" s="19" t="str">
        <f>IF(A57=0,"",IF(COUNTA(Raw!LM57:LU57)=0,"",IF(AND(Raw!LM57=1,ISBLANK(Raw!LN57)=FALSE,COUNTA(Raw!LO57:LU57)&gt;0),"",IF(AND(Raw!LM57=2,COUNTA(Raw!LN57:LU57)=0),"",1))))</f>
        <v/>
      </c>
      <c r="AP57" s="19" t="str">
        <f>IF(A57=0,"",IF(COUNTA(Raw!MY57:OG57)=0,"",IF(AND(Raw!MY57=2,COUNTA(Raw!MZ57:OG57)=0),"",IF(AND(Raw!MY57=1,COUNTA(Raw!MZ57:OG57)&gt;0),"",1))))</f>
        <v/>
      </c>
      <c r="AQ57" s="19" t="str">
        <f>IF(A57=0,"",IF(COUNTA(Raw!NC57:NW57)=0,"",IF(AND(COUNTIF(Raw!NC57:NG57,3)&gt;0,COUNTA(Raw!NH57:NQ57)&gt;0),"",IF(AND(COUNTA(Raw!NC57:NG57)&gt;0,COUNTIF(Raw!NC57:NG57,3)=0,COUNTA(Raw!NH57:NW57)=0),"",1))))</f>
        <v/>
      </c>
      <c r="AR57" s="19" t="str">
        <f>IF(A57=0,"",IF(COUNTA(Raw!NH57:NW57)=0,"",IF(AND(COUNTIF(Raw!NH57:NQ57,10)&gt;0,COUNTA(Raw!NR57:NW57)&gt;0),"",IF(AND(COUNTA(Raw!NH57:NQ57)&gt;0,COUNTIF(Raw!NH57:NQ57,10)=0,COUNTA(Raw!NR57:NY57)=0),"",1))))</f>
        <v/>
      </c>
      <c r="AS57" s="19" t="str">
        <f>IF(A57=0,"",IF(COUNTA(Raw!NY57:OG57)=0,"",IF(AND(Raw!NY57=1,COUNTA(Raw!NZ57:OG57)&gt;0),"",IF(AND(Raw!NY57=2,COUNTA(Raw!NZ57:OG57)=0),"",1))))</f>
        <v/>
      </c>
      <c r="AT57" s="19" t="str">
        <f>IF(A57=0,"",IF(COUNTA(Raw!OH57:OY57)=0,"",IF(AND(Raw!OH57=1,COUNTA(Raw!OI57:OY57)&gt;0),"",IF(AND(Raw!OH57=2,COUNTA(Raw!OI57:OY57)=0),"",1))))</f>
        <v/>
      </c>
      <c r="AU57" s="19" t="str">
        <f>IF(A57=0,"",IF(COUNTA(Raw!PR57:QB57)=0,"",
IF(AND(OR(AND(COUNTIF(Raw!PR57:QB57,1)=1,COUNTA(Raw!QI57:QY57)&gt;0),AND(COUNTIF(Raw!PR57:QB57,1)=0,COUNTA(Raw!QI57:QY57)=0)),OR(AND(COUNTIF(Raw!PR57:QB57,2)=1,COUNTA(Raw!QZ57:RP57)&gt;0),AND(COUNTIF(Raw!PR57:QB57,2)=0,COUNTA(Raw!QZ57:RP57)=0)),OR(AND(COUNTIF(Raw!PR57:QB57,3)=1,COUNTA(Raw!RQ57:SG57)&gt;0),AND(COUNTIF(Raw!PR57:QB57,3)=0,COUNTA(Raw!RQ57:SG57)=0)),OR(AND(COUNTIF(Raw!PR57:QB57,4)=1,COUNTA(Raw!SH57:ST57)&gt;0),AND(COUNTIF(Raw!PR57:QB57,4)=0,COUNTA(Raw!SH57:ST57)=0)),OR(AND(COUNTIF(Raw!PR57:QB57,5)=1,COUNTA(Raw!SU57:TG57)&gt;0),AND(COUNTIF(Raw!PR57:QB57,5)=0,COUNTA(Raw!SU57:TG57)=0)),OR(AND(COUNTIF(Raw!PR57:QB57,6)=1,COUNTA(Raw!TH57:TT57)&gt;0),AND(COUNTIF(Raw!PR57:QB57,6)=0,COUNTA(Raw!TH57:TT57)=0)),OR(AND(COUNTIF(Raw!PR57:QB57,7)=1,COUNTA(Raw!TU57:UI57)&gt;0),AND(COUNTIF(Raw!PR57:QB57,7)=0,COUNTA(Raw!TU57:UI57)=0)),OR(AND(COUNTIF(Raw!PR57:QB57,8)=1,COUNTA(Raw!UJ57:UV57)&gt;0),AND(COUNTIF(Raw!PR57:QB57,8)=0,COUNTA(Raw!UJ57:UV57)=0)),OR(AND(COUNTIF(Raw!PR57:QB57,9)=1,COUNTA(Raw!UW57:VG57)&gt;0),AND(COUNTIF(Raw!PR57:QB57,9)=0,COUNTA(Raw!UW57:VG57)=0)),OR(AND(COUNTIF(Raw!PR57:QB57,10)=1,COUNTA(Raw!VH57:VP57)&gt;0),AND(COUNTIF(Raw!PR57:QB57,10)=0,COUNTA(Raw!VH57:VP57)=0)),OR(AND(COUNTIF(Raw!PR57:QB57,11)=1,COUNTA(Raw!VQ57:WK57)&gt;0),AND(COUNTIF(Raw!PR57:QB57,11)=0,COUNTA(Raw!VQ57:WK57)=0))),"",1)))</f>
        <v/>
      </c>
      <c r="AV57" s="19" t="str">
        <f>IF(A57=0,"",IF(COUNTA(Raw!QI57:QY57)=0,"",IF(AND(OR(AND(Raw!QI57=4,COUNTIF(Raw!QR57:QY57,1)=0),Raw!QI57&lt;&gt;4),OR(AND(Raw!QJ57=4,COUNTIF(Raw!QR57:QY57,2)=0),Raw!QJ57&lt;&gt;4),OR(AND(Raw!QK57=4,COUNTIF(Raw!QR57:QY57,3)=0),Raw!QK57&lt;&gt;4),OR(AND(Raw!QL57=4,COUNTIF(Raw!QR57:QY57,4)=0),Raw!QL57&lt;&gt;4),OR(AND(Raw!QM57=4,COUNTIF(Raw!QR57:QY57,5)=0),Raw!QM57&lt;&gt;4),OR(AND(Raw!QN57=4,COUNTIF(Raw!QR57:QY57,6)=0),Raw!QN57&lt;&gt;4),OR(AND(Raw!QO57=4,COUNTIF(Raw!QR57:QY57,7)=0),Raw!QO57&lt;&gt;4),OR(AND(Raw!QP57=4,COUNTIF(Raw!QR57:QY57,8)=0),Raw!QP57&lt;&gt;4)),"",1)))</f>
        <v/>
      </c>
      <c r="AW57" t="str">
        <f>IF(A57=0,"",IF(COUNTA(Raw!QZ57:RP57)=0,"",IF(AND(OR(AND(Raw!QZ57=4,COUNTIF(Raw!RI57:RP57,1)=0),Raw!QZ57&lt;&gt;4),OR(AND(Raw!RA57=4,COUNTIF(Raw!RI57:RP57,2)=0),Raw!RA57&lt;&gt;4),OR(AND(Raw!RB57=4,COUNTIF(Raw!RI57:RP57,3)=0),Raw!RB57&lt;&gt;4),OR(AND(Raw!RC57=4,COUNTIF(Raw!RI57:RP57,4)=0),Raw!RC57&lt;&gt;4),OR(AND(Raw!RD57=4,COUNTIF(Raw!RI57:RP57,5)=0),Raw!RD57&lt;&gt;4),OR(AND(Raw!RE57=4,COUNTIF(Raw!RI57:RP57,6)=0),Raw!RE57&lt;&gt;4),OR(AND(Raw!RF57=4,COUNTIF(Raw!RI57:RP57,7)=0),Raw!RF57&lt;&gt;4),OR(AND(Raw!RG57=4,COUNTIF(Raw!RI57:RP57,8)=0),Raw!RG57&lt;&gt;4)),"",1)))</f>
        <v/>
      </c>
      <c r="AX57" t="str">
        <f>IF(A57=0,"",IF(COUNTA(Raw!RQ57:SG57)=0,"",IF(AND(OR(AND(Raw!RQ57=4,COUNTIF(Raw!RZ57:SG57,1)=0),Raw!RQ57&lt;&gt;4),OR(AND(Raw!RR57=4,COUNTIF(Raw!RZ57:SG57,2)=0),Raw!RR57&lt;&gt;4),OR(AND(Raw!RS57=4,COUNTIF(Raw!RZ57:SG57,3)=0),Raw!RS57&lt;&gt;4),OR(AND(Raw!RT57=4,COUNTIF(Raw!RZ57:SG57,4)=0),Raw!RT57&lt;&gt;4),OR(AND(Raw!RU57=4,COUNTIF(Raw!RZ57:SG57,5)=0),Raw!RU57&lt;&gt;4),OR(AND(Raw!RV57=4,COUNTIF(Raw!RZ57:SG57,6)=0),Raw!RV57&lt;&gt;4),OR(AND(Raw!RW57=4,COUNTIF(Raw!RZ57:SG57,7)=0),Raw!RW57&lt;&gt;4),OR(AND(Raw!RX57=4,COUNTIF(Raw!RZ57:SG57,8)=0),Raw!RX57&lt;&gt;4)),"",1)))</f>
        <v/>
      </c>
      <c r="AY57" t="str">
        <f>IF(A57=0,"",IF(COUNTA(Raw!SH57:ST57)=0,"",IF(AND(OR(AND(Raw!SH57=4,COUNTIF(Raw!SO57:ST57,1)=0),Raw!SH57&lt;&gt;4),OR(AND(Raw!SI57=4,COUNTIF(Raw!SO57:ST57,2)=0),Raw!SI57&lt;&gt;4),OR(AND(Raw!SJ57=4,COUNTIF(Raw!SO57:ST57,3)=0),Raw!SJ57&lt;&gt;4),OR(AND(Raw!SK57=4,COUNTIF(Raw!SO57:ST57,4)=0),Raw!SK57&lt;&gt;4),OR(AND(Raw!SL57=4,COUNTIF(Raw!SO57:ST57,5)=0),Raw!SL57&lt;&gt;4),OR(AND(Raw!SM57=4,COUNTIF(Raw!SO57:ST57,6)=0),Raw!SM57&lt;&gt;4)),"",1)))</f>
        <v/>
      </c>
      <c r="AZ57" t="str">
        <f>IF(A57=0,"",IF(COUNTA(Raw!SU57:TG57)=0,"",IF(AND(OR(AND(Raw!SU57=4,COUNTIF(Raw!TB57:TG57,1)=0),Raw!SU57&lt;&gt;4),OR(AND(Raw!SV57=4,COUNTIF(Raw!TB57:TG57,2)=0),Raw!SV57&lt;&gt;4),OR(AND(Raw!SW57=4,COUNTIF(Raw!TB57:TG57,3)=0),Raw!SW57&lt;&gt;4),OR(AND(Raw!SX57=4,COUNTIF(Raw!TB57:TG57,4)=0),Raw!SX57&lt;&gt;4),OR(AND(Raw!SY57=4,COUNTIF(Raw!TB57:TG57,5)=0),Raw!SY57&lt;&gt;4),OR(AND(Raw!SZ57=4,COUNTIF(Raw!TB57:TG57,6)=0),Raw!SZ57&lt;&gt;4)),"",1)))</f>
        <v/>
      </c>
      <c r="BA57" t="str">
        <f>IF(A57=0,"",IF(COUNTA(Raw!TH57:TT57)=0,"",IF(AND(OR(AND(Raw!TH57=4,COUNTIF(Raw!TO57:TT57,1)=0),Raw!TH57&lt;&gt;4),OR(AND(Raw!TI57=4,COUNTIF(Raw!TO57:TT57,2)=0),Raw!TI57&lt;&gt;4),OR(AND(Raw!TJ57=4,COUNTIF(Raw!TO57:TT57,3)=0),Raw!TJ57&lt;&gt;4),OR(AND(Raw!TK57=4,COUNTIF(Raw!TO57:TT57,4)=0),Raw!TK57&lt;&gt;4),OR(AND(Raw!TL57=4,COUNTIF(Raw!TO57:TT57,5)=0),Raw!TL57&lt;&gt;4),OR(AND(Raw!TM57=4,COUNTIF(Raw!TO57:TT57,6)=0),Raw!TM57&lt;&gt;4)),"",1)))</f>
        <v/>
      </c>
      <c r="BB57" t="str">
        <f>IF(A57=0,"",IF(COUNTA(Raw!TU57:UI57)=0,"",IF(AND(OR(AND(Raw!TU57=4,COUNTIF(Raw!UC57:UI57,1)=0),Raw!TU57&lt;&gt;4),OR(AND(Raw!TV57=4,COUNTIF(Raw!UC57:UI57,2)=0),Raw!TV57&lt;&gt;4),OR(AND(Raw!TW57=4,COUNTIF(Raw!UC57:UI57,3)=0),Raw!TW57&lt;&gt;4),OR(AND(Raw!TX57=4,COUNTIF(Raw!UC57:UI57,4)=0),Raw!TX57&lt;&gt;4),OR(AND(Raw!TY57=4,COUNTIF(Raw!UC57:UI57,5)=0),Raw!TY57&lt;&gt;4),OR(AND(Raw!TZ57=4,COUNTIF(Raw!UC57:UI57,6)=0),Raw!TZ57&lt;&gt;4),OR(AND(Raw!UA57=4,COUNTIF(Raw!UC57:UI57,7)=0),Raw!UA57&lt;&gt;4)),"",1)))</f>
        <v/>
      </c>
      <c r="BC57" t="str">
        <f>IF(A57=0,"",IF(COUNTA(Raw!UJ57:UV57)=0,"",IF(AND(OR(AND(Raw!UJ57=4,COUNTIF(Raw!UQ57:UV57,1)=0),Raw!UJ57&lt;&gt;4),OR(AND(Raw!UK57=4,COUNTIF(Raw!UQ57:UV57,2)=0),Raw!UK57&lt;&gt;4),OR(AND(Raw!UL57=4,COUNTIF(Raw!UQ57:UV57,3)=0),Raw!UL57&lt;&gt;4),OR(AND(Raw!UM57=4,COUNTIF(Raw!UQ57:UV57,4)=0),Raw!UM57&lt;&gt;4),OR(AND(Raw!UN57=4,COUNTIF(Raw!UQ57:UV57,5)=0),Raw!UN57&lt;&gt;4),OR(AND(Raw!UO57=4,COUNTIF(Raw!UQ57:UV57,6)=0),Raw!UO57&lt;&gt;4)),"",1)))</f>
        <v/>
      </c>
      <c r="BD57" t="str">
        <f>IF(A57=0,"",IF(COUNTA(Raw!UW57:VG57)=0,"",IF(AND(OR(AND(Raw!UW57=4,COUNTIF(Raw!VC57:VG57,1)=0),Raw!UW57&lt;&gt;4),OR(AND(Raw!UX57=4,COUNTIF(Raw!VC57:VG57,2)=0),Raw!UX57&lt;&gt;4),OR(AND(Raw!UY57=4,COUNTIF(Raw!VC57:VG57,3)=0),Raw!UY57&lt;&gt;4),OR(AND(Raw!UZ57=4,COUNTIF(Raw!VC57:VG57,4)=0),Raw!UZ57&lt;&gt;4),OR(AND(Raw!VA57=4,COUNTIF(Raw!VC57:VG57,5)=0),Raw!VA57&lt;&gt;4)),"",1)))</f>
        <v/>
      </c>
      <c r="BE57" t="str">
        <f>IF(A57=0,"",IF(COUNTA(Raw!VH57:VP57)=0,"",
IF(AND(
OR(AND(Raw!VH57=4,COUNTIF(Raw!VM57:VP57,1)=0),Raw!VH57&lt;&gt;4),
OR(AND(Raw!VI57=4,COUNTIF(Raw!VM57:VP57,2)=0),Raw!VI57&lt;&gt;4),
OR(AND(Raw!VJ57=4,COUNTIF(Raw!VM57:VP57,3)=0),Raw!VJ57&lt;&gt;4),
OR(AND(Raw!VK57=4,COUNTIF(Raw!VM57:VP57,4)=0),Raw!VK57&lt;&gt;4)
),"",1)))</f>
        <v/>
      </c>
      <c r="BF57" t="str">
        <f>IF(A57=0,"",IF(COUNTA(Raw!VQ57:WK57)=0,"",
IF(AND(
OR(AND(Raw!VQ57=4,COUNTIF(Raw!WB57:WK57,1)=0),Raw!VQ57&lt;&gt;4),
OR(AND(Raw!VR57=4,COUNTIF(Raw!WB57:WK57,2)=0),Raw!VR57&lt;&gt;4),
OR(AND(Raw!VS57=4,COUNTIF(Raw!WB57:WK57,3)=0),Raw!VS57&lt;&gt;4),
OR(AND(Raw!VT57=4,COUNTIF(Raw!WB57:WK57,4)=0),Raw!VT57&lt;&gt;4),
OR(AND(Raw!VU57=4,COUNTIF(Raw!WB57:WK57,5)=0),Raw!VU57&lt;&gt;4),
OR(AND(Raw!VV57=4,COUNTIF(Raw!WB57:WK57,6)=0),Raw!VV57&lt;&gt;4),
OR(AND(Raw!VW57=4,COUNTIF(Raw!WB57:WK57,7)=0),Raw!VW57&lt;&gt;4),
OR(AND(Raw!VX57=4,COUNTIF(Raw!WB57:WK57,8)=0),Raw!VX57&lt;&gt;4),
OR(AND(Raw!VY57=4,COUNTIF(Raw!WB57:WK57,9)=0),Raw!VX57&lt;&gt;4),
OR(AND(Raw!VZ57=4,COUNTIF(Raw!WB57:WK57,10)=0),Raw!VZ57&lt;&gt;4)
),"",1)))</f>
        <v/>
      </c>
      <c r="BG57" t="str">
        <f>IF(A57=0,"",IF(COUNTA(Raw!WL57:XB57)=0,"",
IF(AND(
OR(AND(Raw!WL57=4,COUNTIF(Raw!WU57:XB57,1)=0),Raw!WL57&lt;&gt;4),
OR(AND(Raw!WM57=4,COUNTIF(Raw!WU57:XB57,2)=0),Raw!WM57&lt;&gt;4),
OR(AND(Raw!WN57=4,COUNTIF(Raw!WU57:XB57,3)=0),Raw!WN57&lt;&gt;4),
OR(AND(Raw!WO57=4,COUNTIF(Raw!WU57:XB57,4)=0),Raw!WO57&lt;&gt;4),
OR(AND(Raw!WP57=4,COUNTIF(Raw!WU57:XB57,5)=0),Raw!WP57&lt;&gt;4),
OR(AND(Raw!WQ57=4,COUNTIF(Raw!WU57:XB57,6)=0),Raw!WQ57&lt;&gt;4),
OR(AND(Raw!WR57=4,COUNTIF(Raw!WU57:XB57,7)=0),Raw!WR57&lt;&gt;4),
OR(AND(Raw!WS57=4,COUNTIF(Raw!WU57:XB57,8)=0),Raw!WS57&lt;&gt;4)
),"",1)))</f>
        <v/>
      </c>
      <c r="BH57" t="str">
        <f>IF(A57=0,"",IF(COUNTA(Raw!XC57:XK57)=0,"",
IF(AND(
OR(AND(Raw!XC57=4,COUNTIF(Raw!XH57:XK57,1)=0),Raw!XC57&lt;&gt;4),
OR(AND(Raw!XD57=4,COUNTIF(Raw!XH57:XK57,2)=0),Raw!XD57&lt;&gt;4),
OR(AND(Raw!XE57=4,COUNTIF(Raw!XH57:XK57,3)=0),Raw!XE57&lt;&gt;4),
OR(AND(Raw!XF57=4,COUNTIF(Raw!XH57:XK57,4)=0),Raw!XF57&lt;&gt;4)
),"",1)))</f>
        <v/>
      </c>
      <c r="BI57" t="str">
        <f>IF(A57=0,"",IF(COUNTA(Raw!XL57:XT57)=0,"",
IF(AND(
OR(AND(Raw!XL57=4,COUNTIF(Raw!XQ57:XT57,1)=0),Raw!XL57&lt;&gt;4),
OR(AND(Raw!XM57=4,COUNTIF(Raw!XQ57:XT57,2)=0),Raw!XM57&lt;&gt;4),
OR(AND(Raw!XN57=4,COUNTIF(Raw!XQ57:XT57,3)=0),Raw!XN57&lt;&gt;4),
OR(AND(Raw!XO57=4,COUNTIF(Raw!XQ57:XT57,4)=0),Raw!XO57&lt;&gt;4)
),"",1)))</f>
        <v/>
      </c>
      <c r="BJ57" t="str">
        <f>IF(A57=0,"",IF(COUNTA(Raw!XU57:YI57)=0,"",
IF(AND(
OR(AND(Raw!XU57=4,COUNTIF(Raw!YC57:YI57,1)=0),Raw!XU57&lt;&gt;4),
OR(AND(Raw!XV57=4,COUNTIF(Raw!YC57:YI57,2)=0),Raw!XV57&lt;&gt;4),
OR(AND(Raw!XW57=4,COUNTIF(Raw!YC57:YI57,3)=0),Raw!XW57&lt;&gt;4),
OR(AND(Raw!XX57=4,COUNTIF(Raw!YC57:YI57,4)=0),Raw!XX57&lt;&gt;4),
OR(AND(Raw!XY57=4,COUNTIF(Raw!YC57:YI57,5)=0),Raw!XY57&lt;&gt;4),
OR(AND(Raw!XZ57=4,COUNTIF(Raw!YC57:YI57,6)=0),Raw!XZ57&lt;&gt;4),
OR(AND(Raw!YA57=4,COUNTIF(Raw!YC57:YI57,7)=0),Raw!YA57&lt;&gt;4)
),"",1)))</f>
        <v/>
      </c>
      <c r="BK57" t="str">
        <f>IF(A57=0,"",IF(COUNTA(Raw!YJ57:YR57)=0,"",
IF(AND(
OR(AND(Raw!YJ57=4,COUNTIF(Raw!YO57:YR57,1)=0),Raw!YJ57&lt;&gt;4),
OR(AND(Raw!YK57=4,COUNTIF(Raw!YO57:YR57,2)=0),Raw!YK57&lt;&gt;4),
OR(AND(Raw!YL57=4,COUNTIF(Raw!YO57:YR57,3)=0),Raw!YL57&lt;&gt;4),
OR(AND(Raw!YM57=4,COUNTIF(Raw!YO57:YR57,4)=0),Raw!YM57&lt;&gt;4)
),"",1)))</f>
        <v/>
      </c>
      <c r="BL57" t="str">
        <f>IF(A57=0,"",IF(COUNTA(Raw!YS57:YU57)=0,"",IF(AND(Raw!YS57=4,ISBLANK(Raw!YU57)),"",IF(AND(Raw!YS57&lt;&gt;4,ISBLANK(Raw!YU57)=FALSE),"",1))))</f>
        <v/>
      </c>
    </row>
    <row r="58" spans="1:64">
      <c r="A58" s="20">
        <f>Raw!A58</f>
        <v>0</v>
      </c>
      <c r="B58" s="19" t="str">
        <f>IF(A58=0,"",IF(AND(Raw!AC58=1,COUNTA(Raw!AR58:IC58)&gt;0,COUNTA(Raw!ID58:YU58)=0),"",IF(AND(Raw!AC58=2,COUNTA(Raw!AR58:IC58)=0,COUNTA(Raw!ID58:MV58)&gt;0,COUNTA(Raw!MW58:YU58)=0),"",IF(AND(Raw!AC58=3,COUNTA(Raw!AP58:MV58)=0,COUNTA(Raw!MW58:YU58)&gt;0),"",1))))</f>
        <v/>
      </c>
      <c r="C58" s="19" t="str">
        <f>IF(A58=0,"",IF(AND(Raw!AK58=1,ISBLANK(Raw!AM58)=FALSE,ISBLANK(Raw!AO58)),"",IF(AND(Raw!AK58=2,ISBLANK(Raw!AM58),ISBLANK(Raw!AO58)=FALSE),"",1)))</f>
        <v/>
      </c>
      <c r="D58" s="19" t="str">
        <f>IF(A58=0,"",IF(COUNTA(Raw!AS58:AZ58)=0,"",IF(AND(Raw!AS58+Raw!AT58=100,Raw!AU58+Raw!AV58=100,Raw!AW58+Raw!AX58=100,Raw!AY58+Raw!AZ58=100),"",1)))</f>
        <v/>
      </c>
      <c r="E58" s="19" t="str">
        <f>IF(A58=0,"",IF(ISBLANK(Raw!AQ58),"",IF(Raw!AQ58=1,"",1)))</f>
        <v/>
      </c>
      <c r="F58" s="19" t="str">
        <f>IF(A58=0,"",IF(ISBLANK(Raw!AR58),"",IF(AND(Raw!AR58&gt;=0,Raw!AR58&lt;=100),"",1)))</f>
        <v/>
      </c>
      <c r="G58" s="19" t="str">
        <f>IF(A58=0,"",IF(AND(ISBLANK(Raw!BA58),ISBLANK(Raw!AS58)),"",IF(AND(Raw!AS58&gt;0,ISBLANK(Raw!BA58)=FALSE),"",1)))</f>
        <v/>
      </c>
      <c r="H58" s="19" t="str">
        <f>IF(A58=0,"",IF(COUNTA(Raw!BA58:BH58)=0,"",IF(AND(Raw!BA58=0,COUNTA(Raw!BB58:BH58)=0),"",IF(AND(Raw!BA58&gt;0,COUNTA(Raw!BB58:BH58)&gt;0),"",1))))</f>
        <v/>
      </c>
      <c r="I58" s="19" t="str">
        <f>IF(A58=0,"",IF(AND(ISBLANK(Raw!BI58),ISBLANK(Raw!BJ58)),"",IF(AND(Raw!BI58=1,ISBLANK(Raw!BJ58)=FALSE),"",IF(AND(Raw!BI58=2,ISBLANK(Raw!BJ58)),"",1))))</f>
        <v/>
      </c>
      <c r="J58" s="19" t="str">
        <f>IF(A58=0,"",IF(AND(ISBLANK(Raw!AT58),COUNTBLANK(Raw!BK58:BQ58)),"",IF(AND(Raw!AT58&gt;0,COUNTA(Raw!BK58:BQ58)&gt;0),"",IF(AND(Raw!AT58=0,COUNTA(Raw!BK58:BQ58)=0),"",1))))</f>
        <v/>
      </c>
      <c r="K58" s="19" t="str">
        <f>IF(A58=0,"",IF(AND(ISBLANK(Raw!AS58),COUNTA(Raw!BR58:BX58)=0),"",IF(AND(Raw!AS58&gt;0,COUNTA(Raw!BR58:BX58)&gt;0),"",IF(AND(Raw!AS58=0,COUNTA(Raw!BR58:BX58)=0),"",1))))</f>
        <v/>
      </c>
      <c r="L58" s="19" t="str">
        <f>IF(A58=0,"",IF(AND(COUNTA(Raw!BK58:BX58)=0,COUNTA(Raw!BY58:CH58)=0),"",IF(AND(COUNTIF(Raw!BK58:BX58,1)&gt;0,COUNTA(Raw!BY58:CH58)&gt;0),"",IF(AND(COUNTIF(Raw!BK58:BX58,1)=0,COUNTA(Raw!BY58:CH58)=0),"",1))))</f>
        <v/>
      </c>
      <c r="M58" s="19" t="str">
        <f>IF(A58=0,"",IF(AND(COUNTA(Raw!BK58:BX58)=0,COUNTA(Raw!CI58:CR58)),"",IF(AND(COUNTIF(Raw!BK58:BX58,3)&gt;0,COUNTA(Raw!CI58:CR58)&gt;0),"",IF(AND(COUNTIF(Raw!BK58:BX58,3)=0,COUNTA(Raw!CI58:CR58)=0),"",1))))</f>
        <v/>
      </c>
      <c r="N58" s="19" t="str">
        <f>IF(A58=0,"",IF(COUNTA(Raw!CS58:DF58)=0,"",IF(AND(COUNTIF(Raw!CS58:CV58,1)=1,COUNTA(Raw!CW58:DA58)&gt;0,COUNTA(Raw!DB58:DF58)=0),"",IF(AND(COUNTIF(Raw!CS58:CV58,2)=1,COUNTA(Raw!CW58:DA58)=0,COUNTA(Raw!DB58:DF58)&gt;0),"",IF(AND(COUNTA(Raw!CS58:CV58)&gt;0,COUNTA(Raw!CW58:DF58)=0),"",1)))))</f>
        <v/>
      </c>
      <c r="O58" s="19" t="str">
        <f>IF(A58=0,"",IF(COUNTA(Raw!DG58:DP58)=0,"",IF(AND(COUNTIF(Raw!BK58:BQ58,1)&gt;0,OR(COUNTIF(Raw!DG58:DP58,1)=1,COUNTIF(Raw!DG58:DP58,2)=1,COUNTIF(Raw!DG58:DP58,3)=1)),"",IF(AND(COUNTIF(Raw!BK58:BQ58,1)=0,AND(COUNTIF(Raw!DG58:DP58,1)=0,COUNTIF(Raw!DG58:DP58,2)=0,COUNTIF(Raw!DG58:DP58,3)=0)),"",1))))</f>
        <v/>
      </c>
      <c r="P58" s="19" t="str">
        <f>IF(A58=0,"",IF(COUNTA(Raw!DG58:DR58)=0,"",IF(AND(COUNTIF(Raw!DG58:DP58,4)=1,ISBLANK(Raw!DQ58)=FALSE,ISBLANK(Raw!DR58)),"",IF(AND(COUNTIF(Raw!DG58:DP58,7)=1,ISBLANK(Raw!DQ58),ISBLANK(Raw!DR58)=FALSE),"",IF(AND(COUNTA(Raw!DG58:DP58)&gt;0,COUNTIF(Raw!DG58:DP58,4)=0,COUNTIF(Raw!DG58:DP58,7)=0,COUNTA(Raw!DQ58:DR58)=0),"",1)))))</f>
        <v/>
      </c>
      <c r="Q58" s="19" t="str">
        <f>IF(A58=0,"",IF(AND(COUNTA(Raw!DS58:DU58)=0,COUNTA(Raw!BK58:BQ58)=0),"",IF(AND(COUNTIF(Raw!BK58:BQ58,1)&gt;0,COUNTA(Raw!DS58:DU58)&gt;0),"",IF(AND(COUNTIF(Raw!BK58:BQ58,1)=0,COUNTA(Raw!DS58:DU58)=0),"",1))))</f>
        <v/>
      </c>
      <c r="R58" s="19" t="str">
        <f>IF(A58=0,"",IF(AND(ISBLANK(Raw!AT58),ISBLANK(Raw!EJ58)),"",IF(AND(Raw!AT58&gt;0,ISBLANK(Raw!EJ58)=FALSE,Raw!EJ58&gt;=0,Raw!EJ58&lt;=7),"",IF(AND(Raw!AT58=0,ISBLANK(Raw!EJ58)),"",1))))</f>
        <v/>
      </c>
      <c r="S58" t="str">
        <f>IF(A58=0,"",IF(AND(ISBLANK(Raw!AS58),ISBLANK(Raw!EK58)),"",IF(AND(Raw!AS58&gt;0,ISBLANK(Raw!EK58)=FALSE),"",IF(AND(Raw!AS58=0,ISBLANK(Raw!EK58)),"",1))))</f>
        <v/>
      </c>
      <c r="T58" s="19" t="str">
        <f>IF(A58=0,"",IF(AND(ISBLANK(Raw!AT58),COUNTA(Raw!EL58:EQ58)=0),"",IF(AND(Raw!AT58&gt;0,COUNTA(Raw!EL58:EQ58)&gt;0),"",IF(AND(Raw!AT58=0,COUNTA(Raw!EL58:EQ58)=0),"",1))))</f>
        <v/>
      </c>
      <c r="U58" t="str">
        <f>IF(A58=0,"",IF(AND(ISBLANK(Raw!AT58),COUNTA(Raw!ER58:EU58)=0),"",IF(AND(Raw!AT58&gt;0,COUNTA(Raw!ER58:EU58)&gt;0),"",IF(AND(Raw!AT58=0,COUNTA(Raw!ER58:EU58)=0),"",1))))</f>
        <v/>
      </c>
      <c r="V58" t="str">
        <f>IF(A58=0,"",IF(AND(ISBLANK(Raw!AS58),COUNTA(Raw!EV58:FA58)=0),"",IF(AND(Raw!AS58&gt;0,COUNTA(Raw!EV58:FA58)&gt;0),"",IF(AND(Raw!AS58=0,COUNTA(Raw!EV58:FA58)=0),"",1))))</f>
        <v/>
      </c>
      <c r="W58" t="str">
        <f>IF(A58=0,"",IF(AND(ISBLANK(Raw!AS58),COUNTA(Raw!FB58:FE58)=0),"",IF(AND(Raw!AS58&gt;0,COUNTA(Raw!FB58:FE58)&gt;0),"",IF(AND(Raw!AS58=0,COUNTA(Raw!FB58:FE58)=0),"",1))))</f>
        <v/>
      </c>
      <c r="X58" t="str">
        <f>IF(A58=0,"",IF(AND(ISBLANK(Raw!AT58),COUNTA(Raw!FF58:FI58)=0),"",IF(AND(Raw!AT58&gt;0,COUNTA(Raw!FF58:FI58)&gt;0),"",IF(AND(Raw!AT58=0,COUNTA(Raw!FF58:FI58)=0),"",1))))</f>
        <v/>
      </c>
      <c r="Y58" t="str">
        <f>IF(A58=0,"",IF(AND(ISBLANK(Raw!AS58),COUNTA(Raw!FJ58:FM58)=0),"",IF(AND(Raw!AS58&gt;0,COUNTA(Raw!FJ58:FM58)&gt;0),"",IF(AND(Raw!AS58=0,COUNTA(Raw!FJ58:FM58)=0),"",1))))</f>
        <v/>
      </c>
      <c r="Z58" t="str">
        <f>IF(A58=0,"",IF(AND(COUNTA(Raw!FN58:FT58)=0,ISBLANK(Raw!FU58)),"",IF(AND(COUNTIF(Raw!FN58:FT58,1)&gt;0,ISBLANK(Raw!FU58)=FALSE),"",IF(AND(COUNTIF(Raw!FN58:FT58,1)=0,ISBLANK(Raw!FU58)),"",1))))</f>
        <v/>
      </c>
      <c r="AA58" s="19" t="str">
        <f>IF(A58=0,"",IF(AND(ISBLANK(Raw!BI58),COUNTA(Raw!FV58:GH58)=0),"",IF(AND(Raw!BI58&lt;&gt;1,COUNTIF(Raw!FV58:GH58,6)=0),"",IF(Raw!BI58=1,"",1))))</f>
        <v/>
      </c>
      <c r="AB58" t="str">
        <f>IF(A58=0,"",IF(AND(ISBLANK(Raw!GI58),COUNTA(Raw!GJ58:GQ58)=0),"",IF(AND(Raw!GI58=1,COUNTA(Raw!GJ58:GQ58)&gt;0),"",IF(AND(Raw!GI58=2,COUNTA(Raw!GJ58:GQ58)=0),"",1))))</f>
        <v/>
      </c>
      <c r="AC58" s="19" t="str">
        <f>IF(A58=0,"",IF(AND(COUNTA(Raw!GY58:HF58)=0,ISBLANK(Raw!HG58)),"",IF(AND(OR(COUNTIF(Raw!GY58:HE58,1)&gt;0,COUNTIF(Raw!GY58:HE58,2)&gt;0),ISBLANK(Raw!HG58)=FALSE),"",IF(AND(COUNTA(Raw!GY58:HF58)&gt;0,ISBLANK(Raw!HG58),COUNTIF(Raw!GY58:HE58,1)=0,COUNTIF(Raw!GY58:HE58,2)=0),"",1))))</f>
        <v/>
      </c>
      <c r="AD58" s="19" t="str">
        <f>IF(A58=0,"",IF(COUNTA(Raw!HU58:IB58)=0,"",IF(AND(Raw!AK58&lt;&gt;2,COUNTIF(Raw!HU58:IA58,2)=0,COUNTIF(Raw!HU58:IA58,3)=0),"",IF(Raw!AK58=2,"",1))))</f>
        <v/>
      </c>
      <c r="AE58" s="19" t="str">
        <f>IF(A58=0,"",IF(AND(Raw!AK58=2,ISBLANK(Raw!IC58)=FALSE),"",IF(AND(Raw!AK58&lt;&gt;2,ISBLANK(Raw!IC58)),"",1)))</f>
        <v/>
      </c>
      <c r="AF58" s="19" t="str">
        <f>IF(A58=0,"",IF(COUNTA(Raw!ID58:IF58)=0,"",IF(AND(MATCH(2023-Raw!ID58,Code!$A$3:$A$12,1)=Raw!IF58,2023-Raw!ID58=Raw!IE58),"",1)))</f>
        <v/>
      </c>
      <c r="AG58" s="19" t="str">
        <f>IF(A58=0,"",IF(COUNTA(Raw!IG58:II58)=0,"",IF(AND(Raw!IG58=4,ISBLANK(Raw!II58)=FALSE),"",IF(AND(Raw!IG58&lt;&gt;4,ISBLANK(Raw!II58)),"",1))))</f>
        <v/>
      </c>
      <c r="AH58" s="19" t="str">
        <f>IF(A58=0,"",IF(COUNTA(Raw!IJ58:IM58)=0,"",IF(AND(Raw!IJ58=1,ISBLANK(Raw!IK58)=FALSE),"",IF(AND(Raw!IJ58=2,COUNTA(Raw!IK58:IM58)&gt;0),"",1))))</f>
        <v/>
      </c>
      <c r="AI58" s="19" t="str">
        <f>IF(A58=0,"",IF(COUNTA(Raw!IK58:IM58)=0,"",IF(AND(Raw!IK58=1,ISBLANK(Raw!IL58)=FALSE),"",IF(AND(Raw!IK58=2,COUNTA(Raw!IL58:IM58)=0),"",1))))</f>
        <v/>
      </c>
      <c r="AJ58" s="19" t="str">
        <f>IF(A58=0,"",IF(COUNTA(Raw!JD58:JJ58)=0,"",IF(AND(Raw!JD58&gt;600,COUNTA(Raw!JE58:JI58)&gt;0),"",IF(AND(Raw!JD58&lt;=600,COUNTA(Raw!JE58:JJ58)=0),"",1))))</f>
        <v/>
      </c>
      <c r="AK58" s="19" t="str">
        <f>IF(A58=0,"",IF(COUNTA(Raw!JK58:KA58)=0,"",IF(AND(Raw!JK58=1,COUNTA(Raw!JM58:JV58)&gt;0),"",IF(AND(Raw!JK58=3,COUNTA(Raw!JM58:JV58)&gt;0,COUNTA(Raw!JW58:KA58)=0),"",IF(AND(ISBLANK(Raw!JK58)=FALSE,Raw!JK58&lt;&gt;1,Raw!JK58&lt;&gt;3,COUNTA(Raw!JM58:KA58)=0),"",1)))))</f>
        <v/>
      </c>
      <c r="AL58" s="19" t="str">
        <f>IF(A58=0,"",IF(COUNTA(Raw!JW58:KA58)=0,"",IF(AND(COUNTIF(Raw!JW58:JZ58,4)=0,COUNTA(Raw!JW58:JZ58)&gt;0,ISBLANK(Raw!KA58)=FALSE),"",IF(AND(COUNTIF(Raw!JW58:KA58,4)&gt;0,ISBLANK(Raw!KA58)),"",1))))</f>
        <v/>
      </c>
      <c r="AM58" s="19" t="str">
        <f>IF(A58=0,"",IF(COUNTA(Raw!KT58:KU58)=0,"",IF(AND(Raw!KT58=1,ISBLANK(Raw!KU58)=FALSE),"",IF(AND(Raw!KT58=2,ISBLANK(Raw!KU58)),"",1))))</f>
        <v/>
      </c>
      <c r="AN58" s="19" t="str">
        <f>IF(A58=0,"",IF(COUNTA(Raw!KX58:LF58)=0,"",IF(AND(COUNTIF(Raw!KX58:LB58,5)=1,COUNTA(Raw!KX58:LB58)=1,COUNTA(Raw!LC58:LF58)=0),"",IF(AND(COUNTIF(Raw!KX58:LB58,5)=0,COUNTA(Raw!KX58:LB58)&gt;0,COUNTA(Raw!LC58:LF58)&gt;0),"",1))))</f>
        <v/>
      </c>
      <c r="AO58" s="19" t="str">
        <f>IF(A58=0,"",IF(COUNTA(Raw!LM58:LU58)=0,"",IF(AND(Raw!LM58=1,ISBLANK(Raw!LN58)=FALSE,COUNTA(Raw!LO58:LU58)&gt;0),"",IF(AND(Raw!LM58=2,COUNTA(Raw!LN58:LU58)=0),"",1))))</f>
        <v/>
      </c>
      <c r="AP58" s="19" t="str">
        <f>IF(A58=0,"",IF(COUNTA(Raw!MY58:OG58)=0,"",IF(AND(Raw!MY58=2,COUNTA(Raw!MZ58:OG58)=0),"",IF(AND(Raw!MY58=1,COUNTA(Raw!MZ58:OG58)&gt;0),"",1))))</f>
        <v/>
      </c>
      <c r="AQ58" s="19" t="str">
        <f>IF(A58=0,"",IF(COUNTA(Raw!NC58:NW58)=0,"",IF(AND(COUNTIF(Raw!NC58:NG58,3)&gt;0,COUNTA(Raw!NH58:NQ58)&gt;0),"",IF(AND(COUNTA(Raw!NC58:NG58)&gt;0,COUNTIF(Raw!NC58:NG58,3)=0,COUNTA(Raw!NH58:NW58)=0),"",1))))</f>
        <v/>
      </c>
      <c r="AR58" s="19" t="str">
        <f>IF(A58=0,"",IF(COUNTA(Raw!NH58:NW58)=0,"",IF(AND(COUNTIF(Raw!NH58:NQ58,10)&gt;0,COUNTA(Raw!NR58:NW58)&gt;0),"",IF(AND(COUNTA(Raw!NH58:NQ58)&gt;0,COUNTIF(Raw!NH58:NQ58,10)=0,COUNTA(Raw!NR58:NY58)=0),"",1))))</f>
        <v/>
      </c>
      <c r="AS58" s="19" t="str">
        <f>IF(A58=0,"",IF(COUNTA(Raw!NY58:OG58)=0,"",IF(AND(Raw!NY58=1,COUNTA(Raw!NZ58:OG58)&gt;0),"",IF(AND(Raw!NY58=2,COUNTA(Raw!NZ58:OG58)=0),"",1))))</f>
        <v/>
      </c>
      <c r="AT58" s="19" t="str">
        <f>IF(A58=0,"",IF(COUNTA(Raw!OH58:OY58)=0,"",IF(AND(Raw!OH58=1,COUNTA(Raw!OI58:OY58)&gt;0),"",IF(AND(Raw!OH58=2,COUNTA(Raw!OI58:OY58)=0),"",1))))</f>
        <v/>
      </c>
      <c r="AU58" s="19" t="str">
        <f>IF(A58=0,"",IF(COUNTA(Raw!PR58:QB58)=0,"",
IF(AND(OR(AND(COUNTIF(Raw!PR58:QB58,1)=1,COUNTA(Raw!QI58:QY58)&gt;0),AND(COUNTIF(Raw!PR58:QB58,1)=0,COUNTA(Raw!QI58:QY58)=0)),OR(AND(COUNTIF(Raw!PR58:QB58,2)=1,COUNTA(Raw!QZ58:RP58)&gt;0),AND(COUNTIF(Raw!PR58:QB58,2)=0,COUNTA(Raw!QZ58:RP58)=0)),OR(AND(COUNTIF(Raw!PR58:QB58,3)=1,COUNTA(Raw!RQ58:SG58)&gt;0),AND(COUNTIF(Raw!PR58:QB58,3)=0,COUNTA(Raw!RQ58:SG58)=0)),OR(AND(COUNTIF(Raw!PR58:QB58,4)=1,COUNTA(Raw!SH58:ST58)&gt;0),AND(COUNTIF(Raw!PR58:QB58,4)=0,COUNTA(Raw!SH58:ST58)=0)),OR(AND(COUNTIF(Raw!PR58:QB58,5)=1,COUNTA(Raw!SU58:TG58)&gt;0),AND(COUNTIF(Raw!PR58:QB58,5)=0,COUNTA(Raw!SU58:TG58)=0)),OR(AND(COUNTIF(Raw!PR58:QB58,6)=1,COUNTA(Raw!TH58:TT58)&gt;0),AND(COUNTIF(Raw!PR58:QB58,6)=0,COUNTA(Raw!TH58:TT58)=0)),OR(AND(COUNTIF(Raw!PR58:QB58,7)=1,COUNTA(Raw!TU58:UI58)&gt;0),AND(COUNTIF(Raw!PR58:QB58,7)=0,COUNTA(Raw!TU58:UI58)=0)),OR(AND(COUNTIF(Raw!PR58:QB58,8)=1,COUNTA(Raw!UJ58:UV58)&gt;0),AND(COUNTIF(Raw!PR58:QB58,8)=0,COUNTA(Raw!UJ58:UV58)=0)),OR(AND(COUNTIF(Raw!PR58:QB58,9)=1,COUNTA(Raw!UW58:VG58)&gt;0),AND(COUNTIF(Raw!PR58:QB58,9)=0,COUNTA(Raw!UW58:VG58)=0)),OR(AND(COUNTIF(Raw!PR58:QB58,10)=1,COUNTA(Raw!VH58:VP58)&gt;0),AND(COUNTIF(Raw!PR58:QB58,10)=0,COUNTA(Raw!VH58:VP58)=0)),OR(AND(COUNTIF(Raw!PR58:QB58,11)=1,COUNTA(Raw!VQ58:WK58)&gt;0),AND(COUNTIF(Raw!PR58:QB58,11)=0,COUNTA(Raw!VQ58:WK58)=0))),"",1)))</f>
        <v/>
      </c>
      <c r="AV58" s="19" t="str">
        <f>IF(A58=0,"",IF(COUNTA(Raw!QI58:QY58)=0,"",IF(AND(OR(AND(Raw!QI58=4,COUNTIF(Raw!QR58:QY58,1)=0),Raw!QI58&lt;&gt;4),OR(AND(Raw!QJ58=4,COUNTIF(Raw!QR58:QY58,2)=0),Raw!QJ58&lt;&gt;4),OR(AND(Raw!QK58=4,COUNTIF(Raw!QR58:QY58,3)=0),Raw!QK58&lt;&gt;4),OR(AND(Raw!QL58=4,COUNTIF(Raw!QR58:QY58,4)=0),Raw!QL58&lt;&gt;4),OR(AND(Raw!QM58=4,COUNTIF(Raw!QR58:QY58,5)=0),Raw!QM58&lt;&gt;4),OR(AND(Raw!QN58=4,COUNTIF(Raw!QR58:QY58,6)=0),Raw!QN58&lt;&gt;4),OR(AND(Raw!QO58=4,COUNTIF(Raw!QR58:QY58,7)=0),Raw!QO58&lt;&gt;4),OR(AND(Raw!QP58=4,COUNTIF(Raw!QR58:QY58,8)=0),Raw!QP58&lt;&gt;4)),"",1)))</f>
        <v/>
      </c>
      <c r="AW58" t="str">
        <f>IF(A58=0,"",IF(COUNTA(Raw!QZ58:RP58)=0,"",IF(AND(OR(AND(Raw!QZ58=4,COUNTIF(Raw!RI58:RP58,1)=0),Raw!QZ58&lt;&gt;4),OR(AND(Raw!RA58=4,COUNTIF(Raw!RI58:RP58,2)=0),Raw!RA58&lt;&gt;4),OR(AND(Raw!RB58=4,COUNTIF(Raw!RI58:RP58,3)=0),Raw!RB58&lt;&gt;4),OR(AND(Raw!RC58=4,COUNTIF(Raw!RI58:RP58,4)=0),Raw!RC58&lt;&gt;4),OR(AND(Raw!RD58=4,COUNTIF(Raw!RI58:RP58,5)=0),Raw!RD58&lt;&gt;4),OR(AND(Raw!RE58=4,COUNTIF(Raw!RI58:RP58,6)=0),Raw!RE58&lt;&gt;4),OR(AND(Raw!RF58=4,COUNTIF(Raw!RI58:RP58,7)=0),Raw!RF58&lt;&gt;4),OR(AND(Raw!RG58=4,COUNTIF(Raw!RI58:RP58,8)=0),Raw!RG58&lt;&gt;4)),"",1)))</f>
        <v/>
      </c>
      <c r="AX58" t="str">
        <f>IF(A58=0,"",IF(COUNTA(Raw!RQ58:SG58)=0,"",IF(AND(OR(AND(Raw!RQ58=4,COUNTIF(Raw!RZ58:SG58,1)=0),Raw!RQ58&lt;&gt;4),OR(AND(Raw!RR58=4,COUNTIF(Raw!RZ58:SG58,2)=0),Raw!RR58&lt;&gt;4),OR(AND(Raw!RS58=4,COUNTIF(Raw!RZ58:SG58,3)=0),Raw!RS58&lt;&gt;4),OR(AND(Raw!RT58=4,COUNTIF(Raw!RZ58:SG58,4)=0),Raw!RT58&lt;&gt;4),OR(AND(Raw!RU58=4,COUNTIF(Raw!RZ58:SG58,5)=0),Raw!RU58&lt;&gt;4),OR(AND(Raw!RV58=4,COUNTIF(Raw!RZ58:SG58,6)=0),Raw!RV58&lt;&gt;4),OR(AND(Raw!RW58=4,COUNTIF(Raw!RZ58:SG58,7)=0),Raw!RW58&lt;&gt;4),OR(AND(Raw!RX58=4,COUNTIF(Raw!RZ58:SG58,8)=0),Raw!RX58&lt;&gt;4)),"",1)))</f>
        <v/>
      </c>
      <c r="AY58" t="str">
        <f>IF(A58=0,"",IF(COUNTA(Raw!SH58:ST58)=0,"",IF(AND(OR(AND(Raw!SH58=4,COUNTIF(Raw!SO58:ST58,1)=0),Raw!SH58&lt;&gt;4),OR(AND(Raw!SI58=4,COUNTIF(Raw!SO58:ST58,2)=0),Raw!SI58&lt;&gt;4),OR(AND(Raw!SJ58=4,COUNTIF(Raw!SO58:ST58,3)=0),Raw!SJ58&lt;&gt;4),OR(AND(Raw!SK58=4,COUNTIF(Raw!SO58:ST58,4)=0),Raw!SK58&lt;&gt;4),OR(AND(Raw!SL58=4,COUNTIF(Raw!SO58:ST58,5)=0),Raw!SL58&lt;&gt;4),OR(AND(Raw!SM58=4,COUNTIF(Raw!SO58:ST58,6)=0),Raw!SM58&lt;&gt;4)),"",1)))</f>
        <v/>
      </c>
      <c r="AZ58" t="str">
        <f>IF(A58=0,"",IF(COUNTA(Raw!SU58:TG58)=0,"",IF(AND(OR(AND(Raw!SU58=4,COUNTIF(Raw!TB58:TG58,1)=0),Raw!SU58&lt;&gt;4),OR(AND(Raw!SV58=4,COUNTIF(Raw!TB58:TG58,2)=0),Raw!SV58&lt;&gt;4),OR(AND(Raw!SW58=4,COUNTIF(Raw!TB58:TG58,3)=0),Raw!SW58&lt;&gt;4),OR(AND(Raw!SX58=4,COUNTIF(Raw!TB58:TG58,4)=0),Raw!SX58&lt;&gt;4),OR(AND(Raw!SY58=4,COUNTIF(Raw!TB58:TG58,5)=0),Raw!SY58&lt;&gt;4),OR(AND(Raw!SZ58=4,COUNTIF(Raw!TB58:TG58,6)=0),Raw!SZ58&lt;&gt;4)),"",1)))</f>
        <v/>
      </c>
      <c r="BA58" t="str">
        <f>IF(A58=0,"",IF(COUNTA(Raw!TH58:TT58)=0,"",IF(AND(OR(AND(Raw!TH58=4,COUNTIF(Raw!TO58:TT58,1)=0),Raw!TH58&lt;&gt;4),OR(AND(Raw!TI58=4,COUNTIF(Raw!TO58:TT58,2)=0),Raw!TI58&lt;&gt;4),OR(AND(Raw!TJ58=4,COUNTIF(Raw!TO58:TT58,3)=0),Raw!TJ58&lt;&gt;4),OR(AND(Raw!TK58=4,COUNTIF(Raw!TO58:TT58,4)=0),Raw!TK58&lt;&gt;4),OR(AND(Raw!TL58=4,COUNTIF(Raw!TO58:TT58,5)=0),Raw!TL58&lt;&gt;4),OR(AND(Raw!TM58=4,COUNTIF(Raw!TO58:TT58,6)=0),Raw!TM58&lt;&gt;4)),"",1)))</f>
        <v/>
      </c>
      <c r="BB58" t="str">
        <f>IF(A58=0,"",IF(COUNTA(Raw!TU58:UI58)=0,"",IF(AND(OR(AND(Raw!TU58=4,COUNTIF(Raw!UC58:UI58,1)=0),Raw!TU58&lt;&gt;4),OR(AND(Raw!TV58=4,COUNTIF(Raw!UC58:UI58,2)=0),Raw!TV58&lt;&gt;4),OR(AND(Raw!TW58=4,COUNTIF(Raw!UC58:UI58,3)=0),Raw!TW58&lt;&gt;4),OR(AND(Raw!TX58=4,COUNTIF(Raw!UC58:UI58,4)=0),Raw!TX58&lt;&gt;4),OR(AND(Raw!TY58=4,COUNTIF(Raw!UC58:UI58,5)=0),Raw!TY58&lt;&gt;4),OR(AND(Raw!TZ58=4,COUNTIF(Raw!UC58:UI58,6)=0),Raw!TZ58&lt;&gt;4),OR(AND(Raw!UA58=4,COUNTIF(Raw!UC58:UI58,7)=0),Raw!UA58&lt;&gt;4)),"",1)))</f>
        <v/>
      </c>
      <c r="BC58" t="str">
        <f>IF(A58=0,"",IF(COUNTA(Raw!UJ58:UV58)=0,"",IF(AND(OR(AND(Raw!UJ58=4,COUNTIF(Raw!UQ58:UV58,1)=0),Raw!UJ58&lt;&gt;4),OR(AND(Raw!UK58=4,COUNTIF(Raw!UQ58:UV58,2)=0),Raw!UK58&lt;&gt;4),OR(AND(Raw!UL58=4,COUNTIF(Raw!UQ58:UV58,3)=0),Raw!UL58&lt;&gt;4),OR(AND(Raw!UM58=4,COUNTIF(Raw!UQ58:UV58,4)=0),Raw!UM58&lt;&gt;4),OR(AND(Raw!UN58=4,COUNTIF(Raw!UQ58:UV58,5)=0),Raw!UN58&lt;&gt;4),OR(AND(Raw!UO58=4,COUNTIF(Raw!UQ58:UV58,6)=0),Raw!UO58&lt;&gt;4)),"",1)))</f>
        <v/>
      </c>
      <c r="BD58" t="str">
        <f>IF(A58=0,"",IF(COUNTA(Raw!UW58:VG58)=0,"",IF(AND(OR(AND(Raw!UW58=4,COUNTIF(Raw!VC58:VG58,1)=0),Raw!UW58&lt;&gt;4),OR(AND(Raw!UX58=4,COUNTIF(Raw!VC58:VG58,2)=0),Raw!UX58&lt;&gt;4),OR(AND(Raw!UY58=4,COUNTIF(Raw!VC58:VG58,3)=0),Raw!UY58&lt;&gt;4),OR(AND(Raw!UZ58=4,COUNTIF(Raw!VC58:VG58,4)=0),Raw!UZ58&lt;&gt;4),OR(AND(Raw!VA58=4,COUNTIF(Raw!VC58:VG58,5)=0),Raw!VA58&lt;&gt;4)),"",1)))</f>
        <v/>
      </c>
      <c r="BE58" t="str">
        <f>IF(A58=0,"",IF(COUNTA(Raw!VH58:VP58)=0,"",
IF(AND(
OR(AND(Raw!VH58=4,COUNTIF(Raw!VM58:VP58,1)=0),Raw!VH58&lt;&gt;4),
OR(AND(Raw!VI58=4,COUNTIF(Raw!VM58:VP58,2)=0),Raw!VI58&lt;&gt;4),
OR(AND(Raw!VJ58=4,COUNTIF(Raw!VM58:VP58,3)=0),Raw!VJ58&lt;&gt;4),
OR(AND(Raw!VK58=4,COUNTIF(Raw!VM58:VP58,4)=0),Raw!VK58&lt;&gt;4)
),"",1)))</f>
        <v/>
      </c>
      <c r="BF58" t="str">
        <f>IF(A58=0,"",IF(COUNTA(Raw!VQ58:WK58)=0,"",
IF(AND(
OR(AND(Raw!VQ58=4,COUNTIF(Raw!WB58:WK58,1)=0),Raw!VQ58&lt;&gt;4),
OR(AND(Raw!VR58=4,COUNTIF(Raw!WB58:WK58,2)=0),Raw!VR58&lt;&gt;4),
OR(AND(Raw!VS58=4,COUNTIF(Raw!WB58:WK58,3)=0),Raw!VS58&lt;&gt;4),
OR(AND(Raw!VT58=4,COUNTIF(Raw!WB58:WK58,4)=0),Raw!VT58&lt;&gt;4),
OR(AND(Raw!VU58=4,COUNTIF(Raw!WB58:WK58,5)=0),Raw!VU58&lt;&gt;4),
OR(AND(Raw!VV58=4,COUNTIF(Raw!WB58:WK58,6)=0),Raw!VV58&lt;&gt;4),
OR(AND(Raw!VW58=4,COUNTIF(Raw!WB58:WK58,7)=0),Raw!VW58&lt;&gt;4),
OR(AND(Raw!VX58=4,COUNTIF(Raw!WB58:WK58,8)=0),Raw!VX58&lt;&gt;4),
OR(AND(Raw!VY58=4,COUNTIF(Raw!WB58:WK58,9)=0),Raw!VX58&lt;&gt;4),
OR(AND(Raw!VZ58=4,COUNTIF(Raw!WB58:WK58,10)=0),Raw!VZ58&lt;&gt;4)
),"",1)))</f>
        <v/>
      </c>
      <c r="BG58" t="str">
        <f>IF(A58=0,"",IF(COUNTA(Raw!WL58:XB58)=0,"",
IF(AND(
OR(AND(Raw!WL58=4,COUNTIF(Raw!WU58:XB58,1)=0),Raw!WL58&lt;&gt;4),
OR(AND(Raw!WM58=4,COUNTIF(Raw!WU58:XB58,2)=0),Raw!WM58&lt;&gt;4),
OR(AND(Raw!WN58=4,COUNTIF(Raw!WU58:XB58,3)=0),Raw!WN58&lt;&gt;4),
OR(AND(Raw!WO58=4,COUNTIF(Raw!WU58:XB58,4)=0),Raw!WO58&lt;&gt;4),
OR(AND(Raw!WP58=4,COUNTIF(Raw!WU58:XB58,5)=0),Raw!WP58&lt;&gt;4),
OR(AND(Raw!WQ58=4,COUNTIF(Raw!WU58:XB58,6)=0),Raw!WQ58&lt;&gt;4),
OR(AND(Raw!WR58=4,COUNTIF(Raw!WU58:XB58,7)=0),Raw!WR58&lt;&gt;4),
OR(AND(Raw!WS58=4,COUNTIF(Raw!WU58:XB58,8)=0),Raw!WS58&lt;&gt;4)
),"",1)))</f>
        <v/>
      </c>
      <c r="BH58" t="str">
        <f>IF(A58=0,"",IF(COUNTA(Raw!XC58:XK58)=0,"",
IF(AND(
OR(AND(Raw!XC58=4,COUNTIF(Raw!XH58:XK58,1)=0),Raw!XC58&lt;&gt;4),
OR(AND(Raw!XD58=4,COUNTIF(Raw!XH58:XK58,2)=0),Raw!XD58&lt;&gt;4),
OR(AND(Raw!XE58=4,COUNTIF(Raw!XH58:XK58,3)=0),Raw!XE58&lt;&gt;4),
OR(AND(Raw!XF58=4,COUNTIF(Raw!XH58:XK58,4)=0),Raw!XF58&lt;&gt;4)
),"",1)))</f>
        <v/>
      </c>
      <c r="BI58" t="str">
        <f>IF(A58=0,"",IF(COUNTA(Raw!XL58:XT58)=0,"",
IF(AND(
OR(AND(Raw!XL58=4,COUNTIF(Raw!XQ58:XT58,1)=0),Raw!XL58&lt;&gt;4),
OR(AND(Raw!XM58=4,COUNTIF(Raw!XQ58:XT58,2)=0),Raw!XM58&lt;&gt;4),
OR(AND(Raw!XN58=4,COUNTIF(Raw!XQ58:XT58,3)=0),Raw!XN58&lt;&gt;4),
OR(AND(Raw!XO58=4,COUNTIF(Raw!XQ58:XT58,4)=0),Raw!XO58&lt;&gt;4)
),"",1)))</f>
        <v/>
      </c>
      <c r="BJ58" t="str">
        <f>IF(A58=0,"",IF(COUNTA(Raw!XU58:YI58)=0,"",
IF(AND(
OR(AND(Raw!XU58=4,COUNTIF(Raw!YC58:YI58,1)=0),Raw!XU58&lt;&gt;4),
OR(AND(Raw!XV58=4,COUNTIF(Raw!YC58:YI58,2)=0),Raw!XV58&lt;&gt;4),
OR(AND(Raw!XW58=4,COUNTIF(Raw!YC58:YI58,3)=0),Raw!XW58&lt;&gt;4),
OR(AND(Raw!XX58=4,COUNTIF(Raw!YC58:YI58,4)=0),Raw!XX58&lt;&gt;4),
OR(AND(Raw!XY58=4,COUNTIF(Raw!YC58:YI58,5)=0),Raw!XY58&lt;&gt;4),
OR(AND(Raw!XZ58=4,COUNTIF(Raw!YC58:YI58,6)=0),Raw!XZ58&lt;&gt;4),
OR(AND(Raw!YA58=4,COUNTIF(Raw!YC58:YI58,7)=0),Raw!YA58&lt;&gt;4)
),"",1)))</f>
        <v/>
      </c>
      <c r="BK58" t="str">
        <f>IF(A58=0,"",IF(COUNTA(Raw!YJ58:YR58)=0,"",
IF(AND(
OR(AND(Raw!YJ58=4,COUNTIF(Raw!YO58:YR58,1)=0),Raw!YJ58&lt;&gt;4),
OR(AND(Raw!YK58=4,COUNTIF(Raw!YO58:YR58,2)=0),Raw!YK58&lt;&gt;4),
OR(AND(Raw!YL58=4,COUNTIF(Raw!YO58:YR58,3)=0),Raw!YL58&lt;&gt;4),
OR(AND(Raw!YM58=4,COUNTIF(Raw!YO58:YR58,4)=0),Raw!YM58&lt;&gt;4)
),"",1)))</f>
        <v/>
      </c>
      <c r="BL58" t="str">
        <f>IF(A58=0,"",IF(COUNTA(Raw!YS58:YU58)=0,"",IF(AND(Raw!YS58=4,ISBLANK(Raw!YU58)),"",IF(AND(Raw!YS58&lt;&gt;4,ISBLANK(Raw!YU58)=FALSE),"",1))))</f>
        <v/>
      </c>
    </row>
    <row r="59" spans="1:64">
      <c r="A59" s="20">
        <f>Raw!A59</f>
        <v>0</v>
      </c>
      <c r="B59" s="19" t="str">
        <f>IF(A59=0,"",IF(AND(Raw!AC59=1,COUNTA(Raw!AR59:IC59)&gt;0,COUNTA(Raw!ID59:YU59)=0),"",IF(AND(Raw!AC59=2,COUNTA(Raw!AR59:IC59)=0,COUNTA(Raw!ID59:MV59)&gt;0,COUNTA(Raw!MW59:YU59)=0),"",IF(AND(Raw!AC59=3,COUNTA(Raw!AP59:MV59)=0,COUNTA(Raw!MW59:YU59)&gt;0),"",1))))</f>
        <v/>
      </c>
      <c r="C59" s="19" t="str">
        <f>IF(A59=0,"",IF(AND(Raw!AK59=1,ISBLANK(Raw!AM59)=FALSE,ISBLANK(Raw!AO59)),"",IF(AND(Raw!AK59=2,ISBLANK(Raw!AM59),ISBLANK(Raw!AO59)=FALSE),"",1)))</f>
        <v/>
      </c>
      <c r="D59" s="19" t="str">
        <f>IF(A59=0,"",IF(COUNTA(Raw!AS59:AZ59)=0,"",IF(AND(Raw!AS59+Raw!AT59=100,Raw!AU59+Raw!AV59=100,Raw!AW59+Raw!AX59=100,Raw!AY59+Raw!AZ59=100),"",1)))</f>
        <v/>
      </c>
      <c r="E59" s="19" t="str">
        <f>IF(A59=0,"",IF(ISBLANK(Raw!AQ59),"",IF(Raw!AQ59=1,"",1)))</f>
        <v/>
      </c>
      <c r="F59" s="19" t="str">
        <f>IF(A59=0,"",IF(ISBLANK(Raw!AR59),"",IF(AND(Raw!AR59&gt;=0,Raw!AR59&lt;=100),"",1)))</f>
        <v/>
      </c>
      <c r="G59" s="19" t="str">
        <f>IF(A59=0,"",IF(AND(ISBLANK(Raw!BA59),ISBLANK(Raw!AS59)),"",IF(AND(Raw!AS59&gt;0,ISBLANK(Raw!BA59)=FALSE),"",1)))</f>
        <v/>
      </c>
      <c r="H59" s="19" t="str">
        <f>IF(A59=0,"",IF(COUNTA(Raw!BA59:BH59)=0,"",IF(AND(Raw!BA59=0,COUNTA(Raw!BB59:BH59)=0),"",IF(AND(Raw!BA59&gt;0,COUNTA(Raw!BB59:BH59)&gt;0),"",1))))</f>
        <v/>
      </c>
      <c r="I59" s="19" t="str">
        <f>IF(A59=0,"",IF(AND(ISBLANK(Raw!BI59),ISBLANK(Raw!BJ59)),"",IF(AND(Raw!BI59=1,ISBLANK(Raw!BJ59)=FALSE),"",IF(AND(Raw!BI59=2,ISBLANK(Raw!BJ59)),"",1))))</f>
        <v/>
      </c>
      <c r="J59" s="19" t="str">
        <f>IF(A59=0,"",IF(AND(ISBLANK(Raw!AT59),COUNTBLANK(Raw!BK59:BQ59)),"",IF(AND(Raw!AT59&gt;0,COUNTA(Raw!BK59:BQ59)&gt;0),"",IF(AND(Raw!AT59=0,COUNTA(Raw!BK59:BQ59)=0),"",1))))</f>
        <v/>
      </c>
      <c r="K59" s="19" t="str">
        <f>IF(A59=0,"",IF(AND(ISBLANK(Raw!AS59),COUNTA(Raw!BR59:BX59)=0),"",IF(AND(Raw!AS59&gt;0,COUNTA(Raw!BR59:BX59)&gt;0),"",IF(AND(Raw!AS59=0,COUNTA(Raw!BR59:BX59)=0),"",1))))</f>
        <v/>
      </c>
      <c r="L59" s="19" t="str">
        <f>IF(A59=0,"",IF(AND(COUNTA(Raw!BK59:BX59)=0,COUNTA(Raw!BY59:CH59)=0),"",IF(AND(COUNTIF(Raw!BK59:BX59,1)&gt;0,COUNTA(Raw!BY59:CH59)&gt;0),"",IF(AND(COUNTIF(Raw!BK59:BX59,1)=0,COUNTA(Raw!BY59:CH59)=0),"",1))))</f>
        <v/>
      </c>
      <c r="M59" s="19" t="str">
        <f>IF(A59=0,"",IF(AND(COUNTA(Raw!BK59:BX59)=0,COUNTA(Raw!CI59:CR59)),"",IF(AND(COUNTIF(Raw!BK59:BX59,3)&gt;0,COUNTA(Raw!CI59:CR59)&gt;0),"",IF(AND(COUNTIF(Raw!BK59:BX59,3)=0,COUNTA(Raw!CI59:CR59)=0),"",1))))</f>
        <v/>
      </c>
      <c r="N59" s="19" t="str">
        <f>IF(A59=0,"",IF(COUNTA(Raw!CS59:DF59)=0,"",IF(AND(COUNTIF(Raw!CS59:CV59,1)=1,COUNTA(Raw!CW59:DA59)&gt;0,COUNTA(Raw!DB59:DF59)=0),"",IF(AND(COUNTIF(Raw!CS59:CV59,2)=1,COUNTA(Raw!CW59:DA59)=0,COUNTA(Raw!DB59:DF59)&gt;0),"",IF(AND(COUNTA(Raw!CS59:CV59)&gt;0,COUNTA(Raw!CW59:DF59)=0),"",1)))))</f>
        <v/>
      </c>
      <c r="O59" s="19" t="str">
        <f>IF(A59=0,"",IF(COUNTA(Raw!DG59:DP59)=0,"",IF(AND(COUNTIF(Raw!BK59:BQ59,1)&gt;0,OR(COUNTIF(Raw!DG59:DP59,1)=1,COUNTIF(Raw!DG59:DP59,2)=1,COUNTIF(Raw!DG59:DP59,3)=1)),"",IF(AND(COUNTIF(Raw!BK59:BQ59,1)=0,AND(COUNTIF(Raw!DG59:DP59,1)=0,COUNTIF(Raw!DG59:DP59,2)=0,COUNTIF(Raw!DG59:DP59,3)=0)),"",1))))</f>
        <v/>
      </c>
      <c r="P59" s="19" t="str">
        <f>IF(A59=0,"",IF(COUNTA(Raw!DG59:DR59)=0,"",IF(AND(COUNTIF(Raw!DG59:DP59,4)=1,ISBLANK(Raw!DQ59)=FALSE,ISBLANK(Raw!DR59)),"",IF(AND(COUNTIF(Raw!DG59:DP59,7)=1,ISBLANK(Raw!DQ59),ISBLANK(Raw!DR59)=FALSE),"",IF(AND(COUNTA(Raw!DG59:DP59)&gt;0,COUNTIF(Raw!DG59:DP59,4)=0,COUNTIF(Raw!DG59:DP59,7)=0,COUNTA(Raw!DQ59:DR59)=0),"",1)))))</f>
        <v/>
      </c>
      <c r="Q59" s="19" t="str">
        <f>IF(A59=0,"",IF(AND(COUNTA(Raw!DS59:DU59)=0,COUNTA(Raw!BK59:BQ59)=0),"",IF(AND(COUNTIF(Raw!BK59:BQ59,1)&gt;0,COUNTA(Raw!DS59:DU59)&gt;0),"",IF(AND(COUNTIF(Raw!BK59:BQ59,1)=0,COUNTA(Raw!DS59:DU59)=0),"",1))))</f>
        <v/>
      </c>
      <c r="R59" s="19" t="str">
        <f>IF(A59=0,"",IF(AND(ISBLANK(Raw!AT59),ISBLANK(Raw!EJ59)),"",IF(AND(Raw!AT59&gt;0,ISBLANK(Raw!EJ59)=FALSE,Raw!EJ59&gt;=0,Raw!EJ59&lt;=7),"",IF(AND(Raw!AT59=0,ISBLANK(Raw!EJ59)),"",1))))</f>
        <v/>
      </c>
      <c r="S59" t="str">
        <f>IF(A59=0,"",IF(AND(ISBLANK(Raw!AS59),ISBLANK(Raw!EK59)),"",IF(AND(Raw!AS59&gt;0,ISBLANK(Raw!EK59)=FALSE),"",IF(AND(Raw!AS59=0,ISBLANK(Raw!EK59)),"",1))))</f>
        <v/>
      </c>
      <c r="T59" s="19" t="str">
        <f>IF(A59=0,"",IF(AND(ISBLANK(Raw!AT59),COUNTA(Raw!EL59:EQ59)=0),"",IF(AND(Raw!AT59&gt;0,COUNTA(Raw!EL59:EQ59)&gt;0),"",IF(AND(Raw!AT59=0,COUNTA(Raw!EL59:EQ59)=0),"",1))))</f>
        <v/>
      </c>
      <c r="U59" t="str">
        <f>IF(A59=0,"",IF(AND(ISBLANK(Raw!AT59),COUNTA(Raw!ER59:EU59)=0),"",IF(AND(Raw!AT59&gt;0,COUNTA(Raw!ER59:EU59)&gt;0),"",IF(AND(Raw!AT59=0,COUNTA(Raw!ER59:EU59)=0),"",1))))</f>
        <v/>
      </c>
      <c r="V59" t="str">
        <f>IF(A59=0,"",IF(AND(ISBLANK(Raw!AS59),COUNTA(Raw!EV59:FA59)=0),"",IF(AND(Raw!AS59&gt;0,COUNTA(Raw!EV59:FA59)&gt;0),"",IF(AND(Raw!AS59=0,COUNTA(Raw!EV59:FA59)=0),"",1))))</f>
        <v/>
      </c>
      <c r="W59" t="str">
        <f>IF(A59=0,"",IF(AND(ISBLANK(Raw!AS59),COUNTA(Raw!FB59:FE59)=0),"",IF(AND(Raw!AS59&gt;0,COUNTA(Raw!FB59:FE59)&gt;0),"",IF(AND(Raw!AS59=0,COUNTA(Raw!FB59:FE59)=0),"",1))))</f>
        <v/>
      </c>
      <c r="X59" t="str">
        <f>IF(A59=0,"",IF(AND(ISBLANK(Raw!AT59),COUNTA(Raw!FF59:FI59)=0),"",IF(AND(Raw!AT59&gt;0,COUNTA(Raw!FF59:FI59)&gt;0),"",IF(AND(Raw!AT59=0,COUNTA(Raw!FF59:FI59)=0),"",1))))</f>
        <v/>
      </c>
      <c r="Y59" t="str">
        <f>IF(A59=0,"",IF(AND(ISBLANK(Raw!AS59),COUNTA(Raw!FJ59:FM59)=0),"",IF(AND(Raw!AS59&gt;0,COUNTA(Raw!FJ59:FM59)&gt;0),"",IF(AND(Raw!AS59=0,COUNTA(Raw!FJ59:FM59)=0),"",1))))</f>
        <v/>
      </c>
      <c r="Z59" t="str">
        <f>IF(A59=0,"",IF(AND(COUNTA(Raw!FN59:FT59)=0,ISBLANK(Raw!FU59)),"",IF(AND(COUNTIF(Raw!FN59:FT59,1)&gt;0,ISBLANK(Raw!FU59)=FALSE),"",IF(AND(COUNTIF(Raw!FN59:FT59,1)=0,ISBLANK(Raw!FU59)),"",1))))</f>
        <v/>
      </c>
      <c r="AA59" s="19" t="str">
        <f>IF(A59=0,"",IF(AND(ISBLANK(Raw!BI59),COUNTA(Raw!FV59:GH59)=0),"",IF(AND(Raw!BI59&lt;&gt;1,COUNTIF(Raw!FV59:GH59,6)=0),"",IF(Raw!BI59=1,"",1))))</f>
        <v/>
      </c>
      <c r="AB59" t="str">
        <f>IF(A59=0,"",IF(AND(ISBLANK(Raw!GI59),COUNTA(Raw!GJ59:GQ59)=0),"",IF(AND(Raw!GI59=1,COUNTA(Raw!GJ59:GQ59)&gt;0),"",IF(AND(Raw!GI59=2,COUNTA(Raw!GJ59:GQ59)=0),"",1))))</f>
        <v/>
      </c>
      <c r="AC59" s="19" t="str">
        <f>IF(A59=0,"",IF(AND(COUNTA(Raw!GY59:HF59)=0,ISBLANK(Raw!HG59)),"",IF(AND(OR(COUNTIF(Raw!GY59:HE59,1)&gt;0,COUNTIF(Raw!GY59:HE59,2)&gt;0),ISBLANK(Raw!HG59)=FALSE),"",IF(AND(COUNTA(Raw!GY59:HF59)&gt;0,ISBLANK(Raw!HG59),COUNTIF(Raw!GY59:HE59,1)=0,COUNTIF(Raw!GY59:HE59,2)=0),"",1))))</f>
        <v/>
      </c>
      <c r="AD59" s="19" t="str">
        <f>IF(A59=0,"",IF(COUNTA(Raw!HU59:IB59)=0,"",IF(AND(Raw!AK59&lt;&gt;2,COUNTIF(Raw!HU59:IA59,2)=0,COUNTIF(Raw!HU59:IA59,3)=0),"",IF(Raw!AK59=2,"",1))))</f>
        <v/>
      </c>
      <c r="AE59" s="19" t="str">
        <f>IF(A59=0,"",IF(AND(Raw!AK59=2,ISBLANK(Raw!IC59)=FALSE),"",IF(AND(Raw!AK59&lt;&gt;2,ISBLANK(Raw!IC59)),"",1)))</f>
        <v/>
      </c>
      <c r="AF59" s="19" t="str">
        <f>IF(A59=0,"",IF(COUNTA(Raw!ID59:IF59)=0,"",IF(AND(MATCH(2023-Raw!ID59,Code!$A$3:$A$12,1)=Raw!IF59,2023-Raw!ID59=Raw!IE59),"",1)))</f>
        <v/>
      </c>
      <c r="AG59" s="19" t="str">
        <f>IF(A59=0,"",IF(COUNTA(Raw!IG59:II59)=0,"",IF(AND(Raw!IG59=4,ISBLANK(Raw!II59)=FALSE),"",IF(AND(Raw!IG59&lt;&gt;4,ISBLANK(Raw!II59)),"",1))))</f>
        <v/>
      </c>
      <c r="AH59" s="19" t="str">
        <f>IF(A59=0,"",IF(COUNTA(Raw!IJ59:IM59)=0,"",IF(AND(Raw!IJ59=1,ISBLANK(Raw!IK59)=FALSE),"",IF(AND(Raw!IJ59=2,COUNTA(Raw!IK59:IM59)&gt;0),"",1))))</f>
        <v/>
      </c>
      <c r="AI59" s="19" t="str">
        <f>IF(A59=0,"",IF(COUNTA(Raw!IK59:IM59)=0,"",IF(AND(Raw!IK59=1,ISBLANK(Raw!IL59)=FALSE),"",IF(AND(Raw!IK59=2,COUNTA(Raw!IL59:IM59)=0),"",1))))</f>
        <v/>
      </c>
      <c r="AJ59" s="19" t="str">
        <f>IF(A59=0,"",IF(COUNTA(Raw!JD59:JJ59)=0,"",IF(AND(Raw!JD59&gt;600,COUNTA(Raw!JE59:JI59)&gt;0),"",IF(AND(Raw!JD59&lt;=600,COUNTA(Raw!JE59:JJ59)=0),"",1))))</f>
        <v/>
      </c>
      <c r="AK59" s="19" t="str">
        <f>IF(A59=0,"",IF(COUNTA(Raw!JK59:KA59)=0,"",IF(AND(Raw!JK59=1,COUNTA(Raw!JM59:JV59)&gt;0),"",IF(AND(Raw!JK59=3,COUNTA(Raw!JM59:JV59)&gt;0,COUNTA(Raw!JW59:KA59)=0),"",IF(AND(ISBLANK(Raw!JK59)=FALSE,Raw!JK59&lt;&gt;1,Raw!JK59&lt;&gt;3,COUNTA(Raw!JM59:KA59)=0),"",1)))))</f>
        <v/>
      </c>
      <c r="AL59" s="19" t="str">
        <f>IF(A59=0,"",IF(COUNTA(Raw!JW59:KA59)=0,"",IF(AND(COUNTIF(Raw!JW59:JZ59,4)=0,COUNTA(Raw!JW59:JZ59)&gt;0,ISBLANK(Raw!KA59)=FALSE),"",IF(AND(COUNTIF(Raw!JW59:KA59,4)&gt;0,ISBLANK(Raw!KA59)),"",1))))</f>
        <v/>
      </c>
      <c r="AM59" s="19" t="str">
        <f>IF(A59=0,"",IF(COUNTA(Raw!KT59:KU59)=0,"",IF(AND(Raw!KT59=1,ISBLANK(Raw!KU59)=FALSE),"",IF(AND(Raw!KT59=2,ISBLANK(Raw!KU59)),"",1))))</f>
        <v/>
      </c>
      <c r="AN59" s="19" t="str">
        <f>IF(A59=0,"",IF(COUNTA(Raw!KX59:LF59)=0,"",IF(AND(COUNTIF(Raw!KX59:LB59,5)=1,COUNTA(Raw!KX59:LB59)=1,COUNTA(Raw!LC59:LF59)=0),"",IF(AND(COUNTIF(Raw!KX59:LB59,5)=0,COUNTA(Raw!KX59:LB59)&gt;0,COUNTA(Raw!LC59:LF59)&gt;0),"",1))))</f>
        <v/>
      </c>
      <c r="AO59" s="19" t="str">
        <f>IF(A59=0,"",IF(COUNTA(Raw!LM59:LU59)=0,"",IF(AND(Raw!LM59=1,ISBLANK(Raw!LN59)=FALSE,COUNTA(Raw!LO59:LU59)&gt;0),"",IF(AND(Raw!LM59=2,COUNTA(Raw!LN59:LU59)=0),"",1))))</f>
        <v/>
      </c>
      <c r="AP59" s="19" t="str">
        <f>IF(A59=0,"",IF(COUNTA(Raw!MY59:OG59)=0,"",IF(AND(Raw!MY59=2,COUNTA(Raw!MZ59:OG59)=0),"",IF(AND(Raw!MY59=1,COUNTA(Raw!MZ59:OG59)&gt;0),"",1))))</f>
        <v/>
      </c>
      <c r="AQ59" s="19" t="str">
        <f>IF(A59=0,"",IF(COUNTA(Raw!NC59:NW59)=0,"",IF(AND(COUNTIF(Raw!NC59:NG59,3)&gt;0,COUNTA(Raw!NH59:NQ59)&gt;0),"",IF(AND(COUNTA(Raw!NC59:NG59)&gt;0,COUNTIF(Raw!NC59:NG59,3)=0,COUNTA(Raw!NH59:NW59)=0),"",1))))</f>
        <v/>
      </c>
      <c r="AR59" s="19" t="str">
        <f>IF(A59=0,"",IF(COUNTA(Raw!NH59:NW59)=0,"",IF(AND(COUNTIF(Raw!NH59:NQ59,10)&gt;0,COUNTA(Raw!NR59:NW59)&gt;0),"",IF(AND(COUNTA(Raw!NH59:NQ59)&gt;0,COUNTIF(Raw!NH59:NQ59,10)=0,COUNTA(Raw!NR59:NY59)=0),"",1))))</f>
        <v/>
      </c>
      <c r="AS59" s="19" t="str">
        <f>IF(A59=0,"",IF(COUNTA(Raw!NY59:OG59)=0,"",IF(AND(Raw!NY59=1,COUNTA(Raw!NZ59:OG59)&gt;0),"",IF(AND(Raw!NY59=2,COUNTA(Raw!NZ59:OG59)=0),"",1))))</f>
        <v/>
      </c>
      <c r="AT59" s="19" t="str">
        <f>IF(A59=0,"",IF(COUNTA(Raw!OH59:OY59)=0,"",IF(AND(Raw!OH59=1,COUNTA(Raw!OI59:OY59)&gt;0),"",IF(AND(Raw!OH59=2,COUNTA(Raw!OI59:OY59)=0),"",1))))</f>
        <v/>
      </c>
      <c r="AU59" s="19" t="str">
        <f>IF(A59=0,"",IF(COUNTA(Raw!PR59:QB59)=0,"",
IF(AND(OR(AND(COUNTIF(Raw!PR59:QB59,1)=1,COUNTA(Raw!QI59:QY59)&gt;0),AND(COUNTIF(Raw!PR59:QB59,1)=0,COUNTA(Raw!QI59:QY59)=0)),OR(AND(COUNTIF(Raw!PR59:QB59,2)=1,COUNTA(Raw!QZ59:RP59)&gt;0),AND(COUNTIF(Raw!PR59:QB59,2)=0,COUNTA(Raw!QZ59:RP59)=0)),OR(AND(COUNTIF(Raw!PR59:QB59,3)=1,COUNTA(Raw!RQ59:SG59)&gt;0),AND(COUNTIF(Raw!PR59:QB59,3)=0,COUNTA(Raw!RQ59:SG59)=0)),OR(AND(COUNTIF(Raw!PR59:QB59,4)=1,COUNTA(Raw!SH59:ST59)&gt;0),AND(COUNTIF(Raw!PR59:QB59,4)=0,COUNTA(Raw!SH59:ST59)=0)),OR(AND(COUNTIF(Raw!PR59:QB59,5)=1,COUNTA(Raw!SU59:TG59)&gt;0),AND(COUNTIF(Raw!PR59:QB59,5)=0,COUNTA(Raw!SU59:TG59)=0)),OR(AND(COUNTIF(Raw!PR59:QB59,6)=1,COUNTA(Raw!TH59:TT59)&gt;0),AND(COUNTIF(Raw!PR59:QB59,6)=0,COUNTA(Raw!TH59:TT59)=0)),OR(AND(COUNTIF(Raw!PR59:QB59,7)=1,COUNTA(Raw!TU59:UI59)&gt;0),AND(COUNTIF(Raw!PR59:QB59,7)=0,COUNTA(Raw!TU59:UI59)=0)),OR(AND(COUNTIF(Raw!PR59:QB59,8)=1,COUNTA(Raw!UJ59:UV59)&gt;0),AND(COUNTIF(Raw!PR59:QB59,8)=0,COUNTA(Raw!UJ59:UV59)=0)),OR(AND(COUNTIF(Raw!PR59:QB59,9)=1,COUNTA(Raw!UW59:VG59)&gt;0),AND(COUNTIF(Raw!PR59:QB59,9)=0,COUNTA(Raw!UW59:VG59)=0)),OR(AND(COUNTIF(Raw!PR59:QB59,10)=1,COUNTA(Raw!VH59:VP59)&gt;0),AND(COUNTIF(Raw!PR59:QB59,10)=0,COUNTA(Raw!VH59:VP59)=0)),OR(AND(COUNTIF(Raw!PR59:QB59,11)=1,COUNTA(Raw!VQ59:WK59)&gt;0),AND(COUNTIF(Raw!PR59:QB59,11)=0,COUNTA(Raw!VQ59:WK59)=0))),"",1)))</f>
        <v/>
      </c>
      <c r="AV59" s="19" t="str">
        <f>IF(A59=0,"",IF(COUNTA(Raw!QI59:QY59)=0,"",IF(AND(OR(AND(Raw!QI59=4,COUNTIF(Raw!QR59:QY59,1)=0),Raw!QI59&lt;&gt;4),OR(AND(Raw!QJ59=4,COUNTIF(Raw!QR59:QY59,2)=0),Raw!QJ59&lt;&gt;4),OR(AND(Raw!QK59=4,COUNTIF(Raw!QR59:QY59,3)=0),Raw!QK59&lt;&gt;4),OR(AND(Raw!QL59=4,COUNTIF(Raw!QR59:QY59,4)=0),Raw!QL59&lt;&gt;4),OR(AND(Raw!QM59=4,COUNTIF(Raw!QR59:QY59,5)=0),Raw!QM59&lt;&gt;4),OR(AND(Raw!QN59=4,COUNTIF(Raw!QR59:QY59,6)=0),Raw!QN59&lt;&gt;4),OR(AND(Raw!QO59=4,COUNTIF(Raw!QR59:QY59,7)=0),Raw!QO59&lt;&gt;4),OR(AND(Raw!QP59=4,COUNTIF(Raw!QR59:QY59,8)=0),Raw!QP59&lt;&gt;4)),"",1)))</f>
        <v/>
      </c>
      <c r="AW59" t="str">
        <f>IF(A59=0,"",IF(COUNTA(Raw!QZ59:RP59)=0,"",IF(AND(OR(AND(Raw!QZ59=4,COUNTIF(Raw!RI59:RP59,1)=0),Raw!QZ59&lt;&gt;4),OR(AND(Raw!RA59=4,COUNTIF(Raw!RI59:RP59,2)=0),Raw!RA59&lt;&gt;4),OR(AND(Raw!RB59=4,COUNTIF(Raw!RI59:RP59,3)=0),Raw!RB59&lt;&gt;4),OR(AND(Raw!RC59=4,COUNTIF(Raw!RI59:RP59,4)=0),Raw!RC59&lt;&gt;4),OR(AND(Raw!RD59=4,COUNTIF(Raw!RI59:RP59,5)=0),Raw!RD59&lt;&gt;4),OR(AND(Raw!RE59=4,COUNTIF(Raw!RI59:RP59,6)=0),Raw!RE59&lt;&gt;4),OR(AND(Raw!RF59=4,COUNTIF(Raw!RI59:RP59,7)=0),Raw!RF59&lt;&gt;4),OR(AND(Raw!RG59=4,COUNTIF(Raw!RI59:RP59,8)=0),Raw!RG59&lt;&gt;4)),"",1)))</f>
        <v/>
      </c>
      <c r="AX59" t="str">
        <f>IF(A59=0,"",IF(COUNTA(Raw!RQ59:SG59)=0,"",IF(AND(OR(AND(Raw!RQ59=4,COUNTIF(Raw!RZ59:SG59,1)=0),Raw!RQ59&lt;&gt;4),OR(AND(Raw!RR59=4,COUNTIF(Raw!RZ59:SG59,2)=0),Raw!RR59&lt;&gt;4),OR(AND(Raw!RS59=4,COUNTIF(Raw!RZ59:SG59,3)=0),Raw!RS59&lt;&gt;4),OR(AND(Raw!RT59=4,COUNTIF(Raw!RZ59:SG59,4)=0),Raw!RT59&lt;&gt;4),OR(AND(Raw!RU59=4,COUNTIF(Raw!RZ59:SG59,5)=0),Raw!RU59&lt;&gt;4),OR(AND(Raw!RV59=4,COUNTIF(Raw!RZ59:SG59,6)=0),Raw!RV59&lt;&gt;4),OR(AND(Raw!RW59=4,COUNTIF(Raw!RZ59:SG59,7)=0),Raw!RW59&lt;&gt;4),OR(AND(Raw!RX59=4,COUNTIF(Raw!RZ59:SG59,8)=0),Raw!RX59&lt;&gt;4)),"",1)))</f>
        <v/>
      </c>
      <c r="AY59" t="str">
        <f>IF(A59=0,"",IF(COUNTA(Raw!SH59:ST59)=0,"",IF(AND(OR(AND(Raw!SH59=4,COUNTIF(Raw!SO59:ST59,1)=0),Raw!SH59&lt;&gt;4),OR(AND(Raw!SI59=4,COUNTIF(Raw!SO59:ST59,2)=0),Raw!SI59&lt;&gt;4),OR(AND(Raw!SJ59=4,COUNTIF(Raw!SO59:ST59,3)=0),Raw!SJ59&lt;&gt;4),OR(AND(Raw!SK59=4,COUNTIF(Raw!SO59:ST59,4)=0),Raw!SK59&lt;&gt;4),OR(AND(Raw!SL59=4,COUNTIF(Raw!SO59:ST59,5)=0),Raw!SL59&lt;&gt;4),OR(AND(Raw!SM59=4,COUNTIF(Raw!SO59:ST59,6)=0),Raw!SM59&lt;&gt;4)),"",1)))</f>
        <v/>
      </c>
      <c r="AZ59" t="str">
        <f>IF(A59=0,"",IF(COUNTA(Raw!SU59:TG59)=0,"",IF(AND(OR(AND(Raw!SU59=4,COUNTIF(Raw!TB59:TG59,1)=0),Raw!SU59&lt;&gt;4),OR(AND(Raw!SV59=4,COUNTIF(Raw!TB59:TG59,2)=0),Raw!SV59&lt;&gt;4),OR(AND(Raw!SW59=4,COUNTIF(Raw!TB59:TG59,3)=0),Raw!SW59&lt;&gt;4),OR(AND(Raw!SX59=4,COUNTIF(Raw!TB59:TG59,4)=0),Raw!SX59&lt;&gt;4),OR(AND(Raw!SY59=4,COUNTIF(Raw!TB59:TG59,5)=0),Raw!SY59&lt;&gt;4),OR(AND(Raw!SZ59=4,COUNTIF(Raw!TB59:TG59,6)=0),Raw!SZ59&lt;&gt;4)),"",1)))</f>
        <v/>
      </c>
      <c r="BA59" t="str">
        <f>IF(A59=0,"",IF(COUNTA(Raw!TH59:TT59)=0,"",IF(AND(OR(AND(Raw!TH59=4,COUNTIF(Raw!TO59:TT59,1)=0),Raw!TH59&lt;&gt;4),OR(AND(Raw!TI59=4,COUNTIF(Raw!TO59:TT59,2)=0),Raw!TI59&lt;&gt;4),OR(AND(Raw!TJ59=4,COUNTIF(Raw!TO59:TT59,3)=0),Raw!TJ59&lt;&gt;4),OR(AND(Raw!TK59=4,COUNTIF(Raw!TO59:TT59,4)=0),Raw!TK59&lt;&gt;4),OR(AND(Raw!TL59=4,COUNTIF(Raw!TO59:TT59,5)=0),Raw!TL59&lt;&gt;4),OR(AND(Raw!TM59=4,COUNTIF(Raw!TO59:TT59,6)=0),Raw!TM59&lt;&gt;4)),"",1)))</f>
        <v/>
      </c>
      <c r="BB59" t="str">
        <f>IF(A59=0,"",IF(COUNTA(Raw!TU59:UI59)=0,"",IF(AND(OR(AND(Raw!TU59=4,COUNTIF(Raw!UC59:UI59,1)=0),Raw!TU59&lt;&gt;4),OR(AND(Raw!TV59=4,COUNTIF(Raw!UC59:UI59,2)=0),Raw!TV59&lt;&gt;4),OR(AND(Raw!TW59=4,COUNTIF(Raw!UC59:UI59,3)=0),Raw!TW59&lt;&gt;4),OR(AND(Raw!TX59=4,COUNTIF(Raw!UC59:UI59,4)=0),Raw!TX59&lt;&gt;4),OR(AND(Raw!TY59=4,COUNTIF(Raw!UC59:UI59,5)=0),Raw!TY59&lt;&gt;4),OR(AND(Raw!TZ59=4,COUNTIF(Raw!UC59:UI59,6)=0),Raw!TZ59&lt;&gt;4),OR(AND(Raw!UA59=4,COUNTIF(Raw!UC59:UI59,7)=0),Raw!UA59&lt;&gt;4)),"",1)))</f>
        <v/>
      </c>
      <c r="BC59" t="str">
        <f>IF(A59=0,"",IF(COUNTA(Raw!UJ59:UV59)=0,"",IF(AND(OR(AND(Raw!UJ59=4,COUNTIF(Raw!UQ59:UV59,1)=0),Raw!UJ59&lt;&gt;4),OR(AND(Raw!UK59=4,COUNTIF(Raw!UQ59:UV59,2)=0),Raw!UK59&lt;&gt;4),OR(AND(Raw!UL59=4,COUNTIF(Raw!UQ59:UV59,3)=0),Raw!UL59&lt;&gt;4),OR(AND(Raw!UM59=4,COUNTIF(Raw!UQ59:UV59,4)=0),Raw!UM59&lt;&gt;4),OR(AND(Raw!UN59=4,COUNTIF(Raw!UQ59:UV59,5)=0),Raw!UN59&lt;&gt;4),OR(AND(Raw!UO59=4,COUNTIF(Raw!UQ59:UV59,6)=0),Raw!UO59&lt;&gt;4)),"",1)))</f>
        <v/>
      </c>
      <c r="BD59" t="str">
        <f>IF(A59=0,"",IF(COUNTA(Raw!UW59:VG59)=0,"",IF(AND(OR(AND(Raw!UW59=4,COUNTIF(Raw!VC59:VG59,1)=0),Raw!UW59&lt;&gt;4),OR(AND(Raw!UX59=4,COUNTIF(Raw!VC59:VG59,2)=0),Raw!UX59&lt;&gt;4),OR(AND(Raw!UY59=4,COUNTIF(Raw!VC59:VG59,3)=0),Raw!UY59&lt;&gt;4),OR(AND(Raw!UZ59=4,COUNTIF(Raw!VC59:VG59,4)=0),Raw!UZ59&lt;&gt;4),OR(AND(Raw!VA59=4,COUNTIF(Raw!VC59:VG59,5)=0),Raw!VA59&lt;&gt;4)),"",1)))</f>
        <v/>
      </c>
      <c r="BE59" t="str">
        <f>IF(A59=0,"",IF(COUNTA(Raw!VH59:VP59)=0,"",
IF(AND(
OR(AND(Raw!VH59=4,COUNTIF(Raw!VM59:VP59,1)=0),Raw!VH59&lt;&gt;4),
OR(AND(Raw!VI59=4,COUNTIF(Raw!VM59:VP59,2)=0),Raw!VI59&lt;&gt;4),
OR(AND(Raw!VJ59=4,COUNTIF(Raw!VM59:VP59,3)=0),Raw!VJ59&lt;&gt;4),
OR(AND(Raw!VK59=4,COUNTIF(Raw!VM59:VP59,4)=0),Raw!VK59&lt;&gt;4)
),"",1)))</f>
        <v/>
      </c>
      <c r="BF59" t="str">
        <f>IF(A59=0,"",IF(COUNTA(Raw!VQ59:WK59)=0,"",
IF(AND(
OR(AND(Raw!VQ59=4,COUNTIF(Raw!WB59:WK59,1)=0),Raw!VQ59&lt;&gt;4),
OR(AND(Raw!VR59=4,COUNTIF(Raw!WB59:WK59,2)=0),Raw!VR59&lt;&gt;4),
OR(AND(Raw!VS59=4,COUNTIF(Raw!WB59:WK59,3)=0),Raw!VS59&lt;&gt;4),
OR(AND(Raw!VT59=4,COUNTIF(Raw!WB59:WK59,4)=0),Raw!VT59&lt;&gt;4),
OR(AND(Raw!VU59=4,COUNTIF(Raw!WB59:WK59,5)=0),Raw!VU59&lt;&gt;4),
OR(AND(Raw!VV59=4,COUNTIF(Raw!WB59:WK59,6)=0),Raw!VV59&lt;&gt;4),
OR(AND(Raw!VW59=4,COUNTIF(Raw!WB59:WK59,7)=0),Raw!VW59&lt;&gt;4),
OR(AND(Raw!VX59=4,COUNTIF(Raw!WB59:WK59,8)=0),Raw!VX59&lt;&gt;4),
OR(AND(Raw!VY59=4,COUNTIF(Raw!WB59:WK59,9)=0),Raw!VX59&lt;&gt;4),
OR(AND(Raw!VZ59=4,COUNTIF(Raw!WB59:WK59,10)=0),Raw!VZ59&lt;&gt;4)
),"",1)))</f>
        <v/>
      </c>
      <c r="BG59" t="str">
        <f>IF(A59=0,"",IF(COUNTA(Raw!WL59:XB59)=0,"",
IF(AND(
OR(AND(Raw!WL59=4,COUNTIF(Raw!WU59:XB59,1)=0),Raw!WL59&lt;&gt;4),
OR(AND(Raw!WM59=4,COUNTIF(Raw!WU59:XB59,2)=0),Raw!WM59&lt;&gt;4),
OR(AND(Raw!WN59=4,COUNTIF(Raw!WU59:XB59,3)=0),Raw!WN59&lt;&gt;4),
OR(AND(Raw!WO59=4,COUNTIF(Raw!WU59:XB59,4)=0),Raw!WO59&lt;&gt;4),
OR(AND(Raw!WP59=4,COUNTIF(Raw!WU59:XB59,5)=0),Raw!WP59&lt;&gt;4),
OR(AND(Raw!WQ59=4,COUNTIF(Raw!WU59:XB59,6)=0),Raw!WQ59&lt;&gt;4),
OR(AND(Raw!WR59=4,COUNTIF(Raw!WU59:XB59,7)=0),Raw!WR59&lt;&gt;4),
OR(AND(Raw!WS59=4,COUNTIF(Raw!WU59:XB59,8)=0),Raw!WS59&lt;&gt;4)
),"",1)))</f>
        <v/>
      </c>
      <c r="BH59" t="str">
        <f>IF(A59=0,"",IF(COUNTA(Raw!XC59:XK59)=0,"",
IF(AND(
OR(AND(Raw!XC59=4,COUNTIF(Raw!XH59:XK59,1)=0),Raw!XC59&lt;&gt;4),
OR(AND(Raw!XD59=4,COUNTIF(Raw!XH59:XK59,2)=0),Raw!XD59&lt;&gt;4),
OR(AND(Raw!XE59=4,COUNTIF(Raw!XH59:XK59,3)=0),Raw!XE59&lt;&gt;4),
OR(AND(Raw!XF59=4,COUNTIF(Raw!XH59:XK59,4)=0),Raw!XF59&lt;&gt;4)
),"",1)))</f>
        <v/>
      </c>
      <c r="BI59" t="str">
        <f>IF(A59=0,"",IF(COUNTA(Raw!XL59:XT59)=0,"",
IF(AND(
OR(AND(Raw!XL59=4,COUNTIF(Raw!XQ59:XT59,1)=0),Raw!XL59&lt;&gt;4),
OR(AND(Raw!XM59=4,COUNTIF(Raw!XQ59:XT59,2)=0),Raw!XM59&lt;&gt;4),
OR(AND(Raw!XN59=4,COUNTIF(Raw!XQ59:XT59,3)=0),Raw!XN59&lt;&gt;4),
OR(AND(Raw!XO59=4,COUNTIF(Raw!XQ59:XT59,4)=0),Raw!XO59&lt;&gt;4)
),"",1)))</f>
        <v/>
      </c>
      <c r="BJ59" t="str">
        <f>IF(A59=0,"",IF(COUNTA(Raw!XU59:YI59)=0,"",
IF(AND(
OR(AND(Raw!XU59=4,COUNTIF(Raw!YC59:YI59,1)=0),Raw!XU59&lt;&gt;4),
OR(AND(Raw!XV59=4,COUNTIF(Raw!YC59:YI59,2)=0),Raw!XV59&lt;&gt;4),
OR(AND(Raw!XW59=4,COUNTIF(Raw!YC59:YI59,3)=0),Raw!XW59&lt;&gt;4),
OR(AND(Raw!XX59=4,COUNTIF(Raw!YC59:YI59,4)=0),Raw!XX59&lt;&gt;4),
OR(AND(Raw!XY59=4,COUNTIF(Raw!YC59:YI59,5)=0),Raw!XY59&lt;&gt;4),
OR(AND(Raw!XZ59=4,COUNTIF(Raw!YC59:YI59,6)=0),Raw!XZ59&lt;&gt;4),
OR(AND(Raw!YA59=4,COUNTIF(Raw!YC59:YI59,7)=0),Raw!YA59&lt;&gt;4)
),"",1)))</f>
        <v/>
      </c>
      <c r="BK59" t="str">
        <f>IF(A59=0,"",IF(COUNTA(Raw!YJ59:YR59)=0,"",
IF(AND(
OR(AND(Raw!YJ59=4,COUNTIF(Raw!YO59:YR59,1)=0),Raw!YJ59&lt;&gt;4),
OR(AND(Raw!YK59=4,COUNTIF(Raw!YO59:YR59,2)=0),Raw!YK59&lt;&gt;4),
OR(AND(Raw!YL59=4,COUNTIF(Raw!YO59:YR59,3)=0),Raw!YL59&lt;&gt;4),
OR(AND(Raw!YM59=4,COUNTIF(Raw!YO59:YR59,4)=0),Raw!YM59&lt;&gt;4)
),"",1)))</f>
        <v/>
      </c>
      <c r="BL59" t="str">
        <f>IF(A59=0,"",IF(COUNTA(Raw!YS59:YU59)=0,"",IF(AND(Raw!YS59=4,ISBLANK(Raw!YU59)),"",IF(AND(Raw!YS59&lt;&gt;4,ISBLANK(Raw!YU59)=FALSE),"",1))))</f>
        <v/>
      </c>
    </row>
    <row r="60" spans="1:64">
      <c r="A60" s="20">
        <f>Raw!A60</f>
        <v>0</v>
      </c>
      <c r="B60" s="19" t="str">
        <f>IF(A60=0,"",IF(AND(Raw!AC60=1,COUNTA(Raw!AR60:IC60)&gt;0,COUNTA(Raw!ID60:YU60)=0),"",IF(AND(Raw!AC60=2,COUNTA(Raw!AR60:IC60)=0,COUNTA(Raw!ID60:MV60)&gt;0,COUNTA(Raw!MW60:YU60)=0),"",IF(AND(Raw!AC60=3,COUNTA(Raw!AP60:MV60)=0,COUNTA(Raw!MW60:YU60)&gt;0),"",1))))</f>
        <v/>
      </c>
      <c r="C60" s="19" t="str">
        <f>IF(A60=0,"",IF(AND(Raw!AK60=1,ISBLANK(Raw!AM60)=FALSE,ISBLANK(Raw!AO60)),"",IF(AND(Raw!AK60=2,ISBLANK(Raw!AM60),ISBLANK(Raw!AO60)=FALSE),"",1)))</f>
        <v/>
      </c>
      <c r="D60" s="19" t="str">
        <f>IF(A60=0,"",IF(COUNTA(Raw!AS60:AZ60)=0,"",IF(AND(Raw!AS60+Raw!AT60=100,Raw!AU60+Raw!AV60=100,Raw!AW60+Raw!AX60=100,Raw!AY60+Raw!AZ60=100),"",1)))</f>
        <v/>
      </c>
      <c r="E60" s="19" t="str">
        <f>IF(A60=0,"",IF(ISBLANK(Raw!AQ60),"",IF(Raw!AQ60=1,"",1)))</f>
        <v/>
      </c>
      <c r="F60" s="19" t="str">
        <f>IF(A60=0,"",IF(ISBLANK(Raw!AR60),"",IF(AND(Raw!AR60&gt;=0,Raw!AR60&lt;=100),"",1)))</f>
        <v/>
      </c>
      <c r="G60" s="19" t="str">
        <f>IF(A60=0,"",IF(AND(ISBLANK(Raw!BA60),ISBLANK(Raw!AS60)),"",IF(AND(Raw!AS60&gt;0,ISBLANK(Raw!BA60)=FALSE),"",1)))</f>
        <v/>
      </c>
      <c r="H60" s="19" t="str">
        <f>IF(A60=0,"",IF(COUNTA(Raw!BA60:BH60)=0,"",IF(AND(Raw!BA60=0,COUNTA(Raw!BB60:BH60)=0),"",IF(AND(Raw!BA60&gt;0,COUNTA(Raw!BB60:BH60)&gt;0),"",1))))</f>
        <v/>
      </c>
      <c r="I60" s="19" t="str">
        <f>IF(A60=0,"",IF(AND(ISBLANK(Raw!BI60),ISBLANK(Raw!BJ60)),"",IF(AND(Raw!BI60=1,ISBLANK(Raw!BJ60)=FALSE),"",IF(AND(Raw!BI60=2,ISBLANK(Raw!BJ60)),"",1))))</f>
        <v/>
      </c>
      <c r="J60" s="19" t="str">
        <f>IF(A60=0,"",IF(AND(ISBLANK(Raw!AT60),COUNTBLANK(Raw!BK60:BQ60)),"",IF(AND(Raw!AT60&gt;0,COUNTA(Raw!BK60:BQ60)&gt;0),"",IF(AND(Raw!AT60=0,COUNTA(Raw!BK60:BQ60)=0),"",1))))</f>
        <v/>
      </c>
      <c r="K60" s="19" t="str">
        <f>IF(A60=0,"",IF(AND(ISBLANK(Raw!AS60),COUNTA(Raw!BR60:BX60)=0),"",IF(AND(Raw!AS60&gt;0,COUNTA(Raw!BR60:BX60)&gt;0),"",IF(AND(Raw!AS60=0,COUNTA(Raw!BR60:BX60)=0),"",1))))</f>
        <v/>
      </c>
      <c r="L60" s="19" t="str">
        <f>IF(A60=0,"",IF(AND(COUNTA(Raw!BK60:BX60)=0,COUNTA(Raw!BY60:CH60)=0),"",IF(AND(COUNTIF(Raw!BK60:BX60,1)&gt;0,COUNTA(Raw!BY60:CH60)&gt;0),"",IF(AND(COUNTIF(Raw!BK60:BX60,1)=0,COUNTA(Raw!BY60:CH60)=0),"",1))))</f>
        <v/>
      </c>
      <c r="M60" s="19" t="str">
        <f>IF(A60=0,"",IF(AND(COUNTA(Raw!BK60:BX60)=0,COUNTA(Raw!CI60:CR60)),"",IF(AND(COUNTIF(Raw!BK60:BX60,3)&gt;0,COUNTA(Raw!CI60:CR60)&gt;0),"",IF(AND(COUNTIF(Raw!BK60:BX60,3)=0,COUNTA(Raw!CI60:CR60)=0),"",1))))</f>
        <v/>
      </c>
      <c r="N60" s="19" t="str">
        <f>IF(A60=0,"",IF(COUNTA(Raw!CS60:DF60)=0,"",IF(AND(COUNTIF(Raw!CS60:CV60,1)=1,COUNTA(Raw!CW60:DA60)&gt;0,COUNTA(Raw!DB60:DF60)=0),"",IF(AND(COUNTIF(Raw!CS60:CV60,2)=1,COUNTA(Raw!CW60:DA60)=0,COUNTA(Raw!DB60:DF60)&gt;0),"",IF(AND(COUNTA(Raw!CS60:CV60)&gt;0,COUNTA(Raw!CW60:DF60)=0),"",1)))))</f>
        <v/>
      </c>
      <c r="O60" s="19" t="str">
        <f>IF(A60=0,"",IF(COUNTA(Raw!DG60:DP60)=0,"",IF(AND(COUNTIF(Raw!BK60:BQ60,1)&gt;0,OR(COUNTIF(Raw!DG60:DP60,1)=1,COUNTIF(Raw!DG60:DP60,2)=1,COUNTIF(Raw!DG60:DP60,3)=1)),"",IF(AND(COUNTIF(Raw!BK60:BQ60,1)=0,AND(COUNTIF(Raw!DG60:DP60,1)=0,COUNTIF(Raw!DG60:DP60,2)=0,COUNTIF(Raw!DG60:DP60,3)=0)),"",1))))</f>
        <v/>
      </c>
      <c r="P60" s="19" t="str">
        <f>IF(A60=0,"",IF(COUNTA(Raw!DG60:DR60)=0,"",IF(AND(COUNTIF(Raw!DG60:DP60,4)=1,ISBLANK(Raw!DQ60)=FALSE,ISBLANK(Raw!DR60)),"",IF(AND(COUNTIF(Raw!DG60:DP60,7)=1,ISBLANK(Raw!DQ60),ISBLANK(Raw!DR60)=FALSE),"",IF(AND(COUNTA(Raw!DG60:DP60)&gt;0,COUNTIF(Raw!DG60:DP60,4)=0,COUNTIF(Raw!DG60:DP60,7)=0,COUNTA(Raw!DQ60:DR60)=0),"",1)))))</f>
        <v/>
      </c>
      <c r="Q60" s="19" t="str">
        <f>IF(A60=0,"",IF(AND(COUNTA(Raw!DS60:DU60)=0,COUNTA(Raw!BK60:BQ60)=0),"",IF(AND(COUNTIF(Raw!BK60:BQ60,1)&gt;0,COUNTA(Raw!DS60:DU60)&gt;0),"",IF(AND(COUNTIF(Raw!BK60:BQ60,1)=0,COUNTA(Raw!DS60:DU60)=0),"",1))))</f>
        <v/>
      </c>
      <c r="R60" s="19" t="str">
        <f>IF(A60=0,"",IF(AND(ISBLANK(Raw!AT60),ISBLANK(Raw!EJ60)),"",IF(AND(Raw!AT60&gt;0,ISBLANK(Raw!EJ60)=FALSE,Raw!EJ60&gt;=0,Raw!EJ60&lt;=7),"",IF(AND(Raw!AT60=0,ISBLANK(Raw!EJ60)),"",1))))</f>
        <v/>
      </c>
      <c r="S60" t="str">
        <f>IF(A60=0,"",IF(AND(ISBLANK(Raw!AS60),ISBLANK(Raw!EK60)),"",IF(AND(Raw!AS60&gt;0,ISBLANK(Raw!EK60)=FALSE),"",IF(AND(Raw!AS60=0,ISBLANK(Raw!EK60)),"",1))))</f>
        <v/>
      </c>
      <c r="T60" s="19" t="str">
        <f>IF(A60=0,"",IF(AND(ISBLANK(Raw!AT60),COUNTA(Raw!EL60:EQ60)=0),"",IF(AND(Raw!AT60&gt;0,COUNTA(Raw!EL60:EQ60)&gt;0),"",IF(AND(Raw!AT60=0,COUNTA(Raw!EL60:EQ60)=0),"",1))))</f>
        <v/>
      </c>
      <c r="U60" t="str">
        <f>IF(A60=0,"",IF(AND(ISBLANK(Raw!AT60),COUNTA(Raw!ER60:EU60)=0),"",IF(AND(Raw!AT60&gt;0,COUNTA(Raw!ER60:EU60)&gt;0),"",IF(AND(Raw!AT60=0,COUNTA(Raw!ER60:EU60)=0),"",1))))</f>
        <v/>
      </c>
      <c r="V60" t="str">
        <f>IF(A60=0,"",IF(AND(ISBLANK(Raw!AS60),COUNTA(Raw!EV60:FA60)=0),"",IF(AND(Raw!AS60&gt;0,COUNTA(Raw!EV60:FA60)&gt;0),"",IF(AND(Raw!AS60=0,COUNTA(Raw!EV60:FA60)=0),"",1))))</f>
        <v/>
      </c>
      <c r="W60" t="str">
        <f>IF(A60=0,"",IF(AND(ISBLANK(Raw!AS60),COUNTA(Raw!FB60:FE60)=0),"",IF(AND(Raw!AS60&gt;0,COUNTA(Raw!FB60:FE60)&gt;0),"",IF(AND(Raw!AS60=0,COUNTA(Raw!FB60:FE60)=0),"",1))))</f>
        <v/>
      </c>
      <c r="X60" t="str">
        <f>IF(A60=0,"",IF(AND(ISBLANK(Raw!AT60),COUNTA(Raw!FF60:FI60)=0),"",IF(AND(Raw!AT60&gt;0,COUNTA(Raw!FF60:FI60)&gt;0),"",IF(AND(Raw!AT60=0,COUNTA(Raw!FF60:FI60)=0),"",1))))</f>
        <v/>
      </c>
      <c r="Y60" t="str">
        <f>IF(A60=0,"",IF(AND(ISBLANK(Raw!AS60),COUNTA(Raw!FJ60:FM60)=0),"",IF(AND(Raw!AS60&gt;0,COUNTA(Raw!FJ60:FM60)&gt;0),"",IF(AND(Raw!AS60=0,COUNTA(Raw!FJ60:FM60)=0),"",1))))</f>
        <v/>
      </c>
      <c r="Z60" t="str">
        <f>IF(A60=0,"",IF(AND(COUNTA(Raw!FN60:FT60)=0,ISBLANK(Raw!FU60)),"",IF(AND(COUNTIF(Raw!FN60:FT60,1)&gt;0,ISBLANK(Raw!FU60)=FALSE),"",IF(AND(COUNTIF(Raw!FN60:FT60,1)=0,ISBLANK(Raw!FU60)),"",1))))</f>
        <v/>
      </c>
      <c r="AA60" s="19" t="str">
        <f>IF(A60=0,"",IF(AND(ISBLANK(Raw!BI60),COUNTA(Raw!FV60:GH60)=0),"",IF(AND(Raw!BI60&lt;&gt;1,COUNTIF(Raw!FV60:GH60,6)=0),"",IF(Raw!BI60=1,"",1))))</f>
        <v/>
      </c>
      <c r="AB60" t="str">
        <f>IF(A60=0,"",IF(AND(ISBLANK(Raw!GI60),COUNTA(Raw!GJ60:GQ60)=0),"",IF(AND(Raw!GI60=1,COUNTA(Raw!GJ60:GQ60)&gt;0),"",IF(AND(Raw!GI60=2,COUNTA(Raw!GJ60:GQ60)=0),"",1))))</f>
        <v/>
      </c>
      <c r="AC60" s="19" t="str">
        <f>IF(A60=0,"",IF(AND(COUNTA(Raw!GY60:HF60)=0,ISBLANK(Raw!HG60)),"",IF(AND(OR(COUNTIF(Raw!GY60:HE60,1)&gt;0,COUNTIF(Raw!GY60:HE60,2)&gt;0),ISBLANK(Raw!HG60)=FALSE),"",IF(AND(COUNTA(Raw!GY60:HF60)&gt;0,ISBLANK(Raw!HG60),COUNTIF(Raw!GY60:HE60,1)=0,COUNTIF(Raw!GY60:HE60,2)=0),"",1))))</f>
        <v/>
      </c>
      <c r="AD60" s="19" t="str">
        <f>IF(A60=0,"",IF(COUNTA(Raw!HU60:IB60)=0,"",IF(AND(Raw!AK60&lt;&gt;2,COUNTIF(Raw!HU60:IA60,2)=0,COUNTIF(Raw!HU60:IA60,3)=0),"",IF(Raw!AK60=2,"",1))))</f>
        <v/>
      </c>
      <c r="AE60" s="19" t="str">
        <f>IF(A60=0,"",IF(AND(Raw!AK60=2,ISBLANK(Raw!IC60)=FALSE),"",IF(AND(Raw!AK60&lt;&gt;2,ISBLANK(Raw!IC60)),"",1)))</f>
        <v/>
      </c>
      <c r="AF60" s="19" t="str">
        <f>IF(A60=0,"",IF(COUNTA(Raw!ID60:IF60)=0,"",IF(AND(MATCH(2023-Raw!ID60,Code!$A$3:$A$12,1)=Raw!IF60,2023-Raw!ID60=Raw!IE60),"",1)))</f>
        <v/>
      </c>
      <c r="AG60" s="19" t="str">
        <f>IF(A60=0,"",IF(COUNTA(Raw!IG60:II60)=0,"",IF(AND(Raw!IG60=4,ISBLANK(Raw!II60)=FALSE),"",IF(AND(Raw!IG60&lt;&gt;4,ISBLANK(Raw!II60)),"",1))))</f>
        <v/>
      </c>
      <c r="AH60" s="19" t="str">
        <f>IF(A60=0,"",IF(COUNTA(Raw!IJ60:IM60)=0,"",IF(AND(Raw!IJ60=1,ISBLANK(Raw!IK60)=FALSE),"",IF(AND(Raw!IJ60=2,COUNTA(Raw!IK60:IM60)&gt;0),"",1))))</f>
        <v/>
      </c>
      <c r="AI60" s="19" t="str">
        <f>IF(A60=0,"",IF(COUNTA(Raw!IK60:IM60)=0,"",IF(AND(Raw!IK60=1,ISBLANK(Raw!IL60)=FALSE),"",IF(AND(Raw!IK60=2,COUNTA(Raw!IL60:IM60)=0),"",1))))</f>
        <v/>
      </c>
      <c r="AJ60" s="19" t="str">
        <f>IF(A60=0,"",IF(COUNTA(Raw!JD60:JJ60)=0,"",IF(AND(Raw!JD60&gt;600,COUNTA(Raw!JE60:JI60)&gt;0),"",IF(AND(Raw!JD60&lt;=600,COUNTA(Raw!JE60:JJ60)=0),"",1))))</f>
        <v/>
      </c>
      <c r="AK60" s="19" t="str">
        <f>IF(A60=0,"",IF(COUNTA(Raw!JK60:KA60)=0,"",IF(AND(Raw!JK60=1,COUNTA(Raw!JM60:JV60)&gt;0),"",IF(AND(Raw!JK60=3,COUNTA(Raw!JM60:JV60)&gt;0,COUNTA(Raw!JW60:KA60)=0),"",IF(AND(ISBLANK(Raw!JK60)=FALSE,Raw!JK60&lt;&gt;1,Raw!JK60&lt;&gt;3,COUNTA(Raw!JM60:KA60)=0),"",1)))))</f>
        <v/>
      </c>
      <c r="AL60" s="19" t="str">
        <f>IF(A60=0,"",IF(COUNTA(Raw!JW60:KA60)=0,"",IF(AND(COUNTIF(Raw!JW60:JZ60,4)=0,COUNTA(Raw!JW60:JZ60)&gt;0,ISBLANK(Raw!KA60)=FALSE),"",IF(AND(COUNTIF(Raw!JW60:KA60,4)&gt;0,ISBLANK(Raw!KA60)),"",1))))</f>
        <v/>
      </c>
      <c r="AM60" s="19" t="str">
        <f>IF(A60=0,"",IF(COUNTA(Raw!KT60:KU60)=0,"",IF(AND(Raw!KT60=1,ISBLANK(Raw!KU60)=FALSE),"",IF(AND(Raw!KT60=2,ISBLANK(Raw!KU60)),"",1))))</f>
        <v/>
      </c>
      <c r="AN60" s="19" t="str">
        <f>IF(A60=0,"",IF(COUNTA(Raw!KX60:LF60)=0,"",IF(AND(COUNTIF(Raw!KX60:LB60,5)=1,COUNTA(Raw!KX60:LB60)=1,COUNTA(Raw!LC60:LF60)=0),"",IF(AND(COUNTIF(Raw!KX60:LB60,5)=0,COUNTA(Raw!KX60:LB60)&gt;0,COUNTA(Raw!LC60:LF60)&gt;0),"",1))))</f>
        <v/>
      </c>
      <c r="AO60" s="19" t="str">
        <f>IF(A60=0,"",IF(COUNTA(Raw!LM60:LU60)=0,"",IF(AND(Raw!LM60=1,ISBLANK(Raw!LN60)=FALSE,COUNTA(Raw!LO60:LU60)&gt;0),"",IF(AND(Raw!LM60=2,COUNTA(Raw!LN60:LU60)=0),"",1))))</f>
        <v/>
      </c>
      <c r="AP60" s="19" t="str">
        <f>IF(A60=0,"",IF(COUNTA(Raw!MY60:OG60)=0,"",IF(AND(Raw!MY60=2,COUNTA(Raw!MZ60:OG60)=0),"",IF(AND(Raw!MY60=1,COUNTA(Raw!MZ60:OG60)&gt;0),"",1))))</f>
        <v/>
      </c>
      <c r="AQ60" s="19" t="str">
        <f>IF(A60=0,"",IF(COUNTA(Raw!NC60:NW60)=0,"",IF(AND(COUNTIF(Raw!NC60:NG60,3)&gt;0,COUNTA(Raw!NH60:NQ60)&gt;0),"",IF(AND(COUNTA(Raw!NC60:NG60)&gt;0,COUNTIF(Raw!NC60:NG60,3)=0,COUNTA(Raw!NH60:NW60)=0),"",1))))</f>
        <v/>
      </c>
      <c r="AR60" s="19" t="str">
        <f>IF(A60=0,"",IF(COUNTA(Raw!NH60:NW60)=0,"",IF(AND(COUNTIF(Raw!NH60:NQ60,10)&gt;0,COUNTA(Raw!NR60:NW60)&gt;0),"",IF(AND(COUNTA(Raw!NH60:NQ60)&gt;0,COUNTIF(Raw!NH60:NQ60,10)=0,COUNTA(Raw!NR60:NY60)=0),"",1))))</f>
        <v/>
      </c>
      <c r="AS60" s="19" t="str">
        <f>IF(A60=0,"",IF(COUNTA(Raw!NY60:OG60)=0,"",IF(AND(Raw!NY60=1,COUNTA(Raw!NZ60:OG60)&gt;0),"",IF(AND(Raw!NY60=2,COUNTA(Raw!NZ60:OG60)=0),"",1))))</f>
        <v/>
      </c>
      <c r="AT60" s="19" t="str">
        <f>IF(A60=0,"",IF(COUNTA(Raw!OH60:OY60)=0,"",IF(AND(Raw!OH60=1,COUNTA(Raw!OI60:OY60)&gt;0),"",IF(AND(Raw!OH60=2,COUNTA(Raw!OI60:OY60)=0),"",1))))</f>
        <v/>
      </c>
      <c r="AU60" s="19" t="str">
        <f>IF(A60=0,"",IF(COUNTA(Raw!PR60:QB60)=0,"",
IF(AND(OR(AND(COUNTIF(Raw!PR60:QB60,1)=1,COUNTA(Raw!QI60:QY60)&gt;0),AND(COUNTIF(Raw!PR60:QB60,1)=0,COUNTA(Raw!QI60:QY60)=0)),OR(AND(COUNTIF(Raw!PR60:QB60,2)=1,COUNTA(Raw!QZ60:RP60)&gt;0),AND(COUNTIF(Raw!PR60:QB60,2)=0,COUNTA(Raw!QZ60:RP60)=0)),OR(AND(COUNTIF(Raw!PR60:QB60,3)=1,COUNTA(Raw!RQ60:SG60)&gt;0),AND(COUNTIF(Raw!PR60:QB60,3)=0,COUNTA(Raw!RQ60:SG60)=0)),OR(AND(COUNTIF(Raw!PR60:QB60,4)=1,COUNTA(Raw!SH60:ST60)&gt;0),AND(COUNTIF(Raw!PR60:QB60,4)=0,COUNTA(Raw!SH60:ST60)=0)),OR(AND(COUNTIF(Raw!PR60:QB60,5)=1,COUNTA(Raw!SU60:TG60)&gt;0),AND(COUNTIF(Raw!PR60:QB60,5)=0,COUNTA(Raw!SU60:TG60)=0)),OR(AND(COUNTIF(Raw!PR60:QB60,6)=1,COUNTA(Raw!TH60:TT60)&gt;0),AND(COUNTIF(Raw!PR60:QB60,6)=0,COUNTA(Raw!TH60:TT60)=0)),OR(AND(COUNTIF(Raw!PR60:QB60,7)=1,COUNTA(Raw!TU60:UI60)&gt;0),AND(COUNTIF(Raw!PR60:QB60,7)=0,COUNTA(Raw!TU60:UI60)=0)),OR(AND(COUNTIF(Raw!PR60:QB60,8)=1,COUNTA(Raw!UJ60:UV60)&gt;0),AND(COUNTIF(Raw!PR60:QB60,8)=0,COUNTA(Raw!UJ60:UV60)=0)),OR(AND(COUNTIF(Raw!PR60:QB60,9)=1,COUNTA(Raw!UW60:VG60)&gt;0),AND(COUNTIF(Raw!PR60:QB60,9)=0,COUNTA(Raw!UW60:VG60)=0)),OR(AND(COUNTIF(Raw!PR60:QB60,10)=1,COUNTA(Raw!VH60:VP60)&gt;0),AND(COUNTIF(Raw!PR60:QB60,10)=0,COUNTA(Raw!VH60:VP60)=0)),OR(AND(COUNTIF(Raw!PR60:QB60,11)=1,COUNTA(Raw!VQ60:WK60)&gt;0),AND(COUNTIF(Raw!PR60:QB60,11)=0,COUNTA(Raw!VQ60:WK60)=0))),"",1)))</f>
        <v/>
      </c>
      <c r="AV60" s="19" t="str">
        <f>IF(A60=0,"",IF(COUNTA(Raw!QI60:QY60)=0,"",IF(AND(OR(AND(Raw!QI60=4,COUNTIF(Raw!QR60:QY60,1)=0),Raw!QI60&lt;&gt;4),OR(AND(Raw!QJ60=4,COUNTIF(Raw!QR60:QY60,2)=0),Raw!QJ60&lt;&gt;4),OR(AND(Raw!QK60=4,COUNTIF(Raw!QR60:QY60,3)=0),Raw!QK60&lt;&gt;4),OR(AND(Raw!QL60=4,COUNTIF(Raw!QR60:QY60,4)=0),Raw!QL60&lt;&gt;4),OR(AND(Raw!QM60=4,COUNTIF(Raw!QR60:QY60,5)=0),Raw!QM60&lt;&gt;4),OR(AND(Raw!QN60=4,COUNTIF(Raw!QR60:QY60,6)=0),Raw!QN60&lt;&gt;4),OR(AND(Raw!QO60=4,COUNTIF(Raw!QR60:QY60,7)=0),Raw!QO60&lt;&gt;4),OR(AND(Raw!QP60=4,COUNTIF(Raw!QR60:QY60,8)=0),Raw!QP60&lt;&gt;4)),"",1)))</f>
        <v/>
      </c>
      <c r="AW60" t="str">
        <f>IF(A60=0,"",IF(COUNTA(Raw!QZ60:RP60)=0,"",IF(AND(OR(AND(Raw!QZ60=4,COUNTIF(Raw!RI60:RP60,1)=0),Raw!QZ60&lt;&gt;4),OR(AND(Raw!RA60=4,COUNTIF(Raw!RI60:RP60,2)=0),Raw!RA60&lt;&gt;4),OR(AND(Raw!RB60=4,COUNTIF(Raw!RI60:RP60,3)=0),Raw!RB60&lt;&gt;4),OR(AND(Raw!RC60=4,COUNTIF(Raw!RI60:RP60,4)=0),Raw!RC60&lt;&gt;4),OR(AND(Raw!RD60=4,COUNTIF(Raw!RI60:RP60,5)=0),Raw!RD60&lt;&gt;4),OR(AND(Raw!RE60=4,COUNTIF(Raw!RI60:RP60,6)=0),Raw!RE60&lt;&gt;4),OR(AND(Raw!RF60=4,COUNTIF(Raw!RI60:RP60,7)=0),Raw!RF60&lt;&gt;4),OR(AND(Raw!RG60=4,COUNTIF(Raw!RI60:RP60,8)=0),Raw!RG60&lt;&gt;4)),"",1)))</f>
        <v/>
      </c>
      <c r="AX60" t="str">
        <f>IF(A60=0,"",IF(COUNTA(Raw!RQ60:SG60)=0,"",IF(AND(OR(AND(Raw!RQ60=4,COUNTIF(Raw!RZ60:SG60,1)=0),Raw!RQ60&lt;&gt;4),OR(AND(Raw!RR60=4,COUNTIF(Raw!RZ60:SG60,2)=0),Raw!RR60&lt;&gt;4),OR(AND(Raw!RS60=4,COUNTIF(Raw!RZ60:SG60,3)=0),Raw!RS60&lt;&gt;4),OR(AND(Raw!RT60=4,COUNTIF(Raw!RZ60:SG60,4)=0),Raw!RT60&lt;&gt;4),OR(AND(Raw!RU60=4,COUNTIF(Raw!RZ60:SG60,5)=0),Raw!RU60&lt;&gt;4),OR(AND(Raw!RV60=4,COUNTIF(Raw!RZ60:SG60,6)=0),Raw!RV60&lt;&gt;4),OR(AND(Raw!RW60=4,COUNTIF(Raw!RZ60:SG60,7)=0),Raw!RW60&lt;&gt;4),OR(AND(Raw!RX60=4,COUNTIF(Raw!RZ60:SG60,8)=0),Raw!RX60&lt;&gt;4)),"",1)))</f>
        <v/>
      </c>
      <c r="AY60" t="str">
        <f>IF(A60=0,"",IF(COUNTA(Raw!SH60:ST60)=0,"",IF(AND(OR(AND(Raw!SH60=4,COUNTIF(Raw!SO60:ST60,1)=0),Raw!SH60&lt;&gt;4),OR(AND(Raw!SI60=4,COUNTIF(Raw!SO60:ST60,2)=0),Raw!SI60&lt;&gt;4),OR(AND(Raw!SJ60=4,COUNTIF(Raw!SO60:ST60,3)=0),Raw!SJ60&lt;&gt;4),OR(AND(Raw!SK60=4,COUNTIF(Raw!SO60:ST60,4)=0),Raw!SK60&lt;&gt;4),OR(AND(Raw!SL60=4,COUNTIF(Raw!SO60:ST60,5)=0),Raw!SL60&lt;&gt;4),OR(AND(Raw!SM60=4,COUNTIF(Raw!SO60:ST60,6)=0),Raw!SM60&lt;&gt;4)),"",1)))</f>
        <v/>
      </c>
      <c r="AZ60" t="str">
        <f>IF(A60=0,"",IF(COUNTA(Raw!SU60:TG60)=0,"",IF(AND(OR(AND(Raw!SU60=4,COUNTIF(Raw!TB60:TG60,1)=0),Raw!SU60&lt;&gt;4),OR(AND(Raw!SV60=4,COUNTIF(Raw!TB60:TG60,2)=0),Raw!SV60&lt;&gt;4),OR(AND(Raw!SW60=4,COUNTIF(Raw!TB60:TG60,3)=0),Raw!SW60&lt;&gt;4),OR(AND(Raw!SX60=4,COUNTIF(Raw!TB60:TG60,4)=0),Raw!SX60&lt;&gt;4),OR(AND(Raw!SY60=4,COUNTIF(Raw!TB60:TG60,5)=0),Raw!SY60&lt;&gt;4),OR(AND(Raw!SZ60=4,COUNTIF(Raw!TB60:TG60,6)=0),Raw!SZ60&lt;&gt;4)),"",1)))</f>
        <v/>
      </c>
      <c r="BA60" t="str">
        <f>IF(A60=0,"",IF(COUNTA(Raw!TH60:TT60)=0,"",IF(AND(OR(AND(Raw!TH60=4,COUNTIF(Raw!TO60:TT60,1)=0),Raw!TH60&lt;&gt;4),OR(AND(Raw!TI60=4,COUNTIF(Raw!TO60:TT60,2)=0),Raw!TI60&lt;&gt;4),OR(AND(Raw!TJ60=4,COUNTIF(Raw!TO60:TT60,3)=0),Raw!TJ60&lt;&gt;4),OR(AND(Raw!TK60=4,COUNTIF(Raw!TO60:TT60,4)=0),Raw!TK60&lt;&gt;4),OR(AND(Raw!TL60=4,COUNTIF(Raw!TO60:TT60,5)=0),Raw!TL60&lt;&gt;4),OR(AND(Raw!TM60=4,COUNTIF(Raw!TO60:TT60,6)=0),Raw!TM60&lt;&gt;4)),"",1)))</f>
        <v/>
      </c>
      <c r="BB60" t="str">
        <f>IF(A60=0,"",IF(COUNTA(Raw!TU60:UI60)=0,"",IF(AND(OR(AND(Raw!TU60=4,COUNTIF(Raw!UC60:UI60,1)=0),Raw!TU60&lt;&gt;4),OR(AND(Raw!TV60=4,COUNTIF(Raw!UC60:UI60,2)=0),Raw!TV60&lt;&gt;4),OR(AND(Raw!TW60=4,COUNTIF(Raw!UC60:UI60,3)=0),Raw!TW60&lt;&gt;4),OR(AND(Raw!TX60=4,COUNTIF(Raw!UC60:UI60,4)=0),Raw!TX60&lt;&gt;4),OR(AND(Raw!TY60=4,COUNTIF(Raw!UC60:UI60,5)=0),Raw!TY60&lt;&gt;4),OR(AND(Raw!TZ60=4,COUNTIF(Raw!UC60:UI60,6)=0),Raw!TZ60&lt;&gt;4),OR(AND(Raw!UA60=4,COUNTIF(Raw!UC60:UI60,7)=0),Raw!UA60&lt;&gt;4)),"",1)))</f>
        <v/>
      </c>
      <c r="BC60" t="str">
        <f>IF(A60=0,"",IF(COUNTA(Raw!UJ60:UV60)=0,"",IF(AND(OR(AND(Raw!UJ60=4,COUNTIF(Raw!UQ60:UV60,1)=0),Raw!UJ60&lt;&gt;4),OR(AND(Raw!UK60=4,COUNTIF(Raw!UQ60:UV60,2)=0),Raw!UK60&lt;&gt;4),OR(AND(Raw!UL60=4,COUNTIF(Raw!UQ60:UV60,3)=0),Raw!UL60&lt;&gt;4),OR(AND(Raw!UM60=4,COUNTIF(Raw!UQ60:UV60,4)=0),Raw!UM60&lt;&gt;4),OR(AND(Raw!UN60=4,COUNTIF(Raw!UQ60:UV60,5)=0),Raw!UN60&lt;&gt;4),OR(AND(Raw!UO60=4,COUNTIF(Raw!UQ60:UV60,6)=0),Raw!UO60&lt;&gt;4)),"",1)))</f>
        <v/>
      </c>
      <c r="BD60" t="str">
        <f>IF(A60=0,"",IF(COUNTA(Raw!UW60:VG60)=0,"",IF(AND(OR(AND(Raw!UW60=4,COUNTIF(Raw!VC60:VG60,1)=0),Raw!UW60&lt;&gt;4),OR(AND(Raw!UX60=4,COUNTIF(Raw!VC60:VG60,2)=0),Raw!UX60&lt;&gt;4),OR(AND(Raw!UY60=4,COUNTIF(Raw!VC60:VG60,3)=0),Raw!UY60&lt;&gt;4),OR(AND(Raw!UZ60=4,COUNTIF(Raw!VC60:VG60,4)=0),Raw!UZ60&lt;&gt;4),OR(AND(Raw!VA60=4,COUNTIF(Raw!VC60:VG60,5)=0),Raw!VA60&lt;&gt;4)),"",1)))</f>
        <v/>
      </c>
      <c r="BE60" t="str">
        <f>IF(A60=0,"",IF(COUNTA(Raw!VH60:VP60)=0,"",
IF(AND(
OR(AND(Raw!VH60=4,COUNTIF(Raw!VM60:VP60,1)=0),Raw!VH60&lt;&gt;4),
OR(AND(Raw!VI60=4,COUNTIF(Raw!VM60:VP60,2)=0),Raw!VI60&lt;&gt;4),
OR(AND(Raw!VJ60=4,COUNTIF(Raw!VM60:VP60,3)=0),Raw!VJ60&lt;&gt;4),
OR(AND(Raw!VK60=4,COUNTIF(Raw!VM60:VP60,4)=0),Raw!VK60&lt;&gt;4)
),"",1)))</f>
        <v/>
      </c>
      <c r="BF60" t="str">
        <f>IF(A60=0,"",IF(COUNTA(Raw!VQ60:WK60)=0,"",
IF(AND(
OR(AND(Raw!VQ60=4,COUNTIF(Raw!WB60:WK60,1)=0),Raw!VQ60&lt;&gt;4),
OR(AND(Raw!VR60=4,COUNTIF(Raw!WB60:WK60,2)=0),Raw!VR60&lt;&gt;4),
OR(AND(Raw!VS60=4,COUNTIF(Raw!WB60:WK60,3)=0),Raw!VS60&lt;&gt;4),
OR(AND(Raw!VT60=4,COUNTIF(Raw!WB60:WK60,4)=0),Raw!VT60&lt;&gt;4),
OR(AND(Raw!VU60=4,COUNTIF(Raw!WB60:WK60,5)=0),Raw!VU60&lt;&gt;4),
OR(AND(Raw!VV60=4,COUNTIF(Raw!WB60:WK60,6)=0),Raw!VV60&lt;&gt;4),
OR(AND(Raw!VW60=4,COUNTIF(Raw!WB60:WK60,7)=0),Raw!VW60&lt;&gt;4),
OR(AND(Raw!VX60=4,COUNTIF(Raw!WB60:WK60,8)=0),Raw!VX60&lt;&gt;4),
OR(AND(Raw!VY60=4,COUNTIF(Raw!WB60:WK60,9)=0),Raw!VX60&lt;&gt;4),
OR(AND(Raw!VZ60=4,COUNTIF(Raw!WB60:WK60,10)=0),Raw!VZ60&lt;&gt;4)
),"",1)))</f>
        <v/>
      </c>
      <c r="BG60" t="str">
        <f>IF(A60=0,"",IF(COUNTA(Raw!WL60:XB60)=0,"",
IF(AND(
OR(AND(Raw!WL60=4,COUNTIF(Raw!WU60:XB60,1)=0),Raw!WL60&lt;&gt;4),
OR(AND(Raw!WM60=4,COUNTIF(Raw!WU60:XB60,2)=0),Raw!WM60&lt;&gt;4),
OR(AND(Raw!WN60=4,COUNTIF(Raw!WU60:XB60,3)=0),Raw!WN60&lt;&gt;4),
OR(AND(Raw!WO60=4,COUNTIF(Raw!WU60:XB60,4)=0),Raw!WO60&lt;&gt;4),
OR(AND(Raw!WP60=4,COUNTIF(Raw!WU60:XB60,5)=0),Raw!WP60&lt;&gt;4),
OR(AND(Raw!WQ60=4,COUNTIF(Raw!WU60:XB60,6)=0),Raw!WQ60&lt;&gt;4),
OR(AND(Raw!WR60=4,COUNTIF(Raw!WU60:XB60,7)=0),Raw!WR60&lt;&gt;4),
OR(AND(Raw!WS60=4,COUNTIF(Raw!WU60:XB60,8)=0),Raw!WS60&lt;&gt;4)
),"",1)))</f>
        <v/>
      </c>
      <c r="BH60" t="str">
        <f>IF(A60=0,"",IF(COUNTA(Raw!XC60:XK60)=0,"",
IF(AND(
OR(AND(Raw!XC60=4,COUNTIF(Raw!XH60:XK60,1)=0),Raw!XC60&lt;&gt;4),
OR(AND(Raw!XD60=4,COUNTIF(Raw!XH60:XK60,2)=0),Raw!XD60&lt;&gt;4),
OR(AND(Raw!XE60=4,COUNTIF(Raw!XH60:XK60,3)=0),Raw!XE60&lt;&gt;4),
OR(AND(Raw!XF60=4,COUNTIF(Raw!XH60:XK60,4)=0),Raw!XF60&lt;&gt;4)
),"",1)))</f>
        <v/>
      </c>
      <c r="BI60" t="str">
        <f>IF(A60=0,"",IF(COUNTA(Raw!XL60:XT60)=0,"",
IF(AND(
OR(AND(Raw!XL60=4,COUNTIF(Raw!XQ60:XT60,1)=0),Raw!XL60&lt;&gt;4),
OR(AND(Raw!XM60=4,COUNTIF(Raw!XQ60:XT60,2)=0),Raw!XM60&lt;&gt;4),
OR(AND(Raw!XN60=4,COUNTIF(Raw!XQ60:XT60,3)=0),Raw!XN60&lt;&gt;4),
OR(AND(Raw!XO60=4,COUNTIF(Raw!XQ60:XT60,4)=0),Raw!XO60&lt;&gt;4)
),"",1)))</f>
        <v/>
      </c>
      <c r="BJ60" t="str">
        <f>IF(A60=0,"",IF(COUNTA(Raw!XU60:YI60)=0,"",
IF(AND(
OR(AND(Raw!XU60=4,COUNTIF(Raw!YC60:YI60,1)=0),Raw!XU60&lt;&gt;4),
OR(AND(Raw!XV60=4,COUNTIF(Raw!YC60:YI60,2)=0),Raw!XV60&lt;&gt;4),
OR(AND(Raw!XW60=4,COUNTIF(Raw!YC60:YI60,3)=0),Raw!XW60&lt;&gt;4),
OR(AND(Raw!XX60=4,COUNTIF(Raw!YC60:YI60,4)=0),Raw!XX60&lt;&gt;4),
OR(AND(Raw!XY60=4,COUNTIF(Raw!YC60:YI60,5)=0),Raw!XY60&lt;&gt;4),
OR(AND(Raw!XZ60=4,COUNTIF(Raw!YC60:YI60,6)=0),Raw!XZ60&lt;&gt;4),
OR(AND(Raw!YA60=4,COUNTIF(Raw!YC60:YI60,7)=0),Raw!YA60&lt;&gt;4)
),"",1)))</f>
        <v/>
      </c>
      <c r="BK60" t="str">
        <f>IF(A60=0,"",IF(COUNTA(Raw!YJ60:YR60)=0,"",
IF(AND(
OR(AND(Raw!YJ60=4,COUNTIF(Raw!YO60:YR60,1)=0),Raw!YJ60&lt;&gt;4),
OR(AND(Raw!YK60=4,COUNTIF(Raw!YO60:YR60,2)=0),Raw!YK60&lt;&gt;4),
OR(AND(Raw!YL60=4,COUNTIF(Raw!YO60:YR60,3)=0),Raw!YL60&lt;&gt;4),
OR(AND(Raw!YM60=4,COUNTIF(Raw!YO60:YR60,4)=0),Raw!YM60&lt;&gt;4)
),"",1)))</f>
        <v/>
      </c>
      <c r="BL60" t="str">
        <f>IF(A60=0,"",IF(COUNTA(Raw!YS60:YU60)=0,"",IF(AND(Raw!YS60=4,ISBLANK(Raw!YU60)),"",IF(AND(Raw!YS60&lt;&gt;4,ISBLANK(Raw!YU60)=FALSE),"",1))))</f>
        <v/>
      </c>
    </row>
    <row r="61" spans="1:64">
      <c r="A61" s="20">
        <f>Raw!A61</f>
        <v>0</v>
      </c>
      <c r="B61" s="19" t="str">
        <f>IF(A61=0,"",IF(AND(Raw!AC61=1,COUNTA(Raw!AR61:IC61)&gt;0,COUNTA(Raw!ID61:YU61)=0),"",IF(AND(Raw!AC61=2,COUNTA(Raw!AR61:IC61)=0,COUNTA(Raw!ID61:MV61)&gt;0,COUNTA(Raw!MW61:YU61)=0),"",IF(AND(Raw!AC61=3,COUNTA(Raw!AP61:MV61)=0,COUNTA(Raw!MW61:YU61)&gt;0),"",1))))</f>
        <v/>
      </c>
      <c r="C61" s="19" t="str">
        <f>IF(A61=0,"",IF(AND(Raw!AK61=1,ISBLANK(Raw!AM61)=FALSE,ISBLANK(Raw!AO61)),"",IF(AND(Raw!AK61=2,ISBLANK(Raw!AM61),ISBLANK(Raw!AO61)=FALSE),"",1)))</f>
        <v/>
      </c>
      <c r="D61" s="19" t="str">
        <f>IF(A61=0,"",IF(COUNTA(Raw!AS61:AZ61)=0,"",IF(AND(Raw!AS61+Raw!AT61=100,Raw!AU61+Raw!AV61=100,Raw!AW61+Raw!AX61=100,Raw!AY61+Raw!AZ61=100),"",1)))</f>
        <v/>
      </c>
      <c r="E61" s="19" t="str">
        <f>IF(A61=0,"",IF(ISBLANK(Raw!AQ61),"",IF(Raw!AQ61=1,"",1)))</f>
        <v/>
      </c>
      <c r="F61" s="19" t="str">
        <f>IF(A61=0,"",IF(ISBLANK(Raw!AR61),"",IF(AND(Raw!AR61&gt;=0,Raw!AR61&lt;=100),"",1)))</f>
        <v/>
      </c>
      <c r="G61" s="19" t="str">
        <f>IF(A61=0,"",IF(AND(ISBLANK(Raw!BA61),ISBLANK(Raw!AS61)),"",IF(AND(Raw!AS61&gt;0,ISBLANK(Raw!BA61)=FALSE),"",1)))</f>
        <v/>
      </c>
      <c r="H61" s="19" t="str">
        <f>IF(A61=0,"",IF(COUNTA(Raw!BA61:BH61)=0,"",IF(AND(Raw!BA61=0,COUNTA(Raw!BB61:BH61)=0),"",IF(AND(Raw!BA61&gt;0,COUNTA(Raw!BB61:BH61)&gt;0),"",1))))</f>
        <v/>
      </c>
      <c r="I61" s="19" t="str">
        <f>IF(A61=0,"",IF(AND(ISBLANK(Raw!BI61),ISBLANK(Raw!BJ61)),"",IF(AND(Raw!BI61=1,ISBLANK(Raw!BJ61)=FALSE),"",IF(AND(Raw!BI61=2,ISBLANK(Raw!BJ61)),"",1))))</f>
        <v/>
      </c>
      <c r="J61" s="19" t="str">
        <f>IF(A61=0,"",IF(AND(ISBLANK(Raw!AT61),COUNTBLANK(Raw!BK61:BQ61)),"",IF(AND(Raw!AT61&gt;0,COUNTA(Raw!BK61:BQ61)&gt;0),"",IF(AND(Raw!AT61=0,COUNTA(Raw!BK61:BQ61)=0),"",1))))</f>
        <v/>
      </c>
      <c r="K61" s="19" t="str">
        <f>IF(A61=0,"",IF(AND(ISBLANK(Raw!AS61),COUNTA(Raw!BR61:BX61)=0),"",IF(AND(Raw!AS61&gt;0,COUNTA(Raw!BR61:BX61)&gt;0),"",IF(AND(Raw!AS61=0,COUNTA(Raw!BR61:BX61)=0),"",1))))</f>
        <v/>
      </c>
      <c r="L61" s="19" t="str">
        <f>IF(A61=0,"",IF(AND(COUNTA(Raw!BK61:BX61)=0,COUNTA(Raw!BY61:CH61)=0),"",IF(AND(COUNTIF(Raw!BK61:BX61,1)&gt;0,COUNTA(Raw!BY61:CH61)&gt;0),"",IF(AND(COUNTIF(Raw!BK61:BX61,1)=0,COUNTA(Raw!BY61:CH61)=0),"",1))))</f>
        <v/>
      </c>
      <c r="M61" s="19" t="str">
        <f>IF(A61=0,"",IF(AND(COUNTA(Raw!BK61:BX61)=0,COUNTA(Raw!CI61:CR61)),"",IF(AND(COUNTIF(Raw!BK61:BX61,3)&gt;0,COUNTA(Raw!CI61:CR61)&gt;0),"",IF(AND(COUNTIF(Raw!BK61:BX61,3)=0,COUNTA(Raw!CI61:CR61)=0),"",1))))</f>
        <v/>
      </c>
      <c r="N61" s="19" t="str">
        <f>IF(A61=0,"",IF(COUNTA(Raw!CS61:DF61)=0,"",IF(AND(COUNTIF(Raw!CS61:CV61,1)=1,COUNTA(Raw!CW61:DA61)&gt;0,COUNTA(Raw!DB61:DF61)=0),"",IF(AND(COUNTIF(Raw!CS61:CV61,2)=1,COUNTA(Raw!CW61:DA61)=0,COUNTA(Raw!DB61:DF61)&gt;0),"",IF(AND(COUNTA(Raw!CS61:CV61)&gt;0,COUNTA(Raw!CW61:DF61)=0),"",1)))))</f>
        <v/>
      </c>
      <c r="O61" s="19" t="str">
        <f>IF(A61=0,"",IF(COUNTA(Raw!DG61:DP61)=0,"",IF(AND(COUNTIF(Raw!BK61:BQ61,1)&gt;0,OR(COUNTIF(Raw!DG61:DP61,1)=1,COUNTIF(Raw!DG61:DP61,2)=1,COUNTIF(Raw!DG61:DP61,3)=1)),"",IF(AND(COUNTIF(Raw!BK61:BQ61,1)=0,AND(COUNTIF(Raw!DG61:DP61,1)=0,COUNTIF(Raw!DG61:DP61,2)=0,COUNTIF(Raw!DG61:DP61,3)=0)),"",1))))</f>
        <v/>
      </c>
      <c r="P61" s="19" t="str">
        <f>IF(A61=0,"",IF(COUNTA(Raw!DG61:DR61)=0,"",IF(AND(COUNTIF(Raw!DG61:DP61,4)=1,ISBLANK(Raw!DQ61)=FALSE,ISBLANK(Raw!DR61)),"",IF(AND(COUNTIF(Raw!DG61:DP61,7)=1,ISBLANK(Raw!DQ61),ISBLANK(Raw!DR61)=FALSE),"",IF(AND(COUNTA(Raw!DG61:DP61)&gt;0,COUNTIF(Raw!DG61:DP61,4)=0,COUNTIF(Raw!DG61:DP61,7)=0,COUNTA(Raw!DQ61:DR61)=0),"",1)))))</f>
        <v/>
      </c>
      <c r="Q61" s="19" t="str">
        <f>IF(A61=0,"",IF(AND(COUNTA(Raw!DS61:DU61)=0,COUNTA(Raw!BK61:BQ61)=0),"",IF(AND(COUNTIF(Raw!BK61:BQ61,1)&gt;0,COUNTA(Raw!DS61:DU61)&gt;0),"",IF(AND(COUNTIF(Raw!BK61:BQ61,1)=0,COUNTA(Raw!DS61:DU61)=0),"",1))))</f>
        <v/>
      </c>
      <c r="R61" s="19" t="str">
        <f>IF(A61=0,"",IF(AND(ISBLANK(Raw!AT61),ISBLANK(Raw!EJ61)),"",IF(AND(Raw!AT61&gt;0,ISBLANK(Raw!EJ61)=FALSE,Raw!EJ61&gt;=0,Raw!EJ61&lt;=7),"",IF(AND(Raw!AT61=0,ISBLANK(Raw!EJ61)),"",1))))</f>
        <v/>
      </c>
      <c r="S61" t="str">
        <f>IF(A61=0,"",IF(AND(ISBLANK(Raw!AS61),ISBLANK(Raw!EK61)),"",IF(AND(Raw!AS61&gt;0,ISBLANK(Raw!EK61)=FALSE),"",IF(AND(Raw!AS61=0,ISBLANK(Raw!EK61)),"",1))))</f>
        <v/>
      </c>
      <c r="T61" s="19" t="str">
        <f>IF(A61=0,"",IF(AND(ISBLANK(Raw!AT61),COUNTA(Raw!EL61:EQ61)=0),"",IF(AND(Raw!AT61&gt;0,COUNTA(Raw!EL61:EQ61)&gt;0),"",IF(AND(Raw!AT61=0,COUNTA(Raw!EL61:EQ61)=0),"",1))))</f>
        <v/>
      </c>
      <c r="U61" t="str">
        <f>IF(A61=0,"",IF(AND(ISBLANK(Raw!AT61),COUNTA(Raw!ER61:EU61)=0),"",IF(AND(Raw!AT61&gt;0,COUNTA(Raw!ER61:EU61)&gt;0),"",IF(AND(Raw!AT61=0,COUNTA(Raw!ER61:EU61)=0),"",1))))</f>
        <v/>
      </c>
      <c r="V61" t="str">
        <f>IF(A61=0,"",IF(AND(ISBLANK(Raw!AS61),COUNTA(Raw!EV61:FA61)=0),"",IF(AND(Raw!AS61&gt;0,COUNTA(Raw!EV61:FA61)&gt;0),"",IF(AND(Raw!AS61=0,COUNTA(Raw!EV61:FA61)=0),"",1))))</f>
        <v/>
      </c>
      <c r="W61" t="str">
        <f>IF(A61=0,"",IF(AND(ISBLANK(Raw!AS61),COUNTA(Raw!FB61:FE61)=0),"",IF(AND(Raw!AS61&gt;0,COUNTA(Raw!FB61:FE61)&gt;0),"",IF(AND(Raw!AS61=0,COUNTA(Raw!FB61:FE61)=0),"",1))))</f>
        <v/>
      </c>
      <c r="X61" t="str">
        <f>IF(A61=0,"",IF(AND(ISBLANK(Raw!AT61),COUNTA(Raw!FF61:FI61)=0),"",IF(AND(Raw!AT61&gt;0,COUNTA(Raw!FF61:FI61)&gt;0),"",IF(AND(Raw!AT61=0,COUNTA(Raw!FF61:FI61)=0),"",1))))</f>
        <v/>
      </c>
      <c r="Y61" t="str">
        <f>IF(A61=0,"",IF(AND(ISBLANK(Raw!AS61),COUNTA(Raw!FJ61:FM61)=0),"",IF(AND(Raw!AS61&gt;0,COUNTA(Raw!FJ61:FM61)&gt;0),"",IF(AND(Raw!AS61=0,COUNTA(Raw!FJ61:FM61)=0),"",1))))</f>
        <v/>
      </c>
      <c r="Z61" t="str">
        <f>IF(A61=0,"",IF(AND(COUNTA(Raw!FN61:FT61)=0,ISBLANK(Raw!FU61)),"",IF(AND(COUNTIF(Raw!FN61:FT61,1)&gt;0,ISBLANK(Raw!FU61)=FALSE),"",IF(AND(COUNTIF(Raw!FN61:FT61,1)=0,ISBLANK(Raw!FU61)),"",1))))</f>
        <v/>
      </c>
      <c r="AA61" s="19" t="str">
        <f>IF(A61=0,"",IF(AND(ISBLANK(Raw!BI61),COUNTA(Raw!FV61:GH61)=0),"",IF(AND(Raw!BI61&lt;&gt;1,COUNTIF(Raw!FV61:GH61,6)=0),"",IF(Raw!BI61=1,"",1))))</f>
        <v/>
      </c>
      <c r="AB61" t="str">
        <f>IF(A61=0,"",IF(AND(ISBLANK(Raw!GI61),COUNTA(Raw!GJ61:GQ61)=0),"",IF(AND(Raw!GI61=1,COUNTA(Raw!GJ61:GQ61)&gt;0),"",IF(AND(Raw!GI61=2,COUNTA(Raw!GJ61:GQ61)=0),"",1))))</f>
        <v/>
      </c>
      <c r="AC61" s="19" t="str">
        <f>IF(A61=0,"",IF(AND(COUNTA(Raw!GY61:HF61)=0,ISBLANK(Raw!HG61)),"",IF(AND(OR(COUNTIF(Raw!GY61:HE61,1)&gt;0,COUNTIF(Raw!GY61:HE61,2)&gt;0),ISBLANK(Raw!HG61)=FALSE),"",IF(AND(COUNTA(Raw!GY61:HF61)&gt;0,ISBLANK(Raw!HG61),COUNTIF(Raw!GY61:HE61,1)=0,COUNTIF(Raw!GY61:HE61,2)=0),"",1))))</f>
        <v/>
      </c>
      <c r="AD61" s="19" t="str">
        <f>IF(A61=0,"",IF(COUNTA(Raw!HU61:IB61)=0,"",IF(AND(Raw!AK61&lt;&gt;2,COUNTIF(Raw!HU61:IA61,2)=0,COUNTIF(Raw!HU61:IA61,3)=0),"",IF(Raw!AK61=2,"",1))))</f>
        <v/>
      </c>
      <c r="AE61" s="19" t="str">
        <f>IF(A61=0,"",IF(AND(Raw!AK61=2,ISBLANK(Raw!IC61)=FALSE),"",IF(AND(Raw!AK61&lt;&gt;2,ISBLANK(Raw!IC61)),"",1)))</f>
        <v/>
      </c>
      <c r="AF61" s="19" t="str">
        <f>IF(A61=0,"",IF(COUNTA(Raw!ID61:IF61)=0,"",IF(AND(MATCH(2023-Raw!ID61,Code!$A$3:$A$12,1)=Raw!IF61,2023-Raw!ID61=Raw!IE61),"",1)))</f>
        <v/>
      </c>
      <c r="AG61" s="19" t="str">
        <f>IF(A61=0,"",IF(COUNTA(Raw!IG61:II61)=0,"",IF(AND(Raw!IG61=4,ISBLANK(Raw!II61)=FALSE),"",IF(AND(Raw!IG61&lt;&gt;4,ISBLANK(Raw!II61)),"",1))))</f>
        <v/>
      </c>
      <c r="AH61" s="19" t="str">
        <f>IF(A61=0,"",IF(COUNTA(Raw!IJ61:IM61)=0,"",IF(AND(Raw!IJ61=1,ISBLANK(Raw!IK61)=FALSE),"",IF(AND(Raw!IJ61=2,COUNTA(Raw!IK61:IM61)&gt;0),"",1))))</f>
        <v/>
      </c>
      <c r="AI61" s="19" t="str">
        <f>IF(A61=0,"",IF(COUNTA(Raw!IK61:IM61)=0,"",IF(AND(Raw!IK61=1,ISBLANK(Raw!IL61)=FALSE),"",IF(AND(Raw!IK61=2,COUNTA(Raw!IL61:IM61)=0),"",1))))</f>
        <v/>
      </c>
      <c r="AJ61" s="19" t="str">
        <f>IF(A61=0,"",IF(COUNTA(Raw!JD61:JJ61)=0,"",IF(AND(Raw!JD61&gt;600,COUNTA(Raw!JE61:JI61)&gt;0),"",IF(AND(Raw!JD61&lt;=600,COUNTA(Raw!JE61:JJ61)=0),"",1))))</f>
        <v/>
      </c>
      <c r="AK61" s="19" t="str">
        <f>IF(A61=0,"",IF(COUNTA(Raw!JK61:KA61)=0,"",IF(AND(Raw!JK61=1,COUNTA(Raw!JM61:JV61)&gt;0),"",IF(AND(Raw!JK61=3,COUNTA(Raw!JM61:JV61)&gt;0,COUNTA(Raw!JW61:KA61)=0),"",IF(AND(ISBLANK(Raw!JK61)=FALSE,Raw!JK61&lt;&gt;1,Raw!JK61&lt;&gt;3,COUNTA(Raw!JM61:KA61)=0),"",1)))))</f>
        <v/>
      </c>
      <c r="AL61" s="19" t="str">
        <f>IF(A61=0,"",IF(COUNTA(Raw!JW61:KA61)=0,"",IF(AND(COUNTIF(Raw!JW61:JZ61,4)=0,COUNTA(Raw!JW61:JZ61)&gt;0,ISBLANK(Raw!KA61)=FALSE),"",IF(AND(COUNTIF(Raw!JW61:KA61,4)&gt;0,ISBLANK(Raw!KA61)),"",1))))</f>
        <v/>
      </c>
      <c r="AM61" s="19" t="str">
        <f>IF(A61=0,"",IF(COUNTA(Raw!KT61:KU61)=0,"",IF(AND(Raw!KT61=1,ISBLANK(Raw!KU61)=FALSE),"",IF(AND(Raw!KT61=2,ISBLANK(Raw!KU61)),"",1))))</f>
        <v/>
      </c>
      <c r="AN61" s="19" t="str">
        <f>IF(A61=0,"",IF(COUNTA(Raw!KX61:LF61)=0,"",IF(AND(COUNTIF(Raw!KX61:LB61,5)=1,COUNTA(Raw!KX61:LB61)=1,COUNTA(Raw!LC61:LF61)=0),"",IF(AND(COUNTIF(Raw!KX61:LB61,5)=0,COUNTA(Raw!KX61:LB61)&gt;0,COUNTA(Raw!LC61:LF61)&gt;0),"",1))))</f>
        <v/>
      </c>
      <c r="AO61" s="19" t="str">
        <f>IF(A61=0,"",IF(COUNTA(Raw!LM61:LU61)=0,"",IF(AND(Raw!LM61=1,ISBLANK(Raw!LN61)=FALSE,COUNTA(Raw!LO61:LU61)&gt;0),"",IF(AND(Raw!LM61=2,COUNTA(Raw!LN61:LU61)=0),"",1))))</f>
        <v/>
      </c>
      <c r="AP61" s="19" t="str">
        <f>IF(A61=0,"",IF(COUNTA(Raw!MY61:OG61)=0,"",IF(AND(Raw!MY61=2,COUNTA(Raw!MZ61:OG61)=0),"",IF(AND(Raw!MY61=1,COUNTA(Raw!MZ61:OG61)&gt;0),"",1))))</f>
        <v/>
      </c>
      <c r="AQ61" s="19" t="str">
        <f>IF(A61=0,"",IF(COUNTA(Raw!NC61:NW61)=0,"",IF(AND(COUNTIF(Raw!NC61:NG61,3)&gt;0,COUNTA(Raw!NH61:NQ61)&gt;0),"",IF(AND(COUNTA(Raw!NC61:NG61)&gt;0,COUNTIF(Raw!NC61:NG61,3)=0,COUNTA(Raw!NH61:NW61)=0),"",1))))</f>
        <v/>
      </c>
      <c r="AR61" s="19" t="str">
        <f>IF(A61=0,"",IF(COUNTA(Raw!NH61:NW61)=0,"",IF(AND(COUNTIF(Raw!NH61:NQ61,10)&gt;0,COUNTA(Raw!NR61:NW61)&gt;0),"",IF(AND(COUNTA(Raw!NH61:NQ61)&gt;0,COUNTIF(Raw!NH61:NQ61,10)=0,COUNTA(Raw!NR61:NY61)=0),"",1))))</f>
        <v/>
      </c>
      <c r="AS61" s="19" t="str">
        <f>IF(A61=0,"",IF(COUNTA(Raw!NY61:OG61)=0,"",IF(AND(Raw!NY61=1,COUNTA(Raw!NZ61:OG61)&gt;0),"",IF(AND(Raw!NY61=2,COUNTA(Raw!NZ61:OG61)=0),"",1))))</f>
        <v/>
      </c>
      <c r="AT61" s="19" t="str">
        <f>IF(A61=0,"",IF(COUNTA(Raw!OH61:OY61)=0,"",IF(AND(Raw!OH61=1,COUNTA(Raw!OI61:OY61)&gt;0),"",IF(AND(Raw!OH61=2,COUNTA(Raw!OI61:OY61)=0),"",1))))</f>
        <v/>
      </c>
      <c r="AU61" s="19" t="str">
        <f>IF(A61=0,"",IF(COUNTA(Raw!PR61:QB61)=0,"",
IF(AND(OR(AND(COUNTIF(Raw!PR61:QB61,1)=1,COUNTA(Raw!QI61:QY61)&gt;0),AND(COUNTIF(Raw!PR61:QB61,1)=0,COUNTA(Raw!QI61:QY61)=0)),OR(AND(COUNTIF(Raw!PR61:QB61,2)=1,COUNTA(Raw!QZ61:RP61)&gt;0),AND(COUNTIF(Raw!PR61:QB61,2)=0,COUNTA(Raw!QZ61:RP61)=0)),OR(AND(COUNTIF(Raw!PR61:QB61,3)=1,COUNTA(Raw!RQ61:SG61)&gt;0),AND(COUNTIF(Raw!PR61:QB61,3)=0,COUNTA(Raw!RQ61:SG61)=0)),OR(AND(COUNTIF(Raw!PR61:QB61,4)=1,COUNTA(Raw!SH61:ST61)&gt;0),AND(COUNTIF(Raw!PR61:QB61,4)=0,COUNTA(Raw!SH61:ST61)=0)),OR(AND(COUNTIF(Raw!PR61:QB61,5)=1,COUNTA(Raw!SU61:TG61)&gt;0),AND(COUNTIF(Raw!PR61:QB61,5)=0,COUNTA(Raw!SU61:TG61)=0)),OR(AND(COUNTIF(Raw!PR61:QB61,6)=1,COUNTA(Raw!TH61:TT61)&gt;0),AND(COUNTIF(Raw!PR61:QB61,6)=0,COUNTA(Raw!TH61:TT61)=0)),OR(AND(COUNTIF(Raw!PR61:QB61,7)=1,COUNTA(Raw!TU61:UI61)&gt;0),AND(COUNTIF(Raw!PR61:QB61,7)=0,COUNTA(Raw!TU61:UI61)=0)),OR(AND(COUNTIF(Raw!PR61:QB61,8)=1,COUNTA(Raw!UJ61:UV61)&gt;0),AND(COUNTIF(Raw!PR61:QB61,8)=0,COUNTA(Raw!UJ61:UV61)=0)),OR(AND(COUNTIF(Raw!PR61:QB61,9)=1,COUNTA(Raw!UW61:VG61)&gt;0),AND(COUNTIF(Raw!PR61:QB61,9)=0,COUNTA(Raw!UW61:VG61)=0)),OR(AND(COUNTIF(Raw!PR61:QB61,10)=1,COUNTA(Raw!VH61:VP61)&gt;0),AND(COUNTIF(Raw!PR61:QB61,10)=0,COUNTA(Raw!VH61:VP61)=0)),OR(AND(COUNTIF(Raw!PR61:QB61,11)=1,COUNTA(Raw!VQ61:WK61)&gt;0),AND(COUNTIF(Raw!PR61:QB61,11)=0,COUNTA(Raw!VQ61:WK61)=0))),"",1)))</f>
        <v/>
      </c>
      <c r="AV61" s="19" t="str">
        <f>IF(A61=0,"",IF(COUNTA(Raw!QI61:QY61)=0,"",IF(AND(OR(AND(Raw!QI61=4,COUNTIF(Raw!QR61:QY61,1)=0),Raw!QI61&lt;&gt;4),OR(AND(Raw!QJ61=4,COUNTIF(Raw!QR61:QY61,2)=0),Raw!QJ61&lt;&gt;4),OR(AND(Raw!QK61=4,COUNTIF(Raw!QR61:QY61,3)=0),Raw!QK61&lt;&gt;4),OR(AND(Raw!QL61=4,COUNTIF(Raw!QR61:QY61,4)=0),Raw!QL61&lt;&gt;4),OR(AND(Raw!QM61=4,COUNTIF(Raw!QR61:QY61,5)=0),Raw!QM61&lt;&gt;4),OR(AND(Raw!QN61=4,COUNTIF(Raw!QR61:QY61,6)=0),Raw!QN61&lt;&gt;4),OR(AND(Raw!QO61=4,COUNTIF(Raw!QR61:QY61,7)=0),Raw!QO61&lt;&gt;4),OR(AND(Raw!QP61=4,COUNTIF(Raw!QR61:QY61,8)=0),Raw!QP61&lt;&gt;4)),"",1)))</f>
        <v/>
      </c>
      <c r="AW61" t="str">
        <f>IF(A61=0,"",IF(COUNTA(Raw!QZ61:RP61)=0,"",IF(AND(OR(AND(Raw!QZ61=4,COUNTIF(Raw!RI61:RP61,1)=0),Raw!QZ61&lt;&gt;4),OR(AND(Raw!RA61=4,COUNTIF(Raw!RI61:RP61,2)=0),Raw!RA61&lt;&gt;4),OR(AND(Raw!RB61=4,COUNTIF(Raw!RI61:RP61,3)=0),Raw!RB61&lt;&gt;4),OR(AND(Raw!RC61=4,COUNTIF(Raw!RI61:RP61,4)=0),Raw!RC61&lt;&gt;4),OR(AND(Raw!RD61=4,COUNTIF(Raw!RI61:RP61,5)=0),Raw!RD61&lt;&gt;4),OR(AND(Raw!RE61=4,COUNTIF(Raw!RI61:RP61,6)=0),Raw!RE61&lt;&gt;4),OR(AND(Raw!RF61=4,COUNTIF(Raw!RI61:RP61,7)=0),Raw!RF61&lt;&gt;4),OR(AND(Raw!RG61=4,COUNTIF(Raw!RI61:RP61,8)=0),Raw!RG61&lt;&gt;4)),"",1)))</f>
        <v/>
      </c>
      <c r="AX61" t="str">
        <f>IF(A61=0,"",IF(COUNTA(Raw!RQ61:SG61)=0,"",IF(AND(OR(AND(Raw!RQ61=4,COUNTIF(Raw!RZ61:SG61,1)=0),Raw!RQ61&lt;&gt;4),OR(AND(Raw!RR61=4,COUNTIF(Raw!RZ61:SG61,2)=0),Raw!RR61&lt;&gt;4),OR(AND(Raw!RS61=4,COUNTIF(Raw!RZ61:SG61,3)=0),Raw!RS61&lt;&gt;4),OR(AND(Raw!RT61=4,COUNTIF(Raw!RZ61:SG61,4)=0),Raw!RT61&lt;&gt;4),OR(AND(Raw!RU61=4,COUNTIF(Raw!RZ61:SG61,5)=0),Raw!RU61&lt;&gt;4),OR(AND(Raw!RV61=4,COUNTIF(Raw!RZ61:SG61,6)=0),Raw!RV61&lt;&gt;4),OR(AND(Raw!RW61=4,COUNTIF(Raw!RZ61:SG61,7)=0),Raw!RW61&lt;&gt;4),OR(AND(Raw!RX61=4,COUNTIF(Raw!RZ61:SG61,8)=0),Raw!RX61&lt;&gt;4)),"",1)))</f>
        <v/>
      </c>
      <c r="AY61" t="str">
        <f>IF(A61=0,"",IF(COUNTA(Raw!SH61:ST61)=0,"",IF(AND(OR(AND(Raw!SH61=4,COUNTIF(Raw!SO61:ST61,1)=0),Raw!SH61&lt;&gt;4),OR(AND(Raw!SI61=4,COUNTIF(Raw!SO61:ST61,2)=0),Raw!SI61&lt;&gt;4),OR(AND(Raw!SJ61=4,COUNTIF(Raw!SO61:ST61,3)=0),Raw!SJ61&lt;&gt;4),OR(AND(Raw!SK61=4,COUNTIF(Raw!SO61:ST61,4)=0),Raw!SK61&lt;&gt;4),OR(AND(Raw!SL61=4,COUNTIF(Raw!SO61:ST61,5)=0),Raw!SL61&lt;&gt;4),OR(AND(Raw!SM61=4,COUNTIF(Raw!SO61:ST61,6)=0),Raw!SM61&lt;&gt;4)),"",1)))</f>
        <v/>
      </c>
      <c r="AZ61" t="str">
        <f>IF(A61=0,"",IF(COUNTA(Raw!SU61:TG61)=0,"",IF(AND(OR(AND(Raw!SU61=4,COUNTIF(Raw!TB61:TG61,1)=0),Raw!SU61&lt;&gt;4),OR(AND(Raw!SV61=4,COUNTIF(Raw!TB61:TG61,2)=0),Raw!SV61&lt;&gt;4),OR(AND(Raw!SW61=4,COUNTIF(Raw!TB61:TG61,3)=0),Raw!SW61&lt;&gt;4),OR(AND(Raw!SX61=4,COUNTIF(Raw!TB61:TG61,4)=0),Raw!SX61&lt;&gt;4),OR(AND(Raw!SY61=4,COUNTIF(Raw!TB61:TG61,5)=0),Raw!SY61&lt;&gt;4),OR(AND(Raw!SZ61=4,COUNTIF(Raw!TB61:TG61,6)=0),Raw!SZ61&lt;&gt;4)),"",1)))</f>
        <v/>
      </c>
      <c r="BA61" t="str">
        <f>IF(A61=0,"",IF(COUNTA(Raw!TH61:TT61)=0,"",IF(AND(OR(AND(Raw!TH61=4,COUNTIF(Raw!TO61:TT61,1)=0),Raw!TH61&lt;&gt;4),OR(AND(Raw!TI61=4,COUNTIF(Raw!TO61:TT61,2)=0),Raw!TI61&lt;&gt;4),OR(AND(Raw!TJ61=4,COUNTIF(Raw!TO61:TT61,3)=0),Raw!TJ61&lt;&gt;4),OR(AND(Raw!TK61=4,COUNTIF(Raw!TO61:TT61,4)=0),Raw!TK61&lt;&gt;4),OR(AND(Raw!TL61=4,COUNTIF(Raw!TO61:TT61,5)=0),Raw!TL61&lt;&gt;4),OR(AND(Raw!TM61=4,COUNTIF(Raw!TO61:TT61,6)=0),Raw!TM61&lt;&gt;4)),"",1)))</f>
        <v/>
      </c>
      <c r="BB61" t="str">
        <f>IF(A61=0,"",IF(COUNTA(Raw!TU61:UI61)=0,"",IF(AND(OR(AND(Raw!TU61=4,COUNTIF(Raw!UC61:UI61,1)=0),Raw!TU61&lt;&gt;4),OR(AND(Raw!TV61=4,COUNTIF(Raw!UC61:UI61,2)=0),Raw!TV61&lt;&gt;4),OR(AND(Raw!TW61=4,COUNTIF(Raw!UC61:UI61,3)=0),Raw!TW61&lt;&gt;4),OR(AND(Raw!TX61=4,COUNTIF(Raw!UC61:UI61,4)=0),Raw!TX61&lt;&gt;4),OR(AND(Raw!TY61=4,COUNTIF(Raw!UC61:UI61,5)=0),Raw!TY61&lt;&gt;4),OR(AND(Raw!TZ61=4,COUNTIF(Raw!UC61:UI61,6)=0),Raw!TZ61&lt;&gt;4),OR(AND(Raw!UA61=4,COUNTIF(Raw!UC61:UI61,7)=0),Raw!UA61&lt;&gt;4)),"",1)))</f>
        <v/>
      </c>
      <c r="BC61" t="str">
        <f>IF(A61=0,"",IF(COUNTA(Raw!UJ61:UV61)=0,"",IF(AND(OR(AND(Raw!UJ61=4,COUNTIF(Raw!UQ61:UV61,1)=0),Raw!UJ61&lt;&gt;4),OR(AND(Raw!UK61=4,COUNTIF(Raw!UQ61:UV61,2)=0),Raw!UK61&lt;&gt;4),OR(AND(Raw!UL61=4,COUNTIF(Raw!UQ61:UV61,3)=0),Raw!UL61&lt;&gt;4),OR(AND(Raw!UM61=4,COUNTIF(Raw!UQ61:UV61,4)=0),Raw!UM61&lt;&gt;4),OR(AND(Raw!UN61=4,COUNTIF(Raw!UQ61:UV61,5)=0),Raw!UN61&lt;&gt;4),OR(AND(Raw!UO61=4,COUNTIF(Raw!UQ61:UV61,6)=0),Raw!UO61&lt;&gt;4)),"",1)))</f>
        <v/>
      </c>
      <c r="BD61" t="str">
        <f>IF(A61=0,"",IF(COUNTA(Raw!UW61:VG61)=0,"",IF(AND(OR(AND(Raw!UW61=4,COUNTIF(Raw!VC61:VG61,1)=0),Raw!UW61&lt;&gt;4),OR(AND(Raw!UX61=4,COUNTIF(Raw!VC61:VG61,2)=0),Raw!UX61&lt;&gt;4),OR(AND(Raw!UY61=4,COUNTIF(Raw!VC61:VG61,3)=0),Raw!UY61&lt;&gt;4),OR(AND(Raw!UZ61=4,COUNTIF(Raw!VC61:VG61,4)=0),Raw!UZ61&lt;&gt;4),OR(AND(Raw!VA61=4,COUNTIF(Raw!VC61:VG61,5)=0),Raw!VA61&lt;&gt;4)),"",1)))</f>
        <v/>
      </c>
      <c r="BE61" t="str">
        <f>IF(A61=0,"",IF(COUNTA(Raw!VH61:VP61)=0,"",
IF(AND(
OR(AND(Raw!VH61=4,COUNTIF(Raw!VM61:VP61,1)=0),Raw!VH61&lt;&gt;4),
OR(AND(Raw!VI61=4,COUNTIF(Raw!VM61:VP61,2)=0),Raw!VI61&lt;&gt;4),
OR(AND(Raw!VJ61=4,COUNTIF(Raw!VM61:VP61,3)=0),Raw!VJ61&lt;&gt;4),
OR(AND(Raw!VK61=4,COUNTIF(Raw!VM61:VP61,4)=0),Raw!VK61&lt;&gt;4)
),"",1)))</f>
        <v/>
      </c>
      <c r="BF61" t="str">
        <f>IF(A61=0,"",IF(COUNTA(Raw!VQ61:WK61)=0,"",
IF(AND(
OR(AND(Raw!VQ61=4,COUNTIF(Raw!WB61:WK61,1)=0),Raw!VQ61&lt;&gt;4),
OR(AND(Raw!VR61=4,COUNTIF(Raw!WB61:WK61,2)=0),Raw!VR61&lt;&gt;4),
OR(AND(Raw!VS61=4,COUNTIF(Raw!WB61:WK61,3)=0),Raw!VS61&lt;&gt;4),
OR(AND(Raw!VT61=4,COUNTIF(Raw!WB61:WK61,4)=0),Raw!VT61&lt;&gt;4),
OR(AND(Raw!VU61=4,COUNTIF(Raw!WB61:WK61,5)=0),Raw!VU61&lt;&gt;4),
OR(AND(Raw!VV61=4,COUNTIF(Raw!WB61:WK61,6)=0),Raw!VV61&lt;&gt;4),
OR(AND(Raw!VW61=4,COUNTIF(Raw!WB61:WK61,7)=0),Raw!VW61&lt;&gt;4),
OR(AND(Raw!VX61=4,COUNTIF(Raw!WB61:WK61,8)=0),Raw!VX61&lt;&gt;4),
OR(AND(Raw!VY61=4,COUNTIF(Raw!WB61:WK61,9)=0),Raw!VX61&lt;&gt;4),
OR(AND(Raw!VZ61=4,COUNTIF(Raw!WB61:WK61,10)=0),Raw!VZ61&lt;&gt;4)
),"",1)))</f>
        <v/>
      </c>
      <c r="BG61" t="str">
        <f>IF(A61=0,"",IF(COUNTA(Raw!WL61:XB61)=0,"",
IF(AND(
OR(AND(Raw!WL61=4,COUNTIF(Raw!WU61:XB61,1)=0),Raw!WL61&lt;&gt;4),
OR(AND(Raw!WM61=4,COUNTIF(Raw!WU61:XB61,2)=0),Raw!WM61&lt;&gt;4),
OR(AND(Raw!WN61=4,COUNTIF(Raw!WU61:XB61,3)=0),Raw!WN61&lt;&gt;4),
OR(AND(Raw!WO61=4,COUNTIF(Raw!WU61:XB61,4)=0),Raw!WO61&lt;&gt;4),
OR(AND(Raw!WP61=4,COUNTIF(Raw!WU61:XB61,5)=0),Raw!WP61&lt;&gt;4),
OR(AND(Raw!WQ61=4,COUNTIF(Raw!WU61:XB61,6)=0),Raw!WQ61&lt;&gt;4),
OR(AND(Raw!WR61=4,COUNTIF(Raw!WU61:XB61,7)=0),Raw!WR61&lt;&gt;4),
OR(AND(Raw!WS61=4,COUNTIF(Raw!WU61:XB61,8)=0),Raw!WS61&lt;&gt;4)
),"",1)))</f>
        <v/>
      </c>
      <c r="BH61" t="str">
        <f>IF(A61=0,"",IF(COUNTA(Raw!XC61:XK61)=0,"",
IF(AND(
OR(AND(Raw!XC61=4,COUNTIF(Raw!XH61:XK61,1)=0),Raw!XC61&lt;&gt;4),
OR(AND(Raw!XD61=4,COUNTIF(Raw!XH61:XK61,2)=0),Raw!XD61&lt;&gt;4),
OR(AND(Raw!XE61=4,COUNTIF(Raw!XH61:XK61,3)=0),Raw!XE61&lt;&gt;4),
OR(AND(Raw!XF61=4,COUNTIF(Raw!XH61:XK61,4)=0),Raw!XF61&lt;&gt;4)
),"",1)))</f>
        <v/>
      </c>
      <c r="BI61" t="str">
        <f>IF(A61=0,"",IF(COUNTA(Raw!XL61:XT61)=0,"",
IF(AND(
OR(AND(Raw!XL61=4,COUNTIF(Raw!XQ61:XT61,1)=0),Raw!XL61&lt;&gt;4),
OR(AND(Raw!XM61=4,COUNTIF(Raw!XQ61:XT61,2)=0),Raw!XM61&lt;&gt;4),
OR(AND(Raw!XN61=4,COUNTIF(Raw!XQ61:XT61,3)=0),Raw!XN61&lt;&gt;4),
OR(AND(Raw!XO61=4,COUNTIF(Raw!XQ61:XT61,4)=0),Raw!XO61&lt;&gt;4)
),"",1)))</f>
        <v/>
      </c>
      <c r="BJ61" t="str">
        <f>IF(A61=0,"",IF(COUNTA(Raw!XU61:YI61)=0,"",
IF(AND(
OR(AND(Raw!XU61=4,COUNTIF(Raw!YC61:YI61,1)=0),Raw!XU61&lt;&gt;4),
OR(AND(Raw!XV61=4,COUNTIF(Raw!YC61:YI61,2)=0),Raw!XV61&lt;&gt;4),
OR(AND(Raw!XW61=4,COUNTIF(Raw!YC61:YI61,3)=0),Raw!XW61&lt;&gt;4),
OR(AND(Raw!XX61=4,COUNTIF(Raw!YC61:YI61,4)=0),Raw!XX61&lt;&gt;4),
OR(AND(Raw!XY61=4,COUNTIF(Raw!YC61:YI61,5)=0),Raw!XY61&lt;&gt;4),
OR(AND(Raw!XZ61=4,COUNTIF(Raw!YC61:YI61,6)=0),Raw!XZ61&lt;&gt;4),
OR(AND(Raw!YA61=4,COUNTIF(Raw!YC61:YI61,7)=0),Raw!YA61&lt;&gt;4)
),"",1)))</f>
        <v/>
      </c>
      <c r="BK61" t="str">
        <f>IF(A61=0,"",IF(COUNTA(Raw!YJ61:YR61)=0,"",
IF(AND(
OR(AND(Raw!YJ61=4,COUNTIF(Raw!YO61:YR61,1)=0),Raw!YJ61&lt;&gt;4),
OR(AND(Raw!YK61=4,COUNTIF(Raw!YO61:YR61,2)=0),Raw!YK61&lt;&gt;4),
OR(AND(Raw!YL61=4,COUNTIF(Raw!YO61:YR61,3)=0),Raw!YL61&lt;&gt;4),
OR(AND(Raw!YM61=4,COUNTIF(Raw!YO61:YR61,4)=0),Raw!YM61&lt;&gt;4)
),"",1)))</f>
        <v/>
      </c>
      <c r="BL61" t="str">
        <f>IF(A61=0,"",IF(COUNTA(Raw!YS61:YU61)=0,"",IF(AND(Raw!YS61=4,ISBLANK(Raw!YU61)),"",IF(AND(Raw!YS61&lt;&gt;4,ISBLANK(Raw!YU61)=FALSE),"",1))))</f>
        <v/>
      </c>
    </row>
    <row r="62" spans="1:64">
      <c r="A62" s="20">
        <f>Raw!A62</f>
        <v>0</v>
      </c>
      <c r="B62" s="19" t="str">
        <f>IF(A62=0,"",IF(AND(Raw!AC62=1,COUNTA(Raw!AR62:IC62)&gt;0,COUNTA(Raw!ID62:YU62)=0),"",IF(AND(Raw!AC62=2,COUNTA(Raw!AR62:IC62)=0,COUNTA(Raw!ID62:MV62)&gt;0,COUNTA(Raw!MW62:YU62)=0),"",IF(AND(Raw!AC62=3,COUNTA(Raw!AP62:MV62)=0,COUNTA(Raw!MW62:YU62)&gt;0),"",1))))</f>
        <v/>
      </c>
      <c r="C62" s="19" t="str">
        <f>IF(A62=0,"",IF(AND(Raw!AK62=1,ISBLANK(Raw!AM62)=FALSE,ISBLANK(Raw!AO62)),"",IF(AND(Raw!AK62=2,ISBLANK(Raw!AM62),ISBLANK(Raw!AO62)=FALSE),"",1)))</f>
        <v/>
      </c>
      <c r="D62" s="19" t="str">
        <f>IF(A62=0,"",IF(COUNTA(Raw!AS62:AZ62)=0,"",IF(AND(Raw!AS62+Raw!AT62=100,Raw!AU62+Raw!AV62=100,Raw!AW62+Raw!AX62=100,Raw!AY62+Raw!AZ62=100),"",1)))</f>
        <v/>
      </c>
      <c r="E62" s="19" t="str">
        <f>IF(A62=0,"",IF(ISBLANK(Raw!AQ62),"",IF(Raw!AQ62=1,"",1)))</f>
        <v/>
      </c>
      <c r="F62" s="19" t="str">
        <f>IF(A62=0,"",IF(ISBLANK(Raw!AR62),"",IF(AND(Raw!AR62&gt;=0,Raw!AR62&lt;=100),"",1)))</f>
        <v/>
      </c>
      <c r="G62" s="19" t="str">
        <f>IF(A62=0,"",IF(AND(ISBLANK(Raw!BA62),ISBLANK(Raw!AS62)),"",IF(AND(Raw!AS62&gt;0,ISBLANK(Raw!BA62)=FALSE),"",1)))</f>
        <v/>
      </c>
      <c r="H62" s="19" t="str">
        <f>IF(A62=0,"",IF(COUNTA(Raw!BA62:BH62)=0,"",IF(AND(Raw!BA62=0,COUNTA(Raw!BB62:BH62)=0),"",IF(AND(Raw!BA62&gt;0,COUNTA(Raw!BB62:BH62)&gt;0),"",1))))</f>
        <v/>
      </c>
      <c r="I62" s="19" t="str">
        <f>IF(A62=0,"",IF(AND(ISBLANK(Raw!BI62),ISBLANK(Raw!BJ62)),"",IF(AND(Raw!BI62=1,ISBLANK(Raw!BJ62)=FALSE),"",IF(AND(Raw!BI62=2,ISBLANK(Raw!BJ62)),"",1))))</f>
        <v/>
      </c>
      <c r="J62" s="19" t="str">
        <f>IF(A62=0,"",IF(AND(ISBLANK(Raw!AT62),COUNTBLANK(Raw!BK62:BQ62)),"",IF(AND(Raw!AT62&gt;0,COUNTA(Raw!BK62:BQ62)&gt;0),"",IF(AND(Raw!AT62=0,COUNTA(Raw!BK62:BQ62)=0),"",1))))</f>
        <v/>
      </c>
      <c r="K62" s="19" t="str">
        <f>IF(A62=0,"",IF(AND(ISBLANK(Raw!AS62),COUNTA(Raw!BR62:BX62)=0),"",IF(AND(Raw!AS62&gt;0,COUNTA(Raw!BR62:BX62)&gt;0),"",IF(AND(Raw!AS62=0,COUNTA(Raw!BR62:BX62)=0),"",1))))</f>
        <v/>
      </c>
      <c r="L62" s="19" t="str">
        <f>IF(A62=0,"",IF(AND(COUNTA(Raw!BK62:BX62)=0,COUNTA(Raw!BY62:CH62)=0),"",IF(AND(COUNTIF(Raw!BK62:BX62,1)&gt;0,COUNTA(Raw!BY62:CH62)&gt;0),"",IF(AND(COUNTIF(Raw!BK62:BX62,1)=0,COUNTA(Raw!BY62:CH62)=0),"",1))))</f>
        <v/>
      </c>
      <c r="M62" s="19" t="str">
        <f>IF(A62=0,"",IF(AND(COUNTA(Raw!BK62:BX62)=0,COUNTA(Raw!CI62:CR62)),"",IF(AND(COUNTIF(Raw!BK62:BX62,3)&gt;0,COUNTA(Raw!CI62:CR62)&gt;0),"",IF(AND(COUNTIF(Raw!BK62:BX62,3)=0,COUNTA(Raw!CI62:CR62)=0),"",1))))</f>
        <v/>
      </c>
      <c r="N62" s="19" t="str">
        <f>IF(A62=0,"",IF(COUNTA(Raw!CS62:DF62)=0,"",IF(AND(COUNTIF(Raw!CS62:CV62,1)=1,COUNTA(Raw!CW62:DA62)&gt;0,COUNTA(Raw!DB62:DF62)=0),"",IF(AND(COUNTIF(Raw!CS62:CV62,2)=1,COUNTA(Raw!CW62:DA62)=0,COUNTA(Raw!DB62:DF62)&gt;0),"",IF(AND(COUNTA(Raw!CS62:CV62)&gt;0,COUNTA(Raw!CW62:DF62)=0),"",1)))))</f>
        <v/>
      </c>
      <c r="O62" s="19" t="str">
        <f>IF(A62=0,"",IF(COUNTA(Raw!DG62:DP62)=0,"",IF(AND(COUNTIF(Raw!BK62:BQ62,1)&gt;0,OR(COUNTIF(Raw!DG62:DP62,1)=1,COUNTIF(Raw!DG62:DP62,2)=1,COUNTIF(Raw!DG62:DP62,3)=1)),"",IF(AND(COUNTIF(Raw!BK62:BQ62,1)=0,AND(COUNTIF(Raw!DG62:DP62,1)=0,COUNTIF(Raw!DG62:DP62,2)=0,COUNTIF(Raw!DG62:DP62,3)=0)),"",1))))</f>
        <v/>
      </c>
      <c r="P62" s="19" t="str">
        <f>IF(A62=0,"",IF(COUNTA(Raw!DG62:DR62)=0,"",IF(AND(COUNTIF(Raw!DG62:DP62,4)=1,ISBLANK(Raw!DQ62)=FALSE,ISBLANK(Raw!DR62)),"",IF(AND(COUNTIF(Raw!DG62:DP62,7)=1,ISBLANK(Raw!DQ62),ISBLANK(Raw!DR62)=FALSE),"",IF(AND(COUNTA(Raw!DG62:DP62)&gt;0,COUNTIF(Raw!DG62:DP62,4)=0,COUNTIF(Raw!DG62:DP62,7)=0,COUNTA(Raw!DQ62:DR62)=0),"",1)))))</f>
        <v/>
      </c>
      <c r="Q62" s="19" t="str">
        <f>IF(A62=0,"",IF(AND(COUNTA(Raw!DS62:DU62)=0,COUNTA(Raw!BK62:BQ62)=0),"",IF(AND(COUNTIF(Raw!BK62:BQ62,1)&gt;0,COUNTA(Raw!DS62:DU62)&gt;0),"",IF(AND(COUNTIF(Raw!BK62:BQ62,1)=0,COUNTA(Raw!DS62:DU62)=0),"",1))))</f>
        <v/>
      </c>
      <c r="R62" s="19" t="str">
        <f>IF(A62=0,"",IF(AND(ISBLANK(Raw!AT62),ISBLANK(Raw!EJ62)),"",IF(AND(Raw!AT62&gt;0,ISBLANK(Raw!EJ62)=FALSE,Raw!EJ62&gt;=0,Raw!EJ62&lt;=7),"",IF(AND(Raw!AT62=0,ISBLANK(Raw!EJ62)),"",1))))</f>
        <v/>
      </c>
      <c r="S62" t="str">
        <f>IF(A62=0,"",IF(AND(ISBLANK(Raw!AS62),ISBLANK(Raw!EK62)),"",IF(AND(Raw!AS62&gt;0,ISBLANK(Raw!EK62)=FALSE),"",IF(AND(Raw!AS62=0,ISBLANK(Raw!EK62)),"",1))))</f>
        <v/>
      </c>
      <c r="T62" s="19" t="str">
        <f>IF(A62=0,"",IF(AND(ISBLANK(Raw!AT62),COUNTA(Raw!EL62:EQ62)=0),"",IF(AND(Raw!AT62&gt;0,COUNTA(Raw!EL62:EQ62)&gt;0),"",IF(AND(Raw!AT62=0,COUNTA(Raw!EL62:EQ62)=0),"",1))))</f>
        <v/>
      </c>
      <c r="U62" t="str">
        <f>IF(A62=0,"",IF(AND(ISBLANK(Raw!AT62),COUNTA(Raw!ER62:EU62)=0),"",IF(AND(Raw!AT62&gt;0,COUNTA(Raw!ER62:EU62)&gt;0),"",IF(AND(Raw!AT62=0,COUNTA(Raw!ER62:EU62)=0),"",1))))</f>
        <v/>
      </c>
      <c r="V62" t="str">
        <f>IF(A62=0,"",IF(AND(ISBLANK(Raw!AS62),COUNTA(Raw!EV62:FA62)=0),"",IF(AND(Raw!AS62&gt;0,COUNTA(Raw!EV62:FA62)&gt;0),"",IF(AND(Raw!AS62=0,COUNTA(Raw!EV62:FA62)=0),"",1))))</f>
        <v/>
      </c>
      <c r="W62" t="str">
        <f>IF(A62=0,"",IF(AND(ISBLANK(Raw!AS62),COUNTA(Raw!FB62:FE62)=0),"",IF(AND(Raw!AS62&gt;0,COUNTA(Raw!FB62:FE62)&gt;0),"",IF(AND(Raw!AS62=0,COUNTA(Raw!FB62:FE62)=0),"",1))))</f>
        <v/>
      </c>
      <c r="X62" t="str">
        <f>IF(A62=0,"",IF(AND(ISBLANK(Raw!AT62),COUNTA(Raw!FF62:FI62)=0),"",IF(AND(Raw!AT62&gt;0,COUNTA(Raw!FF62:FI62)&gt;0),"",IF(AND(Raw!AT62=0,COUNTA(Raw!FF62:FI62)=0),"",1))))</f>
        <v/>
      </c>
      <c r="Y62" t="str">
        <f>IF(A62=0,"",IF(AND(ISBLANK(Raw!AS62),COUNTA(Raw!FJ62:FM62)=0),"",IF(AND(Raw!AS62&gt;0,COUNTA(Raw!FJ62:FM62)&gt;0),"",IF(AND(Raw!AS62=0,COUNTA(Raw!FJ62:FM62)=0),"",1))))</f>
        <v/>
      </c>
      <c r="Z62" t="str">
        <f>IF(A62=0,"",IF(AND(COUNTA(Raw!FN62:FT62)=0,ISBLANK(Raw!FU62)),"",IF(AND(COUNTIF(Raw!FN62:FT62,1)&gt;0,ISBLANK(Raw!FU62)=FALSE),"",IF(AND(COUNTIF(Raw!FN62:FT62,1)=0,ISBLANK(Raw!FU62)),"",1))))</f>
        <v/>
      </c>
      <c r="AA62" s="19" t="str">
        <f>IF(A62=0,"",IF(AND(ISBLANK(Raw!BI62),COUNTA(Raw!FV62:GH62)=0),"",IF(AND(Raw!BI62&lt;&gt;1,COUNTIF(Raw!FV62:GH62,6)=0),"",IF(Raw!BI62=1,"",1))))</f>
        <v/>
      </c>
      <c r="AB62" t="str">
        <f>IF(A62=0,"",IF(AND(ISBLANK(Raw!GI62),COUNTA(Raw!GJ62:GQ62)=0),"",IF(AND(Raw!GI62=1,COUNTA(Raw!GJ62:GQ62)&gt;0),"",IF(AND(Raw!GI62=2,COUNTA(Raw!GJ62:GQ62)=0),"",1))))</f>
        <v/>
      </c>
      <c r="AC62" s="19" t="str">
        <f>IF(A62=0,"",IF(AND(COUNTA(Raw!GY62:HF62)=0,ISBLANK(Raw!HG62)),"",IF(AND(OR(COUNTIF(Raw!GY62:HE62,1)&gt;0,COUNTIF(Raw!GY62:HE62,2)&gt;0),ISBLANK(Raw!HG62)=FALSE),"",IF(AND(COUNTA(Raw!GY62:HF62)&gt;0,ISBLANK(Raw!HG62),COUNTIF(Raw!GY62:HE62,1)=0,COUNTIF(Raw!GY62:HE62,2)=0),"",1))))</f>
        <v/>
      </c>
      <c r="AD62" s="19" t="str">
        <f>IF(A62=0,"",IF(COUNTA(Raw!HU62:IB62)=0,"",IF(AND(Raw!AK62&lt;&gt;2,COUNTIF(Raw!HU62:IA62,2)=0,COUNTIF(Raw!HU62:IA62,3)=0),"",IF(Raw!AK62=2,"",1))))</f>
        <v/>
      </c>
      <c r="AE62" s="19" t="str">
        <f>IF(A62=0,"",IF(AND(Raw!AK62=2,ISBLANK(Raw!IC62)=FALSE),"",IF(AND(Raw!AK62&lt;&gt;2,ISBLANK(Raw!IC62)),"",1)))</f>
        <v/>
      </c>
      <c r="AF62" s="19" t="str">
        <f>IF(A62=0,"",IF(COUNTA(Raw!ID62:IF62)=0,"",IF(AND(MATCH(2023-Raw!ID62,Code!$A$3:$A$12,1)=Raw!IF62,2023-Raw!ID62=Raw!IE62),"",1)))</f>
        <v/>
      </c>
      <c r="AG62" s="19" t="str">
        <f>IF(A62=0,"",IF(COUNTA(Raw!IG62:II62)=0,"",IF(AND(Raw!IG62=4,ISBLANK(Raw!II62)=FALSE),"",IF(AND(Raw!IG62&lt;&gt;4,ISBLANK(Raw!II62)),"",1))))</f>
        <v/>
      </c>
      <c r="AH62" s="19" t="str">
        <f>IF(A62=0,"",IF(COUNTA(Raw!IJ62:IM62)=0,"",IF(AND(Raw!IJ62=1,ISBLANK(Raw!IK62)=FALSE),"",IF(AND(Raw!IJ62=2,COUNTA(Raw!IK62:IM62)&gt;0),"",1))))</f>
        <v/>
      </c>
      <c r="AI62" s="19" t="str">
        <f>IF(A62=0,"",IF(COUNTA(Raw!IK62:IM62)=0,"",IF(AND(Raw!IK62=1,ISBLANK(Raw!IL62)=FALSE),"",IF(AND(Raw!IK62=2,COUNTA(Raw!IL62:IM62)=0),"",1))))</f>
        <v/>
      </c>
      <c r="AJ62" s="19" t="str">
        <f>IF(A62=0,"",IF(COUNTA(Raw!JD62:JJ62)=0,"",IF(AND(Raw!JD62&gt;600,COUNTA(Raw!JE62:JI62)&gt;0),"",IF(AND(Raw!JD62&lt;=600,COUNTA(Raw!JE62:JJ62)=0),"",1))))</f>
        <v/>
      </c>
      <c r="AK62" s="19" t="str">
        <f>IF(A62=0,"",IF(COUNTA(Raw!JK62:KA62)=0,"",IF(AND(Raw!JK62=1,COUNTA(Raw!JM62:JV62)&gt;0),"",IF(AND(Raw!JK62=3,COUNTA(Raw!JM62:JV62)&gt;0,COUNTA(Raw!JW62:KA62)=0),"",IF(AND(ISBLANK(Raw!JK62)=FALSE,Raw!JK62&lt;&gt;1,Raw!JK62&lt;&gt;3,COUNTA(Raw!JM62:KA62)=0),"",1)))))</f>
        <v/>
      </c>
      <c r="AL62" s="19" t="str">
        <f>IF(A62=0,"",IF(COUNTA(Raw!JW62:KA62)=0,"",IF(AND(COUNTIF(Raw!JW62:JZ62,4)=0,COUNTA(Raw!JW62:JZ62)&gt;0,ISBLANK(Raw!KA62)=FALSE),"",IF(AND(COUNTIF(Raw!JW62:KA62,4)&gt;0,ISBLANK(Raw!KA62)),"",1))))</f>
        <v/>
      </c>
      <c r="AM62" s="19" t="str">
        <f>IF(A62=0,"",IF(COUNTA(Raw!KT62:KU62)=0,"",IF(AND(Raw!KT62=1,ISBLANK(Raw!KU62)=FALSE),"",IF(AND(Raw!KT62=2,ISBLANK(Raw!KU62)),"",1))))</f>
        <v/>
      </c>
      <c r="AN62" s="19" t="str">
        <f>IF(A62=0,"",IF(COUNTA(Raw!KX62:LF62)=0,"",IF(AND(COUNTIF(Raw!KX62:LB62,5)=1,COUNTA(Raw!KX62:LB62)=1,COUNTA(Raw!LC62:LF62)=0),"",IF(AND(COUNTIF(Raw!KX62:LB62,5)=0,COUNTA(Raw!KX62:LB62)&gt;0,COUNTA(Raw!LC62:LF62)&gt;0),"",1))))</f>
        <v/>
      </c>
      <c r="AO62" s="19" t="str">
        <f>IF(A62=0,"",IF(COUNTA(Raw!LM62:LU62)=0,"",IF(AND(Raw!LM62=1,ISBLANK(Raw!LN62)=FALSE,COUNTA(Raw!LO62:LU62)&gt;0),"",IF(AND(Raw!LM62=2,COUNTA(Raw!LN62:LU62)=0),"",1))))</f>
        <v/>
      </c>
      <c r="AP62" s="19" t="str">
        <f>IF(A62=0,"",IF(COUNTA(Raw!MY62:OG62)=0,"",IF(AND(Raw!MY62=2,COUNTA(Raw!MZ62:OG62)=0),"",IF(AND(Raw!MY62=1,COUNTA(Raw!MZ62:OG62)&gt;0),"",1))))</f>
        <v/>
      </c>
      <c r="AQ62" s="19" t="str">
        <f>IF(A62=0,"",IF(COUNTA(Raw!NC62:NW62)=0,"",IF(AND(COUNTIF(Raw!NC62:NG62,3)&gt;0,COUNTA(Raw!NH62:NQ62)&gt;0),"",IF(AND(COUNTA(Raw!NC62:NG62)&gt;0,COUNTIF(Raw!NC62:NG62,3)=0,COUNTA(Raw!NH62:NW62)=0),"",1))))</f>
        <v/>
      </c>
      <c r="AR62" s="19" t="str">
        <f>IF(A62=0,"",IF(COUNTA(Raw!NH62:NW62)=0,"",IF(AND(COUNTIF(Raw!NH62:NQ62,10)&gt;0,COUNTA(Raw!NR62:NW62)&gt;0),"",IF(AND(COUNTA(Raw!NH62:NQ62)&gt;0,COUNTIF(Raw!NH62:NQ62,10)=0,COUNTA(Raw!NR62:NY62)=0),"",1))))</f>
        <v/>
      </c>
      <c r="AS62" s="19" t="str">
        <f>IF(A62=0,"",IF(COUNTA(Raw!NY62:OG62)=0,"",IF(AND(Raw!NY62=1,COUNTA(Raw!NZ62:OG62)&gt;0),"",IF(AND(Raw!NY62=2,COUNTA(Raw!NZ62:OG62)=0),"",1))))</f>
        <v/>
      </c>
      <c r="AT62" s="19" t="str">
        <f>IF(A62=0,"",IF(COUNTA(Raw!OH62:OY62)=0,"",IF(AND(Raw!OH62=1,COUNTA(Raw!OI62:OY62)&gt;0),"",IF(AND(Raw!OH62=2,COUNTA(Raw!OI62:OY62)=0),"",1))))</f>
        <v/>
      </c>
      <c r="AU62" s="19" t="str">
        <f>IF(A62=0,"",IF(COUNTA(Raw!PR62:QB62)=0,"",
IF(AND(OR(AND(COUNTIF(Raw!PR62:QB62,1)=1,COUNTA(Raw!QI62:QY62)&gt;0),AND(COUNTIF(Raw!PR62:QB62,1)=0,COUNTA(Raw!QI62:QY62)=0)),OR(AND(COUNTIF(Raw!PR62:QB62,2)=1,COUNTA(Raw!QZ62:RP62)&gt;0),AND(COUNTIF(Raw!PR62:QB62,2)=0,COUNTA(Raw!QZ62:RP62)=0)),OR(AND(COUNTIF(Raw!PR62:QB62,3)=1,COUNTA(Raw!RQ62:SG62)&gt;0),AND(COUNTIF(Raw!PR62:QB62,3)=0,COUNTA(Raw!RQ62:SG62)=0)),OR(AND(COUNTIF(Raw!PR62:QB62,4)=1,COUNTA(Raw!SH62:ST62)&gt;0),AND(COUNTIF(Raw!PR62:QB62,4)=0,COUNTA(Raw!SH62:ST62)=0)),OR(AND(COUNTIF(Raw!PR62:QB62,5)=1,COUNTA(Raw!SU62:TG62)&gt;0),AND(COUNTIF(Raw!PR62:QB62,5)=0,COUNTA(Raw!SU62:TG62)=0)),OR(AND(COUNTIF(Raw!PR62:QB62,6)=1,COUNTA(Raw!TH62:TT62)&gt;0),AND(COUNTIF(Raw!PR62:QB62,6)=0,COUNTA(Raw!TH62:TT62)=0)),OR(AND(COUNTIF(Raw!PR62:QB62,7)=1,COUNTA(Raw!TU62:UI62)&gt;0),AND(COUNTIF(Raw!PR62:QB62,7)=0,COUNTA(Raw!TU62:UI62)=0)),OR(AND(COUNTIF(Raw!PR62:QB62,8)=1,COUNTA(Raw!UJ62:UV62)&gt;0),AND(COUNTIF(Raw!PR62:QB62,8)=0,COUNTA(Raw!UJ62:UV62)=0)),OR(AND(COUNTIF(Raw!PR62:QB62,9)=1,COUNTA(Raw!UW62:VG62)&gt;0),AND(COUNTIF(Raw!PR62:QB62,9)=0,COUNTA(Raw!UW62:VG62)=0)),OR(AND(COUNTIF(Raw!PR62:QB62,10)=1,COUNTA(Raw!VH62:VP62)&gt;0),AND(COUNTIF(Raw!PR62:QB62,10)=0,COUNTA(Raw!VH62:VP62)=0)),OR(AND(COUNTIF(Raw!PR62:QB62,11)=1,COUNTA(Raw!VQ62:WK62)&gt;0),AND(COUNTIF(Raw!PR62:QB62,11)=0,COUNTA(Raw!VQ62:WK62)=0))),"",1)))</f>
        <v/>
      </c>
      <c r="AV62" s="19" t="str">
        <f>IF(A62=0,"",IF(COUNTA(Raw!QI62:QY62)=0,"",IF(AND(OR(AND(Raw!QI62=4,COUNTIF(Raw!QR62:QY62,1)=0),Raw!QI62&lt;&gt;4),OR(AND(Raw!QJ62=4,COUNTIF(Raw!QR62:QY62,2)=0),Raw!QJ62&lt;&gt;4),OR(AND(Raw!QK62=4,COUNTIF(Raw!QR62:QY62,3)=0),Raw!QK62&lt;&gt;4),OR(AND(Raw!QL62=4,COUNTIF(Raw!QR62:QY62,4)=0),Raw!QL62&lt;&gt;4),OR(AND(Raw!QM62=4,COUNTIF(Raw!QR62:QY62,5)=0),Raw!QM62&lt;&gt;4),OR(AND(Raw!QN62=4,COUNTIF(Raw!QR62:QY62,6)=0),Raw!QN62&lt;&gt;4),OR(AND(Raw!QO62=4,COUNTIF(Raw!QR62:QY62,7)=0),Raw!QO62&lt;&gt;4),OR(AND(Raw!QP62=4,COUNTIF(Raw!QR62:QY62,8)=0),Raw!QP62&lt;&gt;4)),"",1)))</f>
        <v/>
      </c>
      <c r="AW62" t="str">
        <f>IF(A62=0,"",IF(COUNTA(Raw!QZ62:RP62)=0,"",IF(AND(OR(AND(Raw!QZ62=4,COUNTIF(Raw!RI62:RP62,1)=0),Raw!QZ62&lt;&gt;4),OR(AND(Raw!RA62=4,COUNTIF(Raw!RI62:RP62,2)=0),Raw!RA62&lt;&gt;4),OR(AND(Raw!RB62=4,COUNTIF(Raw!RI62:RP62,3)=0),Raw!RB62&lt;&gt;4),OR(AND(Raw!RC62=4,COUNTIF(Raw!RI62:RP62,4)=0),Raw!RC62&lt;&gt;4),OR(AND(Raw!RD62=4,COUNTIF(Raw!RI62:RP62,5)=0),Raw!RD62&lt;&gt;4),OR(AND(Raw!RE62=4,COUNTIF(Raw!RI62:RP62,6)=0),Raw!RE62&lt;&gt;4),OR(AND(Raw!RF62=4,COUNTIF(Raw!RI62:RP62,7)=0),Raw!RF62&lt;&gt;4),OR(AND(Raw!RG62=4,COUNTIF(Raw!RI62:RP62,8)=0),Raw!RG62&lt;&gt;4)),"",1)))</f>
        <v/>
      </c>
      <c r="AX62" t="str">
        <f>IF(A62=0,"",IF(COUNTA(Raw!RQ62:SG62)=0,"",IF(AND(OR(AND(Raw!RQ62=4,COUNTIF(Raw!RZ62:SG62,1)=0),Raw!RQ62&lt;&gt;4),OR(AND(Raw!RR62=4,COUNTIF(Raw!RZ62:SG62,2)=0),Raw!RR62&lt;&gt;4),OR(AND(Raw!RS62=4,COUNTIF(Raw!RZ62:SG62,3)=0),Raw!RS62&lt;&gt;4),OR(AND(Raw!RT62=4,COUNTIF(Raw!RZ62:SG62,4)=0),Raw!RT62&lt;&gt;4),OR(AND(Raw!RU62=4,COUNTIF(Raw!RZ62:SG62,5)=0),Raw!RU62&lt;&gt;4),OR(AND(Raw!RV62=4,COUNTIF(Raw!RZ62:SG62,6)=0),Raw!RV62&lt;&gt;4),OR(AND(Raw!RW62=4,COUNTIF(Raw!RZ62:SG62,7)=0),Raw!RW62&lt;&gt;4),OR(AND(Raw!RX62=4,COUNTIF(Raw!RZ62:SG62,8)=0),Raw!RX62&lt;&gt;4)),"",1)))</f>
        <v/>
      </c>
      <c r="AY62" t="str">
        <f>IF(A62=0,"",IF(COUNTA(Raw!SH62:ST62)=0,"",IF(AND(OR(AND(Raw!SH62=4,COUNTIF(Raw!SO62:ST62,1)=0),Raw!SH62&lt;&gt;4),OR(AND(Raw!SI62=4,COUNTIF(Raw!SO62:ST62,2)=0),Raw!SI62&lt;&gt;4),OR(AND(Raw!SJ62=4,COUNTIF(Raw!SO62:ST62,3)=0),Raw!SJ62&lt;&gt;4),OR(AND(Raw!SK62=4,COUNTIF(Raw!SO62:ST62,4)=0),Raw!SK62&lt;&gt;4),OR(AND(Raw!SL62=4,COUNTIF(Raw!SO62:ST62,5)=0),Raw!SL62&lt;&gt;4),OR(AND(Raw!SM62=4,COUNTIF(Raw!SO62:ST62,6)=0),Raw!SM62&lt;&gt;4)),"",1)))</f>
        <v/>
      </c>
      <c r="AZ62" t="str">
        <f>IF(A62=0,"",IF(COUNTA(Raw!SU62:TG62)=0,"",IF(AND(OR(AND(Raw!SU62=4,COUNTIF(Raw!TB62:TG62,1)=0),Raw!SU62&lt;&gt;4),OR(AND(Raw!SV62=4,COUNTIF(Raw!TB62:TG62,2)=0),Raw!SV62&lt;&gt;4),OR(AND(Raw!SW62=4,COUNTIF(Raw!TB62:TG62,3)=0),Raw!SW62&lt;&gt;4),OR(AND(Raw!SX62=4,COUNTIF(Raw!TB62:TG62,4)=0),Raw!SX62&lt;&gt;4),OR(AND(Raw!SY62=4,COUNTIF(Raw!TB62:TG62,5)=0),Raw!SY62&lt;&gt;4),OR(AND(Raw!SZ62=4,COUNTIF(Raw!TB62:TG62,6)=0),Raw!SZ62&lt;&gt;4)),"",1)))</f>
        <v/>
      </c>
      <c r="BA62" t="str">
        <f>IF(A62=0,"",IF(COUNTA(Raw!TH62:TT62)=0,"",IF(AND(OR(AND(Raw!TH62=4,COUNTIF(Raw!TO62:TT62,1)=0),Raw!TH62&lt;&gt;4),OR(AND(Raw!TI62=4,COUNTIF(Raw!TO62:TT62,2)=0),Raw!TI62&lt;&gt;4),OR(AND(Raw!TJ62=4,COUNTIF(Raw!TO62:TT62,3)=0),Raw!TJ62&lt;&gt;4),OR(AND(Raw!TK62=4,COUNTIF(Raw!TO62:TT62,4)=0),Raw!TK62&lt;&gt;4),OR(AND(Raw!TL62=4,COUNTIF(Raw!TO62:TT62,5)=0),Raw!TL62&lt;&gt;4),OR(AND(Raw!TM62=4,COUNTIF(Raw!TO62:TT62,6)=0),Raw!TM62&lt;&gt;4)),"",1)))</f>
        <v/>
      </c>
      <c r="BB62" t="str">
        <f>IF(A62=0,"",IF(COUNTA(Raw!TU62:UI62)=0,"",IF(AND(OR(AND(Raw!TU62=4,COUNTIF(Raw!UC62:UI62,1)=0),Raw!TU62&lt;&gt;4),OR(AND(Raw!TV62=4,COUNTIF(Raw!UC62:UI62,2)=0),Raw!TV62&lt;&gt;4),OR(AND(Raw!TW62=4,COUNTIF(Raw!UC62:UI62,3)=0),Raw!TW62&lt;&gt;4),OR(AND(Raw!TX62=4,COUNTIF(Raw!UC62:UI62,4)=0),Raw!TX62&lt;&gt;4),OR(AND(Raw!TY62=4,COUNTIF(Raw!UC62:UI62,5)=0),Raw!TY62&lt;&gt;4),OR(AND(Raw!TZ62=4,COUNTIF(Raw!UC62:UI62,6)=0),Raw!TZ62&lt;&gt;4),OR(AND(Raw!UA62=4,COUNTIF(Raw!UC62:UI62,7)=0),Raw!UA62&lt;&gt;4)),"",1)))</f>
        <v/>
      </c>
      <c r="BC62" t="str">
        <f>IF(A62=0,"",IF(COUNTA(Raw!UJ62:UV62)=0,"",IF(AND(OR(AND(Raw!UJ62=4,COUNTIF(Raw!UQ62:UV62,1)=0),Raw!UJ62&lt;&gt;4),OR(AND(Raw!UK62=4,COUNTIF(Raw!UQ62:UV62,2)=0),Raw!UK62&lt;&gt;4),OR(AND(Raw!UL62=4,COUNTIF(Raw!UQ62:UV62,3)=0),Raw!UL62&lt;&gt;4),OR(AND(Raw!UM62=4,COUNTIF(Raw!UQ62:UV62,4)=0),Raw!UM62&lt;&gt;4),OR(AND(Raw!UN62=4,COUNTIF(Raw!UQ62:UV62,5)=0),Raw!UN62&lt;&gt;4),OR(AND(Raw!UO62=4,COUNTIF(Raw!UQ62:UV62,6)=0),Raw!UO62&lt;&gt;4)),"",1)))</f>
        <v/>
      </c>
      <c r="BD62" t="str">
        <f>IF(A62=0,"",IF(COUNTA(Raw!UW62:VG62)=0,"",IF(AND(OR(AND(Raw!UW62=4,COUNTIF(Raw!VC62:VG62,1)=0),Raw!UW62&lt;&gt;4),OR(AND(Raw!UX62=4,COUNTIF(Raw!VC62:VG62,2)=0),Raw!UX62&lt;&gt;4),OR(AND(Raw!UY62=4,COUNTIF(Raw!VC62:VG62,3)=0),Raw!UY62&lt;&gt;4),OR(AND(Raw!UZ62=4,COUNTIF(Raw!VC62:VG62,4)=0),Raw!UZ62&lt;&gt;4),OR(AND(Raw!VA62=4,COUNTIF(Raw!VC62:VG62,5)=0),Raw!VA62&lt;&gt;4)),"",1)))</f>
        <v/>
      </c>
      <c r="BE62" t="str">
        <f>IF(A62=0,"",IF(COUNTA(Raw!VH62:VP62)=0,"",
IF(AND(
OR(AND(Raw!VH62=4,COUNTIF(Raw!VM62:VP62,1)=0),Raw!VH62&lt;&gt;4),
OR(AND(Raw!VI62=4,COUNTIF(Raw!VM62:VP62,2)=0),Raw!VI62&lt;&gt;4),
OR(AND(Raw!VJ62=4,COUNTIF(Raw!VM62:VP62,3)=0),Raw!VJ62&lt;&gt;4),
OR(AND(Raw!VK62=4,COUNTIF(Raw!VM62:VP62,4)=0),Raw!VK62&lt;&gt;4)
),"",1)))</f>
        <v/>
      </c>
      <c r="BF62" t="str">
        <f>IF(A62=0,"",IF(COUNTA(Raw!VQ62:WK62)=0,"",
IF(AND(
OR(AND(Raw!VQ62=4,COUNTIF(Raw!WB62:WK62,1)=0),Raw!VQ62&lt;&gt;4),
OR(AND(Raw!VR62=4,COUNTIF(Raw!WB62:WK62,2)=0),Raw!VR62&lt;&gt;4),
OR(AND(Raw!VS62=4,COUNTIF(Raw!WB62:WK62,3)=0),Raw!VS62&lt;&gt;4),
OR(AND(Raw!VT62=4,COUNTIF(Raw!WB62:WK62,4)=0),Raw!VT62&lt;&gt;4),
OR(AND(Raw!VU62=4,COUNTIF(Raw!WB62:WK62,5)=0),Raw!VU62&lt;&gt;4),
OR(AND(Raw!VV62=4,COUNTIF(Raw!WB62:WK62,6)=0),Raw!VV62&lt;&gt;4),
OR(AND(Raw!VW62=4,COUNTIF(Raw!WB62:WK62,7)=0),Raw!VW62&lt;&gt;4),
OR(AND(Raw!VX62=4,COUNTIF(Raw!WB62:WK62,8)=0),Raw!VX62&lt;&gt;4),
OR(AND(Raw!VY62=4,COUNTIF(Raw!WB62:WK62,9)=0),Raw!VX62&lt;&gt;4),
OR(AND(Raw!VZ62=4,COUNTIF(Raw!WB62:WK62,10)=0),Raw!VZ62&lt;&gt;4)
),"",1)))</f>
        <v/>
      </c>
      <c r="BG62" t="str">
        <f>IF(A62=0,"",IF(COUNTA(Raw!WL62:XB62)=0,"",
IF(AND(
OR(AND(Raw!WL62=4,COUNTIF(Raw!WU62:XB62,1)=0),Raw!WL62&lt;&gt;4),
OR(AND(Raw!WM62=4,COUNTIF(Raw!WU62:XB62,2)=0),Raw!WM62&lt;&gt;4),
OR(AND(Raw!WN62=4,COUNTIF(Raw!WU62:XB62,3)=0),Raw!WN62&lt;&gt;4),
OR(AND(Raw!WO62=4,COUNTIF(Raw!WU62:XB62,4)=0),Raw!WO62&lt;&gt;4),
OR(AND(Raw!WP62=4,COUNTIF(Raw!WU62:XB62,5)=0),Raw!WP62&lt;&gt;4),
OR(AND(Raw!WQ62=4,COUNTIF(Raw!WU62:XB62,6)=0),Raw!WQ62&lt;&gt;4),
OR(AND(Raw!WR62=4,COUNTIF(Raw!WU62:XB62,7)=0),Raw!WR62&lt;&gt;4),
OR(AND(Raw!WS62=4,COUNTIF(Raw!WU62:XB62,8)=0),Raw!WS62&lt;&gt;4)
),"",1)))</f>
        <v/>
      </c>
      <c r="BH62" t="str">
        <f>IF(A62=0,"",IF(COUNTA(Raw!XC62:XK62)=0,"",
IF(AND(
OR(AND(Raw!XC62=4,COUNTIF(Raw!XH62:XK62,1)=0),Raw!XC62&lt;&gt;4),
OR(AND(Raw!XD62=4,COUNTIF(Raw!XH62:XK62,2)=0),Raw!XD62&lt;&gt;4),
OR(AND(Raw!XE62=4,COUNTIF(Raw!XH62:XK62,3)=0),Raw!XE62&lt;&gt;4),
OR(AND(Raw!XF62=4,COUNTIF(Raw!XH62:XK62,4)=0),Raw!XF62&lt;&gt;4)
),"",1)))</f>
        <v/>
      </c>
      <c r="BI62" t="str">
        <f>IF(A62=0,"",IF(COUNTA(Raw!XL62:XT62)=0,"",
IF(AND(
OR(AND(Raw!XL62=4,COUNTIF(Raw!XQ62:XT62,1)=0),Raw!XL62&lt;&gt;4),
OR(AND(Raw!XM62=4,COUNTIF(Raw!XQ62:XT62,2)=0),Raw!XM62&lt;&gt;4),
OR(AND(Raw!XN62=4,COUNTIF(Raw!XQ62:XT62,3)=0),Raw!XN62&lt;&gt;4),
OR(AND(Raw!XO62=4,COUNTIF(Raw!XQ62:XT62,4)=0),Raw!XO62&lt;&gt;4)
),"",1)))</f>
        <v/>
      </c>
      <c r="BJ62" t="str">
        <f>IF(A62=0,"",IF(COUNTA(Raw!XU62:YI62)=0,"",
IF(AND(
OR(AND(Raw!XU62=4,COUNTIF(Raw!YC62:YI62,1)=0),Raw!XU62&lt;&gt;4),
OR(AND(Raw!XV62=4,COUNTIF(Raw!YC62:YI62,2)=0),Raw!XV62&lt;&gt;4),
OR(AND(Raw!XW62=4,COUNTIF(Raw!YC62:YI62,3)=0),Raw!XW62&lt;&gt;4),
OR(AND(Raw!XX62=4,COUNTIF(Raw!YC62:YI62,4)=0),Raw!XX62&lt;&gt;4),
OR(AND(Raw!XY62=4,COUNTIF(Raw!YC62:YI62,5)=0),Raw!XY62&lt;&gt;4),
OR(AND(Raw!XZ62=4,COUNTIF(Raw!YC62:YI62,6)=0),Raw!XZ62&lt;&gt;4),
OR(AND(Raw!YA62=4,COUNTIF(Raw!YC62:YI62,7)=0),Raw!YA62&lt;&gt;4)
),"",1)))</f>
        <v/>
      </c>
      <c r="BK62" t="str">
        <f>IF(A62=0,"",IF(COUNTA(Raw!YJ62:YR62)=0,"",
IF(AND(
OR(AND(Raw!YJ62=4,COUNTIF(Raw!YO62:YR62,1)=0),Raw!YJ62&lt;&gt;4),
OR(AND(Raw!YK62=4,COUNTIF(Raw!YO62:YR62,2)=0),Raw!YK62&lt;&gt;4),
OR(AND(Raw!YL62=4,COUNTIF(Raw!YO62:YR62,3)=0),Raw!YL62&lt;&gt;4),
OR(AND(Raw!YM62=4,COUNTIF(Raw!YO62:YR62,4)=0),Raw!YM62&lt;&gt;4)
),"",1)))</f>
        <v/>
      </c>
      <c r="BL62" t="str">
        <f>IF(A62=0,"",IF(COUNTA(Raw!YS62:YU62)=0,"",IF(AND(Raw!YS62=4,ISBLANK(Raw!YU62)),"",IF(AND(Raw!YS62&lt;&gt;4,ISBLANK(Raw!YU62)=FALSE),"",1))))</f>
        <v/>
      </c>
    </row>
    <row r="63" spans="1:64">
      <c r="A63" s="20">
        <f>Raw!A63</f>
        <v>0</v>
      </c>
      <c r="B63" s="19" t="str">
        <f>IF(A63=0,"",IF(AND(Raw!AC63=1,COUNTA(Raw!AR63:IC63)&gt;0,COUNTA(Raw!ID63:YU63)=0),"",IF(AND(Raw!AC63=2,COUNTA(Raw!AR63:IC63)=0,COUNTA(Raw!ID63:MV63)&gt;0,COUNTA(Raw!MW63:YU63)=0),"",IF(AND(Raw!AC63=3,COUNTA(Raw!AP63:MV63)=0,COUNTA(Raw!MW63:YU63)&gt;0),"",1))))</f>
        <v/>
      </c>
      <c r="C63" s="19" t="str">
        <f>IF(A63=0,"",IF(AND(Raw!AK63=1,ISBLANK(Raw!AM63)=FALSE,ISBLANK(Raw!AO63)),"",IF(AND(Raw!AK63=2,ISBLANK(Raw!AM63),ISBLANK(Raw!AO63)=FALSE),"",1)))</f>
        <v/>
      </c>
      <c r="D63" s="19" t="str">
        <f>IF(A63=0,"",IF(COUNTA(Raw!AS63:AZ63)=0,"",IF(AND(Raw!AS63+Raw!AT63=100,Raw!AU63+Raw!AV63=100,Raw!AW63+Raw!AX63=100,Raw!AY63+Raw!AZ63=100),"",1)))</f>
        <v/>
      </c>
      <c r="E63" s="19" t="str">
        <f>IF(A63=0,"",IF(ISBLANK(Raw!AQ63),"",IF(Raw!AQ63=1,"",1)))</f>
        <v/>
      </c>
      <c r="F63" s="19" t="str">
        <f>IF(A63=0,"",IF(ISBLANK(Raw!AR63),"",IF(AND(Raw!AR63&gt;=0,Raw!AR63&lt;=100),"",1)))</f>
        <v/>
      </c>
      <c r="G63" s="19" t="str">
        <f>IF(A63=0,"",IF(AND(ISBLANK(Raw!BA63),ISBLANK(Raw!AS63)),"",IF(AND(Raw!AS63&gt;0,ISBLANK(Raw!BA63)=FALSE),"",1)))</f>
        <v/>
      </c>
      <c r="H63" s="19" t="str">
        <f>IF(A63=0,"",IF(COUNTA(Raw!BA63:BH63)=0,"",IF(AND(Raw!BA63=0,COUNTA(Raw!BB63:BH63)=0),"",IF(AND(Raw!BA63&gt;0,COUNTA(Raw!BB63:BH63)&gt;0),"",1))))</f>
        <v/>
      </c>
      <c r="I63" s="19" t="str">
        <f>IF(A63=0,"",IF(AND(ISBLANK(Raw!BI63),ISBLANK(Raw!BJ63)),"",IF(AND(Raw!BI63=1,ISBLANK(Raw!BJ63)=FALSE),"",IF(AND(Raw!BI63=2,ISBLANK(Raw!BJ63)),"",1))))</f>
        <v/>
      </c>
      <c r="J63" s="19" t="str">
        <f>IF(A63=0,"",IF(AND(ISBLANK(Raw!AT63),COUNTBLANK(Raw!BK63:BQ63)),"",IF(AND(Raw!AT63&gt;0,COUNTA(Raw!BK63:BQ63)&gt;0),"",IF(AND(Raw!AT63=0,COUNTA(Raw!BK63:BQ63)=0),"",1))))</f>
        <v/>
      </c>
      <c r="K63" s="19" t="str">
        <f>IF(A63=0,"",IF(AND(ISBLANK(Raw!AS63),COUNTA(Raw!BR63:BX63)=0),"",IF(AND(Raw!AS63&gt;0,COUNTA(Raw!BR63:BX63)&gt;0),"",IF(AND(Raw!AS63=0,COUNTA(Raw!BR63:BX63)=0),"",1))))</f>
        <v/>
      </c>
      <c r="L63" s="19" t="str">
        <f>IF(A63=0,"",IF(AND(COUNTA(Raw!BK63:BX63)=0,COUNTA(Raw!BY63:CH63)=0),"",IF(AND(COUNTIF(Raw!BK63:BX63,1)&gt;0,COUNTA(Raw!BY63:CH63)&gt;0),"",IF(AND(COUNTIF(Raw!BK63:BX63,1)=0,COUNTA(Raw!BY63:CH63)=0),"",1))))</f>
        <v/>
      </c>
      <c r="M63" s="19" t="str">
        <f>IF(A63=0,"",IF(AND(COUNTA(Raw!BK63:BX63)=0,COUNTA(Raw!CI63:CR63)),"",IF(AND(COUNTIF(Raw!BK63:BX63,3)&gt;0,COUNTA(Raw!CI63:CR63)&gt;0),"",IF(AND(COUNTIF(Raw!BK63:BX63,3)=0,COUNTA(Raw!CI63:CR63)=0),"",1))))</f>
        <v/>
      </c>
      <c r="N63" s="19" t="str">
        <f>IF(A63=0,"",IF(COUNTA(Raw!CS63:DF63)=0,"",IF(AND(COUNTIF(Raw!CS63:CV63,1)=1,COUNTA(Raw!CW63:DA63)&gt;0,COUNTA(Raw!DB63:DF63)=0),"",IF(AND(COUNTIF(Raw!CS63:CV63,2)=1,COUNTA(Raw!CW63:DA63)=0,COUNTA(Raw!DB63:DF63)&gt;0),"",IF(AND(COUNTA(Raw!CS63:CV63)&gt;0,COUNTA(Raw!CW63:DF63)=0),"",1)))))</f>
        <v/>
      </c>
      <c r="O63" s="19" t="str">
        <f>IF(A63=0,"",IF(COUNTA(Raw!DG63:DP63)=0,"",IF(AND(COUNTIF(Raw!BK63:BQ63,1)&gt;0,OR(COUNTIF(Raw!DG63:DP63,1)=1,COUNTIF(Raw!DG63:DP63,2)=1,COUNTIF(Raw!DG63:DP63,3)=1)),"",IF(AND(COUNTIF(Raw!BK63:BQ63,1)=0,AND(COUNTIF(Raw!DG63:DP63,1)=0,COUNTIF(Raw!DG63:DP63,2)=0,COUNTIF(Raw!DG63:DP63,3)=0)),"",1))))</f>
        <v/>
      </c>
      <c r="P63" s="19" t="str">
        <f>IF(A63=0,"",IF(COUNTA(Raw!DG63:DR63)=0,"",IF(AND(COUNTIF(Raw!DG63:DP63,4)=1,ISBLANK(Raw!DQ63)=FALSE,ISBLANK(Raw!DR63)),"",IF(AND(COUNTIF(Raw!DG63:DP63,7)=1,ISBLANK(Raw!DQ63),ISBLANK(Raw!DR63)=FALSE),"",IF(AND(COUNTA(Raw!DG63:DP63)&gt;0,COUNTIF(Raw!DG63:DP63,4)=0,COUNTIF(Raw!DG63:DP63,7)=0,COUNTA(Raw!DQ63:DR63)=0),"",1)))))</f>
        <v/>
      </c>
      <c r="Q63" s="19" t="str">
        <f>IF(A63=0,"",IF(AND(COUNTA(Raw!DS63:DU63)=0,COUNTA(Raw!BK63:BQ63)=0),"",IF(AND(COUNTIF(Raw!BK63:BQ63,1)&gt;0,COUNTA(Raw!DS63:DU63)&gt;0),"",IF(AND(COUNTIF(Raw!BK63:BQ63,1)=0,COUNTA(Raw!DS63:DU63)=0),"",1))))</f>
        <v/>
      </c>
      <c r="R63" s="19" t="str">
        <f>IF(A63=0,"",IF(AND(ISBLANK(Raw!AT63),ISBLANK(Raw!EJ63)),"",IF(AND(Raw!AT63&gt;0,ISBLANK(Raw!EJ63)=FALSE,Raw!EJ63&gt;=0,Raw!EJ63&lt;=7),"",IF(AND(Raw!AT63=0,ISBLANK(Raw!EJ63)),"",1))))</f>
        <v/>
      </c>
      <c r="S63" t="str">
        <f>IF(A63=0,"",IF(AND(ISBLANK(Raw!AS63),ISBLANK(Raw!EK63)),"",IF(AND(Raw!AS63&gt;0,ISBLANK(Raw!EK63)=FALSE),"",IF(AND(Raw!AS63=0,ISBLANK(Raw!EK63)),"",1))))</f>
        <v/>
      </c>
      <c r="T63" s="19" t="str">
        <f>IF(A63=0,"",IF(AND(ISBLANK(Raw!AT63),COUNTA(Raw!EL63:EQ63)=0),"",IF(AND(Raw!AT63&gt;0,COUNTA(Raw!EL63:EQ63)&gt;0),"",IF(AND(Raw!AT63=0,COUNTA(Raw!EL63:EQ63)=0),"",1))))</f>
        <v/>
      </c>
      <c r="U63" t="str">
        <f>IF(A63=0,"",IF(AND(ISBLANK(Raw!AT63),COUNTA(Raw!ER63:EU63)=0),"",IF(AND(Raw!AT63&gt;0,COUNTA(Raw!ER63:EU63)&gt;0),"",IF(AND(Raw!AT63=0,COUNTA(Raw!ER63:EU63)=0),"",1))))</f>
        <v/>
      </c>
      <c r="V63" t="str">
        <f>IF(A63=0,"",IF(AND(ISBLANK(Raw!AS63),COUNTA(Raw!EV63:FA63)=0),"",IF(AND(Raw!AS63&gt;0,COUNTA(Raw!EV63:FA63)&gt;0),"",IF(AND(Raw!AS63=0,COUNTA(Raw!EV63:FA63)=0),"",1))))</f>
        <v/>
      </c>
      <c r="W63" t="str">
        <f>IF(A63=0,"",IF(AND(ISBLANK(Raw!AS63),COUNTA(Raw!FB63:FE63)=0),"",IF(AND(Raw!AS63&gt;0,COUNTA(Raw!FB63:FE63)&gt;0),"",IF(AND(Raw!AS63=0,COUNTA(Raw!FB63:FE63)=0),"",1))))</f>
        <v/>
      </c>
      <c r="X63" t="str">
        <f>IF(A63=0,"",IF(AND(ISBLANK(Raw!AT63),COUNTA(Raw!FF63:FI63)=0),"",IF(AND(Raw!AT63&gt;0,COUNTA(Raw!FF63:FI63)&gt;0),"",IF(AND(Raw!AT63=0,COUNTA(Raw!FF63:FI63)=0),"",1))))</f>
        <v/>
      </c>
      <c r="Y63" t="str">
        <f>IF(A63=0,"",IF(AND(ISBLANK(Raw!AS63),COUNTA(Raw!FJ63:FM63)=0),"",IF(AND(Raw!AS63&gt;0,COUNTA(Raw!FJ63:FM63)&gt;0),"",IF(AND(Raw!AS63=0,COUNTA(Raw!FJ63:FM63)=0),"",1))))</f>
        <v/>
      </c>
      <c r="Z63" t="str">
        <f>IF(A63=0,"",IF(AND(COUNTA(Raw!FN63:FT63)=0,ISBLANK(Raw!FU63)),"",IF(AND(COUNTIF(Raw!FN63:FT63,1)&gt;0,ISBLANK(Raw!FU63)=FALSE),"",IF(AND(COUNTIF(Raw!FN63:FT63,1)=0,ISBLANK(Raw!FU63)),"",1))))</f>
        <v/>
      </c>
      <c r="AA63" s="19" t="str">
        <f>IF(A63=0,"",IF(AND(ISBLANK(Raw!BI63),COUNTA(Raw!FV63:GH63)=0),"",IF(AND(Raw!BI63&lt;&gt;1,COUNTIF(Raw!FV63:GH63,6)=0),"",IF(Raw!BI63=1,"",1))))</f>
        <v/>
      </c>
      <c r="AB63" t="str">
        <f>IF(A63=0,"",IF(AND(ISBLANK(Raw!GI63),COUNTA(Raw!GJ63:GQ63)=0),"",IF(AND(Raw!GI63=1,COUNTA(Raw!GJ63:GQ63)&gt;0),"",IF(AND(Raw!GI63=2,COUNTA(Raw!GJ63:GQ63)=0),"",1))))</f>
        <v/>
      </c>
      <c r="AC63" s="19" t="str">
        <f>IF(A63=0,"",IF(AND(COUNTA(Raw!GY63:HF63)=0,ISBLANK(Raw!HG63)),"",IF(AND(OR(COUNTIF(Raw!GY63:HE63,1)&gt;0,COUNTIF(Raw!GY63:HE63,2)&gt;0),ISBLANK(Raw!HG63)=FALSE),"",IF(AND(COUNTA(Raw!GY63:HF63)&gt;0,ISBLANK(Raw!HG63),COUNTIF(Raw!GY63:HE63,1)=0,COUNTIF(Raw!GY63:HE63,2)=0),"",1))))</f>
        <v/>
      </c>
      <c r="AD63" s="19" t="str">
        <f>IF(A63=0,"",IF(COUNTA(Raw!HU63:IB63)=0,"",IF(AND(Raw!AK63&lt;&gt;2,COUNTIF(Raw!HU63:IA63,2)=0,COUNTIF(Raw!HU63:IA63,3)=0),"",IF(Raw!AK63=2,"",1))))</f>
        <v/>
      </c>
      <c r="AE63" s="19" t="str">
        <f>IF(A63=0,"",IF(AND(Raw!AK63=2,ISBLANK(Raw!IC63)=FALSE),"",IF(AND(Raw!AK63&lt;&gt;2,ISBLANK(Raw!IC63)),"",1)))</f>
        <v/>
      </c>
      <c r="AF63" s="19" t="str">
        <f>IF(A63=0,"",IF(COUNTA(Raw!ID63:IF63)=0,"",IF(AND(MATCH(2023-Raw!ID63,Code!$A$3:$A$12,1)=Raw!IF63,2023-Raw!ID63=Raw!IE63),"",1)))</f>
        <v/>
      </c>
      <c r="AG63" s="19" t="str">
        <f>IF(A63=0,"",IF(COUNTA(Raw!IG63:II63)=0,"",IF(AND(Raw!IG63=4,ISBLANK(Raw!II63)=FALSE),"",IF(AND(Raw!IG63&lt;&gt;4,ISBLANK(Raw!II63)),"",1))))</f>
        <v/>
      </c>
      <c r="AH63" s="19" t="str">
        <f>IF(A63=0,"",IF(COUNTA(Raw!IJ63:IM63)=0,"",IF(AND(Raw!IJ63=1,ISBLANK(Raw!IK63)=FALSE),"",IF(AND(Raw!IJ63=2,COUNTA(Raw!IK63:IM63)&gt;0),"",1))))</f>
        <v/>
      </c>
      <c r="AI63" s="19" t="str">
        <f>IF(A63=0,"",IF(COUNTA(Raw!IK63:IM63)=0,"",IF(AND(Raw!IK63=1,ISBLANK(Raw!IL63)=FALSE),"",IF(AND(Raw!IK63=2,COUNTA(Raw!IL63:IM63)=0),"",1))))</f>
        <v/>
      </c>
      <c r="AJ63" s="19" t="str">
        <f>IF(A63=0,"",IF(COUNTA(Raw!JD63:JJ63)=0,"",IF(AND(Raw!JD63&gt;600,COUNTA(Raw!JE63:JI63)&gt;0),"",IF(AND(Raw!JD63&lt;=600,COUNTA(Raw!JE63:JJ63)=0),"",1))))</f>
        <v/>
      </c>
      <c r="AK63" s="19" t="str">
        <f>IF(A63=0,"",IF(COUNTA(Raw!JK63:KA63)=0,"",IF(AND(Raw!JK63=1,COUNTA(Raw!JM63:JV63)&gt;0),"",IF(AND(Raw!JK63=3,COUNTA(Raw!JM63:JV63)&gt;0,COUNTA(Raw!JW63:KA63)=0),"",IF(AND(ISBLANK(Raw!JK63)=FALSE,Raw!JK63&lt;&gt;1,Raw!JK63&lt;&gt;3,COUNTA(Raw!JM63:KA63)=0),"",1)))))</f>
        <v/>
      </c>
      <c r="AL63" s="19" t="str">
        <f>IF(A63=0,"",IF(COUNTA(Raw!JW63:KA63)=0,"",IF(AND(COUNTIF(Raw!JW63:JZ63,4)=0,COUNTA(Raw!JW63:JZ63)&gt;0,ISBLANK(Raw!KA63)=FALSE),"",IF(AND(COUNTIF(Raw!JW63:KA63,4)&gt;0,ISBLANK(Raw!KA63)),"",1))))</f>
        <v/>
      </c>
      <c r="AM63" s="19" t="str">
        <f>IF(A63=0,"",IF(COUNTA(Raw!KT63:KU63)=0,"",IF(AND(Raw!KT63=1,ISBLANK(Raw!KU63)=FALSE),"",IF(AND(Raw!KT63=2,ISBLANK(Raw!KU63)),"",1))))</f>
        <v/>
      </c>
      <c r="AN63" s="19" t="str">
        <f>IF(A63=0,"",IF(COUNTA(Raw!KX63:LF63)=0,"",IF(AND(COUNTIF(Raw!KX63:LB63,5)=1,COUNTA(Raw!KX63:LB63)=1,COUNTA(Raw!LC63:LF63)=0),"",IF(AND(COUNTIF(Raw!KX63:LB63,5)=0,COUNTA(Raw!KX63:LB63)&gt;0,COUNTA(Raw!LC63:LF63)&gt;0),"",1))))</f>
        <v/>
      </c>
      <c r="AO63" s="19" t="str">
        <f>IF(A63=0,"",IF(COUNTA(Raw!LM63:LU63)=0,"",IF(AND(Raw!LM63=1,ISBLANK(Raw!LN63)=FALSE,COUNTA(Raw!LO63:LU63)&gt;0),"",IF(AND(Raw!LM63=2,COUNTA(Raw!LN63:LU63)=0),"",1))))</f>
        <v/>
      </c>
      <c r="AP63" s="19" t="str">
        <f>IF(A63=0,"",IF(COUNTA(Raw!MY63:OG63)=0,"",IF(AND(Raw!MY63=2,COUNTA(Raw!MZ63:OG63)=0),"",IF(AND(Raw!MY63=1,COUNTA(Raw!MZ63:OG63)&gt;0),"",1))))</f>
        <v/>
      </c>
      <c r="AQ63" s="19" t="str">
        <f>IF(A63=0,"",IF(COUNTA(Raw!NC63:NW63)=0,"",IF(AND(COUNTIF(Raw!NC63:NG63,3)&gt;0,COUNTA(Raw!NH63:NQ63)&gt;0),"",IF(AND(COUNTA(Raw!NC63:NG63)&gt;0,COUNTIF(Raw!NC63:NG63,3)=0,COUNTA(Raw!NH63:NW63)=0),"",1))))</f>
        <v/>
      </c>
      <c r="AR63" s="19" t="str">
        <f>IF(A63=0,"",IF(COUNTA(Raw!NH63:NW63)=0,"",IF(AND(COUNTIF(Raw!NH63:NQ63,10)&gt;0,COUNTA(Raw!NR63:NW63)&gt;0),"",IF(AND(COUNTA(Raw!NH63:NQ63)&gt;0,COUNTIF(Raw!NH63:NQ63,10)=0,COUNTA(Raw!NR63:NY63)=0),"",1))))</f>
        <v/>
      </c>
      <c r="AS63" s="19" t="str">
        <f>IF(A63=0,"",IF(COUNTA(Raw!NY63:OG63)=0,"",IF(AND(Raw!NY63=1,COUNTA(Raw!NZ63:OG63)&gt;0),"",IF(AND(Raw!NY63=2,COUNTA(Raw!NZ63:OG63)=0),"",1))))</f>
        <v/>
      </c>
      <c r="AT63" s="19" t="str">
        <f>IF(A63=0,"",IF(COUNTA(Raw!OH63:OY63)=0,"",IF(AND(Raw!OH63=1,COUNTA(Raw!OI63:OY63)&gt;0),"",IF(AND(Raw!OH63=2,COUNTA(Raw!OI63:OY63)=0),"",1))))</f>
        <v/>
      </c>
      <c r="AU63" s="19" t="str">
        <f>IF(A63=0,"",IF(COUNTA(Raw!PR63:QB63)=0,"",
IF(AND(OR(AND(COUNTIF(Raw!PR63:QB63,1)=1,COUNTA(Raw!QI63:QY63)&gt;0),AND(COUNTIF(Raw!PR63:QB63,1)=0,COUNTA(Raw!QI63:QY63)=0)),OR(AND(COUNTIF(Raw!PR63:QB63,2)=1,COUNTA(Raw!QZ63:RP63)&gt;0),AND(COUNTIF(Raw!PR63:QB63,2)=0,COUNTA(Raw!QZ63:RP63)=0)),OR(AND(COUNTIF(Raw!PR63:QB63,3)=1,COUNTA(Raw!RQ63:SG63)&gt;0),AND(COUNTIF(Raw!PR63:QB63,3)=0,COUNTA(Raw!RQ63:SG63)=0)),OR(AND(COUNTIF(Raw!PR63:QB63,4)=1,COUNTA(Raw!SH63:ST63)&gt;0),AND(COUNTIF(Raw!PR63:QB63,4)=0,COUNTA(Raw!SH63:ST63)=0)),OR(AND(COUNTIF(Raw!PR63:QB63,5)=1,COUNTA(Raw!SU63:TG63)&gt;0),AND(COUNTIF(Raw!PR63:QB63,5)=0,COUNTA(Raw!SU63:TG63)=0)),OR(AND(COUNTIF(Raw!PR63:QB63,6)=1,COUNTA(Raw!TH63:TT63)&gt;0),AND(COUNTIF(Raw!PR63:QB63,6)=0,COUNTA(Raw!TH63:TT63)=0)),OR(AND(COUNTIF(Raw!PR63:QB63,7)=1,COUNTA(Raw!TU63:UI63)&gt;0),AND(COUNTIF(Raw!PR63:QB63,7)=0,COUNTA(Raw!TU63:UI63)=0)),OR(AND(COUNTIF(Raw!PR63:QB63,8)=1,COUNTA(Raw!UJ63:UV63)&gt;0),AND(COUNTIF(Raw!PR63:QB63,8)=0,COUNTA(Raw!UJ63:UV63)=0)),OR(AND(COUNTIF(Raw!PR63:QB63,9)=1,COUNTA(Raw!UW63:VG63)&gt;0),AND(COUNTIF(Raw!PR63:QB63,9)=0,COUNTA(Raw!UW63:VG63)=0)),OR(AND(COUNTIF(Raw!PR63:QB63,10)=1,COUNTA(Raw!VH63:VP63)&gt;0),AND(COUNTIF(Raw!PR63:QB63,10)=0,COUNTA(Raw!VH63:VP63)=0)),OR(AND(COUNTIF(Raw!PR63:QB63,11)=1,COUNTA(Raw!VQ63:WK63)&gt;0),AND(COUNTIF(Raw!PR63:QB63,11)=0,COUNTA(Raw!VQ63:WK63)=0))),"",1)))</f>
        <v/>
      </c>
      <c r="AV63" s="19" t="str">
        <f>IF(A63=0,"",IF(COUNTA(Raw!QI63:QY63)=0,"",IF(AND(OR(AND(Raw!QI63=4,COUNTIF(Raw!QR63:QY63,1)=0),Raw!QI63&lt;&gt;4),OR(AND(Raw!QJ63=4,COUNTIF(Raw!QR63:QY63,2)=0),Raw!QJ63&lt;&gt;4),OR(AND(Raw!QK63=4,COUNTIF(Raw!QR63:QY63,3)=0),Raw!QK63&lt;&gt;4),OR(AND(Raw!QL63=4,COUNTIF(Raw!QR63:QY63,4)=0),Raw!QL63&lt;&gt;4),OR(AND(Raw!QM63=4,COUNTIF(Raw!QR63:QY63,5)=0),Raw!QM63&lt;&gt;4),OR(AND(Raw!QN63=4,COUNTIF(Raw!QR63:QY63,6)=0),Raw!QN63&lt;&gt;4),OR(AND(Raw!QO63=4,COUNTIF(Raw!QR63:QY63,7)=0),Raw!QO63&lt;&gt;4),OR(AND(Raw!QP63=4,COUNTIF(Raw!QR63:QY63,8)=0),Raw!QP63&lt;&gt;4)),"",1)))</f>
        <v/>
      </c>
      <c r="AW63" t="str">
        <f>IF(A63=0,"",IF(COUNTA(Raw!QZ63:RP63)=0,"",IF(AND(OR(AND(Raw!QZ63=4,COUNTIF(Raw!RI63:RP63,1)=0),Raw!QZ63&lt;&gt;4),OR(AND(Raw!RA63=4,COUNTIF(Raw!RI63:RP63,2)=0),Raw!RA63&lt;&gt;4),OR(AND(Raw!RB63=4,COUNTIF(Raw!RI63:RP63,3)=0),Raw!RB63&lt;&gt;4),OR(AND(Raw!RC63=4,COUNTIF(Raw!RI63:RP63,4)=0),Raw!RC63&lt;&gt;4),OR(AND(Raw!RD63=4,COUNTIF(Raw!RI63:RP63,5)=0),Raw!RD63&lt;&gt;4),OR(AND(Raw!RE63=4,COUNTIF(Raw!RI63:RP63,6)=0),Raw!RE63&lt;&gt;4),OR(AND(Raw!RF63=4,COUNTIF(Raw!RI63:RP63,7)=0),Raw!RF63&lt;&gt;4),OR(AND(Raw!RG63=4,COUNTIF(Raw!RI63:RP63,8)=0),Raw!RG63&lt;&gt;4)),"",1)))</f>
        <v/>
      </c>
      <c r="AX63" t="str">
        <f>IF(A63=0,"",IF(COUNTA(Raw!RQ63:SG63)=0,"",IF(AND(OR(AND(Raw!RQ63=4,COUNTIF(Raw!RZ63:SG63,1)=0),Raw!RQ63&lt;&gt;4),OR(AND(Raw!RR63=4,COUNTIF(Raw!RZ63:SG63,2)=0),Raw!RR63&lt;&gt;4),OR(AND(Raw!RS63=4,COUNTIF(Raw!RZ63:SG63,3)=0),Raw!RS63&lt;&gt;4),OR(AND(Raw!RT63=4,COUNTIF(Raw!RZ63:SG63,4)=0),Raw!RT63&lt;&gt;4),OR(AND(Raw!RU63=4,COUNTIF(Raw!RZ63:SG63,5)=0),Raw!RU63&lt;&gt;4),OR(AND(Raw!RV63=4,COUNTIF(Raw!RZ63:SG63,6)=0),Raw!RV63&lt;&gt;4),OR(AND(Raw!RW63=4,COUNTIF(Raw!RZ63:SG63,7)=0),Raw!RW63&lt;&gt;4),OR(AND(Raw!RX63=4,COUNTIF(Raw!RZ63:SG63,8)=0),Raw!RX63&lt;&gt;4)),"",1)))</f>
        <v/>
      </c>
      <c r="AY63" t="str">
        <f>IF(A63=0,"",IF(COUNTA(Raw!SH63:ST63)=0,"",IF(AND(OR(AND(Raw!SH63=4,COUNTIF(Raw!SO63:ST63,1)=0),Raw!SH63&lt;&gt;4),OR(AND(Raw!SI63=4,COUNTIF(Raw!SO63:ST63,2)=0),Raw!SI63&lt;&gt;4),OR(AND(Raw!SJ63=4,COUNTIF(Raw!SO63:ST63,3)=0),Raw!SJ63&lt;&gt;4),OR(AND(Raw!SK63=4,COUNTIF(Raw!SO63:ST63,4)=0),Raw!SK63&lt;&gt;4),OR(AND(Raw!SL63=4,COUNTIF(Raw!SO63:ST63,5)=0),Raw!SL63&lt;&gt;4),OR(AND(Raw!SM63=4,COUNTIF(Raw!SO63:ST63,6)=0),Raw!SM63&lt;&gt;4)),"",1)))</f>
        <v/>
      </c>
      <c r="AZ63" t="str">
        <f>IF(A63=0,"",IF(COUNTA(Raw!SU63:TG63)=0,"",IF(AND(OR(AND(Raw!SU63=4,COUNTIF(Raw!TB63:TG63,1)=0),Raw!SU63&lt;&gt;4),OR(AND(Raw!SV63=4,COUNTIF(Raw!TB63:TG63,2)=0),Raw!SV63&lt;&gt;4),OR(AND(Raw!SW63=4,COUNTIF(Raw!TB63:TG63,3)=0),Raw!SW63&lt;&gt;4),OR(AND(Raw!SX63=4,COUNTIF(Raw!TB63:TG63,4)=0),Raw!SX63&lt;&gt;4),OR(AND(Raw!SY63=4,COUNTIF(Raw!TB63:TG63,5)=0),Raw!SY63&lt;&gt;4),OR(AND(Raw!SZ63=4,COUNTIF(Raw!TB63:TG63,6)=0),Raw!SZ63&lt;&gt;4)),"",1)))</f>
        <v/>
      </c>
      <c r="BA63" t="str">
        <f>IF(A63=0,"",IF(COUNTA(Raw!TH63:TT63)=0,"",IF(AND(OR(AND(Raw!TH63=4,COUNTIF(Raw!TO63:TT63,1)=0),Raw!TH63&lt;&gt;4),OR(AND(Raw!TI63=4,COUNTIF(Raw!TO63:TT63,2)=0),Raw!TI63&lt;&gt;4),OR(AND(Raw!TJ63=4,COUNTIF(Raw!TO63:TT63,3)=0),Raw!TJ63&lt;&gt;4),OR(AND(Raw!TK63=4,COUNTIF(Raw!TO63:TT63,4)=0),Raw!TK63&lt;&gt;4),OR(AND(Raw!TL63=4,COUNTIF(Raw!TO63:TT63,5)=0),Raw!TL63&lt;&gt;4),OR(AND(Raw!TM63=4,COUNTIF(Raw!TO63:TT63,6)=0),Raw!TM63&lt;&gt;4)),"",1)))</f>
        <v/>
      </c>
      <c r="BB63" t="str">
        <f>IF(A63=0,"",IF(COUNTA(Raw!TU63:UI63)=0,"",IF(AND(OR(AND(Raw!TU63=4,COUNTIF(Raw!UC63:UI63,1)=0),Raw!TU63&lt;&gt;4),OR(AND(Raw!TV63=4,COUNTIF(Raw!UC63:UI63,2)=0),Raw!TV63&lt;&gt;4),OR(AND(Raw!TW63=4,COUNTIF(Raw!UC63:UI63,3)=0),Raw!TW63&lt;&gt;4),OR(AND(Raw!TX63=4,COUNTIF(Raw!UC63:UI63,4)=0),Raw!TX63&lt;&gt;4),OR(AND(Raw!TY63=4,COUNTIF(Raw!UC63:UI63,5)=0),Raw!TY63&lt;&gt;4),OR(AND(Raw!TZ63=4,COUNTIF(Raw!UC63:UI63,6)=0),Raw!TZ63&lt;&gt;4),OR(AND(Raw!UA63=4,COUNTIF(Raw!UC63:UI63,7)=0),Raw!UA63&lt;&gt;4)),"",1)))</f>
        <v/>
      </c>
      <c r="BC63" t="str">
        <f>IF(A63=0,"",IF(COUNTA(Raw!UJ63:UV63)=0,"",IF(AND(OR(AND(Raw!UJ63=4,COUNTIF(Raw!UQ63:UV63,1)=0),Raw!UJ63&lt;&gt;4),OR(AND(Raw!UK63=4,COUNTIF(Raw!UQ63:UV63,2)=0),Raw!UK63&lt;&gt;4),OR(AND(Raw!UL63=4,COUNTIF(Raw!UQ63:UV63,3)=0),Raw!UL63&lt;&gt;4),OR(AND(Raw!UM63=4,COUNTIF(Raw!UQ63:UV63,4)=0),Raw!UM63&lt;&gt;4),OR(AND(Raw!UN63=4,COUNTIF(Raw!UQ63:UV63,5)=0),Raw!UN63&lt;&gt;4),OR(AND(Raw!UO63=4,COUNTIF(Raw!UQ63:UV63,6)=0),Raw!UO63&lt;&gt;4)),"",1)))</f>
        <v/>
      </c>
      <c r="BD63" t="str">
        <f>IF(A63=0,"",IF(COUNTA(Raw!UW63:VG63)=0,"",IF(AND(OR(AND(Raw!UW63=4,COUNTIF(Raw!VC63:VG63,1)=0),Raw!UW63&lt;&gt;4),OR(AND(Raw!UX63=4,COUNTIF(Raw!VC63:VG63,2)=0),Raw!UX63&lt;&gt;4),OR(AND(Raw!UY63=4,COUNTIF(Raw!VC63:VG63,3)=0),Raw!UY63&lt;&gt;4),OR(AND(Raw!UZ63=4,COUNTIF(Raw!VC63:VG63,4)=0),Raw!UZ63&lt;&gt;4),OR(AND(Raw!VA63=4,COUNTIF(Raw!VC63:VG63,5)=0),Raw!VA63&lt;&gt;4)),"",1)))</f>
        <v/>
      </c>
      <c r="BE63" t="str">
        <f>IF(A63=0,"",IF(COUNTA(Raw!VH63:VP63)=0,"",
IF(AND(
OR(AND(Raw!VH63=4,COUNTIF(Raw!VM63:VP63,1)=0),Raw!VH63&lt;&gt;4),
OR(AND(Raw!VI63=4,COUNTIF(Raw!VM63:VP63,2)=0),Raw!VI63&lt;&gt;4),
OR(AND(Raw!VJ63=4,COUNTIF(Raw!VM63:VP63,3)=0),Raw!VJ63&lt;&gt;4),
OR(AND(Raw!VK63=4,COUNTIF(Raw!VM63:VP63,4)=0),Raw!VK63&lt;&gt;4)
),"",1)))</f>
        <v/>
      </c>
      <c r="BF63" t="str">
        <f>IF(A63=0,"",IF(COUNTA(Raw!VQ63:WK63)=0,"",
IF(AND(
OR(AND(Raw!VQ63=4,COUNTIF(Raw!WB63:WK63,1)=0),Raw!VQ63&lt;&gt;4),
OR(AND(Raw!VR63=4,COUNTIF(Raw!WB63:WK63,2)=0),Raw!VR63&lt;&gt;4),
OR(AND(Raw!VS63=4,COUNTIF(Raw!WB63:WK63,3)=0),Raw!VS63&lt;&gt;4),
OR(AND(Raw!VT63=4,COUNTIF(Raw!WB63:WK63,4)=0),Raw!VT63&lt;&gt;4),
OR(AND(Raw!VU63=4,COUNTIF(Raw!WB63:WK63,5)=0),Raw!VU63&lt;&gt;4),
OR(AND(Raw!VV63=4,COUNTIF(Raw!WB63:WK63,6)=0),Raw!VV63&lt;&gt;4),
OR(AND(Raw!VW63=4,COUNTIF(Raw!WB63:WK63,7)=0),Raw!VW63&lt;&gt;4),
OR(AND(Raw!VX63=4,COUNTIF(Raw!WB63:WK63,8)=0),Raw!VX63&lt;&gt;4),
OR(AND(Raw!VY63=4,COUNTIF(Raw!WB63:WK63,9)=0),Raw!VX63&lt;&gt;4),
OR(AND(Raw!VZ63=4,COUNTIF(Raw!WB63:WK63,10)=0),Raw!VZ63&lt;&gt;4)
),"",1)))</f>
        <v/>
      </c>
      <c r="BG63" t="str">
        <f>IF(A63=0,"",IF(COUNTA(Raw!WL63:XB63)=0,"",
IF(AND(
OR(AND(Raw!WL63=4,COUNTIF(Raw!WU63:XB63,1)=0),Raw!WL63&lt;&gt;4),
OR(AND(Raw!WM63=4,COUNTIF(Raw!WU63:XB63,2)=0),Raw!WM63&lt;&gt;4),
OR(AND(Raw!WN63=4,COUNTIF(Raw!WU63:XB63,3)=0),Raw!WN63&lt;&gt;4),
OR(AND(Raw!WO63=4,COUNTIF(Raw!WU63:XB63,4)=0),Raw!WO63&lt;&gt;4),
OR(AND(Raw!WP63=4,COUNTIF(Raw!WU63:XB63,5)=0),Raw!WP63&lt;&gt;4),
OR(AND(Raw!WQ63=4,COUNTIF(Raw!WU63:XB63,6)=0),Raw!WQ63&lt;&gt;4),
OR(AND(Raw!WR63=4,COUNTIF(Raw!WU63:XB63,7)=0),Raw!WR63&lt;&gt;4),
OR(AND(Raw!WS63=4,COUNTIF(Raw!WU63:XB63,8)=0),Raw!WS63&lt;&gt;4)
),"",1)))</f>
        <v/>
      </c>
      <c r="BH63" t="str">
        <f>IF(A63=0,"",IF(COUNTA(Raw!XC63:XK63)=0,"",
IF(AND(
OR(AND(Raw!XC63=4,COUNTIF(Raw!XH63:XK63,1)=0),Raw!XC63&lt;&gt;4),
OR(AND(Raw!XD63=4,COUNTIF(Raw!XH63:XK63,2)=0),Raw!XD63&lt;&gt;4),
OR(AND(Raw!XE63=4,COUNTIF(Raw!XH63:XK63,3)=0),Raw!XE63&lt;&gt;4),
OR(AND(Raw!XF63=4,COUNTIF(Raw!XH63:XK63,4)=0),Raw!XF63&lt;&gt;4)
),"",1)))</f>
        <v/>
      </c>
      <c r="BI63" t="str">
        <f>IF(A63=0,"",IF(COUNTA(Raw!XL63:XT63)=0,"",
IF(AND(
OR(AND(Raw!XL63=4,COUNTIF(Raw!XQ63:XT63,1)=0),Raw!XL63&lt;&gt;4),
OR(AND(Raw!XM63=4,COUNTIF(Raw!XQ63:XT63,2)=0),Raw!XM63&lt;&gt;4),
OR(AND(Raw!XN63=4,COUNTIF(Raw!XQ63:XT63,3)=0),Raw!XN63&lt;&gt;4),
OR(AND(Raw!XO63=4,COUNTIF(Raw!XQ63:XT63,4)=0),Raw!XO63&lt;&gt;4)
),"",1)))</f>
        <v/>
      </c>
      <c r="BJ63" t="str">
        <f>IF(A63=0,"",IF(COUNTA(Raw!XU63:YI63)=0,"",
IF(AND(
OR(AND(Raw!XU63=4,COUNTIF(Raw!YC63:YI63,1)=0),Raw!XU63&lt;&gt;4),
OR(AND(Raw!XV63=4,COUNTIF(Raw!YC63:YI63,2)=0),Raw!XV63&lt;&gt;4),
OR(AND(Raw!XW63=4,COUNTIF(Raw!YC63:YI63,3)=0),Raw!XW63&lt;&gt;4),
OR(AND(Raw!XX63=4,COUNTIF(Raw!YC63:YI63,4)=0),Raw!XX63&lt;&gt;4),
OR(AND(Raw!XY63=4,COUNTIF(Raw!YC63:YI63,5)=0),Raw!XY63&lt;&gt;4),
OR(AND(Raw!XZ63=4,COUNTIF(Raw!YC63:YI63,6)=0),Raw!XZ63&lt;&gt;4),
OR(AND(Raw!YA63=4,COUNTIF(Raw!YC63:YI63,7)=0),Raw!YA63&lt;&gt;4)
),"",1)))</f>
        <v/>
      </c>
      <c r="BK63" t="str">
        <f>IF(A63=0,"",IF(COUNTA(Raw!YJ63:YR63)=0,"",
IF(AND(
OR(AND(Raw!YJ63=4,COUNTIF(Raw!YO63:YR63,1)=0),Raw!YJ63&lt;&gt;4),
OR(AND(Raw!YK63=4,COUNTIF(Raw!YO63:YR63,2)=0),Raw!YK63&lt;&gt;4),
OR(AND(Raw!YL63=4,COUNTIF(Raw!YO63:YR63,3)=0),Raw!YL63&lt;&gt;4),
OR(AND(Raw!YM63=4,COUNTIF(Raw!YO63:YR63,4)=0),Raw!YM63&lt;&gt;4)
),"",1)))</f>
        <v/>
      </c>
      <c r="BL63" t="str">
        <f>IF(A63=0,"",IF(COUNTA(Raw!YS63:YU63)=0,"",IF(AND(Raw!YS63=4,ISBLANK(Raw!YU63)),"",IF(AND(Raw!YS63&lt;&gt;4,ISBLANK(Raw!YU63)=FALSE),"",1))))</f>
        <v/>
      </c>
    </row>
    <row r="64" spans="1:64">
      <c r="A64" s="20">
        <f>Raw!A64</f>
        <v>0</v>
      </c>
      <c r="B64" s="19" t="str">
        <f>IF(A64=0,"",IF(AND(Raw!AC64=1,COUNTA(Raw!AR64:IC64)&gt;0,COUNTA(Raw!ID64:YU64)=0),"",IF(AND(Raw!AC64=2,COUNTA(Raw!AR64:IC64)=0,COUNTA(Raw!ID64:MV64)&gt;0,COUNTA(Raw!MW64:YU64)=0),"",IF(AND(Raw!AC64=3,COUNTA(Raw!AP64:MV64)=0,COUNTA(Raw!MW64:YU64)&gt;0),"",1))))</f>
        <v/>
      </c>
      <c r="C64" s="19" t="str">
        <f>IF(A64=0,"",IF(AND(Raw!AK64=1,ISBLANK(Raw!AM64)=FALSE,ISBLANK(Raw!AO64)),"",IF(AND(Raw!AK64=2,ISBLANK(Raw!AM64),ISBLANK(Raw!AO64)=FALSE),"",1)))</f>
        <v/>
      </c>
      <c r="D64" s="19" t="str">
        <f>IF(A64=0,"",IF(COUNTA(Raw!AS64:AZ64)=0,"",IF(AND(Raw!AS64+Raw!AT64=100,Raw!AU64+Raw!AV64=100,Raw!AW64+Raw!AX64=100,Raw!AY64+Raw!AZ64=100),"",1)))</f>
        <v/>
      </c>
      <c r="E64" s="19" t="str">
        <f>IF(A64=0,"",IF(ISBLANK(Raw!AQ64),"",IF(Raw!AQ64=1,"",1)))</f>
        <v/>
      </c>
      <c r="F64" s="19" t="str">
        <f>IF(A64=0,"",IF(ISBLANK(Raw!AR64),"",IF(AND(Raw!AR64&gt;=0,Raw!AR64&lt;=100),"",1)))</f>
        <v/>
      </c>
      <c r="G64" s="19" t="str">
        <f>IF(A64=0,"",IF(AND(ISBLANK(Raw!BA64),ISBLANK(Raw!AS64)),"",IF(AND(Raw!AS64&gt;0,ISBLANK(Raw!BA64)=FALSE),"",1)))</f>
        <v/>
      </c>
      <c r="H64" s="19" t="str">
        <f>IF(A64=0,"",IF(COUNTA(Raw!BA64:BH64)=0,"",IF(AND(Raw!BA64=0,COUNTA(Raw!BB64:BH64)=0),"",IF(AND(Raw!BA64&gt;0,COUNTA(Raw!BB64:BH64)&gt;0),"",1))))</f>
        <v/>
      </c>
      <c r="I64" s="19" t="str">
        <f>IF(A64=0,"",IF(AND(ISBLANK(Raw!BI64),ISBLANK(Raw!BJ64)),"",IF(AND(Raw!BI64=1,ISBLANK(Raw!BJ64)=FALSE),"",IF(AND(Raw!BI64=2,ISBLANK(Raw!BJ64)),"",1))))</f>
        <v/>
      </c>
      <c r="J64" s="19" t="str">
        <f>IF(A64=0,"",IF(AND(ISBLANK(Raw!AT64),COUNTBLANK(Raw!BK64:BQ64)),"",IF(AND(Raw!AT64&gt;0,COUNTA(Raw!BK64:BQ64)&gt;0),"",IF(AND(Raw!AT64=0,COUNTA(Raw!BK64:BQ64)=0),"",1))))</f>
        <v/>
      </c>
      <c r="K64" s="19" t="str">
        <f>IF(A64=0,"",IF(AND(ISBLANK(Raw!AS64),COUNTA(Raw!BR64:BX64)=0),"",IF(AND(Raw!AS64&gt;0,COUNTA(Raw!BR64:BX64)&gt;0),"",IF(AND(Raw!AS64=0,COUNTA(Raw!BR64:BX64)=0),"",1))))</f>
        <v/>
      </c>
      <c r="L64" s="19" t="str">
        <f>IF(A64=0,"",IF(AND(COUNTA(Raw!BK64:BX64)=0,COUNTA(Raw!BY64:CH64)=0),"",IF(AND(COUNTIF(Raw!BK64:BX64,1)&gt;0,COUNTA(Raw!BY64:CH64)&gt;0),"",IF(AND(COUNTIF(Raw!BK64:BX64,1)=0,COUNTA(Raw!BY64:CH64)=0),"",1))))</f>
        <v/>
      </c>
      <c r="M64" s="19" t="str">
        <f>IF(A64=0,"",IF(AND(COUNTA(Raw!BK64:BX64)=0,COUNTA(Raw!CI64:CR64)),"",IF(AND(COUNTIF(Raw!BK64:BX64,3)&gt;0,COUNTA(Raw!CI64:CR64)&gt;0),"",IF(AND(COUNTIF(Raw!BK64:BX64,3)=0,COUNTA(Raw!CI64:CR64)=0),"",1))))</f>
        <v/>
      </c>
      <c r="N64" s="19" t="str">
        <f>IF(A64=0,"",IF(COUNTA(Raw!CS64:DF64)=0,"",IF(AND(COUNTIF(Raw!CS64:CV64,1)=1,COUNTA(Raw!CW64:DA64)&gt;0,COUNTA(Raw!DB64:DF64)=0),"",IF(AND(COUNTIF(Raw!CS64:CV64,2)=1,COUNTA(Raw!CW64:DA64)=0,COUNTA(Raw!DB64:DF64)&gt;0),"",IF(AND(COUNTA(Raw!CS64:CV64)&gt;0,COUNTA(Raw!CW64:DF64)=0),"",1)))))</f>
        <v/>
      </c>
      <c r="O64" s="19" t="str">
        <f>IF(A64=0,"",IF(COUNTA(Raw!DG64:DP64)=0,"",IF(AND(COUNTIF(Raw!BK64:BQ64,1)&gt;0,OR(COUNTIF(Raw!DG64:DP64,1)=1,COUNTIF(Raw!DG64:DP64,2)=1,COUNTIF(Raw!DG64:DP64,3)=1)),"",IF(AND(COUNTIF(Raw!BK64:BQ64,1)=0,AND(COUNTIF(Raw!DG64:DP64,1)=0,COUNTIF(Raw!DG64:DP64,2)=0,COUNTIF(Raw!DG64:DP64,3)=0)),"",1))))</f>
        <v/>
      </c>
      <c r="P64" s="19" t="str">
        <f>IF(A64=0,"",IF(COUNTA(Raw!DG64:DR64)=0,"",IF(AND(COUNTIF(Raw!DG64:DP64,4)=1,ISBLANK(Raw!DQ64)=FALSE,ISBLANK(Raw!DR64)),"",IF(AND(COUNTIF(Raw!DG64:DP64,7)=1,ISBLANK(Raw!DQ64),ISBLANK(Raw!DR64)=FALSE),"",IF(AND(COUNTA(Raw!DG64:DP64)&gt;0,COUNTIF(Raw!DG64:DP64,4)=0,COUNTIF(Raw!DG64:DP64,7)=0,COUNTA(Raw!DQ64:DR64)=0),"",1)))))</f>
        <v/>
      </c>
      <c r="Q64" s="19" t="str">
        <f>IF(A64=0,"",IF(AND(COUNTA(Raw!DS64:DU64)=0,COUNTA(Raw!BK64:BQ64)=0),"",IF(AND(COUNTIF(Raw!BK64:BQ64,1)&gt;0,COUNTA(Raw!DS64:DU64)&gt;0),"",IF(AND(COUNTIF(Raw!BK64:BQ64,1)=0,COUNTA(Raw!DS64:DU64)=0),"",1))))</f>
        <v/>
      </c>
      <c r="R64" s="19" t="str">
        <f>IF(A64=0,"",IF(AND(ISBLANK(Raw!AT64),ISBLANK(Raw!EJ64)),"",IF(AND(Raw!AT64&gt;0,ISBLANK(Raw!EJ64)=FALSE,Raw!EJ64&gt;=0,Raw!EJ64&lt;=7),"",IF(AND(Raw!AT64=0,ISBLANK(Raw!EJ64)),"",1))))</f>
        <v/>
      </c>
      <c r="S64" t="str">
        <f>IF(A64=0,"",IF(AND(ISBLANK(Raw!AS64),ISBLANK(Raw!EK64)),"",IF(AND(Raw!AS64&gt;0,ISBLANK(Raw!EK64)=FALSE),"",IF(AND(Raw!AS64=0,ISBLANK(Raw!EK64)),"",1))))</f>
        <v/>
      </c>
      <c r="T64" s="19" t="str">
        <f>IF(A64=0,"",IF(AND(ISBLANK(Raw!AT64),COUNTA(Raw!EL64:EQ64)=0),"",IF(AND(Raw!AT64&gt;0,COUNTA(Raw!EL64:EQ64)&gt;0),"",IF(AND(Raw!AT64=0,COUNTA(Raw!EL64:EQ64)=0),"",1))))</f>
        <v/>
      </c>
      <c r="U64" t="str">
        <f>IF(A64=0,"",IF(AND(ISBLANK(Raw!AT64),COUNTA(Raw!ER64:EU64)=0),"",IF(AND(Raw!AT64&gt;0,COUNTA(Raw!ER64:EU64)&gt;0),"",IF(AND(Raw!AT64=0,COUNTA(Raw!ER64:EU64)=0),"",1))))</f>
        <v/>
      </c>
      <c r="V64" t="str">
        <f>IF(A64=0,"",IF(AND(ISBLANK(Raw!AS64),COUNTA(Raw!EV64:FA64)=0),"",IF(AND(Raw!AS64&gt;0,COUNTA(Raw!EV64:FA64)&gt;0),"",IF(AND(Raw!AS64=0,COUNTA(Raw!EV64:FA64)=0),"",1))))</f>
        <v/>
      </c>
      <c r="W64" t="str">
        <f>IF(A64=0,"",IF(AND(ISBLANK(Raw!AS64),COUNTA(Raw!FB64:FE64)=0),"",IF(AND(Raw!AS64&gt;0,COUNTA(Raw!FB64:FE64)&gt;0),"",IF(AND(Raw!AS64=0,COUNTA(Raw!FB64:FE64)=0),"",1))))</f>
        <v/>
      </c>
      <c r="X64" t="str">
        <f>IF(A64=0,"",IF(AND(ISBLANK(Raw!AT64),COUNTA(Raw!FF64:FI64)=0),"",IF(AND(Raw!AT64&gt;0,COUNTA(Raw!FF64:FI64)&gt;0),"",IF(AND(Raw!AT64=0,COUNTA(Raw!FF64:FI64)=0),"",1))))</f>
        <v/>
      </c>
      <c r="Y64" t="str">
        <f>IF(A64=0,"",IF(AND(ISBLANK(Raw!AS64),COUNTA(Raw!FJ64:FM64)=0),"",IF(AND(Raw!AS64&gt;0,COUNTA(Raw!FJ64:FM64)&gt;0),"",IF(AND(Raw!AS64=0,COUNTA(Raw!FJ64:FM64)=0),"",1))))</f>
        <v/>
      </c>
      <c r="Z64" t="str">
        <f>IF(A64=0,"",IF(AND(COUNTA(Raw!FN64:FT64)=0,ISBLANK(Raw!FU64)),"",IF(AND(COUNTIF(Raw!FN64:FT64,1)&gt;0,ISBLANK(Raw!FU64)=FALSE),"",IF(AND(COUNTIF(Raw!FN64:FT64,1)=0,ISBLANK(Raw!FU64)),"",1))))</f>
        <v/>
      </c>
      <c r="AA64" s="19" t="str">
        <f>IF(A64=0,"",IF(AND(ISBLANK(Raw!BI64),COUNTA(Raw!FV64:GH64)=0),"",IF(AND(Raw!BI64&lt;&gt;1,COUNTIF(Raw!FV64:GH64,6)=0),"",IF(Raw!BI64=1,"",1))))</f>
        <v/>
      </c>
      <c r="AB64" t="str">
        <f>IF(A64=0,"",IF(AND(ISBLANK(Raw!GI64),COUNTA(Raw!GJ64:GQ64)=0),"",IF(AND(Raw!GI64=1,COUNTA(Raw!GJ64:GQ64)&gt;0),"",IF(AND(Raw!GI64=2,COUNTA(Raw!GJ64:GQ64)=0),"",1))))</f>
        <v/>
      </c>
      <c r="AC64" s="19" t="str">
        <f>IF(A64=0,"",IF(AND(COUNTA(Raw!GY64:HF64)=0,ISBLANK(Raw!HG64)),"",IF(AND(OR(COUNTIF(Raw!GY64:HE64,1)&gt;0,COUNTIF(Raw!GY64:HE64,2)&gt;0),ISBLANK(Raw!HG64)=FALSE),"",IF(AND(COUNTA(Raw!GY64:HF64)&gt;0,ISBLANK(Raw!HG64),COUNTIF(Raw!GY64:HE64,1)=0,COUNTIF(Raw!GY64:HE64,2)=0),"",1))))</f>
        <v/>
      </c>
      <c r="AD64" s="19" t="str">
        <f>IF(A64=0,"",IF(COUNTA(Raw!HU64:IB64)=0,"",IF(AND(Raw!AK64&lt;&gt;2,COUNTIF(Raw!HU64:IA64,2)=0,COUNTIF(Raw!HU64:IA64,3)=0),"",IF(Raw!AK64=2,"",1))))</f>
        <v/>
      </c>
      <c r="AE64" s="19" t="str">
        <f>IF(A64=0,"",IF(AND(Raw!AK64=2,ISBLANK(Raw!IC64)=FALSE),"",IF(AND(Raw!AK64&lt;&gt;2,ISBLANK(Raw!IC64)),"",1)))</f>
        <v/>
      </c>
      <c r="AF64" s="19" t="str">
        <f>IF(A64=0,"",IF(COUNTA(Raw!ID64:IF64)=0,"",IF(AND(MATCH(2023-Raw!ID64,Code!$A$3:$A$12,1)=Raw!IF64,2023-Raw!ID64=Raw!IE64),"",1)))</f>
        <v/>
      </c>
      <c r="AG64" s="19" t="str">
        <f>IF(A64=0,"",IF(COUNTA(Raw!IG64:II64)=0,"",IF(AND(Raw!IG64=4,ISBLANK(Raw!II64)=FALSE),"",IF(AND(Raw!IG64&lt;&gt;4,ISBLANK(Raw!II64)),"",1))))</f>
        <v/>
      </c>
      <c r="AH64" s="19" t="str">
        <f>IF(A64=0,"",IF(COUNTA(Raw!IJ64:IM64)=0,"",IF(AND(Raw!IJ64=1,ISBLANK(Raw!IK64)=FALSE),"",IF(AND(Raw!IJ64=2,COUNTA(Raw!IK64:IM64)&gt;0),"",1))))</f>
        <v/>
      </c>
      <c r="AI64" s="19" t="str">
        <f>IF(A64=0,"",IF(COUNTA(Raw!IK64:IM64)=0,"",IF(AND(Raw!IK64=1,ISBLANK(Raw!IL64)=FALSE),"",IF(AND(Raw!IK64=2,COUNTA(Raw!IL64:IM64)=0),"",1))))</f>
        <v/>
      </c>
      <c r="AJ64" s="19" t="str">
        <f>IF(A64=0,"",IF(COUNTA(Raw!JD64:JJ64)=0,"",IF(AND(Raw!JD64&gt;600,COUNTA(Raw!JE64:JI64)&gt;0),"",IF(AND(Raw!JD64&lt;=600,COUNTA(Raw!JE64:JJ64)=0),"",1))))</f>
        <v/>
      </c>
      <c r="AK64" s="19" t="str">
        <f>IF(A64=0,"",IF(COUNTA(Raw!JK64:KA64)=0,"",IF(AND(Raw!JK64=1,COUNTA(Raw!JM64:JV64)&gt;0),"",IF(AND(Raw!JK64=3,COUNTA(Raw!JM64:JV64)&gt;0,COUNTA(Raw!JW64:KA64)=0),"",IF(AND(ISBLANK(Raw!JK64)=FALSE,Raw!JK64&lt;&gt;1,Raw!JK64&lt;&gt;3,COUNTA(Raw!JM64:KA64)=0),"",1)))))</f>
        <v/>
      </c>
      <c r="AL64" s="19" t="str">
        <f>IF(A64=0,"",IF(COUNTA(Raw!JW64:KA64)=0,"",IF(AND(COUNTIF(Raw!JW64:JZ64,4)=0,COUNTA(Raw!JW64:JZ64)&gt;0,ISBLANK(Raw!KA64)=FALSE),"",IF(AND(COUNTIF(Raw!JW64:KA64,4)&gt;0,ISBLANK(Raw!KA64)),"",1))))</f>
        <v/>
      </c>
      <c r="AM64" s="19" t="str">
        <f>IF(A64=0,"",IF(COUNTA(Raw!KT64:KU64)=0,"",IF(AND(Raw!KT64=1,ISBLANK(Raw!KU64)=FALSE),"",IF(AND(Raw!KT64=2,ISBLANK(Raw!KU64)),"",1))))</f>
        <v/>
      </c>
      <c r="AN64" s="19" t="str">
        <f>IF(A64=0,"",IF(COUNTA(Raw!KX64:LF64)=0,"",IF(AND(COUNTIF(Raw!KX64:LB64,5)=1,COUNTA(Raw!KX64:LB64)=1,COUNTA(Raw!LC64:LF64)=0),"",IF(AND(COUNTIF(Raw!KX64:LB64,5)=0,COUNTA(Raw!KX64:LB64)&gt;0,COUNTA(Raw!LC64:LF64)&gt;0),"",1))))</f>
        <v/>
      </c>
      <c r="AO64" s="19" t="str">
        <f>IF(A64=0,"",IF(COUNTA(Raw!LM64:LU64)=0,"",IF(AND(Raw!LM64=1,ISBLANK(Raw!LN64)=FALSE,COUNTA(Raw!LO64:LU64)&gt;0),"",IF(AND(Raw!LM64=2,COUNTA(Raw!LN64:LU64)=0),"",1))))</f>
        <v/>
      </c>
      <c r="AP64" s="19" t="str">
        <f>IF(A64=0,"",IF(COUNTA(Raw!MY64:OG64)=0,"",IF(AND(Raw!MY64=2,COUNTA(Raw!MZ64:OG64)=0),"",IF(AND(Raw!MY64=1,COUNTA(Raw!MZ64:OG64)&gt;0),"",1))))</f>
        <v/>
      </c>
      <c r="AQ64" s="19" t="str">
        <f>IF(A64=0,"",IF(COUNTA(Raw!NC64:NW64)=0,"",IF(AND(COUNTIF(Raw!NC64:NG64,3)&gt;0,COUNTA(Raw!NH64:NQ64)&gt;0),"",IF(AND(COUNTA(Raw!NC64:NG64)&gt;0,COUNTIF(Raw!NC64:NG64,3)=0,COUNTA(Raw!NH64:NW64)=0),"",1))))</f>
        <v/>
      </c>
      <c r="AR64" s="19" t="str">
        <f>IF(A64=0,"",IF(COUNTA(Raw!NH64:NW64)=0,"",IF(AND(COUNTIF(Raw!NH64:NQ64,10)&gt;0,COUNTA(Raw!NR64:NW64)&gt;0),"",IF(AND(COUNTA(Raw!NH64:NQ64)&gt;0,COUNTIF(Raw!NH64:NQ64,10)=0,COUNTA(Raw!NR64:NY64)=0),"",1))))</f>
        <v/>
      </c>
      <c r="AS64" s="19" t="str">
        <f>IF(A64=0,"",IF(COUNTA(Raw!NY64:OG64)=0,"",IF(AND(Raw!NY64=1,COUNTA(Raw!NZ64:OG64)&gt;0),"",IF(AND(Raw!NY64=2,COUNTA(Raw!NZ64:OG64)=0),"",1))))</f>
        <v/>
      </c>
      <c r="AT64" s="19" t="str">
        <f>IF(A64=0,"",IF(COUNTA(Raw!OH64:OY64)=0,"",IF(AND(Raw!OH64=1,COUNTA(Raw!OI64:OY64)&gt;0),"",IF(AND(Raw!OH64=2,COUNTA(Raw!OI64:OY64)=0),"",1))))</f>
        <v/>
      </c>
      <c r="AU64" s="19" t="str">
        <f>IF(A64=0,"",IF(COUNTA(Raw!PR64:QB64)=0,"",
IF(AND(OR(AND(COUNTIF(Raw!PR64:QB64,1)=1,COUNTA(Raw!QI64:QY64)&gt;0),AND(COUNTIF(Raw!PR64:QB64,1)=0,COUNTA(Raw!QI64:QY64)=0)),OR(AND(COUNTIF(Raw!PR64:QB64,2)=1,COUNTA(Raw!QZ64:RP64)&gt;0),AND(COUNTIF(Raw!PR64:QB64,2)=0,COUNTA(Raw!QZ64:RP64)=0)),OR(AND(COUNTIF(Raw!PR64:QB64,3)=1,COUNTA(Raw!RQ64:SG64)&gt;0),AND(COUNTIF(Raw!PR64:QB64,3)=0,COUNTA(Raw!RQ64:SG64)=0)),OR(AND(COUNTIF(Raw!PR64:QB64,4)=1,COUNTA(Raw!SH64:ST64)&gt;0),AND(COUNTIF(Raw!PR64:QB64,4)=0,COUNTA(Raw!SH64:ST64)=0)),OR(AND(COUNTIF(Raw!PR64:QB64,5)=1,COUNTA(Raw!SU64:TG64)&gt;0),AND(COUNTIF(Raw!PR64:QB64,5)=0,COUNTA(Raw!SU64:TG64)=0)),OR(AND(COUNTIF(Raw!PR64:QB64,6)=1,COUNTA(Raw!TH64:TT64)&gt;0),AND(COUNTIF(Raw!PR64:QB64,6)=0,COUNTA(Raw!TH64:TT64)=0)),OR(AND(COUNTIF(Raw!PR64:QB64,7)=1,COUNTA(Raw!TU64:UI64)&gt;0),AND(COUNTIF(Raw!PR64:QB64,7)=0,COUNTA(Raw!TU64:UI64)=0)),OR(AND(COUNTIF(Raw!PR64:QB64,8)=1,COUNTA(Raw!UJ64:UV64)&gt;0),AND(COUNTIF(Raw!PR64:QB64,8)=0,COUNTA(Raw!UJ64:UV64)=0)),OR(AND(COUNTIF(Raw!PR64:QB64,9)=1,COUNTA(Raw!UW64:VG64)&gt;0),AND(COUNTIF(Raw!PR64:QB64,9)=0,COUNTA(Raw!UW64:VG64)=0)),OR(AND(COUNTIF(Raw!PR64:QB64,10)=1,COUNTA(Raw!VH64:VP64)&gt;0),AND(COUNTIF(Raw!PR64:QB64,10)=0,COUNTA(Raw!VH64:VP64)=0)),OR(AND(COUNTIF(Raw!PR64:QB64,11)=1,COUNTA(Raw!VQ64:WK64)&gt;0),AND(COUNTIF(Raw!PR64:QB64,11)=0,COUNTA(Raw!VQ64:WK64)=0))),"",1)))</f>
        <v/>
      </c>
      <c r="AV64" s="19" t="str">
        <f>IF(A64=0,"",IF(COUNTA(Raw!QI64:QY64)=0,"",IF(AND(OR(AND(Raw!QI64=4,COUNTIF(Raw!QR64:QY64,1)=0),Raw!QI64&lt;&gt;4),OR(AND(Raw!QJ64=4,COUNTIF(Raw!QR64:QY64,2)=0),Raw!QJ64&lt;&gt;4),OR(AND(Raw!QK64=4,COUNTIF(Raw!QR64:QY64,3)=0),Raw!QK64&lt;&gt;4),OR(AND(Raw!QL64=4,COUNTIF(Raw!QR64:QY64,4)=0),Raw!QL64&lt;&gt;4),OR(AND(Raw!QM64=4,COUNTIF(Raw!QR64:QY64,5)=0),Raw!QM64&lt;&gt;4),OR(AND(Raw!QN64=4,COUNTIF(Raw!QR64:QY64,6)=0),Raw!QN64&lt;&gt;4),OR(AND(Raw!QO64=4,COUNTIF(Raw!QR64:QY64,7)=0),Raw!QO64&lt;&gt;4),OR(AND(Raw!QP64=4,COUNTIF(Raw!QR64:QY64,8)=0),Raw!QP64&lt;&gt;4)),"",1)))</f>
        <v/>
      </c>
      <c r="AW64" t="str">
        <f>IF(A64=0,"",IF(COUNTA(Raw!QZ64:RP64)=0,"",IF(AND(OR(AND(Raw!QZ64=4,COUNTIF(Raw!RI64:RP64,1)=0),Raw!QZ64&lt;&gt;4),OR(AND(Raw!RA64=4,COUNTIF(Raw!RI64:RP64,2)=0),Raw!RA64&lt;&gt;4),OR(AND(Raw!RB64=4,COUNTIF(Raw!RI64:RP64,3)=0),Raw!RB64&lt;&gt;4),OR(AND(Raw!RC64=4,COUNTIF(Raw!RI64:RP64,4)=0),Raw!RC64&lt;&gt;4),OR(AND(Raw!RD64=4,COUNTIF(Raw!RI64:RP64,5)=0),Raw!RD64&lt;&gt;4),OR(AND(Raw!RE64=4,COUNTIF(Raw!RI64:RP64,6)=0),Raw!RE64&lt;&gt;4),OR(AND(Raw!RF64=4,COUNTIF(Raw!RI64:RP64,7)=0),Raw!RF64&lt;&gt;4),OR(AND(Raw!RG64=4,COUNTIF(Raw!RI64:RP64,8)=0),Raw!RG64&lt;&gt;4)),"",1)))</f>
        <v/>
      </c>
      <c r="AX64" t="str">
        <f>IF(A64=0,"",IF(COUNTA(Raw!RQ64:SG64)=0,"",IF(AND(OR(AND(Raw!RQ64=4,COUNTIF(Raw!RZ64:SG64,1)=0),Raw!RQ64&lt;&gt;4),OR(AND(Raw!RR64=4,COUNTIF(Raw!RZ64:SG64,2)=0),Raw!RR64&lt;&gt;4),OR(AND(Raw!RS64=4,COUNTIF(Raw!RZ64:SG64,3)=0),Raw!RS64&lt;&gt;4),OR(AND(Raw!RT64=4,COUNTIF(Raw!RZ64:SG64,4)=0),Raw!RT64&lt;&gt;4),OR(AND(Raw!RU64=4,COUNTIF(Raw!RZ64:SG64,5)=0),Raw!RU64&lt;&gt;4),OR(AND(Raw!RV64=4,COUNTIF(Raw!RZ64:SG64,6)=0),Raw!RV64&lt;&gt;4),OR(AND(Raw!RW64=4,COUNTIF(Raw!RZ64:SG64,7)=0),Raw!RW64&lt;&gt;4),OR(AND(Raw!RX64=4,COUNTIF(Raw!RZ64:SG64,8)=0),Raw!RX64&lt;&gt;4)),"",1)))</f>
        <v/>
      </c>
      <c r="AY64" t="str">
        <f>IF(A64=0,"",IF(COUNTA(Raw!SH64:ST64)=0,"",IF(AND(OR(AND(Raw!SH64=4,COUNTIF(Raw!SO64:ST64,1)=0),Raw!SH64&lt;&gt;4),OR(AND(Raw!SI64=4,COUNTIF(Raw!SO64:ST64,2)=0),Raw!SI64&lt;&gt;4),OR(AND(Raw!SJ64=4,COUNTIF(Raw!SO64:ST64,3)=0),Raw!SJ64&lt;&gt;4),OR(AND(Raw!SK64=4,COUNTIF(Raw!SO64:ST64,4)=0),Raw!SK64&lt;&gt;4),OR(AND(Raw!SL64=4,COUNTIF(Raw!SO64:ST64,5)=0),Raw!SL64&lt;&gt;4),OR(AND(Raw!SM64=4,COUNTIF(Raw!SO64:ST64,6)=0),Raw!SM64&lt;&gt;4)),"",1)))</f>
        <v/>
      </c>
      <c r="AZ64" t="str">
        <f>IF(A64=0,"",IF(COUNTA(Raw!SU64:TG64)=0,"",IF(AND(OR(AND(Raw!SU64=4,COUNTIF(Raw!TB64:TG64,1)=0),Raw!SU64&lt;&gt;4),OR(AND(Raw!SV64=4,COUNTIF(Raw!TB64:TG64,2)=0),Raw!SV64&lt;&gt;4),OR(AND(Raw!SW64=4,COUNTIF(Raw!TB64:TG64,3)=0),Raw!SW64&lt;&gt;4),OR(AND(Raw!SX64=4,COUNTIF(Raw!TB64:TG64,4)=0),Raw!SX64&lt;&gt;4),OR(AND(Raw!SY64=4,COUNTIF(Raw!TB64:TG64,5)=0),Raw!SY64&lt;&gt;4),OR(AND(Raw!SZ64=4,COUNTIF(Raw!TB64:TG64,6)=0),Raw!SZ64&lt;&gt;4)),"",1)))</f>
        <v/>
      </c>
      <c r="BA64" t="str">
        <f>IF(A64=0,"",IF(COUNTA(Raw!TH64:TT64)=0,"",IF(AND(OR(AND(Raw!TH64=4,COUNTIF(Raw!TO64:TT64,1)=0),Raw!TH64&lt;&gt;4),OR(AND(Raw!TI64=4,COUNTIF(Raw!TO64:TT64,2)=0),Raw!TI64&lt;&gt;4),OR(AND(Raw!TJ64=4,COUNTIF(Raw!TO64:TT64,3)=0),Raw!TJ64&lt;&gt;4),OR(AND(Raw!TK64=4,COUNTIF(Raw!TO64:TT64,4)=0),Raw!TK64&lt;&gt;4),OR(AND(Raw!TL64=4,COUNTIF(Raw!TO64:TT64,5)=0),Raw!TL64&lt;&gt;4),OR(AND(Raw!TM64=4,COUNTIF(Raw!TO64:TT64,6)=0),Raw!TM64&lt;&gt;4)),"",1)))</f>
        <v/>
      </c>
      <c r="BB64" t="str">
        <f>IF(A64=0,"",IF(COUNTA(Raw!TU64:UI64)=0,"",IF(AND(OR(AND(Raw!TU64=4,COUNTIF(Raw!UC64:UI64,1)=0),Raw!TU64&lt;&gt;4),OR(AND(Raw!TV64=4,COUNTIF(Raw!UC64:UI64,2)=0),Raw!TV64&lt;&gt;4),OR(AND(Raw!TW64=4,COUNTIF(Raw!UC64:UI64,3)=0),Raw!TW64&lt;&gt;4),OR(AND(Raw!TX64=4,COUNTIF(Raw!UC64:UI64,4)=0),Raw!TX64&lt;&gt;4),OR(AND(Raw!TY64=4,COUNTIF(Raw!UC64:UI64,5)=0),Raw!TY64&lt;&gt;4),OR(AND(Raw!TZ64=4,COUNTIF(Raw!UC64:UI64,6)=0),Raw!TZ64&lt;&gt;4),OR(AND(Raw!UA64=4,COUNTIF(Raw!UC64:UI64,7)=0),Raw!UA64&lt;&gt;4)),"",1)))</f>
        <v/>
      </c>
      <c r="BC64" t="str">
        <f>IF(A64=0,"",IF(COUNTA(Raw!UJ64:UV64)=0,"",IF(AND(OR(AND(Raw!UJ64=4,COUNTIF(Raw!UQ64:UV64,1)=0),Raw!UJ64&lt;&gt;4),OR(AND(Raw!UK64=4,COUNTIF(Raw!UQ64:UV64,2)=0),Raw!UK64&lt;&gt;4),OR(AND(Raw!UL64=4,COUNTIF(Raw!UQ64:UV64,3)=0),Raw!UL64&lt;&gt;4),OR(AND(Raw!UM64=4,COUNTIF(Raw!UQ64:UV64,4)=0),Raw!UM64&lt;&gt;4),OR(AND(Raw!UN64=4,COUNTIF(Raw!UQ64:UV64,5)=0),Raw!UN64&lt;&gt;4),OR(AND(Raw!UO64=4,COUNTIF(Raw!UQ64:UV64,6)=0),Raw!UO64&lt;&gt;4)),"",1)))</f>
        <v/>
      </c>
      <c r="BD64" t="str">
        <f>IF(A64=0,"",IF(COUNTA(Raw!UW64:VG64)=0,"",IF(AND(OR(AND(Raw!UW64=4,COUNTIF(Raw!VC64:VG64,1)=0),Raw!UW64&lt;&gt;4),OR(AND(Raw!UX64=4,COUNTIF(Raw!VC64:VG64,2)=0),Raw!UX64&lt;&gt;4),OR(AND(Raw!UY64=4,COUNTIF(Raw!VC64:VG64,3)=0),Raw!UY64&lt;&gt;4),OR(AND(Raw!UZ64=4,COUNTIF(Raw!VC64:VG64,4)=0),Raw!UZ64&lt;&gt;4),OR(AND(Raw!VA64=4,COUNTIF(Raw!VC64:VG64,5)=0),Raw!VA64&lt;&gt;4)),"",1)))</f>
        <v/>
      </c>
      <c r="BE64" t="str">
        <f>IF(A64=0,"",IF(COUNTA(Raw!VH64:VP64)=0,"",
IF(AND(
OR(AND(Raw!VH64=4,COUNTIF(Raw!VM64:VP64,1)=0),Raw!VH64&lt;&gt;4),
OR(AND(Raw!VI64=4,COUNTIF(Raw!VM64:VP64,2)=0),Raw!VI64&lt;&gt;4),
OR(AND(Raw!VJ64=4,COUNTIF(Raw!VM64:VP64,3)=0),Raw!VJ64&lt;&gt;4),
OR(AND(Raw!VK64=4,COUNTIF(Raw!VM64:VP64,4)=0),Raw!VK64&lt;&gt;4)
),"",1)))</f>
        <v/>
      </c>
      <c r="BF64" t="str">
        <f>IF(A64=0,"",IF(COUNTA(Raw!VQ64:WK64)=0,"",
IF(AND(
OR(AND(Raw!VQ64=4,COUNTIF(Raw!WB64:WK64,1)=0),Raw!VQ64&lt;&gt;4),
OR(AND(Raw!VR64=4,COUNTIF(Raw!WB64:WK64,2)=0),Raw!VR64&lt;&gt;4),
OR(AND(Raw!VS64=4,COUNTIF(Raw!WB64:WK64,3)=0),Raw!VS64&lt;&gt;4),
OR(AND(Raw!VT64=4,COUNTIF(Raw!WB64:WK64,4)=0),Raw!VT64&lt;&gt;4),
OR(AND(Raw!VU64=4,COUNTIF(Raw!WB64:WK64,5)=0),Raw!VU64&lt;&gt;4),
OR(AND(Raw!VV64=4,COUNTIF(Raw!WB64:WK64,6)=0),Raw!VV64&lt;&gt;4),
OR(AND(Raw!VW64=4,COUNTIF(Raw!WB64:WK64,7)=0),Raw!VW64&lt;&gt;4),
OR(AND(Raw!VX64=4,COUNTIF(Raw!WB64:WK64,8)=0),Raw!VX64&lt;&gt;4),
OR(AND(Raw!VY64=4,COUNTIF(Raw!WB64:WK64,9)=0),Raw!VX64&lt;&gt;4),
OR(AND(Raw!VZ64=4,COUNTIF(Raw!WB64:WK64,10)=0),Raw!VZ64&lt;&gt;4)
),"",1)))</f>
        <v/>
      </c>
      <c r="BG64" t="str">
        <f>IF(A64=0,"",IF(COUNTA(Raw!WL64:XB64)=0,"",
IF(AND(
OR(AND(Raw!WL64=4,COUNTIF(Raw!WU64:XB64,1)=0),Raw!WL64&lt;&gt;4),
OR(AND(Raw!WM64=4,COUNTIF(Raw!WU64:XB64,2)=0),Raw!WM64&lt;&gt;4),
OR(AND(Raw!WN64=4,COUNTIF(Raw!WU64:XB64,3)=0),Raw!WN64&lt;&gt;4),
OR(AND(Raw!WO64=4,COUNTIF(Raw!WU64:XB64,4)=0),Raw!WO64&lt;&gt;4),
OR(AND(Raw!WP64=4,COUNTIF(Raw!WU64:XB64,5)=0),Raw!WP64&lt;&gt;4),
OR(AND(Raw!WQ64=4,COUNTIF(Raw!WU64:XB64,6)=0),Raw!WQ64&lt;&gt;4),
OR(AND(Raw!WR64=4,COUNTIF(Raw!WU64:XB64,7)=0),Raw!WR64&lt;&gt;4),
OR(AND(Raw!WS64=4,COUNTIF(Raw!WU64:XB64,8)=0),Raw!WS64&lt;&gt;4)
),"",1)))</f>
        <v/>
      </c>
      <c r="BH64" t="str">
        <f>IF(A64=0,"",IF(COUNTA(Raw!XC64:XK64)=0,"",
IF(AND(
OR(AND(Raw!XC64=4,COUNTIF(Raw!XH64:XK64,1)=0),Raw!XC64&lt;&gt;4),
OR(AND(Raw!XD64=4,COUNTIF(Raw!XH64:XK64,2)=0),Raw!XD64&lt;&gt;4),
OR(AND(Raw!XE64=4,COUNTIF(Raw!XH64:XK64,3)=0),Raw!XE64&lt;&gt;4),
OR(AND(Raw!XF64=4,COUNTIF(Raw!XH64:XK64,4)=0),Raw!XF64&lt;&gt;4)
),"",1)))</f>
        <v/>
      </c>
      <c r="BI64" t="str">
        <f>IF(A64=0,"",IF(COUNTA(Raw!XL64:XT64)=0,"",
IF(AND(
OR(AND(Raw!XL64=4,COUNTIF(Raw!XQ64:XT64,1)=0),Raw!XL64&lt;&gt;4),
OR(AND(Raw!XM64=4,COUNTIF(Raw!XQ64:XT64,2)=0),Raw!XM64&lt;&gt;4),
OR(AND(Raw!XN64=4,COUNTIF(Raw!XQ64:XT64,3)=0),Raw!XN64&lt;&gt;4),
OR(AND(Raw!XO64=4,COUNTIF(Raw!XQ64:XT64,4)=0),Raw!XO64&lt;&gt;4)
),"",1)))</f>
        <v/>
      </c>
      <c r="BJ64" t="str">
        <f>IF(A64=0,"",IF(COUNTA(Raw!XU64:YI64)=0,"",
IF(AND(
OR(AND(Raw!XU64=4,COUNTIF(Raw!YC64:YI64,1)=0),Raw!XU64&lt;&gt;4),
OR(AND(Raw!XV64=4,COUNTIF(Raw!YC64:YI64,2)=0),Raw!XV64&lt;&gt;4),
OR(AND(Raw!XW64=4,COUNTIF(Raw!YC64:YI64,3)=0),Raw!XW64&lt;&gt;4),
OR(AND(Raw!XX64=4,COUNTIF(Raw!YC64:YI64,4)=0),Raw!XX64&lt;&gt;4),
OR(AND(Raw!XY64=4,COUNTIF(Raw!YC64:YI64,5)=0),Raw!XY64&lt;&gt;4),
OR(AND(Raw!XZ64=4,COUNTIF(Raw!YC64:YI64,6)=0),Raw!XZ64&lt;&gt;4),
OR(AND(Raw!YA64=4,COUNTIF(Raw!YC64:YI64,7)=0),Raw!YA64&lt;&gt;4)
),"",1)))</f>
        <v/>
      </c>
      <c r="BK64" t="str">
        <f>IF(A64=0,"",IF(COUNTA(Raw!YJ64:YR64)=0,"",
IF(AND(
OR(AND(Raw!YJ64=4,COUNTIF(Raw!YO64:YR64,1)=0),Raw!YJ64&lt;&gt;4),
OR(AND(Raw!YK64=4,COUNTIF(Raw!YO64:YR64,2)=0),Raw!YK64&lt;&gt;4),
OR(AND(Raw!YL64=4,COUNTIF(Raw!YO64:YR64,3)=0),Raw!YL64&lt;&gt;4),
OR(AND(Raw!YM64=4,COUNTIF(Raw!YO64:YR64,4)=0),Raw!YM64&lt;&gt;4)
),"",1)))</f>
        <v/>
      </c>
      <c r="BL64" t="str">
        <f>IF(A64=0,"",IF(COUNTA(Raw!YS64:YU64)=0,"",IF(AND(Raw!YS64=4,ISBLANK(Raw!YU64)),"",IF(AND(Raw!YS64&lt;&gt;4,ISBLANK(Raw!YU64)=FALSE),"",1))))</f>
        <v/>
      </c>
    </row>
    <row r="65" spans="1:64">
      <c r="A65" s="20">
        <f>Raw!A65</f>
        <v>0</v>
      </c>
      <c r="B65" s="19" t="str">
        <f>IF(A65=0,"",IF(AND(Raw!AC65=1,COUNTA(Raw!AR65:IC65)&gt;0,COUNTA(Raw!ID65:YU65)=0),"",IF(AND(Raw!AC65=2,COUNTA(Raw!AR65:IC65)=0,COUNTA(Raw!ID65:MV65)&gt;0,COUNTA(Raw!MW65:YU65)=0),"",IF(AND(Raw!AC65=3,COUNTA(Raw!AP65:MV65)=0,COUNTA(Raw!MW65:YU65)&gt;0),"",1))))</f>
        <v/>
      </c>
      <c r="C65" s="19" t="str">
        <f>IF(A65=0,"",IF(AND(Raw!AK65=1,ISBLANK(Raw!AM65)=FALSE,ISBLANK(Raw!AO65)),"",IF(AND(Raw!AK65=2,ISBLANK(Raw!AM65),ISBLANK(Raw!AO65)=FALSE),"",1)))</f>
        <v/>
      </c>
      <c r="D65" s="19" t="str">
        <f>IF(A65=0,"",IF(COUNTA(Raw!AS65:AZ65)=0,"",IF(AND(Raw!AS65+Raw!AT65=100,Raw!AU65+Raw!AV65=100,Raw!AW65+Raw!AX65=100,Raw!AY65+Raw!AZ65=100),"",1)))</f>
        <v/>
      </c>
      <c r="E65" s="19" t="str">
        <f>IF(A65=0,"",IF(ISBLANK(Raw!AQ65),"",IF(Raw!AQ65=1,"",1)))</f>
        <v/>
      </c>
      <c r="F65" s="19" t="str">
        <f>IF(A65=0,"",IF(ISBLANK(Raw!AR65),"",IF(AND(Raw!AR65&gt;=0,Raw!AR65&lt;=100),"",1)))</f>
        <v/>
      </c>
      <c r="G65" s="19" t="str">
        <f>IF(A65=0,"",IF(AND(ISBLANK(Raw!BA65),ISBLANK(Raw!AS65)),"",IF(AND(Raw!AS65&gt;0,ISBLANK(Raw!BA65)=FALSE),"",1)))</f>
        <v/>
      </c>
      <c r="H65" s="19" t="str">
        <f>IF(A65=0,"",IF(COUNTA(Raw!BA65:BH65)=0,"",IF(AND(Raw!BA65=0,COUNTA(Raw!BB65:BH65)=0),"",IF(AND(Raw!BA65&gt;0,COUNTA(Raw!BB65:BH65)&gt;0),"",1))))</f>
        <v/>
      </c>
      <c r="I65" s="19" t="str">
        <f>IF(A65=0,"",IF(AND(ISBLANK(Raw!BI65),ISBLANK(Raw!BJ65)),"",IF(AND(Raw!BI65=1,ISBLANK(Raw!BJ65)=FALSE),"",IF(AND(Raw!BI65=2,ISBLANK(Raw!BJ65)),"",1))))</f>
        <v/>
      </c>
      <c r="J65" s="19" t="str">
        <f>IF(A65=0,"",IF(AND(ISBLANK(Raw!AT65),COUNTBLANK(Raw!BK65:BQ65)),"",IF(AND(Raw!AT65&gt;0,COUNTA(Raw!BK65:BQ65)&gt;0),"",IF(AND(Raw!AT65=0,COUNTA(Raw!BK65:BQ65)=0),"",1))))</f>
        <v/>
      </c>
      <c r="K65" s="19" t="str">
        <f>IF(A65=0,"",IF(AND(ISBLANK(Raw!AS65),COUNTA(Raw!BR65:BX65)=0),"",IF(AND(Raw!AS65&gt;0,COUNTA(Raw!BR65:BX65)&gt;0),"",IF(AND(Raw!AS65=0,COUNTA(Raw!BR65:BX65)=0),"",1))))</f>
        <v/>
      </c>
      <c r="L65" s="19" t="str">
        <f>IF(A65=0,"",IF(AND(COUNTA(Raw!BK65:BX65)=0,COUNTA(Raw!BY65:CH65)=0),"",IF(AND(COUNTIF(Raw!BK65:BX65,1)&gt;0,COUNTA(Raw!BY65:CH65)&gt;0),"",IF(AND(COUNTIF(Raw!BK65:BX65,1)=0,COUNTA(Raw!BY65:CH65)=0),"",1))))</f>
        <v/>
      </c>
      <c r="M65" s="19" t="str">
        <f>IF(A65=0,"",IF(AND(COUNTA(Raw!BK65:BX65)=0,COUNTA(Raw!CI65:CR65)),"",IF(AND(COUNTIF(Raw!BK65:BX65,3)&gt;0,COUNTA(Raw!CI65:CR65)&gt;0),"",IF(AND(COUNTIF(Raw!BK65:BX65,3)=0,COUNTA(Raw!CI65:CR65)=0),"",1))))</f>
        <v/>
      </c>
      <c r="N65" s="19" t="str">
        <f>IF(A65=0,"",IF(COUNTA(Raw!CS65:DF65)=0,"",IF(AND(COUNTIF(Raw!CS65:CV65,1)=1,COUNTA(Raw!CW65:DA65)&gt;0,COUNTA(Raw!DB65:DF65)=0),"",IF(AND(COUNTIF(Raw!CS65:CV65,2)=1,COUNTA(Raw!CW65:DA65)=0,COUNTA(Raw!DB65:DF65)&gt;0),"",IF(AND(COUNTA(Raw!CS65:CV65)&gt;0,COUNTA(Raw!CW65:DF65)=0),"",1)))))</f>
        <v/>
      </c>
      <c r="O65" s="19" t="str">
        <f>IF(A65=0,"",IF(COUNTA(Raw!DG65:DP65)=0,"",IF(AND(COUNTIF(Raw!BK65:BQ65,1)&gt;0,OR(COUNTIF(Raw!DG65:DP65,1)=1,COUNTIF(Raw!DG65:DP65,2)=1,COUNTIF(Raw!DG65:DP65,3)=1)),"",IF(AND(COUNTIF(Raw!BK65:BQ65,1)=0,AND(COUNTIF(Raw!DG65:DP65,1)=0,COUNTIF(Raw!DG65:DP65,2)=0,COUNTIF(Raw!DG65:DP65,3)=0)),"",1))))</f>
        <v/>
      </c>
      <c r="P65" s="19" t="str">
        <f>IF(A65=0,"",IF(COUNTA(Raw!DG65:DR65)=0,"",IF(AND(COUNTIF(Raw!DG65:DP65,4)=1,ISBLANK(Raw!DQ65)=FALSE,ISBLANK(Raw!DR65)),"",IF(AND(COUNTIF(Raw!DG65:DP65,7)=1,ISBLANK(Raw!DQ65),ISBLANK(Raw!DR65)=FALSE),"",IF(AND(COUNTA(Raw!DG65:DP65)&gt;0,COUNTIF(Raw!DG65:DP65,4)=0,COUNTIF(Raw!DG65:DP65,7)=0,COUNTA(Raw!DQ65:DR65)=0),"",1)))))</f>
        <v/>
      </c>
      <c r="Q65" s="19" t="str">
        <f>IF(A65=0,"",IF(AND(COUNTA(Raw!DS65:DU65)=0,COUNTA(Raw!BK65:BQ65)=0),"",IF(AND(COUNTIF(Raw!BK65:BQ65,1)&gt;0,COUNTA(Raw!DS65:DU65)&gt;0),"",IF(AND(COUNTIF(Raw!BK65:BQ65,1)=0,COUNTA(Raw!DS65:DU65)=0),"",1))))</f>
        <v/>
      </c>
      <c r="R65" s="19" t="str">
        <f>IF(A65=0,"",IF(AND(ISBLANK(Raw!AT65),ISBLANK(Raw!EJ65)),"",IF(AND(Raw!AT65&gt;0,ISBLANK(Raw!EJ65)=FALSE,Raw!EJ65&gt;=0,Raw!EJ65&lt;=7),"",IF(AND(Raw!AT65=0,ISBLANK(Raw!EJ65)),"",1))))</f>
        <v/>
      </c>
      <c r="S65" t="str">
        <f>IF(A65=0,"",IF(AND(ISBLANK(Raw!AS65),ISBLANK(Raw!EK65)),"",IF(AND(Raw!AS65&gt;0,ISBLANK(Raw!EK65)=FALSE),"",IF(AND(Raw!AS65=0,ISBLANK(Raw!EK65)),"",1))))</f>
        <v/>
      </c>
      <c r="T65" s="19" t="str">
        <f>IF(A65=0,"",IF(AND(ISBLANK(Raw!AT65),COUNTA(Raw!EL65:EQ65)=0),"",IF(AND(Raw!AT65&gt;0,COUNTA(Raw!EL65:EQ65)&gt;0),"",IF(AND(Raw!AT65=0,COUNTA(Raw!EL65:EQ65)=0),"",1))))</f>
        <v/>
      </c>
      <c r="U65" t="str">
        <f>IF(A65=0,"",IF(AND(ISBLANK(Raw!AT65),COUNTA(Raw!ER65:EU65)=0),"",IF(AND(Raw!AT65&gt;0,COUNTA(Raw!ER65:EU65)&gt;0),"",IF(AND(Raw!AT65=0,COUNTA(Raw!ER65:EU65)=0),"",1))))</f>
        <v/>
      </c>
      <c r="V65" t="str">
        <f>IF(A65=0,"",IF(AND(ISBLANK(Raw!AS65),COUNTA(Raw!EV65:FA65)=0),"",IF(AND(Raw!AS65&gt;0,COUNTA(Raw!EV65:FA65)&gt;0),"",IF(AND(Raw!AS65=0,COUNTA(Raw!EV65:FA65)=0),"",1))))</f>
        <v/>
      </c>
      <c r="W65" t="str">
        <f>IF(A65=0,"",IF(AND(ISBLANK(Raw!AS65),COUNTA(Raw!FB65:FE65)=0),"",IF(AND(Raw!AS65&gt;0,COUNTA(Raw!FB65:FE65)&gt;0),"",IF(AND(Raw!AS65=0,COUNTA(Raw!FB65:FE65)=0),"",1))))</f>
        <v/>
      </c>
      <c r="X65" t="str">
        <f>IF(A65=0,"",IF(AND(ISBLANK(Raw!AT65),COUNTA(Raw!FF65:FI65)=0),"",IF(AND(Raw!AT65&gt;0,COUNTA(Raw!FF65:FI65)&gt;0),"",IF(AND(Raw!AT65=0,COUNTA(Raw!FF65:FI65)=0),"",1))))</f>
        <v/>
      </c>
      <c r="Y65" t="str">
        <f>IF(A65=0,"",IF(AND(ISBLANK(Raw!AS65),COUNTA(Raw!FJ65:FM65)=0),"",IF(AND(Raw!AS65&gt;0,COUNTA(Raw!FJ65:FM65)&gt;0),"",IF(AND(Raw!AS65=0,COUNTA(Raw!FJ65:FM65)=0),"",1))))</f>
        <v/>
      </c>
      <c r="Z65" t="str">
        <f>IF(A65=0,"",IF(AND(COUNTA(Raw!FN65:FT65)=0,ISBLANK(Raw!FU65)),"",IF(AND(COUNTIF(Raw!FN65:FT65,1)&gt;0,ISBLANK(Raw!FU65)=FALSE),"",IF(AND(COUNTIF(Raw!FN65:FT65,1)=0,ISBLANK(Raw!FU65)),"",1))))</f>
        <v/>
      </c>
      <c r="AA65" s="19" t="str">
        <f>IF(A65=0,"",IF(AND(ISBLANK(Raw!BI65),COUNTA(Raw!FV65:GH65)=0),"",IF(AND(Raw!BI65&lt;&gt;1,COUNTIF(Raw!FV65:GH65,6)=0),"",IF(Raw!BI65=1,"",1))))</f>
        <v/>
      </c>
      <c r="AB65" t="str">
        <f>IF(A65=0,"",IF(AND(ISBLANK(Raw!GI65),COUNTA(Raw!GJ65:GQ65)=0),"",IF(AND(Raw!GI65=1,COUNTA(Raw!GJ65:GQ65)&gt;0),"",IF(AND(Raw!GI65=2,COUNTA(Raw!GJ65:GQ65)=0),"",1))))</f>
        <v/>
      </c>
      <c r="AC65" s="19" t="str">
        <f>IF(A65=0,"",IF(AND(COUNTA(Raw!GY65:HF65)=0,ISBLANK(Raw!HG65)),"",IF(AND(OR(COUNTIF(Raw!GY65:HE65,1)&gt;0,COUNTIF(Raw!GY65:HE65,2)&gt;0),ISBLANK(Raw!HG65)=FALSE),"",IF(AND(COUNTA(Raw!GY65:HF65)&gt;0,ISBLANK(Raw!HG65),COUNTIF(Raw!GY65:HE65,1)=0,COUNTIF(Raw!GY65:HE65,2)=0),"",1))))</f>
        <v/>
      </c>
      <c r="AD65" s="19" t="str">
        <f>IF(A65=0,"",IF(COUNTA(Raw!HU65:IB65)=0,"",IF(AND(Raw!AK65&lt;&gt;2,COUNTIF(Raw!HU65:IA65,2)=0,COUNTIF(Raw!HU65:IA65,3)=0),"",IF(Raw!AK65=2,"",1))))</f>
        <v/>
      </c>
      <c r="AE65" s="19" t="str">
        <f>IF(A65=0,"",IF(AND(Raw!AK65=2,ISBLANK(Raw!IC65)=FALSE),"",IF(AND(Raw!AK65&lt;&gt;2,ISBLANK(Raw!IC65)),"",1)))</f>
        <v/>
      </c>
      <c r="AF65" s="19" t="str">
        <f>IF(A65=0,"",IF(COUNTA(Raw!ID65:IF65)=0,"",IF(AND(MATCH(2023-Raw!ID65,Code!$A$3:$A$12,1)=Raw!IF65,2023-Raw!ID65=Raw!IE65),"",1)))</f>
        <v/>
      </c>
      <c r="AG65" s="19" t="str">
        <f>IF(A65=0,"",IF(COUNTA(Raw!IG65:II65)=0,"",IF(AND(Raw!IG65=4,ISBLANK(Raw!II65)=FALSE),"",IF(AND(Raw!IG65&lt;&gt;4,ISBLANK(Raw!II65)),"",1))))</f>
        <v/>
      </c>
      <c r="AH65" s="19" t="str">
        <f>IF(A65=0,"",IF(COUNTA(Raw!IJ65:IM65)=0,"",IF(AND(Raw!IJ65=1,ISBLANK(Raw!IK65)=FALSE),"",IF(AND(Raw!IJ65=2,COUNTA(Raw!IK65:IM65)&gt;0),"",1))))</f>
        <v/>
      </c>
      <c r="AI65" s="19" t="str">
        <f>IF(A65=0,"",IF(COUNTA(Raw!IK65:IM65)=0,"",IF(AND(Raw!IK65=1,ISBLANK(Raw!IL65)=FALSE),"",IF(AND(Raw!IK65=2,COUNTA(Raw!IL65:IM65)=0),"",1))))</f>
        <v/>
      </c>
      <c r="AJ65" s="19" t="str">
        <f>IF(A65=0,"",IF(COUNTA(Raw!JD65:JJ65)=0,"",IF(AND(Raw!JD65&gt;600,COUNTA(Raw!JE65:JI65)&gt;0),"",IF(AND(Raw!JD65&lt;=600,COUNTA(Raw!JE65:JJ65)=0),"",1))))</f>
        <v/>
      </c>
      <c r="AK65" s="19" t="str">
        <f>IF(A65=0,"",IF(COUNTA(Raw!JK65:KA65)=0,"",IF(AND(Raw!JK65=1,COUNTA(Raw!JM65:JV65)&gt;0),"",IF(AND(Raw!JK65=3,COUNTA(Raw!JM65:JV65)&gt;0,COUNTA(Raw!JW65:KA65)=0),"",IF(AND(ISBLANK(Raw!JK65)=FALSE,Raw!JK65&lt;&gt;1,Raw!JK65&lt;&gt;3,COUNTA(Raw!JM65:KA65)=0),"",1)))))</f>
        <v/>
      </c>
      <c r="AL65" s="19" t="str">
        <f>IF(A65=0,"",IF(COUNTA(Raw!JW65:KA65)=0,"",IF(AND(COUNTIF(Raw!JW65:JZ65,4)=0,COUNTA(Raw!JW65:JZ65)&gt;0,ISBLANK(Raw!KA65)=FALSE),"",IF(AND(COUNTIF(Raw!JW65:KA65,4)&gt;0,ISBLANK(Raw!KA65)),"",1))))</f>
        <v/>
      </c>
      <c r="AM65" s="19" t="str">
        <f>IF(A65=0,"",IF(COUNTA(Raw!KT65:KU65)=0,"",IF(AND(Raw!KT65=1,ISBLANK(Raw!KU65)=FALSE),"",IF(AND(Raw!KT65=2,ISBLANK(Raw!KU65)),"",1))))</f>
        <v/>
      </c>
      <c r="AN65" s="19" t="str">
        <f>IF(A65=0,"",IF(COUNTA(Raw!KX65:LF65)=0,"",IF(AND(COUNTIF(Raw!KX65:LB65,5)=1,COUNTA(Raw!KX65:LB65)=1,COUNTA(Raw!LC65:LF65)=0),"",IF(AND(COUNTIF(Raw!KX65:LB65,5)=0,COUNTA(Raw!KX65:LB65)&gt;0,COUNTA(Raw!LC65:LF65)&gt;0),"",1))))</f>
        <v/>
      </c>
      <c r="AO65" s="19" t="str">
        <f>IF(A65=0,"",IF(COUNTA(Raw!LM65:LU65)=0,"",IF(AND(Raw!LM65=1,ISBLANK(Raw!LN65)=FALSE,COUNTA(Raw!LO65:LU65)&gt;0),"",IF(AND(Raw!LM65=2,COUNTA(Raw!LN65:LU65)=0),"",1))))</f>
        <v/>
      </c>
      <c r="AP65" s="19" t="str">
        <f>IF(A65=0,"",IF(COUNTA(Raw!MY65:OG65)=0,"",IF(AND(Raw!MY65=2,COUNTA(Raw!MZ65:OG65)=0),"",IF(AND(Raw!MY65=1,COUNTA(Raw!MZ65:OG65)&gt;0),"",1))))</f>
        <v/>
      </c>
      <c r="AQ65" s="19" t="str">
        <f>IF(A65=0,"",IF(COUNTA(Raw!NC65:NW65)=0,"",IF(AND(COUNTIF(Raw!NC65:NG65,3)&gt;0,COUNTA(Raw!NH65:NQ65)&gt;0),"",IF(AND(COUNTA(Raw!NC65:NG65)&gt;0,COUNTIF(Raw!NC65:NG65,3)=0,COUNTA(Raw!NH65:NW65)=0),"",1))))</f>
        <v/>
      </c>
      <c r="AR65" s="19" t="str">
        <f>IF(A65=0,"",IF(COUNTA(Raw!NH65:NW65)=0,"",IF(AND(COUNTIF(Raw!NH65:NQ65,10)&gt;0,COUNTA(Raw!NR65:NW65)&gt;0),"",IF(AND(COUNTA(Raw!NH65:NQ65)&gt;0,COUNTIF(Raw!NH65:NQ65,10)=0,COUNTA(Raw!NR65:NY65)=0),"",1))))</f>
        <v/>
      </c>
      <c r="AS65" s="19" t="str">
        <f>IF(A65=0,"",IF(COUNTA(Raw!NY65:OG65)=0,"",IF(AND(Raw!NY65=1,COUNTA(Raw!NZ65:OG65)&gt;0),"",IF(AND(Raw!NY65=2,COUNTA(Raw!NZ65:OG65)=0),"",1))))</f>
        <v/>
      </c>
      <c r="AT65" s="19" t="str">
        <f>IF(A65=0,"",IF(COUNTA(Raw!OH65:OY65)=0,"",IF(AND(Raw!OH65=1,COUNTA(Raw!OI65:OY65)&gt;0),"",IF(AND(Raw!OH65=2,COUNTA(Raw!OI65:OY65)=0),"",1))))</f>
        <v/>
      </c>
      <c r="AU65" s="19" t="str">
        <f>IF(A65=0,"",IF(COUNTA(Raw!PR65:QB65)=0,"",
IF(AND(OR(AND(COUNTIF(Raw!PR65:QB65,1)=1,COUNTA(Raw!QI65:QY65)&gt;0),AND(COUNTIF(Raw!PR65:QB65,1)=0,COUNTA(Raw!QI65:QY65)=0)),OR(AND(COUNTIF(Raw!PR65:QB65,2)=1,COUNTA(Raw!QZ65:RP65)&gt;0),AND(COUNTIF(Raw!PR65:QB65,2)=0,COUNTA(Raw!QZ65:RP65)=0)),OR(AND(COUNTIF(Raw!PR65:QB65,3)=1,COUNTA(Raw!RQ65:SG65)&gt;0),AND(COUNTIF(Raw!PR65:QB65,3)=0,COUNTA(Raw!RQ65:SG65)=0)),OR(AND(COUNTIF(Raw!PR65:QB65,4)=1,COUNTA(Raw!SH65:ST65)&gt;0),AND(COUNTIF(Raw!PR65:QB65,4)=0,COUNTA(Raw!SH65:ST65)=0)),OR(AND(COUNTIF(Raw!PR65:QB65,5)=1,COUNTA(Raw!SU65:TG65)&gt;0),AND(COUNTIF(Raw!PR65:QB65,5)=0,COUNTA(Raw!SU65:TG65)=0)),OR(AND(COUNTIF(Raw!PR65:QB65,6)=1,COUNTA(Raw!TH65:TT65)&gt;0),AND(COUNTIF(Raw!PR65:QB65,6)=0,COUNTA(Raw!TH65:TT65)=0)),OR(AND(COUNTIF(Raw!PR65:QB65,7)=1,COUNTA(Raw!TU65:UI65)&gt;0),AND(COUNTIF(Raw!PR65:QB65,7)=0,COUNTA(Raw!TU65:UI65)=0)),OR(AND(COUNTIF(Raw!PR65:QB65,8)=1,COUNTA(Raw!UJ65:UV65)&gt;0),AND(COUNTIF(Raw!PR65:QB65,8)=0,COUNTA(Raw!UJ65:UV65)=0)),OR(AND(COUNTIF(Raw!PR65:QB65,9)=1,COUNTA(Raw!UW65:VG65)&gt;0),AND(COUNTIF(Raw!PR65:QB65,9)=0,COUNTA(Raw!UW65:VG65)=0)),OR(AND(COUNTIF(Raw!PR65:QB65,10)=1,COUNTA(Raw!VH65:VP65)&gt;0),AND(COUNTIF(Raw!PR65:QB65,10)=0,COUNTA(Raw!VH65:VP65)=0)),OR(AND(COUNTIF(Raw!PR65:QB65,11)=1,COUNTA(Raw!VQ65:WK65)&gt;0),AND(COUNTIF(Raw!PR65:QB65,11)=0,COUNTA(Raw!VQ65:WK65)=0))),"",1)))</f>
        <v/>
      </c>
      <c r="AV65" s="19" t="str">
        <f>IF(A65=0,"",IF(COUNTA(Raw!QI65:QY65)=0,"",IF(AND(OR(AND(Raw!QI65=4,COUNTIF(Raw!QR65:QY65,1)=0),Raw!QI65&lt;&gt;4),OR(AND(Raw!QJ65=4,COUNTIF(Raw!QR65:QY65,2)=0),Raw!QJ65&lt;&gt;4),OR(AND(Raw!QK65=4,COUNTIF(Raw!QR65:QY65,3)=0),Raw!QK65&lt;&gt;4),OR(AND(Raw!QL65=4,COUNTIF(Raw!QR65:QY65,4)=0),Raw!QL65&lt;&gt;4),OR(AND(Raw!QM65=4,COUNTIF(Raw!QR65:QY65,5)=0),Raw!QM65&lt;&gt;4),OR(AND(Raw!QN65=4,COUNTIF(Raw!QR65:QY65,6)=0),Raw!QN65&lt;&gt;4),OR(AND(Raw!QO65=4,COUNTIF(Raw!QR65:QY65,7)=0),Raw!QO65&lt;&gt;4),OR(AND(Raw!QP65=4,COUNTIF(Raw!QR65:QY65,8)=0),Raw!QP65&lt;&gt;4)),"",1)))</f>
        <v/>
      </c>
      <c r="AW65" t="str">
        <f>IF(A65=0,"",IF(COUNTA(Raw!QZ65:RP65)=0,"",IF(AND(OR(AND(Raw!QZ65=4,COUNTIF(Raw!RI65:RP65,1)=0),Raw!QZ65&lt;&gt;4),OR(AND(Raw!RA65=4,COUNTIF(Raw!RI65:RP65,2)=0),Raw!RA65&lt;&gt;4),OR(AND(Raw!RB65=4,COUNTIF(Raw!RI65:RP65,3)=0),Raw!RB65&lt;&gt;4),OR(AND(Raw!RC65=4,COUNTIF(Raw!RI65:RP65,4)=0),Raw!RC65&lt;&gt;4),OR(AND(Raw!RD65=4,COUNTIF(Raw!RI65:RP65,5)=0),Raw!RD65&lt;&gt;4),OR(AND(Raw!RE65=4,COUNTIF(Raw!RI65:RP65,6)=0),Raw!RE65&lt;&gt;4),OR(AND(Raw!RF65=4,COUNTIF(Raw!RI65:RP65,7)=0),Raw!RF65&lt;&gt;4),OR(AND(Raw!RG65=4,COUNTIF(Raw!RI65:RP65,8)=0),Raw!RG65&lt;&gt;4)),"",1)))</f>
        <v/>
      </c>
      <c r="AX65" t="str">
        <f>IF(A65=0,"",IF(COUNTA(Raw!RQ65:SG65)=0,"",IF(AND(OR(AND(Raw!RQ65=4,COUNTIF(Raw!RZ65:SG65,1)=0),Raw!RQ65&lt;&gt;4),OR(AND(Raw!RR65=4,COUNTIF(Raw!RZ65:SG65,2)=0),Raw!RR65&lt;&gt;4),OR(AND(Raw!RS65=4,COUNTIF(Raw!RZ65:SG65,3)=0),Raw!RS65&lt;&gt;4),OR(AND(Raw!RT65=4,COUNTIF(Raw!RZ65:SG65,4)=0),Raw!RT65&lt;&gt;4),OR(AND(Raw!RU65=4,COUNTIF(Raw!RZ65:SG65,5)=0),Raw!RU65&lt;&gt;4),OR(AND(Raw!RV65=4,COUNTIF(Raw!RZ65:SG65,6)=0),Raw!RV65&lt;&gt;4),OR(AND(Raw!RW65=4,COUNTIF(Raw!RZ65:SG65,7)=0),Raw!RW65&lt;&gt;4),OR(AND(Raw!RX65=4,COUNTIF(Raw!RZ65:SG65,8)=0),Raw!RX65&lt;&gt;4)),"",1)))</f>
        <v/>
      </c>
      <c r="AY65" t="str">
        <f>IF(A65=0,"",IF(COUNTA(Raw!SH65:ST65)=0,"",IF(AND(OR(AND(Raw!SH65=4,COUNTIF(Raw!SO65:ST65,1)=0),Raw!SH65&lt;&gt;4),OR(AND(Raw!SI65=4,COUNTIF(Raw!SO65:ST65,2)=0),Raw!SI65&lt;&gt;4),OR(AND(Raw!SJ65=4,COUNTIF(Raw!SO65:ST65,3)=0),Raw!SJ65&lt;&gt;4),OR(AND(Raw!SK65=4,COUNTIF(Raw!SO65:ST65,4)=0),Raw!SK65&lt;&gt;4),OR(AND(Raw!SL65=4,COUNTIF(Raw!SO65:ST65,5)=0),Raw!SL65&lt;&gt;4),OR(AND(Raw!SM65=4,COUNTIF(Raw!SO65:ST65,6)=0),Raw!SM65&lt;&gt;4)),"",1)))</f>
        <v/>
      </c>
      <c r="AZ65" t="str">
        <f>IF(A65=0,"",IF(COUNTA(Raw!SU65:TG65)=0,"",IF(AND(OR(AND(Raw!SU65=4,COUNTIF(Raw!TB65:TG65,1)=0),Raw!SU65&lt;&gt;4),OR(AND(Raw!SV65=4,COUNTIF(Raw!TB65:TG65,2)=0),Raw!SV65&lt;&gt;4),OR(AND(Raw!SW65=4,COUNTIF(Raw!TB65:TG65,3)=0),Raw!SW65&lt;&gt;4),OR(AND(Raw!SX65=4,COUNTIF(Raw!TB65:TG65,4)=0),Raw!SX65&lt;&gt;4),OR(AND(Raw!SY65=4,COUNTIF(Raw!TB65:TG65,5)=0),Raw!SY65&lt;&gt;4),OR(AND(Raw!SZ65=4,COUNTIF(Raw!TB65:TG65,6)=0),Raw!SZ65&lt;&gt;4)),"",1)))</f>
        <v/>
      </c>
      <c r="BA65" t="str">
        <f>IF(A65=0,"",IF(COUNTA(Raw!TH65:TT65)=0,"",IF(AND(OR(AND(Raw!TH65=4,COUNTIF(Raw!TO65:TT65,1)=0),Raw!TH65&lt;&gt;4),OR(AND(Raw!TI65=4,COUNTIF(Raw!TO65:TT65,2)=0),Raw!TI65&lt;&gt;4),OR(AND(Raw!TJ65=4,COUNTIF(Raw!TO65:TT65,3)=0),Raw!TJ65&lt;&gt;4),OR(AND(Raw!TK65=4,COUNTIF(Raw!TO65:TT65,4)=0),Raw!TK65&lt;&gt;4),OR(AND(Raw!TL65=4,COUNTIF(Raw!TO65:TT65,5)=0),Raw!TL65&lt;&gt;4),OR(AND(Raw!TM65=4,COUNTIF(Raw!TO65:TT65,6)=0),Raw!TM65&lt;&gt;4)),"",1)))</f>
        <v/>
      </c>
      <c r="BB65" t="str">
        <f>IF(A65=0,"",IF(COUNTA(Raw!TU65:UI65)=0,"",IF(AND(OR(AND(Raw!TU65=4,COUNTIF(Raw!UC65:UI65,1)=0),Raw!TU65&lt;&gt;4),OR(AND(Raw!TV65=4,COUNTIF(Raw!UC65:UI65,2)=0),Raw!TV65&lt;&gt;4),OR(AND(Raw!TW65=4,COUNTIF(Raw!UC65:UI65,3)=0),Raw!TW65&lt;&gt;4),OR(AND(Raw!TX65=4,COUNTIF(Raw!UC65:UI65,4)=0),Raw!TX65&lt;&gt;4),OR(AND(Raw!TY65=4,COUNTIF(Raw!UC65:UI65,5)=0),Raw!TY65&lt;&gt;4),OR(AND(Raw!TZ65=4,COUNTIF(Raw!UC65:UI65,6)=0),Raw!TZ65&lt;&gt;4),OR(AND(Raw!UA65=4,COUNTIF(Raw!UC65:UI65,7)=0),Raw!UA65&lt;&gt;4)),"",1)))</f>
        <v/>
      </c>
      <c r="BC65" t="str">
        <f>IF(A65=0,"",IF(COUNTA(Raw!UJ65:UV65)=0,"",IF(AND(OR(AND(Raw!UJ65=4,COUNTIF(Raw!UQ65:UV65,1)=0),Raw!UJ65&lt;&gt;4),OR(AND(Raw!UK65=4,COUNTIF(Raw!UQ65:UV65,2)=0),Raw!UK65&lt;&gt;4),OR(AND(Raw!UL65=4,COUNTIF(Raw!UQ65:UV65,3)=0),Raw!UL65&lt;&gt;4),OR(AND(Raw!UM65=4,COUNTIF(Raw!UQ65:UV65,4)=0),Raw!UM65&lt;&gt;4),OR(AND(Raw!UN65=4,COUNTIF(Raw!UQ65:UV65,5)=0),Raw!UN65&lt;&gt;4),OR(AND(Raw!UO65=4,COUNTIF(Raw!UQ65:UV65,6)=0),Raw!UO65&lt;&gt;4)),"",1)))</f>
        <v/>
      </c>
      <c r="BD65" t="str">
        <f>IF(A65=0,"",IF(COUNTA(Raw!UW65:VG65)=0,"",IF(AND(OR(AND(Raw!UW65=4,COUNTIF(Raw!VC65:VG65,1)=0),Raw!UW65&lt;&gt;4),OR(AND(Raw!UX65=4,COUNTIF(Raw!VC65:VG65,2)=0),Raw!UX65&lt;&gt;4),OR(AND(Raw!UY65=4,COUNTIF(Raw!VC65:VG65,3)=0),Raw!UY65&lt;&gt;4),OR(AND(Raw!UZ65=4,COUNTIF(Raw!VC65:VG65,4)=0),Raw!UZ65&lt;&gt;4),OR(AND(Raw!VA65=4,COUNTIF(Raw!VC65:VG65,5)=0),Raw!VA65&lt;&gt;4)),"",1)))</f>
        <v/>
      </c>
      <c r="BE65" t="str">
        <f>IF(A65=0,"",IF(COUNTA(Raw!VH65:VP65)=0,"",
IF(AND(
OR(AND(Raw!VH65=4,COUNTIF(Raw!VM65:VP65,1)=0),Raw!VH65&lt;&gt;4),
OR(AND(Raw!VI65=4,COUNTIF(Raw!VM65:VP65,2)=0),Raw!VI65&lt;&gt;4),
OR(AND(Raw!VJ65=4,COUNTIF(Raw!VM65:VP65,3)=0),Raw!VJ65&lt;&gt;4),
OR(AND(Raw!VK65=4,COUNTIF(Raw!VM65:VP65,4)=0),Raw!VK65&lt;&gt;4)
),"",1)))</f>
        <v/>
      </c>
      <c r="BF65" t="str">
        <f>IF(A65=0,"",IF(COUNTA(Raw!VQ65:WK65)=0,"",
IF(AND(
OR(AND(Raw!VQ65=4,COUNTIF(Raw!WB65:WK65,1)=0),Raw!VQ65&lt;&gt;4),
OR(AND(Raw!VR65=4,COUNTIF(Raw!WB65:WK65,2)=0),Raw!VR65&lt;&gt;4),
OR(AND(Raw!VS65=4,COUNTIF(Raw!WB65:WK65,3)=0),Raw!VS65&lt;&gt;4),
OR(AND(Raw!VT65=4,COUNTIF(Raw!WB65:WK65,4)=0),Raw!VT65&lt;&gt;4),
OR(AND(Raw!VU65=4,COUNTIF(Raw!WB65:WK65,5)=0),Raw!VU65&lt;&gt;4),
OR(AND(Raw!VV65=4,COUNTIF(Raw!WB65:WK65,6)=0),Raw!VV65&lt;&gt;4),
OR(AND(Raw!VW65=4,COUNTIF(Raw!WB65:WK65,7)=0),Raw!VW65&lt;&gt;4),
OR(AND(Raw!VX65=4,COUNTIF(Raw!WB65:WK65,8)=0),Raw!VX65&lt;&gt;4),
OR(AND(Raw!VY65=4,COUNTIF(Raw!WB65:WK65,9)=0),Raw!VX65&lt;&gt;4),
OR(AND(Raw!VZ65=4,COUNTIF(Raw!WB65:WK65,10)=0),Raw!VZ65&lt;&gt;4)
),"",1)))</f>
        <v/>
      </c>
      <c r="BG65" t="str">
        <f>IF(A65=0,"",IF(COUNTA(Raw!WL65:XB65)=0,"",
IF(AND(
OR(AND(Raw!WL65=4,COUNTIF(Raw!WU65:XB65,1)=0),Raw!WL65&lt;&gt;4),
OR(AND(Raw!WM65=4,COUNTIF(Raw!WU65:XB65,2)=0),Raw!WM65&lt;&gt;4),
OR(AND(Raw!WN65=4,COUNTIF(Raw!WU65:XB65,3)=0),Raw!WN65&lt;&gt;4),
OR(AND(Raw!WO65=4,COUNTIF(Raw!WU65:XB65,4)=0),Raw!WO65&lt;&gt;4),
OR(AND(Raw!WP65=4,COUNTIF(Raw!WU65:XB65,5)=0),Raw!WP65&lt;&gt;4),
OR(AND(Raw!WQ65=4,COUNTIF(Raw!WU65:XB65,6)=0),Raw!WQ65&lt;&gt;4),
OR(AND(Raw!WR65=4,COUNTIF(Raw!WU65:XB65,7)=0),Raw!WR65&lt;&gt;4),
OR(AND(Raw!WS65=4,COUNTIF(Raw!WU65:XB65,8)=0),Raw!WS65&lt;&gt;4)
),"",1)))</f>
        <v/>
      </c>
      <c r="BH65" t="str">
        <f>IF(A65=0,"",IF(COUNTA(Raw!XC65:XK65)=0,"",
IF(AND(
OR(AND(Raw!XC65=4,COUNTIF(Raw!XH65:XK65,1)=0),Raw!XC65&lt;&gt;4),
OR(AND(Raw!XD65=4,COUNTIF(Raw!XH65:XK65,2)=0),Raw!XD65&lt;&gt;4),
OR(AND(Raw!XE65=4,COUNTIF(Raw!XH65:XK65,3)=0),Raw!XE65&lt;&gt;4),
OR(AND(Raw!XF65=4,COUNTIF(Raw!XH65:XK65,4)=0),Raw!XF65&lt;&gt;4)
),"",1)))</f>
        <v/>
      </c>
      <c r="BI65" t="str">
        <f>IF(A65=0,"",IF(COUNTA(Raw!XL65:XT65)=0,"",
IF(AND(
OR(AND(Raw!XL65=4,COUNTIF(Raw!XQ65:XT65,1)=0),Raw!XL65&lt;&gt;4),
OR(AND(Raw!XM65=4,COUNTIF(Raw!XQ65:XT65,2)=0),Raw!XM65&lt;&gt;4),
OR(AND(Raw!XN65=4,COUNTIF(Raw!XQ65:XT65,3)=0),Raw!XN65&lt;&gt;4),
OR(AND(Raw!XO65=4,COUNTIF(Raw!XQ65:XT65,4)=0),Raw!XO65&lt;&gt;4)
),"",1)))</f>
        <v/>
      </c>
      <c r="BJ65" t="str">
        <f>IF(A65=0,"",IF(COUNTA(Raw!XU65:YI65)=0,"",
IF(AND(
OR(AND(Raw!XU65=4,COUNTIF(Raw!YC65:YI65,1)=0),Raw!XU65&lt;&gt;4),
OR(AND(Raw!XV65=4,COUNTIF(Raw!YC65:YI65,2)=0),Raw!XV65&lt;&gt;4),
OR(AND(Raw!XW65=4,COUNTIF(Raw!YC65:YI65,3)=0),Raw!XW65&lt;&gt;4),
OR(AND(Raw!XX65=4,COUNTIF(Raw!YC65:YI65,4)=0),Raw!XX65&lt;&gt;4),
OR(AND(Raw!XY65=4,COUNTIF(Raw!YC65:YI65,5)=0),Raw!XY65&lt;&gt;4),
OR(AND(Raw!XZ65=4,COUNTIF(Raw!YC65:YI65,6)=0),Raw!XZ65&lt;&gt;4),
OR(AND(Raw!YA65=4,COUNTIF(Raw!YC65:YI65,7)=0),Raw!YA65&lt;&gt;4)
),"",1)))</f>
        <v/>
      </c>
      <c r="BK65" t="str">
        <f>IF(A65=0,"",IF(COUNTA(Raw!YJ65:YR65)=0,"",
IF(AND(
OR(AND(Raw!YJ65=4,COUNTIF(Raw!YO65:YR65,1)=0),Raw!YJ65&lt;&gt;4),
OR(AND(Raw!YK65=4,COUNTIF(Raw!YO65:YR65,2)=0),Raw!YK65&lt;&gt;4),
OR(AND(Raw!YL65=4,COUNTIF(Raw!YO65:YR65,3)=0),Raw!YL65&lt;&gt;4),
OR(AND(Raw!YM65=4,COUNTIF(Raw!YO65:YR65,4)=0),Raw!YM65&lt;&gt;4)
),"",1)))</f>
        <v/>
      </c>
      <c r="BL65" t="str">
        <f>IF(A65=0,"",IF(COUNTA(Raw!YS65:YU65)=0,"",IF(AND(Raw!YS65=4,ISBLANK(Raw!YU65)),"",IF(AND(Raw!YS65&lt;&gt;4,ISBLANK(Raw!YU65)=FALSE),"",1))))</f>
        <v/>
      </c>
    </row>
    <row r="66" spans="1:64">
      <c r="A66" s="20">
        <f>Raw!A66</f>
        <v>0</v>
      </c>
      <c r="B66" s="19" t="str">
        <f>IF(A66=0,"",IF(AND(Raw!AC66=1,COUNTA(Raw!AR66:IC66)&gt;0,COUNTA(Raw!ID66:YU66)=0),"",IF(AND(Raw!AC66=2,COUNTA(Raw!AR66:IC66)=0,COUNTA(Raw!ID66:MV66)&gt;0,COUNTA(Raw!MW66:YU66)=0),"",IF(AND(Raw!AC66=3,COUNTA(Raw!AP66:MV66)=0,COUNTA(Raw!MW66:YU66)&gt;0),"",1))))</f>
        <v/>
      </c>
      <c r="C66" s="19" t="str">
        <f>IF(A66=0,"",IF(AND(Raw!AK66=1,ISBLANK(Raw!AM66)=FALSE,ISBLANK(Raw!AO66)),"",IF(AND(Raw!AK66=2,ISBLANK(Raw!AM66),ISBLANK(Raw!AO66)=FALSE),"",1)))</f>
        <v/>
      </c>
      <c r="D66" s="19" t="str">
        <f>IF(A66=0,"",IF(COUNTA(Raw!AS66:AZ66)=0,"",IF(AND(Raw!AS66+Raw!AT66=100,Raw!AU66+Raw!AV66=100,Raw!AW66+Raw!AX66=100,Raw!AY66+Raw!AZ66=100),"",1)))</f>
        <v/>
      </c>
      <c r="E66" s="19" t="str">
        <f>IF(A66=0,"",IF(ISBLANK(Raw!AQ66),"",IF(Raw!AQ66=1,"",1)))</f>
        <v/>
      </c>
      <c r="F66" s="19" t="str">
        <f>IF(A66=0,"",IF(ISBLANK(Raw!AR66),"",IF(AND(Raw!AR66&gt;=0,Raw!AR66&lt;=100),"",1)))</f>
        <v/>
      </c>
      <c r="G66" s="19" t="str">
        <f>IF(A66=0,"",IF(AND(ISBLANK(Raw!BA66),ISBLANK(Raw!AS66)),"",IF(AND(Raw!AS66&gt;0,ISBLANK(Raw!BA66)=FALSE),"",1)))</f>
        <v/>
      </c>
      <c r="H66" s="19" t="str">
        <f>IF(A66=0,"",IF(COUNTA(Raw!BA66:BH66)=0,"",IF(AND(Raw!BA66=0,COUNTA(Raw!BB66:BH66)=0),"",IF(AND(Raw!BA66&gt;0,COUNTA(Raw!BB66:BH66)&gt;0),"",1))))</f>
        <v/>
      </c>
      <c r="I66" s="19" t="str">
        <f>IF(A66=0,"",IF(AND(ISBLANK(Raw!BI66),ISBLANK(Raw!BJ66)),"",IF(AND(Raw!BI66=1,ISBLANK(Raw!BJ66)=FALSE),"",IF(AND(Raw!BI66=2,ISBLANK(Raw!BJ66)),"",1))))</f>
        <v/>
      </c>
      <c r="J66" s="19" t="str">
        <f>IF(A66=0,"",IF(AND(ISBLANK(Raw!AT66),COUNTBLANK(Raw!BK66:BQ66)),"",IF(AND(Raw!AT66&gt;0,COUNTA(Raw!BK66:BQ66)&gt;0),"",IF(AND(Raw!AT66=0,COUNTA(Raw!BK66:BQ66)=0),"",1))))</f>
        <v/>
      </c>
      <c r="K66" s="19" t="str">
        <f>IF(A66=0,"",IF(AND(ISBLANK(Raw!AS66),COUNTA(Raw!BR66:BX66)=0),"",IF(AND(Raw!AS66&gt;0,COUNTA(Raw!BR66:BX66)&gt;0),"",IF(AND(Raw!AS66=0,COUNTA(Raw!BR66:BX66)=0),"",1))))</f>
        <v/>
      </c>
      <c r="L66" s="19" t="str">
        <f>IF(A66=0,"",IF(AND(COUNTA(Raw!BK66:BX66)=0,COUNTA(Raw!BY66:CH66)=0),"",IF(AND(COUNTIF(Raw!BK66:BX66,1)&gt;0,COUNTA(Raw!BY66:CH66)&gt;0),"",IF(AND(COUNTIF(Raw!BK66:BX66,1)=0,COUNTA(Raw!BY66:CH66)=0),"",1))))</f>
        <v/>
      </c>
      <c r="M66" s="19" t="str">
        <f>IF(A66=0,"",IF(AND(COUNTA(Raw!BK66:BX66)=0,COUNTA(Raw!CI66:CR66)),"",IF(AND(COUNTIF(Raw!BK66:BX66,3)&gt;0,COUNTA(Raw!CI66:CR66)&gt;0),"",IF(AND(COUNTIF(Raw!BK66:BX66,3)=0,COUNTA(Raw!CI66:CR66)=0),"",1))))</f>
        <v/>
      </c>
      <c r="N66" s="19" t="str">
        <f>IF(A66=0,"",IF(COUNTA(Raw!CS66:DF66)=0,"",IF(AND(COUNTIF(Raw!CS66:CV66,1)=1,COUNTA(Raw!CW66:DA66)&gt;0,COUNTA(Raw!DB66:DF66)=0),"",IF(AND(COUNTIF(Raw!CS66:CV66,2)=1,COUNTA(Raw!CW66:DA66)=0,COUNTA(Raw!DB66:DF66)&gt;0),"",IF(AND(COUNTA(Raw!CS66:CV66)&gt;0,COUNTA(Raw!CW66:DF66)=0),"",1)))))</f>
        <v/>
      </c>
      <c r="O66" s="19" t="str">
        <f>IF(A66=0,"",IF(COUNTA(Raw!DG66:DP66)=0,"",IF(AND(COUNTIF(Raw!BK66:BQ66,1)&gt;0,OR(COUNTIF(Raw!DG66:DP66,1)=1,COUNTIF(Raw!DG66:DP66,2)=1,COUNTIF(Raw!DG66:DP66,3)=1)),"",IF(AND(COUNTIF(Raw!BK66:BQ66,1)=0,AND(COUNTIF(Raw!DG66:DP66,1)=0,COUNTIF(Raw!DG66:DP66,2)=0,COUNTIF(Raw!DG66:DP66,3)=0)),"",1))))</f>
        <v/>
      </c>
      <c r="P66" s="19" t="str">
        <f>IF(A66=0,"",IF(COUNTA(Raw!DG66:DR66)=0,"",IF(AND(COUNTIF(Raw!DG66:DP66,4)=1,ISBLANK(Raw!DQ66)=FALSE,ISBLANK(Raw!DR66)),"",IF(AND(COUNTIF(Raw!DG66:DP66,7)=1,ISBLANK(Raw!DQ66),ISBLANK(Raw!DR66)=FALSE),"",IF(AND(COUNTA(Raw!DG66:DP66)&gt;0,COUNTIF(Raw!DG66:DP66,4)=0,COUNTIF(Raw!DG66:DP66,7)=0,COUNTA(Raw!DQ66:DR66)=0),"",1)))))</f>
        <v/>
      </c>
      <c r="Q66" s="19" t="str">
        <f>IF(A66=0,"",IF(AND(COUNTA(Raw!DS66:DU66)=0,COUNTA(Raw!BK66:BQ66)=0),"",IF(AND(COUNTIF(Raw!BK66:BQ66,1)&gt;0,COUNTA(Raw!DS66:DU66)&gt;0),"",IF(AND(COUNTIF(Raw!BK66:BQ66,1)=0,COUNTA(Raw!DS66:DU66)=0),"",1))))</f>
        <v/>
      </c>
      <c r="R66" s="19" t="str">
        <f>IF(A66=0,"",IF(AND(ISBLANK(Raw!AT66),ISBLANK(Raw!EJ66)),"",IF(AND(Raw!AT66&gt;0,ISBLANK(Raw!EJ66)=FALSE,Raw!EJ66&gt;=0,Raw!EJ66&lt;=7),"",IF(AND(Raw!AT66=0,ISBLANK(Raw!EJ66)),"",1))))</f>
        <v/>
      </c>
      <c r="S66" t="str">
        <f>IF(A66=0,"",IF(AND(ISBLANK(Raw!AS66),ISBLANK(Raw!EK66)),"",IF(AND(Raw!AS66&gt;0,ISBLANK(Raw!EK66)=FALSE),"",IF(AND(Raw!AS66=0,ISBLANK(Raw!EK66)),"",1))))</f>
        <v/>
      </c>
      <c r="T66" s="19" t="str">
        <f>IF(A66=0,"",IF(AND(ISBLANK(Raw!AT66),COUNTA(Raw!EL66:EQ66)=0),"",IF(AND(Raw!AT66&gt;0,COUNTA(Raw!EL66:EQ66)&gt;0),"",IF(AND(Raw!AT66=0,COUNTA(Raw!EL66:EQ66)=0),"",1))))</f>
        <v/>
      </c>
      <c r="U66" t="str">
        <f>IF(A66=0,"",IF(AND(ISBLANK(Raw!AT66),COUNTA(Raw!ER66:EU66)=0),"",IF(AND(Raw!AT66&gt;0,COUNTA(Raw!ER66:EU66)&gt;0),"",IF(AND(Raw!AT66=0,COUNTA(Raw!ER66:EU66)=0),"",1))))</f>
        <v/>
      </c>
      <c r="V66" t="str">
        <f>IF(A66=0,"",IF(AND(ISBLANK(Raw!AS66),COUNTA(Raw!EV66:FA66)=0),"",IF(AND(Raw!AS66&gt;0,COUNTA(Raw!EV66:FA66)&gt;0),"",IF(AND(Raw!AS66=0,COUNTA(Raw!EV66:FA66)=0),"",1))))</f>
        <v/>
      </c>
      <c r="W66" t="str">
        <f>IF(A66=0,"",IF(AND(ISBLANK(Raw!AS66),COUNTA(Raw!FB66:FE66)=0),"",IF(AND(Raw!AS66&gt;0,COUNTA(Raw!FB66:FE66)&gt;0),"",IF(AND(Raw!AS66=0,COUNTA(Raw!FB66:FE66)=0),"",1))))</f>
        <v/>
      </c>
      <c r="X66" t="str">
        <f>IF(A66=0,"",IF(AND(ISBLANK(Raw!AT66),COUNTA(Raw!FF66:FI66)=0),"",IF(AND(Raw!AT66&gt;0,COUNTA(Raw!FF66:FI66)&gt;0),"",IF(AND(Raw!AT66=0,COUNTA(Raw!FF66:FI66)=0),"",1))))</f>
        <v/>
      </c>
      <c r="Y66" t="str">
        <f>IF(A66=0,"",IF(AND(ISBLANK(Raw!AS66),COUNTA(Raw!FJ66:FM66)=0),"",IF(AND(Raw!AS66&gt;0,COUNTA(Raw!FJ66:FM66)&gt;0),"",IF(AND(Raw!AS66=0,COUNTA(Raw!FJ66:FM66)=0),"",1))))</f>
        <v/>
      </c>
      <c r="Z66" t="str">
        <f>IF(A66=0,"",IF(AND(COUNTA(Raw!FN66:FT66)=0,ISBLANK(Raw!FU66)),"",IF(AND(COUNTIF(Raw!FN66:FT66,1)&gt;0,ISBLANK(Raw!FU66)=FALSE),"",IF(AND(COUNTIF(Raw!FN66:FT66,1)=0,ISBLANK(Raw!FU66)),"",1))))</f>
        <v/>
      </c>
      <c r="AA66" s="19" t="str">
        <f>IF(A66=0,"",IF(AND(ISBLANK(Raw!BI66),COUNTA(Raw!FV66:GH66)=0),"",IF(AND(Raw!BI66&lt;&gt;1,COUNTIF(Raw!FV66:GH66,6)=0),"",IF(Raw!BI66=1,"",1))))</f>
        <v/>
      </c>
      <c r="AB66" t="str">
        <f>IF(A66=0,"",IF(AND(ISBLANK(Raw!GI66),COUNTA(Raw!GJ66:GQ66)=0),"",IF(AND(Raw!GI66=1,COUNTA(Raw!GJ66:GQ66)&gt;0),"",IF(AND(Raw!GI66=2,COUNTA(Raw!GJ66:GQ66)=0),"",1))))</f>
        <v/>
      </c>
      <c r="AC66" s="19" t="str">
        <f>IF(A66=0,"",IF(AND(COUNTA(Raw!GY66:HF66)=0,ISBLANK(Raw!HG66)),"",IF(AND(OR(COUNTIF(Raw!GY66:HE66,1)&gt;0,COUNTIF(Raw!GY66:HE66,2)&gt;0),ISBLANK(Raw!HG66)=FALSE),"",IF(AND(COUNTA(Raw!GY66:HF66)&gt;0,ISBLANK(Raw!HG66),COUNTIF(Raw!GY66:HE66,1)=0,COUNTIF(Raw!GY66:HE66,2)=0),"",1))))</f>
        <v/>
      </c>
      <c r="AD66" s="19" t="str">
        <f>IF(A66=0,"",IF(COUNTA(Raw!HU66:IB66)=0,"",IF(AND(Raw!AK66&lt;&gt;2,COUNTIF(Raw!HU66:IA66,2)=0,COUNTIF(Raw!HU66:IA66,3)=0),"",IF(Raw!AK66=2,"",1))))</f>
        <v/>
      </c>
      <c r="AE66" s="19" t="str">
        <f>IF(A66=0,"",IF(AND(Raw!AK66=2,ISBLANK(Raw!IC66)=FALSE),"",IF(AND(Raw!AK66&lt;&gt;2,ISBLANK(Raw!IC66)),"",1)))</f>
        <v/>
      </c>
      <c r="AF66" s="19" t="str">
        <f>IF(A66=0,"",IF(COUNTA(Raw!ID66:IF66)=0,"",IF(AND(MATCH(2023-Raw!ID66,Code!$A$3:$A$12,1)=Raw!IF66,2023-Raw!ID66=Raw!IE66),"",1)))</f>
        <v/>
      </c>
      <c r="AG66" s="19" t="str">
        <f>IF(A66=0,"",IF(COUNTA(Raw!IG66:II66)=0,"",IF(AND(Raw!IG66=4,ISBLANK(Raw!II66)=FALSE),"",IF(AND(Raw!IG66&lt;&gt;4,ISBLANK(Raw!II66)),"",1))))</f>
        <v/>
      </c>
      <c r="AH66" s="19" t="str">
        <f>IF(A66=0,"",IF(COUNTA(Raw!IJ66:IM66)=0,"",IF(AND(Raw!IJ66=1,ISBLANK(Raw!IK66)=FALSE),"",IF(AND(Raw!IJ66=2,COUNTA(Raw!IK66:IM66)&gt;0),"",1))))</f>
        <v/>
      </c>
      <c r="AI66" s="19" t="str">
        <f>IF(A66=0,"",IF(COUNTA(Raw!IK66:IM66)=0,"",IF(AND(Raw!IK66=1,ISBLANK(Raw!IL66)=FALSE),"",IF(AND(Raw!IK66=2,COUNTA(Raw!IL66:IM66)=0),"",1))))</f>
        <v/>
      </c>
      <c r="AJ66" s="19" t="str">
        <f>IF(A66=0,"",IF(COUNTA(Raw!JD66:JJ66)=0,"",IF(AND(Raw!JD66&gt;600,COUNTA(Raw!JE66:JI66)&gt;0),"",IF(AND(Raw!JD66&lt;=600,COUNTA(Raw!JE66:JJ66)=0),"",1))))</f>
        <v/>
      </c>
      <c r="AK66" s="19" t="str">
        <f>IF(A66=0,"",IF(COUNTA(Raw!JK66:KA66)=0,"",IF(AND(Raw!JK66=1,COUNTA(Raw!JM66:JV66)&gt;0),"",IF(AND(Raw!JK66=3,COUNTA(Raw!JM66:JV66)&gt;0,COUNTA(Raw!JW66:KA66)=0),"",IF(AND(ISBLANK(Raw!JK66)=FALSE,Raw!JK66&lt;&gt;1,Raw!JK66&lt;&gt;3,COUNTA(Raw!JM66:KA66)=0),"",1)))))</f>
        <v/>
      </c>
      <c r="AL66" s="19" t="str">
        <f>IF(A66=0,"",IF(COUNTA(Raw!JW66:KA66)=0,"",IF(AND(COUNTIF(Raw!JW66:JZ66,4)=0,COUNTA(Raw!JW66:JZ66)&gt;0,ISBLANK(Raw!KA66)=FALSE),"",IF(AND(COUNTIF(Raw!JW66:KA66,4)&gt;0,ISBLANK(Raw!KA66)),"",1))))</f>
        <v/>
      </c>
      <c r="AM66" s="19" t="str">
        <f>IF(A66=0,"",IF(COUNTA(Raw!KT66:KU66)=0,"",IF(AND(Raw!KT66=1,ISBLANK(Raw!KU66)=FALSE),"",IF(AND(Raw!KT66=2,ISBLANK(Raw!KU66)),"",1))))</f>
        <v/>
      </c>
      <c r="AN66" s="19" t="str">
        <f>IF(A66=0,"",IF(COUNTA(Raw!KX66:LF66)=0,"",IF(AND(COUNTIF(Raw!KX66:LB66,5)=1,COUNTA(Raw!KX66:LB66)=1,COUNTA(Raw!LC66:LF66)=0),"",IF(AND(COUNTIF(Raw!KX66:LB66,5)=0,COUNTA(Raw!KX66:LB66)&gt;0,COUNTA(Raw!LC66:LF66)&gt;0),"",1))))</f>
        <v/>
      </c>
      <c r="AO66" s="19" t="str">
        <f>IF(A66=0,"",IF(COUNTA(Raw!LM66:LU66)=0,"",IF(AND(Raw!LM66=1,ISBLANK(Raw!LN66)=FALSE,COUNTA(Raw!LO66:LU66)&gt;0),"",IF(AND(Raw!LM66=2,COUNTA(Raw!LN66:LU66)=0),"",1))))</f>
        <v/>
      </c>
      <c r="AP66" s="19" t="str">
        <f>IF(A66=0,"",IF(COUNTA(Raw!MY66:OG66)=0,"",IF(AND(Raw!MY66=2,COUNTA(Raw!MZ66:OG66)=0),"",IF(AND(Raw!MY66=1,COUNTA(Raw!MZ66:OG66)&gt;0),"",1))))</f>
        <v/>
      </c>
      <c r="AQ66" s="19" t="str">
        <f>IF(A66=0,"",IF(COUNTA(Raw!NC66:NW66)=0,"",IF(AND(COUNTIF(Raw!NC66:NG66,3)&gt;0,COUNTA(Raw!NH66:NQ66)&gt;0),"",IF(AND(COUNTA(Raw!NC66:NG66)&gt;0,COUNTIF(Raw!NC66:NG66,3)=0,COUNTA(Raw!NH66:NW66)=0),"",1))))</f>
        <v/>
      </c>
      <c r="AR66" s="19" t="str">
        <f>IF(A66=0,"",IF(COUNTA(Raw!NH66:NW66)=0,"",IF(AND(COUNTIF(Raw!NH66:NQ66,10)&gt;0,COUNTA(Raw!NR66:NW66)&gt;0),"",IF(AND(COUNTA(Raw!NH66:NQ66)&gt;0,COUNTIF(Raw!NH66:NQ66,10)=0,COUNTA(Raw!NR66:NY66)=0),"",1))))</f>
        <v/>
      </c>
      <c r="AS66" s="19" t="str">
        <f>IF(A66=0,"",IF(COUNTA(Raw!NY66:OG66)=0,"",IF(AND(Raw!NY66=1,COUNTA(Raw!NZ66:OG66)&gt;0),"",IF(AND(Raw!NY66=2,COUNTA(Raw!NZ66:OG66)=0),"",1))))</f>
        <v/>
      </c>
      <c r="AT66" s="19" t="str">
        <f>IF(A66=0,"",IF(COUNTA(Raw!OH66:OY66)=0,"",IF(AND(Raw!OH66=1,COUNTA(Raw!OI66:OY66)&gt;0),"",IF(AND(Raw!OH66=2,COUNTA(Raw!OI66:OY66)=0),"",1))))</f>
        <v/>
      </c>
      <c r="AU66" s="19" t="str">
        <f>IF(A66=0,"",IF(COUNTA(Raw!PR66:QB66)=0,"",
IF(AND(OR(AND(COUNTIF(Raw!PR66:QB66,1)=1,COUNTA(Raw!QI66:QY66)&gt;0),AND(COUNTIF(Raw!PR66:QB66,1)=0,COUNTA(Raw!QI66:QY66)=0)),OR(AND(COUNTIF(Raw!PR66:QB66,2)=1,COUNTA(Raw!QZ66:RP66)&gt;0),AND(COUNTIF(Raw!PR66:QB66,2)=0,COUNTA(Raw!QZ66:RP66)=0)),OR(AND(COUNTIF(Raw!PR66:QB66,3)=1,COUNTA(Raw!RQ66:SG66)&gt;0),AND(COUNTIF(Raw!PR66:QB66,3)=0,COUNTA(Raw!RQ66:SG66)=0)),OR(AND(COUNTIF(Raw!PR66:QB66,4)=1,COUNTA(Raw!SH66:ST66)&gt;0),AND(COUNTIF(Raw!PR66:QB66,4)=0,COUNTA(Raw!SH66:ST66)=0)),OR(AND(COUNTIF(Raw!PR66:QB66,5)=1,COUNTA(Raw!SU66:TG66)&gt;0),AND(COUNTIF(Raw!PR66:QB66,5)=0,COUNTA(Raw!SU66:TG66)=0)),OR(AND(COUNTIF(Raw!PR66:QB66,6)=1,COUNTA(Raw!TH66:TT66)&gt;0),AND(COUNTIF(Raw!PR66:QB66,6)=0,COUNTA(Raw!TH66:TT66)=0)),OR(AND(COUNTIF(Raw!PR66:QB66,7)=1,COUNTA(Raw!TU66:UI66)&gt;0),AND(COUNTIF(Raw!PR66:QB66,7)=0,COUNTA(Raw!TU66:UI66)=0)),OR(AND(COUNTIF(Raw!PR66:QB66,8)=1,COUNTA(Raw!UJ66:UV66)&gt;0),AND(COUNTIF(Raw!PR66:QB66,8)=0,COUNTA(Raw!UJ66:UV66)=0)),OR(AND(COUNTIF(Raw!PR66:QB66,9)=1,COUNTA(Raw!UW66:VG66)&gt;0),AND(COUNTIF(Raw!PR66:QB66,9)=0,COUNTA(Raw!UW66:VG66)=0)),OR(AND(COUNTIF(Raw!PR66:QB66,10)=1,COUNTA(Raw!VH66:VP66)&gt;0),AND(COUNTIF(Raw!PR66:QB66,10)=0,COUNTA(Raw!VH66:VP66)=0)),OR(AND(COUNTIF(Raw!PR66:QB66,11)=1,COUNTA(Raw!VQ66:WK66)&gt;0),AND(COUNTIF(Raw!PR66:QB66,11)=0,COUNTA(Raw!VQ66:WK66)=0))),"",1)))</f>
        <v/>
      </c>
      <c r="AV66" s="19" t="str">
        <f>IF(A66=0,"",IF(COUNTA(Raw!QI66:QY66)=0,"",IF(AND(OR(AND(Raw!QI66=4,COUNTIF(Raw!QR66:QY66,1)=0),Raw!QI66&lt;&gt;4),OR(AND(Raw!QJ66=4,COUNTIF(Raw!QR66:QY66,2)=0),Raw!QJ66&lt;&gt;4),OR(AND(Raw!QK66=4,COUNTIF(Raw!QR66:QY66,3)=0),Raw!QK66&lt;&gt;4),OR(AND(Raw!QL66=4,COUNTIF(Raw!QR66:QY66,4)=0),Raw!QL66&lt;&gt;4),OR(AND(Raw!QM66=4,COUNTIF(Raw!QR66:QY66,5)=0),Raw!QM66&lt;&gt;4),OR(AND(Raw!QN66=4,COUNTIF(Raw!QR66:QY66,6)=0),Raw!QN66&lt;&gt;4),OR(AND(Raw!QO66=4,COUNTIF(Raw!QR66:QY66,7)=0),Raw!QO66&lt;&gt;4),OR(AND(Raw!QP66=4,COUNTIF(Raw!QR66:QY66,8)=0),Raw!QP66&lt;&gt;4)),"",1)))</f>
        <v/>
      </c>
      <c r="AW66" t="str">
        <f>IF(A66=0,"",IF(COUNTA(Raw!QZ66:RP66)=0,"",IF(AND(OR(AND(Raw!QZ66=4,COUNTIF(Raw!RI66:RP66,1)=0),Raw!QZ66&lt;&gt;4),OR(AND(Raw!RA66=4,COUNTIF(Raw!RI66:RP66,2)=0),Raw!RA66&lt;&gt;4),OR(AND(Raw!RB66=4,COUNTIF(Raw!RI66:RP66,3)=0),Raw!RB66&lt;&gt;4),OR(AND(Raw!RC66=4,COUNTIF(Raw!RI66:RP66,4)=0),Raw!RC66&lt;&gt;4),OR(AND(Raw!RD66=4,COUNTIF(Raw!RI66:RP66,5)=0),Raw!RD66&lt;&gt;4),OR(AND(Raw!RE66=4,COUNTIF(Raw!RI66:RP66,6)=0),Raw!RE66&lt;&gt;4),OR(AND(Raw!RF66=4,COUNTIF(Raw!RI66:RP66,7)=0),Raw!RF66&lt;&gt;4),OR(AND(Raw!RG66=4,COUNTIF(Raw!RI66:RP66,8)=0),Raw!RG66&lt;&gt;4)),"",1)))</f>
        <v/>
      </c>
      <c r="AX66" t="str">
        <f>IF(A66=0,"",IF(COUNTA(Raw!RQ66:SG66)=0,"",IF(AND(OR(AND(Raw!RQ66=4,COUNTIF(Raw!RZ66:SG66,1)=0),Raw!RQ66&lt;&gt;4),OR(AND(Raw!RR66=4,COUNTIF(Raw!RZ66:SG66,2)=0),Raw!RR66&lt;&gt;4),OR(AND(Raw!RS66=4,COUNTIF(Raw!RZ66:SG66,3)=0),Raw!RS66&lt;&gt;4),OR(AND(Raw!RT66=4,COUNTIF(Raw!RZ66:SG66,4)=0),Raw!RT66&lt;&gt;4),OR(AND(Raw!RU66=4,COUNTIF(Raw!RZ66:SG66,5)=0),Raw!RU66&lt;&gt;4),OR(AND(Raw!RV66=4,COUNTIF(Raw!RZ66:SG66,6)=0),Raw!RV66&lt;&gt;4),OR(AND(Raw!RW66=4,COUNTIF(Raw!RZ66:SG66,7)=0),Raw!RW66&lt;&gt;4),OR(AND(Raw!RX66=4,COUNTIF(Raw!RZ66:SG66,8)=0),Raw!RX66&lt;&gt;4)),"",1)))</f>
        <v/>
      </c>
      <c r="AY66" t="str">
        <f>IF(A66=0,"",IF(COUNTA(Raw!SH66:ST66)=0,"",IF(AND(OR(AND(Raw!SH66=4,COUNTIF(Raw!SO66:ST66,1)=0),Raw!SH66&lt;&gt;4),OR(AND(Raw!SI66=4,COUNTIF(Raw!SO66:ST66,2)=0),Raw!SI66&lt;&gt;4),OR(AND(Raw!SJ66=4,COUNTIF(Raw!SO66:ST66,3)=0),Raw!SJ66&lt;&gt;4),OR(AND(Raw!SK66=4,COUNTIF(Raw!SO66:ST66,4)=0),Raw!SK66&lt;&gt;4),OR(AND(Raw!SL66=4,COUNTIF(Raw!SO66:ST66,5)=0),Raw!SL66&lt;&gt;4),OR(AND(Raw!SM66=4,COUNTIF(Raw!SO66:ST66,6)=0),Raw!SM66&lt;&gt;4)),"",1)))</f>
        <v/>
      </c>
      <c r="AZ66" t="str">
        <f>IF(A66=0,"",IF(COUNTA(Raw!SU66:TG66)=0,"",IF(AND(OR(AND(Raw!SU66=4,COUNTIF(Raw!TB66:TG66,1)=0),Raw!SU66&lt;&gt;4),OR(AND(Raw!SV66=4,COUNTIF(Raw!TB66:TG66,2)=0),Raw!SV66&lt;&gt;4),OR(AND(Raw!SW66=4,COUNTIF(Raw!TB66:TG66,3)=0),Raw!SW66&lt;&gt;4),OR(AND(Raw!SX66=4,COUNTIF(Raw!TB66:TG66,4)=0),Raw!SX66&lt;&gt;4),OR(AND(Raw!SY66=4,COUNTIF(Raw!TB66:TG66,5)=0),Raw!SY66&lt;&gt;4),OR(AND(Raw!SZ66=4,COUNTIF(Raw!TB66:TG66,6)=0),Raw!SZ66&lt;&gt;4)),"",1)))</f>
        <v/>
      </c>
      <c r="BA66" t="str">
        <f>IF(A66=0,"",IF(COUNTA(Raw!TH66:TT66)=0,"",IF(AND(OR(AND(Raw!TH66=4,COUNTIF(Raw!TO66:TT66,1)=0),Raw!TH66&lt;&gt;4),OR(AND(Raw!TI66=4,COUNTIF(Raw!TO66:TT66,2)=0),Raw!TI66&lt;&gt;4),OR(AND(Raw!TJ66=4,COUNTIF(Raw!TO66:TT66,3)=0),Raw!TJ66&lt;&gt;4),OR(AND(Raw!TK66=4,COUNTIF(Raw!TO66:TT66,4)=0),Raw!TK66&lt;&gt;4),OR(AND(Raw!TL66=4,COUNTIF(Raw!TO66:TT66,5)=0),Raw!TL66&lt;&gt;4),OR(AND(Raw!TM66=4,COUNTIF(Raw!TO66:TT66,6)=0),Raw!TM66&lt;&gt;4)),"",1)))</f>
        <v/>
      </c>
      <c r="BB66" t="str">
        <f>IF(A66=0,"",IF(COUNTA(Raw!TU66:UI66)=0,"",IF(AND(OR(AND(Raw!TU66=4,COUNTIF(Raw!UC66:UI66,1)=0),Raw!TU66&lt;&gt;4),OR(AND(Raw!TV66=4,COUNTIF(Raw!UC66:UI66,2)=0),Raw!TV66&lt;&gt;4),OR(AND(Raw!TW66=4,COUNTIF(Raw!UC66:UI66,3)=0),Raw!TW66&lt;&gt;4),OR(AND(Raw!TX66=4,COUNTIF(Raw!UC66:UI66,4)=0),Raw!TX66&lt;&gt;4),OR(AND(Raw!TY66=4,COUNTIF(Raw!UC66:UI66,5)=0),Raw!TY66&lt;&gt;4),OR(AND(Raw!TZ66=4,COUNTIF(Raw!UC66:UI66,6)=0),Raw!TZ66&lt;&gt;4),OR(AND(Raw!UA66=4,COUNTIF(Raw!UC66:UI66,7)=0),Raw!UA66&lt;&gt;4)),"",1)))</f>
        <v/>
      </c>
      <c r="BC66" t="str">
        <f>IF(A66=0,"",IF(COUNTA(Raw!UJ66:UV66)=0,"",IF(AND(OR(AND(Raw!UJ66=4,COUNTIF(Raw!UQ66:UV66,1)=0),Raw!UJ66&lt;&gt;4),OR(AND(Raw!UK66=4,COUNTIF(Raw!UQ66:UV66,2)=0),Raw!UK66&lt;&gt;4),OR(AND(Raw!UL66=4,COUNTIF(Raw!UQ66:UV66,3)=0),Raw!UL66&lt;&gt;4),OR(AND(Raw!UM66=4,COUNTIF(Raw!UQ66:UV66,4)=0),Raw!UM66&lt;&gt;4),OR(AND(Raw!UN66=4,COUNTIF(Raw!UQ66:UV66,5)=0),Raw!UN66&lt;&gt;4),OR(AND(Raw!UO66=4,COUNTIF(Raw!UQ66:UV66,6)=0),Raw!UO66&lt;&gt;4)),"",1)))</f>
        <v/>
      </c>
      <c r="BD66" t="str">
        <f>IF(A66=0,"",IF(COUNTA(Raw!UW66:VG66)=0,"",IF(AND(OR(AND(Raw!UW66=4,COUNTIF(Raw!VC66:VG66,1)=0),Raw!UW66&lt;&gt;4),OR(AND(Raw!UX66=4,COUNTIF(Raw!VC66:VG66,2)=0),Raw!UX66&lt;&gt;4),OR(AND(Raw!UY66=4,COUNTIF(Raw!VC66:VG66,3)=0),Raw!UY66&lt;&gt;4),OR(AND(Raw!UZ66=4,COUNTIF(Raw!VC66:VG66,4)=0),Raw!UZ66&lt;&gt;4),OR(AND(Raw!VA66=4,COUNTIF(Raw!VC66:VG66,5)=0),Raw!VA66&lt;&gt;4)),"",1)))</f>
        <v/>
      </c>
      <c r="BE66" t="str">
        <f>IF(A66=0,"",IF(COUNTA(Raw!VH66:VP66)=0,"",
IF(AND(
OR(AND(Raw!VH66=4,COUNTIF(Raw!VM66:VP66,1)=0),Raw!VH66&lt;&gt;4),
OR(AND(Raw!VI66=4,COUNTIF(Raw!VM66:VP66,2)=0),Raw!VI66&lt;&gt;4),
OR(AND(Raw!VJ66=4,COUNTIF(Raw!VM66:VP66,3)=0),Raw!VJ66&lt;&gt;4),
OR(AND(Raw!VK66=4,COUNTIF(Raw!VM66:VP66,4)=0),Raw!VK66&lt;&gt;4)
),"",1)))</f>
        <v/>
      </c>
      <c r="BF66" t="str">
        <f>IF(A66=0,"",IF(COUNTA(Raw!VQ66:WK66)=0,"",
IF(AND(
OR(AND(Raw!VQ66=4,COUNTIF(Raw!WB66:WK66,1)=0),Raw!VQ66&lt;&gt;4),
OR(AND(Raw!VR66=4,COUNTIF(Raw!WB66:WK66,2)=0),Raw!VR66&lt;&gt;4),
OR(AND(Raw!VS66=4,COUNTIF(Raw!WB66:WK66,3)=0),Raw!VS66&lt;&gt;4),
OR(AND(Raw!VT66=4,COUNTIF(Raw!WB66:WK66,4)=0),Raw!VT66&lt;&gt;4),
OR(AND(Raw!VU66=4,COUNTIF(Raw!WB66:WK66,5)=0),Raw!VU66&lt;&gt;4),
OR(AND(Raw!VV66=4,COUNTIF(Raw!WB66:WK66,6)=0),Raw!VV66&lt;&gt;4),
OR(AND(Raw!VW66=4,COUNTIF(Raw!WB66:WK66,7)=0),Raw!VW66&lt;&gt;4),
OR(AND(Raw!VX66=4,COUNTIF(Raw!WB66:WK66,8)=0),Raw!VX66&lt;&gt;4),
OR(AND(Raw!VY66=4,COUNTIF(Raw!WB66:WK66,9)=0),Raw!VX66&lt;&gt;4),
OR(AND(Raw!VZ66=4,COUNTIF(Raw!WB66:WK66,10)=0),Raw!VZ66&lt;&gt;4)
),"",1)))</f>
        <v/>
      </c>
      <c r="BG66" t="str">
        <f>IF(A66=0,"",IF(COUNTA(Raw!WL66:XB66)=0,"",
IF(AND(
OR(AND(Raw!WL66=4,COUNTIF(Raw!WU66:XB66,1)=0),Raw!WL66&lt;&gt;4),
OR(AND(Raw!WM66=4,COUNTIF(Raw!WU66:XB66,2)=0),Raw!WM66&lt;&gt;4),
OR(AND(Raw!WN66=4,COUNTIF(Raw!WU66:XB66,3)=0),Raw!WN66&lt;&gt;4),
OR(AND(Raw!WO66=4,COUNTIF(Raw!WU66:XB66,4)=0),Raw!WO66&lt;&gt;4),
OR(AND(Raw!WP66=4,COUNTIF(Raw!WU66:XB66,5)=0),Raw!WP66&lt;&gt;4),
OR(AND(Raw!WQ66=4,COUNTIF(Raw!WU66:XB66,6)=0),Raw!WQ66&lt;&gt;4),
OR(AND(Raw!WR66=4,COUNTIF(Raw!WU66:XB66,7)=0),Raw!WR66&lt;&gt;4),
OR(AND(Raw!WS66=4,COUNTIF(Raw!WU66:XB66,8)=0),Raw!WS66&lt;&gt;4)
),"",1)))</f>
        <v/>
      </c>
      <c r="BH66" t="str">
        <f>IF(A66=0,"",IF(COUNTA(Raw!XC66:XK66)=0,"",
IF(AND(
OR(AND(Raw!XC66=4,COUNTIF(Raw!XH66:XK66,1)=0),Raw!XC66&lt;&gt;4),
OR(AND(Raw!XD66=4,COUNTIF(Raw!XH66:XK66,2)=0),Raw!XD66&lt;&gt;4),
OR(AND(Raw!XE66=4,COUNTIF(Raw!XH66:XK66,3)=0),Raw!XE66&lt;&gt;4),
OR(AND(Raw!XF66=4,COUNTIF(Raw!XH66:XK66,4)=0),Raw!XF66&lt;&gt;4)
),"",1)))</f>
        <v/>
      </c>
      <c r="BI66" t="str">
        <f>IF(A66=0,"",IF(COUNTA(Raw!XL66:XT66)=0,"",
IF(AND(
OR(AND(Raw!XL66=4,COUNTIF(Raw!XQ66:XT66,1)=0),Raw!XL66&lt;&gt;4),
OR(AND(Raw!XM66=4,COUNTIF(Raw!XQ66:XT66,2)=0),Raw!XM66&lt;&gt;4),
OR(AND(Raw!XN66=4,COUNTIF(Raw!XQ66:XT66,3)=0),Raw!XN66&lt;&gt;4),
OR(AND(Raw!XO66=4,COUNTIF(Raw!XQ66:XT66,4)=0),Raw!XO66&lt;&gt;4)
),"",1)))</f>
        <v/>
      </c>
      <c r="BJ66" t="str">
        <f>IF(A66=0,"",IF(COUNTA(Raw!XU66:YI66)=0,"",
IF(AND(
OR(AND(Raw!XU66=4,COUNTIF(Raw!YC66:YI66,1)=0),Raw!XU66&lt;&gt;4),
OR(AND(Raw!XV66=4,COUNTIF(Raw!YC66:YI66,2)=0),Raw!XV66&lt;&gt;4),
OR(AND(Raw!XW66=4,COUNTIF(Raw!YC66:YI66,3)=0),Raw!XW66&lt;&gt;4),
OR(AND(Raw!XX66=4,COUNTIF(Raw!YC66:YI66,4)=0),Raw!XX66&lt;&gt;4),
OR(AND(Raw!XY66=4,COUNTIF(Raw!YC66:YI66,5)=0),Raw!XY66&lt;&gt;4),
OR(AND(Raw!XZ66=4,COUNTIF(Raw!YC66:YI66,6)=0),Raw!XZ66&lt;&gt;4),
OR(AND(Raw!YA66=4,COUNTIF(Raw!YC66:YI66,7)=0),Raw!YA66&lt;&gt;4)
),"",1)))</f>
        <v/>
      </c>
      <c r="BK66" t="str">
        <f>IF(A66=0,"",IF(COUNTA(Raw!YJ66:YR66)=0,"",
IF(AND(
OR(AND(Raw!YJ66=4,COUNTIF(Raw!YO66:YR66,1)=0),Raw!YJ66&lt;&gt;4),
OR(AND(Raw!YK66=4,COUNTIF(Raw!YO66:YR66,2)=0),Raw!YK66&lt;&gt;4),
OR(AND(Raw!YL66=4,COUNTIF(Raw!YO66:YR66,3)=0),Raw!YL66&lt;&gt;4),
OR(AND(Raw!YM66=4,COUNTIF(Raw!YO66:YR66,4)=0),Raw!YM66&lt;&gt;4)
),"",1)))</f>
        <v/>
      </c>
      <c r="BL66" t="str">
        <f>IF(A66=0,"",IF(COUNTA(Raw!YS66:YU66)=0,"",IF(AND(Raw!YS66=4,ISBLANK(Raw!YU66)),"",IF(AND(Raw!YS66&lt;&gt;4,ISBLANK(Raw!YU66)=FALSE),"",1))))</f>
        <v/>
      </c>
    </row>
    <row r="67" spans="1:64">
      <c r="A67" s="20">
        <f>Raw!A67</f>
        <v>0</v>
      </c>
      <c r="B67" s="19" t="str">
        <f>IF(A67=0,"",IF(AND(Raw!AC67=1,COUNTA(Raw!AR67:IC67)&gt;0,COUNTA(Raw!ID67:YU67)=0),"",IF(AND(Raw!AC67=2,COUNTA(Raw!AR67:IC67)=0,COUNTA(Raw!ID67:MV67)&gt;0,COUNTA(Raw!MW67:YU67)=0),"",IF(AND(Raw!AC67=3,COUNTA(Raw!AP67:MV67)=0,COUNTA(Raw!MW67:YU67)&gt;0),"",1))))</f>
        <v/>
      </c>
      <c r="C67" s="19" t="str">
        <f>IF(A67=0,"",IF(AND(Raw!AK67=1,ISBLANK(Raw!AM67)=FALSE,ISBLANK(Raw!AO67)),"",IF(AND(Raw!AK67=2,ISBLANK(Raw!AM67),ISBLANK(Raw!AO67)=FALSE),"",1)))</f>
        <v/>
      </c>
      <c r="D67" s="19" t="str">
        <f>IF(A67=0,"",IF(COUNTA(Raw!AS67:AZ67)=0,"",IF(AND(Raw!AS67+Raw!AT67=100,Raw!AU67+Raw!AV67=100,Raw!AW67+Raw!AX67=100,Raw!AY67+Raw!AZ67=100),"",1)))</f>
        <v/>
      </c>
      <c r="E67" s="19" t="str">
        <f>IF(A67=0,"",IF(ISBLANK(Raw!AQ67),"",IF(Raw!AQ67=1,"",1)))</f>
        <v/>
      </c>
      <c r="F67" s="19" t="str">
        <f>IF(A67=0,"",IF(ISBLANK(Raw!AR67),"",IF(AND(Raw!AR67&gt;=0,Raw!AR67&lt;=100),"",1)))</f>
        <v/>
      </c>
      <c r="G67" s="19" t="str">
        <f>IF(A67=0,"",IF(AND(ISBLANK(Raw!BA67),ISBLANK(Raw!AS67)),"",IF(AND(Raw!AS67&gt;0,ISBLANK(Raw!BA67)=FALSE),"",1)))</f>
        <v/>
      </c>
      <c r="H67" s="19" t="str">
        <f>IF(A67=0,"",IF(COUNTA(Raw!BA67:BH67)=0,"",IF(AND(Raw!BA67=0,COUNTA(Raw!BB67:BH67)=0),"",IF(AND(Raw!BA67&gt;0,COUNTA(Raw!BB67:BH67)&gt;0),"",1))))</f>
        <v/>
      </c>
      <c r="I67" s="19" t="str">
        <f>IF(A67=0,"",IF(AND(ISBLANK(Raw!BI67),ISBLANK(Raw!BJ67)),"",IF(AND(Raw!BI67=1,ISBLANK(Raw!BJ67)=FALSE),"",IF(AND(Raw!BI67=2,ISBLANK(Raw!BJ67)),"",1))))</f>
        <v/>
      </c>
      <c r="J67" s="19" t="str">
        <f>IF(A67=0,"",IF(AND(ISBLANK(Raw!AT67),COUNTBLANK(Raw!BK67:BQ67)),"",IF(AND(Raw!AT67&gt;0,COUNTA(Raw!BK67:BQ67)&gt;0),"",IF(AND(Raw!AT67=0,COUNTA(Raw!BK67:BQ67)=0),"",1))))</f>
        <v/>
      </c>
      <c r="K67" s="19" t="str">
        <f>IF(A67=0,"",IF(AND(ISBLANK(Raw!AS67),COUNTA(Raw!BR67:BX67)=0),"",IF(AND(Raw!AS67&gt;0,COUNTA(Raw!BR67:BX67)&gt;0),"",IF(AND(Raw!AS67=0,COUNTA(Raw!BR67:BX67)=0),"",1))))</f>
        <v/>
      </c>
      <c r="L67" s="19" t="str">
        <f>IF(A67=0,"",IF(AND(COUNTA(Raw!BK67:BX67)=0,COUNTA(Raw!BY67:CH67)=0),"",IF(AND(COUNTIF(Raw!BK67:BX67,1)&gt;0,COUNTA(Raw!BY67:CH67)&gt;0),"",IF(AND(COUNTIF(Raw!BK67:BX67,1)=0,COUNTA(Raw!BY67:CH67)=0),"",1))))</f>
        <v/>
      </c>
      <c r="M67" s="19" t="str">
        <f>IF(A67=0,"",IF(AND(COUNTA(Raw!BK67:BX67)=0,COUNTA(Raw!CI67:CR67)),"",IF(AND(COUNTIF(Raw!BK67:BX67,3)&gt;0,COUNTA(Raw!CI67:CR67)&gt;0),"",IF(AND(COUNTIF(Raw!BK67:BX67,3)=0,COUNTA(Raw!CI67:CR67)=0),"",1))))</f>
        <v/>
      </c>
      <c r="N67" s="19" t="str">
        <f>IF(A67=0,"",IF(COUNTA(Raw!CS67:DF67)=0,"",IF(AND(COUNTIF(Raw!CS67:CV67,1)=1,COUNTA(Raw!CW67:DA67)&gt;0,COUNTA(Raw!DB67:DF67)=0),"",IF(AND(COUNTIF(Raw!CS67:CV67,2)=1,COUNTA(Raw!CW67:DA67)=0,COUNTA(Raw!DB67:DF67)&gt;0),"",IF(AND(COUNTA(Raw!CS67:CV67)&gt;0,COUNTA(Raw!CW67:DF67)=0),"",1)))))</f>
        <v/>
      </c>
      <c r="O67" s="19" t="str">
        <f>IF(A67=0,"",IF(COUNTA(Raw!DG67:DP67)=0,"",IF(AND(COUNTIF(Raw!BK67:BQ67,1)&gt;0,OR(COUNTIF(Raw!DG67:DP67,1)=1,COUNTIF(Raw!DG67:DP67,2)=1,COUNTIF(Raw!DG67:DP67,3)=1)),"",IF(AND(COUNTIF(Raw!BK67:BQ67,1)=0,AND(COUNTIF(Raw!DG67:DP67,1)=0,COUNTIF(Raw!DG67:DP67,2)=0,COUNTIF(Raw!DG67:DP67,3)=0)),"",1))))</f>
        <v/>
      </c>
      <c r="P67" s="19" t="str">
        <f>IF(A67=0,"",IF(COUNTA(Raw!DG67:DR67)=0,"",IF(AND(COUNTIF(Raw!DG67:DP67,4)=1,ISBLANK(Raw!DQ67)=FALSE,ISBLANK(Raw!DR67)),"",IF(AND(COUNTIF(Raw!DG67:DP67,7)=1,ISBLANK(Raw!DQ67),ISBLANK(Raw!DR67)=FALSE),"",IF(AND(COUNTA(Raw!DG67:DP67)&gt;0,COUNTIF(Raw!DG67:DP67,4)=0,COUNTIF(Raw!DG67:DP67,7)=0,COUNTA(Raw!DQ67:DR67)=0),"",1)))))</f>
        <v/>
      </c>
      <c r="Q67" s="19" t="str">
        <f>IF(A67=0,"",IF(AND(COUNTA(Raw!DS67:DU67)=0,COUNTA(Raw!BK67:BQ67)=0),"",IF(AND(COUNTIF(Raw!BK67:BQ67,1)&gt;0,COUNTA(Raw!DS67:DU67)&gt;0),"",IF(AND(COUNTIF(Raw!BK67:BQ67,1)=0,COUNTA(Raw!DS67:DU67)=0),"",1))))</f>
        <v/>
      </c>
      <c r="R67" s="19" t="str">
        <f>IF(A67=0,"",IF(AND(ISBLANK(Raw!AT67),ISBLANK(Raw!EJ67)),"",IF(AND(Raw!AT67&gt;0,ISBLANK(Raw!EJ67)=FALSE,Raw!EJ67&gt;=0,Raw!EJ67&lt;=7),"",IF(AND(Raw!AT67=0,ISBLANK(Raw!EJ67)),"",1))))</f>
        <v/>
      </c>
      <c r="S67" t="str">
        <f>IF(A67=0,"",IF(AND(ISBLANK(Raw!AS67),ISBLANK(Raw!EK67)),"",IF(AND(Raw!AS67&gt;0,ISBLANK(Raw!EK67)=FALSE),"",IF(AND(Raw!AS67=0,ISBLANK(Raw!EK67)),"",1))))</f>
        <v/>
      </c>
      <c r="T67" s="19" t="str">
        <f>IF(A67=0,"",IF(AND(ISBLANK(Raw!AT67),COUNTA(Raw!EL67:EQ67)=0),"",IF(AND(Raw!AT67&gt;0,COUNTA(Raw!EL67:EQ67)&gt;0),"",IF(AND(Raw!AT67=0,COUNTA(Raw!EL67:EQ67)=0),"",1))))</f>
        <v/>
      </c>
      <c r="U67" t="str">
        <f>IF(A67=0,"",IF(AND(ISBLANK(Raw!AT67),COUNTA(Raw!ER67:EU67)=0),"",IF(AND(Raw!AT67&gt;0,COUNTA(Raw!ER67:EU67)&gt;0),"",IF(AND(Raw!AT67=0,COUNTA(Raw!ER67:EU67)=0),"",1))))</f>
        <v/>
      </c>
      <c r="V67" t="str">
        <f>IF(A67=0,"",IF(AND(ISBLANK(Raw!AS67),COUNTA(Raw!EV67:FA67)=0),"",IF(AND(Raw!AS67&gt;0,COUNTA(Raw!EV67:FA67)&gt;0),"",IF(AND(Raw!AS67=0,COUNTA(Raw!EV67:FA67)=0),"",1))))</f>
        <v/>
      </c>
      <c r="W67" t="str">
        <f>IF(A67=0,"",IF(AND(ISBLANK(Raw!AS67),COUNTA(Raw!FB67:FE67)=0),"",IF(AND(Raw!AS67&gt;0,COUNTA(Raw!FB67:FE67)&gt;0),"",IF(AND(Raw!AS67=0,COUNTA(Raw!FB67:FE67)=0),"",1))))</f>
        <v/>
      </c>
      <c r="X67" t="str">
        <f>IF(A67=0,"",IF(AND(ISBLANK(Raw!AT67),COUNTA(Raw!FF67:FI67)=0),"",IF(AND(Raw!AT67&gt;0,COUNTA(Raw!FF67:FI67)&gt;0),"",IF(AND(Raw!AT67=0,COUNTA(Raw!FF67:FI67)=0),"",1))))</f>
        <v/>
      </c>
      <c r="Y67" t="str">
        <f>IF(A67=0,"",IF(AND(ISBLANK(Raw!AS67),COUNTA(Raw!FJ67:FM67)=0),"",IF(AND(Raw!AS67&gt;0,COUNTA(Raw!FJ67:FM67)&gt;0),"",IF(AND(Raw!AS67=0,COUNTA(Raw!FJ67:FM67)=0),"",1))))</f>
        <v/>
      </c>
      <c r="Z67" t="str">
        <f>IF(A67=0,"",IF(AND(COUNTA(Raw!FN67:FT67)=0,ISBLANK(Raw!FU67)),"",IF(AND(COUNTIF(Raw!FN67:FT67,1)&gt;0,ISBLANK(Raw!FU67)=FALSE),"",IF(AND(COUNTIF(Raw!FN67:FT67,1)=0,ISBLANK(Raw!FU67)),"",1))))</f>
        <v/>
      </c>
      <c r="AA67" s="19" t="str">
        <f>IF(A67=0,"",IF(AND(ISBLANK(Raw!BI67),COUNTA(Raw!FV67:GH67)=0),"",IF(AND(Raw!BI67&lt;&gt;1,COUNTIF(Raw!FV67:GH67,6)=0),"",IF(Raw!BI67=1,"",1))))</f>
        <v/>
      </c>
      <c r="AB67" t="str">
        <f>IF(A67=0,"",IF(AND(ISBLANK(Raw!GI67),COUNTA(Raw!GJ67:GQ67)=0),"",IF(AND(Raw!GI67=1,COUNTA(Raw!GJ67:GQ67)&gt;0),"",IF(AND(Raw!GI67=2,COUNTA(Raw!GJ67:GQ67)=0),"",1))))</f>
        <v/>
      </c>
      <c r="AC67" s="19" t="str">
        <f>IF(A67=0,"",IF(AND(COUNTA(Raw!GY67:HF67)=0,ISBLANK(Raw!HG67)),"",IF(AND(OR(COUNTIF(Raw!GY67:HE67,1)&gt;0,COUNTIF(Raw!GY67:HE67,2)&gt;0),ISBLANK(Raw!HG67)=FALSE),"",IF(AND(COUNTA(Raw!GY67:HF67)&gt;0,ISBLANK(Raw!HG67),COUNTIF(Raw!GY67:HE67,1)=0,COUNTIF(Raw!GY67:HE67,2)=0),"",1))))</f>
        <v/>
      </c>
      <c r="AD67" s="19" t="str">
        <f>IF(A67=0,"",IF(COUNTA(Raw!HU67:IB67)=0,"",IF(AND(Raw!AK67&lt;&gt;2,COUNTIF(Raw!HU67:IA67,2)=0,COUNTIF(Raw!HU67:IA67,3)=0),"",IF(Raw!AK67=2,"",1))))</f>
        <v/>
      </c>
      <c r="AE67" s="19" t="str">
        <f>IF(A67=0,"",IF(AND(Raw!AK67=2,ISBLANK(Raw!IC67)=FALSE),"",IF(AND(Raw!AK67&lt;&gt;2,ISBLANK(Raw!IC67)),"",1)))</f>
        <v/>
      </c>
      <c r="AF67" s="19" t="str">
        <f>IF(A67=0,"",IF(COUNTA(Raw!ID67:IF67)=0,"",IF(AND(MATCH(2023-Raw!ID67,Code!$A$3:$A$12,1)=Raw!IF67,2023-Raw!ID67=Raw!IE67),"",1)))</f>
        <v/>
      </c>
      <c r="AG67" s="19" t="str">
        <f>IF(A67=0,"",IF(COUNTA(Raw!IG67:II67)=0,"",IF(AND(Raw!IG67=4,ISBLANK(Raw!II67)=FALSE),"",IF(AND(Raw!IG67&lt;&gt;4,ISBLANK(Raw!II67)),"",1))))</f>
        <v/>
      </c>
      <c r="AH67" s="19" t="str">
        <f>IF(A67=0,"",IF(COUNTA(Raw!IJ67:IM67)=0,"",IF(AND(Raw!IJ67=1,ISBLANK(Raw!IK67)=FALSE),"",IF(AND(Raw!IJ67=2,COUNTA(Raw!IK67:IM67)&gt;0),"",1))))</f>
        <v/>
      </c>
      <c r="AI67" s="19" t="str">
        <f>IF(A67=0,"",IF(COUNTA(Raw!IK67:IM67)=0,"",IF(AND(Raw!IK67=1,ISBLANK(Raw!IL67)=FALSE),"",IF(AND(Raw!IK67=2,COUNTA(Raw!IL67:IM67)=0),"",1))))</f>
        <v/>
      </c>
      <c r="AJ67" s="19" t="str">
        <f>IF(A67=0,"",IF(COUNTA(Raw!JD67:JJ67)=0,"",IF(AND(Raw!JD67&gt;600,COUNTA(Raw!JE67:JI67)&gt;0),"",IF(AND(Raw!JD67&lt;=600,COUNTA(Raw!JE67:JJ67)=0),"",1))))</f>
        <v/>
      </c>
      <c r="AK67" s="19" t="str">
        <f>IF(A67=0,"",IF(COUNTA(Raw!JK67:KA67)=0,"",IF(AND(Raw!JK67=1,COUNTA(Raw!JM67:JV67)&gt;0),"",IF(AND(Raw!JK67=3,COUNTA(Raw!JM67:JV67)&gt;0,COUNTA(Raw!JW67:KA67)=0),"",IF(AND(ISBLANK(Raw!JK67)=FALSE,Raw!JK67&lt;&gt;1,Raw!JK67&lt;&gt;3,COUNTA(Raw!JM67:KA67)=0),"",1)))))</f>
        <v/>
      </c>
      <c r="AL67" s="19" t="str">
        <f>IF(A67=0,"",IF(COUNTA(Raw!JW67:KA67)=0,"",IF(AND(COUNTIF(Raw!JW67:JZ67,4)=0,COUNTA(Raw!JW67:JZ67)&gt;0,ISBLANK(Raw!KA67)=FALSE),"",IF(AND(COUNTIF(Raw!JW67:KA67,4)&gt;0,ISBLANK(Raw!KA67)),"",1))))</f>
        <v/>
      </c>
      <c r="AM67" s="19" t="str">
        <f>IF(A67=0,"",IF(COUNTA(Raw!KT67:KU67)=0,"",IF(AND(Raw!KT67=1,ISBLANK(Raw!KU67)=FALSE),"",IF(AND(Raw!KT67=2,ISBLANK(Raw!KU67)),"",1))))</f>
        <v/>
      </c>
      <c r="AN67" s="19" t="str">
        <f>IF(A67=0,"",IF(COUNTA(Raw!KX67:LF67)=0,"",IF(AND(COUNTIF(Raw!KX67:LB67,5)=1,COUNTA(Raw!KX67:LB67)=1,COUNTA(Raw!LC67:LF67)=0),"",IF(AND(COUNTIF(Raw!KX67:LB67,5)=0,COUNTA(Raw!KX67:LB67)&gt;0,COUNTA(Raw!LC67:LF67)&gt;0),"",1))))</f>
        <v/>
      </c>
      <c r="AO67" s="19" t="str">
        <f>IF(A67=0,"",IF(COUNTA(Raw!LM67:LU67)=0,"",IF(AND(Raw!LM67=1,ISBLANK(Raw!LN67)=FALSE,COUNTA(Raw!LO67:LU67)&gt;0),"",IF(AND(Raw!LM67=2,COUNTA(Raw!LN67:LU67)=0),"",1))))</f>
        <v/>
      </c>
      <c r="AP67" s="19" t="str">
        <f>IF(A67=0,"",IF(COUNTA(Raw!MY67:OG67)=0,"",IF(AND(Raw!MY67=2,COUNTA(Raw!MZ67:OG67)=0),"",IF(AND(Raw!MY67=1,COUNTA(Raw!MZ67:OG67)&gt;0),"",1))))</f>
        <v/>
      </c>
      <c r="AQ67" s="19" t="str">
        <f>IF(A67=0,"",IF(COUNTA(Raw!NC67:NW67)=0,"",IF(AND(COUNTIF(Raw!NC67:NG67,3)&gt;0,COUNTA(Raw!NH67:NQ67)&gt;0),"",IF(AND(COUNTA(Raw!NC67:NG67)&gt;0,COUNTIF(Raw!NC67:NG67,3)=0,COUNTA(Raw!NH67:NW67)=0),"",1))))</f>
        <v/>
      </c>
      <c r="AR67" s="19" t="str">
        <f>IF(A67=0,"",IF(COUNTA(Raw!NH67:NW67)=0,"",IF(AND(COUNTIF(Raw!NH67:NQ67,10)&gt;0,COUNTA(Raw!NR67:NW67)&gt;0),"",IF(AND(COUNTA(Raw!NH67:NQ67)&gt;0,COUNTIF(Raw!NH67:NQ67,10)=0,COUNTA(Raw!NR67:NY67)=0),"",1))))</f>
        <v/>
      </c>
      <c r="AS67" s="19" t="str">
        <f>IF(A67=0,"",IF(COUNTA(Raw!NY67:OG67)=0,"",IF(AND(Raw!NY67=1,COUNTA(Raw!NZ67:OG67)&gt;0),"",IF(AND(Raw!NY67=2,COUNTA(Raw!NZ67:OG67)=0),"",1))))</f>
        <v/>
      </c>
      <c r="AT67" s="19" t="str">
        <f>IF(A67=0,"",IF(COUNTA(Raw!OH67:OY67)=0,"",IF(AND(Raw!OH67=1,COUNTA(Raw!OI67:OY67)&gt;0),"",IF(AND(Raw!OH67=2,COUNTA(Raw!OI67:OY67)=0),"",1))))</f>
        <v/>
      </c>
      <c r="AU67" s="19" t="str">
        <f>IF(A67=0,"",IF(COUNTA(Raw!PR67:QB67)=0,"",
IF(AND(OR(AND(COUNTIF(Raw!PR67:QB67,1)=1,COUNTA(Raw!QI67:QY67)&gt;0),AND(COUNTIF(Raw!PR67:QB67,1)=0,COUNTA(Raw!QI67:QY67)=0)),OR(AND(COUNTIF(Raw!PR67:QB67,2)=1,COUNTA(Raw!QZ67:RP67)&gt;0),AND(COUNTIF(Raw!PR67:QB67,2)=0,COUNTA(Raw!QZ67:RP67)=0)),OR(AND(COUNTIF(Raw!PR67:QB67,3)=1,COUNTA(Raw!RQ67:SG67)&gt;0),AND(COUNTIF(Raw!PR67:QB67,3)=0,COUNTA(Raw!RQ67:SG67)=0)),OR(AND(COUNTIF(Raw!PR67:QB67,4)=1,COUNTA(Raw!SH67:ST67)&gt;0),AND(COUNTIF(Raw!PR67:QB67,4)=0,COUNTA(Raw!SH67:ST67)=0)),OR(AND(COUNTIF(Raw!PR67:QB67,5)=1,COUNTA(Raw!SU67:TG67)&gt;0),AND(COUNTIF(Raw!PR67:QB67,5)=0,COUNTA(Raw!SU67:TG67)=0)),OR(AND(COUNTIF(Raw!PR67:QB67,6)=1,COUNTA(Raw!TH67:TT67)&gt;0),AND(COUNTIF(Raw!PR67:QB67,6)=0,COUNTA(Raw!TH67:TT67)=0)),OR(AND(COUNTIF(Raw!PR67:QB67,7)=1,COUNTA(Raw!TU67:UI67)&gt;0),AND(COUNTIF(Raw!PR67:QB67,7)=0,COUNTA(Raw!TU67:UI67)=0)),OR(AND(COUNTIF(Raw!PR67:QB67,8)=1,COUNTA(Raw!UJ67:UV67)&gt;0),AND(COUNTIF(Raw!PR67:QB67,8)=0,COUNTA(Raw!UJ67:UV67)=0)),OR(AND(COUNTIF(Raw!PR67:QB67,9)=1,COUNTA(Raw!UW67:VG67)&gt;0),AND(COUNTIF(Raw!PR67:QB67,9)=0,COUNTA(Raw!UW67:VG67)=0)),OR(AND(COUNTIF(Raw!PR67:QB67,10)=1,COUNTA(Raw!VH67:VP67)&gt;0),AND(COUNTIF(Raw!PR67:QB67,10)=0,COUNTA(Raw!VH67:VP67)=0)),OR(AND(COUNTIF(Raw!PR67:QB67,11)=1,COUNTA(Raw!VQ67:WK67)&gt;0),AND(COUNTIF(Raw!PR67:QB67,11)=0,COUNTA(Raw!VQ67:WK67)=0))),"",1)))</f>
        <v/>
      </c>
      <c r="AV67" s="19" t="str">
        <f>IF(A67=0,"",IF(COUNTA(Raw!QI67:QY67)=0,"",IF(AND(OR(AND(Raw!QI67=4,COUNTIF(Raw!QR67:QY67,1)=0),Raw!QI67&lt;&gt;4),OR(AND(Raw!QJ67=4,COUNTIF(Raw!QR67:QY67,2)=0),Raw!QJ67&lt;&gt;4),OR(AND(Raw!QK67=4,COUNTIF(Raw!QR67:QY67,3)=0),Raw!QK67&lt;&gt;4),OR(AND(Raw!QL67=4,COUNTIF(Raw!QR67:QY67,4)=0),Raw!QL67&lt;&gt;4),OR(AND(Raw!QM67=4,COUNTIF(Raw!QR67:QY67,5)=0),Raw!QM67&lt;&gt;4),OR(AND(Raw!QN67=4,COUNTIF(Raw!QR67:QY67,6)=0),Raw!QN67&lt;&gt;4),OR(AND(Raw!QO67=4,COUNTIF(Raw!QR67:QY67,7)=0),Raw!QO67&lt;&gt;4),OR(AND(Raw!QP67=4,COUNTIF(Raw!QR67:QY67,8)=0),Raw!QP67&lt;&gt;4)),"",1)))</f>
        <v/>
      </c>
      <c r="AW67" t="str">
        <f>IF(A67=0,"",IF(COUNTA(Raw!QZ67:RP67)=0,"",IF(AND(OR(AND(Raw!QZ67=4,COUNTIF(Raw!RI67:RP67,1)=0),Raw!QZ67&lt;&gt;4),OR(AND(Raw!RA67=4,COUNTIF(Raw!RI67:RP67,2)=0),Raw!RA67&lt;&gt;4),OR(AND(Raw!RB67=4,COUNTIF(Raw!RI67:RP67,3)=0),Raw!RB67&lt;&gt;4),OR(AND(Raw!RC67=4,COUNTIF(Raw!RI67:RP67,4)=0),Raw!RC67&lt;&gt;4),OR(AND(Raw!RD67=4,COUNTIF(Raw!RI67:RP67,5)=0),Raw!RD67&lt;&gt;4),OR(AND(Raw!RE67=4,COUNTIF(Raw!RI67:RP67,6)=0),Raw!RE67&lt;&gt;4),OR(AND(Raw!RF67=4,COUNTIF(Raw!RI67:RP67,7)=0),Raw!RF67&lt;&gt;4),OR(AND(Raw!RG67=4,COUNTIF(Raw!RI67:RP67,8)=0),Raw!RG67&lt;&gt;4)),"",1)))</f>
        <v/>
      </c>
      <c r="AX67" t="str">
        <f>IF(A67=0,"",IF(COUNTA(Raw!RQ67:SG67)=0,"",IF(AND(OR(AND(Raw!RQ67=4,COUNTIF(Raw!RZ67:SG67,1)=0),Raw!RQ67&lt;&gt;4),OR(AND(Raw!RR67=4,COUNTIF(Raw!RZ67:SG67,2)=0),Raw!RR67&lt;&gt;4),OR(AND(Raw!RS67=4,COUNTIF(Raw!RZ67:SG67,3)=0),Raw!RS67&lt;&gt;4),OR(AND(Raw!RT67=4,COUNTIF(Raw!RZ67:SG67,4)=0),Raw!RT67&lt;&gt;4),OR(AND(Raw!RU67=4,COUNTIF(Raw!RZ67:SG67,5)=0),Raw!RU67&lt;&gt;4),OR(AND(Raw!RV67=4,COUNTIF(Raw!RZ67:SG67,6)=0),Raw!RV67&lt;&gt;4),OR(AND(Raw!RW67=4,COUNTIF(Raw!RZ67:SG67,7)=0),Raw!RW67&lt;&gt;4),OR(AND(Raw!RX67=4,COUNTIF(Raw!RZ67:SG67,8)=0),Raw!RX67&lt;&gt;4)),"",1)))</f>
        <v/>
      </c>
      <c r="AY67" t="str">
        <f>IF(A67=0,"",IF(COUNTA(Raw!SH67:ST67)=0,"",IF(AND(OR(AND(Raw!SH67=4,COUNTIF(Raw!SO67:ST67,1)=0),Raw!SH67&lt;&gt;4),OR(AND(Raw!SI67=4,COUNTIF(Raw!SO67:ST67,2)=0),Raw!SI67&lt;&gt;4),OR(AND(Raw!SJ67=4,COUNTIF(Raw!SO67:ST67,3)=0),Raw!SJ67&lt;&gt;4),OR(AND(Raw!SK67=4,COUNTIF(Raw!SO67:ST67,4)=0),Raw!SK67&lt;&gt;4),OR(AND(Raw!SL67=4,COUNTIF(Raw!SO67:ST67,5)=0),Raw!SL67&lt;&gt;4),OR(AND(Raw!SM67=4,COUNTIF(Raw!SO67:ST67,6)=0),Raw!SM67&lt;&gt;4)),"",1)))</f>
        <v/>
      </c>
      <c r="AZ67" t="str">
        <f>IF(A67=0,"",IF(COUNTA(Raw!SU67:TG67)=0,"",IF(AND(OR(AND(Raw!SU67=4,COUNTIF(Raw!TB67:TG67,1)=0),Raw!SU67&lt;&gt;4),OR(AND(Raw!SV67=4,COUNTIF(Raw!TB67:TG67,2)=0),Raw!SV67&lt;&gt;4),OR(AND(Raw!SW67=4,COUNTIF(Raw!TB67:TG67,3)=0),Raw!SW67&lt;&gt;4),OR(AND(Raw!SX67=4,COUNTIF(Raw!TB67:TG67,4)=0),Raw!SX67&lt;&gt;4),OR(AND(Raw!SY67=4,COUNTIF(Raw!TB67:TG67,5)=0),Raw!SY67&lt;&gt;4),OR(AND(Raw!SZ67=4,COUNTIF(Raw!TB67:TG67,6)=0),Raw!SZ67&lt;&gt;4)),"",1)))</f>
        <v/>
      </c>
      <c r="BA67" t="str">
        <f>IF(A67=0,"",IF(COUNTA(Raw!TH67:TT67)=0,"",IF(AND(OR(AND(Raw!TH67=4,COUNTIF(Raw!TO67:TT67,1)=0),Raw!TH67&lt;&gt;4),OR(AND(Raw!TI67=4,COUNTIF(Raw!TO67:TT67,2)=0),Raw!TI67&lt;&gt;4),OR(AND(Raw!TJ67=4,COUNTIF(Raw!TO67:TT67,3)=0),Raw!TJ67&lt;&gt;4),OR(AND(Raw!TK67=4,COUNTIF(Raw!TO67:TT67,4)=0),Raw!TK67&lt;&gt;4),OR(AND(Raw!TL67=4,COUNTIF(Raw!TO67:TT67,5)=0),Raw!TL67&lt;&gt;4),OR(AND(Raw!TM67=4,COUNTIF(Raw!TO67:TT67,6)=0),Raw!TM67&lt;&gt;4)),"",1)))</f>
        <v/>
      </c>
      <c r="BB67" t="str">
        <f>IF(A67=0,"",IF(COUNTA(Raw!TU67:UI67)=0,"",IF(AND(OR(AND(Raw!TU67=4,COUNTIF(Raw!UC67:UI67,1)=0),Raw!TU67&lt;&gt;4),OR(AND(Raw!TV67=4,COUNTIF(Raw!UC67:UI67,2)=0),Raw!TV67&lt;&gt;4),OR(AND(Raw!TW67=4,COUNTIF(Raw!UC67:UI67,3)=0),Raw!TW67&lt;&gt;4),OR(AND(Raw!TX67=4,COUNTIF(Raw!UC67:UI67,4)=0),Raw!TX67&lt;&gt;4),OR(AND(Raw!TY67=4,COUNTIF(Raw!UC67:UI67,5)=0),Raw!TY67&lt;&gt;4),OR(AND(Raw!TZ67=4,COUNTIF(Raw!UC67:UI67,6)=0),Raw!TZ67&lt;&gt;4),OR(AND(Raw!UA67=4,COUNTIF(Raw!UC67:UI67,7)=0),Raw!UA67&lt;&gt;4)),"",1)))</f>
        <v/>
      </c>
      <c r="BC67" t="str">
        <f>IF(A67=0,"",IF(COUNTA(Raw!UJ67:UV67)=0,"",IF(AND(OR(AND(Raw!UJ67=4,COUNTIF(Raw!UQ67:UV67,1)=0),Raw!UJ67&lt;&gt;4),OR(AND(Raw!UK67=4,COUNTIF(Raw!UQ67:UV67,2)=0),Raw!UK67&lt;&gt;4),OR(AND(Raw!UL67=4,COUNTIF(Raw!UQ67:UV67,3)=0),Raw!UL67&lt;&gt;4),OR(AND(Raw!UM67=4,COUNTIF(Raw!UQ67:UV67,4)=0),Raw!UM67&lt;&gt;4),OR(AND(Raw!UN67=4,COUNTIF(Raw!UQ67:UV67,5)=0),Raw!UN67&lt;&gt;4),OR(AND(Raw!UO67=4,COUNTIF(Raw!UQ67:UV67,6)=0),Raw!UO67&lt;&gt;4)),"",1)))</f>
        <v/>
      </c>
      <c r="BD67" t="str">
        <f>IF(A67=0,"",IF(COUNTA(Raw!UW67:VG67)=0,"",IF(AND(OR(AND(Raw!UW67=4,COUNTIF(Raw!VC67:VG67,1)=0),Raw!UW67&lt;&gt;4),OR(AND(Raw!UX67=4,COUNTIF(Raw!VC67:VG67,2)=0),Raw!UX67&lt;&gt;4),OR(AND(Raw!UY67=4,COUNTIF(Raw!VC67:VG67,3)=0),Raw!UY67&lt;&gt;4),OR(AND(Raw!UZ67=4,COUNTIF(Raw!VC67:VG67,4)=0),Raw!UZ67&lt;&gt;4),OR(AND(Raw!VA67=4,COUNTIF(Raw!VC67:VG67,5)=0),Raw!VA67&lt;&gt;4)),"",1)))</f>
        <v/>
      </c>
      <c r="BE67" t="str">
        <f>IF(A67=0,"",IF(COUNTA(Raw!VH67:VP67)=0,"",
IF(AND(
OR(AND(Raw!VH67=4,COUNTIF(Raw!VM67:VP67,1)=0),Raw!VH67&lt;&gt;4),
OR(AND(Raw!VI67=4,COUNTIF(Raw!VM67:VP67,2)=0),Raw!VI67&lt;&gt;4),
OR(AND(Raw!VJ67=4,COUNTIF(Raw!VM67:VP67,3)=0),Raw!VJ67&lt;&gt;4),
OR(AND(Raw!VK67=4,COUNTIF(Raw!VM67:VP67,4)=0),Raw!VK67&lt;&gt;4)
),"",1)))</f>
        <v/>
      </c>
      <c r="BF67" t="str">
        <f>IF(A67=0,"",IF(COUNTA(Raw!VQ67:WK67)=0,"",
IF(AND(
OR(AND(Raw!VQ67=4,COUNTIF(Raw!WB67:WK67,1)=0),Raw!VQ67&lt;&gt;4),
OR(AND(Raw!VR67=4,COUNTIF(Raw!WB67:WK67,2)=0),Raw!VR67&lt;&gt;4),
OR(AND(Raw!VS67=4,COUNTIF(Raw!WB67:WK67,3)=0),Raw!VS67&lt;&gt;4),
OR(AND(Raw!VT67=4,COUNTIF(Raw!WB67:WK67,4)=0),Raw!VT67&lt;&gt;4),
OR(AND(Raw!VU67=4,COUNTIF(Raw!WB67:WK67,5)=0),Raw!VU67&lt;&gt;4),
OR(AND(Raw!VV67=4,COUNTIF(Raw!WB67:WK67,6)=0),Raw!VV67&lt;&gt;4),
OR(AND(Raw!VW67=4,COUNTIF(Raw!WB67:WK67,7)=0),Raw!VW67&lt;&gt;4),
OR(AND(Raw!VX67=4,COUNTIF(Raw!WB67:WK67,8)=0),Raw!VX67&lt;&gt;4),
OR(AND(Raw!VY67=4,COUNTIF(Raw!WB67:WK67,9)=0),Raw!VX67&lt;&gt;4),
OR(AND(Raw!VZ67=4,COUNTIF(Raw!WB67:WK67,10)=0),Raw!VZ67&lt;&gt;4)
),"",1)))</f>
        <v/>
      </c>
      <c r="BG67" t="str">
        <f>IF(A67=0,"",IF(COUNTA(Raw!WL67:XB67)=0,"",
IF(AND(
OR(AND(Raw!WL67=4,COUNTIF(Raw!WU67:XB67,1)=0),Raw!WL67&lt;&gt;4),
OR(AND(Raw!WM67=4,COUNTIF(Raw!WU67:XB67,2)=0),Raw!WM67&lt;&gt;4),
OR(AND(Raw!WN67=4,COUNTIF(Raw!WU67:XB67,3)=0),Raw!WN67&lt;&gt;4),
OR(AND(Raw!WO67=4,COUNTIF(Raw!WU67:XB67,4)=0),Raw!WO67&lt;&gt;4),
OR(AND(Raw!WP67=4,COUNTIF(Raw!WU67:XB67,5)=0),Raw!WP67&lt;&gt;4),
OR(AND(Raw!WQ67=4,COUNTIF(Raw!WU67:XB67,6)=0),Raw!WQ67&lt;&gt;4),
OR(AND(Raw!WR67=4,COUNTIF(Raw!WU67:XB67,7)=0),Raw!WR67&lt;&gt;4),
OR(AND(Raw!WS67=4,COUNTIF(Raw!WU67:XB67,8)=0),Raw!WS67&lt;&gt;4)
),"",1)))</f>
        <v/>
      </c>
      <c r="BH67" t="str">
        <f>IF(A67=0,"",IF(COUNTA(Raw!XC67:XK67)=0,"",
IF(AND(
OR(AND(Raw!XC67=4,COUNTIF(Raw!XH67:XK67,1)=0),Raw!XC67&lt;&gt;4),
OR(AND(Raw!XD67=4,COUNTIF(Raw!XH67:XK67,2)=0),Raw!XD67&lt;&gt;4),
OR(AND(Raw!XE67=4,COUNTIF(Raw!XH67:XK67,3)=0),Raw!XE67&lt;&gt;4),
OR(AND(Raw!XF67=4,COUNTIF(Raw!XH67:XK67,4)=0),Raw!XF67&lt;&gt;4)
),"",1)))</f>
        <v/>
      </c>
      <c r="BI67" t="str">
        <f>IF(A67=0,"",IF(COUNTA(Raw!XL67:XT67)=0,"",
IF(AND(
OR(AND(Raw!XL67=4,COUNTIF(Raw!XQ67:XT67,1)=0),Raw!XL67&lt;&gt;4),
OR(AND(Raw!XM67=4,COUNTIF(Raw!XQ67:XT67,2)=0),Raw!XM67&lt;&gt;4),
OR(AND(Raw!XN67=4,COUNTIF(Raw!XQ67:XT67,3)=0),Raw!XN67&lt;&gt;4),
OR(AND(Raw!XO67=4,COUNTIF(Raw!XQ67:XT67,4)=0),Raw!XO67&lt;&gt;4)
),"",1)))</f>
        <v/>
      </c>
      <c r="BJ67" t="str">
        <f>IF(A67=0,"",IF(COUNTA(Raw!XU67:YI67)=0,"",
IF(AND(
OR(AND(Raw!XU67=4,COUNTIF(Raw!YC67:YI67,1)=0),Raw!XU67&lt;&gt;4),
OR(AND(Raw!XV67=4,COUNTIF(Raw!YC67:YI67,2)=0),Raw!XV67&lt;&gt;4),
OR(AND(Raw!XW67=4,COUNTIF(Raw!YC67:YI67,3)=0),Raw!XW67&lt;&gt;4),
OR(AND(Raw!XX67=4,COUNTIF(Raw!YC67:YI67,4)=0),Raw!XX67&lt;&gt;4),
OR(AND(Raw!XY67=4,COUNTIF(Raw!YC67:YI67,5)=0),Raw!XY67&lt;&gt;4),
OR(AND(Raw!XZ67=4,COUNTIF(Raw!YC67:YI67,6)=0),Raw!XZ67&lt;&gt;4),
OR(AND(Raw!YA67=4,COUNTIF(Raw!YC67:YI67,7)=0),Raw!YA67&lt;&gt;4)
),"",1)))</f>
        <v/>
      </c>
      <c r="BK67" t="str">
        <f>IF(A67=0,"",IF(COUNTA(Raw!YJ67:YR67)=0,"",
IF(AND(
OR(AND(Raw!YJ67=4,COUNTIF(Raw!YO67:YR67,1)=0),Raw!YJ67&lt;&gt;4),
OR(AND(Raw!YK67=4,COUNTIF(Raw!YO67:YR67,2)=0),Raw!YK67&lt;&gt;4),
OR(AND(Raw!YL67=4,COUNTIF(Raw!YO67:YR67,3)=0),Raw!YL67&lt;&gt;4),
OR(AND(Raw!YM67=4,COUNTIF(Raw!YO67:YR67,4)=0),Raw!YM67&lt;&gt;4)
),"",1)))</f>
        <v/>
      </c>
      <c r="BL67" t="str">
        <f>IF(A67=0,"",IF(COUNTA(Raw!YS67:YU67)=0,"",IF(AND(Raw!YS67=4,ISBLANK(Raw!YU67)),"",IF(AND(Raw!YS67&lt;&gt;4,ISBLANK(Raw!YU67)=FALSE),"",1))))</f>
        <v/>
      </c>
    </row>
    <row r="68" spans="1:64">
      <c r="A68" s="20">
        <f>Raw!A68</f>
        <v>0</v>
      </c>
      <c r="B68" s="19" t="str">
        <f>IF(A68=0,"",IF(AND(Raw!AC68=1,COUNTA(Raw!AR68:IC68)&gt;0,COUNTA(Raw!ID68:YU68)=0),"",IF(AND(Raw!AC68=2,COUNTA(Raw!AR68:IC68)=0,COUNTA(Raw!ID68:MV68)&gt;0,COUNTA(Raw!MW68:YU68)=0),"",IF(AND(Raw!AC68=3,COUNTA(Raw!AP68:MV68)=0,COUNTA(Raw!MW68:YU68)&gt;0),"",1))))</f>
        <v/>
      </c>
      <c r="C68" s="19" t="str">
        <f>IF(A68=0,"",IF(AND(Raw!AK68=1,ISBLANK(Raw!AM68)=FALSE,ISBLANK(Raw!AO68)),"",IF(AND(Raw!AK68=2,ISBLANK(Raw!AM68),ISBLANK(Raw!AO68)=FALSE),"",1)))</f>
        <v/>
      </c>
      <c r="D68" s="19" t="str">
        <f>IF(A68=0,"",IF(COUNTA(Raw!AS68:AZ68)=0,"",IF(AND(Raw!AS68+Raw!AT68=100,Raw!AU68+Raw!AV68=100,Raw!AW68+Raw!AX68=100,Raw!AY68+Raw!AZ68=100),"",1)))</f>
        <v/>
      </c>
      <c r="E68" s="19" t="str">
        <f>IF(A68=0,"",IF(ISBLANK(Raw!AQ68),"",IF(Raw!AQ68=1,"",1)))</f>
        <v/>
      </c>
      <c r="F68" s="19" t="str">
        <f>IF(A68=0,"",IF(ISBLANK(Raw!AR68),"",IF(AND(Raw!AR68&gt;=0,Raw!AR68&lt;=100),"",1)))</f>
        <v/>
      </c>
      <c r="G68" s="19" t="str">
        <f>IF(A68=0,"",IF(AND(ISBLANK(Raw!BA68),ISBLANK(Raw!AS68)),"",IF(AND(Raw!AS68&gt;0,ISBLANK(Raw!BA68)=FALSE),"",1)))</f>
        <v/>
      </c>
      <c r="H68" s="19" t="str">
        <f>IF(A68=0,"",IF(COUNTA(Raw!BA68:BH68)=0,"",IF(AND(Raw!BA68=0,COUNTA(Raw!BB68:BH68)=0),"",IF(AND(Raw!BA68&gt;0,COUNTA(Raw!BB68:BH68)&gt;0),"",1))))</f>
        <v/>
      </c>
      <c r="I68" s="19" t="str">
        <f>IF(A68=0,"",IF(AND(ISBLANK(Raw!BI68),ISBLANK(Raw!BJ68)),"",IF(AND(Raw!BI68=1,ISBLANK(Raw!BJ68)=FALSE),"",IF(AND(Raw!BI68=2,ISBLANK(Raw!BJ68)),"",1))))</f>
        <v/>
      </c>
      <c r="J68" s="19" t="str">
        <f>IF(A68=0,"",IF(AND(ISBLANK(Raw!AT68),COUNTBLANK(Raw!BK68:BQ68)),"",IF(AND(Raw!AT68&gt;0,COUNTA(Raw!BK68:BQ68)&gt;0),"",IF(AND(Raw!AT68=0,COUNTA(Raw!BK68:BQ68)=0),"",1))))</f>
        <v/>
      </c>
      <c r="K68" s="19" t="str">
        <f>IF(A68=0,"",IF(AND(ISBLANK(Raw!AS68),COUNTA(Raw!BR68:BX68)=0),"",IF(AND(Raw!AS68&gt;0,COUNTA(Raw!BR68:BX68)&gt;0),"",IF(AND(Raw!AS68=0,COUNTA(Raw!BR68:BX68)=0),"",1))))</f>
        <v/>
      </c>
      <c r="L68" s="19" t="str">
        <f>IF(A68=0,"",IF(AND(COUNTA(Raw!BK68:BX68)=0,COUNTA(Raw!BY68:CH68)=0),"",IF(AND(COUNTIF(Raw!BK68:BX68,1)&gt;0,COUNTA(Raw!BY68:CH68)&gt;0),"",IF(AND(COUNTIF(Raw!BK68:BX68,1)=0,COUNTA(Raw!BY68:CH68)=0),"",1))))</f>
        <v/>
      </c>
      <c r="M68" s="19" t="str">
        <f>IF(A68=0,"",IF(AND(COUNTA(Raw!BK68:BX68)=0,COUNTA(Raw!CI68:CR68)),"",IF(AND(COUNTIF(Raw!BK68:BX68,3)&gt;0,COUNTA(Raw!CI68:CR68)&gt;0),"",IF(AND(COUNTIF(Raw!BK68:BX68,3)=0,COUNTA(Raw!CI68:CR68)=0),"",1))))</f>
        <v/>
      </c>
      <c r="N68" s="19" t="str">
        <f>IF(A68=0,"",IF(COUNTA(Raw!CS68:DF68)=0,"",IF(AND(COUNTIF(Raw!CS68:CV68,1)=1,COUNTA(Raw!CW68:DA68)&gt;0,COUNTA(Raw!DB68:DF68)=0),"",IF(AND(COUNTIF(Raw!CS68:CV68,2)=1,COUNTA(Raw!CW68:DA68)=0,COUNTA(Raw!DB68:DF68)&gt;0),"",IF(AND(COUNTA(Raw!CS68:CV68)&gt;0,COUNTA(Raw!CW68:DF68)=0),"",1)))))</f>
        <v/>
      </c>
      <c r="O68" s="19" t="str">
        <f>IF(A68=0,"",IF(COUNTA(Raw!DG68:DP68)=0,"",IF(AND(COUNTIF(Raw!BK68:BQ68,1)&gt;0,OR(COUNTIF(Raw!DG68:DP68,1)=1,COUNTIF(Raw!DG68:DP68,2)=1,COUNTIF(Raw!DG68:DP68,3)=1)),"",IF(AND(COUNTIF(Raw!BK68:BQ68,1)=0,AND(COUNTIF(Raw!DG68:DP68,1)=0,COUNTIF(Raw!DG68:DP68,2)=0,COUNTIF(Raw!DG68:DP68,3)=0)),"",1))))</f>
        <v/>
      </c>
      <c r="P68" s="19" t="str">
        <f>IF(A68=0,"",IF(COUNTA(Raw!DG68:DR68)=0,"",IF(AND(COUNTIF(Raw!DG68:DP68,4)=1,ISBLANK(Raw!DQ68)=FALSE,ISBLANK(Raw!DR68)),"",IF(AND(COUNTIF(Raw!DG68:DP68,7)=1,ISBLANK(Raw!DQ68),ISBLANK(Raw!DR68)=FALSE),"",IF(AND(COUNTA(Raw!DG68:DP68)&gt;0,COUNTIF(Raw!DG68:DP68,4)=0,COUNTIF(Raw!DG68:DP68,7)=0,COUNTA(Raw!DQ68:DR68)=0),"",1)))))</f>
        <v/>
      </c>
      <c r="Q68" s="19" t="str">
        <f>IF(A68=0,"",IF(AND(COUNTA(Raw!DS68:DU68)=0,COUNTA(Raw!BK68:BQ68)=0),"",IF(AND(COUNTIF(Raw!BK68:BQ68,1)&gt;0,COUNTA(Raw!DS68:DU68)&gt;0),"",IF(AND(COUNTIF(Raw!BK68:BQ68,1)=0,COUNTA(Raw!DS68:DU68)=0),"",1))))</f>
        <v/>
      </c>
      <c r="R68" s="19" t="str">
        <f>IF(A68=0,"",IF(AND(ISBLANK(Raw!AT68),ISBLANK(Raw!EJ68)),"",IF(AND(Raw!AT68&gt;0,ISBLANK(Raw!EJ68)=FALSE,Raw!EJ68&gt;=0,Raw!EJ68&lt;=7),"",IF(AND(Raw!AT68=0,ISBLANK(Raw!EJ68)),"",1))))</f>
        <v/>
      </c>
      <c r="S68" t="str">
        <f>IF(A68=0,"",IF(AND(ISBLANK(Raw!AS68),ISBLANK(Raw!EK68)),"",IF(AND(Raw!AS68&gt;0,ISBLANK(Raw!EK68)=FALSE),"",IF(AND(Raw!AS68=0,ISBLANK(Raw!EK68)),"",1))))</f>
        <v/>
      </c>
      <c r="T68" s="19" t="str">
        <f>IF(A68=0,"",IF(AND(ISBLANK(Raw!AT68),COUNTA(Raw!EL68:EQ68)=0),"",IF(AND(Raw!AT68&gt;0,COUNTA(Raw!EL68:EQ68)&gt;0),"",IF(AND(Raw!AT68=0,COUNTA(Raw!EL68:EQ68)=0),"",1))))</f>
        <v/>
      </c>
      <c r="U68" t="str">
        <f>IF(A68=0,"",IF(AND(ISBLANK(Raw!AT68),COUNTA(Raw!ER68:EU68)=0),"",IF(AND(Raw!AT68&gt;0,COUNTA(Raw!ER68:EU68)&gt;0),"",IF(AND(Raw!AT68=0,COUNTA(Raw!ER68:EU68)=0),"",1))))</f>
        <v/>
      </c>
      <c r="V68" t="str">
        <f>IF(A68=0,"",IF(AND(ISBLANK(Raw!AS68),COUNTA(Raw!EV68:FA68)=0),"",IF(AND(Raw!AS68&gt;0,COUNTA(Raw!EV68:FA68)&gt;0),"",IF(AND(Raw!AS68=0,COUNTA(Raw!EV68:FA68)=0),"",1))))</f>
        <v/>
      </c>
      <c r="W68" t="str">
        <f>IF(A68=0,"",IF(AND(ISBLANK(Raw!AS68),COUNTA(Raw!FB68:FE68)=0),"",IF(AND(Raw!AS68&gt;0,COUNTA(Raw!FB68:FE68)&gt;0),"",IF(AND(Raw!AS68=0,COUNTA(Raw!FB68:FE68)=0),"",1))))</f>
        <v/>
      </c>
      <c r="X68" t="str">
        <f>IF(A68=0,"",IF(AND(ISBLANK(Raw!AT68),COUNTA(Raw!FF68:FI68)=0),"",IF(AND(Raw!AT68&gt;0,COUNTA(Raw!FF68:FI68)&gt;0),"",IF(AND(Raw!AT68=0,COUNTA(Raw!FF68:FI68)=0),"",1))))</f>
        <v/>
      </c>
      <c r="Y68" t="str">
        <f>IF(A68=0,"",IF(AND(ISBLANK(Raw!AS68),COUNTA(Raw!FJ68:FM68)=0),"",IF(AND(Raw!AS68&gt;0,COUNTA(Raw!FJ68:FM68)&gt;0),"",IF(AND(Raw!AS68=0,COUNTA(Raw!FJ68:FM68)=0),"",1))))</f>
        <v/>
      </c>
      <c r="Z68" t="str">
        <f>IF(A68=0,"",IF(AND(COUNTA(Raw!FN68:FT68)=0,ISBLANK(Raw!FU68)),"",IF(AND(COUNTIF(Raw!FN68:FT68,1)&gt;0,ISBLANK(Raw!FU68)=FALSE),"",IF(AND(COUNTIF(Raw!FN68:FT68,1)=0,ISBLANK(Raw!FU68)),"",1))))</f>
        <v/>
      </c>
      <c r="AA68" s="19" t="str">
        <f>IF(A68=0,"",IF(AND(ISBLANK(Raw!BI68),COUNTA(Raw!FV68:GH68)=0),"",IF(AND(Raw!BI68&lt;&gt;1,COUNTIF(Raw!FV68:GH68,6)=0),"",IF(Raw!BI68=1,"",1))))</f>
        <v/>
      </c>
      <c r="AB68" t="str">
        <f>IF(A68=0,"",IF(AND(ISBLANK(Raw!GI68),COUNTA(Raw!GJ68:GQ68)=0),"",IF(AND(Raw!GI68=1,COUNTA(Raw!GJ68:GQ68)&gt;0),"",IF(AND(Raw!GI68=2,COUNTA(Raw!GJ68:GQ68)=0),"",1))))</f>
        <v/>
      </c>
      <c r="AC68" s="19" t="str">
        <f>IF(A68=0,"",IF(AND(COUNTA(Raw!GY68:HF68)=0,ISBLANK(Raw!HG68)),"",IF(AND(OR(COUNTIF(Raw!GY68:HE68,1)&gt;0,COUNTIF(Raw!GY68:HE68,2)&gt;0),ISBLANK(Raw!HG68)=FALSE),"",IF(AND(COUNTA(Raw!GY68:HF68)&gt;0,ISBLANK(Raw!HG68),COUNTIF(Raw!GY68:HE68,1)=0,COUNTIF(Raw!GY68:HE68,2)=0),"",1))))</f>
        <v/>
      </c>
      <c r="AD68" s="19" t="str">
        <f>IF(A68=0,"",IF(COUNTA(Raw!HU68:IB68)=0,"",IF(AND(Raw!AK68&lt;&gt;2,COUNTIF(Raw!HU68:IA68,2)=0,COUNTIF(Raw!HU68:IA68,3)=0),"",IF(Raw!AK68=2,"",1))))</f>
        <v/>
      </c>
      <c r="AE68" s="19" t="str">
        <f>IF(A68=0,"",IF(AND(Raw!AK68=2,ISBLANK(Raw!IC68)=FALSE),"",IF(AND(Raw!AK68&lt;&gt;2,ISBLANK(Raw!IC68)),"",1)))</f>
        <v/>
      </c>
      <c r="AF68" s="19" t="str">
        <f>IF(A68=0,"",IF(COUNTA(Raw!ID68:IF68)=0,"",IF(AND(MATCH(2023-Raw!ID68,Code!$A$3:$A$12,1)=Raw!IF68,2023-Raw!ID68=Raw!IE68),"",1)))</f>
        <v/>
      </c>
      <c r="AG68" s="19" t="str">
        <f>IF(A68=0,"",IF(COUNTA(Raw!IG68:II68)=0,"",IF(AND(Raw!IG68=4,ISBLANK(Raw!II68)=FALSE),"",IF(AND(Raw!IG68&lt;&gt;4,ISBLANK(Raw!II68)),"",1))))</f>
        <v/>
      </c>
      <c r="AH68" s="19" t="str">
        <f>IF(A68=0,"",IF(COUNTA(Raw!IJ68:IM68)=0,"",IF(AND(Raw!IJ68=1,ISBLANK(Raw!IK68)=FALSE),"",IF(AND(Raw!IJ68=2,COUNTA(Raw!IK68:IM68)&gt;0),"",1))))</f>
        <v/>
      </c>
      <c r="AI68" s="19" t="str">
        <f>IF(A68=0,"",IF(COUNTA(Raw!IK68:IM68)=0,"",IF(AND(Raw!IK68=1,ISBLANK(Raw!IL68)=FALSE),"",IF(AND(Raw!IK68=2,COUNTA(Raw!IL68:IM68)=0),"",1))))</f>
        <v/>
      </c>
      <c r="AJ68" s="19" t="str">
        <f>IF(A68=0,"",IF(COUNTA(Raw!JD68:JJ68)=0,"",IF(AND(Raw!JD68&gt;600,COUNTA(Raw!JE68:JI68)&gt;0),"",IF(AND(Raw!JD68&lt;=600,COUNTA(Raw!JE68:JJ68)=0),"",1))))</f>
        <v/>
      </c>
      <c r="AK68" s="19" t="str">
        <f>IF(A68=0,"",IF(COUNTA(Raw!JK68:KA68)=0,"",IF(AND(Raw!JK68=1,COUNTA(Raw!JM68:JV68)&gt;0),"",IF(AND(Raw!JK68=3,COUNTA(Raw!JM68:JV68)&gt;0,COUNTA(Raw!JW68:KA68)=0),"",IF(AND(ISBLANK(Raw!JK68)=FALSE,Raw!JK68&lt;&gt;1,Raw!JK68&lt;&gt;3,COUNTA(Raw!JM68:KA68)=0),"",1)))))</f>
        <v/>
      </c>
      <c r="AL68" s="19" t="str">
        <f>IF(A68=0,"",IF(COUNTA(Raw!JW68:KA68)=0,"",IF(AND(COUNTIF(Raw!JW68:JZ68,4)=0,COUNTA(Raw!JW68:JZ68)&gt;0,ISBLANK(Raw!KA68)=FALSE),"",IF(AND(COUNTIF(Raw!JW68:KA68,4)&gt;0,ISBLANK(Raw!KA68)),"",1))))</f>
        <v/>
      </c>
      <c r="AM68" s="19" t="str">
        <f>IF(A68=0,"",IF(COUNTA(Raw!KT68:KU68)=0,"",IF(AND(Raw!KT68=1,ISBLANK(Raw!KU68)=FALSE),"",IF(AND(Raw!KT68=2,ISBLANK(Raw!KU68)),"",1))))</f>
        <v/>
      </c>
      <c r="AN68" s="19" t="str">
        <f>IF(A68=0,"",IF(COUNTA(Raw!KX68:LF68)=0,"",IF(AND(COUNTIF(Raw!KX68:LB68,5)=1,COUNTA(Raw!KX68:LB68)=1,COUNTA(Raw!LC68:LF68)=0),"",IF(AND(COUNTIF(Raw!KX68:LB68,5)=0,COUNTA(Raw!KX68:LB68)&gt;0,COUNTA(Raw!LC68:LF68)&gt;0),"",1))))</f>
        <v/>
      </c>
      <c r="AO68" s="19" t="str">
        <f>IF(A68=0,"",IF(COUNTA(Raw!LM68:LU68)=0,"",IF(AND(Raw!LM68=1,ISBLANK(Raw!LN68)=FALSE,COUNTA(Raw!LO68:LU68)&gt;0),"",IF(AND(Raw!LM68=2,COUNTA(Raw!LN68:LU68)=0),"",1))))</f>
        <v/>
      </c>
      <c r="AP68" s="19" t="str">
        <f>IF(A68=0,"",IF(COUNTA(Raw!MY68:OG68)=0,"",IF(AND(Raw!MY68=2,COUNTA(Raw!MZ68:OG68)=0),"",IF(AND(Raw!MY68=1,COUNTA(Raw!MZ68:OG68)&gt;0),"",1))))</f>
        <v/>
      </c>
      <c r="AQ68" s="19" t="str">
        <f>IF(A68=0,"",IF(COUNTA(Raw!NC68:NW68)=0,"",IF(AND(COUNTIF(Raw!NC68:NG68,3)&gt;0,COUNTA(Raw!NH68:NQ68)&gt;0),"",IF(AND(COUNTA(Raw!NC68:NG68)&gt;0,COUNTIF(Raw!NC68:NG68,3)=0,COUNTA(Raw!NH68:NW68)=0),"",1))))</f>
        <v/>
      </c>
      <c r="AR68" s="19" t="str">
        <f>IF(A68=0,"",IF(COUNTA(Raw!NH68:NW68)=0,"",IF(AND(COUNTIF(Raw!NH68:NQ68,10)&gt;0,COUNTA(Raw!NR68:NW68)&gt;0),"",IF(AND(COUNTA(Raw!NH68:NQ68)&gt;0,COUNTIF(Raw!NH68:NQ68,10)=0,COUNTA(Raw!NR68:NY68)=0),"",1))))</f>
        <v/>
      </c>
      <c r="AS68" s="19" t="str">
        <f>IF(A68=0,"",IF(COUNTA(Raw!NY68:OG68)=0,"",IF(AND(Raw!NY68=1,COUNTA(Raw!NZ68:OG68)&gt;0),"",IF(AND(Raw!NY68=2,COUNTA(Raw!NZ68:OG68)=0),"",1))))</f>
        <v/>
      </c>
      <c r="AT68" s="19" t="str">
        <f>IF(A68=0,"",IF(COUNTA(Raw!OH68:OY68)=0,"",IF(AND(Raw!OH68=1,COUNTA(Raw!OI68:OY68)&gt;0),"",IF(AND(Raw!OH68=2,COUNTA(Raw!OI68:OY68)=0),"",1))))</f>
        <v/>
      </c>
      <c r="AU68" s="19" t="str">
        <f>IF(A68=0,"",IF(COUNTA(Raw!PR68:QB68)=0,"",
IF(AND(OR(AND(COUNTIF(Raw!PR68:QB68,1)=1,COUNTA(Raw!QI68:QY68)&gt;0),AND(COUNTIF(Raw!PR68:QB68,1)=0,COUNTA(Raw!QI68:QY68)=0)),OR(AND(COUNTIF(Raw!PR68:QB68,2)=1,COUNTA(Raw!QZ68:RP68)&gt;0),AND(COUNTIF(Raw!PR68:QB68,2)=0,COUNTA(Raw!QZ68:RP68)=0)),OR(AND(COUNTIF(Raw!PR68:QB68,3)=1,COUNTA(Raw!RQ68:SG68)&gt;0),AND(COUNTIF(Raw!PR68:QB68,3)=0,COUNTA(Raw!RQ68:SG68)=0)),OR(AND(COUNTIF(Raw!PR68:QB68,4)=1,COUNTA(Raw!SH68:ST68)&gt;0),AND(COUNTIF(Raw!PR68:QB68,4)=0,COUNTA(Raw!SH68:ST68)=0)),OR(AND(COUNTIF(Raw!PR68:QB68,5)=1,COUNTA(Raw!SU68:TG68)&gt;0),AND(COUNTIF(Raw!PR68:QB68,5)=0,COUNTA(Raw!SU68:TG68)=0)),OR(AND(COUNTIF(Raw!PR68:QB68,6)=1,COUNTA(Raw!TH68:TT68)&gt;0),AND(COUNTIF(Raw!PR68:QB68,6)=0,COUNTA(Raw!TH68:TT68)=0)),OR(AND(COUNTIF(Raw!PR68:QB68,7)=1,COUNTA(Raw!TU68:UI68)&gt;0),AND(COUNTIF(Raw!PR68:QB68,7)=0,COUNTA(Raw!TU68:UI68)=0)),OR(AND(COUNTIF(Raw!PR68:QB68,8)=1,COUNTA(Raw!UJ68:UV68)&gt;0),AND(COUNTIF(Raw!PR68:QB68,8)=0,COUNTA(Raw!UJ68:UV68)=0)),OR(AND(COUNTIF(Raw!PR68:QB68,9)=1,COUNTA(Raw!UW68:VG68)&gt;0),AND(COUNTIF(Raw!PR68:QB68,9)=0,COUNTA(Raw!UW68:VG68)=0)),OR(AND(COUNTIF(Raw!PR68:QB68,10)=1,COUNTA(Raw!VH68:VP68)&gt;0),AND(COUNTIF(Raw!PR68:QB68,10)=0,COUNTA(Raw!VH68:VP68)=0)),OR(AND(COUNTIF(Raw!PR68:QB68,11)=1,COUNTA(Raw!VQ68:WK68)&gt;0),AND(COUNTIF(Raw!PR68:QB68,11)=0,COUNTA(Raw!VQ68:WK68)=0))),"",1)))</f>
        <v/>
      </c>
      <c r="AV68" s="19" t="str">
        <f>IF(A68=0,"",IF(COUNTA(Raw!QI68:QY68)=0,"",IF(AND(OR(AND(Raw!QI68=4,COUNTIF(Raw!QR68:QY68,1)=0),Raw!QI68&lt;&gt;4),OR(AND(Raw!QJ68=4,COUNTIF(Raw!QR68:QY68,2)=0),Raw!QJ68&lt;&gt;4),OR(AND(Raw!QK68=4,COUNTIF(Raw!QR68:QY68,3)=0),Raw!QK68&lt;&gt;4),OR(AND(Raw!QL68=4,COUNTIF(Raw!QR68:QY68,4)=0),Raw!QL68&lt;&gt;4),OR(AND(Raw!QM68=4,COUNTIF(Raw!QR68:QY68,5)=0),Raw!QM68&lt;&gt;4),OR(AND(Raw!QN68=4,COUNTIF(Raw!QR68:QY68,6)=0),Raw!QN68&lt;&gt;4),OR(AND(Raw!QO68=4,COUNTIF(Raw!QR68:QY68,7)=0),Raw!QO68&lt;&gt;4),OR(AND(Raw!QP68=4,COUNTIF(Raw!QR68:QY68,8)=0),Raw!QP68&lt;&gt;4)),"",1)))</f>
        <v/>
      </c>
      <c r="AW68" t="str">
        <f>IF(A68=0,"",IF(COUNTA(Raw!QZ68:RP68)=0,"",IF(AND(OR(AND(Raw!QZ68=4,COUNTIF(Raw!RI68:RP68,1)=0),Raw!QZ68&lt;&gt;4),OR(AND(Raw!RA68=4,COUNTIF(Raw!RI68:RP68,2)=0),Raw!RA68&lt;&gt;4),OR(AND(Raw!RB68=4,COUNTIF(Raw!RI68:RP68,3)=0),Raw!RB68&lt;&gt;4),OR(AND(Raw!RC68=4,COUNTIF(Raw!RI68:RP68,4)=0),Raw!RC68&lt;&gt;4),OR(AND(Raw!RD68=4,COUNTIF(Raw!RI68:RP68,5)=0),Raw!RD68&lt;&gt;4),OR(AND(Raw!RE68=4,COUNTIF(Raw!RI68:RP68,6)=0),Raw!RE68&lt;&gt;4),OR(AND(Raw!RF68=4,COUNTIF(Raw!RI68:RP68,7)=0),Raw!RF68&lt;&gt;4),OR(AND(Raw!RG68=4,COUNTIF(Raw!RI68:RP68,8)=0),Raw!RG68&lt;&gt;4)),"",1)))</f>
        <v/>
      </c>
      <c r="AX68" t="str">
        <f>IF(A68=0,"",IF(COUNTA(Raw!RQ68:SG68)=0,"",IF(AND(OR(AND(Raw!RQ68=4,COUNTIF(Raw!RZ68:SG68,1)=0),Raw!RQ68&lt;&gt;4),OR(AND(Raw!RR68=4,COUNTIF(Raw!RZ68:SG68,2)=0),Raw!RR68&lt;&gt;4),OR(AND(Raw!RS68=4,COUNTIF(Raw!RZ68:SG68,3)=0),Raw!RS68&lt;&gt;4),OR(AND(Raw!RT68=4,COUNTIF(Raw!RZ68:SG68,4)=0),Raw!RT68&lt;&gt;4),OR(AND(Raw!RU68=4,COUNTIF(Raw!RZ68:SG68,5)=0),Raw!RU68&lt;&gt;4),OR(AND(Raw!RV68=4,COUNTIF(Raw!RZ68:SG68,6)=0),Raw!RV68&lt;&gt;4),OR(AND(Raw!RW68=4,COUNTIF(Raw!RZ68:SG68,7)=0),Raw!RW68&lt;&gt;4),OR(AND(Raw!RX68=4,COUNTIF(Raw!RZ68:SG68,8)=0),Raw!RX68&lt;&gt;4)),"",1)))</f>
        <v/>
      </c>
      <c r="AY68" t="str">
        <f>IF(A68=0,"",IF(COUNTA(Raw!SH68:ST68)=0,"",IF(AND(OR(AND(Raw!SH68=4,COUNTIF(Raw!SO68:ST68,1)=0),Raw!SH68&lt;&gt;4),OR(AND(Raw!SI68=4,COUNTIF(Raw!SO68:ST68,2)=0),Raw!SI68&lt;&gt;4),OR(AND(Raw!SJ68=4,COUNTIF(Raw!SO68:ST68,3)=0),Raw!SJ68&lt;&gt;4),OR(AND(Raw!SK68=4,COUNTIF(Raw!SO68:ST68,4)=0),Raw!SK68&lt;&gt;4),OR(AND(Raw!SL68=4,COUNTIF(Raw!SO68:ST68,5)=0),Raw!SL68&lt;&gt;4),OR(AND(Raw!SM68=4,COUNTIF(Raw!SO68:ST68,6)=0),Raw!SM68&lt;&gt;4)),"",1)))</f>
        <v/>
      </c>
      <c r="AZ68" t="str">
        <f>IF(A68=0,"",IF(COUNTA(Raw!SU68:TG68)=0,"",IF(AND(OR(AND(Raw!SU68=4,COUNTIF(Raw!TB68:TG68,1)=0),Raw!SU68&lt;&gt;4),OR(AND(Raw!SV68=4,COUNTIF(Raw!TB68:TG68,2)=0),Raw!SV68&lt;&gt;4),OR(AND(Raw!SW68=4,COUNTIF(Raw!TB68:TG68,3)=0),Raw!SW68&lt;&gt;4),OR(AND(Raw!SX68=4,COUNTIF(Raw!TB68:TG68,4)=0),Raw!SX68&lt;&gt;4),OR(AND(Raw!SY68=4,COUNTIF(Raw!TB68:TG68,5)=0),Raw!SY68&lt;&gt;4),OR(AND(Raw!SZ68=4,COUNTIF(Raw!TB68:TG68,6)=0),Raw!SZ68&lt;&gt;4)),"",1)))</f>
        <v/>
      </c>
      <c r="BA68" t="str">
        <f>IF(A68=0,"",IF(COUNTA(Raw!TH68:TT68)=0,"",IF(AND(OR(AND(Raw!TH68=4,COUNTIF(Raw!TO68:TT68,1)=0),Raw!TH68&lt;&gt;4),OR(AND(Raw!TI68=4,COUNTIF(Raw!TO68:TT68,2)=0),Raw!TI68&lt;&gt;4),OR(AND(Raw!TJ68=4,COUNTIF(Raw!TO68:TT68,3)=0),Raw!TJ68&lt;&gt;4),OR(AND(Raw!TK68=4,COUNTIF(Raw!TO68:TT68,4)=0),Raw!TK68&lt;&gt;4),OR(AND(Raw!TL68=4,COUNTIF(Raw!TO68:TT68,5)=0),Raw!TL68&lt;&gt;4),OR(AND(Raw!TM68=4,COUNTIF(Raw!TO68:TT68,6)=0),Raw!TM68&lt;&gt;4)),"",1)))</f>
        <v/>
      </c>
      <c r="BB68" t="str">
        <f>IF(A68=0,"",IF(COUNTA(Raw!TU68:UI68)=0,"",IF(AND(OR(AND(Raw!TU68=4,COUNTIF(Raw!UC68:UI68,1)=0),Raw!TU68&lt;&gt;4),OR(AND(Raw!TV68=4,COUNTIF(Raw!UC68:UI68,2)=0),Raw!TV68&lt;&gt;4),OR(AND(Raw!TW68=4,COUNTIF(Raw!UC68:UI68,3)=0),Raw!TW68&lt;&gt;4),OR(AND(Raw!TX68=4,COUNTIF(Raw!UC68:UI68,4)=0),Raw!TX68&lt;&gt;4),OR(AND(Raw!TY68=4,COUNTIF(Raw!UC68:UI68,5)=0),Raw!TY68&lt;&gt;4),OR(AND(Raw!TZ68=4,COUNTIF(Raw!UC68:UI68,6)=0),Raw!TZ68&lt;&gt;4),OR(AND(Raw!UA68=4,COUNTIF(Raw!UC68:UI68,7)=0),Raw!UA68&lt;&gt;4)),"",1)))</f>
        <v/>
      </c>
      <c r="BC68" t="str">
        <f>IF(A68=0,"",IF(COUNTA(Raw!UJ68:UV68)=0,"",IF(AND(OR(AND(Raw!UJ68=4,COUNTIF(Raw!UQ68:UV68,1)=0),Raw!UJ68&lt;&gt;4),OR(AND(Raw!UK68=4,COUNTIF(Raw!UQ68:UV68,2)=0),Raw!UK68&lt;&gt;4),OR(AND(Raw!UL68=4,COUNTIF(Raw!UQ68:UV68,3)=0),Raw!UL68&lt;&gt;4),OR(AND(Raw!UM68=4,COUNTIF(Raw!UQ68:UV68,4)=0),Raw!UM68&lt;&gt;4),OR(AND(Raw!UN68=4,COUNTIF(Raw!UQ68:UV68,5)=0),Raw!UN68&lt;&gt;4),OR(AND(Raw!UO68=4,COUNTIF(Raw!UQ68:UV68,6)=0),Raw!UO68&lt;&gt;4)),"",1)))</f>
        <v/>
      </c>
      <c r="BD68" t="str">
        <f>IF(A68=0,"",IF(COUNTA(Raw!UW68:VG68)=0,"",IF(AND(OR(AND(Raw!UW68=4,COUNTIF(Raw!VC68:VG68,1)=0),Raw!UW68&lt;&gt;4),OR(AND(Raw!UX68=4,COUNTIF(Raw!VC68:VG68,2)=0),Raw!UX68&lt;&gt;4),OR(AND(Raw!UY68=4,COUNTIF(Raw!VC68:VG68,3)=0),Raw!UY68&lt;&gt;4),OR(AND(Raw!UZ68=4,COUNTIF(Raw!VC68:VG68,4)=0),Raw!UZ68&lt;&gt;4),OR(AND(Raw!VA68=4,COUNTIF(Raw!VC68:VG68,5)=0),Raw!VA68&lt;&gt;4)),"",1)))</f>
        <v/>
      </c>
      <c r="BE68" t="str">
        <f>IF(A68=0,"",IF(COUNTA(Raw!VH68:VP68)=0,"",
IF(AND(
OR(AND(Raw!VH68=4,COUNTIF(Raw!VM68:VP68,1)=0),Raw!VH68&lt;&gt;4),
OR(AND(Raw!VI68=4,COUNTIF(Raw!VM68:VP68,2)=0),Raw!VI68&lt;&gt;4),
OR(AND(Raw!VJ68=4,COUNTIF(Raw!VM68:VP68,3)=0),Raw!VJ68&lt;&gt;4),
OR(AND(Raw!VK68=4,COUNTIF(Raw!VM68:VP68,4)=0),Raw!VK68&lt;&gt;4)
),"",1)))</f>
        <v/>
      </c>
      <c r="BF68" t="str">
        <f>IF(A68=0,"",IF(COUNTA(Raw!VQ68:WK68)=0,"",
IF(AND(
OR(AND(Raw!VQ68=4,COUNTIF(Raw!WB68:WK68,1)=0),Raw!VQ68&lt;&gt;4),
OR(AND(Raw!VR68=4,COUNTIF(Raw!WB68:WK68,2)=0),Raw!VR68&lt;&gt;4),
OR(AND(Raw!VS68=4,COUNTIF(Raw!WB68:WK68,3)=0),Raw!VS68&lt;&gt;4),
OR(AND(Raw!VT68=4,COUNTIF(Raw!WB68:WK68,4)=0),Raw!VT68&lt;&gt;4),
OR(AND(Raw!VU68=4,COUNTIF(Raw!WB68:WK68,5)=0),Raw!VU68&lt;&gt;4),
OR(AND(Raw!VV68=4,COUNTIF(Raw!WB68:WK68,6)=0),Raw!VV68&lt;&gt;4),
OR(AND(Raw!VW68=4,COUNTIF(Raw!WB68:WK68,7)=0),Raw!VW68&lt;&gt;4),
OR(AND(Raw!VX68=4,COUNTIF(Raw!WB68:WK68,8)=0),Raw!VX68&lt;&gt;4),
OR(AND(Raw!VY68=4,COUNTIF(Raw!WB68:WK68,9)=0),Raw!VX68&lt;&gt;4),
OR(AND(Raw!VZ68=4,COUNTIF(Raw!WB68:WK68,10)=0),Raw!VZ68&lt;&gt;4)
),"",1)))</f>
        <v/>
      </c>
      <c r="BG68" t="str">
        <f>IF(A68=0,"",IF(COUNTA(Raw!WL68:XB68)=0,"",
IF(AND(
OR(AND(Raw!WL68=4,COUNTIF(Raw!WU68:XB68,1)=0),Raw!WL68&lt;&gt;4),
OR(AND(Raw!WM68=4,COUNTIF(Raw!WU68:XB68,2)=0),Raw!WM68&lt;&gt;4),
OR(AND(Raw!WN68=4,COUNTIF(Raw!WU68:XB68,3)=0),Raw!WN68&lt;&gt;4),
OR(AND(Raw!WO68=4,COUNTIF(Raw!WU68:XB68,4)=0),Raw!WO68&lt;&gt;4),
OR(AND(Raw!WP68=4,COUNTIF(Raw!WU68:XB68,5)=0),Raw!WP68&lt;&gt;4),
OR(AND(Raw!WQ68=4,COUNTIF(Raw!WU68:XB68,6)=0),Raw!WQ68&lt;&gt;4),
OR(AND(Raw!WR68=4,COUNTIF(Raw!WU68:XB68,7)=0),Raw!WR68&lt;&gt;4),
OR(AND(Raw!WS68=4,COUNTIF(Raw!WU68:XB68,8)=0),Raw!WS68&lt;&gt;4)
),"",1)))</f>
        <v/>
      </c>
      <c r="BH68" t="str">
        <f>IF(A68=0,"",IF(COUNTA(Raw!XC68:XK68)=0,"",
IF(AND(
OR(AND(Raw!XC68=4,COUNTIF(Raw!XH68:XK68,1)=0),Raw!XC68&lt;&gt;4),
OR(AND(Raw!XD68=4,COUNTIF(Raw!XH68:XK68,2)=0),Raw!XD68&lt;&gt;4),
OR(AND(Raw!XE68=4,COUNTIF(Raw!XH68:XK68,3)=0),Raw!XE68&lt;&gt;4),
OR(AND(Raw!XF68=4,COUNTIF(Raw!XH68:XK68,4)=0),Raw!XF68&lt;&gt;4)
),"",1)))</f>
        <v/>
      </c>
      <c r="BI68" t="str">
        <f>IF(A68=0,"",IF(COUNTA(Raw!XL68:XT68)=0,"",
IF(AND(
OR(AND(Raw!XL68=4,COUNTIF(Raw!XQ68:XT68,1)=0),Raw!XL68&lt;&gt;4),
OR(AND(Raw!XM68=4,COUNTIF(Raw!XQ68:XT68,2)=0),Raw!XM68&lt;&gt;4),
OR(AND(Raw!XN68=4,COUNTIF(Raw!XQ68:XT68,3)=0),Raw!XN68&lt;&gt;4),
OR(AND(Raw!XO68=4,COUNTIF(Raw!XQ68:XT68,4)=0),Raw!XO68&lt;&gt;4)
),"",1)))</f>
        <v/>
      </c>
      <c r="BJ68" t="str">
        <f>IF(A68=0,"",IF(COUNTA(Raw!XU68:YI68)=0,"",
IF(AND(
OR(AND(Raw!XU68=4,COUNTIF(Raw!YC68:YI68,1)=0),Raw!XU68&lt;&gt;4),
OR(AND(Raw!XV68=4,COUNTIF(Raw!YC68:YI68,2)=0),Raw!XV68&lt;&gt;4),
OR(AND(Raw!XW68=4,COUNTIF(Raw!YC68:YI68,3)=0),Raw!XW68&lt;&gt;4),
OR(AND(Raw!XX68=4,COUNTIF(Raw!YC68:YI68,4)=0),Raw!XX68&lt;&gt;4),
OR(AND(Raw!XY68=4,COUNTIF(Raw!YC68:YI68,5)=0),Raw!XY68&lt;&gt;4),
OR(AND(Raw!XZ68=4,COUNTIF(Raw!YC68:YI68,6)=0),Raw!XZ68&lt;&gt;4),
OR(AND(Raw!YA68=4,COUNTIF(Raw!YC68:YI68,7)=0),Raw!YA68&lt;&gt;4)
),"",1)))</f>
        <v/>
      </c>
      <c r="BK68" t="str">
        <f>IF(A68=0,"",IF(COUNTA(Raw!YJ68:YR68)=0,"",
IF(AND(
OR(AND(Raw!YJ68=4,COUNTIF(Raw!YO68:YR68,1)=0),Raw!YJ68&lt;&gt;4),
OR(AND(Raw!YK68=4,COUNTIF(Raw!YO68:YR68,2)=0),Raw!YK68&lt;&gt;4),
OR(AND(Raw!YL68=4,COUNTIF(Raw!YO68:YR68,3)=0),Raw!YL68&lt;&gt;4),
OR(AND(Raw!YM68=4,COUNTIF(Raw!YO68:YR68,4)=0),Raw!YM68&lt;&gt;4)
),"",1)))</f>
        <v/>
      </c>
      <c r="BL68" t="str">
        <f>IF(A68=0,"",IF(COUNTA(Raw!YS68:YU68)=0,"",IF(AND(Raw!YS68=4,ISBLANK(Raw!YU68)),"",IF(AND(Raw!YS68&lt;&gt;4,ISBLANK(Raw!YU68)=FALSE),"",1))))</f>
        <v/>
      </c>
    </row>
    <row r="69" spans="1:64">
      <c r="A69" s="20">
        <f>Raw!A69</f>
        <v>0</v>
      </c>
      <c r="B69" s="19" t="str">
        <f>IF(A69=0,"",IF(AND(Raw!AC69=1,COUNTA(Raw!AR69:IC69)&gt;0,COUNTA(Raw!ID69:YU69)=0),"",IF(AND(Raw!AC69=2,COUNTA(Raw!AR69:IC69)=0,COUNTA(Raw!ID69:MV69)&gt;0,COUNTA(Raw!MW69:YU69)=0),"",IF(AND(Raw!AC69=3,COUNTA(Raw!AP69:MV69)=0,COUNTA(Raw!MW69:YU69)&gt;0),"",1))))</f>
        <v/>
      </c>
      <c r="C69" s="19" t="str">
        <f>IF(A69=0,"",IF(AND(Raw!AK69=1,ISBLANK(Raw!AM69)=FALSE,ISBLANK(Raw!AO69)),"",IF(AND(Raw!AK69=2,ISBLANK(Raw!AM69),ISBLANK(Raw!AO69)=FALSE),"",1)))</f>
        <v/>
      </c>
      <c r="D69" s="19" t="str">
        <f>IF(A69=0,"",IF(COUNTA(Raw!AS69:AZ69)=0,"",IF(AND(Raw!AS69+Raw!AT69=100,Raw!AU69+Raw!AV69=100,Raw!AW69+Raw!AX69=100,Raw!AY69+Raw!AZ69=100),"",1)))</f>
        <v/>
      </c>
      <c r="E69" s="19" t="str">
        <f>IF(A69=0,"",IF(ISBLANK(Raw!AQ69),"",IF(Raw!AQ69=1,"",1)))</f>
        <v/>
      </c>
      <c r="F69" s="19" t="str">
        <f>IF(A69=0,"",IF(ISBLANK(Raw!AR69),"",IF(AND(Raw!AR69&gt;=0,Raw!AR69&lt;=100),"",1)))</f>
        <v/>
      </c>
      <c r="G69" s="19" t="str">
        <f>IF(A69=0,"",IF(AND(ISBLANK(Raw!BA69),ISBLANK(Raw!AS69)),"",IF(AND(Raw!AS69&gt;0,ISBLANK(Raw!BA69)=FALSE),"",1)))</f>
        <v/>
      </c>
      <c r="H69" s="19" t="str">
        <f>IF(A69=0,"",IF(COUNTA(Raw!BA69:BH69)=0,"",IF(AND(Raw!BA69=0,COUNTA(Raw!BB69:BH69)=0),"",IF(AND(Raw!BA69&gt;0,COUNTA(Raw!BB69:BH69)&gt;0),"",1))))</f>
        <v/>
      </c>
      <c r="I69" s="19" t="str">
        <f>IF(A69=0,"",IF(AND(ISBLANK(Raw!BI69),ISBLANK(Raw!BJ69)),"",IF(AND(Raw!BI69=1,ISBLANK(Raw!BJ69)=FALSE),"",IF(AND(Raw!BI69=2,ISBLANK(Raw!BJ69)),"",1))))</f>
        <v/>
      </c>
      <c r="J69" s="19" t="str">
        <f>IF(A69=0,"",IF(AND(ISBLANK(Raw!AT69),COUNTBLANK(Raw!BK69:BQ69)),"",IF(AND(Raw!AT69&gt;0,COUNTA(Raw!BK69:BQ69)&gt;0),"",IF(AND(Raw!AT69=0,COUNTA(Raw!BK69:BQ69)=0),"",1))))</f>
        <v/>
      </c>
      <c r="K69" s="19" t="str">
        <f>IF(A69=0,"",IF(AND(ISBLANK(Raw!AS69),COUNTA(Raw!BR69:BX69)=0),"",IF(AND(Raw!AS69&gt;0,COUNTA(Raw!BR69:BX69)&gt;0),"",IF(AND(Raw!AS69=0,COUNTA(Raw!BR69:BX69)=0),"",1))))</f>
        <v/>
      </c>
      <c r="L69" s="19" t="str">
        <f>IF(A69=0,"",IF(AND(COUNTA(Raw!BK69:BX69)=0,COUNTA(Raw!BY69:CH69)=0),"",IF(AND(COUNTIF(Raw!BK69:BX69,1)&gt;0,COUNTA(Raw!BY69:CH69)&gt;0),"",IF(AND(COUNTIF(Raw!BK69:BX69,1)=0,COUNTA(Raw!BY69:CH69)=0),"",1))))</f>
        <v/>
      </c>
      <c r="M69" s="19" t="str">
        <f>IF(A69=0,"",IF(AND(COUNTA(Raw!BK69:BX69)=0,COUNTA(Raw!CI69:CR69)),"",IF(AND(COUNTIF(Raw!BK69:BX69,3)&gt;0,COUNTA(Raw!CI69:CR69)&gt;0),"",IF(AND(COUNTIF(Raw!BK69:BX69,3)=0,COUNTA(Raw!CI69:CR69)=0),"",1))))</f>
        <v/>
      </c>
      <c r="N69" s="19" t="str">
        <f>IF(A69=0,"",IF(COUNTA(Raw!CS69:DF69)=0,"",IF(AND(COUNTIF(Raw!CS69:CV69,1)=1,COUNTA(Raw!CW69:DA69)&gt;0,COUNTA(Raw!DB69:DF69)=0),"",IF(AND(COUNTIF(Raw!CS69:CV69,2)=1,COUNTA(Raw!CW69:DA69)=0,COUNTA(Raw!DB69:DF69)&gt;0),"",IF(AND(COUNTA(Raw!CS69:CV69)&gt;0,COUNTA(Raw!CW69:DF69)=0),"",1)))))</f>
        <v/>
      </c>
      <c r="O69" s="19" t="str">
        <f>IF(A69=0,"",IF(COUNTA(Raw!DG69:DP69)=0,"",IF(AND(COUNTIF(Raw!BK69:BQ69,1)&gt;0,OR(COUNTIF(Raw!DG69:DP69,1)=1,COUNTIF(Raw!DG69:DP69,2)=1,COUNTIF(Raw!DG69:DP69,3)=1)),"",IF(AND(COUNTIF(Raw!BK69:BQ69,1)=0,AND(COUNTIF(Raw!DG69:DP69,1)=0,COUNTIF(Raw!DG69:DP69,2)=0,COUNTIF(Raw!DG69:DP69,3)=0)),"",1))))</f>
        <v/>
      </c>
      <c r="P69" s="19" t="str">
        <f>IF(A69=0,"",IF(COUNTA(Raw!DG69:DR69)=0,"",IF(AND(COUNTIF(Raw!DG69:DP69,4)=1,ISBLANK(Raw!DQ69)=FALSE,ISBLANK(Raw!DR69)),"",IF(AND(COUNTIF(Raw!DG69:DP69,7)=1,ISBLANK(Raw!DQ69),ISBLANK(Raw!DR69)=FALSE),"",IF(AND(COUNTA(Raw!DG69:DP69)&gt;0,COUNTIF(Raw!DG69:DP69,4)=0,COUNTIF(Raw!DG69:DP69,7)=0,COUNTA(Raw!DQ69:DR69)=0),"",1)))))</f>
        <v/>
      </c>
      <c r="Q69" s="19" t="str">
        <f>IF(A69=0,"",IF(AND(COUNTA(Raw!DS69:DU69)=0,COUNTA(Raw!BK69:BQ69)=0),"",IF(AND(COUNTIF(Raw!BK69:BQ69,1)&gt;0,COUNTA(Raw!DS69:DU69)&gt;0),"",IF(AND(COUNTIF(Raw!BK69:BQ69,1)=0,COUNTA(Raw!DS69:DU69)=0),"",1))))</f>
        <v/>
      </c>
      <c r="R69" s="19" t="str">
        <f>IF(A69=0,"",IF(AND(ISBLANK(Raw!AT69),ISBLANK(Raw!EJ69)),"",IF(AND(Raw!AT69&gt;0,ISBLANK(Raw!EJ69)=FALSE,Raw!EJ69&gt;=0,Raw!EJ69&lt;=7),"",IF(AND(Raw!AT69=0,ISBLANK(Raw!EJ69)),"",1))))</f>
        <v/>
      </c>
      <c r="S69" t="str">
        <f>IF(A69=0,"",IF(AND(ISBLANK(Raw!AS69),ISBLANK(Raw!EK69)),"",IF(AND(Raw!AS69&gt;0,ISBLANK(Raw!EK69)=FALSE),"",IF(AND(Raw!AS69=0,ISBLANK(Raw!EK69)),"",1))))</f>
        <v/>
      </c>
      <c r="T69" s="19" t="str">
        <f>IF(A69=0,"",IF(AND(ISBLANK(Raw!AT69),COUNTA(Raw!EL69:EQ69)=0),"",IF(AND(Raw!AT69&gt;0,COUNTA(Raw!EL69:EQ69)&gt;0),"",IF(AND(Raw!AT69=0,COUNTA(Raw!EL69:EQ69)=0),"",1))))</f>
        <v/>
      </c>
      <c r="U69" t="str">
        <f>IF(A69=0,"",IF(AND(ISBLANK(Raw!AT69),COUNTA(Raw!ER69:EU69)=0),"",IF(AND(Raw!AT69&gt;0,COUNTA(Raw!ER69:EU69)&gt;0),"",IF(AND(Raw!AT69=0,COUNTA(Raw!ER69:EU69)=0),"",1))))</f>
        <v/>
      </c>
      <c r="V69" t="str">
        <f>IF(A69=0,"",IF(AND(ISBLANK(Raw!AS69),COUNTA(Raw!EV69:FA69)=0),"",IF(AND(Raw!AS69&gt;0,COUNTA(Raw!EV69:FA69)&gt;0),"",IF(AND(Raw!AS69=0,COUNTA(Raw!EV69:FA69)=0),"",1))))</f>
        <v/>
      </c>
      <c r="W69" t="str">
        <f>IF(A69=0,"",IF(AND(ISBLANK(Raw!AS69),COUNTA(Raw!FB69:FE69)=0),"",IF(AND(Raw!AS69&gt;0,COUNTA(Raw!FB69:FE69)&gt;0),"",IF(AND(Raw!AS69=0,COUNTA(Raw!FB69:FE69)=0),"",1))))</f>
        <v/>
      </c>
      <c r="X69" t="str">
        <f>IF(A69=0,"",IF(AND(ISBLANK(Raw!AT69),COUNTA(Raw!FF69:FI69)=0),"",IF(AND(Raw!AT69&gt;0,COUNTA(Raw!FF69:FI69)&gt;0),"",IF(AND(Raw!AT69=0,COUNTA(Raw!FF69:FI69)=0),"",1))))</f>
        <v/>
      </c>
      <c r="Y69" t="str">
        <f>IF(A69=0,"",IF(AND(ISBLANK(Raw!AS69),COUNTA(Raw!FJ69:FM69)=0),"",IF(AND(Raw!AS69&gt;0,COUNTA(Raw!FJ69:FM69)&gt;0),"",IF(AND(Raw!AS69=0,COUNTA(Raw!FJ69:FM69)=0),"",1))))</f>
        <v/>
      </c>
      <c r="Z69" t="str">
        <f>IF(A69=0,"",IF(AND(COUNTA(Raw!FN69:FT69)=0,ISBLANK(Raw!FU69)),"",IF(AND(COUNTIF(Raw!FN69:FT69,1)&gt;0,ISBLANK(Raw!FU69)=FALSE),"",IF(AND(COUNTIF(Raw!FN69:FT69,1)=0,ISBLANK(Raw!FU69)),"",1))))</f>
        <v/>
      </c>
      <c r="AA69" s="19" t="str">
        <f>IF(A69=0,"",IF(AND(ISBLANK(Raw!BI69),COUNTA(Raw!FV69:GH69)=0),"",IF(AND(Raw!BI69&lt;&gt;1,COUNTIF(Raw!FV69:GH69,6)=0),"",IF(Raw!BI69=1,"",1))))</f>
        <v/>
      </c>
      <c r="AB69" t="str">
        <f>IF(A69=0,"",IF(AND(ISBLANK(Raw!GI69),COUNTA(Raw!GJ69:GQ69)=0),"",IF(AND(Raw!GI69=1,COUNTA(Raw!GJ69:GQ69)&gt;0),"",IF(AND(Raw!GI69=2,COUNTA(Raw!GJ69:GQ69)=0),"",1))))</f>
        <v/>
      </c>
      <c r="AC69" s="19" t="str">
        <f>IF(A69=0,"",IF(AND(COUNTA(Raw!GY69:HF69)=0,ISBLANK(Raw!HG69)),"",IF(AND(OR(COUNTIF(Raw!GY69:HE69,1)&gt;0,COUNTIF(Raw!GY69:HE69,2)&gt;0),ISBLANK(Raw!HG69)=FALSE),"",IF(AND(COUNTA(Raw!GY69:HF69)&gt;0,ISBLANK(Raw!HG69),COUNTIF(Raw!GY69:HE69,1)=0,COUNTIF(Raw!GY69:HE69,2)=0),"",1))))</f>
        <v/>
      </c>
      <c r="AD69" s="19" t="str">
        <f>IF(A69=0,"",IF(COUNTA(Raw!HU69:IB69)=0,"",IF(AND(Raw!AK69&lt;&gt;2,COUNTIF(Raw!HU69:IA69,2)=0,COUNTIF(Raw!HU69:IA69,3)=0),"",IF(Raw!AK69=2,"",1))))</f>
        <v/>
      </c>
      <c r="AE69" s="19" t="str">
        <f>IF(A69=0,"",IF(AND(Raw!AK69=2,ISBLANK(Raw!IC69)=FALSE),"",IF(AND(Raw!AK69&lt;&gt;2,ISBLANK(Raw!IC69)),"",1)))</f>
        <v/>
      </c>
      <c r="AF69" s="19" t="str">
        <f>IF(A69=0,"",IF(COUNTA(Raw!ID69:IF69)=0,"",IF(AND(MATCH(2023-Raw!ID69,Code!$A$3:$A$12,1)=Raw!IF69,2023-Raw!ID69=Raw!IE69),"",1)))</f>
        <v/>
      </c>
      <c r="AG69" s="19" t="str">
        <f>IF(A69=0,"",IF(COUNTA(Raw!IG69:II69)=0,"",IF(AND(Raw!IG69=4,ISBLANK(Raw!II69)=FALSE),"",IF(AND(Raw!IG69&lt;&gt;4,ISBLANK(Raw!II69)),"",1))))</f>
        <v/>
      </c>
      <c r="AH69" s="19" t="str">
        <f>IF(A69=0,"",IF(COUNTA(Raw!IJ69:IM69)=0,"",IF(AND(Raw!IJ69=1,ISBLANK(Raw!IK69)=FALSE),"",IF(AND(Raw!IJ69=2,COUNTA(Raw!IK69:IM69)&gt;0),"",1))))</f>
        <v/>
      </c>
      <c r="AI69" s="19" t="str">
        <f>IF(A69=0,"",IF(COUNTA(Raw!IK69:IM69)=0,"",IF(AND(Raw!IK69=1,ISBLANK(Raw!IL69)=FALSE),"",IF(AND(Raw!IK69=2,COUNTA(Raw!IL69:IM69)=0),"",1))))</f>
        <v/>
      </c>
      <c r="AJ69" s="19" t="str">
        <f>IF(A69=0,"",IF(COUNTA(Raw!JD69:JJ69)=0,"",IF(AND(Raw!JD69&gt;600,COUNTA(Raw!JE69:JI69)&gt;0),"",IF(AND(Raw!JD69&lt;=600,COUNTA(Raw!JE69:JJ69)=0),"",1))))</f>
        <v/>
      </c>
      <c r="AK69" s="19" t="str">
        <f>IF(A69=0,"",IF(COUNTA(Raw!JK69:KA69)=0,"",IF(AND(Raw!JK69=1,COUNTA(Raw!JM69:JV69)&gt;0),"",IF(AND(Raw!JK69=3,COUNTA(Raw!JM69:JV69)&gt;0,COUNTA(Raw!JW69:KA69)=0),"",IF(AND(ISBLANK(Raw!JK69)=FALSE,Raw!JK69&lt;&gt;1,Raw!JK69&lt;&gt;3,COUNTA(Raw!JM69:KA69)=0),"",1)))))</f>
        <v/>
      </c>
      <c r="AL69" s="19" t="str">
        <f>IF(A69=0,"",IF(COUNTA(Raw!JW69:KA69)=0,"",IF(AND(COUNTIF(Raw!JW69:JZ69,4)=0,COUNTA(Raw!JW69:JZ69)&gt;0,ISBLANK(Raw!KA69)=FALSE),"",IF(AND(COUNTIF(Raw!JW69:KA69,4)&gt;0,ISBLANK(Raw!KA69)),"",1))))</f>
        <v/>
      </c>
      <c r="AM69" s="19" t="str">
        <f>IF(A69=0,"",IF(COUNTA(Raw!KT69:KU69)=0,"",IF(AND(Raw!KT69=1,ISBLANK(Raw!KU69)=FALSE),"",IF(AND(Raw!KT69=2,ISBLANK(Raw!KU69)),"",1))))</f>
        <v/>
      </c>
      <c r="AN69" s="19" t="str">
        <f>IF(A69=0,"",IF(COUNTA(Raw!KX69:LF69)=0,"",IF(AND(COUNTIF(Raw!KX69:LB69,5)=1,COUNTA(Raw!KX69:LB69)=1,COUNTA(Raw!LC69:LF69)=0),"",IF(AND(COUNTIF(Raw!KX69:LB69,5)=0,COUNTA(Raw!KX69:LB69)&gt;0,COUNTA(Raw!LC69:LF69)&gt;0),"",1))))</f>
        <v/>
      </c>
      <c r="AO69" s="19" t="str">
        <f>IF(A69=0,"",IF(COUNTA(Raw!LM69:LU69)=0,"",IF(AND(Raw!LM69=1,ISBLANK(Raw!LN69)=FALSE,COUNTA(Raw!LO69:LU69)&gt;0),"",IF(AND(Raw!LM69=2,COUNTA(Raw!LN69:LU69)=0),"",1))))</f>
        <v/>
      </c>
      <c r="AP69" s="19" t="str">
        <f>IF(A69=0,"",IF(COUNTA(Raw!MY69:OG69)=0,"",IF(AND(Raw!MY69=2,COUNTA(Raw!MZ69:OG69)=0),"",IF(AND(Raw!MY69=1,COUNTA(Raw!MZ69:OG69)&gt;0),"",1))))</f>
        <v/>
      </c>
      <c r="AQ69" s="19" t="str">
        <f>IF(A69=0,"",IF(COUNTA(Raw!NC69:NW69)=0,"",IF(AND(COUNTIF(Raw!NC69:NG69,3)&gt;0,COUNTA(Raw!NH69:NQ69)&gt;0),"",IF(AND(COUNTA(Raw!NC69:NG69)&gt;0,COUNTIF(Raw!NC69:NG69,3)=0,COUNTA(Raw!NH69:NW69)=0),"",1))))</f>
        <v/>
      </c>
      <c r="AR69" s="19" t="str">
        <f>IF(A69=0,"",IF(COUNTA(Raw!NH69:NW69)=0,"",IF(AND(COUNTIF(Raw!NH69:NQ69,10)&gt;0,COUNTA(Raw!NR69:NW69)&gt;0),"",IF(AND(COUNTA(Raw!NH69:NQ69)&gt;0,COUNTIF(Raw!NH69:NQ69,10)=0,COUNTA(Raw!NR69:NY69)=0),"",1))))</f>
        <v/>
      </c>
      <c r="AS69" s="19" t="str">
        <f>IF(A69=0,"",IF(COUNTA(Raw!NY69:OG69)=0,"",IF(AND(Raw!NY69=1,COUNTA(Raw!NZ69:OG69)&gt;0),"",IF(AND(Raw!NY69=2,COUNTA(Raw!NZ69:OG69)=0),"",1))))</f>
        <v/>
      </c>
      <c r="AT69" s="19" t="str">
        <f>IF(A69=0,"",IF(COUNTA(Raw!OH69:OY69)=0,"",IF(AND(Raw!OH69=1,COUNTA(Raw!OI69:OY69)&gt;0),"",IF(AND(Raw!OH69=2,COUNTA(Raw!OI69:OY69)=0),"",1))))</f>
        <v/>
      </c>
      <c r="AU69" s="19" t="str">
        <f>IF(A69=0,"",IF(COUNTA(Raw!PR69:QB69)=0,"",
IF(AND(OR(AND(COUNTIF(Raw!PR69:QB69,1)=1,COUNTA(Raw!QI69:QY69)&gt;0),AND(COUNTIF(Raw!PR69:QB69,1)=0,COUNTA(Raw!QI69:QY69)=0)),OR(AND(COUNTIF(Raw!PR69:QB69,2)=1,COUNTA(Raw!QZ69:RP69)&gt;0),AND(COUNTIF(Raw!PR69:QB69,2)=0,COUNTA(Raw!QZ69:RP69)=0)),OR(AND(COUNTIF(Raw!PR69:QB69,3)=1,COUNTA(Raw!RQ69:SG69)&gt;0),AND(COUNTIF(Raw!PR69:QB69,3)=0,COUNTA(Raw!RQ69:SG69)=0)),OR(AND(COUNTIF(Raw!PR69:QB69,4)=1,COUNTA(Raw!SH69:ST69)&gt;0),AND(COUNTIF(Raw!PR69:QB69,4)=0,COUNTA(Raw!SH69:ST69)=0)),OR(AND(COUNTIF(Raw!PR69:QB69,5)=1,COUNTA(Raw!SU69:TG69)&gt;0),AND(COUNTIF(Raw!PR69:QB69,5)=0,COUNTA(Raw!SU69:TG69)=0)),OR(AND(COUNTIF(Raw!PR69:QB69,6)=1,COUNTA(Raw!TH69:TT69)&gt;0),AND(COUNTIF(Raw!PR69:QB69,6)=0,COUNTA(Raw!TH69:TT69)=0)),OR(AND(COUNTIF(Raw!PR69:QB69,7)=1,COUNTA(Raw!TU69:UI69)&gt;0),AND(COUNTIF(Raw!PR69:QB69,7)=0,COUNTA(Raw!TU69:UI69)=0)),OR(AND(COUNTIF(Raw!PR69:QB69,8)=1,COUNTA(Raw!UJ69:UV69)&gt;0),AND(COUNTIF(Raw!PR69:QB69,8)=0,COUNTA(Raw!UJ69:UV69)=0)),OR(AND(COUNTIF(Raw!PR69:QB69,9)=1,COUNTA(Raw!UW69:VG69)&gt;0),AND(COUNTIF(Raw!PR69:QB69,9)=0,COUNTA(Raw!UW69:VG69)=0)),OR(AND(COUNTIF(Raw!PR69:QB69,10)=1,COUNTA(Raw!VH69:VP69)&gt;0),AND(COUNTIF(Raw!PR69:QB69,10)=0,COUNTA(Raw!VH69:VP69)=0)),OR(AND(COUNTIF(Raw!PR69:QB69,11)=1,COUNTA(Raw!VQ69:WK69)&gt;0),AND(COUNTIF(Raw!PR69:QB69,11)=0,COUNTA(Raw!VQ69:WK69)=0))),"",1)))</f>
        <v/>
      </c>
      <c r="AV69" s="19" t="str">
        <f>IF(A69=0,"",IF(COUNTA(Raw!QI69:QY69)=0,"",IF(AND(OR(AND(Raw!QI69=4,COUNTIF(Raw!QR69:QY69,1)=0),Raw!QI69&lt;&gt;4),OR(AND(Raw!QJ69=4,COUNTIF(Raw!QR69:QY69,2)=0),Raw!QJ69&lt;&gt;4),OR(AND(Raw!QK69=4,COUNTIF(Raw!QR69:QY69,3)=0),Raw!QK69&lt;&gt;4),OR(AND(Raw!QL69=4,COUNTIF(Raw!QR69:QY69,4)=0),Raw!QL69&lt;&gt;4),OR(AND(Raw!QM69=4,COUNTIF(Raw!QR69:QY69,5)=0),Raw!QM69&lt;&gt;4),OR(AND(Raw!QN69=4,COUNTIF(Raw!QR69:QY69,6)=0),Raw!QN69&lt;&gt;4),OR(AND(Raw!QO69=4,COUNTIF(Raw!QR69:QY69,7)=0),Raw!QO69&lt;&gt;4),OR(AND(Raw!QP69=4,COUNTIF(Raw!QR69:QY69,8)=0),Raw!QP69&lt;&gt;4)),"",1)))</f>
        <v/>
      </c>
      <c r="AW69" t="str">
        <f>IF(A69=0,"",IF(COUNTA(Raw!QZ69:RP69)=0,"",IF(AND(OR(AND(Raw!QZ69=4,COUNTIF(Raw!RI69:RP69,1)=0),Raw!QZ69&lt;&gt;4),OR(AND(Raw!RA69=4,COUNTIF(Raw!RI69:RP69,2)=0),Raw!RA69&lt;&gt;4),OR(AND(Raw!RB69=4,COUNTIF(Raw!RI69:RP69,3)=0),Raw!RB69&lt;&gt;4),OR(AND(Raw!RC69=4,COUNTIF(Raw!RI69:RP69,4)=0),Raw!RC69&lt;&gt;4),OR(AND(Raw!RD69=4,COUNTIF(Raw!RI69:RP69,5)=0),Raw!RD69&lt;&gt;4),OR(AND(Raw!RE69=4,COUNTIF(Raw!RI69:RP69,6)=0),Raw!RE69&lt;&gt;4),OR(AND(Raw!RF69=4,COUNTIF(Raw!RI69:RP69,7)=0),Raw!RF69&lt;&gt;4),OR(AND(Raw!RG69=4,COUNTIF(Raw!RI69:RP69,8)=0),Raw!RG69&lt;&gt;4)),"",1)))</f>
        <v/>
      </c>
      <c r="AX69" t="str">
        <f>IF(A69=0,"",IF(COUNTA(Raw!RQ69:SG69)=0,"",IF(AND(OR(AND(Raw!RQ69=4,COUNTIF(Raw!RZ69:SG69,1)=0),Raw!RQ69&lt;&gt;4),OR(AND(Raw!RR69=4,COUNTIF(Raw!RZ69:SG69,2)=0),Raw!RR69&lt;&gt;4),OR(AND(Raw!RS69=4,COUNTIF(Raw!RZ69:SG69,3)=0),Raw!RS69&lt;&gt;4),OR(AND(Raw!RT69=4,COUNTIF(Raw!RZ69:SG69,4)=0),Raw!RT69&lt;&gt;4),OR(AND(Raw!RU69=4,COUNTIF(Raw!RZ69:SG69,5)=0),Raw!RU69&lt;&gt;4),OR(AND(Raw!RV69=4,COUNTIF(Raw!RZ69:SG69,6)=0),Raw!RV69&lt;&gt;4),OR(AND(Raw!RW69=4,COUNTIF(Raw!RZ69:SG69,7)=0),Raw!RW69&lt;&gt;4),OR(AND(Raw!RX69=4,COUNTIF(Raw!RZ69:SG69,8)=0),Raw!RX69&lt;&gt;4)),"",1)))</f>
        <v/>
      </c>
      <c r="AY69" t="str">
        <f>IF(A69=0,"",IF(COUNTA(Raw!SH69:ST69)=0,"",IF(AND(OR(AND(Raw!SH69=4,COUNTIF(Raw!SO69:ST69,1)=0),Raw!SH69&lt;&gt;4),OR(AND(Raw!SI69=4,COUNTIF(Raw!SO69:ST69,2)=0),Raw!SI69&lt;&gt;4),OR(AND(Raw!SJ69=4,COUNTIF(Raw!SO69:ST69,3)=0),Raw!SJ69&lt;&gt;4),OR(AND(Raw!SK69=4,COUNTIF(Raw!SO69:ST69,4)=0),Raw!SK69&lt;&gt;4),OR(AND(Raw!SL69=4,COUNTIF(Raw!SO69:ST69,5)=0),Raw!SL69&lt;&gt;4),OR(AND(Raw!SM69=4,COUNTIF(Raw!SO69:ST69,6)=0),Raw!SM69&lt;&gt;4)),"",1)))</f>
        <v/>
      </c>
      <c r="AZ69" t="str">
        <f>IF(A69=0,"",IF(COUNTA(Raw!SU69:TG69)=0,"",IF(AND(OR(AND(Raw!SU69=4,COUNTIF(Raw!TB69:TG69,1)=0),Raw!SU69&lt;&gt;4),OR(AND(Raw!SV69=4,COUNTIF(Raw!TB69:TG69,2)=0),Raw!SV69&lt;&gt;4),OR(AND(Raw!SW69=4,COUNTIF(Raw!TB69:TG69,3)=0),Raw!SW69&lt;&gt;4),OR(AND(Raw!SX69=4,COUNTIF(Raw!TB69:TG69,4)=0),Raw!SX69&lt;&gt;4),OR(AND(Raw!SY69=4,COUNTIF(Raw!TB69:TG69,5)=0),Raw!SY69&lt;&gt;4),OR(AND(Raw!SZ69=4,COUNTIF(Raw!TB69:TG69,6)=0),Raw!SZ69&lt;&gt;4)),"",1)))</f>
        <v/>
      </c>
      <c r="BA69" t="str">
        <f>IF(A69=0,"",IF(COUNTA(Raw!TH69:TT69)=0,"",IF(AND(OR(AND(Raw!TH69=4,COUNTIF(Raw!TO69:TT69,1)=0),Raw!TH69&lt;&gt;4),OR(AND(Raw!TI69=4,COUNTIF(Raw!TO69:TT69,2)=0),Raw!TI69&lt;&gt;4),OR(AND(Raw!TJ69=4,COUNTIF(Raw!TO69:TT69,3)=0),Raw!TJ69&lt;&gt;4),OR(AND(Raw!TK69=4,COUNTIF(Raw!TO69:TT69,4)=0),Raw!TK69&lt;&gt;4),OR(AND(Raw!TL69=4,COUNTIF(Raw!TO69:TT69,5)=0),Raw!TL69&lt;&gt;4),OR(AND(Raw!TM69=4,COUNTIF(Raw!TO69:TT69,6)=0),Raw!TM69&lt;&gt;4)),"",1)))</f>
        <v/>
      </c>
      <c r="BB69" t="str">
        <f>IF(A69=0,"",IF(COUNTA(Raw!TU69:UI69)=0,"",IF(AND(OR(AND(Raw!TU69=4,COUNTIF(Raw!UC69:UI69,1)=0),Raw!TU69&lt;&gt;4),OR(AND(Raw!TV69=4,COUNTIF(Raw!UC69:UI69,2)=0),Raw!TV69&lt;&gt;4),OR(AND(Raw!TW69=4,COUNTIF(Raw!UC69:UI69,3)=0),Raw!TW69&lt;&gt;4),OR(AND(Raw!TX69=4,COUNTIF(Raw!UC69:UI69,4)=0),Raw!TX69&lt;&gt;4),OR(AND(Raw!TY69=4,COUNTIF(Raw!UC69:UI69,5)=0),Raw!TY69&lt;&gt;4),OR(AND(Raw!TZ69=4,COUNTIF(Raw!UC69:UI69,6)=0),Raw!TZ69&lt;&gt;4),OR(AND(Raw!UA69=4,COUNTIF(Raw!UC69:UI69,7)=0),Raw!UA69&lt;&gt;4)),"",1)))</f>
        <v/>
      </c>
      <c r="BC69" t="str">
        <f>IF(A69=0,"",IF(COUNTA(Raw!UJ69:UV69)=0,"",IF(AND(OR(AND(Raw!UJ69=4,COUNTIF(Raw!UQ69:UV69,1)=0),Raw!UJ69&lt;&gt;4),OR(AND(Raw!UK69=4,COUNTIF(Raw!UQ69:UV69,2)=0),Raw!UK69&lt;&gt;4),OR(AND(Raw!UL69=4,COUNTIF(Raw!UQ69:UV69,3)=0),Raw!UL69&lt;&gt;4),OR(AND(Raw!UM69=4,COUNTIF(Raw!UQ69:UV69,4)=0),Raw!UM69&lt;&gt;4),OR(AND(Raw!UN69=4,COUNTIF(Raw!UQ69:UV69,5)=0),Raw!UN69&lt;&gt;4),OR(AND(Raw!UO69=4,COUNTIF(Raw!UQ69:UV69,6)=0),Raw!UO69&lt;&gt;4)),"",1)))</f>
        <v/>
      </c>
      <c r="BD69" t="str">
        <f>IF(A69=0,"",IF(COUNTA(Raw!UW69:VG69)=0,"",IF(AND(OR(AND(Raw!UW69=4,COUNTIF(Raw!VC69:VG69,1)=0),Raw!UW69&lt;&gt;4),OR(AND(Raw!UX69=4,COUNTIF(Raw!VC69:VG69,2)=0),Raw!UX69&lt;&gt;4),OR(AND(Raw!UY69=4,COUNTIF(Raw!VC69:VG69,3)=0),Raw!UY69&lt;&gt;4),OR(AND(Raw!UZ69=4,COUNTIF(Raw!VC69:VG69,4)=0),Raw!UZ69&lt;&gt;4),OR(AND(Raw!VA69=4,COUNTIF(Raw!VC69:VG69,5)=0),Raw!VA69&lt;&gt;4)),"",1)))</f>
        <v/>
      </c>
      <c r="BE69" t="str">
        <f>IF(A69=0,"",IF(COUNTA(Raw!VH69:VP69)=0,"",
IF(AND(
OR(AND(Raw!VH69=4,COUNTIF(Raw!VM69:VP69,1)=0),Raw!VH69&lt;&gt;4),
OR(AND(Raw!VI69=4,COUNTIF(Raw!VM69:VP69,2)=0),Raw!VI69&lt;&gt;4),
OR(AND(Raw!VJ69=4,COUNTIF(Raw!VM69:VP69,3)=0),Raw!VJ69&lt;&gt;4),
OR(AND(Raw!VK69=4,COUNTIF(Raw!VM69:VP69,4)=0),Raw!VK69&lt;&gt;4)
),"",1)))</f>
        <v/>
      </c>
      <c r="BF69" t="str">
        <f>IF(A69=0,"",IF(COUNTA(Raw!VQ69:WK69)=0,"",
IF(AND(
OR(AND(Raw!VQ69=4,COUNTIF(Raw!WB69:WK69,1)=0),Raw!VQ69&lt;&gt;4),
OR(AND(Raw!VR69=4,COUNTIF(Raw!WB69:WK69,2)=0),Raw!VR69&lt;&gt;4),
OR(AND(Raw!VS69=4,COUNTIF(Raw!WB69:WK69,3)=0),Raw!VS69&lt;&gt;4),
OR(AND(Raw!VT69=4,COUNTIF(Raw!WB69:WK69,4)=0),Raw!VT69&lt;&gt;4),
OR(AND(Raw!VU69=4,COUNTIF(Raw!WB69:WK69,5)=0),Raw!VU69&lt;&gt;4),
OR(AND(Raw!VV69=4,COUNTIF(Raw!WB69:WK69,6)=0),Raw!VV69&lt;&gt;4),
OR(AND(Raw!VW69=4,COUNTIF(Raw!WB69:WK69,7)=0),Raw!VW69&lt;&gt;4),
OR(AND(Raw!VX69=4,COUNTIF(Raw!WB69:WK69,8)=0),Raw!VX69&lt;&gt;4),
OR(AND(Raw!VY69=4,COUNTIF(Raw!WB69:WK69,9)=0),Raw!VX69&lt;&gt;4),
OR(AND(Raw!VZ69=4,COUNTIF(Raw!WB69:WK69,10)=0),Raw!VZ69&lt;&gt;4)
),"",1)))</f>
        <v/>
      </c>
      <c r="BG69" t="str">
        <f>IF(A69=0,"",IF(COUNTA(Raw!WL69:XB69)=0,"",
IF(AND(
OR(AND(Raw!WL69=4,COUNTIF(Raw!WU69:XB69,1)=0),Raw!WL69&lt;&gt;4),
OR(AND(Raw!WM69=4,COUNTIF(Raw!WU69:XB69,2)=0),Raw!WM69&lt;&gt;4),
OR(AND(Raw!WN69=4,COUNTIF(Raw!WU69:XB69,3)=0),Raw!WN69&lt;&gt;4),
OR(AND(Raw!WO69=4,COUNTIF(Raw!WU69:XB69,4)=0),Raw!WO69&lt;&gt;4),
OR(AND(Raw!WP69=4,COUNTIF(Raw!WU69:XB69,5)=0),Raw!WP69&lt;&gt;4),
OR(AND(Raw!WQ69=4,COUNTIF(Raw!WU69:XB69,6)=0),Raw!WQ69&lt;&gt;4),
OR(AND(Raw!WR69=4,COUNTIF(Raw!WU69:XB69,7)=0),Raw!WR69&lt;&gt;4),
OR(AND(Raw!WS69=4,COUNTIF(Raw!WU69:XB69,8)=0),Raw!WS69&lt;&gt;4)
),"",1)))</f>
        <v/>
      </c>
      <c r="BH69" t="str">
        <f>IF(A69=0,"",IF(COUNTA(Raw!XC69:XK69)=0,"",
IF(AND(
OR(AND(Raw!XC69=4,COUNTIF(Raw!XH69:XK69,1)=0),Raw!XC69&lt;&gt;4),
OR(AND(Raw!XD69=4,COUNTIF(Raw!XH69:XK69,2)=0),Raw!XD69&lt;&gt;4),
OR(AND(Raw!XE69=4,COUNTIF(Raw!XH69:XK69,3)=0),Raw!XE69&lt;&gt;4),
OR(AND(Raw!XF69=4,COUNTIF(Raw!XH69:XK69,4)=0),Raw!XF69&lt;&gt;4)
),"",1)))</f>
        <v/>
      </c>
      <c r="BI69" t="str">
        <f>IF(A69=0,"",IF(COUNTA(Raw!XL69:XT69)=0,"",
IF(AND(
OR(AND(Raw!XL69=4,COUNTIF(Raw!XQ69:XT69,1)=0),Raw!XL69&lt;&gt;4),
OR(AND(Raw!XM69=4,COUNTIF(Raw!XQ69:XT69,2)=0),Raw!XM69&lt;&gt;4),
OR(AND(Raw!XN69=4,COUNTIF(Raw!XQ69:XT69,3)=0),Raw!XN69&lt;&gt;4),
OR(AND(Raw!XO69=4,COUNTIF(Raw!XQ69:XT69,4)=0),Raw!XO69&lt;&gt;4)
),"",1)))</f>
        <v/>
      </c>
      <c r="BJ69" t="str">
        <f>IF(A69=0,"",IF(COUNTA(Raw!XU69:YI69)=0,"",
IF(AND(
OR(AND(Raw!XU69=4,COUNTIF(Raw!YC69:YI69,1)=0),Raw!XU69&lt;&gt;4),
OR(AND(Raw!XV69=4,COUNTIF(Raw!YC69:YI69,2)=0),Raw!XV69&lt;&gt;4),
OR(AND(Raw!XW69=4,COUNTIF(Raw!YC69:YI69,3)=0),Raw!XW69&lt;&gt;4),
OR(AND(Raw!XX69=4,COUNTIF(Raw!YC69:YI69,4)=0),Raw!XX69&lt;&gt;4),
OR(AND(Raw!XY69=4,COUNTIF(Raw!YC69:YI69,5)=0),Raw!XY69&lt;&gt;4),
OR(AND(Raw!XZ69=4,COUNTIF(Raw!YC69:YI69,6)=0),Raw!XZ69&lt;&gt;4),
OR(AND(Raw!YA69=4,COUNTIF(Raw!YC69:YI69,7)=0),Raw!YA69&lt;&gt;4)
),"",1)))</f>
        <v/>
      </c>
      <c r="BK69" t="str">
        <f>IF(A69=0,"",IF(COUNTA(Raw!YJ69:YR69)=0,"",
IF(AND(
OR(AND(Raw!YJ69=4,COUNTIF(Raw!YO69:YR69,1)=0),Raw!YJ69&lt;&gt;4),
OR(AND(Raw!YK69=4,COUNTIF(Raw!YO69:YR69,2)=0),Raw!YK69&lt;&gt;4),
OR(AND(Raw!YL69=4,COUNTIF(Raw!YO69:YR69,3)=0),Raw!YL69&lt;&gt;4),
OR(AND(Raw!YM69=4,COUNTIF(Raw!YO69:YR69,4)=0),Raw!YM69&lt;&gt;4)
),"",1)))</f>
        <v/>
      </c>
      <c r="BL69" t="str">
        <f>IF(A69=0,"",IF(COUNTA(Raw!YS69:YU69)=0,"",IF(AND(Raw!YS69=4,ISBLANK(Raw!YU69)),"",IF(AND(Raw!YS69&lt;&gt;4,ISBLANK(Raw!YU69)=FALSE),"",1))))</f>
        <v/>
      </c>
    </row>
    <row r="70" spans="1:64">
      <c r="A70" s="20">
        <f>Raw!A70</f>
        <v>0</v>
      </c>
      <c r="B70" s="19" t="str">
        <f>IF(A70=0,"",IF(AND(Raw!AC70=1,COUNTA(Raw!AR70:IC70)&gt;0,COUNTA(Raw!ID70:YU70)=0),"",IF(AND(Raw!AC70=2,COUNTA(Raw!AR70:IC70)=0,COUNTA(Raw!ID70:MV70)&gt;0,COUNTA(Raw!MW70:YU70)=0),"",IF(AND(Raw!AC70=3,COUNTA(Raw!AP70:MV70)=0,COUNTA(Raw!MW70:YU70)&gt;0),"",1))))</f>
        <v/>
      </c>
      <c r="C70" s="19" t="str">
        <f>IF(A70=0,"",IF(AND(Raw!AK70=1,ISBLANK(Raw!AM70)=FALSE,ISBLANK(Raw!AO70)),"",IF(AND(Raw!AK70=2,ISBLANK(Raw!AM70),ISBLANK(Raw!AO70)=FALSE),"",1)))</f>
        <v/>
      </c>
      <c r="D70" s="19" t="str">
        <f>IF(A70=0,"",IF(COUNTA(Raw!AS70:AZ70)=0,"",IF(AND(Raw!AS70+Raw!AT70=100,Raw!AU70+Raw!AV70=100,Raw!AW70+Raw!AX70=100,Raw!AY70+Raw!AZ70=100),"",1)))</f>
        <v/>
      </c>
      <c r="E70" s="19" t="str">
        <f>IF(A70=0,"",IF(ISBLANK(Raw!AQ70),"",IF(Raw!AQ70=1,"",1)))</f>
        <v/>
      </c>
      <c r="F70" s="19" t="str">
        <f>IF(A70=0,"",IF(ISBLANK(Raw!AR70),"",IF(AND(Raw!AR70&gt;=0,Raw!AR70&lt;=100),"",1)))</f>
        <v/>
      </c>
      <c r="G70" s="19" t="str">
        <f>IF(A70=0,"",IF(AND(ISBLANK(Raw!BA70),ISBLANK(Raw!AS70)),"",IF(AND(Raw!AS70&gt;0,ISBLANK(Raw!BA70)=FALSE),"",1)))</f>
        <v/>
      </c>
      <c r="H70" s="19" t="str">
        <f>IF(A70=0,"",IF(COUNTA(Raw!BA70:BH70)=0,"",IF(AND(Raw!BA70=0,COUNTA(Raw!BB70:BH70)=0),"",IF(AND(Raw!BA70&gt;0,COUNTA(Raw!BB70:BH70)&gt;0),"",1))))</f>
        <v/>
      </c>
      <c r="I70" s="19" t="str">
        <f>IF(A70=0,"",IF(AND(ISBLANK(Raw!BI70),ISBLANK(Raw!BJ70)),"",IF(AND(Raw!BI70=1,ISBLANK(Raw!BJ70)=FALSE),"",IF(AND(Raw!BI70=2,ISBLANK(Raw!BJ70)),"",1))))</f>
        <v/>
      </c>
      <c r="J70" s="19" t="str">
        <f>IF(A70=0,"",IF(AND(ISBLANK(Raw!AT70),COUNTBLANK(Raw!BK70:BQ70)),"",IF(AND(Raw!AT70&gt;0,COUNTA(Raw!BK70:BQ70)&gt;0),"",IF(AND(Raw!AT70=0,COUNTA(Raw!BK70:BQ70)=0),"",1))))</f>
        <v/>
      </c>
      <c r="K70" s="19" t="str">
        <f>IF(A70=0,"",IF(AND(ISBLANK(Raw!AS70),COUNTA(Raw!BR70:BX70)=0),"",IF(AND(Raw!AS70&gt;0,COUNTA(Raw!BR70:BX70)&gt;0),"",IF(AND(Raw!AS70=0,COUNTA(Raw!BR70:BX70)=0),"",1))))</f>
        <v/>
      </c>
      <c r="L70" s="19" t="str">
        <f>IF(A70=0,"",IF(AND(COUNTA(Raw!BK70:BX70)=0,COUNTA(Raw!BY70:CH70)=0),"",IF(AND(COUNTIF(Raw!BK70:BX70,1)&gt;0,COUNTA(Raw!BY70:CH70)&gt;0),"",IF(AND(COUNTIF(Raw!BK70:BX70,1)=0,COUNTA(Raw!BY70:CH70)=0),"",1))))</f>
        <v/>
      </c>
      <c r="M70" s="19" t="str">
        <f>IF(A70=0,"",IF(AND(COUNTA(Raw!BK70:BX70)=0,COUNTA(Raw!CI70:CR70)),"",IF(AND(COUNTIF(Raw!BK70:BX70,3)&gt;0,COUNTA(Raw!CI70:CR70)&gt;0),"",IF(AND(COUNTIF(Raw!BK70:BX70,3)=0,COUNTA(Raw!CI70:CR70)=0),"",1))))</f>
        <v/>
      </c>
      <c r="N70" s="19" t="str">
        <f>IF(A70=0,"",IF(COUNTA(Raw!CS70:DF70)=0,"",IF(AND(COUNTIF(Raw!CS70:CV70,1)=1,COUNTA(Raw!CW70:DA70)&gt;0,COUNTA(Raw!DB70:DF70)=0),"",IF(AND(COUNTIF(Raw!CS70:CV70,2)=1,COUNTA(Raw!CW70:DA70)=0,COUNTA(Raw!DB70:DF70)&gt;0),"",IF(AND(COUNTA(Raw!CS70:CV70)&gt;0,COUNTA(Raw!CW70:DF70)=0),"",1)))))</f>
        <v/>
      </c>
      <c r="O70" s="19" t="str">
        <f>IF(A70=0,"",IF(COUNTA(Raw!DG70:DP70)=0,"",IF(AND(COUNTIF(Raw!BK70:BQ70,1)&gt;0,OR(COUNTIF(Raw!DG70:DP70,1)=1,COUNTIF(Raw!DG70:DP70,2)=1,COUNTIF(Raw!DG70:DP70,3)=1)),"",IF(AND(COUNTIF(Raw!BK70:BQ70,1)=0,AND(COUNTIF(Raw!DG70:DP70,1)=0,COUNTIF(Raw!DG70:DP70,2)=0,COUNTIF(Raw!DG70:DP70,3)=0)),"",1))))</f>
        <v/>
      </c>
      <c r="P70" s="19" t="str">
        <f>IF(A70=0,"",IF(COUNTA(Raw!DG70:DR70)=0,"",IF(AND(COUNTIF(Raw!DG70:DP70,4)=1,ISBLANK(Raw!DQ70)=FALSE,ISBLANK(Raw!DR70)),"",IF(AND(COUNTIF(Raw!DG70:DP70,7)=1,ISBLANK(Raw!DQ70),ISBLANK(Raw!DR70)=FALSE),"",IF(AND(COUNTA(Raw!DG70:DP70)&gt;0,COUNTIF(Raw!DG70:DP70,4)=0,COUNTIF(Raw!DG70:DP70,7)=0,COUNTA(Raw!DQ70:DR70)=0),"",1)))))</f>
        <v/>
      </c>
      <c r="Q70" s="19" t="str">
        <f>IF(A70=0,"",IF(AND(COUNTA(Raw!DS70:DU70)=0,COUNTA(Raw!BK70:BQ70)=0),"",IF(AND(COUNTIF(Raw!BK70:BQ70,1)&gt;0,COUNTA(Raw!DS70:DU70)&gt;0),"",IF(AND(COUNTIF(Raw!BK70:BQ70,1)=0,COUNTA(Raw!DS70:DU70)=0),"",1))))</f>
        <v/>
      </c>
      <c r="R70" s="19" t="str">
        <f>IF(A70=0,"",IF(AND(ISBLANK(Raw!AT70),ISBLANK(Raw!EJ70)),"",IF(AND(Raw!AT70&gt;0,ISBLANK(Raw!EJ70)=FALSE,Raw!EJ70&gt;=0,Raw!EJ70&lt;=7),"",IF(AND(Raw!AT70=0,ISBLANK(Raw!EJ70)),"",1))))</f>
        <v/>
      </c>
      <c r="S70" t="str">
        <f>IF(A70=0,"",IF(AND(ISBLANK(Raw!AS70),ISBLANK(Raw!EK70)),"",IF(AND(Raw!AS70&gt;0,ISBLANK(Raw!EK70)=FALSE),"",IF(AND(Raw!AS70=0,ISBLANK(Raw!EK70)),"",1))))</f>
        <v/>
      </c>
      <c r="T70" s="19" t="str">
        <f>IF(A70=0,"",IF(AND(ISBLANK(Raw!AT70),COUNTA(Raw!EL70:EQ70)=0),"",IF(AND(Raw!AT70&gt;0,COUNTA(Raw!EL70:EQ70)&gt;0),"",IF(AND(Raw!AT70=0,COUNTA(Raw!EL70:EQ70)=0),"",1))))</f>
        <v/>
      </c>
      <c r="U70" t="str">
        <f>IF(A70=0,"",IF(AND(ISBLANK(Raw!AT70),COUNTA(Raw!ER70:EU70)=0),"",IF(AND(Raw!AT70&gt;0,COUNTA(Raw!ER70:EU70)&gt;0),"",IF(AND(Raw!AT70=0,COUNTA(Raw!ER70:EU70)=0),"",1))))</f>
        <v/>
      </c>
      <c r="V70" t="str">
        <f>IF(A70=0,"",IF(AND(ISBLANK(Raw!AS70),COUNTA(Raw!EV70:FA70)=0),"",IF(AND(Raw!AS70&gt;0,COUNTA(Raw!EV70:FA70)&gt;0),"",IF(AND(Raw!AS70=0,COUNTA(Raw!EV70:FA70)=0),"",1))))</f>
        <v/>
      </c>
      <c r="W70" t="str">
        <f>IF(A70=0,"",IF(AND(ISBLANK(Raw!AS70),COUNTA(Raw!FB70:FE70)=0),"",IF(AND(Raw!AS70&gt;0,COUNTA(Raw!FB70:FE70)&gt;0),"",IF(AND(Raw!AS70=0,COUNTA(Raw!FB70:FE70)=0),"",1))))</f>
        <v/>
      </c>
      <c r="X70" t="str">
        <f>IF(A70=0,"",IF(AND(ISBLANK(Raw!AT70),COUNTA(Raw!FF70:FI70)=0),"",IF(AND(Raw!AT70&gt;0,COUNTA(Raw!FF70:FI70)&gt;0),"",IF(AND(Raw!AT70=0,COUNTA(Raw!FF70:FI70)=0),"",1))))</f>
        <v/>
      </c>
      <c r="Y70" t="str">
        <f>IF(A70=0,"",IF(AND(ISBLANK(Raw!AS70),COUNTA(Raw!FJ70:FM70)=0),"",IF(AND(Raw!AS70&gt;0,COUNTA(Raw!FJ70:FM70)&gt;0),"",IF(AND(Raw!AS70=0,COUNTA(Raw!FJ70:FM70)=0),"",1))))</f>
        <v/>
      </c>
      <c r="Z70" t="str">
        <f>IF(A70=0,"",IF(AND(COUNTA(Raw!FN70:FT70)=0,ISBLANK(Raw!FU70)),"",IF(AND(COUNTIF(Raw!FN70:FT70,1)&gt;0,ISBLANK(Raw!FU70)=FALSE),"",IF(AND(COUNTIF(Raw!FN70:FT70,1)=0,ISBLANK(Raw!FU70)),"",1))))</f>
        <v/>
      </c>
      <c r="AA70" s="19" t="str">
        <f>IF(A70=0,"",IF(AND(ISBLANK(Raw!BI70),COUNTA(Raw!FV70:GH70)=0),"",IF(AND(Raw!BI70&lt;&gt;1,COUNTIF(Raw!FV70:GH70,6)=0),"",IF(Raw!BI70=1,"",1))))</f>
        <v/>
      </c>
      <c r="AB70" t="str">
        <f>IF(A70=0,"",IF(AND(ISBLANK(Raw!GI70),COUNTA(Raw!GJ70:GQ70)=0),"",IF(AND(Raw!GI70=1,COUNTA(Raw!GJ70:GQ70)&gt;0),"",IF(AND(Raw!GI70=2,COUNTA(Raw!GJ70:GQ70)=0),"",1))))</f>
        <v/>
      </c>
      <c r="AC70" s="19" t="str">
        <f>IF(A70=0,"",IF(AND(COUNTA(Raw!GY70:HF70)=0,ISBLANK(Raw!HG70)),"",IF(AND(OR(COUNTIF(Raw!GY70:HE70,1)&gt;0,COUNTIF(Raw!GY70:HE70,2)&gt;0),ISBLANK(Raw!HG70)=FALSE),"",IF(AND(COUNTA(Raw!GY70:HF70)&gt;0,ISBLANK(Raw!HG70),COUNTIF(Raw!GY70:HE70,1)=0,COUNTIF(Raw!GY70:HE70,2)=0),"",1))))</f>
        <v/>
      </c>
      <c r="AD70" s="19" t="str">
        <f>IF(A70=0,"",IF(COUNTA(Raw!HU70:IB70)=0,"",IF(AND(Raw!AK70&lt;&gt;2,COUNTIF(Raw!HU70:IA70,2)=0,COUNTIF(Raw!HU70:IA70,3)=0),"",IF(Raw!AK70=2,"",1))))</f>
        <v/>
      </c>
      <c r="AE70" s="19" t="str">
        <f>IF(A70=0,"",IF(AND(Raw!AK70=2,ISBLANK(Raw!IC70)=FALSE),"",IF(AND(Raw!AK70&lt;&gt;2,ISBLANK(Raw!IC70)),"",1)))</f>
        <v/>
      </c>
      <c r="AF70" s="19" t="str">
        <f>IF(A70=0,"",IF(COUNTA(Raw!ID70:IF70)=0,"",IF(AND(MATCH(2023-Raw!ID70,Code!$A$3:$A$12,1)=Raw!IF70,2023-Raw!ID70=Raw!IE70),"",1)))</f>
        <v/>
      </c>
      <c r="AG70" s="19" t="str">
        <f>IF(A70=0,"",IF(COUNTA(Raw!IG70:II70)=0,"",IF(AND(Raw!IG70=4,ISBLANK(Raw!II70)=FALSE),"",IF(AND(Raw!IG70&lt;&gt;4,ISBLANK(Raw!II70)),"",1))))</f>
        <v/>
      </c>
      <c r="AH70" s="19" t="str">
        <f>IF(A70=0,"",IF(COUNTA(Raw!IJ70:IM70)=0,"",IF(AND(Raw!IJ70=1,ISBLANK(Raw!IK70)=FALSE),"",IF(AND(Raw!IJ70=2,COUNTA(Raw!IK70:IM70)&gt;0),"",1))))</f>
        <v/>
      </c>
      <c r="AI70" s="19" t="str">
        <f>IF(A70=0,"",IF(COUNTA(Raw!IK70:IM70)=0,"",IF(AND(Raw!IK70=1,ISBLANK(Raw!IL70)=FALSE),"",IF(AND(Raw!IK70=2,COUNTA(Raw!IL70:IM70)=0),"",1))))</f>
        <v/>
      </c>
      <c r="AJ70" s="19" t="str">
        <f>IF(A70=0,"",IF(COUNTA(Raw!JD70:JJ70)=0,"",IF(AND(Raw!JD70&gt;600,COUNTA(Raw!JE70:JI70)&gt;0),"",IF(AND(Raw!JD70&lt;=600,COUNTA(Raw!JE70:JJ70)=0),"",1))))</f>
        <v/>
      </c>
      <c r="AK70" s="19" t="str">
        <f>IF(A70=0,"",IF(COUNTA(Raw!JK70:KA70)=0,"",IF(AND(Raw!JK70=1,COUNTA(Raw!JM70:JV70)&gt;0),"",IF(AND(Raw!JK70=3,COUNTA(Raw!JM70:JV70)&gt;0,COUNTA(Raw!JW70:KA70)=0),"",IF(AND(ISBLANK(Raw!JK70)=FALSE,Raw!JK70&lt;&gt;1,Raw!JK70&lt;&gt;3,COUNTA(Raw!JM70:KA70)=0),"",1)))))</f>
        <v/>
      </c>
      <c r="AL70" s="19" t="str">
        <f>IF(A70=0,"",IF(COUNTA(Raw!JW70:KA70)=0,"",IF(AND(COUNTIF(Raw!JW70:JZ70,4)=0,COUNTA(Raw!JW70:JZ70)&gt;0,ISBLANK(Raw!KA70)=FALSE),"",IF(AND(COUNTIF(Raw!JW70:KA70,4)&gt;0,ISBLANK(Raw!KA70)),"",1))))</f>
        <v/>
      </c>
      <c r="AM70" s="19" t="str">
        <f>IF(A70=0,"",IF(COUNTA(Raw!KT70:KU70)=0,"",IF(AND(Raw!KT70=1,ISBLANK(Raw!KU70)=FALSE),"",IF(AND(Raw!KT70=2,ISBLANK(Raw!KU70)),"",1))))</f>
        <v/>
      </c>
      <c r="AN70" s="19" t="str">
        <f>IF(A70=0,"",IF(COUNTA(Raw!KX70:LF70)=0,"",IF(AND(COUNTIF(Raw!KX70:LB70,5)=1,COUNTA(Raw!KX70:LB70)=1,COUNTA(Raw!LC70:LF70)=0),"",IF(AND(COUNTIF(Raw!KX70:LB70,5)=0,COUNTA(Raw!KX70:LB70)&gt;0,COUNTA(Raw!LC70:LF70)&gt;0),"",1))))</f>
        <v/>
      </c>
      <c r="AO70" s="19" t="str">
        <f>IF(A70=0,"",IF(COUNTA(Raw!LM70:LU70)=0,"",IF(AND(Raw!LM70=1,ISBLANK(Raw!LN70)=FALSE,COUNTA(Raw!LO70:LU70)&gt;0),"",IF(AND(Raw!LM70=2,COUNTA(Raw!LN70:LU70)=0),"",1))))</f>
        <v/>
      </c>
      <c r="AP70" s="19" t="str">
        <f>IF(A70=0,"",IF(COUNTA(Raw!MY70:OG70)=0,"",IF(AND(Raw!MY70=2,COUNTA(Raw!MZ70:OG70)=0),"",IF(AND(Raw!MY70=1,COUNTA(Raw!MZ70:OG70)&gt;0),"",1))))</f>
        <v/>
      </c>
      <c r="AQ70" s="19" t="str">
        <f>IF(A70=0,"",IF(COUNTA(Raw!NC70:NW70)=0,"",IF(AND(COUNTIF(Raw!NC70:NG70,3)&gt;0,COUNTA(Raw!NH70:NQ70)&gt;0),"",IF(AND(COUNTA(Raw!NC70:NG70)&gt;0,COUNTIF(Raw!NC70:NG70,3)=0,COUNTA(Raw!NH70:NW70)=0),"",1))))</f>
        <v/>
      </c>
      <c r="AR70" s="19" t="str">
        <f>IF(A70=0,"",IF(COUNTA(Raw!NH70:NW70)=0,"",IF(AND(COUNTIF(Raw!NH70:NQ70,10)&gt;0,COUNTA(Raw!NR70:NW70)&gt;0),"",IF(AND(COUNTA(Raw!NH70:NQ70)&gt;0,COUNTIF(Raw!NH70:NQ70,10)=0,COUNTA(Raw!NR70:NY70)=0),"",1))))</f>
        <v/>
      </c>
      <c r="AS70" s="19" t="str">
        <f>IF(A70=0,"",IF(COUNTA(Raw!NY70:OG70)=0,"",IF(AND(Raw!NY70=1,COUNTA(Raw!NZ70:OG70)&gt;0),"",IF(AND(Raw!NY70=2,COUNTA(Raw!NZ70:OG70)=0),"",1))))</f>
        <v/>
      </c>
      <c r="AT70" s="19" t="str">
        <f>IF(A70=0,"",IF(COUNTA(Raw!OH70:OY70)=0,"",IF(AND(Raw!OH70=1,COUNTA(Raw!OI70:OY70)&gt;0),"",IF(AND(Raw!OH70=2,COUNTA(Raw!OI70:OY70)=0),"",1))))</f>
        <v/>
      </c>
      <c r="AU70" s="19" t="str">
        <f>IF(A70=0,"",IF(COUNTA(Raw!PR70:QB70)=0,"",
IF(AND(OR(AND(COUNTIF(Raw!PR70:QB70,1)=1,COUNTA(Raw!QI70:QY70)&gt;0),AND(COUNTIF(Raw!PR70:QB70,1)=0,COUNTA(Raw!QI70:QY70)=0)),OR(AND(COUNTIF(Raw!PR70:QB70,2)=1,COUNTA(Raw!QZ70:RP70)&gt;0),AND(COUNTIF(Raw!PR70:QB70,2)=0,COUNTA(Raw!QZ70:RP70)=0)),OR(AND(COUNTIF(Raw!PR70:QB70,3)=1,COUNTA(Raw!RQ70:SG70)&gt;0),AND(COUNTIF(Raw!PR70:QB70,3)=0,COUNTA(Raw!RQ70:SG70)=0)),OR(AND(COUNTIF(Raw!PR70:QB70,4)=1,COUNTA(Raw!SH70:ST70)&gt;0),AND(COUNTIF(Raw!PR70:QB70,4)=0,COUNTA(Raw!SH70:ST70)=0)),OR(AND(COUNTIF(Raw!PR70:QB70,5)=1,COUNTA(Raw!SU70:TG70)&gt;0),AND(COUNTIF(Raw!PR70:QB70,5)=0,COUNTA(Raw!SU70:TG70)=0)),OR(AND(COUNTIF(Raw!PR70:QB70,6)=1,COUNTA(Raw!TH70:TT70)&gt;0),AND(COUNTIF(Raw!PR70:QB70,6)=0,COUNTA(Raw!TH70:TT70)=0)),OR(AND(COUNTIF(Raw!PR70:QB70,7)=1,COUNTA(Raw!TU70:UI70)&gt;0),AND(COUNTIF(Raw!PR70:QB70,7)=0,COUNTA(Raw!TU70:UI70)=0)),OR(AND(COUNTIF(Raw!PR70:QB70,8)=1,COUNTA(Raw!UJ70:UV70)&gt;0),AND(COUNTIF(Raw!PR70:QB70,8)=0,COUNTA(Raw!UJ70:UV70)=0)),OR(AND(COUNTIF(Raw!PR70:QB70,9)=1,COUNTA(Raw!UW70:VG70)&gt;0),AND(COUNTIF(Raw!PR70:QB70,9)=0,COUNTA(Raw!UW70:VG70)=0)),OR(AND(COUNTIF(Raw!PR70:QB70,10)=1,COUNTA(Raw!VH70:VP70)&gt;0),AND(COUNTIF(Raw!PR70:QB70,10)=0,COUNTA(Raw!VH70:VP70)=0)),OR(AND(COUNTIF(Raw!PR70:QB70,11)=1,COUNTA(Raw!VQ70:WK70)&gt;0),AND(COUNTIF(Raw!PR70:QB70,11)=0,COUNTA(Raw!VQ70:WK70)=0))),"",1)))</f>
        <v/>
      </c>
      <c r="AV70" s="19" t="str">
        <f>IF(A70=0,"",IF(COUNTA(Raw!QI70:QY70)=0,"",IF(AND(OR(AND(Raw!QI70=4,COUNTIF(Raw!QR70:QY70,1)=0),Raw!QI70&lt;&gt;4),OR(AND(Raw!QJ70=4,COUNTIF(Raw!QR70:QY70,2)=0),Raw!QJ70&lt;&gt;4),OR(AND(Raw!QK70=4,COUNTIF(Raw!QR70:QY70,3)=0),Raw!QK70&lt;&gt;4),OR(AND(Raw!QL70=4,COUNTIF(Raw!QR70:QY70,4)=0),Raw!QL70&lt;&gt;4),OR(AND(Raw!QM70=4,COUNTIF(Raw!QR70:QY70,5)=0),Raw!QM70&lt;&gt;4),OR(AND(Raw!QN70=4,COUNTIF(Raw!QR70:QY70,6)=0),Raw!QN70&lt;&gt;4),OR(AND(Raw!QO70=4,COUNTIF(Raw!QR70:QY70,7)=0),Raw!QO70&lt;&gt;4),OR(AND(Raw!QP70=4,COUNTIF(Raw!QR70:QY70,8)=0),Raw!QP70&lt;&gt;4)),"",1)))</f>
        <v/>
      </c>
      <c r="AW70" t="str">
        <f>IF(A70=0,"",IF(COUNTA(Raw!QZ70:RP70)=0,"",IF(AND(OR(AND(Raw!QZ70=4,COUNTIF(Raw!RI70:RP70,1)=0),Raw!QZ70&lt;&gt;4),OR(AND(Raw!RA70=4,COUNTIF(Raw!RI70:RP70,2)=0),Raw!RA70&lt;&gt;4),OR(AND(Raw!RB70=4,COUNTIF(Raw!RI70:RP70,3)=0),Raw!RB70&lt;&gt;4),OR(AND(Raw!RC70=4,COUNTIF(Raw!RI70:RP70,4)=0),Raw!RC70&lt;&gt;4),OR(AND(Raw!RD70=4,COUNTIF(Raw!RI70:RP70,5)=0),Raw!RD70&lt;&gt;4),OR(AND(Raw!RE70=4,COUNTIF(Raw!RI70:RP70,6)=0),Raw!RE70&lt;&gt;4),OR(AND(Raw!RF70=4,COUNTIF(Raw!RI70:RP70,7)=0),Raw!RF70&lt;&gt;4),OR(AND(Raw!RG70=4,COUNTIF(Raw!RI70:RP70,8)=0),Raw!RG70&lt;&gt;4)),"",1)))</f>
        <v/>
      </c>
      <c r="AX70" t="str">
        <f>IF(A70=0,"",IF(COUNTA(Raw!RQ70:SG70)=0,"",IF(AND(OR(AND(Raw!RQ70=4,COUNTIF(Raw!RZ70:SG70,1)=0),Raw!RQ70&lt;&gt;4),OR(AND(Raw!RR70=4,COUNTIF(Raw!RZ70:SG70,2)=0),Raw!RR70&lt;&gt;4),OR(AND(Raw!RS70=4,COUNTIF(Raw!RZ70:SG70,3)=0),Raw!RS70&lt;&gt;4),OR(AND(Raw!RT70=4,COUNTIF(Raw!RZ70:SG70,4)=0),Raw!RT70&lt;&gt;4),OR(AND(Raw!RU70=4,COUNTIF(Raw!RZ70:SG70,5)=0),Raw!RU70&lt;&gt;4),OR(AND(Raw!RV70=4,COUNTIF(Raw!RZ70:SG70,6)=0),Raw!RV70&lt;&gt;4),OR(AND(Raw!RW70=4,COUNTIF(Raw!RZ70:SG70,7)=0),Raw!RW70&lt;&gt;4),OR(AND(Raw!RX70=4,COUNTIF(Raw!RZ70:SG70,8)=0),Raw!RX70&lt;&gt;4)),"",1)))</f>
        <v/>
      </c>
      <c r="AY70" t="str">
        <f>IF(A70=0,"",IF(COUNTA(Raw!SH70:ST70)=0,"",IF(AND(OR(AND(Raw!SH70=4,COUNTIF(Raw!SO70:ST70,1)=0),Raw!SH70&lt;&gt;4),OR(AND(Raw!SI70=4,COUNTIF(Raw!SO70:ST70,2)=0),Raw!SI70&lt;&gt;4),OR(AND(Raw!SJ70=4,COUNTIF(Raw!SO70:ST70,3)=0),Raw!SJ70&lt;&gt;4),OR(AND(Raw!SK70=4,COUNTIF(Raw!SO70:ST70,4)=0),Raw!SK70&lt;&gt;4),OR(AND(Raw!SL70=4,COUNTIF(Raw!SO70:ST70,5)=0),Raw!SL70&lt;&gt;4),OR(AND(Raw!SM70=4,COUNTIF(Raw!SO70:ST70,6)=0),Raw!SM70&lt;&gt;4)),"",1)))</f>
        <v/>
      </c>
      <c r="AZ70" t="str">
        <f>IF(A70=0,"",IF(COUNTA(Raw!SU70:TG70)=0,"",IF(AND(OR(AND(Raw!SU70=4,COUNTIF(Raw!TB70:TG70,1)=0),Raw!SU70&lt;&gt;4),OR(AND(Raw!SV70=4,COUNTIF(Raw!TB70:TG70,2)=0),Raw!SV70&lt;&gt;4),OR(AND(Raw!SW70=4,COUNTIF(Raw!TB70:TG70,3)=0),Raw!SW70&lt;&gt;4),OR(AND(Raw!SX70=4,COUNTIF(Raw!TB70:TG70,4)=0),Raw!SX70&lt;&gt;4),OR(AND(Raw!SY70=4,COUNTIF(Raw!TB70:TG70,5)=0),Raw!SY70&lt;&gt;4),OR(AND(Raw!SZ70=4,COUNTIF(Raw!TB70:TG70,6)=0),Raw!SZ70&lt;&gt;4)),"",1)))</f>
        <v/>
      </c>
      <c r="BA70" t="str">
        <f>IF(A70=0,"",IF(COUNTA(Raw!TH70:TT70)=0,"",IF(AND(OR(AND(Raw!TH70=4,COUNTIF(Raw!TO70:TT70,1)=0),Raw!TH70&lt;&gt;4),OR(AND(Raw!TI70=4,COUNTIF(Raw!TO70:TT70,2)=0),Raw!TI70&lt;&gt;4),OR(AND(Raw!TJ70=4,COUNTIF(Raw!TO70:TT70,3)=0),Raw!TJ70&lt;&gt;4),OR(AND(Raw!TK70=4,COUNTIF(Raw!TO70:TT70,4)=0),Raw!TK70&lt;&gt;4),OR(AND(Raw!TL70=4,COUNTIF(Raw!TO70:TT70,5)=0),Raw!TL70&lt;&gt;4),OR(AND(Raw!TM70=4,COUNTIF(Raw!TO70:TT70,6)=0),Raw!TM70&lt;&gt;4)),"",1)))</f>
        <v/>
      </c>
      <c r="BB70" t="str">
        <f>IF(A70=0,"",IF(COUNTA(Raw!TU70:UI70)=0,"",IF(AND(OR(AND(Raw!TU70=4,COUNTIF(Raw!UC70:UI70,1)=0),Raw!TU70&lt;&gt;4),OR(AND(Raw!TV70=4,COUNTIF(Raw!UC70:UI70,2)=0),Raw!TV70&lt;&gt;4),OR(AND(Raw!TW70=4,COUNTIF(Raw!UC70:UI70,3)=0),Raw!TW70&lt;&gt;4),OR(AND(Raw!TX70=4,COUNTIF(Raw!UC70:UI70,4)=0),Raw!TX70&lt;&gt;4),OR(AND(Raw!TY70=4,COUNTIF(Raw!UC70:UI70,5)=0),Raw!TY70&lt;&gt;4),OR(AND(Raw!TZ70=4,COUNTIF(Raw!UC70:UI70,6)=0),Raw!TZ70&lt;&gt;4),OR(AND(Raw!UA70=4,COUNTIF(Raw!UC70:UI70,7)=0),Raw!UA70&lt;&gt;4)),"",1)))</f>
        <v/>
      </c>
      <c r="BC70" t="str">
        <f>IF(A70=0,"",IF(COUNTA(Raw!UJ70:UV70)=0,"",IF(AND(OR(AND(Raw!UJ70=4,COUNTIF(Raw!UQ70:UV70,1)=0),Raw!UJ70&lt;&gt;4),OR(AND(Raw!UK70=4,COUNTIF(Raw!UQ70:UV70,2)=0),Raw!UK70&lt;&gt;4),OR(AND(Raw!UL70=4,COUNTIF(Raw!UQ70:UV70,3)=0),Raw!UL70&lt;&gt;4),OR(AND(Raw!UM70=4,COUNTIF(Raw!UQ70:UV70,4)=0),Raw!UM70&lt;&gt;4),OR(AND(Raw!UN70=4,COUNTIF(Raw!UQ70:UV70,5)=0),Raw!UN70&lt;&gt;4),OR(AND(Raw!UO70=4,COUNTIF(Raw!UQ70:UV70,6)=0),Raw!UO70&lt;&gt;4)),"",1)))</f>
        <v/>
      </c>
      <c r="BD70" t="str">
        <f>IF(A70=0,"",IF(COUNTA(Raw!UW70:VG70)=0,"",IF(AND(OR(AND(Raw!UW70=4,COUNTIF(Raw!VC70:VG70,1)=0),Raw!UW70&lt;&gt;4),OR(AND(Raw!UX70=4,COUNTIF(Raw!VC70:VG70,2)=0),Raw!UX70&lt;&gt;4),OR(AND(Raw!UY70=4,COUNTIF(Raw!VC70:VG70,3)=0),Raw!UY70&lt;&gt;4),OR(AND(Raw!UZ70=4,COUNTIF(Raw!VC70:VG70,4)=0),Raw!UZ70&lt;&gt;4),OR(AND(Raw!VA70=4,COUNTIF(Raw!VC70:VG70,5)=0),Raw!VA70&lt;&gt;4)),"",1)))</f>
        <v/>
      </c>
      <c r="BE70" t="str">
        <f>IF(A70=0,"",IF(COUNTA(Raw!VH70:VP70)=0,"",
IF(AND(
OR(AND(Raw!VH70=4,COUNTIF(Raw!VM70:VP70,1)=0),Raw!VH70&lt;&gt;4),
OR(AND(Raw!VI70=4,COUNTIF(Raw!VM70:VP70,2)=0),Raw!VI70&lt;&gt;4),
OR(AND(Raw!VJ70=4,COUNTIF(Raw!VM70:VP70,3)=0),Raw!VJ70&lt;&gt;4),
OR(AND(Raw!VK70=4,COUNTIF(Raw!VM70:VP70,4)=0),Raw!VK70&lt;&gt;4)
),"",1)))</f>
        <v/>
      </c>
      <c r="BF70" t="str">
        <f>IF(A70=0,"",IF(COUNTA(Raw!VQ70:WK70)=0,"",
IF(AND(
OR(AND(Raw!VQ70=4,COUNTIF(Raw!WB70:WK70,1)=0),Raw!VQ70&lt;&gt;4),
OR(AND(Raw!VR70=4,COUNTIF(Raw!WB70:WK70,2)=0),Raw!VR70&lt;&gt;4),
OR(AND(Raw!VS70=4,COUNTIF(Raw!WB70:WK70,3)=0),Raw!VS70&lt;&gt;4),
OR(AND(Raw!VT70=4,COUNTIF(Raw!WB70:WK70,4)=0),Raw!VT70&lt;&gt;4),
OR(AND(Raw!VU70=4,COUNTIF(Raw!WB70:WK70,5)=0),Raw!VU70&lt;&gt;4),
OR(AND(Raw!VV70=4,COUNTIF(Raw!WB70:WK70,6)=0),Raw!VV70&lt;&gt;4),
OR(AND(Raw!VW70=4,COUNTIF(Raw!WB70:WK70,7)=0),Raw!VW70&lt;&gt;4),
OR(AND(Raw!VX70=4,COUNTIF(Raw!WB70:WK70,8)=0),Raw!VX70&lt;&gt;4),
OR(AND(Raw!VY70=4,COUNTIF(Raw!WB70:WK70,9)=0),Raw!VX70&lt;&gt;4),
OR(AND(Raw!VZ70=4,COUNTIF(Raw!WB70:WK70,10)=0),Raw!VZ70&lt;&gt;4)
),"",1)))</f>
        <v/>
      </c>
      <c r="BG70" t="str">
        <f>IF(A70=0,"",IF(COUNTA(Raw!WL70:XB70)=0,"",
IF(AND(
OR(AND(Raw!WL70=4,COUNTIF(Raw!WU70:XB70,1)=0),Raw!WL70&lt;&gt;4),
OR(AND(Raw!WM70=4,COUNTIF(Raw!WU70:XB70,2)=0),Raw!WM70&lt;&gt;4),
OR(AND(Raw!WN70=4,COUNTIF(Raw!WU70:XB70,3)=0),Raw!WN70&lt;&gt;4),
OR(AND(Raw!WO70=4,COUNTIF(Raw!WU70:XB70,4)=0),Raw!WO70&lt;&gt;4),
OR(AND(Raw!WP70=4,COUNTIF(Raw!WU70:XB70,5)=0),Raw!WP70&lt;&gt;4),
OR(AND(Raw!WQ70=4,COUNTIF(Raw!WU70:XB70,6)=0),Raw!WQ70&lt;&gt;4),
OR(AND(Raw!WR70=4,COUNTIF(Raw!WU70:XB70,7)=0),Raw!WR70&lt;&gt;4),
OR(AND(Raw!WS70=4,COUNTIF(Raw!WU70:XB70,8)=0),Raw!WS70&lt;&gt;4)
),"",1)))</f>
        <v/>
      </c>
      <c r="BH70" t="str">
        <f>IF(A70=0,"",IF(COUNTA(Raw!XC70:XK70)=0,"",
IF(AND(
OR(AND(Raw!XC70=4,COUNTIF(Raw!XH70:XK70,1)=0),Raw!XC70&lt;&gt;4),
OR(AND(Raw!XD70=4,COUNTIF(Raw!XH70:XK70,2)=0),Raw!XD70&lt;&gt;4),
OR(AND(Raw!XE70=4,COUNTIF(Raw!XH70:XK70,3)=0),Raw!XE70&lt;&gt;4),
OR(AND(Raw!XF70=4,COUNTIF(Raw!XH70:XK70,4)=0),Raw!XF70&lt;&gt;4)
),"",1)))</f>
        <v/>
      </c>
      <c r="BI70" t="str">
        <f>IF(A70=0,"",IF(COUNTA(Raw!XL70:XT70)=0,"",
IF(AND(
OR(AND(Raw!XL70=4,COUNTIF(Raw!XQ70:XT70,1)=0),Raw!XL70&lt;&gt;4),
OR(AND(Raw!XM70=4,COUNTIF(Raw!XQ70:XT70,2)=0),Raw!XM70&lt;&gt;4),
OR(AND(Raw!XN70=4,COUNTIF(Raw!XQ70:XT70,3)=0),Raw!XN70&lt;&gt;4),
OR(AND(Raw!XO70=4,COUNTIF(Raw!XQ70:XT70,4)=0),Raw!XO70&lt;&gt;4)
),"",1)))</f>
        <v/>
      </c>
      <c r="BJ70" t="str">
        <f>IF(A70=0,"",IF(COUNTA(Raw!XU70:YI70)=0,"",
IF(AND(
OR(AND(Raw!XU70=4,COUNTIF(Raw!YC70:YI70,1)=0),Raw!XU70&lt;&gt;4),
OR(AND(Raw!XV70=4,COUNTIF(Raw!YC70:YI70,2)=0),Raw!XV70&lt;&gt;4),
OR(AND(Raw!XW70=4,COUNTIF(Raw!YC70:YI70,3)=0),Raw!XW70&lt;&gt;4),
OR(AND(Raw!XX70=4,COUNTIF(Raw!YC70:YI70,4)=0),Raw!XX70&lt;&gt;4),
OR(AND(Raw!XY70=4,COUNTIF(Raw!YC70:YI70,5)=0),Raw!XY70&lt;&gt;4),
OR(AND(Raw!XZ70=4,COUNTIF(Raw!YC70:YI70,6)=0),Raw!XZ70&lt;&gt;4),
OR(AND(Raw!YA70=4,COUNTIF(Raw!YC70:YI70,7)=0),Raw!YA70&lt;&gt;4)
),"",1)))</f>
        <v/>
      </c>
      <c r="BK70" t="str">
        <f>IF(A70=0,"",IF(COUNTA(Raw!YJ70:YR70)=0,"",
IF(AND(
OR(AND(Raw!YJ70=4,COUNTIF(Raw!YO70:YR70,1)=0),Raw!YJ70&lt;&gt;4),
OR(AND(Raw!YK70=4,COUNTIF(Raw!YO70:YR70,2)=0),Raw!YK70&lt;&gt;4),
OR(AND(Raw!YL70=4,COUNTIF(Raw!YO70:YR70,3)=0),Raw!YL70&lt;&gt;4),
OR(AND(Raw!YM70=4,COUNTIF(Raw!YO70:YR70,4)=0),Raw!YM70&lt;&gt;4)
),"",1)))</f>
        <v/>
      </c>
      <c r="BL70" t="str">
        <f>IF(A70=0,"",IF(COUNTA(Raw!YS70:YU70)=0,"",IF(AND(Raw!YS70=4,ISBLANK(Raw!YU70)),"",IF(AND(Raw!YS70&lt;&gt;4,ISBLANK(Raw!YU70)=FALSE),"",1))))</f>
        <v/>
      </c>
    </row>
    <row r="71" spans="1:64">
      <c r="A71" s="20">
        <f>Raw!A71</f>
        <v>0</v>
      </c>
      <c r="B71" s="19" t="str">
        <f>IF(A71=0,"",IF(AND(Raw!AC71=1,COUNTA(Raw!AR71:IC71)&gt;0,COUNTA(Raw!ID71:YU71)=0),"",IF(AND(Raw!AC71=2,COUNTA(Raw!AR71:IC71)=0,COUNTA(Raw!ID71:MV71)&gt;0,COUNTA(Raw!MW71:YU71)=0),"",IF(AND(Raw!AC71=3,COUNTA(Raw!AP71:MV71)=0,COUNTA(Raw!MW71:YU71)&gt;0),"",1))))</f>
        <v/>
      </c>
      <c r="C71" s="19" t="str">
        <f>IF(A71=0,"",IF(AND(Raw!AK71=1,ISBLANK(Raw!AM71)=FALSE,ISBLANK(Raw!AO71)),"",IF(AND(Raw!AK71=2,ISBLANK(Raw!AM71),ISBLANK(Raw!AO71)=FALSE),"",1)))</f>
        <v/>
      </c>
      <c r="D71" s="19" t="str">
        <f>IF(A71=0,"",IF(COUNTA(Raw!AS71:AZ71)=0,"",IF(AND(Raw!AS71+Raw!AT71=100,Raw!AU71+Raw!AV71=100,Raw!AW71+Raw!AX71=100,Raw!AY71+Raw!AZ71=100),"",1)))</f>
        <v/>
      </c>
      <c r="E71" s="19" t="str">
        <f>IF(A71=0,"",IF(ISBLANK(Raw!AQ71),"",IF(Raw!AQ71=1,"",1)))</f>
        <v/>
      </c>
      <c r="F71" s="19" t="str">
        <f>IF(A71=0,"",IF(ISBLANK(Raw!AR71),"",IF(AND(Raw!AR71&gt;=0,Raw!AR71&lt;=100),"",1)))</f>
        <v/>
      </c>
      <c r="G71" s="19" t="str">
        <f>IF(A71=0,"",IF(AND(ISBLANK(Raw!BA71),ISBLANK(Raw!AS71)),"",IF(AND(Raw!AS71&gt;0,ISBLANK(Raw!BA71)=FALSE),"",1)))</f>
        <v/>
      </c>
      <c r="H71" s="19" t="str">
        <f>IF(A71=0,"",IF(COUNTA(Raw!BA71:BH71)=0,"",IF(AND(Raw!BA71=0,COUNTA(Raw!BB71:BH71)=0),"",IF(AND(Raw!BA71&gt;0,COUNTA(Raw!BB71:BH71)&gt;0),"",1))))</f>
        <v/>
      </c>
      <c r="I71" s="19" t="str">
        <f>IF(A71=0,"",IF(AND(ISBLANK(Raw!BI71),ISBLANK(Raw!BJ71)),"",IF(AND(Raw!BI71=1,ISBLANK(Raw!BJ71)=FALSE),"",IF(AND(Raw!BI71=2,ISBLANK(Raw!BJ71)),"",1))))</f>
        <v/>
      </c>
      <c r="J71" s="19" t="str">
        <f>IF(A71=0,"",IF(AND(ISBLANK(Raw!AT71),COUNTBLANK(Raw!BK71:BQ71)),"",IF(AND(Raw!AT71&gt;0,COUNTA(Raw!BK71:BQ71)&gt;0),"",IF(AND(Raw!AT71=0,COUNTA(Raw!BK71:BQ71)=0),"",1))))</f>
        <v/>
      </c>
      <c r="K71" s="19" t="str">
        <f>IF(A71=0,"",IF(AND(ISBLANK(Raw!AS71),COUNTA(Raw!BR71:BX71)=0),"",IF(AND(Raw!AS71&gt;0,COUNTA(Raw!BR71:BX71)&gt;0),"",IF(AND(Raw!AS71=0,COUNTA(Raw!BR71:BX71)=0),"",1))))</f>
        <v/>
      </c>
      <c r="L71" s="19" t="str">
        <f>IF(A71=0,"",IF(AND(COUNTA(Raw!BK71:BX71)=0,COUNTA(Raw!BY71:CH71)=0),"",IF(AND(COUNTIF(Raw!BK71:BX71,1)&gt;0,COUNTA(Raw!BY71:CH71)&gt;0),"",IF(AND(COUNTIF(Raw!BK71:BX71,1)=0,COUNTA(Raw!BY71:CH71)=0),"",1))))</f>
        <v/>
      </c>
      <c r="M71" s="19" t="str">
        <f>IF(A71=0,"",IF(AND(COUNTA(Raw!BK71:BX71)=0,COUNTA(Raw!CI71:CR71)),"",IF(AND(COUNTIF(Raw!BK71:BX71,3)&gt;0,COUNTA(Raw!CI71:CR71)&gt;0),"",IF(AND(COUNTIF(Raw!BK71:BX71,3)=0,COUNTA(Raw!CI71:CR71)=0),"",1))))</f>
        <v/>
      </c>
      <c r="N71" s="19" t="str">
        <f>IF(A71=0,"",IF(COUNTA(Raw!CS71:DF71)=0,"",IF(AND(COUNTIF(Raw!CS71:CV71,1)=1,COUNTA(Raw!CW71:DA71)&gt;0,COUNTA(Raw!DB71:DF71)=0),"",IF(AND(COUNTIF(Raw!CS71:CV71,2)=1,COUNTA(Raw!CW71:DA71)=0,COUNTA(Raw!DB71:DF71)&gt;0),"",IF(AND(COUNTA(Raw!CS71:CV71)&gt;0,COUNTA(Raw!CW71:DF71)=0),"",1)))))</f>
        <v/>
      </c>
      <c r="O71" s="19" t="str">
        <f>IF(A71=0,"",IF(COUNTA(Raw!DG71:DP71)=0,"",IF(AND(COUNTIF(Raw!BK71:BQ71,1)&gt;0,OR(COUNTIF(Raw!DG71:DP71,1)=1,COUNTIF(Raw!DG71:DP71,2)=1,COUNTIF(Raw!DG71:DP71,3)=1)),"",IF(AND(COUNTIF(Raw!BK71:BQ71,1)=0,AND(COUNTIF(Raw!DG71:DP71,1)=0,COUNTIF(Raw!DG71:DP71,2)=0,COUNTIF(Raw!DG71:DP71,3)=0)),"",1))))</f>
        <v/>
      </c>
      <c r="P71" s="19" t="str">
        <f>IF(A71=0,"",IF(COUNTA(Raw!DG71:DR71)=0,"",IF(AND(COUNTIF(Raw!DG71:DP71,4)=1,ISBLANK(Raw!DQ71)=FALSE,ISBLANK(Raw!DR71)),"",IF(AND(COUNTIF(Raw!DG71:DP71,7)=1,ISBLANK(Raw!DQ71),ISBLANK(Raw!DR71)=FALSE),"",IF(AND(COUNTA(Raw!DG71:DP71)&gt;0,COUNTIF(Raw!DG71:DP71,4)=0,COUNTIF(Raw!DG71:DP71,7)=0,COUNTA(Raw!DQ71:DR71)=0),"",1)))))</f>
        <v/>
      </c>
      <c r="Q71" s="19" t="str">
        <f>IF(A71=0,"",IF(AND(COUNTA(Raw!DS71:DU71)=0,COUNTA(Raw!BK71:BQ71)=0),"",IF(AND(COUNTIF(Raw!BK71:BQ71,1)&gt;0,COUNTA(Raw!DS71:DU71)&gt;0),"",IF(AND(COUNTIF(Raw!BK71:BQ71,1)=0,COUNTA(Raw!DS71:DU71)=0),"",1))))</f>
        <v/>
      </c>
      <c r="R71" s="19" t="str">
        <f>IF(A71=0,"",IF(AND(ISBLANK(Raw!AT71),ISBLANK(Raw!EJ71)),"",IF(AND(Raw!AT71&gt;0,ISBLANK(Raw!EJ71)=FALSE,Raw!EJ71&gt;=0,Raw!EJ71&lt;=7),"",IF(AND(Raw!AT71=0,ISBLANK(Raw!EJ71)),"",1))))</f>
        <v/>
      </c>
      <c r="S71" t="str">
        <f>IF(A71=0,"",IF(AND(ISBLANK(Raw!AS71),ISBLANK(Raw!EK71)),"",IF(AND(Raw!AS71&gt;0,ISBLANK(Raw!EK71)=FALSE),"",IF(AND(Raw!AS71=0,ISBLANK(Raw!EK71)),"",1))))</f>
        <v/>
      </c>
      <c r="T71" s="19" t="str">
        <f>IF(A71=0,"",IF(AND(ISBLANK(Raw!AT71),COUNTA(Raw!EL71:EQ71)=0),"",IF(AND(Raw!AT71&gt;0,COUNTA(Raw!EL71:EQ71)&gt;0),"",IF(AND(Raw!AT71=0,COUNTA(Raw!EL71:EQ71)=0),"",1))))</f>
        <v/>
      </c>
      <c r="U71" t="str">
        <f>IF(A71=0,"",IF(AND(ISBLANK(Raw!AT71),COUNTA(Raw!ER71:EU71)=0),"",IF(AND(Raw!AT71&gt;0,COUNTA(Raw!ER71:EU71)&gt;0),"",IF(AND(Raw!AT71=0,COUNTA(Raw!ER71:EU71)=0),"",1))))</f>
        <v/>
      </c>
      <c r="V71" t="str">
        <f>IF(A71=0,"",IF(AND(ISBLANK(Raw!AS71),COUNTA(Raw!EV71:FA71)=0),"",IF(AND(Raw!AS71&gt;0,COUNTA(Raw!EV71:FA71)&gt;0),"",IF(AND(Raw!AS71=0,COUNTA(Raw!EV71:FA71)=0),"",1))))</f>
        <v/>
      </c>
      <c r="W71" t="str">
        <f>IF(A71=0,"",IF(AND(ISBLANK(Raw!AS71),COUNTA(Raw!FB71:FE71)=0),"",IF(AND(Raw!AS71&gt;0,COUNTA(Raw!FB71:FE71)&gt;0),"",IF(AND(Raw!AS71=0,COUNTA(Raw!FB71:FE71)=0),"",1))))</f>
        <v/>
      </c>
      <c r="X71" t="str">
        <f>IF(A71=0,"",IF(AND(ISBLANK(Raw!AT71),COUNTA(Raw!FF71:FI71)=0),"",IF(AND(Raw!AT71&gt;0,COUNTA(Raw!FF71:FI71)&gt;0),"",IF(AND(Raw!AT71=0,COUNTA(Raw!FF71:FI71)=0),"",1))))</f>
        <v/>
      </c>
      <c r="Y71" t="str">
        <f>IF(A71=0,"",IF(AND(ISBLANK(Raw!AS71),COUNTA(Raw!FJ71:FM71)=0),"",IF(AND(Raw!AS71&gt;0,COUNTA(Raw!FJ71:FM71)&gt;0),"",IF(AND(Raw!AS71=0,COUNTA(Raw!FJ71:FM71)=0),"",1))))</f>
        <v/>
      </c>
      <c r="Z71" t="str">
        <f>IF(A71=0,"",IF(AND(COUNTA(Raw!FN71:FT71)=0,ISBLANK(Raw!FU71)),"",IF(AND(COUNTIF(Raw!FN71:FT71,1)&gt;0,ISBLANK(Raw!FU71)=FALSE),"",IF(AND(COUNTIF(Raw!FN71:FT71,1)=0,ISBLANK(Raw!FU71)),"",1))))</f>
        <v/>
      </c>
      <c r="AA71" s="19" t="str">
        <f>IF(A71=0,"",IF(AND(ISBLANK(Raw!BI71),COUNTA(Raw!FV71:GH71)=0),"",IF(AND(Raw!BI71&lt;&gt;1,COUNTIF(Raw!FV71:GH71,6)=0),"",IF(Raw!BI71=1,"",1))))</f>
        <v/>
      </c>
      <c r="AB71" t="str">
        <f>IF(A71=0,"",IF(AND(ISBLANK(Raw!GI71),COUNTA(Raw!GJ71:GQ71)=0),"",IF(AND(Raw!GI71=1,COUNTA(Raw!GJ71:GQ71)&gt;0),"",IF(AND(Raw!GI71=2,COUNTA(Raw!GJ71:GQ71)=0),"",1))))</f>
        <v/>
      </c>
      <c r="AC71" s="19" t="str">
        <f>IF(A71=0,"",IF(AND(COUNTA(Raw!GY71:HF71)=0,ISBLANK(Raw!HG71)),"",IF(AND(OR(COUNTIF(Raw!GY71:HE71,1)&gt;0,COUNTIF(Raw!GY71:HE71,2)&gt;0),ISBLANK(Raw!HG71)=FALSE),"",IF(AND(COUNTA(Raw!GY71:HF71)&gt;0,ISBLANK(Raw!HG71),COUNTIF(Raw!GY71:HE71,1)=0,COUNTIF(Raw!GY71:HE71,2)=0),"",1))))</f>
        <v/>
      </c>
      <c r="AD71" s="19" t="str">
        <f>IF(A71=0,"",IF(COUNTA(Raw!HU71:IB71)=0,"",IF(AND(Raw!AK71&lt;&gt;2,COUNTIF(Raw!HU71:IA71,2)=0,COUNTIF(Raw!HU71:IA71,3)=0),"",IF(Raw!AK71=2,"",1))))</f>
        <v/>
      </c>
      <c r="AE71" s="19" t="str">
        <f>IF(A71=0,"",IF(AND(Raw!AK71=2,ISBLANK(Raw!IC71)=FALSE),"",IF(AND(Raw!AK71&lt;&gt;2,ISBLANK(Raw!IC71)),"",1)))</f>
        <v/>
      </c>
      <c r="AF71" s="19" t="str">
        <f>IF(A71=0,"",IF(COUNTA(Raw!ID71:IF71)=0,"",IF(AND(MATCH(2023-Raw!ID71,Code!$A$3:$A$12,1)=Raw!IF71,2023-Raw!ID71=Raw!IE71),"",1)))</f>
        <v/>
      </c>
      <c r="AG71" s="19" t="str">
        <f>IF(A71=0,"",IF(COUNTA(Raw!IG71:II71)=0,"",IF(AND(Raw!IG71=4,ISBLANK(Raw!II71)=FALSE),"",IF(AND(Raw!IG71&lt;&gt;4,ISBLANK(Raw!II71)),"",1))))</f>
        <v/>
      </c>
      <c r="AH71" s="19" t="str">
        <f>IF(A71=0,"",IF(COUNTA(Raw!IJ71:IM71)=0,"",IF(AND(Raw!IJ71=1,ISBLANK(Raw!IK71)=FALSE),"",IF(AND(Raw!IJ71=2,COUNTA(Raw!IK71:IM71)&gt;0),"",1))))</f>
        <v/>
      </c>
      <c r="AI71" s="19" t="str">
        <f>IF(A71=0,"",IF(COUNTA(Raw!IK71:IM71)=0,"",IF(AND(Raw!IK71=1,ISBLANK(Raw!IL71)=FALSE),"",IF(AND(Raw!IK71=2,COUNTA(Raw!IL71:IM71)=0),"",1))))</f>
        <v/>
      </c>
      <c r="AJ71" s="19" t="str">
        <f>IF(A71=0,"",IF(COUNTA(Raw!JD71:JJ71)=0,"",IF(AND(Raw!JD71&gt;600,COUNTA(Raw!JE71:JI71)&gt;0),"",IF(AND(Raw!JD71&lt;=600,COUNTA(Raw!JE71:JJ71)=0),"",1))))</f>
        <v/>
      </c>
      <c r="AK71" s="19" t="str">
        <f>IF(A71=0,"",IF(COUNTA(Raw!JK71:KA71)=0,"",IF(AND(Raw!JK71=1,COUNTA(Raw!JM71:JV71)&gt;0),"",IF(AND(Raw!JK71=3,COUNTA(Raw!JM71:JV71)&gt;0,COUNTA(Raw!JW71:KA71)=0),"",IF(AND(ISBLANK(Raw!JK71)=FALSE,Raw!JK71&lt;&gt;1,Raw!JK71&lt;&gt;3,COUNTA(Raw!JM71:KA71)=0),"",1)))))</f>
        <v/>
      </c>
      <c r="AL71" s="19" t="str">
        <f>IF(A71=0,"",IF(COUNTA(Raw!JW71:KA71)=0,"",IF(AND(COUNTIF(Raw!JW71:JZ71,4)=0,COUNTA(Raw!JW71:JZ71)&gt;0,ISBLANK(Raw!KA71)=FALSE),"",IF(AND(COUNTIF(Raw!JW71:KA71,4)&gt;0,ISBLANK(Raw!KA71)),"",1))))</f>
        <v/>
      </c>
      <c r="AM71" s="19" t="str">
        <f>IF(A71=0,"",IF(COUNTA(Raw!KT71:KU71)=0,"",IF(AND(Raw!KT71=1,ISBLANK(Raw!KU71)=FALSE),"",IF(AND(Raw!KT71=2,ISBLANK(Raw!KU71)),"",1))))</f>
        <v/>
      </c>
      <c r="AN71" s="19" t="str">
        <f>IF(A71=0,"",IF(COUNTA(Raw!KX71:LF71)=0,"",IF(AND(COUNTIF(Raw!KX71:LB71,5)=1,COUNTA(Raw!KX71:LB71)=1,COUNTA(Raw!LC71:LF71)=0),"",IF(AND(COUNTIF(Raw!KX71:LB71,5)=0,COUNTA(Raw!KX71:LB71)&gt;0,COUNTA(Raw!LC71:LF71)&gt;0),"",1))))</f>
        <v/>
      </c>
      <c r="AO71" s="19" t="str">
        <f>IF(A71=0,"",IF(COUNTA(Raw!LM71:LU71)=0,"",IF(AND(Raw!LM71=1,ISBLANK(Raw!LN71)=FALSE,COUNTA(Raw!LO71:LU71)&gt;0),"",IF(AND(Raw!LM71=2,COUNTA(Raw!LN71:LU71)=0),"",1))))</f>
        <v/>
      </c>
      <c r="AP71" s="19" t="str">
        <f>IF(A71=0,"",IF(COUNTA(Raw!MY71:OG71)=0,"",IF(AND(Raw!MY71=2,COUNTA(Raw!MZ71:OG71)=0),"",IF(AND(Raw!MY71=1,COUNTA(Raw!MZ71:OG71)&gt;0),"",1))))</f>
        <v/>
      </c>
      <c r="AQ71" s="19" t="str">
        <f>IF(A71=0,"",IF(COUNTA(Raw!NC71:NW71)=0,"",IF(AND(COUNTIF(Raw!NC71:NG71,3)&gt;0,COUNTA(Raw!NH71:NQ71)&gt;0),"",IF(AND(COUNTA(Raw!NC71:NG71)&gt;0,COUNTIF(Raw!NC71:NG71,3)=0,COUNTA(Raw!NH71:NW71)=0),"",1))))</f>
        <v/>
      </c>
      <c r="AR71" s="19" t="str">
        <f>IF(A71=0,"",IF(COUNTA(Raw!NH71:NW71)=0,"",IF(AND(COUNTIF(Raw!NH71:NQ71,10)&gt;0,COUNTA(Raw!NR71:NW71)&gt;0),"",IF(AND(COUNTA(Raw!NH71:NQ71)&gt;0,COUNTIF(Raw!NH71:NQ71,10)=0,COUNTA(Raw!NR71:NY71)=0),"",1))))</f>
        <v/>
      </c>
      <c r="AS71" s="19" t="str">
        <f>IF(A71=0,"",IF(COUNTA(Raw!NY71:OG71)=0,"",IF(AND(Raw!NY71=1,COUNTA(Raw!NZ71:OG71)&gt;0),"",IF(AND(Raw!NY71=2,COUNTA(Raw!NZ71:OG71)=0),"",1))))</f>
        <v/>
      </c>
      <c r="AT71" s="19" t="str">
        <f>IF(A71=0,"",IF(COUNTA(Raw!OH71:OY71)=0,"",IF(AND(Raw!OH71=1,COUNTA(Raw!OI71:OY71)&gt;0),"",IF(AND(Raw!OH71=2,COUNTA(Raw!OI71:OY71)=0),"",1))))</f>
        <v/>
      </c>
      <c r="AU71" s="19" t="str">
        <f>IF(A71=0,"",IF(COUNTA(Raw!PR71:QB71)=0,"",
IF(AND(OR(AND(COUNTIF(Raw!PR71:QB71,1)=1,COUNTA(Raw!QI71:QY71)&gt;0),AND(COUNTIF(Raw!PR71:QB71,1)=0,COUNTA(Raw!QI71:QY71)=0)),OR(AND(COUNTIF(Raw!PR71:QB71,2)=1,COUNTA(Raw!QZ71:RP71)&gt;0),AND(COUNTIF(Raw!PR71:QB71,2)=0,COUNTA(Raw!QZ71:RP71)=0)),OR(AND(COUNTIF(Raw!PR71:QB71,3)=1,COUNTA(Raw!RQ71:SG71)&gt;0),AND(COUNTIF(Raw!PR71:QB71,3)=0,COUNTA(Raw!RQ71:SG71)=0)),OR(AND(COUNTIF(Raw!PR71:QB71,4)=1,COUNTA(Raw!SH71:ST71)&gt;0),AND(COUNTIF(Raw!PR71:QB71,4)=0,COUNTA(Raw!SH71:ST71)=0)),OR(AND(COUNTIF(Raw!PR71:QB71,5)=1,COUNTA(Raw!SU71:TG71)&gt;0),AND(COUNTIF(Raw!PR71:QB71,5)=0,COUNTA(Raw!SU71:TG71)=0)),OR(AND(COUNTIF(Raw!PR71:QB71,6)=1,COUNTA(Raw!TH71:TT71)&gt;0),AND(COUNTIF(Raw!PR71:QB71,6)=0,COUNTA(Raw!TH71:TT71)=0)),OR(AND(COUNTIF(Raw!PR71:QB71,7)=1,COUNTA(Raw!TU71:UI71)&gt;0),AND(COUNTIF(Raw!PR71:QB71,7)=0,COUNTA(Raw!TU71:UI71)=0)),OR(AND(COUNTIF(Raw!PR71:QB71,8)=1,COUNTA(Raw!UJ71:UV71)&gt;0),AND(COUNTIF(Raw!PR71:QB71,8)=0,COUNTA(Raw!UJ71:UV71)=0)),OR(AND(COUNTIF(Raw!PR71:QB71,9)=1,COUNTA(Raw!UW71:VG71)&gt;0),AND(COUNTIF(Raw!PR71:QB71,9)=0,COUNTA(Raw!UW71:VG71)=0)),OR(AND(COUNTIF(Raw!PR71:QB71,10)=1,COUNTA(Raw!VH71:VP71)&gt;0),AND(COUNTIF(Raw!PR71:QB71,10)=0,COUNTA(Raw!VH71:VP71)=0)),OR(AND(COUNTIF(Raw!PR71:QB71,11)=1,COUNTA(Raw!VQ71:WK71)&gt;0),AND(COUNTIF(Raw!PR71:QB71,11)=0,COUNTA(Raw!VQ71:WK71)=0))),"",1)))</f>
        <v/>
      </c>
      <c r="AV71" s="19" t="str">
        <f>IF(A71=0,"",IF(COUNTA(Raw!QI71:QY71)=0,"",IF(AND(OR(AND(Raw!QI71=4,COUNTIF(Raw!QR71:QY71,1)=0),Raw!QI71&lt;&gt;4),OR(AND(Raw!QJ71=4,COUNTIF(Raw!QR71:QY71,2)=0),Raw!QJ71&lt;&gt;4),OR(AND(Raw!QK71=4,COUNTIF(Raw!QR71:QY71,3)=0),Raw!QK71&lt;&gt;4),OR(AND(Raw!QL71=4,COUNTIF(Raw!QR71:QY71,4)=0),Raw!QL71&lt;&gt;4),OR(AND(Raw!QM71=4,COUNTIF(Raw!QR71:QY71,5)=0),Raw!QM71&lt;&gt;4),OR(AND(Raw!QN71=4,COUNTIF(Raw!QR71:QY71,6)=0),Raw!QN71&lt;&gt;4),OR(AND(Raw!QO71=4,COUNTIF(Raw!QR71:QY71,7)=0),Raw!QO71&lt;&gt;4),OR(AND(Raw!QP71=4,COUNTIF(Raw!QR71:QY71,8)=0),Raw!QP71&lt;&gt;4)),"",1)))</f>
        <v/>
      </c>
      <c r="AW71" t="str">
        <f>IF(A71=0,"",IF(COUNTA(Raw!QZ71:RP71)=0,"",IF(AND(OR(AND(Raw!QZ71=4,COUNTIF(Raw!RI71:RP71,1)=0),Raw!QZ71&lt;&gt;4),OR(AND(Raw!RA71=4,COUNTIF(Raw!RI71:RP71,2)=0),Raw!RA71&lt;&gt;4),OR(AND(Raw!RB71=4,COUNTIF(Raw!RI71:RP71,3)=0),Raw!RB71&lt;&gt;4),OR(AND(Raw!RC71=4,COUNTIF(Raw!RI71:RP71,4)=0),Raw!RC71&lt;&gt;4),OR(AND(Raw!RD71=4,COUNTIF(Raw!RI71:RP71,5)=0),Raw!RD71&lt;&gt;4),OR(AND(Raw!RE71=4,COUNTIF(Raw!RI71:RP71,6)=0),Raw!RE71&lt;&gt;4),OR(AND(Raw!RF71=4,COUNTIF(Raw!RI71:RP71,7)=0),Raw!RF71&lt;&gt;4),OR(AND(Raw!RG71=4,COUNTIF(Raw!RI71:RP71,8)=0),Raw!RG71&lt;&gt;4)),"",1)))</f>
        <v/>
      </c>
      <c r="AX71" t="str">
        <f>IF(A71=0,"",IF(COUNTA(Raw!RQ71:SG71)=0,"",IF(AND(OR(AND(Raw!RQ71=4,COUNTIF(Raw!RZ71:SG71,1)=0),Raw!RQ71&lt;&gt;4),OR(AND(Raw!RR71=4,COUNTIF(Raw!RZ71:SG71,2)=0),Raw!RR71&lt;&gt;4),OR(AND(Raw!RS71=4,COUNTIF(Raw!RZ71:SG71,3)=0),Raw!RS71&lt;&gt;4),OR(AND(Raw!RT71=4,COUNTIF(Raw!RZ71:SG71,4)=0),Raw!RT71&lt;&gt;4),OR(AND(Raw!RU71=4,COUNTIF(Raw!RZ71:SG71,5)=0),Raw!RU71&lt;&gt;4),OR(AND(Raw!RV71=4,COUNTIF(Raw!RZ71:SG71,6)=0),Raw!RV71&lt;&gt;4),OR(AND(Raw!RW71=4,COUNTIF(Raw!RZ71:SG71,7)=0),Raw!RW71&lt;&gt;4),OR(AND(Raw!RX71=4,COUNTIF(Raw!RZ71:SG71,8)=0),Raw!RX71&lt;&gt;4)),"",1)))</f>
        <v/>
      </c>
      <c r="AY71" t="str">
        <f>IF(A71=0,"",IF(COUNTA(Raw!SH71:ST71)=0,"",IF(AND(OR(AND(Raw!SH71=4,COUNTIF(Raw!SO71:ST71,1)=0),Raw!SH71&lt;&gt;4),OR(AND(Raw!SI71=4,COUNTIF(Raw!SO71:ST71,2)=0),Raw!SI71&lt;&gt;4),OR(AND(Raw!SJ71=4,COUNTIF(Raw!SO71:ST71,3)=0),Raw!SJ71&lt;&gt;4),OR(AND(Raw!SK71=4,COUNTIF(Raw!SO71:ST71,4)=0),Raw!SK71&lt;&gt;4),OR(AND(Raw!SL71=4,COUNTIF(Raw!SO71:ST71,5)=0),Raw!SL71&lt;&gt;4),OR(AND(Raw!SM71=4,COUNTIF(Raw!SO71:ST71,6)=0),Raw!SM71&lt;&gt;4)),"",1)))</f>
        <v/>
      </c>
      <c r="AZ71" t="str">
        <f>IF(A71=0,"",IF(COUNTA(Raw!SU71:TG71)=0,"",IF(AND(OR(AND(Raw!SU71=4,COUNTIF(Raw!TB71:TG71,1)=0),Raw!SU71&lt;&gt;4),OR(AND(Raw!SV71=4,COUNTIF(Raw!TB71:TG71,2)=0),Raw!SV71&lt;&gt;4),OR(AND(Raw!SW71=4,COUNTIF(Raw!TB71:TG71,3)=0),Raw!SW71&lt;&gt;4),OR(AND(Raw!SX71=4,COUNTIF(Raw!TB71:TG71,4)=0),Raw!SX71&lt;&gt;4),OR(AND(Raw!SY71=4,COUNTIF(Raw!TB71:TG71,5)=0),Raw!SY71&lt;&gt;4),OR(AND(Raw!SZ71=4,COUNTIF(Raw!TB71:TG71,6)=0),Raw!SZ71&lt;&gt;4)),"",1)))</f>
        <v/>
      </c>
      <c r="BA71" t="str">
        <f>IF(A71=0,"",IF(COUNTA(Raw!TH71:TT71)=0,"",IF(AND(OR(AND(Raw!TH71=4,COUNTIF(Raw!TO71:TT71,1)=0),Raw!TH71&lt;&gt;4),OR(AND(Raw!TI71=4,COUNTIF(Raw!TO71:TT71,2)=0),Raw!TI71&lt;&gt;4),OR(AND(Raw!TJ71=4,COUNTIF(Raw!TO71:TT71,3)=0),Raw!TJ71&lt;&gt;4),OR(AND(Raw!TK71=4,COUNTIF(Raw!TO71:TT71,4)=0),Raw!TK71&lt;&gt;4),OR(AND(Raw!TL71=4,COUNTIF(Raw!TO71:TT71,5)=0),Raw!TL71&lt;&gt;4),OR(AND(Raw!TM71=4,COUNTIF(Raw!TO71:TT71,6)=0),Raw!TM71&lt;&gt;4)),"",1)))</f>
        <v/>
      </c>
      <c r="BB71" t="str">
        <f>IF(A71=0,"",IF(COUNTA(Raw!TU71:UI71)=0,"",IF(AND(OR(AND(Raw!TU71=4,COUNTIF(Raw!UC71:UI71,1)=0),Raw!TU71&lt;&gt;4),OR(AND(Raw!TV71=4,COUNTIF(Raw!UC71:UI71,2)=0),Raw!TV71&lt;&gt;4),OR(AND(Raw!TW71=4,COUNTIF(Raw!UC71:UI71,3)=0),Raw!TW71&lt;&gt;4),OR(AND(Raw!TX71=4,COUNTIF(Raw!UC71:UI71,4)=0),Raw!TX71&lt;&gt;4),OR(AND(Raw!TY71=4,COUNTIF(Raw!UC71:UI71,5)=0),Raw!TY71&lt;&gt;4),OR(AND(Raw!TZ71=4,COUNTIF(Raw!UC71:UI71,6)=0),Raw!TZ71&lt;&gt;4),OR(AND(Raw!UA71=4,COUNTIF(Raw!UC71:UI71,7)=0),Raw!UA71&lt;&gt;4)),"",1)))</f>
        <v/>
      </c>
      <c r="BC71" t="str">
        <f>IF(A71=0,"",IF(COUNTA(Raw!UJ71:UV71)=0,"",IF(AND(OR(AND(Raw!UJ71=4,COUNTIF(Raw!UQ71:UV71,1)=0),Raw!UJ71&lt;&gt;4),OR(AND(Raw!UK71=4,COUNTIF(Raw!UQ71:UV71,2)=0),Raw!UK71&lt;&gt;4),OR(AND(Raw!UL71=4,COUNTIF(Raw!UQ71:UV71,3)=0),Raw!UL71&lt;&gt;4),OR(AND(Raw!UM71=4,COUNTIF(Raw!UQ71:UV71,4)=0),Raw!UM71&lt;&gt;4),OR(AND(Raw!UN71=4,COUNTIF(Raw!UQ71:UV71,5)=0),Raw!UN71&lt;&gt;4),OR(AND(Raw!UO71=4,COUNTIF(Raw!UQ71:UV71,6)=0),Raw!UO71&lt;&gt;4)),"",1)))</f>
        <v/>
      </c>
      <c r="BD71" t="str">
        <f>IF(A71=0,"",IF(COUNTA(Raw!UW71:VG71)=0,"",IF(AND(OR(AND(Raw!UW71=4,COUNTIF(Raw!VC71:VG71,1)=0),Raw!UW71&lt;&gt;4),OR(AND(Raw!UX71=4,COUNTIF(Raw!VC71:VG71,2)=0),Raw!UX71&lt;&gt;4),OR(AND(Raw!UY71=4,COUNTIF(Raw!VC71:VG71,3)=0),Raw!UY71&lt;&gt;4),OR(AND(Raw!UZ71=4,COUNTIF(Raw!VC71:VG71,4)=0),Raw!UZ71&lt;&gt;4),OR(AND(Raw!VA71=4,COUNTIF(Raw!VC71:VG71,5)=0),Raw!VA71&lt;&gt;4)),"",1)))</f>
        <v/>
      </c>
      <c r="BE71" t="str">
        <f>IF(A71=0,"",IF(COUNTA(Raw!VH71:VP71)=0,"",
IF(AND(
OR(AND(Raw!VH71=4,COUNTIF(Raw!VM71:VP71,1)=0),Raw!VH71&lt;&gt;4),
OR(AND(Raw!VI71=4,COUNTIF(Raw!VM71:VP71,2)=0),Raw!VI71&lt;&gt;4),
OR(AND(Raw!VJ71=4,COUNTIF(Raw!VM71:VP71,3)=0),Raw!VJ71&lt;&gt;4),
OR(AND(Raw!VK71=4,COUNTIF(Raw!VM71:VP71,4)=0),Raw!VK71&lt;&gt;4)
),"",1)))</f>
        <v/>
      </c>
      <c r="BF71" t="str">
        <f>IF(A71=0,"",IF(COUNTA(Raw!VQ71:WK71)=0,"",
IF(AND(
OR(AND(Raw!VQ71=4,COUNTIF(Raw!WB71:WK71,1)=0),Raw!VQ71&lt;&gt;4),
OR(AND(Raw!VR71=4,COUNTIF(Raw!WB71:WK71,2)=0),Raw!VR71&lt;&gt;4),
OR(AND(Raw!VS71=4,COUNTIF(Raw!WB71:WK71,3)=0),Raw!VS71&lt;&gt;4),
OR(AND(Raw!VT71=4,COUNTIF(Raw!WB71:WK71,4)=0),Raw!VT71&lt;&gt;4),
OR(AND(Raw!VU71=4,COUNTIF(Raw!WB71:WK71,5)=0),Raw!VU71&lt;&gt;4),
OR(AND(Raw!VV71=4,COUNTIF(Raw!WB71:WK71,6)=0),Raw!VV71&lt;&gt;4),
OR(AND(Raw!VW71=4,COUNTIF(Raw!WB71:WK71,7)=0),Raw!VW71&lt;&gt;4),
OR(AND(Raw!VX71=4,COUNTIF(Raw!WB71:WK71,8)=0),Raw!VX71&lt;&gt;4),
OR(AND(Raw!VY71=4,COUNTIF(Raw!WB71:WK71,9)=0),Raw!VX71&lt;&gt;4),
OR(AND(Raw!VZ71=4,COUNTIF(Raw!WB71:WK71,10)=0),Raw!VZ71&lt;&gt;4)
),"",1)))</f>
        <v/>
      </c>
      <c r="BG71" t="str">
        <f>IF(A71=0,"",IF(COUNTA(Raw!WL71:XB71)=0,"",
IF(AND(
OR(AND(Raw!WL71=4,COUNTIF(Raw!WU71:XB71,1)=0),Raw!WL71&lt;&gt;4),
OR(AND(Raw!WM71=4,COUNTIF(Raw!WU71:XB71,2)=0),Raw!WM71&lt;&gt;4),
OR(AND(Raw!WN71=4,COUNTIF(Raw!WU71:XB71,3)=0),Raw!WN71&lt;&gt;4),
OR(AND(Raw!WO71=4,COUNTIF(Raw!WU71:XB71,4)=0),Raw!WO71&lt;&gt;4),
OR(AND(Raw!WP71=4,COUNTIF(Raw!WU71:XB71,5)=0),Raw!WP71&lt;&gt;4),
OR(AND(Raw!WQ71=4,COUNTIF(Raw!WU71:XB71,6)=0),Raw!WQ71&lt;&gt;4),
OR(AND(Raw!WR71=4,COUNTIF(Raw!WU71:XB71,7)=0),Raw!WR71&lt;&gt;4),
OR(AND(Raw!WS71=4,COUNTIF(Raw!WU71:XB71,8)=0),Raw!WS71&lt;&gt;4)
),"",1)))</f>
        <v/>
      </c>
      <c r="BH71" t="str">
        <f>IF(A71=0,"",IF(COUNTA(Raw!XC71:XK71)=0,"",
IF(AND(
OR(AND(Raw!XC71=4,COUNTIF(Raw!XH71:XK71,1)=0),Raw!XC71&lt;&gt;4),
OR(AND(Raw!XD71=4,COUNTIF(Raw!XH71:XK71,2)=0),Raw!XD71&lt;&gt;4),
OR(AND(Raw!XE71=4,COUNTIF(Raw!XH71:XK71,3)=0),Raw!XE71&lt;&gt;4),
OR(AND(Raw!XF71=4,COUNTIF(Raw!XH71:XK71,4)=0),Raw!XF71&lt;&gt;4)
),"",1)))</f>
        <v/>
      </c>
      <c r="BI71" t="str">
        <f>IF(A71=0,"",IF(COUNTA(Raw!XL71:XT71)=0,"",
IF(AND(
OR(AND(Raw!XL71=4,COUNTIF(Raw!XQ71:XT71,1)=0),Raw!XL71&lt;&gt;4),
OR(AND(Raw!XM71=4,COUNTIF(Raw!XQ71:XT71,2)=0),Raw!XM71&lt;&gt;4),
OR(AND(Raw!XN71=4,COUNTIF(Raw!XQ71:XT71,3)=0),Raw!XN71&lt;&gt;4),
OR(AND(Raw!XO71=4,COUNTIF(Raw!XQ71:XT71,4)=0),Raw!XO71&lt;&gt;4)
),"",1)))</f>
        <v/>
      </c>
      <c r="BJ71" t="str">
        <f>IF(A71=0,"",IF(COUNTA(Raw!XU71:YI71)=0,"",
IF(AND(
OR(AND(Raw!XU71=4,COUNTIF(Raw!YC71:YI71,1)=0),Raw!XU71&lt;&gt;4),
OR(AND(Raw!XV71=4,COUNTIF(Raw!YC71:YI71,2)=0),Raw!XV71&lt;&gt;4),
OR(AND(Raw!XW71=4,COUNTIF(Raw!YC71:YI71,3)=0),Raw!XW71&lt;&gt;4),
OR(AND(Raw!XX71=4,COUNTIF(Raw!YC71:YI71,4)=0),Raw!XX71&lt;&gt;4),
OR(AND(Raw!XY71=4,COUNTIF(Raw!YC71:YI71,5)=0),Raw!XY71&lt;&gt;4),
OR(AND(Raw!XZ71=4,COUNTIF(Raw!YC71:YI71,6)=0),Raw!XZ71&lt;&gt;4),
OR(AND(Raw!YA71=4,COUNTIF(Raw!YC71:YI71,7)=0),Raw!YA71&lt;&gt;4)
),"",1)))</f>
        <v/>
      </c>
      <c r="BK71" t="str">
        <f>IF(A71=0,"",IF(COUNTA(Raw!YJ71:YR71)=0,"",
IF(AND(
OR(AND(Raw!YJ71=4,COUNTIF(Raw!YO71:YR71,1)=0),Raw!YJ71&lt;&gt;4),
OR(AND(Raw!YK71=4,COUNTIF(Raw!YO71:YR71,2)=0),Raw!YK71&lt;&gt;4),
OR(AND(Raw!YL71=4,COUNTIF(Raw!YO71:YR71,3)=0),Raw!YL71&lt;&gt;4),
OR(AND(Raw!YM71=4,COUNTIF(Raw!YO71:YR71,4)=0),Raw!YM71&lt;&gt;4)
),"",1)))</f>
        <v/>
      </c>
      <c r="BL71" t="str">
        <f>IF(A71=0,"",IF(COUNTA(Raw!YS71:YU71)=0,"",IF(AND(Raw!YS71=4,ISBLANK(Raw!YU71)),"",IF(AND(Raw!YS71&lt;&gt;4,ISBLANK(Raw!YU71)=FALSE),"",1))))</f>
        <v/>
      </c>
    </row>
    <row r="72" spans="1:64">
      <c r="A72" s="20">
        <f>Raw!A72</f>
        <v>0</v>
      </c>
      <c r="B72" s="19" t="str">
        <f>IF(A72=0,"",IF(AND(Raw!AC72=1,COUNTA(Raw!AR72:IC72)&gt;0,COUNTA(Raw!ID72:YU72)=0),"",IF(AND(Raw!AC72=2,COUNTA(Raw!AR72:IC72)=0,COUNTA(Raw!ID72:MV72)&gt;0,COUNTA(Raw!MW72:YU72)=0),"",IF(AND(Raw!AC72=3,COUNTA(Raw!AP72:MV72)=0,COUNTA(Raw!MW72:YU72)&gt;0),"",1))))</f>
        <v/>
      </c>
      <c r="C72" s="19" t="str">
        <f>IF(A72=0,"",IF(AND(Raw!AK72=1,ISBLANK(Raw!AM72)=FALSE,ISBLANK(Raw!AO72)),"",IF(AND(Raw!AK72=2,ISBLANK(Raw!AM72),ISBLANK(Raw!AO72)=FALSE),"",1)))</f>
        <v/>
      </c>
      <c r="D72" s="19" t="str">
        <f>IF(A72=0,"",IF(COUNTA(Raw!AS72:AZ72)=0,"",IF(AND(Raw!AS72+Raw!AT72=100,Raw!AU72+Raw!AV72=100,Raw!AW72+Raw!AX72=100,Raw!AY72+Raw!AZ72=100),"",1)))</f>
        <v/>
      </c>
      <c r="E72" s="19" t="str">
        <f>IF(A72=0,"",IF(ISBLANK(Raw!AQ72),"",IF(Raw!AQ72=1,"",1)))</f>
        <v/>
      </c>
      <c r="F72" s="19" t="str">
        <f>IF(A72=0,"",IF(ISBLANK(Raw!AR72),"",IF(AND(Raw!AR72&gt;=0,Raw!AR72&lt;=100),"",1)))</f>
        <v/>
      </c>
      <c r="G72" s="19" t="str">
        <f>IF(A72=0,"",IF(AND(ISBLANK(Raw!BA72),ISBLANK(Raw!AS72)),"",IF(AND(Raw!AS72&gt;0,ISBLANK(Raw!BA72)=FALSE),"",1)))</f>
        <v/>
      </c>
      <c r="H72" s="19" t="str">
        <f>IF(A72=0,"",IF(COUNTA(Raw!BA72:BH72)=0,"",IF(AND(Raw!BA72=0,COUNTA(Raw!BB72:BH72)=0),"",IF(AND(Raw!BA72&gt;0,COUNTA(Raw!BB72:BH72)&gt;0),"",1))))</f>
        <v/>
      </c>
      <c r="I72" s="19" t="str">
        <f>IF(A72=0,"",IF(AND(ISBLANK(Raw!BI72),ISBLANK(Raw!BJ72)),"",IF(AND(Raw!BI72=1,ISBLANK(Raw!BJ72)=FALSE),"",IF(AND(Raw!BI72=2,ISBLANK(Raw!BJ72)),"",1))))</f>
        <v/>
      </c>
      <c r="J72" s="19" t="str">
        <f>IF(A72=0,"",IF(AND(ISBLANK(Raw!AT72),COUNTBLANK(Raw!BK72:BQ72)),"",IF(AND(Raw!AT72&gt;0,COUNTA(Raw!BK72:BQ72)&gt;0),"",IF(AND(Raw!AT72=0,COUNTA(Raw!BK72:BQ72)=0),"",1))))</f>
        <v/>
      </c>
      <c r="K72" s="19" t="str">
        <f>IF(A72=0,"",IF(AND(ISBLANK(Raw!AS72),COUNTA(Raw!BR72:BX72)=0),"",IF(AND(Raw!AS72&gt;0,COUNTA(Raw!BR72:BX72)&gt;0),"",IF(AND(Raw!AS72=0,COUNTA(Raw!BR72:BX72)=0),"",1))))</f>
        <v/>
      </c>
      <c r="L72" s="19" t="str">
        <f>IF(A72=0,"",IF(AND(COUNTA(Raw!BK72:BX72)=0,COUNTA(Raw!BY72:CH72)=0),"",IF(AND(COUNTIF(Raw!BK72:BX72,1)&gt;0,COUNTA(Raw!BY72:CH72)&gt;0),"",IF(AND(COUNTIF(Raw!BK72:BX72,1)=0,COUNTA(Raw!BY72:CH72)=0),"",1))))</f>
        <v/>
      </c>
      <c r="M72" s="19" t="str">
        <f>IF(A72=0,"",IF(AND(COUNTA(Raw!BK72:BX72)=0,COUNTA(Raw!CI72:CR72)),"",IF(AND(COUNTIF(Raw!BK72:BX72,3)&gt;0,COUNTA(Raw!CI72:CR72)&gt;0),"",IF(AND(COUNTIF(Raw!BK72:BX72,3)=0,COUNTA(Raw!CI72:CR72)=0),"",1))))</f>
        <v/>
      </c>
      <c r="N72" s="19" t="str">
        <f>IF(A72=0,"",IF(COUNTA(Raw!CS72:DF72)=0,"",IF(AND(COUNTIF(Raw!CS72:CV72,1)=1,COUNTA(Raw!CW72:DA72)&gt;0,COUNTA(Raw!DB72:DF72)=0),"",IF(AND(COUNTIF(Raw!CS72:CV72,2)=1,COUNTA(Raw!CW72:DA72)=0,COUNTA(Raw!DB72:DF72)&gt;0),"",IF(AND(COUNTA(Raw!CS72:CV72)&gt;0,COUNTA(Raw!CW72:DF72)=0),"",1)))))</f>
        <v/>
      </c>
      <c r="O72" s="19" t="str">
        <f>IF(A72=0,"",IF(COUNTA(Raw!DG72:DP72)=0,"",IF(AND(COUNTIF(Raw!BK72:BQ72,1)&gt;0,OR(COUNTIF(Raw!DG72:DP72,1)=1,COUNTIF(Raw!DG72:DP72,2)=1,COUNTIF(Raw!DG72:DP72,3)=1)),"",IF(AND(COUNTIF(Raw!BK72:BQ72,1)=0,AND(COUNTIF(Raw!DG72:DP72,1)=0,COUNTIF(Raw!DG72:DP72,2)=0,COUNTIF(Raw!DG72:DP72,3)=0)),"",1))))</f>
        <v/>
      </c>
      <c r="P72" s="19" t="str">
        <f>IF(A72=0,"",IF(COUNTA(Raw!DG72:DR72)=0,"",IF(AND(COUNTIF(Raw!DG72:DP72,4)=1,ISBLANK(Raw!DQ72)=FALSE,ISBLANK(Raw!DR72)),"",IF(AND(COUNTIF(Raw!DG72:DP72,7)=1,ISBLANK(Raw!DQ72),ISBLANK(Raw!DR72)=FALSE),"",IF(AND(COUNTA(Raw!DG72:DP72)&gt;0,COUNTIF(Raw!DG72:DP72,4)=0,COUNTIF(Raw!DG72:DP72,7)=0,COUNTA(Raw!DQ72:DR72)=0),"",1)))))</f>
        <v/>
      </c>
      <c r="Q72" s="19" t="str">
        <f>IF(A72=0,"",IF(AND(COUNTA(Raw!DS72:DU72)=0,COUNTA(Raw!BK72:BQ72)=0),"",IF(AND(COUNTIF(Raw!BK72:BQ72,1)&gt;0,COUNTA(Raw!DS72:DU72)&gt;0),"",IF(AND(COUNTIF(Raw!BK72:BQ72,1)=0,COUNTA(Raw!DS72:DU72)=0),"",1))))</f>
        <v/>
      </c>
      <c r="R72" s="19" t="str">
        <f>IF(A72=0,"",IF(AND(ISBLANK(Raw!AT72),ISBLANK(Raw!EJ72)),"",IF(AND(Raw!AT72&gt;0,ISBLANK(Raw!EJ72)=FALSE,Raw!EJ72&gt;=0,Raw!EJ72&lt;=7),"",IF(AND(Raw!AT72=0,ISBLANK(Raw!EJ72)),"",1))))</f>
        <v/>
      </c>
      <c r="S72" t="str">
        <f>IF(A72=0,"",IF(AND(ISBLANK(Raw!AS72),ISBLANK(Raw!EK72)),"",IF(AND(Raw!AS72&gt;0,ISBLANK(Raw!EK72)=FALSE),"",IF(AND(Raw!AS72=0,ISBLANK(Raw!EK72)),"",1))))</f>
        <v/>
      </c>
      <c r="T72" s="19" t="str">
        <f>IF(A72=0,"",IF(AND(ISBLANK(Raw!AT72),COUNTA(Raw!EL72:EQ72)=0),"",IF(AND(Raw!AT72&gt;0,COUNTA(Raw!EL72:EQ72)&gt;0),"",IF(AND(Raw!AT72=0,COUNTA(Raw!EL72:EQ72)=0),"",1))))</f>
        <v/>
      </c>
      <c r="U72" t="str">
        <f>IF(A72=0,"",IF(AND(ISBLANK(Raw!AT72),COUNTA(Raw!ER72:EU72)=0),"",IF(AND(Raw!AT72&gt;0,COUNTA(Raw!ER72:EU72)&gt;0),"",IF(AND(Raw!AT72=0,COUNTA(Raw!ER72:EU72)=0),"",1))))</f>
        <v/>
      </c>
      <c r="V72" t="str">
        <f>IF(A72=0,"",IF(AND(ISBLANK(Raw!AS72),COUNTA(Raw!EV72:FA72)=0),"",IF(AND(Raw!AS72&gt;0,COUNTA(Raw!EV72:FA72)&gt;0),"",IF(AND(Raw!AS72=0,COUNTA(Raw!EV72:FA72)=0),"",1))))</f>
        <v/>
      </c>
      <c r="W72" t="str">
        <f>IF(A72=0,"",IF(AND(ISBLANK(Raw!AS72),COUNTA(Raw!FB72:FE72)=0),"",IF(AND(Raw!AS72&gt;0,COUNTA(Raw!FB72:FE72)&gt;0),"",IF(AND(Raw!AS72=0,COUNTA(Raw!FB72:FE72)=0),"",1))))</f>
        <v/>
      </c>
      <c r="X72" t="str">
        <f>IF(A72=0,"",IF(AND(ISBLANK(Raw!AT72),COUNTA(Raw!FF72:FI72)=0),"",IF(AND(Raw!AT72&gt;0,COUNTA(Raw!FF72:FI72)&gt;0),"",IF(AND(Raw!AT72=0,COUNTA(Raw!FF72:FI72)=0),"",1))))</f>
        <v/>
      </c>
      <c r="Y72" t="str">
        <f>IF(A72=0,"",IF(AND(ISBLANK(Raw!AS72),COUNTA(Raw!FJ72:FM72)=0),"",IF(AND(Raw!AS72&gt;0,COUNTA(Raw!FJ72:FM72)&gt;0),"",IF(AND(Raw!AS72=0,COUNTA(Raw!FJ72:FM72)=0),"",1))))</f>
        <v/>
      </c>
      <c r="Z72" t="str">
        <f>IF(A72=0,"",IF(AND(COUNTA(Raw!FN72:FT72)=0,ISBLANK(Raw!FU72)),"",IF(AND(COUNTIF(Raw!FN72:FT72,1)&gt;0,ISBLANK(Raw!FU72)=FALSE),"",IF(AND(COUNTIF(Raw!FN72:FT72,1)=0,ISBLANK(Raw!FU72)),"",1))))</f>
        <v/>
      </c>
      <c r="AA72" s="19" t="str">
        <f>IF(A72=0,"",IF(AND(ISBLANK(Raw!BI72),COUNTA(Raw!FV72:GH72)=0),"",IF(AND(Raw!BI72&lt;&gt;1,COUNTIF(Raw!FV72:GH72,6)=0),"",IF(Raw!BI72=1,"",1))))</f>
        <v/>
      </c>
      <c r="AB72" t="str">
        <f>IF(A72=0,"",IF(AND(ISBLANK(Raw!GI72),COUNTA(Raw!GJ72:GQ72)=0),"",IF(AND(Raw!GI72=1,COUNTA(Raw!GJ72:GQ72)&gt;0),"",IF(AND(Raw!GI72=2,COUNTA(Raw!GJ72:GQ72)=0),"",1))))</f>
        <v/>
      </c>
      <c r="AC72" s="19" t="str">
        <f>IF(A72=0,"",IF(AND(COUNTA(Raw!GY72:HF72)=0,ISBLANK(Raw!HG72)),"",IF(AND(OR(COUNTIF(Raw!GY72:HE72,1)&gt;0,COUNTIF(Raw!GY72:HE72,2)&gt;0),ISBLANK(Raw!HG72)=FALSE),"",IF(AND(COUNTA(Raw!GY72:HF72)&gt;0,ISBLANK(Raw!HG72),COUNTIF(Raw!GY72:HE72,1)=0,COUNTIF(Raw!GY72:HE72,2)=0),"",1))))</f>
        <v/>
      </c>
      <c r="AD72" s="19" t="str">
        <f>IF(A72=0,"",IF(COUNTA(Raw!HU72:IB72)=0,"",IF(AND(Raw!AK72&lt;&gt;2,COUNTIF(Raw!HU72:IA72,2)=0,COUNTIF(Raw!HU72:IA72,3)=0),"",IF(Raw!AK72=2,"",1))))</f>
        <v/>
      </c>
      <c r="AE72" s="19" t="str">
        <f>IF(A72=0,"",IF(AND(Raw!AK72=2,ISBLANK(Raw!IC72)=FALSE),"",IF(AND(Raw!AK72&lt;&gt;2,ISBLANK(Raw!IC72)),"",1)))</f>
        <v/>
      </c>
      <c r="AF72" s="19" t="str">
        <f>IF(A72=0,"",IF(COUNTA(Raw!ID72:IF72)=0,"",IF(AND(MATCH(2023-Raw!ID72,Code!$A$3:$A$12,1)=Raw!IF72,2023-Raw!ID72=Raw!IE72),"",1)))</f>
        <v/>
      </c>
      <c r="AG72" s="19" t="str">
        <f>IF(A72=0,"",IF(COUNTA(Raw!IG72:II72)=0,"",IF(AND(Raw!IG72=4,ISBLANK(Raw!II72)=FALSE),"",IF(AND(Raw!IG72&lt;&gt;4,ISBLANK(Raw!II72)),"",1))))</f>
        <v/>
      </c>
      <c r="AH72" s="19" t="str">
        <f>IF(A72=0,"",IF(COUNTA(Raw!IJ72:IM72)=0,"",IF(AND(Raw!IJ72=1,ISBLANK(Raw!IK72)=FALSE),"",IF(AND(Raw!IJ72=2,COUNTA(Raw!IK72:IM72)&gt;0),"",1))))</f>
        <v/>
      </c>
      <c r="AI72" s="19" t="str">
        <f>IF(A72=0,"",IF(COUNTA(Raw!IK72:IM72)=0,"",IF(AND(Raw!IK72=1,ISBLANK(Raw!IL72)=FALSE),"",IF(AND(Raw!IK72=2,COUNTA(Raw!IL72:IM72)=0),"",1))))</f>
        <v/>
      </c>
      <c r="AJ72" s="19" t="str">
        <f>IF(A72=0,"",IF(COUNTA(Raw!JD72:JJ72)=0,"",IF(AND(Raw!JD72&gt;600,COUNTA(Raw!JE72:JI72)&gt;0),"",IF(AND(Raw!JD72&lt;=600,COUNTA(Raw!JE72:JJ72)=0),"",1))))</f>
        <v/>
      </c>
      <c r="AK72" s="19" t="str">
        <f>IF(A72=0,"",IF(COUNTA(Raw!JK72:KA72)=0,"",IF(AND(Raw!JK72=1,COUNTA(Raw!JM72:JV72)&gt;0),"",IF(AND(Raw!JK72=3,COUNTA(Raw!JM72:JV72)&gt;0,COUNTA(Raw!JW72:KA72)=0),"",IF(AND(ISBLANK(Raw!JK72)=FALSE,Raw!JK72&lt;&gt;1,Raw!JK72&lt;&gt;3,COUNTA(Raw!JM72:KA72)=0),"",1)))))</f>
        <v/>
      </c>
      <c r="AL72" s="19" t="str">
        <f>IF(A72=0,"",IF(COUNTA(Raw!JW72:KA72)=0,"",IF(AND(COUNTIF(Raw!JW72:JZ72,4)=0,COUNTA(Raw!JW72:JZ72)&gt;0,ISBLANK(Raw!KA72)=FALSE),"",IF(AND(COUNTIF(Raw!JW72:KA72,4)&gt;0,ISBLANK(Raw!KA72)),"",1))))</f>
        <v/>
      </c>
      <c r="AM72" s="19" t="str">
        <f>IF(A72=0,"",IF(COUNTA(Raw!KT72:KU72)=0,"",IF(AND(Raw!KT72=1,ISBLANK(Raw!KU72)=FALSE),"",IF(AND(Raw!KT72=2,ISBLANK(Raw!KU72)),"",1))))</f>
        <v/>
      </c>
      <c r="AN72" s="19" t="str">
        <f>IF(A72=0,"",IF(COUNTA(Raw!KX72:LF72)=0,"",IF(AND(COUNTIF(Raw!KX72:LB72,5)=1,COUNTA(Raw!KX72:LB72)=1,COUNTA(Raw!LC72:LF72)=0),"",IF(AND(COUNTIF(Raw!KX72:LB72,5)=0,COUNTA(Raw!KX72:LB72)&gt;0,COUNTA(Raw!LC72:LF72)&gt;0),"",1))))</f>
        <v/>
      </c>
      <c r="AO72" s="19" t="str">
        <f>IF(A72=0,"",IF(COUNTA(Raw!LM72:LU72)=0,"",IF(AND(Raw!LM72=1,ISBLANK(Raw!LN72)=FALSE,COUNTA(Raw!LO72:LU72)&gt;0),"",IF(AND(Raw!LM72=2,COUNTA(Raw!LN72:LU72)=0),"",1))))</f>
        <v/>
      </c>
      <c r="AP72" s="19" t="str">
        <f>IF(A72=0,"",IF(COUNTA(Raw!MY72:OG72)=0,"",IF(AND(Raw!MY72=2,COUNTA(Raw!MZ72:OG72)=0),"",IF(AND(Raw!MY72=1,COUNTA(Raw!MZ72:OG72)&gt;0),"",1))))</f>
        <v/>
      </c>
      <c r="AQ72" s="19" t="str">
        <f>IF(A72=0,"",IF(COUNTA(Raw!NC72:NW72)=0,"",IF(AND(COUNTIF(Raw!NC72:NG72,3)&gt;0,COUNTA(Raw!NH72:NQ72)&gt;0),"",IF(AND(COUNTA(Raw!NC72:NG72)&gt;0,COUNTIF(Raw!NC72:NG72,3)=0,COUNTA(Raw!NH72:NW72)=0),"",1))))</f>
        <v/>
      </c>
      <c r="AR72" s="19" t="str">
        <f>IF(A72=0,"",IF(COUNTA(Raw!NH72:NW72)=0,"",IF(AND(COUNTIF(Raw!NH72:NQ72,10)&gt;0,COUNTA(Raw!NR72:NW72)&gt;0),"",IF(AND(COUNTA(Raw!NH72:NQ72)&gt;0,COUNTIF(Raw!NH72:NQ72,10)=0,COUNTA(Raw!NR72:NY72)=0),"",1))))</f>
        <v/>
      </c>
      <c r="AS72" s="19" t="str">
        <f>IF(A72=0,"",IF(COUNTA(Raw!NY72:OG72)=0,"",IF(AND(Raw!NY72=1,COUNTA(Raw!NZ72:OG72)&gt;0),"",IF(AND(Raw!NY72=2,COUNTA(Raw!NZ72:OG72)=0),"",1))))</f>
        <v/>
      </c>
      <c r="AT72" s="19" t="str">
        <f>IF(A72=0,"",IF(COUNTA(Raw!OH72:OY72)=0,"",IF(AND(Raw!OH72=1,COUNTA(Raw!OI72:OY72)&gt;0),"",IF(AND(Raw!OH72=2,COUNTA(Raw!OI72:OY72)=0),"",1))))</f>
        <v/>
      </c>
      <c r="AU72" s="19" t="str">
        <f>IF(A72=0,"",IF(COUNTA(Raw!PR72:QB72)=0,"",
IF(AND(OR(AND(COUNTIF(Raw!PR72:QB72,1)=1,COUNTA(Raw!QI72:QY72)&gt;0),AND(COUNTIF(Raw!PR72:QB72,1)=0,COUNTA(Raw!QI72:QY72)=0)),OR(AND(COUNTIF(Raw!PR72:QB72,2)=1,COUNTA(Raw!QZ72:RP72)&gt;0),AND(COUNTIF(Raw!PR72:QB72,2)=0,COUNTA(Raw!QZ72:RP72)=0)),OR(AND(COUNTIF(Raw!PR72:QB72,3)=1,COUNTA(Raw!RQ72:SG72)&gt;0),AND(COUNTIF(Raw!PR72:QB72,3)=0,COUNTA(Raw!RQ72:SG72)=0)),OR(AND(COUNTIF(Raw!PR72:QB72,4)=1,COUNTA(Raw!SH72:ST72)&gt;0),AND(COUNTIF(Raw!PR72:QB72,4)=0,COUNTA(Raw!SH72:ST72)=0)),OR(AND(COUNTIF(Raw!PR72:QB72,5)=1,COUNTA(Raw!SU72:TG72)&gt;0),AND(COUNTIF(Raw!PR72:QB72,5)=0,COUNTA(Raw!SU72:TG72)=0)),OR(AND(COUNTIF(Raw!PR72:QB72,6)=1,COUNTA(Raw!TH72:TT72)&gt;0),AND(COUNTIF(Raw!PR72:QB72,6)=0,COUNTA(Raw!TH72:TT72)=0)),OR(AND(COUNTIF(Raw!PR72:QB72,7)=1,COUNTA(Raw!TU72:UI72)&gt;0),AND(COUNTIF(Raw!PR72:QB72,7)=0,COUNTA(Raw!TU72:UI72)=0)),OR(AND(COUNTIF(Raw!PR72:QB72,8)=1,COUNTA(Raw!UJ72:UV72)&gt;0),AND(COUNTIF(Raw!PR72:QB72,8)=0,COUNTA(Raw!UJ72:UV72)=0)),OR(AND(COUNTIF(Raw!PR72:QB72,9)=1,COUNTA(Raw!UW72:VG72)&gt;0),AND(COUNTIF(Raw!PR72:QB72,9)=0,COUNTA(Raw!UW72:VG72)=0)),OR(AND(COUNTIF(Raw!PR72:QB72,10)=1,COUNTA(Raw!VH72:VP72)&gt;0),AND(COUNTIF(Raw!PR72:QB72,10)=0,COUNTA(Raw!VH72:VP72)=0)),OR(AND(COUNTIF(Raw!PR72:QB72,11)=1,COUNTA(Raw!VQ72:WK72)&gt;0),AND(COUNTIF(Raw!PR72:QB72,11)=0,COUNTA(Raw!VQ72:WK72)=0))),"",1)))</f>
        <v/>
      </c>
      <c r="AV72" s="19" t="str">
        <f>IF(A72=0,"",IF(COUNTA(Raw!QI72:QY72)=0,"",IF(AND(OR(AND(Raw!QI72=4,COUNTIF(Raw!QR72:QY72,1)=0),Raw!QI72&lt;&gt;4),OR(AND(Raw!QJ72=4,COUNTIF(Raw!QR72:QY72,2)=0),Raw!QJ72&lt;&gt;4),OR(AND(Raw!QK72=4,COUNTIF(Raw!QR72:QY72,3)=0),Raw!QK72&lt;&gt;4),OR(AND(Raw!QL72=4,COUNTIF(Raw!QR72:QY72,4)=0),Raw!QL72&lt;&gt;4),OR(AND(Raw!QM72=4,COUNTIF(Raw!QR72:QY72,5)=0),Raw!QM72&lt;&gt;4),OR(AND(Raw!QN72=4,COUNTIF(Raw!QR72:QY72,6)=0),Raw!QN72&lt;&gt;4),OR(AND(Raw!QO72=4,COUNTIF(Raw!QR72:QY72,7)=0),Raw!QO72&lt;&gt;4),OR(AND(Raw!QP72=4,COUNTIF(Raw!QR72:QY72,8)=0),Raw!QP72&lt;&gt;4)),"",1)))</f>
        <v/>
      </c>
      <c r="AW72" t="str">
        <f>IF(A72=0,"",IF(COUNTA(Raw!QZ72:RP72)=0,"",IF(AND(OR(AND(Raw!QZ72=4,COUNTIF(Raw!RI72:RP72,1)=0),Raw!QZ72&lt;&gt;4),OR(AND(Raw!RA72=4,COUNTIF(Raw!RI72:RP72,2)=0),Raw!RA72&lt;&gt;4),OR(AND(Raw!RB72=4,COUNTIF(Raw!RI72:RP72,3)=0),Raw!RB72&lt;&gt;4),OR(AND(Raw!RC72=4,COUNTIF(Raw!RI72:RP72,4)=0),Raw!RC72&lt;&gt;4),OR(AND(Raw!RD72=4,COUNTIF(Raw!RI72:RP72,5)=0),Raw!RD72&lt;&gt;4),OR(AND(Raw!RE72=4,COUNTIF(Raw!RI72:RP72,6)=0),Raw!RE72&lt;&gt;4),OR(AND(Raw!RF72=4,COUNTIF(Raw!RI72:RP72,7)=0),Raw!RF72&lt;&gt;4),OR(AND(Raw!RG72=4,COUNTIF(Raw!RI72:RP72,8)=0),Raw!RG72&lt;&gt;4)),"",1)))</f>
        <v/>
      </c>
      <c r="AX72" t="str">
        <f>IF(A72=0,"",IF(COUNTA(Raw!RQ72:SG72)=0,"",IF(AND(OR(AND(Raw!RQ72=4,COUNTIF(Raw!RZ72:SG72,1)=0),Raw!RQ72&lt;&gt;4),OR(AND(Raw!RR72=4,COUNTIF(Raw!RZ72:SG72,2)=0),Raw!RR72&lt;&gt;4),OR(AND(Raw!RS72=4,COUNTIF(Raw!RZ72:SG72,3)=0),Raw!RS72&lt;&gt;4),OR(AND(Raw!RT72=4,COUNTIF(Raw!RZ72:SG72,4)=0),Raw!RT72&lt;&gt;4),OR(AND(Raw!RU72=4,COUNTIF(Raw!RZ72:SG72,5)=0),Raw!RU72&lt;&gt;4),OR(AND(Raw!RV72=4,COUNTIF(Raw!RZ72:SG72,6)=0),Raw!RV72&lt;&gt;4),OR(AND(Raw!RW72=4,COUNTIF(Raw!RZ72:SG72,7)=0),Raw!RW72&lt;&gt;4),OR(AND(Raw!RX72=4,COUNTIF(Raw!RZ72:SG72,8)=0),Raw!RX72&lt;&gt;4)),"",1)))</f>
        <v/>
      </c>
      <c r="AY72" t="str">
        <f>IF(A72=0,"",IF(COUNTA(Raw!SH72:ST72)=0,"",IF(AND(OR(AND(Raw!SH72=4,COUNTIF(Raw!SO72:ST72,1)=0),Raw!SH72&lt;&gt;4),OR(AND(Raw!SI72=4,COUNTIF(Raw!SO72:ST72,2)=0),Raw!SI72&lt;&gt;4),OR(AND(Raw!SJ72=4,COUNTIF(Raw!SO72:ST72,3)=0),Raw!SJ72&lt;&gt;4),OR(AND(Raw!SK72=4,COUNTIF(Raw!SO72:ST72,4)=0),Raw!SK72&lt;&gt;4),OR(AND(Raw!SL72=4,COUNTIF(Raw!SO72:ST72,5)=0),Raw!SL72&lt;&gt;4),OR(AND(Raw!SM72=4,COUNTIF(Raw!SO72:ST72,6)=0),Raw!SM72&lt;&gt;4)),"",1)))</f>
        <v/>
      </c>
      <c r="AZ72" t="str">
        <f>IF(A72=0,"",IF(COUNTA(Raw!SU72:TG72)=0,"",IF(AND(OR(AND(Raw!SU72=4,COUNTIF(Raw!TB72:TG72,1)=0),Raw!SU72&lt;&gt;4),OR(AND(Raw!SV72=4,COUNTIF(Raw!TB72:TG72,2)=0),Raw!SV72&lt;&gt;4),OR(AND(Raw!SW72=4,COUNTIF(Raw!TB72:TG72,3)=0),Raw!SW72&lt;&gt;4),OR(AND(Raw!SX72=4,COUNTIF(Raw!TB72:TG72,4)=0),Raw!SX72&lt;&gt;4),OR(AND(Raw!SY72=4,COUNTIF(Raw!TB72:TG72,5)=0),Raw!SY72&lt;&gt;4),OR(AND(Raw!SZ72=4,COUNTIF(Raw!TB72:TG72,6)=0),Raw!SZ72&lt;&gt;4)),"",1)))</f>
        <v/>
      </c>
      <c r="BA72" t="str">
        <f>IF(A72=0,"",IF(COUNTA(Raw!TH72:TT72)=0,"",IF(AND(OR(AND(Raw!TH72=4,COUNTIF(Raw!TO72:TT72,1)=0),Raw!TH72&lt;&gt;4),OR(AND(Raw!TI72=4,COUNTIF(Raw!TO72:TT72,2)=0),Raw!TI72&lt;&gt;4),OR(AND(Raw!TJ72=4,COUNTIF(Raw!TO72:TT72,3)=0),Raw!TJ72&lt;&gt;4),OR(AND(Raw!TK72=4,COUNTIF(Raw!TO72:TT72,4)=0),Raw!TK72&lt;&gt;4),OR(AND(Raw!TL72=4,COUNTIF(Raw!TO72:TT72,5)=0),Raw!TL72&lt;&gt;4),OR(AND(Raw!TM72=4,COUNTIF(Raw!TO72:TT72,6)=0),Raw!TM72&lt;&gt;4)),"",1)))</f>
        <v/>
      </c>
      <c r="BB72" t="str">
        <f>IF(A72=0,"",IF(COUNTA(Raw!TU72:UI72)=0,"",IF(AND(OR(AND(Raw!TU72=4,COUNTIF(Raw!UC72:UI72,1)=0),Raw!TU72&lt;&gt;4),OR(AND(Raw!TV72=4,COUNTIF(Raw!UC72:UI72,2)=0),Raw!TV72&lt;&gt;4),OR(AND(Raw!TW72=4,COUNTIF(Raw!UC72:UI72,3)=0),Raw!TW72&lt;&gt;4),OR(AND(Raw!TX72=4,COUNTIF(Raw!UC72:UI72,4)=0),Raw!TX72&lt;&gt;4),OR(AND(Raw!TY72=4,COUNTIF(Raw!UC72:UI72,5)=0),Raw!TY72&lt;&gt;4),OR(AND(Raw!TZ72=4,COUNTIF(Raw!UC72:UI72,6)=0),Raw!TZ72&lt;&gt;4),OR(AND(Raw!UA72=4,COUNTIF(Raw!UC72:UI72,7)=0),Raw!UA72&lt;&gt;4)),"",1)))</f>
        <v/>
      </c>
      <c r="BC72" t="str">
        <f>IF(A72=0,"",IF(COUNTA(Raw!UJ72:UV72)=0,"",IF(AND(OR(AND(Raw!UJ72=4,COUNTIF(Raw!UQ72:UV72,1)=0),Raw!UJ72&lt;&gt;4),OR(AND(Raw!UK72=4,COUNTIF(Raw!UQ72:UV72,2)=0),Raw!UK72&lt;&gt;4),OR(AND(Raw!UL72=4,COUNTIF(Raw!UQ72:UV72,3)=0),Raw!UL72&lt;&gt;4),OR(AND(Raw!UM72=4,COUNTIF(Raw!UQ72:UV72,4)=0),Raw!UM72&lt;&gt;4),OR(AND(Raw!UN72=4,COUNTIF(Raw!UQ72:UV72,5)=0),Raw!UN72&lt;&gt;4),OR(AND(Raw!UO72=4,COUNTIF(Raw!UQ72:UV72,6)=0),Raw!UO72&lt;&gt;4)),"",1)))</f>
        <v/>
      </c>
      <c r="BD72" t="str">
        <f>IF(A72=0,"",IF(COUNTA(Raw!UW72:VG72)=0,"",IF(AND(OR(AND(Raw!UW72=4,COUNTIF(Raw!VC72:VG72,1)=0),Raw!UW72&lt;&gt;4),OR(AND(Raw!UX72=4,COUNTIF(Raw!VC72:VG72,2)=0),Raw!UX72&lt;&gt;4),OR(AND(Raw!UY72=4,COUNTIF(Raw!VC72:VG72,3)=0),Raw!UY72&lt;&gt;4),OR(AND(Raw!UZ72=4,COUNTIF(Raw!VC72:VG72,4)=0),Raw!UZ72&lt;&gt;4),OR(AND(Raw!VA72=4,COUNTIF(Raw!VC72:VG72,5)=0),Raw!VA72&lt;&gt;4)),"",1)))</f>
        <v/>
      </c>
      <c r="BE72" t="str">
        <f>IF(A72=0,"",IF(COUNTA(Raw!VH72:VP72)=0,"",
IF(AND(
OR(AND(Raw!VH72=4,COUNTIF(Raw!VM72:VP72,1)=0),Raw!VH72&lt;&gt;4),
OR(AND(Raw!VI72=4,COUNTIF(Raw!VM72:VP72,2)=0),Raw!VI72&lt;&gt;4),
OR(AND(Raw!VJ72=4,COUNTIF(Raw!VM72:VP72,3)=0),Raw!VJ72&lt;&gt;4),
OR(AND(Raw!VK72=4,COUNTIF(Raw!VM72:VP72,4)=0),Raw!VK72&lt;&gt;4)
),"",1)))</f>
        <v/>
      </c>
      <c r="BF72" t="str">
        <f>IF(A72=0,"",IF(COUNTA(Raw!VQ72:WK72)=0,"",
IF(AND(
OR(AND(Raw!VQ72=4,COUNTIF(Raw!WB72:WK72,1)=0),Raw!VQ72&lt;&gt;4),
OR(AND(Raw!VR72=4,COUNTIF(Raw!WB72:WK72,2)=0),Raw!VR72&lt;&gt;4),
OR(AND(Raw!VS72=4,COUNTIF(Raw!WB72:WK72,3)=0),Raw!VS72&lt;&gt;4),
OR(AND(Raw!VT72=4,COUNTIF(Raw!WB72:WK72,4)=0),Raw!VT72&lt;&gt;4),
OR(AND(Raw!VU72=4,COUNTIF(Raw!WB72:WK72,5)=0),Raw!VU72&lt;&gt;4),
OR(AND(Raw!VV72=4,COUNTIF(Raw!WB72:WK72,6)=0),Raw!VV72&lt;&gt;4),
OR(AND(Raw!VW72=4,COUNTIF(Raw!WB72:WK72,7)=0),Raw!VW72&lt;&gt;4),
OR(AND(Raw!VX72=4,COUNTIF(Raw!WB72:WK72,8)=0),Raw!VX72&lt;&gt;4),
OR(AND(Raw!VY72=4,COUNTIF(Raw!WB72:WK72,9)=0),Raw!VX72&lt;&gt;4),
OR(AND(Raw!VZ72=4,COUNTIF(Raw!WB72:WK72,10)=0),Raw!VZ72&lt;&gt;4)
),"",1)))</f>
        <v/>
      </c>
      <c r="BG72" t="str">
        <f>IF(A72=0,"",IF(COUNTA(Raw!WL72:XB72)=0,"",
IF(AND(
OR(AND(Raw!WL72=4,COUNTIF(Raw!WU72:XB72,1)=0),Raw!WL72&lt;&gt;4),
OR(AND(Raw!WM72=4,COUNTIF(Raw!WU72:XB72,2)=0),Raw!WM72&lt;&gt;4),
OR(AND(Raw!WN72=4,COUNTIF(Raw!WU72:XB72,3)=0),Raw!WN72&lt;&gt;4),
OR(AND(Raw!WO72=4,COUNTIF(Raw!WU72:XB72,4)=0),Raw!WO72&lt;&gt;4),
OR(AND(Raw!WP72=4,COUNTIF(Raw!WU72:XB72,5)=0),Raw!WP72&lt;&gt;4),
OR(AND(Raw!WQ72=4,COUNTIF(Raw!WU72:XB72,6)=0),Raw!WQ72&lt;&gt;4),
OR(AND(Raw!WR72=4,COUNTIF(Raw!WU72:XB72,7)=0),Raw!WR72&lt;&gt;4),
OR(AND(Raw!WS72=4,COUNTIF(Raw!WU72:XB72,8)=0),Raw!WS72&lt;&gt;4)
),"",1)))</f>
        <v/>
      </c>
      <c r="BH72" t="str">
        <f>IF(A72=0,"",IF(COUNTA(Raw!XC72:XK72)=0,"",
IF(AND(
OR(AND(Raw!XC72=4,COUNTIF(Raw!XH72:XK72,1)=0),Raw!XC72&lt;&gt;4),
OR(AND(Raw!XD72=4,COUNTIF(Raw!XH72:XK72,2)=0),Raw!XD72&lt;&gt;4),
OR(AND(Raw!XE72=4,COUNTIF(Raw!XH72:XK72,3)=0),Raw!XE72&lt;&gt;4),
OR(AND(Raw!XF72=4,COUNTIF(Raw!XH72:XK72,4)=0),Raw!XF72&lt;&gt;4)
),"",1)))</f>
        <v/>
      </c>
      <c r="BI72" t="str">
        <f>IF(A72=0,"",IF(COUNTA(Raw!XL72:XT72)=0,"",
IF(AND(
OR(AND(Raw!XL72=4,COUNTIF(Raw!XQ72:XT72,1)=0),Raw!XL72&lt;&gt;4),
OR(AND(Raw!XM72=4,COUNTIF(Raw!XQ72:XT72,2)=0),Raw!XM72&lt;&gt;4),
OR(AND(Raw!XN72=4,COUNTIF(Raw!XQ72:XT72,3)=0),Raw!XN72&lt;&gt;4),
OR(AND(Raw!XO72=4,COUNTIF(Raw!XQ72:XT72,4)=0),Raw!XO72&lt;&gt;4)
),"",1)))</f>
        <v/>
      </c>
      <c r="BJ72" t="str">
        <f>IF(A72=0,"",IF(COUNTA(Raw!XU72:YI72)=0,"",
IF(AND(
OR(AND(Raw!XU72=4,COUNTIF(Raw!YC72:YI72,1)=0),Raw!XU72&lt;&gt;4),
OR(AND(Raw!XV72=4,COUNTIF(Raw!YC72:YI72,2)=0),Raw!XV72&lt;&gt;4),
OR(AND(Raw!XW72=4,COUNTIF(Raw!YC72:YI72,3)=0),Raw!XW72&lt;&gt;4),
OR(AND(Raw!XX72=4,COUNTIF(Raw!YC72:YI72,4)=0),Raw!XX72&lt;&gt;4),
OR(AND(Raw!XY72=4,COUNTIF(Raw!YC72:YI72,5)=0),Raw!XY72&lt;&gt;4),
OR(AND(Raw!XZ72=4,COUNTIF(Raw!YC72:YI72,6)=0),Raw!XZ72&lt;&gt;4),
OR(AND(Raw!YA72=4,COUNTIF(Raw!YC72:YI72,7)=0),Raw!YA72&lt;&gt;4)
),"",1)))</f>
        <v/>
      </c>
      <c r="BK72" t="str">
        <f>IF(A72=0,"",IF(COUNTA(Raw!YJ72:YR72)=0,"",
IF(AND(
OR(AND(Raw!YJ72=4,COUNTIF(Raw!YO72:YR72,1)=0),Raw!YJ72&lt;&gt;4),
OR(AND(Raw!YK72=4,COUNTIF(Raw!YO72:YR72,2)=0),Raw!YK72&lt;&gt;4),
OR(AND(Raw!YL72=4,COUNTIF(Raw!YO72:YR72,3)=0),Raw!YL72&lt;&gt;4),
OR(AND(Raw!YM72=4,COUNTIF(Raw!YO72:YR72,4)=0),Raw!YM72&lt;&gt;4)
),"",1)))</f>
        <v/>
      </c>
      <c r="BL72" t="str">
        <f>IF(A72=0,"",IF(COUNTA(Raw!YS72:YU72)=0,"",IF(AND(Raw!YS72=4,ISBLANK(Raw!YU72)),"",IF(AND(Raw!YS72&lt;&gt;4,ISBLANK(Raw!YU72)=FALSE),"",1))))</f>
        <v/>
      </c>
    </row>
    <row r="73" spans="1:64">
      <c r="A73" s="20">
        <f>Raw!A73</f>
        <v>0</v>
      </c>
      <c r="B73" s="19" t="str">
        <f>IF(A73=0,"",IF(AND(Raw!AC73=1,COUNTA(Raw!AR73:IC73)&gt;0,COUNTA(Raw!ID73:YU73)=0),"",IF(AND(Raw!AC73=2,COUNTA(Raw!AR73:IC73)=0,COUNTA(Raw!ID73:MV73)&gt;0,COUNTA(Raw!MW73:YU73)=0),"",IF(AND(Raw!AC73=3,COUNTA(Raw!AP73:MV73)=0,COUNTA(Raw!MW73:YU73)&gt;0),"",1))))</f>
        <v/>
      </c>
      <c r="C73" s="19" t="str">
        <f>IF(A73=0,"",IF(AND(Raw!AK73=1,ISBLANK(Raw!AM73)=FALSE,ISBLANK(Raw!AO73)),"",IF(AND(Raw!AK73=2,ISBLANK(Raw!AM73),ISBLANK(Raw!AO73)=FALSE),"",1)))</f>
        <v/>
      </c>
      <c r="D73" s="19" t="str">
        <f>IF(A73=0,"",IF(COUNTA(Raw!AS73:AZ73)=0,"",IF(AND(Raw!AS73+Raw!AT73=100,Raw!AU73+Raw!AV73=100,Raw!AW73+Raw!AX73=100,Raw!AY73+Raw!AZ73=100),"",1)))</f>
        <v/>
      </c>
      <c r="E73" s="19" t="str">
        <f>IF(A73=0,"",IF(ISBLANK(Raw!AQ73),"",IF(Raw!AQ73=1,"",1)))</f>
        <v/>
      </c>
      <c r="F73" s="19" t="str">
        <f>IF(A73=0,"",IF(ISBLANK(Raw!AR73),"",IF(AND(Raw!AR73&gt;=0,Raw!AR73&lt;=100),"",1)))</f>
        <v/>
      </c>
      <c r="G73" s="19" t="str">
        <f>IF(A73=0,"",IF(AND(ISBLANK(Raw!BA73),ISBLANK(Raw!AS73)),"",IF(AND(Raw!AS73&gt;0,ISBLANK(Raw!BA73)=FALSE),"",1)))</f>
        <v/>
      </c>
      <c r="H73" s="19" t="str">
        <f>IF(A73=0,"",IF(COUNTA(Raw!BA73:BH73)=0,"",IF(AND(Raw!BA73=0,COUNTA(Raw!BB73:BH73)=0),"",IF(AND(Raw!BA73&gt;0,COUNTA(Raw!BB73:BH73)&gt;0),"",1))))</f>
        <v/>
      </c>
      <c r="I73" s="19" t="str">
        <f>IF(A73=0,"",IF(AND(ISBLANK(Raw!BI73),ISBLANK(Raw!BJ73)),"",IF(AND(Raw!BI73=1,ISBLANK(Raw!BJ73)=FALSE),"",IF(AND(Raw!BI73=2,ISBLANK(Raw!BJ73)),"",1))))</f>
        <v/>
      </c>
      <c r="J73" s="19" t="str">
        <f>IF(A73=0,"",IF(AND(ISBLANK(Raw!AT73),COUNTBLANK(Raw!BK73:BQ73)),"",IF(AND(Raw!AT73&gt;0,COUNTA(Raw!BK73:BQ73)&gt;0),"",IF(AND(Raw!AT73=0,COUNTA(Raw!BK73:BQ73)=0),"",1))))</f>
        <v/>
      </c>
      <c r="K73" s="19" t="str">
        <f>IF(A73=0,"",IF(AND(ISBLANK(Raw!AS73),COUNTA(Raw!BR73:BX73)=0),"",IF(AND(Raw!AS73&gt;0,COUNTA(Raw!BR73:BX73)&gt;0),"",IF(AND(Raw!AS73=0,COUNTA(Raw!BR73:BX73)=0),"",1))))</f>
        <v/>
      </c>
      <c r="L73" s="19" t="str">
        <f>IF(A73=0,"",IF(AND(COUNTA(Raw!BK73:BX73)=0,COUNTA(Raw!BY73:CH73)=0),"",IF(AND(COUNTIF(Raw!BK73:BX73,1)&gt;0,COUNTA(Raw!BY73:CH73)&gt;0),"",IF(AND(COUNTIF(Raw!BK73:BX73,1)=0,COUNTA(Raw!BY73:CH73)=0),"",1))))</f>
        <v/>
      </c>
      <c r="M73" s="19" t="str">
        <f>IF(A73=0,"",IF(AND(COUNTA(Raw!BK73:BX73)=0,COUNTA(Raw!CI73:CR73)),"",IF(AND(COUNTIF(Raw!BK73:BX73,3)&gt;0,COUNTA(Raw!CI73:CR73)&gt;0),"",IF(AND(COUNTIF(Raw!BK73:BX73,3)=0,COUNTA(Raw!CI73:CR73)=0),"",1))))</f>
        <v/>
      </c>
      <c r="N73" s="19" t="str">
        <f>IF(A73=0,"",IF(COUNTA(Raw!CS73:DF73)=0,"",IF(AND(COUNTIF(Raw!CS73:CV73,1)=1,COUNTA(Raw!CW73:DA73)&gt;0,COUNTA(Raw!DB73:DF73)=0),"",IF(AND(COUNTIF(Raw!CS73:CV73,2)=1,COUNTA(Raw!CW73:DA73)=0,COUNTA(Raw!DB73:DF73)&gt;0),"",IF(AND(COUNTA(Raw!CS73:CV73)&gt;0,COUNTA(Raw!CW73:DF73)=0),"",1)))))</f>
        <v/>
      </c>
      <c r="O73" s="19" t="str">
        <f>IF(A73=0,"",IF(COUNTA(Raw!DG73:DP73)=0,"",IF(AND(COUNTIF(Raw!BK73:BQ73,1)&gt;0,OR(COUNTIF(Raw!DG73:DP73,1)=1,COUNTIF(Raw!DG73:DP73,2)=1,COUNTIF(Raw!DG73:DP73,3)=1)),"",IF(AND(COUNTIF(Raw!BK73:BQ73,1)=0,AND(COUNTIF(Raw!DG73:DP73,1)=0,COUNTIF(Raw!DG73:DP73,2)=0,COUNTIF(Raw!DG73:DP73,3)=0)),"",1))))</f>
        <v/>
      </c>
      <c r="P73" s="19" t="str">
        <f>IF(A73=0,"",IF(COUNTA(Raw!DG73:DR73)=0,"",IF(AND(COUNTIF(Raw!DG73:DP73,4)=1,ISBLANK(Raw!DQ73)=FALSE,ISBLANK(Raw!DR73)),"",IF(AND(COUNTIF(Raw!DG73:DP73,7)=1,ISBLANK(Raw!DQ73),ISBLANK(Raw!DR73)=FALSE),"",IF(AND(COUNTA(Raw!DG73:DP73)&gt;0,COUNTIF(Raw!DG73:DP73,4)=0,COUNTIF(Raw!DG73:DP73,7)=0,COUNTA(Raw!DQ73:DR73)=0),"",1)))))</f>
        <v/>
      </c>
      <c r="Q73" s="19" t="str">
        <f>IF(A73=0,"",IF(AND(COUNTA(Raw!DS73:DU73)=0,COUNTA(Raw!BK73:BQ73)=0),"",IF(AND(COUNTIF(Raw!BK73:BQ73,1)&gt;0,COUNTA(Raw!DS73:DU73)&gt;0),"",IF(AND(COUNTIF(Raw!BK73:BQ73,1)=0,COUNTA(Raw!DS73:DU73)=0),"",1))))</f>
        <v/>
      </c>
      <c r="R73" s="19" t="str">
        <f>IF(A73=0,"",IF(AND(ISBLANK(Raw!AT73),ISBLANK(Raw!EJ73)),"",IF(AND(Raw!AT73&gt;0,ISBLANK(Raw!EJ73)=FALSE,Raw!EJ73&gt;=0,Raw!EJ73&lt;=7),"",IF(AND(Raw!AT73=0,ISBLANK(Raw!EJ73)),"",1))))</f>
        <v/>
      </c>
      <c r="S73" t="str">
        <f>IF(A73=0,"",IF(AND(ISBLANK(Raw!AS73),ISBLANK(Raw!EK73)),"",IF(AND(Raw!AS73&gt;0,ISBLANK(Raw!EK73)=FALSE),"",IF(AND(Raw!AS73=0,ISBLANK(Raw!EK73)),"",1))))</f>
        <v/>
      </c>
      <c r="T73" s="19" t="str">
        <f>IF(A73=0,"",IF(AND(ISBLANK(Raw!AT73),COUNTA(Raw!EL73:EQ73)=0),"",IF(AND(Raw!AT73&gt;0,COUNTA(Raw!EL73:EQ73)&gt;0),"",IF(AND(Raw!AT73=0,COUNTA(Raw!EL73:EQ73)=0),"",1))))</f>
        <v/>
      </c>
      <c r="U73" t="str">
        <f>IF(A73=0,"",IF(AND(ISBLANK(Raw!AT73),COUNTA(Raw!ER73:EU73)=0),"",IF(AND(Raw!AT73&gt;0,COUNTA(Raw!ER73:EU73)&gt;0),"",IF(AND(Raw!AT73=0,COUNTA(Raw!ER73:EU73)=0),"",1))))</f>
        <v/>
      </c>
      <c r="V73" t="str">
        <f>IF(A73=0,"",IF(AND(ISBLANK(Raw!AS73),COUNTA(Raw!EV73:FA73)=0),"",IF(AND(Raw!AS73&gt;0,COUNTA(Raw!EV73:FA73)&gt;0),"",IF(AND(Raw!AS73=0,COUNTA(Raw!EV73:FA73)=0),"",1))))</f>
        <v/>
      </c>
      <c r="W73" t="str">
        <f>IF(A73=0,"",IF(AND(ISBLANK(Raw!AS73),COUNTA(Raw!FB73:FE73)=0),"",IF(AND(Raw!AS73&gt;0,COUNTA(Raw!FB73:FE73)&gt;0),"",IF(AND(Raw!AS73=0,COUNTA(Raw!FB73:FE73)=0),"",1))))</f>
        <v/>
      </c>
      <c r="X73" t="str">
        <f>IF(A73=0,"",IF(AND(ISBLANK(Raw!AT73),COUNTA(Raw!FF73:FI73)=0),"",IF(AND(Raw!AT73&gt;0,COUNTA(Raw!FF73:FI73)&gt;0),"",IF(AND(Raw!AT73=0,COUNTA(Raw!FF73:FI73)=0),"",1))))</f>
        <v/>
      </c>
      <c r="Y73" t="str">
        <f>IF(A73=0,"",IF(AND(ISBLANK(Raw!AS73),COUNTA(Raw!FJ73:FM73)=0),"",IF(AND(Raw!AS73&gt;0,COUNTA(Raw!FJ73:FM73)&gt;0),"",IF(AND(Raw!AS73=0,COUNTA(Raw!FJ73:FM73)=0),"",1))))</f>
        <v/>
      </c>
      <c r="Z73" t="str">
        <f>IF(A73=0,"",IF(AND(COUNTA(Raw!FN73:FT73)=0,ISBLANK(Raw!FU73)),"",IF(AND(COUNTIF(Raw!FN73:FT73,1)&gt;0,ISBLANK(Raw!FU73)=FALSE),"",IF(AND(COUNTIF(Raw!FN73:FT73,1)=0,ISBLANK(Raw!FU73)),"",1))))</f>
        <v/>
      </c>
      <c r="AA73" s="19" t="str">
        <f>IF(A73=0,"",IF(AND(ISBLANK(Raw!BI73),COUNTA(Raw!FV73:GH73)=0),"",IF(AND(Raw!BI73&lt;&gt;1,COUNTIF(Raw!FV73:GH73,6)=0),"",IF(Raw!BI73=1,"",1))))</f>
        <v/>
      </c>
      <c r="AB73" t="str">
        <f>IF(A73=0,"",IF(AND(ISBLANK(Raw!GI73),COUNTA(Raw!GJ73:GQ73)=0),"",IF(AND(Raw!GI73=1,COUNTA(Raw!GJ73:GQ73)&gt;0),"",IF(AND(Raw!GI73=2,COUNTA(Raw!GJ73:GQ73)=0),"",1))))</f>
        <v/>
      </c>
      <c r="AC73" s="19" t="str">
        <f>IF(A73=0,"",IF(AND(COUNTA(Raw!GY73:HF73)=0,ISBLANK(Raw!HG73)),"",IF(AND(OR(COUNTIF(Raw!GY73:HE73,1)&gt;0,COUNTIF(Raw!GY73:HE73,2)&gt;0),ISBLANK(Raw!HG73)=FALSE),"",IF(AND(COUNTA(Raw!GY73:HF73)&gt;0,ISBLANK(Raw!HG73),COUNTIF(Raw!GY73:HE73,1)=0,COUNTIF(Raw!GY73:HE73,2)=0),"",1))))</f>
        <v/>
      </c>
      <c r="AD73" s="19" t="str">
        <f>IF(A73=0,"",IF(COUNTA(Raw!HU73:IB73)=0,"",IF(AND(Raw!AK73&lt;&gt;2,COUNTIF(Raw!HU73:IA73,2)=0,COUNTIF(Raw!HU73:IA73,3)=0),"",IF(Raw!AK73=2,"",1))))</f>
        <v/>
      </c>
      <c r="AE73" s="19" t="str">
        <f>IF(A73=0,"",IF(AND(Raw!AK73=2,ISBLANK(Raw!IC73)=FALSE),"",IF(AND(Raw!AK73&lt;&gt;2,ISBLANK(Raw!IC73)),"",1)))</f>
        <v/>
      </c>
      <c r="AF73" s="19" t="str">
        <f>IF(A73=0,"",IF(COUNTA(Raw!ID73:IF73)=0,"",IF(AND(MATCH(2023-Raw!ID73,Code!$A$3:$A$12,1)=Raw!IF73,2023-Raw!ID73=Raw!IE73),"",1)))</f>
        <v/>
      </c>
      <c r="AG73" s="19" t="str">
        <f>IF(A73=0,"",IF(COUNTA(Raw!IG73:II73)=0,"",IF(AND(Raw!IG73=4,ISBLANK(Raw!II73)=FALSE),"",IF(AND(Raw!IG73&lt;&gt;4,ISBLANK(Raw!II73)),"",1))))</f>
        <v/>
      </c>
      <c r="AH73" s="19" t="str">
        <f>IF(A73=0,"",IF(COUNTA(Raw!IJ73:IM73)=0,"",IF(AND(Raw!IJ73=1,ISBLANK(Raw!IK73)=FALSE),"",IF(AND(Raw!IJ73=2,COUNTA(Raw!IK73:IM73)&gt;0),"",1))))</f>
        <v/>
      </c>
      <c r="AI73" s="19" t="str">
        <f>IF(A73=0,"",IF(COUNTA(Raw!IK73:IM73)=0,"",IF(AND(Raw!IK73=1,ISBLANK(Raw!IL73)=FALSE),"",IF(AND(Raw!IK73=2,COUNTA(Raw!IL73:IM73)=0),"",1))))</f>
        <v/>
      </c>
      <c r="AJ73" s="19" t="str">
        <f>IF(A73=0,"",IF(COUNTA(Raw!JD73:JJ73)=0,"",IF(AND(Raw!JD73&gt;600,COUNTA(Raw!JE73:JI73)&gt;0),"",IF(AND(Raw!JD73&lt;=600,COUNTA(Raw!JE73:JJ73)=0),"",1))))</f>
        <v/>
      </c>
      <c r="AK73" s="19" t="str">
        <f>IF(A73=0,"",IF(COUNTA(Raw!JK73:KA73)=0,"",IF(AND(Raw!JK73=1,COUNTA(Raw!JM73:JV73)&gt;0),"",IF(AND(Raw!JK73=3,COUNTA(Raw!JM73:JV73)&gt;0,COUNTA(Raw!JW73:KA73)=0),"",IF(AND(ISBLANK(Raw!JK73)=FALSE,Raw!JK73&lt;&gt;1,Raw!JK73&lt;&gt;3,COUNTA(Raw!JM73:KA73)=0),"",1)))))</f>
        <v/>
      </c>
      <c r="AL73" s="19" t="str">
        <f>IF(A73=0,"",IF(COUNTA(Raw!JW73:KA73)=0,"",IF(AND(COUNTIF(Raw!JW73:JZ73,4)=0,COUNTA(Raw!JW73:JZ73)&gt;0,ISBLANK(Raw!KA73)=FALSE),"",IF(AND(COUNTIF(Raw!JW73:KA73,4)&gt;0,ISBLANK(Raw!KA73)),"",1))))</f>
        <v/>
      </c>
      <c r="AM73" s="19" t="str">
        <f>IF(A73=0,"",IF(COUNTA(Raw!KT73:KU73)=0,"",IF(AND(Raw!KT73=1,ISBLANK(Raw!KU73)=FALSE),"",IF(AND(Raw!KT73=2,ISBLANK(Raw!KU73)),"",1))))</f>
        <v/>
      </c>
      <c r="AN73" s="19" t="str">
        <f>IF(A73=0,"",IF(COUNTA(Raw!KX73:LF73)=0,"",IF(AND(COUNTIF(Raw!KX73:LB73,5)=1,COUNTA(Raw!KX73:LB73)=1,COUNTA(Raw!LC73:LF73)=0),"",IF(AND(COUNTIF(Raw!KX73:LB73,5)=0,COUNTA(Raw!KX73:LB73)&gt;0,COUNTA(Raw!LC73:LF73)&gt;0),"",1))))</f>
        <v/>
      </c>
      <c r="AO73" s="19" t="str">
        <f>IF(A73=0,"",IF(COUNTA(Raw!LM73:LU73)=0,"",IF(AND(Raw!LM73=1,ISBLANK(Raw!LN73)=FALSE,COUNTA(Raw!LO73:LU73)&gt;0),"",IF(AND(Raw!LM73=2,COUNTA(Raw!LN73:LU73)=0),"",1))))</f>
        <v/>
      </c>
      <c r="AP73" s="19" t="str">
        <f>IF(A73=0,"",IF(COUNTA(Raw!MY73:OG73)=0,"",IF(AND(Raw!MY73=2,COUNTA(Raw!MZ73:OG73)=0),"",IF(AND(Raw!MY73=1,COUNTA(Raw!MZ73:OG73)&gt;0),"",1))))</f>
        <v/>
      </c>
      <c r="AQ73" s="19" t="str">
        <f>IF(A73=0,"",IF(COUNTA(Raw!NC73:NW73)=0,"",IF(AND(COUNTIF(Raw!NC73:NG73,3)&gt;0,COUNTA(Raw!NH73:NQ73)&gt;0),"",IF(AND(COUNTA(Raw!NC73:NG73)&gt;0,COUNTIF(Raw!NC73:NG73,3)=0,COUNTA(Raw!NH73:NW73)=0),"",1))))</f>
        <v/>
      </c>
      <c r="AR73" s="19" t="str">
        <f>IF(A73=0,"",IF(COUNTA(Raw!NH73:NW73)=0,"",IF(AND(COUNTIF(Raw!NH73:NQ73,10)&gt;0,COUNTA(Raw!NR73:NW73)&gt;0),"",IF(AND(COUNTA(Raw!NH73:NQ73)&gt;0,COUNTIF(Raw!NH73:NQ73,10)=0,COUNTA(Raw!NR73:NY73)=0),"",1))))</f>
        <v/>
      </c>
      <c r="AS73" s="19" t="str">
        <f>IF(A73=0,"",IF(COUNTA(Raw!NY73:OG73)=0,"",IF(AND(Raw!NY73=1,COUNTA(Raw!NZ73:OG73)&gt;0),"",IF(AND(Raw!NY73=2,COUNTA(Raw!NZ73:OG73)=0),"",1))))</f>
        <v/>
      </c>
      <c r="AT73" s="19" t="str">
        <f>IF(A73=0,"",IF(COUNTA(Raw!OH73:OY73)=0,"",IF(AND(Raw!OH73=1,COUNTA(Raw!OI73:OY73)&gt;0),"",IF(AND(Raw!OH73=2,COUNTA(Raw!OI73:OY73)=0),"",1))))</f>
        <v/>
      </c>
      <c r="AU73" s="19" t="str">
        <f>IF(A73=0,"",IF(COUNTA(Raw!PR73:QB73)=0,"",
IF(AND(OR(AND(COUNTIF(Raw!PR73:QB73,1)=1,COUNTA(Raw!QI73:QY73)&gt;0),AND(COUNTIF(Raw!PR73:QB73,1)=0,COUNTA(Raw!QI73:QY73)=0)),OR(AND(COUNTIF(Raw!PR73:QB73,2)=1,COUNTA(Raw!QZ73:RP73)&gt;0),AND(COUNTIF(Raw!PR73:QB73,2)=0,COUNTA(Raw!QZ73:RP73)=0)),OR(AND(COUNTIF(Raw!PR73:QB73,3)=1,COUNTA(Raw!RQ73:SG73)&gt;0),AND(COUNTIF(Raw!PR73:QB73,3)=0,COUNTA(Raw!RQ73:SG73)=0)),OR(AND(COUNTIF(Raw!PR73:QB73,4)=1,COUNTA(Raw!SH73:ST73)&gt;0),AND(COUNTIF(Raw!PR73:QB73,4)=0,COUNTA(Raw!SH73:ST73)=0)),OR(AND(COUNTIF(Raw!PR73:QB73,5)=1,COUNTA(Raw!SU73:TG73)&gt;0),AND(COUNTIF(Raw!PR73:QB73,5)=0,COUNTA(Raw!SU73:TG73)=0)),OR(AND(COUNTIF(Raw!PR73:QB73,6)=1,COUNTA(Raw!TH73:TT73)&gt;0),AND(COUNTIF(Raw!PR73:QB73,6)=0,COUNTA(Raw!TH73:TT73)=0)),OR(AND(COUNTIF(Raw!PR73:QB73,7)=1,COUNTA(Raw!TU73:UI73)&gt;0),AND(COUNTIF(Raw!PR73:QB73,7)=0,COUNTA(Raw!TU73:UI73)=0)),OR(AND(COUNTIF(Raw!PR73:QB73,8)=1,COUNTA(Raw!UJ73:UV73)&gt;0),AND(COUNTIF(Raw!PR73:QB73,8)=0,COUNTA(Raw!UJ73:UV73)=0)),OR(AND(COUNTIF(Raw!PR73:QB73,9)=1,COUNTA(Raw!UW73:VG73)&gt;0),AND(COUNTIF(Raw!PR73:QB73,9)=0,COUNTA(Raw!UW73:VG73)=0)),OR(AND(COUNTIF(Raw!PR73:QB73,10)=1,COUNTA(Raw!VH73:VP73)&gt;0),AND(COUNTIF(Raw!PR73:QB73,10)=0,COUNTA(Raw!VH73:VP73)=0)),OR(AND(COUNTIF(Raw!PR73:QB73,11)=1,COUNTA(Raw!VQ73:WK73)&gt;0),AND(COUNTIF(Raw!PR73:QB73,11)=0,COUNTA(Raw!VQ73:WK73)=0))),"",1)))</f>
        <v/>
      </c>
      <c r="AV73" s="19" t="str">
        <f>IF(A73=0,"",IF(COUNTA(Raw!QI73:QY73)=0,"",IF(AND(OR(AND(Raw!QI73=4,COUNTIF(Raw!QR73:QY73,1)=0),Raw!QI73&lt;&gt;4),OR(AND(Raw!QJ73=4,COUNTIF(Raw!QR73:QY73,2)=0),Raw!QJ73&lt;&gt;4),OR(AND(Raw!QK73=4,COUNTIF(Raw!QR73:QY73,3)=0),Raw!QK73&lt;&gt;4),OR(AND(Raw!QL73=4,COUNTIF(Raw!QR73:QY73,4)=0),Raw!QL73&lt;&gt;4),OR(AND(Raw!QM73=4,COUNTIF(Raw!QR73:QY73,5)=0),Raw!QM73&lt;&gt;4),OR(AND(Raw!QN73=4,COUNTIF(Raw!QR73:QY73,6)=0),Raw!QN73&lt;&gt;4),OR(AND(Raw!QO73=4,COUNTIF(Raw!QR73:QY73,7)=0),Raw!QO73&lt;&gt;4),OR(AND(Raw!QP73=4,COUNTIF(Raw!QR73:QY73,8)=0),Raw!QP73&lt;&gt;4)),"",1)))</f>
        <v/>
      </c>
      <c r="AW73" t="str">
        <f>IF(A73=0,"",IF(COUNTA(Raw!QZ73:RP73)=0,"",IF(AND(OR(AND(Raw!QZ73=4,COUNTIF(Raw!RI73:RP73,1)=0),Raw!QZ73&lt;&gt;4),OR(AND(Raw!RA73=4,COUNTIF(Raw!RI73:RP73,2)=0),Raw!RA73&lt;&gt;4),OR(AND(Raw!RB73=4,COUNTIF(Raw!RI73:RP73,3)=0),Raw!RB73&lt;&gt;4),OR(AND(Raw!RC73=4,COUNTIF(Raw!RI73:RP73,4)=0),Raw!RC73&lt;&gt;4),OR(AND(Raw!RD73=4,COUNTIF(Raw!RI73:RP73,5)=0),Raw!RD73&lt;&gt;4),OR(AND(Raw!RE73=4,COUNTIF(Raw!RI73:RP73,6)=0),Raw!RE73&lt;&gt;4),OR(AND(Raw!RF73=4,COUNTIF(Raw!RI73:RP73,7)=0),Raw!RF73&lt;&gt;4),OR(AND(Raw!RG73=4,COUNTIF(Raw!RI73:RP73,8)=0),Raw!RG73&lt;&gt;4)),"",1)))</f>
        <v/>
      </c>
      <c r="AX73" t="str">
        <f>IF(A73=0,"",IF(COUNTA(Raw!RQ73:SG73)=0,"",IF(AND(OR(AND(Raw!RQ73=4,COUNTIF(Raw!RZ73:SG73,1)=0),Raw!RQ73&lt;&gt;4),OR(AND(Raw!RR73=4,COUNTIF(Raw!RZ73:SG73,2)=0),Raw!RR73&lt;&gt;4),OR(AND(Raw!RS73=4,COUNTIF(Raw!RZ73:SG73,3)=0),Raw!RS73&lt;&gt;4),OR(AND(Raw!RT73=4,COUNTIF(Raw!RZ73:SG73,4)=0),Raw!RT73&lt;&gt;4),OR(AND(Raw!RU73=4,COUNTIF(Raw!RZ73:SG73,5)=0),Raw!RU73&lt;&gt;4),OR(AND(Raw!RV73=4,COUNTIF(Raw!RZ73:SG73,6)=0),Raw!RV73&lt;&gt;4),OR(AND(Raw!RW73=4,COUNTIF(Raw!RZ73:SG73,7)=0),Raw!RW73&lt;&gt;4),OR(AND(Raw!RX73=4,COUNTIF(Raw!RZ73:SG73,8)=0),Raw!RX73&lt;&gt;4)),"",1)))</f>
        <v/>
      </c>
      <c r="AY73" t="str">
        <f>IF(A73=0,"",IF(COUNTA(Raw!SH73:ST73)=0,"",IF(AND(OR(AND(Raw!SH73=4,COUNTIF(Raw!SO73:ST73,1)=0),Raw!SH73&lt;&gt;4),OR(AND(Raw!SI73=4,COUNTIF(Raw!SO73:ST73,2)=0),Raw!SI73&lt;&gt;4),OR(AND(Raw!SJ73=4,COUNTIF(Raw!SO73:ST73,3)=0),Raw!SJ73&lt;&gt;4),OR(AND(Raw!SK73=4,COUNTIF(Raw!SO73:ST73,4)=0),Raw!SK73&lt;&gt;4),OR(AND(Raw!SL73=4,COUNTIF(Raw!SO73:ST73,5)=0),Raw!SL73&lt;&gt;4),OR(AND(Raw!SM73=4,COUNTIF(Raw!SO73:ST73,6)=0),Raw!SM73&lt;&gt;4)),"",1)))</f>
        <v/>
      </c>
      <c r="AZ73" t="str">
        <f>IF(A73=0,"",IF(COUNTA(Raw!SU73:TG73)=0,"",IF(AND(OR(AND(Raw!SU73=4,COUNTIF(Raw!TB73:TG73,1)=0),Raw!SU73&lt;&gt;4),OR(AND(Raw!SV73=4,COUNTIF(Raw!TB73:TG73,2)=0),Raw!SV73&lt;&gt;4),OR(AND(Raw!SW73=4,COUNTIF(Raw!TB73:TG73,3)=0),Raw!SW73&lt;&gt;4),OR(AND(Raw!SX73=4,COUNTIF(Raw!TB73:TG73,4)=0),Raw!SX73&lt;&gt;4),OR(AND(Raw!SY73=4,COUNTIF(Raw!TB73:TG73,5)=0),Raw!SY73&lt;&gt;4),OR(AND(Raw!SZ73=4,COUNTIF(Raw!TB73:TG73,6)=0),Raw!SZ73&lt;&gt;4)),"",1)))</f>
        <v/>
      </c>
      <c r="BA73" t="str">
        <f>IF(A73=0,"",IF(COUNTA(Raw!TH73:TT73)=0,"",IF(AND(OR(AND(Raw!TH73=4,COUNTIF(Raw!TO73:TT73,1)=0),Raw!TH73&lt;&gt;4),OR(AND(Raw!TI73=4,COUNTIF(Raw!TO73:TT73,2)=0),Raw!TI73&lt;&gt;4),OR(AND(Raw!TJ73=4,COUNTIF(Raw!TO73:TT73,3)=0),Raw!TJ73&lt;&gt;4),OR(AND(Raw!TK73=4,COUNTIF(Raw!TO73:TT73,4)=0),Raw!TK73&lt;&gt;4),OR(AND(Raw!TL73=4,COUNTIF(Raw!TO73:TT73,5)=0),Raw!TL73&lt;&gt;4),OR(AND(Raw!TM73=4,COUNTIF(Raw!TO73:TT73,6)=0),Raw!TM73&lt;&gt;4)),"",1)))</f>
        <v/>
      </c>
      <c r="BB73" t="str">
        <f>IF(A73=0,"",IF(COUNTA(Raw!TU73:UI73)=0,"",IF(AND(OR(AND(Raw!TU73=4,COUNTIF(Raw!UC73:UI73,1)=0),Raw!TU73&lt;&gt;4),OR(AND(Raw!TV73=4,COUNTIF(Raw!UC73:UI73,2)=0),Raw!TV73&lt;&gt;4),OR(AND(Raw!TW73=4,COUNTIF(Raw!UC73:UI73,3)=0),Raw!TW73&lt;&gt;4),OR(AND(Raw!TX73=4,COUNTIF(Raw!UC73:UI73,4)=0),Raw!TX73&lt;&gt;4),OR(AND(Raw!TY73=4,COUNTIF(Raw!UC73:UI73,5)=0),Raw!TY73&lt;&gt;4),OR(AND(Raw!TZ73=4,COUNTIF(Raw!UC73:UI73,6)=0),Raw!TZ73&lt;&gt;4),OR(AND(Raw!UA73=4,COUNTIF(Raw!UC73:UI73,7)=0),Raw!UA73&lt;&gt;4)),"",1)))</f>
        <v/>
      </c>
      <c r="BC73" t="str">
        <f>IF(A73=0,"",IF(COUNTA(Raw!UJ73:UV73)=0,"",IF(AND(OR(AND(Raw!UJ73=4,COUNTIF(Raw!UQ73:UV73,1)=0),Raw!UJ73&lt;&gt;4),OR(AND(Raw!UK73=4,COUNTIF(Raw!UQ73:UV73,2)=0),Raw!UK73&lt;&gt;4),OR(AND(Raw!UL73=4,COUNTIF(Raw!UQ73:UV73,3)=0),Raw!UL73&lt;&gt;4),OR(AND(Raw!UM73=4,COUNTIF(Raw!UQ73:UV73,4)=0),Raw!UM73&lt;&gt;4),OR(AND(Raw!UN73=4,COUNTIF(Raw!UQ73:UV73,5)=0),Raw!UN73&lt;&gt;4),OR(AND(Raw!UO73=4,COUNTIF(Raw!UQ73:UV73,6)=0),Raw!UO73&lt;&gt;4)),"",1)))</f>
        <v/>
      </c>
      <c r="BD73" t="str">
        <f>IF(A73=0,"",IF(COUNTA(Raw!UW73:VG73)=0,"",IF(AND(OR(AND(Raw!UW73=4,COUNTIF(Raw!VC73:VG73,1)=0),Raw!UW73&lt;&gt;4),OR(AND(Raw!UX73=4,COUNTIF(Raw!VC73:VG73,2)=0),Raw!UX73&lt;&gt;4),OR(AND(Raw!UY73=4,COUNTIF(Raw!VC73:VG73,3)=0),Raw!UY73&lt;&gt;4),OR(AND(Raw!UZ73=4,COUNTIF(Raw!VC73:VG73,4)=0),Raw!UZ73&lt;&gt;4),OR(AND(Raw!VA73=4,COUNTIF(Raw!VC73:VG73,5)=0),Raw!VA73&lt;&gt;4)),"",1)))</f>
        <v/>
      </c>
      <c r="BE73" t="str">
        <f>IF(A73=0,"",IF(COUNTA(Raw!VH73:VP73)=0,"",
IF(AND(
OR(AND(Raw!VH73=4,COUNTIF(Raw!VM73:VP73,1)=0),Raw!VH73&lt;&gt;4),
OR(AND(Raw!VI73=4,COUNTIF(Raw!VM73:VP73,2)=0),Raw!VI73&lt;&gt;4),
OR(AND(Raw!VJ73=4,COUNTIF(Raw!VM73:VP73,3)=0),Raw!VJ73&lt;&gt;4),
OR(AND(Raw!VK73=4,COUNTIF(Raw!VM73:VP73,4)=0),Raw!VK73&lt;&gt;4)
),"",1)))</f>
        <v/>
      </c>
      <c r="BF73" t="str">
        <f>IF(A73=0,"",IF(COUNTA(Raw!VQ73:WK73)=0,"",
IF(AND(
OR(AND(Raw!VQ73=4,COUNTIF(Raw!WB73:WK73,1)=0),Raw!VQ73&lt;&gt;4),
OR(AND(Raw!VR73=4,COUNTIF(Raw!WB73:WK73,2)=0),Raw!VR73&lt;&gt;4),
OR(AND(Raw!VS73=4,COUNTIF(Raw!WB73:WK73,3)=0),Raw!VS73&lt;&gt;4),
OR(AND(Raw!VT73=4,COUNTIF(Raw!WB73:WK73,4)=0),Raw!VT73&lt;&gt;4),
OR(AND(Raw!VU73=4,COUNTIF(Raw!WB73:WK73,5)=0),Raw!VU73&lt;&gt;4),
OR(AND(Raw!VV73=4,COUNTIF(Raw!WB73:WK73,6)=0),Raw!VV73&lt;&gt;4),
OR(AND(Raw!VW73=4,COUNTIF(Raw!WB73:WK73,7)=0),Raw!VW73&lt;&gt;4),
OR(AND(Raw!VX73=4,COUNTIF(Raw!WB73:WK73,8)=0),Raw!VX73&lt;&gt;4),
OR(AND(Raw!VY73=4,COUNTIF(Raw!WB73:WK73,9)=0),Raw!VX73&lt;&gt;4),
OR(AND(Raw!VZ73=4,COUNTIF(Raw!WB73:WK73,10)=0),Raw!VZ73&lt;&gt;4)
),"",1)))</f>
        <v/>
      </c>
      <c r="BG73" t="str">
        <f>IF(A73=0,"",IF(COUNTA(Raw!WL73:XB73)=0,"",
IF(AND(
OR(AND(Raw!WL73=4,COUNTIF(Raw!WU73:XB73,1)=0),Raw!WL73&lt;&gt;4),
OR(AND(Raw!WM73=4,COUNTIF(Raw!WU73:XB73,2)=0),Raw!WM73&lt;&gt;4),
OR(AND(Raw!WN73=4,COUNTIF(Raw!WU73:XB73,3)=0),Raw!WN73&lt;&gt;4),
OR(AND(Raw!WO73=4,COUNTIF(Raw!WU73:XB73,4)=0),Raw!WO73&lt;&gt;4),
OR(AND(Raw!WP73=4,COUNTIF(Raw!WU73:XB73,5)=0),Raw!WP73&lt;&gt;4),
OR(AND(Raw!WQ73=4,COUNTIF(Raw!WU73:XB73,6)=0),Raw!WQ73&lt;&gt;4),
OR(AND(Raw!WR73=4,COUNTIF(Raw!WU73:XB73,7)=0),Raw!WR73&lt;&gt;4),
OR(AND(Raw!WS73=4,COUNTIF(Raw!WU73:XB73,8)=0),Raw!WS73&lt;&gt;4)
),"",1)))</f>
        <v/>
      </c>
      <c r="BH73" t="str">
        <f>IF(A73=0,"",IF(COUNTA(Raw!XC73:XK73)=0,"",
IF(AND(
OR(AND(Raw!XC73=4,COUNTIF(Raw!XH73:XK73,1)=0),Raw!XC73&lt;&gt;4),
OR(AND(Raw!XD73=4,COUNTIF(Raw!XH73:XK73,2)=0),Raw!XD73&lt;&gt;4),
OR(AND(Raw!XE73=4,COUNTIF(Raw!XH73:XK73,3)=0),Raw!XE73&lt;&gt;4),
OR(AND(Raw!XF73=4,COUNTIF(Raw!XH73:XK73,4)=0),Raw!XF73&lt;&gt;4)
),"",1)))</f>
        <v/>
      </c>
      <c r="BI73" t="str">
        <f>IF(A73=0,"",IF(COUNTA(Raw!XL73:XT73)=0,"",
IF(AND(
OR(AND(Raw!XL73=4,COUNTIF(Raw!XQ73:XT73,1)=0),Raw!XL73&lt;&gt;4),
OR(AND(Raw!XM73=4,COUNTIF(Raw!XQ73:XT73,2)=0),Raw!XM73&lt;&gt;4),
OR(AND(Raw!XN73=4,COUNTIF(Raw!XQ73:XT73,3)=0),Raw!XN73&lt;&gt;4),
OR(AND(Raw!XO73=4,COUNTIF(Raw!XQ73:XT73,4)=0),Raw!XO73&lt;&gt;4)
),"",1)))</f>
        <v/>
      </c>
      <c r="BJ73" t="str">
        <f>IF(A73=0,"",IF(COUNTA(Raw!XU73:YI73)=0,"",
IF(AND(
OR(AND(Raw!XU73=4,COUNTIF(Raw!YC73:YI73,1)=0),Raw!XU73&lt;&gt;4),
OR(AND(Raw!XV73=4,COUNTIF(Raw!YC73:YI73,2)=0),Raw!XV73&lt;&gt;4),
OR(AND(Raw!XW73=4,COUNTIF(Raw!YC73:YI73,3)=0),Raw!XW73&lt;&gt;4),
OR(AND(Raw!XX73=4,COUNTIF(Raw!YC73:YI73,4)=0),Raw!XX73&lt;&gt;4),
OR(AND(Raw!XY73=4,COUNTIF(Raw!YC73:YI73,5)=0),Raw!XY73&lt;&gt;4),
OR(AND(Raw!XZ73=4,COUNTIF(Raw!YC73:YI73,6)=0),Raw!XZ73&lt;&gt;4),
OR(AND(Raw!YA73=4,COUNTIF(Raw!YC73:YI73,7)=0),Raw!YA73&lt;&gt;4)
),"",1)))</f>
        <v/>
      </c>
      <c r="BK73" t="str">
        <f>IF(A73=0,"",IF(COUNTA(Raw!YJ73:YR73)=0,"",
IF(AND(
OR(AND(Raw!YJ73=4,COUNTIF(Raw!YO73:YR73,1)=0),Raw!YJ73&lt;&gt;4),
OR(AND(Raw!YK73=4,COUNTIF(Raw!YO73:YR73,2)=0),Raw!YK73&lt;&gt;4),
OR(AND(Raw!YL73=4,COUNTIF(Raw!YO73:YR73,3)=0),Raw!YL73&lt;&gt;4),
OR(AND(Raw!YM73=4,COUNTIF(Raw!YO73:YR73,4)=0),Raw!YM73&lt;&gt;4)
),"",1)))</f>
        <v/>
      </c>
      <c r="BL73" t="str">
        <f>IF(A73=0,"",IF(COUNTA(Raw!YS73:YU73)=0,"",IF(AND(Raw!YS73=4,ISBLANK(Raw!YU73)),"",IF(AND(Raw!YS73&lt;&gt;4,ISBLANK(Raw!YU73)=FALSE),"",1))))</f>
        <v/>
      </c>
    </row>
    <row r="74" spans="1:64">
      <c r="A74" s="20">
        <f>Raw!A74</f>
        <v>0</v>
      </c>
      <c r="B74" s="19" t="str">
        <f>IF(A74=0,"",IF(AND(Raw!AC74=1,COUNTA(Raw!AR74:IC74)&gt;0,COUNTA(Raw!ID74:YU74)=0),"",IF(AND(Raw!AC74=2,COUNTA(Raw!AR74:IC74)=0,COUNTA(Raw!ID74:MV74)&gt;0,COUNTA(Raw!MW74:YU74)=0),"",IF(AND(Raw!AC74=3,COUNTA(Raw!AP74:MV74)=0,COUNTA(Raw!MW74:YU74)&gt;0),"",1))))</f>
        <v/>
      </c>
      <c r="C74" s="19" t="str">
        <f>IF(A74=0,"",IF(AND(Raw!AK74=1,ISBLANK(Raw!AM74)=FALSE,ISBLANK(Raw!AO74)),"",IF(AND(Raw!AK74=2,ISBLANK(Raw!AM74),ISBLANK(Raw!AO74)=FALSE),"",1)))</f>
        <v/>
      </c>
      <c r="D74" s="19" t="str">
        <f>IF(A74=0,"",IF(COUNTA(Raw!AS74:AZ74)=0,"",IF(AND(Raw!AS74+Raw!AT74=100,Raw!AU74+Raw!AV74=100,Raw!AW74+Raw!AX74=100,Raw!AY74+Raw!AZ74=100),"",1)))</f>
        <v/>
      </c>
      <c r="E74" s="19" t="str">
        <f>IF(A74=0,"",IF(ISBLANK(Raw!AQ74),"",IF(Raw!AQ74=1,"",1)))</f>
        <v/>
      </c>
      <c r="F74" s="19" t="str">
        <f>IF(A74=0,"",IF(ISBLANK(Raw!AR74),"",IF(AND(Raw!AR74&gt;=0,Raw!AR74&lt;=100),"",1)))</f>
        <v/>
      </c>
      <c r="G74" s="19" t="str">
        <f>IF(A74=0,"",IF(AND(ISBLANK(Raw!BA74),ISBLANK(Raw!AS74)),"",IF(AND(Raw!AS74&gt;0,ISBLANK(Raw!BA74)=FALSE),"",1)))</f>
        <v/>
      </c>
      <c r="H74" s="19" t="str">
        <f>IF(A74=0,"",IF(COUNTA(Raw!BA74:BH74)=0,"",IF(AND(Raw!BA74=0,COUNTA(Raw!BB74:BH74)=0),"",IF(AND(Raw!BA74&gt;0,COUNTA(Raw!BB74:BH74)&gt;0),"",1))))</f>
        <v/>
      </c>
      <c r="I74" s="19" t="str">
        <f>IF(A74=0,"",IF(AND(ISBLANK(Raw!BI74),ISBLANK(Raw!BJ74)),"",IF(AND(Raw!BI74=1,ISBLANK(Raw!BJ74)=FALSE),"",IF(AND(Raw!BI74=2,ISBLANK(Raw!BJ74)),"",1))))</f>
        <v/>
      </c>
      <c r="J74" s="19" t="str">
        <f>IF(A74=0,"",IF(AND(ISBLANK(Raw!AT74),COUNTBLANK(Raw!BK74:BQ74)),"",IF(AND(Raw!AT74&gt;0,COUNTA(Raw!BK74:BQ74)&gt;0),"",IF(AND(Raw!AT74=0,COUNTA(Raw!BK74:BQ74)=0),"",1))))</f>
        <v/>
      </c>
      <c r="K74" s="19" t="str">
        <f>IF(A74=0,"",IF(AND(ISBLANK(Raw!AS74),COUNTA(Raw!BR74:BX74)=0),"",IF(AND(Raw!AS74&gt;0,COUNTA(Raw!BR74:BX74)&gt;0),"",IF(AND(Raw!AS74=0,COUNTA(Raw!BR74:BX74)=0),"",1))))</f>
        <v/>
      </c>
      <c r="L74" s="19" t="str">
        <f>IF(A74=0,"",IF(AND(COUNTA(Raw!BK74:BX74)=0,COUNTA(Raw!BY74:CH74)=0),"",IF(AND(COUNTIF(Raw!BK74:BX74,1)&gt;0,COUNTA(Raw!BY74:CH74)&gt;0),"",IF(AND(COUNTIF(Raw!BK74:BX74,1)=0,COUNTA(Raw!BY74:CH74)=0),"",1))))</f>
        <v/>
      </c>
      <c r="M74" s="19" t="str">
        <f>IF(A74=0,"",IF(AND(COUNTA(Raw!BK74:BX74)=0,COUNTA(Raw!CI74:CR74)),"",IF(AND(COUNTIF(Raw!BK74:BX74,3)&gt;0,COUNTA(Raw!CI74:CR74)&gt;0),"",IF(AND(COUNTIF(Raw!BK74:BX74,3)=0,COUNTA(Raw!CI74:CR74)=0),"",1))))</f>
        <v/>
      </c>
      <c r="N74" s="19" t="str">
        <f>IF(A74=0,"",IF(COUNTA(Raw!CS74:DF74)=0,"",IF(AND(COUNTIF(Raw!CS74:CV74,1)=1,COUNTA(Raw!CW74:DA74)&gt;0,COUNTA(Raw!DB74:DF74)=0),"",IF(AND(COUNTIF(Raw!CS74:CV74,2)=1,COUNTA(Raw!CW74:DA74)=0,COUNTA(Raw!DB74:DF74)&gt;0),"",IF(AND(COUNTA(Raw!CS74:CV74)&gt;0,COUNTA(Raw!CW74:DF74)=0),"",1)))))</f>
        <v/>
      </c>
      <c r="O74" s="19" t="str">
        <f>IF(A74=0,"",IF(COUNTA(Raw!DG74:DP74)=0,"",IF(AND(COUNTIF(Raw!BK74:BQ74,1)&gt;0,OR(COUNTIF(Raw!DG74:DP74,1)=1,COUNTIF(Raw!DG74:DP74,2)=1,COUNTIF(Raw!DG74:DP74,3)=1)),"",IF(AND(COUNTIF(Raw!BK74:BQ74,1)=0,AND(COUNTIF(Raw!DG74:DP74,1)=0,COUNTIF(Raw!DG74:DP74,2)=0,COUNTIF(Raw!DG74:DP74,3)=0)),"",1))))</f>
        <v/>
      </c>
      <c r="P74" s="19" t="str">
        <f>IF(A74=0,"",IF(COUNTA(Raw!DG74:DR74)=0,"",IF(AND(COUNTIF(Raw!DG74:DP74,4)=1,ISBLANK(Raw!DQ74)=FALSE,ISBLANK(Raw!DR74)),"",IF(AND(COUNTIF(Raw!DG74:DP74,7)=1,ISBLANK(Raw!DQ74),ISBLANK(Raw!DR74)=FALSE),"",IF(AND(COUNTA(Raw!DG74:DP74)&gt;0,COUNTIF(Raw!DG74:DP74,4)=0,COUNTIF(Raw!DG74:DP74,7)=0,COUNTA(Raw!DQ74:DR74)=0),"",1)))))</f>
        <v/>
      </c>
      <c r="Q74" s="19" t="str">
        <f>IF(A74=0,"",IF(AND(COUNTA(Raw!DS74:DU74)=0,COUNTA(Raw!BK74:BQ74)=0),"",IF(AND(COUNTIF(Raw!BK74:BQ74,1)&gt;0,COUNTA(Raw!DS74:DU74)&gt;0),"",IF(AND(COUNTIF(Raw!BK74:BQ74,1)=0,COUNTA(Raw!DS74:DU74)=0),"",1))))</f>
        <v/>
      </c>
      <c r="R74" s="19" t="str">
        <f>IF(A74=0,"",IF(AND(ISBLANK(Raw!AT74),ISBLANK(Raw!EJ74)),"",IF(AND(Raw!AT74&gt;0,ISBLANK(Raw!EJ74)=FALSE,Raw!EJ74&gt;=0,Raw!EJ74&lt;=7),"",IF(AND(Raw!AT74=0,ISBLANK(Raw!EJ74)),"",1))))</f>
        <v/>
      </c>
      <c r="S74" t="str">
        <f>IF(A74=0,"",IF(AND(ISBLANK(Raw!AS74),ISBLANK(Raw!EK74)),"",IF(AND(Raw!AS74&gt;0,ISBLANK(Raw!EK74)=FALSE),"",IF(AND(Raw!AS74=0,ISBLANK(Raw!EK74)),"",1))))</f>
        <v/>
      </c>
      <c r="T74" s="19" t="str">
        <f>IF(A74=0,"",IF(AND(ISBLANK(Raw!AT74),COUNTA(Raw!EL74:EQ74)=0),"",IF(AND(Raw!AT74&gt;0,COUNTA(Raw!EL74:EQ74)&gt;0),"",IF(AND(Raw!AT74=0,COUNTA(Raw!EL74:EQ74)=0),"",1))))</f>
        <v/>
      </c>
      <c r="U74" t="str">
        <f>IF(A74=0,"",IF(AND(ISBLANK(Raw!AT74),COUNTA(Raw!ER74:EU74)=0),"",IF(AND(Raw!AT74&gt;0,COUNTA(Raw!ER74:EU74)&gt;0),"",IF(AND(Raw!AT74=0,COUNTA(Raw!ER74:EU74)=0),"",1))))</f>
        <v/>
      </c>
      <c r="V74" t="str">
        <f>IF(A74=0,"",IF(AND(ISBLANK(Raw!AS74),COUNTA(Raw!EV74:FA74)=0),"",IF(AND(Raw!AS74&gt;0,COUNTA(Raw!EV74:FA74)&gt;0),"",IF(AND(Raw!AS74=0,COUNTA(Raw!EV74:FA74)=0),"",1))))</f>
        <v/>
      </c>
      <c r="W74" t="str">
        <f>IF(A74=0,"",IF(AND(ISBLANK(Raw!AS74),COUNTA(Raw!FB74:FE74)=0),"",IF(AND(Raw!AS74&gt;0,COUNTA(Raw!FB74:FE74)&gt;0),"",IF(AND(Raw!AS74=0,COUNTA(Raw!FB74:FE74)=0),"",1))))</f>
        <v/>
      </c>
      <c r="X74" t="str">
        <f>IF(A74=0,"",IF(AND(ISBLANK(Raw!AT74),COUNTA(Raw!FF74:FI74)=0),"",IF(AND(Raw!AT74&gt;0,COUNTA(Raw!FF74:FI74)&gt;0),"",IF(AND(Raw!AT74=0,COUNTA(Raw!FF74:FI74)=0),"",1))))</f>
        <v/>
      </c>
      <c r="Y74" t="str">
        <f>IF(A74=0,"",IF(AND(ISBLANK(Raw!AS74),COUNTA(Raw!FJ74:FM74)=0),"",IF(AND(Raw!AS74&gt;0,COUNTA(Raw!FJ74:FM74)&gt;0),"",IF(AND(Raw!AS74=0,COUNTA(Raw!FJ74:FM74)=0),"",1))))</f>
        <v/>
      </c>
      <c r="Z74" t="str">
        <f>IF(A74=0,"",IF(AND(COUNTA(Raw!FN74:FT74)=0,ISBLANK(Raw!FU74)),"",IF(AND(COUNTIF(Raw!FN74:FT74,1)&gt;0,ISBLANK(Raw!FU74)=FALSE),"",IF(AND(COUNTIF(Raw!FN74:FT74,1)=0,ISBLANK(Raw!FU74)),"",1))))</f>
        <v/>
      </c>
      <c r="AA74" s="19" t="str">
        <f>IF(A74=0,"",IF(AND(ISBLANK(Raw!BI74),COUNTA(Raw!FV74:GH74)=0),"",IF(AND(Raw!BI74&lt;&gt;1,COUNTIF(Raw!FV74:GH74,6)=0),"",IF(Raw!BI74=1,"",1))))</f>
        <v/>
      </c>
      <c r="AB74" t="str">
        <f>IF(A74=0,"",IF(AND(ISBLANK(Raw!GI74),COUNTA(Raw!GJ74:GQ74)=0),"",IF(AND(Raw!GI74=1,COUNTA(Raw!GJ74:GQ74)&gt;0),"",IF(AND(Raw!GI74=2,COUNTA(Raw!GJ74:GQ74)=0),"",1))))</f>
        <v/>
      </c>
      <c r="AC74" s="19" t="str">
        <f>IF(A74=0,"",IF(AND(COUNTA(Raw!GY74:HF74)=0,ISBLANK(Raw!HG74)),"",IF(AND(OR(COUNTIF(Raw!GY74:HE74,1)&gt;0,COUNTIF(Raw!GY74:HE74,2)&gt;0),ISBLANK(Raw!HG74)=FALSE),"",IF(AND(COUNTA(Raw!GY74:HF74)&gt;0,ISBLANK(Raw!HG74),COUNTIF(Raw!GY74:HE74,1)=0,COUNTIF(Raw!GY74:HE74,2)=0),"",1))))</f>
        <v/>
      </c>
      <c r="AD74" s="19" t="str">
        <f>IF(A74=0,"",IF(COUNTA(Raw!HU74:IB74)=0,"",IF(AND(Raw!AK74&lt;&gt;2,COUNTIF(Raw!HU74:IA74,2)=0,COUNTIF(Raw!HU74:IA74,3)=0),"",IF(Raw!AK74=2,"",1))))</f>
        <v/>
      </c>
      <c r="AE74" s="19" t="str">
        <f>IF(A74=0,"",IF(AND(Raw!AK74=2,ISBLANK(Raw!IC74)=FALSE),"",IF(AND(Raw!AK74&lt;&gt;2,ISBLANK(Raw!IC74)),"",1)))</f>
        <v/>
      </c>
      <c r="AF74" s="19" t="str">
        <f>IF(A74=0,"",IF(COUNTA(Raw!ID74:IF74)=0,"",IF(AND(MATCH(2023-Raw!ID74,Code!$A$3:$A$12,1)=Raw!IF74,2023-Raw!ID74=Raw!IE74),"",1)))</f>
        <v/>
      </c>
      <c r="AG74" s="19" t="str">
        <f>IF(A74=0,"",IF(COUNTA(Raw!IG74:II74)=0,"",IF(AND(Raw!IG74=4,ISBLANK(Raw!II74)=FALSE),"",IF(AND(Raw!IG74&lt;&gt;4,ISBLANK(Raw!II74)),"",1))))</f>
        <v/>
      </c>
      <c r="AH74" s="19" t="str">
        <f>IF(A74=0,"",IF(COUNTA(Raw!IJ74:IM74)=0,"",IF(AND(Raw!IJ74=1,ISBLANK(Raw!IK74)=FALSE),"",IF(AND(Raw!IJ74=2,COUNTA(Raw!IK74:IM74)&gt;0),"",1))))</f>
        <v/>
      </c>
      <c r="AI74" s="19" t="str">
        <f>IF(A74=0,"",IF(COUNTA(Raw!IK74:IM74)=0,"",IF(AND(Raw!IK74=1,ISBLANK(Raw!IL74)=FALSE),"",IF(AND(Raw!IK74=2,COUNTA(Raw!IL74:IM74)=0),"",1))))</f>
        <v/>
      </c>
      <c r="AJ74" s="19" t="str">
        <f>IF(A74=0,"",IF(COUNTA(Raw!JD74:JJ74)=0,"",IF(AND(Raw!JD74&gt;600,COUNTA(Raw!JE74:JI74)&gt;0),"",IF(AND(Raw!JD74&lt;=600,COUNTA(Raw!JE74:JJ74)=0),"",1))))</f>
        <v/>
      </c>
      <c r="AK74" s="19" t="str">
        <f>IF(A74=0,"",IF(COUNTA(Raw!JK74:KA74)=0,"",IF(AND(Raw!JK74=1,COUNTA(Raw!JM74:JV74)&gt;0),"",IF(AND(Raw!JK74=3,COUNTA(Raw!JM74:JV74)&gt;0,COUNTA(Raw!JW74:KA74)=0),"",IF(AND(ISBLANK(Raw!JK74)=FALSE,Raw!JK74&lt;&gt;1,Raw!JK74&lt;&gt;3,COUNTA(Raw!JM74:KA74)=0),"",1)))))</f>
        <v/>
      </c>
      <c r="AL74" s="19" t="str">
        <f>IF(A74=0,"",IF(COUNTA(Raw!JW74:KA74)=0,"",IF(AND(COUNTIF(Raw!JW74:JZ74,4)=0,COUNTA(Raw!JW74:JZ74)&gt;0,ISBLANK(Raw!KA74)=FALSE),"",IF(AND(COUNTIF(Raw!JW74:KA74,4)&gt;0,ISBLANK(Raw!KA74)),"",1))))</f>
        <v/>
      </c>
      <c r="AM74" s="19" t="str">
        <f>IF(A74=0,"",IF(COUNTA(Raw!KT74:KU74)=0,"",IF(AND(Raw!KT74=1,ISBLANK(Raw!KU74)=FALSE),"",IF(AND(Raw!KT74=2,ISBLANK(Raw!KU74)),"",1))))</f>
        <v/>
      </c>
      <c r="AN74" s="19" t="str">
        <f>IF(A74=0,"",IF(COUNTA(Raw!KX74:LF74)=0,"",IF(AND(COUNTIF(Raw!KX74:LB74,5)=1,COUNTA(Raw!KX74:LB74)=1,COUNTA(Raw!LC74:LF74)=0),"",IF(AND(COUNTIF(Raw!KX74:LB74,5)=0,COUNTA(Raw!KX74:LB74)&gt;0,COUNTA(Raw!LC74:LF74)&gt;0),"",1))))</f>
        <v/>
      </c>
      <c r="AO74" s="19" t="str">
        <f>IF(A74=0,"",IF(COUNTA(Raw!LM74:LU74)=0,"",IF(AND(Raw!LM74=1,ISBLANK(Raw!LN74)=FALSE,COUNTA(Raw!LO74:LU74)&gt;0),"",IF(AND(Raw!LM74=2,COUNTA(Raw!LN74:LU74)=0),"",1))))</f>
        <v/>
      </c>
      <c r="AP74" s="19" t="str">
        <f>IF(A74=0,"",IF(COUNTA(Raw!MY74:OG74)=0,"",IF(AND(Raw!MY74=2,COUNTA(Raw!MZ74:OG74)=0),"",IF(AND(Raw!MY74=1,COUNTA(Raw!MZ74:OG74)&gt;0),"",1))))</f>
        <v/>
      </c>
      <c r="AQ74" s="19" t="str">
        <f>IF(A74=0,"",IF(COUNTA(Raw!NC74:NW74)=0,"",IF(AND(COUNTIF(Raw!NC74:NG74,3)&gt;0,COUNTA(Raw!NH74:NQ74)&gt;0),"",IF(AND(COUNTA(Raw!NC74:NG74)&gt;0,COUNTIF(Raw!NC74:NG74,3)=0,COUNTA(Raw!NH74:NW74)=0),"",1))))</f>
        <v/>
      </c>
      <c r="AR74" s="19" t="str">
        <f>IF(A74=0,"",IF(COUNTA(Raw!NH74:NW74)=0,"",IF(AND(COUNTIF(Raw!NH74:NQ74,10)&gt;0,COUNTA(Raw!NR74:NW74)&gt;0),"",IF(AND(COUNTA(Raw!NH74:NQ74)&gt;0,COUNTIF(Raw!NH74:NQ74,10)=0,COUNTA(Raw!NR74:NY74)=0),"",1))))</f>
        <v/>
      </c>
      <c r="AS74" s="19" t="str">
        <f>IF(A74=0,"",IF(COUNTA(Raw!NY74:OG74)=0,"",IF(AND(Raw!NY74=1,COUNTA(Raw!NZ74:OG74)&gt;0),"",IF(AND(Raw!NY74=2,COUNTA(Raw!NZ74:OG74)=0),"",1))))</f>
        <v/>
      </c>
      <c r="AT74" s="19" t="str">
        <f>IF(A74=0,"",IF(COUNTA(Raw!OH74:OY74)=0,"",IF(AND(Raw!OH74=1,COUNTA(Raw!OI74:OY74)&gt;0),"",IF(AND(Raw!OH74=2,COUNTA(Raw!OI74:OY74)=0),"",1))))</f>
        <v/>
      </c>
      <c r="AU74" s="19" t="str">
        <f>IF(A74=0,"",IF(COUNTA(Raw!PR74:QB74)=0,"",
IF(AND(OR(AND(COUNTIF(Raw!PR74:QB74,1)=1,COUNTA(Raw!QI74:QY74)&gt;0),AND(COUNTIF(Raw!PR74:QB74,1)=0,COUNTA(Raw!QI74:QY74)=0)),OR(AND(COUNTIF(Raw!PR74:QB74,2)=1,COUNTA(Raw!QZ74:RP74)&gt;0),AND(COUNTIF(Raw!PR74:QB74,2)=0,COUNTA(Raw!QZ74:RP74)=0)),OR(AND(COUNTIF(Raw!PR74:QB74,3)=1,COUNTA(Raw!RQ74:SG74)&gt;0),AND(COUNTIF(Raw!PR74:QB74,3)=0,COUNTA(Raw!RQ74:SG74)=0)),OR(AND(COUNTIF(Raw!PR74:QB74,4)=1,COUNTA(Raw!SH74:ST74)&gt;0),AND(COUNTIF(Raw!PR74:QB74,4)=0,COUNTA(Raw!SH74:ST74)=0)),OR(AND(COUNTIF(Raw!PR74:QB74,5)=1,COUNTA(Raw!SU74:TG74)&gt;0),AND(COUNTIF(Raw!PR74:QB74,5)=0,COUNTA(Raw!SU74:TG74)=0)),OR(AND(COUNTIF(Raw!PR74:QB74,6)=1,COUNTA(Raw!TH74:TT74)&gt;0),AND(COUNTIF(Raw!PR74:QB74,6)=0,COUNTA(Raw!TH74:TT74)=0)),OR(AND(COUNTIF(Raw!PR74:QB74,7)=1,COUNTA(Raw!TU74:UI74)&gt;0),AND(COUNTIF(Raw!PR74:QB74,7)=0,COUNTA(Raw!TU74:UI74)=0)),OR(AND(COUNTIF(Raw!PR74:QB74,8)=1,COUNTA(Raw!UJ74:UV74)&gt;0),AND(COUNTIF(Raw!PR74:QB74,8)=0,COUNTA(Raw!UJ74:UV74)=0)),OR(AND(COUNTIF(Raw!PR74:QB74,9)=1,COUNTA(Raw!UW74:VG74)&gt;0),AND(COUNTIF(Raw!PR74:QB74,9)=0,COUNTA(Raw!UW74:VG74)=0)),OR(AND(COUNTIF(Raw!PR74:QB74,10)=1,COUNTA(Raw!VH74:VP74)&gt;0),AND(COUNTIF(Raw!PR74:QB74,10)=0,COUNTA(Raw!VH74:VP74)=0)),OR(AND(COUNTIF(Raw!PR74:QB74,11)=1,COUNTA(Raw!VQ74:WK74)&gt;0),AND(COUNTIF(Raw!PR74:QB74,11)=0,COUNTA(Raw!VQ74:WK74)=0))),"",1)))</f>
        <v/>
      </c>
      <c r="AV74" s="19" t="str">
        <f>IF(A74=0,"",IF(COUNTA(Raw!QI74:QY74)=0,"",IF(AND(OR(AND(Raw!QI74=4,COUNTIF(Raw!QR74:QY74,1)=0),Raw!QI74&lt;&gt;4),OR(AND(Raw!QJ74=4,COUNTIF(Raw!QR74:QY74,2)=0),Raw!QJ74&lt;&gt;4),OR(AND(Raw!QK74=4,COUNTIF(Raw!QR74:QY74,3)=0),Raw!QK74&lt;&gt;4),OR(AND(Raw!QL74=4,COUNTIF(Raw!QR74:QY74,4)=0),Raw!QL74&lt;&gt;4),OR(AND(Raw!QM74=4,COUNTIF(Raw!QR74:QY74,5)=0),Raw!QM74&lt;&gt;4),OR(AND(Raw!QN74=4,COUNTIF(Raw!QR74:QY74,6)=0),Raw!QN74&lt;&gt;4),OR(AND(Raw!QO74=4,COUNTIF(Raw!QR74:QY74,7)=0),Raw!QO74&lt;&gt;4),OR(AND(Raw!QP74=4,COUNTIF(Raw!QR74:QY74,8)=0),Raw!QP74&lt;&gt;4)),"",1)))</f>
        <v/>
      </c>
      <c r="AW74" t="str">
        <f>IF(A74=0,"",IF(COUNTA(Raw!QZ74:RP74)=0,"",IF(AND(OR(AND(Raw!QZ74=4,COUNTIF(Raw!RI74:RP74,1)=0),Raw!QZ74&lt;&gt;4),OR(AND(Raw!RA74=4,COUNTIF(Raw!RI74:RP74,2)=0),Raw!RA74&lt;&gt;4),OR(AND(Raw!RB74=4,COUNTIF(Raw!RI74:RP74,3)=0),Raw!RB74&lt;&gt;4),OR(AND(Raw!RC74=4,COUNTIF(Raw!RI74:RP74,4)=0),Raw!RC74&lt;&gt;4),OR(AND(Raw!RD74=4,COUNTIF(Raw!RI74:RP74,5)=0),Raw!RD74&lt;&gt;4),OR(AND(Raw!RE74=4,COUNTIF(Raw!RI74:RP74,6)=0),Raw!RE74&lt;&gt;4),OR(AND(Raw!RF74=4,COUNTIF(Raw!RI74:RP74,7)=0),Raw!RF74&lt;&gt;4),OR(AND(Raw!RG74=4,COUNTIF(Raw!RI74:RP74,8)=0),Raw!RG74&lt;&gt;4)),"",1)))</f>
        <v/>
      </c>
      <c r="AX74" t="str">
        <f>IF(A74=0,"",IF(COUNTA(Raw!RQ74:SG74)=0,"",IF(AND(OR(AND(Raw!RQ74=4,COUNTIF(Raw!RZ74:SG74,1)=0),Raw!RQ74&lt;&gt;4),OR(AND(Raw!RR74=4,COUNTIF(Raw!RZ74:SG74,2)=0),Raw!RR74&lt;&gt;4),OR(AND(Raw!RS74=4,COUNTIF(Raw!RZ74:SG74,3)=0),Raw!RS74&lt;&gt;4),OR(AND(Raw!RT74=4,COUNTIF(Raw!RZ74:SG74,4)=0),Raw!RT74&lt;&gt;4),OR(AND(Raw!RU74=4,COUNTIF(Raw!RZ74:SG74,5)=0),Raw!RU74&lt;&gt;4),OR(AND(Raw!RV74=4,COUNTIF(Raw!RZ74:SG74,6)=0),Raw!RV74&lt;&gt;4),OR(AND(Raw!RW74=4,COUNTIF(Raw!RZ74:SG74,7)=0),Raw!RW74&lt;&gt;4),OR(AND(Raw!RX74=4,COUNTIF(Raw!RZ74:SG74,8)=0),Raw!RX74&lt;&gt;4)),"",1)))</f>
        <v/>
      </c>
      <c r="AY74" t="str">
        <f>IF(A74=0,"",IF(COUNTA(Raw!SH74:ST74)=0,"",IF(AND(OR(AND(Raw!SH74=4,COUNTIF(Raw!SO74:ST74,1)=0),Raw!SH74&lt;&gt;4),OR(AND(Raw!SI74=4,COUNTIF(Raw!SO74:ST74,2)=0),Raw!SI74&lt;&gt;4),OR(AND(Raw!SJ74=4,COUNTIF(Raw!SO74:ST74,3)=0),Raw!SJ74&lt;&gt;4),OR(AND(Raw!SK74=4,COUNTIF(Raw!SO74:ST74,4)=0),Raw!SK74&lt;&gt;4),OR(AND(Raw!SL74=4,COUNTIF(Raw!SO74:ST74,5)=0),Raw!SL74&lt;&gt;4),OR(AND(Raw!SM74=4,COUNTIF(Raw!SO74:ST74,6)=0),Raw!SM74&lt;&gt;4)),"",1)))</f>
        <v/>
      </c>
      <c r="AZ74" t="str">
        <f>IF(A74=0,"",IF(COUNTA(Raw!SU74:TG74)=0,"",IF(AND(OR(AND(Raw!SU74=4,COUNTIF(Raw!TB74:TG74,1)=0),Raw!SU74&lt;&gt;4),OR(AND(Raw!SV74=4,COUNTIF(Raw!TB74:TG74,2)=0),Raw!SV74&lt;&gt;4),OR(AND(Raw!SW74=4,COUNTIF(Raw!TB74:TG74,3)=0),Raw!SW74&lt;&gt;4),OR(AND(Raw!SX74=4,COUNTIF(Raw!TB74:TG74,4)=0),Raw!SX74&lt;&gt;4),OR(AND(Raw!SY74=4,COUNTIF(Raw!TB74:TG74,5)=0),Raw!SY74&lt;&gt;4),OR(AND(Raw!SZ74=4,COUNTIF(Raw!TB74:TG74,6)=0),Raw!SZ74&lt;&gt;4)),"",1)))</f>
        <v/>
      </c>
      <c r="BA74" t="str">
        <f>IF(A74=0,"",IF(COUNTA(Raw!TH74:TT74)=0,"",IF(AND(OR(AND(Raw!TH74=4,COUNTIF(Raw!TO74:TT74,1)=0),Raw!TH74&lt;&gt;4),OR(AND(Raw!TI74=4,COUNTIF(Raw!TO74:TT74,2)=0),Raw!TI74&lt;&gt;4),OR(AND(Raw!TJ74=4,COUNTIF(Raw!TO74:TT74,3)=0),Raw!TJ74&lt;&gt;4),OR(AND(Raw!TK74=4,COUNTIF(Raw!TO74:TT74,4)=0),Raw!TK74&lt;&gt;4),OR(AND(Raw!TL74=4,COUNTIF(Raw!TO74:TT74,5)=0),Raw!TL74&lt;&gt;4),OR(AND(Raw!TM74=4,COUNTIF(Raw!TO74:TT74,6)=0),Raw!TM74&lt;&gt;4)),"",1)))</f>
        <v/>
      </c>
      <c r="BB74" t="str">
        <f>IF(A74=0,"",IF(COUNTA(Raw!TU74:UI74)=0,"",IF(AND(OR(AND(Raw!TU74=4,COUNTIF(Raw!UC74:UI74,1)=0),Raw!TU74&lt;&gt;4),OR(AND(Raw!TV74=4,COUNTIF(Raw!UC74:UI74,2)=0),Raw!TV74&lt;&gt;4),OR(AND(Raw!TW74=4,COUNTIF(Raw!UC74:UI74,3)=0),Raw!TW74&lt;&gt;4),OR(AND(Raw!TX74=4,COUNTIF(Raw!UC74:UI74,4)=0),Raw!TX74&lt;&gt;4),OR(AND(Raw!TY74=4,COUNTIF(Raw!UC74:UI74,5)=0),Raw!TY74&lt;&gt;4),OR(AND(Raw!TZ74=4,COUNTIF(Raw!UC74:UI74,6)=0),Raw!TZ74&lt;&gt;4),OR(AND(Raw!UA74=4,COUNTIF(Raw!UC74:UI74,7)=0),Raw!UA74&lt;&gt;4)),"",1)))</f>
        <v/>
      </c>
      <c r="BC74" t="str">
        <f>IF(A74=0,"",IF(COUNTA(Raw!UJ74:UV74)=0,"",IF(AND(OR(AND(Raw!UJ74=4,COUNTIF(Raw!UQ74:UV74,1)=0),Raw!UJ74&lt;&gt;4),OR(AND(Raw!UK74=4,COUNTIF(Raw!UQ74:UV74,2)=0),Raw!UK74&lt;&gt;4),OR(AND(Raw!UL74=4,COUNTIF(Raw!UQ74:UV74,3)=0),Raw!UL74&lt;&gt;4),OR(AND(Raw!UM74=4,COUNTIF(Raw!UQ74:UV74,4)=0),Raw!UM74&lt;&gt;4),OR(AND(Raw!UN74=4,COUNTIF(Raw!UQ74:UV74,5)=0),Raw!UN74&lt;&gt;4),OR(AND(Raw!UO74=4,COUNTIF(Raw!UQ74:UV74,6)=0),Raw!UO74&lt;&gt;4)),"",1)))</f>
        <v/>
      </c>
      <c r="BD74" t="str">
        <f>IF(A74=0,"",IF(COUNTA(Raw!UW74:VG74)=0,"",IF(AND(OR(AND(Raw!UW74=4,COUNTIF(Raw!VC74:VG74,1)=0),Raw!UW74&lt;&gt;4),OR(AND(Raw!UX74=4,COUNTIF(Raw!VC74:VG74,2)=0),Raw!UX74&lt;&gt;4),OR(AND(Raw!UY74=4,COUNTIF(Raw!VC74:VG74,3)=0),Raw!UY74&lt;&gt;4),OR(AND(Raw!UZ74=4,COUNTIF(Raw!VC74:VG74,4)=0),Raw!UZ74&lt;&gt;4),OR(AND(Raw!VA74=4,COUNTIF(Raw!VC74:VG74,5)=0),Raw!VA74&lt;&gt;4)),"",1)))</f>
        <v/>
      </c>
      <c r="BE74" t="str">
        <f>IF(A74=0,"",IF(COUNTA(Raw!VH74:VP74)=0,"",
IF(AND(
OR(AND(Raw!VH74=4,COUNTIF(Raw!VM74:VP74,1)=0),Raw!VH74&lt;&gt;4),
OR(AND(Raw!VI74=4,COUNTIF(Raw!VM74:VP74,2)=0),Raw!VI74&lt;&gt;4),
OR(AND(Raw!VJ74=4,COUNTIF(Raw!VM74:VP74,3)=0),Raw!VJ74&lt;&gt;4),
OR(AND(Raw!VK74=4,COUNTIF(Raw!VM74:VP74,4)=0),Raw!VK74&lt;&gt;4)
),"",1)))</f>
        <v/>
      </c>
      <c r="BF74" t="str">
        <f>IF(A74=0,"",IF(COUNTA(Raw!VQ74:WK74)=0,"",
IF(AND(
OR(AND(Raw!VQ74=4,COUNTIF(Raw!WB74:WK74,1)=0),Raw!VQ74&lt;&gt;4),
OR(AND(Raw!VR74=4,COUNTIF(Raw!WB74:WK74,2)=0),Raw!VR74&lt;&gt;4),
OR(AND(Raw!VS74=4,COUNTIF(Raw!WB74:WK74,3)=0),Raw!VS74&lt;&gt;4),
OR(AND(Raw!VT74=4,COUNTIF(Raw!WB74:WK74,4)=0),Raw!VT74&lt;&gt;4),
OR(AND(Raw!VU74=4,COUNTIF(Raw!WB74:WK74,5)=0),Raw!VU74&lt;&gt;4),
OR(AND(Raw!VV74=4,COUNTIF(Raw!WB74:WK74,6)=0),Raw!VV74&lt;&gt;4),
OR(AND(Raw!VW74=4,COUNTIF(Raw!WB74:WK74,7)=0),Raw!VW74&lt;&gt;4),
OR(AND(Raw!VX74=4,COUNTIF(Raw!WB74:WK74,8)=0),Raw!VX74&lt;&gt;4),
OR(AND(Raw!VY74=4,COUNTIF(Raw!WB74:WK74,9)=0),Raw!VX74&lt;&gt;4),
OR(AND(Raw!VZ74=4,COUNTIF(Raw!WB74:WK74,10)=0),Raw!VZ74&lt;&gt;4)
),"",1)))</f>
        <v/>
      </c>
      <c r="BG74" t="str">
        <f>IF(A74=0,"",IF(COUNTA(Raw!WL74:XB74)=0,"",
IF(AND(
OR(AND(Raw!WL74=4,COUNTIF(Raw!WU74:XB74,1)=0),Raw!WL74&lt;&gt;4),
OR(AND(Raw!WM74=4,COUNTIF(Raw!WU74:XB74,2)=0),Raw!WM74&lt;&gt;4),
OR(AND(Raw!WN74=4,COUNTIF(Raw!WU74:XB74,3)=0),Raw!WN74&lt;&gt;4),
OR(AND(Raw!WO74=4,COUNTIF(Raw!WU74:XB74,4)=0),Raw!WO74&lt;&gt;4),
OR(AND(Raw!WP74=4,COUNTIF(Raw!WU74:XB74,5)=0),Raw!WP74&lt;&gt;4),
OR(AND(Raw!WQ74=4,COUNTIF(Raw!WU74:XB74,6)=0),Raw!WQ74&lt;&gt;4),
OR(AND(Raw!WR74=4,COUNTIF(Raw!WU74:XB74,7)=0),Raw!WR74&lt;&gt;4),
OR(AND(Raw!WS74=4,COUNTIF(Raw!WU74:XB74,8)=0),Raw!WS74&lt;&gt;4)
),"",1)))</f>
        <v/>
      </c>
      <c r="BH74" t="str">
        <f>IF(A74=0,"",IF(COUNTA(Raw!XC74:XK74)=0,"",
IF(AND(
OR(AND(Raw!XC74=4,COUNTIF(Raw!XH74:XK74,1)=0),Raw!XC74&lt;&gt;4),
OR(AND(Raw!XD74=4,COUNTIF(Raw!XH74:XK74,2)=0),Raw!XD74&lt;&gt;4),
OR(AND(Raw!XE74=4,COUNTIF(Raw!XH74:XK74,3)=0),Raw!XE74&lt;&gt;4),
OR(AND(Raw!XF74=4,COUNTIF(Raw!XH74:XK74,4)=0),Raw!XF74&lt;&gt;4)
),"",1)))</f>
        <v/>
      </c>
      <c r="BI74" t="str">
        <f>IF(A74=0,"",IF(COUNTA(Raw!XL74:XT74)=0,"",
IF(AND(
OR(AND(Raw!XL74=4,COUNTIF(Raw!XQ74:XT74,1)=0),Raw!XL74&lt;&gt;4),
OR(AND(Raw!XM74=4,COUNTIF(Raw!XQ74:XT74,2)=0),Raw!XM74&lt;&gt;4),
OR(AND(Raw!XN74=4,COUNTIF(Raw!XQ74:XT74,3)=0),Raw!XN74&lt;&gt;4),
OR(AND(Raw!XO74=4,COUNTIF(Raw!XQ74:XT74,4)=0),Raw!XO74&lt;&gt;4)
),"",1)))</f>
        <v/>
      </c>
      <c r="BJ74" t="str">
        <f>IF(A74=0,"",IF(COUNTA(Raw!XU74:YI74)=0,"",
IF(AND(
OR(AND(Raw!XU74=4,COUNTIF(Raw!YC74:YI74,1)=0),Raw!XU74&lt;&gt;4),
OR(AND(Raw!XV74=4,COUNTIF(Raw!YC74:YI74,2)=0),Raw!XV74&lt;&gt;4),
OR(AND(Raw!XW74=4,COUNTIF(Raw!YC74:YI74,3)=0),Raw!XW74&lt;&gt;4),
OR(AND(Raw!XX74=4,COUNTIF(Raw!YC74:YI74,4)=0),Raw!XX74&lt;&gt;4),
OR(AND(Raw!XY74=4,COUNTIF(Raw!YC74:YI74,5)=0),Raw!XY74&lt;&gt;4),
OR(AND(Raw!XZ74=4,COUNTIF(Raw!YC74:YI74,6)=0),Raw!XZ74&lt;&gt;4),
OR(AND(Raw!YA74=4,COUNTIF(Raw!YC74:YI74,7)=0),Raw!YA74&lt;&gt;4)
),"",1)))</f>
        <v/>
      </c>
      <c r="BK74" t="str">
        <f>IF(A74=0,"",IF(COUNTA(Raw!YJ74:YR74)=0,"",
IF(AND(
OR(AND(Raw!YJ74=4,COUNTIF(Raw!YO74:YR74,1)=0),Raw!YJ74&lt;&gt;4),
OR(AND(Raw!YK74=4,COUNTIF(Raw!YO74:YR74,2)=0),Raw!YK74&lt;&gt;4),
OR(AND(Raw!YL74=4,COUNTIF(Raw!YO74:YR74,3)=0),Raw!YL74&lt;&gt;4),
OR(AND(Raw!YM74=4,COUNTIF(Raw!YO74:YR74,4)=0),Raw!YM74&lt;&gt;4)
),"",1)))</f>
        <v/>
      </c>
      <c r="BL74" t="str">
        <f>IF(A74=0,"",IF(COUNTA(Raw!YS74:YU74)=0,"",IF(AND(Raw!YS74=4,ISBLANK(Raw!YU74)),"",IF(AND(Raw!YS74&lt;&gt;4,ISBLANK(Raw!YU74)=FALSE),"",1))))</f>
        <v/>
      </c>
    </row>
    <row r="75" spans="1:64">
      <c r="A75" s="20">
        <f>Raw!A75</f>
        <v>0</v>
      </c>
      <c r="B75" s="19" t="str">
        <f>IF(A75=0,"",IF(AND(Raw!AC75=1,COUNTA(Raw!AR75:IC75)&gt;0,COUNTA(Raw!ID75:YU75)=0),"",IF(AND(Raw!AC75=2,COUNTA(Raw!AR75:IC75)=0,COUNTA(Raw!ID75:MV75)&gt;0,COUNTA(Raw!MW75:YU75)=0),"",IF(AND(Raw!AC75=3,COUNTA(Raw!AP75:MV75)=0,COUNTA(Raw!MW75:YU75)&gt;0),"",1))))</f>
        <v/>
      </c>
      <c r="C75" s="19" t="str">
        <f>IF(A75=0,"",IF(AND(Raw!AK75=1,ISBLANK(Raw!AM75)=FALSE,ISBLANK(Raw!AO75)),"",IF(AND(Raw!AK75=2,ISBLANK(Raw!AM75),ISBLANK(Raw!AO75)=FALSE),"",1)))</f>
        <v/>
      </c>
      <c r="D75" s="19" t="str">
        <f>IF(A75=0,"",IF(COUNTA(Raw!AS75:AZ75)=0,"",IF(AND(Raw!AS75+Raw!AT75=100,Raw!AU75+Raw!AV75=100,Raw!AW75+Raw!AX75=100,Raw!AY75+Raw!AZ75=100),"",1)))</f>
        <v/>
      </c>
      <c r="E75" s="19" t="str">
        <f>IF(A75=0,"",IF(ISBLANK(Raw!AQ75),"",IF(Raw!AQ75=1,"",1)))</f>
        <v/>
      </c>
      <c r="F75" s="19" t="str">
        <f>IF(A75=0,"",IF(ISBLANK(Raw!AR75),"",IF(AND(Raw!AR75&gt;=0,Raw!AR75&lt;=100),"",1)))</f>
        <v/>
      </c>
      <c r="G75" s="19" t="str">
        <f>IF(A75=0,"",IF(AND(ISBLANK(Raw!BA75),ISBLANK(Raw!AS75)),"",IF(AND(Raw!AS75&gt;0,ISBLANK(Raw!BA75)=FALSE),"",1)))</f>
        <v/>
      </c>
      <c r="H75" s="19" t="str">
        <f>IF(A75=0,"",IF(COUNTA(Raw!BA75:BH75)=0,"",IF(AND(Raw!BA75=0,COUNTA(Raw!BB75:BH75)=0),"",IF(AND(Raw!BA75&gt;0,COUNTA(Raw!BB75:BH75)&gt;0),"",1))))</f>
        <v/>
      </c>
      <c r="I75" s="19" t="str">
        <f>IF(A75=0,"",IF(AND(ISBLANK(Raw!BI75),ISBLANK(Raw!BJ75)),"",IF(AND(Raw!BI75=1,ISBLANK(Raw!BJ75)=FALSE),"",IF(AND(Raw!BI75=2,ISBLANK(Raw!BJ75)),"",1))))</f>
        <v/>
      </c>
      <c r="J75" s="19" t="str">
        <f>IF(A75=0,"",IF(AND(ISBLANK(Raw!AT75),COUNTBLANK(Raw!BK75:BQ75)),"",IF(AND(Raw!AT75&gt;0,COUNTA(Raw!BK75:BQ75)&gt;0),"",IF(AND(Raw!AT75=0,COUNTA(Raw!BK75:BQ75)=0),"",1))))</f>
        <v/>
      </c>
      <c r="K75" s="19" t="str">
        <f>IF(A75=0,"",IF(AND(ISBLANK(Raw!AS75),COUNTA(Raw!BR75:BX75)=0),"",IF(AND(Raw!AS75&gt;0,COUNTA(Raw!BR75:BX75)&gt;0),"",IF(AND(Raw!AS75=0,COUNTA(Raw!BR75:BX75)=0),"",1))))</f>
        <v/>
      </c>
      <c r="L75" s="19" t="str">
        <f>IF(A75=0,"",IF(AND(COUNTA(Raw!BK75:BX75)=0,COUNTA(Raw!BY75:CH75)=0),"",IF(AND(COUNTIF(Raw!BK75:BX75,1)&gt;0,COUNTA(Raw!BY75:CH75)&gt;0),"",IF(AND(COUNTIF(Raw!BK75:BX75,1)=0,COUNTA(Raw!BY75:CH75)=0),"",1))))</f>
        <v/>
      </c>
      <c r="M75" s="19" t="str">
        <f>IF(A75=0,"",IF(AND(COUNTA(Raw!BK75:BX75)=0,COUNTA(Raw!CI75:CR75)),"",IF(AND(COUNTIF(Raw!BK75:BX75,3)&gt;0,COUNTA(Raw!CI75:CR75)&gt;0),"",IF(AND(COUNTIF(Raw!BK75:BX75,3)=0,COUNTA(Raw!CI75:CR75)=0),"",1))))</f>
        <v/>
      </c>
      <c r="N75" s="19" t="str">
        <f>IF(A75=0,"",IF(COUNTA(Raw!CS75:DF75)=0,"",IF(AND(COUNTIF(Raw!CS75:CV75,1)=1,COUNTA(Raw!CW75:DA75)&gt;0,COUNTA(Raw!DB75:DF75)=0),"",IF(AND(COUNTIF(Raw!CS75:CV75,2)=1,COUNTA(Raw!CW75:DA75)=0,COUNTA(Raw!DB75:DF75)&gt;0),"",IF(AND(COUNTA(Raw!CS75:CV75)&gt;0,COUNTA(Raw!CW75:DF75)=0),"",1)))))</f>
        <v/>
      </c>
      <c r="O75" s="19" t="str">
        <f>IF(A75=0,"",IF(COUNTA(Raw!DG75:DP75)=0,"",IF(AND(COUNTIF(Raw!BK75:BQ75,1)&gt;0,OR(COUNTIF(Raw!DG75:DP75,1)=1,COUNTIF(Raw!DG75:DP75,2)=1,COUNTIF(Raw!DG75:DP75,3)=1)),"",IF(AND(COUNTIF(Raw!BK75:BQ75,1)=0,AND(COUNTIF(Raw!DG75:DP75,1)=0,COUNTIF(Raw!DG75:DP75,2)=0,COUNTIF(Raw!DG75:DP75,3)=0)),"",1))))</f>
        <v/>
      </c>
      <c r="P75" s="19" t="str">
        <f>IF(A75=0,"",IF(COUNTA(Raw!DG75:DR75)=0,"",IF(AND(COUNTIF(Raw!DG75:DP75,4)=1,ISBLANK(Raw!DQ75)=FALSE,ISBLANK(Raw!DR75)),"",IF(AND(COUNTIF(Raw!DG75:DP75,7)=1,ISBLANK(Raw!DQ75),ISBLANK(Raw!DR75)=FALSE),"",IF(AND(COUNTA(Raw!DG75:DP75)&gt;0,COUNTIF(Raw!DG75:DP75,4)=0,COUNTIF(Raw!DG75:DP75,7)=0,COUNTA(Raw!DQ75:DR75)=0),"",1)))))</f>
        <v/>
      </c>
      <c r="Q75" s="19" t="str">
        <f>IF(A75=0,"",IF(AND(COUNTA(Raw!DS75:DU75)=0,COUNTA(Raw!BK75:BQ75)=0),"",IF(AND(COUNTIF(Raw!BK75:BQ75,1)&gt;0,COUNTA(Raw!DS75:DU75)&gt;0),"",IF(AND(COUNTIF(Raw!BK75:BQ75,1)=0,COUNTA(Raw!DS75:DU75)=0),"",1))))</f>
        <v/>
      </c>
      <c r="R75" s="19" t="str">
        <f>IF(A75=0,"",IF(AND(ISBLANK(Raw!AT75),ISBLANK(Raw!EJ75)),"",IF(AND(Raw!AT75&gt;0,ISBLANK(Raw!EJ75)=FALSE,Raw!EJ75&gt;=0,Raw!EJ75&lt;=7),"",IF(AND(Raw!AT75=0,ISBLANK(Raw!EJ75)),"",1))))</f>
        <v/>
      </c>
      <c r="S75" t="str">
        <f>IF(A75=0,"",IF(AND(ISBLANK(Raw!AS75),ISBLANK(Raw!EK75)),"",IF(AND(Raw!AS75&gt;0,ISBLANK(Raw!EK75)=FALSE),"",IF(AND(Raw!AS75=0,ISBLANK(Raw!EK75)),"",1))))</f>
        <v/>
      </c>
      <c r="T75" s="19" t="str">
        <f>IF(A75=0,"",IF(AND(ISBLANK(Raw!AT75),COUNTA(Raw!EL75:EQ75)=0),"",IF(AND(Raw!AT75&gt;0,COUNTA(Raw!EL75:EQ75)&gt;0),"",IF(AND(Raw!AT75=0,COUNTA(Raw!EL75:EQ75)=0),"",1))))</f>
        <v/>
      </c>
      <c r="U75" t="str">
        <f>IF(A75=0,"",IF(AND(ISBLANK(Raw!AT75),COUNTA(Raw!ER75:EU75)=0),"",IF(AND(Raw!AT75&gt;0,COUNTA(Raw!ER75:EU75)&gt;0),"",IF(AND(Raw!AT75=0,COUNTA(Raw!ER75:EU75)=0),"",1))))</f>
        <v/>
      </c>
      <c r="V75" t="str">
        <f>IF(A75=0,"",IF(AND(ISBLANK(Raw!AS75),COUNTA(Raw!EV75:FA75)=0),"",IF(AND(Raw!AS75&gt;0,COUNTA(Raw!EV75:FA75)&gt;0),"",IF(AND(Raw!AS75=0,COUNTA(Raw!EV75:FA75)=0),"",1))))</f>
        <v/>
      </c>
      <c r="W75" t="str">
        <f>IF(A75=0,"",IF(AND(ISBLANK(Raw!AS75),COUNTA(Raw!FB75:FE75)=0),"",IF(AND(Raw!AS75&gt;0,COUNTA(Raw!FB75:FE75)&gt;0),"",IF(AND(Raw!AS75=0,COUNTA(Raw!FB75:FE75)=0),"",1))))</f>
        <v/>
      </c>
      <c r="X75" t="str">
        <f>IF(A75=0,"",IF(AND(ISBLANK(Raw!AT75),COUNTA(Raw!FF75:FI75)=0),"",IF(AND(Raw!AT75&gt;0,COUNTA(Raw!FF75:FI75)&gt;0),"",IF(AND(Raw!AT75=0,COUNTA(Raw!FF75:FI75)=0),"",1))))</f>
        <v/>
      </c>
      <c r="Y75" t="str">
        <f>IF(A75=0,"",IF(AND(ISBLANK(Raw!AS75),COUNTA(Raw!FJ75:FM75)=0),"",IF(AND(Raw!AS75&gt;0,COUNTA(Raw!FJ75:FM75)&gt;0),"",IF(AND(Raw!AS75=0,COUNTA(Raw!FJ75:FM75)=0),"",1))))</f>
        <v/>
      </c>
      <c r="Z75" t="str">
        <f>IF(A75=0,"",IF(AND(COUNTA(Raw!FN75:FT75)=0,ISBLANK(Raw!FU75)),"",IF(AND(COUNTIF(Raw!FN75:FT75,1)&gt;0,ISBLANK(Raw!FU75)=FALSE),"",IF(AND(COUNTIF(Raw!FN75:FT75,1)=0,ISBLANK(Raw!FU75)),"",1))))</f>
        <v/>
      </c>
      <c r="AA75" s="19" t="str">
        <f>IF(A75=0,"",IF(AND(ISBLANK(Raw!BI75),COUNTA(Raw!FV75:GH75)=0),"",IF(AND(Raw!BI75&lt;&gt;1,COUNTIF(Raw!FV75:GH75,6)=0),"",IF(Raw!BI75=1,"",1))))</f>
        <v/>
      </c>
      <c r="AB75" t="str">
        <f>IF(A75=0,"",IF(AND(ISBLANK(Raw!GI75),COUNTA(Raw!GJ75:GQ75)=0),"",IF(AND(Raw!GI75=1,COUNTA(Raw!GJ75:GQ75)&gt;0),"",IF(AND(Raw!GI75=2,COUNTA(Raw!GJ75:GQ75)=0),"",1))))</f>
        <v/>
      </c>
      <c r="AC75" s="19" t="str">
        <f>IF(A75=0,"",IF(AND(COUNTA(Raw!GY75:HF75)=0,ISBLANK(Raw!HG75)),"",IF(AND(OR(COUNTIF(Raw!GY75:HE75,1)&gt;0,COUNTIF(Raw!GY75:HE75,2)&gt;0),ISBLANK(Raw!HG75)=FALSE),"",IF(AND(COUNTA(Raw!GY75:HF75)&gt;0,ISBLANK(Raw!HG75),COUNTIF(Raw!GY75:HE75,1)=0,COUNTIF(Raw!GY75:HE75,2)=0),"",1))))</f>
        <v/>
      </c>
      <c r="AD75" s="19" t="str">
        <f>IF(A75=0,"",IF(COUNTA(Raw!HU75:IB75)=0,"",IF(AND(Raw!AK75&lt;&gt;2,COUNTIF(Raw!HU75:IA75,2)=0,COUNTIF(Raw!HU75:IA75,3)=0),"",IF(Raw!AK75=2,"",1))))</f>
        <v/>
      </c>
      <c r="AE75" s="19" t="str">
        <f>IF(A75=0,"",IF(AND(Raw!AK75=2,ISBLANK(Raw!IC75)=FALSE),"",IF(AND(Raw!AK75&lt;&gt;2,ISBLANK(Raw!IC75)),"",1)))</f>
        <v/>
      </c>
      <c r="AF75" s="19" t="str">
        <f>IF(A75=0,"",IF(COUNTA(Raw!ID75:IF75)=0,"",IF(AND(MATCH(2023-Raw!ID75,Code!$A$3:$A$12,1)=Raw!IF75,2023-Raw!ID75=Raw!IE75),"",1)))</f>
        <v/>
      </c>
      <c r="AG75" s="19" t="str">
        <f>IF(A75=0,"",IF(COUNTA(Raw!IG75:II75)=0,"",IF(AND(Raw!IG75=4,ISBLANK(Raw!II75)=FALSE),"",IF(AND(Raw!IG75&lt;&gt;4,ISBLANK(Raw!II75)),"",1))))</f>
        <v/>
      </c>
      <c r="AH75" s="19" t="str">
        <f>IF(A75=0,"",IF(COUNTA(Raw!IJ75:IM75)=0,"",IF(AND(Raw!IJ75=1,ISBLANK(Raw!IK75)=FALSE),"",IF(AND(Raw!IJ75=2,COUNTA(Raw!IK75:IM75)&gt;0),"",1))))</f>
        <v/>
      </c>
      <c r="AI75" s="19" t="str">
        <f>IF(A75=0,"",IF(COUNTA(Raw!IK75:IM75)=0,"",IF(AND(Raw!IK75=1,ISBLANK(Raw!IL75)=FALSE),"",IF(AND(Raw!IK75=2,COUNTA(Raw!IL75:IM75)=0),"",1))))</f>
        <v/>
      </c>
      <c r="AJ75" s="19" t="str">
        <f>IF(A75=0,"",IF(COUNTA(Raw!JD75:JJ75)=0,"",IF(AND(Raw!JD75&gt;600,COUNTA(Raw!JE75:JI75)&gt;0),"",IF(AND(Raw!JD75&lt;=600,COUNTA(Raw!JE75:JJ75)=0),"",1))))</f>
        <v/>
      </c>
      <c r="AK75" s="19" t="str">
        <f>IF(A75=0,"",IF(COUNTA(Raw!JK75:KA75)=0,"",IF(AND(Raw!JK75=1,COUNTA(Raw!JM75:JV75)&gt;0),"",IF(AND(Raw!JK75=3,COUNTA(Raw!JM75:JV75)&gt;0,COUNTA(Raw!JW75:KA75)=0),"",IF(AND(ISBLANK(Raw!JK75)=FALSE,Raw!JK75&lt;&gt;1,Raw!JK75&lt;&gt;3,COUNTA(Raw!JM75:KA75)=0),"",1)))))</f>
        <v/>
      </c>
      <c r="AL75" s="19" t="str">
        <f>IF(A75=0,"",IF(COUNTA(Raw!JW75:KA75)=0,"",IF(AND(COUNTIF(Raw!JW75:JZ75,4)=0,COUNTA(Raw!JW75:JZ75)&gt;0,ISBLANK(Raw!KA75)=FALSE),"",IF(AND(COUNTIF(Raw!JW75:KA75,4)&gt;0,ISBLANK(Raw!KA75)),"",1))))</f>
        <v/>
      </c>
      <c r="AM75" s="19" t="str">
        <f>IF(A75=0,"",IF(COUNTA(Raw!KT75:KU75)=0,"",IF(AND(Raw!KT75=1,ISBLANK(Raw!KU75)=FALSE),"",IF(AND(Raw!KT75=2,ISBLANK(Raw!KU75)),"",1))))</f>
        <v/>
      </c>
      <c r="AN75" s="19" t="str">
        <f>IF(A75=0,"",IF(COUNTA(Raw!KX75:LF75)=0,"",IF(AND(COUNTIF(Raw!KX75:LB75,5)=1,COUNTA(Raw!KX75:LB75)=1,COUNTA(Raw!LC75:LF75)=0),"",IF(AND(COUNTIF(Raw!KX75:LB75,5)=0,COUNTA(Raw!KX75:LB75)&gt;0,COUNTA(Raw!LC75:LF75)&gt;0),"",1))))</f>
        <v/>
      </c>
      <c r="AO75" s="19" t="str">
        <f>IF(A75=0,"",IF(COUNTA(Raw!LM75:LU75)=0,"",IF(AND(Raw!LM75=1,ISBLANK(Raw!LN75)=FALSE,COUNTA(Raw!LO75:LU75)&gt;0),"",IF(AND(Raw!LM75=2,COUNTA(Raw!LN75:LU75)=0),"",1))))</f>
        <v/>
      </c>
      <c r="AP75" s="19" t="str">
        <f>IF(A75=0,"",IF(COUNTA(Raw!MY75:OG75)=0,"",IF(AND(Raw!MY75=2,COUNTA(Raw!MZ75:OG75)=0),"",IF(AND(Raw!MY75=1,COUNTA(Raw!MZ75:OG75)&gt;0),"",1))))</f>
        <v/>
      </c>
      <c r="AQ75" s="19" t="str">
        <f>IF(A75=0,"",IF(COUNTA(Raw!NC75:NW75)=0,"",IF(AND(COUNTIF(Raw!NC75:NG75,3)&gt;0,COUNTA(Raw!NH75:NQ75)&gt;0),"",IF(AND(COUNTA(Raw!NC75:NG75)&gt;0,COUNTIF(Raw!NC75:NG75,3)=0,COUNTA(Raw!NH75:NW75)=0),"",1))))</f>
        <v/>
      </c>
      <c r="AR75" s="19" t="str">
        <f>IF(A75=0,"",IF(COUNTA(Raw!NH75:NW75)=0,"",IF(AND(COUNTIF(Raw!NH75:NQ75,10)&gt;0,COUNTA(Raw!NR75:NW75)&gt;0),"",IF(AND(COUNTA(Raw!NH75:NQ75)&gt;0,COUNTIF(Raw!NH75:NQ75,10)=0,COUNTA(Raw!NR75:NY75)=0),"",1))))</f>
        <v/>
      </c>
      <c r="AS75" s="19" t="str">
        <f>IF(A75=0,"",IF(COUNTA(Raw!NY75:OG75)=0,"",IF(AND(Raw!NY75=1,COUNTA(Raw!NZ75:OG75)&gt;0),"",IF(AND(Raw!NY75=2,COUNTA(Raw!NZ75:OG75)=0),"",1))))</f>
        <v/>
      </c>
      <c r="AT75" s="19" t="str">
        <f>IF(A75=0,"",IF(COUNTA(Raw!OH75:OY75)=0,"",IF(AND(Raw!OH75=1,COUNTA(Raw!OI75:OY75)&gt;0),"",IF(AND(Raw!OH75=2,COUNTA(Raw!OI75:OY75)=0),"",1))))</f>
        <v/>
      </c>
      <c r="AU75" s="19" t="str">
        <f>IF(A75=0,"",IF(COUNTA(Raw!PR75:QB75)=0,"",
IF(AND(OR(AND(COUNTIF(Raw!PR75:QB75,1)=1,COUNTA(Raw!QI75:QY75)&gt;0),AND(COUNTIF(Raw!PR75:QB75,1)=0,COUNTA(Raw!QI75:QY75)=0)),OR(AND(COUNTIF(Raw!PR75:QB75,2)=1,COUNTA(Raw!QZ75:RP75)&gt;0),AND(COUNTIF(Raw!PR75:QB75,2)=0,COUNTA(Raw!QZ75:RP75)=0)),OR(AND(COUNTIF(Raw!PR75:QB75,3)=1,COUNTA(Raw!RQ75:SG75)&gt;0),AND(COUNTIF(Raw!PR75:QB75,3)=0,COUNTA(Raw!RQ75:SG75)=0)),OR(AND(COUNTIF(Raw!PR75:QB75,4)=1,COUNTA(Raw!SH75:ST75)&gt;0),AND(COUNTIF(Raw!PR75:QB75,4)=0,COUNTA(Raw!SH75:ST75)=0)),OR(AND(COUNTIF(Raw!PR75:QB75,5)=1,COUNTA(Raw!SU75:TG75)&gt;0),AND(COUNTIF(Raw!PR75:QB75,5)=0,COUNTA(Raw!SU75:TG75)=0)),OR(AND(COUNTIF(Raw!PR75:QB75,6)=1,COUNTA(Raw!TH75:TT75)&gt;0),AND(COUNTIF(Raw!PR75:QB75,6)=0,COUNTA(Raw!TH75:TT75)=0)),OR(AND(COUNTIF(Raw!PR75:QB75,7)=1,COUNTA(Raw!TU75:UI75)&gt;0),AND(COUNTIF(Raw!PR75:QB75,7)=0,COUNTA(Raw!TU75:UI75)=0)),OR(AND(COUNTIF(Raw!PR75:QB75,8)=1,COUNTA(Raw!UJ75:UV75)&gt;0),AND(COUNTIF(Raw!PR75:QB75,8)=0,COUNTA(Raw!UJ75:UV75)=0)),OR(AND(COUNTIF(Raw!PR75:QB75,9)=1,COUNTA(Raw!UW75:VG75)&gt;0),AND(COUNTIF(Raw!PR75:QB75,9)=0,COUNTA(Raw!UW75:VG75)=0)),OR(AND(COUNTIF(Raw!PR75:QB75,10)=1,COUNTA(Raw!VH75:VP75)&gt;0),AND(COUNTIF(Raw!PR75:QB75,10)=0,COUNTA(Raw!VH75:VP75)=0)),OR(AND(COUNTIF(Raw!PR75:QB75,11)=1,COUNTA(Raw!VQ75:WK75)&gt;0),AND(COUNTIF(Raw!PR75:QB75,11)=0,COUNTA(Raw!VQ75:WK75)=0))),"",1)))</f>
        <v/>
      </c>
      <c r="AV75" s="19" t="str">
        <f>IF(A75=0,"",IF(COUNTA(Raw!QI75:QY75)=0,"",IF(AND(OR(AND(Raw!QI75=4,COUNTIF(Raw!QR75:QY75,1)=0),Raw!QI75&lt;&gt;4),OR(AND(Raw!QJ75=4,COUNTIF(Raw!QR75:QY75,2)=0),Raw!QJ75&lt;&gt;4),OR(AND(Raw!QK75=4,COUNTIF(Raw!QR75:QY75,3)=0),Raw!QK75&lt;&gt;4),OR(AND(Raw!QL75=4,COUNTIF(Raw!QR75:QY75,4)=0),Raw!QL75&lt;&gt;4),OR(AND(Raw!QM75=4,COUNTIF(Raw!QR75:QY75,5)=0),Raw!QM75&lt;&gt;4),OR(AND(Raw!QN75=4,COUNTIF(Raw!QR75:QY75,6)=0),Raw!QN75&lt;&gt;4),OR(AND(Raw!QO75=4,COUNTIF(Raw!QR75:QY75,7)=0),Raw!QO75&lt;&gt;4),OR(AND(Raw!QP75=4,COUNTIF(Raw!QR75:QY75,8)=0),Raw!QP75&lt;&gt;4)),"",1)))</f>
        <v/>
      </c>
      <c r="AW75" t="str">
        <f>IF(A75=0,"",IF(COUNTA(Raw!QZ75:RP75)=0,"",IF(AND(OR(AND(Raw!QZ75=4,COUNTIF(Raw!RI75:RP75,1)=0),Raw!QZ75&lt;&gt;4),OR(AND(Raw!RA75=4,COUNTIF(Raw!RI75:RP75,2)=0),Raw!RA75&lt;&gt;4),OR(AND(Raw!RB75=4,COUNTIF(Raw!RI75:RP75,3)=0),Raw!RB75&lt;&gt;4),OR(AND(Raw!RC75=4,COUNTIF(Raw!RI75:RP75,4)=0),Raw!RC75&lt;&gt;4),OR(AND(Raw!RD75=4,COUNTIF(Raw!RI75:RP75,5)=0),Raw!RD75&lt;&gt;4),OR(AND(Raw!RE75=4,COUNTIF(Raw!RI75:RP75,6)=0),Raw!RE75&lt;&gt;4),OR(AND(Raw!RF75=4,COUNTIF(Raw!RI75:RP75,7)=0),Raw!RF75&lt;&gt;4),OR(AND(Raw!RG75=4,COUNTIF(Raw!RI75:RP75,8)=0),Raw!RG75&lt;&gt;4)),"",1)))</f>
        <v/>
      </c>
      <c r="AX75" t="str">
        <f>IF(A75=0,"",IF(COUNTA(Raw!RQ75:SG75)=0,"",IF(AND(OR(AND(Raw!RQ75=4,COUNTIF(Raw!RZ75:SG75,1)=0),Raw!RQ75&lt;&gt;4),OR(AND(Raw!RR75=4,COUNTIF(Raw!RZ75:SG75,2)=0),Raw!RR75&lt;&gt;4),OR(AND(Raw!RS75=4,COUNTIF(Raw!RZ75:SG75,3)=0),Raw!RS75&lt;&gt;4),OR(AND(Raw!RT75=4,COUNTIF(Raw!RZ75:SG75,4)=0),Raw!RT75&lt;&gt;4),OR(AND(Raw!RU75=4,COUNTIF(Raw!RZ75:SG75,5)=0),Raw!RU75&lt;&gt;4),OR(AND(Raw!RV75=4,COUNTIF(Raw!RZ75:SG75,6)=0),Raw!RV75&lt;&gt;4),OR(AND(Raw!RW75=4,COUNTIF(Raw!RZ75:SG75,7)=0),Raw!RW75&lt;&gt;4),OR(AND(Raw!RX75=4,COUNTIF(Raw!RZ75:SG75,8)=0),Raw!RX75&lt;&gt;4)),"",1)))</f>
        <v/>
      </c>
      <c r="AY75" t="str">
        <f>IF(A75=0,"",IF(COUNTA(Raw!SH75:ST75)=0,"",IF(AND(OR(AND(Raw!SH75=4,COUNTIF(Raw!SO75:ST75,1)=0),Raw!SH75&lt;&gt;4),OR(AND(Raw!SI75=4,COUNTIF(Raw!SO75:ST75,2)=0),Raw!SI75&lt;&gt;4),OR(AND(Raw!SJ75=4,COUNTIF(Raw!SO75:ST75,3)=0),Raw!SJ75&lt;&gt;4),OR(AND(Raw!SK75=4,COUNTIF(Raw!SO75:ST75,4)=0),Raw!SK75&lt;&gt;4),OR(AND(Raw!SL75=4,COUNTIF(Raw!SO75:ST75,5)=0),Raw!SL75&lt;&gt;4),OR(AND(Raw!SM75=4,COUNTIF(Raw!SO75:ST75,6)=0),Raw!SM75&lt;&gt;4)),"",1)))</f>
        <v/>
      </c>
      <c r="AZ75" t="str">
        <f>IF(A75=0,"",IF(COUNTA(Raw!SU75:TG75)=0,"",IF(AND(OR(AND(Raw!SU75=4,COUNTIF(Raw!TB75:TG75,1)=0),Raw!SU75&lt;&gt;4),OR(AND(Raw!SV75=4,COUNTIF(Raw!TB75:TG75,2)=0),Raw!SV75&lt;&gt;4),OR(AND(Raw!SW75=4,COUNTIF(Raw!TB75:TG75,3)=0),Raw!SW75&lt;&gt;4),OR(AND(Raw!SX75=4,COUNTIF(Raw!TB75:TG75,4)=0),Raw!SX75&lt;&gt;4),OR(AND(Raw!SY75=4,COUNTIF(Raw!TB75:TG75,5)=0),Raw!SY75&lt;&gt;4),OR(AND(Raw!SZ75=4,COUNTIF(Raw!TB75:TG75,6)=0),Raw!SZ75&lt;&gt;4)),"",1)))</f>
        <v/>
      </c>
      <c r="BA75" t="str">
        <f>IF(A75=0,"",IF(COUNTA(Raw!TH75:TT75)=0,"",IF(AND(OR(AND(Raw!TH75=4,COUNTIF(Raw!TO75:TT75,1)=0),Raw!TH75&lt;&gt;4),OR(AND(Raw!TI75=4,COUNTIF(Raw!TO75:TT75,2)=0),Raw!TI75&lt;&gt;4),OR(AND(Raw!TJ75=4,COUNTIF(Raw!TO75:TT75,3)=0),Raw!TJ75&lt;&gt;4),OR(AND(Raw!TK75=4,COUNTIF(Raw!TO75:TT75,4)=0),Raw!TK75&lt;&gt;4),OR(AND(Raw!TL75=4,COUNTIF(Raw!TO75:TT75,5)=0),Raw!TL75&lt;&gt;4),OR(AND(Raw!TM75=4,COUNTIF(Raw!TO75:TT75,6)=0),Raw!TM75&lt;&gt;4)),"",1)))</f>
        <v/>
      </c>
      <c r="BB75" t="str">
        <f>IF(A75=0,"",IF(COUNTA(Raw!TU75:UI75)=0,"",IF(AND(OR(AND(Raw!TU75=4,COUNTIF(Raw!UC75:UI75,1)=0),Raw!TU75&lt;&gt;4),OR(AND(Raw!TV75=4,COUNTIF(Raw!UC75:UI75,2)=0),Raw!TV75&lt;&gt;4),OR(AND(Raw!TW75=4,COUNTIF(Raw!UC75:UI75,3)=0),Raw!TW75&lt;&gt;4),OR(AND(Raw!TX75=4,COUNTIF(Raw!UC75:UI75,4)=0),Raw!TX75&lt;&gt;4),OR(AND(Raw!TY75=4,COUNTIF(Raw!UC75:UI75,5)=0),Raw!TY75&lt;&gt;4),OR(AND(Raw!TZ75=4,COUNTIF(Raw!UC75:UI75,6)=0),Raw!TZ75&lt;&gt;4),OR(AND(Raw!UA75=4,COUNTIF(Raw!UC75:UI75,7)=0),Raw!UA75&lt;&gt;4)),"",1)))</f>
        <v/>
      </c>
      <c r="BC75" t="str">
        <f>IF(A75=0,"",IF(COUNTA(Raw!UJ75:UV75)=0,"",IF(AND(OR(AND(Raw!UJ75=4,COUNTIF(Raw!UQ75:UV75,1)=0),Raw!UJ75&lt;&gt;4),OR(AND(Raw!UK75=4,COUNTIF(Raw!UQ75:UV75,2)=0),Raw!UK75&lt;&gt;4),OR(AND(Raw!UL75=4,COUNTIF(Raw!UQ75:UV75,3)=0),Raw!UL75&lt;&gt;4),OR(AND(Raw!UM75=4,COUNTIF(Raw!UQ75:UV75,4)=0),Raw!UM75&lt;&gt;4),OR(AND(Raw!UN75=4,COUNTIF(Raw!UQ75:UV75,5)=0),Raw!UN75&lt;&gt;4),OR(AND(Raw!UO75=4,COUNTIF(Raw!UQ75:UV75,6)=0),Raw!UO75&lt;&gt;4)),"",1)))</f>
        <v/>
      </c>
      <c r="BD75" t="str">
        <f>IF(A75=0,"",IF(COUNTA(Raw!UW75:VG75)=0,"",IF(AND(OR(AND(Raw!UW75=4,COUNTIF(Raw!VC75:VG75,1)=0),Raw!UW75&lt;&gt;4),OR(AND(Raw!UX75=4,COUNTIF(Raw!VC75:VG75,2)=0),Raw!UX75&lt;&gt;4),OR(AND(Raw!UY75=4,COUNTIF(Raw!VC75:VG75,3)=0),Raw!UY75&lt;&gt;4),OR(AND(Raw!UZ75=4,COUNTIF(Raw!VC75:VG75,4)=0),Raw!UZ75&lt;&gt;4),OR(AND(Raw!VA75=4,COUNTIF(Raw!VC75:VG75,5)=0),Raw!VA75&lt;&gt;4)),"",1)))</f>
        <v/>
      </c>
      <c r="BE75" t="str">
        <f>IF(A75=0,"",IF(COUNTA(Raw!VH75:VP75)=0,"",
IF(AND(
OR(AND(Raw!VH75=4,COUNTIF(Raw!VM75:VP75,1)=0),Raw!VH75&lt;&gt;4),
OR(AND(Raw!VI75=4,COUNTIF(Raw!VM75:VP75,2)=0),Raw!VI75&lt;&gt;4),
OR(AND(Raw!VJ75=4,COUNTIF(Raw!VM75:VP75,3)=0),Raw!VJ75&lt;&gt;4),
OR(AND(Raw!VK75=4,COUNTIF(Raw!VM75:VP75,4)=0),Raw!VK75&lt;&gt;4)
),"",1)))</f>
        <v/>
      </c>
      <c r="BF75" t="str">
        <f>IF(A75=0,"",IF(COUNTA(Raw!VQ75:WK75)=0,"",
IF(AND(
OR(AND(Raw!VQ75=4,COUNTIF(Raw!WB75:WK75,1)=0),Raw!VQ75&lt;&gt;4),
OR(AND(Raw!VR75=4,COUNTIF(Raw!WB75:WK75,2)=0),Raw!VR75&lt;&gt;4),
OR(AND(Raw!VS75=4,COUNTIF(Raw!WB75:WK75,3)=0),Raw!VS75&lt;&gt;4),
OR(AND(Raw!VT75=4,COUNTIF(Raw!WB75:WK75,4)=0),Raw!VT75&lt;&gt;4),
OR(AND(Raw!VU75=4,COUNTIF(Raw!WB75:WK75,5)=0),Raw!VU75&lt;&gt;4),
OR(AND(Raw!VV75=4,COUNTIF(Raw!WB75:WK75,6)=0),Raw!VV75&lt;&gt;4),
OR(AND(Raw!VW75=4,COUNTIF(Raw!WB75:WK75,7)=0),Raw!VW75&lt;&gt;4),
OR(AND(Raw!VX75=4,COUNTIF(Raw!WB75:WK75,8)=0),Raw!VX75&lt;&gt;4),
OR(AND(Raw!VY75=4,COUNTIF(Raw!WB75:WK75,9)=0),Raw!VX75&lt;&gt;4),
OR(AND(Raw!VZ75=4,COUNTIF(Raw!WB75:WK75,10)=0),Raw!VZ75&lt;&gt;4)
),"",1)))</f>
        <v/>
      </c>
      <c r="BG75" t="str">
        <f>IF(A75=0,"",IF(COUNTA(Raw!WL75:XB75)=0,"",
IF(AND(
OR(AND(Raw!WL75=4,COUNTIF(Raw!WU75:XB75,1)=0),Raw!WL75&lt;&gt;4),
OR(AND(Raw!WM75=4,COUNTIF(Raw!WU75:XB75,2)=0),Raw!WM75&lt;&gt;4),
OR(AND(Raw!WN75=4,COUNTIF(Raw!WU75:XB75,3)=0),Raw!WN75&lt;&gt;4),
OR(AND(Raw!WO75=4,COUNTIF(Raw!WU75:XB75,4)=0),Raw!WO75&lt;&gt;4),
OR(AND(Raw!WP75=4,COUNTIF(Raw!WU75:XB75,5)=0),Raw!WP75&lt;&gt;4),
OR(AND(Raw!WQ75=4,COUNTIF(Raw!WU75:XB75,6)=0),Raw!WQ75&lt;&gt;4),
OR(AND(Raw!WR75=4,COUNTIF(Raw!WU75:XB75,7)=0),Raw!WR75&lt;&gt;4),
OR(AND(Raw!WS75=4,COUNTIF(Raw!WU75:XB75,8)=0),Raw!WS75&lt;&gt;4)
),"",1)))</f>
        <v/>
      </c>
      <c r="BH75" t="str">
        <f>IF(A75=0,"",IF(COUNTA(Raw!XC75:XK75)=0,"",
IF(AND(
OR(AND(Raw!XC75=4,COUNTIF(Raw!XH75:XK75,1)=0),Raw!XC75&lt;&gt;4),
OR(AND(Raw!XD75=4,COUNTIF(Raw!XH75:XK75,2)=0),Raw!XD75&lt;&gt;4),
OR(AND(Raw!XE75=4,COUNTIF(Raw!XH75:XK75,3)=0),Raw!XE75&lt;&gt;4),
OR(AND(Raw!XF75=4,COUNTIF(Raw!XH75:XK75,4)=0),Raw!XF75&lt;&gt;4)
),"",1)))</f>
        <v/>
      </c>
      <c r="BI75" t="str">
        <f>IF(A75=0,"",IF(COUNTA(Raw!XL75:XT75)=0,"",
IF(AND(
OR(AND(Raw!XL75=4,COUNTIF(Raw!XQ75:XT75,1)=0),Raw!XL75&lt;&gt;4),
OR(AND(Raw!XM75=4,COUNTIF(Raw!XQ75:XT75,2)=0),Raw!XM75&lt;&gt;4),
OR(AND(Raw!XN75=4,COUNTIF(Raw!XQ75:XT75,3)=0),Raw!XN75&lt;&gt;4),
OR(AND(Raw!XO75=4,COUNTIF(Raw!XQ75:XT75,4)=0),Raw!XO75&lt;&gt;4)
),"",1)))</f>
        <v/>
      </c>
      <c r="BJ75" t="str">
        <f>IF(A75=0,"",IF(COUNTA(Raw!XU75:YI75)=0,"",
IF(AND(
OR(AND(Raw!XU75=4,COUNTIF(Raw!YC75:YI75,1)=0),Raw!XU75&lt;&gt;4),
OR(AND(Raw!XV75=4,COUNTIF(Raw!YC75:YI75,2)=0),Raw!XV75&lt;&gt;4),
OR(AND(Raw!XW75=4,COUNTIF(Raw!YC75:YI75,3)=0),Raw!XW75&lt;&gt;4),
OR(AND(Raw!XX75=4,COUNTIF(Raw!YC75:YI75,4)=0),Raw!XX75&lt;&gt;4),
OR(AND(Raw!XY75=4,COUNTIF(Raw!YC75:YI75,5)=0),Raw!XY75&lt;&gt;4),
OR(AND(Raw!XZ75=4,COUNTIF(Raw!YC75:YI75,6)=0),Raw!XZ75&lt;&gt;4),
OR(AND(Raw!YA75=4,COUNTIF(Raw!YC75:YI75,7)=0),Raw!YA75&lt;&gt;4)
),"",1)))</f>
        <v/>
      </c>
      <c r="BK75" t="str">
        <f>IF(A75=0,"",IF(COUNTA(Raw!YJ75:YR75)=0,"",
IF(AND(
OR(AND(Raw!YJ75=4,COUNTIF(Raw!YO75:YR75,1)=0),Raw!YJ75&lt;&gt;4),
OR(AND(Raw!YK75=4,COUNTIF(Raw!YO75:YR75,2)=0),Raw!YK75&lt;&gt;4),
OR(AND(Raw!YL75=4,COUNTIF(Raw!YO75:YR75,3)=0),Raw!YL75&lt;&gt;4),
OR(AND(Raw!YM75=4,COUNTIF(Raw!YO75:YR75,4)=0),Raw!YM75&lt;&gt;4)
),"",1)))</f>
        <v/>
      </c>
      <c r="BL75" t="str">
        <f>IF(A75=0,"",IF(COUNTA(Raw!YS75:YU75)=0,"",IF(AND(Raw!YS75=4,ISBLANK(Raw!YU75)),"",IF(AND(Raw!YS75&lt;&gt;4,ISBLANK(Raw!YU75)=FALSE),"",1))))</f>
        <v/>
      </c>
    </row>
    <row r="76" spans="1:64">
      <c r="A76" s="20">
        <f>Raw!A76</f>
        <v>0</v>
      </c>
      <c r="B76" s="19" t="str">
        <f>IF(A76=0,"",IF(AND(Raw!AC76=1,COUNTA(Raw!AR76:IC76)&gt;0,COUNTA(Raw!ID76:YU76)=0),"",IF(AND(Raw!AC76=2,COUNTA(Raw!AR76:IC76)=0,COUNTA(Raw!ID76:MV76)&gt;0,COUNTA(Raw!MW76:YU76)=0),"",IF(AND(Raw!AC76=3,COUNTA(Raw!AP76:MV76)=0,COUNTA(Raw!MW76:YU76)&gt;0),"",1))))</f>
        <v/>
      </c>
      <c r="C76" s="19" t="str">
        <f>IF(A76=0,"",IF(AND(Raw!AK76=1,ISBLANK(Raw!AM76)=FALSE,ISBLANK(Raw!AO76)),"",IF(AND(Raw!AK76=2,ISBLANK(Raw!AM76),ISBLANK(Raw!AO76)=FALSE),"",1)))</f>
        <v/>
      </c>
      <c r="D76" s="19" t="str">
        <f>IF(A76=0,"",IF(COUNTA(Raw!AS76:AZ76)=0,"",IF(AND(Raw!AS76+Raw!AT76=100,Raw!AU76+Raw!AV76=100,Raw!AW76+Raw!AX76=100,Raw!AY76+Raw!AZ76=100),"",1)))</f>
        <v/>
      </c>
      <c r="E76" s="19" t="str">
        <f>IF(A76=0,"",IF(ISBLANK(Raw!AQ76),"",IF(Raw!AQ76=1,"",1)))</f>
        <v/>
      </c>
      <c r="F76" s="19" t="str">
        <f>IF(A76=0,"",IF(ISBLANK(Raw!AR76),"",IF(AND(Raw!AR76&gt;=0,Raw!AR76&lt;=100),"",1)))</f>
        <v/>
      </c>
      <c r="G76" s="19" t="str">
        <f>IF(A76=0,"",IF(AND(ISBLANK(Raw!BA76),ISBLANK(Raw!AS76)),"",IF(AND(Raw!AS76&gt;0,ISBLANK(Raw!BA76)=FALSE),"",1)))</f>
        <v/>
      </c>
      <c r="H76" s="19" t="str">
        <f>IF(A76=0,"",IF(COUNTA(Raw!BA76:BH76)=0,"",IF(AND(Raw!BA76=0,COUNTA(Raw!BB76:BH76)=0),"",IF(AND(Raw!BA76&gt;0,COUNTA(Raw!BB76:BH76)&gt;0),"",1))))</f>
        <v/>
      </c>
      <c r="I76" s="19" t="str">
        <f>IF(A76=0,"",IF(AND(ISBLANK(Raw!BI76),ISBLANK(Raw!BJ76)),"",IF(AND(Raw!BI76=1,ISBLANK(Raw!BJ76)=FALSE),"",IF(AND(Raw!BI76=2,ISBLANK(Raw!BJ76)),"",1))))</f>
        <v/>
      </c>
      <c r="J76" s="19" t="str">
        <f>IF(A76=0,"",IF(AND(ISBLANK(Raw!AT76),COUNTBLANK(Raw!BK76:BQ76)),"",IF(AND(Raw!AT76&gt;0,COUNTA(Raw!BK76:BQ76)&gt;0),"",IF(AND(Raw!AT76=0,COUNTA(Raw!BK76:BQ76)=0),"",1))))</f>
        <v/>
      </c>
      <c r="K76" s="19" t="str">
        <f>IF(A76=0,"",IF(AND(ISBLANK(Raw!AS76),COUNTA(Raw!BR76:BX76)=0),"",IF(AND(Raw!AS76&gt;0,COUNTA(Raw!BR76:BX76)&gt;0),"",IF(AND(Raw!AS76=0,COUNTA(Raw!BR76:BX76)=0),"",1))))</f>
        <v/>
      </c>
      <c r="L76" s="19" t="str">
        <f>IF(A76=0,"",IF(AND(COUNTA(Raw!BK76:BX76)=0,COUNTA(Raw!BY76:CH76)=0),"",IF(AND(COUNTIF(Raw!BK76:BX76,1)&gt;0,COUNTA(Raw!BY76:CH76)&gt;0),"",IF(AND(COUNTIF(Raw!BK76:BX76,1)=0,COUNTA(Raw!BY76:CH76)=0),"",1))))</f>
        <v/>
      </c>
      <c r="M76" s="19" t="str">
        <f>IF(A76=0,"",IF(AND(COUNTA(Raw!BK76:BX76)=0,COUNTA(Raw!CI76:CR76)),"",IF(AND(COUNTIF(Raw!BK76:BX76,3)&gt;0,COUNTA(Raw!CI76:CR76)&gt;0),"",IF(AND(COUNTIF(Raw!BK76:BX76,3)=0,COUNTA(Raw!CI76:CR76)=0),"",1))))</f>
        <v/>
      </c>
      <c r="N76" s="19" t="str">
        <f>IF(A76=0,"",IF(COUNTA(Raw!CS76:DF76)=0,"",IF(AND(COUNTIF(Raw!CS76:CV76,1)=1,COUNTA(Raw!CW76:DA76)&gt;0,COUNTA(Raw!DB76:DF76)=0),"",IF(AND(COUNTIF(Raw!CS76:CV76,2)=1,COUNTA(Raw!CW76:DA76)=0,COUNTA(Raw!DB76:DF76)&gt;0),"",IF(AND(COUNTA(Raw!CS76:CV76)&gt;0,COUNTA(Raw!CW76:DF76)=0),"",1)))))</f>
        <v/>
      </c>
      <c r="O76" s="19" t="str">
        <f>IF(A76=0,"",IF(COUNTA(Raw!DG76:DP76)=0,"",IF(AND(COUNTIF(Raw!BK76:BQ76,1)&gt;0,OR(COUNTIF(Raw!DG76:DP76,1)=1,COUNTIF(Raw!DG76:DP76,2)=1,COUNTIF(Raw!DG76:DP76,3)=1)),"",IF(AND(COUNTIF(Raw!BK76:BQ76,1)=0,AND(COUNTIF(Raw!DG76:DP76,1)=0,COUNTIF(Raw!DG76:DP76,2)=0,COUNTIF(Raw!DG76:DP76,3)=0)),"",1))))</f>
        <v/>
      </c>
      <c r="P76" s="19" t="str">
        <f>IF(A76=0,"",IF(COUNTA(Raw!DG76:DR76)=0,"",IF(AND(COUNTIF(Raw!DG76:DP76,4)=1,ISBLANK(Raw!DQ76)=FALSE,ISBLANK(Raw!DR76)),"",IF(AND(COUNTIF(Raw!DG76:DP76,7)=1,ISBLANK(Raw!DQ76),ISBLANK(Raw!DR76)=FALSE),"",IF(AND(COUNTA(Raw!DG76:DP76)&gt;0,COUNTIF(Raw!DG76:DP76,4)=0,COUNTIF(Raw!DG76:DP76,7)=0,COUNTA(Raw!DQ76:DR76)=0),"",1)))))</f>
        <v/>
      </c>
      <c r="Q76" s="19" t="str">
        <f>IF(A76=0,"",IF(AND(COUNTA(Raw!DS76:DU76)=0,COUNTA(Raw!BK76:BQ76)=0),"",IF(AND(COUNTIF(Raw!BK76:BQ76,1)&gt;0,COUNTA(Raw!DS76:DU76)&gt;0),"",IF(AND(COUNTIF(Raw!BK76:BQ76,1)=0,COUNTA(Raw!DS76:DU76)=0),"",1))))</f>
        <v/>
      </c>
      <c r="R76" s="19" t="str">
        <f>IF(A76=0,"",IF(AND(ISBLANK(Raw!AT76),ISBLANK(Raw!EJ76)),"",IF(AND(Raw!AT76&gt;0,ISBLANK(Raw!EJ76)=FALSE,Raw!EJ76&gt;=0,Raw!EJ76&lt;=7),"",IF(AND(Raw!AT76=0,ISBLANK(Raw!EJ76)),"",1))))</f>
        <v/>
      </c>
      <c r="S76" t="str">
        <f>IF(A76=0,"",IF(AND(ISBLANK(Raw!AS76),ISBLANK(Raw!EK76)),"",IF(AND(Raw!AS76&gt;0,ISBLANK(Raw!EK76)=FALSE),"",IF(AND(Raw!AS76=0,ISBLANK(Raw!EK76)),"",1))))</f>
        <v/>
      </c>
      <c r="T76" s="19" t="str">
        <f>IF(A76=0,"",IF(AND(ISBLANK(Raw!AT76),COUNTA(Raw!EL76:EQ76)=0),"",IF(AND(Raw!AT76&gt;0,COUNTA(Raw!EL76:EQ76)&gt;0),"",IF(AND(Raw!AT76=0,COUNTA(Raw!EL76:EQ76)=0),"",1))))</f>
        <v/>
      </c>
      <c r="U76" t="str">
        <f>IF(A76=0,"",IF(AND(ISBLANK(Raw!AT76),COUNTA(Raw!ER76:EU76)=0),"",IF(AND(Raw!AT76&gt;0,COUNTA(Raw!ER76:EU76)&gt;0),"",IF(AND(Raw!AT76=0,COUNTA(Raw!ER76:EU76)=0),"",1))))</f>
        <v/>
      </c>
      <c r="V76" t="str">
        <f>IF(A76=0,"",IF(AND(ISBLANK(Raw!AS76),COUNTA(Raw!EV76:FA76)=0),"",IF(AND(Raw!AS76&gt;0,COUNTA(Raw!EV76:FA76)&gt;0),"",IF(AND(Raw!AS76=0,COUNTA(Raw!EV76:FA76)=0),"",1))))</f>
        <v/>
      </c>
      <c r="W76" t="str">
        <f>IF(A76=0,"",IF(AND(ISBLANK(Raw!AS76),COUNTA(Raw!FB76:FE76)=0),"",IF(AND(Raw!AS76&gt;0,COUNTA(Raw!FB76:FE76)&gt;0),"",IF(AND(Raw!AS76=0,COUNTA(Raw!FB76:FE76)=0),"",1))))</f>
        <v/>
      </c>
      <c r="X76" t="str">
        <f>IF(A76=0,"",IF(AND(ISBLANK(Raw!AT76),COUNTA(Raw!FF76:FI76)=0),"",IF(AND(Raw!AT76&gt;0,COUNTA(Raw!FF76:FI76)&gt;0),"",IF(AND(Raw!AT76=0,COUNTA(Raw!FF76:FI76)=0),"",1))))</f>
        <v/>
      </c>
      <c r="Y76" t="str">
        <f>IF(A76=0,"",IF(AND(ISBLANK(Raw!AS76),COUNTA(Raw!FJ76:FM76)=0),"",IF(AND(Raw!AS76&gt;0,COUNTA(Raw!FJ76:FM76)&gt;0),"",IF(AND(Raw!AS76=0,COUNTA(Raw!FJ76:FM76)=0),"",1))))</f>
        <v/>
      </c>
      <c r="Z76" t="str">
        <f>IF(A76=0,"",IF(AND(COUNTA(Raw!FN76:FT76)=0,ISBLANK(Raw!FU76)),"",IF(AND(COUNTIF(Raw!FN76:FT76,1)&gt;0,ISBLANK(Raw!FU76)=FALSE),"",IF(AND(COUNTIF(Raw!FN76:FT76,1)=0,ISBLANK(Raw!FU76)),"",1))))</f>
        <v/>
      </c>
      <c r="AA76" s="19" t="str">
        <f>IF(A76=0,"",IF(AND(ISBLANK(Raw!BI76),COUNTA(Raw!FV76:GH76)=0),"",IF(AND(Raw!BI76&lt;&gt;1,COUNTIF(Raw!FV76:GH76,6)=0),"",IF(Raw!BI76=1,"",1))))</f>
        <v/>
      </c>
      <c r="AB76" t="str">
        <f>IF(A76=0,"",IF(AND(ISBLANK(Raw!GI76),COUNTA(Raw!GJ76:GQ76)=0),"",IF(AND(Raw!GI76=1,COUNTA(Raw!GJ76:GQ76)&gt;0),"",IF(AND(Raw!GI76=2,COUNTA(Raw!GJ76:GQ76)=0),"",1))))</f>
        <v/>
      </c>
      <c r="AC76" s="19" t="str">
        <f>IF(A76=0,"",IF(AND(COUNTA(Raw!GY76:HF76)=0,ISBLANK(Raw!HG76)),"",IF(AND(OR(COUNTIF(Raw!GY76:HE76,1)&gt;0,COUNTIF(Raw!GY76:HE76,2)&gt;0),ISBLANK(Raw!HG76)=FALSE),"",IF(AND(COUNTA(Raw!GY76:HF76)&gt;0,ISBLANK(Raw!HG76),COUNTIF(Raw!GY76:HE76,1)=0,COUNTIF(Raw!GY76:HE76,2)=0),"",1))))</f>
        <v/>
      </c>
      <c r="AD76" s="19" t="str">
        <f>IF(A76=0,"",IF(COUNTA(Raw!HU76:IB76)=0,"",IF(AND(Raw!AK76&lt;&gt;2,COUNTIF(Raw!HU76:IA76,2)=0,COUNTIF(Raw!HU76:IA76,3)=0),"",IF(Raw!AK76=2,"",1))))</f>
        <v/>
      </c>
      <c r="AE76" s="19" t="str">
        <f>IF(A76=0,"",IF(AND(Raw!AK76=2,ISBLANK(Raw!IC76)=FALSE),"",IF(AND(Raw!AK76&lt;&gt;2,ISBLANK(Raw!IC76)),"",1)))</f>
        <v/>
      </c>
      <c r="AF76" s="19" t="str">
        <f>IF(A76=0,"",IF(COUNTA(Raw!ID76:IF76)=0,"",IF(AND(MATCH(2023-Raw!ID76,Code!$A$3:$A$12,1)=Raw!IF76,2023-Raw!ID76=Raw!IE76),"",1)))</f>
        <v/>
      </c>
      <c r="AG76" s="19" t="str">
        <f>IF(A76=0,"",IF(COUNTA(Raw!IG76:II76)=0,"",IF(AND(Raw!IG76=4,ISBLANK(Raw!II76)=FALSE),"",IF(AND(Raw!IG76&lt;&gt;4,ISBLANK(Raw!II76)),"",1))))</f>
        <v/>
      </c>
      <c r="AH76" s="19" t="str">
        <f>IF(A76=0,"",IF(COUNTA(Raw!IJ76:IM76)=0,"",IF(AND(Raw!IJ76=1,ISBLANK(Raw!IK76)=FALSE),"",IF(AND(Raw!IJ76=2,COUNTA(Raw!IK76:IM76)&gt;0),"",1))))</f>
        <v/>
      </c>
      <c r="AI76" s="19" t="str">
        <f>IF(A76=0,"",IF(COUNTA(Raw!IK76:IM76)=0,"",IF(AND(Raw!IK76=1,ISBLANK(Raw!IL76)=FALSE),"",IF(AND(Raw!IK76=2,COUNTA(Raw!IL76:IM76)=0),"",1))))</f>
        <v/>
      </c>
      <c r="AJ76" s="19" t="str">
        <f>IF(A76=0,"",IF(COUNTA(Raw!JD76:JJ76)=0,"",IF(AND(Raw!JD76&gt;600,COUNTA(Raw!JE76:JI76)&gt;0),"",IF(AND(Raw!JD76&lt;=600,COUNTA(Raw!JE76:JJ76)=0),"",1))))</f>
        <v/>
      </c>
      <c r="AK76" s="19" t="str">
        <f>IF(A76=0,"",IF(COUNTA(Raw!JK76:KA76)=0,"",IF(AND(Raw!JK76=1,COUNTA(Raw!JM76:JV76)&gt;0),"",IF(AND(Raw!JK76=3,COUNTA(Raw!JM76:JV76)&gt;0,COUNTA(Raw!JW76:KA76)=0),"",IF(AND(ISBLANK(Raw!JK76)=FALSE,Raw!JK76&lt;&gt;1,Raw!JK76&lt;&gt;3,COUNTA(Raw!JM76:KA76)=0),"",1)))))</f>
        <v/>
      </c>
      <c r="AL76" s="19" t="str">
        <f>IF(A76=0,"",IF(COUNTA(Raw!JW76:KA76)=0,"",IF(AND(COUNTIF(Raw!JW76:JZ76,4)=0,COUNTA(Raw!JW76:JZ76)&gt;0,ISBLANK(Raw!KA76)=FALSE),"",IF(AND(COUNTIF(Raw!JW76:KA76,4)&gt;0,ISBLANK(Raw!KA76)),"",1))))</f>
        <v/>
      </c>
      <c r="AM76" s="19" t="str">
        <f>IF(A76=0,"",IF(COUNTA(Raw!KT76:KU76)=0,"",IF(AND(Raw!KT76=1,ISBLANK(Raw!KU76)=FALSE),"",IF(AND(Raw!KT76=2,ISBLANK(Raw!KU76)),"",1))))</f>
        <v/>
      </c>
      <c r="AN76" s="19" t="str">
        <f>IF(A76=0,"",IF(COUNTA(Raw!KX76:LF76)=0,"",IF(AND(COUNTIF(Raw!KX76:LB76,5)=1,COUNTA(Raw!KX76:LB76)=1,COUNTA(Raw!LC76:LF76)=0),"",IF(AND(COUNTIF(Raw!KX76:LB76,5)=0,COUNTA(Raw!KX76:LB76)&gt;0,COUNTA(Raw!LC76:LF76)&gt;0),"",1))))</f>
        <v/>
      </c>
      <c r="AO76" s="19" t="str">
        <f>IF(A76=0,"",IF(COUNTA(Raw!LM76:LU76)=0,"",IF(AND(Raw!LM76=1,ISBLANK(Raw!LN76)=FALSE,COUNTA(Raw!LO76:LU76)&gt;0),"",IF(AND(Raw!LM76=2,COUNTA(Raw!LN76:LU76)=0),"",1))))</f>
        <v/>
      </c>
      <c r="AP76" s="19" t="str">
        <f>IF(A76=0,"",IF(COUNTA(Raw!MY76:OG76)=0,"",IF(AND(Raw!MY76=2,COUNTA(Raw!MZ76:OG76)=0),"",IF(AND(Raw!MY76=1,COUNTA(Raw!MZ76:OG76)&gt;0),"",1))))</f>
        <v/>
      </c>
      <c r="AQ76" s="19" t="str">
        <f>IF(A76=0,"",IF(COUNTA(Raw!NC76:NW76)=0,"",IF(AND(COUNTIF(Raw!NC76:NG76,3)&gt;0,COUNTA(Raw!NH76:NQ76)&gt;0),"",IF(AND(COUNTA(Raw!NC76:NG76)&gt;0,COUNTIF(Raw!NC76:NG76,3)=0,COUNTA(Raw!NH76:NW76)=0),"",1))))</f>
        <v/>
      </c>
      <c r="AR76" s="19" t="str">
        <f>IF(A76=0,"",IF(COUNTA(Raw!NH76:NW76)=0,"",IF(AND(COUNTIF(Raw!NH76:NQ76,10)&gt;0,COUNTA(Raw!NR76:NW76)&gt;0),"",IF(AND(COUNTA(Raw!NH76:NQ76)&gt;0,COUNTIF(Raw!NH76:NQ76,10)=0,COUNTA(Raw!NR76:NY76)=0),"",1))))</f>
        <v/>
      </c>
      <c r="AS76" s="19" t="str">
        <f>IF(A76=0,"",IF(COUNTA(Raw!NY76:OG76)=0,"",IF(AND(Raw!NY76=1,COUNTA(Raw!NZ76:OG76)&gt;0),"",IF(AND(Raw!NY76=2,COUNTA(Raw!NZ76:OG76)=0),"",1))))</f>
        <v/>
      </c>
      <c r="AT76" s="19" t="str">
        <f>IF(A76=0,"",IF(COUNTA(Raw!OH76:OY76)=0,"",IF(AND(Raw!OH76=1,COUNTA(Raw!OI76:OY76)&gt;0),"",IF(AND(Raw!OH76=2,COUNTA(Raw!OI76:OY76)=0),"",1))))</f>
        <v/>
      </c>
      <c r="AU76" s="19" t="str">
        <f>IF(A76=0,"",IF(COUNTA(Raw!PR76:QB76)=0,"",
IF(AND(OR(AND(COUNTIF(Raw!PR76:QB76,1)=1,COUNTA(Raw!QI76:QY76)&gt;0),AND(COUNTIF(Raw!PR76:QB76,1)=0,COUNTA(Raw!QI76:QY76)=0)),OR(AND(COUNTIF(Raw!PR76:QB76,2)=1,COUNTA(Raw!QZ76:RP76)&gt;0),AND(COUNTIF(Raw!PR76:QB76,2)=0,COUNTA(Raw!QZ76:RP76)=0)),OR(AND(COUNTIF(Raw!PR76:QB76,3)=1,COUNTA(Raw!RQ76:SG76)&gt;0),AND(COUNTIF(Raw!PR76:QB76,3)=0,COUNTA(Raw!RQ76:SG76)=0)),OR(AND(COUNTIF(Raw!PR76:QB76,4)=1,COUNTA(Raw!SH76:ST76)&gt;0),AND(COUNTIF(Raw!PR76:QB76,4)=0,COUNTA(Raw!SH76:ST76)=0)),OR(AND(COUNTIF(Raw!PR76:QB76,5)=1,COUNTA(Raw!SU76:TG76)&gt;0),AND(COUNTIF(Raw!PR76:QB76,5)=0,COUNTA(Raw!SU76:TG76)=0)),OR(AND(COUNTIF(Raw!PR76:QB76,6)=1,COUNTA(Raw!TH76:TT76)&gt;0),AND(COUNTIF(Raw!PR76:QB76,6)=0,COUNTA(Raw!TH76:TT76)=0)),OR(AND(COUNTIF(Raw!PR76:QB76,7)=1,COUNTA(Raw!TU76:UI76)&gt;0),AND(COUNTIF(Raw!PR76:QB76,7)=0,COUNTA(Raw!TU76:UI76)=0)),OR(AND(COUNTIF(Raw!PR76:QB76,8)=1,COUNTA(Raw!UJ76:UV76)&gt;0),AND(COUNTIF(Raw!PR76:QB76,8)=0,COUNTA(Raw!UJ76:UV76)=0)),OR(AND(COUNTIF(Raw!PR76:QB76,9)=1,COUNTA(Raw!UW76:VG76)&gt;0),AND(COUNTIF(Raw!PR76:QB76,9)=0,COUNTA(Raw!UW76:VG76)=0)),OR(AND(COUNTIF(Raw!PR76:QB76,10)=1,COUNTA(Raw!VH76:VP76)&gt;0),AND(COUNTIF(Raw!PR76:QB76,10)=0,COUNTA(Raw!VH76:VP76)=0)),OR(AND(COUNTIF(Raw!PR76:QB76,11)=1,COUNTA(Raw!VQ76:WK76)&gt;0),AND(COUNTIF(Raw!PR76:QB76,11)=0,COUNTA(Raw!VQ76:WK76)=0))),"",1)))</f>
        <v/>
      </c>
      <c r="AV76" s="19" t="str">
        <f>IF(A76=0,"",IF(COUNTA(Raw!QI76:QY76)=0,"",IF(AND(OR(AND(Raw!QI76=4,COUNTIF(Raw!QR76:QY76,1)=0),Raw!QI76&lt;&gt;4),OR(AND(Raw!QJ76=4,COUNTIF(Raw!QR76:QY76,2)=0),Raw!QJ76&lt;&gt;4),OR(AND(Raw!QK76=4,COUNTIF(Raw!QR76:QY76,3)=0),Raw!QK76&lt;&gt;4),OR(AND(Raw!QL76=4,COUNTIF(Raw!QR76:QY76,4)=0),Raw!QL76&lt;&gt;4),OR(AND(Raw!QM76=4,COUNTIF(Raw!QR76:QY76,5)=0),Raw!QM76&lt;&gt;4),OR(AND(Raw!QN76=4,COUNTIF(Raw!QR76:QY76,6)=0),Raw!QN76&lt;&gt;4),OR(AND(Raw!QO76=4,COUNTIF(Raw!QR76:QY76,7)=0),Raw!QO76&lt;&gt;4),OR(AND(Raw!QP76=4,COUNTIF(Raw!QR76:QY76,8)=0),Raw!QP76&lt;&gt;4)),"",1)))</f>
        <v/>
      </c>
      <c r="AW76" t="str">
        <f>IF(A76=0,"",IF(COUNTA(Raw!QZ76:RP76)=0,"",IF(AND(OR(AND(Raw!QZ76=4,COUNTIF(Raw!RI76:RP76,1)=0),Raw!QZ76&lt;&gt;4),OR(AND(Raw!RA76=4,COUNTIF(Raw!RI76:RP76,2)=0),Raw!RA76&lt;&gt;4),OR(AND(Raw!RB76=4,COUNTIF(Raw!RI76:RP76,3)=0),Raw!RB76&lt;&gt;4),OR(AND(Raw!RC76=4,COUNTIF(Raw!RI76:RP76,4)=0),Raw!RC76&lt;&gt;4),OR(AND(Raw!RD76=4,COUNTIF(Raw!RI76:RP76,5)=0),Raw!RD76&lt;&gt;4),OR(AND(Raw!RE76=4,COUNTIF(Raw!RI76:RP76,6)=0),Raw!RE76&lt;&gt;4),OR(AND(Raw!RF76=4,COUNTIF(Raw!RI76:RP76,7)=0),Raw!RF76&lt;&gt;4),OR(AND(Raw!RG76=4,COUNTIF(Raw!RI76:RP76,8)=0),Raw!RG76&lt;&gt;4)),"",1)))</f>
        <v/>
      </c>
      <c r="AX76" t="str">
        <f>IF(A76=0,"",IF(COUNTA(Raw!RQ76:SG76)=0,"",IF(AND(OR(AND(Raw!RQ76=4,COUNTIF(Raw!RZ76:SG76,1)=0),Raw!RQ76&lt;&gt;4),OR(AND(Raw!RR76=4,COUNTIF(Raw!RZ76:SG76,2)=0),Raw!RR76&lt;&gt;4),OR(AND(Raw!RS76=4,COUNTIF(Raw!RZ76:SG76,3)=0),Raw!RS76&lt;&gt;4),OR(AND(Raw!RT76=4,COUNTIF(Raw!RZ76:SG76,4)=0),Raw!RT76&lt;&gt;4),OR(AND(Raw!RU76=4,COUNTIF(Raw!RZ76:SG76,5)=0),Raw!RU76&lt;&gt;4),OR(AND(Raw!RV76=4,COUNTIF(Raw!RZ76:SG76,6)=0),Raw!RV76&lt;&gt;4),OR(AND(Raw!RW76=4,COUNTIF(Raw!RZ76:SG76,7)=0),Raw!RW76&lt;&gt;4),OR(AND(Raw!RX76=4,COUNTIF(Raw!RZ76:SG76,8)=0),Raw!RX76&lt;&gt;4)),"",1)))</f>
        <v/>
      </c>
      <c r="AY76" t="str">
        <f>IF(A76=0,"",IF(COUNTA(Raw!SH76:ST76)=0,"",IF(AND(OR(AND(Raw!SH76=4,COUNTIF(Raw!SO76:ST76,1)=0),Raw!SH76&lt;&gt;4),OR(AND(Raw!SI76=4,COUNTIF(Raw!SO76:ST76,2)=0),Raw!SI76&lt;&gt;4),OR(AND(Raw!SJ76=4,COUNTIF(Raw!SO76:ST76,3)=0),Raw!SJ76&lt;&gt;4),OR(AND(Raw!SK76=4,COUNTIF(Raw!SO76:ST76,4)=0),Raw!SK76&lt;&gt;4),OR(AND(Raw!SL76=4,COUNTIF(Raw!SO76:ST76,5)=0),Raw!SL76&lt;&gt;4),OR(AND(Raw!SM76=4,COUNTIF(Raw!SO76:ST76,6)=0),Raw!SM76&lt;&gt;4)),"",1)))</f>
        <v/>
      </c>
      <c r="AZ76" t="str">
        <f>IF(A76=0,"",IF(COUNTA(Raw!SU76:TG76)=0,"",IF(AND(OR(AND(Raw!SU76=4,COUNTIF(Raw!TB76:TG76,1)=0),Raw!SU76&lt;&gt;4),OR(AND(Raw!SV76=4,COUNTIF(Raw!TB76:TG76,2)=0),Raw!SV76&lt;&gt;4),OR(AND(Raw!SW76=4,COUNTIF(Raw!TB76:TG76,3)=0),Raw!SW76&lt;&gt;4),OR(AND(Raw!SX76=4,COUNTIF(Raw!TB76:TG76,4)=0),Raw!SX76&lt;&gt;4),OR(AND(Raw!SY76=4,COUNTIF(Raw!TB76:TG76,5)=0),Raw!SY76&lt;&gt;4),OR(AND(Raw!SZ76=4,COUNTIF(Raw!TB76:TG76,6)=0),Raw!SZ76&lt;&gt;4)),"",1)))</f>
        <v/>
      </c>
      <c r="BA76" t="str">
        <f>IF(A76=0,"",IF(COUNTA(Raw!TH76:TT76)=0,"",IF(AND(OR(AND(Raw!TH76=4,COUNTIF(Raw!TO76:TT76,1)=0),Raw!TH76&lt;&gt;4),OR(AND(Raw!TI76=4,COUNTIF(Raw!TO76:TT76,2)=0),Raw!TI76&lt;&gt;4),OR(AND(Raw!TJ76=4,COUNTIF(Raw!TO76:TT76,3)=0),Raw!TJ76&lt;&gt;4),OR(AND(Raw!TK76=4,COUNTIF(Raw!TO76:TT76,4)=0),Raw!TK76&lt;&gt;4),OR(AND(Raw!TL76=4,COUNTIF(Raw!TO76:TT76,5)=0),Raw!TL76&lt;&gt;4),OR(AND(Raw!TM76=4,COUNTIF(Raw!TO76:TT76,6)=0),Raw!TM76&lt;&gt;4)),"",1)))</f>
        <v/>
      </c>
      <c r="BB76" t="str">
        <f>IF(A76=0,"",IF(COUNTA(Raw!TU76:UI76)=0,"",IF(AND(OR(AND(Raw!TU76=4,COUNTIF(Raw!UC76:UI76,1)=0),Raw!TU76&lt;&gt;4),OR(AND(Raw!TV76=4,COUNTIF(Raw!UC76:UI76,2)=0),Raw!TV76&lt;&gt;4),OR(AND(Raw!TW76=4,COUNTIF(Raw!UC76:UI76,3)=0),Raw!TW76&lt;&gt;4),OR(AND(Raw!TX76=4,COUNTIF(Raw!UC76:UI76,4)=0),Raw!TX76&lt;&gt;4),OR(AND(Raw!TY76=4,COUNTIF(Raw!UC76:UI76,5)=0),Raw!TY76&lt;&gt;4),OR(AND(Raw!TZ76=4,COUNTIF(Raw!UC76:UI76,6)=0),Raw!TZ76&lt;&gt;4),OR(AND(Raw!UA76=4,COUNTIF(Raw!UC76:UI76,7)=0),Raw!UA76&lt;&gt;4)),"",1)))</f>
        <v/>
      </c>
      <c r="BC76" t="str">
        <f>IF(A76=0,"",IF(COUNTA(Raw!UJ76:UV76)=0,"",IF(AND(OR(AND(Raw!UJ76=4,COUNTIF(Raw!UQ76:UV76,1)=0),Raw!UJ76&lt;&gt;4),OR(AND(Raw!UK76=4,COUNTIF(Raw!UQ76:UV76,2)=0),Raw!UK76&lt;&gt;4),OR(AND(Raw!UL76=4,COUNTIF(Raw!UQ76:UV76,3)=0),Raw!UL76&lt;&gt;4),OR(AND(Raw!UM76=4,COUNTIF(Raw!UQ76:UV76,4)=0),Raw!UM76&lt;&gt;4),OR(AND(Raw!UN76=4,COUNTIF(Raw!UQ76:UV76,5)=0),Raw!UN76&lt;&gt;4),OR(AND(Raw!UO76=4,COUNTIF(Raw!UQ76:UV76,6)=0),Raw!UO76&lt;&gt;4)),"",1)))</f>
        <v/>
      </c>
      <c r="BD76" t="str">
        <f>IF(A76=0,"",IF(COUNTA(Raw!UW76:VG76)=0,"",IF(AND(OR(AND(Raw!UW76=4,COUNTIF(Raw!VC76:VG76,1)=0),Raw!UW76&lt;&gt;4),OR(AND(Raw!UX76=4,COUNTIF(Raw!VC76:VG76,2)=0),Raw!UX76&lt;&gt;4),OR(AND(Raw!UY76=4,COUNTIF(Raw!VC76:VG76,3)=0),Raw!UY76&lt;&gt;4),OR(AND(Raw!UZ76=4,COUNTIF(Raw!VC76:VG76,4)=0),Raw!UZ76&lt;&gt;4),OR(AND(Raw!VA76=4,COUNTIF(Raw!VC76:VG76,5)=0),Raw!VA76&lt;&gt;4)),"",1)))</f>
        <v/>
      </c>
      <c r="BE76" t="str">
        <f>IF(A76=0,"",IF(COUNTA(Raw!VH76:VP76)=0,"",
IF(AND(
OR(AND(Raw!VH76=4,COUNTIF(Raw!VM76:VP76,1)=0),Raw!VH76&lt;&gt;4),
OR(AND(Raw!VI76=4,COUNTIF(Raw!VM76:VP76,2)=0),Raw!VI76&lt;&gt;4),
OR(AND(Raw!VJ76=4,COUNTIF(Raw!VM76:VP76,3)=0),Raw!VJ76&lt;&gt;4),
OR(AND(Raw!VK76=4,COUNTIF(Raw!VM76:VP76,4)=0),Raw!VK76&lt;&gt;4)
),"",1)))</f>
        <v/>
      </c>
      <c r="BF76" t="str">
        <f>IF(A76=0,"",IF(COUNTA(Raw!VQ76:WK76)=0,"",
IF(AND(
OR(AND(Raw!VQ76=4,COUNTIF(Raw!WB76:WK76,1)=0),Raw!VQ76&lt;&gt;4),
OR(AND(Raw!VR76=4,COUNTIF(Raw!WB76:WK76,2)=0),Raw!VR76&lt;&gt;4),
OR(AND(Raw!VS76=4,COUNTIF(Raw!WB76:WK76,3)=0),Raw!VS76&lt;&gt;4),
OR(AND(Raw!VT76=4,COUNTIF(Raw!WB76:WK76,4)=0),Raw!VT76&lt;&gt;4),
OR(AND(Raw!VU76=4,COUNTIF(Raw!WB76:WK76,5)=0),Raw!VU76&lt;&gt;4),
OR(AND(Raw!VV76=4,COUNTIF(Raw!WB76:WK76,6)=0),Raw!VV76&lt;&gt;4),
OR(AND(Raw!VW76=4,COUNTIF(Raw!WB76:WK76,7)=0),Raw!VW76&lt;&gt;4),
OR(AND(Raw!VX76=4,COUNTIF(Raw!WB76:WK76,8)=0),Raw!VX76&lt;&gt;4),
OR(AND(Raw!VY76=4,COUNTIF(Raw!WB76:WK76,9)=0),Raw!VX76&lt;&gt;4),
OR(AND(Raw!VZ76=4,COUNTIF(Raw!WB76:WK76,10)=0),Raw!VZ76&lt;&gt;4)
),"",1)))</f>
        <v/>
      </c>
      <c r="BG76" t="str">
        <f>IF(A76=0,"",IF(COUNTA(Raw!WL76:XB76)=0,"",
IF(AND(
OR(AND(Raw!WL76=4,COUNTIF(Raw!WU76:XB76,1)=0),Raw!WL76&lt;&gt;4),
OR(AND(Raw!WM76=4,COUNTIF(Raw!WU76:XB76,2)=0),Raw!WM76&lt;&gt;4),
OR(AND(Raw!WN76=4,COUNTIF(Raw!WU76:XB76,3)=0),Raw!WN76&lt;&gt;4),
OR(AND(Raw!WO76=4,COUNTIF(Raw!WU76:XB76,4)=0),Raw!WO76&lt;&gt;4),
OR(AND(Raw!WP76=4,COUNTIF(Raw!WU76:XB76,5)=0),Raw!WP76&lt;&gt;4),
OR(AND(Raw!WQ76=4,COUNTIF(Raw!WU76:XB76,6)=0),Raw!WQ76&lt;&gt;4),
OR(AND(Raw!WR76=4,COUNTIF(Raw!WU76:XB76,7)=0),Raw!WR76&lt;&gt;4),
OR(AND(Raw!WS76=4,COUNTIF(Raw!WU76:XB76,8)=0),Raw!WS76&lt;&gt;4)
),"",1)))</f>
        <v/>
      </c>
      <c r="BH76" t="str">
        <f>IF(A76=0,"",IF(COUNTA(Raw!XC76:XK76)=0,"",
IF(AND(
OR(AND(Raw!XC76=4,COUNTIF(Raw!XH76:XK76,1)=0),Raw!XC76&lt;&gt;4),
OR(AND(Raw!XD76=4,COUNTIF(Raw!XH76:XK76,2)=0),Raw!XD76&lt;&gt;4),
OR(AND(Raw!XE76=4,COUNTIF(Raw!XH76:XK76,3)=0),Raw!XE76&lt;&gt;4),
OR(AND(Raw!XF76=4,COUNTIF(Raw!XH76:XK76,4)=0),Raw!XF76&lt;&gt;4)
),"",1)))</f>
        <v/>
      </c>
      <c r="BI76" t="str">
        <f>IF(A76=0,"",IF(COUNTA(Raw!XL76:XT76)=0,"",
IF(AND(
OR(AND(Raw!XL76=4,COUNTIF(Raw!XQ76:XT76,1)=0),Raw!XL76&lt;&gt;4),
OR(AND(Raw!XM76=4,COUNTIF(Raw!XQ76:XT76,2)=0),Raw!XM76&lt;&gt;4),
OR(AND(Raw!XN76=4,COUNTIF(Raw!XQ76:XT76,3)=0),Raw!XN76&lt;&gt;4),
OR(AND(Raw!XO76=4,COUNTIF(Raw!XQ76:XT76,4)=0),Raw!XO76&lt;&gt;4)
),"",1)))</f>
        <v/>
      </c>
      <c r="BJ76" t="str">
        <f>IF(A76=0,"",IF(COUNTA(Raw!XU76:YI76)=0,"",
IF(AND(
OR(AND(Raw!XU76=4,COUNTIF(Raw!YC76:YI76,1)=0),Raw!XU76&lt;&gt;4),
OR(AND(Raw!XV76=4,COUNTIF(Raw!YC76:YI76,2)=0),Raw!XV76&lt;&gt;4),
OR(AND(Raw!XW76=4,COUNTIF(Raw!YC76:YI76,3)=0),Raw!XW76&lt;&gt;4),
OR(AND(Raw!XX76=4,COUNTIF(Raw!YC76:YI76,4)=0),Raw!XX76&lt;&gt;4),
OR(AND(Raw!XY76=4,COUNTIF(Raw!YC76:YI76,5)=0),Raw!XY76&lt;&gt;4),
OR(AND(Raw!XZ76=4,COUNTIF(Raw!YC76:YI76,6)=0),Raw!XZ76&lt;&gt;4),
OR(AND(Raw!YA76=4,COUNTIF(Raw!YC76:YI76,7)=0),Raw!YA76&lt;&gt;4)
),"",1)))</f>
        <v/>
      </c>
      <c r="BK76" t="str">
        <f>IF(A76=0,"",IF(COUNTA(Raw!YJ76:YR76)=0,"",
IF(AND(
OR(AND(Raw!YJ76=4,COUNTIF(Raw!YO76:YR76,1)=0),Raw!YJ76&lt;&gt;4),
OR(AND(Raw!YK76=4,COUNTIF(Raw!YO76:YR76,2)=0),Raw!YK76&lt;&gt;4),
OR(AND(Raw!YL76=4,COUNTIF(Raw!YO76:YR76,3)=0),Raw!YL76&lt;&gt;4),
OR(AND(Raw!YM76=4,COUNTIF(Raw!YO76:YR76,4)=0),Raw!YM76&lt;&gt;4)
),"",1)))</f>
        <v/>
      </c>
      <c r="BL76" t="str">
        <f>IF(A76=0,"",IF(COUNTA(Raw!YS76:YU76)=0,"",IF(AND(Raw!YS76=4,ISBLANK(Raw!YU76)),"",IF(AND(Raw!YS76&lt;&gt;4,ISBLANK(Raw!YU76)=FALSE),"",1))))</f>
        <v/>
      </c>
    </row>
    <row r="77" spans="1:64">
      <c r="A77" s="20">
        <f>Raw!A77</f>
        <v>0</v>
      </c>
      <c r="B77" s="19" t="str">
        <f>IF(A77=0,"",IF(AND(Raw!AC77=1,COUNTA(Raw!AR77:IC77)&gt;0,COUNTA(Raw!ID77:YU77)=0),"",IF(AND(Raw!AC77=2,COUNTA(Raw!AR77:IC77)=0,COUNTA(Raw!ID77:MV77)&gt;0,COUNTA(Raw!MW77:YU77)=0),"",IF(AND(Raw!AC77=3,COUNTA(Raw!AP77:MV77)=0,COUNTA(Raw!MW77:YU77)&gt;0),"",1))))</f>
        <v/>
      </c>
      <c r="C77" s="19" t="str">
        <f>IF(A77=0,"",IF(AND(Raw!AK77=1,ISBLANK(Raw!AM77)=FALSE,ISBLANK(Raw!AO77)),"",IF(AND(Raw!AK77=2,ISBLANK(Raw!AM77),ISBLANK(Raw!AO77)=FALSE),"",1)))</f>
        <v/>
      </c>
      <c r="D77" s="19" t="str">
        <f>IF(A77=0,"",IF(COUNTA(Raw!AS77:AZ77)=0,"",IF(AND(Raw!AS77+Raw!AT77=100,Raw!AU77+Raw!AV77=100,Raw!AW77+Raw!AX77=100,Raw!AY77+Raw!AZ77=100),"",1)))</f>
        <v/>
      </c>
      <c r="E77" s="19" t="str">
        <f>IF(A77=0,"",IF(ISBLANK(Raw!AQ77),"",IF(Raw!AQ77=1,"",1)))</f>
        <v/>
      </c>
      <c r="F77" s="19" t="str">
        <f>IF(A77=0,"",IF(ISBLANK(Raw!AR77),"",IF(AND(Raw!AR77&gt;=0,Raw!AR77&lt;=100),"",1)))</f>
        <v/>
      </c>
      <c r="G77" s="19" t="str">
        <f>IF(A77=0,"",IF(AND(ISBLANK(Raw!BA77),ISBLANK(Raw!AS77)),"",IF(AND(Raw!AS77&gt;0,ISBLANK(Raw!BA77)=FALSE),"",1)))</f>
        <v/>
      </c>
      <c r="H77" s="19" t="str">
        <f>IF(A77=0,"",IF(COUNTA(Raw!BA77:BH77)=0,"",IF(AND(Raw!BA77=0,COUNTA(Raw!BB77:BH77)=0),"",IF(AND(Raw!BA77&gt;0,COUNTA(Raw!BB77:BH77)&gt;0),"",1))))</f>
        <v/>
      </c>
      <c r="I77" s="19" t="str">
        <f>IF(A77=0,"",IF(AND(ISBLANK(Raw!BI77),ISBLANK(Raw!BJ77)),"",IF(AND(Raw!BI77=1,ISBLANK(Raw!BJ77)=FALSE),"",IF(AND(Raw!BI77=2,ISBLANK(Raw!BJ77)),"",1))))</f>
        <v/>
      </c>
      <c r="J77" s="19" t="str">
        <f>IF(A77=0,"",IF(AND(ISBLANK(Raw!AT77),COUNTBLANK(Raw!BK77:BQ77)),"",IF(AND(Raw!AT77&gt;0,COUNTA(Raw!BK77:BQ77)&gt;0),"",IF(AND(Raw!AT77=0,COUNTA(Raw!BK77:BQ77)=0),"",1))))</f>
        <v/>
      </c>
      <c r="K77" s="19" t="str">
        <f>IF(A77=0,"",IF(AND(ISBLANK(Raw!AS77),COUNTA(Raw!BR77:BX77)=0),"",IF(AND(Raw!AS77&gt;0,COUNTA(Raw!BR77:BX77)&gt;0),"",IF(AND(Raw!AS77=0,COUNTA(Raw!BR77:BX77)=0),"",1))))</f>
        <v/>
      </c>
      <c r="L77" s="19" t="str">
        <f>IF(A77=0,"",IF(AND(COUNTA(Raw!BK77:BX77)=0,COUNTA(Raw!BY77:CH77)=0),"",IF(AND(COUNTIF(Raw!BK77:BX77,1)&gt;0,COUNTA(Raw!BY77:CH77)&gt;0),"",IF(AND(COUNTIF(Raw!BK77:BX77,1)=0,COUNTA(Raw!BY77:CH77)=0),"",1))))</f>
        <v/>
      </c>
      <c r="M77" s="19" t="str">
        <f>IF(A77=0,"",IF(AND(COUNTA(Raw!BK77:BX77)=0,COUNTA(Raw!CI77:CR77)),"",IF(AND(COUNTIF(Raw!BK77:BX77,3)&gt;0,COUNTA(Raw!CI77:CR77)&gt;0),"",IF(AND(COUNTIF(Raw!BK77:BX77,3)=0,COUNTA(Raw!CI77:CR77)=0),"",1))))</f>
        <v/>
      </c>
      <c r="N77" s="19" t="str">
        <f>IF(A77=0,"",IF(COUNTA(Raw!CS77:DF77)=0,"",IF(AND(COUNTIF(Raw!CS77:CV77,1)=1,COUNTA(Raw!CW77:DA77)&gt;0,COUNTA(Raw!DB77:DF77)=0),"",IF(AND(COUNTIF(Raw!CS77:CV77,2)=1,COUNTA(Raw!CW77:DA77)=0,COUNTA(Raw!DB77:DF77)&gt;0),"",IF(AND(COUNTA(Raw!CS77:CV77)&gt;0,COUNTA(Raw!CW77:DF77)=0),"",1)))))</f>
        <v/>
      </c>
      <c r="O77" s="19" t="str">
        <f>IF(A77=0,"",IF(COUNTA(Raw!DG77:DP77)=0,"",IF(AND(COUNTIF(Raw!BK77:BQ77,1)&gt;0,OR(COUNTIF(Raw!DG77:DP77,1)=1,COUNTIF(Raw!DG77:DP77,2)=1,COUNTIF(Raw!DG77:DP77,3)=1)),"",IF(AND(COUNTIF(Raw!BK77:BQ77,1)=0,AND(COUNTIF(Raw!DG77:DP77,1)=0,COUNTIF(Raw!DG77:DP77,2)=0,COUNTIF(Raw!DG77:DP77,3)=0)),"",1))))</f>
        <v/>
      </c>
      <c r="P77" s="19" t="str">
        <f>IF(A77=0,"",IF(COUNTA(Raw!DG77:DR77)=0,"",IF(AND(COUNTIF(Raw!DG77:DP77,4)=1,ISBLANK(Raw!DQ77)=FALSE,ISBLANK(Raw!DR77)),"",IF(AND(COUNTIF(Raw!DG77:DP77,7)=1,ISBLANK(Raw!DQ77),ISBLANK(Raw!DR77)=FALSE),"",IF(AND(COUNTA(Raw!DG77:DP77)&gt;0,COUNTIF(Raw!DG77:DP77,4)=0,COUNTIF(Raw!DG77:DP77,7)=0,COUNTA(Raw!DQ77:DR77)=0),"",1)))))</f>
        <v/>
      </c>
      <c r="Q77" s="19" t="str">
        <f>IF(A77=0,"",IF(AND(COUNTA(Raw!DS77:DU77)=0,COUNTA(Raw!BK77:BQ77)=0),"",IF(AND(COUNTIF(Raw!BK77:BQ77,1)&gt;0,COUNTA(Raw!DS77:DU77)&gt;0),"",IF(AND(COUNTIF(Raw!BK77:BQ77,1)=0,COUNTA(Raw!DS77:DU77)=0),"",1))))</f>
        <v/>
      </c>
      <c r="R77" s="19" t="str">
        <f>IF(A77=0,"",IF(AND(ISBLANK(Raw!AT77),ISBLANK(Raw!EJ77)),"",IF(AND(Raw!AT77&gt;0,ISBLANK(Raw!EJ77)=FALSE,Raw!EJ77&gt;=0,Raw!EJ77&lt;=7),"",IF(AND(Raw!AT77=0,ISBLANK(Raw!EJ77)),"",1))))</f>
        <v/>
      </c>
      <c r="S77" t="str">
        <f>IF(A77=0,"",IF(AND(ISBLANK(Raw!AS77),ISBLANK(Raw!EK77)),"",IF(AND(Raw!AS77&gt;0,ISBLANK(Raw!EK77)=FALSE),"",IF(AND(Raw!AS77=0,ISBLANK(Raw!EK77)),"",1))))</f>
        <v/>
      </c>
      <c r="T77" s="19" t="str">
        <f>IF(A77=0,"",IF(AND(ISBLANK(Raw!AT77),COUNTA(Raw!EL77:EQ77)=0),"",IF(AND(Raw!AT77&gt;0,COUNTA(Raw!EL77:EQ77)&gt;0),"",IF(AND(Raw!AT77=0,COUNTA(Raw!EL77:EQ77)=0),"",1))))</f>
        <v/>
      </c>
      <c r="U77" t="str">
        <f>IF(A77=0,"",IF(AND(ISBLANK(Raw!AT77),COUNTA(Raw!ER77:EU77)=0),"",IF(AND(Raw!AT77&gt;0,COUNTA(Raw!ER77:EU77)&gt;0),"",IF(AND(Raw!AT77=0,COUNTA(Raw!ER77:EU77)=0),"",1))))</f>
        <v/>
      </c>
      <c r="V77" t="str">
        <f>IF(A77=0,"",IF(AND(ISBLANK(Raw!AS77),COUNTA(Raw!EV77:FA77)=0),"",IF(AND(Raw!AS77&gt;0,COUNTA(Raw!EV77:FA77)&gt;0),"",IF(AND(Raw!AS77=0,COUNTA(Raw!EV77:FA77)=0),"",1))))</f>
        <v/>
      </c>
      <c r="W77" t="str">
        <f>IF(A77=0,"",IF(AND(ISBLANK(Raw!AS77),COUNTA(Raw!FB77:FE77)=0),"",IF(AND(Raw!AS77&gt;0,COUNTA(Raw!FB77:FE77)&gt;0),"",IF(AND(Raw!AS77=0,COUNTA(Raw!FB77:FE77)=0),"",1))))</f>
        <v/>
      </c>
      <c r="X77" t="str">
        <f>IF(A77=0,"",IF(AND(ISBLANK(Raw!AT77),COUNTA(Raw!FF77:FI77)=0),"",IF(AND(Raw!AT77&gt;0,COUNTA(Raw!FF77:FI77)&gt;0),"",IF(AND(Raw!AT77=0,COUNTA(Raw!FF77:FI77)=0),"",1))))</f>
        <v/>
      </c>
      <c r="Y77" t="str">
        <f>IF(A77=0,"",IF(AND(ISBLANK(Raw!AS77),COUNTA(Raw!FJ77:FM77)=0),"",IF(AND(Raw!AS77&gt;0,COUNTA(Raw!FJ77:FM77)&gt;0),"",IF(AND(Raw!AS77=0,COUNTA(Raw!FJ77:FM77)=0),"",1))))</f>
        <v/>
      </c>
      <c r="Z77" t="str">
        <f>IF(A77=0,"",IF(AND(COUNTA(Raw!FN77:FT77)=0,ISBLANK(Raw!FU77)),"",IF(AND(COUNTIF(Raw!FN77:FT77,1)&gt;0,ISBLANK(Raw!FU77)=FALSE),"",IF(AND(COUNTIF(Raw!FN77:FT77,1)=0,ISBLANK(Raw!FU77)),"",1))))</f>
        <v/>
      </c>
      <c r="AA77" s="19" t="str">
        <f>IF(A77=0,"",IF(AND(ISBLANK(Raw!BI77),COUNTA(Raw!FV77:GH77)=0),"",IF(AND(Raw!BI77&lt;&gt;1,COUNTIF(Raw!FV77:GH77,6)=0),"",IF(Raw!BI77=1,"",1))))</f>
        <v/>
      </c>
      <c r="AB77" t="str">
        <f>IF(A77=0,"",IF(AND(ISBLANK(Raw!GI77),COUNTA(Raw!GJ77:GQ77)=0),"",IF(AND(Raw!GI77=1,COUNTA(Raw!GJ77:GQ77)&gt;0),"",IF(AND(Raw!GI77=2,COUNTA(Raw!GJ77:GQ77)=0),"",1))))</f>
        <v/>
      </c>
      <c r="AC77" s="19" t="str">
        <f>IF(A77=0,"",IF(AND(COUNTA(Raw!GY77:HF77)=0,ISBLANK(Raw!HG77)),"",IF(AND(OR(COUNTIF(Raw!GY77:HE77,1)&gt;0,COUNTIF(Raw!GY77:HE77,2)&gt;0),ISBLANK(Raw!HG77)=FALSE),"",IF(AND(COUNTA(Raw!GY77:HF77)&gt;0,ISBLANK(Raw!HG77),COUNTIF(Raw!GY77:HE77,1)=0,COUNTIF(Raw!GY77:HE77,2)=0),"",1))))</f>
        <v/>
      </c>
      <c r="AD77" s="19" t="str">
        <f>IF(A77=0,"",IF(COUNTA(Raw!HU77:IB77)=0,"",IF(AND(Raw!AK77&lt;&gt;2,COUNTIF(Raw!HU77:IA77,2)=0,COUNTIF(Raw!HU77:IA77,3)=0),"",IF(Raw!AK77=2,"",1))))</f>
        <v/>
      </c>
      <c r="AE77" s="19" t="str">
        <f>IF(A77=0,"",IF(AND(Raw!AK77=2,ISBLANK(Raw!IC77)=FALSE),"",IF(AND(Raw!AK77&lt;&gt;2,ISBLANK(Raw!IC77)),"",1)))</f>
        <v/>
      </c>
      <c r="AF77" s="19" t="str">
        <f>IF(A77=0,"",IF(COUNTA(Raw!ID77:IF77)=0,"",IF(AND(MATCH(2023-Raw!ID77,Code!$A$3:$A$12,1)=Raw!IF77,2023-Raw!ID77=Raw!IE77),"",1)))</f>
        <v/>
      </c>
      <c r="AG77" s="19" t="str">
        <f>IF(A77=0,"",IF(COUNTA(Raw!IG77:II77)=0,"",IF(AND(Raw!IG77=4,ISBLANK(Raw!II77)=FALSE),"",IF(AND(Raw!IG77&lt;&gt;4,ISBLANK(Raw!II77)),"",1))))</f>
        <v/>
      </c>
      <c r="AH77" s="19" t="str">
        <f>IF(A77=0,"",IF(COUNTA(Raw!IJ77:IM77)=0,"",IF(AND(Raw!IJ77=1,ISBLANK(Raw!IK77)=FALSE),"",IF(AND(Raw!IJ77=2,COUNTA(Raw!IK77:IM77)&gt;0),"",1))))</f>
        <v/>
      </c>
      <c r="AI77" s="19" t="str">
        <f>IF(A77=0,"",IF(COUNTA(Raw!IK77:IM77)=0,"",IF(AND(Raw!IK77=1,ISBLANK(Raw!IL77)=FALSE),"",IF(AND(Raw!IK77=2,COUNTA(Raw!IL77:IM77)=0),"",1))))</f>
        <v/>
      </c>
      <c r="AJ77" s="19" t="str">
        <f>IF(A77=0,"",IF(COUNTA(Raw!JD77:JJ77)=0,"",IF(AND(Raw!JD77&gt;600,COUNTA(Raw!JE77:JI77)&gt;0),"",IF(AND(Raw!JD77&lt;=600,COUNTA(Raw!JE77:JJ77)=0),"",1))))</f>
        <v/>
      </c>
      <c r="AK77" s="19" t="str">
        <f>IF(A77=0,"",IF(COUNTA(Raw!JK77:KA77)=0,"",IF(AND(Raw!JK77=1,COUNTA(Raw!JM77:JV77)&gt;0),"",IF(AND(Raw!JK77=3,COUNTA(Raw!JM77:JV77)&gt;0,COUNTA(Raw!JW77:KA77)=0),"",IF(AND(ISBLANK(Raw!JK77)=FALSE,Raw!JK77&lt;&gt;1,Raw!JK77&lt;&gt;3,COUNTA(Raw!JM77:KA77)=0),"",1)))))</f>
        <v/>
      </c>
      <c r="AL77" s="19" t="str">
        <f>IF(A77=0,"",IF(COUNTA(Raw!JW77:KA77)=0,"",IF(AND(COUNTIF(Raw!JW77:JZ77,4)=0,COUNTA(Raw!JW77:JZ77)&gt;0,ISBLANK(Raw!KA77)=FALSE),"",IF(AND(COUNTIF(Raw!JW77:KA77,4)&gt;0,ISBLANK(Raw!KA77)),"",1))))</f>
        <v/>
      </c>
      <c r="AM77" s="19" t="str">
        <f>IF(A77=0,"",IF(COUNTA(Raw!KT77:KU77)=0,"",IF(AND(Raw!KT77=1,ISBLANK(Raw!KU77)=FALSE),"",IF(AND(Raw!KT77=2,ISBLANK(Raw!KU77)),"",1))))</f>
        <v/>
      </c>
      <c r="AN77" s="19" t="str">
        <f>IF(A77=0,"",IF(COUNTA(Raw!KX77:LF77)=0,"",IF(AND(COUNTIF(Raw!KX77:LB77,5)=1,COUNTA(Raw!KX77:LB77)=1,COUNTA(Raw!LC77:LF77)=0),"",IF(AND(COUNTIF(Raw!KX77:LB77,5)=0,COUNTA(Raw!KX77:LB77)&gt;0,COUNTA(Raw!LC77:LF77)&gt;0),"",1))))</f>
        <v/>
      </c>
      <c r="AO77" s="19" t="str">
        <f>IF(A77=0,"",IF(COUNTA(Raw!LM77:LU77)=0,"",IF(AND(Raw!LM77=1,ISBLANK(Raw!LN77)=FALSE,COUNTA(Raw!LO77:LU77)&gt;0),"",IF(AND(Raw!LM77=2,COUNTA(Raw!LN77:LU77)=0),"",1))))</f>
        <v/>
      </c>
      <c r="AP77" s="19" t="str">
        <f>IF(A77=0,"",IF(COUNTA(Raw!MY77:OG77)=0,"",IF(AND(Raw!MY77=2,COUNTA(Raw!MZ77:OG77)=0),"",IF(AND(Raw!MY77=1,COUNTA(Raw!MZ77:OG77)&gt;0),"",1))))</f>
        <v/>
      </c>
      <c r="AQ77" s="19" t="str">
        <f>IF(A77=0,"",IF(COUNTA(Raw!NC77:NW77)=0,"",IF(AND(COUNTIF(Raw!NC77:NG77,3)&gt;0,COUNTA(Raw!NH77:NQ77)&gt;0),"",IF(AND(COUNTA(Raw!NC77:NG77)&gt;0,COUNTIF(Raw!NC77:NG77,3)=0,COUNTA(Raw!NH77:NW77)=0),"",1))))</f>
        <v/>
      </c>
      <c r="AR77" s="19" t="str">
        <f>IF(A77=0,"",IF(COUNTA(Raw!NH77:NW77)=0,"",IF(AND(COUNTIF(Raw!NH77:NQ77,10)&gt;0,COUNTA(Raw!NR77:NW77)&gt;0),"",IF(AND(COUNTA(Raw!NH77:NQ77)&gt;0,COUNTIF(Raw!NH77:NQ77,10)=0,COUNTA(Raw!NR77:NY77)=0),"",1))))</f>
        <v/>
      </c>
      <c r="AS77" s="19" t="str">
        <f>IF(A77=0,"",IF(COUNTA(Raw!NY77:OG77)=0,"",IF(AND(Raw!NY77=1,COUNTA(Raw!NZ77:OG77)&gt;0),"",IF(AND(Raw!NY77=2,COUNTA(Raw!NZ77:OG77)=0),"",1))))</f>
        <v/>
      </c>
      <c r="AT77" s="19" t="str">
        <f>IF(A77=0,"",IF(COUNTA(Raw!OH77:OY77)=0,"",IF(AND(Raw!OH77=1,COUNTA(Raw!OI77:OY77)&gt;0),"",IF(AND(Raw!OH77=2,COUNTA(Raw!OI77:OY77)=0),"",1))))</f>
        <v/>
      </c>
      <c r="AU77" s="19" t="str">
        <f>IF(A77=0,"",IF(COUNTA(Raw!PR77:QB77)=0,"",
IF(AND(OR(AND(COUNTIF(Raw!PR77:QB77,1)=1,COUNTA(Raw!QI77:QY77)&gt;0),AND(COUNTIF(Raw!PR77:QB77,1)=0,COUNTA(Raw!QI77:QY77)=0)),OR(AND(COUNTIF(Raw!PR77:QB77,2)=1,COUNTA(Raw!QZ77:RP77)&gt;0),AND(COUNTIF(Raw!PR77:QB77,2)=0,COUNTA(Raw!QZ77:RP77)=0)),OR(AND(COUNTIF(Raw!PR77:QB77,3)=1,COUNTA(Raw!RQ77:SG77)&gt;0),AND(COUNTIF(Raw!PR77:QB77,3)=0,COUNTA(Raw!RQ77:SG77)=0)),OR(AND(COUNTIF(Raw!PR77:QB77,4)=1,COUNTA(Raw!SH77:ST77)&gt;0),AND(COUNTIF(Raw!PR77:QB77,4)=0,COUNTA(Raw!SH77:ST77)=0)),OR(AND(COUNTIF(Raw!PR77:QB77,5)=1,COUNTA(Raw!SU77:TG77)&gt;0),AND(COUNTIF(Raw!PR77:QB77,5)=0,COUNTA(Raw!SU77:TG77)=0)),OR(AND(COUNTIF(Raw!PR77:QB77,6)=1,COUNTA(Raw!TH77:TT77)&gt;0),AND(COUNTIF(Raw!PR77:QB77,6)=0,COUNTA(Raw!TH77:TT77)=0)),OR(AND(COUNTIF(Raw!PR77:QB77,7)=1,COUNTA(Raw!TU77:UI77)&gt;0),AND(COUNTIF(Raw!PR77:QB77,7)=0,COUNTA(Raw!TU77:UI77)=0)),OR(AND(COUNTIF(Raw!PR77:QB77,8)=1,COUNTA(Raw!UJ77:UV77)&gt;0),AND(COUNTIF(Raw!PR77:QB77,8)=0,COUNTA(Raw!UJ77:UV77)=0)),OR(AND(COUNTIF(Raw!PR77:QB77,9)=1,COUNTA(Raw!UW77:VG77)&gt;0),AND(COUNTIF(Raw!PR77:QB77,9)=0,COUNTA(Raw!UW77:VG77)=0)),OR(AND(COUNTIF(Raw!PR77:QB77,10)=1,COUNTA(Raw!VH77:VP77)&gt;0),AND(COUNTIF(Raw!PR77:QB77,10)=0,COUNTA(Raw!VH77:VP77)=0)),OR(AND(COUNTIF(Raw!PR77:QB77,11)=1,COUNTA(Raw!VQ77:WK77)&gt;0),AND(COUNTIF(Raw!PR77:QB77,11)=0,COUNTA(Raw!VQ77:WK77)=0))),"",1)))</f>
        <v/>
      </c>
      <c r="AV77" s="19" t="str">
        <f>IF(A77=0,"",IF(COUNTA(Raw!QI77:QY77)=0,"",IF(AND(OR(AND(Raw!QI77=4,COUNTIF(Raw!QR77:QY77,1)=0),Raw!QI77&lt;&gt;4),OR(AND(Raw!QJ77=4,COUNTIF(Raw!QR77:QY77,2)=0),Raw!QJ77&lt;&gt;4),OR(AND(Raw!QK77=4,COUNTIF(Raw!QR77:QY77,3)=0),Raw!QK77&lt;&gt;4),OR(AND(Raw!QL77=4,COUNTIF(Raw!QR77:QY77,4)=0),Raw!QL77&lt;&gt;4),OR(AND(Raw!QM77=4,COUNTIF(Raw!QR77:QY77,5)=0),Raw!QM77&lt;&gt;4),OR(AND(Raw!QN77=4,COUNTIF(Raw!QR77:QY77,6)=0),Raw!QN77&lt;&gt;4),OR(AND(Raw!QO77=4,COUNTIF(Raw!QR77:QY77,7)=0),Raw!QO77&lt;&gt;4),OR(AND(Raw!QP77=4,COUNTIF(Raw!QR77:QY77,8)=0),Raw!QP77&lt;&gt;4)),"",1)))</f>
        <v/>
      </c>
      <c r="AW77" t="str">
        <f>IF(A77=0,"",IF(COUNTA(Raw!QZ77:RP77)=0,"",IF(AND(OR(AND(Raw!QZ77=4,COUNTIF(Raw!RI77:RP77,1)=0),Raw!QZ77&lt;&gt;4),OR(AND(Raw!RA77=4,COUNTIF(Raw!RI77:RP77,2)=0),Raw!RA77&lt;&gt;4),OR(AND(Raw!RB77=4,COUNTIF(Raw!RI77:RP77,3)=0),Raw!RB77&lt;&gt;4),OR(AND(Raw!RC77=4,COUNTIF(Raw!RI77:RP77,4)=0),Raw!RC77&lt;&gt;4),OR(AND(Raw!RD77=4,COUNTIF(Raw!RI77:RP77,5)=0),Raw!RD77&lt;&gt;4),OR(AND(Raw!RE77=4,COUNTIF(Raw!RI77:RP77,6)=0),Raw!RE77&lt;&gt;4),OR(AND(Raw!RF77=4,COUNTIF(Raw!RI77:RP77,7)=0),Raw!RF77&lt;&gt;4),OR(AND(Raw!RG77=4,COUNTIF(Raw!RI77:RP77,8)=0),Raw!RG77&lt;&gt;4)),"",1)))</f>
        <v/>
      </c>
      <c r="AX77" t="str">
        <f>IF(A77=0,"",IF(COUNTA(Raw!RQ77:SG77)=0,"",IF(AND(OR(AND(Raw!RQ77=4,COUNTIF(Raw!RZ77:SG77,1)=0),Raw!RQ77&lt;&gt;4),OR(AND(Raw!RR77=4,COUNTIF(Raw!RZ77:SG77,2)=0),Raw!RR77&lt;&gt;4),OR(AND(Raw!RS77=4,COUNTIF(Raw!RZ77:SG77,3)=0),Raw!RS77&lt;&gt;4),OR(AND(Raw!RT77=4,COUNTIF(Raw!RZ77:SG77,4)=0),Raw!RT77&lt;&gt;4),OR(AND(Raw!RU77=4,COUNTIF(Raw!RZ77:SG77,5)=0),Raw!RU77&lt;&gt;4),OR(AND(Raw!RV77=4,COUNTIF(Raw!RZ77:SG77,6)=0),Raw!RV77&lt;&gt;4),OR(AND(Raw!RW77=4,COUNTIF(Raw!RZ77:SG77,7)=0),Raw!RW77&lt;&gt;4),OR(AND(Raw!RX77=4,COUNTIF(Raw!RZ77:SG77,8)=0),Raw!RX77&lt;&gt;4)),"",1)))</f>
        <v/>
      </c>
      <c r="AY77" t="str">
        <f>IF(A77=0,"",IF(COUNTA(Raw!SH77:ST77)=0,"",IF(AND(OR(AND(Raw!SH77=4,COUNTIF(Raw!SO77:ST77,1)=0),Raw!SH77&lt;&gt;4),OR(AND(Raw!SI77=4,COUNTIF(Raw!SO77:ST77,2)=0),Raw!SI77&lt;&gt;4),OR(AND(Raw!SJ77=4,COUNTIF(Raw!SO77:ST77,3)=0),Raw!SJ77&lt;&gt;4),OR(AND(Raw!SK77=4,COUNTIF(Raw!SO77:ST77,4)=0),Raw!SK77&lt;&gt;4),OR(AND(Raw!SL77=4,COUNTIF(Raw!SO77:ST77,5)=0),Raw!SL77&lt;&gt;4),OR(AND(Raw!SM77=4,COUNTIF(Raw!SO77:ST77,6)=0),Raw!SM77&lt;&gt;4)),"",1)))</f>
        <v/>
      </c>
      <c r="AZ77" t="str">
        <f>IF(A77=0,"",IF(COUNTA(Raw!SU77:TG77)=0,"",IF(AND(OR(AND(Raw!SU77=4,COUNTIF(Raw!TB77:TG77,1)=0),Raw!SU77&lt;&gt;4),OR(AND(Raw!SV77=4,COUNTIF(Raw!TB77:TG77,2)=0),Raw!SV77&lt;&gt;4),OR(AND(Raw!SW77=4,COUNTIF(Raw!TB77:TG77,3)=0),Raw!SW77&lt;&gt;4),OR(AND(Raw!SX77=4,COUNTIF(Raw!TB77:TG77,4)=0),Raw!SX77&lt;&gt;4),OR(AND(Raw!SY77=4,COUNTIF(Raw!TB77:TG77,5)=0),Raw!SY77&lt;&gt;4),OR(AND(Raw!SZ77=4,COUNTIF(Raw!TB77:TG77,6)=0),Raw!SZ77&lt;&gt;4)),"",1)))</f>
        <v/>
      </c>
      <c r="BA77" t="str">
        <f>IF(A77=0,"",IF(COUNTA(Raw!TH77:TT77)=0,"",IF(AND(OR(AND(Raw!TH77=4,COUNTIF(Raw!TO77:TT77,1)=0),Raw!TH77&lt;&gt;4),OR(AND(Raw!TI77=4,COUNTIF(Raw!TO77:TT77,2)=0),Raw!TI77&lt;&gt;4),OR(AND(Raw!TJ77=4,COUNTIF(Raw!TO77:TT77,3)=0),Raw!TJ77&lt;&gt;4),OR(AND(Raw!TK77=4,COUNTIF(Raw!TO77:TT77,4)=0),Raw!TK77&lt;&gt;4),OR(AND(Raw!TL77=4,COUNTIF(Raw!TO77:TT77,5)=0),Raw!TL77&lt;&gt;4),OR(AND(Raw!TM77=4,COUNTIF(Raw!TO77:TT77,6)=0),Raw!TM77&lt;&gt;4)),"",1)))</f>
        <v/>
      </c>
      <c r="BB77" t="str">
        <f>IF(A77=0,"",IF(COUNTA(Raw!TU77:UI77)=0,"",IF(AND(OR(AND(Raw!TU77=4,COUNTIF(Raw!UC77:UI77,1)=0),Raw!TU77&lt;&gt;4),OR(AND(Raw!TV77=4,COUNTIF(Raw!UC77:UI77,2)=0),Raw!TV77&lt;&gt;4),OR(AND(Raw!TW77=4,COUNTIF(Raw!UC77:UI77,3)=0),Raw!TW77&lt;&gt;4),OR(AND(Raw!TX77=4,COUNTIF(Raw!UC77:UI77,4)=0),Raw!TX77&lt;&gt;4),OR(AND(Raw!TY77=4,COUNTIF(Raw!UC77:UI77,5)=0),Raw!TY77&lt;&gt;4),OR(AND(Raw!TZ77=4,COUNTIF(Raw!UC77:UI77,6)=0),Raw!TZ77&lt;&gt;4),OR(AND(Raw!UA77=4,COUNTIF(Raw!UC77:UI77,7)=0),Raw!UA77&lt;&gt;4)),"",1)))</f>
        <v/>
      </c>
      <c r="BC77" t="str">
        <f>IF(A77=0,"",IF(COUNTA(Raw!UJ77:UV77)=0,"",IF(AND(OR(AND(Raw!UJ77=4,COUNTIF(Raw!UQ77:UV77,1)=0),Raw!UJ77&lt;&gt;4),OR(AND(Raw!UK77=4,COUNTIF(Raw!UQ77:UV77,2)=0),Raw!UK77&lt;&gt;4),OR(AND(Raw!UL77=4,COUNTIF(Raw!UQ77:UV77,3)=0),Raw!UL77&lt;&gt;4),OR(AND(Raw!UM77=4,COUNTIF(Raw!UQ77:UV77,4)=0),Raw!UM77&lt;&gt;4),OR(AND(Raw!UN77=4,COUNTIF(Raw!UQ77:UV77,5)=0),Raw!UN77&lt;&gt;4),OR(AND(Raw!UO77=4,COUNTIF(Raw!UQ77:UV77,6)=0),Raw!UO77&lt;&gt;4)),"",1)))</f>
        <v/>
      </c>
      <c r="BD77" t="str">
        <f>IF(A77=0,"",IF(COUNTA(Raw!UW77:VG77)=0,"",IF(AND(OR(AND(Raw!UW77=4,COUNTIF(Raw!VC77:VG77,1)=0),Raw!UW77&lt;&gt;4),OR(AND(Raw!UX77=4,COUNTIF(Raw!VC77:VG77,2)=0),Raw!UX77&lt;&gt;4),OR(AND(Raw!UY77=4,COUNTIF(Raw!VC77:VG77,3)=0),Raw!UY77&lt;&gt;4),OR(AND(Raw!UZ77=4,COUNTIF(Raw!VC77:VG77,4)=0),Raw!UZ77&lt;&gt;4),OR(AND(Raw!VA77=4,COUNTIF(Raw!VC77:VG77,5)=0),Raw!VA77&lt;&gt;4)),"",1)))</f>
        <v/>
      </c>
      <c r="BE77" t="str">
        <f>IF(A77=0,"",IF(COUNTA(Raw!VH77:VP77)=0,"",
IF(AND(
OR(AND(Raw!VH77=4,COUNTIF(Raw!VM77:VP77,1)=0),Raw!VH77&lt;&gt;4),
OR(AND(Raw!VI77=4,COUNTIF(Raw!VM77:VP77,2)=0),Raw!VI77&lt;&gt;4),
OR(AND(Raw!VJ77=4,COUNTIF(Raw!VM77:VP77,3)=0),Raw!VJ77&lt;&gt;4),
OR(AND(Raw!VK77=4,COUNTIF(Raw!VM77:VP77,4)=0),Raw!VK77&lt;&gt;4)
),"",1)))</f>
        <v/>
      </c>
      <c r="BF77" t="str">
        <f>IF(A77=0,"",IF(COUNTA(Raw!VQ77:WK77)=0,"",
IF(AND(
OR(AND(Raw!VQ77=4,COUNTIF(Raw!WB77:WK77,1)=0),Raw!VQ77&lt;&gt;4),
OR(AND(Raw!VR77=4,COUNTIF(Raw!WB77:WK77,2)=0),Raw!VR77&lt;&gt;4),
OR(AND(Raw!VS77=4,COUNTIF(Raw!WB77:WK77,3)=0),Raw!VS77&lt;&gt;4),
OR(AND(Raw!VT77=4,COUNTIF(Raw!WB77:WK77,4)=0),Raw!VT77&lt;&gt;4),
OR(AND(Raw!VU77=4,COUNTIF(Raw!WB77:WK77,5)=0),Raw!VU77&lt;&gt;4),
OR(AND(Raw!VV77=4,COUNTIF(Raw!WB77:WK77,6)=0),Raw!VV77&lt;&gt;4),
OR(AND(Raw!VW77=4,COUNTIF(Raw!WB77:WK77,7)=0),Raw!VW77&lt;&gt;4),
OR(AND(Raw!VX77=4,COUNTIF(Raw!WB77:WK77,8)=0),Raw!VX77&lt;&gt;4),
OR(AND(Raw!VY77=4,COUNTIF(Raw!WB77:WK77,9)=0),Raw!VX77&lt;&gt;4),
OR(AND(Raw!VZ77=4,COUNTIF(Raw!WB77:WK77,10)=0),Raw!VZ77&lt;&gt;4)
),"",1)))</f>
        <v/>
      </c>
      <c r="BG77" t="str">
        <f>IF(A77=0,"",IF(COUNTA(Raw!WL77:XB77)=0,"",
IF(AND(
OR(AND(Raw!WL77=4,COUNTIF(Raw!WU77:XB77,1)=0),Raw!WL77&lt;&gt;4),
OR(AND(Raw!WM77=4,COUNTIF(Raw!WU77:XB77,2)=0),Raw!WM77&lt;&gt;4),
OR(AND(Raw!WN77=4,COUNTIF(Raw!WU77:XB77,3)=0),Raw!WN77&lt;&gt;4),
OR(AND(Raw!WO77=4,COUNTIF(Raw!WU77:XB77,4)=0),Raw!WO77&lt;&gt;4),
OR(AND(Raw!WP77=4,COUNTIF(Raw!WU77:XB77,5)=0),Raw!WP77&lt;&gt;4),
OR(AND(Raw!WQ77=4,COUNTIF(Raw!WU77:XB77,6)=0),Raw!WQ77&lt;&gt;4),
OR(AND(Raw!WR77=4,COUNTIF(Raw!WU77:XB77,7)=0),Raw!WR77&lt;&gt;4),
OR(AND(Raw!WS77=4,COUNTIF(Raw!WU77:XB77,8)=0),Raw!WS77&lt;&gt;4)
),"",1)))</f>
        <v/>
      </c>
      <c r="BH77" t="str">
        <f>IF(A77=0,"",IF(COUNTA(Raw!XC77:XK77)=0,"",
IF(AND(
OR(AND(Raw!XC77=4,COUNTIF(Raw!XH77:XK77,1)=0),Raw!XC77&lt;&gt;4),
OR(AND(Raw!XD77=4,COUNTIF(Raw!XH77:XK77,2)=0),Raw!XD77&lt;&gt;4),
OR(AND(Raw!XE77=4,COUNTIF(Raw!XH77:XK77,3)=0),Raw!XE77&lt;&gt;4),
OR(AND(Raw!XF77=4,COUNTIF(Raw!XH77:XK77,4)=0),Raw!XF77&lt;&gt;4)
),"",1)))</f>
        <v/>
      </c>
      <c r="BI77" t="str">
        <f>IF(A77=0,"",IF(COUNTA(Raw!XL77:XT77)=0,"",
IF(AND(
OR(AND(Raw!XL77=4,COUNTIF(Raw!XQ77:XT77,1)=0),Raw!XL77&lt;&gt;4),
OR(AND(Raw!XM77=4,COUNTIF(Raw!XQ77:XT77,2)=0),Raw!XM77&lt;&gt;4),
OR(AND(Raw!XN77=4,COUNTIF(Raw!XQ77:XT77,3)=0),Raw!XN77&lt;&gt;4),
OR(AND(Raw!XO77=4,COUNTIF(Raw!XQ77:XT77,4)=0),Raw!XO77&lt;&gt;4)
),"",1)))</f>
        <v/>
      </c>
      <c r="BJ77" t="str">
        <f>IF(A77=0,"",IF(COUNTA(Raw!XU77:YI77)=0,"",
IF(AND(
OR(AND(Raw!XU77=4,COUNTIF(Raw!YC77:YI77,1)=0),Raw!XU77&lt;&gt;4),
OR(AND(Raw!XV77=4,COUNTIF(Raw!YC77:YI77,2)=0),Raw!XV77&lt;&gt;4),
OR(AND(Raw!XW77=4,COUNTIF(Raw!YC77:YI77,3)=0),Raw!XW77&lt;&gt;4),
OR(AND(Raw!XX77=4,COUNTIF(Raw!YC77:YI77,4)=0),Raw!XX77&lt;&gt;4),
OR(AND(Raw!XY77=4,COUNTIF(Raw!YC77:YI77,5)=0),Raw!XY77&lt;&gt;4),
OR(AND(Raw!XZ77=4,COUNTIF(Raw!YC77:YI77,6)=0),Raw!XZ77&lt;&gt;4),
OR(AND(Raw!YA77=4,COUNTIF(Raw!YC77:YI77,7)=0),Raw!YA77&lt;&gt;4)
),"",1)))</f>
        <v/>
      </c>
      <c r="BK77" t="str">
        <f>IF(A77=0,"",IF(COUNTA(Raw!YJ77:YR77)=0,"",
IF(AND(
OR(AND(Raw!YJ77=4,COUNTIF(Raw!YO77:YR77,1)=0),Raw!YJ77&lt;&gt;4),
OR(AND(Raw!YK77=4,COUNTIF(Raw!YO77:YR77,2)=0),Raw!YK77&lt;&gt;4),
OR(AND(Raw!YL77=4,COUNTIF(Raw!YO77:YR77,3)=0),Raw!YL77&lt;&gt;4),
OR(AND(Raw!YM77=4,COUNTIF(Raw!YO77:YR77,4)=0),Raw!YM77&lt;&gt;4)
),"",1)))</f>
        <v/>
      </c>
      <c r="BL77" t="str">
        <f>IF(A77=0,"",IF(COUNTA(Raw!YS77:YU77)=0,"",IF(AND(Raw!YS77=4,ISBLANK(Raw!YU77)),"",IF(AND(Raw!YS77&lt;&gt;4,ISBLANK(Raw!YU77)=FALSE),"",1))))</f>
        <v/>
      </c>
    </row>
    <row r="78" spans="1:64">
      <c r="A78" s="20">
        <f>Raw!A78</f>
        <v>0</v>
      </c>
      <c r="B78" s="19" t="str">
        <f>IF(A78=0,"",IF(AND(Raw!AC78=1,COUNTA(Raw!AR78:IC78)&gt;0,COUNTA(Raw!ID78:YU78)=0),"",IF(AND(Raw!AC78=2,COUNTA(Raw!AR78:IC78)=0,COUNTA(Raw!ID78:MV78)&gt;0,COUNTA(Raw!MW78:YU78)=0),"",IF(AND(Raw!AC78=3,COUNTA(Raw!AP78:MV78)=0,COUNTA(Raw!MW78:YU78)&gt;0),"",1))))</f>
        <v/>
      </c>
      <c r="C78" s="19" t="str">
        <f>IF(A78=0,"",IF(AND(Raw!AK78=1,ISBLANK(Raw!AM78)=FALSE,ISBLANK(Raw!AO78)),"",IF(AND(Raw!AK78=2,ISBLANK(Raw!AM78),ISBLANK(Raw!AO78)=FALSE),"",1)))</f>
        <v/>
      </c>
      <c r="D78" s="19" t="str">
        <f>IF(A78=0,"",IF(COUNTA(Raw!AS78:AZ78)=0,"",IF(AND(Raw!AS78+Raw!AT78=100,Raw!AU78+Raw!AV78=100,Raw!AW78+Raw!AX78=100,Raw!AY78+Raw!AZ78=100),"",1)))</f>
        <v/>
      </c>
      <c r="E78" s="19" t="str">
        <f>IF(A78=0,"",IF(ISBLANK(Raw!AQ78),"",IF(Raw!AQ78=1,"",1)))</f>
        <v/>
      </c>
      <c r="F78" s="19" t="str">
        <f>IF(A78=0,"",IF(ISBLANK(Raw!AR78),"",IF(AND(Raw!AR78&gt;=0,Raw!AR78&lt;=100),"",1)))</f>
        <v/>
      </c>
      <c r="G78" s="19" t="str">
        <f>IF(A78=0,"",IF(AND(ISBLANK(Raw!BA78),ISBLANK(Raw!AS78)),"",IF(AND(Raw!AS78&gt;0,ISBLANK(Raw!BA78)=FALSE),"",1)))</f>
        <v/>
      </c>
      <c r="H78" s="19" t="str">
        <f>IF(A78=0,"",IF(COUNTA(Raw!BA78:BH78)=0,"",IF(AND(Raw!BA78=0,COUNTA(Raw!BB78:BH78)=0),"",IF(AND(Raw!BA78&gt;0,COUNTA(Raw!BB78:BH78)&gt;0),"",1))))</f>
        <v/>
      </c>
      <c r="I78" s="19" t="str">
        <f>IF(A78=0,"",IF(AND(ISBLANK(Raw!BI78),ISBLANK(Raw!BJ78)),"",IF(AND(Raw!BI78=1,ISBLANK(Raw!BJ78)=FALSE),"",IF(AND(Raw!BI78=2,ISBLANK(Raw!BJ78)),"",1))))</f>
        <v/>
      </c>
      <c r="J78" s="19" t="str">
        <f>IF(A78=0,"",IF(AND(ISBLANK(Raw!AT78),COUNTBLANK(Raw!BK78:BQ78)),"",IF(AND(Raw!AT78&gt;0,COUNTA(Raw!BK78:BQ78)&gt;0),"",IF(AND(Raw!AT78=0,COUNTA(Raw!BK78:BQ78)=0),"",1))))</f>
        <v/>
      </c>
      <c r="K78" s="19" t="str">
        <f>IF(A78=0,"",IF(AND(ISBLANK(Raw!AS78),COUNTA(Raw!BR78:BX78)=0),"",IF(AND(Raw!AS78&gt;0,COUNTA(Raw!BR78:BX78)&gt;0),"",IF(AND(Raw!AS78=0,COUNTA(Raw!BR78:BX78)=0),"",1))))</f>
        <v/>
      </c>
      <c r="L78" s="19" t="str">
        <f>IF(A78=0,"",IF(AND(COUNTA(Raw!BK78:BX78)=0,COUNTA(Raw!BY78:CH78)=0),"",IF(AND(COUNTIF(Raw!BK78:BX78,1)&gt;0,COUNTA(Raw!BY78:CH78)&gt;0),"",IF(AND(COUNTIF(Raw!BK78:BX78,1)=0,COUNTA(Raw!BY78:CH78)=0),"",1))))</f>
        <v/>
      </c>
      <c r="M78" s="19" t="str">
        <f>IF(A78=0,"",IF(AND(COUNTA(Raw!BK78:BX78)=0,COUNTA(Raw!CI78:CR78)),"",IF(AND(COUNTIF(Raw!BK78:BX78,3)&gt;0,COUNTA(Raw!CI78:CR78)&gt;0),"",IF(AND(COUNTIF(Raw!BK78:BX78,3)=0,COUNTA(Raw!CI78:CR78)=0),"",1))))</f>
        <v/>
      </c>
      <c r="N78" s="19" t="str">
        <f>IF(A78=0,"",IF(COUNTA(Raw!CS78:DF78)=0,"",IF(AND(COUNTIF(Raw!CS78:CV78,1)=1,COUNTA(Raw!CW78:DA78)&gt;0,COUNTA(Raw!DB78:DF78)=0),"",IF(AND(COUNTIF(Raw!CS78:CV78,2)=1,COUNTA(Raw!CW78:DA78)=0,COUNTA(Raw!DB78:DF78)&gt;0),"",IF(AND(COUNTA(Raw!CS78:CV78)&gt;0,COUNTA(Raw!CW78:DF78)=0),"",1)))))</f>
        <v/>
      </c>
      <c r="O78" s="19" t="str">
        <f>IF(A78=0,"",IF(COUNTA(Raw!DG78:DP78)=0,"",IF(AND(COUNTIF(Raw!BK78:BQ78,1)&gt;0,OR(COUNTIF(Raw!DG78:DP78,1)=1,COUNTIF(Raw!DG78:DP78,2)=1,COUNTIF(Raw!DG78:DP78,3)=1)),"",IF(AND(COUNTIF(Raw!BK78:BQ78,1)=0,AND(COUNTIF(Raw!DG78:DP78,1)=0,COUNTIF(Raw!DG78:DP78,2)=0,COUNTIF(Raw!DG78:DP78,3)=0)),"",1))))</f>
        <v/>
      </c>
      <c r="P78" s="19" t="str">
        <f>IF(A78=0,"",IF(COUNTA(Raw!DG78:DR78)=0,"",IF(AND(COUNTIF(Raw!DG78:DP78,4)=1,ISBLANK(Raw!DQ78)=FALSE,ISBLANK(Raw!DR78)),"",IF(AND(COUNTIF(Raw!DG78:DP78,7)=1,ISBLANK(Raw!DQ78),ISBLANK(Raw!DR78)=FALSE),"",IF(AND(COUNTA(Raw!DG78:DP78)&gt;0,COUNTIF(Raw!DG78:DP78,4)=0,COUNTIF(Raw!DG78:DP78,7)=0,COUNTA(Raw!DQ78:DR78)=0),"",1)))))</f>
        <v/>
      </c>
      <c r="Q78" s="19" t="str">
        <f>IF(A78=0,"",IF(AND(COUNTA(Raw!DS78:DU78)=0,COUNTA(Raw!BK78:BQ78)=0),"",IF(AND(COUNTIF(Raw!BK78:BQ78,1)&gt;0,COUNTA(Raw!DS78:DU78)&gt;0),"",IF(AND(COUNTIF(Raw!BK78:BQ78,1)=0,COUNTA(Raw!DS78:DU78)=0),"",1))))</f>
        <v/>
      </c>
      <c r="R78" s="19" t="str">
        <f>IF(A78=0,"",IF(AND(ISBLANK(Raw!AT78),ISBLANK(Raw!EJ78)),"",IF(AND(Raw!AT78&gt;0,ISBLANK(Raw!EJ78)=FALSE,Raw!EJ78&gt;=0,Raw!EJ78&lt;=7),"",IF(AND(Raw!AT78=0,ISBLANK(Raw!EJ78)),"",1))))</f>
        <v/>
      </c>
      <c r="S78" t="str">
        <f>IF(A78=0,"",IF(AND(ISBLANK(Raw!AS78),ISBLANK(Raw!EK78)),"",IF(AND(Raw!AS78&gt;0,ISBLANK(Raw!EK78)=FALSE),"",IF(AND(Raw!AS78=0,ISBLANK(Raw!EK78)),"",1))))</f>
        <v/>
      </c>
      <c r="T78" s="19" t="str">
        <f>IF(A78=0,"",IF(AND(ISBLANK(Raw!AT78),COUNTA(Raw!EL78:EQ78)=0),"",IF(AND(Raw!AT78&gt;0,COUNTA(Raw!EL78:EQ78)&gt;0),"",IF(AND(Raw!AT78=0,COUNTA(Raw!EL78:EQ78)=0),"",1))))</f>
        <v/>
      </c>
      <c r="U78" t="str">
        <f>IF(A78=0,"",IF(AND(ISBLANK(Raw!AT78),COUNTA(Raw!ER78:EU78)=0),"",IF(AND(Raw!AT78&gt;0,COUNTA(Raw!ER78:EU78)&gt;0),"",IF(AND(Raw!AT78=0,COUNTA(Raw!ER78:EU78)=0),"",1))))</f>
        <v/>
      </c>
      <c r="V78" t="str">
        <f>IF(A78=0,"",IF(AND(ISBLANK(Raw!AS78),COUNTA(Raw!EV78:FA78)=0),"",IF(AND(Raw!AS78&gt;0,COUNTA(Raw!EV78:FA78)&gt;0),"",IF(AND(Raw!AS78=0,COUNTA(Raw!EV78:FA78)=0),"",1))))</f>
        <v/>
      </c>
      <c r="W78" t="str">
        <f>IF(A78=0,"",IF(AND(ISBLANK(Raw!AS78),COUNTA(Raw!FB78:FE78)=0),"",IF(AND(Raw!AS78&gt;0,COUNTA(Raw!FB78:FE78)&gt;0),"",IF(AND(Raw!AS78=0,COUNTA(Raw!FB78:FE78)=0),"",1))))</f>
        <v/>
      </c>
      <c r="X78" t="str">
        <f>IF(A78=0,"",IF(AND(ISBLANK(Raw!AT78),COUNTA(Raw!FF78:FI78)=0),"",IF(AND(Raw!AT78&gt;0,COUNTA(Raw!FF78:FI78)&gt;0),"",IF(AND(Raw!AT78=0,COUNTA(Raw!FF78:FI78)=0),"",1))))</f>
        <v/>
      </c>
      <c r="Y78" t="str">
        <f>IF(A78=0,"",IF(AND(ISBLANK(Raw!AS78),COUNTA(Raw!FJ78:FM78)=0),"",IF(AND(Raw!AS78&gt;0,COUNTA(Raw!FJ78:FM78)&gt;0),"",IF(AND(Raw!AS78=0,COUNTA(Raw!FJ78:FM78)=0),"",1))))</f>
        <v/>
      </c>
      <c r="Z78" t="str">
        <f>IF(A78=0,"",IF(AND(COUNTA(Raw!FN78:FT78)=0,ISBLANK(Raw!FU78)),"",IF(AND(COUNTIF(Raw!FN78:FT78,1)&gt;0,ISBLANK(Raw!FU78)=FALSE),"",IF(AND(COUNTIF(Raw!FN78:FT78,1)=0,ISBLANK(Raw!FU78)),"",1))))</f>
        <v/>
      </c>
      <c r="AA78" s="19" t="str">
        <f>IF(A78=0,"",IF(AND(ISBLANK(Raw!BI78),COUNTA(Raw!FV78:GH78)=0),"",IF(AND(Raw!BI78&lt;&gt;1,COUNTIF(Raw!FV78:GH78,6)=0),"",IF(Raw!BI78=1,"",1))))</f>
        <v/>
      </c>
      <c r="AB78" t="str">
        <f>IF(A78=0,"",IF(AND(ISBLANK(Raw!GI78),COUNTA(Raw!GJ78:GQ78)=0),"",IF(AND(Raw!GI78=1,COUNTA(Raw!GJ78:GQ78)&gt;0),"",IF(AND(Raw!GI78=2,COUNTA(Raw!GJ78:GQ78)=0),"",1))))</f>
        <v/>
      </c>
      <c r="AC78" s="19" t="str">
        <f>IF(A78=0,"",IF(AND(COUNTA(Raw!GY78:HF78)=0,ISBLANK(Raw!HG78)),"",IF(AND(OR(COUNTIF(Raw!GY78:HE78,1)&gt;0,COUNTIF(Raw!GY78:HE78,2)&gt;0),ISBLANK(Raw!HG78)=FALSE),"",IF(AND(COUNTA(Raw!GY78:HF78)&gt;0,ISBLANK(Raw!HG78),COUNTIF(Raw!GY78:HE78,1)=0,COUNTIF(Raw!GY78:HE78,2)=0),"",1))))</f>
        <v/>
      </c>
      <c r="AD78" s="19" t="str">
        <f>IF(A78=0,"",IF(COUNTA(Raw!HU78:IB78)=0,"",IF(AND(Raw!AK78&lt;&gt;2,COUNTIF(Raw!HU78:IA78,2)=0,COUNTIF(Raw!HU78:IA78,3)=0),"",IF(Raw!AK78=2,"",1))))</f>
        <v/>
      </c>
      <c r="AE78" s="19" t="str">
        <f>IF(A78=0,"",IF(AND(Raw!AK78=2,ISBLANK(Raw!IC78)=FALSE),"",IF(AND(Raw!AK78&lt;&gt;2,ISBLANK(Raw!IC78)),"",1)))</f>
        <v/>
      </c>
      <c r="AF78" s="19" t="str">
        <f>IF(A78=0,"",IF(COUNTA(Raw!ID78:IF78)=0,"",IF(AND(MATCH(2023-Raw!ID78,Code!$A$3:$A$12,1)=Raw!IF78,2023-Raw!ID78=Raw!IE78),"",1)))</f>
        <v/>
      </c>
      <c r="AG78" s="19" t="str">
        <f>IF(A78=0,"",IF(COUNTA(Raw!IG78:II78)=0,"",IF(AND(Raw!IG78=4,ISBLANK(Raw!II78)=FALSE),"",IF(AND(Raw!IG78&lt;&gt;4,ISBLANK(Raw!II78)),"",1))))</f>
        <v/>
      </c>
      <c r="AH78" s="19" t="str">
        <f>IF(A78=0,"",IF(COUNTA(Raw!IJ78:IM78)=0,"",IF(AND(Raw!IJ78=1,ISBLANK(Raw!IK78)=FALSE),"",IF(AND(Raw!IJ78=2,COUNTA(Raw!IK78:IM78)&gt;0),"",1))))</f>
        <v/>
      </c>
      <c r="AI78" s="19" t="str">
        <f>IF(A78=0,"",IF(COUNTA(Raw!IK78:IM78)=0,"",IF(AND(Raw!IK78=1,ISBLANK(Raw!IL78)=FALSE),"",IF(AND(Raw!IK78=2,COUNTA(Raw!IL78:IM78)=0),"",1))))</f>
        <v/>
      </c>
      <c r="AJ78" s="19" t="str">
        <f>IF(A78=0,"",IF(COUNTA(Raw!JD78:JJ78)=0,"",IF(AND(Raw!JD78&gt;600,COUNTA(Raw!JE78:JI78)&gt;0),"",IF(AND(Raw!JD78&lt;=600,COUNTA(Raw!JE78:JJ78)=0),"",1))))</f>
        <v/>
      </c>
      <c r="AK78" s="19" t="str">
        <f>IF(A78=0,"",IF(COUNTA(Raw!JK78:KA78)=0,"",IF(AND(Raw!JK78=1,COUNTA(Raw!JM78:JV78)&gt;0),"",IF(AND(Raw!JK78=3,COUNTA(Raw!JM78:JV78)&gt;0,COUNTA(Raw!JW78:KA78)=0),"",IF(AND(ISBLANK(Raw!JK78)=FALSE,Raw!JK78&lt;&gt;1,Raw!JK78&lt;&gt;3,COUNTA(Raw!JM78:KA78)=0),"",1)))))</f>
        <v/>
      </c>
      <c r="AL78" s="19" t="str">
        <f>IF(A78=0,"",IF(COUNTA(Raw!JW78:KA78)=0,"",IF(AND(COUNTIF(Raw!JW78:JZ78,4)=0,COUNTA(Raw!JW78:JZ78)&gt;0,ISBLANK(Raw!KA78)=FALSE),"",IF(AND(COUNTIF(Raw!JW78:KA78,4)&gt;0,ISBLANK(Raw!KA78)),"",1))))</f>
        <v/>
      </c>
      <c r="AM78" s="19" t="str">
        <f>IF(A78=0,"",IF(COUNTA(Raw!KT78:KU78)=0,"",IF(AND(Raw!KT78=1,ISBLANK(Raw!KU78)=FALSE),"",IF(AND(Raw!KT78=2,ISBLANK(Raw!KU78)),"",1))))</f>
        <v/>
      </c>
      <c r="AN78" s="19" t="str">
        <f>IF(A78=0,"",IF(COUNTA(Raw!KX78:LF78)=0,"",IF(AND(COUNTIF(Raw!KX78:LB78,5)=1,COUNTA(Raw!KX78:LB78)=1,COUNTA(Raw!LC78:LF78)=0),"",IF(AND(COUNTIF(Raw!KX78:LB78,5)=0,COUNTA(Raw!KX78:LB78)&gt;0,COUNTA(Raw!LC78:LF78)&gt;0),"",1))))</f>
        <v/>
      </c>
      <c r="AO78" s="19" t="str">
        <f>IF(A78=0,"",IF(COUNTA(Raw!LM78:LU78)=0,"",IF(AND(Raw!LM78=1,ISBLANK(Raw!LN78)=FALSE,COUNTA(Raw!LO78:LU78)&gt;0),"",IF(AND(Raw!LM78=2,COUNTA(Raw!LN78:LU78)=0),"",1))))</f>
        <v/>
      </c>
      <c r="AP78" s="19" t="str">
        <f>IF(A78=0,"",IF(COUNTA(Raw!MY78:OG78)=0,"",IF(AND(Raw!MY78=2,COUNTA(Raw!MZ78:OG78)=0),"",IF(AND(Raw!MY78=1,COUNTA(Raw!MZ78:OG78)&gt;0),"",1))))</f>
        <v/>
      </c>
      <c r="AQ78" s="19" t="str">
        <f>IF(A78=0,"",IF(COUNTA(Raw!NC78:NW78)=0,"",IF(AND(COUNTIF(Raw!NC78:NG78,3)&gt;0,COUNTA(Raw!NH78:NQ78)&gt;0),"",IF(AND(COUNTA(Raw!NC78:NG78)&gt;0,COUNTIF(Raw!NC78:NG78,3)=0,COUNTA(Raw!NH78:NW78)=0),"",1))))</f>
        <v/>
      </c>
      <c r="AR78" s="19" t="str">
        <f>IF(A78=0,"",IF(COUNTA(Raw!NH78:NW78)=0,"",IF(AND(COUNTIF(Raw!NH78:NQ78,10)&gt;0,COUNTA(Raw!NR78:NW78)&gt;0),"",IF(AND(COUNTA(Raw!NH78:NQ78)&gt;0,COUNTIF(Raw!NH78:NQ78,10)=0,COUNTA(Raw!NR78:NY78)=0),"",1))))</f>
        <v/>
      </c>
      <c r="AS78" s="19" t="str">
        <f>IF(A78=0,"",IF(COUNTA(Raw!NY78:OG78)=0,"",IF(AND(Raw!NY78=1,COUNTA(Raw!NZ78:OG78)&gt;0),"",IF(AND(Raw!NY78=2,COUNTA(Raw!NZ78:OG78)=0),"",1))))</f>
        <v/>
      </c>
      <c r="AT78" s="19" t="str">
        <f>IF(A78=0,"",IF(COUNTA(Raw!OH78:OY78)=0,"",IF(AND(Raw!OH78=1,COUNTA(Raw!OI78:OY78)&gt;0),"",IF(AND(Raw!OH78=2,COUNTA(Raw!OI78:OY78)=0),"",1))))</f>
        <v/>
      </c>
      <c r="AU78" s="19" t="str">
        <f>IF(A78=0,"",IF(COUNTA(Raw!PR78:QB78)=0,"",
IF(AND(OR(AND(COUNTIF(Raw!PR78:QB78,1)=1,COUNTA(Raw!QI78:QY78)&gt;0),AND(COUNTIF(Raw!PR78:QB78,1)=0,COUNTA(Raw!QI78:QY78)=0)),OR(AND(COUNTIF(Raw!PR78:QB78,2)=1,COUNTA(Raw!QZ78:RP78)&gt;0),AND(COUNTIF(Raw!PR78:QB78,2)=0,COUNTA(Raw!QZ78:RP78)=0)),OR(AND(COUNTIF(Raw!PR78:QB78,3)=1,COUNTA(Raw!RQ78:SG78)&gt;0),AND(COUNTIF(Raw!PR78:QB78,3)=0,COUNTA(Raw!RQ78:SG78)=0)),OR(AND(COUNTIF(Raw!PR78:QB78,4)=1,COUNTA(Raw!SH78:ST78)&gt;0),AND(COUNTIF(Raw!PR78:QB78,4)=0,COUNTA(Raw!SH78:ST78)=0)),OR(AND(COUNTIF(Raw!PR78:QB78,5)=1,COUNTA(Raw!SU78:TG78)&gt;0),AND(COUNTIF(Raw!PR78:QB78,5)=0,COUNTA(Raw!SU78:TG78)=0)),OR(AND(COUNTIF(Raw!PR78:QB78,6)=1,COUNTA(Raw!TH78:TT78)&gt;0),AND(COUNTIF(Raw!PR78:QB78,6)=0,COUNTA(Raw!TH78:TT78)=0)),OR(AND(COUNTIF(Raw!PR78:QB78,7)=1,COUNTA(Raw!TU78:UI78)&gt;0),AND(COUNTIF(Raw!PR78:QB78,7)=0,COUNTA(Raw!TU78:UI78)=0)),OR(AND(COUNTIF(Raw!PR78:QB78,8)=1,COUNTA(Raw!UJ78:UV78)&gt;0),AND(COUNTIF(Raw!PR78:QB78,8)=0,COUNTA(Raw!UJ78:UV78)=0)),OR(AND(COUNTIF(Raw!PR78:QB78,9)=1,COUNTA(Raw!UW78:VG78)&gt;0),AND(COUNTIF(Raw!PR78:QB78,9)=0,COUNTA(Raw!UW78:VG78)=0)),OR(AND(COUNTIF(Raw!PR78:QB78,10)=1,COUNTA(Raw!VH78:VP78)&gt;0),AND(COUNTIF(Raw!PR78:QB78,10)=0,COUNTA(Raw!VH78:VP78)=0)),OR(AND(COUNTIF(Raw!PR78:QB78,11)=1,COUNTA(Raw!VQ78:WK78)&gt;0),AND(COUNTIF(Raw!PR78:QB78,11)=0,COUNTA(Raw!VQ78:WK78)=0))),"",1)))</f>
        <v/>
      </c>
      <c r="AV78" s="19" t="str">
        <f>IF(A78=0,"",IF(COUNTA(Raw!QI78:QY78)=0,"",IF(AND(OR(AND(Raw!QI78=4,COUNTIF(Raw!QR78:QY78,1)=0),Raw!QI78&lt;&gt;4),OR(AND(Raw!QJ78=4,COUNTIF(Raw!QR78:QY78,2)=0),Raw!QJ78&lt;&gt;4),OR(AND(Raw!QK78=4,COUNTIF(Raw!QR78:QY78,3)=0),Raw!QK78&lt;&gt;4),OR(AND(Raw!QL78=4,COUNTIF(Raw!QR78:QY78,4)=0),Raw!QL78&lt;&gt;4),OR(AND(Raw!QM78=4,COUNTIF(Raw!QR78:QY78,5)=0),Raw!QM78&lt;&gt;4),OR(AND(Raw!QN78=4,COUNTIF(Raw!QR78:QY78,6)=0),Raw!QN78&lt;&gt;4),OR(AND(Raw!QO78=4,COUNTIF(Raw!QR78:QY78,7)=0),Raw!QO78&lt;&gt;4),OR(AND(Raw!QP78=4,COUNTIF(Raw!QR78:QY78,8)=0),Raw!QP78&lt;&gt;4)),"",1)))</f>
        <v/>
      </c>
      <c r="AW78" t="str">
        <f>IF(A78=0,"",IF(COUNTA(Raw!QZ78:RP78)=0,"",IF(AND(OR(AND(Raw!QZ78=4,COUNTIF(Raw!RI78:RP78,1)=0),Raw!QZ78&lt;&gt;4),OR(AND(Raw!RA78=4,COUNTIF(Raw!RI78:RP78,2)=0),Raw!RA78&lt;&gt;4),OR(AND(Raw!RB78=4,COUNTIF(Raw!RI78:RP78,3)=0),Raw!RB78&lt;&gt;4),OR(AND(Raw!RC78=4,COUNTIF(Raw!RI78:RP78,4)=0),Raw!RC78&lt;&gt;4),OR(AND(Raw!RD78=4,COUNTIF(Raw!RI78:RP78,5)=0),Raw!RD78&lt;&gt;4),OR(AND(Raw!RE78=4,COUNTIF(Raw!RI78:RP78,6)=0),Raw!RE78&lt;&gt;4),OR(AND(Raw!RF78=4,COUNTIF(Raw!RI78:RP78,7)=0),Raw!RF78&lt;&gt;4),OR(AND(Raw!RG78=4,COUNTIF(Raw!RI78:RP78,8)=0),Raw!RG78&lt;&gt;4)),"",1)))</f>
        <v/>
      </c>
      <c r="AX78" t="str">
        <f>IF(A78=0,"",IF(COUNTA(Raw!RQ78:SG78)=0,"",IF(AND(OR(AND(Raw!RQ78=4,COUNTIF(Raw!RZ78:SG78,1)=0),Raw!RQ78&lt;&gt;4),OR(AND(Raw!RR78=4,COUNTIF(Raw!RZ78:SG78,2)=0),Raw!RR78&lt;&gt;4),OR(AND(Raw!RS78=4,COUNTIF(Raw!RZ78:SG78,3)=0),Raw!RS78&lt;&gt;4),OR(AND(Raw!RT78=4,COUNTIF(Raw!RZ78:SG78,4)=0),Raw!RT78&lt;&gt;4),OR(AND(Raw!RU78=4,COUNTIF(Raw!RZ78:SG78,5)=0),Raw!RU78&lt;&gt;4),OR(AND(Raw!RV78=4,COUNTIF(Raw!RZ78:SG78,6)=0),Raw!RV78&lt;&gt;4),OR(AND(Raw!RW78=4,COUNTIF(Raw!RZ78:SG78,7)=0),Raw!RW78&lt;&gt;4),OR(AND(Raw!RX78=4,COUNTIF(Raw!RZ78:SG78,8)=0),Raw!RX78&lt;&gt;4)),"",1)))</f>
        <v/>
      </c>
      <c r="AY78" t="str">
        <f>IF(A78=0,"",IF(COUNTA(Raw!SH78:ST78)=0,"",IF(AND(OR(AND(Raw!SH78=4,COUNTIF(Raw!SO78:ST78,1)=0),Raw!SH78&lt;&gt;4),OR(AND(Raw!SI78=4,COUNTIF(Raw!SO78:ST78,2)=0),Raw!SI78&lt;&gt;4),OR(AND(Raw!SJ78=4,COUNTIF(Raw!SO78:ST78,3)=0),Raw!SJ78&lt;&gt;4),OR(AND(Raw!SK78=4,COUNTIF(Raw!SO78:ST78,4)=0),Raw!SK78&lt;&gt;4),OR(AND(Raw!SL78=4,COUNTIF(Raw!SO78:ST78,5)=0),Raw!SL78&lt;&gt;4),OR(AND(Raw!SM78=4,COUNTIF(Raw!SO78:ST78,6)=0),Raw!SM78&lt;&gt;4)),"",1)))</f>
        <v/>
      </c>
      <c r="AZ78" t="str">
        <f>IF(A78=0,"",IF(COUNTA(Raw!SU78:TG78)=0,"",IF(AND(OR(AND(Raw!SU78=4,COUNTIF(Raw!TB78:TG78,1)=0),Raw!SU78&lt;&gt;4),OR(AND(Raw!SV78=4,COUNTIF(Raw!TB78:TG78,2)=0),Raw!SV78&lt;&gt;4),OR(AND(Raw!SW78=4,COUNTIF(Raw!TB78:TG78,3)=0),Raw!SW78&lt;&gt;4),OR(AND(Raw!SX78=4,COUNTIF(Raw!TB78:TG78,4)=0),Raw!SX78&lt;&gt;4),OR(AND(Raw!SY78=4,COUNTIF(Raw!TB78:TG78,5)=0),Raw!SY78&lt;&gt;4),OR(AND(Raw!SZ78=4,COUNTIF(Raw!TB78:TG78,6)=0),Raw!SZ78&lt;&gt;4)),"",1)))</f>
        <v/>
      </c>
      <c r="BA78" t="str">
        <f>IF(A78=0,"",IF(COUNTA(Raw!TH78:TT78)=0,"",IF(AND(OR(AND(Raw!TH78=4,COUNTIF(Raw!TO78:TT78,1)=0),Raw!TH78&lt;&gt;4),OR(AND(Raw!TI78=4,COUNTIF(Raw!TO78:TT78,2)=0),Raw!TI78&lt;&gt;4),OR(AND(Raw!TJ78=4,COUNTIF(Raw!TO78:TT78,3)=0),Raw!TJ78&lt;&gt;4),OR(AND(Raw!TK78=4,COUNTIF(Raw!TO78:TT78,4)=0),Raw!TK78&lt;&gt;4),OR(AND(Raw!TL78=4,COUNTIF(Raw!TO78:TT78,5)=0),Raw!TL78&lt;&gt;4),OR(AND(Raw!TM78=4,COUNTIF(Raw!TO78:TT78,6)=0),Raw!TM78&lt;&gt;4)),"",1)))</f>
        <v/>
      </c>
      <c r="BB78" t="str">
        <f>IF(A78=0,"",IF(COUNTA(Raw!TU78:UI78)=0,"",IF(AND(OR(AND(Raw!TU78=4,COUNTIF(Raw!UC78:UI78,1)=0),Raw!TU78&lt;&gt;4),OR(AND(Raw!TV78=4,COUNTIF(Raw!UC78:UI78,2)=0),Raw!TV78&lt;&gt;4),OR(AND(Raw!TW78=4,COUNTIF(Raw!UC78:UI78,3)=0),Raw!TW78&lt;&gt;4),OR(AND(Raw!TX78=4,COUNTIF(Raw!UC78:UI78,4)=0),Raw!TX78&lt;&gt;4),OR(AND(Raw!TY78=4,COUNTIF(Raw!UC78:UI78,5)=0),Raw!TY78&lt;&gt;4),OR(AND(Raw!TZ78=4,COUNTIF(Raw!UC78:UI78,6)=0),Raw!TZ78&lt;&gt;4),OR(AND(Raw!UA78=4,COUNTIF(Raw!UC78:UI78,7)=0),Raw!UA78&lt;&gt;4)),"",1)))</f>
        <v/>
      </c>
      <c r="BC78" t="str">
        <f>IF(A78=0,"",IF(COUNTA(Raw!UJ78:UV78)=0,"",IF(AND(OR(AND(Raw!UJ78=4,COUNTIF(Raw!UQ78:UV78,1)=0),Raw!UJ78&lt;&gt;4),OR(AND(Raw!UK78=4,COUNTIF(Raw!UQ78:UV78,2)=0),Raw!UK78&lt;&gt;4),OR(AND(Raw!UL78=4,COUNTIF(Raw!UQ78:UV78,3)=0),Raw!UL78&lt;&gt;4),OR(AND(Raw!UM78=4,COUNTIF(Raw!UQ78:UV78,4)=0),Raw!UM78&lt;&gt;4),OR(AND(Raw!UN78=4,COUNTIF(Raw!UQ78:UV78,5)=0),Raw!UN78&lt;&gt;4),OR(AND(Raw!UO78=4,COUNTIF(Raw!UQ78:UV78,6)=0),Raw!UO78&lt;&gt;4)),"",1)))</f>
        <v/>
      </c>
      <c r="BD78" t="str">
        <f>IF(A78=0,"",IF(COUNTA(Raw!UW78:VG78)=0,"",IF(AND(OR(AND(Raw!UW78=4,COUNTIF(Raw!VC78:VG78,1)=0),Raw!UW78&lt;&gt;4),OR(AND(Raw!UX78=4,COUNTIF(Raw!VC78:VG78,2)=0),Raw!UX78&lt;&gt;4),OR(AND(Raw!UY78=4,COUNTIF(Raw!VC78:VG78,3)=0),Raw!UY78&lt;&gt;4),OR(AND(Raw!UZ78=4,COUNTIF(Raw!VC78:VG78,4)=0),Raw!UZ78&lt;&gt;4),OR(AND(Raw!VA78=4,COUNTIF(Raw!VC78:VG78,5)=0),Raw!VA78&lt;&gt;4)),"",1)))</f>
        <v/>
      </c>
      <c r="BE78" t="str">
        <f>IF(A78=0,"",IF(COUNTA(Raw!VH78:VP78)=0,"",
IF(AND(
OR(AND(Raw!VH78=4,COUNTIF(Raw!VM78:VP78,1)=0),Raw!VH78&lt;&gt;4),
OR(AND(Raw!VI78=4,COUNTIF(Raw!VM78:VP78,2)=0),Raw!VI78&lt;&gt;4),
OR(AND(Raw!VJ78=4,COUNTIF(Raw!VM78:VP78,3)=0),Raw!VJ78&lt;&gt;4),
OR(AND(Raw!VK78=4,COUNTIF(Raw!VM78:VP78,4)=0),Raw!VK78&lt;&gt;4)
),"",1)))</f>
        <v/>
      </c>
      <c r="BF78" t="str">
        <f>IF(A78=0,"",IF(COUNTA(Raw!VQ78:WK78)=0,"",
IF(AND(
OR(AND(Raw!VQ78=4,COUNTIF(Raw!WB78:WK78,1)=0),Raw!VQ78&lt;&gt;4),
OR(AND(Raw!VR78=4,COUNTIF(Raw!WB78:WK78,2)=0),Raw!VR78&lt;&gt;4),
OR(AND(Raw!VS78=4,COUNTIF(Raw!WB78:WK78,3)=0),Raw!VS78&lt;&gt;4),
OR(AND(Raw!VT78=4,COUNTIF(Raw!WB78:WK78,4)=0),Raw!VT78&lt;&gt;4),
OR(AND(Raw!VU78=4,COUNTIF(Raw!WB78:WK78,5)=0),Raw!VU78&lt;&gt;4),
OR(AND(Raw!VV78=4,COUNTIF(Raw!WB78:WK78,6)=0),Raw!VV78&lt;&gt;4),
OR(AND(Raw!VW78=4,COUNTIF(Raw!WB78:WK78,7)=0),Raw!VW78&lt;&gt;4),
OR(AND(Raw!VX78=4,COUNTIF(Raw!WB78:WK78,8)=0),Raw!VX78&lt;&gt;4),
OR(AND(Raw!VY78=4,COUNTIF(Raw!WB78:WK78,9)=0),Raw!VX78&lt;&gt;4),
OR(AND(Raw!VZ78=4,COUNTIF(Raw!WB78:WK78,10)=0),Raw!VZ78&lt;&gt;4)
),"",1)))</f>
        <v/>
      </c>
      <c r="BG78" t="str">
        <f>IF(A78=0,"",IF(COUNTA(Raw!WL78:XB78)=0,"",
IF(AND(
OR(AND(Raw!WL78=4,COUNTIF(Raw!WU78:XB78,1)=0),Raw!WL78&lt;&gt;4),
OR(AND(Raw!WM78=4,COUNTIF(Raw!WU78:XB78,2)=0),Raw!WM78&lt;&gt;4),
OR(AND(Raw!WN78=4,COUNTIF(Raw!WU78:XB78,3)=0),Raw!WN78&lt;&gt;4),
OR(AND(Raw!WO78=4,COUNTIF(Raw!WU78:XB78,4)=0),Raw!WO78&lt;&gt;4),
OR(AND(Raw!WP78=4,COUNTIF(Raw!WU78:XB78,5)=0),Raw!WP78&lt;&gt;4),
OR(AND(Raw!WQ78=4,COUNTIF(Raw!WU78:XB78,6)=0),Raw!WQ78&lt;&gt;4),
OR(AND(Raw!WR78=4,COUNTIF(Raw!WU78:XB78,7)=0),Raw!WR78&lt;&gt;4),
OR(AND(Raw!WS78=4,COUNTIF(Raw!WU78:XB78,8)=0),Raw!WS78&lt;&gt;4)
),"",1)))</f>
        <v/>
      </c>
      <c r="BH78" t="str">
        <f>IF(A78=0,"",IF(COUNTA(Raw!XC78:XK78)=0,"",
IF(AND(
OR(AND(Raw!XC78=4,COUNTIF(Raw!XH78:XK78,1)=0),Raw!XC78&lt;&gt;4),
OR(AND(Raw!XD78=4,COUNTIF(Raw!XH78:XK78,2)=0),Raw!XD78&lt;&gt;4),
OR(AND(Raw!XE78=4,COUNTIF(Raw!XH78:XK78,3)=0),Raw!XE78&lt;&gt;4),
OR(AND(Raw!XF78=4,COUNTIF(Raw!XH78:XK78,4)=0),Raw!XF78&lt;&gt;4)
),"",1)))</f>
        <v/>
      </c>
      <c r="BI78" t="str">
        <f>IF(A78=0,"",IF(COUNTA(Raw!XL78:XT78)=0,"",
IF(AND(
OR(AND(Raw!XL78=4,COUNTIF(Raw!XQ78:XT78,1)=0),Raw!XL78&lt;&gt;4),
OR(AND(Raw!XM78=4,COUNTIF(Raw!XQ78:XT78,2)=0),Raw!XM78&lt;&gt;4),
OR(AND(Raw!XN78=4,COUNTIF(Raw!XQ78:XT78,3)=0),Raw!XN78&lt;&gt;4),
OR(AND(Raw!XO78=4,COUNTIF(Raw!XQ78:XT78,4)=0),Raw!XO78&lt;&gt;4)
),"",1)))</f>
        <v/>
      </c>
      <c r="BJ78" t="str">
        <f>IF(A78=0,"",IF(COUNTA(Raw!XU78:YI78)=0,"",
IF(AND(
OR(AND(Raw!XU78=4,COUNTIF(Raw!YC78:YI78,1)=0),Raw!XU78&lt;&gt;4),
OR(AND(Raw!XV78=4,COUNTIF(Raw!YC78:YI78,2)=0),Raw!XV78&lt;&gt;4),
OR(AND(Raw!XW78=4,COUNTIF(Raw!YC78:YI78,3)=0),Raw!XW78&lt;&gt;4),
OR(AND(Raw!XX78=4,COUNTIF(Raw!YC78:YI78,4)=0),Raw!XX78&lt;&gt;4),
OR(AND(Raw!XY78=4,COUNTIF(Raw!YC78:YI78,5)=0),Raw!XY78&lt;&gt;4),
OR(AND(Raw!XZ78=4,COUNTIF(Raw!YC78:YI78,6)=0),Raw!XZ78&lt;&gt;4),
OR(AND(Raw!YA78=4,COUNTIF(Raw!YC78:YI78,7)=0),Raw!YA78&lt;&gt;4)
),"",1)))</f>
        <v/>
      </c>
      <c r="BK78" t="str">
        <f>IF(A78=0,"",IF(COUNTA(Raw!YJ78:YR78)=0,"",
IF(AND(
OR(AND(Raw!YJ78=4,COUNTIF(Raw!YO78:YR78,1)=0),Raw!YJ78&lt;&gt;4),
OR(AND(Raw!YK78=4,COUNTIF(Raw!YO78:YR78,2)=0),Raw!YK78&lt;&gt;4),
OR(AND(Raw!YL78=4,COUNTIF(Raw!YO78:YR78,3)=0),Raw!YL78&lt;&gt;4),
OR(AND(Raw!YM78=4,COUNTIF(Raw!YO78:YR78,4)=0),Raw!YM78&lt;&gt;4)
),"",1)))</f>
        <v/>
      </c>
      <c r="BL78" t="str">
        <f>IF(A78=0,"",IF(COUNTA(Raw!YS78:YU78)=0,"",IF(AND(Raw!YS78=4,ISBLANK(Raw!YU78)),"",IF(AND(Raw!YS78&lt;&gt;4,ISBLANK(Raw!YU78)=FALSE),"",1))))</f>
        <v/>
      </c>
    </row>
    <row r="79" spans="1:64">
      <c r="A79" s="20">
        <f>Raw!A79</f>
        <v>0</v>
      </c>
      <c r="B79" s="19" t="str">
        <f>IF(A79=0,"",IF(AND(Raw!AC79=1,COUNTA(Raw!AR79:IC79)&gt;0,COUNTA(Raw!ID79:YU79)=0),"",IF(AND(Raw!AC79=2,COUNTA(Raw!AR79:IC79)=0,COUNTA(Raw!ID79:MV79)&gt;0,COUNTA(Raw!MW79:YU79)=0),"",IF(AND(Raw!AC79=3,COUNTA(Raw!AP79:MV79)=0,COUNTA(Raw!MW79:YU79)&gt;0),"",1))))</f>
        <v/>
      </c>
      <c r="C79" s="19" t="str">
        <f>IF(A79=0,"",IF(AND(Raw!AK79=1,ISBLANK(Raw!AM79)=FALSE,ISBLANK(Raw!AO79)),"",IF(AND(Raw!AK79=2,ISBLANK(Raw!AM79),ISBLANK(Raw!AO79)=FALSE),"",1)))</f>
        <v/>
      </c>
      <c r="D79" s="19" t="str">
        <f>IF(A79=0,"",IF(COUNTA(Raw!AS79:AZ79)=0,"",IF(AND(Raw!AS79+Raw!AT79=100,Raw!AU79+Raw!AV79=100,Raw!AW79+Raw!AX79=100,Raw!AY79+Raw!AZ79=100),"",1)))</f>
        <v/>
      </c>
      <c r="E79" s="19" t="str">
        <f>IF(A79=0,"",IF(ISBLANK(Raw!AQ79),"",IF(Raw!AQ79=1,"",1)))</f>
        <v/>
      </c>
      <c r="F79" s="19" t="str">
        <f>IF(A79=0,"",IF(ISBLANK(Raw!AR79),"",IF(AND(Raw!AR79&gt;=0,Raw!AR79&lt;=100),"",1)))</f>
        <v/>
      </c>
      <c r="G79" s="19" t="str">
        <f>IF(A79=0,"",IF(AND(ISBLANK(Raw!BA79),ISBLANK(Raw!AS79)),"",IF(AND(Raw!AS79&gt;0,ISBLANK(Raw!BA79)=FALSE),"",1)))</f>
        <v/>
      </c>
      <c r="H79" s="19" t="str">
        <f>IF(A79=0,"",IF(COUNTA(Raw!BA79:BH79)=0,"",IF(AND(Raw!BA79=0,COUNTA(Raw!BB79:BH79)=0),"",IF(AND(Raw!BA79&gt;0,COUNTA(Raw!BB79:BH79)&gt;0),"",1))))</f>
        <v/>
      </c>
      <c r="I79" s="19" t="str">
        <f>IF(A79=0,"",IF(AND(ISBLANK(Raw!BI79),ISBLANK(Raw!BJ79)),"",IF(AND(Raw!BI79=1,ISBLANK(Raw!BJ79)=FALSE),"",IF(AND(Raw!BI79=2,ISBLANK(Raw!BJ79)),"",1))))</f>
        <v/>
      </c>
      <c r="J79" s="19" t="str">
        <f>IF(A79=0,"",IF(AND(ISBLANK(Raw!AT79),COUNTBLANK(Raw!BK79:BQ79)),"",IF(AND(Raw!AT79&gt;0,COUNTA(Raw!BK79:BQ79)&gt;0),"",IF(AND(Raw!AT79=0,COUNTA(Raw!BK79:BQ79)=0),"",1))))</f>
        <v/>
      </c>
      <c r="K79" s="19" t="str">
        <f>IF(A79=0,"",IF(AND(ISBLANK(Raw!AS79),COUNTA(Raw!BR79:BX79)=0),"",IF(AND(Raw!AS79&gt;0,COUNTA(Raw!BR79:BX79)&gt;0),"",IF(AND(Raw!AS79=0,COUNTA(Raw!BR79:BX79)=0),"",1))))</f>
        <v/>
      </c>
      <c r="L79" s="19" t="str">
        <f>IF(A79=0,"",IF(AND(COUNTA(Raw!BK79:BX79)=0,COUNTA(Raw!BY79:CH79)=0),"",IF(AND(COUNTIF(Raw!BK79:BX79,1)&gt;0,COUNTA(Raw!BY79:CH79)&gt;0),"",IF(AND(COUNTIF(Raw!BK79:BX79,1)=0,COUNTA(Raw!BY79:CH79)=0),"",1))))</f>
        <v/>
      </c>
      <c r="M79" s="19" t="str">
        <f>IF(A79=0,"",IF(AND(COUNTA(Raw!BK79:BX79)=0,COUNTA(Raw!CI79:CR79)),"",IF(AND(COUNTIF(Raw!BK79:BX79,3)&gt;0,COUNTA(Raw!CI79:CR79)&gt;0),"",IF(AND(COUNTIF(Raw!BK79:BX79,3)=0,COUNTA(Raw!CI79:CR79)=0),"",1))))</f>
        <v/>
      </c>
      <c r="N79" s="19" t="str">
        <f>IF(A79=0,"",IF(COUNTA(Raw!CS79:DF79)=0,"",IF(AND(COUNTIF(Raw!CS79:CV79,1)=1,COUNTA(Raw!CW79:DA79)&gt;0,COUNTA(Raw!DB79:DF79)=0),"",IF(AND(COUNTIF(Raw!CS79:CV79,2)=1,COUNTA(Raw!CW79:DA79)=0,COUNTA(Raw!DB79:DF79)&gt;0),"",IF(AND(COUNTA(Raw!CS79:CV79)&gt;0,COUNTA(Raw!CW79:DF79)=0),"",1)))))</f>
        <v/>
      </c>
      <c r="O79" s="19" t="str">
        <f>IF(A79=0,"",IF(COUNTA(Raw!DG79:DP79)=0,"",IF(AND(COUNTIF(Raw!BK79:BQ79,1)&gt;0,OR(COUNTIF(Raw!DG79:DP79,1)=1,COUNTIF(Raw!DG79:DP79,2)=1,COUNTIF(Raw!DG79:DP79,3)=1)),"",IF(AND(COUNTIF(Raw!BK79:BQ79,1)=0,AND(COUNTIF(Raw!DG79:DP79,1)=0,COUNTIF(Raw!DG79:DP79,2)=0,COUNTIF(Raw!DG79:DP79,3)=0)),"",1))))</f>
        <v/>
      </c>
      <c r="P79" s="19" t="str">
        <f>IF(A79=0,"",IF(COUNTA(Raw!DG79:DR79)=0,"",IF(AND(COUNTIF(Raw!DG79:DP79,4)=1,ISBLANK(Raw!DQ79)=FALSE,ISBLANK(Raw!DR79)),"",IF(AND(COUNTIF(Raw!DG79:DP79,7)=1,ISBLANK(Raw!DQ79),ISBLANK(Raw!DR79)=FALSE),"",IF(AND(COUNTA(Raw!DG79:DP79)&gt;0,COUNTIF(Raw!DG79:DP79,4)=0,COUNTIF(Raw!DG79:DP79,7)=0,COUNTA(Raw!DQ79:DR79)=0),"",1)))))</f>
        <v/>
      </c>
      <c r="Q79" s="19" t="str">
        <f>IF(A79=0,"",IF(AND(COUNTA(Raw!DS79:DU79)=0,COUNTA(Raw!BK79:BQ79)=0),"",IF(AND(COUNTIF(Raw!BK79:BQ79,1)&gt;0,COUNTA(Raw!DS79:DU79)&gt;0),"",IF(AND(COUNTIF(Raw!BK79:BQ79,1)=0,COUNTA(Raw!DS79:DU79)=0),"",1))))</f>
        <v/>
      </c>
      <c r="R79" s="19" t="str">
        <f>IF(A79=0,"",IF(AND(ISBLANK(Raw!AT79),ISBLANK(Raw!EJ79)),"",IF(AND(Raw!AT79&gt;0,ISBLANK(Raw!EJ79)=FALSE,Raw!EJ79&gt;=0,Raw!EJ79&lt;=7),"",IF(AND(Raw!AT79=0,ISBLANK(Raw!EJ79)),"",1))))</f>
        <v/>
      </c>
      <c r="S79" t="str">
        <f>IF(A79=0,"",IF(AND(ISBLANK(Raw!AS79),ISBLANK(Raw!EK79)),"",IF(AND(Raw!AS79&gt;0,ISBLANK(Raw!EK79)=FALSE),"",IF(AND(Raw!AS79=0,ISBLANK(Raw!EK79)),"",1))))</f>
        <v/>
      </c>
      <c r="T79" s="19" t="str">
        <f>IF(A79=0,"",IF(AND(ISBLANK(Raw!AT79),COUNTA(Raw!EL79:EQ79)=0),"",IF(AND(Raw!AT79&gt;0,COUNTA(Raw!EL79:EQ79)&gt;0),"",IF(AND(Raw!AT79=0,COUNTA(Raw!EL79:EQ79)=0),"",1))))</f>
        <v/>
      </c>
      <c r="U79" t="str">
        <f>IF(A79=0,"",IF(AND(ISBLANK(Raw!AT79),COUNTA(Raw!ER79:EU79)=0),"",IF(AND(Raw!AT79&gt;0,COUNTA(Raw!ER79:EU79)&gt;0),"",IF(AND(Raw!AT79=0,COUNTA(Raw!ER79:EU79)=0),"",1))))</f>
        <v/>
      </c>
      <c r="V79" t="str">
        <f>IF(A79=0,"",IF(AND(ISBLANK(Raw!AS79),COUNTA(Raw!EV79:FA79)=0),"",IF(AND(Raw!AS79&gt;0,COUNTA(Raw!EV79:FA79)&gt;0),"",IF(AND(Raw!AS79=0,COUNTA(Raw!EV79:FA79)=0),"",1))))</f>
        <v/>
      </c>
      <c r="W79" t="str">
        <f>IF(A79=0,"",IF(AND(ISBLANK(Raw!AS79),COUNTA(Raw!FB79:FE79)=0),"",IF(AND(Raw!AS79&gt;0,COUNTA(Raw!FB79:FE79)&gt;0),"",IF(AND(Raw!AS79=0,COUNTA(Raw!FB79:FE79)=0),"",1))))</f>
        <v/>
      </c>
      <c r="X79" t="str">
        <f>IF(A79=0,"",IF(AND(ISBLANK(Raw!AT79),COUNTA(Raw!FF79:FI79)=0),"",IF(AND(Raw!AT79&gt;0,COUNTA(Raw!FF79:FI79)&gt;0),"",IF(AND(Raw!AT79=0,COUNTA(Raw!FF79:FI79)=0),"",1))))</f>
        <v/>
      </c>
      <c r="Y79" t="str">
        <f>IF(A79=0,"",IF(AND(ISBLANK(Raw!AS79),COUNTA(Raw!FJ79:FM79)=0),"",IF(AND(Raw!AS79&gt;0,COUNTA(Raw!FJ79:FM79)&gt;0),"",IF(AND(Raw!AS79=0,COUNTA(Raw!FJ79:FM79)=0),"",1))))</f>
        <v/>
      </c>
      <c r="Z79" t="str">
        <f>IF(A79=0,"",IF(AND(COUNTA(Raw!FN79:FT79)=0,ISBLANK(Raw!FU79)),"",IF(AND(COUNTIF(Raw!FN79:FT79,1)&gt;0,ISBLANK(Raw!FU79)=FALSE),"",IF(AND(COUNTIF(Raw!FN79:FT79,1)=0,ISBLANK(Raw!FU79)),"",1))))</f>
        <v/>
      </c>
      <c r="AA79" s="19" t="str">
        <f>IF(A79=0,"",IF(AND(ISBLANK(Raw!BI79),COUNTA(Raw!FV79:GH79)=0),"",IF(AND(Raw!BI79&lt;&gt;1,COUNTIF(Raw!FV79:GH79,6)=0),"",IF(Raw!BI79=1,"",1))))</f>
        <v/>
      </c>
      <c r="AB79" t="str">
        <f>IF(A79=0,"",IF(AND(ISBLANK(Raw!GI79),COUNTA(Raw!GJ79:GQ79)=0),"",IF(AND(Raw!GI79=1,COUNTA(Raw!GJ79:GQ79)&gt;0),"",IF(AND(Raw!GI79=2,COUNTA(Raw!GJ79:GQ79)=0),"",1))))</f>
        <v/>
      </c>
      <c r="AC79" s="19" t="str">
        <f>IF(A79=0,"",IF(AND(COUNTA(Raw!GY79:HF79)=0,ISBLANK(Raw!HG79)),"",IF(AND(OR(COUNTIF(Raw!GY79:HE79,1)&gt;0,COUNTIF(Raw!GY79:HE79,2)&gt;0),ISBLANK(Raw!HG79)=FALSE),"",IF(AND(COUNTA(Raw!GY79:HF79)&gt;0,ISBLANK(Raw!HG79),COUNTIF(Raw!GY79:HE79,1)=0,COUNTIF(Raw!GY79:HE79,2)=0),"",1))))</f>
        <v/>
      </c>
      <c r="AD79" s="19" t="str">
        <f>IF(A79=0,"",IF(COUNTA(Raw!HU79:IB79)=0,"",IF(AND(Raw!AK79&lt;&gt;2,COUNTIF(Raw!HU79:IA79,2)=0,COUNTIF(Raw!HU79:IA79,3)=0),"",IF(Raw!AK79=2,"",1))))</f>
        <v/>
      </c>
      <c r="AE79" s="19" t="str">
        <f>IF(A79=0,"",IF(AND(Raw!AK79=2,ISBLANK(Raw!IC79)=FALSE),"",IF(AND(Raw!AK79&lt;&gt;2,ISBLANK(Raw!IC79)),"",1)))</f>
        <v/>
      </c>
      <c r="AF79" s="19" t="str">
        <f>IF(A79=0,"",IF(COUNTA(Raw!ID79:IF79)=0,"",IF(AND(MATCH(2023-Raw!ID79,Code!$A$3:$A$12,1)=Raw!IF79,2023-Raw!ID79=Raw!IE79),"",1)))</f>
        <v/>
      </c>
      <c r="AG79" s="19" t="str">
        <f>IF(A79=0,"",IF(COUNTA(Raw!IG79:II79)=0,"",IF(AND(Raw!IG79=4,ISBLANK(Raw!II79)=FALSE),"",IF(AND(Raw!IG79&lt;&gt;4,ISBLANK(Raw!II79)),"",1))))</f>
        <v/>
      </c>
      <c r="AH79" s="19" t="str">
        <f>IF(A79=0,"",IF(COUNTA(Raw!IJ79:IM79)=0,"",IF(AND(Raw!IJ79=1,ISBLANK(Raw!IK79)=FALSE),"",IF(AND(Raw!IJ79=2,COUNTA(Raw!IK79:IM79)&gt;0),"",1))))</f>
        <v/>
      </c>
      <c r="AI79" s="19" t="str">
        <f>IF(A79=0,"",IF(COUNTA(Raw!IK79:IM79)=0,"",IF(AND(Raw!IK79=1,ISBLANK(Raw!IL79)=FALSE),"",IF(AND(Raw!IK79=2,COUNTA(Raw!IL79:IM79)=0),"",1))))</f>
        <v/>
      </c>
      <c r="AJ79" s="19" t="str">
        <f>IF(A79=0,"",IF(COUNTA(Raw!JD79:JJ79)=0,"",IF(AND(Raw!JD79&gt;600,COUNTA(Raw!JE79:JI79)&gt;0),"",IF(AND(Raw!JD79&lt;=600,COUNTA(Raw!JE79:JJ79)=0),"",1))))</f>
        <v/>
      </c>
      <c r="AK79" s="19" t="str">
        <f>IF(A79=0,"",IF(COUNTA(Raw!JK79:KA79)=0,"",IF(AND(Raw!JK79=1,COUNTA(Raw!JM79:JV79)&gt;0),"",IF(AND(Raw!JK79=3,COUNTA(Raw!JM79:JV79)&gt;0,COUNTA(Raw!JW79:KA79)=0),"",IF(AND(ISBLANK(Raw!JK79)=FALSE,Raw!JK79&lt;&gt;1,Raw!JK79&lt;&gt;3,COUNTA(Raw!JM79:KA79)=0),"",1)))))</f>
        <v/>
      </c>
      <c r="AL79" s="19" t="str">
        <f>IF(A79=0,"",IF(COUNTA(Raw!JW79:KA79)=0,"",IF(AND(COUNTIF(Raw!JW79:JZ79,4)=0,COUNTA(Raw!JW79:JZ79)&gt;0,ISBLANK(Raw!KA79)=FALSE),"",IF(AND(COUNTIF(Raw!JW79:KA79,4)&gt;0,ISBLANK(Raw!KA79)),"",1))))</f>
        <v/>
      </c>
      <c r="AM79" s="19" t="str">
        <f>IF(A79=0,"",IF(COUNTA(Raw!KT79:KU79)=0,"",IF(AND(Raw!KT79=1,ISBLANK(Raw!KU79)=FALSE),"",IF(AND(Raw!KT79=2,ISBLANK(Raw!KU79)),"",1))))</f>
        <v/>
      </c>
      <c r="AN79" s="19" t="str">
        <f>IF(A79=0,"",IF(COUNTA(Raw!KX79:LF79)=0,"",IF(AND(COUNTIF(Raw!KX79:LB79,5)=1,COUNTA(Raw!KX79:LB79)=1,COUNTA(Raw!LC79:LF79)=0),"",IF(AND(COUNTIF(Raw!KX79:LB79,5)=0,COUNTA(Raw!KX79:LB79)&gt;0,COUNTA(Raw!LC79:LF79)&gt;0),"",1))))</f>
        <v/>
      </c>
      <c r="AO79" s="19" t="str">
        <f>IF(A79=0,"",IF(COUNTA(Raw!LM79:LU79)=0,"",IF(AND(Raw!LM79=1,ISBLANK(Raw!LN79)=FALSE,COUNTA(Raw!LO79:LU79)&gt;0),"",IF(AND(Raw!LM79=2,COUNTA(Raw!LN79:LU79)=0),"",1))))</f>
        <v/>
      </c>
      <c r="AP79" s="19" t="str">
        <f>IF(A79=0,"",IF(COUNTA(Raw!MY79:OG79)=0,"",IF(AND(Raw!MY79=2,COUNTA(Raw!MZ79:OG79)=0),"",IF(AND(Raw!MY79=1,COUNTA(Raw!MZ79:OG79)&gt;0),"",1))))</f>
        <v/>
      </c>
      <c r="AQ79" s="19" t="str">
        <f>IF(A79=0,"",IF(COUNTA(Raw!NC79:NW79)=0,"",IF(AND(COUNTIF(Raw!NC79:NG79,3)&gt;0,COUNTA(Raw!NH79:NQ79)&gt;0),"",IF(AND(COUNTA(Raw!NC79:NG79)&gt;0,COUNTIF(Raw!NC79:NG79,3)=0,COUNTA(Raw!NH79:NW79)=0),"",1))))</f>
        <v/>
      </c>
      <c r="AR79" s="19" t="str">
        <f>IF(A79=0,"",IF(COUNTA(Raw!NH79:NW79)=0,"",IF(AND(COUNTIF(Raw!NH79:NQ79,10)&gt;0,COUNTA(Raw!NR79:NW79)&gt;0),"",IF(AND(COUNTA(Raw!NH79:NQ79)&gt;0,COUNTIF(Raw!NH79:NQ79,10)=0,COUNTA(Raw!NR79:NY79)=0),"",1))))</f>
        <v/>
      </c>
      <c r="AS79" s="19" t="str">
        <f>IF(A79=0,"",IF(COUNTA(Raw!NY79:OG79)=0,"",IF(AND(Raw!NY79=1,COUNTA(Raw!NZ79:OG79)&gt;0),"",IF(AND(Raw!NY79=2,COUNTA(Raw!NZ79:OG79)=0),"",1))))</f>
        <v/>
      </c>
      <c r="AT79" s="19" t="str">
        <f>IF(A79=0,"",IF(COUNTA(Raw!OH79:OY79)=0,"",IF(AND(Raw!OH79=1,COUNTA(Raw!OI79:OY79)&gt;0),"",IF(AND(Raw!OH79=2,COUNTA(Raw!OI79:OY79)=0),"",1))))</f>
        <v/>
      </c>
      <c r="AU79" s="19" t="str">
        <f>IF(A79=0,"",IF(COUNTA(Raw!PR79:QB79)=0,"",
IF(AND(OR(AND(COUNTIF(Raw!PR79:QB79,1)=1,COUNTA(Raw!QI79:QY79)&gt;0),AND(COUNTIF(Raw!PR79:QB79,1)=0,COUNTA(Raw!QI79:QY79)=0)),OR(AND(COUNTIF(Raw!PR79:QB79,2)=1,COUNTA(Raw!QZ79:RP79)&gt;0),AND(COUNTIF(Raw!PR79:QB79,2)=0,COUNTA(Raw!QZ79:RP79)=0)),OR(AND(COUNTIF(Raw!PR79:QB79,3)=1,COUNTA(Raw!RQ79:SG79)&gt;0),AND(COUNTIF(Raw!PR79:QB79,3)=0,COUNTA(Raw!RQ79:SG79)=0)),OR(AND(COUNTIF(Raw!PR79:QB79,4)=1,COUNTA(Raw!SH79:ST79)&gt;0),AND(COUNTIF(Raw!PR79:QB79,4)=0,COUNTA(Raw!SH79:ST79)=0)),OR(AND(COUNTIF(Raw!PR79:QB79,5)=1,COUNTA(Raw!SU79:TG79)&gt;0),AND(COUNTIF(Raw!PR79:QB79,5)=0,COUNTA(Raw!SU79:TG79)=0)),OR(AND(COUNTIF(Raw!PR79:QB79,6)=1,COUNTA(Raw!TH79:TT79)&gt;0),AND(COUNTIF(Raw!PR79:QB79,6)=0,COUNTA(Raw!TH79:TT79)=0)),OR(AND(COUNTIF(Raw!PR79:QB79,7)=1,COUNTA(Raw!TU79:UI79)&gt;0),AND(COUNTIF(Raw!PR79:QB79,7)=0,COUNTA(Raw!TU79:UI79)=0)),OR(AND(COUNTIF(Raw!PR79:QB79,8)=1,COUNTA(Raw!UJ79:UV79)&gt;0),AND(COUNTIF(Raw!PR79:QB79,8)=0,COUNTA(Raw!UJ79:UV79)=0)),OR(AND(COUNTIF(Raw!PR79:QB79,9)=1,COUNTA(Raw!UW79:VG79)&gt;0),AND(COUNTIF(Raw!PR79:QB79,9)=0,COUNTA(Raw!UW79:VG79)=0)),OR(AND(COUNTIF(Raw!PR79:QB79,10)=1,COUNTA(Raw!VH79:VP79)&gt;0),AND(COUNTIF(Raw!PR79:QB79,10)=0,COUNTA(Raw!VH79:VP79)=0)),OR(AND(COUNTIF(Raw!PR79:QB79,11)=1,COUNTA(Raw!VQ79:WK79)&gt;0),AND(COUNTIF(Raw!PR79:QB79,11)=0,COUNTA(Raw!VQ79:WK79)=0))),"",1)))</f>
        <v/>
      </c>
      <c r="AV79" s="19" t="str">
        <f>IF(A79=0,"",IF(COUNTA(Raw!QI79:QY79)=0,"",IF(AND(OR(AND(Raw!QI79=4,COUNTIF(Raw!QR79:QY79,1)=0),Raw!QI79&lt;&gt;4),OR(AND(Raw!QJ79=4,COUNTIF(Raw!QR79:QY79,2)=0),Raw!QJ79&lt;&gt;4),OR(AND(Raw!QK79=4,COUNTIF(Raw!QR79:QY79,3)=0),Raw!QK79&lt;&gt;4),OR(AND(Raw!QL79=4,COUNTIF(Raw!QR79:QY79,4)=0),Raw!QL79&lt;&gt;4),OR(AND(Raw!QM79=4,COUNTIF(Raw!QR79:QY79,5)=0),Raw!QM79&lt;&gt;4),OR(AND(Raw!QN79=4,COUNTIF(Raw!QR79:QY79,6)=0),Raw!QN79&lt;&gt;4),OR(AND(Raw!QO79=4,COUNTIF(Raw!QR79:QY79,7)=0),Raw!QO79&lt;&gt;4),OR(AND(Raw!QP79=4,COUNTIF(Raw!QR79:QY79,8)=0),Raw!QP79&lt;&gt;4)),"",1)))</f>
        <v/>
      </c>
      <c r="AW79" t="str">
        <f>IF(A79=0,"",IF(COUNTA(Raw!QZ79:RP79)=0,"",IF(AND(OR(AND(Raw!QZ79=4,COUNTIF(Raw!RI79:RP79,1)=0),Raw!QZ79&lt;&gt;4),OR(AND(Raw!RA79=4,COUNTIF(Raw!RI79:RP79,2)=0),Raw!RA79&lt;&gt;4),OR(AND(Raw!RB79=4,COUNTIF(Raw!RI79:RP79,3)=0),Raw!RB79&lt;&gt;4),OR(AND(Raw!RC79=4,COUNTIF(Raw!RI79:RP79,4)=0),Raw!RC79&lt;&gt;4),OR(AND(Raw!RD79=4,COUNTIF(Raw!RI79:RP79,5)=0),Raw!RD79&lt;&gt;4),OR(AND(Raw!RE79=4,COUNTIF(Raw!RI79:RP79,6)=0),Raw!RE79&lt;&gt;4),OR(AND(Raw!RF79=4,COUNTIF(Raw!RI79:RP79,7)=0),Raw!RF79&lt;&gt;4),OR(AND(Raw!RG79=4,COUNTIF(Raw!RI79:RP79,8)=0),Raw!RG79&lt;&gt;4)),"",1)))</f>
        <v/>
      </c>
      <c r="AX79" t="str">
        <f>IF(A79=0,"",IF(COUNTA(Raw!RQ79:SG79)=0,"",IF(AND(OR(AND(Raw!RQ79=4,COUNTIF(Raw!RZ79:SG79,1)=0),Raw!RQ79&lt;&gt;4),OR(AND(Raw!RR79=4,COUNTIF(Raw!RZ79:SG79,2)=0),Raw!RR79&lt;&gt;4),OR(AND(Raw!RS79=4,COUNTIF(Raw!RZ79:SG79,3)=0),Raw!RS79&lt;&gt;4),OR(AND(Raw!RT79=4,COUNTIF(Raw!RZ79:SG79,4)=0),Raw!RT79&lt;&gt;4),OR(AND(Raw!RU79=4,COUNTIF(Raw!RZ79:SG79,5)=0),Raw!RU79&lt;&gt;4),OR(AND(Raw!RV79=4,COUNTIF(Raw!RZ79:SG79,6)=0),Raw!RV79&lt;&gt;4),OR(AND(Raw!RW79=4,COUNTIF(Raw!RZ79:SG79,7)=0),Raw!RW79&lt;&gt;4),OR(AND(Raw!RX79=4,COUNTIF(Raw!RZ79:SG79,8)=0),Raw!RX79&lt;&gt;4)),"",1)))</f>
        <v/>
      </c>
      <c r="AY79" t="str">
        <f>IF(A79=0,"",IF(COUNTA(Raw!SH79:ST79)=0,"",IF(AND(OR(AND(Raw!SH79=4,COUNTIF(Raw!SO79:ST79,1)=0),Raw!SH79&lt;&gt;4),OR(AND(Raw!SI79=4,COUNTIF(Raw!SO79:ST79,2)=0),Raw!SI79&lt;&gt;4),OR(AND(Raw!SJ79=4,COUNTIF(Raw!SO79:ST79,3)=0),Raw!SJ79&lt;&gt;4),OR(AND(Raw!SK79=4,COUNTIF(Raw!SO79:ST79,4)=0),Raw!SK79&lt;&gt;4),OR(AND(Raw!SL79=4,COUNTIF(Raw!SO79:ST79,5)=0),Raw!SL79&lt;&gt;4),OR(AND(Raw!SM79=4,COUNTIF(Raw!SO79:ST79,6)=0),Raw!SM79&lt;&gt;4)),"",1)))</f>
        <v/>
      </c>
      <c r="AZ79" t="str">
        <f>IF(A79=0,"",IF(COUNTA(Raw!SU79:TG79)=0,"",IF(AND(OR(AND(Raw!SU79=4,COUNTIF(Raw!TB79:TG79,1)=0),Raw!SU79&lt;&gt;4),OR(AND(Raw!SV79=4,COUNTIF(Raw!TB79:TG79,2)=0),Raw!SV79&lt;&gt;4),OR(AND(Raw!SW79=4,COUNTIF(Raw!TB79:TG79,3)=0),Raw!SW79&lt;&gt;4),OR(AND(Raw!SX79=4,COUNTIF(Raw!TB79:TG79,4)=0),Raw!SX79&lt;&gt;4),OR(AND(Raw!SY79=4,COUNTIF(Raw!TB79:TG79,5)=0),Raw!SY79&lt;&gt;4),OR(AND(Raw!SZ79=4,COUNTIF(Raw!TB79:TG79,6)=0),Raw!SZ79&lt;&gt;4)),"",1)))</f>
        <v/>
      </c>
      <c r="BA79" t="str">
        <f>IF(A79=0,"",IF(COUNTA(Raw!TH79:TT79)=0,"",IF(AND(OR(AND(Raw!TH79=4,COUNTIF(Raw!TO79:TT79,1)=0),Raw!TH79&lt;&gt;4),OR(AND(Raw!TI79=4,COUNTIF(Raw!TO79:TT79,2)=0),Raw!TI79&lt;&gt;4),OR(AND(Raw!TJ79=4,COUNTIF(Raw!TO79:TT79,3)=0),Raw!TJ79&lt;&gt;4),OR(AND(Raw!TK79=4,COUNTIF(Raw!TO79:TT79,4)=0),Raw!TK79&lt;&gt;4),OR(AND(Raw!TL79=4,COUNTIF(Raw!TO79:TT79,5)=0),Raw!TL79&lt;&gt;4),OR(AND(Raw!TM79=4,COUNTIF(Raw!TO79:TT79,6)=0),Raw!TM79&lt;&gt;4)),"",1)))</f>
        <v/>
      </c>
      <c r="BB79" t="str">
        <f>IF(A79=0,"",IF(COUNTA(Raw!TU79:UI79)=0,"",IF(AND(OR(AND(Raw!TU79=4,COUNTIF(Raw!UC79:UI79,1)=0),Raw!TU79&lt;&gt;4),OR(AND(Raw!TV79=4,COUNTIF(Raw!UC79:UI79,2)=0),Raw!TV79&lt;&gt;4),OR(AND(Raw!TW79=4,COUNTIF(Raw!UC79:UI79,3)=0),Raw!TW79&lt;&gt;4),OR(AND(Raw!TX79=4,COUNTIF(Raw!UC79:UI79,4)=0),Raw!TX79&lt;&gt;4),OR(AND(Raw!TY79=4,COUNTIF(Raw!UC79:UI79,5)=0),Raw!TY79&lt;&gt;4),OR(AND(Raw!TZ79=4,COUNTIF(Raw!UC79:UI79,6)=0),Raw!TZ79&lt;&gt;4),OR(AND(Raw!UA79=4,COUNTIF(Raw!UC79:UI79,7)=0),Raw!UA79&lt;&gt;4)),"",1)))</f>
        <v/>
      </c>
      <c r="BC79" t="str">
        <f>IF(A79=0,"",IF(COUNTA(Raw!UJ79:UV79)=0,"",IF(AND(OR(AND(Raw!UJ79=4,COUNTIF(Raw!UQ79:UV79,1)=0),Raw!UJ79&lt;&gt;4),OR(AND(Raw!UK79=4,COUNTIF(Raw!UQ79:UV79,2)=0),Raw!UK79&lt;&gt;4),OR(AND(Raw!UL79=4,COUNTIF(Raw!UQ79:UV79,3)=0),Raw!UL79&lt;&gt;4),OR(AND(Raw!UM79=4,COUNTIF(Raw!UQ79:UV79,4)=0),Raw!UM79&lt;&gt;4),OR(AND(Raw!UN79=4,COUNTIF(Raw!UQ79:UV79,5)=0),Raw!UN79&lt;&gt;4),OR(AND(Raw!UO79=4,COUNTIF(Raw!UQ79:UV79,6)=0),Raw!UO79&lt;&gt;4)),"",1)))</f>
        <v/>
      </c>
      <c r="BD79" t="str">
        <f>IF(A79=0,"",IF(COUNTA(Raw!UW79:VG79)=0,"",IF(AND(OR(AND(Raw!UW79=4,COUNTIF(Raw!VC79:VG79,1)=0),Raw!UW79&lt;&gt;4),OR(AND(Raw!UX79=4,COUNTIF(Raw!VC79:VG79,2)=0),Raw!UX79&lt;&gt;4),OR(AND(Raw!UY79=4,COUNTIF(Raw!VC79:VG79,3)=0),Raw!UY79&lt;&gt;4),OR(AND(Raw!UZ79=4,COUNTIF(Raw!VC79:VG79,4)=0),Raw!UZ79&lt;&gt;4),OR(AND(Raw!VA79=4,COUNTIF(Raw!VC79:VG79,5)=0),Raw!VA79&lt;&gt;4)),"",1)))</f>
        <v/>
      </c>
      <c r="BE79" t="str">
        <f>IF(A79=0,"",IF(COUNTA(Raw!VH79:VP79)=0,"",
IF(AND(
OR(AND(Raw!VH79=4,COUNTIF(Raw!VM79:VP79,1)=0),Raw!VH79&lt;&gt;4),
OR(AND(Raw!VI79=4,COUNTIF(Raw!VM79:VP79,2)=0),Raw!VI79&lt;&gt;4),
OR(AND(Raw!VJ79=4,COUNTIF(Raw!VM79:VP79,3)=0),Raw!VJ79&lt;&gt;4),
OR(AND(Raw!VK79=4,COUNTIF(Raw!VM79:VP79,4)=0),Raw!VK79&lt;&gt;4)
),"",1)))</f>
        <v/>
      </c>
      <c r="BF79" t="str">
        <f>IF(A79=0,"",IF(COUNTA(Raw!VQ79:WK79)=0,"",
IF(AND(
OR(AND(Raw!VQ79=4,COUNTIF(Raw!WB79:WK79,1)=0),Raw!VQ79&lt;&gt;4),
OR(AND(Raw!VR79=4,COUNTIF(Raw!WB79:WK79,2)=0),Raw!VR79&lt;&gt;4),
OR(AND(Raw!VS79=4,COUNTIF(Raw!WB79:WK79,3)=0),Raw!VS79&lt;&gt;4),
OR(AND(Raw!VT79=4,COUNTIF(Raw!WB79:WK79,4)=0),Raw!VT79&lt;&gt;4),
OR(AND(Raw!VU79=4,COUNTIF(Raw!WB79:WK79,5)=0),Raw!VU79&lt;&gt;4),
OR(AND(Raw!VV79=4,COUNTIF(Raw!WB79:WK79,6)=0),Raw!VV79&lt;&gt;4),
OR(AND(Raw!VW79=4,COUNTIF(Raw!WB79:WK79,7)=0),Raw!VW79&lt;&gt;4),
OR(AND(Raw!VX79=4,COUNTIF(Raw!WB79:WK79,8)=0),Raw!VX79&lt;&gt;4),
OR(AND(Raw!VY79=4,COUNTIF(Raw!WB79:WK79,9)=0),Raw!VX79&lt;&gt;4),
OR(AND(Raw!VZ79=4,COUNTIF(Raw!WB79:WK79,10)=0),Raw!VZ79&lt;&gt;4)
),"",1)))</f>
        <v/>
      </c>
      <c r="BG79" t="str">
        <f>IF(A79=0,"",IF(COUNTA(Raw!WL79:XB79)=0,"",
IF(AND(
OR(AND(Raw!WL79=4,COUNTIF(Raw!WU79:XB79,1)=0),Raw!WL79&lt;&gt;4),
OR(AND(Raw!WM79=4,COUNTIF(Raw!WU79:XB79,2)=0),Raw!WM79&lt;&gt;4),
OR(AND(Raw!WN79=4,COUNTIF(Raw!WU79:XB79,3)=0),Raw!WN79&lt;&gt;4),
OR(AND(Raw!WO79=4,COUNTIF(Raw!WU79:XB79,4)=0),Raw!WO79&lt;&gt;4),
OR(AND(Raw!WP79=4,COUNTIF(Raw!WU79:XB79,5)=0),Raw!WP79&lt;&gt;4),
OR(AND(Raw!WQ79=4,COUNTIF(Raw!WU79:XB79,6)=0),Raw!WQ79&lt;&gt;4),
OR(AND(Raw!WR79=4,COUNTIF(Raw!WU79:XB79,7)=0),Raw!WR79&lt;&gt;4),
OR(AND(Raw!WS79=4,COUNTIF(Raw!WU79:XB79,8)=0),Raw!WS79&lt;&gt;4)
),"",1)))</f>
        <v/>
      </c>
      <c r="BH79" t="str">
        <f>IF(A79=0,"",IF(COUNTA(Raw!XC79:XK79)=0,"",
IF(AND(
OR(AND(Raw!XC79=4,COUNTIF(Raw!XH79:XK79,1)=0),Raw!XC79&lt;&gt;4),
OR(AND(Raw!XD79=4,COUNTIF(Raw!XH79:XK79,2)=0),Raw!XD79&lt;&gt;4),
OR(AND(Raw!XE79=4,COUNTIF(Raw!XH79:XK79,3)=0),Raw!XE79&lt;&gt;4),
OR(AND(Raw!XF79=4,COUNTIF(Raw!XH79:XK79,4)=0),Raw!XF79&lt;&gt;4)
),"",1)))</f>
        <v/>
      </c>
      <c r="BI79" t="str">
        <f>IF(A79=0,"",IF(COUNTA(Raw!XL79:XT79)=0,"",
IF(AND(
OR(AND(Raw!XL79=4,COUNTIF(Raw!XQ79:XT79,1)=0),Raw!XL79&lt;&gt;4),
OR(AND(Raw!XM79=4,COUNTIF(Raw!XQ79:XT79,2)=0),Raw!XM79&lt;&gt;4),
OR(AND(Raw!XN79=4,COUNTIF(Raw!XQ79:XT79,3)=0),Raw!XN79&lt;&gt;4),
OR(AND(Raw!XO79=4,COUNTIF(Raw!XQ79:XT79,4)=0),Raw!XO79&lt;&gt;4)
),"",1)))</f>
        <v/>
      </c>
      <c r="BJ79" t="str">
        <f>IF(A79=0,"",IF(COUNTA(Raw!XU79:YI79)=0,"",
IF(AND(
OR(AND(Raw!XU79=4,COUNTIF(Raw!YC79:YI79,1)=0),Raw!XU79&lt;&gt;4),
OR(AND(Raw!XV79=4,COUNTIF(Raw!YC79:YI79,2)=0),Raw!XV79&lt;&gt;4),
OR(AND(Raw!XW79=4,COUNTIF(Raw!YC79:YI79,3)=0),Raw!XW79&lt;&gt;4),
OR(AND(Raw!XX79=4,COUNTIF(Raw!YC79:YI79,4)=0),Raw!XX79&lt;&gt;4),
OR(AND(Raw!XY79=4,COUNTIF(Raw!YC79:YI79,5)=0),Raw!XY79&lt;&gt;4),
OR(AND(Raw!XZ79=4,COUNTIF(Raw!YC79:YI79,6)=0),Raw!XZ79&lt;&gt;4),
OR(AND(Raw!YA79=4,COUNTIF(Raw!YC79:YI79,7)=0),Raw!YA79&lt;&gt;4)
),"",1)))</f>
        <v/>
      </c>
      <c r="BK79" t="str">
        <f>IF(A79=0,"",IF(COUNTA(Raw!YJ79:YR79)=0,"",
IF(AND(
OR(AND(Raw!YJ79=4,COUNTIF(Raw!YO79:YR79,1)=0),Raw!YJ79&lt;&gt;4),
OR(AND(Raw!YK79=4,COUNTIF(Raw!YO79:YR79,2)=0),Raw!YK79&lt;&gt;4),
OR(AND(Raw!YL79=4,COUNTIF(Raw!YO79:YR79,3)=0),Raw!YL79&lt;&gt;4),
OR(AND(Raw!YM79=4,COUNTIF(Raw!YO79:YR79,4)=0),Raw!YM79&lt;&gt;4)
),"",1)))</f>
        <v/>
      </c>
      <c r="BL79" t="str">
        <f>IF(A79=0,"",IF(COUNTA(Raw!YS79:YU79)=0,"",IF(AND(Raw!YS79=4,ISBLANK(Raw!YU79)),"",IF(AND(Raw!YS79&lt;&gt;4,ISBLANK(Raw!YU79)=FALSE),"",1))))</f>
        <v/>
      </c>
    </row>
    <row r="80" spans="1:64">
      <c r="A80" s="20">
        <f>Raw!A80</f>
        <v>0</v>
      </c>
      <c r="B80" s="19" t="str">
        <f>IF(A80=0,"",IF(AND(Raw!AC80=1,COUNTA(Raw!AR80:IC80)&gt;0,COUNTA(Raw!ID80:YU80)=0),"",IF(AND(Raw!AC80=2,COUNTA(Raw!AR80:IC80)=0,COUNTA(Raw!ID80:MV80)&gt;0,COUNTA(Raw!MW80:YU80)=0),"",IF(AND(Raw!AC80=3,COUNTA(Raw!AP80:MV80)=0,COUNTA(Raw!MW80:YU80)&gt;0),"",1))))</f>
        <v/>
      </c>
      <c r="C80" s="19" t="str">
        <f>IF(A80=0,"",IF(AND(Raw!AK80=1,ISBLANK(Raw!AM80)=FALSE,ISBLANK(Raw!AO80)),"",IF(AND(Raw!AK80=2,ISBLANK(Raw!AM80),ISBLANK(Raw!AO80)=FALSE),"",1)))</f>
        <v/>
      </c>
      <c r="D80" s="19" t="str">
        <f>IF(A80=0,"",IF(COUNTA(Raw!AS80:AZ80)=0,"",IF(AND(Raw!AS80+Raw!AT80=100,Raw!AU80+Raw!AV80=100,Raw!AW80+Raw!AX80=100,Raw!AY80+Raw!AZ80=100),"",1)))</f>
        <v/>
      </c>
      <c r="E80" s="19" t="str">
        <f>IF(A80=0,"",IF(ISBLANK(Raw!AQ80),"",IF(Raw!AQ80=1,"",1)))</f>
        <v/>
      </c>
      <c r="F80" s="19" t="str">
        <f>IF(A80=0,"",IF(ISBLANK(Raw!AR80),"",IF(AND(Raw!AR80&gt;=0,Raw!AR80&lt;=100),"",1)))</f>
        <v/>
      </c>
      <c r="G80" s="19" t="str">
        <f>IF(A80=0,"",IF(AND(ISBLANK(Raw!BA80),ISBLANK(Raw!AS80)),"",IF(AND(Raw!AS80&gt;0,ISBLANK(Raw!BA80)=FALSE),"",1)))</f>
        <v/>
      </c>
      <c r="H80" s="19" t="str">
        <f>IF(A80=0,"",IF(COUNTA(Raw!BA80:BH80)=0,"",IF(AND(Raw!BA80=0,COUNTA(Raw!BB80:BH80)=0),"",IF(AND(Raw!BA80&gt;0,COUNTA(Raw!BB80:BH80)&gt;0),"",1))))</f>
        <v/>
      </c>
      <c r="I80" s="19" t="str">
        <f>IF(A80=0,"",IF(AND(ISBLANK(Raw!BI80),ISBLANK(Raw!BJ80)),"",IF(AND(Raw!BI80=1,ISBLANK(Raw!BJ80)=FALSE),"",IF(AND(Raw!BI80=2,ISBLANK(Raw!BJ80)),"",1))))</f>
        <v/>
      </c>
      <c r="J80" s="19" t="str">
        <f>IF(A80=0,"",IF(AND(ISBLANK(Raw!AT80),COUNTBLANK(Raw!BK80:BQ80)),"",IF(AND(Raw!AT80&gt;0,COUNTA(Raw!BK80:BQ80)&gt;0),"",IF(AND(Raw!AT80=0,COUNTA(Raw!BK80:BQ80)=0),"",1))))</f>
        <v/>
      </c>
      <c r="K80" s="19" t="str">
        <f>IF(A80=0,"",IF(AND(ISBLANK(Raw!AS80),COUNTA(Raw!BR80:BX80)=0),"",IF(AND(Raw!AS80&gt;0,COUNTA(Raw!BR80:BX80)&gt;0),"",IF(AND(Raw!AS80=0,COUNTA(Raw!BR80:BX80)=0),"",1))))</f>
        <v/>
      </c>
      <c r="L80" s="19" t="str">
        <f>IF(A80=0,"",IF(AND(COUNTA(Raw!BK80:BX80)=0,COUNTA(Raw!BY80:CH80)=0),"",IF(AND(COUNTIF(Raw!BK80:BX80,1)&gt;0,COUNTA(Raw!BY80:CH80)&gt;0),"",IF(AND(COUNTIF(Raw!BK80:BX80,1)=0,COUNTA(Raw!BY80:CH80)=0),"",1))))</f>
        <v/>
      </c>
      <c r="M80" s="19" t="str">
        <f>IF(A80=0,"",IF(AND(COUNTA(Raw!BK80:BX80)=0,COUNTA(Raw!CI80:CR80)),"",IF(AND(COUNTIF(Raw!BK80:BX80,3)&gt;0,COUNTA(Raw!CI80:CR80)&gt;0),"",IF(AND(COUNTIF(Raw!BK80:BX80,3)=0,COUNTA(Raw!CI80:CR80)=0),"",1))))</f>
        <v/>
      </c>
      <c r="N80" s="19" t="str">
        <f>IF(A80=0,"",IF(COUNTA(Raw!CS80:DF80)=0,"",IF(AND(COUNTIF(Raw!CS80:CV80,1)=1,COUNTA(Raw!CW80:DA80)&gt;0,COUNTA(Raw!DB80:DF80)=0),"",IF(AND(COUNTIF(Raw!CS80:CV80,2)=1,COUNTA(Raw!CW80:DA80)=0,COUNTA(Raw!DB80:DF80)&gt;0),"",IF(AND(COUNTA(Raw!CS80:CV80)&gt;0,COUNTA(Raw!CW80:DF80)=0),"",1)))))</f>
        <v/>
      </c>
      <c r="O80" s="19" t="str">
        <f>IF(A80=0,"",IF(COUNTA(Raw!DG80:DP80)=0,"",IF(AND(COUNTIF(Raw!BK80:BQ80,1)&gt;0,OR(COUNTIF(Raw!DG80:DP80,1)=1,COUNTIF(Raw!DG80:DP80,2)=1,COUNTIF(Raw!DG80:DP80,3)=1)),"",IF(AND(COUNTIF(Raw!BK80:BQ80,1)=0,AND(COUNTIF(Raw!DG80:DP80,1)=0,COUNTIF(Raw!DG80:DP80,2)=0,COUNTIF(Raw!DG80:DP80,3)=0)),"",1))))</f>
        <v/>
      </c>
      <c r="P80" s="19" t="str">
        <f>IF(A80=0,"",IF(COUNTA(Raw!DG80:DR80)=0,"",IF(AND(COUNTIF(Raw!DG80:DP80,4)=1,ISBLANK(Raw!DQ80)=FALSE,ISBLANK(Raw!DR80)),"",IF(AND(COUNTIF(Raw!DG80:DP80,7)=1,ISBLANK(Raw!DQ80),ISBLANK(Raw!DR80)=FALSE),"",IF(AND(COUNTA(Raw!DG80:DP80)&gt;0,COUNTIF(Raw!DG80:DP80,4)=0,COUNTIF(Raw!DG80:DP80,7)=0,COUNTA(Raw!DQ80:DR80)=0),"",1)))))</f>
        <v/>
      </c>
      <c r="Q80" s="19" t="str">
        <f>IF(A80=0,"",IF(AND(COUNTA(Raw!DS80:DU80)=0,COUNTA(Raw!BK80:BQ80)=0),"",IF(AND(COUNTIF(Raw!BK80:BQ80,1)&gt;0,COUNTA(Raw!DS80:DU80)&gt;0),"",IF(AND(COUNTIF(Raw!BK80:BQ80,1)=0,COUNTA(Raw!DS80:DU80)=0),"",1))))</f>
        <v/>
      </c>
      <c r="R80" s="19" t="str">
        <f>IF(A80=0,"",IF(AND(ISBLANK(Raw!AT80),ISBLANK(Raw!EJ80)),"",IF(AND(Raw!AT80&gt;0,ISBLANK(Raw!EJ80)=FALSE,Raw!EJ80&gt;=0,Raw!EJ80&lt;=7),"",IF(AND(Raw!AT80=0,ISBLANK(Raw!EJ80)),"",1))))</f>
        <v/>
      </c>
      <c r="S80" t="str">
        <f>IF(A80=0,"",IF(AND(ISBLANK(Raw!AS80),ISBLANK(Raw!EK80)),"",IF(AND(Raw!AS80&gt;0,ISBLANK(Raw!EK80)=FALSE),"",IF(AND(Raw!AS80=0,ISBLANK(Raw!EK80)),"",1))))</f>
        <v/>
      </c>
      <c r="T80" s="19" t="str">
        <f>IF(A80=0,"",IF(AND(ISBLANK(Raw!AT80),COUNTA(Raw!EL80:EQ80)=0),"",IF(AND(Raw!AT80&gt;0,COUNTA(Raw!EL80:EQ80)&gt;0),"",IF(AND(Raw!AT80=0,COUNTA(Raw!EL80:EQ80)=0),"",1))))</f>
        <v/>
      </c>
      <c r="U80" t="str">
        <f>IF(A80=0,"",IF(AND(ISBLANK(Raw!AT80),COUNTA(Raw!ER80:EU80)=0),"",IF(AND(Raw!AT80&gt;0,COUNTA(Raw!ER80:EU80)&gt;0),"",IF(AND(Raw!AT80=0,COUNTA(Raw!ER80:EU80)=0),"",1))))</f>
        <v/>
      </c>
      <c r="V80" t="str">
        <f>IF(A80=0,"",IF(AND(ISBLANK(Raw!AS80),COUNTA(Raw!EV80:FA80)=0),"",IF(AND(Raw!AS80&gt;0,COUNTA(Raw!EV80:FA80)&gt;0),"",IF(AND(Raw!AS80=0,COUNTA(Raw!EV80:FA80)=0),"",1))))</f>
        <v/>
      </c>
      <c r="W80" t="str">
        <f>IF(A80=0,"",IF(AND(ISBLANK(Raw!AS80),COUNTA(Raw!FB80:FE80)=0),"",IF(AND(Raw!AS80&gt;0,COUNTA(Raw!FB80:FE80)&gt;0),"",IF(AND(Raw!AS80=0,COUNTA(Raw!FB80:FE80)=0),"",1))))</f>
        <v/>
      </c>
      <c r="X80" t="str">
        <f>IF(A80=0,"",IF(AND(ISBLANK(Raw!AT80),COUNTA(Raw!FF80:FI80)=0),"",IF(AND(Raw!AT80&gt;0,COUNTA(Raw!FF80:FI80)&gt;0),"",IF(AND(Raw!AT80=0,COUNTA(Raw!FF80:FI80)=0),"",1))))</f>
        <v/>
      </c>
      <c r="Y80" t="str">
        <f>IF(A80=0,"",IF(AND(ISBLANK(Raw!AS80),COUNTA(Raw!FJ80:FM80)=0),"",IF(AND(Raw!AS80&gt;0,COUNTA(Raw!FJ80:FM80)&gt;0),"",IF(AND(Raw!AS80=0,COUNTA(Raw!FJ80:FM80)=0),"",1))))</f>
        <v/>
      </c>
      <c r="Z80" t="str">
        <f>IF(A80=0,"",IF(AND(COUNTA(Raw!FN80:FT80)=0,ISBLANK(Raw!FU80)),"",IF(AND(COUNTIF(Raw!FN80:FT80,1)&gt;0,ISBLANK(Raw!FU80)=FALSE),"",IF(AND(COUNTIF(Raw!FN80:FT80,1)=0,ISBLANK(Raw!FU80)),"",1))))</f>
        <v/>
      </c>
      <c r="AA80" s="19" t="str">
        <f>IF(A80=0,"",IF(AND(ISBLANK(Raw!BI80),COUNTA(Raw!FV80:GH80)=0),"",IF(AND(Raw!BI80&lt;&gt;1,COUNTIF(Raw!FV80:GH80,6)=0),"",IF(Raw!BI80=1,"",1))))</f>
        <v/>
      </c>
      <c r="AB80" t="str">
        <f>IF(A80=0,"",IF(AND(ISBLANK(Raw!GI80),COUNTA(Raw!GJ80:GQ80)=0),"",IF(AND(Raw!GI80=1,COUNTA(Raw!GJ80:GQ80)&gt;0),"",IF(AND(Raw!GI80=2,COUNTA(Raw!GJ80:GQ80)=0),"",1))))</f>
        <v/>
      </c>
      <c r="AC80" s="19" t="str">
        <f>IF(A80=0,"",IF(AND(COUNTA(Raw!GY80:HF80)=0,ISBLANK(Raw!HG80)),"",IF(AND(OR(COUNTIF(Raw!GY80:HE80,1)&gt;0,COUNTIF(Raw!GY80:HE80,2)&gt;0),ISBLANK(Raw!HG80)=FALSE),"",IF(AND(COUNTA(Raw!GY80:HF80)&gt;0,ISBLANK(Raw!HG80),COUNTIF(Raw!GY80:HE80,1)=0,COUNTIF(Raw!GY80:HE80,2)=0),"",1))))</f>
        <v/>
      </c>
      <c r="AD80" s="19" t="str">
        <f>IF(A80=0,"",IF(COUNTA(Raw!HU80:IB80)=0,"",IF(AND(Raw!AK80&lt;&gt;2,COUNTIF(Raw!HU80:IA80,2)=0,COUNTIF(Raw!HU80:IA80,3)=0),"",IF(Raw!AK80=2,"",1))))</f>
        <v/>
      </c>
      <c r="AE80" s="19" t="str">
        <f>IF(A80=0,"",IF(AND(Raw!AK80=2,ISBLANK(Raw!IC80)=FALSE),"",IF(AND(Raw!AK80&lt;&gt;2,ISBLANK(Raw!IC80)),"",1)))</f>
        <v/>
      </c>
      <c r="AF80" s="19" t="str">
        <f>IF(A80=0,"",IF(COUNTA(Raw!ID80:IF80)=0,"",IF(AND(MATCH(2023-Raw!ID80,Code!$A$3:$A$12,1)=Raw!IF80,2023-Raw!ID80=Raw!IE80),"",1)))</f>
        <v/>
      </c>
      <c r="AG80" s="19" t="str">
        <f>IF(A80=0,"",IF(COUNTA(Raw!IG80:II80)=0,"",IF(AND(Raw!IG80=4,ISBLANK(Raw!II80)=FALSE),"",IF(AND(Raw!IG80&lt;&gt;4,ISBLANK(Raw!II80)),"",1))))</f>
        <v/>
      </c>
      <c r="AH80" s="19" t="str">
        <f>IF(A80=0,"",IF(COUNTA(Raw!IJ80:IM80)=0,"",IF(AND(Raw!IJ80=1,ISBLANK(Raw!IK80)=FALSE),"",IF(AND(Raw!IJ80=2,COUNTA(Raw!IK80:IM80)&gt;0),"",1))))</f>
        <v/>
      </c>
      <c r="AI80" s="19" t="str">
        <f>IF(A80=0,"",IF(COUNTA(Raw!IK80:IM80)=0,"",IF(AND(Raw!IK80=1,ISBLANK(Raw!IL80)=FALSE),"",IF(AND(Raw!IK80=2,COUNTA(Raw!IL80:IM80)=0),"",1))))</f>
        <v/>
      </c>
      <c r="AJ80" s="19" t="str">
        <f>IF(A80=0,"",IF(COUNTA(Raw!JD80:JJ80)=0,"",IF(AND(Raw!JD80&gt;600,COUNTA(Raw!JE80:JI80)&gt;0),"",IF(AND(Raw!JD80&lt;=600,COUNTA(Raw!JE80:JJ80)=0),"",1))))</f>
        <v/>
      </c>
      <c r="AK80" s="19" t="str">
        <f>IF(A80=0,"",IF(COUNTA(Raw!JK80:KA80)=0,"",IF(AND(Raw!JK80=1,COUNTA(Raw!JM80:JV80)&gt;0),"",IF(AND(Raw!JK80=3,COUNTA(Raw!JM80:JV80)&gt;0,COUNTA(Raw!JW80:KA80)=0),"",IF(AND(ISBLANK(Raw!JK80)=FALSE,Raw!JK80&lt;&gt;1,Raw!JK80&lt;&gt;3,COUNTA(Raw!JM80:KA80)=0),"",1)))))</f>
        <v/>
      </c>
      <c r="AL80" s="19" t="str">
        <f>IF(A80=0,"",IF(COUNTA(Raw!JW80:KA80)=0,"",IF(AND(COUNTIF(Raw!JW80:JZ80,4)=0,COUNTA(Raw!JW80:JZ80)&gt;0,ISBLANK(Raw!KA80)=FALSE),"",IF(AND(COUNTIF(Raw!JW80:KA80,4)&gt;0,ISBLANK(Raw!KA80)),"",1))))</f>
        <v/>
      </c>
      <c r="AM80" s="19" t="str">
        <f>IF(A80=0,"",IF(COUNTA(Raw!KT80:KU80)=0,"",IF(AND(Raw!KT80=1,ISBLANK(Raw!KU80)=FALSE),"",IF(AND(Raw!KT80=2,ISBLANK(Raw!KU80)),"",1))))</f>
        <v/>
      </c>
      <c r="AN80" s="19" t="str">
        <f>IF(A80=0,"",IF(COUNTA(Raw!KX80:LF80)=0,"",IF(AND(COUNTIF(Raw!KX80:LB80,5)=1,COUNTA(Raw!KX80:LB80)=1,COUNTA(Raw!LC80:LF80)=0),"",IF(AND(COUNTIF(Raw!KX80:LB80,5)=0,COUNTA(Raw!KX80:LB80)&gt;0,COUNTA(Raw!LC80:LF80)&gt;0),"",1))))</f>
        <v/>
      </c>
      <c r="AO80" s="19" t="str">
        <f>IF(A80=0,"",IF(COUNTA(Raw!LM80:LU80)=0,"",IF(AND(Raw!LM80=1,ISBLANK(Raw!LN80)=FALSE,COUNTA(Raw!LO80:LU80)&gt;0),"",IF(AND(Raw!LM80=2,COUNTA(Raw!LN80:LU80)=0),"",1))))</f>
        <v/>
      </c>
      <c r="AP80" s="19" t="str">
        <f>IF(A80=0,"",IF(COUNTA(Raw!MY80:OG80)=0,"",IF(AND(Raw!MY80=2,COUNTA(Raw!MZ80:OG80)=0),"",IF(AND(Raw!MY80=1,COUNTA(Raw!MZ80:OG80)&gt;0),"",1))))</f>
        <v/>
      </c>
      <c r="AQ80" s="19" t="str">
        <f>IF(A80=0,"",IF(COUNTA(Raw!NC80:NW80)=0,"",IF(AND(COUNTIF(Raw!NC80:NG80,3)&gt;0,COUNTA(Raw!NH80:NQ80)&gt;0),"",IF(AND(COUNTA(Raw!NC80:NG80)&gt;0,COUNTIF(Raw!NC80:NG80,3)=0,COUNTA(Raw!NH80:NW80)=0),"",1))))</f>
        <v/>
      </c>
      <c r="AR80" s="19" t="str">
        <f>IF(A80=0,"",IF(COUNTA(Raw!NH80:NW80)=0,"",IF(AND(COUNTIF(Raw!NH80:NQ80,10)&gt;0,COUNTA(Raw!NR80:NW80)&gt;0),"",IF(AND(COUNTA(Raw!NH80:NQ80)&gt;0,COUNTIF(Raw!NH80:NQ80,10)=0,COUNTA(Raw!NR80:NY80)=0),"",1))))</f>
        <v/>
      </c>
      <c r="AS80" s="19" t="str">
        <f>IF(A80=0,"",IF(COUNTA(Raw!NY80:OG80)=0,"",IF(AND(Raw!NY80=1,COUNTA(Raw!NZ80:OG80)&gt;0),"",IF(AND(Raw!NY80=2,COUNTA(Raw!NZ80:OG80)=0),"",1))))</f>
        <v/>
      </c>
      <c r="AT80" s="19" t="str">
        <f>IF(A80=0,"",IF(COUNTA(Raw!OH80:OY80)=0,"",IF(AND(Raw!OH80=1,COUNTA(Raw!OI80:OY80)&gt;0),"",IF(AND(Raw!OH80=2,COUNTA(Raw!OI80:OY80)=0),"",1))))</f>
        <v/>
      </c>
      <c r="AU80" s="19" t="str">
        <f>IF(A80=0,"",IF(COUNTA(Raw!PR80:QB80)=0,"",
IF(AND(OR(AND(COUNTIF(Raw!PR80:QB80,1)=1,COUNTA(Raw!QI80:QY80)&gt;0),AND(COUNTIF(Raw!PR80:QB80,1)=0,COUNTA(Raw!QI80:QY80)=0)),OR(AND(COUNTIF(Raw!PR80:QB80,2)=1,COUNTA(Raw!QZ80:RP80)&gt;0),AND(COUNTIF(Raw!PR80:QB80,2)=0,COUNTA(Raw!QZ80:RP80)=0)),OR(AND(COUNTIF(Raw!PR80:QB80,3)=1,COUNTA(Raw!RQ80:SG80)&gt;0),AND(COUNTIF(Raw!PR80:QB80,3)=0,COUNTA(Raw!RQ80:SG80)=0)),OR(AND(COUNTIF(Raw!PR80:QB80,4)=1,COUNTA(Raw!SH80:ST80)&gt;0),AND(COUNTIF(Raw!PR80:QB80,4)=0,COUNTA(Raw!SH80:ST80)=0)),OR(AND(COUNTIF(Raw!PR80:QB80,5)=1,COUNTA(Raw!SU80:TG80)&gt;0),AND(COUNTIF(Raw!PR80:QB80,5)=0,COUNTA(Raw!SU80:TG80)=0)),OR(AND(COUNTIF(Raw!PR80:QB80,6)=1,COUNTA(Raw!TH80:TT80)&gt;0),AND(COUNTIF(Raw!PR80:QB80,6)=0,COUNTA(Raw!TH80:TT80)=0)),OR(AND(COUNTIF(Raw!PR80:QB80,7)=1,COUNTA(Raw!TU80:UI80)&gt;0),AND(COUNTIF(Raw!PR80:QB80,7)=0,COUNTA(Raw!TU80:UI80)=0)),OR(AND(COUNTIF(Raw!PR80:QB80,8)=1,COUNTA(Raw!UJ80:UV80)&gt;0),AND(COUNTIF(Raw!PR80:QB80,8)=0,COUNTA(Raw!UJ80:UV80)=0)),OR(AND(COUNTIF(Raw!PR80:QB80,9)=1,COUNTA(Raw!UW80:VG80)&gt;0),AND(COUNTIF(Raw!PR80:QB80,9)=0,COUNTA(Raw!UW80:VG80)=0)),OR(AND(COUNTIF(Raw!PR80:QB80,10)=1,COUNTA(Raw!VH80:VP80)&gt;0),AND(COUNTIF(Raw!PR80:QB80,10)=0,COUNTA(Raw!VH80:VP80)=0)),OR(AND(COUNTIF(Raw!PR80:QB80,11)=1,COUNTA(Raw!VQ80:WK80)&gt;0),AND(COUNTIF(Raw!PR80:QB80,11)=0,COUNTA(Raw!VQ80:WK80)=0))),"",1)))</f>
        <v/>
      </c>
      <c r="AV80" s="19" t="str">
        <f>IF(A80=0,"",IF(COUNTA(Raw!QI80:QY80)=0,"",IF(AND(OR(AND(Raw!QI80=4,COUNTIF(Raw!QR80:QY80,1)=0),Raw!QI80&lt;&gt;4),OR(AND(Raw!QJ80=4,COUNTIF(Raw!QR80:QY80,2)=0),Raw!QJ80&lt;&gt;4),OR(AND(Raw!QK80=4,COUNTIF(Raw!QR80:QY80,3)=0),Raw!QK80&lt;&gt;4),OR(AND(Raw!QL80=4,COUNTIF(Raw!QR80:QY80,4)=0),Raw!QL80&lt;&gt;4),OR(AND(Raw!QM80=4,COUNTIF(Raw!QR80:QY80,5)=0),Raw!QM80&lt;&gt;4),OR(AND(Raw!QN80=4,COUNTIF(Raw!QR80:QY80,6)=0),Raw!QN80&lt;&gt;4),OR(AND(Raw!QO80=4,COUNTIF(Raw!QR80:QY80,7)=0),Raw!QO80&lt;&gt;4),OR(AND(Raw!QP80=4,COUNTIF(Raw!QR80:QY80,8)=0),Raw!QP80&lt;&gt;4)),"",1)))</f>
        <v/>
      </c>
      <c r="AW80" t="str">
        <f>IF(A80=0,"",IF(COUNTA(Raw!QZ80:RP80)=0,"",IF(AND(OR(AND(Raw!QZ80=4,COUNTIF(Raw!RI80:RP80,1)=0),Raw!QZ80&lt;&gt;4),OR(AND(Raw!RA80=4,COUNTIF(Raw!RI80:RP80,2)=0),Raw!RA80&lt;&gt;4),OR(AND(Raw!RB80=4,COUNTIF(Raw!RI80:RP80,3)=0),Raw!RB80&lt;&gt;4),OR(AND(Raw!RC80=4,COUNTIF(Raw!RI80:RP80,4)=0),Raw!RC80&lt;&gt;4),OR(AND(Raw!RD80=4,COUNTIF(Raw!RI80:RP80,5)=0),Raw!RD80&lt;&gt;4),OR(AND(Raw!RE80=4,COUNTIF(Raw!RI80:RP80,6)=0),Raw!RE80&lt;&gt;4),OR(AND(Raw!RF80=4,COUNTIF(Raw!RI80:RP80,7)=0),Raw!RF80&lt;&gt;4),OR(AND(Raw!RG80=4,COUNTIF(Raw!RI80:RP80,8)=0),Raw!RG80&lt;&gt;4)),"",1)))</f>
        <v/>
      </c>
      <c r="AX80" t="str">
        <f>IF(A80=0,"",IF(COUNTA(Raw!RQ80:SG80)=0,"",IF(AND(OR(AND(Raw!RQ80=4,COUNTIF(Raw!RZ80:SG80,1)=0),Raw!RQ80&lt;&gt;4),OR(AND(Raw!RR80=4,COUNTIF(Raw!RZ80:SG80,2)=0),Raw!RR80&lt;&gt;4),OR(AND(Raw!RS80=4,COUNTIF(Raw!RZ80:SG80,3)=0),Raw!RS80&lt;&gt;4),OR(AND(Raw!RT80=4,COUNTIF(Raw!RZ80:SG80,4)=0),Raw!RT80&lt;&gt;4),OR(AND(Raw!RU80=4,COUNTIF(Raw!RZ80:SG80,5)=0),Raw!RU80&lt;&gt;4),OR(AND(Raw!RV80=4,COUNTIF(Raw!RZ80:SG80,6)=0),Raw!RV80&lt;&gt;4),OR(AND(Raw!RW80=4,COUNTIF(Raw!RZ80:SG80,7)=0),Raw!RW80&lt;&gt;4),OR(AND(Raw!RX80=4,COUNTIF(Raw!RZ80:SG80,8)=0),Raw!RX80&lt;&gt;4)),"",1)))</f>
        <v/>
      </c>
      <c r="AY80" t="str">
        <f>IF(A80=0,"",IF(COUNTA(Raw!SH80:ST80)=0,"",IF(AND(OR(AND(Raw!SH80=4,COUNTIF(Raw!SO80:ST80,1)=0),Raw!SH80&lt;&gt;4),OR(AND(Raw!SI80=4,COUNTIF(Raw!SO80:ST80,2)=0),Raw!SI80&lt;&gt;4),OR(AND(Raw!SJ80=4,COUNTIF(Raw!SO80:ST80,3)=0),Raw!SJ80&lt;&gt;4),OR(AND(Raw!SK80=4,COUNTIF(Raw!SO80:ST80,4)=0),Raw!SK80&lt;&gt;4),OR(AND(Raw!SL80=4,COUNTIF(Raw!SO80:ST80,5)=0),Raw!SL80&lt;&gt;4),OR(AND(Raw!SM80=4,COUNTIF(Raw!SO80:ST80,6)=0),Raw!SM80&lt;&gt;4)),"",1)))</f>
        <v/>
      </c>
      <c r="AZ80" t="str">
        <f>IF(A80=0,"",IF(COUNTA(Raw!SU80:TG80)=0,"",IF(AND(OR(AND(Raw!SU80=4,COUNTIF(Raw!TB80:TG80,1)=0),Raw!SU80&lt;&gt;4),OR(AND(Raw!SV80=4,COUNTIF(Raw!TB80:TG80,2)=0),Raw!SV80&lt;&gt;4),OR(AND(Raw!SW80=4,COUNTIF(Raw!TB80:TG80,3)=0),Raw!SW80&lt;&gt;4),OR(AND(Raw!SX80=4,COUNTIF(Raw!TB80:TG80,4)=0),Raw!SX80&lt;&gt;4),OR(AND(Raw!SY80=4,COUNTIF(Raw!TB80:TG80,5)=0),Raw!SY80&lt;&gt;4),OR(AND(Raw!SZ80=4,COUNTIF(Raw!TB80:TG80,6)=0),Raw!SZ80&lt;&gt;4)),"",1)))</f>
        <v/>
      </c>
      <c r="BA80" t="str">
        <f>IF(A80=0,"",IF(COUNTA(Raw!TH80:TT80)=0,"",IF(AND(OR(AND(Raw!TH80=4,COUNTIF(Raw!TO80:TT80,1)=0),Raw!TH80&lt;&gt;4),OR(AND(Raw!TI80=4,COUNTIF(Raw!TO80:TT80,2)=0),Raw!TI80&lt;&gt;4),OR(AND(Raw!TJ80=4,COUNTIF(Raw!TO80:TT80,3)=0),Raw!TJ80&lt;&gt;4),OR(AND(Raw!TK80=4,COUNTIF(Raw!TO80:TT80,4)=0),Raw!TK80&lt;&gt;4),OR(AND(Raw!TL80=4,COUNTIF(Raw!TO80:TT80,5)=0),Raw!TL80&lt;&gt;4),OR(AND(Raw!TM80=4,COUNTIF(Raw!TO80:TT80,6)=0),Raw!TM80&lt;&gt;4)),"",1)))</f>
        <v/>
      </c>
      <c r="BB80" t="str">
        <f>IF(A80=0,"",IF(COUNTA(Raw!TU80:UI80)=0,"",IF(AND(OR(AND(Raw!TU80=4,COUNTIF(Raw!UC80:UI80,1)=0),Raw!TU80&lt;&gt;4),OR(AND(Raw!TV80=4,COUNTIF(Raw!UC80:UI80,2)=0),Raw!TV80&lt;&gt;4),OR(AND(Raw!TW80=4,COUNTIF(Raw!UC80:UI80,3)=0),Raw!TW80&lt;&gt;4),OR(AND(Raw!TX80=4,COUNTIF(Raw!UC80:UI80,4)=0),Raw!TX80&lt;&gt;4),OR(AND(Raw!TY80=4,COUNTIF(Raw!UC80:UI80,5)=0),Raw!TY80&lt;&gt;4),OR(AND(Raw!TZ80=4,COUNTIF(Raw!UC80:UI80,6)=0),Raw!TZ80&lt;&gt;4),OR(AND(Raw!UA80=4,COUNTIF(Raw!UC80:UI80,7)=0),Raw!UA80&lt;&gt;4)),"",1)))</f>
        <v/>
      </c>
      <c r="BC80" t="str">
        <f>IF(A80=0,"",IF(COUNTA(Raw!UJ80:UV80)=0,"",IF(AND(OR(AND(Raw!UJ80=4,COUNTIF(Raw!UQ80:UV80,1)=0),Raw!UJ80&lt;&gt;4),OR(AND(Raw!UK80=4,COUNTIF(Raw!UQ80:UV80,2)=0),Raw!UK80&lt;&gt;4),OR(AND(Raw!UL80=4,COUNTIF(Raw!UQ80:UV80,3)=0),Raw!UL80&lt;&gt;4),OR(AND(Raw!UM80=4,COUNTIF(Raw!UQ80:UV80,4)=0),Raw!UM80&lt;&gt;4),OR(AND(Raw!UN80=4,COUNTIF(Raw!UQ80:UV80,5)=0),Raw!UN80&lt;&gt;4),OR(AND(Raw!UO80=4,COUNTIF(Raw!UQ80:UV80,6)=0),Raw!UO80&lt;&gt;4)),"",1)))</f>
        <v/>
      </c>
      <c r="BD80" t="str">
        <f>IF(A80=0,"",IF(COUNTA(Raw!UW80:VG80)=0,"",IF(AND(OR(AND(Raw!UW80=4,COUNTIF(Raw!VC80:VG80,1)=0),Raw!UW80&lt;&gt;4),OR(AND(Raw!UX80=4,COUNTIF(Raw!VC80:VG80,2)=0),Raw!UX80&lt;&gt;4),OR(AND(Raw!UY80=4,COUNTIF(Raw!VC80:VG80,3)=0),Raw!UY80&lt;&gt;4),OR(AND(Raw!UZ80=4,COUNTIF(Raw!VC80:VG80,4)=0),Raw!UZ80&lt;&gt;4),OR(AND(Raw!VA80=4,COUNTIF(Raw!VC80:VG80,5)=0),Raw!VA80&lt;&gt;4)),"",1)))</f>
        <v/>
      </c>
      <c r="BE80" t="str">
        <f>IF(A80=0,"",IF(COUNTA(Raw!VH80:VP80)=0,"",
IF(AND(
OR(AND(Raw!VH80=4,COUNTIF(Raw!VM80:VP80,1)=0),Raw!VH80&lt;&gt;4),
OR(AND(Raw!VI80=4,COUNTIF(Raw!VM80:VP80,2)=0),Raw!VI80&lt;&gt;4),
OR(AND(Raw!VJ80=4,COUNTIF(Raw!VM80:VP80,3)=0),Raw!VJ80&lt;&gt;4),
OR(AND(Raw!VK80=4,COUNTIF(Raw!VM80:VP80,4)=0),Raw!VK80&lt;&gt;4)
),"",1)))</f>
        <v/>
      </c>
      <c r="BF80" t="str">
        <f>IF(A80=0,"",IF(COUNTA(Raw!VQ80:WK80)=0,"",
IF(AND(
OR(AND(Raw!VQ80=4,COUNTIF(Raw!WB80:WK80,1)=0),Raw!VQ80&lt;&gt;4),
OR(AND(Raw!VR80=4,COUNTIF(Raw!WB80:WK80,2)=0),Raw!VR80&lt;&gt;4),
OR(AND(Raw!VS80=4,COUNTIF(Raw!WB80:WK80,3)=0),Raw!VS80&lt;&gt;4),
OR(AND(Raw!VT80=4,COUNTIF(Raw!WB80:WK80,4)=0),Raw!VT80&lt;&gt;4),
OR(AND(Raw!VU80=4,COUNTIF(Raw!WB80:WK80,5)=0),Raw!VU80&lt;&gt;4),
OR(AND(Raw!VV80=4,COUNTIF(Raw!WB80:WK80,6)=0),Raw!VV80&lt;&gt;4),
OR(AND(Raw!VW80=4,COUNTIF(Raw!WB80:WK80,7)=0),Raw!VW80&lt;&gt;4),
OR(AND(Raw!VX80=4,COUNTIF(Raw!WB80:WK80,8)=0),Raw!VX80&lt;&gt;4),
OR(AND(Raw!VY80=4,COUNTIF(Raw!WB80:WK80,9)=0),Raw!VX80&lt;&gt;4),
OR(AND(Raw!VZ80=4,COUNTIF(Raw!WB80:WK80,10)=0),Raw!VZ80&lt;&gt;4)
),"",1)))</f>
        <v/>
      </c>
      <c r="BG80" t="str">
        <f>IF(A80=0,"",IF(COUNTA(Raw!WL80:XB80)=0,"",
IF(AND(
OR(AND(Raw!WL80=4,COUNTIF(Raw!WU80:XB80,1)=0),Raw!WL80&lt;&gt;4),
OR(AND(Raw!WM80=4,COUNTIF(Raw!WU80:XB80,2)=0),Raw!WM80&lt;&gt;4),
OR(AND(Raw!WN80=4,COUNTIF(Raw!WU80:XB80,3)=0),Raw!WN80&lt;&gt;4),
OR(AND(Raw!WO80=4,COUNTIF(Raw!WU80:XB80,4)=0),Raw!WO80&lt;&gt;4),
OR(AND(Raw!WP80=4,COUNTIF(Raw!WU80:XB80,5)=0),Raw!WP80&lt;&gt;4),
OR(AND(Raw!WQ80=4,COUNTIF(Raw!WU80:XB80,6)=0),Raw!WQ80&lt;&gt;4),
OR(AND(Raw!WR80=4,COUNTIF(Raw!WU80:XB80,7)=0),Raw!WR80&lt;&gt;4),
OR(AND(Raw!WS80=4,COUNTIF(Raw!WU80:XB80,8)=0),Raw!WS80&lt;&gt;4)
),"",1)))</f>
        <v/>
      </c>
      <c r="BH80" t="str">
        <f>IF(A80=0,"",IF(COUNTA(Raw!XC80:XK80)=0,"",
IF(AND(
OR(AND(Raw!XC80=4,COUNTIF(Raw!XH80:XK80,1)=0),Raw!XC80&lt;&gt;4),
OR(AND(Raw!XD80=4,COUNTIF(Raw!XH80:XK80,2)=0),Raw!XD80&lt;&gt;4),
OR(AND(Raw!XE80=4,COUNTIF(Raw!XH80:XK80,3)=0),Raw!XE80&lt;&gt;4),
OR(AND(Raw!XF80=4,COUNTIF(Raw!XH80:XK80,4)=0),Raw!XF80&lt;&gt;4)
),"",1)))</f>
        <v/>
      </c>
      <c r="BI80" t="str">
        <f>IF(A80=0,"",IF(COUNTA(Raw!XL80:XT80)=0,"",
IF(AND(
OR(AND(Raw!XL80=4,COUNTIF(Raw!XQ80:XT80,1)=0),Raw!XL80&lt;&gt;4),
OR(AND(Raw!XM80=4,COUNTIF(Raw!XQ80:XT80,2)=0),Raw!XM80&lt;&gt;4),
OR(AND(Raw!XN80=4,COUNTIF(Raw!XQ80:XT80,3)=0),Raw!XN80&lt;&gt;4),
OR(AND(Raw!XO80=4,COUNTIF(Raw!XQ80:XT80,4)=0),Raw!XO80&lt;&gt;4)
),"",1)))</f>
        <v/>
      </c>
      <c r="BJ80" t="str">
        <f>IF(A80=0,"",IF(COUNTA(Raw!XU80:YI80)=0,"",
IF(AND(
OR(AND(Raw!XU80=4,COUNTIF(Raw!YC80:YI80,1)=0),Raw!XU80&lt;&gt;4),
OR(AND(Raw!XV80=4,COUNTIF(Raw!YC80:YI80,2)=0),Raw!XV80&lt;&gt;4),
OR(AND(Raw!XW80=4,COUNTIF(Raw!YC80:YI80,3)=0),Raw!XW80&lt;&gt;4),
OR(AND(Raw!XX80=4,COUNTIF(Raw!YC80:YI80,4)=0),Raw!XX80&lt;&gt;4),
OR(AND(Raw!XY80=4,COUNTIF(Raw!YC80:YI80,5)=0),Raw!XY80&lt;&gt;4),
OR(AND(Raw!XZ80=4,COUNTIF(Raw!YC80:YI80,6)=0),Raw!XZ80&lt;&gt;4),
OR(AND(Raw!YA80=4,COUNTIF(Raw!YC80:YI80,7)=0),Raw!YA80&lt;&gt;4)
),"",1)))</f>
        <v/>
      </c>
      <c r="BK80" t="str">
        <f>IF(A80=0,"",IF(COUNTA(Raw!YJ80:YR80)=0,"",
IF(AND(
OR(AND(Raw!YJ80=4,COUNTIF(Raw!YO80:YR80,1)=0),Raw!YJ80&lt;&gt;4),
OR(AND(Raw!YK80=4,COUNTIF(Raw!YO80:YR80,2)=0),Raw!YK80&lt;&gt;4),
OR(AND(Raw!YL80=4,COUNTIF(Raw!YO80:YR80,3)=0),Raw!YL80&lt;&gt;4),
OR(AND(Raw!YM80=4,COUNTIF(Raw!YO80:YR80,4)=0),Raw!YM80&lt;&gt;4)
),"",1)))</f>
        <v/>
      </c>
      <c r="BL80" t="str">
        <f>IF(A80=0,"",IF(COUNTA(Raw!YS80:YU80)=0,"",IF(AND(Raw!YS80=4,ISBLANK(Raw!YU80)),"",IF(AND(Raw!YS80&lt;&gt;4,ISBLANK(Raw!YU80)=FALSE),"",1))))</f>
        <v/>
      </c>
    </row>
    <row r="81" spans="1:64">
      <c r="A81" s="20">
        <f>Raw!A81</f>
        <v>0</v>
      </c>
      <c r="B81" s="19" t="str">
        <f>IF(A81=0,"",IF(AND(Raw!AC81=1,COUNTA(Raw!AR81:IC81)&gt;0,COUNTA(Raw!ID81:YU81)=0),"",IF(AND(Raw!AC81=2,COUNTA(Raw!AR81:IC81)=0,COUNTA(Raw!ID81:MV81)&gt;0,COUNTA(Raw!MW81:YU81)=0),"",IF(AND(Raw!AC81=3,COUNTA(Raw!AP81:MV81)=0,COUNTA(Raw!MW81:YU81)&gt;0),"",1))))</f>
        <v/>
      </c>
      <c r="C81" s="19" t="str">
        <f>IF(A81=0,"",IF(AND(Raw!AK81=1,ISBLANK(Raw!AM81)=FALSE,ISBLANK(Raw!AO81)),"",IF(AND(Raw!AK81=2,ISBLANK(Raw!AM81),ISBLANK(Raw!AO81)=FALSE),"",1)))</f>
        <v/>
      </c>
      <c r="D81" s="19" t="str">
        <f>IF(A81=0,"",IF(COUNTA(Raw!AS81:AZ81)=0,"",IF(AND(Raw!AS81+Raw!AT81=100,Raw!AU81+Raw!AV81=100,Raw!AW81+Raw!AX81=100,Raw!AY81+Raw!AZ81=100),"",1)))</f>
        <v/>
      </c>
      <c r="E81" s="19" t="str">
        <f>IF(A81=0,"",IF(ISBLANK(Raw!AQ81),"",IF(Raw!AQ81=1,"",1)))</f>
        <v/>
      </c>
      <c r="F81" s="19" t="str">
        <f>IF(A81=0,"",IF(ISBLANK(Raw!AR81),"",IF(AND(Raw!AR81&gt;=0,Raw!AR81&lt;=100),"",1)))</f>
        <v/>
      </c>
      <c r="G81" s="19" t="str">
        <f>IF(A81=0,"",IF(AND(ISBLANK(Raw!BA81),ISBLANK(Raw!AS81)),"",IF(AND(Raw!AS81&gt;0,ISBLANK(Raw!BA81)=FALSE),"",1)))</f>
        <v/>
      </c>
      <c r="H81" s="19" t="str">
        <f>IF(A81=0,"",IF(COUNTA(Raw!BA81:BH81)=0,"",IF(AND(Raw!BA81=0,COUNTA(Raw!BB81:BH81)=0),"",IF(AND(Raw!BA81&gt;0,COUNTA(Raw!BB81:BH81)&gt;0),"",1))))</f>
        <v/>
      </c>
      <c r="I81" s="19" t="str">
        <f>IF(A81=0,"",IF(AND(ISBLANK(Raw!BI81),ISBLANK(Raw!BJ81)),"",IF(AND(Raw!BI81=1,ISBLANK(Raw!BJ81)=FALSE),"",IF(AND(Raw!BI81=2,ISBLANK(Raw!BJ81)),"",1))))</f>
        <v/>
      </c>
      <c r="J81" s="19" t="str">
        <f>IF(A81=0,"",IF(AND(ISBLANK(Raw!AT81),COUNTBLANK(Raw!BK81:BQ81)),"",IF(AND(Raw!AT81&gt;0,COUNTA(Raw!BK81:BQ81)&gt;0),"",IF(AND(Raw!AT81=0,COUNTA(Raw!BK81:BQ81)=0),"",1))))</f>
        <v/>
      </c>
      <c r="K81" s="19" t="str">
        <f>IF(A81=0,"",IF(AND(ISBLANK(Raw!AS81),COUNTA(Raw!BR81:BX81)=0),"",IF(AND(Raw!AS81&gt;0,COUNTA(Raw!BR81:BX81)&gt;0),"",IF(AND(Raw!AS81=0,COUNTA(Raw!BR81:BX81)=0),"",1))))</f>
        <v/>
      </c>
      <c r="L81" s="19" t="str">
        <f>IF(A81=0,"",IF(AND(COUNTA(Raw!BK81:BX81)=0,COUNTA(Raw!BY81:CH81)=0),"",IF(AND(COUNTIF(Raw!BK81:BX81,1)&gt;0,COUNTA(Raw!BY81:CH81)&gt;0),"",IF(AND(COUNTIF(Raw!BK81:BX81,1)=0,COUNTA(Raw!BY81:CH81)=0),"",1))))</f>
        <v/>
      </c>
      <c r="M81" s="19" t="str">
        <f>IF(A81=0,"",IF(AND(COUNTA(Raw!BK81:BX81)=0,COUNTA(Raw!CI81:CR81)),"",IF(AND(COUNTIF(Raw!BK81:BX81,3)&gt;0,COUNTA(Raw!CI81:CR81)&gt;0),"",IF(AND(COUNTIF(Raw!BK81:BX81,3)=0,COUNTA(Raw!CI81:CR81)=0),"",1))))</f>
        <v/>
      </c>
      <c r="N81" s="19" t="str">
        <f>IF(A81=0,"",IF(COUNTA(Raw!CS81:DF81)=0,"",IF(AND(COUNTIF(Raw!CS81:CV81,1)=1,COUNTA(Raw!CW81:DA81)&gt;0,COUNTA(Raw!DB81:DF81)=0),"",IF(AND(COUNTIF(Raw!CS81:CV81,2)=1,COUNTA(Raw!CW81:DA81)=0,COUNTA(Raw!DB81:DF81)&gt;0),"",IF(AND(COUNTA(Raw!CS81:CV81)&gt;0,COUNTA(Raw!CW81:DF81)=0),"",1)))))</f>
        <v/>
      </c>
      <c r="O81" s="19" t="str">
        <f>IF(A81=0,"",IF(COUNTA(Raw!DG81:DP81)=0,"",IF(AND(COUNTIF(Raw!BK81:BQ81,1)&gt;0,OR(COUNTIF(Raw!DG81:DP81,1)=1,COUNTIF(Raw!DG81:DP81,2)=1,COUNTIF(Raw!DG81:DP81,3)=1)),"",IF(AND(COUNTIF(Raw!BK81:BQ81,1)=0,AND(COUNTIF(Raw!DG81:DP81,1)=0,COUNTIF(Raw!DG81:DP81,2)=0,COUNTIF(Raw!DG81:DP81,3)=0)),"",1))))</f>
        <v/>
      </c>
      <c r="P81" s="19" t="str">
        <f>IF(A81=0,"",IF(COUNTA(Raw!DG81:DR81)=0,"",IF(AND(COUNTIF(Raw!DG81:DP81,4)=1,ISBLANK(Raw!DQ81)=FALSE,ISBLANK(Raw!DR81)),"",IF(AND(COUNTIF(Raw!DG81:DP81,7)=1,ISBLANK(Raw!DQ81),ISBLANK(Raw!DR81)=FALSE),"",IF(AND(COUNTA(Raw!DG81:DP81)&gt;0,COUNTIF(Raw!DG81:DP81,4)=0,COUNTIF(Raw!DG81:DP81,7)=0,COUNTA(Raw!DQ81:DR81)=0),"",1)))))</f>
        <v/>
      </c>
      <c r="Q81" s="19" t="str">
        <f>IF(A81=0,"",IF(AND(COUNTA(Raw!DS81:DU81)=0,COUNTA(Raw!BK81:BQ81)=0),"",IF(AND(COUNTIF(Raw!BK81:BQ81,1)&gt;0,COUNTA(Raw!DS81:DU81)&gt;0),"",IF(AND(COUNTIF(Raw!BK81:BQ81,1)=0,COUNTA(Raw!DS81:DU81)=0),"",1))))</f>
        <v/>
      </c>
      <c r="R81" s="19" t="str">
        <f>IF(A81=0,"",IF(AND(ISBLANK(Raw!AT81),ISBLANK(Raw!EJ81)),"",IF(AND(Raw!AT81&gt;0,ISBLANK(Raw!EJ81)=FALSE,Raw!EJ81&gt;=0,Raw!EJ81&lt;=7),"",IF(AND(Raw!AT81=0,ISBLANK(Raw!EJ81)),"",1))))</f>
        <v/>
      </c>
      <c r="S81" t="str">
        <f>IF(A81=0,"",IF(AND(ISBLANK(Raw!AS81),ISBLANK(Raw!EK81)),"",IF(AND(Raw!AS81&gt;0,ISBLANK(Raw!EK81)=FALSE),"",IF(AND(Raw!AS81=0,ISBLANK(Raw!EK81)),"",1))))</f>
        <v/>
      </c>
      <c r="T81" s="19" t="str">
        <f>IF(A81=0,"",IF(AND(ISBLANK(Raw!AT81),COUNTA(Raw!EL81:EQ81)=0),"",IF(AND(Raw!AT81&gt;0,COUNTA(Raw!EL81:EQ81)&gt;0),"",IF(AND(Raw!AT81=0,COUNTA(Raw!EL81:EQ81)=0),"",1))))</f>
        <v/>
      </c>
      <c r="U81" t="str">
        <f>IF(A81=0,"",IF(AND(ISBLANK(Raw!AT81),COUNTA(Raw!ER81:EU81)=0),"",IF(AND(Raw!AT81&gt;0,COUNTA(Raw!ER81:EU81)&gt;0),"",IF(AND(Raw!AT81=0,COUNTA(Raw!ER81:EU81)=0),"",1))))</f>
        <v/>
      </c>
      <c r="V81" t="str">
        <f>IF(A81=0,"",IF(AND(ISBLANK(Raw!AS81),COUNTA(Raw!EV81:FA81)=0),"",IF(AND(Raw!AS81&gt;0,COUNTA(Raw!EV81:FA81)&gt;0),"",IF(AND(Raw!AS81=0,COUNTA(Raw!EV81:FA81)=0),"",1))))</f>
        <v/>
      </c>
      <c r="W81" t="str">
        <f>IF(A81=0,"",IF(AND(ISBLANK(Raw!AS81),COUNTA(Raw!FB81:FE81)=0),"",IF(AND(Raw!AS81&gt;0,COUNTA(Raw!FB81:FE81)&gt;0),"",IF(AND(Raw!AS81=0,COUNTA(Raw!FB81:FE81)=0),"",1))))</f>
        <v/>
      </c>
      <c r="X81" t="str">
        <f>IF(A81=0,"",IF(AND(ISBLANK(Raw!AT81),COUNTA(Raw!FF81:FI81)=0),"",IF(AND(Raw!AT81&gt;0,COUNTA(Raw!FF81:FI81)&gt;0),"",IF(AND(Raw!AT81=0,COUNTA(Raw!FF81:FI81)=0),"",1))))</f>
        <v/>
      </c>
      <c r="Y81" t="str">
        <f>IF(A81=0,"",IF(AND(ISBLANK(Raw!AS81),COUNTA(Raw!FJ81:FM81)=0),"",IF(AND(Raw!AS81&gt;0,COUNTA(Raw!FJ81:FM81)&gt;0),"",IF(AND(Raw!AS81=0,COUNTA(Raw!FJ81:FM81)=0),"",1))))</f>
        <v/>
      </c>
      <c r="Z81" t="str">
        <f>IF(A81=0,"",IF(AND(COUNTA(Raw!FN81:FT81)=0,ISBLANK(Raw!FU81)),"",IF(AND(COUNTIF(Raw!FN81:FT81,1)&gt;0,ISBLANK(Raw!FU81)=FALSE),"",IF(AND(COUNTIF(Raw!FN81:FT81,1)=0,ISBLANK(Raw!FU81)),"",1))))</f>
        <v/>
      </c>
      <c r="AA81" s="19" t="str">
        <f>IF(A81=0,"",IF(AND(ISBLANK(Raw!BI81),COUNTA(Raw!FV81:GH81)=0),"",IF(AND(Raw!BI81&lt;&gt;1,COUNTIF(Raw!FV81:GH81,6)=0),"",IF(Raw!BI81=1,"",1))))</f>
        <v/>
      </c>
      <c r="AB81" t="str">
        <f>IF(A81=0,"",IF(AND(ISBLANK(Raw!GI81),COUNTA(Raw!GJ81:GQ81)=0),"",IF(AND(Raw!GI81=1,COUNTA(Raw!GJ81:GQ81)&gt;0),"",IF(AND(Raw!GI81=2,COUNTA(Raw!GJ81:GQ81)=0),"",1))))</f>
        <v/>
      </c>
      <c r="AC81" s="19" t="str">
        <f>IF(A81=0,"",IF(AND(COUNTA(Raw!GY81:HF81)=0,ISBLANK(Raw!HG81)),"",IF(AND(OR(COUNTIF(Raw!GY81:HE81,1)&gt;0,COUNTIF(Raw!GY81:HE81,2)&gt;0),ISBLANK(Raw!HG81)=FALSE),"",IF(AND(COUNTA(Raw!GY81:HF81)&gt;0,ISBLANK(Raw!HG81),COUNTIF(Raw!GY81:HE81,1)=0,COUNTIF(Raw!GY81:HE81,2)=0),"",1))))</f>
        <v/>
      </c>
      <c r="AD81" s="19" t="str">
        <f>IF(A81=0,"",IF(COUNTA(Raw!HU81:IB81)=0,"",IF(AND(Raw!AK81&lt;&gt;2,COUNTIF(Raw!HU81:IA81,2)=0,COUNTIF(Raw!HU81:IA81,3)=0),"",IF(Raw!AK81=2,"",1))))</f>
        <v/>
      </c>
      <c r="AE81" s="19" t="str">
        <f>IF(A81=0,"",IF(AND(Raw!AK81=2,ISBLANK(Raw!IC81)=FALSE),"",IF(AND(Raw!AK81&lt;&gt;2,ISBLANK(Raw!IC81)),"",1)))</f>
        <v/>
      </c>
      <c r="AF81" s="19" t="str">
        <f>IF(A81=0,"",IF(COUNTA(Raw!ID81:IF81)=0,"",IF(AND(MATCH(2023-Raw!ID81,Code!$A$3:$A$12,1)=Raw!IF81,2023-Raw!ID81=Raw!IE81),"",1)))</f>
        <v/>
      </c>
      <c r="AG81" s="19" t="str">
        <f>IF(A81=0,"",IF(COUNTA(Raw!IG81:II81)=0,"",IF(AND(Raw!IG81=4,ISBLANK(Raw!II81)=FALSE),"",IF(AND(Raw!IG81&lt;&gt;4,ISBLANK(Raw!II81)),"",1))))</f>
        <v/>
      </c>
      <c r="AH81" s="19" t="str">
        <f>IF(A81=0,"",IF(COUNTA(Raw!IJ81:IM81)=0,"",IF(AND(Raw!IJ81=1,ISBLANK(Raw!IK81)=FALSE),"",IF(AND(Raw!IJ81=2,COUNTA(Raw!IK81:IM81)&gt;0),"",1))))</f>
        <v/>
      </c>
      <c r="AI81" s="19" t="str">
        <f>IF(A81=0,"",IF(COUNTA(Raw!IK81:IM81)=0,"",IF(AND(Raw!IK81=1,ISBLANK(Raw!IL81)=FALSE),"",IF(AND(Raw!IK81=2,COUNTA(Raw!IL81:IM81)=0),"",1))))</f>
        <v/>
      </c>
      <c r="AJ81" s="19" t="str">
        <f>IF(A81=0,"",IF(COUNTA(Raw!JD81:JJ81)=0,"",IF(AND(Raw!JD81&gt;600,COUNTA(Raw!JE81:JI81)&gt;0),"",IF(AND(Raw!JD81&lt;=600,COUNTA(Raw!JE81:JJ81)=0),"",1))))</f>
        <v/>
      </c>
      <c r="AK81" s="19" t="str">
        <f>IF(A81=0,"",IF(COUNTA(Raw!JK81:KA81)=0,"",IF(AND(Raw!JK81=1,COUNTA(Raw!JM81:JV81)&gt;0),"",IF(AND(Raw!JK81=3,COUNTA(Raw!JM81:JV81)&gt;0,COUNTA(Raw!JW81:KA81)=0),"",IF(AND(ISBLANK(Raw!JK81)=FALSE,Raw!JK81&lt;&gt;1,Raw!JK81&lt;&gt;3,COUNTA(Raw!JM81:KA81)=0),"",1)))))</f>
        <v/>
      </c>
      <c r="AL81" s="19" t="str">
        <f>IF(A81=0,"",IF(COUNTA(Raw!JW81:KA81)=0,"",IF(AND(COUNTIF(Raw!JW81:JZ81,4)=0,COUNTA(Raw!JW81:JZ81)&gt;0,ISBLANK(Raw!KA81)=FALSE),"",IF(AND(COUNTIF(Raw!JW81:KA81,4)&gt;0,ISBLANK(Raw!KA81)),"",1))))</f>
        <v/>
      </c>
      <c r="AM81" s="19" t="str">
        <f>IF(A81=0,"",IF(COUNTA(Raw!KT81:KU81)=0,"",IF(AND(Raw!KT81=1,ISBLANK(Raw!KU81)=FALSE),"",IF(AND(Raw!KT81=2,ISBLANK(Raw!KU81)),"",1))))</f>
        <v/>
      </c>
      <c r="AN81" s="19" t="str">
        <f>IF(A81=0,"",IF(COUNTA(Raw!KX81:LF81)=0,"",IF(AND(COUNTIF(Raw!KX81:LB81,5)=1,COUNTA(Raw!KX81:LB81)=1,COUNTA(Raw!LC81:LF81)=0),"",IF(AND(COUNTIF(Raw!KX81:LB81,5)=0,COUNTA(Raw!KX81:LB81)&gt;0,COUNTA(Raw!LC81:LF81)&gt;0),"",1))))</f>
        <v/>
      </c>
      <c r="AO81" s="19" t="str">
        <f>IF(A81=0,"",IF(COUNTA(Raw!LM81:LU81)=0,"",IF(AND(Raw!LM81=1,ISBLANK(Raw!LN81)=FALSE,COUNTA(Raw!LO81:LU81)&gt;0),"",IF(AND(Raw!LM81=2,COUNTA(Raw!LN81:LU81)=0),"",1))))</f>
        <v/>
      </c>
      <c r="AP81" s="19" t="str">
        <f>IF(A81=0,"",IF(COUNTA(Raw!MY81:OG81)=0,"",IF(AND(Raw!MY81=2,COUNTA(Raw!MZ81:OG81)=0),"",IF(AND(Raw!MY81=1,COUNTA(Raw!MZ81:OG81)&gt;0),"",1))))</f>
        <v/>
      </c>
      <c r="AQ81" s="19" t="str">
        <f>IF(A81=0,"",IF(COUNTA(Raw!NC81:NW81)=0,"",IF(AND(COUNTIF(Raw!NC81:NG81,3)&gt;0,COUNTA(Raw!NH81:NQ81)&gt;0),"",IF(AND(COUNTA(Raw!NC81:NG81)&gt;0,COUNTIF(Raw!NC81:NG81,3)=0,COUNTA(Raw!NH81:NW81)=0),"",1))))</f>
        <v/>
      </c>
      <c r="AR81" s="19" t="str">
        <f>IF(A81=0,"",IF(COUNTA(Raw!NH81:NW81)=0,"",IF(AND(COUNTIF(Raw!NH81:NQ81,10)&gt;0,COUNTA(Raw!NR81:NW81)&gt;0),"",IF(AND(COUNTA(Raw!NH81:NQ81)&gt;0,COUNTIF(Raw!NH81:NQ81,10)=0,COUNTA(Raw!NR81:NY81)=0),"",1))))</f>
        <v/>
      </c>
      <c r="AS81" s="19" t="str">
        <f>IF(A81=0,"",IF(COUNTA(Raw!NY81:OG81)=0,"",IF(AND(Raw!NY81=1,COUNTA(Raw!NZ81:OG81)&gt;0),"",IF(AND(Raw!NY81=2,COUNTA(Raw!NZ81:OG81)=0),"",1))))</f>
        <v/>
      </c>
      <c r="AT81" s="19" t="str">
        <f>IF(A81=0,"",IF(COUNTA(Raw!OH81:OY81)=0,"",IF(AND(Raw!OH81=1,COUNTA(Raw!OI81:OY81)&gt;0),"",IF(AND(Raw!OH81=2,COUNTA(Raw!OI81:OY81)=0),"",1))))</f>
        <v/>
      </c>
      <c r="AU81" s="19" t="str">
        <f>IF(A81=0,"",IF(COUNTA(Raw!PR81:QB81)=0,"",
IF(AND(OR(AND(COUNTIF(Raw!PR81:QB81,1)=1,COUNTA(Raw!QI81:QY81)&gt;0),AND(COUNTIF(Raw!PR81:QB81,1)=0,COUNTA(Raw!QI81:QY81)=0)),OR(AND(COUNTIF(Raw!PR81:QB81,2)=1,COUNTA(Raw!QZ81:RP81)&gt;0),AND(COUNTIF(Raw!PR81:QB81,2)=0,COUNTA(Raw!QZ81:RP81)=0)),OR(AND(COUNTIF(Raw!PR81:QB81,3)=1,COUNTA(Raw!RQ81:SG81)&gt;0),AND(COUNTIF(Raw!PR81:QB81,3)=0,COUNTA(Raw!RQ81:SG81)=0)),OR(AND(COUNTIF(Raw!PR81:QB81,4)=1,COUNTA(Raw!SH81:ST81)&gt;0),AND(COUNTIF(Raw!PR81:QB81,4)=0,COUNTA(Raw!SH81:ST81)=0)),OR(AND(COUNTIF(Raw!PR81:QB81,5)=1,COUNTA(Raw!SU81:TG81)&gt;0),AND(COUNTIF(Raw!PR81:QB81,5)=0,COUNTA(Raw!SU81:TG81)=0)),OR(AND(COUNTIF(Raw!PR81:QB81,6)=1,COUNTA(Raw!TH81:TT81)&gt;0),AND(COUNTIF(Raw!PR81:QB81,6)=0,COUNTA(Raw!TH81:TT81)=0)),OR(AND(COUNTIF(Raw!PR81:QB81,7)=1,COUNTA(Raw!TU81:UI81)&gt;0),AND(COUNTIF(Raw!PR81:QB81,7)=0,COUNTA(Raw!TU81:UI81)=0)),OR(AND(COUNTIF(Raw!PR81:QB81,8)=1,COUNTA(Raw!UJ81:UV81)&gt;0),AND(COUNTIF(Raw!PR81:QB81,8)=0,COUNTA(Raw!UJ81:UV81)=0)),OR(AND(COUNTIF(Raw!PR81:QB81,9)=1,COUNTA(Raw!UW81:VG81)&gt;0),AND(COUNTIF(Raw!PR81:QB81,9)=0,COUNTA(Raw!UW81:VG81)=0)),OR(AND(COUNTIF(Raw!PR81:QB81,10)=1,COUNTA(Raw!VH81:VP81)&gt;0),AND(COUNTIF(Raw!PR81:QB81,10)=0,COUNTA(Raw!VH81:VP81)=0)),OR(AND(COUNTIF(Raw!PR81:QB81,11)=1,COUNTA(Raw!VQ81:WK81)&gt;0),AND(COUNTIF(Raw!PR81:QB81,11)=0,COUNTA(Raw!VQ81:WK81)=0))),"",1)))</f>
        <v/>
      </c>
      <c r="AV81" s="19" t="str">
        <f>IF(A81=0,"",IF(COUNTA(Raw!QI81:QY81)=0,"",IF(AND(OR(AND(Raw!QI81=4,COUNTIF(Raw!QR81:QY81,1)=0),Raw!QI81&lt;&gt;4),OR(AND(Raw!QJ81=4,COUNTIF(Raw!QR81:QY81,2)=0),Raw!QJ81&lt;&gt;4),OR(AND(Raw!QK81=4,COUNTIF(Raw!QR81:QY81,3)=0),Raw!QK81&lt;&gt;4),OR(AND(Raw!QL81=4,COUNTIF(Raw!QR81:QY81,4)=0),Raw!QL81&lt;&gt;4),OR(AND(Raw!QM81=4,COUNTIF(Raw!QR81:QY81,5)=0),Raw!QM81&lt;&gt;4),OR(AND(Raw!QN81=4,COUNTIF(Raw!QR81:QY81,6)=0),Raw!QN81&lt;&gt;4),OR(AND(Raw!QO81=4,COUNTIF(Raw!QR81:QY81,7)=0),Raw!QO81&lt;&gt;4),OR(AND(Raw!QP81=4,COUNTIF(Raw!QR81:QY81,8)=0),Raw!QP81&lt;&gt;4)),"",1)))</f>
        <v/>
      </c>
      <c r="AW81" t="str">
        <f>IF(A81=0,"",IF(COUNTA(Raw!QZ81:RP81)=0,"",IF(AND(OR(AND(Raw!QZ81=4,COUNTIF(Raw!RI81:RP81,1)=0),Raw!QZ81&lt;&gt;4),OR(AND(Raw!RA81=4,COUNTIF(Raw!RI81:RP81,2)=0),Raw!RA81&lt;&gt;4),OR(AND(Raw!RB81=4,COUNTIF(Raw!RI81:RP81,3)=0),Raw!RB81&lt;&gt;4),OR(AND(Raw!RC81=4,COUNTIF(Raw!RI81:RP81,4)=0),Raw!RC81&lt;&gt;4),OR(AND(Raw!RD81=4,COUNTIF(Raw!RI81:RP81,5)=0),Raw!RD81&lt;&gt;4),OR(AND(Raw!RE81=4,COUNTIF(Raw!RI81:RP81,6)=0),Raw!RE81&lt;&gt;4),OR(AND(Raw!RF81=4,COUNTIF(Raw!RI81:RP81,7)=0),Raw!RF81&lt;&gt;4),OR(AND(Raw!RG81=4,COUNTIF(Raw!RI81:RP81,8)=0),Raw!RG81&lt;&gt;4)),"",1)))</f>
        <v/>
      </c>
      <c r="AX81" t="str">
        <f>IF(A81=0,"",IF(COUNTA(Raw!RQ81:SG81)=0,"",IF(AND(OR(AND(Raw!RQ81=4,COUNTIF(Raw!RZ81:SG81,1)=0),Raw!RQ81&lt;&gt;4),OR(AND(Raw!RR81=4,COUNTIF(Raw!RZ81:SG81,2)=0),Raw!RR81&lt;&gt;4),OR(AND(Raw!RS81=4,COUNTIF(Raw!RZ81:SG81,3)=0),Raw!RS81&lt;&gt;4),OR(AND(Raw!RT81=4,COUNTIF(Raw!RZ81:SG81,4)=0),Raw!RT81&lt;&gt;4),OR(AND(Raw!RU81=4,COUNTIF(Raw!RZ81:SG81,5)=0),Raw!RU81&lt;&gt;4),OR(AND(Raw!RV81=4,COUNTIF(Raw!RZ81:SG81,6)=0),Raw!RV81&lt;&gt;4),OR(AND(Raw!RW81=4,COUNTIF(Raw!RZ81:SG81,7)=0),Raw!RW81&lt;&gt;4),OR(AND(Raw!RX81=4,COUNTIF(Raw!RZ81:SG81,8)=0),Raw!RX81&lt;&gt;4)),"",1)))</f>
        <v/>
      </c>
      <c r="AY81" t="str">
        <f>IF(A81=0,"",IF(COUNTA(Raw!SH81:ST81)=0,"",IF(AND(OR(AND(Raw!SH81=4,COUNTIF(Raw!SO81:ST81,1)=0),Raw!SH81&lt;&gt;4),OR(AND(Raw!SI81=4,COUNTIF(Raw!SO81:ST81,2)=0),Raw!SI81&lt;&gt;4),OR(AND(Raw!SJ81=4,COUNTIF(Raw!SO81:ST81,3)=0),Raw!SJ81&lt;&gt;4),OR(AND(Raw!SK81=4,COUNTIF(Raw!SO81:ST81,4)=0),Raw!SK81&lt;&gt;4),OR(AND(Raw!SL81=4,COUNTIF(Raw!SO81:ST81,5)=0),Raw!SL81&lt;&gt;4),OR(AND(Raw!SM81=4,COUNTIF(Raw!SO81:ST81,6)=0),Raw!SM81&lt;&gt;4)),"",1)))</f>
        <v/>
      </c>
      <c r="AZ81" t="str">
        <f>IF(A81=0,"",IF(COUNTA(Raw!SU81:TG81)=0,"",IF(AND(OR(AND(Raw!SU81=4,COUNTIF(Raw!TB81:TG81,1)=0),Raw!SU81&lt;&gt;4),OR(AND(Raw!SV81=4,COUNTIF(Raw!TB81:TG81,2)=0),Raw!SV81&lt;&gt;4),OR(AND(Raw!SW81=4,COUNTIF(Raw!TB81:TG81,3)=0),Raw!SW81&lt;&gt;4),OR(AND(Raw!SX81=4,COUNTIF(Raw!TB81:TG81,4)=0),Raw!SX81&lt;&gt;4),OR(AND(Raw!SY81=4,COUNTIF(Raw!TB81:TG81,5)=0),Raw!SY81&lt;&gt;4),OR(AND(Raw!SZ81=4,COUNTIF(Raw!TB81:TG81,6)=0),Raw!SZ81&lt;&gt;4)),"",1)))</f>
        <v/>
      </c>
      <c r="BA81" t="str">
        <f>IF(A81=0,"",IF(COUNTA(Raw!TH81:TT81)=0,"",IF(AND(OR(AND(Raw!TH81=4,COUNTIF(Raw!TO81:TT81,1)=0),Raw!TH81&lt;&gt;4),OR(AND(Raw!TI81=4,COUNTIF(Raw!TO81:TT81,2)=0),Raw!TI81&lt;&gt;4),OR(AND(Raw!TJ81=4,COUNTIF(Raw!TO81:TT81,3)=0),Raw!TJ81&lt;&gt;4),OR(AND(Raw!TK81=4,COUNTIF(Raw!TO81:TT81,4)=0),Raw!TK81&lt;&gt;4),OR(AND(Raw!TL81=4,COUNTIF(Raw!TO81:TT81,5)=0),Raw!TL81&lt;&gt;4),OR(AND(Raw!TM81=4,COUNTIF(Raw!TO81:TT81,6)=0),Raw!TM81&lt;&gt;4)),"",1)))</f>
        <v/>
      </c>
      <c r="BB81" t="str">
        <f>IF(A81=0,"",IF(COUNTA(Raw!TU81:UI81)=0,"",IF(AND(OR(AND(Raw!TU81=4,COUNTIF(Raw!UC81:UI81,1)=0),Raw!TU81&lt;&gt;4),OR(AND(Raw!TV81=4,COUNTIF(Raw!UC81:UI81,2)=0),Raw!TV81&lt;&gt;4),OR(AND(Raw!TW81=4,COUNTIF(Raw!UC81:UI81,3)=0),Raw!TW81&lt;&gt;4),OR(AND(Raw!TX81=4,COUNTIF(Raw!UC81:UI81,4)=0),Raw!TX81&lt;&gt;4),OR(AND(Raw!TY81=4,COUNTIF(Raw!UC81:UI81,5)=0),Raw!TY81&lt;&gt;4),OR(AND(Raw!TZ81=4,COUNTIF(Raw!UC81:UI81,6)=0),Raw!TZ81&lt;&gt;4),OR(AND(Raw!UA81=4,COUNTIF(Raw!UC81:UI81,7)=0),Raw!UA81&lt;&gt;4)),"",1)))</f>
        <v/>
      </c>
      <c r="BC81" t="str">
        <f>IF(A81=0,"",IF(COUNTA(Raw!UJ81:UV81)=0,"",IF(AND(OR(AND(Raw!UJ81=4,COUNTIF(Raw!UQ81:UV81,1)=0),Raw!UJ81&lt;&gt;4),OR(AND(Raw!UK81=4,COUNTIF(Raw!UQ81:UV81,2)=0),Raw!UK81&lt;&gt;4),OR(AND(Raw!UL81=4,COUNTIF(Raw!UQ81:UV81,3)=0),Raw!UL81&lt;&gt;4),OR(AND(Raw!UM81=4,COUNTIF(Raw!UQ81:UV81,4)=0),Raw!UM81&lt;&gt;4),OR(AND(Raw!UN81=4,COUNTIF(Raw!UQ81:UV81,5)=0),Raw!UN81&lt;&gt;4),OR(AND(Raw!UO81=4,COUNTIF(Raw!UQ81:UV81,6)=0),Raw!UO81&lt;&gt;4)),"",1)))</f>
        <v/>
      </c>
      <c r="BD81" t="str">
        <f>IF(A81=0,"",IF(COUNTA(Raw!UW81:VG81)=0,"",IF(AND(OR(AND(Raw!UW81=4,COUNTIF(Raw!VC81:VG81,1)=0),Raw!UW81&lt;&gt;4),OR(AND(Raw!UX81=4,COUNTIF(Raw!VC81:VG81,2)=0),Raw!UX81&lt;&gt;4),OR(AND(Raw!UY81=4,COUNTIF(Raw!VC81:VG81,3)=0),Raw!UY81&lt;&gt;4),OR(AND(Raw!UZ81=4,COUNTIF(Raw!VC81:VG81,4)=0),Raw!UZ81&lt;&gt;4),OR(AND(Raw!VA81=4,COUNTIF(Raw!VC81:VG81,5)=0),Raw!VA81&lt;&gt;4)),"",1)))</f>
        <v/>
      </c>
      <c r="BE81" t="str">
        <f>IF(A81=0,"",IF(COUNTA(Raw!VH81:VP81)=0,"",
IF(AND(
OR(AND(Raw!VH81=4,COUNTIF(Raw!VM81:VP81,1)=0),Raw!VH81&lt;&gt;4),
OR(AND(Raw!VI81=4,COUNTIF(Raw!VM81:VP81,2)=0),Raw!VI81&lt;&gt;4),
OR(AND(Raw!VJ81=4,COUNTIF(Raw!VM81:VP81,3)=0),Raw!VJ81&lt;&gt;4),
OR(AND(Raw!VK81=4,COUNTIF(Raw!VM81:VP81,4)=0),Raw!VK81&lt;&gt;4)
),"",1)))</f>
        <v/>
      </c>
      <c r="BF81" t="str">
        <f>IF(A81=0,"",IF(COUNTA(Raw!VQ81:WK81)=0,"",
IF(AND(
OR(AND(Raw!VQ81=4,COUNTIF(Raw!WB81:WK81,1)=0),Raw!VQ81&lt;&gt;4),
OR(AND(Raw!VR81=4,COUNTIF(Raw!WB81:WK81,2)=0),Raw!VR81&lt;&gt;4),
OR(AND(Raw!VS81=4,COUNTIF(Raw!WB81:WK81,3)=0),Raw!VS81&lt;&gt;4),
OR(AND(Raw!VT81=4,COUNTIF(Raw!WB81:WK81,4)=0),Raw!VT81&lt;&gt;4),
OR(AND(Raw!VU81=4,COUNTIF(Raw!WB81:WK81,5)=0),Raw!VU81&lt;&gt;4),
OR(AND(Raw!VV81=4,COUNTIF(Raw!WB81:WK81,6)=0),Raw!VV81&lt;&gt;4),
OR(AND(Raw!VW81=4,COUNTIF(Raw!WB81:WK81,7)=0),Raw!VW81&lt;&gt;4),
OR(AND(Raw!VX81=4,COUNTIF(Raw!WB81:WK81,8)=0),Raw!VX81&lt;&gt;4),
OR(AND(Raw!VY81=4,COUNTIF(Raw!WB81:WK81,9)=0),Raw!VX81&lt;&gt;4),
OR(AND(Raw!VZ81=4,COUNTIF(Raw!WB81:WK81,10)=0),Raw!VZ81&lt;&gt;4)
),"",1)))</f>
        <v/>
      </c>
      <c r="BG81" t="str">
        <f>IF(A81=0,"",IF(COUNTA(Raw!WL81:XB81)=0,"",
IF(AND(
OR(AND(Raw!WL81=4,COUNTIF(Raw!WU81:XB81,1)=0),Raw!WL81&lt;&gt;4),
OR(AND(Raw!WM81=4,COUNTIF(Raw!WU81:XB81,2)=0),Raw!WM81&lt;&gt;4),
OR(AND(Raw!WN81=4,COUNTIF(Raw!WU81:XB81,3)=0),Raw!WN81&lt;&gt;4),
OR(AND(Raw!WO81=4,COUNTIF(Raw!WU81:XB81,4)=0),Raw!WO81&lt;&gt;4),
OR(AND(Raw!WP81=4,COUNTIF(Raw!WU81:XB81,5)=0),Raw!WP81&lt;&gt;4),
OR(AND(Raw!WQ81=4,COUNTIF(Raw!WU81:XB81,6)=0),Raw!WQ81&lt;&gt;4),
OR(AND(Raw!WR81=4,COUNTIF(Raw!WU81:XB81,7)=0),Raw!WR81&lt;&gt;4),
OR(AND(Raw!WS81=4,COUNTIF(Raw!WU81:XB81,8)=0),Raw!WS81&lt;&gt;4)
),"",1)))</f>
        <v/>
      </c>
      <c r="BH81" t="str">
        <f>IF(A81=0,"",IF(COUNTA(Raw!XC81:XK81)=0,"",
IF(AND(
OR(AND(Raw!XC81=4,COUNTIF(Raw!XH81:XK81,1)=0),Raw!XC81&lt;&gt;4),
OR(AND(Raw!XD81=4,COUNTIF(Raw!XH81:XK81,2)=0),Raw!XD81&lt;&gt;4),
OR(AND(Raw!XE81=4,COUNTIF(Raw!XH81:XK81,3)=0),Raw!XE81&lt;&gt;4),
OR(AND(Raw!XF81=4,COUNTIF(Raw!XH81:XK81,4)=0),Raw!XF81&lt;&gt;4)
),"",1)))</f>
        <v/>
      </c>
      <c r="BI81" t="str">
        <f>IF(A81=0,"",IF(COUNTA(Raw!XL81:XT81)=0,"",
IF(AND(
OR(AND(Raw!XL81=4,COUNTIF(Raw!XQ81:XT81,1)=0),Raw!XL81&lt;&gt;4),
OR(AND(Raw!XM81=4,COUNTIF(Raw!XQ81:XT81,2)=0),Raw!XM81&lt;&gt;4),
OR(AND(Raw!XN81=4,COUNTIF(Raw!XQ81:XT81,3)=0),Raw!XN81&lt;&gt;4),
OR(AND(Raw!XO81=4,COUNTIF(Raw!XQ81:XT81,4)=0),Raw!XO81&lt;&gt;4)
),"",1)))</f>
        <v/>
      </c>
      <c r="BJ81" t="str">
        <f>IF(A81=0,"",IF(COUNTA(Raw!XU81:YI81)=0,"",
IF(AND(
OR(AND(Raw!XU81=4,COUNTIF(Raw!YC81:YI81,1)=0),Raw!XU81&lt;&gt;4),
OR(AND(Raw!XV81=4,COUNTIF(Raw!YC81:YI81,2)=0),Raw!XV81&lt;&gt;4),
OR(AND(Raw!XW81=4,COUNTIF(Raw!YC81:YI81,3)=0),Raw!XW81&lt;&gt;4),
OR(AND(Raw!XX81=4,COUNTIF(Raw!YC81:YI81,4)=0),Raw!XX81&lt;&gt;4),
OR(AND(Raw!XY81=4,COUNTIF(Raw!YC81:YI81,5)=0),Raw!XY81&lt;&gt;4),
OR(AND(Raw!XZ81=4,COUNTIF(Raw!YC81:YI81,6)=0),Raw!XZ81&lt;&gt;4),
OR(AND(Raw!YA81=4,COUNTIF(Raw!YC81:YI81,7)=0),Raw!YA81&lt;&gt;4)
),"",1)))</f>
        <v/>
      </c>
      <c r="BK81" t="str">
        <f>IF(A81=0,"",IF(COUNTA(Raw!YJ81:YR81)=0,"",
IF(AND(
OR(AND(Raw!YJ81=4,COUNTIF(Raw!YO81:YR81,1)=0),Raw!YJ81&lt;&gt;4),
OR(AND(Raw!YK81=4,COUNTIF(Raw!YO81:YR81,2)=0),Raw!YK81&lt;&gt;4),
OR(AND(Raw!YL81=4,COUNTIF(Raw!YO81:YR81,3)=0),Raw!YL81&lt;&gt;4),
OR(AND(Raw!YM81=4,COUNTIF(Raw!YO81:YR81,4)=0),Raw!YM81&lt;&gt;4)
),"",1)))</f>
        <v/>
      </c>
      <c r="BL81" t="str">
        <f>IF(A81=0,"",IF(COUNTA(Raw!YS81:YU81)=0,"",IF(AND(Raw!YS81=4,ISBLANK(Raw!YU81)),"",IF(AND(Raw!YS81&lt;&gt;4,ISBLANK(Raw!YU81)=FALSE),"",1))))</f>
        <v/>
      </c>
    </row>
    <row r="82" spans="1:64">
      <c r="A82" s="20">
        <f>Raw!A82</f>
        <v>0</v>
      </c>
      <c r="B82" s="19" t="str">
        <f>IF(A82=0,"",IF(AND(Raw!AC82=1,COUNTA(Raw!AR82:IC82)&gt;0,COUNTA(Raw!ID82:YU82)=0),"",IF(AND(Raw!AC82=2,COUNTA(Raw!AR82:IC82)=0,COUNTA(Raw!ID82:MV82)&gt;0,COUNTA(Raw!MW82:YU82)=0),"",IF(AND(Raw!AC82=3,COUNTA(Raw!AP82:MV82)=0,COUNTA(Raw!MW82:YU82)&gt;0),"",1))))</f>
        <v/>
      </c>
      <c r="C82" s="19" t="str">
        <f>IF(A82=0,"",IF(AND(Raw!AK82=1,ISBLANK(Raw!AM82)=FALSE,ISBLANK(Raw!AO82)),"",IF(AND(Raw!AK82=2,ISBLANK(Raw!AM82),ISBLANK(Raw!AO82)=FALSE),"",1)))</f>
        <v/>
      </c>
      <c r="D82" s="19" t="str">
        <f>IF(A82=0,"",IF(COUNTA(Raw!AS82:AZ82)=0,"",IF(AND(Raw!AS82+Raw!AT82=100,Raw!AU82+Raw!AV82=100,Raw!AW82+Raw!AX82=100,Raw!AY82+Raw!AZ82=100),"",1)))</f>
        <v/>
      </c>
      <c r="E82" s="19" t="str">
        <f>IF(A82=0,"",IF(ISBLANK(Raw!AQ82),"",IF(Raw!AQ82=1,"",1)))</f>
        <v/>
      </c>
      <c r="F82" s="19" t="str">
        <f>IF(A82=0,"",IF(ISBLANK(Raw!AR82),"",IF(AND(Raw!AR82&gt;=0,Raw!AR82&lt;=100),"",1)))</f>
        <v/>
      </c>
      <c r="G82" s="19" t="str">
        <f>IF(A82=0,"",IF(AND(ISBLANK(Raw!BA82),ISBLANK(Raw!AS82)),"",IF(AND(Raw!AS82&gt;0,ISBLANK(Raw!BA82)=FALSE),"",1)))</f>
        <v/>
      </c>
      <c r="H82" s="19" t="str">
        <f>IF(A82=0,"",IF(COUNTA(Raw!BA82:BH82)=0,"",IF(AND(Raw!BA82=0,COUNTA(Raw!BB82:BH82)=0),"",IF(AND(Raw!BA82&gt;0,COUNTA(Raw!BB82:BH82)&gt;0),"",1))))</f>
        <v/>
      </c>
      <c r="I82" s="19" t="str">
        <f>IF(A82=0,"",IF(AND(ISBLANK(Raw!BI82),ISBLANK(Raw!BJ82)),"",IF(AND(Raw!BI82=1,ISBLANK(Raw!BJ82)=FALSE),"",IF(AND(Raw!BI82=2,ISBLANK(Raw!BJ82)),"",1))))</f>
        <v/>
      </c>
      <c r="J82" s="19" t="str">
        <f>IF(A82=0,"",IF(AND(ISBLANK(Raw!AT82),COUNTBLANK(Raw!BK82:BQ82)),"",IF(AND(Raw!AT82&gt;0,COUNTA(Raw!BK82:BQ82)&gt;0),"",IF(AND(Raw!AT82=0,COUNTA(Raw!BK82:BQ82)=0),"",1))))</f>
        <v/>
      </c>
      <c r="K82" s="19" t="str">
        <f>IF(A82=0,"",IF(AND(ISBLANK(Raw!AS82),COUNTA(Raw!BR82:BX82)=0),"",IF(AND(Raw!AS82&gt;0,COUNTA(Raw!BR82:BX82)&gt;0),"",IF(AND(Raw!AS82=0,COUNTA(Raw!BR82:BX82)=0),"",1))))</f>
        <v/>
      </c>
      <c r="L82" s="19" t="str">
        <f>IF(A82=0,"",IF(AND(COUNTA(Raw!BK82:BX82)=0,COUNTA(Raw!BY82:CH82)=0),"",IF(AND(COUNTIF(Raw!BK82:BX82,1)&gt;0,COUNTA(Raw!BY82:CH82)&gt;0),"",IF(AND(COUNTIF(Raw!BK82:BX82,1)=0,COUNTA(Raw!BY82:CH82)=0),"",1))))</f>
        <v/>
      </c>
      <c r="M82" s="19" t="str">
        <f>IF(A82=0,"",IF(AND(COUNTA(Raw!BK82:BX82)=0,COUNTA(Raw!CI82:CR82)),"",IF(AND(COUNTIF(Raw!BK82:BX82,3)&gt;0,COUNTA(Raw!CI82:CR82)&gt;0),"",IF(AND(COUNTIF(Raw!BK82:BX82,3)=0,COUNTA(Raw!CI82:CR82)=0),"",1))))</f>
        <v/>
      </c>
      <c r="N82" s="19" t="str">
        <f>IF(A82=0,"",IF(COUNTA(Raw!CS82:DF82)=0,"",IF(AND(COUNTIF(Raw!CS82:CV82,1)=1,COUNTA(Raw!CW82:DA82)&gt;0,COUNTA(Raw!DB82:DF82)=0),"",IF(AND(COUNTIF(Raw!CS82:CV82,2)=1,COUNTA(Raw!CW82:DA82)=0,COUNTA(Raw!DB82:DF82)&gt;0),"",IF(AND(COUNTA(Raw!CS82:CV82)&gt;0,COUNTA(Raw!CW82:DF82)=0),"",1)))))</f>
        <v/>
      </c>
      <c r="O82" s="19" t="str">
        <f>IF(A82=0,"",IF(COUNTA(Raw!DG82:DP82)=0,"",IF(AND(COUNTIF(Raw!BK82:BQ82,1)&gt;0,OR(COUNTIF(Raw!DG82:DP82,1)=1,COUNTIF(Raw!DG82:DP82,2)=1,COUNTIF(Raw!DG82:DP82,3)=1)),"",IF(AND(COUNTIF(Raw!BK82:BQ82,1)=0,AND(COUNTIF(Raw!DG82:DP82,1)=0,COUNTIF(Raw!DG82:DP82,2)=0,COUNTIF(Raw!DG82:DP82,3)=0)),"",1))))</f>
        <v/>
      </c>
      <c r="P82" s="19" t="str">
        <f>IF(A82=0,"",IF(COUNTA(Raw!DG82:DR82)=0,"",IF(AND(COUNTIF(Raw!DG82:DP82,4)=1,ISBLANK(Raw!DQ82)=FALSE,ISBLANK(Raw!DR82)),"",IF(AND(COUNTIF(Raw!DG82:DP82,7)=1,ISBLANK(Raw!DQ82),ISBLANK(Raw!DR82)=FALSE),"",IF(AND(COUNTA(Raw!DG82:DP82)&gt;0,COUNTIF(Raw!DG82:DP82,4)=0,COUNTIF(Raw!DG82:DP82,7)=0,COUNTA(Raw!DQ82:DR82)=0),"",1)))))</f>
        <v/>
      </c>
      <c r="Q82" s="19" t="str">
        <f>IF(A82=0,"",IF(AND(COUNTA(Raw!DS82:DU82)=0,COUNTA(Raw!BK82:BQ82)=0),"",IF(AND(COUNTIF(Raw!BK82:BQ82,1)&gt;0,COUNTA(Raw!DS82:DU82)&gt;0),"",IF(AND(COUNTIF(Raw!BK82:BQ82,1)=0,COUNTA(Raw!DS82:DU82)=0),"",1))))</f>
        <v/>
      </c>
      <c r="R82" s="19" t="str">
        <f>IF(A82=0,"",IF(AND(ISBLANK(Raw!AT82),ISBLANK(Raw!EJ82)),"",IF(AND(Raw!AT82&gt;0,ISBLANK(Raw!EJ82)=FALSE,Raw!EJ82&gt;=0,Raw!EJ82&lt;=7),"",IF(AND(Raw!AT82=0,ISBLANK(Raw!EJ82)),"",1))))</f>
        <v/>
      </c>
      <c r="S82" t="str">
        <f>IF(A82=0,"",IF(AND(ISBLANK(Raw!AS82),ISBLANK(Raw!EK82)),"",IF(AND(Raw!AS82&gt;0,ISBLANK(Raw!EK82)=FALSE),"",IF(AND(Raw!AS82=0,ISBLANK(Raw!EK82)),"",1))))</f>
        <v/>
      </c>
      <c r="T82" s="19" t="str">
        <f>IF(A82=0,"",IF(AND(ISBLANK(Raw!AT82),COUNTA(Raw!EL82:EQ82)=0),"",IF(AND(Raw!AT82&gt;0,COUNTA(Raw!EL82:EQ82)&gt;0),"",IF(AND(Raw!AT82=0,COUNTA(Raw!EL82:EQ82)=0),"",1))))</f>
        <v/>
      </c>
      <c r="U82" t="str">
        <f>IF(A82=0,"",IF(AND(ISBLANK(Raw!AT82),COUNTA(Raw!ER82:EU82)=0),"",IF(AND(Raw!AT82&gt;0,COUNTA(Raw!ER82:EU82)&gt;0),"",IF(AND(Raw!AT82=0,COUNTA(Raw!ER82:EU82)=0),"",1))))</f>
        <v/>
      </c>
      <c r="V82" t="str">
        <f>IF(A82=0,"",IF(AND(ISBLANK(Raw!AS82),COUNTA(Raw!EV82:FA82)=0),"",IF(AND(Raw!AS82&gt;0,COUNTA(Raw!EV82:FA82)&gt;0),"",IF(AND(Raw!AS82=0,COUNTA(Raw!EV82:FA82)=0),"",1))))</f>
        <v/>
      </c>
      <c r="W82" t="str">
        <f>IF(A82=0,"",IF(AND(ISBLANK(Raw!AS82),COUNTA(Raw!FB82:FE82)=0),"",IF(AND(Raw!AS82&gt;0,COUNTA(Raw!FB82:FE82)&gt;0),"",IF(AND(Raw!AS82=0,COUNTA(Raw!FB82:FE82)=0),"",1))))</f>
        <v/>
      </c>
      <c r="X82" t="str">
        <f>IF(A82=0,"",IF(AND(ISBLANK(Raw!AT82),COUNTA(Raw!FF82:FI82)=0),"",IF(AND(Raw!AT82&gt;0,COUNTA(Raw!FF82:FI82)&gt;0),"",IF(AND(Raw!AT82=0,COUNTA(Raw!FF82:FI82)=0),"",1))))</f>
        <v/>
      </c>
      <c r="Y82" t="str">
        <f>IF(A82=0,"",IF(AND(ISBLANK(Raw!AS82),COUNTA(Raw!FJ82:FM82)=0),"",IF(AND(Raw!AS82&gt;0,COUNTA(Raw!FJ82:FM82)&gt;0),"",IF(AND(Raw!AS82=0,COUNTA(Raw!FJ82:FM82)=0),"",1))))</f>
        <v/>
      </c>
      <c r="Z82" t="str">
        <f>IF(A82=0,"",IF(AND(COUNTA(Raw!FN82:FT82)=0,ISBLANK(Raw!FU82)),"",IF(AND(COUNTIF(Raw!FN82:FT82,1)&gt;0,ISBLANK(Raw!FU82)=FALSE),"",IF(AND(COUNTIF(Raw!FN82:FT82,1)=0,ISBLANK(Raw!FU82)),"",1))))</f>
        <v/>
      </c>
      <c r="AA82" s="19" t="str">
        <f>IF(A82=0,"",IF(AND(ISBLANK(Raw!BI82),COUNTA(Raw!FV82:GH82)=0),"",IF(AND(Raw!BI82&lt;&gt;1,COUNTIF(Raw!FV82:GH82,6)=0),"",IF(Raw!BI82=1,"",1))))</f>
        <v/>
      </c>
      <c r="AB82" t="str">
        <f>IF(A82=0,"",IF(AND(ISBLANK(Raw!GI82),COUNTA(Raw!GJ82:GQ82)=0),"",IF(AND(Raw!GI82=1,COUNTA(Raw!GJ82:GQ82)&gt;0),"",IF(AND(Raw!GI82=2,COUNTA(Raw!GJ82:GQ82)=0),"",1))))</f>
        <v/>
      </c>
      <c r="AC82" s="19" t="str">
        <f>IF(A82=0,"",IF(AND(COUNTA(Raw!GY82:HF82)=0,ISBLANK(Raw!HG82)),"",IF(AND(OR(COUNTIF(Raw!GY82:HE82,1)&gt;0,COUNTIF(Raw!GY82:HE82,2)&gt;0),ISBLANK(Raw!HG82)=FALSE),"",IF(AND(COUNTA(Raw!GY82:HF82)&gt;0,ISBLANK(Raw!HG82),COUNTIF(Raw!GY82:HE82,1)=0,COUNTIF(Raw!GY82:HE82,2)=0),"",1))))</f>
        <v/>
      </c>
      <c r="AD82" s="19" t="str">
        <f>IF(A82=0,"",IF(COUNTA(Raw!HU82:IB82)=0,"",IF(AND(Raw!AK82&lt;&gt;2,COUNTIF(Raw!HU82:IA82,2)=0,COUNTIF(Raw!HU82:IA82,3)=0),"",IF(Raw!AK82=2,"",1))))</f>
        <v/>
      </c>
      <c r="AE82" s="19" t="str">
        <f>IF(A82=0,"",IF(AND(Raw!AK82=2,ISBLANK(Raw!IC82)=FALSE),"",IF(AND(Raw!AK82&lt;&gt;2,ISBLANK(Raw!IC82)),"",1)))</f>
        <v/>
      </c>
      <c r="AF82" s="19" t="str">
        <f>IF(A82=0,"",IF(COUNTA(Raw!ID82:IF82)=0,"",IF(AND(MATCH(2023-Raw!ID82,Code!$A$3:$A$12,1)=Raw!IF82,2023-Raw!ID82=Raw!IE82),"",1)))</f>
        <v/>
      </c>
      <c r="AG82" s="19" t="str">
        <f>IF(A82=0,"",IF(COUNTA(Raw!IG82:II82)=0,"",IF(AND(Raw!IG82=4,ISBLANK(Raw!II82)=FALSE),"",IF(AND(Raw!IG82&lt;&gt;4,ISBLANK(Raw!II82)),"",1))))</f>
        <v/>
      </c>
      <c r="AH82" s="19" t="str">
        <f>IF(A82=0,"",IF(COUNTA(Raw!IJ82:IM82)=0,"",IF(AND(Raw!IJ82=1,ISBLANK(Raw!IK82)=FALSE),"",IF(AND(Raw!IJ82=2,COUNTA(Raw!IK82:IM82)&gt;0),"",1))))</f>
        <v/>
      </c>
      <c r="AI82" s="19" t="str">
        <f>IF(A82=0,"",IF(COUNTA(Raw!IK82:IM82)=0,"",IF(AND(Raw!IK82=1,ISBLANK(Raw!IL82)=FALSE),"",IF(AND(Raw!IK82=2,COUNTA(Raw!IL82:IM82)=0),"",1))))</f>
        <v/>
      </c>
      <c r="AJ82" s="19" t="str">
        <f>IF(A82=0,"",IF(COUNTA(Raw!JD82:JJ82)=0,"",IF(AND(Raw!JD82&gt;600,COUNTA(Raw!JE82:JI82)&gt;0),"",IF(AND(Raw!JD82&lt;=600,COUNTA(Raw!JE82:JJ82)=0),"",1))))</f>
        <v/>
      </c>
      <c r="AK82" s="19" t="str">
        <f>IF(A82=0,"",IF(COUNTA(Raw!JK82:KA82)=0,"",IF(AND(Raw!JK82=1,COUNTA(Raw!JM82:JV82)&gt;0),"",IF(AND(Raw!JK82=3,COUNTA(Raw!JM82:JV82)&gt;0,COUNTA(Raw!JW82:KA82)=0),"",IF(AND(ISBLANK(Raw!JK82)=FALSE,Raw!JK82&lt;&gt;1,Raw!JK82&lt;&gt;3,COUNTA(Raw!JM82:KA82)=0),"",1)))))</f>
        <v/>
      </c>
      <c r="AL82" s="19" t="str">
        <f>IF(A82=0,"",IF(COUNTA(Raw!JW82:KA82)=0,"",IF(AND(COUNTIF(Raw!JW82:JZ82,4)=0,COUNTA(Raw!JW82:JZ82)&gt;0,ISBLANK(Raw!KA82)=FALSE),"",IF(AND(COUNTIF(Raw!JW82:KA82,4)&gt;0,ISBLANK(Raw!KA82)),"",1))))</f>
        <v/>
      </c>
      <c r="AM82" s="19" t="str">
        <f>IF(A82=0,"",IF(COUNTA(Raw!KT82:KU82)=0,"",IF(AND(Raw!KT82=1,ISBLANK(Raw!KU82)=FALSE),"",IF(AND(Raw!KT82=2,ISBLANK(Raw!KU82)),"",1))))</f>
        <v/>
      </c>
      <c r="AN82" s="19" t="str">
        <f>IF(A82=0,"",IF(COUNTA(Raw!KX82:LF82)=0,"",IF(AND(COUNTIF(Raw!KX82:LB82,5)=1,COUNTA(Raw!KX82:LB82)=1,COUNTA(Raw!LC82:LF82)=0),"",IF(AND(COUNTIF(Raw!KX82:LB82,5)=0,COUNTA(Raw!KX82:LB82)&gt;0,COUNTA(Raw!LC82:LF82)&gt;0),"",1))))</f>
        <v/>
      </c>
      <c r="AO82" s="19" t="str">
        <f>IF(A82=0,"",IF(COUNTA(Raw!LM82:LU82)=0,"",IF(AND(Raw!LM82=1,ISBLANK(Raw!LN82)=FALSE,COUNTA(Raw!LO82:LU82)&gt;0),"",IF(AND(Raw!LM82=2,COUNTA(Raw!LN82:LU82)=0),"",1))))</f>
        <v/>
      </c>
      <c r="AP82" s="19" t="str">
        <f>IF(A82=0,"",IF(COUNTA(Raw!MY82:OG82)=0,"",IF(AND(Raw!MY82=2,COUNTA(Raw!MZ82:OG82)=0),"",IF(AND(Raw!MY82=1,COUNTA(Raw!MZ82:OG82)&gt;0),"",1))))</f>
        <v/>
      </c>
      <c r="AQ82" s="19" t="str">
        <f>IF(A82=0,"",IF(COUNTA(Raw!NC82:NW82)=0,"",IF(AND(COUNTIF(Raw!NC82:NG82,3)&gt;0,COUNTA(Raw!NH82:NQ82)&gt;0),"",IF(AND(COUNTA(Raw!NC82:NG82)&gt;0,COUNTIF(Raw!NC82:NG82,3)=0,COUNTA(Raw!NH82:NW82)=0),"",1))))</f>
        <v/>
      </c>
      <c r="AR82" s="19" t="str">
        <f>IF(A82=0,"",IF(COUNTA(Raw!NH82:NW82)=0,"",IF(AND(COUNTIF(Raw!NH82:NQ82,10)&gt;0,COUNTA(Raw!NR82:NW82)&gt;0),"",IF(AND(COUNTA(Raw!NH82:NQ82)&gt;0,COUNTIF(Raw!NH82:NQ82,10)=0,COUNTA(Raw!NR82:NY82)=0),"",1))))</f>
        <v/>
      </c>
      <c r="AS82" s="19" t="str">
        <f>IF(A82=0,"",IF(COUNTA(Raw!NY82:OG82)=0,"",IF(AND(Raw!NY82=1,COUNTA(Raw!NZ82:OG82)&gt;0),"",IF(AND(Raw!NY82=2,COUNTA(Raw!NZ82:OG82)=0),"",1))))</f>
        <v/>
      </c>
      <c r="AT82" s="19" t="str">
        <f>IF(A82=0,"",IF(COUNTA(Raw!OH82:OY82)=0,"",IF(AND(Raw!OH82=1,COUNTA(Raw!OI82:OY82)&gt;0),"",IF(AND(Raw!OH82=2,COUNTA(Raw!OI82:OY82)=0),"",1))))</f>
        <v/>
      </c>
      <c r="AU82" s="19" t="str">
        <f>IF(A82=0,"",IF(COUNTA(Raw!PR82:QB82)=0,"",
IF(AND(OR(AND(COUNTIF(Raw!PR82:QB82,1)=1,COUNTA(Raw!QI82:QY82)&gt;0),AND(COUNTIF(Raw!PR82:QB82,1)=0,COUNTA(Raw!QI82:QY82)=0)),OR(AND(COUNTIF(Raw!PR82:QB82,2)=1,COUNTA(Raw!QZ82:RP82)&gt;0),AND(COUNTIF(Raw!PR82:QB82,2)=0,COUNTA(Raw!QZ82:RP82)=0)),OR(AND(COUNTIF(Raw!PR82:QB82,3)=1,COUNTA(Raw!RQ82:SG82)&gt;0),AND(COUNTIF(Raw!PR82:QB82,3)=0,COUNTA(Raw!RQ82:SG82)=0)),OR(AND(COUNTIF(Raw!PR82:QB82,4)=1,COUNTA(Raw!SH82:ST82)&gt;0),AND(COUNTIF(Raw!PR82:QB82,4)=0,COUNTA(Raw!SH82:ST82)=0)),OR(AND(COUNTIF(Raw!PR82:QB82,5)=1,COUNTA(Raw!SU82:TG82)&gt;0),AND(COUNTIF(Raw!PR82:QB82,5)=0,COUNTA(Raw!SU82:TG82)=0)),OR(AND(COUNTIF(Raw!PR82:QB82,6)=1,COUNTA(Raw!TH82:TT82)&gt;0),AND(COUNTIF(Raw!PR82:QB82,6)=0,COUNTA(Raw!TH82:TT82)=0)),OR(AND(COUNTIF(Raw!PR82:QB82,7)=1,COUNTA(Raw!TU82:UI82)&gt;0),AND(COUNTIF(Raw!PR82:QB82,7)=0,COUNTA(Raw!TU82:UI82)=0)),OR(AND(COUNTIF(Raw!PR82:QB82,8)=1,COUNTA(Raw!UJ82:UV82)&gt;0),AND(COUNTIF(Raw!PR82:QB82,8)=0,COUNTA(Raw!UJ82:UV82)=0)),OR(AND(COUNTIF(Raw!PR82:QB82,9)=1,COUNTA(Raw!UW82:VG82)&gt;0),AND(COUNTIF(Raw!PR82:QB82,9)=0,COUNTA(Raw!UW82:VG82)=0)),OR(AND(COUNTIF(Raw!PR82:QB82,10)=1,COUNTA(Raw!VH82:VP82)&gt;0),AND(COUNTIF(Raw!PR82:QB82,10)=0,COUNTA(Raw!VH82:VP82)=0)),OR(AND(COUNTIF(Raw!PR82:QB82,11)=1,COUNTA(Raw!VQ82:WK82)&gt;0),AND(COUNTIF(Raw!PR82:QB82,11)=0,COUNTA(Raw!VQ82:WK82)=0))),"",1)))</f>
        <v/>
      </c>
      <c r="AV82" s="19" t="str">
        <f>IF(A82=0,"",IF(COUNTA(Raw!QI82:QY82)=0,"",IF(AND(OR(AND(Raw!QI82=4,COUNTIF(Raw!QR82:QY82,1)=0),Raw!QI82&lt;&gt;4),OR(AND(Raw!QJ82=4,COUNTIF(Raw!QR82:QY82,2)=0),Raw!QJ82&lt;&gt;4),OR(AND(Raw!QK82=4,COUNTIF(Raw!QR82:QY82,3)=0),Raw!QK82&lt;&gt;4),OR(AND(Raw!QL82=4,COUNTIF(Raw!QR82:QY82,4)=0),Raw!QL82&lt;&gt;4),OR(AND(Raw!QM82=4,COUNTIF(Raw!QR82:QY82,5)=0),Raw!QM82&lt;&gt;4),OR(AND(Raw!QN82=4,COUNTIF(Raw!QR82:QY82,6)=0),Raw!QN82&lt;&gt;4),OR(AND(Raw!QO82=4,COUNTIF(Raw!QR82:QY82,7)=0),Raw!QO82&lt;&gt;4),OR(AND(Raw!QP82=4,COUNTIF(Raw!QR82:QY82,8)=0),Raw!QP82&lt;&gt;4)),"",1)))</f>
        <v/>
      </c>
      <c r="AW82" t="str">
        <f>IF(A82=0,"",IF(COUNTA(Raw!QZ82:RP82)=0,"",IF(AND(OR(AND(Raw!QZ82=4,COUNTIF(Raw!RI82:RP82,1)=0),Raw!QZ82&lt;&gt;4),OR(AND(Raw!RA82=4,COUNTIF(Raw!RI82:RP82,2)=0),Raw!RA82&lt;&gt;4),OR(AND(Raw!RB82=4,COUNTIF(Raw!RI82:RP82,3)=0),Raw!RB82&lt;&gt;4),OR(AND(Raw!RC82=4,COUNTIF(Raw!RI82:RP82,4)=0),Raw!RC82&lt;&gt;4),OR(AND(Raw!RD82=4,COUNTIF(Raw!RI82:RP82,5)=0),Raw!RD82&lt;&gt;4),OR(AND(Raw!RE82=4,COUNTIF(Raw!RI82:RP82,6)=0),Raw!RE82&lt;&gt;4),OR(AND(Raw!RF82=4,COUNTIF(Raw!RI82:RP82,7)=0),Raw!RF82&lt;&gt;4),OR(AND(Raw!RG82=4,COUNTIF(Raw!RI82:RP82,8)=0),Raw!RG82&lt;&gt;4)),"",1)))</f>
        <v/>
      </c>
      <c r="AX82" t="str">
        <f>IF(A82=0,"",IF(COUNTA(Raw!RQ82:SG82)=0,"",IF(AND(OR(AND(Raw!RQ82=4,COUNTIF(Raw!RZ82:SG82,1)=0),Raw!RQ82&lt;&gt;4),OR(AND(Raw!RR82=4,COUNTIF(Raw!RZ82:SG82,2)=0),Raw!RR82&lt;&gt;4),OR(AND(Raw!RS82=4,COUNTIF(Raw!RZ82:SG82,3)=0),Raw!RS82&lt;&gt;4),OR(AND(Raw!RT82=4,COUNTIF(Raw!RZ82:SG82,4)=0),Raw!RT82&lt;&gt;4),OR(AND(Raw!RU82=4,COUNTIF(Raw!RZ82:SG82,5)=0),Raw!RU82&lt;&gt;4),OR(AND(Raw!RV82=4,COUNTIF(Raw!RZ82:SG82,6)=0),Raw!RV82&lt;&gt;4),OR(AND(Raw!RW82=4,COUNTIF(Raw!RZ82:SG82,7)=0),Raw!RW82&lt;&gt;4),OR(AND(Raw!RX82=4,COUNTIF(Raw!RZ82:SG82,8)=0),Raw!RX82&lt;&gt;4)),"",1)))</f>
        <v/>
      </c>
      <c r="AY82" t="str">
        <f>IF(A82=0,"",IF(COUNTA(Raw!SH82:ST82)=0,"",IF(AND(OR(AND(Raw!SH82=4,COUNTIF(Raw!SO82:ST82,1)=0),Raw!SH82&lt;&gt;4),OR(AND(Raw!SI82=4,COUNTIF(Raw!SO82:ST82,2)=0),Raw!SI82&lt;&gt;4),OR(AND(Raw!SJ82=4,COUNTIF(Raw!SO82:ST82,3)=0),Raw!SJ82&lt;&gt;4),OR(AND(Raw!SK82=4,COUNTIF(Raw!SO82:ST82,4)=0),Raw!SK82&lt;&gt;4),OR(AND(Raw!SL82=4,COUNTIF(Raw!SO82:ST82,5)=0),Raw!SL82&lt;&gt;4),OR(AND(Raw!SM82=4,COUNTIF(Raw!SO82:ST82,6)=0),Raw!SM82&lt;&gt;4)),"",1)))</f>
        <v/>
      </c>
      <c r="AZ82" t="str">
        <f>IF(A82=0,"",IF(COUNTA(Raw!SU82:TG82)=0,"",IF(AND(OR(AND(Raw!SU82=4,COUNTIF(Raw!TB82:TG82,1)=0),Raw!SU82&lt;&gt;4),OR(AND(Raw!SV82=4,COUNTIF(Raw!TB82:TG82,2)=0),Raw!SV82&lt;&gt;4),OR(AND(Raw!SW82=4,COUNTIF(Raw!TB82:TG82,3)=0),Raw!SW82&lt;&gt;4),OR(AND(Raw!SX82=4,COUNTIF(Raw!TB82:TG82,4)=0),Raw!SX82&lt;&gt;4),OR(AND(Raw!SY82=4,COUNTIF(Raw!TB82:TG82,5)=0),Raw!SY82&lt;&gt;4),OR(AND(Raw!SZ82=4,COUNTIF(Raw!TB82:TG82,6)=0),Raw!SZ82&lt;&gt;4)),"",1)))</f>
        <v/>
      </c>
      <c r="BA82" t="str">
        <f>IF(A82=0,"",IF(COUNTA(Raw!TH82:TT82)=0,"",IF(AND(OR(AND(Raw!TH82=4,COUNTIF(Raw!TO82:TT82,1)=0),Raw!TH82&lt;&gt;4),OR(AND(Raw!TI82=4,COUNTIF(Raw!TO82:TT82,2)=0),Raw!TI82&lt;&gt;4),OR(AND(Raw!TJ82=4,COUNTIF(Raw!TO82:TT82,3)=0),Raw!TJ82&lt;&gt;4),OR(AND(Raw!TK82=4,COUNTIF(Raw!TO82:TT82,4)=0),Raw!TK82&lt;&gt;4),OR(AND(Raw!TL82=4,COUNTIF(Raw!TO82:TT82,5)=0),Raw!TL82&lt;&gt;4),OR(AND(Raw!TM82=4,COUNTIF(Raw!TO82:TT82,6)=0),Raw!TM82&lt;&gt;4)),"",1)))</f>
        <v/>
      </c>
      <c r="BB82" t="str">
        <f>IF(A82=0,"",IF(COUNTA(Raw!TU82:UI82)=0,"",IF(AND(OR(AND(Raw!TU82=4,COUNTIF(Raw!UC82:UI82,1)=0),Raw!TU82&lt;&gt;4),OR(AND(Raw!TV82=4,COUNTIF(Raw!UC82:UI82,2)=0),Raw!TV82&lt;&gt;4),OR(AND(Raw!TW82=4,COUNTIF(Raw!UC82:UI82,3)=0),Raw!TW82&lt;&gt;4),OR(AND(Raw!TX82=4,COUNTIF(Raw!UC82:UI82,4)=0),Raw!TX82&lt;&gt;4),OR(AND(Raw!TY82=4,COUNTIF(Raw!UC82:UI82,5)=0),Raw!TY82&lt;&gt;4),OR(AND(Raw!TZ82=4,COUNTIF(Raw!UC82:UI82,6)=0),Raw!TZ82&lt;&gt;4),OR(AND(Raw!UA82=4,COUNTIF(Raw!UC82:UI82,7)=0),Raw!UA82&lt;&gt;4)),"",1)))</f>
        <v/>
      </c>
      <c r="BC82" t="str">
        <f>IF(A82=0,"",IF(COUNTA(Raw!UJ82:UV82)=0,"",IF(AND(OR(AND(Raw!UJ82=4,COUNTIF(Raw!UQ82:UV82,1)=0),Raw!UJ82&lt;&gt;4),OR(AND(Raw!UK82=4,COUNTIF(Raw!UQ82:UV82,2)=0),Raw!UK82&lt;&gt;4),OR(AND(Raw!UL82=4,COUNTIF(Raw!UQ82:UV82,3)=0),Raw!UL82&lt;&gt;4),OR(AND(Raw!UM82=4,COUNTIF(Raw!UQ82:UV82,4)=0),Raw!UM82&lt;&gt;4),OR(AND(Raw!UN82=4,COUNTIF(Raw!UQ82:UV82,5)=0),Raw!UN82&lt;&gt;4),OR(AND(Raw!UO82=4,COUNTIF(Raw!UQ82:UV82,6)=0),Raw!UO82&lt;&gt;4)),"",1)))</f>
        <v/>
      </c>
      <c r="BD82" t="str">
        <f>IF(A82=0,"",IF(COUNTA(Raw!UW82:VG82)=0,"",IF(AND(OR(AND(Raw!UW82=4,COUNTIF(Raw!VC82:VG82,1)=0),Raw!UW82&lt;&gt;4),OR(AND(Raw!UX82=4,COUNTIF(Raw!VC82:VG82,2)=0),Raw!UX82&lt;&gt;4),OR(AND(Raw!UY82=4,COUNTIF(Raw!VC82:VG82,3)=0),Raw!UY82&lt;&gt;4),OR(AND(Raw!UZ82=4,COUNTIF(Raw!VC82:VG82,4)=0),Raw!UZ82&lt;&gt;4),OR(AND(Raw!VA82=4,COUNTIF(Raw!VC82:VG82,5)=0),Raw!VA82&lt;&gt;4)),"",1)))</f>
        <v/>
      </c>
      <c r="BE82" t="str">
        <f>IF(A82=0,"",IF(COUNTA(Raw!VH82:VP82)=0,"",
IF(AND(
OR(AND(Raw!VH82=4,COUNTIF(Raw!VM82:VP82,1)=0),Raw!VH82&lt;&gt;4),
OR(AND(Raw!VI82=4,COUNTIF(Raw!VM82:VP82,2)=0),Raw!VI82&lt;&gt;4),
OR(AND(Raw!VJ82=4,COUNTIF(Raw!VM82:VP82,3)=0),Raw!VJ82&lt;&gt;4),
OR(AND(Raw!VK82=4,COUNTIF(Raw!VM82:VP82,4)=0),Raw!VK82&lt;&gt;4)
),"",1)))</f>
        <v/>
      </c>
      <c r="BF82" t="str">
        <f>IF(A82=0,"",IF(COUNTA(Raw!VQ82:WK82)=0,"",
IF(AND(
OR(AND(Raw!VQ82=4,COUNTIF(Raw!WB82:WK82,1)=0),Raw!VQ82&lt;&gt;4),
OR(AND(Raw!VR82=4,COUNTIF(Raw!WB82:WK82,2)=0),Raw!VR82&lt;&gt;4),
OR(AND(Raw!VS82=4,COUNTIF(Raw!WB82:WK82,3)=0),Raw!VS82&lt;&gt;4),
OR(AND(Raw!VT82=4,COUNTIF(Raw!WB82:WK82,4)=0),Raw!VT82&lt;&gt;4),
OR(AND(Raw!VU82=4,COUNTIF(Raw!WB82:WK82,5)=0),Raw!VU82&lt;&gt;4),
OR(AND(Raw!VV82=4,COUNTIF(Raw!WB82:WK82,6)=0),Raw!VV82&lt;&gt;4),
OR(AND(Raw!VW82=4,COUNTIF(Raw!WB82:WK82,7)=0),Raw!VW82&lt;&gt;4),
OR(AND(Raw!VX82=4,COUNTIF(Raw!WB82:WK82,8)=0),Raw!VX82&lt;&gt;4),
OR(AND(Raw!VY82=4,COUNTIF(Raw!WB82:WK82,9)=0),Raw!VX82&lt;&gt;4),
OR(AND(Raw!VZ82=4,COUNTIF(Raw!WB82:WK82,10)=0),Raw!VZ82&lt;&gt;4)
),"",1)))</f>
        <v/>
      </c>
      <c r="BG82" t="str">
        <f>IF(A82=0,"",IF(COUNTA(Raw!WL82:XB82)=0,"",
IF(AND(
OR(AND(Raw!WL82=4,COUNTIF(Raw!WU82:XB82,1)=0),Raw!WL82&lt;&gt;4),
OR(AND(Raw!WM82=4,COUNTIF(Raw!WU82:XB82,2)=0),Raw!WM82&lt;&gt;4),
OR(AND(Raw!WN82=4,COUNTIF(Raw!WU82:XB82,3)=0),Raw!WN82&lt;&gt;4),
OR(AND(Raw!WO82=4,COUNTIF(Raw!WU82:XB82,4)=0),Raw!WO82&lt;&gt;4),
OR(AND(Raw!WP82=4,COUNTIF(Raw!WU82:XB82,5)=0),Raw!WP82&lt;&gt;4),
OR(AND(Raw!WQ82=4,COUNTIF(Raw!WU82:XB82,6)=0),Raw!WQ82&lt;&gt;4),
OR(AND(Raw!WR82=4,COUNTIF(Raw!WU82:XB82,7)=0),Raw!WR82&lt;&gt;4),
OR(AND(Raw!WS82=4,COUNTIF(Raw!WU82:XB82,8)=0),Raw!WS82&lt;&gt;4)
),"",1)))</f>
        <v/>
      </c>
      <c r="BH82" t="str">
        <f>IF(A82=0,"",IF(COUNTA(Raw!XC82:XK82)=0,"",
IF(AND(
OR(AND(Raw!XC82=4,COUNTIF(Raw!XH82:XK82,1)=0),Raw!XC82&lt;&gt;4),
OR(AND(Raw!XD82=4,COUNTIF(Raw!XH82:XK82,2)=0),Raw!XD82&lt;&gt;4),
OR(AND(Raw!XE82=4,COUNTIF(Raw!XH82:XK82,3)=0),Raw!XE82&lt;&gt;4),
OR(AND(Raw!XF82=4,COUNTIF(Raw!XH82:XK82,4)=0),Raw!XF82&lt;&gt;4)
),"",1)))</f>
        <v/>
      </c>
      <c r="BI82" t="str">
        <f>IF(A82=0,"",IF(COUNTA(Raw!XL82:XT82)=0,"",
IF(AND(
OR(AND(Raw!XL82=4,COUNTIF(Raw!XQ82:XT82,1)=0),Raw!XL82&lt;&gt;4),
OR(AND(Raw!XM82=4,COUNTIF(Raw!XQ82:XT82,2)=0),Raw!XM82&lt;&gt;4),
OR(AND(Raw!XN82=4,COUNTIF(Raw!XQ82:XT82,3)=0),Raw!XN82&lt;&gt;4),
OR(AND(Raw!XO82=4,COUNTIF(Raw!XQ82:XT82,4)=0),Raw!XO82&lt;&gt;4)
),"",1)))</f>
        <v/>
      </c>
      <c r="BJ82" t="str">
        <f>IF(A82=0,"",IF(COUNTA(Raw!XU82:YI82)=0,"",
IF(AND(
OR(AND(Raw!XU82=4,COUNTIF(Raw!YC82:YI82,1)=0),Raw!XU82&lt;&gt;4),
OR(AND(Raw!XV82=4,COUNTIF(Raw!YC82:YI82,2)=0),Raw!XV82&lt;&gt;4),
OR(AND(Raw!XW82=4,COUNTIF(Raw!YC82:YI82,3)=0),Raw!XW82&lt;&gt;4),
OR(AND(Raw!XX82=4,COUNTIF(Raw!YC82:YI82,4)=0),Raw!XX82&lt;&gt;4),
OR(AND(Raw!XY82=4,COUNTIF(Raw!YC82:YI82,5)=0),Raw!XY82&lt;&gt;4),
OR(AND(Raw!XZ82=4,COUNTIF(Raw!YC82:YI82,6)=0),Raw!XZ82&lt;&gt;4),
OR(AND(Raw!YA82=4,COUNTIF(Raw!YC82:YI82,7)=0),Raw!YA82&lt;&gt;4)
),"",1)))</f>
        <v/>
      </c>
      <c r="BK82" t="str">
        <f>IF(A82=0,"",IF(COUNTA(Raw!YJ82:YR82)=0,"",
IF(AND(
OR(AND(Raw!YJ82=4,COUNTIF(Raw!YO82:YR82,1)=0),Raw!YJ82&lt;&gt;4),
OR(AND(Raw!YK82=4,COUNTIF(Raw!YO82:YR82,2)=0),Raw!YK82&lt;&gt;4),
OR(AND(Raw!YL82=4,COUNTIF(Raw!YO82:YR82,3)=0),Raw!YL82&lt;&gt;4),
OR(AND(Raw!YM82=4,COUNTIF(Raw!YO82:YR82,4)=0),Raw!YM82&lt;&gt;4)
),"",1)))</f>
        <v/>
      </c>
      <c r="BL82" t="str">
        <f>IF(A82=0,"",IF(COUNTA(Raw!YS82:YU82)=0,"",IF(AND(Raw!YS82=4,ISBLANK(Raw!YU82)),"",IF(AND(Raw!YS82&lt;&gt;4,ISBLANK(Raw!YU82)=FALSE),"",1))))</f>
        <v/>
      </c>
    </row>
    <row r="83" spans="1:64">
      <c r="A83" s="20">
        <f>Raw!A83</f>
        <v>0</v>
      </c>
      <c r="B83" s="19" t="str">
        <f>IF(A83=0,"",IF(AND(Raw!AC83=1,COUNTA(Raw!AR83:IC83)&gt;0,COUNTA(Raw!ID83:YU83)=0),"",IF(AND(Raw!AC83=2,COUNTA(Raw!AR83:IC83)=0,COUNTA(Raw!ID83:MV83)&gt;0,COUNTA(Raw!MW83:YU83)=0),"",IF(AND(Raw!AC83=3,COUNTA(Raw!AP83:MV83)=0,COUNTA(Raw!MW83:YU83)&gt;0),"",1))))</f>
        <v/>
      </c>
      <c r="C83" s="19" t="str">
        <f>IF(A83=0,"",IF(AND(Raw!AK83=1,ISBLANK(Raw!AM83)=FALSE,ISBLANK(Raw!AO83)),"",IF(AND(Raw!AK83=2,ISBLANK(Raw!AM83),ISBLANK(Raw!AO83)=FALSE),"",1)))</f>
        <v/>
      </c>
      <c r="D83" s="19" t="str">
        <f>IF(A83=0,"",IF(COUNTA(Raw!AS83:AZ83)=0,"",IF(AND(Raw!AS83+Raw!AT83=100,Raw!AU83+Raw!AV83=100,Raw!AW83+Raw!AX83=100,Raw!AY83+Raw!AZ83=100),"",1)))</f>
        <v/>
      </c>
      <c r="E83" s="19" t="str">
        <f>IF(A83=0,"",IF(ISBLANK(Raw!AQ83),"",IF(Raw!AQ83=1,"",1)))</f>
        <v/>
      </c>
      <c r="F83" s="19" t="str">
        <f>IF(A83=0,"",IF(ISBLANK(Raw!AR83),"",IF(AND(Raw!AR83&gt;=0,Raw!AR83&lt;=100),"",1)))</f>
        <v/>
      </c>
      <c r="G83" s="19" t="str">
        <f>IF(A83=0,"",IF(AND(ISBLANK(Raw!BA83),ISBLANK(Raw!AS83)),"",IF(AND(Raw!AS83&gt;0,ISBLANK(Raw!BA83)=FALSE),"",1)))</f>
        <v/>
      </c>
      <c r="H83" s="19" t="str">
        <f>IF(A83=0,"",IF(COUNTA(Raw!BA83:BH83)=0,"",IF(AND(Raw!BA83=0,COUNTA(Raw!BB83:BH83)=0),"",IF(AND(Raw!BA83&gt;0,COUNTA(Raw!BB83:BH83)&gt;0),"",1))))</f>
        <v/>
      </c>
      <c r="I83" s="19" t="str">
        <f>IF(A83=0,"",IF(AND(ISBLANK(Raw!BI83),ISBLANK(Raw!BJ83)),"",IF(AND(Raw!BI83=1,ISBLANK(Raw!BJ83)=FALSE),"",IF(AND(Raw!BI83=2,ISBLANK(Raw!BJ83)),"",1))))</f>
        <v/>
      </c>
      <c r="J83" s="19" t="str">
        <f>IF(A83=0,"",IF(AND(ISBLANK(Raw!AT83),COUNTBLANK(Raw!BK83:BQ83)),"",IF(AND(Raw!AT83&gt;0,COUNTA(Raw!BK83:BQ83)&gt;0),"",IF(AND(Raw!AT83=0,COUNTA(Raw!BK83:BQ83)=0),"",1))))</f>
        <v/>
      </c>
      <c r="K83" s="19" t="str">
        <f>IF(A83=0,"",IF(AND(ISBLANK(Raw!AS83),COUNTA(Raw!BR83:BX83)=0),"",IF(AND(Raw!AS83&gt;0,COUNTA(Raw!BR83:BX83)&gt;0),"",IF(AND(Raw!AS83=0,COUNTA(Raw!BR83:BX83)=0),"",1))))</f>
        <v/>
      </c>
      <c r="L83" s="19" t="str">
        <f>IF(A83=0,"",IF(AND(COUNTA(Raw!BK83:BX83)=0,COUNTA(Raw!BY83:CH83)=0),"",IF(AND(COUNTIF(Raw!BK83:BX83,1)&gt;0,COUNTA(Raw!BY83:CH83)&gt;0),"",IF(AND(COUNTIF(Raw!BK83:BX83,1)=0,COUNTA(Raw!BY83:CH83)=0),"",1))))</f>
        <v/>
      </c>
      <c r="M83" s="19" t="str">
        <f>IF(A83=0,"",IF(AND(COUNTA(Raw!BK83:BX83)=0,COUNTA(Raw!CI83:CR83)),"",IF(AND(COUNTIF(Raw!BK83:BX83,3)&gt;0,COUNTA(Raw!CI83:CR83)&gt;0),"",IF(AND(COUNTIF(Raw!BK83:BX83,3)=0,COUNTA(Raw!CI83:CR83)=0),"",1))))</f>
        <v/>
      </c>
      <c r="N83" s="19" t="str">
        <f>IF(A83=0,"",IF(COUNTA(Raw!CS83:DF83)=0,"",IF(AND(COUNTIF(Raw!CS83:CV83,1)=1,COUNTA(Raw!CW83:DA83)&gt;0,COUNTA(Raw!DB83:DF83)=0),"",IF(AND(COUNTIF(Raw!CS83:CV83,2)=1,COUNTA(Raw!CW83:DA83)=0,COUNTA(Raw!DB83:DF83)&gt;0),"",IF(AND(COUNTA(Raw!CS83:CV83)&gt;0,COUNTA(Raw!CW83:DF83)=0),"",1)))))</f>
        <v/>
      </c>
      <c r="O83" s="19" t="str">
        <f>IF(A83=0,"",IF(COUNTA(Raw!DG83:DP83)=0,"",IF(AND(COUNTIF(Raw!BK83:BQ83,1)&gt;0,OR(COUNTIF(Raw!DG83:DP83,1)=1,COUNTIF(Raw!DG83:DP83,2)=1,COUNTIF(Raw!DG83:DP83,3)=1)),"",IF(AND(COUNTIF(Raw!BK83:BQ83,1)=0,AND(COUNTIF(Raw!DG83:DP83,1)=0,COUNTIF(Raw!DG83:DP83,2)=0,COUNTIF(Raw!DG83:DP83,3)=0)),"",1))))</f>
        <v/>
      </c>
      <c r="P83" s="19" t="str">
        <f>IF(A83=0,"",IF(COUNTA(Raw!DG83:DR83)=0,"",IF(AND(COUNTIF(Raw!DG83:DP83,4)=1,ISBLANK(Raw!DQ83)=FALSE,ISBLANK(Raw!DR83)),"",IF(AND(COUNTIF(Raw!DG83:DP83,7)=1,ISBLANK(Raw!DQ83),ISBLANK(Raw!DR83)=FALSE),"",IF(AND(COUNTA(Raw!DG83:DP83)&gt;0,COUNTIF(Raw!DG83:DP83,4)=0,COUNTIF(Raw!DG83:DP83,7)=0,COUNTA(Raw!DQ83:DR83)=0),"",1)))))</f>
        <v/>
      </c>
      <c r="Q83" s="19" t="str">
        <f>IF(A83=0,"",IF(AND(COUNTA(Raw!DS83:DU83)=0,COUNTA(Raw!BK83:BQ83)=0),"",IF(AND(COUNTIF(Raw!BK83:BQ83,1)&gt;0,COUNTA(Raw!DS83:DU83)&gt;0),"",IF(AND(COUNTIF(Raw!BK83:BQ83,1)=0,COUNTA(Raw!DS83:DU83)=0),"",1))))</f>
        <v/>
      </c>
      <c r="R83" s="19" t="str">
        <f>IF(A83=0,"",IF(AND(ISBLANK(Raw!AT83),ISBLANK(Raw!EJ83)),"",IF(AND(Raw!AT83&gt;0,ISBLANK(Raw!EJ83)=FALSE,Raw!EJ83&gt;=0,Raw!EJ83&lt;=7),"",IF(AND(Raw!AT83=0,ISBLANK(Raw!EJ83)),"",1))))</f>
        <v/>
      </c>
      <c r="S83" t="str">
        <f>IF(A83=0,"",IF(AND(ISBLANK(Raw!AS83),ISBLANK(Raw!EK83)),"",IF(AND(Raw!AS83&gt;0,ISBLANK(Raw!EK83)=FALSE),"",IF(AND(Raw!AS83=0,ISBLANK(Raw!EK83)),"",1))))</f>
        <v/>
      </c>
      <c r="T83" s="19" t="str">
        <f>IF(A83=0,"",IF(AND(ISBLANK(Raw!AT83),COUNTA(Raw!EL83:EQ83)=0),"",IF(AND(Raw!AT83&gt;0,COUNTA(Raw!EL83:EQ83)&gt;0),"",IF(AND(Raw!AT83=0,COUNTA(Raw!EL83:EQ83)=0),"",1))))</f>
        <v/>
      </c>
      <c r="U83" t="str">
        <f>IF(A83=0,"",IF(AND(ISBLANK(Raw!AT83),COUNTA(Raw!ER83:EU83)=0),"",IF(AND(Raw!AT83&gt;0,COUNTA(Raw!ER83:EU83)&gt;0),"",IF(AND(Raw!AT83=0,COUNTA(Raw!ER83:EU83)=0),"",1))))</f>
        <v/>
      </c>
      <c r="V83" t="str">
        <f>IF(A83=0,"",IF(AND(ISBLANK(Raw!AS83),COUNTA(Raw!EV83:FA83)=0),"",IF(AND(Raw!AS83&gt;0,COUNTA(Raw!EV83:FA83)&gt;0),"",IF(AND(Raw!AS83=0,COUNTA(Raw!EV83:FA83)=0),"",1))))</f>
        <v/>
      </c>
      <c r="W83" t="str">
        <f>IF(A83=0,"",IF(AND(ISBLANK(Raw!AS83),COUNTA(Raw!FB83:FE83)=0),"",IF(AND(Raw!AS83&gt;0,COUNTA(Raw!FB83:FE83)&gt;0),"",IF(AND(Raw!AS83=0,COUNTA(Raw!FB83:FE83)=0),"",1))))</f>
        <v/>
      </c>
      <c r="X83" t="str">
        <f>IF(A83=0,"",IF(AND(ISBLANK(Raw!AT83),COUNTA(Raw!FF83:FI83)=0),"",IF(AND(Raw!AT83&gt;0,COUNTA(Raw!FF83:FI83)&gt;0),"",IF(AND(Raw!AT83=0,COUNTA(Raw!FF83:FI83)=0),"",1))))</f>
        <v/>
      </c>
      <c r="Y83" t="str">
        <f>IF(A83=0,"",IF(AND(ISBLANK(Raw!AS83),COUNTA(Raw!FJ83:FM83)=0),"",IF(AND(Raw!AS83&gt;0,COUNTA(Raw!FJ83:FM83)&gt;0),"",IF(AND(Raw!AS83=0,COUNTA(Raw!FJ83:FM83)=0),"",1))))</f>
        <v/>
      </c>
      <c r="Z83" t="str">
        <f>IF(A83=0,"",IF(AND(COUNTA(Raw!FN83:FT83)=0,ISBLANK(Raw!FU83)),"",IF(AND(COUNTIF(Raw!FN83:FT83,1)&gt;0,ISBLANK(Raw!FU83)=FALSE),"",IF(AND(COUNTIF(Raw!FN83:FT83,1)=0,ISBLANK(Raw!FU83)),"",1))))</f>
        <v/>
      </c>
      <c r="AA83" s="19" t="str">
        <f>IF(A83=0,"",IF(AND(ISBLANK(Raw!BI83),COUNTA(Raw!FV83:GH83)=0),"",IF(AND(Raw!BI83&lt;&gt;1,COUNTIF(Raw!FV83:GH83,6)=0),"",IF(Raw!BI83=1,"",1))))</f>
        <v/>
      </c>
      <c r="AB83" t="str">
        <f>IF(A83=0,"",IF(AND(ISBLANK(Raw!GI83),COUNTA(Raw!GJ83:GQ83)=0),"",IF(AND(Raw!GI83=1,COUNTA(Raw!GJ83:GQ83)&gt;0),"",IF(AND(Raw!GI83=2,COUNTA(Raw!GJ83:GQ83)=0),"",1))))</f>
        <v/>
      </c>
      <c r="AC83" s="19" t="str">
        <f>IF(A83=0,"",IF(AND(COUNTA(Raw!GY83:HF83)=0,ISBLANK(Raw!HG83)),"",IF(AND(OR(COUNTIF(Raw!GY83:HE83,1)&gt;0,COUNTIF(Raw!GY83:HE83,2)&gt;0),ISBLANK(Raw!HG83)=FALSE),"",IF(AND(COUNTA(Raw!GY83:HF83)&gt;0,ISBLANK(Raw!HG83),COUNTIF(Raw!GY83:HE83,1)=0,COUNTIF(Raw!GY83:HE83,2)=0),"",1))))</f>
        <v/>
      </c>
      <c r="AD83" s="19" t="str">
        <f>IF(A83=0,"",IF(COUNTA(Raw!HU83:IB83)=0,"",IF(AND(Raw!AK83&lt;&gt;2,COUNTIF(Raw!HU83:IA83,2)=0,COUNTIF(Raw!HU83:IA83,3)=0),"",IF(Raw!AK83=2,"",1))))</f>
        <v/>
      </c>
      <c r="AE83" s="19" t="str">
        <f>IF(A83=0,"",IF(AND(Raw!AK83=2,ISBLANK(Raw!IC83)=FALSE),"",IF(AND(Raw!AK83&lt;&gt;2,ISBLANK(Raw!IC83)),"",1)))</f>
        <v/>
      </c>
      <c r="AF83" s="19" t="str">
        <f>IF(A83=0,"",IF(COUNTA(Raw!ID83:IF83)=0,"",IF(AND(MATCH(2023-Raw!ID83,Code!$A$3:$A$12,1)=Raw!IF83,2023-Raw!ID83=Raw!IE83),"",1)))</f>
        <v/>
      </c>
      <c r="AG83" s="19" t="str">
        <f>IF(A83=0,"",IF(COUNTA(Raw!IG83:II83)=0,"",IF(AND(Raw!IG83=4,ISBLANK(Raw!II83)=FALSE),"",IF(AND(Raw!IG83&lt;&gt;4,ISBLANK(Raw!II83)),"",1))))</f>
        <v/>
      </c>
      <c r="AH83" s="19" t="str">
        <f>IF(A83=0,"",IF(COUNTA(Raw!IJ83:IM83)=0,"",IF(AND(Raw!IJ83=1,ISBLANK(Raw!IK83)=FALSE),"",IF(AND(Raw!IJ83=2,COUNTA(Raw!IK83:IM83)&gt;0),"",1))))</f>
        <v/>
      </c>
      <c r="AI83" s="19" t="str">
        <f>IF(A83=0,"",IF(COUNTA(Raw!IK83:IM83)=0,"",IF(AND(Raw!IK83=1,ISBLANK(Raw!IL83)=FALSE),"",IF(AND(Raw!IK83=2,COUNTA(Raw!IL83:IM83)=0),"",1))))</f>
        <v/>
      </c>
      <c r="AJ83" s="19" t="str">
        <f>IF(A83=0,"",IF(COUNTA(Raw!JD83:JJ83)=0,"",IF(AND(Raw!JD83&gt;600,COUNTA(Raw!JE83:JI83)&gt;0),"",IF(AND(Raw!JD83&lt;=600,COUNTA(Raw!JE83:JJ83)=0),"",1))))</f>
        <v/>
      </c>
      <c r="AK83" s="19" t="str">
        <f>IF(A83=0,"",IF(COUNTA(Raw!JK83:KA83)=0,"",IF(AND(Raw!JK83=1,COUNTA(Raw!JM83:JV83)&gt;0),"",IF(AND(Raw!JK83=3,COUNTA(Raw!JM83:JV83)&gt;0,COUNTA(Raw!JW83:KA83)=0),"",IF(AND(ISBLANK(Raw!JK83)=FALSE,Raw!JK83&lt;&gt;1,Raw!JK83&lt;&gt;3,COUNTA(Raw!JM83:KA83)=0),"",1)))))</f>
        <v/>
      </c>
      <c r="AL83" s="19" t="str">
        <f>IF(A83=0,"",IF(COUNTA(Raw!JW83:KA83)=0,"",IF(AND(COUNTIF(Raw!JW83:JZ83,4)=0,COUNTA(Raw!JW83:JZ83)&gt;0,ISBLANK(Raw!KA83)=FALSE),"",IF(AND(COUNTIF(Raw!JW83:KA83,4)&gt;0,ISBLANK(Raw!KA83)),"",1))))</f>
        <v/>
      </c>
      <c r="AM83" s="19" t="str">
        <f>IF(A83=0,"",IF(COUNTA(Raw!KT83:KU83)=0,"",IF(AND(Raw!KT83=1,ISBLANK(Raw!KU83)=FALSE),"",IF(AND(Raw!KT83=2,ISBLANK(Raw!KU83)),"",1))))</f>
        <v/>
      </c>
      <c r="AN83" s="19" t="str">
        <f>IF(A83=0,"",IF(COUNTA(Raw!KX83:LF83)=0,"",IF(AND(COUNTIF(Raw!KX83:LB83,5)=1,COUNTA(Raw!KX83:LB83)=1,COUNTA(Raw!LC83:LF83)=0),"",IF(AND(COUNTIF(Raw!KX83:LB83,5)=0,COUNTA(Raw!KX83:LB83)&gt;0,COUNTA(Raw!LC83:LF83)&gt;0),"",1))))</f>
        <v/>
      </c>
      <c r="AO83" s="19" t="str">
        <f>IF(A83=0,"",IF(COUNTA(Raw!LM83:LU83)=0,"",IF(AND(Raw!LM83=1,ISBLANK(Raw!LN83)=FALSE,COUNTA(Raw!LO83:LU83)&gt;0),"",IF(AND(Raw!LM83=2,COUNTA(Raw!LN83:LU83)=0),"",1))))</f>
        <v/>
      </c>
      <c r="AP83" s="19" t="str">
        <f>IF(A83=0,"",IF(COUNTA(Raw!MY83:OG83)=0,"",IF(AND(Raw!MY83=2,COUNTA(Raw!MZ83:OG83)=0),"",IF(AND(Raw!MY83=1,COUNTA(Raw!MZ83:OG83)&gt;0),"",1))))</f>
        <v/>
      </c>
      <c r="AQ83" s="19" t="str">
        <f>IF(A83=0,"",IF(COUNTA(Raw!NC83:NW83)=0,"",IF(AND(COUNTIF(Raw!NC83:NG83,3)&gt;0,COUNTA(Raw!NH83:NQ83)&gt;0),"",IF(AND(COUNTA(Raw!NC83:NG83)&gt;0,COUNTIF(Raw!NC83:NG83,3)=0,COUNTA(Raw!NH83:NW83)=0),"",1))))</f>
        <v/>
      </c>
      <c r="AR83" s="19" t="str">
        <f>IF(A83=0,"",IF(COUNTA(Raw!NH83:NW83)=0,"",IF(AND(COUNTIF(Raw!NH83:NQ83,10)&gt;0,COUNTA(Raw!NR83:NW83)&gt;0),"",IF(AND(COUNTA(Raw!NH83:NQ83)&gt;0,COUNTIF(Raw!NH83:NQ83,10)=0,COUNTA(Raw!NR83:NY83)=0),"",1))))</f>
        <v/>
      </c>
      <c r="AS83" s="19" t="str">
        <f>IF(A83=0,"",IF(COUNTA(Raw!NY83:OG83)=0,"",IF(AND(Raw!NY83=1,COUNTA(Raw!NZ83:OG83)&gt;0),"",IF(AND(Raw!NY83=2,COUNTA(Raw!NZ83:OG83)=0),"",1))))</f>
        <v/>
      </c>
      <c r="AT83" s="19" t="str">
        <f>IF(A83=0,"",IF(COUNTA(Raw!OH83:OY83)=0,"",IF(AND(Raw!OH83=1,COUNTA(Raw!OI83:OY83)&gt;0),"",IF(AND(Raw!OH83=2,COUNTA(Raw!OI83:OY83)=0),"",1))))</f>
        <v/>
      </c>
      <c r="AU83" s="19" t="str">
        <f>IF(A83=0,"",IF(COUNTA(Raw!PR83:QB83)=0,"",
IF(AND(OR(AND(COUNTIF(Raw!PR83:QB83,1)=1,COUNTA(Raw!QI83:QY83)&gt;0),AND(COUNTIF(Raw!PR83:QB83,1)=0,COUNTA(Raw!QI83:QY83)=0)),OR(AND(COUNTIF(Raw!PR83:QB83,2)=1,COUNTA(Raw!QZ83:RP83)&gt;0),AND(COUNTIF(Raw!PR83:QB83,2)=0,COUNTA(Raw!QZ83:RP83)=0)),OR(AND(COUNTIF(Raw!PR83:QB83,3)=1,COUNTA(Raw!RQ83:SG83)&gt;0),AND(COUNTIF(Raw!PR83:QB83,3)=0,COUNTA(Raw!RQ83:SG83)=0)),OR(AND(COUNTIF(Raw!PR83:QB83,4)=1,COUNTA(Raw!SH83:ST83)&gt;0),AND(COUNTIF(Raw!PR83:QB83,4)=0,COUNTA(Raw!SH83:ST83)=0)),OR(AND(COUNTIF(Raw!PR83:QB83,5)=1,COUNTA(Raw!SU83:TG83)&gt;0),AND(COUNTIF(Raw!PR83:QB83,5)=0,COUNTA(Raw!SU83:TG83)=0)),OR(AND(COUNTIF(Raw!PR83:QB83,6)=1,COUNTA(Raw!TH83:TT83)&gt;0),AND(COUNTIF(Raw!PR83:QB83,6)=0,COUNTA(Raw!TH83:TT83)=0)),OR(AND(COUNTIF(Raw!PR83:QB83,7)=1,COUNTA(Raw!TU83:UI83)&gt;0),AND(COUNTIF(Raw!PR83:QB83,7)=0,COUNTA(Raw!TU83:UI83)=0)),OR(AND(COUNTIF(Raw!PR83:QB83,8)=1,COUNTA(Raw!UJ83:UV83)&gt;0),AND(COUNTIF(Raw!PR83:QB83,8)=0,COUNTA(Raw!UJ83:UV83)=0)),OR(AND(COUNTIF(Raw!PR83:QB83,9)=1,COUNTA(Raw!UW83:VG83)&gt;0),AND(COUNTIF(Raw!PR83:QB83,9)=0,COUNTA(Raw!UW83:VG83)=0)),OR(AND(COUNTIF(Raw!PR83:QB83,10)=1,COUNTA(Raw!VH83:VP83)&gt;0),AND(COUNTIF(Raw!PR83:QB83,10)=0,COUNTA(Raw!VH83:VP83)=0)),OR(AND(COUNTIF(Raw!PR83:QB83,11)=1,COUNTA(Raw!VQ83:WK83)&gt;0),AND(COUNTIF(Raw!PR83:QB83,11)=0,COUNTA(Raw!VQ83:WK83)=0))),"",1)))</f>
        <v/>
      </c>
      <c r="AV83" s="19" t="str">
        <f>IF(A83=0,"",IF(COUNTA(Raw!QI83:QY83)=0,"",IF(AND(OR(AND(Raw!QI83=4,COUNTIF(Raw!QR83:QY83,1)=0),Raw!QI83&lt;&gt;4),OR(AND(Raw!QJ83=4,COUNTIF(Raw!QR83:QY83,2)=0),Raw!QJ83&lt;&gt;4),OR(AND(Raw!QK83=4,COUNTIF(Raw!QR83:QY83,3)=0),Raw!QK83&lt;&gt;4),OR(AND(Raw!QL83=4,COUNTIF(Raw!QR83:QY83,4)=0),Raw!QL83&lt;&gt;4),OR(AND(Raw!QM83=4,COUNTIF(Raw!QR83:QY83,5)=0),Raw!QM83&lt;&gt;4),OR(AND(Raw!QN83=4,COUNTIF(Raw!QR83:QY83,6)=0),Raw!QN83&lt;&gt;4),OR(AND(Raw!QO83=4,COUNTIF(Raw!QR83:QY83,7)=0),Raw!QO83&lt;&gt;4),OR(AND(Raw!QP83=4,COUNTIF(Raw!QR83:QY83,8)=0),Raw!QP83&lt;&gt;4)),"",1)))</f>
        <v/>
      </c>
      <c r="AW83" t="str">
        <f>IF(A83=0,"",IF(COUNTA(Raw!QZ83:RP83)=0,"",IF(AND(OR(AND(Raw!QZ83=4,COUNTIF(Raw!RI83:RP83,1)=0),Raw!QZ83&lt;&gt;4),OR(AND(Raw!RA83=4,COUNTIF(Raw!RI83:RP83,2)=0),Raw!RA83&lt;&gt;4),OR(AND(Raw!RB83=4,COUNTIF(Raw!RI83:RP83,3)=0),Raw!RB83&lt;&gt;4),OR(AND(Raw!RC83=4,COUNTIF(Raw!RI83:RP83,4)=0),Raw!RC83&lt;&gt;4),OR(AND(Raw!RD83=4,COUNTIF(Raw!RI83:RP83,5)=0),Raw!RD83&lt;&gt;4),OR(AND(Raw!RE83=4,COUNTIF(Raw!RI83:RP83,6)=0),Raw!RE83&lt;&gt;4),OR(AND(Raw!RF83=4,COUNTIF(Raw!RI83:RP83,7)=0),Raw!RF83&lt;&gt;4),OR(AND(Raw!RG83=4,COUNTIF(Raw!RI83:RP83,8)=0),Raw!RG83&lt;&gt;4)),"",1)))</f>
        <v/>
      </c>
      <c r="AX83" t="str">
        <f>IF(A83=0,"",IF(COUNTA(Raw!RQ83:SG83)=0,"",IF(AND(OR(AND(Raw!RQ83=4,COUNTIF(Raw!RZ83:SG83,1)=0),Raw!RQ83&lt;&gt;4),OR(AND(Raw!RR83=4,COUNTIF(Raw!RZ83:SG83,2)=0),Raw!RR83&lt;&gt;4),OR(AND(Raw!RS83=4,COUNTIF(Raw!RZ83:SG83,3)=0),Raw!RS83&lt;&gt;4),OR(AND(Raw!RT83=4,COUNTIF(Raw!RZ83:SG83,4)=0),Raw!RT83&lt;&gt;4),OR(AND(Raw!RU83=4,COUNTIF(Raw!RZ83:SG83,5)=0),Raw!RU83&lt;&gt;4),OR(AND(Raw!RV83=4,COUNTIF(Raw!RZ83:SG83,6)=0),Raw!RV83&lt;&gt;4),OR(AND(Raw!RW83=4,COUNTIF(Raw!RZ83:SG83,7)=0),Raw!RW83&lt;&gt;4),OR(AND(Raw!RX83=4,COUNTIF(Raw!RZ83:SG83,8)=0),Raw!RX83&lt;&gt;4)),"",1)))</f>
        <v/>
      </c>
      <c r="AY83" t="str">
        <f>IF(A83=0,"",IF(COUNTA(Raw!SH83:ST83)=0,"",IF(AND(OR(AND(Raw!SH83=4,COUNTIF(Raw!SO83:ST83,1)=0),Raw!SH83&lt;&gt;4),OR(AND(Raw!SI83=4,COUNTIF(Raw!SO83:ST83,2)=0),Raw!SI83&lt;&gt;4),OR(AND(Raw!SJ83=4,COUNTIF(Raw!SO83:ST83,3)=0),Raw!SJ83&lt;&gt;4),OR(AND(Raw!SK83=4,COUNTIF(Raw!SO83:ST83,4)=0),Raw!SK83&lt;&gt;4),OR(AND(Raw!SL83=4,COUNTIF(Raw!SO83:ST83,5)=0),Raw!SL83&lt;&gt;4),OR(AND(Raw!SM83=4,COUNTIF(Raw!SO83:ST83,6)=0),Raw!SM83&lt;&gt;4)),"",1)))</f>
        <v/>
      </c>
      <c r="AZ83" t="str">
        <f>IF(A83=0,"",IF(COUNTA(Raw!SU83:TG83)=0,"",IF(AND(OR(AND(Raw!SU83=4,COUNTIF(Raw!TB83:TG83,1)=0),Raw!SU83&lt;&gt;4),OR(AND(Raw!SV83=4,COUNTIF(Raw!TB83:TG83,2)=0),Raw!SV83&lt;&gt;4),OR(AND(Raw!SW83=4,COUNTIF(Raw!TB83:TG83,3)=0),Raw!SW83&lt;&gt;4),OR(AND(Raw!SX83=4,COUNTIF(Raw!TB83:TG83,4)=0),Raw!SX83&lt;&gt;4),OR(AND(Raw!SY83=4,COUNTIF(Raw!TB83:TG83,5)=0),Raw!SY83&lt;&gt;4),OR(AND(Raw!SZ83=4,COUNTIF(Raw!TB83:TG83,6)=0),Raw!SZ83&lt;&gt;4)),"",1)))</f>
        <v/>
      </c>
      <c r="BA83" t="str">
        <f>IF(A83=0,"",IF(COUNTA(Raw!TH83:TT83)=0,"",IF(AND(OR(AND(Raw!TH83=4,COUNTIF(Raw!TO83:TT83,1)=0),Raw!TH83&lt;&gt;4),OR(AND(Raw!TI83=4,COUNTIF(Raw!TO83:TT83,2)=0),Raw!TI83&lt;&gt;4),OR(AND(Raw!TJ83=4,COUNTIF(Raw!TO83:TT83,3)=0),Raw!TJ83&lt;&gt;4),OR(AND(Raw!TK83=4,COUNTIF(Raw!TO83:TT83,4)=0),Raw!TK83&lt;&gt;4),OR(AND(Raw!TL83=4,COUNTIF(Raw!TO83:TT83,5)=0),Raw!TL83&lt;&gt;4),OR(AND(Raw!TM83=4,COUNTIF(Raw!TO83:TT83,6)=0),Raw!TM83&lt;&gt;4)),"",1)))</f>
        <v/>
      </c>
      <c r="BB83" t="str">
        <f>IF(A83=0,"",IF(COUNTA(Raw!TU83:UI83)=0,"",IF(AND(OR(AND(Raw!TU83=4,COUNTIF(Raw!UC83:UI83,1)=0),Raw!TU83&lt;&gt;4),OR(AND(Raw!TV83=4,COUNTIF(Raw!UC83:UI83,2)=0),Raw!TV83&lt;&gt;4),OR(AND(Raw!TW83=4,COUNTIF(Raw!UC83:UI83,3)=0),Raw!TW83&lt;&gt;4),OR(AND(Raw!TX83=4,COUNTIF(Raw!UC83:UI83,4)=0),Raw!TX83&lt;&gt;4),OR(AND(Raw!TY83=4,COUNTIF(Raw!UC83:UI83,5)=0),Raw!TY83&lt;&gt;4),OR(AND(Raw!TZ83=4,COUNTIF(Raw!UC83:UI83,6)=0),Raw!TZ83&lt;&gt;4),OR(AND(Raw!UA83=4,COUNTIF(Raw!UC83:UI83,7)=0),Raw!UA83&lt;&gt;4)),"",1)))</f>
        <v/>
      </c>
      <c r="BC83" t="str">
        <f>IF(A83=0,"",IF(COUNTA(Raw!UJ83:UV83)=0,"",IF(AND(OR(AND(Raw!UJ83=4,COUNTIF(Raw!UQ83:UV83,1)=0),Raw!UJ83&lt;&gt;4),OR(AND(Raw!UK83=4,COUNTIF(Raw!UQ83:UV83,2)=0),Raw!UK83&lt;&gt;4),OR(AND(Raw!UL83=4,COUNTIF(Raw!UQ83:UV83,3)=0),Raw!UL83&lt;&gt;4),OR(AND(Raw!UM83=4,COUNTIF(Raw!UQ83:UV83,4)=0),Raw!UM83&lt;&gt;4),OR(AND(Raw!UN83=4,COUNTIF(Raw!UQ83:UV83,5)=0),Raw!UN83&lt;&gt;4),OR(AND(Raw!UO83=4,COUNTIF(Raw!UQ83:UV83,6)=0),Raw!UO83&lt;&gt;4)),"",1)))</f>
        <v/>
      </c>
      <c r="BD83" t="str">
        <f>IF(A83=0,"",IF(COUNTA(Raw!UW83:VG83)=0,"",IF(AND(OR(AND(Raw!UW83=4,COUNTIF(Raw!VC83:VG83,1)=0),Raw!UW83&lt;&gt;4),OR(AND(Raw!UX83=4,COUNTIF(Raw!VC83:VG83,2)=0),Raw!UX83&lt;&gt;4),OR(AND(Raw!UY83=4,COUNTIF(Raw!VC83:VG83,3)=0),Raw!UY83&lt;&gt;4),OR(AND(Raw!UZ83=4,COUNTIF(Raw!VC83:VG83,4)=0),Raw!UZ83&lt;&gt;4),OR(AND(Raw!VA83=4,COUNTIF(Raw!VC83:VG83,5)=0),Raw!VA83&lt;&gt;4)),"",1)))</f>
        <v/>
      </c>
      <c r="BE83" t="str">
        <f>IF(A83=0,"",IF(COUNTA(Raw!VH83:VP83)=0,"",
IF(AND(
OR(AND(Raw!VH83=4,COUNTIF(Raw!VM83:VP83,1)=0),Raw!VH83&lt;&gt;4),
OR(AND(Raw!VI83=4,COUNTIF(Raw!VM83:VP83,2)=0),Raw!VI83&lt;&gt;4),
OR(AND(Raw!VJ83=4,COUNTIF(Raw!VM83:VP83,3)=0),Raw!VJ83&lt;&gt;4),
OR(AND(Raw!VK83=4,COUNTIF(Raw!VM83:VP83,4)=0),Raw!VK83&lt;&gt;4)
),"",1)))</f>
        <v/>
      </c>
      <c r="BF83" t="str">
        <f>IF(A83=0,"",IF(COUNTA(Raw!VQ83:WK83)=0,"",
IF(AND(
OR(AND(Raw!VQ83=4,COUNTIF(Raw!WB83:WK83,1)=0),Raw!VQ83&lt;&gt;4),
OR(AND(Raw!VR83=4,COUNTIF(Raw!WB83:WK83,2)=0),Raw!VR83&lt;&gt;4),
OR(AND(Raw!VS83=4,COUNTIF(Raw!WB83:WK83,3)=0),Raw!VS83&lt;&gt;4),
OR(AND(Raw!VT83=4,COUNTIF(Raw!WB83:WK83,4)=0),Raw!VT83&lt;&gt;4),
OR(AND(Raw!VU83=4,COUNTIF(Raw!WB83:WK83,5)=0),Raw!VU83&lt;&gt;4),
OR(AND(Raw!VV83=4,COUNTIF(Raw!WB83:WK83,6)=0),Raw!VV83&lt;&gt;4),
OR(AND(Raw!VW83=4,COUNTIF(Raw!WB83:WK83,7)=0),Raw!VW83&lt;&gt;4),
OR(AND(Raw!VX83=4,COUNTIF(Raw!WB83:WK83,8)=0),Raw!VX83&lt;&gt;4),
OR(AND(Raw!VY83=4,COUNTIF(Raw!WB83:WK83,9)=0),Raw!VX83&lt;&gt;4),
OR(AND(Raw!VZ83=4,COUNTIF(Raw!WB83:WK83,10)=0),Raw!VZ83&lt;&gt;4)
),"",1)))</f>
        <v/>
      </c>
      <c r="BG83" t="str">
        <f>IF(A83=0,"",IF(COUNTA(Raw!WL83:XB83)=0,"",
IF(AND(
OR(AND(Raw!WL83=4,COUNTIF(Raw!WU83:XB83,1)=0),Raw!WL83&lt;&gt;4),
OR(AND(Raw!WM83=4,COUNTIF(Raw!WU83:XB83,2)=0),Raw!WM83&lt;&gt;4),
OR(AND(Raw!WN83=4,COUNTIF(Raw!WU83:XB83,3)=0),Raw!WN83&lt;&gt;4),
OR(AND(Raw!WO83=4,COUNTIF(Raw!WU83:XB83,4)=0),Raw!WO83&lt;&gt;4),
OR(AND(Raw!WP83=4,COUNTIF(Raw!WU83:XB83,5)=0),Raw!WP83&lt;&gt;4),
OR(AND(Raw!WQ83=4,COUNTIF(Raw!WU83:XB83,6)=0),Raw!WQ83&lt;&gt;4),
OR(AND(Raw!WR83=4,COUNTIF(Raw!WU83:XB83,7)=0),Raw!WR83&lt;&gt;4),
OR(AND(Raw!WS83=4,COUNTIF(Raw!WU83:XB83,8)=0),Raw!WS83&lt;&gt;4)
),"",1)))</f>
        <v/>
      </c>
      <c r="BH83" t="str">
        <f>IF(A83=0,"",IF(COUNTA(Raw!XC83:XK83)=0,"",
IF(AND(
OR(AND(Raw!XC83=4,COUNTIF(Raw!XH83:XK83,1)=0),Raw!XC83&lt;&gt;4),
OR(AND(Raw!XD83=4,COUNTIF(Raw!XH83:XK83,2)=0),Raw!XD83&lt;&gt;4),
OR(AND(Raw!XE83=4,COUNTIF(Raw!XH83:XK83,3)=0),Raw!XE83&lt;&gt;4),
OR(AND(Raw!XF83=4,COUNTIF(Raw!XH83:XK83,4)=0),Raw!XF83&lt;&gt;4)
),"",1)))</f>
        <v/>
      </c>
      <c r="BI83" t="str">
        <f>IF(A83=0,"",IF(COUNTA(Raw!XL83:XT83)=0,"",
IF(AND(
OR(AND(Raw!XL83=4,COUNTIF(Raw!XQ83:XT83,1)=0),Raw!XL83&lt;&gt;4),
OR(AND(Raw!XM83=4,COUNTIF(Raw!XQ83:XT83,2)=0),Raw!XM83&lt;&gt;4),
OR(AND(Raw!XN83=4,COUNTIF(Raw!XQ83:XT83,3)=0),Raw!XN83&lt;&gt;4),
OR(AND(Raw!XO83=4,COUNTIF(Raw!XQ83:XT83,4)=0),Raw!XO83&lt;&gt;4)
),"",1)))</f>
        <v/>
      </c>
      <c r="BJ83" t="str">
        <f>IF(A83=0,"",IF(COUNTA(Raw!XU83:YI83)=0,"",
IF(AND(
OR(AND(Raw!XU83=4,COUNTIF(Raw!YC83:YI83,1)=0),Raw!XU83&lt;&gt;4),
OR(AND(Raw!XV83=4,COUNTIF(Raw!YC83:YI83,2)=0),Raw!XV83&lt;&gt;4),
OR(AND(Raw!XW83=4,COUNTIF(Raw!YC83:YI83,3)=0),Raw!XW83&lt;&gt;4),
OR(AND(Raw!XX83=4,COUNTIF(Raw!YC83:YI83,4)=0),Raw!XX83&lt;&gt;4),
OR(AND(Raw!XY83=4,COUNTIF(Raw!YC83:YI83,5)=0),Raw!XY83&lt;&gt;4),
OR(AND(Raw!XZ83=4,COUNTIF(Raw!YC83:YI83,6)=0),Raw!XZ83&lt;&gt;4),
OR(AND(Raw!YA83=4,COUNTIF(Raw!YC83:YI83,7)=0),Raw!YA83&lt;&gt;4)
),"",1)))</f>
        <v/>
      </c>
      <c r="BK83" t="str">
        <f>IF(A83=0,"",IF(COUNTA(Raw!YJ83:YR83)=0,"",
IF(AND(
OR(AND(Raw!YJ83=4,COUNTIF(Raw!YO83:YR83,1)=0),Raw!YJ83&lt;&gt;4),
OR(AND(Raw!YK83=4,COUNTIF(Raw!YO83:YR83,2)=0),Raw!YK83&lt;&gt;4),
OR(AND(Raw!YL83=4,COUNTIF(Raw!YO83:YR83,3)=0),Raw!YL83&lt;&gt;4),
OR(AND(Raw!YM83=4,COUNTIF(Raw!YO83:YR83,4)=0),Raw!YM83&lt;&gt;4)
),"",1)))</f>
        <v/>
      </c>
      <c r="BL83" t="str">
        <f>IF(A83=0,"",IF(COUNTA(Raw!YS83:YU83)=0,"",IF(AND(Raw!YS83=4,ISBLANK(Raw!YU83)),"",IF(AND(Raw!YS83&lt;&gt;4,ISBLANK(Raw!YU83)=FALSE),"",1))))</f>
        <v/>
      </c>
    </row>
    <row r="84" spans="1:64">
      <c r="A84" s="20">
        <f>Raw!A84</f>
        <v>0</v>
      </c>
      <c r="B84" s="19" t="str">
        <f>IF(A84=0,"",IF(AND(Raw!AC84=1,COUNTA(Raw!AR84:IC84)&gt;0,COUNTA(Raw!ID84:YU84)=0),"",IF(AND(Raw!AC84=2,COUNTA(Raw!AR84:IC84)=0,COUNTA(Raw!ID84:MV84)&gt;0,COUNTA(Raw!MW84:YU84)=0),"",IF(AND(Raw!AC84=3,COUNTA(Raw!AP84:MV84)=0,COUNTA(Raw!MW84:YU84)&gt;0),"",1))))</f>
        <v/>
      </c>
      <c r="C84" s="19" t="str">
        <f>IF(A84=0,"",IF(AND(Raw!AK84=1,ISBLANK(Raw!AM84)=FALSE,ISBLANK(Raw!AO84)),"",IF(AND(Raw!AK84=2,ISBLANK(Raw!AM84),ISBLANK(Raw!AO84)=FALSE),"",1)))</f>
        <v/>
      </c>
      <c r="D84" s="19" t="str">
        <f>IF(A84=0,"",IF(COUNTA(Raw!AS84:AZ84)=0,"",IF(AND(Raw!AS84+Raw!AT84=100,Raw!AU84+Raw!AV84=100,Raw!AW84+Raw!AX84=100,Raw!AY84+Raw!AZ84=100),"",1)))</f>
        <v/>
      </c>
      <c r="E84" s="19" t="str">
        <f>IF(A84=0,"",IF(ISBLANK(Raw!AQ84),"",IF(Raw!AQ84=1,"",1)))</f>
        <v/>
      </c>
      <c r="F84" s="19" t="str">
        <f>IF(A84=0,"",IF(ISBLANK(Raw!AR84),"",IF(AND(Raw!AR84&gt;=0,Raw!AR84&lt;=100),"",1)))</f>
        <v/>
      </c>
      <c r="G84" s="19" t="str">
        <f>IF(A84=0,"",IF(AND(ISBLANK(Raw!BA84),ISBLANK(Raw!AS84)),"",IF(AND(Raw!AS84&gt;0,ISBLANK(Raw!BA84)=FALSE),"",1)))</f>
        <v/>
      </c>
      <c r="H84" s="19" t="str">
        <f>IF(A84=0,"",IF(COUNTA(Raw!BA84:BH84)=0,"",IF(AND(Raw!BA84=0,COUNTA(Raw!BB84:BH84)=0),"",IF(AND(Raw!BA84&gt;0,COUNTA(Raw!BB84:BH84)&gt;0),"",1))))</f>
        <v/>
      </c>
      <c r="I84" s="19" t="str">
        <f>IF(A84=0,"",IF(AND(ISBLANK(Raw!BI84),ISBLANK(Raw!BJ84)),"",IF(AND(Raw!BI84=1,ISBLANK(Raw!BJ84)=FALSE),"",IF(AND(Raw!BI84=2,ISBLANK(Raw!BJ84)),"",1))))</f>
        <v/>
      </c>
      <c r="J84" s="19" t="str">
        <f>IF(A84=0,"",IF(AND(ISBLANK(Raw!AT84),COUNTBLANK(Raw!BK84:BQ84)),"",IF(AND(Raw!AT84&gt;0,COUNTA(Raw!BK84:BQ84)&gt;0),"",IF(AND(Raw!AT84=0,COUNTA(Raw!BK84:BQ84)=0),"",1))))</f>
        <v/>
      </c>
      <c r="K84" s="19" t="str">
        <f>IF(A84=0,"",IF(AND(ISBLANK(Raw!AS84),COUNTA(Raw!BR84:BX84)=0),"",IF(AND(Raw!AS84&gt;0,COUNTA(Raw!BR84:BX84)&gt;0),"",IF(AND(Raw!AS84=0,COUNTA(Raw!BR84:BX84)=0),"",1))))</f>
        <v/>
      </c>
      <c r="L84" s="19" t="str">
        <f>IF(A84=0,"",IF(AND(COUNTA(Raw!BK84:BX84)=0,COUNTA(Raw!BY84:CH84)=0),"",IF(AND(COUNTIF(Raw!BK84:BX84,1)&gt;0,COUNTA(Raw!BY84:CH84)&gt;0),"",IF(AND(COUNTIF(Raw!BK84:BX84,1)=0,COUNTA(Raw!BY84:CH84)=0),"",1))))</f>
        <v/>
      </c>
      <c r="M84" s="19" t="str">
        <f>IF(A84=0,"",IF(AND(COUNTA(Raw!BK84:BX84)=0,COUNTA(Raw!CI84:CR84)),"",IF(AND(COUNTIF(Raw!BK84:BX84,3)&gt;0,COUNTA(Raw!CI84:CR84)&gt;0),"",IF(AND(COUNTIF(Raw!BK84:BX84,3)=0,COUNTA(Raw!CI84:CR84)=0),"",1))))</f>
        <v/>
      </c>
      <c r="N84" s="19" t="str">
        <f>IF(A84=0,"",IF(COUNTA(Raw!CS84:DF84)=0,"",IF(AND(COUNTIF(Raw!CS84:CV84,1)=1,COUNTA(Raw!CW84:DA84)&gt;0,COUNTA(Raw!DB84:DF84)=0),"",IF(AND(COUNTIF(Raw!CS84:CV84,2)=1,COUNTA(Raw!CW84:DA84)=0,COUNTA(Raw!DB84:DF84)&gt;0),"",IF(AND(COUNTA(Raw!CS84:CV84)&gt;0,COUNTA(Raw!CW84:DF84)=0),"",1)))))</f>
        <v/>
      </c>
      <c r="O84" s="19" t="str">
        <f>IF(A84=0,"",IF(COUNTA(Raw!DG84:DP84)=0,"",IF(AND(COUNTIF(Raw!BK84:BQ84,1)&gt;0,OR(COUNTIF(Raw!DG84:DP84,1)=1,COUNTIF(Raw!DG84:DP84,2)=1,COUNTIF(Raw!DG84:DP84,3)=1)),"",IF(AND(COUNTIF(Raw!BK84:BQ84,1)=0,AND(COUNTIF(Raw!DG84:DP84,1)=0,COUNTIF(Raw!DG84:DP84,2)=0,COUNTIF(Raw!DG84:DP84,3)=0)),"",1))))</f>
        <v/>
      </c>
      <c r="P84" s="19" t="str">
        <f>IF(A84=0,"",IF(COUNTA(Raw!DG84:DR84)=0,"",IF(AND(COUNTIF(Raw!DG84:DP84,4)=1,ISBLANK(Raw!DQ84)=FALSE,ISBLANK(Raw!DR84)),"",IF(AND(COUNTIF(Raw!DG84:DP84,7)=1,ISBLANK(Raw!DQ84),ISBLANK(Raw!DR84)=FALSE),"",IF(AND(COUNTA(Raw!DG84:DP84)&gt;0,COUNTIF(Raw!DG84:DP84,4)=0,COUNTIF(Raw!DG84:DP84,7)=0,COUNTA(Raw!DQ84:DR84)=0),"",1)))))</f>
        <v/>
      </c>
      <c r="Q84" s="19" t="str">
        <f>IF(A84=0,"",IF(AND(COUNTA(Raw!DS84:DU84)=0,COUNTA(Raw!BK84:BQ84)=0),"",IF(AND(COUNTIF(Raw!BK84:BQ84,1)&gt;0,COUNTA(Raw!DS84:DU84)&gt;0),"",IF(AND(COUNTIF(Raw!BK84:BQ84,1)=0,COUNTA(Raw!DS84:DU84)=0),"",1))))</f>
        <v/>
      </c>
      <c r="R84" s="19" t="str">
        <f>IF(A84=0,"",IF(AND(ISBLANK(Raw!AT84),ISBLANK(Raw!EJ84)),"",IF(AND(Raw!AT84&gt;0,ISBLANK(Raw!EJ84)=FALSE,Raw!EJ84&gt;=0,Raw!EJ84&lt;=7),"",IF(AND(Raw!AT84=0,ISBLANK(Raw!EJ84)),"",1))))</f>
        <v/>
      </c>
      <c r="S84" t="str">
        <f>IF(A84=0,"",IF(AND(ISBLANK(Raw!AS84),ISBLANK(Raw!EK84)),"",IF(AND(Raw!AS84&gt;0,ISBLANK(Raw!EK84)=FALSE),"",IF(AND(Raw!AS84=0,ISBLANK(Raw!EK84)),"",1))))</f>
        <v/>
      </c>
      <c r="T84" s="19" t="str">
        <f>IF(A84=0,"",IF(AND(ISBLANK(Raw!AT84),COUNTA(Raw!EL84:EQ84)=0),"",IF(AND(Raw!AT84&gt;0,COUNTA(Raw!EL84:EQ84)&gt;0),"",IF(AND(Raw!AT84=0,COUNTA(Raw!EL84:EQ84)=0),"",1))))</f>
        <v/>
      </c>
      <c r="U84" t="str">
        <f>IF(A84=0,"",IF(AND(ISBLANK(Raw!AT84),COUNTA(Raw!ER84:EU84)=0),"",IF(AND(Raw!AT84&gt;0,COUNTA(Raw!ER84:EU84)&gt;0),"",IF(AND(Raw!AT84=0,COUNTA(Raw!ER84:EU84)=0),"",1))))</f>
        <v/>
      </c>
      <c r="V84" t="str">
        <f>IF(A84=0,"",IF(AND(ISBLANK(Raw!AS84),COUNTA(Raw!EV84:FA84)=0),"",IF(AND(Raw!AS84&gt;0,COUNTA(Raw!EV84:FA84)&gt;0),"",IF(AND(Raw!AS84=0,COUNTA(Raw!EV84:FA84)=0),"",1))))</f>
        <v/>
      </c>
      <c r="W84" t="str">
        <f>IF(A84=0,"",IF(AND(ISBLANK(Raw!AS84),COUNTA(Raw!FB84:FE84)=0),"",IF(AND(Raw!AS84&gt;0,COUNTA(Raw!FB84:FE84)&gt;0),"",IF(AND(Raw!AS84=0,COUNTA(Raw!FB84:FE84)=0),"",1))))</f>
        <v/>
      </c>
      <c r="X84" t="str">
        <f>IF(A84=0,"",IF(AND(ISBLANK(Raw!AT84),COUNTA(Raw!FF84:FI84)=0),"",IF(AND(Raw!AT84&gt;0,COUNTA(Raw!FF84:FI84)&gt;0),"",IF(AND(Raw!AT84=0,COUNTA(Raw!FF84:FI84)=0),"",1))))</f>
        <v/>
      </c>
      <c r="Y84" t="str">
        <f>IF(A84=0,"",IF(AND(ISBLANK(Raw!AS84),COUNTA(Raw!FJ84:FM84)=0),"",IF(AND(Raw!AS84&gt;0,COUNTA(Raw!FJ84:FM84)&gt;0),"",IF(AND(Raw!AS84=0,COUNTA(Raw!FJ84:FM84)=0),"",1))))</f>
        <v/>
      </c>
      <c r="Z84" t="str">
        <f>IF(A84=0,"",IF(AND(COUNTA(Raw!FN84:FT84)=0,ISBLANK(Raw!FU84)),"",IF(AND(COUNTIF(Raw!FN84:FT84,1)&gt;0,ISBLANK(Raw!FU84)=FALSE),"",IF(AND(COUNTIF(Raw!FN84:FT84,1)=0,ISBLANK(Raw!FU84)),"",1))))</f>
        <v/>
      </c>
      <c r="AA84" s="19" t="str">
        <f>IF(A84=0,"",IF(AND(ISBLANK(Raw!BI84),COUNTA(Raw!FV84:GH84)=0),"",IF(AND(Raw!BI84&lt;&gt;1,COUNTIF(Raw!FV84:GH84,6)=0),"",IF(Raw!BI84=1,"",1))))</f>
        <v/>
      </c>
      <c r="AB84" t="str">
        <f>IF(A84=0,"",IF(AND(ISBLANK(Raw!GI84),COUNTA(Raw!GJ84:GQ84)=0),"",IF(AND(Raw!GI84=1,COUNTA(Raw!GJ84:GQ84)&gt;0),"",IF(AND(Raw!GI84=2,COUNTA(Raw!GJ84:GQ84)=0),"",1))))</f>
        <v/>
      </c>
      <c r="AC84" s="19" t="str">
        <f>IF(A84=0,"",IF(AND(COUNTA(Raw!GY84:HF84)=0,ISBLANK(Raw!HG84)),"",IF(AND(OR(COUNTIF(Raw!GY84:HE84,1)&gt;0,COUNTIF(Raw!GY84:HE84,2)&gt;0),ISBLANK(Raw!HG84)=FALSE),"",IF(AND(COUNTA(Raw!GY84:HF84)&gt;0,ISBLANK(Raw!HG84),COUNTIF(Raw!GY84:HE84,1)=0,COUNTIF(Raw!GY84:HE84,2)=0),"",1))))</f>
        <v/>
      </c>
      <c r="AD84" s="19" t="str">
        <f>IF(A84=0,"",IF(COUNTA(Raw!HU84:IB84)=0,"",IF(AND(Raw!AK84&lt;&gt;2,COUNTIF(Raw!HU84:IA84,2)=0,COUNTIF(Raw!HU84:IA84,3)=0),"",IF(Raw!AK84=2,"",1))))</f>
        <v/>
      </c>
      <c r="AE84" s="19" t="str">
        <f>IF(A84=0,"",IF(AND(Raw!AK84=2,ISBLANK(Raw!IC84)=FALSE),"",IF(AND(Raw!AK84&lt;&gt;2,ISBLANK(Raw!IC84)),"",1)))</f>
        <v/>
      </c>
      <c r="AF84" s="19" t="str">
        <f>IF(A84=0,"",IF(COUNTA(Raw!ID84:IF84)=0,"",IF(AND(MATCH(2023-Raw!ID84,Code!$A$3:$A$12,1)=Raw!IF84,2023-Raw!ID84=Raw!IE84),"",1)))</f>
        <v/>
      </c>
      <c r="AG84" s="19" t="str">
        <f>IF(A84=0,"",IF(COUNTA(Raw!IG84:II84)=0,"",IF(AND(Raw!IG84=4,ISBLANK(Raw!II84)=FALSE),"",IF(AND(Raw!IG84&lt;&gt;4,ISBLANK(Raw!II84)),"",1))))</f>
        <v/>
      </c>
      <c r="AH84" s="19" t="str">
        <f>IF(A84=0,"",IF(COUNTA(Raw!IJ84:IM84)=0,"",IF(AND(Raw!IJ84=1,ISBLANK(Raw!IK84)=FALSE),"",IF(AND(Raw!IJ84=2,COUNTA(Raw!IK84:IM84)&gt;0),"",1))))</f>
        <v/>
      </c>
      <c r="AI84" s="19" t="str">
        <f>IF(A84=0,"",IF(COUNTA(Raw!IK84:IM84)=0,"",IF(AND(Raw!IK84=1,ISBLANK(Raw!IL84)=FALSE),"",IF(AND(Raw!IK84=2,COUNTA(Raw!IL84:IM84)=0),"",1))))</f>
        <v/>
      </c>
      <c r="AJ84" s="19" t="str">
        <f>IF(A84=0,"",IF(COUNTA(Raw!JD84:JJ84)=0,"",IF(AND(Raw!JD84&gt;600,COUNTA(Raw!JE84:JI84)&gt;0),"",IF(AND(Raw!JD84&lt;=600,COUNTA(Raw!JE84:JJ84)=0),"",1))))</f>
        <v/>
      </c>
      <c r="AK84" s="19" t="str">
        <f>IF(A84=0,"",IF(COUNTA(Raw!JK84:KA84)=0,"",IF(AND(Raw!JK84=1,COUNTA(Raw!JM84:JV84)&gt;0),"",IF(AND(Raw!JK84=3,COUNTA(Raw!JM84:JV84)&gt;0,COUNTA(Raw!JW84:KA84)=0),"",IF(AND(ISBLANK(Raw!JK84)=FALSE,Raw!JK84&lt;&gt;1,Raw!JK84&lt;&gt;3,COUNTA(Raw!JM84:KA84)=0),"",1)))))</f>
        <v/>
      </c>
      <c r="AL84" s="19" t="str">
        <f>IF(A84=0,"",IF(COUNTA(Raw!JW84:KA84)=0,"",IF(AND(COUNTIF(Raw!JW84:JZ84,4)=0,COUNTA(Raw!JW84:JZ84)&gt;0,ISBLANK(Raw!KA84)=FALSE),"",IF(AND(COUNTIF(Raw!JW84:KA84,4)&gt;0,ISBLANK(Raw!KA84)),"",1))))</f>
        <v/>
      </c>
      <c r="AM84" s="19" t="str">
        <f>IF(A84=0,"",IF(COUNTA(Raw!KT84:KU84)=0,"",IF(AND(Raw!KT84=1,ISBLANK(Raw!KU84)=FALSE),"",IF(AND(Raw!KT84=2,ISBLANK(Raw!KU84)),"",1))))</f>
        <v/>
      </c>
      <c r="AN84" s="19" t="str">
        <f>IF(A84=0,"",IF(COUNTA(Raw!KX84:LF84)=0,"",IF(AND(COUNTIF(Raw!KX84:LB84,5)=1,COUNTA(Raw!KX84:LB84)=1,COUNTA(Raw!LC84:LF84)=0),"",IF(AND(COUNTIF(Raw!KX84:LB84,5)=0,COUNTA(Raw!KX84:LB84)&gt;0,COUNTA(Raw!LC84:LF84)&gt;0),"",1))))</f>
        <v/>
      </c>
      <c r="AO84" s="19" t="str">
        <f>IF(A84=0,"",IF(COUNTA(Raw!LM84:LU84)=0,"",IF(AND(Raw!LM84=1,ISBLANK(Raw!LN84)=FALSE,COUNTA(Raw!LO84:LU84)&gt;0),"",IF(AND(Raw!LM84=2,COUNTA(Raw!LN84:LU84)=0),"",1))))</f>
        <v/>
      </c>
      <c r="AP84" s="19" t="str">
        <f>IF(A84=0,"",IF(COUNTA(Raw!MY84:OG84)=0,"",IF(AND(Raw!MY84=2,COUNTA(Raw!MZ84:OG84)=0),"",IF(AND(Raw!MY84=1,COUNTA(Raw!MZ84:OG84)&gt;0),"",1))))</f>
        <v/>
      </c>
      <c r="AQ84" s="19" t="str">
        <f>IF(A84=0,"",IF(COUNTA(Raw!NC84:NW84)=0,"",IF(AND(COUNTIF(Raw!NC84:NG84,3)&gt;0,COUNTA(Raw!NH84:NQ84)&gt;0),"",IF(AND(COUNTA(Raw!NC84:NG84)&gt;0,COUNTIF(Raw!NC84:NG84,3)=0,COUNTA(Raw!NH84:NW84)=0),"",1))))</f>
        <v/>
      </c>
      <c r="AR84" s="19" t="str">
        <f>IF(A84=0,"",IF(COUNTA(Raw!NH84:NW84)=0,"",IF(AND(COUNTIF(Raw!NH84:NQ84,10)&gt;0,COUNTA(Raw!NR84:NW84)&gt;0),"",IF(AND(COUNTA(Raw!NH84:NQ84)&gt;0,COUNTIF(Raw!NH84:NQ84,10)=0,COUNTA(Raw!NR84:NY84)=0),"",1))))</f>
        <v/>
      </c>
      <c r="AS84" s="19" t="str">
        <f>IF(A84=0,"",IF(COUNTA(Raw!NY84:OG84)=0,"",IF(AND(Raw!NY84=1,COUNTA(Raw!NZ84:OG84)&gt;0),"",IF(AND(Raw!NY84=2,COUNTA(Raw!NZ84:OG84)=0),"",1))))</f>
        <v/>
      </c>
      <c r="AT84" s="19" t="str">
        <f>IF(A84=0,"",IF(COUNTA(Raw!OH84:OY84)=0,"",IF(AND(Raw!OH84=1,COUNTA(Raw!OI84:OY84)&gt;0),"",IF(AND(Raw!OH84=2,COUNTA(Raw!OI84:OY84)=0),"",1))))</f>
        <v/>
      </c>
      <c r="AU84" s="19" t="str">
        <f>IF(A84=0,"",IF(COUNTA(Raw!PR84:QB84)=0,"",
IF(AND(OR(AND(COUNTIF(Raw!PR84:QB84,1)=1,COUNTA(Raw!QI84:QY84)&gt;0),AND(COUNTIF(Raw!PR84:QB84,1)=0,COUNTA(Raw!QI84:QY84)=0)),OR(AND(COUNTIF(Raw!PR84:QB84,2)=1,COUNTA(Raw!QZ84:RP84)&gt;0),AND(COUNTIF(Raw!PR84:QB84,2)=0,COUNTA(Raw!QZ84:RP84)=0)),OR(AND(COUNTIF(Raw!PR84:QB84,3)=1,COUNTA(Raw!RQ84:SG84)&gt;0),AND(COUNTIF(Raw!PR84:QB84,3)=0,COUNTA(Raw!RQ84:SG84)=0)),OR(AND(COUNTIF(Raw!PR84:QB84,4)=1,COUNTA(Raw!SH84:ST84)&gt;0),AND(COUNTIF(Raw!PR84:QB84,4)=0,COUNTA(Raw!SH84:ST84)=0)),OR(AND(COUNTIF(Raw!PR84:QB84,5)=1,COUNTA(Raw!SU84:TG84)&gt;0),AND(COUNTIF(Raw!PR84:QB84,5)=0,COUNTA(Raw!SU84:TG84)=0)),OR(AND(COUNTIF(Raw!PR84:QB84,6)=1,COUNTA(Raw!TH84:TT84)&gt;0),AND(COUNTIF(Raw!PR84:QB84,6)=0,COUNTA(Raw!TH84:TT84)=0)),OR(AND(COUNTIF(Raw!PR84:QB84,7)=1,COUNTA(Raw!TU84:UI84)&gt;0),AND(COUNTIF(Raw!PR84:QB84,7)=0,COUNTA(Raw!TU84:UI84)=0)),OR(AND(COUNTIF(Raw!PR84:QB84,8)=1,COUNTA(Raw!UJ84:UV84)&gt;0),AND(COUNTIF(Raw!PR84:QB84,8)=0,COUNTA(Raw!UJ84:UV84)=0)),OR(AND(COUNTIF(Raw!PR84:QB84,9)=1,COUNTA(Raw!UW84:VG84)&gt;0),AND(COUNTIF(Raw!PR84:QB84,9)=0,COUNTA(Raw!UW84:VG84)=0)),OR(AND(COUNTIF(Raw!PR84:QB84,10)=1,COUNTA(Raw!VH84:VP84)&gt;0),AND(COUNTIF(Raw!PR84:QB84,10)=0,COUNTA(Raw!VH84:VP84)=0)),OR(AND(COUNTIF(Raw!PR84:QB84,11)=1,COUNTA(Raw!VQ84:WK84)&gt;0),AND(COUNTIF(Raw!PR84:QB84,11)=0,COUNTA(Raw!VQ84:WK84)=0))),"",1)))</f>
        <v/>
      </c>
      <c r="AV84" s="19" t="str">
        <f>IF(A84=0,"",IF(COUNTA(Raw!QI84:QY84)=0,"",IF(AND(OR(AND(Raw!QI84=4,COUNTIF(Raw!QR84:QY84,1)=0),Raw!QI84&lt;&gt;4),OR(AND(Raw!QJ84=4,COUNTIF(Raw!QR84:QY84,2)=0),Raw!QJ84&lt;&gt;4),OR(AND(Raw!QK84=4,COUNTIF(Raw!QR84:QY84,3)=0),Raw!QK84&lt;&gt;4),OR(AND(Raw!QL84=4,COUNTIF(Raw!QR84:QY84,4)=0),Raw!QL84&lt;&gt;4),OR(AND(Raw!QM84=4,COUNTIF(Raw!QR84:QY84,5)=0),Raw!QM84&lt;&gt;4),OR(AND(Raw!QN84=4,COUNTIF(Raw!QR84:QY84,6)=0),Raw!QN84&lt;&gt;4),OR(AND(Raw!QO84=4,COUNTIF(Raw!QR84:QY84,7)=0),Raw!QO84&lt;&gt;4),OR(AND(Raw!QP84=4,COUNTIF(Raw!QR84:QY84,8)=0),Raw!QP84&lt;&gt;4)),"",1)))</f>
        <v/>
      </c>
      <c r="AW84" t="str">
        <f>IF(A84=0,"",IF(COUNTA(Raw!QZ84:RP84)=0,"",IF(AND(OR(AND(Raw!QZ84=4,COUNTIF(Raw!RI84:RP84,1)=0),Raw!QZ84&lt;&gt;4),OR(AND(Raw!RA84=4,COUNTIF(Raw!RI84:RP84,2)=0),Raw!RA84&lt;&gt;4),OR(AND(Raw!RB84=4,COUNTIF(Raw!RI84:RP84,3)=0),Raw!RB84&lt;&gt;4),OR(AND(Raw!RC84=4,COUNTIF(Raw!RI84:RP84,4)=0),Raw!RC84&lt;&gt;4),OR(AND(Raw!RD84=4,COUNTIF(Raw!RI84:RP84,5)=0),Raw!RD84&lt;&gt;4),OR(AND(Raw!RE84=4,COUNTIF(Raw!RI84:RP84,6)=0),Raw!RE84&lt;&gt;4),OR(AND(Raw!RF84=4,COUNTIF(Raw!RI84:RP84,7)=0),Raw!RF84&lt;&gt;4),OR(AND(Raw!RG84=4,COUNTIF(Raw!RI84:RP84,8)=0),Raw!RG84&lt;&gt;4)),"",1)))</f>
        <v/>
      </c>
      <c r="AX84" t="str">
        <f>IF(A84=0,"",IF(COUNTA(Raw!RQ84:SG84)=0,"",IF(AND(OR(AND(Raw!RQ84=4,COUNTIF(Raw!RZ84:SG84,1)=0),Raw!RQ84&lt;&gt;4),OR(AND(Raw!RR84=4,COUNTIF(Raw!RZ84:SG84,2)=0),Raw!RR84&lt;&gt;4),OR(AND(Raw!RS84=4,COUNTIF(Raw!RZ84:SG84,3)=0),Raw!RS84&lt;&gt;4),OR(AND(Raw!RT84=4,COUNTIF(Raw!RZ84:SG84,4)=0),Raw!RT84&lt;&gt;4),OR(AND(Raw!RU84=4,COUNTIF(Raw!RZ84:SG84,5)=0),Raw!RU84&lt;&gt;4),OR(AND(Raw!RV84=4,COUNTIF(Raw!RZ84:SG84,6)=0),Raw!RV84&lt;&gt;4),OR(AND(Raw!RW84=4,COUNTIF(Raw!RZ84:SG84,7)=0),Raw!RW84&lt;&gt;4),OR(AND(Raw!RX84=4,COUNTIF(Raw!RZ84:SG84,8)=0),Raw!RX84&lt;&gt;4)),"",1)))</f>
        <v/>
      </c>
      <c r="AY84" t="str">
        <f>IF(A84=0,"",IF(COUNTA(Raw!SH84:ST84)=0,"",IF(AND(OR(AND(Raw!SH84=4,COUNTIF(Raw!SO84:ST84,1)=0),Raw!SH84&lt;&gt;4),OR(AND(Raw!SI84=4,COUNTIF(Raw!SO84:ST84,2)=0),Raw!SI84&lt;&gt;4),OR(AND(Raw!SJ84=4,COUNTIF(Raw!SO84:ST84,3)=0),Raw!SJ84&lt;&gt;4),OR(AND(Raw!SK84=4,COUNTIF(Raw!SO84:ST84,4)=0),Raw!SK84&lt;&gt;4),OR(AND(Raw!SL84=4,COUNTIF(Raw!SO84:ST84,5)=0),Raw!SL84&lt;&gt;4),OR(AND(Raw!SM84=4,COUNTIF(Raw!SO84:ST84,6)=0),Raw!SM84&lt;&gt;4)),"",1)))</f>
        <v/>
      </c>
      <c r="AZ84" t="str">
        <f>IF(A84=0,"",IF(COUNTA(Raw!SU84:TG84)=0,"",IF(AND(OR(AND(Raw!SU84=4,COUNTIF(Raw!TB84:TG84,1)=0),Raw!SU84&lt;&gt;4),OR(AND(Raw!SV84=4,COUNTIF(Raw!TB84:TG84,2)=0),Raw!SV84&lt;&gt;4),OR(AND(Raw!SW84=4,COUNTIF(Raw!TB84:TG84,3)=0),Raw!SW84&lt;&gt;4),OR(AND(Raw!SX84=4,COUNTIF(Raw!TB84:TG84,4)=0),Raw!SX84&lt;&gt;4),OR(AND(Raw!SY84=4,COUNTIF(Raw!TB84:TG84,5)=0),Raw!SY84&lt;&gt;4),OR(AND(Raw!SZ84=4,COUNTIF(Raw!TB84:TG84,6)=0),Raw!SZ84&lt;&gt;4)),"",1)))</f>
        <v/>
      </c>
      <c r="BA84" t="str">
        <f>IF(A84=0,"",IF(COUNTA(Raw!TH84:TT84)=0,"",IF(AND(OR(AND(Raw!TH84=4,COUNTIF(Raw!TO84:TT84,1)=0),Raw!TH84&lt;&gt;4),OR(AND(Raw!TI84=4,COUNTIF(Raw!TO84:TT84,2)=0),Raw!TI84&lt;&gt;4),OR(AND(Raw!TJ84=4,COUNTIF(Raw!TO84:TT84,3)=0),Raw!TJ84&lt;&gt;4),OR(AND(Raw!TK84=4,COUNTIF(Raw!TO84:TT84,4)=0),Raw!TK84&lt;&gt;4),OR(AND(Raw!TL84=4,COUNTIF(Raw!TO84:TT84,5)=0),Raw!TL84&lt;&gt;4),OR(AND(Raw!TM84=4,COUNTIF(Raw!TO84:TT84,6)=0),Raw!TM84&lt;&gt;4)),"",1)))</f>
        <v/>
      </c>
      <c r="BB84" t="str">
        <f>IF(A84=0,"",IF(COUNTA(Raw!TU84:UI84)=0,"",IF(AND(OR(AND(Raw!TU84=4,COUNTIF(Raw!UC84:UI84,1)=0),Raw!TU84&lt;&gt;4),OR(AND(Raw!TV84=4,COUNTIF(Raw!UC84:UI84,2)=0),Raw!TV84&lt;&gt;4),OR(AND(Raw!TW84=4,COUNTIF(Raw!UC84:UI84,3)=0),Raw!TW84&lt;&gt;4),OR(AND(Raw!TX84=4,COUNTIF(Raw!UC84:UI84,4)=0),Raw!TX84&lt;&gt;4),OR(AND(Raw!TY84=4,COUNTIF(Raw!UC84:UI84,5)=0),Raw!TY84&lt;&gt;4),OR(AND(Raw!TZ84=4,COUNTIF(Raw!UC84:UI84,6)=0),Raw!TZ84&lt;&gt;4),OR(AND(Raw!UA84=4,COUNTIF(Raw!UC84:UI84,7)=0),Raw!UA84&lt;&gt;4)),"",1)))</f>
        <v/>
      </c>
      <c r="BC84" t="str">
        <f>IF(A84=0,"",IF(COUNTA(Raw!UJ84:UV84)=0,"",IF(AND(OR(AND(Raw!UJ84=4,COUNTIF(Raw!UQ84:UV84,1)=0),Raw!UJ84&lt;&gt;4),OR(AND(Raw!UK84=4,COUNTIF(Raw!UQ84:UV84,2)=0),Raw!UK84&lt;&gt;4),OR(AND(Raw!UL84=4,COUNTIF(Raw!UQ84:UV84,3)=0),Raw!UL84&lt;&gt;4),OR(AND(Raw!UM84=4,COUNTIF(Raw!UQ84:UV84,4)=0),Raw!UM84&lt;&gt;4),OR(AND(Raw!UN84=4,COUNTIF(Raw!UQ84:UV84,5)=0),Raw!UN84&lt;&gt;4),OR(AND(Raw!UO84=4,COUNTIF(Raw!UQ84:UV84,6)=0),Raw!UO84&lt;&gt;4)),"",1)))</f>
        <v/>
      </c>
      <c r="BD84" t="str">
        <f>IF(A84=0,"",IF(COUNTA(Raw!UW84:VG84)=0,"",IF(AND(OR(AND(Raw!UW84=4,COUNTIF(Raw!VC84:VG84,1)=0),Raw!UW84&lt;&gt;4),OR(AND(Raw!UX84=4,COUNTIF(Raw!VC84:VG84,2)=0),Raw!UX84&lt;&gt;4),OR(AND(Raw!UY84=4,COUNTIF(Raw!VC84:VG84,3)=0),Raw!UY84&lt;&gt;4),OR(AND(Raw!UZ84=4,COUNTIF(Raw!VC84:VG84,4)=0),Raw!UZ84&lt;&gt;4),OR(AND(Raw!VA84=4,COUNTIF(Raw!VC84:VG84,5)=0),Raw!VA84&lt;&gt;4)),"",1)))</f>
        <v/>
      </c>
      <c r="BE84" t="str">
        <f>IF(A84=0,"",IF(COUNTA(Raw!VH84:VP84)=0,"",
IF(AND(
OR(AND(Raw!VH84=4,COUNTIF(Raw!VM84:VP84,1)=0),Raw!VH84&lt;&gt;4),
OR(AND(Raw!VI84=4,COUNTIF(Raw!VM84:VP84,2)=0),Raw!VI84&lt;&gt;4),
OR(AND(Raw!VJ84=4,COUNTIF(Raw!VM84:VP84,3)=0),Raw!VJ84&lt;&gt;4),
OR(AND(Raw!VK84=4,COUNTIF(Raw!VM84:VP84,4)=0),Raw!VK84&lt;&gt;4)
),"",1)))</f>
        <v/>
      </c>
      <c r="BF84" t="str">
        <f>IF(A84=0,"",IF(COUNTA(Raw!VQ84:WK84)=0,"",
IF(AND(
OR(AND(Raw!VQ84=4,COUNTIF(Raw!WB84:WK84,1)=0),Raw!VQ84&lt;&gt;4),
OR(AND(Raw!VR84=4,COUNTIF(Raw!WB84:WK84,2)=0),Raw!VR84&lt;&gt;4),
OR(AND(Raw!VS84=4,COUNTIF(Raw!WB84:WK84,3)=0),Raw!VS84&lt;&gt;4),
OR(AND(Raw!VT84=4,COUNTIF(Raw!WB84:WK84,4)=0),Raw!VT84&lt;&gt;4),
OR(AND(Raw!VU84=4,COUNTIF(Raw!WB84:WK84,5)=0),Raw!VU84&lt;&gt;4),
OR(AND(Raw!VV84=4,COUNTIF(Raw!WB84:WK84,6)=0),Raw!VV84&lt;&gt;4),
OR(AND(Raw!VW84=4,COUNTIF(Raw!WB84:WK84,7)=0),Raw!VW84&lt;&gt;4),
OR(AND(Raw!VX84=4,COUNTIF(Raw!WB84:WK84,8)=0),Raw!VX84&lt;&gt;4),
OR(AND(Raw!VY84=4,COUNTIF(Raw!WB84:WK84,9)=0),Raw!VX84&lt;&gt;4),
OR(AND(Raw!VZ84=4,COUNTIF(Raw!WB84:WK84,10)=0),Raw!VZ84&lt;&gt;4)
),"",1)))</f>
        <v/>
      </c>
      <c r="BG84" t="str">
        <f>IF(A84=0,"",IF(COUNTA(Raw!WL84:XB84)=0,"",
IF(AND(
OR(AND(Raw!WL84=4,COUNTIF(Raw!WU84:XB84,1)=0),Raw!WL84&lt;&gt;4),
OR(AND(Raw!WM84=4,COUNTIF(Raw!WU84:XB84,2)=0),Raw!WM84&lt;&gt;4),
OR(AND(Raw!WN84=4,COUNTIF(Raw!WU84:XB84,3)=0),Raw!WN84&lt;&gt;4),
OR(AND(Raw!WO84=4,COUNTIF(Raw!WU84:XB84,4)=0),Raw!WO84&lt;&gt;4),
OR(AND(Raw!WP84=4,COUNTIF(Raw!WU84:XB84,5)=0),Raw!WP84&lt;&gt;4),
OR(AND(Raw!WQ84=4,COUNTIF(Raw!WU84:XB84,6)=0),Raw!WQ84&lt;&gt;4),
OR(AND(Raw!WR84=4,COUNTIF(Raw!WU84:XB84,7)=0),Raw!WR84&lt;&gt;4),
OR(AND(Raw!WS84=4,COUNTIF(Raw!WU84:XB84,8)=0),Raw!WS84&lt;&gt;4)
),"",1)))</f>
        <v/>
      </c>
      <c r="BH84" t="str">
        <f>IF(A84=0,"",IF(COUNTA(Raw!XC84:XK84)=0,"",
IF(AND(
OR(AND(Raw!XC84=4,COUNTIF(Raw!XH84:XK84,1)=0),Raw!XC84&lt;&gt;4),
OR(AND(Raw!XD84=4,COUNTIF(Raw!XH84:XK84,2)=0),Raw!XD84&lt;&gt;4),
OR(AND(Raw!XE84=4,COUNTIF(Raw!XH84:XK84,3)=0),Raw!XE84&lt;&gt;4),
OR(AND(Raw!XF84=4,COUNTIF(Raw!XH84:XK84,4)=0),Raw!XF84&lt;&gt;4)
),"",1)))</f>
        <v/>
      </c>
      <c r="BI84" t="str">
        <f>IF(A84=0,"",IF(COUNTA(Raw!XL84:XT84)=0,"",
IF(AND(
OR(AND(Raw!XL84=4,COUNTIF(Raw!XQ84:XT84,1)=0),Raw!XL84&lt;&gt;4),
OR(AND(Raw!XM84=4,COUNTIF(Raw!XQ84:XT84,2)=0),Raw!XM84&lt;&gt;4),
OR(AND(Raw!XN84=4,COUNTIF(Raw!XQ84:XT84,3)=0),Raw!XN84&lt;&gt;4),
OR(AND(Raw!XO84=4,COUNTIF(Raw!XQ84:XT84,4)=0),Raw!XO84&lt;&gt;4)
),"",1)))</f>
        <v/>
      </c>
      <c r="BJ84" t="str">
        <f>IF(A84=0,"",IF(COUNTA(Raw!XU84:YI84)=0,"",
IF(AND(
OR(AND(Raw!XU84=4,COUNTIF(Raw!YC84:YI84,1)=0),Raw!XU84&lt;&gt;4),
OR(AND(Raw!XV84=4,COUNTIF(Raw!YC84:YI84,2)=0),Raw!XV84&lt;&gt;4),
OR(AND(Raw!XW84=4,COUNTIF(Raw!YC84:YI84,3)=0),Raw!XW84&lt;&gt;4),
OR(AND(Raw!XX84=4,COUNTIF(Raw!YC84:YI84,4)=0),Raw!XX84&lt;&gt;4),
OR(AND(Raw!XY84=4,COUNTIF(Raw!YC84:YI84,5)=0),Raw!XY84&lt;&gt;4),
OR(AND(Raw!XZ84=4,COUNTIF(Raw!YC84:YI84,6)=0),Raw!XZ84&lt;&gt;4),
OR(AND(Raw!YA84=4,COUNTIF(Raw!YC84:YI84,7)=0),Raw!YA84&lt;&gt;4)
),"",1)))</f>
        <v/>
      </c>
      <c r="BK84" t="str">
        <f>IF(A84=0,"",IF(COUNTA(Raw!YJ84:YR84)=0,"",
IF(AND(
OR(AND(Raw!YJ84=4,COUNTIF(Raw!YO84:YR84,1)=0),Raw!YJ84&lt;&gt;4),
OR(AND(Raw!YK84=4,COUNTIF(Raw!YO84:YR84,2)=0),Raw!YK84&lt;&gt;4),
OR(AND(Raw!YL84=4,COUNTIF(Raw!YO84:YR84,3)=0),Raw!YL84&lt;&gt;4),
OR(AND(Raw!YM84=4,COUNTIF(Raw!YO84:YR84,4)=0),Raw!YM84&lt;&gt;4)
),"",1)))</f>
        <v/>
      </c>
      <c r="BL84" t="str">
        <f>IF(A84=0,"",IF(COUNTA(Raw!YS84:YU84)=0,"",IF(AND(Raw!YS84=4,ISBLANK(Raw!YU84)),"",IF(AND(Raw!YS84&lt;&gt;4,ISBLANK(Raw!YU84)=FALSE),"",1))))</f>
        <v/>
      </c>
    </row>
    <row r="85" spans="1:64">
      <c r="A85" s="20">
        <f>Raw!A85</f>
        <v>0</v>
      </c>
      <c r="B85" s="19" t="str">
        <f>IF(A85=0,"",IF(AND(Raw!AC85=1,COUNTA(Raw!AR85:IC85)&gt;0,COUNTA(Raw!ID85:YU85)=0),"",IF(AND(Raw!AC85=2,COUNTA(Raw!AR85:IC85)=0,COUNTA(Raw!ID85:MV85)&gt;0,COUNTA(Raw!MW85:YU85)=0),"",IF(AND(Raw!AC85=3,COUNTA(Raw!AP85:MV85)=0,COUNTA(Raw!MW85:YU85)&gt;0),"",1))))</f>
        <v/>
      </c>
      <c r="C85" s="19" t="str">
        <f>IF(A85=0,"",IF(AND(Raw!AK85=1,ISBLANK(Raw!AM85)=FALSE,ISBLANK(Raw!AO85)),"",IF(AND(Raw!AK85=2,ISBLANK(Raw!AM85),ISBLANK(Raw!AO85)=FALSE),"",1)))</f>
        <v/>
      </c>
      <c r="D85" s="19" t="str">
        <f>IF(A85=0,"",IF(COUNTA(Raw!AS85:AZ85)=0,"",IF(AND(Raw!AS85+Raw!AT85=100,Raw!AU85+Raw!AV85=100,Raw!AW85+Raw!AX85=100,Raw!AY85+Raw!AZ85=100),"",1)))</f>
        <v/>
      </c>
      <c r="E85" s="19" t="str">
        <f>IF(A85=0,"",IF(ISBLANK(Raw!AQ85),"",IF(Raw!AQ85=1,"",1)))</f>
        <v/>
      </c>
      <c r="F85" s="19" t="str">
        <f>IF(A85=0,"",IF(ISBLANK(Raw!AR85),"",IF(AND(Raw!AR85&gt;=0,Raw!AR85&lt;=100),"",1)))</f>
        <v/>
      </c>
      <c r="G85" s="19" t="str">
        <f>IF(A85=0,"",IF(AND(ISBLANK(Raw!BA85),ISBLANK(Raw!AS85)),"",IF(AND(Raw!AS85&gt;0,ISBLANK(Raw!BA85)=FALSE),"",1)))</f>
        <v/>
      </c>
      <c r="H85" s="19" t="str">
        <f>IF(A85=0,"",IF(COUNTA(Raw!BA85:BH85)=0,"",IF(AND(Raw!BA85=0,COUNTA(Raw!BB85:BH85)=0),"",IF(AND(Raw!BA85&gt;0,COUNTA(Raw!BB85:BH85)&gt;0),"",1))))</f>
        <v/>
      </c>
      <c r="I85" s="19" t="str">
        <f>IF(A85=0,"",IF(AND(ISBLANK(Raw!BI85),ISBLANK(Raw!BJ85)),"",IF(AND(Raw!BI85=1,ISBLANK(Raw!BJ85)=FALSE),"",IF(AND(Raw!BI85=2,ISBLANK(Raw!BJ85)),"",1))))</f>
        <v/>
      </c>
      <c r="J85" s="19" t="str">
        <f>IF(A85=0,"",IF(AND(ISBLANK(Raw!AT85),COUNTBLANK(Raw!BK85:BQ85)),"",IF(AND(Raw!AT85&gt;0,COUNTA(Raw!BK85:BQ85)&gt;0),"",IF(AND(Raw!AT85=0,COUNTA(Raw!BK85:BQ85)=0),"",1))))</f>
        <v/>
      </c>
      <c r="K85" s="19" t="str">
        <f>IF(A85=0,"",IF(AND(ISBLANK(Raw!AS85),COUNTA(Raw!BR85:BX85)=0),"",IF(AND(Raw!AS85&gt;0,COUNTA(Raw!BR85:BX85)&gt;0),"",IF(AND(Raw!AS85=0,COUNTA(Raw!BR85:BX85)=0),"",1))))</f>
        <v/>
      </c>
      <c r="L85" s="19" t="str">
        <f>IF(A85=0,"",IF(AND(COUNTA(Raw!BK85:BX85)=0,COUNTA(Raw!BY85:CH85)=0),"",IF(AND(COUNTIF(Raw!BK85:BX85,1)&gt;0,COUNTA(Raw!BY85:CH85)&gt;0),"",IF(AND(COUNTIF(Raw!BK85:BX85,1)=0,COUNTA(Raw!BY85:CH85)=0),"",1))))</f>
        <v/>
      </c>
      <c r="M85" s="19" t="str">
        <f>IF(A85=0,"",IF(AND(COUNTA(Raw!BK85:BX85)=0,COUNTA(Raw!CI85:CR85)),"",IF(AND(COUNTIF(Raw!BK85:BX85,3)&gt;0,COUNTA(Raw!CI85:CR85)&gt;0),"",IF(AND(COUNTIF(Raw!BK85:BX85,3)=0,COUNTA(Raw!CI85:CR85)=0),"",1))))</f>
        <v/>
      </c>
      <c r="N85" s="19" t="str">
        <f>IF(A85=0,"",IF(COUNTA(Raw!CS85:DF85)=0,"",IF(AND(COUNTIF(Raw!CS85:CV85,1)=1,COUNTA(Raw!CW85:DA85)&gt;0,COUNTA(Raw!DB85:DF85)=0),"",IF(AND(COUNTIF(Raw!CS85:CV85,2)=1,COUNTA(Raw!CW85:DA85)=0,COUNTA(Raw!DB85:DF85)&gt;0),"",IF(AND(COUNTA(Raw!CS85:CV85)&gt;0,COUNTA(Raw!CW85:DF85)=0),"",1)))))</f>
        <v/>
      </c>
      <c r="O85" s="19" t="str">
        <f>IF(A85=0,"",IF(COUNTA(Raw!DG85:DP85)=0,"",IF(AND(COUNTIF(Raw!BK85:BQ85,1)&gt;0,OR(COUNTIF(Raw!DG85:DP85,1)=1,COUNTIF(Raw!DG85:DP85,2)=1,COUNTIF(Raw!DG85:DP85,3)=1)),"",IF(AND(COUNTIF(Raw!BK85:BQ85,1)=0,AND(COUNTIF(Raw!DG85:DP85,1)=0,COUNTIF(Raw!DG85:DP85,2)=0,COUNTIF(Raw!DG85:DP85,3)=0)),"",1))))</f>
        <v/>
      </c>
      <c r="P85" s="19" t="str">
        <f>IF(A85=0,"",IF(COUNTA(Raw!DG85:DR85)=0,"",IF(AND(COUNTIF(Raw!DG85:DP85,4)=1,ISBLANK(Raw!DQ85)=FALSE,ISBLANK(Raw!DR85)),"",IF(AND(COUNTIF(Raw!DG85:DP85,7)=1,ISBLANK(Raw!DQ85),ISBLANK(Raw!DR85)=FALSE),"",IF(AND(COUNTA(Raw!DG85:DP85)&gt;0,COUNTIF(Raw!DG85:DP85,4)=0,COUNTIF(Raw!DG85:DP85,7)=0,COUNTA(Raw!DQ85:DR85)=0),"",1)))))</f>
        <v/>
      </c>
      <c r="Q85" s="19" t="str">
        <f>IF(A85=0,"",IF(AND(COUNTA(Raw!DS85:DU85)=0,COUNTA(Raw!BK85:BQ85)=0),"",IF(AND(COUNTIF(Raw!BK85:BQ85,1)&gt;0,COUNTA(Raw!DS85:DU85)&gt;0),"",IF(AND(COUNTIF(Raw!BK85:BQ85,1)=0,COUNTA(Raw!DS85:DU85)=0),"",1))))</f>
        <v/>
      </c>
      <c r="R85" s="19" t="str">
        <f>IF(A85=0,"",IF(AND(ISBLANK(Raw!AT85),ISBLANK(Raw!EJ85)),"",IF(AND(Raw!AT85&gt;0,ISBLANK(Raw!EJ85)=FALSE,Raw!EJ85&gt;=0,Raw!EJ85&lt;=7),"",IF(AND(Raw!AT85=0,ISBLANK(Raw!EJ85)),"",1))))</f>
        <v/>
      </c>
      <c r="S85" t="str">
        <f>IF(A85=0,"",IF(AND(ISBLANK(Raw!AS85),ISBLANK(Raw!EK85)),"",IF(AND(Raw!AS85&gt;0,ISBLANK(Raw!EK85)=FALSE),"",IF(AND(Raw!AS85=0,ISBLANK(Raw!EK85)),"",1))))</f>
        <v/>
      </c>
      <c r="T85" s="19" t="str">
        <f>IF(A85=0,"",IF(AND(ISBLANK(Raw!AT85),COUNTA(Raw!EL85:EQ85)=0),"",IF(AND(Raw!AT85&gt;0,COUNTA(Raw!EL85:EQ85)&gt;0),"",IF(AND(Raw!AT85=0,COUNTA(Raw!EL85:EQ85)=0),"",1))))</f>
        <v/>
      </c>
      <c r="U85" t="str">
        <f>IF(A85=0,"",IF(AND(ISBLANK(Raw!AT85),COUNTA(Raw!ER85:EU85)=0),"",IF(AND(Raw!AT85&gt;0,COUNTA(Raw!ER85:EU85)&gt;0),"",IF(AND(Raw!AT85=0,COUNTA(Raw!ER85:EU85)=0),"",1))))</f>
        <v/>
      </c>
      <c r="V85" t="str">
        <f>IF(A85=0,"",IF(AND(ISBLANK(Raw!AS85),COUNTA(Raw!EV85:FA85)=0),"",IF(AND(Raw!AS85&gt;0,COUNTA(Raw!EV85:FA85)&gt;0),"",IF(AND(Raw!AS85=0,COUNTA(Raw!EV85:FA85)=0),"",1))))</f>
        <v/>
      </c>
      <c r="W85" t="str">
        <f>IF(A85=0,"",IF(AND(ISBLANK(Raw!AS85),COUNTA(Raw!FB85:FE85)=0),"",IF(AND(Raw!AS85&gt;0,COUNTA(Raw!FB85:FE85)&gt;0),"",IF(AND(Raw!AS85=0,COUNTA(Raw!FB85:FE85)=0),"",1))))</f>
        <v/>
      </c>
      <c r="X85" t="str">
        <f>IF(A85=0,"",IF(AND(ISBLANK(Raw!AT85),COUNTA(Raw!FF85:FI85)=0),"",IF(AND(Raw!AT85&gt;0,COUNTA(Raw!FF85:FI85)&gt;0),"",IF(AND(Raw!AT85=0,COUNTA(Raw!FF85:FI85)=0),"",1))))</f>
        <v/>
      </c>
      <c r="Y85" t="str">
        <f>IF(A85=0,"",IF(AND(ISBLANK(Raw!AS85),COUNTA(Raw!FJ85:FM85)=0),"",IF(AND(Raw!AS85&gt;0,COUNTA(Raw!FJ85:FM85)&gt;0),"",IF(AND(Raw!AS85=0,COUNTA(Raw!FJ85:FM85)=0),"",1))))</f>
        <v/>
      </c>
      <c r="Z85" t="str">
        <f>IF(A85=0,"",IF(AND(COUNTA(Raw!FN85:FT85)=0,ISBLANK(Raw!FU85)),"",IF(AND(COUNTIF(Raw!FN85:FT85,1)&gt;0,ISBLANK(Raw!FU85)=FALSE),"",IF(AND(COUNTIF(Raw!FN85:FT85,1)=0,ISBLANK(Raw!FU85)),"",1))))</f>
        <v/>
      </c>
      <c r="AA85" s="19" t="str">
        <f>IF(A85=0,"",IF(AND(ISBLANK(Raw!BI85),COUNTA(Raw!FV85:GH85)=0),"",IF(AND(Raw!BI85&lt;&gt;1,COUNTIF(Raw!FV85:GH85,6)=0),"",IF(Raw!BI85=1,"",1))))</f>
        <v/>
      </c>
      <c r="AB85" t="str">
        <f>IF(A85=0,"",IF(AND(ISBLANK(Raw!GI85),COUNTA(Raw!GJ85:GQ85)=0),"",IF(AND(Raw!GI85=1,COUNTA(Raw!GJ85:GQ85)&gt;0),"",IF(AND(Raw!GI85=2,COUNTA(Raw!GJ85:GQ85)=0),"",1))))</f>
        <v/>
      </c>
      <c r="AC85" s="19" t="str">
        <f>IF(A85=0,"",IF(AND(COUNTA(Raw!GY85:HF85)=0,ISBLANK(Raw!HG85)),"",IF(AND(OR(COUNTIF(Raw!GY85:HE85,1)&gt;0,COUNTIF(Raw!GY85:HE85,2)&gt;0),ISBLANK(Raw!HG85)=FALSE),"",IF(AND(COUNTA(Raw!GY85:HF85)&gt;0,ISBLANK(Raw!HG85),COUNTIF(Raw!GY85:HE85,1)=0,COUNTIF(Raw!GY85:HE85,2)=0),"",1))))</f>
        <v/>
      </c>
      <c r="AD85" s="19" t="str">
        <f>IF(A85=0,"",IF(COUNTA(Raw!HU85:IB85)=0,"",IF(AND(Raw!AK85&lt;&gt;2,COUNTIF(Raw!HU85:IA85,2)=0,COUNTIF(Raw!HU85:IA85,3)=0),"",IF(Raw!AK85=2,"",1))))</f>
        <v/>
      </c>
      <c r="AE85" s="19" t="str">
        <f>IF(A85=0,"",IF(AND(Raw!AK85=2,ISBLANK(Raw!IC85)=FALSE),"",IF(AND(Raw!AK85&lt;&gt;2,ISBLANK(Raw!IC85)),"",1)))</f>
        <v/>
      </c>
      <c r="AF85" s="19" t="str">
        <f>IF(A85=0,"",IF(COUNTA(Raw!ID85:IF85)=0,"",IF(AND(MATCH(2023-Raw!ID85,Code!$A$3:$A$12,1)=Raw!IF85,2023-Raw!ID85=Raw!IE85),"",1)))</f>
        <v/>
      </c>
      <c r="AG85" s="19" t="str">
        <f>IF(A85=0,"",IF(COUNTA(Raw!IG85:II85)=0,"",IF(AND(Raw!IG85=4,ISBLANK(Raw!II85)=FALSE),"",IF(AND(Raw!IG85&lt;&gt;4,ISBLANK(Raw!II85)),"",1))))</f>
        <v/>
      </c>
      <c r="AH85" s="19" t="str">
        <f>IF(A85=0,"",IF(COUNTA(Raw!IJ85:IM85)=0,"",IF(AND(Raw!IJ85=1,ISBLANK(Raw!IK85)=FALSE),"",IF(AND(Raw!IJ85=2,COUNTA(Raw!IK85:IM85)&gt;0),"",1))))</f>
        <v/>
      </c>
      <c r="AI85" s="19" t="str">
        <f>IF(A85=0,"",IF(COUNTA(Raw!IK85:IM85)=0,"",IF(AND(Raw!IK85=1,ISBLANK(Raw!IL85)=FALSE),"",IF(AND(Raw!IK85=2,COUNTA(Raw!IL85:IM85)=0),"",1))))</f>
        <v/>
      </c>
      <c r="AJ85" s="19" t="str">
        <f>IF(A85=0,"",IF(COUNTA(Raw!JD85:JJ85)=0,"",IF(AND(Raw!JD85&gt;600,COUNTA(Raw!JE85:JI85)&gt;0),"",IF(AND(Raw!JD85&lt;=600,COUNTA(Raw!JE85:JJ85)=0),"",1))))</f>
        <v/>
      </c>
      <c r="AK85" s="19" t="str">
        <f>IF(A85=0,"",IF(COUNTA(Raw!JK85:KA85)=0,"",IF(AND(Raw!JK85=1,COUNTA(Raw!JM85:JV85)&gt;0),"",IF(AND(Raw!JK85=3,COUNTA(Raw!JM85:JV85)&gt;0,COUNTA(Raw!JW85:KA85)=0),"",IF(AND(ISBLANK(Raw!JK85)=FALSE,Raw!JK85&lt;&gt;1,Raw!JK85&lt;&gt;3,COUNTA(Raw!JM85:KA85)=0),"",1)))))</f>
        <v/>
      </c>
      <c r="AL85" s="19" t="str">
        <f>IF(A85=0,"",IF(COUNTA(Raw!JW85:KA85)=0,"",IF(AND(COUNTIF(Raw!JW85:JZ85,4)=0,COUNTA(Raw!JW85:JZ85)&gt;0,ISBLANK(Raw!KA85)=FALSE),"",IF(AND(COUNTIF(Raw!JW85:KA85,4)&gt;0,ISBLANK(Raw!KA85)),"",1))))</f>
        <v/>
      </c>
      <c r="AM85" s="19" t="str">
        <f>IF(A85=0,"",IF(COUNTA(Raw!KT85:KU85)=0,"",IF(AND(Raw!KT85=1,ISBLANK(Raw!KU85)=FALSE),"",IF(AND(Raw!KT85=2,ISBLANK(Raw!KU85)),"",1))))</f>
        <v/>
      </c>
      <c r="AN85" s="19" t="str">
        <f>IF(A85=0,"",IF(COUNTA(Raw!KX85:LF85)=0,"",IF(AND(COUNTIF(Raw!KX85:LB85,5)=1,COUNTA(Raw!KX85:LB85)=1,COUNTA(Raw!LC85:LF85)=0),"",IF(AND(COUNTIF(Raw!KX85:LB85,5)=0,COUNTA(Raw!KX85:LB85)&gt;0,COUNTA(Raw!LC85:LF85)&gt;0),"",1))))</f>
        <v/>
      </c>
      <c r="AO85" s="19" t="str">
        <f>IF(A85=0,"",IF(COUNTA(Raw!LM85:LU85)=0,"",IF(AND(Raw!LM85=1,ISBLANK(Raw!LN85)=FALSE,COUNTA(Raw!LO85:LU85)&gt;0),"",IF(AND(Raw!LM85=2,COUNTA(Raw!LN85:LU85)=0),"",1))))</f>
        <v/>
      </c>
      <c r="AP85" s="19" t="str">
        <f>IF(A85=0,"",IF(COUNTA(Raw!MY85:OG85)=0,"",IF(AND(Raw!MY85=2,COUNTA(Raw!MZ85:OG85)=0),"",IF(AND(Raw!MY85=1,COUNTA(Raw!MZ85:OG85)&gt;0),"",1))))</f>
        <v/>
      </c>
      <c r="AQ85" s="19" t="str">
        <f>IF(A85=0,"",IF(COUNTA(Raw!NC85:NW85)=0,"",IF(AND(COUNTIF(Raw!NC85:NG85,3)&gt;0,COUNTA(Raw!NH85:NQ85)&gt;0),"",IF(AND(COUNTA(Raw!NC85:NG85)&gt;0,COUNTIF(Raw!NC85:NG85,3)=0,COUNTA(Raw!NH85:NW85)=0),"",1))))</f>
        <v/>
      </c>
      <c r="AR85" s="19" t="str">
        <f>IF(A85=0,"",IF(COUNTA(Raw!NH85:NW85)=0,"",IF(AND(COUNTIF(Raw!NH85:NQ85,10)&gt;0,COUNTA(Raw!NR85:NW85)&gt;0),"",IF(AND(COUNTA(Raw!NH85:NQ85)&gt;0,COUNTIF(Raw!NH85:NQ85,10)=0,COUNTA(Raw!NR85:NY85)=0),"",1))))</f>
        <v/>
      </c>
      <c r="AS85" s="19" t="str">
        <f>IF(A85=0,"",IF(COUNTA(Raw!NY85:OG85)=0,"",IF(AND(Raw!NY85=1,COUNTA(Raw!NZ85:OG85)&gt;0),"",IF(AND(Raw!NY85=2,COUNTA(Raw!NZ85:OG85)=0),"",1))))</f>
        <v/>
      </c>
      <c r="AT85" s="19" t="str">
        <f>IF(A85=0,"",IF(COUNTA(Raw!OH85:OY85)=0,"",IF(AND(Raw!OH85=1,COUNTA(Raw!OI85:OY85)&gt;0),"",IF(AND(Raw!OH85=2,COUNTA(Raw!OI85:OY85)=0),"",1))))</f>
        <v/>
      </c>
      <c r="AU85" s="19" t="str">
        <f>IF(A85=0,"",IF(COUNTA(Raw!PR85:QB85)=0,"",
IF(AND(OR(AND(COUNTIF(Raw!PR85:QB85,1)=1,COUNTA(Raw!QI85:QY85)&gt;0),AND(COUNTIF(Raw!PR85:QB85,1)=0,COUNTA(Raw!QI85:QY85)=0)),OR(AND(COUNTIF(Raw!PR85:QB85,2)=1,COUNTA(Raw!QZ85:RP85)&gt;0),AND(COUNTIF(Raw!PR85:QB85,2)=0,COUNTA(Raw!QZ85:RP85)=0)),OR(AND(COUNTIF(Raw!PR85:QB85,3)=1,COUNTA(Raw!RQ85:SG85)&gt;0),AND(COUNTIF(Raw!PR85:QB85,3)=0,COUNTA(Raw!RQ85:SG85)=0)),OR(AND(COUNTIF(Raw!PR85:QB85,4)=1,COUNTA(Raw!SH85:ST85)&gt;0),AND(COUNTIF(Raw!PR85:QB85,4)=0,COUNTA(Raw!SH85:ST85)=0)),OR(AND(COUNTIF(Raw!PR85:QB85,5)=1,COUNTA(Raw!SU85:TG85)&gt;0),AND(COUNTIF(Raw!PR85:QB85,5)=0,COUNTA(Raw!SU85:TG85)=0)),OR(AND(COUNTIF(Raw!PR85:QB85,6)=1,COUNTA(Raw!TH85:TT85)&gt;0),AND(COUNTIF(Raw!PR85:QB85,6)=0,COUNTA(Raw!TH85:TT85)=0)),OR(AND(COUNTIF(Raw!PR85:QB85,7)=1,COUNTA(Raw!TU85:UI85)&gt;0),AND(COUNTIF(Raw!PR85:QB85,7)=0,COUNTA(Raw!TU85:UI85)=0)),OR(AND(COUNTIF(Raw!PR85:QB85,8)=1,COUNTA(Raw!UJ85:UV85)&gt;0),AND(COUNTIF(Raw!PR85:QB85,8)=0,COUNTA(Raw!UJ85:UV85)=0)),OR(AND(COUNTIF(Raw!PR85:QB85,9)=1,COUNTA(Raw!UW85:VG85)&gt;0),AND(COUNTIF(Raw!PR85:QB85,9)=0,COUNTA(Raw!UW85:VG85)=0)),OR(AND(COUNTIF(Raw!PR85:QB85,10)=1,COUNTA(Raw!VH85:VP85)&gt;0),AND(COUNTIF(Raw!PR85:QB85,10)=0,COUNTA(Raw!VH85:VP85)=0)),OR(AND(COUNTIF(Raw!PR85:QB85,11)=1,COUNTA(Raw!VQ85:WK85)&gt;0),AND(COUNTIF(Raw!PR85:QB85,11)=0,COUNTA(Raw!VQ85:WK85)=0))),"",1)))</f>
        <v/>
      </c>
      <c r="AV85" s="19" t="str">
        <f>IF(A85=0,"",IF(COUNTA(Raw!QI85:QY85)=0,"",IF(AND(OR(AND(Raw!QI85=4,COUNTIF(Raw!QR85:QY85,1)=0),Raw!QI85&lt;&gt;4),OR(AND(Raw!QJ85=4,COUNTIF(Raw!QR85:QY85,2)=0),Raw!QJ85&lt;&gt;4),OR(AND(Raw!QK85=4,COUNTIF(Raw!QR85:QY85,3)=0),Raw!QK85&lt;&gt;4),OR(AND(Raw!QL85=4,COUNTIF(Raw!QR85:QY85,4)=0),Raw!QL85&lt;&gt;4),OR(AND(Raw!QM85=4,COUNTIF(Raw!QR85:QY85,5)=0),Raw!QM85&lt;&gt;4),OR(AND(Raw!QN85=4,COUNTIF(Raw!QR85:QY85,6)=0),Raw!QN85&lt;&gt;4),OR(AND(Raw!QO85=4,COUNTIF(Raw!QR85:QY85,7)=0),Raw!QO85&lt;&gt;4),OR(AND(Raw!QP85=4,COUNTIF(Raw!QR85:QY85,8)=0),Raw!QP85&lt;&gt;4)),"",1)))</f>
        <v/>
      </c>
      <c r="AW85" t="str">
        <f>IF(A85=0,"",IF(COUNTA(Raw!QZ85:RP85)=0,"",IF(AND(OR(AND(Raw!QZ85=4,COUNTIF(Raw!RI85:RP85,1)=0),Raw!QZ85&lt;&gt;4),OR(AND(Raw!RA85=4,COUNTIF(Raw!RI85:RP85,2)=0),Raw!RA85&lt;&gt;4),OR(AND(Raw!RB85=4,COUNTIF(Raw!RI85:RP85,3)=0),Raw!RB85&lt;&gt;4),OR(AND(Raw!RC85=4,COUNTIF(Raw!RI85:RP85,4)=0),Raw!RC85&lt;&gt;4),OR(AND(Raw!RD85=4,COUNTIF(Raw!RI85:RP85,5)=0),Raw!RD85&lt;&gt;4),OR(AND(Raw!RE85=4,COUNTIF(Raw!RI85:RP85,6)=0),Raw!RE85&lt;&gt;4),OR(AND(Raw!RF85=4,COUNTIF(Raw!RI85:RP85,7)=0),Raw!RF85&lt;&gt;4),OR(AND(Raw!RG85=4,COUNTIF(Raw!RI85:RP85,8)=0),Raw!RG85&lt;&gt;4)),"",1)))</f>
        <v/>
      </c>
      <c r="AX85" t="str">
        <f>IF(A85=0,"",IF(COUNTA(Raw!RQ85:SG85)=0,"",IF(AND(OR(AND(Raw!RQ85=4,COUNTIF(Raw!RZ85:SG85,1)=0),Raw!RQ85&lt;&gt;4),OR(AND(Raw!RR85=4,COUNTIF(Raw!RZ85:SG85,2)=0),Raw!RR85&lt;&gt;4),OR(AND(Raw!RS85=4,COUNTIF(Raw!RZ85:SG85,3)=0),Raw!RS85&lt;&gt;4),OR(AND(Raw!RT85=4,COUNTIF(Raw!RZ85:SG85,4)=0),Raw!RT85&lt;&gt;4),OR(AND(Raw!RU85=4,COUNTIF(Raw!RZ85:SG85,5)=0),Raw!RU85&lt;&gt;4),OR(AND(Raw!RV85=4,COUNTIF(Raw!RZ85:SG85,6)=0),Raw!RV85&lt;&gt;4),OR(AND(Raw!RW85=4,COUNTIF(Raw!RZ85:SG85,7)=0),Raw!RW85&lt;&gt;4),OR(AND(Raw!RX85=4,COUNTIF(Raw!RZ85:SG85,8)=0),Raw!RX85&lt;&gt;4)),"",1)))</f>
        <v/>
      </c>
      <c r="AY85" t="str">
        <f>IF(A85=0,"",IF(COUNTA(Raw!SH85:ST85)=0,"",IF(AND(OR(AND(Raw!SH85=4,COUNTIF(Raw!SO85:ST85,1)=0),Raw!SH85&lt;&gt;4),OR(AND(Raw!SI85=4,COUNTIF(Raw!SO85:ST85,2)=0),Raw!SI85&lt;&gt;4),OR(AND(Raw!SJ85=4,COUNTIF(Raw!SO85:ST85,3)=0),Raw!SJ85&lt;&gt;4),OR(AND(Raw!SK85=4,COUNTIF(Raw!SO85:ST85,4)=0),Raw!SK85&lt;&gt;4),OR(AND(Raw!SL85=4,COUNTIF(Raw!SO85:ST85,5)=0),Raw!SL85&lt;&gt;4),OR(AND(Raw!SM85=4,COUNTIF(Raw!SO85:ST85,6)=0),Raw!SM85&lt;&gt;4)),"",1)))</f>
        <v/>
      </c>
      <c r="AZ85" t="str">
        <f>IF(A85=0,"",IF(COUNTA(Raw!SU85:TG85)=0,"",IF(AND(OR(AND(Raw!SU85=4,COUNTIF(Raw!TB85:TG85,1)=0),Raw!SU85&lt;&gt;4),OR(AND(Raw!SV85=4,COUNTIF(Raw!TB85:TG85,2)=0),Raw!SV85&lt;&gt;4),OR(AND(Raw!SW85=4,COUNTIF(Raw!TB85:TG85,3)=0),Raw!SW85&lt;&gt;4),OR(AND(Raw!SX85=4,COUNTIF(Raw!TB85:TG85,4)=0),Raw!SX85&lt;&gt;4),OR(AND(Raw!SY85=4,COUNTIF(Raw!TB85:TG85,5)=0),Raw!SY85&lt;&gt;4),OR(AND(Raw!SZ85=4,COUNTIF(Raw!TB85:TG85,6)=0),Raw!SZ85&lt;&gt;4)),"",1)))</f>
        <v/>
      </c>
      <c r="BA85" t="str">
        <f>IF(A85=0,"",IF(COUNTA(Raw!TH85:TT85)=0,"",IF(AND(OR(AND(Raw!TH85=4,COUNTIF(Raw!TO85:TT85,1)=0),Raw!TH85&lt;&gt;4),OR(AND(Raw!TI85=4,COUNTIF(Raw!TO85:TT85,2)=0),Raw!TI85&lt;&gt;4),OR(AND(Raw!TJ85=4,COUNTIF(Raw!TO85:TT85,3)=0),Raw!TJ85&lt;&gt;4),OR(AND(Raw!TK85=4,COUNTIF(Raw!TO85:TT85,4)=0),Raw!TK85&lt;&gt;4),OR(AND(Raw!TL85=4,COUNTIF(Raw!TO85:TT85,5)=0),Raw!TL85&lt;&gt;4),OR(AND(Raw!TM85=4,COUNTIF(Raw!TO85:TT85,6)=0),Raw!TM85&lt;&gt;4)),"",1)))</f>
        <v/>
      </c>
      <c r="BB85" t="str">
        <f>IF(A85=0,"",IF(COUNTA(Raw!TU85:UI85)=0,"",IF(AND(OR(AND(Raw!TU85=4,COUNTIF(Raw!UC85:UI85,1)=0),Raw!TU85&lt;&gt;4),OR(AND(Raw!TV85=4,COUNTIF(Raw!UC85:UI85,2)=0),Raw!TV85&lt;&gt;4),OR(AND(Raw!TW85=4,COUNTIF(Raw!UC85:UI85,3)=0),Raw!TW85&lt;&gt;4),OR(AND(Raw!TX85=4,COUNTIF(Raw!UC85:UI85,4)=0),Raw!TX85&lt;&gt;4),OR(AND(Raw!TY85=4,COUNTIF(Raw!UC85:UI85,5)=0),Raw!TY85&lt;&gt;4),OR(AND(Raw!TZ85=4,COUNTIF(Raw!UC85:UI85,6)=0),Raw!TZ85&lt;&gt;4),OR(AND(Raw!UA85=4,COUNTIF(Raw!UC85:UI85,7)=0),Raw!UA85&lt;&gt;4)),"",1)))</f>
        <v/>
      </c>
      <c r="BC85" t="str">
        <f>IF(A85=0,"",IF(COUNTA(Raw!UJ85:UV85)=0,"",IF(AND(OR(AND(Raw!UJ85=4,COUNTIF(Raw!UQ85:UV85,1)=0),Raw!UJ85&lt;&gt;4),OR(AND(Raw!UK85=4,COUNTIF(Raw!UQ85:UV85,2)=0),Raw!UK85&lt;&gt;4),OR(AND(Raw!UL85=4,COUNTIF(Raw!UQ85:UV85,3)=0),Raw!UL85&lt;&gt;4),OR(AND(Raw!UM85=4,COUNTIF(Raw!UQ85:UV85,4)=0),Raw!UM85&lt;&gt;4),OR(AND(Raw!UN85=4,COUNTIF(Raw!UQ85:UV85,5)=0),Raw!UN85&lt;&gt;4),OR(AND(Raw!UO85=4,COUNTIF(Raw!UQ85:UV85,6)=0),Raw!UO85&lt;&gt;4)),"",1)))</f>
        <v/>
      </c>
      <c r="BD85" t="str">
        <f>IF(A85=0,"",IF(COUNTA(Raw!UW85:VG85)=0,"",IF(AND(OR(AND(Raw!UW85=4,COUNTIF(Raw!VC85:VG85,1)=0),Raw!UW85&lt;&gt;4),OR(AND(Raw!UX85=4,COUNTIF(Raw!VC85:VG85,2)=0),Raw!UX85&lt;&gt;4),OR(AND(Raw!UY85=4,COUNTIF(Raw!VC85:VG85,3)=0),Raw!UY85&lt;&gt;4),OR(AND(Raw!UZ85=4,COUNTIF(Raw!VC85:VG85,4)=0),Raw!UZ85&lt;&gt;4),OR(AND(Raw!VA85=4,COUNTIF(Raw!VC85:VG85,5)=0),Raw!VA85&lt;&gt;4)),"",1)))</f>
        <v/>
      </c>
      <c r="BE85" t="str">
        <f>IF(A85=0,"",IF(COUNTA(Raw!VH85:VP85)=0,"",
IF(AND(
OR(AND(Raw!VH85=4,COUNTIF(Raw!VM85:VP85,1)=0),Raw!VH85&lt;&gt;4),
OR(AND(Raw!VI85=4,COUNTIF(Raw!VM85:VP85,2)=0),Raw!VI85&lt;&gt;4),
OR(AND(Raw!VJ85=4,COUNTIF(Raw!VM85:VP85,3)=0),Raw!VJ85&lt;&gt;4),
OR(AND(Raw!VK85=4,COUNTIF(Raw!VM85:VP85,4)=0),Raw!VK85&lt;&gt;4)
),"",1)))</f>
        <v/>
      </c>
      <c r="BF85" t="str">
        <f>IF(A85=0,"",IF(COUNTA(Raw!VQ85:WK85)=0,"",
IF(AND(
OR(AND(Raw!VQ85=4,COUNTIF(Raw!WB85:WK85,1)=0),Raw!VQ85&lt;&gt;4),
OR(AND(Raw!VR85=4,COUNTIF(Raw!WB85:WK85,2)=0),Raw!VR85&lt;&gt;4),
OR(AND(Raw!VS85=4,COUNTIF(Raw!WB85:WK85,3)=0),Raw!VS85&lt;&gt;4),
OR(AND(Raw!VT85=4,COUNTIF(Raw!WB85:WK85,4)=0),Raw!VT85&lt;&gt;4),
OR(AND(Raw!VU85=4,COUNTIF(Raw!WB85:WK85,5)=0),Raw!VU85&lt;&gt;4),
OR(AND(Raw!VV85=4,COUNTIF(Raw!WB85:WK85,6)=0),Raw!VV85&lt;&gt;4),
OR(AND(Raw!VW85=4,COUNTIF(Raw!WB85:WK85,7)=0),Raw!VW85&lt;&gt;4),
OR(AND(Raw!VX85=4,COUNTIF(Raw!WB85:WK85,8)=0),Raw!VX85&lt;&gt;4),
OR(AND(Raw!VY85=4,COUNTIF(Raw!WB85:WK85,9)=0),Raw!VX85&lt;&gt;4),
OR(AND(Raw!VZ85=4,COUNTIF(Raw!WB85:WK85,10)=0),Raw!VZ85&lt;&gt;4)
),"",1)))</f>
        <v/>
      </c>
      <c r="BG85" t="str">
        <f>IF(A85=0,"",IF(COUNTA(Raw!WL85:XB85)=0,"",
IF(AND(
OR(AND(Raw!WL85=4,COUNTIF(Raw!WU85:XB85,1)=0),Raw!WL85&lt;&gt;4),
OR(AND(Raw!WM85=4,COUNTIF(Raw!WU85:XB85,2)=0),Raw!WM85&lt;&gt;4),
OR(AND(Raw!WN85=4,COUNTIF(Raw!WU85:XB85,3)=0),Raw!WN85&lt;&gt;4),
OR(AND(Raw!WO85=4,COUNTIF(Raw!WU85:XB85,4)=0),Raw!WO85&lt;&gt;4),
OR(AND(Raw!WP85=4,COUNTIF(Raw!WU85:XB85,5)=0),Raw!WP85&lt;&gt;4),
OR(AND(Raw!WQ85=4,COUNTIF(Raw!WU85:XB85,6)=0),Raw!WQ85&lt;&gt;4),
OR(AND(Raw!WR85=4,COUNTIF(Raw!WU85:XB85,7)=0),Raw!WR85&lt;&gt;4),
OR(AND(Raw!WS85=4,COUNTIF(Raw!WU85:XB85,8)=0),Raw!WS85&lt;&gt;4)
),"",1)))</f>
        <v/>
      </c>
      <c r="BH85" t="str">
        <f>IF(A85=0,"",IF(COUNTA(Raw!XC85:XK85)=0,"",
IF(AND(
OR(AND(Raw!XC85=4,COUNTIF(Raw!XH85:XK85,1)=0),Raw!XC85&lt;&gt;4),
OR(AND(Raw!XD85=4,COUNTIF(Raw!XH85:XK85,2)=0),Raw!XD85&lt;&gt;4),
OR(AND(Raw!XE85=4,COUNTIF(Raw!XH85:XK85,3)=0),Raw!XE85&lt;&gt;4),
OR(AND(Raw!XF85=4,COUNTIF(Raw!XH85:XK85,4)=0),Raw!XF85&lt;&gt;4)
),"",1)))</f>
        <v/>
      </c>
      <c r="BI85" t="str">
        <f>IF(A85=0,"",IF(COUNTA(Raw!XL85:XT85)=0,"",
IF(AND(
OR(AND(Raw!XL85=4,COUNTIF(Raw!XQ85:XT85,1)=0),Raw!XL85&lt;&gt;4),
OR(AND(Raw!XM85=4,COUNTIF(Raw!XQ85:XT85,2)=0),Raw!XM85&lt;&gt;4),
OR(AND(Raw!XN85=4,COUNTIF(Raw!XQ85:XT85,3)=0),Raw!XN85&lt;&gt;4),
OR(AND(Raw!XO85=4,COUNTIF(Raw!XQ85:XT85,4)=0),Raw!XO85&lt;&gt;4)
),"",1)))</f>
        <v/>
      </c>
      <c r="BJ85" t="str">
        <f>IF(A85=0,"",IF(COUNTA(Raw!XU85:YI85)=0,"",
IF(AND(
OR(AND(Raw!XU85=4,COUNTIF(Raw!YC85:YI85,1)=0),Raw!XU85&lt;&gt;4),
OR(AND(Raw!XV85=4,COUNTIF(Raw!YC85:YI85,2)=0),Raw!XV85&lt;&gt;4),
OR(AND(Raw!XW85=4,COUNTIF(Raw!YC85:YI85,3)=0),Raw!XW85&lt;&gt;4),
OR(AND(Raw!XX85=4,COUNTIF(Raw!YC85:YI85,4)=0),Raw!XX85&lt;&gt;4),
OR(AND(Raw!XY85=4,COUNTIF(Raw!YC85:YI85,5)=0),Raw!XY85&lt;&gt;4),
OR(AND(Raw!XZ85=4,COUNTIF(Raw!YC85:YI85,6)=0),Raw!XZ85&lt;&gt;4),
OR(AND(Raw!YA85=4,COUNTIF(Raw!YC85:YI85,7)=0),Raw!YA85&lt;&gt;4)
),"",1)))</f>
        <v/>
      </c>
      <c r="BK85" t="str">
        <f>IF(A85=0,"",IF(COUNTA(Raw!YJ85:YR85)=0,"",
IF(AND(
OR(AND(Raw!YJ85=4,COUNTIF(Raw!YO85:YR85,1)=0),Raw!YJ85&lt;&gt;4),
OR(AND(Raw!YK85=4,COUNTIF(Raw!YO85:YR85,2)=0),Raw!YK85&lt;&gt;4),
OR(AND(Raw!YL85=4,COUNTIF(Raw!YO85:YR85,3)=0),Raw!YL85&lt;&gt;4),
OR(AND(Raw!YM85=4,COUNTIF(Raw!YO85:YR85,4)=0),Raw!YM85&lt;&gt;4)
),"",1)))</f>
        <v/>
      </c>
      <c r="BL85" t="str">
        <f>IF(A85=0,"",IF(COUNTA(Raw!YS85:YU85)=0,"",IF(AND(Raw!YS85=4,ISBLANK(Raw!YU85)),"",IF(AND(Raw!YS85&lt;&gt;4,ISBLANK(Raw!YU85)=FALSE),"",1))))</f>
        <v/>
      </c>
    </row>
    <row r="86" spans="1:64">
      <c r="A86" s="20">
        <f>Raw!A86</f>
        <v>0</v>
      </c>
      <c r="B86" s="19" t="str">
        <f>IF(A86=0,"",IF(AND(Raw!AC86=1,COUNTA(Raw!AR86:IC86)&gt;0,COUNTA(Raw!ID86:YU86)=0),"",IF(AND(Raw!AC86=2,COUNTA(Raw!AR86:IC86)=0,COUNTA(Raw!ID86:MV86)&gt;0,COUNTA(Raw!MW86:YU86)=0),"",IF(AND(Raw!AC86=3,COUNTA(Raw!AP86:MV86)=0,COUNTA(Raw!MW86:YU86)&gt;0),"",1))))</f>
        <v/>
      </c>
      <c r="C86" s="19" t="str">
        <f>IF(A86=0,"",IF(AND(Raw!AK86=1,ISBLANK(Raw!AM86)=FALSE,ISBLANK(Raw!AO86)),"",IF(AND(Raw!AK86=2,ISBLANK(Raw!AM86),ISBLANK(Raw!AO86)=FALSE),"",1)))</f>
        <v/>
      </c>
      <c r="D86" s="19" t="str">
        <f>IF(A86=0,"",IF(COUNTA(Raw!AS86:AZ86)=0,"",IF(AND(Raw!AS86+Raw!AT86=100,Raw!AU86+Raw!AV86=100,Raw!AW86+Raw!AX86=100,Raw!AY86+Raw!AZ86=100),"",1)))</f>
        <v/>
      </c>
      <c r="E86" s="19" t="str">
        <f>IF(A86=0,"",IF(ISBLANK(Raw!AQ86),"",IF(Raw!AQ86=1,"",1)))</f>
        <v/>
      </c>
      <c r="F86" s="19" t="str">
        <f>IF(A86=0,"",IF(ISBLANK(Raw!AR86),"",IF(AND(Raw!AR86&gt;=0,Raw!AR86&lt;=100),"",1)))</f>
        <v/>
      </c>
      <c r="G86" s="19" t="str">
        <f>IF(A86=0,"",IF(AND(ISBLANK(Raw!BA86),ISBLANK(Raw!AS86)),"",IF(AND(Raw!AS86&gt;0,ISBLANK(Raw!BA86)=FALSE),"",1)))</f>
        <v/>
      </c>
      <c r="H86" s="19" t="str">
        <f>IF(A86=0,"",IF(COUNTA(Raw!BA86:BH86)=0,"",IF(AND(Raw!BA86=0,COUNTA(Raw!BB86:BH86)=0),"",IF(AND(Raw!BA86&gt;0,COUNTA(Raw!BB86:BH86)&gt;0),"",1))))</f>
        <v/>
      </c>
      <c r="I86" s="19" t="str">
        <f>IF(A86=0,"",IF(AND(ISBLANK(Raw!BI86),ISBLANK(Raw!BJ86)),"",IF(AND(Raw!BI86=1,ISBLANK(Raw!BJ86)=FALSE),"",IF(AND(Raw!BI86=2,ISBLANK(Raw!BJ86)),"",1))))</f>
        <v/>
      </c>
      <c r="J86" s="19" t="str">
        <f>IF(A86=0,"",IF(AND(ISBLANK(Raw!AT86),COUNTBLANK(Raw!BK86:BQ86)),"",IF(AND(Raw!AT86&gt;0,COUNTA(Raw!BK86:BQ86)&gt;0),"",IF(AND(Raw!AT86=0,COUNTA(Raw!BK86:BQ86)=0),"",1))))</f>
        <v/>
      </c>
      <c r="K86" s="19" t="str">
        <f>IF(A86=0,"",IF(AND(ISBLANK(Raw!AS86),COUNTA(Raw!BR86:BX86)=0),"",IF(AND(Raw!AS86&gt;0,COUNTA(Raw!BR86:BX86)&gt;0),"",IF(AND(Raw!AS86=0,COUNTA(Raw!BR86:BX86)=0),"",1))))</f>
        <v/>
      </c>
      <c r="L86" s="19" t="str">
        <f>IF(A86=0,"",IF(AND(COUNTA(Raw!BK86:BX86)=0,COUNTA(Raw!BY86:CH86)=0),"",IF(AND(COUNTIF(Raw!BK86:BX86,1)&gt;0,COUNTA(Raw!BY86:CH86)&gt;0),"",IF(AND(COUNTIF(Raw!BK86:BX86,1)=0,COUNTA(Raw!BY86:CH86)=0),"",1))))</f>
        <v/>
      </c>
      <c r="M86" s="19" t="str">
        <f>IF(A86=0,"",IF(AND(COUNTA(Raw!BK86:BX86)=0,COUNTA(Raw!CI86:CR86)),"",IF(AND(COUNTIF(Raw!BK86:BX86,3)&gt;0,COUNTA(Raw!CI86:CR86)&gt;0),"",IF(AND(COUNTIF(Raw!BK86:BX86,3)=0,COUNTA(Raw!CI86:CR86)=0),"",1))))</f>
        <v/>
      </c>
      <c r="N86" s="19" t="str">
        <f>IF(A86=0,"",IF(COUNTA(Raw!CS86:DF86)=0,"",IF(AND(COUNTIF(Raw!CS86:CV86,1)=1,COUNTA(Raw!CW86:DA86)&gt;0,COUNTA(Raw!DB86:DF86)=0),"",IF(AND(COUNTIF(Raw!CS86:CV86,2)=1,COUNTA(Raw!CW86:DA86)=0,COUNTA(Raw!DB86:DF86)&gt;0),"",IF(AND(COUNTA(Raw!CS86:CV86)&gt;0,COUNTA(Raw!CW86:DF86)=0),"",1)))))</f>
        <v/>
      </c>
      <c r="O86" s="19" t="str">
        <f>IF(A86=0,"",IF(COUNTA(Raw!DG86:DP86)=0,"",IF(AND(COUNTIF(Raw!BK86:BQ86,1)&gt;0,OR(COUNTIF(Raw!DG86:DP86,1)=1,COUNTIF(Raw!DG86:DP86,2)=1,COUNTIF(Raw!DG86:DP86,3)=1)),"",IF(AND(COUNTIF(Raw!BK86:BQ86,1)=0,AND(COUNTIF(Raw!DG86:DP86,1)=0,COUNTIF(Raw!DG86:DP86,2)=0,COUNTIF(Raw!DG86:DP86,3)=0)),"",1))))</f>
        <v/>
      </c>
      <c r="P86" s="19" t="str">
        <f>IF(A86=0,"",IF(COUNTA(Raw!DG86:DR86)=0,"",IF(AND(COUNTIF(Raw!DG86:DP86,4)=1,ISBLANK(Raw!DQ86)=FALSE,ISBLANK(Raw!DR86)),"",IF(AND(COUNTIF(Raw!DG86:DP86,7)=1,ISBLANK(Raw!DQ86),ISBLANK(Raw!DR86)=FALSE),"",IF(AND(COUNTA(Raw!DG86:DP86)&gt;0,COUNTIF(Raw!DG86:DP86,4)=0,COUNTIF(Raw!DG86:DP86,7)=0,COUNTA(Raw!DQ86:DR86)=0),"",1)))))</f>
        <v/>
      </c>
      <c r="Q86" s="19" t="str">
        <f>IF(A86=0,"",IF(AND(COUNTA(Raw!DS86:DU86)=0,COUNTA(Raw!BK86:BQ86)=0),"",IF(AND(COUNTIF(Raw!BK86:BQ86,1)&gt;0,COUNTA(Raw!DS86:DU86)&gt;0),"",IF(AND(COUNTIF(Raw!BK86:BQ86,1)=0,COUNTA(Raw!DS86:DU86)=0),"",1))))</f>
        <v/>
      </c>
      <c r="R86" s="19" t="str">
        <f>IF(A86=0,"",IF(AND(ISBLANK(Raw!AT86),ISBLANK(Raw!EJ86)),"",IF(AND(Raw!AT86&gt;0,ISBLANK(Raw!EJ86)=FALSE,Raw!EJ86&gt;=0,Raw!EJ86&lt;=7),"",IF(AND(Raw!AT86=0,ISBLANK(Raw!EJ86)),"",1))))</f>
        <v/>
      </c>
      <c r="S86" t="str">
        <f>IF(A86=0,"",IF(AND(ISBLANK(Raw!AS86),ISBLANK(Raw!EK86)),"",IF(AND(Raw!AS86&gt;0,ISBLANK(Raw!EK86)=FALSE),"",IF(AND(Raw!AS86=0,ISBLANK(Raw!EK86)),"",1))))</f>
        <v/>
      </c>
      <c r="T86" s="19" t="str">
        <f>IF(A86=0,"",IF(AND(ISBLANK(Raw!AT86),COUNTA(Raw!EL86:EQ86)=0),"",IF(AND(Raw!AT86&gt;0,COUNTA(Raw!EL86:EQ86)&gt;0),"",IF(AND(Raw!AT86=0,COUNTA(Raw!EL86:EQ86)=0),"",1))))</f>
        <v/>
      </c>
      <c r="U86" t="str">
        <f>IF(A86=0,"",IF(AND(ISBLANK(Raw!AT86),COUNTA(Raw!ER86:EU86)=0),"",IF(AND(Raw!AT86&gt;0,COUNTA(Raw!ER86:EU86)&gt;0),"",IF(AND(Raw!AT86=0,COUNTA(Raw!ER86:EU86)=0),"",1))))</f>
        <v/>
      </c>
      <c r="V86" t="str">
        <f>IF(A86=0,"",IF(AND(ISBLANK(Raw!AS86),COUNTA(Raw!EV86:FA86)=0),"",IF(AND(Raw!AS86&gt;0,COUNTA(Raw!EV86:FA86)&gt;0),"",IF(AND(Raw!AS86=0,COUNTA(Raw!EV86:FA86)=0),"",1))))</f>
        <v/>
      </c>
      <c r="W86" t="str">
        <f>IF(A86=0,"",IF(AND(ISBLANK(Raw!AS86),COUNTA(Raw!FB86:FE86)=0),"",IF(AND(Raw!AS86&gt;0,COUNTA(Raw!FB86:FE86)&gt;0),"",IF(AND(Raw!AS86=0,COUNTA(Raw!FB86:FE86)=0),"",1))))</f>
        <v/>
      </c>
      <c r="X86" t="str">
        <f>IF(A86=0,"",IF(AND(ISBLANK(Raw!AT86),COUNTA(Raw!FF86:FI86)=0),"",IF(AND(Raw!AT86&gt;0,COUNTA(Raw!FF86:FI86)&gt;0),"",IF(AND(Raw!AT86=0,COUNTA(Raw!FF86:FI86)=0),"",1))))</f>
        <v/>
      </c>
      <c r="Y86" t="str">
        <f>IF(A86=0,"",IF(AND(ISBLANK(Raw!AS86),COUNTA(Raw!FJ86:FM86)=0),"",IF(AND(Raw!AS86&gt;0,COUNTA(Raw!FJ86:FM86)&gt;0),"",IF(AND(Raw!AS86=0,COUNTA(Raw!FJ86:FM86)=0),"",1))))</f>
        <v/>
      </c>
      <c r="Z86" t="str">
        <f>IF(A86=0,"",IF(AND(COUNTA(Raw!FN86:FT86)=0,ISBLANK(Raw!FU86)),"",IF(AND(COUNTIF(Raw!FN86:FT86,1)&gt;0,ISBLANK(Raw!FU86)=FALSE),"",IF(AND(COUNTIF(Raw!FN86:FT86,1)=0,ISBLANK(Raw!FU86)),"",1))))</f>
        <v/>
      </c>
      <c r="AA86" s="19" t="str">
        <f>IF(A86=0,"",IF(AND(ISBLANK(Raw!BI86),COUNTA(Raw!FV86:GH86)=0),"",IF(AND(Raw!BI86&lt;&gt;1,COUNTIF(Raw!FV86:GH86,6)=0),"",IF(Raw!BI86=1,"",1))))</f>
        <v/>
      </c>
      <c r="AB86" t="str">
        <f>IF(A86=0,"",IF(AND(ISBLANK(Raw!GI86),COUNTA(Raw!GJ86:GQ86)=0),"",IF(AND(Raw!GI86=1,COUNTA(Raw!GJ86:GQ86)&gt;0),"",IF(AND(Raw!GI86=2,COUNTA(Raw!GJ86:GQ86)=0),"",1))))</f>
        <v/>
      </c>
      <c r="AC86" s="19" t="str">
        <f>IF(A86=0,"",IF(AND(COUNTA(Raw!GY86:HF86)=0,ISBLANK(Raw!HG86)),"",IF(AND(OR(COUNTIF(Raw!GY86:HE86,1)&gt;0,COUNTIF(Raw!GY86:HE86,2)&gt;0),ISBLANK(Raw!HG86)=FALSE),"",IF(AND(COUNTA(Raw!GY86:HF86)&gt;0,ISBLANK(Raw!HG86),COUNTIF(Raw!GY86:HE86,1)=0,COUNTIF(Raw!GY86:HE86,2)=0),"",1))))</f>
        <v/>
      </c>
      <c r="AD86" s="19" t="str">
        <f>IF(A86=0,"",IF(COUNTA(Raw!HU86:IB86)=0,"",IF(AND(Raw!AK86&lt;&gt;2,COUNTIF(Raw!HU86:IA86,2)=0,COUNTIF(Raw!HU86:IA86,3)=0),"",IF(Raw!AK86=2,"",1))))</f>
        <v/>
      </c>
      <c r="AE86" s="19" t="str">
        <f>IF(A86=0,"",IF(AND(Raw!AK86=2,ISBLANK(Raw!IC86)=FALSE),"",IF(AND(Raw!AK86&lt;&gt;2,ISBLANK(Raw!IC86)),"",1)))</f>
        <v/>
      </c>
      <c r="AF86" s="19" t="str">
        <f>IF(A86=0,"",IF(COUNTA(Raw!ID86:IF86)=0,"",IF(AND(MATCH(2023-Raw!ID86,Code!$A$3:$A$12,1)=Raw!IF86,2023-Raw!ID86=Raw!IE86),"",1)))</f>
        <v/>
      </c>
      <c r="AG86" s="19" t="str">
        <f>IF(A86=0,"",IF(COUNTA(Raw!IG86:II86)=0,"",IF(AND(Raw!IG86=4,ISBLANK(Raw!II86)=FALSE),"",IF(AND(Raw!IG86&lt;&gt;4,ISBLANK(Raw!II86)),"",1))))</f>
        <v/>
      </c>
      <c r="AH86" s="19" t="str">
        <f>IF(A86=0,"",IF(COUNTA(Raw!IJ86:IM86)=0,"",IF(AND(Raw!IJ86=1,ISBLANK(Raw!IK86)=FALSE),"",IF(AND(Raw!IJ86=2,COUNTA(Raw!IK86:IM86)&gt;0),"",1))))</f>
        <v/>
      </c>
      <c r="AI86" s="19" t="str">
        <f>IF(A86=0,"",IF(COUNTA(Raw!IK86:IM86)=0,"",IF(AND(Raw!IK86=1,ISBLANK(Raw!IL86)=FALSE),"",IF(AND(Raw!IK86=2,COUNTA(Raw!IL86:IM86)=0),"",1))))</f>
        <v/>
      </c>
      <c r="AJ86" s="19" t="str">
        <f>IF(A86=0,"",IF(COUNTA(Raw!JD86:JJ86)=0,"",IF(AND(Raw!JD86&gt;600,COUNTA(Raw!JE86:JI86)&gt;0),"",IF(AND(Raw!JD86&lt;=600,COUNTA(Raw!JE86:JJ86)=0),"",1))))</f>
        <v/>
      </c>
      <c r="AK86" s="19" t="str">
        <f>IF(A86=0,"",IF(COUNTA(Raw!JK86:KA86)=0,"",IF(AND(Raw!JK86=1,COUNTA(Raw!JM86:JV86)&gt;0),"",IF(AND(Raw!JK86=3,COUNTA(Raw!JM86:JV86)&gt;0,COUNTA(Raw!JW86:KA86)=0),"",IF(AND(ISBLANK(Raw!JK86)=FALSE,Raw!JK86&lt;&gt;1,Raw!JK86&lt;&gt;3,COUNTA(Raw!JM86:KA86)=0),"",1)))))</f>
        <v/>
      </c>
      <c r="AL86" s="19" t="str">
        <f>IF(A86=0,"",IF(COUNTA(Raw!JW86:KA86)=0,"",IF(AND(COUNTIF(Raw!JW86:JZ86,4)=0,COUNTA(Raw!JW86:JZ86)&gt;0,ISBLANK(Raw!KA86)=FALSE),"",IF(AND(COUNTIF(Raw!JW86:KA86,4)&gt;0,ISBLANK(Raw!KA86)),"",1))))</f>
        <v/>
      </c>
      <c r="AM86" s="19" t="str">
        <f>IF(A86=0,"",IF(COUNTA(Raw!KT86:KU86)=0,"",IF(AND(Raw!KT86=1,ISBLANK(Raw!KU86)=FALSE),"",IF(AND(Raw!KT86=2,ISBLANK(Raw!KU86)),"",1))))</f>
        <v/>
      </c>
      <c r="AN86" s="19" t="str">
        <f>IF(A86=0,"",IF(COUNTA(Raw!KX86:LF86)=0,"",IF(AND(COUNTIF(Raw!KX86:LB86,5)=1,COUNTA(Raw!KX86:LB86)=1,COUNTA(Raw!LC86:LF86)=0),"",IF(AND(COUNTIF(Raw!KX86:LB86,5)=0,COUNTA(Raw!KX86:LB86)&gt;0,COUNTA(Raw!LC86:LF86)&gt;0),"",1))))</f>
        <v/>
      </c>
      <c r="AO86" s="19" t="str">
        <f>IF(A86=0,"",IF(COUNTA(Raw!LM86:LU86)=0,"",IF(AND(Raw!LM86=1,ISBLANK(Raw!LN86)=FALSE,COUNTA(Raw!LO86:LU86)&gt;0),"",IF(AND(Raw!LM86=2,COUNTA(Raw!LN86:LU86)=0),"",1))))</f>
        <v/>
      </c>
      <c r="AP86" s="19" t="str">
        <f>IF(A86=0,"",IF(COUNTA(Raw!MY86:OG86)=0,"",IF(AND(Raw!MY86=2,COUNTA(Raw!MZ86:OG86)=0),"",IF(AND(Raw!MY86=1,COUNTA(Raw!MZ86:OG86)&gt;0),"",1))))</f>
        <v/>
      </c>
      <c r="AQ86" s="19" t="str">
        <f>IF(A86=0,"",IF(COUNTA(Raw!NC86:NW86)=0,"",IF(AND(COUNTIF(Raw!NC86:NG86,3)&gt;0,COUNTA(Raw!NH86:NQ86)&gt;0),"",IF(AND(COUNTA(Raw!NC86:NG86)&gt;0,COUNTIF(Raw!NC86:NG86,3)=0,COUNTA(Raw!NH86:NW86)=0),"",1))))</f>
        <v/>
      </c>
      <c r="AR86" s="19" t="str">
        <f>IF(A86=0,"",IF(COUNTA(Raw!NH86:NW86)=0,"",IF(AND(COUNTIF(Raw!NH86:NQ86,10)&gt;0,COUNTA(Raw!NR86:NW86)&gt;0),"",IF(AND(COUNTA(Raw!NH86:NQ86)&gt;0,COUNTIF(Raw!NH86:NQ86,10)=0,COUNTA(Raw!NR86:NY86)=0),"",1))))</f>
        <v/>
      </c>
      <c r="AS86" s="19" t="str">
        <f>IF(A86=0,"",IF(COUNTA(Raw!NY86:OG86)=0,"",IF(AND(Raw!NY86=1,COUNTA(Raw!NZ86:OG86)&gt;0),"",IF(AND(Raw!NY86=2,COUNTA(Raw!NZ86:OG86)=0),"",1))))</f>
        <v/>
      </c>
      <c r="AT86" s="19" t="str">
        <f>IF(A86=0,"",IF(COUNTA(Raw!OH86:OY86)=0,"",IF(AND(Raw!OH86=1,COUNTA(Raw!OI86:OY86)&gt;0),"",IF(AND(Raw!OH86=2,COUNTA(Raw!OI86:OY86)=0),"",1))))</f>
        <v/>
      </c>
      <c r="AU86" s="19" t="str">
        <f>IF(A86=0,"",IF(COUNTA(Raw!PR86:QB86)=0,"",
IF(AND(OR(AND(COUNTIF(Raw!PR86:QB86,1)=1,COUNTA(Raw!QI86:QY86)&gt;0),AND(COUNTIF(Raw!PR86:QB86,1)=0,COUNTA(Raw!QI86:QY86)=0)),OR(AND(COUNTIF(Raw!PR86:QB86,2)=1,COUNTA(Raw!QZ86:RP86)&gt;0),AND(COUNTIF(Raw!PR86:QB86,2)=0,COUNTA(Raw!QZ86:RP86)=0)),OR(AND(COUNTIF(Raw!PR86:QB86,3)=1,COUNTA(Raw!RQ86:SG86)&gt;0),AND(COUNTIF(Raw!PR86:QB86,3)=0,COUNTA(Raw!RQ86:SG86)=0)),OR(AND(COUNTIF(Raw!PR86:QB86,4)=1,COUNTA(Raw!SH86:ST86)&gt;0),AND(COUNTIF(Raw!PR86:QB86,4)=0,COUNTA(Raw!SH86:ST86)=0)),OR(AND(COUNTIF(Raw!PR86:QB86,5)=1,COUNTA(Raw!SU86:TG86)&gt;0),AND(COUNTIF(Raw!PR86:QB86,5)=0,COUNTA(Raw!SU86:TG86)=0)),OR(AND(COUNTIF(Raw!PR86:QB86,6)=1,COUNTA(Raw!TH86:TT86)&gt;0),AND(COUNTIF(Raw!PR86:QB86,6)=0,COUNTA(Raw!TH86:TT86)=0)),OR(AND(COUNTIF(Raw!PR86:QB86,7)=1,COUNTA(Raw!TU86:UI86)&gt;0),AND(COUNTIF(Raw!PR86:QB86,7)=0,COUNTA(Raw!TU86:UI86)=0)),OR(AND(COUNTIF(Raw!PR86:QB86,8)=1,COUNTA(Raw!UJ86:UV86)&gt;0),AND(COUNTIF(Raw!PR86:QB86,8)=0,COUNTA(Raw!UJ86:UV86)=0)),OR(AND(COUNTIF(Raw!PR86:QB86,9)=1,COUNTA(Raw!UW86:VG86)&gt;0),AND(COUNTIF(Raw!PR86:QB86,9)=0,COUNTA(Raw!UW86:VG86)=0)),OR(AND(COUNTIF(Raw!PR86:QB86,10)=1,COUNTA(Raw!VH86:VP86)&gt;0),AND(COUNTIF(Raw!PR86:QB86,10)=0,COUNTA(Raw!VH86:VP86)=0)),OR(AND(COUNTIF(Raw!PR86:QB86,11)=1,COUNTA(Raw!VQ86:WK86)&gt;0),AND(COUNTIF(Raw!PR86:QB86,11)=0,COUNTA(Raw!VQ86:WK86)=0))),"",1)))</f>
        <v/>
      </c>
      <c r="AV86" s="19" t="str">
        <f>IF(A86=0,"",IF(COUNTA(Raw!QI86:QY86)=0,"",IF(AND(OR(AND(Raw!QI86=4,COUNTIF(Raw!QR86:QY86,1)=0),Raw!QI86&lt;&gt;4),OR(AND(Raw!QJ86=4,COUNTIF(Raw!QR86:QY86,2)=0),Raw!QJ86&lt;&gt;4),OR(AND(Raw!QK86=4,COUNTIF(Raw!QR86:QY86,3)=0),Raw!QK86&lt;&gt;4),OR(AND(Raw!QL86=4,COUNTIF(Raw!QR86:QY86,4)=0),Raw!QL86&lt;&gt;4),OR(AND(Raw!QM86=4,COUNTIF(Raw!QR86:QY86,5)=0),Raw!QM86&lt;&gt;4),OR(AND(Raw!QN86=4,COUNTIF(Raw!QR86:QY86,6)=0),Raw!QN86&lt;&gt;4),OR(AND(Raw!QO86=4,COUNTIF(Raw!QR86:QY86,7)=0),Raw!QO86&lt;&gt;4),OR(AND(Raw!QP86=4,COUNTIF(Raw!QR86:QY86,8)=0),Raw!QP86&lt;&gt;4)),"",1)))</f>
        <v/>
      </c>
      <c r="AW86" t="str">
        <f>IF(A86=0,"",IF(COUNTA(Raw!QZ86:RP86)=0,"",IF(AND(OR(AND(Raw!QZ86=4,COUNTIF(Raw!RI86:RP86,1)=0),Raw!QZ86&lt;&gt;4),OR(AND(Raw!RA86=4,COUNTIF(Raw!RI86:RP86,2)=0),Raw!RA86&lt;&gt;4),OR(AND(Raw!RB86=4,COUNTIF(Raw!RI86:RP86,3)=0),Raw!RB86&lt;&gt;4),OR(AND(Raw!RC86=4,COUNTIF(Raw!RI86:RP86,4)=0),Raw!RC86&lt;&gt;4),OR(AND(Raw!RD86=4,COUNTIF(Raw!RI86:RP86,5)=0),Raw!RD86&lt;&gt;4),OR(AND(Raw!RE86=4,COUNTIF(Raw!RI86:RP86,6)=0),Raw!RE86&lt;&gt;4),OR(AND(Raw!RF86=4,COUNTIF(Raw!RI86:RP86,7)=0),Raw!RF86&lt;&gt;4),OR(AND(Raw!RG86=4,COUNTIF(Raw!RI86:RP86,8)=0),Raw!RG86&lt;&gt;4)),"",1)))</f>
        <v/>
      </c>
      <c r="AX86" t="str">
        <f>IF(A86=0,"",IF(COUNTA(Raw!RQ86:SG86)=0,"",IF(AND(OR(AND(Raw!RQ86=4,COUNTIF(Raw!RZ86:SG86,1)=0),Raw!RQ86&lt;&gt;4),OR(AND(Raw!RR86=4,COUNTIF(Raw!RZ86:SG86,2)=0),Raw!RR86&lt;&gt;4),OR(AND(Raw!RS86=4,COUNTIF(Raw!RZ86:SG86,3)=0),Raw!RS86&lt;&gt;4),OR(AND(Raw!RT86=4,COUNTIF(Raw!RZ86:SG86,4)=0),Raw!RT86&lt;&gt;4),OR(AND(Raw!RU86=4,COUNTIF(Raw!RZ86:SG86,5)=0),Raw!RU86&lt;&gt;4),OR(AND(Raw!RV86=4,COUNTIF(Raw!RZ86:SG86,6)=0),Raw!RV86&lt;&gt;4),OR(AND(Raw!RW86=4,COUNTIF(Raw!RZ86:SG86,7)=0),Raw!RW86&lt;&gt;4),OR(AND(Raw!RX86=4,COUNTIF(Raw!RZ86:SG86,8)=0),Raw!RX86&lt;&gt;4)),"",1)))</f>
        <v/>
      </c>
      <c r="AY86" t="str">
        <f>IF(A86=0,"",IF(COUNTA(Raw!SH86:ST86)=0,"",IF(AND(OR(AND(Raw!SH86=4,COUNTIF(Raw!SO86:ST86,1)=0),Raw!SH86&lt;&gt;4),OR(AND(Raw!SI86=4,COUNTIF(Raw!SO86:ST86,2)=0),Raw!SI86&lt;&gt;4),OR(AND(Raw!SJ86=4,COUNTIF(Raw!SO86:ST86,3)=0),Raw!SJ86&lt;&gt;4),OR(AND(Raw!SK86=4,COUNTIF(Raw!SO86:ST86,4)=0),Raw!SK86&lt;&gt;4),OR(AND(Raw!SL86=4,COUNTIF(Raw!SO86:ST86,5)=0),Raw!SL86&lt;&gt;4),OR(AND(Raw!SM86=4,COUNTIF(Raw!SO86:ST86,6)=0),Raw!SM86&lt;&gt;4)),"",1)))</f>
        <v/>
      </c>
      <c r="AZ86" t="str">
        <f>IF(A86=0,"",IF(COUNTA(Raw!SU86:TG86)=0,"",IF(AND(OR(AND(Raw!SU86=4,COUNTIF(Raw!TB86:TG86,1)=0),Raw!SU86&lt;&gt;4),OR(AND(Raw!SV86=4,COUNTIF(Raw!TB86:TG86,2)=0),Raw!SV86&lt;&gt;4),OR(AND(Raw!SW86=4,COUNTIF(Raw!TB86:TG86,3)=0),Raw!SW86&lt;&gt;4),OR(AND(Raw!SX86=4,COUNTIF(Raw!TB86:TG86,4)=0),Raw!SX86&lt;&gt;4),OR(AND(Raw!SY86=4,COUNTIF(Raw!TB86:TG86,5)=0),Raw!SY86&lt;&gt;4),OR(AND(Raw!SZ86=4,COUNTIF(Raw!TB86:TG86,6)=0),Raw!SZ86&lt;&gt;4)),"",1)))</f>
        <v/>
      </c>
      <c r="BA86" t="str">
        <f>IF(A86=0,"",IF(COUNTA(Raw!TH86:TT86)=0,"",IF(AND(OR(AND(Raw!TH86=4,COUNTIF(Raw!TO86:TT86,1)=0),Raw!TH86&lt;&gt;4),OR(AND(Raw!TI86=4,COUNTIF(Raw!TO86:TT86,2)=0),Raw!TI86&lt;&gt;4),OR(AND(Raw!TJ86=4,COUNTIF(Raw!TO86:TT86,3)=0),Raw!TJ86&lt;&gt;4),OR(AND(Raw!TK86=4,COUNTIF(Raw!TO86:TT86,4)=0),Raw!TK86&lt;&gt;4),OR(AND(Raw!TL86=4,COUNTIF(Raw!TO86:TT86,5)=0),Raw!TL86&lt;&gt;4),OR(AND(Raw!TM86=4,COUNTIF(Raw!TO86:TT86,6)=0),Raw!TM86&lt;&gt;4)),"",1)))</f>
        <v/>
      </c>
      <c r="BB86" t="str">
        <f>IF(A86=0,"",IF(COUNTA(Raw!TU86:UI86)=0,"",IF(AND(OR(AND(Raw!TU86=4,COUNTIF(Raw!UC86:UI86,1)=0),Raw!TU86&lt;&gt;4),OR(AND(Raw!TV86=4,COUNTIF(Raw!UC86:UI86,2)=0),Raw!TV86&lt;&gt;4),OR(AND(Raw!TW86=4,COUNTIF(Raw!UC86:UI86,3)=0),Raw!TW86&lt;&gt;4),OR(AND(Raw!TX86=4,COUNTIF(Raw!UC86:UI86,4)=0),Raw!TX86&lt;&gt;4),OR(AND(Raw!TY86=4,COUNTIF(Raw!UC86:UI86,5)=0),Raw!TY86&lt;&gt;4),OR(AND(Raw!TZ86=4,COUNTIF(Raw!UC86:UI86,6)=0),Raw!TZ86&lt;&gt;4),OR(AND(Raw!UA86=4,COUNTIF(Raw!UC86:UI86,7)=0),Raw!UA86&lt;&gt;4)),"",1)))</f>
        <v/>
      </c>
      <c r="BC86" t="str">
        <f>IF(A86=0,"",IF(COUNTA(Raw!UJ86:UV86)=0,"",IF(AND(OR(AND(Raw!UJ86=4,COUNTIF(Raw!UQ86:UV86,1)=0),Raw!UJ86&lt;&gt;4),OR(AND(Raw!UK86=4,COUNTIF(Raw!UQ86:UV86,2)=0),Raw!UK86&lt;&gt;4),OR(AND(Raw!UL86=4,COUNTIF(Raw!UQ86:UV86,3)=0),Raw!UL86&lt;&gt;4),OR(AND(Raw!UM86=4,COUNTIF(Raw!UQ86:UV86,4)=0),Raw!UM86&lt;&gt;4),OR(AND(Raw!UN86=4,COUNTIF(Raw!UQ86:UV86,5)=0),Raw!UN86&lt;&gt;4),OR(AND(Raw!UO86=4,COUNTIF(Raw!UQ86:UV86,6)=0),Raw!UO86&lt;&gt;4)),"",1)))</f>
        <v/>
      </c>
      <c r="BD86" t="str">
        <f>IF(A86=0,"",IF(COUNTA(Raw!UW86:VG86)=0,"",IF(AND(OR(AND(Raw!UW86=4,COUNTIF(Raw!VC86:VG86,1)=0),Raw!UW86&lt;&gt;4),OR(AND(Raw!UX86=4,COUNTIF(Raw!VC86:VG86,2)=0),Raw!UX86&lt;&gt;4),OR(AND(Raw!UY86=4,COUNTIF(Raw!VC86:VG86,3)=0),Raw!UY86&lt;&gt;4),OR(AND(Raw!UZ86=4,COUNTIF(Raw!VC86:VG86,4)=0),Raw!UZ86&lt;&gt;4),OR(AND(Raw!VA86=4,COUNTIF(Raw!VC86:VG86,5)=0),Raw!VA86&lt;&gt;4)),"",1)))</f>
        <v/>
      </c>
      <c r="BE86" t="str">
        <f>IF(A86=0,"",IF(COUNTA(Raw!VH86:VP86)=0,"",
IF(AND(
OR(AND(Raw!VH86=4,COUNTIF(Raw!VM86:VP86,1)=0),Raw!VH86&lt;&gt;4),
OR(AND(Raw!VI86=4,COUNTIF(Raw!VM86:VP86,2)=0),Raw!VI86&lt;&gt;4),
OR(AND(Raw!VJ86=4,COUNTIF(Raw!VM86:VP86,3)=0),Raw!VJ86&lt;&gt;4),
OR(AND(Raw!VK86=4,COUNTIF(Raw!VM86:VP86,4)=0),Raw!VK86&lt;&gt;4)
),"",1)))</f>
        <v/>
      </c>
      <c r="BF86" t="str">
        <f>IF(A86=0,"",IF(COUNTA(Raw!VQ86:WK86)=0,"",
IF(AND(
OR(AND(Raw!VQ86=4,COUNTIF(Raw!WB86:WK86,1)=0),Raw!VQ86&lt;&gt;4),
OR(AND(Raw!VR86=4,COUNTIF(Raw!WB86:WK86,2)=0),Raw!VR86&lt;&gt;4),
OR(AND(Raw!VS86=4,COUNTIF(Raw!WB86:WK86,3)=0),Raw!VS86&lt;&gt;4),
OR(AND(Raw!VT86=4,COUNTIF(Raw!WB86:WK86,4)=0),Raw!VT86&lt;&gt;4),
OR(AND(Raw!VU86=4,COUNTIF(Raw!WB86:WK86,5)=0),Raw!VU86&lt;&gt;4),
OR(AND(Raw!VV86=4,COUNTIF(Raw!WB86:WK86,6)=0),Raw!VV86&lt;&gt;4),
OR(AND(Raw!VW86=4,COUNTIF(Raw!WB86:WK86,7)=0),Raw!VW86&lt;&gt;4),
OR(AND(Raw!VX86=4,COUNTIF(Raw!WB86:WK86,8)=0),Raw!VX86&lt;&gt;4),
OR(AND(Raw!VY86=4,COUNTIF(Raw!WB86:WK86,9)=0),Raw!VX86&lt;&gt;4),
OR(AND(Raw!VZ86=4,COUNTIF(Raw!WB86:WK86,10)=0),Raw!VZ86&lt;&gt;4)
),"",1)))</f>
        <v/>
      </c>
      <c r="BG86" t="str">
        <f>IF(A86=0,"",IF(COUNTA(Raw!WL86:XB86)=0,"",
IF(AND(
OR(AND(Raw!WL86=4,COUNTIF(Raw!WU86:XB86,1)=0),Raw!WL86&lt;&gt;4),
OR(AND(Raw!WM86=4,COUNTIF(Raw!WU86:XB86,2)=0),Raw!WM86&lt;&gt;4),
OR(AND(Raw!WN86=4,COUNTIF(Raw!WU86:XB86,3)=0),Raw!WN86&lt;&gt;4),
OR(AND(Raw!WO86=4,COUNTIF(Raw!WU86:XB86,4)=0),Raw!WO86&lt;&gt;4),
OR(AND(Raw!WP86=4,COUNTIF(Raw!WU86:XB86,5)=0),Raw!WP86&lt;&gt;4),
OR(AND(Raw!WQ86=4,COUNTIF(Raw!WU86:XB86,6)=0),Raw!WQ86&lt;&gt;4),
OR(AND(Raw!WR86=4,COUNTIF(Raw!WU86:XB86,7)=0),Raw!WR86&lt;&gt;4),
OR(AND(Raw!WS86=4,COUNTIF(Raw!WU86:XB86,8)=0),Raw!WS86&lt;&gt;4)
),"",1)))</f>
        <v/>
      </c>
      <c r="BH86" t="str">
        <f>IF(A86=0,"",IF(COUNTA(Raw!XC86:XK86)=0,"",
IF(AND(
OR(AND(Raw!XC86=4,COUNTIF(Raw!XH86:XK86,1)=0),Raw!XC86&lt;&gt;4),
OR(AND(Raw!XD86=4,COUNTIF(Raw!XH86:XK86,2)=0),Raw!XD86&lt;&gt;4),
OR(AND(Raw!XE86=4,COUNTIF(Raw!XH86:XK86,3)=0),Raw!XE86&lt;&gt;4),
OR(AND(Raw!XF86=4,COUNTIF(Raw!XH86:XK86,4)=0),Raw!XF86&lt;&gt;4)
),"",1)))</f>
        <v/>
      </c>
      <c r="BI86" t="str">
        <f>IF(A86=0,"",IF(COUNTA(Raw!XL86:XT86)=0,"",
IF(AND(
OR(AND(Raw!XL86=4,COUNTIF(Raw!XQ86:XT86,1)=0),Raw!XL86&lt;&gt;4),
OR(AND(Raw!XM86=4,COUNTIF(Raw!XQ86:XT86,2)=0),Raw!XM86&lt;&gt;4),
OR(AND(Raw!XN86=4,COUNTIF(Raw!XQ86:XT86,3)=0),Raw!XN86&lt;&gt;4),
OR(AND(Raw!XO86=4,COUNTIF(Raw!XQ86:XT86,4)=0),Raw!XO86&lt;&gt;4)
),"",1)))</f>
        <v/>
      </c>
      <c r="BJ86" t="str">
        <f>IF(A86=0,"",IF(COUNTA(Raw!XU86:YI86)=0,"",
IF(AND(
OR(AND(Raw!XU86=4,COUNTIF(Raw!YC86:YI86,1)=0),Raw!XU86&lt;&gt;4),
OR(AND(Raw!XV86=4,COUNTIF(Raw!YC86:YI86,2)=0),Raw!XV86&lt;&gt;4),
OR(AND(Raw!XW86=4,COUNTIF(Raw!YC86:YI86,3)=0),Raw!XW86&lt;&gt;4),
OR(AND(Raw!XX86=4,COUNTIF(Raw!YC86:YI86,4)=0),Raw!XX86&lt;&gt;4),
OR(AND(Raw!XY86=4,COUNTIF(Raw!YC86:YI86,5)=0),Raw!XY86&lt;&gt;4),
OR(AND(Raw!XZ86=4,COUNTIF(Raw!YC86:YI86,6)=0),Raw!XZ86&lt;&gt;4),
OR(AND(Raw!YA86=4,COUNTIF(Raw!YC86:YI86,7)=0),Raw!YA86&lt;&gt;4)
),"",1)))</f>
        <v/>
      </c>
      <c r="BK86" t="str">
        <f>IF(A86=0,"",IF(COUNTA(Raw!YJ86:YR86)=0,"",
IF(AND(
OR(AND(Raw!YJ86=4,COUNTIF(Raw!YO86:YR86,1)=0),Raw!YJ86&lt;&gt;4),
OR(AND(Raw!YK86=4,COUNTIF(Raw!YO86:YR86,2)=0),Raw!YK86&lt;&gt;4),
OR(AND(Raw!YL86=4,COUNTIF(Raw!YO86:YR86,3)=0),Raw!YL86&lt;&gt;4),
OR(AND(Raw!YM86=4,COUNTIF(Raw!YO86:YR86,4)=0),Raw!YM86&lt;&gt;4)
),"",1)))</f>
        <v/>
      </c>
      <c r="BL86" t="str">
        <f>IF(A86=0,"",IF(COUNTA(Raw!YS86:YU86)=0,"",IF(AND(Raw!YS86=4,ISBLANK(Raw!YU86)),"",IF(AND(Raw!YS86&lt;&gt;4,ISBLANK(Raw!YU86)=FALSE),"",1))))</f>
        <v/>
      </c>
    </row>
    <row r="87" spans="1:64">
      <c r="A87" s="20">
        <f>Raw!A87</f>
        <v>0</v>
      </c>
      <c r="B87" s="19" t="str">
        <f>IF(A87=0,"",IF(AND(Raw!AC87=1,COUNTA(Raw!AR87:IC87)&gt;0,COUNTA(Raw!ID87:YU87)=0),"",IF(AND(Raw!AC87=2,COUNTA(Raw!AR87:IC87)=0,COUNTA(Raw!ID87:MV87)&gt;0,COUNTA(Raw!MW87:YU87)=0),"",IF(AND(Raw!AC87=3,COUNTA(Raw!AP87:MV87)=0,COUNTA(Raw!MW87:YU87)&gt;0),"",1))))</f>
        <v/>
      </c>
      <c r="C87" s="19" t="str">
        <f>IF(A87=0,"",IF(AND(Raw!AK87=1,ISBLANK(Raw!AM87)=FALSE,ISBLANK(Raw!AO87)),"",IF(AND(Raw!AK87=2,ISBLANK(Raw!AM87),ISBLANK(Raw!AO87)=FALSE),"",1)))</f>
        <v/>
      </c>
      <c r="D87" s="19" t="str">
        <f>IF(A87=0,"",IF(COUNTA(Raw!AS87:AZ87)=0,"",IF(AND(Raw!AS87+Raw!AT87=100,Raw!AU87+Raw!AV87=100,Raw!AW87+Raw!AX87=100,Raw!AY87+Raw!AZ87=100),"",1)))</f>
        <v/>
      </c>
      <c r="E87" s="19" t="str">
        <f>IF(A87=0,"",IF(ISBLANK(Raw!AQ87),"",IF(Raw!AQ87=1,"",1)))</f>
        <v/>
      </c>
      <c r="F87" s="19" t="str">
        <f>IF(A87=0,"",IF(ISBLANK(Raw!AR87),"",IF(AND(Raw!AR87&gt;=0,Raw!AR87&lt;=100),"",1)))</f>
        <v/>
      </c>
      <c r="G87" s="19" t="str">
        <f>IF(A87=0,"",IF(AND(ISBLANK(Raw!BA87),ISBLANK(Raw!AS87)),"",IF(AND(Raw!AS87&gt;0,ISBLANK(Raw!BA87)=FALSE),"",1)))</f>
        <v/>
      </c>
      <c r="H87" s="19" t="str">
        <f>IF(A87=0,"",IF(COUNTA(Raw!BA87:BH87)=0,"",IF(AND(Raw!BA87=0,COUNTA(Raw!BB87:BH87)=0),"",IF(AND(Raw!BA87&gt;0,COUNTA(Raw!BB87:BH87)&gt;0),"",1))))</f>
        <v/>
      </c>
      <c r="I87" s="19" t="str">
        <f>IF(A87=0,"",IF(AND(ISBLANK(Raw!BI87),ISBLANK(Raw!BJ87)),"",IF(AND(Raw!BI87=1,ISBLANK(Raw!BJ87)=FALSE),"",IF(AND(Raw!BI87=2,ISBLANK(Raw!BJ87)),"",1))))</f>
        <v/>
      </c>
      <c r="J87" s="19" t="str">
        <f>IF(A87=0,"",IF(AND(ISBLANK(Raw!AT87),COUNTBLANK(Raw!BK87:BQ87)),"",IF(AND(Raw!AT87&gt;0,COUNTA(Raw!BK87:BQ87)&gt;0),"",IF(AND(Raw!AT87=0,COUNTA(Raw!BK87:BQ87)=0),"",1))))</f>
        <v/>
      </c>
      <c r="K87" s="19" t="str">
        <f>IF(A87=0,"",IF(AND(ISBLANK(Raw!AS87),COUNTA(Raw!BR87:BX87)=0),"",IF(AND(Raw!AS87&gt;0,COUNTA(Raw!BR87:BX87)&gt;0),"",IF(AND(Raw!AS87=0,COUNTA(Raw!BR87:BX87)=0),"",1))))</f>
        <v/>
      </c>
      <c r="L87" s="19" t="str">
        <f>IF(A87=0,"",IF(AND(COUNTA(Raw!BK87:BX87)=0,COUNTA(Raw!BY87:CH87)=0),"",IF(AND(COUNTIF(Raw!BK87:BX87,1)&gt;0,COUNTA(Raw!BY87:CH87)&gt;0),"",IF(AND(COUNTIF(Raw!BK87:BX87,1)=0,COUNTA(Raw!BY87:CH87)=0),"",1))))</f>
        <v/>
      </c>
      <c r="M87" s="19" t="str">
        <f>IF(A87=0,"",IF(AND(COUNTA(Raw!BK87:BX87)=0,COUNTA(Raw!CI87:CR87)),"",IF(AND(COUNTIF(Raw!BK87:BX87,3)&gt;0,COUNTA(Raw!CI87:CR87)&gt;0),"",IF(AND(COUNTIF(Raw!BK87:BX87,3)=0,COUNTA(Raw!CI87:CR87)=0),"",1))))</f>
        <v/>
      </c>
      <c r="N87" s="19" t="str">
        <f>IF(A87=0,"",IF(COUNTA(Raw!CS87:DF87)=0,"",IF(AND(COUNTIF(Raw!CS87:CV87,1)=1,COUNTA(Raw!CW87:DA87)&gt;0,COUNTA(Raw!DB87:DF87)=0),"",IF(AND(COUNTIF(Raw!CS87:CV87,2)=1,COUNTA(Raw!CW87:DA87)=0,COUNTA(Raw!DB87:DF87)&gt;0),"",IF(AND(COUNTA(Raw!CS87:CV87)&gt;0,COUNTA(Raw!CW87:DF87)=0),"",1)))))</f>
        <v/>
      </c>
      <c r="O87" s="19" t="str">
        <f>IF(A87=0,"",IF(COUNTA(Raw!DG87:DP87)=0,"",IF(AND(COUNTIF(Raw!BK87:BQ87,1)&gt;0,OR(COUNTIF(Raw!DG87:DP87,1)=1,COUNTIF(Raw!DG87:DP87,2)=1,COUNTIF(Raw!DG87:DP87,3)=1)),"",IF(AND(COUNTIF(Raw!BK87:BQ87,1)=0,AND(COUNTIF(Raw!DG87:DP87,1)=0,COUNTIF(Raw!DG87:DP87,2)=0,COUNTIF(Raw!DG87:DP87,3)=0)),"",1))))</f>
        <v/>
      </c>
      <c r="P87" s="19" t="str">
        <f>IF(A87=0,"",IF(COUNTA(Raw!DG87:DR87)=0,"",IF(AND(COUNTIF(Raw!DG87:DP87,4)=1,ISBLANK(Raw!DQ87)=FALSE,ISBLANK(Raw!DR87)),"",IF(AND(COUNTIF(Raw!DG87:DP87,7)=1,ISBLANK(Raw!DQ87),ISBLANK(Raw!DR87)=FALSE),"",IF(AND(COUNTA(Raw!DG87:DP87)&gt;0,COUNTIF(Raw!DG87:DP87,4)=0,COUNTIF(Raw!DG87:DP87,7)=0,COUNTA(Raw!DQ87:DR87)=0),"",1)))))</f>
        <v/>
      </c>
      <c r="Q87" s="19" t="str">
        <f>IF(A87=0,"",IF(AND(COUNTA(Raw!DS87:DU87)=0,COUNTA(Raw!BK87:BQ87)=0),"",IF(AND(COUNTIF(Raw!BK87:BQ87,1)&gt;0,COUNTA(Raw!DS87:DU87)&gt;0),"",IF(AND(COUNTIF(Raw!BK87:BQ87,1)=0,COUNTA(Raw!DS87:DU87)=0),"",1))))</f>
        <v/>
      </c>
      <c r="R87" s="19" t="str">
        <f>IF(A87=0,"",IF(AND(ISBLANK(Raw!AT87),ISBLANK(Raw!EJ87)),"",IF(AND(Raw!AT87&gt;0,ISBLANK(Raw!EJ87)=FALSE,Raw!EJ87&gt;=0,Raw!EJ87&lt;=7),"",IF(AND(Raw!AT87=0,ISBLANK(Raw!EJ87)),"",1))))</f>
        <v/>
      </c>
      <c r="S87" t="str">
        <f>IF(A87=0,"",IF(AND(ISBLANK(Raw!AS87),ISBLANK(Raw!EK87)),"",IF(AND(Raw!AS87&gt;0,ISBLANK(Raw!EK87)=FALSE),"",IF(AND(Raw!AS87=0,ISBLANK(Raw!EK87)),"",1))))</f>
        <v/>
      </c>
      <c r="T87" s="19" t="str">
        <f>IF(A87=0,"",IF(AND(ISBLANK(Raw!AT87),COUNTA(Raw!EL87:EQ87)=0),"",IF(AND(Raw!AT87&gt;0,COUNTA(Raw!EL87:EQ87)&gt;0),"",IF(AND(Raw!AT87=0,COUNTA(Raw!EL87:EQ87)=0),"",1))))</f>
        <v/>
      </c>
      <c r="U87" t="str">
        <f>IF(A87=0,"",IF(AND(ISBLANK(Raw!AT87),COUNTA(Raw!ER87:EU87)=0),"",IF(AND(Raw!AT87&gt;0,COUNTA(Raw!ER87:EU87)&gt;0),"",IF(AND(Raw!AT87=0,COUNTA(Raw!ER87:EU87)=0),"",1))))</f>
        <v/>
      </c>
      <c r="V87" t="str">
        <f>IF(A87=0,"",IF(AND(ISBLANK(Raw!AS87),COUNTA(Raw!EV87:FA87)=0),"",IF(AND(Raw!AS87&gt;0,COUNTA(Raw!EV87:FA87)&gt;0),"",IF(AND(Raw!AS87=0,COUNTA(Raw!EV87:FA87)=0),"",1))))</f>
        <v/>
      </c>
      <c r="W87" t="str">
        <f>IF(A87=0,"",IF(AND(ISBLANK(Raw!AS87),COUNTA(Raw!FB87:FE87)=0),"",IF(AND(Raw!AS87&gt;0,COUNTA(Raw!FB87:FE87)&gt;0),"",IF(AND(Raw!AS87=0,COUNTA(Raw!FB87:FE87)=0),"",1))))</f>
        <v/>
      </c>
      <c r="X87" t="str">
        <f>IF(A87=0,"",IF(AND(ISBLANK(Raw!AT87),COUNTA(Raw!FF87:FI87)=0),"",IF(AND(Raw!AT87&gt;0,COUNTA(Raw!FF87:FI87)&gt;0),"",IF(AND(Raw!AT87=0,COUNTA(Raw!FF87:FI87)=0),"",1))))</f>
        <v/>
      </c>
      <c r="Y87" t="str">
        <f>IF(A87=0,"",IF(AND(ISBLANK(Raw!AS87),COUNTA(Raw!FJ87:FM87)=0),"",IF(AND(Raw!AS87&gt;0,COUNTA(Raw!FJ87:FM87)&gt;0),"",IF(AND(Raw!AS87=0,COUNTA(Raw!FJ87:FM87)=0),"",1))))</f>
        <v/>
      </c>
      <c r="Z87" t="str">
        <f>IF(A87=0,"",IF(AND(COUNTA(Raw!FN87:FT87)=0,ISBLANK(Raw!FU87)),"",IF(AND(COUNTIF(Raw!FN87:FT87,1)&gt;0,ISBLANK(Raw!FU87)=FALSE),"",IF(AND(COUNTIF(Raw!FN87:FT87,1)=0,ISBLANK(Raw!FU87)),"",1))))</f>
        <v/>
      </c>
      <c r="AA87" s="19" t="str">
        <f>IF(A87=0,"",IF(AND(ISBLANK(Raw!BI87),COUNTA(Raw!FV87:GH87)=0),"",IF(AND(Raw!BI87&lt;&gt;1,COUNTIF(Raw!FV87:GH87,6)=0),"",IF(Raw!BI87=1,"",1))))</f>
        <v/>
      </c>
      <c r="AB87" t="str">
        <f>IF(A87=0,"",IF(AND(ISBLANK(Raw!GI87),COUNTA(Raw!GJ87:GQ87)=0),"",IF(AND(Raw!GI87=1,COUNTA(Raw!GJ87:GQ87)&gt;0),"",IF(AND(Raw!GI87=2,COUNTA(Raw!GJ87:GQ87)=0),"",1))))</f>
        <v/>
      </c>
      <c r="AC87" s="19" t="str">
        <f>IF(A87=0,"",IF(AND(COUNTA(Raw!GY87:HF87)=0,ISBLANK(Raw!HG87)),"",IF(AND(OR(COUNTIF(Raw!GY87:HE87,1)&gt;0,COUNTIF(Raw!GY87:HE87,2)&gt;0),ISBLANK(Raw!HG87)=FALSE),"",IF(AND(COUNTA(Raw!GY87:HF87)&gt;0,ISBLANK(Raw!HG87),COUNTIF(Raw!GY87:HE87,1)=0,COUNTIF(Raw!GY87:HE87,2)=0),"",1))))</f>
        <v/>
      </c>
      <c r="AD87" s="19" t="str">
        <f>IF(A87=0,"",IF(COUNTA(Raw!HU87:IB87)=0,"",IF(AND(Raw!AK87&lt;&gt;2,COUNTIF(Raw!HU87:IA87,2)=0,COUNTIF(Raw!HU87:IA87,3)=0),"",IF(Raw!AK87=2,"",1))))</f>
        <v/>
      </c>
      <c r="AE87" s="19" t="str">
        <f>IF(A87=0,"",IF(AND(Raw!AK87=2,ISBLANK(Raw!IC87)=FALSE),"",IF(AND(Raw!AK87&lt;&gt;2,ISBLANK(Raw!IC87)),"",1)))</f>
        <v/>
      </c>
      <c r="AF87" s="19" t="str">
        <f>IF(A87=0,"",IF(COUNTA(Raw!ID87:IF87)=0,"",IF(AND(MATCH(2023-Raw!ID87,Code!$A$3:$A$12,1)=Raw!IF87,2023-Raw!ID87=Raw!IE87),"",1)))</f>
        <v/>
      </c>
      <c r="AG87" s="19" t="str">
        <f>IF(A87=0,"",IF(COUNTA(Raw!IG87:II87)=0,"",IF(AND(Raw!IG87=4,ISBLANK(Raw!II87)=FALSE),"",IF(AND(Raw!IG87&lt;&gt;4,ISBLANK(Raw!II87)),"",1))))</f>
        <v/>
      </c>
      <c r="AH87" s="19" t="str">
        <f>IF(A87=0,"",IF(COUNTA(Raw!IJ87:IM87)=0,"",IF(AND(Raw!IJ87=1,ISBLANK(Raw!IK87)=FALSE),"",IF(AND(Raw!IJ87=2,COUNTA(Raw!IK87:IM87)&gt;0),"",1))))</f>
        <v/>
      </c>
      <c r="AI87" s="19" t="str">
        <f>IF(A87=0,"",IF(COUNTA(Raw!IK87:IM87)=0,"",IF(AND(Raw!IK87=1,ISBLANK(Raw!IL87)=FALSE),"",IF(AND(Raw!IK87=2,COUNTA(Raw!IL87:IM87)=0),"",1))))</f>
        <v/>
      </c>
      <c r="AJ87" s="19" t="str">
        <f>IF(A87=0,"",IF(COUNTA(Raw!JD87:JJ87)=0,"",IF(AND(Raw!JD87&gt;600,COUNTA(Raw!JE87:JI87)&gt;0),"",IF(AND(Raw!JD87&lt;=600,COUNTA(Raw!JE87:JJ87)=0),"",1))))</f>
        <v/>
      </c>
      <c r="AK87" s="19" t="str">
        <f>IF(A87=0,"",IF(COUNTA(Raw!JK87:KA87)=0,"",IF(AND(Raw!JK87=1,COUNTA(Raw!JM87:JV87)&gt;0),"",IF(AND(Raw!JK87=3,COUNTA(Raw!JM87:JV87)&gt;0,COUNTA(Raw!JW87:KA87)=0),"",IF(AND(ISBLANK(Raw!JK87)=FALSE,Raw!JK87&lt;&gt;1,Raw!JK87&lt;&gt;3,COUNTA(Raw!JM87:KA87)=0),"",1)))))</f>
        <v/>
      </c>
      <c r="AL87" s="19" t="str">
        <f>IF(A87=0,"",IF(COUNTA(Raw!JW87:KA87)=0,"",IF(AND(COUNTIF(Raw!JW87:JZ87,4)=0,COUNTA(Raw!JW87:JZ87)&gt;0,ISBLANK(Raw!KA87)=FALSE),"",IF(AND(COUNTIF(Raw!JW87:KA87,4)&gt;0,ISBLANK(Raw!KA87)),"",1))))</f>
        <v/>
      </c>
      <c r="AM87" s="19" t="str">
        <f>IF(A87=0,"",IF(COUNTA(Raw!KT87:KU87)=0,"",IF(AND(Raw!KT87=1,ISBLANK(Raw!KU87)=FALSE),"",IF(AND(Raw!KT87=2,ISBLANK(Raw!KU87)),"",1))))</f>
        <v/>
      </c>
      <c r="AN87" s="19" t="str">
        <f>IF(A87=0,"",IF(COUNTA(Raw!KX87:LF87)=0,"",IF(AND(COUNTIF(Raw!KX87:LB87,5)=1,COUNTA(Raw!KX87:LB87)=1,COUNTA(Raw!LC87:LF87)=0),"",IF(AND(COUNTIF(Raw!KX87:LB87,5)=0,COUNTA(Raw!KX87:LB87)&gt;0,COUNTA(Raw!LC87:LF87)&gt;0),"",1))))</f>
        <v/>
      </c>
      <c r="AO87" s="19" t="str">
        <f>IF(A87=0,"",IF(COUNTA(Raw!LM87:LU87)=0,"",IF(AND(Raw!LM87=1,ISBLANK(Raw!LN87)=FALSE,COUNTA(Raw!LO87:LU87)&gt;0),"",IF(AND(Raw!LM87=2,COUNTA(Raw!LN87:LU87)=0),"",1))))</f>
        <v/>
      </c>
      <c r="AP87" s="19" t="str">
        <f>IF(A87=0,"",IF(COUNTA(Raw!MY87:OG87)=0,"",IF(AND(Raw!MY87=2,COUNTA(Raw!MZ87:OG87)=0),"",IF(AND(Raw!MY87=1,COUNTA(Raw!MZ87:OG87)&gt;0),"",1))))</f>
        <v/>
      </c>
      <c r="AQ87" s="19" t="str">
        <f>IF(A87=0,"",IF(COUNTA(Raw!NC87:NW87)=0,"",IF(AND(COUNTIF(Raw!NC87:NG87,3)&gt;0,COUNTA(Raw!NH87:NQ87)&gt;0),"",IF(AND(COUNTA(Raw!NC87:NG87)&gt;0,COUNTIF(Raw!NC87:NG87,3)=0,COUNTA(Raw!NH87:NW87)=0),"",1))))</f>
        <v/>
      </c>
      <c r="AR87" s="19" t="str">
        <f>IF(A87=0,"",IF(COUNTA(Raw!NH87:NW87)=0,"",IF(AND(COUNTIF(Raw!NH87:NQ87,10)&gt;0,COUNTA(Raw!NR87:NW87)&gt;0),"",IF(AND(COUNTA(Raw!NH87:NQ87)&gt;0,COUNTIF(Raw!NH87:NQ87,10)=0,COUNTA(Raw!NR87:NY87)=0),"",1))))</f>
        <v/>
      </c>
      <c r="AS87" s="19" t="str">
        <f>IF(A87=0,"",IF(COUNTA(Raw!NY87:OG87)=0,"",IF(AND(Raw!NY87=1,COUNTA(Raw!NZ87:OG87)&gt;0),"",IF(AND(Raw!NY87=2,COUNTA(Raw!NZ87:OG87)=0),"",1))))</f>
        <v/>
      </c>
      <c r="AT87" s="19" t="str">
        <f>IF(A87=0,"",IF(COUNTA(Raw!OH87:OY87)=0,"",IF(AND(Raw!OH87=1,COUNTA(Raw!OI87:OY87)&gt;0),"",IF(AND(Raw!OH87=2,COUNTA(Raw!OI87:OY87)=0),"",1))))</f>
        <v/>
      </c>
      <c r="AU87" s="19" t="str">
        <f>IF(A87=0,"",IF(COUNTA(Raw!PR87:QB87)=0,"",
IF(AND(OR(AND(COUNTIF(Raw!PR87:QB87,1)=1,COUNTA(Raw!QI87:QY87)&gt;0),AND(COUNTIF(Raw!PR87:QB87,1)=0,COUNTA(Raw!QI87:QY87)=0)),OR(AND(COUNTIF(Raw!PR87:QB87,2)=1,COUNTA(Raw!QZ87:RP87)&gt;0),AND(COUNTIF(Raw!PR87:QB87,2)=0,COUNTA(Raw!QZ87:RP87)=0)),OR(AND(COUNTIF(Raw!PR87:QB87,3)=1,COUNTA(Raw!RQ87:SG87)&gt;0),AND(COUNTIF(Raw!PR87:QB87,3)=0,COUNTA(Raw!RQ87:SG87)=0)),OR(AND(COUNTIF(Raw!PR87:QB87,4)=1,COUNTA(Raw!SH87:ST87)&gt;0),AND(COUNTIF(Raw!PR87:QB87,4)=0,COUNTA(Raw!SH87:ST87)=0)),OR(AND(COUNTIF(Raw!PR87:QB87,5)=1,COUNTA(Raw!SU87:TG87)&gt;0),AND(COUNTIF(Raw!PR87:QB87,5)=0,COUNTA(Raw!SU87:TG87)=0)),OR(AND(COUNTIF(Raw!PR87:QB87,6)=1,COUNTA(Raw!TH87:TT87)&gt;0),AND(COUNTIF(Raw!PR87:QB87,6)=0,COUNTA(Raw!TH87:TT87)=0)),OR(AND(COUNTIF(Raw!PR87:QB87,7)=1,COUNTA(Raw!TU87:UI87)&gt;0),AND(COUNTIF(Raw!PR87:QB87,7)=0,COUNTA(Raw!TU87:UI87)=0)),OR(AND(COUNTIF(Raw!PR87:QB87,8)=1,COUNTA(Raw!UJ87:UV87)&gt;0),AND(COUNTIF(Raw!PR87:QB87,8)=0,COUNTA(Raw!UJ87:UV87)=0)),OR(AND(COUNTIF(Raw!PR87:QB87,9)=1,COUNTA(Raw!UW87:VG87)&gt;0),AND(COUNTIF(Raw!PR87:QB87,9)=0,COUNTA(Raw!UW87:VG87)=0)),OR(AND(COUNTIF(Raw!PR87:QB87,10)=1,COUNTA(Raw!VH87:VP87)&gt;0),AND(COUNTIF(Raw!PR87:QB87,10)=0,COUNTA(Raw!VH87:VP87)=0)),OR(AND(COUNTIF(Raw!PR87:QB87,11)=1,COUNTA(Raw!VQ87:WK87)&gt;0),AND(COUNTIF(Raw!PR87:QB87,11)=0,COUNTA(Raw!VQ87:WK87)=0))),"",1)))</f>
        <v/>
      </c>
      <c r="AV87" s="19" t="str">
        <f>IF(A87=0,"",IF(COUNTA(Raw!QI87:QY87)=0,"",IF(AND(OR(AND(Raw!QI87=4,COUNTIF(Raw!QR87:QY87,1)=0),Raw!QI87&lt;&gt;4),OR(AND(Raw!QJ87=4,COUNTIF(Raw!QR87:QY87,2)=0),Raw!QJ87&lt;&gt;4),OR(AND(Raw!QK87=4,COUNTIF(Raw!QR87:QY87,3)=0),Raw!QK87&lt;&gt;4),OR(AND(Raw!QL87=4,COUNTIF(Raw!QR87:QY87,4)=0),Raw!QL87&lt;&gt;4),OR(AND(Raw!QM87=4,COUNTIF(Raw!QR87:QY87,5)=0),Raw!QM87&lt;&gt;4),OR(AND(Raw!QN87=4,COUNTIF(Raw!QR87:QY87,6)=0),Raw!QN87&lt;&gt;4),OR(AND(Raw!QO87=4,COUNTIF(Raw!QR87:QY87,7)=0),Raw!QO87&lt;&gt;4),OR(AND(Raw!QP87=4,COUNTIF(Raw!QR87:QY87,8)=0),Raw!QP87&lt;&gt;4)),"",1)))</f>
        <v/>
      </c>
      <c r="AW87" t="str">
        <f>IF(A87=0,"",IF(COUNTA(Raw!QZ87:RP87)=0,"",IF(AND(OR(AND(Raw!QZ87=4,COUNTIF(Raw!RI87:RP87,1)=0),Raw!QZ87&lt;&gt;4),OR(AND(Raw!RA87=4,COUNTIF(Raw!RI87:RP87,2)=0),Raw!RA87&lt;&gt;4),OR(AND(Raw!RB87=4,COUNTIF(Raw!RI87:RP87,3)=0),Raw!RB87&lt;&gt;4),OR(AND(Raw!RC87=4,COUNTIF(Raw!RI87:RP87,4)=0),Raw!RC87&lt;&gt;4),OR(AND(Raw!RD87=4,COUNTIF(Raw!RI87:RP87,5)=0),Raw!RD87&lt;&gt;4),OR(AND(Raw!RE87=4,COUNTIF(Raw!RI87:RP87,6)=0),Raw!RE87&lt;&gt;4),OR(AND(Raw!RF87=4,COUNTIF(Raw!RI87:RP87,7)=0),Raw!RF87&lt;&gt;4),OR(AND(Raw!RG87=4,COUNTIF(Raw!RI87:RP87,8)=0),Raw!RG87&lt;&gt;4)),"",1)))</f>
        <v/>
      </c>
      <c r="AX87" t="str">
        <f>IF(A87=0,"",IF(COUNTA(Raw!RQ87:SG87)=0,"",IF(AND(OR(AND(Raw!RQ87=4,COUNTIF(Raw!RZ87:SG87,1)=0),Raw!RQ87&lt;&gt;4),OR(AND(Raw!RR87=4,COUNTIF(Raw!RZ87:SG87,2)=0),Raw!RR87&lt;&gt;4),OR(AND(Raw!RS87=4,COUNTIF(Raw!RZ87:SG87,3)=0),Raw!RS87&lt;&gt;4),OR(AND(Raw!RT87=4,COUNTIF(Raw!RZ87:SG87,4)=0),Raw!RT87&lt;&gt;4),OR(AND(Raw!RU87=4,COUNTIF(Raw!RZ87:SG87,5)=0),Raw!RU87&lt;&gt;4),OR(AND(Raw!RV87=4,COUNTIF(Raw!RZ87:SG87,6)=0),Raw!RV87&lt;&gt;4),OR(AND(Raw!RW87=4,COUNTIF(Raw!RZ87:SG87,7)=0),Raw!RW87&lt;&gt;4),OR(AND(Raw!RX87=4,COUNTIF(Raw!RZ87:SG87,8)=0),Raw!RX87&lt;&gt;4)),"",1)))</f>
        <v/>
      </c>
      <c r="AY87" t="str">
        <f>IF(A87=0,"",IF(COUNTA(Raw!SH87:ST87)=0,"",IF(AND(OR(AND(Raw!SH87=4,COUNTIF(Raw!SO87:ST87,1)=0),Raw!SH87&lt;&gt;4),OR(AND(Raw!SI87=4,COUNTIF(Raw!SO87:ST87,2)=0),Raw!SI87&lt;&gt;4),OR(AND(Raw!SJ87=4,COUNTIF(Raw!SO87:ST87,3)=0),Raw!SJ87&lt;&gt;4),OR(AND(Raw!SK87=4,COUNTIF(Raw!SO87:ST87,4)=0),Raw!SK87&lt;&gt;4),OR(AND(Raw!SL87=4,COUNTIF(Raw!SO87:ST87,5)=0),Raw!SL87&lt;&gt;4),OR(AND(Raw!SM87=4,COUNTIF(Raw!SO87:ST87,6)=0),Raw!SM87&lt;&gt;4)),"",1)))</f>
        <v/>
      </c>
      <c r="AZ87" t="str">
        <f>IF(A87=0,"",IF(COUNTA(Raw!SU87:TG87)=0,"",IF(AND(OR(AND(Raw!SU87=4,COUNTIF(Raw!TB87:TG87,1)=0),Raw!SU87&lt;&gt;4),OR(AND(Raw!SV87=4,COUNTIF(Raw!TB87:TG87,2)=0),Raw!SV87&lt;&gt;4),OR(AND(Raw!SW87=4,COUNTIF(Raw!TB87:TG87,3)=0),Raw!SW87&lt;&gt;4),OR(AND(Raw!SX87=4,COUNTIF(Raw!TB87:TG87,4)=0),Raw!SX87&lt;&gt;4),OR(AND(Raw!SY87=4,COUNTIF(Raw!TB87:TG87,5)=0),Raw!SY87&lt;&gt;4),OR(AND(Raw!SZ87=4,COUNTIF(Raw!TB87:TG87,6)=0),Raw!SZ87&lt;&gt;4)),"",1)))</f>
        <v/>
      </c>
      <c r="BA87" t="str">
        <f>IF(A87=0,"",IF(COUNTA(Raw!TH87:TT87)=0,"",IF(AND(OR(AND(Raw!TH87=4,COUNTIF(Raw!TO87:TT87,1)=0),Raw!TH87&lt;&gt;4),OR(AND(Raw!TI87=4,COUNTIF(Raw!TO87:TT87,2)=0),Raw!TI87&lt;&gt;4),OR(AND(Raw!TJ87=4,COUNTIF(Raw!TO87:TT87,3)=0),Raw!TJ87&lt;&gt;4),OR(AND(Raw!TK87=4,COUNTIF(Raw!TO87:TT87,4)=0),Raw!TK87&lt;&gt;4),OR(AND(Raw!TL87=4,COUNTIF(Raw!TO87:TT87,5)=0),Raw!TL87&lt;&gt;4),OR(AND(Raw!TM87=4,COUNTIF(Raw!TO87:TT87,6)=0),Raw!TM87&lt;&gt;4)),"",1)))</f>
        <v/>
      </c>
      <c r="BB87" t="str">
        <f>IF(A87=0,"",IF(COUNTA(Raw!TU87:UI87)=0,"",IF(AND(OR(AND(Raw!TU87=4,COUNTIF(Raw!UC87:UI87,1)=0),Raw!TU87&lt;&gt;4),OR(AND(Raw!TV87=4,COUNTIF(Raw!UC87:UI87,2)=0),Raw!TV87&lt;&gt;4),OR(AND(Raw!TW87=4,COUNTIF(Raw!UC87:UI87,3)=0),Raw!TW87&lt;&gt;4),OR(AND(Raw!TX87=4,COUNTIF(Raw!UC87:UI87,4)=0),Raw!TX87&lt;&gt;4),OR(AND(Raw!TY87=4,COUNTIF(Raw!UC87:UI87,5)=0),Raw!TY87&lt;&gt;4),OR(AND(Raw!TZ87=4,COUNTIF(Raw!UC87:UI87,6)=0),Raw!TZ87&lt;&gt;4),OR(AND(Raw!UA87=4,COUNTIF(Raw!UC87:UI87,7)=0),Raw!UA87&lt;&gt;4)),"",1)))</f>
        <v/>
      </c>
      <c r="BC87" t="str">
        <f>IF(A87=0,"",IF(COUNTA(Raw!UJ87:UV87)=0,"",IF(AND(OR(AND(Raw!UJ87=4,COUNTIF(Raw!UQ87:UV87,1)=0),Raw!UJ87&lt;&gt;4),OR(AND(Raw!UK87=4,COUNTIF(Raw!UQ87:UV87,2)=0),Raw!UK87&lt;&gt;4),OR(AND(Raw!UL87=4,COUNTIF(Raw!UQ87:UV87,3)=0),Raw!UL87&lt;&gt;4),OR(AND(Raw!UM87=4,COUNTIF(Raw!UQ87:UV87,4)=0),Raw!UM87&lt;&gt;4),OR(AND(Raw!UN87=4,COUNTIF(Raw!UQ87:UV87,5)=0),Raw!UN87&lt;&gt;4),OR(AND(Raw!UO87=4,COUNTIF(Raw!UQ87:UV87,6)=0),Raw!UO87&lt;&gt;4)),"",1)))</f>
        <v/>
      </c>
      <c r="BD87" t="str">
        <f>IF(A87=0,"",IF(COUNTA(Raw!UW87:VG87)=0,"",IF(AND(OR(AND(Raw!UW87=4,COUNTIF(Raw!VC87:VG87,1)=0),Raw!UW87&lt;&gt;4),OR(AND(Raw!UX87=4,COUNTIF(Raw!VC87:VG87,2)=0),Raw!UX87&lt;&gt;4),OR(AND(Raw!UY87=4,COUNTIF(Raw!VC87:VG87,3)=0),Raw!UY87&lt;&gt;4),OR(AND(Raw!UZ87=4,COUNTIF(Raw!VC87:VG87,4)=0),Raw!UZ87&lt;&gt;4),OR(AND(Raw!VA87=4,COUNTIF(Raw!VC87:VG87,5)=0),Raw!VA87&lt;&gt;4)),"",1)))</f>
        <v/>
      </c>
      <c r="BE87" t="str">
        <f>IF(A87=0,"",IF(COUNTA(Raw!VH87:VP87)=0,"",
IF(AND(
OR(AND(Raw!VH87=4,COUNTIF(Raw!VM87:VP87,1)=0),Raw!VH87&lt;&gt;4),
OR(AND(Raw!VI87=4,COUNTIF(Raw!VM87:VP87,2)=0),Raw!VI87&lt;&gt;4),
OR(AND(Raw!VJ87=4,COUNTIF(Raw!VM87:VP87,3)=0),Raw!VJ87&lt;&gt;4),
OR(AND(Raw!VK87=4,COUNTIF(Raw!VM87:VP87,4)=0),Raw!VK87&lt;&gt;4)
),"",1)))</f>
        <v/>
      </c>
      <c r="BF87" t="str">
        <f>IF(A87=0,"",IF(COUNTA(Raw!VQ87:WK87)=0,"",
IF(AND(
OR(AND(Raw!VQ87=4,COUNTIF(Raw!WB87:WK87,1)=0),Raw!VQ87&lt;&gt;4),
OR(AND(Raw!VR87=4,COUNTIF(Raw!WB87:WK87,2)=0),Raw!VR87&lt;&gt;4),
OR(AND(Raw!VS87=4,COUNTIF(Raw!WB87:WK87,3)=0),Raw!VS87&lt;&gt;4),
OR(AND(Raw!VT87=4,COUNTIF(Raw!WB87:WK87,4)=0),Raw!VT87&lt;&gt;4),
OR(AND(Raw!VU87=4,COUNTIF(Raw!WB87:WK87,5)=0),Raw!VU87&lt;&gt;4),
OR(AND(Raw!VV87=4,COUNTIF(Raw!WB87:WK87,6)=0),Raw!VV87&lt;&gt;4),
OR(AND(Raw!VW87=4,COUNTIF(Raw!WB87:WK87,7)=0),Raw!VW87&lt;&gt;4),
OR(AND(Raw!VX87=4,COUNTIF(Raw!WB87:WK87,8)=0),Raw!VX87&lt;&gt;4),
OR(AND(Raw!VY87=4,COUNTIF(Raw!WB87:WK87,9)=0),Raw!VX87&lt;&gt;4),
OR(AND(Raw!VZ87=4,COUNTIF(Raw!WB87:WK87,10)=0),Raw!VZ87&lt;&gt;4)
),"",1)))</f>
        <v/>
      </c>
      <c r="BG87" t="str">
        <f>IF(A87=0,"",IF(COUNTA(Raw!WL87:XB87)=0,"",
IF(AND(
OR(AND(Raw!WL87=4,COUNTIF(Raw!WU87:XB87,1)=0),Raw!WL87&lt;&gt;4),
OR(AND(Raw!WM87=4,COUNTIF(Raw!WU87:XB87,2)=0),Raw!WM87&lt;&gt;4),
OR(AND(Raw!WN87=4,COUNTIF(Raw!WU87:XB87,3)=0),Raw!WN87&lt;&gt;4),
OR(AND(Raw!WO87=4,COUNTIF(Raw!WU87:XB87,4)=0),Raw!WO87&lt;&gt;4),
OR(AND(Raw!WP87=4,COUNTIF(Raw!WU87:XB87,5)=0),Raw!WP87&lt;&gt;4),
OR(AND(Raw!WQ87=4,COUNTIF(Raw!WU87:XB87,6)=0),Raw!WQ87&lt;&gt;4),
OR(AND(Raw!WR87=4,COUNTIF(Raw!WU87:XB87,7)=0),Raw!WR87&lt;&gt;4),
OR(AND(Raw!WS87=4,COUNTIF(Raw!WU87:XB87,8)=0),Raw!WS87&lt;&gt;4)
),"",1)))</f>
        <v/>
      </c>
      <c r="BH87" t="str">
        <f>IF(A87=0,"",IF(COUNTA(Raw!XC87:XK87)=0,"",
IF(AND(
OR(AND(Raw!XC87=4,COUNTIF(Raw!XH87:XK87,1)=0),Raw!XC87&lt;&gt;4),
OR(AND(Raw!XD87=4,COUNTIF(Raw!XH87:XK87,2)=0),Raw!XD87&lt;&gt;4),
OR(AND(Raw!XE87=4,COUNTIF(Raw!XH87:XK87,3)=0),Raw!XE87&lt;&gt;4),
OR(AND(Raw!XF87=4,COUNTIF(Raw!XH87:XK87,4)=0),Raw!XF87&lt;&gt;4)
),"",1)))</f>
        <v/>
      </c>
      <c r="BI87" t="str">
        <f>IF(A87=0,"",IF(COUNTA(Raw!XL87:XT87)=0,"",
IF(AND(
OR(AND(Raw!XL87=4,COUNTIF(Raw!XQ87:XT87,1)=0),Raw!XL87&lt;&gt;4),
OR(AND(Raw!XM87=4,COUNTIF(Raw!XQ87:XT87,2)=0),Raw!XM87&lt;&gt;4),
OR(AND(Raw!XN87=4,COUNTIF(Raw!XQ87:XT87,3)=0),Raw!XN87&lt;&gt;4),
OR(AND(Raw!XO87=4,COUNTIF(Raw!XQ87:XT87,4)=0),Raw!XO87&lt;&gt;4)
),"",1)))</f>
        <v/>
      </c>
      <c r="BJ87" t="str">
        <f>IF(A87=0,"",IF(COUNTA(Raw!XU87:YI87)=0,"",
IF(AND(
OR(AND(Raw!XU87=4,COUNTIF(Raw!YC87:YI87,1)=0),Raw!XU87&lt;&gt;4),
OR(AND(Raw!XV87=4,COUNTIF(Raw!YC87:YI87,2)=0),Raw!XV87&lt;&gt;4),
OR(AND(Raw!XW87=4,COUNTIF(Raw!YC87:YI87,3)=0),Raw!XW87&lt;&gt;4),
OR(AND(Raw!XX87=4,COUNTIF(Raw!YC87:YI87,4)=0),Raw!XX87&lt;&gt;4),
OR(AND(Raw!XY87=4,COUNTIF(Raw!YC87:YI87,5)=0),Raw!XY87&lt;&gt;4),
OR(AND(Raw!XZ87=4,COUNTIF(Raw!YC87:YI87,6)=0),Raw!XZ87&lt;&gt;4),
OR(AND(Raw!YA87=4,COUNTIF(Raw!YC87:YI87,7)=0),Raw!YA87&lt;&gt;4)
),"",1)))</f>
        <v/>
      </c>
      <c r="BK87" t="str">
        <f>IF(A87=0,"",IF(COUNTA(Raw!YJ87:YR87)=0,"",
IF(AND(
OR(AND(Raw!YJ87=4,COUNTIF(Raw!YO87:YR87,1)=0),Raw!YJ87&lt;&gt;4),
OR(AND(Raw!YK87=4,COUNTIF(Raw!YO87:YR87,2)=0),Raw!YK87&lt;&gt;4),
OR(AND(Raw!YL87=4,COUNTIF(Raw!YO87:YR87,3)=0),Raw!YL87&lt;&gt;4),
OR(AND(Raw!YM87=4,COUNTIF(Raw!YO87:YR87,4)=0),Raw!YM87&lt;&gt;4)
),"",1)))</f>
        <v/>
      </c>
      <c r="BL87" t="str">
        <f>IF(A87=0,"",IF(COUNTA(Raw!YS87:YU87)=0,"",IF(AND(Raw!YS87=4,ISBLANK(Raw!YU87)),"",IF(AND(Raw!YS87&lt;&gt;4,ISBLANK(Raw!YU87)=FALSE),"",1))))</f>
        <v/>
      </c>
    </row>
    <row r="88" spans="1:64">
      <c r="A88" s="20">
        <f>Raw!A88</f>
        <v>0</v>
      </c>
      <c r="B88" s="19" t="str">
        <f>IF(A88=0,"",IF(AND(Raw!AC88=1,COUNTA(Raw!AR88:IC88)&gt;0,COUNTA(Raw!ID88:YU88)=0),"",IF(AND(Raw!AC88=2,COUNTA(Raw!AR88:IC88)=0,COUNTA(Raw!ID88:MV88)&gt;0,COUNTA(Raw!MW88:YU88)=0),"",IF(AND(Raw!AC88=3,COUNTA(Raw!AP88:MV88)=0,COUNTA(Raw!MW88:YU88)&gt;0),"",1))))</f>
        <v/>
      </c>
      <c r="C88" s="19" t="str">
        <f>IF(A88=0,"",IF(AND(Raw!AK88=1,ISBLANK(Raw!AM88)=FALSE,ISBLANK(Raw!AO88)),"",IF(AND(Raw!AK88=2,ISBLANK(Raw!AM88),ISBLANK(Raw!AO88)=FALSE),"",1)))</f>
        <v/>
      </c>
      <c r="D88" s="19" t="str">
        <f>IF(A88=0,"",IF(COUNTA(Raw!AS88:AZ88)=0,"",IF(AND(Raw!AS88+Raw!AT88=100,Raw!AU88+Raw!AV88=100,Raw!AW88+Raw!AX88=100,Raw!AY88+Raw!AZ88=100),"",1)))</f>
        <v/>
      </c>
      <c r="E88" s="19" t="str">
        <f>IF(A88=0,"",IF(ISBLANK(Raw!AQ88),"",IF(Raw!AQ88=1,"",1)))</f>
        <v/>
      </c>
      <c r="F88" s="19" t="str">
        <f>IF(A88=0,"",IF(ISBLANK(Raw!AR88),"",IF(AND(Raw!AR88&gt;=0,Raw!AR88&lt;=100),"",1)))</f>
        <v/>
      </c>
      <c r="G88" s="19" t="str">
        <f>IF(A88=0,"",IF(AND(ISBLANK(Raw!BA88),ISBLANK(Raw!AS88)),"",IF(AND(Raw!AS88&gt;0,ISBLANK(Raw!BA88)=FALSE),"",1)))</f>
        <v/>
      </c>
      <c r="H88" s="19" t="str">
        <f>IF(A88=0,"",IF(COUNTA(Raw!BA88:BH88)=0,"",IF(AND(Raw!BA88=0,COUNTA(Raw!BB88:BH88)=0),"",IF(AND(Raw!BA88&gt;0,COUNTA(Raw!BB88:BH88)&gt;0),"",1))))</f>
        <v/>
      </c>
      <c r="I88" s="19" t="str">
        <f>IF(A88=0,"",IF(AND(ISBLANK(Raw!BI88),ISBLANK(Raw!BJ88)),"",IF(AND(Raw!BI88=1,ISBLANK(Raw!BJ88)=FALSE),"",IF(AND(Raw!BI88=2,ISBLANK(Raw!BJ88)),"",1))))</f>
        <v/>
      </c>
      <c r="J88" s="19" t="str">
        <f>IF(A88=0,"",IF(AND(ISBLANK(Raw!AT88),COUNTBLANK(Raw!BK88:BQ88)),"",IF(AND(Raw!AT88&gt;0,COUNTA(Raw!BK88:BQ88)&gt;0),"",IF(AND(Raw!AT88=0,COUNTA(Raw!BK88:BQ88)=0),"",1))))</f>
        <v/>
      </c>
      <c r="K88" s="19" t="str">
        <f>IF(A88=0,"",IF(AND(ISBLANK(Raw!AS88),COUNTA(Raw!BR88:BX88)=0),"",IF(AND(Raw!AS88&gt;0,COUNTA(Raw!BR88:BX88)&gt;0),"",IF(AND(Raw!AS88=0,COUNTA(Raw!BR88:BX88)=0),"",1))))</f>
        <v/>
      </c>
      <c r="L88" s="19" t="str">
        <f>IF(A88=0,"",IF(AND(COUNTA(Raw!BK88:BX88)=0,COUNTA(Raw!BY88:CH88)=0),"",IF(AND(COUNTIF(Raw!BK88:BX88,1)&gt;0,COUNTA(Raw!BY88:CH88)&gt;0),"",IF(AND(COUNTIF(Raw!BK88:BX88,1)=0,COUNTA(Raw!BY88:CH88)=0),"",1))))</f>
        <v/>
      </c>
      <c r="M88" s="19" t="str">
        <f>IF(A88=0,"",IF(AND(COUNTA(Raw!BK88:BX88)=0,COUNTA(Raw!CI88:CR88)),"",IF(AND(COUNTIF(Raw!BK88:BX88,3)&gt;0,COUNTA(Raw!CI88:CR88)&gt;0),"",IF(AND(COUNTIF(Raw!BK88:BX88,3)=0,COUNTA(Raw!CI88:CR88)=0),"",1))))</f>
        <v/>
      </c>
      <c r="N88" s="19" t="str">
        <f>IF(A88=0,"",IF(COUNTA(Raw!CS88:DF88)=0,"",IF(AND(COUNTIF(Raw!CS88:CV88,1)=1,COUNTA(Raw!CW88:DA88)&gt;0,COUNTA(Raw!DB88:DF88)=0),"",IF(AND(COUNTIF(Raw!CS88:CV88,2)=1,COUNTA(Raw!CW88:DA88)=0,COUNTA(Raw!DB88:DF88)&gt;0),"",IF(AND(COUNTA(Raw!CS88:CV88)&gt;0,COUNTA(Raw!CW88:DF88)=0),"",1)))))</f>
        <v/>
      </c>
      <c r="O88" s="19" t="str">
        <f>IF(A88=0,"",IF(COUNTA(Raw!DG88:DP88)=0,"",IF(AND(COUNTIF(Raw!BK88:BQ88,1)&gt;0,OR(COUNTIF(Raw!DG88:DP88,1)=1,COUNTIF(Raw!DG88:DP88,2)=1,COUNTIF(Raw!DG88:DP88,3)=1)),"",IF(AND(COUNTIF(Raw!BK88:BQ88,1)=0,AND(COUNTIF(Raw!DG88:DP88,1)=0,COUNTIF(Raw!DG88:DP88,2)=0,COUNTIF(Raw!DG88:DP88,3)=0)),"",1))))</f>
        <v/>
      </c>
      <c r="P88" s="19" t="str">
        <f>IF(A88=0,"",IF(COUNTA(Raw!DG88:DR88)=0,"",IF(AND(COUNTIF(Raw!DG88:DP88,4)=1,ISBLANK(Raw!DQ88)=FALSE,ISBLANK(Raw!DR88)),"",IF(AND(COUNTIF(Raw!DG88:DP88,7)=1,ISBLANK(Raw!DQ88),ISBLANK(Raw!DR88)=FALSE),"",IF(AND(COUNTA(Raw!DG88:DP88)&gt;0,COUNTIF(Raw!DG88:DP88,4)=0,COUNTIF(Raw!DG88:DP88,7)=0,COUNTA(Raw!DQ88:DR88)=0),"",1)))))</f>
        <v/>
      </c>
      <c r="Q88" s="19" t="str">
        <f>IF(A88=0,"",IF(AND(COUNTA(Raw!DS88:DU88)=0,COUNTA(Raw!BK88:BQ88)=0),"",IF(AND(COUNTIF(Raw!BK88:BQ88,1)&gt;0,COUNTA(Raw!DS88:DU88)&gt;0),"",IF(AND(COUNTIF(Raw!BK88:BQ88,1)=0,COUNTA(Raw!DS88:DU88)=0),"",1))))</f>
        <v/>
      </c>
      <c r="R88" s="19" t="str">
        <f>IF(A88=0,"",IF(AND(ISBLANK(Raw!AT88),ISBLANK(Raw!EJ88)),"",IF(AND(Raw!AT88&gt;0,ISBLANK(Raw!EJ88)=FALSE,Raw!EJ88&gt;=0,Raw!EJ88&lt;=7),"",IF(AND(Raw!AT88=0,ISBLANK(Raw!EJ88)),"",1))))</f>
        <v/>
      </c>
      <c r="S88" t="str">
        <f>IF(A88=0,"",IF(AND(ISBLANK(Raw!AS88),ISBLANK(Raw!EK88)),"",IF(AND(Raw!AS88&gt;0,ISBLANK(Raw!EK88)=FALSE),"",IF(AND(Raw!AS88=0,ISBLANK(Raw!EK88)),"",1))))</f>
        <v/>
      </c>
      <c r="T88" s="19" t="str">
        <f>IF(A88=0,"",IF(AND(ISBLANK(Raw!AT88),COUNTA(Raw!EL88:EQ88)=0),"",IF(AND(Raw!AT88&gt;0,COUNTA(Raw!EL88:EQ88)&gt;0),"",IF(AND(Raw!AT88=0,COUNTA(Raw!EL88:EQ88)=0),"",1))))</f>
        <v/>
      </c>
      <c r="U88" t="str">
        <f>IF(A88=0,"",IF(AND(ISBLANK(Raw!AT88),COUNTA(Raw!ER88:EU88)=0),"",IF(AND(Raw!AT88&gt;0,COUNTA(Raw!ER88:EU88)&gt;0),"",IF(AND(Raw!AT88=0,COUNTA(Raw!ER88:EU88)=0),"",1))))</f>
        <v/>
      </c>
      <c r="V88" t="str">
        <f>IF(A88=0,"",IF(AND(ISBLANK(Raw!AS88),COUNTA(Raw!EV88:FA88)=0),"",IF(AND(Raw!AS88&gt;0,COUNTA(Raw!EV88:FA88)&gt;0),"",IF(AND(Raw!AS88=0,COUNTA(Raw!EV88:FA88)=0),"",1))))</f>
        <v/>
      </c>
      <c r="W88" t="str">
        <f>IF(A88=0,"",IF(AND(ISBLANK(Raw!AS88),COUNTA(Raw!FB88:FE88)=0),"",IF(AND(Raw!AS88&gt;0,COUNTA(Raw!FB88:FE88)&gt;0),"",IF(AND(Raw!AS88=0,COUNTA(Raw!FB88:FE88)=0),"",1))))</f>
        <v/>
      </c>
      <c r="X88" t="str">
        <f>IF(A88=0,"",IF(AND(ISBLANK(Raw!AT88),COUNTA(Raw!FF88:FI88)=0),"",IF(AND(Raw!AT88&gt;0,COUNTA(Raw!FF88:FI88)&gt;0),"",IF(AND(Raw!AT88=0,COUNTA(Raw!FF88:FI88)=0),"",1))))</f>
        <v/>
      </c>
      <c r="Y88" t="str">
        <f>IF(A88=0,"",IF(AND(ISBLANK(Raw!AS88),COUNTA(Raw!FJ88:FM88)=0),"",IF(AND(Raw!AS88&gt;0,COUNTA(Raw!FJ88:FM88)&gt;0),"",IF(AND(Raw!AS88=0,COUNTA(Raw!FJ88:FM88)=0),"",1))))</f>
        <v/>
      </c>
      <c r="Z88" t="str">
        <f>IF(A88=0,"",IF(AND(COUNTA(Raw!FN88:FT88)=0,ISBLANK(Raw!FU88)),"",IF(AND(COUNTIF(Raw!FN88:FT88,1)&gt;0,ISBLANK(Raw!FU88)=FALSE),"",IF(AND(COUNTIF(Raw!FN88:FT88,1)=0,ISBLANK(Raw!FU88)),"",1))))</f>
        <v/>
      </c>
      <c r="AA88" s="19" t="str">
        <f>IF(A88=0,"",IF(AND(ISBLANK(Raw!BI88),COUNTA(Raw!FV88:GH88)=0),"",IF(AND(Raw!BI88&lt;&gt;1,COUNTIF(Raw!FV88:GH88,6)=0),"",IF(Raw!BI88=1,"",1))))</f>
        <v/>
      </c>
      <c r="AB88" t="str">
        <f>IF(A88=0,"",IF(AND(ISBLANK(Raw!GI88),COUNTA(Raw!GJ88:GQ88)=0),"",IF(AND(Raw!GI88=1,COUNTA(Raw!GJ88:GQ88)&gt;0),"",IF(AND(Raw!GI88=2,COUNTA(Raw!GJ88:GQ88)=0),"",1))))</f>
        <v/>
      </c>
      <c r="AC88" s="19" t="str">
        <f>IF(A88=0,"",IF(AND(COUNTA(Raw!GY88:HF88)=0,ISBLANK(Raw!HG88)),"",IF(AND(OR(COUNTIF(Raw!GY88:HE88,1)&gt;0,COUNTIF(Raw!GY88:HE88,2)&gt;0),ISBLANK(Raw!HG88)=FALSE),"",IF(AND(COUNTA(Raw!GY88:HF88)&gt;0,ISBLANK(Raw!HG88),COUNTIF(Raw!GY88:HE88,1)=0,COUNTIF(Raw!GY88:HE88,2)=0),"",1))))</f>
        <v/>
      </c>
      <c r="AD88" s="19" t="str">
        <f>IF(A88=0,"",IF(COUNTA(Raw!HU88:IB88)=0,"",IF(AND(Raw!AK88&lt;&gt;2,COUNTIF(Raw!HU88:IA88,2)=0,COUNTIF(Raw!HU88:IA88,3)=0),"",IF(Raw!AK88=2,"",1))))</f>
        <v/>
      </c>
      <c r="AE88" s="19" t="str">
        <f>IF(A88=0,"",IF(AND(Raw!AK88=2,ISBLANK(Raw!IC88)=FALSE),"",IF(AND(Raw!AK88&lt;&gt;2,ISBLANK(Raw!IC88)),"",1)))</f>
        <v/>
      </c>
      <c r="AF88" s="19" t="str">
        <f>IF(A88=0,"",IF(COUNTA(Raw!ID88:IF88)=0,"",IF(AND(MATCH(2023-Raw!ID88,Code!$A$3:$A$12,1)=Raw!IF88,2023-Raw!ID88=Raw!IE88),"",1)))</f>
        <v/>
      </c>
      <c r="AG88" s="19" t="str">
        <f>IF(A88=0,"",IF(COUNTA(Raw!IG88:II88)=0,"",IF(AND(Raw!IG88=4,ISBLANK(Raw!II88)=FALSE),"",IF(AND(Raw!IG88&lt;&gt;4,ISBLANK(Raw!II88)),"",1))))</f>
        <v/>
      </c>
      <c r="AH88" s="19" t="str">
        <f>IF(A88=0,"",IF(COUNTA(Raw!IJ88:IM88)=0,"",IF(AND(Raw!IJ88=1,ISBLANK(Raw!IK88)=FALSE),"",IF(AND(Raw!IJ88=2,COUNTA(Raw!IK88:IM88)&gt;0),"",1))))</f>
        <v/>
      </c>
      <c r="AI88" s="19" t="str">
        <f>IF(A88=0,"",IF(COUNTA(Raw!IK88:IM88)=0,"",IF(AND(Raw!IK88=1,ISBLANK(Raw!IL88)=FALSE),"",IF(AND(Raw!IK88=2,COUNTA(Raw!IL88:IM88)=0),"",1))))</f>
        <v/>
      </c>
      <c r="AJ88" s="19" t="str">
        <f>IF(A88=0,"",IF(COUNTA(Raw!JD88:JJ88)=0,"",IF(AND(Raw!JD88&gt;600,COUNTA(Raw!JE88:JI88)&gt;0),"",IF(AND(Raw!JD88&lt;=600,COUNTA(Raw!JE88:JJ88)=0),"",1))))</f>
        <v/>
      </c>
      <c r="AK88" s="19" t="str">
        <f>IF(A88=0,"",IF(COUNTA(Raw!JK88:KA88)=0,"",IF(AND(Raw!JK88=1,COUNTA(Raw!JM88:JV88)&gt;0),"",IF(AND(Raw!JK88=3,COUNTA(Raw!JM88:JV88)&gt;0,COUNTA(Raw!JW88:KA88)=0),"",IF(AND(ISBLANK(Raw!JK88)=FALSE,Raw!JK88&lt;&gt;1,Raw!JK88&lt;&gt;3,COUNTA(Raw!JM88:KA88)=0),"",1)))))</f>
        <v/>
      </c>
      <c r="AL88" s="19" t="str">
        <f>IF(A88=0,"",IF(COUNTA(Raw!JW88:KA88)=0,"",IF(AND(COUNTIF(Raw!JW88:JZ88,4)=0,COUNTA(Raw!JW88:JZ88)&gt;0,ISBLANK(Raw!KA88)=FALSE),"",IF(AND(COUNTIF(Raw!JW88:KA88,4)&gt;0,ISBLANK(Raw!KA88)),"",1))))</f>
        <v/>
      </c>
      <c r="AM88" s="19" t="str">
        <f>IF(A88=0,"",IF(COUNTA(Raw!KT88:KU88)=0,"",IF(AND(Raw!KT88=1,ISBLANK(Raw!KU88)=FALSE),"",IF(AND(Raw!KT88=2,ISBLANK(Raw!KU88)),"",1))))</f>
        <v/>
      </c>
      <c r="AN88" s="19" t="str">
        <f>IF(A88=0,"",IF(COUNTA(Raw!KX88:LF88)=0,"",IF(AND(COUNTIF(Raw!KX88:LB88,5)=1,COUNTA(Raw!KX88:LB88)=1,COUNTA(Raw!LC88:LF88)=0),"",IF(AND(COUNTIF(Raw!KX88:LB88,5)=0,COUNTA(Raw!KX88:LB88)&gt;0,COUNTA(Raw!LC88:LF88)&gt;0),"",1))))</f>
        <v/>
      </c>
      <c r="AO88" s="19" t="str">
        <f>IF(A88=0,"",IF(COUNTA(Raw!LM88:LU88)=0,"",IF(AND(Raw!LM88=1,ISBLANK(Raw!LN88)=FALSE,COUNTA(Raw!LO88:LU88)&gt;0),"",IF(AND(Raw!LM88=2,COUNTA(Raw!LN88:LU88)=0),"",1))))</f>
        <v/>
      </c>
      <c r="AP88" s="19" t="str">
        <f>IF(A88=0,"",IF(COUNTA(Raw!MY88:OG88)=0,"",IF(AND(Raw!MY88=2,COUNTA(Raw!MZ88:OG88)=0),"",IF(AND(Raw!MY88=1,COUNTA(Raw!MZ88:OG88)&gt;0),"",1))))</f>
        <v/>
      </c>
      <c r="AQ88" s="19" t="str">
        <f>IF(A88=0,"",IF(COUNTA(Raw!NC88:NW88)=0,"",IF(AND(COUNTIF(Raw!NC88:NG88,3)&gt;0,COUNTA(Raw!NH88:NQ88)&gt;0),"",IF(AND(COUNTA(Raw!NC88:NG88)&gt;0,COUNTIF(Raw!NC88:NG88,3)=0,COUNTA(Raw!NH88:NW88)=0),"",1))))</f>
        <v/>
      </c>
      <c r="AR88" s="19" t="str">
        <f>IF(A88=0,"",IF(COUNTA(Raw!NH88:NW88)=0,"",IF(AND(COUNTIF(Raw!NH88:NQ88,10)&gt;0,COUNTA(Raw!NR88:NW88)&gt;0),"",IF(AND(COUNTA(Raw!NH88:NQ88)&gt;0,COUNTIF(Raw!NH88:NQ88,10)=0,COUNTA(Raw!NR88:NY88)=0),"",1))))</f>
        <v/>
      </c>
      <c r="AS88" s="19" t="str">
        <f>IF(A88=0,"",IF(COUNTA(Raw!NY88:OG88)=0,"",IF(AND(Raw!NY88=1,COUNTA(Raw!NZ88:OG88)&gt;0),"",IF(AND(Raw!NY88=2,COUNTA(Raw!NZ88:OG88)=0),"",1))))</f>
        <v/>
      </c>
      <c r="AT88" s="19" t="str">
        <f>IF(A88=0,"",IF(COUNTA(Raw!OH88:OY88)=0,"",IF(AND(Raw!OH88=1,COUNTA(Raw!OI88:OY88)&gt;0),"",IF(AND(Raw!OH88=2,COUNTA(Raw!OI88:OY88)=0),"",1))))</f>
        <v/>
      </c>
      <c r="AU88" s="19" t="str">
        <f>IF(A88=0,"",IF(COUNTA(Raw!PR88:QB88)=0,"",
IF(AND(OR(AND(COUNTIF(Raw!PR88:QB88,1)=1,COUNTA(Raw!QI88:QY88)&gt;0),AND(COUNTIF(Raw!PR88:QB88,1)=0,COUNTA(Raw!QI88:QY88)=0)),OR(AND(COUNTIF(Raw!PR88:QB88,2)=1,COUNTA(Raw!QZ88:RP88)&gt;0),AND(COUNTIF(Raw!PR88:QB88,2)=0,COUNTA(Raw!QZ88:RP88)=0)),OR(AND(COUNTIF(Raw!PR88:QB88,3)=1,COUNTA(Raw!RQ88:SG88)&gt;0),AND(COUNTIF(Raw!PR88:QB88,3)=0,COUNTA(Raw!RQ88:SG88)=0)),OR(AND(COUNTIF(Raw!PR88:QB88,4)=1,COUNTA(Raw!SH88:ST88)&gt;0),AND(COUNTIF(Raw!PR88:QB88,4)=0,COUNTA(Raw!SH88:ST88)=0)),OR(AND(COUNTIF(Raw!PR88:QB88,5)=1,COUNTA(Raw!SU88:TG88)&gt;0),AND(COUNTIF(Raw!PR88:QB88,5)=0,COUNTA(Raw!SU88:TG88)=0)),OR(AND(COUNTIF(Raw!PR88:QB88,6)=1,COUNTA(Raw!TH88:TT88)&gt;0),AND(COUNTIF(Raw!PR88:QB88,6)=0,COUNTA(Raw!TH88:TT88)=0)),OR(AND(COUNTIF(Raw!PR88:QB88,7)=1,COUNTA(Raw!TU88:UI88)&gt;0),AND(COUNTIF(Raw!PR88:QB88,7)=0,COUNTA(Raw!TU88:UI88)=0)),OR(AND(COUNTIF(Raw!PR88:QB88,8)=1,COUNTA(Raw!UJ88:UV88)&gt;0),AND(COUNTIF(Raw!PR88:QB88,8)=0,COUNTA(Raw!UJ88:UV88)=0)),OR(AND(COUNTIF(Raw!PR88:QB88,9)=1,COUNTA(Raw!UW88:VG88)&gt;0),AND(COUNTIF(Raw!PR88:QB88,9)=0,COUNTA(Raw!UW88:VG88)=0)),OR(AND(COUNTIF(Raw!PR88:QB88,10)=1,COUNTA(Raw!VH88:VP88)&gt;0),AND(COUNTIF(Raw!PR88:QB88,10)=0,COUNTA(Raw!VH88:VP88)=0)),OR(AND(COUNTIF(Raw!PR88:QB88,11)=1,COUNTA(Raw!VQ88:WK88)&gt;0),AND(COUNTIF(Raw!PR88:QB88,11)=0,COUNTA(Raw!VQ88:WK88)=0))),"",1)))</f>
        <v/>
      </c>
      <c r="AV88" s="19" t="str">
        <f>IF(A88=0,"",IF(COUNTA(Raw!QI88:QY88)=0,"",IF(AND(OR(AND(Raw!QI88=4,COUNTIF(Raw!QR88:QY88,1)=0),Raw!QI88&lt;&gt;4),OR(AND(Raw!QJ88=4,COUNTIF(Raw!QR88:QY88,2)=0),Raw!QJ88&lt;&gt;4),OR(AND(Raw!QK88=4,COUNTIF(Raw!QR88:QY88,3)=0),Raw!QK88&lt;&gt;4),OR(AND(Raw!QL88=4,COUNTIF(Raw!QR88:QY88,4)=0),Raw!QL88&lt;&gt;4),OR(AND(Raw!QM88=4,COUNTIF(Raw!QR88:QY88,5)=0),Raw!QM88&lt;&gt;4),OR(AND(Raw!QN88=4,COUNTIF(Raw!QR88:QY88,6)=0),Raw!QN88&lt;&gt;4),OR(AND(Raw!QO88=4,COUNTIF(Raw!QR88:QY88,7)=0),Raw!QO88&lt;&gt;4),OR(AND(Raw!QP88=4,COUNTIF(Raw!QR88:QY88,8)=0),Raw!QP88&lt;&gt;4)),"",1)))</f>
        <v/>
      </c>
      <c r="AW88" t="str">
        <f>IF(A88=0,"",IF(COUNTA(Raw!QZ88:RP88)=0,"",IF(AND(OR(AND(Raw!QZ88=4,COUNTIF(Raw!RI88:RP88,1)=0),Raw!QZ88&lt;&gt;4),OR(AND(Raw!RA88=4,COUNTIF(Raw!RI88:RP88,2)=0),Raw!RA88&lt;&gt;4),OR(AND(Raw!RB88=4,COUNTIF(Raw!RI88:RP88,3)=0),Raw!RB88&lt;&gt;4),OR(AND(Raw!RC88=4,COUNTIF(Raw!RI88:RP88,4)=0),Raw!RC88&lt;&gt;4),OR(AND(Raw!RD88=4,COUNTIF(Raw!RI88:RP88,5)=0),Raw!RD88&lt;&gt;4),OR(AND(Raw!RE88=4,COUNTIF(Raw!RI88:RP88,6)=0),Raw!RE88&lt;&gt;4),OR(AND(Raw!RF88=4,COUNTIF(Raw!RI88:RP88,7)=0),Raw!RF88&lt;&gt;4),OR(AND(Raw!RG88=4,COUNTIF(Raw!RI88:RP88,8)=0),Raw!RG88&lt;&gt;4)),"",1)))</f>
        <v/>
      </c>
      <c r="AX88" t="str">
        <f>IF(A88=0,"",IF(COUNTA(Raw!RQ88:SG88)=0,"",IF(AND(OR(AND(Raw!RQ88=4,COUNTIF(Raw!RZ88:SG88,1)=0),Raw!RQ88&lt;&gt;4),OR(AND(Raw!RR88=4,COUNTIF(Raw!RZ88:SG88,2)=0),Raw!RR88&lt;&gt;4),OR(AND(Raw!RS88=4,COUNTIF(Raw!RZ88:SG88,3)=0),Raw!RS88&lt;&gt;4),OR(AND(Raw!RT88=4,COUNTIF(Raw!RZ88:SG88,4)=0),Raw!RT88&lt;&gt;4),OR(AND(Raw!RU88=4,COUNTIF(Raw!RZ88:SG88,5)=0),Raw!RU88&lt;&gt;4),OR(AND(Raw!RV88=4,COUNTIF(Raw!RZ88:SG88,6)=0),Raw!RV88&lt;&gt;4),OR(AND(Raw!RW88=4,COUNTIF(Raw!RZ88:SG88,7)=0),Raw!RW88&lt;&gt;4),OR(AND(Raw!RX88=4,COUNTIF(Raw!RZ88:SG88,8)=0),Raw!RX88&lt;&gt;4)),"",1)))</f>
        <v/>
      </c>
      <c r="AY88" t="str">
        <f>IF(A88=0,"",IF(COUNTA(Raw!SH88:ST88)=0,"",IF(AND(OR(AND(Raw!SH88=4,COUNTIF(Raw!SO88:ST88,1)=0),Raw!SH88&lt;&gt;4),OR(AND(Raw!SI88=4,COUNTIF(Raw!SO88:ST88,2)=0),Raw!SI88&lt;&gt;4),OR(AND(Raw!SJ88=4,COUNTIF(Raw!SO88:ST88,3)=0),Raw!SJ88&lt;&gt;4),OR(AND(Raw!SK88=4,COUNTIF(Raw!SO88:ST88,4)=0),Raw!SK88&lt;&gt;4),OR(AND(Raw!SL88=4,COUNTIF(Raw!SO88:ST88,5)=0),Raw!SL88&lt;&gt;4),OR(AND(Raw!SM88=4,COUNTIF(Raw!SO88:ST88,6)=0),Raw!SM88&lt;&gt;4)),"",1)))</f>
        <v/>
      </c>
      <c r="AZ88" t="str">
        <f>IF(A88=0,"",IF(COUNTA(Raw!SU88:TG88)=0,"",IF(AND(OR(AND(Raw!SU88=4,COUNTIF(Raw!TB88:TG88,1)=0),Raw!SU88&lt;&gt;4),OR(AND(Raw!SV88=4,COUNTIF(Raw!TB88:TG88,2)=0),Raw!SV88&lt;&gt;4),OR(AND(Raw!SW88=4,COUNTIF(Raw!TB88:TG88,3)=0),Raw!SW88&lt;&gt;4),OR(AND(Raw!SX88=4,COUNTIF(Raw!TB88:TG88,4)=0),Raw!SX88&lt;&gt;4),OR(AND(Raw!SY88=4,COUNTIF(Raw!TB88:TG88,5)=0),Raw!SY88&lt;&gt;4),OR(AND(Raw!SZ88=4,COUNTIF(Raw!TB88:TG88,6)=0),Raw!SZ88&lt;&gt;4)),"",1)))</f>
        <v/>
      </c>
      <c r="BA88" t="str">
        <f>IF(A88=0,"",IF(COUNTA(Raw!TH88:TT88)=0,"",IF(AND(OR(AND(Raw!TH88=4,COUNTIF(Raw!TO88:TT88,1)=0),Raw!TH88&lt;&gt;4),OR(AND(Raw!TI88=4,COUNTIF(Raw!TO88:TT88,2)=0),Raw!TI88&lt;&gt;4),OR(AND(Raw!TJ88=4,COUNTIF(Raw!TO88:TT88,3)=0),Raw!TJ88&lt;&gt;4),OR(AND(Raw!TK88=4,COUNTIF(Raw!TO88:TT88,4)=0),Raw!TK88&lt;&gt;4),OR(AND(Raw!TL88=4,COUNTIF(Raw!TO88:TT88,5)=0),Raw!TL88&lt;&gt;4),OR(AND(Raw!TM88=4,COUNTIF(Raw!TO88:TT88,6)=0),Raw!TM88&lt;&gt;4)),"",1)))</f>
        <v/>
      </c>
      <c r="BB88" t="str">
        <f>IF(A88=0,"",IF(COUNTA(Raw!TU88:UI88)=0,"",IF(AND(OR(AND(Raw!TU88=4,COUNTIF(Raw!UC88:UI88,1)=0),Raw!TU88&lt;&gt;4),OR(AND(Raw!TV88=4,COUNTIF(Raw!UC88:UI88,2)=0),Raw!TV88&lt;&gt;4),OR(AND(Raw!TW88=4,COUNTIF(Raw!UC88:UI88,3)=0),Raw!TW88&lt;&gt;4),OR(AND(Raw!TX88=4,COUNTIF(Raw!UC88:UI88,4)=0),Raw!TX88&lt;&gt;4),OR(AND(Raw!TY88=4,COUNTIF(Raw!UC88:UI88,5)=0),Raw!TY88&lt;&gt;4),OR(AND(Raw!TZ88=4,COUNTIF(Raw!UC88:UI88,6)=0),Raw!TZ88&lt;&gt;4),OR(AND(Raw!UA88=4,COUNTIF(Raw!UC88:UI88,7)=0),Raw!UA88&lt;&gt;4)),"",1)))</f>
        <v/>
      </c>
      <c r="BC88" t="str">
        <f>IF(A88=0,"",IF(COUNTA(Raw!UJ88:UV88)=0,"",IF(AND(OR(AND(Raw!UJ88=4,COUNTIF(Raw!UQ88:UV88,1)=0),Raw!UJ88&lt;&gt;4),OR(AND(Raw!UK88=4,COUNTIF(Raw!UQ88:UV88,2)=0),Raw!UK88&lt;&gt;4),OR(AND(Raw!UL88=4,COUNTIF(Raw!UQ88:UV88,3)=0),Raw!UL88&lt;&gt;4),OR(AND(Raw!UM88=4,COUNTIF(Raw!UQ88:UV88,4)=0),Raw!UM88&lt;&gt;4),OR(AND(Raw!UN88=4,COUNTIF(Raw!UQ88:UV88,5)=0),Raw!UN88&lt;&gt;4),OR(AND(Raw!UO88=4,COUNTIF(Raw!UQ88:UV88,6)=0),Raw!UO88&lt;&gt;4)),"",1)))</f>
        <v/>
      </c>
      <c r="BD88" t="str">
        <f>IF(A88=0,"",IF(COUNTA(Raw!UW88:VG88)=0,"",IF(AND(OR(AND(Raw!UW88=4,COUNTIF(Raw!VC88:VG88,1)=0),Raw!UW88&lt;&gt;4),OR(AND(Raw!UX88=4,COUNTIF(Raw!VC88:VG88,2)=0),Raw!UX88&lt;&gt;4),OR(AND(Raw!UY88=4,COUNTIF(Raw!VC88:VG88,3)=0),Raw!UY88&lt;&gt;4),OR(AND(Raw!UZ88=4,COUNTIF(Raw!VC88:VG88,4)=0),Raw!UZ88&lt;&gt;4),OR(AND(Raw!VA88=4,COUNTIF(Raw!VC88:VG88,5)=0),Raw!VA88&lt;&gt;4)),"",1)))</f>
        <v/>
      </c>
      <c r="BE88" t="str">
        <f>IF(A88=0,"",IF(COUNTA(Raw!VH88:VP88)=0,"",
IF(AND(
OR(AND(Raw!VH88=4,COUNTIF(Raw!VM88:VP88,1)=0),Raw!VH88&lt;&gt;4),
OR(AND(Raw!VI88=4,COUNTIF(Raw!VM88:VP88,2)=0),Raw!VI88&lt;&gt;4),
OR(AND(Raw!VJ88=4,COUNTIF(Raw!VM88:VP88,3)=0),Raw!VJ88&lt;&gt;4),
OR(AND(Raw!VK88=4,COUNTIF(Raw!VM88:VP88,4)=0),Raw!VK88&lt;&gt;4)
),"",1)))</f>
        <v/>
      </c>
      <c r="BF88" t="str">
        <f>IF(A88=0,"",IF(COUNTA(Raw!VQ88:WK88)=0,"",
IF(AND(
OR(AND(Raw!VQ88=4,COUNTIF(Raw!WB88:WK88,1)=0),Raw!VQ88&lt;&gt;4),
OR(AND(Raw!VR88=4,COUNTIF(Raw!WB88:WK88,2)=0),Raw!VR88&lt;&gt;4),
OR(AND(Raw!VS88=4,COUNTIF(Raw!WB88:WK88,3)=0),Raw!VS88&lt;&gt;4),
OR(AND(Raw!VT88=4,COUNTIF(Raw!WB88:WK88,4)=0),Raw!VT88&lt;&gt;4),
OR(AND(Raw!VU88=4,COUNTIF(Raw!WB88:WK88,5)=0),Raw!VU88&lt;&gt;4),
OR(AND(Raw!VV88=4,COUNTIF(Raw!WB88:WK88,6)=0),Raw!VV88&lt;&gt;4),
OR(AND(Raw!VW88=4,COUNTIF(Raw!WB88:WK88,7)=0),Raw!VW88&lt;&gt;4),
OR(AND(Raw!VX88=4,COUNTIF(Raw!WB88:WK88,8)=0),Raw!VX88&lt;&gt;4),
OR(AND(Raw!VY88=4,COUNTIF(Raw!WB88:WK88,9)=0),Raw!VX88&lt;&gt;4),
OR(AND(Raw!VZ88=4,COUNTIF(Raw!WB88:WK88,10)=0),Raw!VZ88&lt;&gt;4)
),"",1)))</f>
        <v/>
      </c>
      <c r="BG88" t="str">
        <f>IF(A88=0,"",IF(COUNTA(Raw!WL88:XB88)=0,"",
IF(AND(
OR(AND(Raw!WL88=4,COUNTIF(Raw!WU88:XB88,1)=0),Raw!WL88&lt;&gt;4),
OR(AND(Raw!WM88=4,COUNTIF(Raw!WU88:XB88,2)=0),Raw!WM88&lt;&gt;4),
OR(AND(Raw!WN88=4,COUNTIF(Raw!WU88:XB88,3)=0),Raw!WN88&lt;&gt;4),
OR(AND(Raw!WO88=4,COUNTIF(Raw!WU88:XB88,4)=0),Raw!WO88&lt;&gt;4),
OR(AND(Raw!WP88=4,COUNTIF(Raw!WU88:XB88,5)=0),Raw!WP88&lt;&gt;4),
OR(AND(Raw!WQ88=4,COUNTIF(Raw!WU88:XB88,6)=0),Raw!WQ88&lt;&gt;4),
OR(AND(Raw!WR88=4,COUNTIF(Raw!WU88:XB88,7)=0),Raw!WR88&lt;&gt;4),
OR(AND(Raw!WS88=4,COUNTIF(Raw!WU88:XB88,8)=0),Raw!WS88&lt;&gt;4)
),"",1)))</f>
        <v/>
      </c>
      <c r="BH88" t="str">
        <f>IF(A88=0,"",IF(COUNTA(Raw!XC88:XK88)=0,"",
IF(AND(
OR(AND(Raw!XC88=4,COUNTIF(Raw!XH88:XK88,1)=0),Raw!XC88&lt;&gt;4),
OR(AND(Raw!XD88=4,COUNTIF(Raw!XH88:XK88,2)=0),Raw!XD88&lt;&gt;4),
OR(AND(Raw!XE88=4,COUNTIF(Raw!XH88:XK88,3)=0),Raw!XE88&lt;&gt;4),
OR(AND(Raw!XF88=4,COUNTIF(Raw!XH88:XK88,4)=0),Raw!XF88&lt;&gt;4)
),"",1)))</f>
        <v/>
      </c>
      <c r="BI88" t="str">
        <f>IF(A88=0,"",IF(COUNTA(Raw!XL88:XT88)=0,"",
IF(AND(
OR(AND(Raw!XL88=4,COUNTIF(Raw!XQ88:XT88,1)=0),Raw!XL88&lt;&gt;4),
OR(AND(Raw!XM88=4,COUNTIF(Raw!XQ88:XT88,2)=0),Raw!XM88&lt;&gt;4),
OR(AND(Raw!XN88=4,COUNTIF(Raw!XQ88:XT88,3)=0),Raw!XN88&lt;&gt;4),
OR(AND(Raw!XO88=4,COUNTIF(Raw!XQ88:XT88,4)=0),Raw!XO88&lt;&gt;4)
),"",1)))</f>
        <v/>
      </c>
      <c r="BJ88" t="str">
        <f>IF(A88=0,"",IF(COUNTA(Raw!XU88:YI88)=0,"",
IF(AND(
OR(AND(Raw!XU88=4,COUNTIF(Raw!YC88:YI88,1)=0),Raw!XU88&lt;&gt;4),
OR(AND(Raw!XV88=4,COUNTIF(Raw!YC88:YI88,2)=0),Raw!XV88&lt;&gt;4),
OR(AND(Raw!XW88=4,COUNTIF(Raw!YC88:YI88,3)=0),Raw!XW88&lt;&gt;4),
OR(AND(Raw!XX88=4,COUNTIF(Raw!YC88:YI88,4)=0),Raw!XX88&lt;&gt;4),
OR(AND(Raw!XY88=4,COUNTIF(Raw!YC88:YI88,5)=0),Raw!XY88&lt;&gt;4),
OR(AND(Raw!XZ88=4,COUNTIF(Raw!YC88:YI88,6)=0),Raw!XZ88&lt;&gt;4),
OR(AND(Raw!YA88=4,COUNTIF(Raw!YC88:YI88,7)=0),Raw!YA88&lt;&gt;4)
),"",1)))</f>
        <v/>
      </c>
      <c r="BK88" t="str">
        <f>IF(A88=0,"",IF(COUNTA(Raw!YJ88:YR88)=0,"",
IF(AND(
OR(AND(Raw!YJ88=4,COUNTIF(Raw!YO88:YR88,1)=0),Raw!YJ88&lt;&gt;4),
OR(AND(Raw!YK88=4,COUNTIF(Raw!YO88:YR88,2)=0),Raw!YK88&lt;&gt;4),
OR(AND(Raw!YL88=4,COUNTIF(Raw!YO88:YR88,3)=0),Raw!YL88&lt;&gt;4),
OR(AND(Raw!YM88=4,COUNTIF(Raw!YO88:YR88,4)=0),Raw!YM88&lt;&gt;4)
),"",1)))</f>
        <v/>
      </c>
      <c r="BL88" t="str">
        <f>IF(A88=0,"",IF(COUNTA(Raw!YS88:YU88)=0,"",IF(AND(Raw!YS88=4,ISBLANK(Raw!YU88)),"",IF(AND(Raw!YS88&lt;&gt;4,ISBLANK(Raw!YU88)=FALSE),"",1))))</f>
        <v/>
      </c>
    </row>
    <row r="89" spans="1:64">
      <c r="A89" s="20">
        <f>Raw!A89</f>
        <v>0</v>
      </c>
      <c r="B89" s="19" t="str">
        <f>IF(A89=0,"",IF(AND(Raw!AC89=1,COUNTA(Raw!AR89:IC89)&gt;0,COUNTA(Raw!ID89:YU89)=0),"",IF(AND(Raw!AC89=2,COUNTA(Raw!AR89:IC89)=0,COUNTA(Raw!ID89:MV89)&gt;0,COUNTA(Raw!MW89:YU89)=0),"",IF(AND(Raw!AC89=3,COUNTA(Raw!AP89:MV89)=0,COUNTA(Raw!MW89:YU89)&gt;0),"",1))))</f>
        <v/>
      </c>
      <c r="C89" s="19" t="str">
        <f>IF(A89=0,"",IF(AND(Raw!AK89=1,ISBLANK(Raw!AM89)=FALSE,ISBLANK(Raw!AO89)),"",IF(AND(Raw!AK89=2,ISBLANK(Raw!AM89),ISBLANK(Raw!AO89)=FALSE),"",1)))</f>
        <v/>
      </c>
      <c r="D89" s="19" t="str">
        <f>IF(A89=0,"",IF(COUNTA(Raw!AS89:AZ89)=0,"",IF(AND(Raw!AS89+Raw!AT89=100,Raw!AU89+Raw!AV89=100,Raw!AW89+Raw!AX89=100,Raw!AY89+Raw!AZ89=100),"",1)))</f>
        <v/>
      </c>
      <c r="E89" s="19" t="str">
        <f>IF(A89=0,"",IF(ISBLANK(Raw!AQ89),"",IF(Raw!AQ89=1,"",1)))</f>
        <v/>
      </c>
      <c r="F89" s="19" t="str">
        <f>IF(A89=0,"",IF(ISBLANK(Raw!AR89),"",IF(AND(Raw!AR89&gt;=0,Raw!AR89&lt;=100),"",1)))</f>
        <v/>
      </c>
      <c r="G89" s="19" t="str">
        <f>IF(A89=0,"",IF(AND(ISBLANK(Raw!BA89),ISBLANK(Raw!AS89)),"",IF(AND(Raw!AS89&gt;0,ISBLANK(Raw!BA89)=FALSE),"",1)))</f>
        <v/>
      </c>
      <c r="H89" s="19" t="str">
        <f>IF(A89=0,"",IF(COUNTA(Raw!BA89:BH89)=0,"",IF(AND(Raw!BA89=0,COUNTA(Raw!BB89:BH89)=0),"",IF(AND(Raw!BA89&gt;0,COUNTA(Raw!BB89:BH89)&gt;0),"",1))))</f>
        <v/>
      </c>
      <c r="I89" s="19" t="str">
        <f>IF(A89=0,"",IF(AND(ISBLANK(Raw!BI89),ISBLANK(Raw!BJ89)),"",IF(AND(Raw!BI89=1,ISBLANK(Raw!BJ89)=FALSE),"",IF(AND(Raw!BI89=2,ISBLANK(Raw!BJ89)),"",1))))</f>
        <v/>
      </c>
      <c r="J89" s="19" t="str">
        <f>IF(A89=0,"",IF(AND(ISBLANK(Raw!AT89),COUNTBLANK(Raw!BK89:BQ89)),"",IF(AND(Raw!AT89&gt;0,COUNTA(Raw!BK89:BQ89)&gt;0),"",IF(AND(Raw!AT89=0,COUNTA(Raw!BK89:BQ89)=0),"",1))))</f>
        <v/>
      </c>
      <c r="K89" s="19" t="str">
        <f>IF(A89=0,"",IF(AND(ISBLANK(Raw!AS89),COUNTA(Raw!BR89:BX89)=0),"",IF(AND(Raw!AS89&gt;0,COUNTA(Raw!BR89:BX89)&gt;0),"",IF(AND(Raw!AS89=0,COUNTA(Raw!BR89:BX89)=0),"",1))))</f>
        <v/>
      </c>
      <c r="L89" s="19" t="str">
        <f>IF(A89=0,"",IF(AND(COUNTA(Raw!BK89:BX89)=0,COUNTA(Raw!BY89:CH89)=0),"",IF(AND(COUNTIF(Raw!BK89:BX89,1)&gt;0,COUNTA(Raw!BY89:CH89)&gt;0),"",IF(AND(COUNTIF(Raw!BK89:BX89,1)=0,COUNTA(Raw!BY89:CH89)=0),"",1))))</f>
        <v/>
      </c>
      <c r="M89" s="19" t="str">
        <f>IF(A89=0,"",IF(AND(COUNTA(Raw!BK89:BX89)=0,COUNTA(Raw!CI89:CR89)),"",IF(AND(COUNTIF(Raw!BK89:BX89,3)&gt;0,COUNTA(Raw!CI89:CR89)&gt;0),"",IF(AND(COUNTIF(Raw!BK89:BX89,3)=0,COUNTA(Raw!CI89:CR89)=0),"",1))))</f>
        <v/>
      </c>
      <c r="N89" s="19" t="str">
        <f>IF(A89=0,"",IF(COUNTA(Raw!CS89:DF89)=0,"",IF(AND(COUNTIF(Raw!CS89:CV89,1)=1,COUNTA(Raw!CW89:DA89)&gt;0,COUNTA(Raw!DB89:DF89)=0),"",IF(AND(COUNTIF(Raw!CS89:CV89,2)=1,COUNTA(Raw!CW89:DA89)=0,COUNTA(Raw!DB89:DF89)&gt;0),"",IF(AND(COUNTA(Raw!CS89:CV89)&gt;0,COUNTA(Raw!CW89:DF89)=0),"",1)))))</f>
        <v/>
      </c>
      <c r="O89" s="19" t="str">
        <f>IF(A89=0,"",IF(COUNTA(Raw!DG89:DP89)=0,"",IF(AND(COUNTIF(Raw!BK89:BQ89,1)&gt;0,OR(COUNTIF(Raw!DG89:DP89,1)=1,COUNTIF(Raw!DG89:DP89,2)=1,COUNTIF(Raw!DG89:DP89,3)=1)),"",IF(AND(COUNTIF(Raw!BK89:BQ89,1)=0,AND(COUNTIF(Raw!DG89:DP89,1)=0,COUNTIF(Raw!DG89:DP89,2)=0,COUNTIF(Raw!DG89:DP89,3)=0)),"",1))))</f>
        <v/>
      </c>
      <c r="P89" s="19" t="str">
        <f>IF(A89=0,"",IF(COUNTA(Raw!DG89:DR89)=0,"",IF(AND(COUNTIF(Raw!DG89:DP89,4)=1,ISBLANK(Raw!DQ89)=FALSE,ISBLANK(Raw!DR89)),"",IF(AND(COUNTIF(Raw!DG89:DP89,7)=1,ISBLANK(Raw!DQ89),ISBLANK(Raw!DR89)=FALSE),"",IF(AND(COUNTA(Raw!DG89:DP89)&gt;0,COUNTIF(Raw!DG89:DP89,4)=0,COUNTIF(Raw!DG89:DP89,7)=0,COUNTA(Raw!DQ89:DR89)=0),"",1)))))</f>
        <v/>
      </c>
      <c r="Q89" s="19" t="str">
        <f>IF(A89=0,"",IF(AND(COUNTA(Raw!DS89:DU89)=0,COUNTA(Raw!BK89:BQ89)=0),"",IF(AND(COUNTIF(Raw!BK89:BQ89,1)&gt;0,COUNTA(Raw!DS89:DU89)&gt;0),"",IF(AND(COUNTIF(Raw!BK89:BQ89,1)=0,COUNTA(Raw!DS89:DU89)=0),"",1))))</f>
        <v/>
      </c>
      <c r="R89" s="19" t="str">
        <f>IF(A89=0,"",IF(AND(ISBLANK(Raw!AT89),ISBLANK(Raw!EJ89)),"",IF(AND(Raw!AT89&gt;0,ISBLANK(Raw!EJ89)=FALSE,Raw!EJ89&gt;=0,Raw!EJ89&lt;=7),"",IF(AND(Raw!AT89=0,ISBLANK(Raw!EJ89)),"",1))))</f>
        <v/>
      </c>
      <c r="S89" t="str">
        <f>IF(A89=0,"",IF(AND(ISBLANK(Raw!AS89),ISBLANK(Raw!EK89)),"",IF(AND(Raw!AS89&gt;0,ISBLANK(Raw!EK89)=FALSE),"",IF(AND(Raw!AS89=0,ISBLANK(Raw!EK89)),"",1))))</f>
        <v/>
      </c>
      <c r="T89" s="19" t="str">
        <f>IF(A89=0,"",IF(AND(ISBLANK(Raw!AT89),COUNTA(Raw!EL89:EQ89)=0),"",IF(AND(Raw!AT89&gt;0,COUNTA(Raw!EL89:EQ89)&gt;0),"",IF(AND(Raw!AT89=0,COUNTA(Raw!EL89:EQ89)=0),"",1))))</f>
        <v/>
      </c>
      <c r="U89" t="str">
        <f>IF(A89=0,"",IF(AND(ISBLANK(Raw!AT89),COUNTA(Raw!ER89:EU89)=0),"",IF(AND(Raw!AT89&gt;0,COUNTA(Raw!ER89:EU89)&gt;0),"",IF(AND(Raw!AT89=0,COUNTA(Raw!ER89:EU89)=0),"",1))))</f>
        <v/>
      </c>
      <c r="V89" t="str">
        <f>IF(A89=0,"",IF(AND(ISBLANK(Raw!AS89),COUNTA(Raw!EV89:FA89)=0),"",IF(AND(Raw!AS89&gt;0,COUNTA(Raw!EV89:FA89)&gt;0),"",IF(AND(Raw!AS89=0,COUNTA(Raw!EV89:FA89)=0),"",1))))</f>
        <v/>
      </c>
      <c r="W89" t="str">
        <f>IF(A89=0,"",IF(AND(ISBLANK(Raw!AS89),COUNTA(Raw!FB89:FE89)=0),"",IF(AND(Raw!AS89&gt;0,COUNTA(Raw!FB89:FE89)&gt;0),"",IF(AND(Raw!AS89=0,COUNTA(Raw!FB89:FE89)=0),"",1))))</f>
        <v/>
      </c>
      <c r="X89" t="str">
        <f>IF(A89=0,"",IF(AND(ISBLANK(Raw!AT89),COUNTA(Raw!FF89:FI89)=0),"",IF(AND(Raw!AT89&gt;0,COUNTA(Raw!FF89:FI89)&gt;0),"",IF(AND(Raw!AT89=0,COUNTA(Raw!FF89:FI89)=0),"",1))))</f>
        <v/>
      </c>
      <c r="Y89" t="str">
        <f>IF(A89=0,"",IF(AND(ISBLANK(Raw!AS89),COUNTA(Raw!FJ89:FM89)=0),"",IF(AND(Raw!AS89&gt;0,COUNTA(Raw!FJ89:FM89)&gt;0),"",IF(AND(Raw!AS89=0,COUNTA(Raw!FJ89:FM89)=0),"",1))))</f>
        <v/>
      </c>
      <c r="Z89" t="str">
        <f>IF(A89=0,"",IF(AND(COUNTA(Raw!FN89:FT89)=0,ISBLANK(Raw!FU89)),"",IF(AND(COUNTIF(Raw!FN89:FT89,1)&gt;0,ISBLANK(Raw!FU89)=FALSE),"",IF(AND(COUNTIF(Raw!FN89:FT89,1)=0,ISBLANK(Raw!FU89)),"",1))))</f>
        <v/>
      </c>
      <c r="AA89" s="19" t="str">
        <f>IF(A89=0,"",IF(AND(ISBLANK(Raw!BI89),COUNTA(Raw!FV89:GH89)=0),"",IF(AND(Raw!BI89&lt;&gt;1,COUNTIF(Raw!FV89:GH89,6)=0),"",IF(Raw!BI89=1,"",1))))</f>
        <v/>
      </c>
      <c r="AB89" t="str">
        <f>IF(A89=0,"",IF(AND(ISBLANK(Raw!GI89),COUNTA(Raw!GJ89:GQ89)=0),"",IF(AND(Raw!GI89=1,COUNTA(Raw!GJ89:GQ89)&gt;0),"",IF(AND(Raw!GI89=2,COUNTA(Raw!GJ89:GQ89)=0),"",1))))</f>
        <v/>
      </c>
      <c r="AC89" s="19" t="str">
        <f>IF(A89=0,"",IF(AND(COUNTA(Raw!GY89:HF89)=0,ISBLANK(Raw!HG89)),"",IF(AND(OR(COUNTIF(Raw!GY89:HE89,1)&gt;0,COUNTIF(Raw!GY89:HE89,2)&gt;0),ISBLANK(Raw!HG89)=FALSE),"",IF(AND(COUNTA(Raw!GY89:HF89)&gt;0,ISBLANK(Raw!HG89),COUNTIF(Raw!GY89:HE89,1)=0,COUNTIF(Raw!GY89:HE89,2)=0),"",1))))</f>
        <v/>
      </c>
      <c r="AD89" s="19" t="str">
        <f>IF(A89=0,"",IF(COUNTA(Raw!HU89:IB89)=0,"",IF(AND(Raw!AK89&lt;&gt;2,COUNTIF(Raw!HU89:IA89,2)=0,COUNTIF(Raw!HU89:IA89,3)=0),"",IF(Raw!AK89=2,"",1))))</f>
        <v/>
      </c>
      <c r="AE89" s="19" t="str">
        <f>IF(A89=0,"",IF(AND(Raw!AK89=2,ISBLANK(Raw!IC89)=FALSE),"",IF(AND(Raw!AK89&lt;&gt;2,ISBLANK(Raw!IC89)),"",1)))</f>
        <v/>
      </c>
      <c r="AF89" s="19" t="str">
        <f>IF(A89=0,"",IF(COUNTA(Raw!ID89:IF89)=0,"",IF(AND(MATCH(2023-Raw!ID89,Code!$A$3:$A$12,1)=Raw!IF89,2023-Raw!ID89=Raw!IE89),"",1)))</f>
        <v/>
      </c>
      <c r="AG89" s="19" t="str">
        <f>IF(A89=0,"",IF(COUNTA(Raw!IG89:II89)=0,"",IF(AND(Raw!IG89=4,ISBLANK(Raw!II89)=FALSE),"",IF(AND(Raw!IG89&lt;&gt;4,ISBLANK(Raw!II89)),"",1))))</f>
        <v/>
      </c>
      <c r="AH89" s="19" t="str">
        <f>IF(A89=0,"",IF(COUNTA(Raw!IJ89:IM89)=0,"",IF(AND(Raw!IJ89=1,ISBLANK(Raw!IK89)=FALSE),"",IF(AND(Raw!IJ89=2,COUNTA(Raw!IK89:IM89)&gt;0),"",1))))</f>
        <v/>
      </c>
      <c r="AI89" s="19" t="str">
        <f>IF(A89=0,"",IF(COUNTA(Raw!IK89:IM89)=0,"",IF(AND(Raw!IK89=1,ISBLANK(Raw!IL89)=FALSE),"",IF(AND(Raw!IK89=2,COUNTA(Raw!IL89:IM89)=0),"",1))))</f>
        <v/>
      </c>
      <c r="AJ89" s="19" t="str">
        <f>IF(A89=0,"",IF(COUNTA(Raw!JD89:JJ89)=0,"",IF(AND(Raw!JD89&gt;600,COUNTA(Raw!JE89:JI89)&gt;0),"",IF(AND(Raw!JD89&lt;=600,COUNTA(Raw!JE89:JJ89)=0),"",1))))</f>
        <v/>
      </c>
      <c r="AK89" s="19" t="str">
        <f>IF(A89=0,"",IF(COUNTA(Raw!JK89:KA89)=0,"",IF(AND(Raw!JK89=1,COUNTA(Raw!JM89:JV89)&gt;0),"",IF(AND(Raw!JK89=3,COUNTA(Raw!JM89:JV89)&gt;0,COUNTA(Raw!JW89:KA89)=0),"",IF(AND(ISBLANK(Raw!JK89)=FALSE,Raw!JK89&lt;&gt;1,Raw!JK89&lt;&gt;3,COUNTA(Raw!JM89:KA89)=0),"",1)))))</f>
        <v/>
      </c>
      <c r="AL89" s="19" t="str">
        <f>IF(A89=0,"",IF(COUNTA(Raw!JW89:KA89)=0,"",IF(AND(COUNTIF(Raw!JW89:JZ89,4)=0,COUNTA(Raw!JW89:JZ89)&gt;0,ISBLANK(Raw!KA89)=FALSE),"",IF(AND(COUNTIF(Raw!JW89:KA89,4)&gt;0,ISBLANK(Raw!KA89)),"",1))))</f>
        <v/>
      </c>
      <c r="AM89" s="19" t="str">
        <f>IF(A89=0,"",IF(COUNTA(Raw!KT89:KU89)=0,"",IF(AND(Raw!KT89=1,ISBLANK(Raw!KU89)=FALSE),"",IF(AND(Raw!KT89=2,ISBLANK(Raw!KU89)),"",1))))</f>
        <v/>
      </c>
      <c r="AN89" s="19" t="str">
        <f>IF(A89=0,"",IF(COUNTA(Raw!KX89:LF89)=0,"",IF(AND(COUNTIF(Raw!KX89:LB89,5)=1,COUNTA(Raw!KX89:LB89)=1,COUNTA(Raw!LC89:LF89)=0),"",IF(AND(COUNTIF(Raw!KX89:LB89,5)=0,COUNTA(Raw!KX89:LB89)&gt;0,COUNTA(Raw!LC89:LF89)&gt;0),"",1))))</f>
        <v/>
      </c>
      <c r="AO89" s="19" t="str">
        <f>IF(A89=0,"",IF(COUNTA(Raw!LM89:LU89)=0,"",IF(AND(Raw!LM89=1,ISBLANK(Raw!LN89)=FALSE,COUNTA(Raw!LO89:LU89)&gt;0),"",IF(AND(Raw!LM89=2,COUNTA(Raw!LN89:LU89)=0),"",1))))</f>
        <v/>
      </c>
      <c r="AP89" s="19" t="str">
        <f>IF(A89=0,"",IF(COUNTA(Raw!MY89:OG89)=0,"",IF(AND(Raw!MY89=2,COUNTA(Raw!MZ89:OG89)=0),"",IF(AND(Raw!MY89=1,COUNTA(Raw!MZ89:OG89)&gt;0),"",1))))</f>
        <v/>
      </c>
      <c r="AQ89" s="19" t="str">
        <f>IF(A89=0,"",IF(COUNTA(Raw!NC89:NW89)=0,"",IF(AND(COUNTIF(Raw!NC89:NG89,3)&gt;0,COUNTA(Raw!NH89:NQ89)&gt;0),"",IF(AND(COUNTA(Raw!NC89:NG89)&gt;0,COUNTIF(Raw!NC89:NG89,3)=0,COUNTA(Raw!NH89:NW89)=0),"",1))))</f>
        <v/>
      </c>
      <c r="AR89" s="19" t="str">
        <f>IF(A89=0,"",IF(COUNTA(Raw!NH89:NW89)=0,"",IF(AND(COUNTIF(Raw!NH89:NQ89,10)&gt;0,COUNTA(Raw!NR89:NW89)&gt;0),"",IF(AND(COUNTA(Raw!NH89:NQ89)&gt;0,COUNTIF(Raw!NH89:NQ89,10)=0,COUNTA(Raw!NR89:NY89)=0),"",1))))</f>
        <v/>
      </c>
      <c r="AS89" s="19" t="str">
        <f>IF(A89=0,"",IF(COUNTA(Raw!NY89:OG89)=0,"",IF(AND(Raw!NY89=1,COUNTA(Raw!NZ89:OG89)&gt;0),"",IF(AND(Raw!NY89=2,COUNTA(Raw!NZ89:OG89)=0),"",1))))</f>
        <v/>
      </c>
      <c r="AT89" s="19" t="str">
        <f>IF(A89=0,"",IF(COUNTA(Raw!OH89:OY89)=0,"",IF(AND(Raw!OH89=1,COUNTA(Raw!OI89:OY89)&gt;0),"",IF(AND(Raw!OH89=2,COUNTA(Raw!OI89:OY89)=0),"",1))))</f>
        <v/>
      </c>
      <c r="AU89" s="19" t="str">
        <f>IF(A89=0,"",IF(COUNTA(Raw!PR89:QB89)=0,"",
IF(AND(OR(AND(COUNTIF(Raw!PR89:QB89,1)=1,COUNTA(Raw!QI89:QY89)&gt;0),AND(COUNTIF(Raw!PR89:QB89,1)=0,COUNTA(Raw!QI89:QY89)=0)),OR(AND(COUNTIF(Raw!PR89:QB89,2)=1,COUNTA(Raw!QZ89:RP89)&gt;0),AND(COUNTIF(Raw!PR89:QB89,2)=0,COUNTA(Raw!QZ89:RP89)=0)),OR(AND(COUNTIF(Raw!PR89:QB89,3)=1,COUNTA(Raw!RQ89:SG89)&gt;0),AND(COUNTIF(Raw!PR89:QB89,3)=0,COUNTA(Raw!RQ89:SG89)=0)),OR(AND(COUNTIF(Raw!PR89:QB89,4)=1,COUNTA(Raw!SH89:ST89)&gt;0),AND(COUNTIF(Raw!PR89:QB89,4)=0,COUNTA(Raw!SH89:ST89)=0)),OR(AND(COUNTIF(Raw!PR89:QB89,5)=1,COUNTA(Raw!SU89:TG89)&gt;0),AND(COUNTIF(Raw!PR89:QB89,5)=0,COUNTA(Raw!SU89:TG89)=0)),OR(AND(COUNTIF(Raw!PR89:QB89,6)=1,COUNTA(Raw!TH89:TT89)&gt;0),AND(COUNTIF(Raw!PR89:QB89,6)=0,COUNTA(Raw!TH89:TT89)=0)),OR(AND(COUNTIF(Raw!PR89:QB89,7)=1,COUNTA(Raw!TU89:UI89)&gt;0),AND(COUNTIF(Raw!PR89:QB89,7)=0,COUNTA(Raw!TU89:UI89)=0)),OR(AND(COUNTIF(Raw!PR89:QB89,8)=1,COUNTA(Raw!UJ89:UV89)&gt;0),AND(COUNTIF(Raw!PR89:QB89,8)=0,COUNTA(Raw!UJ89:UV89)=0)),OR(AND(COUNTIF(Raw!PR89:QB89,9)=1,COUNTA(Raw!UW89:VG89)&gt;0),AND(COUNTIF(Raw!PR89:QB89,9)=0,COUNTA(Raw!UW89:VG89)=0)),OR(AND(COUNTIF(Raw!PR89:QB89,10)=1,COUNTA(Raw!VH89:VP89)&gt;0),AND(COUNTIF(Raw!PR89:QB89,10)=0,COUNTA(Raw!VH89:VP89)=0)),OR(AND(COUNTIF(Raw!PR89:QB89,11)=1,COUNTA(Raw!VQ89:WK89)&gt;0),AND(COUNTIF(Raw!PR89:QB89,11)=0,COUNTA(Raw!VQ89:WK89)=0))),"",1)))</f>
        <v/>
      </c>
      <c r="AV89" s="19" t="str">
        <f>IF(A89=0,"",IF(COUNTA(Raw!QI89:QY89)=0,"",IF(AND(OR(AND(Raw!QI89=4,COUNTIF(Raw!QR89:QY89,1)=0),Raw!QI89&lt;&gt;4),OR(AND(Raw!QJ89=4,COUNTIF(Raw!QR89:QY89,2)=0),Raw!QJ89&lt;&gt;4),OR(AND(Raw!QK89=4,COUNTIF(Raw!QR89:QY89,3)=0),Raw!QK89&lt;&gt;4),OR(AND(Raw!QL89=4,COUNTIF(Raw!QR89:QY89,4)=0),Raw!QL89&lt;&gt;4),OR(AND(Raw!QM89=4,COUNTIF(Raw!QR89:QY89,5)=0),Raw!QM89&lt;&gt;4),OR(AND(Raw!QN89=4,COUNTIF(Raw!QR89:QY89,6)=0),Raw!QN89&lt;&gt;4),OR(AND(Raw!QO89=4,COUNTIF(Raw!QR89:QY89,7)=0),Raw!QO89&lt;&gt;4),OR(AND(Raw!QP89=4,COUNTIF(Raw!QR89:QY89,8)=0),Raw!QP89&lt;&gt;4)),"",1)))</f>
        <v/>
      </c>
      <c r="AW89" t="str">
        <f>IF(A89=0,"",IF(COUNTA(Raw!QZ89:RP89)=0,"",IF(AND(OR(AND(Raw!QZ89=4,COUNTIF(Raw!RI89:RP89,1)=0),Raw!QZ89&lt;&gt;4),OR(AND(Raw!RA89=4,COUNTIF(Raw!RI89:RP89,2)=0),Raw!RA89&lt;&gt;4),OR(AND(Raw!RB89=4,COUNTIF(Raw!RI89:RP89,3)=0),Raw!RB89&lt;&gt;4),OR(AND(Raw!RC89=4,COUNTIF(Raw!RI89:RP89,4)=0),Raw!RC89&lt;&gt;4),OR(AND(Raw!RD89=4,COUNTIF(Raw!RI89:RP89,5)=0),Raw!RD89&lt;&gt;4),OR(AND(Raw!RE89=4,COUNTIF(Raw!RI89:RP89,6)=0),Raw!RE89&lt;&gt;4),OR(AND(Raw!RF89=4,COUNTIF(Raw!RI89:RP89,7)=0),Raw!RF89&lt;&gt;4),OR(AND(Raw!RG89=4,COUNTIF(Raw!RI89:RP89,8)=0),Raw!RG89&lt;&gt;4)),"",1)))</f>
        <v/>
      </c>
      <c r="AX89" t="str">
        <f>IF(A89=0,"",IF(COUNTA(Raw!RQ89:SG89)=0,"",IF(AND(OR(AND(Raw!RQ89=4,COUNTIF(Raw!RZ89:SG89,1)=0),Raw!RQ89&lt;&gt;4),OR(AND(Raw!RR89=4,COUNTIF(Raw!RZ89:SG89,2)=0),Raw!RR89&lt;&gt;4),OR(AND(Raw!RS89=4,COUNTIF(Raw!RZ89:SG89,3)=0),Raw!RS89&lt;&gt;4),OR(AND(Raw!RT89=4,COUNTIF(Raw!RZ89:SG89,4)=0),Raw!RT89&lt;&gt;4),OR(AND(Raw!RU89=4,COUNTIF(Raw!RZ89:SG89,5)=0),Raw!RU89&lt;&gt;4),OR(AND(Raw!RV89=4,COUNTIF(Raw!RZ89:SG89,6)=0),Raw!RV89&lt;&gt;4),OR(AND(Raw!RW89=4,COUNTIF(Raw!RZ89:SG89,7)=0),Raw!RW89&lt;&gt;4),OR(AND(Raw!RX89=4,COUNTIF(Raw!RZ89:SG89,8)=0),Raw!RX89&lt;&gt;4)),"",1)))</f>
        <v/>
      </c>
      <c r="AY89" t="str">
        <f>IF(A89=0,"",IF(COUNTA(Raw!SH89:ST89)=0,"",IF(AND(OR(AND(Raw!SH89=4,COUNTIF(Raw!SO89:ST89,1)=0),Raw!SH89&lt;&gt;4),OR(AND(Raw!SI89=4,COUNTIF(Raw!SO89:ST89,2)=0),Raw!SI89&lt;&gt;4),OR(AND(Raw!SJ89=4,COUNTIF(Raw!SO89:ST89,3)=0),Raw!SJ89&lt;&gt;4),OR(AND(Raw!SK89=4,COUNTIF(Raw!SO89:ST89,4)=0),Raw!SK89&lt;&gt;4),OR(AND(Raw!SL89=4,COUNTIF(Raw!SO89:ST89,5)=0),Raw!SL89&lt;&gt;4),OR(AND(Raw!SM89=4,COUNTIF(Raw!SO89:ST89,6)=0),Raw!SM89&lt;&gt;4)),"",1)))</f>
        <v/>
      </c>
      <c r="AZ89" t="str">
        <f>IF(A89=0,"",IF(COUNTA(Raw!SU89:TG89)=0,"",IF(AND(OR(AND(Raw!SU89=4,COUNTIF(Raw!TB89:TG89,1)=0),Raw!SU89&lt;&gt;4),OR(AND(Raw!SV89=4,COUNTIF(Raw!TB89:TG89,2)=0),Raw!SV89&lt;&gt;4),OR(AND(Raw!SW89=4,COUNTIF(Raw!TB89:TG89,3)=0),Raw!SW89&lt;&gt;4),OR(AND(Raw!SX89=4,COUNTIF(Raw!TB89:TG89,4)=0),Raw!SX89&lt;&gt;4),OR(AND(Raw!SY89=4,COUNTIF(Raw!TB89:TG89,5)=0),Raw!SY89&lt;&gt;4),OR(AND(Raw!SZ89=4,COUNTIF(Raw!TB89:TG89,6)=0),Raw!SZ89&lt;&gt;4)),"",1)))</f>
        <v/>
      </c>
      <c r="BA89" t="str">
        <f>IF(A89=0,"",IF(COUNTA(Raw!TH89:TT89)=0,"",IF(AND(OR(AND(Raw!TH89=4,COUNTIF(Raw!TO89:TT89,1)=0),Raw!TH89&lt;&gt;4),OR(AND(Raw!TI89=4,COUNTIF(Raw!TO89:TT89,2)=0),Raw!TI89&lt;&gt;4),OR(AND(Raw!TJ89=4,COUNTIF(Raw!TO89:TT89,3)=0),Raw!TJ89&lt;&gt;4),OR(AND(Raw!TK89=4,COUNTIF(Raw!TO89:TT89,4)=0),Raw!TK89&lt;&gt;4),OR(AND(Raw!TL89=4,COUNTIF(Raw!TO89:TT89,5)=0),Raw!TL89&lt;&gt;4),OR(AND(Raw!TM89=4,COUNTIF(Raw!TO89:TT89,6)=0),Raw!TM89&lt;&gt;4)),"",1)))</f>
        <v/>
      </c>
      <c r="BB89" t="str">
        <f>IF(A89=0,"",IF(COUNTA(Raw!TU89:UI89)=0,"",IF(AND(OR(AND(Raw!TU89=4,COUNTIF(Raw!UC89:UI89,1)=0),Raw!TU89&lt;&gt;4),OR(AND(Raw!TV89=4,COUNTIF(Raw!UC89:UI89,2)=0),Raw!TV89&lt;&gt;4),OR(AND(Raw!TW89=4,COUNTIF(Raw!UC89:UI89,3)=0),Raw!TW89&lt;&gt;4),OR(AND(Raw!TX89=4,COUNTIF(Raw!UC89:UI89,4)=0),Raw!TX89&lt;&gt;4),OR(AND(Raw!TY89=4,COUNTIF(Raw!UC89:UI89,5)=0),Raw!TY89&lt;&gt;4),OR(AND(Raw!TZ89=4,COUNTIF(Raw!UC89:UI89,6)=0),Raw!TZ89&lt;&gt;4),OR(AND(Raw!UA89=4,COUNTIF(Raw!UC89:UI89,7)=0),Raw!UA89&lt;&gt;4)),"",1)))</f>
        <v/>
      </c>
      <c r="BC89" t="str">
        <f>IF(A89=0,"",IF(COUNTA(Raw!UJ89:UV89)=0,"",IF(AND(OR(AND(Raw!UJ89=4,COUNTIF(Raw!UQ89:UV89,1)=0),Raw!UJ89&lt;&gt;4),OR(AND(Raw!UK89=4,COUNTIF(Raw!UQ89:UV89,2)=0),Raw!UK89&lt;&gt;4),OR(AND(Raw!UL89=4,COUNTIF(Raw!UQ89:UV89,3)=0),Raw!UL89&lt;&gt;4),OR(AND(Raw!UM89=4,COUNTIF(Raw!UQ89:UV89,4)=0),Raw!UM89&lt;&gt;4),OR(AND(Raw!UN89=4,COUNTIF(Raw!UQ89:UV89,5)=0),Raw!UN89&lt;&gt;4),OR(AND(Raw!UO89=4,COUNTIF(Raw!UQ89:UV89,6)=0),Raw!UO89&lt;&gt;4)),"",1)))</f>
        <v/>
      </c>
      <c r="BD89" t="str">
        <f>IF(A89=0,"",IF(COUNTA(Raw!UW89:VG89)=0,"",IF(AND(OR(AND(Raw!UW89=4,COUNTIF(Raw!VC89:VG89,1)=0),Raw!UW89&lt;&gt;4),OR(AND(Raw!UX89=4,COUNTIF(Raw!VC89:VG89,2)=0),Raw!UX89&lt;&gt;4),OR(AND(Raw!UY89=4,COUNTIF(Raw!VC89:VG89,3)=0),Raw!UY89&lt;&gt;4),OR(AND(Raw!UZ89=4,COUNTIF(Raw!VC89:VG89,4)=0),Raw!UZ89&lt;&gt;4),OR(AND(Raw!VA89=4,COUNTIF(Raw!VC89:VG89,5)=0),Raw!VA89&lt;&gt;4)),"",1)))</f>
        <v/>
      </c>
      <c r="BE89" t="str">
        <f>IF(A89=0,"",IF(COUNTA(Raw!VH89:VP89)=0,"",
IF(AND(
OR(AND(Raw!VH89=4,COUNTIF(Raw!VM89:VP89,1)=0),Raw!VH89&lt;&gt;4),
OR(AND(Raw!VI89=4,COUNTIF(Raw!VM89:VP89,2)=0),Raw!VI89&lt;&gt;4),
OR(AND(Raw!VJ89=4,COUNTIF(Raw!VM89:VP89,3)=0),Raw!VJ89&lt;&gt;4),
OR(AND(Raw!VK89=4,COUNTIF(Raw!VM89:VP89,4)=0),Raw!VK89&lt;&gt;4)
),"",1)))</f>
        <v/>
      </c>
      <c r="BF89" t="str">
        <f>IF(A89=0,"",IF(COUNTA(Raw!VQ89:WK89)=0,"",
IF(AND(
OR(AND(Raw!VQ89=4,COUNTIF(Raw!WB89:WK89,1)=0),Raw!VQ89&lt;&gt;4),
OR(AND(Raw!VR89=4,COUNTIF(Raw!WB89:WK89,2)=0),Raw!VR89&lt;&gt;4),
OR(AND(Raw!VS89=4,COUNTIF(Raw!WB89:WK89,3)=0),Raw!VS89&lt;&gt;4),
OR(AND(Raw!VT89=4,COUNTIF(Raw!WB89:WK89,4)=0),Raw!VT89&lt;&gt;4),
OR(AND(Raw!VU89=4,COUNTIF(Raw!WB89:WK89,5)=0),Raw!VU89&lt;&gt;4),
OR(AND(Raw!VV89=4,COUNTIF(Raw!WB89:WK89,6)=0),Raw!VV89&lt;&gt;4),
OR(AND(Raw!VW89=4,COUNTIF(Raw!WB89:WK89,7)=0),Raw!VW89&lt;&gt;4),
OR(AND(Raw!VX89=4,COUNTIF(Raw!WB89:WK89,8)=0),Raw!VX89&lt;&gt;4),
OR(AND(Raw!VY89=4,COUNTIF(Raw!WB89:WK89,9)=0),Raw!VX89&lt;&gt;4),
OR(AND(Raw!VZ89=4,COUNTIF(Raw!WB89:WK89,10)=0),Raw!VZ89&lt;&gt;4)
),"",1)))</f>
        <v/>
      </c>
      <c r="BG89" t="str">
        <f>IF(A89=0,"",IF(COUNTA(Raw!WL89:XB89)=0,"",
IF(AND(
OR(AND(Raw!WL89=4,COUNTIF(Raw!WU89:XB89,1)=0),Raw!WL89&lt;&gt;4),
OR(AND(Raw!WM89=4,COUNTIF(Raw!WU89:XB89,2)=0),Raw!WM89&lt;&gt;4),
OR(AND(Raw!WN89=4,COUNTIF(Raw!WU89:XB89,3)=0),Raw!WN89&lt;&gt;4),
OR(AND(Raw!WO89=4,COUNTIF(Raw!WU89:XB89,4)=0),Raw!WO89&lt;&gt;4),
OR(AND(Raw!WP89=4,COUNTIF(Raw!WU89:XB89,5)=0),Raw!WP89&lt;&gt;4),
OR(AND(Raw!WQ89=4,COUNTIF(Raw!WU89:XB89,6)=0),Raw!WQ89&lt;&gt;4),
OR(AND(Raw!WR89=4,COUNTIF(Raw!WU89:XB89,7)=0),Raw!WR89&lt;&gt;4),
OR(AND(Raw!WS89=4,COUNTIF(Raw!WU89:XB89,8)=0),Raw!WS89&lt;&gt;4)
),"",1)))</f>
        <v/>
      </c>
      <c r="BH89" t="str">
        <f>IF(A89=0,"",IF(COUNTA(Raw!XC89:XK89)=0,"",
IF(AND(
OR(AND(Raw!XC89=4,COUNTIF(Raw!XH89:XK89,1)=0),Raw!XC89&lt;&gt;4),
OR(AND(Raw!XD89=4,COUNTIF(Raw!XH89:XK89,2)=0),Raw!XD89&lt;&gt;4),
OR(AND(Raw!XE89=4,COUNTIF(Raw!XH89:XK89,3)=0),Raw!XE89&lt;&gt;4),
OR(AND(Raw!XF89=4,COUNTIF(Raw!XH89:XK89,4)=0),Raw!XF89&lt;&gt;4)
),"",1)))</f>
        <v/>
      </c>
      <c r="BI89" t="str">
        <f>IF(A89=0,"",IF(COUNTA(Raw!XL89:XT89)=0,"",
IF(AND(
OR(AND(Raw!XL89=4,COUNTIF(Raw!XQ89:XT89,1)=0),Raw!XL89&lt;&gt;4),
OR(AND(Raw!XM89=4,COUNTIF(Raw!XQ89:XT89,2)=0),Raw!XM89&lt;&gt;4),
OR(AND(Raw!XN89=4,COUNTIF(Raw!XQ89:XT89,3)=0),Raw!XN89&lt;&gt;4),
OR(AND(Raw!XO89=4,COUNTIF(Raw!XQ89:XT89,4)=0),Raw!XO89&lt;&gt;4)
),"",1)))</f>
        <v/>
      </c>
      <c r="BJ89" t="str">
        <f>IF(A89=0,"",IF(COUNTA(Raw!XU89:YI89)=0,"",
IF(AND(
OR(AND(Raw!XU89=4,COUNTIF(Raw!YC89:YI89,1)=0),Raw!XU89&lt;&gt;4),
OR(AND(Raw!XV89=4,COUNTIF(Raw!YC89:YI89,2)=0),Raw!XV89&lt;&gt;4),
OR(AND(Raw!XW89=4,COUNTIF(Raw!YC89:YI89,3)=0),Raw!XW89&lt;&gt;4),
OR(AND(Raw!XX89=4,COUNTIF(Raw!YC89:YI89,4)=0),Raw!XX89&lt;&gt;4),
OR(AND(Raw!XY89=4,COUNTIF(Raw!YC89:YI89,5)=0),Raw!XY89&lt;&gt;4),
OR(AND(Raw!XZ89=4,COUNTIF(Raw!YC89:YI89,6)=0),Raw!XZ89&lt;&gt;4),
OR(AND(Raw!YA89=4,COUNTIF(Raw!YC89:YI89,7)=0),Raw!YA89&lt;&gt;4)
),"",1)))</f>
        <v/>
      </c>
      <c r="BK89" t="str">
        <f>IF(A89=0,"",IF(COUNTA(Raw!YJ89:YR89)=0,"",
IF(AND(
OR(AND(Raw!YJ89=4,COUNTIF(Raw!YO89:YR89,1)=0),Raw!YJ89&lt;&gt;4),
OR(AND(Raw!YK89=4,COUNTIF(Raw!YO89:YR89,2)=0),Raw!YK89&lt;&gt;4),
OR(AND(Raw!YL89=4,COUNTIF(Raw!YO89:YR89,3)=0),Raw!YL89&lt;&gt;4),
OR(AND(Raw!YM89=4,COUNTIF(Raw!YO89:YR89,4)=0),Raw!YM89&lt;&gt;4)
),"",1)))</f>
        <v/>
      </c>
      <c r="BL89" t="str">
        <f>IF(A89=0,"",IF(COUNTA(Raw!YS89:YU89)=0,"",IF(AND(Raw!YS89=4,ISBLANK(Raw!YU89)),"",IF(AND(Raw!YS89&lt;&gt;4,ISBLANK(Raw!YU89)=FALSE),"",1))))</f>
        <v/>
      </c>
    </row>
    <row r="90" spans="1:64">
      <c r="A90" s="20">
        <f>Raw!A90</f>
        <v>0</v>
      </c>
      <c r="B90" s="19" t="str">
        <f>IF(A90=0,"",IF(AND(Raw!AC90=1,COUNTA(Raw!AR90:IC90)&gt;0,COUNTA(Raw!ID90:YU90)=0),"",IF(AND(Raw!AC90=2,COUNTA(Raw!AR90:IC90)=0,COUNTA(Raw!ID90:MV90)&gt;0,COUNTA(Raw!MW90:YU90)=0),"",IF(AND(Raw!AC90=3,COUNTA(Raw!AP90:MV90)=0,COUNTA(Raw!MW90:YU90)&gt;0),"",1))))</f>
        <v/>
      </c>
      <c r="C90" s="19" t="str">
        <f>IF(A90=0,"",IF(AND(Raw!AK90=1,ISBLANK(Raw!AM90)=FALSE,ISBLANK(Raw!AO90)),"",IF(AND(Raw!AK90=2,ISBLANK(Raw!AM90),ISBLANK(Raw!AO90)=FALSE),"",1)))</f>
        <v/>
      </c>
      <c r="D90" s="19" t="str">
        <f>IF(A90=0,"",IF(COUNTA(Raw!AS90:AZ90)=0,"",IF(AND(Raw!AS90+Raw!AT90=100,Raw!AU90+Raw!AV90=100,Raw!AW90+Raw!AX90=100,Raw!AY90+Raw!AZ90=100),"",1)))</f>
        <v/>
      </c>
      <c r="E90" s="19" t="str">
        <f>IF(A90=0,"",IF(ISBLANK(Raw!AQ90),"",IF(Raw!AQ90=1,"",1)))</f>
        <v/>
      </c>
      <c r="F90" s="19" t="str">
        <f>IF(A90=0,"",IF(ISBLANK(Raw!AR90),"",IF(AND(Raw!AR90&gt;=0,Raw!AR90&lt;=100),"",1)))</f>
        <v/>
      </c>
      <c r="G90" s="19" t="str">
        <f>IF(A90=0,"",IF(AND(ISBLANK(Raw!BA90),ISBLANK(Raw!AS90)),"",IF(AND(Raw!AS90&gt;0,ISBLANK(Raw!BA90)=FALSE),"",1)))</f>
        <v/>
      </c>
      <c r="H90" s="19" t="str">
        <f>IF(A90=0,"",IF(COUNTA(Raw!BA90:BH90)=0,"",IF(AND(Raw!BA90=0,COUNTA(Raw!BB90:BH90)=0),"",IF(AND(Raw!BA90&gt;0,COUNTA(Raw!BB90:BH90)&gt;0),"",1))))</f>
        <v/>
      </c>
      <c r="I90" s="19" t="str">
        <f>IF(A90=0,"",IF(AND(ISBLANK(Raw!BI90),ISBLANK(Raw!BJ90)),"",IF(AND(Raw!BI90=1,ISBLANK(Raw!BJ90)=FALSE),"",IF(AND(Raw!BI90=2,ISBLANK(Raw!BJ90)),"",1))))</f>
        <v/>
      </c>
      <c r="J90" s="19" t="str">
        <f>IF(A90=0,"",IF(AND(ISBLANK(Raw!AT90),COUNTBLANK(Raw!BK90:BQ90)),"",IF(AND(Raw!AT90&gt;0,COUNTA(Raw!BK90:BQ90)&gt;0),"",IF(AND(Raw!AT90=0,COUNTA(Raw!BK90:BQ90)=0),"",1))))</f>
        <v/>
      </c>
      <c r="K90" s="19" t="str">
        <f>IF(A90=0,"",IF(AND(ISBLANK(Raw!AS90),COUNTA(Raw!BR90:BX90)=0),"",IF(AND(Raw!AS90&gt;0,COUNTA(Raw!BR90:BX90)&gt;0),"",IF(AND(Raw!AS90=0,COUNTA(Raw!BR90:BX90)=0),"",1))))</f>
        <v/>
      </c>
      <c r="L90" s="19" t="str">
        <f>IF(A90=0,"",IF(AND(COUNTA(Raw!BK90:BX90)=0,COUNTA(Raw!BY90:CH90)=0),"",IF(AND(COUNTIF(Raw!BK90:BX90,1)&gt;0,COUNTA(Raw!BY90:CH90)&gt;0),"",IF(AND(COUNTIF(Raw!BK90:BX90,1)=0,COUNTA(Raw!BY90:CH90)=0),"",1))))</f>
        <v/>
      </c>
      <c r="M90" s="19" t="str">
        <f>IF(A90=0,"",IF(AND(COUNTA(Raw!BK90:BX90)=0,COUNTA(Raw!CI90:CR90)),"",IF(AND(COUNTIF(Raw!BK90:BX90,3)&gt;0,COUNTA(Raw!CI90:CR90)&gt;0),"",IF(AND(COUNTIF(Raw!BK90:BX90,3)=0,COUNTA(Raw!CI90:CR90)=0),"",1))))</f>
        <v/>
      </c>
      <c r="N90" s="19" t="str">
        <f>IF(A90=0,"",IF(COUNTA(Raw!CS90:DF90)=0,"",IF(AND(COUNTIF(Raw!CS90:CV90,1)=1,COUNTA(Raw!CW90:DA90)&gt;0,COUNTA(Raw!DB90:DF90)=0),"",IF(AND(COUNTIF(Raw!CS90:CV90,2)=1,COUNTA(Raw!CW90:DA90)=0,COUNTA(Raw!DB90:DF90)&gt;0),"",IF(AND(COUNTA(Raw!CS90:CV90)&gt;0,COUNTA(Raw!CW90:DF90)=0),"",1)))))</f>
        <v/>
      </c>
      <c r="O90" s="19" t="str">
        <f>IF(A90=0,"",IF(COUNTA(Raw!DG90:DP90)=0,"",IF(AND(COUNTIF(Raw!BK90:BQ90,1)&gt;0,OR(COUNTIF(Raw!DG90:DP90,1)=1,COUNTIF(Raw!DG90:DP90,2)=1,COUNTIF(Raw!DG90:DP90,3)=1)),"",IF(AND(COUNTIF(Raw!BK90:BQ90,1)=0,AND(COUNTIF(Raw!DG90:DP90,1)=0,COUNTIF(Raw!DG90:DP90,2)=0,COUNTIF(Raw!DG90:DP90,3)=0)),"",1))))</f>
        <v/>
      </c>
      <c r="P90" s="19" t="str">
        <f>IF(A90=0,"",IF(COUNTA(Raw!DG90:DR90)=0,"",IF(AND(COUNTIF(Raw!DG90:DP90,4)=1,ISBLANK(Raw!DQ90)=FALSE,ISBLANK(Raw!DR90)),"",IF(AND(COUNTIF(Raw!DG90:DP90,7)=1,ISBLANK(Raw!DQ90),ISBLANK(Raw!DR90)=FALSE),"",IF(AND(COUNTA(Raw!DG90:DP90)&gt;0,COUNTIF(Raw!DG90:DP90,4)=0,COUNTIF(Raw!DG90:DP90,7)=0,COUNTA(Raw!DQ90:DR90)=0),"",1)))))</f>
        <v/>
      </c>
      <c r="Q90" s="19" t="str">
        <f>IF(A90=0,"",IF(AND(COUNTA(Raw!DS90:DU90)=0,COUNTA(Raw!BK90:BQ90)=0),"",IF(AND(COUNTIF(Raw!BK90:BQ90,1)&gt;0,COUNTA(Raw!DS90:DU90)&gt;0),"",IF(AND(COUNTIF(Raw!BK90:BQ90,1)=0,COUNTA(Raw!DS90:DU90)=0),"",1))))</f>
        <v/>
      </c>
      <c r="R90" s="19" t="str">
        <f>IF(A90=0,"",IF(AND(ISBLANK(Raw!AT90),ISBLANK(Raw!EJ90)),"",IF(AND(Raw!AT90&gt;0,ISBLANK(Raw!EJ90)=FALSE,Raw!EJ90&gt;=0,Raw!EJ90&lt;=7),"",IF(AND(Raw!AT90=0,ISBLANK(Raw!EJ90)),"",1))))</f>
        <v/>
      </c>
      <c r="S90" t="str">
        <f>IF(A90=0,"",IF(AND(ISBLANK(Raw!AS90),ISBLANK(Raw!EK90)),"",IF(AND(Raw!AS90&gt;0,ISBLANK(Raw!EK90)=FALSE),"",IF(AND(Raw!AS90=0,ISBLANK(Raw!EK90)),"",1))))</f>
        <v/>
      </c>
      <c r="T90" s="19" t="str">
        <f>IF(A90=0,"",IF(AND(ISBLANK(Raw!AT90),COUNTA(Raw!EL90:EQ90)=0),"",IF(AND(Raw!AT90&gt;0,COUNTA(Raw!EL90:EQ90)&gt;0),"",IF(AND(Raw!AT90=0,COUNTA(Raw!EL90:EQ90)=0),"",1))))</f>
        <v/>
      </c>
      <c r="U90" t="str">
        <f>IF(A90=0,"",IF(AND(ISBLANK(Raw!AT90),COUNTA(Raw!ER90:EU90)=0),"",IF(AND(Raw!AT90&gt;0,COUNTA(Raw!ER90:EU90)&gt;0),"",IF(AND(Raw!AT90=0,COUNTA(Raw!ER90:EU90)=0),"",1))))</f>
        <v/>
      </c>
      <c r="V90" t="str">
        <f>IF(A90=0,"",IF(AND(ISBLANK(Raw!AS90),COUNTA(Raw!EV90:FA90)=0),"",IF(AND(Raw!AS90&gt;0,COUNTA(Raw!EV90:FA90)&gt;0),"",IF(AND(Raw!AS90=0,COUNTA(Raw!EV90:FA90)=0),"",1))))</f>
        <v/>
      </c>
      <c r="W90" t="str">
        <f>IF(A90=0,"",IF(AND(ISBLANK(Raw!AS90),COUNTA(Raw!FB90:FE90)=0),"",IF(AND(Raw!AS90&gt;0,COUNTA(Raw!FB90:FE90)&gt;0),"",IF(AND(Raw!AS90=0,COUNTA(Raw!FB90:FE90)=0),"",1))))</f>
        <v/>
      </c>
      <c r="X90" t="str">
        <f>IF(A90=0,"",IF(AND(ISBLANK(Raw!AT90),COUNTA(Raw!FF90:FI90)=0),"",IF(AND(Raw!AT90&gt;0,COUNTA(Raw!FF90:FI90)&gt;0),"",IF(AND(Raw!AT90=0,COUNTA(Raw!FF90:FI90)=0),"",1))))</f>
        <v/>
      </c>
      <c r="Y90" t="str">
        <f>IF(A90=0,"",IF(AND(ISBLANK(Raw!AS90),COUNTA(Raw!FJ90:FM90)=0),"",IF(AND(Raw!AS90&gt;0,COUNTA(Raw!FJ90:FM90)&gt;0),"",IF(AND(Raw!AS90=0,COUNTA(Raw!FJ90:FM90)=0),"",1))))</f>
        <v/>
      </c>
      <c r="Z90" t="str">
        <f>IF(A90=0,"",IF(AND(COUNTA(Raw!FN90:FT90)=0,ISBLANK(Raw!FU90)),"",IF(AND(COUNTIF(Raw!FN90:FT90,1)&gt;0,ISBLANK(Raw!FU90)=FALSE),"",IF(AND(COUNTIF(Raw!FN90:FT90,1)=0,ISBLANK(Raw!FU90)),"",1))))</f>
        <v/>
      </c>
      <c r="AA90" s="19" t="str">
        <f>IF(A90=0,"",IF(AND(ISBLANK(Raw!BI90),COUNTA(Raw!FV90:GH90)=0),"",IF(AND(Raw!BI90&lt;&gt;1,COUNTIF(Raw!FV90:GH90,6)=0),"",IF(Raw!BI90=1,"",1))))</f>
        <v/>
      </c>
      <c r="AB90" t="str">
        <f>IF(A90=0,"",IF(AND(ISBLANK(Raw!GI90),COUNTA(Raw!GJ90:GQ90)=0),"",IF(AND(Raw!GI90=1,COUNTA(Raw!GJ90:GQ90)&gt;0),"",IF(AND(Raw!GI90=2,COUNTA(Raw!GJ90:GQ90)=0),"",1))))</f>
        <v/>
      </c>
      <c r="AC90" s="19" t="str">
        <f>IF(A90=0,"",IF(AND(COUNTA(Raw!GY90:HF90)=0,ISBLANK(Raw!HG90)),"",IF(AND(OR(COUNTIF(Raw!GY90:HE90,1)&gt;0,COUNTIF(Raw!GY90:HE90,2)&gt;0),ISBLANK(Raw!HG90)=FALSE),"",IF(AND(COUNTA(Raw!GY90:HF90)&gt;0,ISBLANK(Raw!HG90),COUNTIF(Raw!GY90:HE90,1)=0,COUNTIF(Raw!GY90:HE90,2)=0),"",1))))</f>
        <v/>
      </c>
      <c r="AD90" s="19" t="str">
        <f>IF(A90=0,"",IF(COUNTA(Raw!HU90:IB90)=0,"",IF(AND(Raw!AK90&lt;&gt;2,COUNTIF(Raw!HU90:IA90,2)=0,COUNTIF(Raw!HU90:IA90,3)=0),"",IF(Raw!AK90=2,"",1))))</f>
        <v/>
      </c>
      <c r="AE90" s="19" t="str">
        <f>IF(A90=0,"",IF(AND(Raw!AK90=2,ISBLANK(Raw!IC90)=FALSE),"",IF(AND(Raw!AK90&lt;&gt;2,ISBLANK(Raw!IC90)),"",1)))</f>
        <v/>
      </c>
      <c r="AF90" s="19" t="str">
        <f>IF(A90=0,"",IF(COUNTA(Raw!ID90:IF90)=0,"",IF(AND(MATCH(2023-Raw!ID90,Code!$A$3:$A$12,1)=Raw!IF90,2023-Raw!ID90=Raw!IE90),"",1)))</f>
        <v/>
      </c>
      <c r="AG90" s="19" t="str">
        <f>IF(A90=0,"",IF(COUNTA(Raw!IG90:II90)=0,"",IF(AND(Raw!IG90=4,ISBLANK(Raw!II90)=FALSE),"",IF(AND(Raw!IG90&lt;&gt;4,ISBLANK(Raw!II90)),"",1))))</f>
        <v/>
      </c>
      <c r="AH90" s="19" t="str">
        <f>IF(A90=0,"",IF(COUNTA(Raw!IJ90:IM90)=0,"",IF(AND(Raw!IJ90=1,ISBLANK(Raw!IK90)=FALSE),"",IF(AND(Raw!IJ90=2,COUNTA(Raw!IK90:IM90)&gt;0),"",1))))</f>
        <v/>
      </c>
      <c r="AI90" s="19" t="str">
        <f>IF(A90=0,"",IF(COUNTA(Raw!IK90:IM90)=0,"",IF(AND(Raw!IK90=1,ISBLANK(Raw!IL90)=FALSE),"",IF(AND(Raw!IK90=2,COUNTA(Raw!IL90:IM90)=0),"",1))))</f>
        <v/>
      </c>
      <c r="AJ90" s="19" t="str">
        <f>IF(A90=0,"",IF(COUNTA(Raw!JD90:JJ90)=0,"",IF(AND(Raw!JD90&gt;600,COUNTA(Raw!JE90:JI90)&gt;0),"",IF(AND(Raw!JD90&lt;=600,COUNTA(Raw!JE90:JJ90)=0),"",1))))</f>
        <v/>
      </c>
      <c r="AK90" s="19" t="str">
        <f>IF(A90=0,"",IF(COUNTA(Raw!JK90:KA90)=0,"",IF(AND(Raw!JK90=1,COUNTA(Raw!JM90:JV90)&gt;0),"",IF(AND(Raw!JK90=3,COUNTA(Raw!JM90:JV90)&gt;0,COUNTA(Raw!JW90:KA90)=0),"",IF(AND(ISBLANK(Raw!JK90)=FALSE,Raw!JK90&lt;&gt;1,Raw!JK90&lt;&gt;3,COUNTA(Raw!JM90:KA90)=0),"",1)))))</f>
        <v/>
      </c>
      <c r="AL90" s="19" t="str">
        <f>IF(A90=0,"",IF(COUNTA(Raw!JW90:KA90)=0,"",IF(AND(COUNTIF(Raw!JW90:JZ90,4)=0,COUNTA(Raw!JW90:JZ90)&gt;0,ISBLANK(Raw!KA90)=FALSE),"",IF(AND(COUNTIF(Raw!JW90:KA90,4)&gt;0,ISBLANK(Raw!KA90)),"",1))))</f>
        <v/>
      </c>
      <c r="AM90" s="19" t="str">
        <f>IF(A90=0,"",IF(COUNTA(Raw!KT90:KU90)=0,"",IF(AND(Raw!KT90=1,ISBLANK(Raw!KU90)=FALSE),"",IF(AND(Raw!KT90=2,ISBLANK(Raw!KU90)),"",1))))</f>
        <v/>
      </c>
      <c r="AN90" s="19" t="str">
        <f>IF(A90=0,"",IF(COUNTA(Raw!KX90:LF90)=0,"",IF(AND(COUNTIF(Raw!KX90:LB90,5)=1,COUNTA(Raw!KX90:LB90)=1,COUNTA(Raw!LC90:LF90)=0),"",IF(AND(COUNTIF(Raw!KX90:LB90,5)=0,COUNTA(Raw!KX90:LB90)&gt;0,COUNTA(Raw!LC90:LF90)&gt;0),"",1))))</f>
        <v/>
      </c>
      <c r="AO90" s="19" t="str">
        <f>IF(A90=0,"",IF(COUNTA(Raw!LM90:LU90)=0,"",IF(AND(Raw!LM90=1,ISBLANK(Raw!LN90)=FALSE,COUNTA(Raw!LO90:LU90)&gt;0),"",IF(AND(Raw!LM90=2,COUNTA(Raw!LN90:LU90)=0),"",1))))</f>
        <v/>
      </c>
      <c r="AP90" s="19" t="str">
        <f>IF(A90=0,"",IF(COUNTA(Raw!MY90:OG90)=0,"",IF(AND(Raw!MY90=2,COUNTA(Raw!MZ90:OG90)=0),"",IF(AND(Raw!MY90=1,COUNTA(Raw!MZ90:OG90)&gt;0),"",1))))</f>
        <v/>
      </c>
      <c r="AQ90" s="19" t="str">
        <f>IF(A90=0,"",IF(COUNTA(Raw!NC90:NW90)=0,"",IF(AND(COUNTIF(Raw!NC90:NG90,3)&gt;0,COUNTA(Raw!NH90:NQ90)&gt;0),"",IF(AND(COUNTA(Raw!NC90:NG90)&gt;0,COUNTIF(Raw!NC90:NG90,3)=0,COUNTA(Raw!NH90:NW90)=0),"",1))))</f>
        <v/>
      </c>
      <c r="AR90" s="19" t="str">
        <f>IF(A90=0,"",IF(COUNTA(Raw!NH90:NW90)=0,"",IF(AND(COUNTIF(Raw!NH90:NQ90,10)&gt;0,COUNTA(Raw!NR90:NW90)&gt;0),"",IF(AND(COUNTA(Raw!NH90:NQ90)&gt;0,COUNTIF(Raw!NH90:NQ90,10)=0,COUNTA(Raw!NR90:NY90)=0),"",1))))</f>
        <v/>
      </c>
      <c r="AS90" s="19" t="str">
        <f>IF(A90=0,"",IF(COUNTA(Raw!NY90:OG90)=0,"",IF(AND(Raw!NY90=1,COUNTA(Raw!NZ90:OG90)&gt;0),"",IF(AND(Raw!NY90=2,COUNTA(Raw!NZ90:OG90)=0),"",1))))</f>
        <v/>
      </c>
      <c r="AT90" s="19" t="str">
        <f>IF(A90=0,"",IF(COUNTA(Raw!OH90:OY90)=0,"",IF(AND(Raw!OH90=1,COUNTA(Raw!OI90:OY90)&gt;0),"",IF(AND(Raw!OH90=2,COUNTA(Raw!OI90:OY90)=0),"",1))))</f>
        <v/>
      </c>
      <c r="AU90" s="19" t="str">
        <f>IF(A90=0,"",IF(COUNTA(Raw!PR90:QB90)=0,"",
IF(AND(OR(AND(COUNTIF(Raw!PR90:QB90,1)=1,COUNTA(Raw!QI90:QY90)&gt;0),AND(COUNTIF(Raw!PR90:QB90,1)=0,COUNTA(Raw!QI90:QY90)=0)),OR(AND(COUNTIF(Raw!PR90:QB90,2)=1,COUNTA(Raw!QZ90:RP90)&gt;0),AND(COUNTIF(Raw!PR90:QB90,2)=0,COUNTA(Raw!QZ90:RP90)=0)),OR(AND(COUNTIF(Raw!PR90:QB90,3)=1,COUNTA(Raw!RQ90:SG90)&gt;0),AND(COUNTIF(Raw!PR90:QB90,3)=0,COUNTA(Raw!RQ90:SG90)=0)),OR(AND(COUNTIF(Raw!PR90:QB90,4)=1,COUNTA(Raw!SH90:ST90)&gt;0),AND(COUNTIF(Raw!PR90:QB90,4)=0,COUNTA(Raw!SH90:ST90)=0)),OR(AND(COUNTIF(Raw!PR90:QB90,5)=1,COUNTA(Raw!SU90:TG90)&gt;0),AND(COUNTIF(Raw!PR90:QB90,5)=0,COUNTA(Raw!SU90:TG90)=0)),OR(AND(COUNTIF(Raw!PR90:QB90,6)=1,COUNTA(Raw!TH90:TT90)&gt;0),AND(COUNTIF(Raw!PR90:QB90,6)=0,COUNTA(Raw!TH90:TT90)=0)),OR(AND(COUNTIF(Raw!PR90:QB90,7)=1,COUNTA(Raw!TU90:UI90)&gt;0),AND(COUNTIF(Raw!PR90:QB90,7)=0,COUNTA(Raw!TU90:UI90)=0)),OR(AND(COUNTIF(Raw!PR90:QB90,8)=1,COUNTA(Raw!UJ90:UV90)&gt;0),AND(COUNTIF(Raw!PR90:QB90,8)=0,COUNTA(Raw!UJ90:UV90)=0)),OR(AND(COUNTIF(Raw!PR90:QB90,9)=1,COUNTA(Raw!UW90:VG90)&gt;0),AND(COUNTIF(Raw!PR90:QB90,9)=0,COUNTA(Raw!UW90:VG90)=0)),OR(AND(COUNTIF(Raw!PR90:QB90,10)=1,COUNTA(Raw!VH90:VP90)&gt;0),AND(COUNTIF(Raw!PR90:QB90,10)=0,COUNTA(Raw!VH90:VP90)=0)),OR(AND(COUNTIF(Raw!PR90:QB90,11)=1,COUNTA(Raw!VQ90:WK90)&gt;0),AND(COUNTIF(Raw!PR90:QB90,11)=0,COUNTA(Raw!VQ90:WK90)=0))),"",1)))</f>
        <v/>
      </c>
      <c r="AV90" s="19" t="str">
        <f>IF(A90=0,"",IF(COUNTA(Raw!QI90:QY90)=0,"",IF(AND(OR(AND(Raw!QI90=4,COUNTIF(Raw!QR90:QY90,1)=0),Raw!QI90&lt;&gt;4),OR(AND(Raw!QJ90=4,COUNTIF(Raw!QR90:QY90,2)=0),Raw!QJ90&lt;&gt;4),OR(AND(Raw!QK90=4,COUNTIF(Raw!QR90:QY90,3)=0),Raw!QK90&lt;&gt;4),OR(AND(Raw!QL90=4,COUNTIF(Raw!QR90:QY90,4)=0),Raw!QL90&lt;&gt;4),OR(AND(Raw!QM90=4,COUNTIF(Raw!QR90:QY90,5)=0),Raw!QM90&lt;&gt;4),OR(AND(Raw!QN90=4,COUNTIF(Raw!QR90:QY90,6)=0),Raw!QN90&lt;&gt;4),OR(AND(Raw!QO90=4,COUNTIF(Raw!QR90:QY90,7)=0),Raw!QO90&lt;&gt;4),OR(AND(Raw!QP90=4,COUNTIF(Raw!QR90:QY90,8)=0),Raw!QP90&lt;&gt;4)),"",1)))</f>
        <v/>
      </c>
      <c r="AW90" t="str">
        <f>IF(A90=0,"",IF(COUNTA(Raw!QZ90:RP90)=0,"",IF(AND(OR(AND(Raw!QZ90=4,COUNTIF(Raw!RI90:RP90,1)=0),Raw!QZ90&lt;&gt;4),OR(AND(Raw!RA90=4,COUNTIF(Raw!RI90:RP90,2)=0),Raw!RA90&lt;&gt;4),OR(AND(Raw!RB90=4,COUNTIF(Raw!RI90:RP90,3)=0),Raw!RB90&lt;&gt;4),OR(AND(Raw!RC90=4,COUNTIF(Raw!RI90:RP90,4)=0),Raw!RC90&lt;&gt;4),OR(AND(Raw!RD90=4,COUNTIF(Raw!RI90:RP90,5)=0),Raw!RD90&lt;&gt;4),OR(AND(Raw!RE90=4,COUNTIF(Raw!RI90:RP90,6)=0),Raw!RE90&lt;&gt;4),OR(AND(Raw!RF90=4,COUNTIF(Raw!RI90:RP90,7)=0),Raw!RF90&lt;&gt;4),OR(AND(Raw!RG90=4,COUNTIF(Raw!RI90:RP90,8)=0),Raw!RG90&lt;&gt;4)),"",1)))</f>
        <v/>
      </c>
      <c r="AX90" t="str">
        <f>IF(A90=0,"",IF(COUNTA(Raw!RQ90:SG90)=0,"",IF(AND(OR(AND(Raw!RQ90=4,COUNTIF(Raw!RZ90:SG90,1)=0),Raw!RQ90&lt;&gt;4),OR(AND(Raw!RR90=4,COUNTIF(Raw!RZ90:SG90,2)=0),Raw!RR90&lt;&gt;4),OR(AND(Raw!RS90=4,COUNTIF(Raw!RZ90:SG90,3)=0),Raw!RS90&lt;&gt;4),OR(AND(Raw!RT90=4,COUNTIF(Raw!RZ90:SG90,4)=0),Raw!RT90&lt;&gt;4),OR(AND(Raw!RU90=4,COUNTIF(Raw!RZ90:SG90,5)=0),Raw!RU90&lt;&gt;4),OR(AND(Raw!RV90=4,COUNTIF(Raw!RZ90:SG90,6)=0),Raw!RV90&lt;&gt;4),OR(AND(Raw!RW90=4,COUNTIF(Raw!RZ90:SG90,7)=0),Raw!RW90&lt;&gt;4),OR(AND(Raw!RX90=4,COUNTIF(Raw!RZ90:SG90,8)=0),Raw!RX90&lt;&gt;4)),"",1)))</f>
        <v/>
      </c>
      <c r="AY90" t="str">
        <f>IF(A90=0,"",IF(COUNTA(Raw!SH90:ST90)=0,"",IF(AND(OR(AND(Raw!SH90=4,COUNTIF(Raw!SO90:ST90,1)=0),Raw!SH90&lt;&gt;4),OR(AND(Raw!SI90=4,COUNTIF(Raw!SO90:ST90,2)=0),Raw!SI90&lt;&gt;4),OR(AND(Raw!SJ90=4,COUNTIF(Raw!SO90:ST90,3)=0),Raw!SJ90&lt;&gt;4),OR(AND(Raw!SK90=4,COUNTIF(Raw!SO90:ST90,4)=0),Raw!SK90&lt;&gt;4),OR(AND(Raw!SL90=4,COUNTIF(Raw!SO90:ST90,5)=0),Raw!SL90&lt;&gt;4),OR(AND(Raw!SM90=4,COUNTIF(Raw!SO90:ST90,6)=0),Raw!SM90&lt;&gt;4)),"",1)))</f>
        <v/>
      </c>
      <c r="AZ90" t="str">
        <f>IF(A90=0,"",IF(COUNTA(Raw!SU90:TG90)=0,"",IF(AND(OR(AND(Raw!SU90=4,COUNTIF(Raw!TB90:TG90,1)=0),Raw!SU90&lt;&gt;4),OR(AND(Raw!SV90=4,COUNTIF(Raw!TB90:TG90,2)=0),Raw!SV90&lt;&gt;4),OR(AND(Raw!SW90=4,COUNTIF(Raw!TB90:TG90,3)=0),Raw!SW90&lt;&gt;4),OR(AND(Raw!SX90=4,COUNTIF(Raw!TB90:TG90,4)=0),Raw!SX90&lt;&gt;4),OR(AND(Raw!SY90=4,COUNTIF(Raw!TB90:TG90,5)=0),Raw!SY90&lt;&gt;4),OR(AND(Raw!SZ90=4,COUNTIF(Raw!TB90:TG90,6)=0),Raw!SZ90&lt;&gt;4)),"",1)))</f>
        <v/>
      </c>
      <c r="BA90" t="str">
        <f>IF(A90=0,"",IF(COUNTA(Raw!TH90:TT90)=0,"",IF(AND(OR(AND(Raw!TH90=4,COUNTIF(Raw!TO90:TT90,1)=0),Raw!TH90&lt;&gt;4),OR(AND(Raw!TI90=4,COUNTIF(Raw!TO90:TT90,2)=0),Raw!TI90&lt;&gt;4),OR(AND(Raw!TJ90=4,COUNTIF(Raw!TO90:TT90,3)=0),Raw!TJ90&lt;&gt;4),OR(AND(Raw!TK90=4,COUNTIF(Raw!TO90:TT90,4)=0),Raw!TK90&lt;&gt;4),OR(AND(Raw!TL90=4,COUNTIF(Raw!TO90:TT90,5)=0),Raw!TL90&lt;&gt;4),OR(AND(Raw!TM90=4,COUNTIF(Raw!TO90:TT90,6)=0),Raw!TM90&lt;&gt;4)),"",1)))</f>
        <v/>
      </c>
      <c r="BB90" t="str">
        <f>IF(A90=0,"",IF(COUNTA(Raw!TU90:UI90)=0,"",IF(AND(OR(AND(Raw!TU90=4,COUNTIF(Raw!UC90:UI90,1)=0),Raw!TU90&lt;&gt;4),OR(AND(Raw!TV90=4,COUNTIF(Raw!UC90:UI90,2)=0),Raw!TV90&lt;&gt;4),OR(AND(Raw!TW90=4,COUNTIF(Raw!UC90:UI90,3)=0),Raw!TW90&lt;&gt;4),OR(AND(Raw!TX90=4,COUNTIF(Raw!UC90:UI90,4)=0),Raw!TX90&lt;&gt;4),OR(AND(Raw!TY90=4,COUNTIF(Raw!UC90:UI90,5)=0),Raw!TY90&lt;&gt;4),OR(AND(Raw!TZ90=4,COUNTIF(Raw!UC90:UI90,6)=0),Raw!TZ90&lt;&gt;4),OR(AND(Raw!UA90=4,COUNTIF(Raw!UC90:UI90,7)=0),Raw!UA90&lt;&gt;4)),"",1)))</f>
        <v/>
      </c>
      <c r="BC90" t="str">
        <f>IF(A90=0,"",IF(COUNTA(Raw!UJ90:UV90)=0,"",IF(AND(OR(AND(Raw!UJ90=4,COUNTIF(Raw!UQ90:UV90,1)=0),Raw!UJ90&lt;&gt;4),OR(AND(Raw!UK90=4,COUNTIF(Raw!UQ90:UV90,2)=0),Raw!UK90&lt;&gt;4),OR(AND(Raw!UL90=4,COUNTIF(Raw!UQ90:UV90,3)=0),Raw!UL90&lt;&gt;4),OR(AND(Raw!UM90=4,COUNTIF(Raw!UQ90:UV90,4)=0),Raw!UM90&lt;&gt;4),OR(AND(Raw!UN90=4,COUNTIF(Raw!UQ90:UV90,5)=0),Raw!UN90&lt;&gt;4),OR(AND(Raw!UO90=4,COUNTIF(Raw!UQ90:UV90,6)=0),Raw!UO90&lt;&gt;4)),"",1)))</f>
        <v/>
      </c>
      <c r="BD90" t="str">
        <f>IF(A90=0,"",IF(COUNTA(Raw!UW90:VG90)=0,"",IF(AND(OR(AND(Raw!UW90=4,COUNTIF(Raw!VC90:VG90,1)=0),Raw!UW90&lt;&gt;4),OR(AND(Raw!UX90=4,COUNTIF(Raw!VC90:VG90,2)=0),Raw!UX90&lt;&gt;4),OR(AND(Raw!UY90=4,COUNTIF(Raw!VC90:VG90,3)=0),Raw!UY90&lt;&gt;4),OR(AND(Raw!UZ90=4,COUNTIF(Raw!VC90:VG90,4)=0),Raw!UZ90&lt;&gt;4),OR(AND(Raw!VA90=4,COUNTIF(Raw!VC90:VG90,5)=0),Raw!VA90&lt;&gt;4)),"",1)))</f>
        <v/>
      </c>
      <c r="BE90" t="str">
        <f>IF(A90=0,"",IF(COUNTA(Raw!VH90:VP90)=0,"",
IF(AND(
OR(AND(Raw!VH90=4,COUNTIF(Raw!VM90:VP90,1)=0),Raw!VH90&lt;&gt;4),
OR(AND(Raw!VI90=4,COUNTIF(Raw!VM90:VP90,2)=0),Raw!VI90&lt;&gt;4),
OR(AND(Raw!VJ90=4,COUNTIF(Raw!VM90:VP90,3)=0),Raw!VJ90&lt;&gt;4),
OR(AND(Raw!VK90=4,COUNTIF(Raw!VM90:VP90,4)=0),Raw!VK90&lt;&gt;4)
),"",1)))</f>
        <v/>
      </c>
      <c r="BF90" t="str">
        <f>IF(A90=0,"",IF(COUNTA(Raw!VQ90:WK90)=0,"",
IF(AND(
OR(AND(Raw!VQ90=4,COUNTIF(Raw!WB90:WK90,1)=0),Raw!VQ90&lt;&gt;4),
OR(AND(Raw!VR90=4,COUNTIF(Raw!WB90:WK90,2)=0),Raw!VR90&lt;&gt;4),
OR(AND(Raw!VS90=4,COUNTIF(Raw!WB90:WK90,3)=0),Raw!VS90&lt;&gt;4),
OR(AND(Raw!VT90=4,COUNTIF(Raw!WB90:WK90,4)=0),Raw!VT90&lt;&gt;4),
OR(AND(Raw!VU90=4,COUNTIF(Raw!WB90:WK90,5)=0),Raw!VU90&lt;&gt;4),
OR(AND(Raw!VV90=4,COUNTIF(Raw!WB90:WK90,6)=0),Raw!VV90&lt;&gt;4),
OR(AND(Raw!VW90=4,COUNTIF(Raw!WB90:WK90,7)=0),Raw!VW90&lt;&gt;4),
OR(AND(Raw!VX90=4,COUNTIF(Raw!WB90:WK90,8)=0),Raw!VX90&lt;&gt;4),
OR(AND(Raw!VY90=4,COUNTIF(Raw!WB90:WK90,9)=0),Raw!VX90&lt;&gt;4),
OR(AND(Raw!VZ90=4,COUNTIF(Raw!WB90:WK90,10)=0),Raw!VZ90&lt;&gt;4)
),"",1)))</f>
        <v/>
      </c>
      <c r="BG90" t="str">
        <f>IF(A90=0,"",IF(COUNTA(Raw!WL90:XB90)=0,"",
IF(AND(
OR(AND(Raw!WL90=4,COUNTIF(Raw!WU90:XB90,1)=0),Raw!WL90&lt;&gt;4),
OR(AND(Raw!WM90=4,COUNTIF(Raw!WU90:XB90,2)=0),Raw!WM90&lt;&gt;4),
OR(AND(Raw!WN90=4,COUNTIF(Raw!WU90:XB90,3)=0),Raw!WN90&lt;&gt;4),
OR(AND(Raw!WO90=4,COUNTIF(Raw!WU90:XB90,4)=0),Raw!WO90&lt;&gt;4),
OR(AND(Raw!WP90=4,COUNTIF(Raw!WU90:XB90,5)=0),Raw!WP90&lt;&gt;4),
OR(AND(Raw!WQ90=4,COUNTIF(Raw!WU90:XB90,6)=0),Raw!WQ90&lt;&gt;4),
OR(AND(Raw!WR90=4,COUNTIF(Raw!WU90:XB90,7)=0),Raw!WR90&lt;&gt;4),
OR(AND(Raw!WS90=4,COUNTIF(Raw!WU90:XB90,8)=0),Raw!WS90&lt;&gt;4)
),"",1)))</f>
        <v/>
      </c>
      <c r="BH90" t="str">
        <f>IF(A90=0,"",IF(COUNTA(Raw!XC90:XK90)=0,"",
IF(AND(
OR(AND(Raw!XC90=4,COUNTIF(Raw!XH90:XK90,1)=0),Raw!XC90&lt;&gt;4),
OR(AND(Raw!XD90=4,COUNTIF(Raw!XH90:XK90,2)=0),Raw!XD90&lt;&gt;4),
OR(AND(Raw!XE90=4,COUNTIF(Raw!XH90:XK90,3)=0),Raw!XE90&lt;&gt;4),
OR(AND(Raw!XF90=4,COUNTIF(Raw!XH90:XK90,4)=0),Raw!XF90&lt;&gt;4)
),"",1)))</f>
        <v/>
      </c>
      <c r="BI90" t="str">
        <f>IF(A90=0,"",IF(COUNTA(Raw!XL90:XT90)=0,"",
IF(AND(
OR(AND(Raw!XL90=4,COUNTIF(Raw!XQ90:XT90,1)=0),Raw!XL90&lt;&gt;4),
OR(AND(Raw!XM90=4,COUNTIF(Raw!XQ90:XT90,2)=0),Raw!XM90&lt;&gt;4),
OR(AND(Raw!XN90=4,COUNTIF(Raw!XQ90:XT90,3)=0),Raw!XN90&lt;&gt;4),
OR(AND(Raw!XO90=4,COUNTIF(Raw!XQ90:XT90,4)=0),Raw!XO90&lt;&gt;4)
),"",1)))</f>
        <v/>
      </c>
      <c r="BJ90" t="str">
        <f>IF(A90=0,"",IF(COUNTA(Raw!XU90:YI90)=0,"",
IF(AND(
OR(AND(Raw!XU90=4,COUNTIF(Raw!YC90:YI90,1)=0),Raw!XU90&lt;&gt;4),
OR(AND(Raw!XV90=4,COUNTIF(Raw!YC90:YI90,2)=0),Raw!XV90&lt;&gt;4),
OR(AND(Raw!XW90=4,COUNTIF(Raw!YC90:YI90,3)=0),Raw!XW90&lt;&gt;4),
OR(AND(Raw!XX90=4,COUNTIF(Raw!YC90:YI90,4)=0),Raw!XX90&lt;&gt;4),
OR(AND(Raw!XY90=4,COUNTIF(Raw!YC90:YI90,5)=0),Raw!XY90&lt;&gt;4),
OR(AND(Raw!XZ90=4,COUNTIF(Raw!YC90:YI90,6)=0),Raw!XZ90&lt;&gt;4),
OR(AND(Raw!YA90=4,COUNTIF(Raw!YC90:YI90,7)=0),Raw!YA90&lt;&gt;4)
),"",1)))</f>
        <v/>
      </c>
      <c r="BK90" t="str">
        <f>IF(A90=0,"",IF(COUNTA(Raw!YJ90:YR90)=0,"",
IF(AND(
OR(AND(Raw!YJ90=4,COUNTIF(Raw!YO90:YR90,1)=0),Raw!YJ90&lt;&gt;4),
OR(AND(Raw!YK90=4,COUNTIF(Raw!YO90:YR90,2)=0),Raw!YK90&lt;&gt;4),
OR(AND(Raw!YL90=4,COUNTIF(Raw!YO90:YR90,3)=0),Raw!YL90&lt;&gt;4),
OR(AND(Raw!YM90=4,COUNTIF(Raw!YO90:YR90,4)=0),Raw!YM90&lt;&gt;4)
),"",1)))</f>
        <v/>
      </c>
      <c r="BL90" t="str">
        <f>IF(A90=0,"",IF(COUNTA(Raw!YS90:YU90)=0,"",IF(AND(Raw!YS90=4,ISBLANK(Raw!YU90)),"",IF(AND(Raw!YS90&lt;&gt;4,ISBLANK(Raw!YU90)=FALSE),"",1))))</f>
        <v/>
      </c>
    </row>
    <row r="91" spans="1:64">
      <c r="A91" s="20">
        <f>Raw!A91</f>
        <v>0</v>
      </c>
      <c r="B91" s="19" t="str">
        <f>IF(A91=0,"",IF(AND(Raw!AC91=1,COUNTA(Raw!AR91:IC91)&gt;0,COUNTA(Raw!ID91:YU91)=0),"",IF(AND(Raw!AC91=2,COUNTA(Raw!AR91:IC91)=0,COUNTA(Raw!ID91:MV91)&gt;0,COUNTA(Raw!MW91:YU91)=0),"",IF(AND(Raw!AC91=3,COUNTA(Raw!AP91:MV91)=0,COUNTA(Raw!MW91:YU91)&gt;0),"",1))))</f>
        <v/>
      </c>
      <c r="C91" s="19" t="str">
        <f>IF(A91=0,"",IF(AND(Raw!AK91=1,ISBLANK(Raw!AM91)=FALSE,ISBLANK(Raw!AO91)),"",IF(AND(Raw!AK91=2,ISBLANK(Raw!AM91),ISBLANK(Raw!AO91)=FALSE),"",1)))</f>
        <v/>
      </c>
      <c r="D91" s="19" t="str">
        <f>IF(A91=0,"",IF(COUNTA(Raw!AS91:AZ91)=0,"",IF(AND(Raw!AS91+Raw!AT91=100,Raw!AU91+Raw!AV91=100,Raw!AW91+Raw!AX91=100,Raw!AY91+Raw!AZ91=100),"",1)))</f>
        <v/>
      </c>
      <c r="E91" s="19" t="str">
        <f>IF(A91=0,"",IF(ISBLANK(Raw!AQ91),"",IF(Raw!AQ91=1,"",1)))</f>
        <v/>
      </c>
      <c r="F91" s="19" t="str">
        <f>IF(A91=0,"",IF(ISBLANK(Raw!AR91),"",IF(AND(Raw!AR91&gt;=0,Raw!AR91&lt;=100),"",1)))</f>
        <v/>
      </c>
      <c r="G91" s="19" t="str">
        <f>IF(A91=0,"",IF(AND(ISBLANK(Raw!BA91),ISBLANK(Raw!AS91)),"",IF(AND(Raw!AS91&gt;0,ISBLANK(Raw!BA91)=FALSE),"",1)))</f>
        <v/>
      </c>
      <c r="H91" s="19" t="str">
        <f>IF(A91=0,"",IF(COUNTA(Raw!BA91:BH91)=0,"",IF(AND(Raw!BA91=0,COUNTA(Raw!BB91:BH91)=0),"",IF(AND(Raw!BA91&gt;0,COUNTA(Raw!BB91:BH91)&gt;0),"",1))))</f>
        <v/>
      </c>
      <c r="I91" s="19" t="str">
        <f>IF(A91=0,"",IF(AND(ISBLANK(Raw!BI91),ISBLANK(Raw!BJ91)),"",IF(AND(Raw!BI91=1,ISBLANK(Raw!BJ91)=FALSE),"",IF(AND(Raw!BI91=2,ISBLANK(Raw!BJ91)),"",1))))</f>
        <v/>
      </c>
      <c r="J91" s="19" t="str">
        <f>IF(A91=0,"",IF(AND(ISBLANK(Raw!AT91),COUNTBLANK(Raw!BK91:BQ91)),"",IF(AND(Raw!AT91&gt;0,COUNTA(Raw!BK91:BQ91)&gt;0),"",IF(AND(Raw!AT91=0,COUNTA(Raw!BK91:BQ91)=0),"",1))))</f>
        <v/>
      </c>
      <c r="K91" s="19" t="str">
        <f>IF(A91=0,"",IF(AND(ISBLANK(Raw!AS91),COUNTA(Raw!BR91:BX91)=0),"",IF(AND(Raw!AS91&gt;0,COUNTA(Raw!BR91:BX91)&gt;0),"",IF(AND(Raw!AS91=0,COUNTA(Raw!BR91:BX91)=0),"",1))))</f>
        <v/>
      </c>
      <c r="L91" s="19" t="str">
        <f>IF(A91=0,"",IF(AND(COUNTA(Raw!BK91:BX91)=0,COUNTA(Raw!BY91:CH91)=0),"",IF(AND(COUNTIF(Raw!BK91:BX91,1)&gt;0,COUNTA(Raw!BY91:CH91)&gt;0),"",IF(AND(COUNTIF(Raw!BK91:BX91,1)=0,COUNTA(Raw!BY91:CH91)=0),"",1))))</f>
        <v/>
      </c>
      <c r="M91" s="19" t="str">
        <f>IF(A91=0,"",IF(AND(COUNTA(Raw!BK91:BX91)=0,COUNTA(Raw!CI91:CR91)),"",IF(AND(COUNTIF(Raw!BK91:BX91,3)&gt;0,COUNTA(Raw!CI91:CR91)&gt;0),"",IF(AND(COUNTIF(Raw!BK91:BX91,3)=0,COUNTA(Raw!CI91:CR91)=0),"",1))))</f>
        <v/>
      </c>
      <c r="N91" s="19" t="str">
        <f>IF(A91=0,"",IF(COUNTA(Raw!CS91:DF91)=0,"",IF(AND(COUNTIF(Raw!CS91:CV91,1)=1,COUNTA(Raw!CW91:DA91)&gt;0,COUNTA(Raw!DB91:DF91)=0),"",IF(AND(COUNTIF(Raw!CS91:CV91,2)=1,COUNTA(Raw!CW91:DA91)=0,COUNTA(Raw!DB91:DF91)&gt;0),"",IF(AND(COUNTA(Raw!CS91:CV91)&gt;0,COUNTA(Raw!CW91:DF91)=0),"",1)))))</f>
        <v/>
      </c>
      <c r="O91" s="19" t="str">
        <f>IF(A91=0,"",IF(COUNTA(Raw!DG91:DP91)=0,"",IF(AND(COUNTIF(Raw!BK91:BQ91,1)&gt;0,OR(COUNTIF(Raw!DG91:DP91,1)=1,COUNTIF(Raw!DG91:DP91,2)=1,COUNTIF(Raw!DG91:DP91,3)=1)),"",IF(AND(COUNTIF(Raw!BK91:BQ91,1)=0,AND(COUNTIF(Raw!DG91:DP91,1)=0,COUNTIF(Raw!DG91:DP91,2)=0,COUNTIF(Raw!DG91:DP91,3)=0)),"",1))))</f>
        <v/>
      </c>
      <c r="P91" s="19" t="str">
        <f>IF(A91=0,"",IF(COUNTA(Raw!DG91:DR91)=0,"",IF(AND(COUNTIF(Raw!DG91:DP91,4)=1,ISBLANK(Raw!DQ91)=FALSE,ISBLANK(Raw!DR91)),"",IF(AND(COUNTIF(Raw!DG91:DP91,7)=1,ISBLANK(Raw!DQ91),ISBLANK(Raw!DR91)=FALSE),"",IF(AND(COUNTA(Raw!DG91:DP91)&gt;0,COUNTIF(Raw!DG91:DP91,4)=0,COUNTIF(Raw!DG91:DP91,7)=0,COUNTA(Raw!DQ91:DR91)=0),"",1)))))</f>
        <v/>
      </c>
      <c r="Q91" s="19" t="str">
        <f>IF(A91=0,"",IF(AND(COUNTA(Raw!DS91:DU91)=0,COUNTA(Raw!BK91:BQ91)=0),"",IF(AND(COUNTIF(Raw!BK91:BQ91,1)&gt;0,COUNTA(Raw!DS91:DU91)&gt;0),"",IF(AND(COUNTIF(Raw!BK91:BQ91,1)=0,COUNTA(Raw!DS91:DU91)=0),"",1))))</f>
        <v/>
      </c>
      <c r="R91" s="19" t="str">
        <f>IF(A91=0,"",IF(AND(ISBLANK(Raw!AT91),ISBLANK(Raw!EJ91)),"",IF(AND(Raw!AT91&gt;0,ISBLANK(Raw!EJ91)=FALSE,Raw!EJ91&gt;=0,Raw!EJ91&lt;=7),"",IF(AND(Raw!AT91=0,ISBLANK(Raw!EJ91)),"",1))))</f>
        <v/>
      </c>
      <c r="S91" t="str">
        <f>IF(A91=0,"",IF(AND(ISBLANK(Raw!AS91),ISBLANK(Raw!EK91)),"",IF(AND(Raw!AS91&gt;0,ISBLANK(Raw!EK91)=FALSE),"",IF(AND(Raw!AS91=0,ISBLANK(Raw!EK91)),"",1))))</f>
        <v/>
      </c>
      <c r="T91" s="19" t="str">
        <f>IF(A91=0,"",IF(AND(ISBLANK(Raw!AT91),COUNTA(Raw!EL91:EQ91)=0),"",IF(AND(Raw!AT91&gt;0,COUNTA(Raw!EL91:EQ91)&gt;0),"",IF(AND(Raw!AT91=0,COUNTA(Raw!EL91:EQ91)=0),"",1))))</f>
        <v/>
      </c>
      <c r="U91" t="str">
        <f>IF(A91=0,"",IF(AND(ISBLANK(Raw!AT91),COUNTA(Raw!ER91:EU91)=0),"",IF(AND(Raw!AT91&gt;0,COUNTA(Raw!ER91:EU91)&gt;0),"",IF(AND(Raw!AT91=0,COUNTA(Raw!ER91:EU91)=0),"",1))))</f>
        <v/>
      </c>
      <c r="V91" t="str">
        <f>IF(A91=0,"",IF(AND(ISBLANK(Raw!AS91),COUNTA(Raw!EV91:FA91)=0),"",IF(AND(Raw!AS91&gt;0,COUNTA(Raw!EV91:FA91)&gt;0),"",IF(AND(Raw!AS91=0,COUNTA(Raw!EV91:FA91)=0),"",1))))</f>
        <v/>
      </c>
      <c r="W91" t="str">
        <f>IF(A91=0,"",IF(AND(ISBLANK(Raw!AS91),COUNTA(Raw!FB91:FE91)=0),"",IF(AND(Raw!AS91&gt;0,COUNTA(Raw!FB91:FE91)&gt;0),"",IF(AND(Raw!AS91=0,COUNTA(Raw!FB91:FE91)=0),"",1))))</f>
        <v/>
      </c>
      <c r="X91" t="str">
        <f>IF(A91=0,"",IF(AND(ISBLANK(Raw!AT91),COUNTA(Raw!FF91:FI91)=0),"",IF(AND(Raw!AT91&gt;0,COUNTA(Raw!FF91:FI91)&gt;0),"",IF(AND(Raw!AT91=0,COUNTA(Raw!FF91:FI91)=0),"",1))))</f>
        <v/>
      </c>
      <c r="Y91" t="str">
        <f>IF(A91=0,"",IF(AND(ISBLANK(Raw!AS91),COUNTA(Raw!FJ91:FM91)=0),"",IF(AND(Raw!AS91&gt;0,COUNTA(Raw!FJ91:FM91)&gt;0),"",IF(AND(Raw!AS91=0,COUNTA(Raw!FJ91:FM91)=0),"",1))))</f>
        <v/>
      </c>
      <c r="Z91" t="str">
        <f>IF(A91=0,"",IF(AND(COUNTA(Raw!FN91:FT91)=0,ISBLANK(Raw!FU91)),"",IF(AND(COUNTIF(Raw!FN91:FT91,1)&gt;0,ISBLANK(Raw!FU91)=FALSE),"",IF(AND(COUNTIF(Raw!FN91:FT91,1)=0,ISBLANK(Raw!FU91)),"",1))))</f>
        <v/>
      </c>
      <c r="AA91" s="19" t="str">
        <f>IF(A91=0,"",IF(AND(ISBLANK(Raw!BI91),COUNTA(Raw!FV91:GH91)=0),"",IF(AND(Raw!BI91&lt;&gt;1,COUNTIF(Raw!FV91:GH91,6)=0),"",IF(Raw!BI91=1,"",1))))</f>
        <v/>
      </c>
      <c r="AB91" t="str">
        <f>IF(A91=0,"",IF(AND(ISBLANK(Raw!GI91),COUNTA(Raw!GJ91:GQ91)=0),"",IF(AND(Raw!GI91=1,COUNTA(Raw!GJ91:GQ91)&gt;0),"",IF(AND(Raw!GI91=2,COUNTA(Raw!GJ91:GQ91)=0),"",1))))</f>
        <v/>
      </c>
      <c r="AC91" s="19" t="str">
        <f>IF(A91=0,"",IF(AND(COUNTA(Raw!GY91:HF91)=0,ISBLANK(Raw!HG91)),"",IF(AND(OR(COUNTIF(Raw!GY91:HE91,1)&gt;0,COUNTIF(Raw!GY91:HE91,2)&gt;0),ISBLANK(Raw!HG91)=FALSE),"",IF(AND(COUNTA(Raw!GY91:HF91)&gt;0,ISBLANK(Raw!HG91),COUNTIF(Raw!GY91:HE91,1)=0,COUNTIF(Raw!GY91:HE91,2)=0),"",1))))</f>
        <v/>
      </c>
      <c r="AD91" s="19" t="str">
        <f>IF(A91=0,"",IF(COUNTA(Raw!HU91:IB91)=0,"",IF(AND(Raw!AK91&lt;&gt;2,COUNTIF(Raw!HU91:IA91,2)=0,COUNTIF(Raw!HU91:IA91,3)=0),"",IF(Raw!AK91=2,"",1))))</f>
        <v/>
      </c>
      <c r="AE91" s="19" t="str">
        <f>IF(A91=0,"",IF(AND(Raw!AK91=2,ISBLANK(Raw!IC91)=FALSE),"",IF(AND(Raw!AK91&lt;&gt;2,ISBLANK(Raw!IC91)),"",1)))</f>
        <v/>
      </c>
      <c r="AF91" s="19" t="str">
        <f>IF(A91=0,"",IF(COUNTA(Raw!ID91:IF91)=0,"",IF(AND(MATCH(2023-Raw!ID91,Code!$A$3:$A$12,1)=Raw!IF91,2023-Raw!ID91=Raw!IE91),"",1)))</f>
        <v/>
      </c>
      <c r="AG91" s="19" t="str">
        <f>IF(A91=0,"",IF(COUNTA(Raw!IG91:II91)=0,"",IF(AND(Raw!IG91=4,ISBLANK(Raw!II91)=FALSE),"",IF(AND(Raw!IG91&lt;&gt;4,ISBLANK(Raw!II91)),"",1))))</f>
        <v/>
      </c>
      <c r="AH91" s="19" t="str">
        <f>IF(A91=0,"",IF(COUNTA(Raw!IJ91:IM91)=0,"",IF(AND(Raw!IJ91=1,ISBLANK(Raw!IK91)=FALSE),"",IF(AND(Raw!IJ91=2,COUNTA(Raw!IK91:IM91)&gt;0),"",1))))</f>
        <v/>
      </c>
      <c r="AI91" s="19" t="str">
        <f>IF(A91=0,"",IF(COUNTA(Raw!IK91:IM91)=0,"",IF(AND(Raw!IK91=1,ISBLANK(Raw!IL91)=FALSE),"",IF(AND(Raw!IK91=2,COUNTA(Raw!IL91:IM91)=0),"",1))))</f>
        <v/>
      </c>
      <c r="AJ91" s="19" t="str">
        <f>IF(A91=0,"",IF(COUNTA(Raw!JD91:JJ91)=0,"",IF(AND(Raw!JD91&gt;600,COUNTA(Raw!JE91:JI91)&gt;0),"",IF(AND(Raw!JD91&lt;=600,COUNTA(Raw!JE91:JJ91)=0),"",1))))</f>
        <v/>
      </c>
      <c r="AK91" s="19" t="str">
        <f>IF(A91=0,"",IF(COUNTA(Raw!JK91:KA91)=0,"",IF(AND(Raw!JK91=1,COUNTA(Raw!JM91:JV91)&gt;0),"",IF(AND(Raw!JK91=3,COUNTA(Raw!JM91:JV91)&gt;0,COUNTA(Raw!JW91:KA91)=0),"",IF(AND(ISBLANK(Raw!JK91)=FALSE,Raw!JK91&lt;&gt;1,Raw!JK91&lt;&gt;3,COUNTA(Raw!JM91:KA91)=0),"",1)))))</f>
        <v/>
      </c>
      <c r="AL91" s="19" t="str">
        <f>IF(A91=0,"",IF(COUNTA(Raw!JW91:KA91)=0,"",IF(AND(COUNTIF(Raw!JW91:JZ91,4)=0,COUNTA(Raw!JW91:JZ91)&gt;0,ISBLANK(Raw!KA91)=FALSE),"",IF(AND(COUNTIF(Raw!JW91:KA91,4)&gt;0,ISBLANK(Raw!KA91)),"",1))))</f>
        <v/>
      </c>
      <c r="AM91" s="19" t="str">
        <f>IF(A91=0,"",IF(COUNTA(Raw!KT91:KU91)=0,"",IF(AND(Raw!KT91=1,ISBLANK(Raw!KU91)=FALSE),"",IF(AND(Raw!KT91=2,ISBLANK(Raw!KU91)),"",1))))</f>
        <v/>
      </c>
      <c r="AN91" s="19" t="str">
        <f>IF(A91=0,"",IF(COUNTA(Raw!KX91:LF91)=0,"",IF(AND(COUNTIF(Raw!KX91:LB91,5)=1,COUNTA(Raw!KX91:LB91)=1,COUNTA(Raw!LC91:LF91)=0),"",IF(AND(COUNTIF(Raw!KX91:LB91,5)=0,COUNTA(Raw!KX91:LB91)&gt;0,COUNTA(Raw!LC91:LF91)&gt;0),"",1))))</f>
        <v/>
      </c>
      <c r="AO91" s="19" t="str">
        <f>IF(A91=0,"",IF(COUNTA(Raw!LM91:LU91)=0,"",IF(AND(Raw!LM91=1,ISBLANK(Raw!LN91)=FALSE,COUNTA(Raw!LO91:LU91)&gt;0),"",IF(AND(Raw!LM91=2,COUNTA(Raw!LN91:LU91)=0),"",1))))</f>
        <v/>
      </c>
      <c r="AP91" s="19" t="str">
        <f>IF(A91=0,"",IF(COUNTA(Raw!MY91:OG91)=0,"",IF(AND(Raw!MY91=2,COUNTA(Raw!MZ91:OG91)=0),"",IF(AND(Raw!MY91=1,COUNTA(Raw!MZ91:OG91)&gt;0),"",1))))</f>
        <v/>
      </c>
      <c r="AQ91" s="19" t="str">
        <f>IF(A91=0,"",IF(COUNTA(Raw!NC91:NW91)=0,"",IF(AND(COUNTIF(Raw!NC91:NG91,3)&gt;0,COUNTA(Raw!NH91:NQ91)&gt;0),"",IF(AND(COUNTA(Raw!NC91:NG91)&gt;0,COUNTIF(Raw!NC91:NG91,3)=0,COUNTA(Raw!NH91:NW91)=0),"",1))))</f>
        <v/>
      </c>
      <c r="AR91" s="19" t="str">
        <f>IF(A91=0,"",IF(COUNTA(Raw!NH91:NW91)=0,"",IF(AND(COUNTIF(Raw!NH91:NQ91,10)&gt;0,COUNTA(Raw!NR91:NW91)&gt;0),"",IF(AND(COUNTA(Raw!NH91:NQ91)&gt;0,COUNTIF(Raw!NH91:NQ91,10)=0,COUNTA(Raw!NR91:NY91)=0),"",1))))</f>
        <v/>
      </c>
      <c r="AS91" s="19" t="str">
        <f>IF(A91=0,"",IF(COUNTA(Raw!NY91:OG91)=0,"",IF(AND(Raw!NY91=1,COUNTA(Raw!NZ91:OG91)&gt;0),"",IF(AND(Raw!NY91=2,COUNTA(Raw!NZ91:OG91)=0),"",1))))</f>
        <v/>
      </c>
      <c r="AT91" s="19" t="str">
        <f>IF(A91=0,"",IF(COUNTA(Raw!OH91:OY91)=0,"",IF(AND(Raw!OH91=1,COUNTA(Raw!OI91:OY91)&gt;0),"",IF(AND(Raw!OH91=2,COUNTA(Raw!OI91:OY91)=0),"",1))))</f>
        <v/>
      </c>
      <c r="AU91" s="19" t="str">
        <f>IF(A91=0,"",IF(COUNTA(Raw!PR91:QB91)=0,"",
IF(AND(OR(AND(COUNTIF(Raw!PR91:QB91,1)=1,COUNTA(Raw!QI91:QY91)&gt;0),AND(COUNTIF(Raw!PR91:QB91,1)=0,COUNTA(Raw!QI91:QY91)=0)),OR(AND(COUNTIF(Raw!PR91:QB91,2)=1,COUNTA(Raw!QZ91:RP91)&gt;0),AND(COUNTIF(Raw!PR91:QB91,2)=0,COUNTA(Raw!QZ91:RP91)=0)),OR(AND(COUNTIF(Raw!PR91:QB91,3)=1,COUNTA(Raw!RQ91:SG91)&gt;0),AND(COUNTIF(Raw!PR91:QB91,3)=0,COUNTA(Raw!RQ91:SG91)=0)),OR(AND(COUNTIF(Raw!PR91:QB91,4)=1,COUNTA(Raw!SH91:ST91)&gt;0),AND(COUNTIF(Raw!PR91:QB91,4)=0,COUNTA(Raw!SH91:ST91)=0)),OR(AND(COUNTIF(Raw!PR91:QB91,5)=1,COUNTA(Raw!SU91:TG91)&gt;0),AND(COUNTIF(Raw!PR91:QB91,5)=0,COUNTA(Raw!SU91:TG91)=0)),OR(AND(COUNTIF(Raw!PR91:QB91,6)=1,COUNTA(Raw!TH91:TT91)&gt;0),AND(COUNTIF(Raw!PR91:QB91,6)=0,COUNTA(Raw!TH91:TT91)=0)),OR(AND(COUNTIF(Raw!PR91:QB91,7)=1,COUNTA(Raw!TU91:UI91)&gt;0),AND(COUNTIF(Raw!PR91:QB91,7)=0,COUNTA(Raw!TU91:UI91)=0)),OR(AND(COUNTIF(Raw!PR91:QB91,8)=1,COUNTA(Raw!UJ91:UV91)&gt;0),AND(COUNTIF(Raw!PR91:QB91,8)=0,COUNTA(Raw!UJ91:UV91)=0)),OR(AND(COUNTIF(Raw!PR91:QB91,9)=1,COUNTA(Raw!UW91:VG91)&gt;0),AND(COUNTIF(Raw!PR91:QB91,9)=0,COUNTA(Raw!UW91:VG91)=0)),OR(AND(COUNTIF(Raw!PR91:QB91,10)=1,COUNTA(Raw!VH91:VP91)&gt;0),AND(COUNTIF(Raw!PR91:QB91,10)=0,COUNTA(Raw!VH91:VP91)=0)),OR(AND(COUNTIF(Raw!PR91:QB91,11)=1,COUNTA(Raw!VQ91:WK91)&gt;0),AND(COUNTIF(Raw!PR91:QB91,11)=0,COUNTA(Raw!VQ91:WK91)=0))),"",1)))</f>
        <v/>
      </c>
      <c r="AV91" s="19" t="str">
        <f>IF(A91=0,"",IF(COUNTA(Raw!QI91:QY91)=0,"",IF(AND(OR(AND(Raw!QI91=4,COUNTIF(Raw!QR91:QY91,1)=0),Raw!QI91&lt;&gt;4),OR(AND(Raw!QJ91=4,COUNTIF(Raw!QR91:QY91,2)=0),Raw!QJ91&lt;&gt;4),OR(AND(Raw!QK91=4,COUNTIF(Raw!QR91:QY91,3)=0),Raw!QK91&lt;&gt;4),OR(AND(Raw!QL91=4,COUNTIF(Raw!QR91:QY91,4)=0),Raw!QL91&lt;&gt;4),OR(AND(Raw!QM91=4,COUNTIF(Raw!QR91:QY91,5)=0),Raw!QM91&lt;&gt;4),OR(AND(Raw!QN91=4,COUNTIF(Raw!QR91:QY91,6)=0),Raw!QN91&lt;&gt;4),OR(AND(Raw!QO91=4,COUNTIF(Raw!QR91:QY91,7)=0),Raw!QO91&lt;&gt;4),OR(AND(Raw!QP91=4,COUNTIF(Raw!QR91:QY91,8)=0),Raw!QP91&lt;&gt;4)),"",1)))</f>
        <v/>
      </c>
      <c r="AW91" t="str">
        <f>IF(A91=0,"",IF(COUNTA(Raw!QZ91:RP91)=0,"",IF(AND(OR(AND(Raw!QZ91=4,COUNTIF(Raw!RI91:RP91,1)=0),Raw!QZ91&lt;&gt;4),OR(AND(Raw!RA91=4,COUNTIF(Raw!RI91:RP91,2)=0),Raw!RA91&lt;&gt;4),OR(AND(Raw!RB91=4,COUNTIF(Raw!RI91:RP91,3)=0),Raw!RB91&lt;&gt;4),OR(AND(Raw!RC91=4,COUNTIF(Raw!RI91:RP91,4)=0),Raw!RC91&lt;&gt;4),OR(AND(Raw!RD91=4,COUNTIF(Raw!RI91:RP91,5)=0),Raw!RD91&lt;&gt;4),OR(AND(Raw!RE91=4,COUNTIF(Raw!RI91:RP91,6)=0),Raw!RE91&lt;&gt;4),OR(AND(Raw!RF91=4,COUNTIF(Raw!RI91:RP91,7)=0),Raw!RF91&lt;&gt;4),OR(AND(Raw!RG91=4,COUNTIF(Raw!RI91:RP91,8)=0),Raw!RG91&lt;&gt;4)),"",1)))</f>
        <v/>
      </c>
      <c r="AX91" t="str">
        <f>IF(A91=0,"",IF(COUNTA(Raw!RQ91:SG91)=0,"",IF(AND(OR(AND(Raw!RQ91=4,COUNTIF(Raw!RZ91:SG91,1)=0),Raw!RQ91&lt;&gt;4),OR(AND(Raw!RR91=4,COUNTIF(Raw!RZ91:SG91,2)=0),Raw!RR91&lt;&gt;4),OR(AND(Raw!RS91=4,COUNTIF(Raw!RZ91:SG91,3)=0),Raw!RS91&lt;&gt;4),OR(AND(Raw!RT91=4,COUNTIF(Raw!RZ91:SG91,4)=0),Raw!RT91&lt;&gt;4),OR(AND(Raw!RU91=4,COUNTIF(Raw!RZ91:SG91,5)=0),Raw!RU91&lt;&gt;4),OR(AND(Raw!RV91=4,COUNTIF(Raw!RZ91:SG91,6)=0),Raw!RV91&lt;&gt;4),OR(AND(Raw!RW91=4,COUNTIF(Raw!RZ91:SG91,7)=0),Raw!RW91&lt;&gt;4),OR(AND(Raw!RX91=4,COUNTIF(Raw!RZ91:SG91,8)=0),Raw!RX91&lt;&gt;4)),"",1)))</f>
        <v/>
      </c>
      <c r="AY91" t="str">
        <f>IF(A91=0,"",IF(COUNTA(Raw!SH91:ST91)=0,"",IF(AND(OR(AND(Raw!SH91=4,COUNTIF(Raw!SO91:ST91,1)=0),Raw!SH91&lt;&gt;4),OR(AND(Raw!SI91=4,COUNTIF(Raw!SO91:ST91,2)=0),Raw!SI91&lt;&gt;4),OR(AND(Raw!SJ91=4,COUNTIF(Raw!SO91:ST91,3)=0),Raw!SJ91&lt;&gt;4),OR(AND(Raw!SK91=4,COUNTIF(Raw!SO91:ST91,4)=0),Raw!SK91&lt;&gt;4),OR(AND(Raw!SL91=4,COUNTIF(Raw!SO91:ST91,5)=0),Raw!SL91&lt;&gt;4),OR(AND(Raw!SM91=4,COUNTIF(Raw!SO91:ST91,6)=0),Raw!SM91&lt;&gt;4)),"",1)))</f>
        <v/>
      </c>
      <c r="AZ91" t="str">
        <f>IF(A91=0,"",IF(COUNTA(Raw!SU91:TG91)=0,"",IF(AND(OR(AND(Raw!SU91=4,COUNTIF(Raw!TB91:TG91,1)=0),Raw!SU91&lt;&gt;4),OR(AND(Raw!SV91=4,COUNTIF(Raw!TB91:TG91,2)=0),Raw!SV91&lt;&gt;4),OR(AND(Raw!SW91=4,COUNTIF(Raw!TB91:TG91,3)=0),Raw!SW91&lt;&gt;4),OR(AND(Raw!SX91=4,COUNTIF(Raw!TB91:TG91,4)=0),Raw!SX91&lt;&gt;4),OR(AND(Raw!SY91=4,COUNTIF(Raw!TB91:TG91,5)=0),Raw!SY91&lt;&gt;4),OR(AND(Raw!SZ91=4,COUNTIF(Raw!TB91:TG91,6)=0),Raw!SZ91&lt;&gt;4)),"",1)))</f>
        <v/>
      </c>
      <c r="BA91" t="str">
        <f>IF(A91=0,"",IF(COUNTA(Raw!TH91:TT91)=0,"",IF(AND(OR(AND(Raw!TH91=4,COUNTIF(Raw!TO91:TT91,1)=0),Raw!TH91&lt;&gt;4),OR(AND(Raw!TI91=4,COUNTIF(Raw!TO91:TT91,2)=0),Raw!TI91&lt;&gt;4),OR(AND(Raw!TJ91=4,COUNTIF(Raw!TO91:TT91,3)=0),Raw!TJ91&lt;&gt;4),OR(AND(Raw!TK91=4,COUNTIF(Raw!TO91:TT91,4)=0),Raw!TK91&lt;&gt;4),OR(AND(Raw!TL91=4,COUNTIF(Raw!TO91:TT91,5)=0),Raw!TL91&lt;&gt;4),OR(AND(Raw!TM91=4,COUNTIF(Raw!TO91:TT91,6)=0),Raw!TM91&lt;&gt;4)),"",1)))</f>
        <v/>
      </c>
      <c r="BB91" t="str">
        <f>IF(A91=0,"",IF(COUNTA(Raw!TU91:UI91)=0,"",IF(AND(OR(AND(Raw!TU91=4,COUNTIF(Raw!UC91:UI91,1)=0),Raw!TU91&lt;&gt;4),OR(AND(Raw!TV91=4,COUNTIF(Raw!UC91:UI91,2)=0),Raw!TV91&lt;&gt;4),OR(AND(Raw!TW91=4,COUNTIF(Raw!UC91:UI91,3)=0),Raw!TW91&lt;&gt;4),OR(AND(Raw!TX91=4,COUNTIF(Raw!UC91:UI91,4)=0),Raw!TX91&lt;&gt;4),OR(AND(Raw!TY91=4,COUNTIF(Raw!UC91:UI91,5)=0),Raw!TY91&lt;&gt;4),OR(AND(Raw!TZ91=4,COUNTIF(Raw!UC91:UI91,6)=0),Raw!TZ91&lt;&gt;4),OR(AND(Raw!UA91=4,COUNTIF(Raw!UC91:UI91,7)=0),Raw!UA91&lt;&gt;4)),"",1)))</f>
        <v/>
      </c>
      <c r="BC91" t="str">
        <f>IF(A91=0,"",IF(COUNTA(Raw!UJ91:UV91)=0,"",IF(AND(OR(AND(Raw!UJ91=4,COUNTIF(Raw!UQ91:UV91,1)=0),Raw!UJ91&lt;&gt;4),OR(AND(Raw!UK91=4,COUNTIF(Raw!UQ91:UV91,2)=0),Raw!UK91&lt;&gt;4),OR(AND(Raw!UL91=4,COUNTIF(Raw!UQ91:UV91,3)=0),Raw!UL91&lt;&gt;4),OR(AND(Raw!UM91=4,COUNTIF(Raw!UQ91:UV91,4)=0),Raw!UM91&lt;&gt;4),OR(AND(Raw!UN91=4,COUNTIF(Raw!UQ91:UV91,5)=0),Raw!UN91&lt;&gt;4),OR(AND(Raw!UO91=4,COUNTIF(Raw!UQ91:UV91,6)=0),Raw!UO91&lt;&gt;4)),"",1)))</f>
        <v/>
      </c>
      <c r="BD91" t="str">
        <f>IF(A91=0,"",IF(COUNTA(Raw!UW91:VG91)=0,"",IF(AND(OR(AND(Raw!UW91=4,COUNTIF(Raw!VC91:VG91,1)=0),Raw!UW91&lt;&gt;4),OR(AND(Raw!UX91=4,COUNTIF(Raw!VC91:VG91,2)=0),Raw!UX91&lt;&gt;4),OR(AND(Raw!UY91=4,COUNTIF(Raw!VC91:VG91,3)=0),Raw!UY91&lt;&gt;4),OR(AND(Raw!UZ91=4,COUNTIF(Raw!VC91:VG91,4)=0),Raw!UZ91&lt;&gt;4),OR(AND(Raw!VA91=4,COUNTIF(Raw!VC91:VG91,5)=0),Raw!VA91&lt;&gt;4)),"",1)))</f>
        <v/>
      </c>
      <c r="BE91" t="str">
        <f>IF(A91=0,"",IF(COUNTA(Raw!VH91:VP91)=0,"",
IF(AND(
OR(AND(Raw!VH91=4,COUNTIF(Raw!VM91:VP91,1)=0),Raw!VH91&lt;&gt;4),
OR(AND(Raw!VI91=4,COUNTIF(Raw!VM91:VP91,2)=0),Raw!VI91&lt;&gt;4),
OR(AND(Raw!VJ91=4,COUNTIF(Raw!VM91:VP91,3)=0),Raw!VJ91&lt;&gt;4),
OR(AND(Raw!VK91=4,COUNTIF(Raw!VM91:VP91,4)=0),Raw!VK91&lt;&gt;4)
),"",1)))</f>
        <v/>
      </c>
      <c r="BF91" t="str">
        <f>IF(A91=0,"",IF(COUNTA(Raw!VQ91:WK91)=0,"",
IF(AND(
OR(AND(Raw!VQ91=4,COUNTIF(Raw!WB91:WK91,1)=0),Raw!VQ91&lt;&gt;4),
OR(AND(Raw!VR91=4,COUNTIF(Raw!WB91:WK91,2)=0),Raw!VR91&lt;&gt;4),
OR(AND(Raw!VS91=4,COUNTIF(Raw!WB91:WK91,3)=0),Raw!VS91&lt;&gt;4),
OR(AND(Raw!VT91=4,COUNTIF(Raw!WB91:WK91,4)=0),Raw!VT91&lt;&gt;4),
OR(AND(Raw!VU91=4,COUNTIF(Raw!WB91:WK91,5)=0),Raw!VU91&lt;&gt;4),
OR(AND(Raw!VV91=4,COUNTIF(Raw!WB91:WK91,6)=0),Raw!VV91&lt;&gt;4),
OR(AND(Raw!VW91=4,COUNTIF(Raw!WB91:WK91,7)=0),Raw!VW91&lt;&gt;4),
OR(AND(Raw!VX91=4,COUNTIF(Raw!WB91:WK91,8)=0),Raw!VX91&lt;&gt;4),
OR(AND(Raw!VY91=4,COUNTIF(Raw!WB91:WK91,9)=0),Raw!VX91&lt;&gt;4),
OR(AND(Raw!VZ91=4,COUNTIF(Raw!WB91:WK91,10)=0),Raw!VZ91&lt;&gt;4)
),"",1)))</f>
        <v/>
      </c>
      <c r="BG91" t="str">
        <f>IF(A91=0,"",IF(COUNTA(Raw!WL91:XB91)=0,"",
IF(AND(
OR(AND(Raw!WL91=4,COUNTIF(Raw!WU91:XB91,1)=0),Raw!WL91&lt;&gt;4),
OR(AND(Raw!WM91=4,COUNTIF(Raw!WU91:XB91,2)=0),Raw!WM91&lt;&gt;4),
OR(AND(Raw!WN91=4,COUNTIF(Raw!WU91:XB91,3)=0),Raw!WN91&lt;&gt;4),
OR(AND(Raw!WO91=4,COUNTIF(Raw!WU91:XB91,4)=0),Raw!WO91&lt;&gt;4),
OR(AND(Raw!WP91=4,COUNTIF(Raw!WU91:XB91,5)=0),Raw!WP91&lt;&gt;4),
OR(AND(Raw!WQ91=4,COUNTIF(Raw!WU91:XB91,6)=0),Raw!WQ91&lt;&gt;4),
OR(AND(Raw!WR91=4,COUNTIF(Raw!WU91:XB91,7)=0),Raw!WR91&lt;&gt;4),
OR(AND(Raw!WS91=4,COUNTIF(Raw!WU91:XB91,8)=0),Raw!WS91&lt;&gt;4)
),"",1)))</f>
        <v/>
      </c>
      <c r="BH91" t="str">
        <f>IF(A91=0,"",IF(COUNTA(Raw!XC91:XK91)=0,"",
IF(AND(
OR(AND(Raw!XC91=4,COUNTIF(Raw!XH91:XK91,1)=0),Raw!XC91&lt;&gt;4),
OR(AND(Raw!XD91=4,COUNTIF(Raw!XH91:XK91,2)=0),Raw!XD91&lt;&gt;4),
OR(AND(Raw!XE91=4,COUNTIF(Raw!XH91:XK91,3)=0),Raw!XE91&lt;&gt;4),
OR(AND(Raw!XF91=4,COUNTIF(Raw!XH91:XK91,4)=0),Raw!XF91&lt;&gt;4)
),"",1)))</f>
        <v/>
      </c>
      <c r="BI91" t="str">
        <f>IF(A91=0,"",IF(COUNTA(Raw!XL91:XT91)=0,"",
IF(AND(
OR(AND(Raw!XL91=4,COUNTIF(Raw!XQ91:XT91,1)=0),Raw!XL91&lt;&gt;4),
OR(AND(Raw!XM91=4,COUNTIF(Raw!XQ91:XT91,2)=0),Raw!XM91&lt;&gt;4),
OR(AND(Raw!XN91=4,COUNTIF(Raw!XQ91:XT91,3)=0),Raw!XN91&lt;&gt;4),
OR(AND(Raw!XO91=4,COUNTIF(Raw!XQ91:XT91,4)=0),Raw!XO91&lt;&gt;4)
),"",1)))</f>
        <v/>
      </c>
      <c r="BJ91" t="str">
        <f>IF(A91=0,"",IF(COUNTA(Raw!XU91:YI91)=0,"",
IF(AND(
OR(AND(Raw!XU91=4,COUNTIF(Raw!YC91:YI91,1)=0),Raw!XU91&lt;&gt;4),
OR(AND(Raw!XV91=4,COUNTIF(Raw!YC91:YI91,2)=0),Raw!XV91&lt;&gt;4),
OR(AND(Raw!XW91=4,COUNTIF(Raw!YC91:YI91,3)=0),Raw!XW91&lt;&gt;4),
OR(AND(Raw!XX91=4,COUNTIF(Raw!YC91:YI91,4)=0),Raw!XX91&lt;&gt;4),
OR(AND(Raw!XY91=4,COUNTIF(Raw!YC91:YI91,5)=0),Raw!XY91&lt;&gt;4),
OR(AND(Raw!XZ91=4,COUNTIF(Raw!YC91:YI91,6)=0),Raw!XZ91&lt;&gt;4),
OR(AND(Raw!YA91=4,COUNTIF(Raw!YC91:YI91,7)=0),Raw!YA91&lt;&gt;4)
),"",1)))</f>
        <v/>
      </c>
      <c r="BK91" t="str">
        <f>IF(A91=0,"",IF(COUNTA(Raw!YJ91:YR91)=0,"",
IF(AND(
OR(AND(Raw!YJ91=4,COUNTIF(Raw!YO91:YR91,1)=0),Raw!YJ91&lt;&gt;4),
OR(AND(Raw!YK91=4,COUNTIF(Raw!YO91:YR91,2)=0),Raw!YK91&lt;&gt;4),
OR(AND(Raw!YL91=4,COUNTIF(Raw!YO91:YR91,3)=0),Raw!YL91&lt;&gt;4),
OR(AND(Raw!YM91=4,COUNTIF(Raw!YO91:YR91,4)=0),Raw!YM91&lt;&gt;4)
),"",1)))</f>
        <v/>
      </c>
      <c r="BL91" t="str">
        <f>IF(A91=0,"",IF(COUNTA(Raw!YS91:YU91)=0,"",IF(AND(Raw!YS91=4,ISBLANK(Raw!YU91)),"",IF(AND(Raw!YS91&lt;&gt;4,ISBLANK(Raw!YU91)=FALSE),"",1))))</f>
        <v/>
      </c>
    </row>
    <row r="92" spans="1:64">
      <c r="A92" s="20">
        <f>Raw!A92</f>
        <v>0</v>
      </c>
      <c r="B92" s="19" t="str">
        <f>IF(A92=0,"",IF(AND(Raw!AC92=1,COUNTA(Raw!AR92:IC92)&gt;0,COUNTA(Raw!ID92:YU92)=0),"",IF(AND(Raw!AC92=2,COUNTA(Raw!AR92:IC92)=0,COUNTA(Raw!ID92:MV92)&gt;0,COUNTA(Raw!MW92:YU92)=0),"",IF(AND(Raw!AC92=3,COUNTA(Raw!AP92:MV92)=0,COUNTA(Raw!MW92:YU92)&gt;0),"",1))))</f>
        <v/>
      </c>
      <c r="C92" s="19" t="str">
        <f>IF(A92=0,"",IF(AND(Raw!AK92=1,ISBLANK(Raw!AM92)=FALSE,ISBLANK(Raw!AO92)),"",IF(AND(Raw!AK92=2,ISBLANK(Raw!AM92),ISBLANK(Raw!AO92)=FALSE),"",1)))</f>
        <v/>
      </c>
      <c r="D92" s="19" t="str">
        <f>IF(A92=0,"",IF(COUNTA(Raw!AS92:AZ92)=0,"",IF(AND(Raw!AS92+Raw!AT92=100,Raw!AU92+Raw!AV92=100,Raw!AW92+Raw!AX92=100,Raw!AY92+Raw!AZ92=100),"",1)))</f>
        <v/>
      </c>
      <c r="E92" s="19" t="str">
        <f>IF(A92=0,"",IF(ISBLANK(Raw!AQ92),"",IF(Raw!AQ92=1,"",1)))</f>
        <v/>
      </c>
      <c r="F92" s="19" t="str">
        <f>IF(A92=0,"",IF(ISBLANK(Raw!AR92),"",IF(AND(Raw!AR92&gt;=0,Raw!AR92&lt;=100),"",1)))</f>
        <v/>
      </c>
      <c r="G92" s="19" t="str">
        <f>IF(A92=0,"",IF(AND(ISBLANK(Raw!BA92),ISBLANK(Raw!AS92)),"",IF(AND(Raw!AS92&gt;0,ISBLANK(Raw!BA92)=FALSE),"",1)))</f>
        <v/>
      </c>
      <c r="H92" s="19" t="str">
        <f>IF(A92=0,"",IF(COUNTA(Raw!BA92:BH92)=0,"",IF(AND(Raw!BA92=0,COUNTA(Raw!BB92:BH92)=0),"",IF(AND(Raw!BA92&gt;0,COUNTA(Raw!BB92:BH92)&gt;0),"",1))))</f>
        <v/>
      </c>
      <c r="I92" s="19" t="str">
        <f>IF(A92=0,"",IF(AND(ISBLANK(Raw!BI92),ISBLANK(Raw!BJ92)),"",IF(AND(Raw!BI92=1,ISBLANK(Raw!BJ92)=FALSE),"",IF(AND(Raw!BI92=2,ISBLANK(Raw!BJ92)),"",1))))</f>
        <v/>
      </c>
      <c r="J92" s="19" t="str">
        <f>IF(A92=0,"",IF(AND(ISBLANK(Raw!AT92),COUNTBLANK(Raw!BK92:BQ92)),"",IF(AND(Raw!AT92&gt;0,COUNTA(Raw!BK92:BQ92)&gt;0),"",IF(AND(Raw!AT92=0,COUNTA(Raw!BK92:BQ92)=0),"",1))))</f>
        <v/>
      </c>
      <c r="K92" s="19" t="str">
        <f>IF(A92=0,"",IF(AND(ISBLANK(Raw!AS92),COUNTA(Raw!BR92:BX92)=0),"",IF(AND(Raw!AS92&gt;0,COUNTA(Raw!BR92:BX92)&gt;0),"",IF(AND(Raw!AS92=0,COUNTA(Raw!BR92:BX92)=0),"",1))))</f>
        <v/>
      </c>
      <c r="L92" s="19" t="str">
        <f>IF(A92=0,"",IF(AND(COUNTA(Raw!BK92:BX92)=0,COUNTA(Raw!BY92:CH92)=0),"",IF(AND(COUNTIF(Raw!BK92:BX92,1)&gt;0,COUNTA(Raw!BY92:CH92)&gt;0),"",IF(AND(COUNTIF(Raw!BK92:BX92,1)=0,COUNTA(Raw!BY92:CH92)=0),"",1))))</f>
        <v/>
      </c>
      <c r="M92" s="19" t="str">
        <f>IF(A92=0,"",IF(AND(COUNTA(Raw!BK92:BX92)=0,COUNTA(Raw!CI92:CR92)),"",IF(AND(COUNTIF(Raw!BK92:BX92,3)&gt;0,COUNTA(Raw!CI92:CR92)&gt;0),"",IF(AND(COUNTIF(Raw!BK92:BX92,3)=0,COUNTA(Raw!CI92:CR92)=0),"",1))))</f>
        <v/>
      </c>
      <c r="N92" s="19" t="str">
        <f>IF(A92=0,"",IF(COUNTA(Raw!CS92:DF92)=0,"",IF(AND(COUNTIF(Raw!CS92:CV92,1)=1,COUNTA(Raw!CW92:DA92)&gt;0,COUNTA(Raw!DB92:DF92)=0),"",IF(AND(COUNTIF(Raw!CS92:CV92,2)=1,COUNTA(Raw!CW92:DA92)=0,COUNTA(Raw!DB92:DF92)&gt;0),"",IF(AND(COUNTA(Raw!CS92:CV92)&gt;0,COUNTA(Raw!CW92:DF92)=0),"",1)))))</f>
        <v/>
      </c>
      <c r="O92" s="19" t="str">
        <f>IF(A92=0,"",IF(COUNTA(Raw!DG92:DP92)=0,"",IF(AND(COUNTIF(Raw!BK92:BQ92,1)&gt;0,OR(COUNTIF(Raw!DG92:DP92,1)=1,COUNTIF(Raw!DG92:DP92,2)=1,COUNTIF(Raw!DG92:DP92,3)=1)),"",IF(AND(COUNTIF(Raw!BK92:BQ92,1)=0,AND(COUNTIF(Raw!DG92:DP92,1)=0,COUNTIF(Raw!DG92:DP92,2)=0,COUNTIF(Raw!DG92:DP92,3)=0)),"",1))))</f>
        <v/>
      </c>
      <c r="P92" s="19" t="str">
        <f>IF(A92=0,"",IF(COUNTA(Raw!DG92:DR92)=0,"",IF(AND(COUNTIF(Raw!DG92:DP92,4)=1,ISBLANK(Raw!DQ92)=FALSE,ISBLANK(Raw!DR92)),"",IF(AND(COUNTIF(Raw!DG92:DP92,7)=1,ISBLANK(Raw!DQ92),ISBLANK(Raw!DR92)=FALSE),"",IF(AND(COUNTA(Raw!DG92:DP92)&gt;0,COUNTIF(Raw!DG92:DP92,4)=0,COUNTIF(Raw!DG92:DP92,7)=0,COUNTA(Raw!DQ92:DR92)=0),"",1)))))</f>
        <v/>
      </c>
      <c r="Q92" s="19" t="str">
        <f>IF(A92=0,"",IF(AND(COUNTA(Raw!DS92:DU92)=0,COUNTA(Raw!BK92:BQ92)=0),"",IF(AND(COUNTIF(Raw!BK92:BQ92,1)&gt;0,COUNTA(Raw!DS92:DU92)&gt;0),"",IF(AND(COUNTIF(Raw!BK92:BQ92,1)=0,COUNTA(Raw!DS92:DU92)=0),"",1))))</f>
        <v/>
      </c>
      <c r="R92" s="19" t="str">
        <f>IF(A92=0,"",IF(AND(ISBLANK(Raw!AT92),ISBLANK(Raw!EJ92)),"",IF(AND(Raw!AT92&gt;0,ISBLANK(Raw!EJ92)=FALSE,Raw!EJ92&gt;=0,Raw!EJ92&lt;=7),"",IF(AND(Raw!AT92=0,ISBLANK(Raw!EJ92)),"",1))))</f>
        <v/>
      </c>
      <c r="S92" t="str">
        <f>IF(A92=0,"",IF(AND(ISBLANK(Raw!AS92),ISBLANK(Raw!EK92)),"",IF(AND(Raw!AS92&gt;0,ISBLANK(Raw!EK92)=FALSE),"",IF(AND(Raw!AS92=0,ISBLANK(Raw!EK92)),"",1))))</f>
        <v/>
      </c>
      <c r="T92" s="19" t="str">
        <f>IF(A92=0,"",IF(AND(ISBLANK(Raw!AT92),COUNTA(Raw!EL92:EQ92)=0),"",IF(AND(Raw!AT92&gt;0,COUNTA(Raw!EL92:EQ92)&gt;0),"",IF(AND(Raw!AT92=0,COUNTA(Raw!EL92:EQ92)=0),"",1))))</f>
        <v/>
      </c>
      <c r="U92" t="str">
        <f>IF(A92=0,"",IF(AND(ISBLANK(Raw!AT92),COUNTA(Raw!ER92:EU92)=0),"",IF(AND(Raw!AT92&gt;0,COUNTA(Raw!ER92:EU92)&gt;0),"",IF(AND(Raw!AT92=0,COUNTA(Raw!ER92:EU92)=0),"",1))))</f>
        <v/>
      </c>
      <c r="V92" t="str">
        <f>IF(A92=0,"",IF(AND(ISBLANK(Raw!AS92),COUNTA(Raw!EV92:FA92)=0),"",IF(AND(Raw!AS92&gt;0,COUNTA(Raw!EV92:FA92)&gt;0),"",IF(AND(Raw!AS92=0,COUNTA(Raw!EV92:FA92)=0),"",1))))</f>
        <v/>
      </c>
      <c r="W92" t="str">
        <f>IF(A92=0,"",IF(AND(ISBLANK(Raw!AS92),COUNTA(Raw!FB92:FE92)=0),"",IF(AND(Raw!AS92&gt;0,COUNTA(Raw!FB92:FE92)&gt;0),"",IF(AND(Raw!AS92=0,COUNTA(Raw!FB92:FE92)=0),"",1))))</f>
        <v/>
      </c>
      <c r="X92" t="str">
        <f>IF(A92=0,"",IF(AND(ISBLANK(Raw!AT92),COUNTA(Raw!FF92:FI92)=0),"",IF(AND(Raw!AT92&gt;0,COUNTA(Raw!FF92:FI92)&gt;0),"",IF(AND(Raw!AT92=0,COUNTA(Raw!FF92:FI92)=0),"",1))))</f>
        <v/>
      </c>
      <c r="Y92" t="str">
        <f>IF(A92=0,"",IF(AND(ISBLANK(Raw!AS92),COUNTA(Raw!FJ92:FM92)=0),"",IF(AND(Raw!AS92&gt;0,COUNTA(Raw!FJ92:FM92)&gt;0),"",IF(AND(Raw!AS92=0,COUNTA(Raw!FJ92:FM92)=0),"",1))))</f>
        <v/>
      </c>
      <c r="Z92" t="str">
        <f>IF(A92=0,"",IF(AND(COUNTA(Raw!FN92:FT92)=0,ISBLANK(Raw!FU92)),"",IF(AND(COUNTIF(Raw!FN92:FT92,1)&gt;0,ISBLANK(Raw!FU92)=FALSE),"",IF(AND(COUNTIF(Raw!FN92:FT92,1)=0,ISBLANK(Raw!FU92)),"",1))))</f>
        <v/>
      </c>
      <c r="AA92" s="19" t="str">
        <f>IF(A92=0,"",IF(AND(ISBLANK(Raw!BI92),COUNTA(Raw!FV92:GH92)=0),"",IF(AND(Raw!BI92&lt;&gt;1,COUNTIF(Raw!FV92:GH92,6)=0),"",IF(Raw!BI92=1,"",1))))</f>
        <v/>
      </c>
      <c r="AB92" t="str">
        <f>IF(A92=0,"",IF(AND(ISBLANK(Raw!GI92),COUNTA(Raw!GJ92:GQ92)=0),"",IF(AND(Raw!GI92=1,COUNTA(Raw!GJ92:GQ92)&gt;0),"",IF(AND(Raw!GI92=2,COUNTA(Raw!GJ92:GQ92)=0),"",1))))</f>
        <v/>
      </c>
      <c r="AC92" s="19" t="str">
        <f>IF(A92=0,"",IF(AND(COUNTA(Raw!GY92:HF92)=0,ISBLANK(Raw!HG92)),"",IF(AND(OR(COUNTIF(Raw!GY92:HE92,1)&gt;0,COUNTIF(Raw!GY92:HE92,2)&gt;0),ISBLANK(Raw!HG92)=FALSE),"",IF(AND(COUNTA(Raw!GY92:HF92)&gt;0,ISBLANK(Raw!HG92),COUNTIF(Raw!GY92:HE92,1)=0,COUNTIF(Raw!GY92:HE92,2)=0),"",1))))</f>
        <v/>
      </c>
      <c r="AD92" s="19" t="str">
        <f>IF(A92=0,"",IF(COUNTA(Raw!HU92:IB92)=0,"",IF(AND(Raw!AK92&lt;&gt;2,COUNTIF(Raw!HU92:IA92,2)=0,COUNTIF(Raw!HU92:IA92,3)=0),"",IF(Raw!AK92=2,"",1))))</f>
        <v/>
      </c>
      <c r="AE92" s="19" t="str">
        <f>IF(A92=0,"",IF(AND(Raw!AK92=2,ISBLANK(Raw!IC92)=FALSE),"",IF(AND(Raw!AK92&lt;&gt;2,ISBLANK(Raw!IC92)),"",1)))</f>
        <v/>
      </c>
      <c r="AF92" s="19" t="str">
        <f>IF(A92=0,"",IF(COUNTA(Raw!ID92:IF92)=0,"",IF(AND(MATCH(2023-Raw!ID92,Code!$A$3:$A$12,1)=Raw!IF92,2023-Raw!ID92=Raw!IE92),"",1)))</f>
        <v/>
      </c>
      <c r="AG92" s="19" t="str">
        <f>IF(A92=0,"",IF(COUNTA(Raw!IG92:II92)=0,"",IF(AND(Raw!IG92=4,ISBLANK(Raw!II92)=FALSE),"",IF(AND(Raw!IG92&lt;&gt;4,ISBLANK(Raw!II92)),"",1))))</f>
        <v/>
      </c>
      <c r="AH92" s="19" t="str">
        <f>IF(A92=0,"",IF(COUNTA(Raw!IJ92:IM92)=0,"",IF(AND(Raw!IJ92=1,ISBLANK(Raw!IK92)=FALSE),"",IF(AND(Raw!IJ92=2,COUNTA(Raw!IK92:IM92)&gt;0),"",1))))</f>
        <v/>
      </c>
      <c r="AI92" s="19" t="str">
        <f>IF(A92=0,"",IF(COUNTA(Raw!IK92:IM92)=0,"",IF(AND(Raw!IK92=1,ISBLANK(Raw!IL92)=FALSE),"",IF(AND(Raw!IK92=2,COUNTA(Raw!IL92:IM92)=0),"",1))))</f>
        <v/>
      </c>
      <c r="AJ92" s="19" t="str">
        <f>IF(A92=0,"",IF(COUNTA(Raw!JD92:JJ92)=0,"",IF(AND(Raw!JD92&gt;600,COUNTA(Raw!JE92:JI92)&gt;0),"",IF(AND(Raw!JD92&lt;=600,COUNTA(Raw!JE92:JJ92)=0),"",1))))</f>
        <v/>
      </c>
      <c r="AK92" s="19" t="str">
        <f>IF(A92=0,"",IF(COUNTA(Raw!JK92:KA92)=0,"",IF(AND(Raw!JK92=1,COUNTA(Raw!JM92:JV92)&gt;0),"",IF(AND(Raw!JK92=3,COUNTA(Raw!JM92:JV92)&gt;0,COUNTA(Raw!JW92:KA92)=0),"",IF(AND(ISBLANK(Raw!JK92)=FALSE,Raw!JK92&lt;&gt;1,Raw!JK92&lt;&gt;3,COUNTA(Raw!JM92:KA92)=0),"",1)))))</f>
        <v/>
      </c>
      <c r="AL92" s="19" t="str">
        <f>IF(A92=0,"",IF(COUNTA(Raw!JW92:KA92)=0,"",IF(AND(COUNTIF(Raw!JW92:JZ92,4)=0,COUNTA(Raw!JW92:JZ92)&gt;0,ISBLANK(Raw!KA92)=FALSE),"",IF(AND(COUNTIF(Raw!JW92:KA92,4)&gt;0,ISBLANK(Raw!KA92)),"",1))))</f>
        <v/>
      </c>
      <c r="AM92" s="19" t="str">
        <f>IF(A92=0,"",IF(COUNTA(Raw!KT92:KU92)=0,"",IF(AND(Raw!KT92=1,ISBLANK(Raw!KU92)=FALSE),"",IF(AND(Raw!KT92=2,ISBLANK(Raw!KU92)),"",1))))</f>
        <v/>
      </c>
      <c r="AN92" s="19" t="str">
        <f>IF(A92=0,"",IF(COUNTA(Raw!KX92:LF92)=0,"",IF(AND(COUNTIF(Raw!KX92:LB92,5)=1,COUNTA(Raw!KX92:LB92)=1,COUNTA(Raw!LC92:LF92)=0),"",IF(AND(COUNTIF(Raw!KX92:LB92,5)=0,COUNTA(Raw!KX92:LB92)&gt;0,COUNTA(Raw!LC92:LF92)&gt;0),"",1))))</f>
        <v/>
      </c>
      <c r="AO92" s="19" t="str">
        <f>IF(A92=0,"",IF(COUNTA(Raw!LM92:LU92)=0,"",IF(AND(Raw!LM92=1,ISBLANK(Raw!LN92)=FALSE,COUNTA(Raw!LO92:LU92)&gt;0),"",IF(AND(Raw!LM92=2,COUNTA(Raw!LN92:LU92)=0),"",1))))</f>
        <v/>
      </c>
      <c r="AP92" s="19" t="str">
        <f>IF(A92=0,"",IF(COUNTA(Raw!MY92:OG92)=0,"",IF(AND(Raw!MY92=2,COUNTA(Raw!MZ92:OG92)=0),"",IF(AND(Raw!MY92=1,COUNTA(Raw!MZ92:OG92)&gt;0),"",1))))</f>
        <v/>
      </c>
      <c r="AQ92" s="19" t="str">
        <f>IF(A92=0,"",IF(COUNTA(Raw!NC92:NW92)=0,"",IF(AND(COUNTIF(Raw!NC92:NG92,3)&gt;0,COUNTA(Raw!NH92:NQ92)&gt;0),"",IF(AND(COUNTA(Raw!NC92:NG92)&gt;0,COUNTIF(Raw!NC92:NG92,3)=0,COUNTA(Raw!NH92:NW92)=0),"",1))))</f>
        <v/>
      </c>
      <c r="AR92" s="19" t="str">
        <f>IF(A92=0,"",IF(COUNTA(Raw!NH92:NW92)=0,"",IF(AND(COUNTIF(Raw!NH92:NQ92,10)&gt;0,COUNTA(Raw!NR92:NW92)&gt;0),"",IF(AND(COUNTA(Raw!NH92:NQ92)&gt;0,COUNTIF(Raw!NH92:NQ92,10)=0,COUNTA(Raw!NR92:NY92)=0),"",1))))</f>
        <v/>
      </c>
      <c r="AS92" s="19" t="str">
        <f>IF(A92=0,"",IF(COUNTA(Raw!NY92:OG92)=0,"",IF(AND(Raw!NY92=1,COUNTA(Raw!NZ92:OG92)&gt;0),"",IF(AND(Raw!NY92=2,COUNTA(Raw!NZ92:OG92)=0),"",1))))</f>
        <v/>
      </c>
      <c r="AT92" s="19" t="str">
        <f>IF(A92=0,"",IF(COUNTA(Raw!OH92:OY92)=0,"",IF(AND(Raw!OH92=1,COUNTA(Raw!OI92:OY92)&gt;0),"",IF(AND(Raw!OH92=2,COUNTA(Raw!OI92:OY92)=0),"",1))))</f>
        <v/>
      </c>
      <c r="AU92" s="19" t="str">
        <f>IF(A92=0,"",IF(COUNTA(Raw!PR92:QB92)=0,"",
IF(AND(OR(AND(COUNTIF(Raw!PR92:QB92,1)=1,COUNTA(Raw!QI92:QY92)&gt;0),AND(COUNTIF(Raw!PR92:QB92,1)=0,COUNTA(Raw!QI92:QY92)=0)),OR(AND(COUNTIF(Raw!PR92:QB92,2)=1,COUNTA(Raw!QZ92:RP92)&gt;0),AND(COUNTIF(Raw!PR92:QB92,2)=0,COUNTA(Raw!QZ92:RP92)=0)),OR(AND(COUNTIF(Raw!PR92:QB92,3)=1,COUNTA(Raw!RQ92:SG92)&gt;0),AND(COUNTIF(Raw!PR92:QB92,3)=0,COUNTA(Raw!RQ92:SG92)=0)),OR(AND(COUNTIF(Raw!PR92:QB92,4)=1,COUNTA(Raw!SH92:ST92)&gt;0),AND(COUNTIF(Raw!PR92:QB92,4)=0,COUNTA(Raw!SH92:ST92)=0)),OR(AND(COUNTIF(Raw!PR92:QB92,5)=1,COUNTA(Raw!SU92:TG92)&gt;0),AND(COUNTIF(Raw!PR92:QB92,5)=0,COUNTA(Raw!SU92:TG92)=0)),OR(AND(COUNTIF(Raw!PR92:QB92,6)=1,COUNTA(Raw!TH92:TT92)&gt;0),AND(COUNTIF(Raw!PR92:QB92,6)=0,COUNTA(Raw!TH92:TT92)=0)),OR(AND(COUNTIF(Raw!PR92:QB92,7)=1,COUNTA(Raw!TU92:UI92)&gt;0),AND(COUNTIF(Raw!PR92:QB92,7)=0,COUNTA(Raw!TU92:UI92)=0)),OR(AND(COUNTIF(Raw!PR92:QB92,8)=1,COUNTA(Raw!UJ92:UV92)&gt;0),AND(COUNTIF(Raw!PR92:QB92,8)=0,COUNTA(Raw!UJ92:UV92)=0)),OR(AND(COUNTIF(Raw!PR92:QB92,9)=1,COUNTA(Raw!UW92:VG92)&gt;0),AND(COUNTIF(Raw!PR92:QB92,9)=0,COUNTA(Raw!UW92:VG92)=0)),OR(AND(COUNTIF(Raw!PR92:QB92,10)=1,COUNTA(Raw!VH92:VP92)&gt;0),AND(COUNTIF(Raw!PR92:QB92,10)=0,COUNTA(Raw!VH92:VP92)=0)),OR(AND(COUNTIF(Raw!PR92:QB92,11)=1,COUNTA(Raw!VQ92:WK92)&gt;0),AND(COUNTIF(Raw!PR92:QB92,11)=0,COUNTA(Raw!VQ92:WK92)=0))),"",1)))</f>
        <v/>
      </c>
      <c r="AV92" s="19" t="str">
        <f>IF(A92=0,"",IF(COUNTA(Raw!QI92:QY92)=0,"",IF(AND(OR(AND(Raw!QI92=4,COUNTIF(Raw!QR92:QY92,1)=0),Raw!QI92&lt;&gt;4),OR(AND(Raw!QJ92=4,COUNTIF(Raw!QR92:QY92,2)=0),Raw!QJ92&lt;&gt;4),OR(AND(Raw!QK92=4,COUNTIF(Raw!QR92:QY92,3)=0),Raw!QK92&lt;&gt;4),OR(AND(Raw!QL92=4,COUNTIF(Raw!QR92:QY92,4)=0),Raw!QL92&lt;&gt;4),OR(AND(Raw!QM92=4,COUNTIF(Raw!QR92:QY92,5)=0),Raw!QM92&lt;&gt;4),OR(AND(Raw!QN92=4,COUNTIF(Raw!QR92:QY92,6)=0),Raw!QN92&lt;&gt;4),OR(AND(Raw!QO92=4,COUNTIF(Raw!QR92:QY92,7)=0),Raw!QO92&lt;&gt;4),OR(AND(Raw!QP92=4,COUNTIF(Raw!QR92:QY92,8)=0),Raw!QP92&lt;&gt;4)),"",1)))</f>
        <v/>
      </c>
      <c r="AW92" t="str">
        <f>IF(A92=0,"",IF(COUNTA(Raw!QZ92:RP92)=0,"",IF(AND(OR(AND(Raw!QZ92=4,COUNTIF(Raw!RI92:RP92,1)=0),Raw!QZ92&lt;&gt;4),OR(AND(Raw!RA92=4,COUNTIF(Raw!RI92:RP92,2)=0),Raw!RA92&lt;&gt;4),OR(AND(Raw!RB92=4,COUNTIF(Raw!RI92:RP92,3)=0),Raw!RB92&lt;&gt;4),OR(AND(Raw!RC92=4,COUNTIF(Raw!RI92:RP92,4)=0),Raw!RC92&lt;&gt;4),OR(AND(Raw!RD92=4,COUNTIF(Raw!RI92:RP92,5)=0),Raw!RD92&lt;&gt;4),OR(AND(Raw!RE92=4,COUNTIF(Raw!RI92:RP92,6)=0),Raw!RE92&lt;&gt;4),OR(AND(Raw!RF92=4,COUNTIF(Raw!RI92:RP92,7)=0),Raw!RF92&lt;&gt;4),OR(AND(Raw!RG92=4,COUNTIF(Raw!RI92:RP92,8)=0),Raw!RG92&lt;&gt;4)),"",1)))</f>
        <v/>
      </c>
      <c r="AX92" t="str">
        <f>IF(A92=0,"",IF(COUNTA(Raw!RQ92:SG92)=0,"",IF(AND(OR(AND(Raw!RQ92=4,COUNTIF(Raw!RZ92:SG92,1)=0),Raw!RQ92&lt;&gt;4),OR(AND(Raw!RR92=4,COUNTIF(Raw!RZ92:SG92,2)=0),Raw!RR92&lt;&gt;4),OR(AND(Raw!RS92=4,COUNTIF(Raw!RZ92:SG92,3)=0),Raw!RS92&lt;&gt;4),OR(AND(Raw!RT92=4,COUNTIF(Raw!RZ92:SG92,4)=0),Raw!RT92&lt;&gt;4),OR(AND(Raw!RU92=4,COUNTIF(Raw!RZ92:SG92,5)=0),Raw!RU92&lt;&gt;4),OR(AND(Raw!RV92=4,COUNTIF(Raw!RZ92:SG92,6)=0),Raw!RV92&lt;&gt;4),OR(AND(Raw!RW92=4,COUNTIF(Raw!RZ92:SG92,7)=0),Raw!RW92&lt;&gt;4),OR(AND(Raw!RX92=4,COUNTIF(Raw!RZ92:SG92,8)=0),Raw!RX92&lt;&gt;4)),"",1)))</f>
        <v/>
      </c>
      <c r="AY92" t="str">
        <f>IF(A92=0,"",IF(COUNTA(Raw!SH92:ST92)=0,"",IF(AND(OR(AND(Raw!SH92=4,COUNTIF(Raw!SO92:ST92,1)=0),Raw!SH92&lt;&gt;4),OR(AND(Raw!SI92=4,COUNTIF(Raw!SO92:ST92,2)=0),Raw!SI92&lt;&gt;4),OR(AND(Raw!SJ92=4,COUNTIF(Raw!SO92:ST92,3)=0),Raw!SJ92&lt;&gt;4),OR(AND(Raw!SK92=4,COUNTIF(Raw!SO92:ST92,4)=0),Raw!SK92&lt;&gt;4),OR(AND(Raw!SL92=4,COUNTIF(Raw!SO92:ST92,5)=0),Raw!SL92&lt;&gt;4),OR(AND(Raw!SM92=4,COUNTIF(Raw!SO92:ST92,6)=0),Raw!SM92&lt;&gt;4)),"",1)))</f>
        <v/>
      </c>
      <c r="AZ92" t="str">
        <f>IF(A92=0,"",IF(COUNTA(Raw!SU92:TG92)=0,"",IF(AND(OR(AND(Raw!SU92=4,COUNTIF(Raw!TB92:TG92,1)=0),Raw!SU92&lt;&gt;4),OR(AND(Raw!SV92=4,COUNTIF(Raw!TB92:TG92,2)=0),Raw!SV92&lt;&gt;4),OR(AND(Raw!SW92=4,COUNTIF(Raw!TB92:TG92,3)=0),Raw!SW92&lt;&gt;4),OR(AND(Raw!SX92=4,COUNTIF(Raw!TB92:TG92,4)=0),Raw!SX92&lt;&gt;4),OR(AND(Raw!SY92=4,COUNTIF(Raw!TB92:TG92,5)=0),Raw!SY92&lt;&gt;4),OR(AND(Raw!SZ92=4,COUNTIF(Raw!TB92:TG92,6)=0),Raw!SZ92&lt;&gt;4)),"",1)))</f>
        <v/>
      </c>
      <c r="BA92" t="str">
        <f>IF(A92=0,"",IF(COUNTA(Raw!TH92:TT92)=0,"",IF(AND(OR(AND(Raw!TH92=4,COUNTIF(Raw!TO92:TT92,1)=0),Raw!TH92&lt;&gt;4),OR(AND(Raw!TI92=4,COUNTIF(Raw!TO92:TT92,2)=0),Raw!TI92&lt;&gt;4),OR(AND(Raw!TJ92=4,COUNTIF(Raw!TO92:TT92,3)=0),Raw!TJ92&lt;&gt;4),OR(AND(Raw!TK92=4,COUNTIF(Raw!TO92:TT92,4)=0),Raw!TK92&lt;&gt;4),OR(AND(Raw!TL92=4,COUNTIF(Raw!TO92:TT92,5)=0),Raw!TL92&lt;&gt;4),OR(AND(Raw!TM92=4,COUNTIF(Raw!TO92:TT92,6)=0),Raw!TM92&lt;&gt;4)),"",1)))</f>
        <v/>
      </c>
      <c r="BB92" t="str">
        <f>IF(A92=0,"",IF(COUNTA(Raw!TU92:UI92)=0,"",IF(AND(OR(AND(Raw!TU92=4,COUNTIF(Raw!UC92:UI92,1)=0),Raw!TU92&lt;&gt;4),OR(AND(Raw!TV92=4,COUNTIF(Raw!UC92:UI92,2)=0),Raw!TV92&lt;&gt;4),OR(AND(Raw!TW92=4,COUNTIF(Raw!UC92:UI92,3)=0),Raw!TW92&lt;&gt;4),OR(AND(Raw!TX92=4,COUNTIF(Raw!UC92:UI92,4)=0),Raw!TX92&lt;&gt;4),OR(AND(Raw!TY92=4,COUNTIF(Raw!UC92:UI92,5)=0),Raw!TY92&lt;&gt;4),OR(AND(Raw!TZ92=4,COUNTIF(Raw!UC92:UI92,6)=0),Raw!TZ92&lt;&gt;4),OR(AND(Raw!UA92=4,COUNTIF(Raw!UC92:UI92,7)=0),Raw!UA92&lt;&gt;4)),"",1)))</f>
        <v/>
      </c>
      <c r="BC92" t="str">
        <f>IF(A92=0,"",IF(COUNTA(Raw!UJ92:UV92)=0,"",IF(AND(OR(AND(Raw!UJ92=4,COUNTIF(Raw!UQ92:UV92,1)=0),Raw!UJ92&lt;&gt;4),OR(AND(Raw!UK92=4,COUNTIF(Raw!UQ92:UV92,2)=0),Raw!UK92&lt;&gt;4),OR(AND(Raw!UL92=4,COUNTIF(Raw!UQ92:UV92,3)=0),Raw!UL92&lt;&gt;4),OR(AND(Raw!UM92=4,COUNTIF(Raw!UQ92:UV92,4)=0),Raw!UM92&lt;&gt;4),OR(AND(Raw!UN92=4,COUNTIF(Raw!UQ92:UV92,5)=0),Raw!UN92&lt;&gt;4),OR(AND(Raw!UO92=4,COUNTIF(Raw!UQ92:UV92,6)=0),Raw!UO92&lt;&gt;4)),"",1)))</f>
        <v/>
      </c>
      <c r="BD92" t="str">
        <f>IF(A92=0,"",IF(COUNTA(Raw!UW92:VG92)=0,"",IF(AND(OR(AND(Raw!UW92=4,COUNTIF(Raw!VC92:VG92,1)=0),Raw!UW92&lt;&gt;4),OR(AND(Raw!UX92=4,COUNTIF(Raw!VC92:VG92,2)=0),Raw!UX92&lt;&gt;4),OR(AND(Raw!UY92=4,COUNTIF(Raw!VC92:VG92,3)=0),Raw!UY92&lt;&gt;4),OR(AND(Raw!UZ92=4,COUNTIF(Raw!VC92:VG92,4)=0),Raw!UZ92&lt;&gt;4),OR(AND(Raw!VA92=4,COUNTIF(Raw!VC92:VG92,5)=0),Raw!VA92&lt;&gt;4)),"",1)))</f>
        <v/>
      </c>
      <c r="BE92" t="str">
        <f>IF(A92=0,"",IF(COUNTA(Raw!VH92:VP92)=0,"",
IF(AND(
OR(AND(Raw!VH92=4,COUNTIF(Raw!VM92:VP92,1)=0),Raw!VH92&lt;&gt;4),
OR(AND(Raw!VI92=4,COUNTIF(Raw!VM92:VP92,2)=0),Raw!VI92&lt;&gt;4),
OR(AND(Raw!VJ92=4,COUNTIF(Raw!VM92:VP92,3)=0),Raw!VJ92&lt;&gt;4),
OR(AND(Raw!VK92=4,COUNTIF(Raw!VM92:VP92,4)=0),Raw!VK92&lt;&gt;4)
),"",1)))</f>
        <v/>
      </c>
      <c r="BF92" t="str">
        <f>IF(A92=0,"",IF(COUNTA(Raw!VQ92:WK92)=0,"",
IF(AND(
OR(AND(Raw!VQ92=4,COUNTIF(Raw!WB92:WK92,1)=0),Raw!VQ92&lt;&gt;4),
OR(AND(Raw!VR92=4,COUNTIF(Raw!WB92:WK92,2)=0),Raw!VR92&lt;&gt;4),
OR(AND(Raw!VS92=4,COUNTIF(Raw!WB92:WK92,3)=0),Raw!VS92&lt;&gt;4),
OR(AND(Raw!VT92=4,COUNTIF(Raw!WB92:WK92,4)=0),Raw!VT92&lt;&gt;4),
OR(AND(Raw!VU92=4,COUNTIF(Raw!WB92:WK92,5)=0),Raw!VU92&lt;&gt;4),
OR(AND(Raw!VV92=4,COUNTIF(Raw!WB92:WK92,6)=0),Raw!VV92&lt;&gt;4),
OR(AND(Raw!VW92=4,COUNTIF(Raw!WB92:WK92,7)=0),Raw!VW92&lt;&gt;4),
OR(AND(Raw!VX92=4,COUNTIF(Raw!WB92:WK92,8)=0),Raw!VX92&lt;&gt;4),
OR(AND(Raw!VY92=4,COUNTIF(Raw!WB92:WK92,9)=0),Raw!VX92&lt;&gt;4),
OR(AND(Raw!VZ92=4,COUNTIF(Raw!WB92:WK92,10)=0),Raw!VZ92&lt;&gt;4)
),"",1)))</f>
        <v/>
      </c>
      <c r="BG92" t="str">
        <f>IF(A92=0,"",IF(COUNTA(Raw!WL92:XB92)=0,"",
IF(AND(
OR(AND(Raw!WL92=4,COUNTIF(Raw!WU92:XB92,1)=0),Raw!WL92&lt;&gt;4),
OR(AND(Raw!WM92=4,COUNTIF(Raw!WU92:XB92,2)=0),Raw!WM92&lt;&gt;4),
OR(AND(Raw!WN92=4,COUNTIF(Raw!WU92:XB92,3)=0),Raw!WN92&lt;&gt;4),
OR(AND(Raw!WO92=4,COUNTIF(Raw!WU92:XB92,4)=0),Raw!WO92&lt;&gt;4),
OR(AND(Raw!WP92=4,COUNTIF(Raw!WU92:XB92,5)=0),Raw!WP92&lt;&gt;4),
OR(AND(Raw!WQ92=4,COUNTIF(Raw!WU92:XB92,6)=0),Raw!WQ92&lt;&gt;4),
OR(AND(Raw!WR92=4,COUNTIF(Raw!WU92:XB92,7)=0),Raw!WR92&lt;&gt;4),
OR(AND(Raw!WS92=4,COUNTIF(Raw!WU92:XB92,8)=0),Raw!WS92&lt;&gt;4)
),"",1)))</f>
        <v/>
      </c>
      <c r="BH92" t="str">
        <f>IF(A92=0,"",IF(COUNTA(Raw!XC92:XK92)=0,"",
IF(AND(
OR(AND(Raw!XC92=4,COUNTIF(Raw!XH92:XK92,1)=0),Raw!XC92&lt;&gt;4),
OR(AND(Raw!XD92=4,COUNTIF(Raw!XH92:XK92,2)=0),Raw!XD92&lt;&gt;4),
OR(AND(Raw!XE92=4,COUNTIF(Raw!XH92:XK92,3)=0),Raw!XE92&lt;&gt;4),
OR(AND(Raw!XF92=4,COUNTIF(Raw!XH92:XK92,4)=0),Raw!XF92&lt;&gt;4)
),"",1)))</f>
        <v/>
      </c>
      <c r="BI92" t="str">
        <f>IF(A92=0,"",IF(COUNTA(Raw!XL92:XT92)=0,"",
IF(AND(
OR(AND(Raw!XL92=4,COUNTIF(Raw!XQ92:XT92,1)=0),Raw!XL92&lt;&gt;4),
OR(AND(Raw!XM92=4,COUNTIF(Raw!XQ92:XT92,2)=0),Raw!XM92&lt;&gt;4),
OR(AND(Raw!XN92=4,COUNTIF(Raw!XQ92:XT92,3)=0),Raw!XN92&lt;&gt;4),
OR(AND(Raw!XO92=4,COUNTIF(Raw!XQ92:XT92,4)=0),Raw!XO92&lt;&gt;4)
),"",1)))</f>
        <v/>
      </c>
      <c r="BJ92" t="str">
        <f>IF(A92=0,"",IF(COUNTA(Raw!XU92:YI92)=0,"",
IF(AND(
OR(AND(Raw!XU92=4,COUNTIF(Raw!YC92:YI92,1)=0),Raw!XU92&lt;&gt;4),
OR(AND(Raw!XV92=4,COUNTIF(Raw!YC92:YI92,2)=0),Raw!XV92&lt;&gt;4),
OR(AND(Raw!XW92=4,COUNTIF(Raw!YC92:YI92,3)=0),Raw!XW92&lt;&gt;4),
OR(AND(Raw!XX92=4,COUNTIF(Raw!YC92:YI92,4)=0),Raw!XX92&lt;&gt;4),
OR(AND(Raw!XY92=4,COUNTIF(Raw!YC92:YI92,5)=0),Raw!XY92&lt;&gt;4),
OR(AND(Raw!XZ92=4,COUNTIF(Raw!YC92:YI92,6)=0),Raw!XZ92&lt;&gt;4),
OR(AND(Raw!YA92=4,COUNTIF(Raw!YC92:YI92,7)=0),Raw!YA92&lt;&gt;4)
),"",1)))</f>
        <v/>
      </c>
      <c r="BK92" t="str">
        <f>IF(A92=0,"",IF(COUNTA(Raw!YJ92:YR92)=0,"",
IF(AND(
OR(AND(Raw!YJ92=4,COUNTIF(Raw!YO92:YR92,1)=0),Raw!YJ92&lt;&gt;4),
OR(AND(Raw!YK92=4,COUNTIF(Raw!YO92:YR92,2)=0),Raw!YK92&lt;&gt;4),
OR(AND(Raw!YL92=4,COUNTIF(Raw!YO92:YR92,3)=0),Raw!YL92&lt;&gt;4),
OR(AND(Raw!YM92=4,COUNTIF(Raw!YO92:YR92,4)=0),Raw!YM92&lt;&gt;4)
),"",1)))</f>
        <v/>
      </c>
      <c r="BL92" t="str">
        <f>IF(A92=0,"",IF(COUNTA(Raw!YS92:YU92)=0,"",IF(AND(Raw!YS92=4,ISBLANK(Raw!YU92)),"",IF(AND(Raw!YS92&lt;&gt;4,ISBLANK(Raw!YU92)=FALSE),"",1))))</f>
        <v/>
      </c>
    </row>
    <row r="93" spans="1:64">
      <c r="A93" s="20">
        <f>Raw!A93</f>
        <v>0</v>
      </c>
      <c r="B93" s="19" t="str">
        <f>IF(A93=0,"",IF(AND(Raw!AC93=1,COUNTA(Raw!AR93:IC93)&gt;0,COUNTA(Raw!ID93:YU93)=0),"",IF(AND(Raw!AC93=2,COUNTA(Raw!AR93:IC93)=0,COUNTA(Raw!ID93:MV93)&gt;0,COUNTA(Raw!MW93:YU93)=0),"",IF(AND(Raw!AC93=3,COUNTA(Raw!AP93:MV93)=0,COUNTA(Raw!MW93:YU93)&gt;0),"",1))))</f>
        <v/>
      </c>
      <c r="C93" s="19" t="str">
        <f>IF(A93=0,"",IF(AND(Raw!AK93=1,ISBLANK(Raw!AM93)=FALSE,ISBLANK(Raw!AO93)),"",IF(AND(Raw!AK93=2,ISBLANK(Raw!AM93),ISBLANK(Raw!AO93)=FALSE),"",1)))</f>
        <v/>
      </c>
      <c r="D93" s="19" t="str">
        <f>IF(A93=0,"",IF(COUNTA(Raw!AS93:AZ93)=0,"",IF(AND(Raw!AS93+Raw!AT93=100,Raw!AU93+Raw!AV93=100,Raw!AW93+Raw!AX93=100,Raw!AY93+Raw!AZ93=100),"",1)))</f>
        <v/>
      </c>
      <c r="E93" s="19" t="str">
        <f>IF(A93=0,"",IF(ISBLANK(Raw!AQ93),"",IF(Raw!AQ93=1,"",1)))</f>
        <v/>
      </c>
      <c r="F93" s="19" t="str">
        <f>IF(A93=0,"",IF(ISBLANK(Raw!AR93),"",IF(AND(Raw!AR93&gt;=0,Raw!AR93&lt;=100),"",1)))</f>
        <v/>
      </c>
      <c r="G93" s="19" t="str">
        <f>IF(A93=0,"",IF(AND(ISBLANK(Raw!BA93),ISBLANK(Raw!AS93)),"",IF(AND(Raw!AS93&gt;0,ISBLANK(Raw!BA93)=FALSE),"",1)))</f>
        <v/>
      </c>
      <c r="H93" s="19" t="str">
        <f>IF(A93=0,"",IF(COUNTA(Raw!BA93:BH93)=0,"",IF(AND(Raw!BA93=0,COUNTA(Raw!BB93:BH93)=0),"",IF(AND(Raw!BA93&gt;0,COUNTA(Raw!BB93:BH93)&gt;0),"",1))))</f>
        <v/>
      </c>
      <c r="I93" s="19" t="str">
        <f>IF(A93=0,"",IF(AND(ISBLANK(Raw!BI93),ISBLANK(Raw!BJ93)),"",IF(AND(Raw!BI93=1,ISBLANK(Raw!BJ93)=FALSE),"",IF(AND(Raw!BI93=2,ISBLANK(Raw!BJ93)),"",1))))</f>
        <v/>
      </c>
      <c r="J93" s="19" t="str">
        <f>IF(A93=0,"",IF(AND(ISBLANK(Raw!AT93),COUNTBLANK(Raw!BK93:BQ93)),"",IF(AND(Raw!AT93&gt;0,COUNTA(Raw!BK93:BQ93)&gt;0),"",IF(AND(Raw!AT93=0,COUNTA(Raw!BK93:BQ93)=0),"",1))))</f>
        <v/>
      </c>
      <c r="K93" s="19" t="str">
        <f>IF(A93=0,"",IF(AND(ISBLANK(Raw!AS93),COUNTA(Raw!BR93:BX93)=0),"",IF(AND(Raw!AS93&gt;0,COUNTA(Raw!BR93:BX93)&gt;0),"",IF(AND(Raw!AS93=0,COUNTA(Raw!BR93:BX93)=0),"",1))))</f>
        <v/>
      </c>
      <c r="L93" s="19" t="str">
        <f>IF(A93=0,"",IF(AND(COUNTA(Raw!BK93:BX93)=0,COUNTA(Raw!BY93:CH93)=0),"",IF(AND(COUNTIF(Raw!BK93:BX93,1)&gt;0,COUNTA(Raw!BY93:CH93)&gt;0),"",IF(AND(COUNTIF(Raw!BK93:BX93,1)=0,COUNTA(Raw!BY93:CH93)=0),"",1))))</f>
        <v/>
      </c>
      <c r="M93" s="19" t="str">
        <f>IF(A93=0,"",IF(AND(COUNTA(Raw!BK93:BX93)=0,COUNTA(Raw!CI93:CR93)),"",IF(AND(COUNTIF(Raw!BK93:BX93,3)&gt;0,COUNTA(Raw!CI93:CR93)&gt;0),"",IF(AND(COUNTIF(Raw!BK93:BX93,3)=0,COUNTA(Raw!CI93:CR93)=0),"",1))))</f>
        <v/>
      </c>
      <c r="N93" s="19" t="str">
        <f>IF(A93=0,"",IF(COUNTA(Raw!CS93:DF93)=0,"",IF(AND(COUNTIF(Raw!CS93:CV93,1)=1,COUNTA(Raw!CW93:DA93)&gt;0,COUNTA(Raw!DB93:DF93)=0),"",IF(AND(COUNTIF(Raw!CS93:CV93,2)=1,COUNTA(Raw!CW93:DA93)=0,COUNTA(Raw!DB93:DF93)&gt;0),"",IF(AND(COUNTA(Raw!CS93:CV93)&gt;0,COUNTA(Raw!CW93:DF93)=0),"",1)))))</f>
        <v/>
      </c>
      <c r="O93" s="19" t="str">
        <f>IF(A93=0,"",IF(COUNTA(Raw!DG93:DP93)=0,"",IF(AND(COUNTIF(Raw!BK93:BQ93,1)&gt;0,OR(COUNTIF(Raw!DG93:DP93,1)=1,COUNTIF(Raw!DG93:DP93,2)=1,COUNTIF(Raw!DG93:DP93,3)=1)),"",IF(AND(COUNTIF(Raw!BK93:BQ93,1)=0,AND(COUNTIF(Raw!DG93:DP93,1)=0,COUNTIF(Raw!DG93:DP93,2)=0,COUNTIF(Raw!DG93:DP93,3)=0)),"",1))))</f>
        <v/>
      </c>
      <c r="P93" s="19" t="str">
        <f>IF(A93=0,"",IF(COUNTA(Raw!DG93:DR93)=0,"",IF(AND(COUNTIF(Raw!DG93:DP93,4)=1,ISBLANK(Raw!DQ93)=FALSE,ISBLANK(Raw!DR93)),"",IF(AND(COUNTIF(Raw!DG93:DP93,7)=1,ISBLANK(Raw!DQ93),ISBLANK(Raw!DR93)=FALSE),"",IF(AND(COUNTA(Raw!DG93:DP93)&gt;0,COUNTIF(Raw!DG93:DP93,4)=0,COUNTIF(Raw!DG93:DP93,7)=0,COUNTA(Raw!DQ93:DR93)=0),"",1)))))</f>
        <v/>
      </c>
      <c r="Q93" s="19" t="str">
        <f>IF(A93=0,"",IF(AND(COUNTA(Raw!DS93:DU93)=0,COUNTA(Raw!BK93:BQ93)=0),"",IF(AND(COUNTIF(Raw!BK93:BQ93,1)&gt;0,COUNTA(Raw!DS93:DU93)&gt;0),"",IF(AND(COUNTIF(Raw!BK93:BQ93,1)=0,COUNTA(Raw!DS93:DU93)=0),"",1))))</f>
        <v/>
      </c>
      <c r="R93" s="19" t="str">
        <f>IF(A93=0,"",IF(AND(ISBLANK(Raw!AT93),ISBLANK(Raw!EJ93)),"",IF(AND(Raw!AT93&gt;0,ISBLANK(Raw!EJ93)=FALSE,Raw!EJ93&gt;=0,Raw!EJ93&lt;=7),"",IF(AND(Raw!AT93=0,ISBLANK(Raw!EJ93)),"",1))))</f>
        <v/>
      </c>
      <c r="S93" t="str">
        <f>IF(A93=0,"",IF(AND(ISBLANK(Raw!AS93),ISBLANK(Raw!EK93)),"",IF(AND(Raw!AS93&gt;0,ISBLANK(Raw!EK93)=FALSE),"",IF(AND(Raw!AS93=0,ISBLANK(Raw!EK93)),"",1))))</f>
        <v/>
      </c>
      <c r="T93" s="19" t="str">
        <f>IF(A93=0,"",IF(AND(ISBLANK(Raw!AT93),COUNTA(Raw!EL93:EQ93)=0),"",IF(AND(Raw!AT93&gt;0,COUNTA(Raw!EL93:EQ93)&gt;0),"",IF(AND(Raw!AT93=0,COUNTA(Raw!EL93:EQ93)=0),"",1))))</f>
        <v/>
      </c>
      <c r="U93" t="str">
        <f>IF(A93=0,"",IF(AND(ISBLANK(Raw!AT93),COUNTA(Raw!ER93:EU93)=0),"",IF(AND(Raw!AT93&gt;0,COUNTA(Raw!ER93:EU93)&gt;0),"",IF(AND(Raw!AT93=0,COUNTA(Raw!ER93:EU93)=0),"",1))))</f>
        <v/>
      </c>
      <c r="V93" t="str">
        <f>IF(A93=0,"",IF(AND(ISBLANK(Raw!AS93),COUNTA(Raw!EV93:FA93)=0),"",IF(AND(Raw!AS93&gt;0,COUNTA(Raw!EV93:FA93)&gt;0),"",IF(AND(Raw!AS93=0,COUNTA(Raw!EV93:FA93)=0),"",1))))</f>
        <v/>
      </c>
      <c r="W93" t="str">
        <f>IF(A93=0,"",IF(AND(ISBLANK(Raw!AS93),COUNTA(Raw!FB93:FE93)=0),"",IF(AND(Raw!AS93&gt;0,COUNTA(Raw!FB93:FE93)&gt;0),"",IF(AND(Raw!AS93=0,COUNTA(Raw!FB93:FE93)=0),"",1))))</f>
        <v/>
      </c>
      <c r="X93" t="str">
        <f>IF(A93=0,"",IF(AND(ISBLANK(Raw!AT93),COUNTA(Raw!FF93:FI93)=0),"",IF(AND(Raw!AT93&gt;0,COUNTA(Raw!FF93:FI93)&gt;0),"",IF(AND(Raw!AT93=0,COUNTA(Raw!FF93:FI93)=0),"",1))))</f>
        <v/>
      </c>
      <c r="Y93" t="str">
        <f>IF(A93=0,"",IF(AND(ISBLANK(Raw!AS93),COUNTA(Raw!FJ93:FM93)=0),"",IF(AND(Raw!AS93&gt;0,COUNTA(Raw!FJ93:FM93)&gt;0),"",IF(AND(Raw!AS93=0,COUNTA(Raw!FJ93:FM93)=0),"",1))))</f>
        <v/>
      </c>
      <c r="Z93" t="str">
        <f>IF(A93=0,"",IF(AND(COUNTA(Raw!FN93:FT93)=0,ISBLANK(Raw!FU93)),"",IF(AND(COUNTIF(Raw!FN93:FT93,1)&gt;0,ISBLANK(Raw!FU93)=FALSE),"",IF(AND(COUNTIF(Raw!FN93:FT93,1)=0,ISBLANK(Raw!FU93)),"",1))))</f>
        <v/>
      </c>
      <c r="AA93" s="19" t="str">
        <f>IF(A93=0,"",IF(AND(ISBLANK(Raw!BI93),COUNTA(Raw!FV93:GH93)=0),"",IF(AND(Raw!BI93&lt;&gt;1,COUNTIF(Raw!FV93:GH93,6)=0),"",IF(Raw!BI93=1,"",1))))</f>
        <v/>
      </c>
      <c r="AB93" t="str">
        <f>IF(A93=0,"",IF(AND(ISBLANK(Raw!GI93),COUNTA(Raw!GJ93:GQ93)=0),"",IF(AND(Raw!GI93=1,COUNTA(Raw!GJ93:GQ93)&gt;0),"",IF(AND(Raw!GI93=2,COUNTA(Raw!GJ93:GQ93)=0),"",1))))</f>
        <v/>
      </c>
      <c r="AC93" s="19" t="str">
        <f>IF(A93=0,"",IF(AND(COUNTA(Raw!GY93:HF93)=0,ISBLANK(Raw!HG93)),"",IF(AND(OR(COUNTIF(Raw!GY93:HE93,1)&gt;0,COUNTIF(Raw!GY93:HE93,2)&gt;0),ISBLANK(Raw!HG93)=FALSE),"",IF(AND(COUNTA(Raw!GY93:HF93)&gt;0,ISBLANK(Raw!HG93),COUNTIF(Raw!GY93:HE93,1)=0,COUNTIF(Raw!GY93:HE93,2)=0),"",1))))</f>
        <v/>
      </c>
      <c r="AD93" s="19" t="str">
        <f>IF(A93=0,"",IF(COUNTA(Raw!HU93:IB93)=0,"",IF(AND(Raw!AK93&lt;&gt;2,COUNTIF(Raw!HU93:IA93,2)=0,COUNTIF(Raw!HU93:IA93,3)=0),"",IF(Raw!AK93=2,"",1))))</f>
        <v/>
      </c>
      <c r="AE93" s="19" t="str">
        <f>IF(A93=0,"",IF(AND(Raw!AK93=2,ISBLANK(Raw!IC93)=FALSE),"",IF(AND(Raw!AK93&lt;&gt;2,ISBLANK(Raw!IC93)),"",1)))</f>
        <v/>
      </c>
      <c r="AF93" s="19" t="str">
        <f>IF(A93=0,"",IF(COUNTA(Raw!ID93:IF93)=0,"",IF(AND(MATCH(2023-Raw!ID93,Code!$A$3:$A$12,1)=Raw!IF93,2023-Raw!ID93=Raw!IE93),"",1)))</f>
        <v/>
      </c>
      <c r="AG93" s="19" t="str">
        <f>IF(A93=0,"",IF(COUNTA(Raw!IG93:II93)=0,"",IF(AND(Raw!IG93=4,ISBLANK(Raw!II93)=FALSE),"",IF(AND(Raw!IG93&lt;&gt;4,ISBLANK(Raw!II93)),"",1))))</f>
        <v/>
      </c>
      <c r="AH93" s="19" t="str">
        <f>IF(A93=0,"",IF(COUNTA(Raw!IJ93:IM93)=0,"",IF(AND(Raw!IJ93=1,ISBLANK(Raw!IK93)=FALSE),"",IF(AND(Raw!IJ93=2,COUNTA(Raw!IK93:IM93)&gt;0),"",1))))</f>
        <v/>
      </c>
      <c r="AI93" s="19" t="str">
        <f>IF(A93=0,"",IF(COUNTA(Raw!IK93:IM93)=0,"",IF(AND(Raw!IK93=1,ISBLANK(Raw!IL93)=FALSE),"",IF(AND(Raw!IK93=2,COUNTA(Raw!IL93:IM93)=0),"",1))))</f>
        <v/>
      </c>
      <c r="AJ93" s="19" t="str">
        <f>IF(A93=0,"",IF(COUNTA(Raw!JD93:JJ93)=0,"",IF(AND(Raw!JD93&gt;600,COUNTA(Raw!JE93:JI93)&gt;0),"",IF(AND(Raw!JD93&lt;=600,COUNTA(Raw!JE93:JJ93)=0),"",1))))</f>
        <v/>
      </c>
      <c r="AK93" s="19" t="str">
        <f>IF(A93=0,"",IF(COUNTA(Raw!JK93:KA93)=0,"",IF(AND(Raw!JK93=1,COUNTA(Raw!JM93:JV93)&gt;0),"",IF(AND(Raw!JK93=3,COUNTA(Raw!JM93:JV93)&gt;0,COUNTA(Raw!JW93:KA93)=0),"",IF(AND(ISBLANK(Raw!JK93)=FALSE,Raw!JK93&lt;&gt;1,Raw!JK93&lt;&gt;3,COUNTA(Raw!JM93:KA93)=0),"",1)))))</f>
        <v/>
      </c>
      <c r="AL93" s="19" t="str">
        <f>IF(A93=0,"",IF(COUNTA(Raw!JW93:KA93)=0,"",IF(AND(COUNTIF(Raw!JW93:JZ93,4)=0,COUNTA(Raw!JW93:JZ93)&gt;0,ISBLANK(Raw!KA93)=FALSE),"",IF(AND(COUNTIF(Raw!JW93:KA93,4)&gt;0,ISBLANK(Raw!KA93)),"",1))))</f>
        <v/>
      </c>
      <c r="AM93" s="19" t="str">
        <f>IF(A93=0,"",IF(COUNTA(Raw!KT93:KU93)=0,"",IF(AND(Raw!KT93=1,ISBLANK(Raw!KU93)=FALSE),"",IF(AND(Raw!KT93=2,ISBLANK(Raw!KU93)),"",1))))</f>
        <v/>
      </c>
      <c r="AN93" s="19" t="str">
        <f>IF(A93=0,"",IF(COUNTA(Raw!KX93:LF93)=0,"",IF(AND(COUNTIF(Raw!KX93:LB93,5)=1,COUNTA(Raw!KX93:LB93)=1,COUNTA(Raw!LC93:LF93)=0),"",IF(AND(COUNTIF(Raw!KX93:LB93,5)=0,COUNTA(Raw!KX93:LB93)&gt;0,COUNTA(Raw!LC93:LF93)&gt;0),"",1))))</f>
        <v/>
      </c>
      <c r="AO93" s="19" t="str">
        <f>IF(A93=0,"",IF(COUNTA(Raw!LM93:LU93)=0,"",IF(AND(Raw!LM93=1,ISBLANK(Raw!LN93)=FALSE,COUNTA(Raw!LO93:LU93)&gt;0),"",IF(AND(Raw!LM93=2,COUNTA(Raw!LN93:LU93)=0),"",1))))</f>
        <v/>
      </c>
      <c r="AP93" s="19" t="str">
        <f>IF(A93=0,"",IF(COUNTA(Raw!MY93:OG93)=0,"",IF(AND(Raw!MY93=2,COUNTA(Raw!MZ93:OG93)=0),"",IF(AND(Raw!MY93=1,COUNTA(Raw!MZ93:OG93)&gt;0),"",1))))</f>
        <v/>
      </c>
      <c r="AQ93" s="19" t="str">
        <f>IF(A93=0,"",IF(COUNTA(Raw!NC93:NW93)=0,"",IF(AND(COUNTIF(Raw!NC93:NG93,3)&gt;0,COUNTA(Raw!NH93:NQ93)&gt;0),"",IF(AND(COUNTA(Raw!NC93:NG93)&gt;0,COUNTIF(Raw!NC93:NG93,3)=0,COUNTA(Raw!NH93:NW93)=0),"",1))))</f>
        <v/>
      </c>
      <c r="AR93" s="19" t="str">
        <f>IF(A93=0,"",IF(COUNTA(Raw!NH93:NW93)=0,"",IF(AND(COUNTIF(Raw!NH93:NQ93,10)&gt;0,COUNTA(Raw!NR93:NW93)&gt;0),"",IF(AND(COUNTA(Raw!NH93:NQ93)&gt;0,COUNTIF(Raw!NH93:NQ93,10)=0,COUNTA(Raw!NR93:NY93)=0),"",1))))</f>
        <v/>
      </c>
      <c r="AS93" s="19" t="str">
        <f>IF(A93=0,"",IF(COUNTA(Raw!NY93:OG93)=0,"",IF(AND(Raw!NY93=1,COUNTA(Raw!NZ93:OG93)&gt;0),"",IF(AND(Raw!NY93=2,COUNTA(Raw!NZ93:OG93)=0),"",1))))</f>
        <v/>
      </c>
      <c r="AT93" s="19" t="str">
        <f>IF(A93=0,"",IF(COUNTA(Raw!OH93:OY93)=0,"",IF(AND(Raw!OH93=1,COUNTA(Raw!OI93:OY93)&gt;0),"",IF(AND(Raw!OH93=2,COUNTA(Raw!OI93:OY93)=0),"",1))))</f>
        <v/>
      </c>
      <c r="AU93" s="19" t="str">
        <f>IF(A93=0,"",IF(COUNTA(Raw!PR93:QB93)=0,"",
IF(AND(OR(AND(COUNTIF(Raw!PR93:QB93,1)=1,COUNTA(Raw!QI93:QY93)&gt;0),AND(COUNTIF(Raw!PR93:QB93,1)=0,COUNTA(Raw!QI93:QY93)=0)),OR(AND(COUNTIF(Raw!PR93:QB93,2)=1,COUNTA(Raw!QZ93:RP93)&gt;0),AND(COUNTIF(Raw!PR93:QB93,2)=0,COUNTA(Raw!QZ93:RP93)=0)),OR(AND(COUNTIF(Raw!PR93:QB93,3)=1,COUNTA(Raw!RQ93:SG93)&gt;0),AND(COUNTIF(Raw!PR93:QB93,3)=0,COUNTA(Raw!RQ93:SG93)=0)),OR(AND(COUNTIF(Raw!PR93:QB93,4)=1,COUNTA(Raw!SH93:ST93)&gt;0),AND(COUNTIF(Raw!PR93:QB93,4)=0,COUNTA(Raw!SH93:ST93)=0)),OR(AND(COUNTIF(Raw!PR93:QB93,5)=1,COUNTA(Raw!SU93:TG93)&gt;0),AND(COUNTIF(Raw!PR93:QB93,5)=0,COUNTA(Raw!SU93:TG93)=0)),OR(AND(COUNTIF(Raw!PR93:QB93,6)=1,COUNTA(Raw!TH93:TT93)&gt;0),AND(COUNTIF(Raw!PR93:QB93,6)=0,COUNTA(Raw!TH93:TT93)=0)),OR(AND(COUNTIF(Raw!PR93:QB93,7)=1,COUNTA(Raw!TU93:UI93)&gt;0),AND(COUNTIF(Raw!PR93:QB93,7)=0,COUNTA(Raw!TU93:UI93)=0)),OR(AND(COUNTIF(Raw!PR93:QB93,8)=1,COUNTA(Raw!UJ93:UV93)&gt;0),AND(COUNTIF(Raw!PR93:QB93,8)=0,COUNTA(Raw!UJ93:UV93)=0)),OR(AND(COUNTIF(Raw!PR93:QB93,9)=1,COUNTA(Raw!UW93:VG93)&gt;0),AND(COUNTIF(Raw!PR93:QB93,9)=0,COUNTA(Raw!UW93:VG93)=0)),OR(AND(COUNTIF(Raw!PR93:QB93,10)=1,COUNTA(Raw!VH93:VP93)&gt;0),AND(COUNTIF(Raw!PR93:QB93,10)=0,COUNTA(Raw!VH93:VP93)=0)),OR(AND(COUNTIF(Raw!PR93:QB93,11)=1,COUNTA(Raw!VQ93:WK93)&gt;0),AND(COUNTIF(Raw!PR93:QB93,11)=0,COUNTA(Raw!VQ93:WK93)=0))),"",1)))</f>
        <v/>
      </c>
      <c r="AV93" s="19" t="str">
        <f>IF(A93=0,"",IF(COUNTA(Raw!QI93:QY93)=0,"",IF(AND(OR(AND(Raw!QI93=4,COUNTIF(Raw!QR93:QY93,1)=0),Raw!QI93&lt;&gt;4),OR(AND(Raw!QJ93=4,COUNTIF(Raw!QR93:QY93,2)=0),Raw!QJ93&lt;&gt;4),OR(AND(Raw!QK93=4,COUNTIF(Raw!QR93:QY93,3)=0),Raw!QK93&lt;&gt;4),OR(AND(Raw!QL93=4,COUNTIF(Raw!QR93:QY93,4)=0),Raw!QL93&lt;&gt;4),OR(AND(Raw!QM93=4,COUNTIF(Raw!QR93:QY93,5)=0),Raw!QM93&lt;&gt;4),OR(AND(Raw!QN93=4,COUNTIF(Raw!QR93:QY93,6)=0),Raw!QN93&lt;&gt;4),OR(AND(Raw!QO93=4,COUNTIF(Raw!QR93:QY93,7)=0),Raw!QO93&lt;&gt;4),OR(AND(Raw!QP93=4,COUNTIF(Raw!QR93:QY93,8)=0),Raw!QP93&lt;&gt;4)),"",1)))</f>
        <v/>
      </c>
      <c r="AW93" t="str">
        <f>IF(A93=0,"",IF(COUNTA(Raw!QZ93:RP93)=0,"",IF(AND(OR(AND(Raw!QZ93=4,COUNTIF(Raw!RI93:RP93,1)=0),Raw!QZ93&lt;&gt;4),OR(AND(Raw!RA93=4,COUNTIF(Raw!RI93:RP93,2)=0),Raw!RA93&lt;&gt;4),OR(AND(Raw!RB93=4,COUNTIF(Raw!RI93:RP93,3)=0),Raw!RB93&lt;&gt;4),OR(AND(Raw!RC93=4,COUNTIF(Raw!RI93:RP93,4)=0),Raw!RC93&lt;&gt;4),OR(AND(Raw!RD93=4,COUNTIF(Raw!RI93:RP93,5)=0),Raw!RD93&lt;&gt;4),OR(AND(Raw!RE93=4,COUNTIF(Raw!RI93:RP93,6)=0),Raw!RE93&lt;&gt;4),OR(AND(Raw!RF93=4,COUNTIF(Raw!RI93:RP93,7)=0),Raw!RF93&lt;&gt;4),OR(AND(Raw!RG93=4,COUNTIF(Raw!RI93:RP93,8)=0),Raw!RG93&lt;&gt;4)),"",1)))</f>
        <v/>
      </c>
      <c r="AX93" t="str">
        <f>IF(A93=0,"",IF(COUNTA(Raw!RQ93:SG93)=0,"",IF(AND(OR(AND(Raw!RQ93=4,COUNTIF(Raw!RZ93:SG93,1)=0),Raw!RQ93&lt;&gt;4),OR(AND(Raw!RR93=4,COUNTIF(Raw!RZ93:SG93,2)=0),Raw!RR93&lt;&gt;4),OR(AND(Raw!RS93=4,COUNTIF(Raw!RZ93:SG93,3)=0),Raw!RS93&lt;&gt;4),OR(AND(Raw!RT93=4,COUNTIF(Raw!RZ93:SG93,4)=0),Raw!RT93&lt;&gt;4),OR(AND(Raw!RU93=4,COUNTIF(Raw!RZ93:SG93,5)=0),Raw!RU93&lt;&gt;4),OR(AND(Raw!RV93=4,COUNTIF(Raw!RZ93:SG93,6)=0),Raw!RV93&lt;&gt;4),OR(AND(Raw!RW93=4,COUNTIF(Raw!RZ93:SG93,7)=0),Raw!RW93&lt;&gt;4),OR(AND(Raw!RX93=4,COUNTIF(Raw!RZ93:SG93,8)=0),Raw!RX93&lt;&gt;4)),"",1)))</f>
        <v/>
      </c>
      <c r="AY93" t="str">
        <f>IF(A93=0,"",IF(COUNTA(Raw!SH93:ST93)=0,"",IF(AND(OR(AND(Raw!SH93=4,COUNTIF(Raw!SO93:ST93,1)=0),Raw!SH93&lt;&gt;4),OR(AND(Raw!SI93=4,COUNTIF(Raw!SO93:ST93,2)=0),Raw!SI93&lt;&gt;4),OR(AND(Raw!SJ93=4,COUNTIF(Raw!SO93:ST93,3)=0),Raw!SJ93&lt;&gt;4),OR(AND(Raw!SK93=4,COUNTIF(Raw!SO93:ST93,4)=0),Raw!SK93&lt;&gt;4),OR(AND(Raw!SL93=4,COUNTIF(Raw!SO93:ST93,5)=0),Raw!SL93&lt;&gt;4),OR(AND(Raw!SM93=4,COUNTIF(Raw!SO93:ST93,6)=0),Raw!SM93&lt;&gt;4)),"",1)))</f>
        <v/>
      </c>
      <c r="AZ93" t="str">
        <f>IF(A93=0,"",IF(COUNTA(Raw!SU93:TG93)=0,"",IF(AND(OR(AND(Raw!SU93=4,COUNTIF(Raw!TB93:TG93,1)=0),Raw!SU93&lt;&gt;4),OR(AND(Raw!SV93=4,COUNTIF(Raw!TB93:TG93,2)=0),Raw!SV93&lt;&gt;4),OR(AND(Raw!SW93=4,COUNTIF(Raw!TB93:TG93,3)=0),Raw!SW93&lt;&gt;4),OR(AND(Raw!SX93=4,COUNTIF(Raw!TB93:TG93,4)=0),Raw!SX93&lt;&gt;4),OR(AND(Raw!SY93=4,COUNTIF(Raw!TB93:TG93,5)=0),Raw!SY93&lt;&gt;4),OR(AND(Raw!SZ93=4,COUNTIF(Raw!TB93:TG93,6)=0),Raw!SZ93&lt;&gt;4)),"",1)))</f>
        <v/>
      </c>
      <c r="BA93" t="str">
        <f>IF(A93=0,"",IF(COUNTA(Raw!TH93:TT93)=0,"",IF(AND(OR(AND(Raw!TH93=4,COUNTIF(Raw!TO93:TT93,1)=0),Raw!TH93&lt;&gt;4),OR(AND(Raw!TI93=4,COUNTIF(Raw!TO93:TT93,2)=0),Raw!TI93&lt;&gt;4),OR(AND(Raw!TJ93=4,COUNTIF(Raw!TO93:TT93,3)=0),Raw!TJ93&lt;&gt;4),OR(AND(Raw!TK93=4,COUNTIF(Raw!TO93:TT93,4)=0),Raw!TK93&lt;&gt;4),OR(AND(Raw!TL93=4,COUNTIF(Raw!TO93:TT93,5)=0),Raw!TL93&lt;&gt;4),OR(AND(Raw!TM93=4,COUNTIF(Raw!TO93:TT93,6)=0),Raw!TM93&lt;&gt;4)),"",1)))</f>
        <v/>
      </c>
      <c r="BB93" t="str">
        <f>IF(A93=0,"",IF(COUNTA(Raw!TU93:UI93)=0,"",IF(AND(OR(AND(Raw!TU93=4,COUNTIF(Raw!UC93:UI93,1)=0),Raw!TU93&lt;&gt;4),OR(AND(Raw!TV93=4,COUNTIF(Raw!UC93:UI93,2)=0),Raw!TV93&lt;&gt;4),OR(AND(Raw!TW93=4,COUNTIF(Raw!UC93:UI93,3)=0),Raw!TW93&lt;&gt;4),OR(AND(Raw!TX93=4,COUNTIF(Raw!UC93:UI93,4)=0),Raw!TX93&lt;&gt;4),OR(AND(Raw!TY93=4,COUNTIF(Raw!UC93:UI93,5)=0),Raw!TY93&lt;&gt;4),OR(AND(Raw!TZ93=4,COUNTIF(Raw!UC93:UI93,6)=0),Raw!TZ93&lt;&gt;4),OR(AND(Raw!UA93=4,COUNTIF(Raw!UC93:UI93,7)=0),Raw!UA93&lt;&gt;4)),"",1)))</f>
        <v/>
      </c>
      <c r="BC93" t="str">
        <f>IF(A93=0,"",IF(COUNTA(Raw!UJ93:UV93)=0,"",IF(AND(OR(AND(Raw!UJ93=4,COUNTIF(Raw!UQ93:UV93,1)=0),Raw!UJ93&lt;&gt;4),OR(AND(Raw!UK93=4,COUNTIF(Raw!UQ93:UV93,2)=0),Raw!UK93&lt;&gt;4),OR(AND(Raw!UL93=4,COUNTIF(Raw!UQ93:UV93,3)=0),Raw!UL93&lt;&gt;4),OR(AND(Raw!UM93=4,COUNTIF(Raw!UQ93:UV93,4)=0),Raw!UM93&lt;&gt;4),OR(AND(Raw!UN93=4,COUNTIF(Raw!UQ93:UV93,5)=0),Raw!UN93&lt;&gt;4),OR(AND(Raw!UO93=4,COUNTIF(Raw!UQ93:UV93,6)=0),Raw!UO93&lt;&gt;4)),"",1)))</f>
        <v/>
      </c>
      <c r="BD93" t="str">
        <f>IF(A93=0,"",IF(COUNTA(Raw!UW93:VG93)=0,"",IF(AND(OR(AND(Raw!UW93=4,COUNTIF(Raw!VC93:VG93,1)=0),Raw!UW93&lt;&gt;4),OR(AND(Raw!UX93=4,COUNTIF(Raw!VC93:VG93,2)=0),Raw!UX93&lt;&gt;4),OR(AND(Raw!UY93=4,COUNTIF(Raw!VC93:VG93,3)=0),Raw!UY93&lt;&gt;4),OR(AND(Raw!UZ93=4,COUNTIF(Raw!VC93:VG93,4)=0),Raw!UZ93&lt;&gt;4),OR(AND(Raw!VA93=4,COUNTIF(Raw!VC93:VG93,5)=0),Raw!VA93&lt;&gt;4)),"",1)))</f>
        <v/>
      </c>
      <c r="BE93" t="str">
        <f>IF(A93=0,"",IF(COUNTA(Raw!VH93:VP93)=0,"",
IF(AND(
OR(AND(Raw!VH93=4,COUNTIF(Raw!VM93:VP93,1)=0),Raw!VH93&lt;&gt;4),
OR(AND(Raw!VI93=4,COUNTIF(Raw!VM93:VP93,2)=0),Raw!VI93&lt;&gt;4),
OR(AND(Raw!VJ93=4,COUNTIF(Raw!VM93:VP93,3)=0),Raw!VJ93&lt;&gt;4),
OR(AND(Raw!VK93=4,COUNTIF(Raw!VM93:VP93,4)=0),Raw!VK93&lt;&gt;4)
),"",1)))</f>
        <v/>
      </c>
      <c r="BF93" t="str">
        <f>IF(A93=0,"",IF(COUNTA(Raw!VQ93:WK93)=0,"",
IF(AND(
OR(AND(Raw!VQ93=4,COUNTIF(Raw!WB93:WK93,1)=0),Raw!VQ93&lt;&gt;4),
OR(AND(Raw!VR93=4,COUNTIF(Raw!WB93:WK93,2)=0),Raw!VR93&lt;&gt;4),
OR(AND(Raw!VS93=4,COUNTIF(Raw!WB93:WK93,3)=0),Raw!VS93&lt;&gt;4),
OR(AND(Raw!VT93=4,COUNTIF(Raw!WB93:WK93,4)=0),Raw!VT93&lt;&gt;4),
OR(AND(Raw!VU93=4,COUNTIF(Raw!WB93:WK93,5)=0),Raw!VU93&lt;&gt;4),
OR(AND(Raw!VV93=4,COUNTIF(Raw!WB93:WK93,6)=0),Raw!VV93&lt;&gt;4),
OR(AND(Raw!VW93=4,COUNTIF(Raw!WB93:WK93,7)=0),Raw!VW93&lt;&gt;4),
OR(AND(Raw!VX93=4,COUNTIF(Raw!WB93:WK93,8)=0),Raw!VX93&lt;&gt;4),
OR(AND(Raw!VY93=4,COUNTIF(Raw!WB93:WK93,9)=0),Raw!VX93&lt;&gt;4),
OR(AND(Raw!VZ93=4,COUNTIF(Raw!WB93:WK93,10)=0),Raw!VZ93&lt;&gt;4)
),"",1)))</f>
        <v/>
      </c>
      <c r="BG93" t="str">
        <f>IF(A93=0,"",IF(COUNTA(Raw!WL93:XB93)=0,"",
IF(AND(
OR(AND(Raw!WL93=4,COUNTIF(Raw!WU93:XB93,1)=0),Raw!WL93&lt;&gt;4),
OR(AND(Raw!WM93=4,COUNTIF(Raw!WU93:XB93,2)=0),Raw!WM93&lt;&gt;4),
OR(AND(Raw!WN93=4,COUNTIF(Raw!WU93:XB93,3)=0),Raw!WN93&lt;&gt;4),
OR(AND(Raw!WO93=4,COUNTIF(Raw!WU93:XB93,4)=0),Raw!WO93&lt;&gt;4),
OR(AND(Raw!WP93=4,COUNTIF(Raw!WU93:XB93,5)=0),Raw!WP93&lt;&gt;4),
OR(AND(Raw!WQ93=4,COUNTIF(Raw!WU93:XB93,6)=0),Raw!WQ93&lt;&gt;4),
OR(AND(Raw!WR93=4,COUNTIF(Raw!WU93:XB93,7)=0),Raw!WR93&lt;&gt;4),
OR(AND(Raw!WS93=4,COUNTIF(Raw!WU93:XB93,8)=0),Raw!WS93&lt;&gt;4)
),"",1)))</f>
        <v/>
      </c>
      <c r="BH93" t="str">
        <f>IF(A93=0,"",IF(COUNTA(Raw!XC93:XK93)=0,"",
IF(AND(
OR(AND(Raw!XC93=4,COUNTIF(Raw!XH93:XK93,1)=0),Raw!XC93&lt;&gt;4),
OR(AND(Raw!XD93=4,COUNTIF(Raw!XH93:XK93,2)=0),Raw!XD93&lt;&gt;4),
OR(AND(Raw!XE93=4,COUNTIF(Raw!XH93:XK93,3)=0),Raw!XE93&lt;&gt;4),
OR(AND(Raw!XF93=4,COUNTIF(Raw!XH93:XK93,4)=0),Raw!XF93&lt;&gt;4)
),"",1)))</f>
        <v/>
      </c>
      <c r="BI93" t="str">
        <f>IF(A93=0,"",IF(COUNTA(Raw!XL93:XT93)=0,"",
IF(AND(
OR(AND(Raw!XL93=4,COUNTIF(Raw!XQ93:XT93,1)=0),Raw!XL93&lt;&gt;4),
OR(AND(Raw!XM93=4,COUNTIF(Raw!XQ93:XT93,2)=0),Raw!XM93&lt;&gt;4),
OR(AND(Raw!XN93=4,COUNTIF(Raw!XQ93:XT93,3)=0),Raw!XN93&lt;&gt;4),
OR(AND(Raw!XO93=4,COUNTIF(Raw!XQ93:XT93,4)=0),Raw!XO93&lt;&gt;4)
),"",1)))</f>
        <v/>
      </c>
      <c r="BJ93" t="str">
        <f>IF(A93=0,"",IF(COUNTA(Raw!XU93:YI93)=0,"",
IF(AND(
OR(AND(Raw!XU93=4,COUNTIF(Raw!YC93:YI93,1)=0),Raw!XU93&lt;&gt;4),
OR(AND(Raw!XV93=4,COUNTIF(Raw!YC93:YI93,2)=0),Raw!XV93&lt;&gt;4),
OR(AND(Raw!XW93=4,COUNTIF(Raw!YC93:YI93,3)=0),Raw!XW93&lt;&gt;4),
OR(AND(Raw!XX93=4,COUNTIF(Raw!YC93:YI93,4)=0),Raw!XX93&lt;&gt;4),
OR(AND(Raw!XY93=4,COUNTIF(Raw!YC93:YI93,5)=0),Raw!XY93&lt;&gt;4),
OR(AND(Raw!XZ93=4,COUNTIF(Raw!YC93:YI93,6)=0),Raw!XZ93&lt;&gt;4),
OR(AND(Raw!YA93=4,COUNTIF(Raw!YC93:YI93,7)=0),Raw!YA93&lt;&gt;4)
),"",1)))</f>
        <v/>
      </c>
      <c r="BK93" t="str">
        <f>IF(A93=0,"",IF(COUNTA(Raw!YJ93:YR93)=0,"",
IF(AND(
OR(AND(Raw!YJ93=4,COUNTIF(Raw!YO93:YR93,1)=0),Raw!YJ93&lt;&gt;4),
OR(AND(Raw!YK93=4,COUNTIF(Raw!YO93:YR93,2)=0),Raw!YK93&lt;&gt;4),
OR(AND(Raw!YL93=4,COUNTIF(Raw!YO93:YR93,3)=0),Raw!YL93&lt;&gt;4),
OR(AND(Raw!YM93=4,COUNTIF(Raw!YO93:YR93,4)=0),Raw!YM93&lt;&gt;4)
),"",1)))</f>
        <v/>
      </c>
      <c r="BL93" t="str">
        <f>IF(A93=0,"",IF(COUNTA(Raw!YS93:YU93)=0,"",IF(AND(Raw!YS93=4,ISBLANK(Raw!YU93)),"",IF(AND(Raw!YS93&lt;&gt;4,ISBLANK(Raw!YU93)=FALSE),"",1))))</f>
        <v/>
      </c>
    </row>
    <row r="94" spans="1:64">
      <c r="A94" s="20">
        <f>Raw!A94</f>
        <v>0</v>
      </c>
      <c r="B94" s="19" t="str">
        <f>IF(A94=0,"",IF(AND(Raw!AC94=1,COUNTA(Raw!AR94:IC94)&gt;0,COUNTA(Raw!ID94:YU94)=0),"",IF(AND(Raw!AC94=2,COUNTA(Raw!AR94:IC94)=0,COUNTA(Raw!ID94:MV94)&gt;0,COUNTA(Raw!MW94:YU94)=0),"",IF(AND(Raw!AC94=3,COUNTA(Raw!AP94:MV94)=0,COUNTA(Raw!MW94:YU94)&gt;0),"",1))))</f>
        <v/>
      </c>
      <c r="C94" s="19" t="str">
        <f>IF(A94=0,"",IF(AND(Raw!AK94=1,ISBLANK(Raw!AM94)=FALSE,ISBLANK(Raw!AO94)),"",IF(AND(Raw!AK94=2,ISBLANK(Raw!AM94),ISBLANK(Raw!AO94)=FALSE),"",1)))</f>
        <v/>
      </c>
      <c r="D94" s="19" t="str">
        <f>IF(A94=0,"",IF(COUNTA(Raw!AS94:AZ94)=0,"",IF(AND(Raw!AS94+Raw!AT94=100,Raw!AU94+Raw!AV94=100,Raw!AW94+Raw!AX94=100,Raw!AY94+Raw!AZ94=100),"",1)))</f>
        <v/>
      </c>
      <c r="E94" s="19" t="str">
        <f>IF(A94=0,"",IF(ISBLANK(Raw!AQ94),"",IF(Raw!AQ94=1,"",1)))</f>
        <v/>
      </c>
      <c r="F94" s="19" t="str">
        <f>IF(A94=0,"",IF(ISBLANK(Raw!AR94),"",IF(AND(Raw!AR94&gt;=0,Raw!AR94&lt;=100),"",1)))</f>
        <v/>
      </c>
      <c r="G94" s="19" t="str">
        <f>IF(A94=0,"",IF(AND(ISBLANK(Raw!BA94),ISBLANK(Raw!AS94)),"",IF(AND(Raw!AS94&gt;0,ISBLANK(Raw!BA94)=FALSE),"",1)))</f>
        <v/>
      </c>
      <c r="H94" s="19" t="str">
        <f>IF(A94=0,"",IF(COUNTA(Raw!BA94:BH94)=0,"",IF(AND(Raw!BA94=0,COUNTA(Raw!BB94:BH94)=0),"",IF(AND(Raw!BA94&gt;0,COUNTA(Raw!BB94:BH94)&gt;0),"",1))))</f>
        <v/>
      </c>
      <c r="I94" s="19" t="str">
        <f>IF(A94=0,"",IF(AND(ISBLANK(Raw!BI94),ISBLANK(Raw!BJ94)),"",IF(AND(Raw!BI94=1,ISBLANK(Raw!BJ94)=FALSE),"",IF(AND(Raw!BI94=2,ISBLANK(Raw!BJ94)),"",1))))</f>
        <v/>
      </c>
      <c r="J94" s="19" t="str">
        <f>IF(A94=0,"",IF(AND(ISBLANK(Raw!AT94),COUNTBLANK(Raw!BK94:BQ94)),"",IF(AND(Raw!AT94&gt;0,COUNTA(Raw!BK94:BQ94)&gt;0),"",IF(AND(Raw!AT94=0,COUNTA(Raw!BK94:BQ94)=0),"",1))))</f>
        <v/>
      </c>
      <c r="K94" s="19" t="str">
        <f>IF(A94=0,"",IF(AND(ISBLANK(Raw!AS94),COUNTA(Raw!BR94:BX94)=0),"",IF(AND(Raw!AS94&gt;0,COUNTA(Raw!BR94:BX94)&gt;0),"",IF(AND(Raw!AS94=0,COUNTA(Raw!BR94:BX94)=0),"",1))))</f>
        <v/>
      </c>
      <c r="L94" s="19" t="str">
        <f>IF(A94=0,"",IF(AND(COUNTA(Raw!BK94:BX94)=0,COUNTA(Raw!BY94:CH94)=0),"",IF(AND(COUNTIF(Raw!BK94:BX94,1)&gt;0,COUNTA(Raw!BY94:CH94)&gt;0),"",IF(AND(COUNTIF(Raw!BK94:BX94,1)=0,COUNTA(Raw!BY94:CH94)=0),"",1))))</f>
        <v/>
      </c>
      <c r="M94" s="19" t="str">
        <f>IF(A94=0,"",IF(AND(COUNTA(Raw!BK94:BX94)=0,COUNTA(Raw!CI94:CR94)),"",IF(AND(COUNTIF(Raw!BK94:BX94,3)&gt;0,COUNTA(Raw!CI94:CR94)&gt;0),"",IF(AND(COUNTIF(Raw!BK94:BX94,3)=0,COUNTA(Raw!CI94:CR94)=0),"",1))))</f>
        <v/>
      </c>
      <c r="N94" s="19" t="str">
        <f>IF(A94=0,"",IF(COUNTA(Raw!CS94:DF94)=0,"",IF(AND(COUNTIF(Raw!CS94:CV94,1)=1,COUNTA(Raw!CW94:DA94)&gt;0,COUNTA(Raw!DB94:DF94)=0),"",IF(AND(COUNTIF(Raw!CS94:CV94,2)=1,COUNTA(Raw!CW94:DA94)=0,COUNTA(Raw!DB94:DF94)&gt;0),"",IF(AND(COUNTA(Raw!CS94:CV94)&gt;0,COUNTA(Raw!CW94:DF94)=0),"",1)))))</f>
        <v/>
      </c>
      <c r="O94" s="19" t="str">
        <f>IF(A94=0,"",IF(COUNTA(Raw!DG94:DP94)=0,"",IF(AND(COUNTIF(Raw!BK94:BQ94,1)&gt;0,OR(COUNTIF(Raw!DG94:DP94,1)=1,COUNTIF(Raw!DG94:DP94,2)=1,COUNTIF(Raw!DG94:DP94,3)=1)),"",IF(AND(COUNTIF(Raw!BK94:BQ94,1)=0,AND(COUNTIF(Raw!DG94:DP94,1)=0,COUNTIF(Raw!DG94:DP94,2)=0,COUNTIF(Raw!DG94:DP94,3)=0)),"",1))))</f>
        <v/>
      </c>
      <c r="P94" s="19" t="str">
        <f>IF(A94=0,"",IF(COUNTA(Raw!DG94:DR94)=0,"",IF(AND(COUNTIF(Raw!DG94:DP94,4)=1,ISBLANK(Raw!DQ94)=FALSE,ISBLANK(Raw!DR94)),"",IF(AND(COUNTIF(Raw!DG94:DP94,7)=1,ISBLANK(Raw!DQ94),ISBLANK(Raw!DR94)=FALSE),"",IF(AND(COUNTA(Raw!DG94:DP94)&gt;0,COUNTIF(Raw!DG94:DP94,4)=0,COUNTIF(Raw!DG94:DP94,7)=0,COUNTA(Raw!DQ94:DR94)=0),"",1)))))</f>
        <v/>
      </c>
      <c r="Q94" s="19" t="str">
        <f>IF(A94=0,"",IF(AND(COUNTA(Raw!DS94:DU94)=0,COUNTA(Raw!BK94:BQ94)=0),"",IF(AND(COUNTIF(Raw!BK94:BQ94,1)&gt;0,COUNTA(Raw!DS94:DU94)&gt;0),"",IF(AND(COUNTIF(Raw!BK94:BQ94,1)=0,COUNTA(Raw!DS94:DU94)=0),"",1))))</f>
        <v/>
      </c>
      <c r="R94" s="19" t="str">
        <f>IF(A94=0,"",IF(AND(ISBLANK(Raw!AT94),ISBLANK(Raw!EJ94)),"",IF(AND(Raw!AT94&gt;0,ISBLANK(Raw!EJ94)=FALSE,Raw!EJ94&gt;=0,Raw!EJ94&lt;=7),"",IF(AND(Raw!AT94=0,ISBLANK(Raw!EJ94)),"",1))))</f>
        <v/>
      </c>
      <c r="S94" t="str">
        <f>IF(A94=0,"",IF(AND(ISBLANK(Raw!AS94),ISBLANK(Raw!EK94)),"",IF(AND(Raw!AS94&gt;0,ISBLANK(Raw!EK94)=FALSE),"",IF(AND(Raw!AS94=0,ISBLANK(Raw!EK94)),"",1))))</f>
        <v/>
      </c>
      <c r="T94" s="19" t="str">
        <f>IF(A94=0,"",IF(AND(ISBLANK(Raw!AT94),COUNTA(Raw!EL94:EQ94)=0),"",IF(AND(Raw!AT94&gt;0,COUNTA(Raw!EL94:EQ94)&gt;0),"",IF(AND(Raw!AT94=0,COUNTA(Raw!EL94:EQ94)=0),"",1))))</f>
        <v/>
      </c>
      <c r="U94" t="str">
        <f>IF(A94=0,"",IF(AND(ISBLANK(Raw!AT94),COUNTA(Raw!ER94:EU94)=0),"",IF(AND(Raw!AT94&gt;0,COUNTA(Raw!ER94:EU94)&gt;0),"",IF(AND(Raw!AT94=0,COUNTA(Raw!ER94:EU94)=0),"",1))))</f>
        <v/>
      </c>
      <c r="V94" t="str">
        <f>IF(A94=0,"",IF(AND(ISBLANK(Raw!AS94),COUNTA(Raw!EV94:FA94)=0),"",IF(AND(Raw!AS94&gt;0,COUNTA(Raw!EV94:FA94)&gt;0),"",IF(AND(Raw!AS94=0,COUNTA(Raw!EV94:FA94)=0),"",1))))</f>
        <v/>
      </c>
      <c r="W94" t="str">
        <f>IF(A94=0,"",IF(AND(ISBLANK(Raw!AS94),COUNTA(Raw!FB94:FE94)=0),"",IF(AND(Raw!AS94&gt;0,COUNTA(Raw!FB94:FE94)&gt;0),"",IF(AND(Raw!AS94=0,COUNTA(Raw!FB94:FE94)=0),"",1))))</f>
        <v/>
      </c>
      <c r="X94" t="str">
        <f>IF(A94=0,"",IF(AND(ISBLANK(Raw!AT94),COUNTA(Raw!FF94:FI94)=0),"",IF(AND(Raw!AT94&gt;0,COUNTA(Raw!FF94:FI94)&gt;0),"",IF(AND(Raw!AT94=0,COUNTA(Raw!FF94:FI94)=0),"",1))))</f>
        <v/>
      </c>
      <c r="Y94" t="str">
        <f>IF(A94=0,"",IF(AND(ISBLANK(Raw!AS94),COUNTA(Raw!FJ94:FM94)=0),"",IF(AND(Raw!AS94&gt;0,COUNTA(Raw!FJ94:FM94)&gt;0),"",IF(AND(Raw!AS94=0,COUNTA(Raw!FJ94:FM94)=0),"",1))))</f>
        <v/>
      </c>
      <c r="Z94" t="str">
        <f>IF(A94=0,"",IF(AND(COUNTA(Raw!FN94:FT94)=0,ISBLANK(Raw!FU94)),"",IF(AND(COUNTIF(Raw!FN94:FT94,1)&gt;0,ISBLANK(Raw!FU94)=FALSE),"",IF(AND(COUNTIF(Raw!FN94:FT94,1)=0,ISBLANK(Raw!FU94)),"",1))))</f>
        <v/>
      </c>
      <c r="AA94" s="19" t="str">
        <f>IF(A94=0,"",IF(AND(ISBLANK(Raw!BI94),COUNTA(Raw!FV94:GH94)=0),"",IF(AND(Raw!BI94&lt;&gt;1,COUNTIF(Raw!FV94:GH94,6)=0),"",IF(Raw!BI94=1,"",1))))</f>
        <v/>
      </c>
      <c r="AB94" t="str">
        <f>IF(A94=0,"",IF(AND(ISBLANK(Raw!GI94),COUNTA(Raw!GJ94:GQ94)=0),"",IF(AND(Raw!GI94=1,COUNTA(Raw!GJ94:GQ94)&gt;0),"",IF(AND(Raw!GI94=2,COUNTA(Raw!GJ94:GQ94)=0),"",1))))</f>
        <v/>
      </c>
      <c r="AC94" s="19" t="str">
        <f>IF(A94=0,"",IF(AND(COUNTA(Raw!GY94:HF94)=0,ISBLANK(Raw!HG94)),"",IF(AND(OR(COUNTIF(Raw!GY94:HE94,1)&gt;0,COUNTIF(Raw!GY94:HE94,2)&gt;0),ISBLANK(Raw!HG94)=FALSE),"",IF(AND(COUNTA(Raw!GY94:HF94)&gt;0,ISBLANK(Raw!HG94),COUNTIF(Raw!GY94:HE94,1)=0,COUNTIF(Raw!GY94:HE94,2)=0),"",1))))</f>
        <v/>
      </c>
      <c r="AD94" s="19" t="str">
        <f>IF(A94=0,"",IF(COUNTA(Raw!HU94:IB94)=0,"",IF(AND(Raw!AK94&lt;&gt;2,COUNTIF(Raw!HU94:IA94,2)=0,COUNTIF(Raw!HU94:IA94,3)=0),"",IF(Raw!AK94=2,"",1))))</f>
        <v/>
      </c>
      <c r="AE94" s="19" t="str">
        <f>IF(A94=0,"",IF(AND(Raw!AK94=2,ISBLANK(Raw!IC94)=FALSE),"",IF(AND(Raw!AK94&lt;&gt;2,ISBLANK(Raw!IC94)),"",1)))</f>
        <v/>
      </c>
      <c r="AF94" s="19" t="str">
        <f>IF(A94=0,"",IF(COUNTA(Raw!ID94:IF94)=0,"",IF(AND(MATCH(2023-Raw!ID94,Code!$A$3:$A$12,1)=Raw!IF94,2023-Raw!ID94=Raw!IE94),"",1)))</f>
        <v/>
      </c>
      <c r="AG94" s="19" t="str">
        <f>IF(A94=0,"",IF(COUNTA(Raw!IG94:II94)=0,"",IF(AND(Raw!IG94=4,ISBLANK(Raw!II94)=FALSE),"",IF(AND(Raw!IG94&lt;&gt;4,ISBLANK(Raw!II94)),"",1))))</f>
        <v/>
      </c>
      <c r="AH94" s="19" t="str">
        <f>IF(A94=0,"",IF(COUNTA(Raw!IJ94:IM94)=0,"",IF(AND(Raw!IJ94=1,ISBLANK(Raw!IK94)=FALSE),"",IF(AND(Raw!IJ94=2,COUNTA(Raw!IK94:IM94)&gt;0),"",1))))</f>
        <v/>
      </c>
      <c r="AI94" s="19" t="str">
        <f>IF(A94=0,"",IF(COUNTA(Raw!IK94:IM94)=0,"",IF(AND(Raw!IK94=1,ISBLANK(Raw!IL94)=FALSE),"",IF(AND(Raw!IK94=2,COUNTA(Raw!IL94:IM94)=0),"",1))))</f>
        <v/>
      </c>
      <c r="AJ94" s="19" t="str">
        <f>IF(A94=0,"",IF(COUNTA(Raw!JD94:JJ94)=0,"",IF(AND(Raw!JD94&gt;600,COUNTA(Raw!JE94:JI94)&gt;0),"",IF(AND(Raw!JD94&lt;=600,COUNTA(Raw!JE94:JJ94)=0),"",1))))</f>
        <v/>
      </c>
      <c r="AK94" s="19" t="str">
        <f>IF(A94=0,"",IF(COUNTA(Raw!JK94:KA94)=0,"",IF(AND(Raw!JK94=1,COUNTA(Raw!JM94:JV94)&gt;0),"",IF(AND(Raw!JK94=3,COUNTA(Raw!JM94:JV94)&gt;0,COUNTA(Raw!JW94:KA94)=0),"",IF(AND(ISBLANK(Raw!JK94)=FALSE,Raw!JK94&lt;&gt;1,Raw!JK94&lt;&gt;3,COUNTA(Raw!JM94:KA94)=0),"",1)))))</f>
        <v/>
      </c>
      <c r="AL94" s="19" t="str">
        <f>IF(A94=0,"",IF(COUNTA(Raw!JW94:KA94)=0,"",IF(AND(COUNTIF(Raw!JW94:JZ94,4)=0,COUNTA(Raw!JW94:JZ94)&gt;0,ISBLANK(Raw!KA94)=FALSE),"",IF(AND(COUNTIF(Raw!JW94:KA94,4)&gt;0,ISBLANK(Raw!KA94)),"",1))))</f>
        <v/>
      </c>
      <c r="AM94" s="19" t="str">
        <f>IF(A94=0,"",IF(COUNTA(Raw!KT94:KU94)=0,"",IF(AND(Raw!KT94=1,ISBLANK(Raw!KU94)=FALSE),"",IF(AND(Raw!KT94=2,ISBLANK(Raw!KU94)),"",1))))</f>
        <v/>
      </c>
      <c r="AN94" s="19" t="str">
        <f>IF(A94=0,"",IF(COUNTA(Raw!KX94:LF94)=0,"",IF(AND(COUNTIF(Raw!KX94:LB94,5)=1,COUNTA(Raw!KX94:LB94)=1,COUNTA(Raw!LC94:LF94)=0),"",IF(AND(COUNTIF(Raw!KX94:LB94,5)=0,COUNTA(Raw!KX94:LB94)&gt;0,COUNTA(Raw!LC94:LF94)&gt;0),"",1))))</f>
        <v/>
      </c>
      <c r="AO94" s="19" t="str">
        <f>IF(A94=0,"",IF(COUNTA(Raw!LM94:LU94)=0,"",IF(AND(Raw!LM94=1,ISBLANK(Raw!LN94)=FALSE,COUNTA(Raw!LO94:LU94)&gt;0),"",IF(AND(Raw!LM94=2,COUNTA(Raw!LN94:LU94)=0),"",1))))</f>
        <v/>
      </c>
      <c r="AP94" s="19" t="str">
        <f>IF(A94=0,"",IF(COUNTA(Raw!MY94:OG94)=0,"",IF(AND(Raw!MY94=2,COUNTA(Raw!MZ94:OG94)=0),"",IF(AND(Raw!MY94=1,COUNTA(Raw!MZ94:OG94)&gt;0),"",1))))</f>
        <v/>
      </c>
      <c r="AQ94" s="19" t="str">
        <f>IF(A94=0,"",IF(COUNTA(Raw!NC94:NW94)=0,"",IF(AND(COUNTIF(Raw!NC94:NG94,3)&gt;0,COUNTA(Raw!NH94:NQ94)&gt;0),"",IF(AND(COUNTA(Raw!NC94:NG94)&gt;0,COUNTIF(Raw!NC94:NG94,3)=0,COUNTA(Raw!NH94:NW94)=0),"",1))))</f>
        <v/>
      </c>
      <c r="AR94" s="19" t="str">
        <f>IF(A94=0,"",IF(COUNTA(Raw!NH94:NW94)=0,"",IF(AND(COUNTIF(Raw!NH94:NQ94,10)&gt;0,COUNTA(Raw!NR94:NW94)&gt;0),"",IF(AND(COUNTA(Raw!NH94:NQ94)&gt;0,COUNTIF(Raw!NH94:NQ94,10)=0,COUNTA(Raw!NR94:NY94)=0),"",1))))</f>
        <v/>
      </c>
      <c r="AS94" s="19" t="str">
        <f>IF(A94=0,"",IF(COUNTA(Raw!NY94:OG94)=0,"",IF(AND(Raw!NY94=1,COUNTA(Raw!NZ94:OG94)&gt;0),"",IF(AND(Raw!NY94=2,COUNTA(Raw!NZ94:OG94)=0),"",1))))</f>
        <v/>
      </c>
      <c r="AT94" s="19" t="str">
        <f>IF(A94=0,"",IF(COUNTA(Raw!OH94:OY94)=0,"",IF(AND(Raw!OH94=1,COUNTA(Raw!OI94:OY94)&gt;0),"",IF(AND(Raw!OH94=2,COUNTA(Raw!OI94:OY94)=0),"",1))))</f>
        <v/>
      </c>
      <c r="AU94" s="19" t="str">
        <f>IF(A94=0,"",IF(COUNTA(Raw!PR94:QB94)=0,"",
IF(AND(OR(AND(COUNTIF(Raw!PR94:QB94,1)=1,COUNTA(Raw!QI94:QY94)&gt;0),AND(COUNTIF(Raw!PR94:QB94,1)=0,COUNTA(Raw!QI94:QY94)=0)),OR(AND(COUNTIF(Raw!PR94:QB94,2)=1,COUNTA(Raw!QZ94:RP94)&gt;0),AND(COUNTIF(Raw!PR94:QB94,2)=0,COUNTA(Raw!QZ94:RP94)=0)),OR(AND(COUNTIF(Raw!PR94:QB94,3)=1,COUNTA(Raw!RQ94:SG94)&gt;0),AND(COUNTIF(Raw!PR94:QB94,3)=0,COUNTA(Raw!RQ94:SG94)=0)),OR(AND(COUNTIF(Raw!PR94:QB94,4)=1,COUNTA(Raw!SH94:ST94)&gt;0),AND(COUNTIF(Raw!PR94:QB94,4)=0,COUNTA(Raw!SH94:ST94)=0)),OR(AND(COUNTIF(Raw!PR94:QB94,5)=1,COUNTA(Raw!SU94:TG94)&gt;0),AND(COUNTIF(Raw!PR94:QB94,5)=0,COUNTA(Raw!SU94:TG94)=0)),OR(AND(COUNTIF(Raw!PR94:QB94,6)=1,COUNTA(Raw!TH94:TT94)&gt;0),AND(COUNTIF(Raw!PR94:QB94,6)=0,COUNTA(Raw!TH94:TT94)=0)),OR(AND(COUNTIF(Raw!PR94:QB94,7)=1,COUNTA(Raw!TU94:UI94)&gt;0),AND(COUNTIF(Raw!PR94:QB94,7)=0,COUNTA(Raw!TU94:UI94)=0)),OR(AND(COUNTIF(Raw!PR94:QB94,8)=1,COUNTA(Raw!UJ94:UV94)&gt;0),AND(COUNTIF(Raw!PR94:QB94,8)=0,COUNTA(Raw!UJ94:UV94)=0)),OR(AND(COUNTIF(Raw!PR94:QB94,9)=1,COUNTA(Raw!UW94:VG94)&gt;0),AND(COUNTIF(Raw!PR94:QB94,9)=0,COUNTA(Raw!UW94:VG94)=0)),OR(AND(COUNTIF(Raw!PR94:QB94,10)=1,COUNTA(Raw!VH94:VP94)&gt;0),AND(COUNTIF(Raw!PR94:QB94,10)=0,COUNTA(Raw!VH94:VP94)=0)),OR(AND(COUNTIF(Raw!PR94:QB94,11)=1,COUNTA(Raw!VQ94:WK94)&gt;0),AND(COUNTIF(Raw!PR94:QB94,11)=0,COUNTA(Raw!VQ94:WK94)=0))),"",1)))</f>
        <v/>
      </c>
      <c r="AV94" s="19" t="str">
        <f>IF(A94=0,"",IF(COUNTA(Raw!QI94:QY94)=0,"",IF(AND(OR(AND(Raw!QI94=4,COUNTIF(Raw!QR94:QY94,1)=0),Raw!QI94&lt;&gt;4),OR(AND(Raw!QJ94=4,COUNTIF(Raw!QR94:QY94,2)=0),Raw!QJ94&lt;&gt;4),OR(AND(Raw!QK94=4,COUNTIF(Raw!QR94:QY94,3)=0),Raw!QK94&lt;&gt;4),OR(AND(Raw!QL94=4,COUNTIF(Raw!QR94:QY94,4)=0),Raw!QL94&lt;&gt;4),OR(AND(Raw!QM94=4,COUNTIF(Raw!QR94:QY94,5)=0),Raw!QM94&lt;&gt;4),OR(AND(Raw!QN94=4,COUNTIF(Raw!QR94:QY94,6)=0),Raw!QN94&lt;&gt;4),OR(AND(Raw!QO94=4,COUNTIF(Raw!QR94:QY94,7)=0),Raw!QO94&lt;&gt;4),OR(AND(Raw!QP94=4,COUNTIF(Raw!QR94:QY94,8)=0),Raw!QP94&lt;&gt;4)),"",1)))</f>
        <v/>
      </c>
      <c r="AW94" t="str">
        <f>IF(A94=0,"",IF(COUNTA(Raw!QZ94:RP94)=0,"",IF(AND(OR(AND(Raw!QZ94=4,COUNTIF(Raw!RI94:RP94,1)=0),Raw!QZ94&lt;&gt;4),OR(AND(Raw!RA94=4,COUNTIF(Raw!RI94:RP94,2)=0),Raw!RA94&lt;&gt;4),OR(AND(Raw!RB94=4,COUNTIF(Raw!RI94:RP94,3)=0),Raw!RB94&lt;&gt;4),OR(AND(Raw!RC94=4,COUNTIF(Raw!RI94:RP94,4)=0),Raw!RC94&lt;&gt;4),OR(AND(Raw!RD94=4,COUNTIF(Raw!RI94:RP94,5)=0),Raw!RD94&lt;&gt;4),OR(AND(Raw!RE94=4,COUNTIF(Raw!RI94:RP94,6)=0),Raw!RE94&lt;&gt;4),OR(AND(Raw!RF94=4,COUNTIF(Raw!RI94:RP94,7)=0),Raw!RF94&lt;&gt;4),OR(AND(Raw!RG94=4,COUNTIF(Raw!RI94:RP94,8)=0),Raw!RG94&lt;&gt;4)),"",1)))</f>
        <v/>
      </c>
      <c r="AX94" t="str">
        <f>IF(A94=0,"",IF(COUNTA(Raw!RQ94:SG94)=0,"",IF(AND(OR(AND(Raw!RQ94=4,COUNTIF(Raw!RZ94:SG94,1)=0),Raw!RQ94&lt;&gt;4),OR(AND(Raw!RR94=4,COUNTIF(Raw!RZ94:SG94,2)=0),Raw!RR94&lt;&gt;4),OR(AND(Raw!RS94=4,COUNTIF(Raw!RZ94:SG94,3)=0),Raw!RS94&lt;&gt;4),OR(AND(Raw!RT94=4,COUNTIF(Raw!RZ94:SG94,4)=0),Raw!RT94&lt;&gt;4),OR(AND(Raw!RU94=4,COUNTIF(Raw!RZ94:SG94,5)=0),Raw!RU94&lt;&gt;4),OR(AND(Raw!RV94=4,COUNTIF(Raw!RZ94:SG94,6)=0),Raw!RV94&lt;&gt;4),OR(AND(Raw!RW94=4,COUNTIF(Raw!RZ94:SG94,7)=0),Raw!RW94&lt;&gt;4),OR(AND(Raw!RX94=4,COUNTIF(Raw!RZ94:SG94,8)=0),Raw!RX94&lt;&gt;4)),"",1)))</f>
        <v/>
      </c>
      <c r="AY94" t="str">
        <f>IF(A94=0,"",IF(COUNTA(Raw!SH94:ST94)=0,"",IF(AND(OR(AND(Raw!SH94=4,COUNTIF(Raw!SO94:ST94,1)=0),Raw!SH94&lt;&gt;4),OR(AND(Raw!SI94=4,COUNTIF(Raw!SO94:ST94,2)=0),Raw!SI94&lt;&gt;4),OR(AND(Raw!SJ94=4,COUNTIF(Raw!SO94:ST94,3)=0),Raw!SJ94&lt;&gt;4),OR(AND(Raw!SK94=4,COUNTIF(Raw!SO94:ST94,4)=0),Raw!SK94&lt;&gt;4),OR(AND(Raw!SL94=4,COUNTIF(Raw!SO94:ST94,5)=0),Raw!SL94&lt;&gt;4),OR(AND(Raw!SM94=4,COUNTIF(Raw!SO94:ST94,6)=0),Raw!SM94&lt;&gt;4)),"",1)))</f>
        <v/>
      </c>
      <c r="AZ94" t="str">
        <f>IF(A94=0,"",IF(COUNTA(Raw!SU94:TG94)=0,"",IF(AND(OR(AND(Raw!SU94=4,COUNTIF(Raw!TB94:TG94,1)=0),Raw!SU94&lt;&gt;4),OR(AND(Raw!SV94=4,COUNTIF(Raw!TB94:TG94,2)=0),Raw!SV94&lt;&gt;4),OR(AND(Raw!SW94=4,COUNTIF(Raw!TB94:TG94,3)=0),Raw!SW94&lt;&gt;4),OR(AND(Raw!SX94=4,COUNTIF(Raw!TB94:TG94,4)=0),Raw!SX94&lt;&gt;4),OR(AND(Raw!SY94=4,COUNTIF(Raw!TB94:TG94,5)=0),Raw!SY94&lt;&gt;4),OR(AND(Raw!SZ94=4,COUNTIF(Raw!TB94:TG94,6)=0),Raw!SZ94&lt;&gt;4)),"",1)))</f>
        <v/>
      </c>
      <c r="BA94" t="str">
        <f>IF(A94=0,"",IF(COUNTA(Raw!TH94:TT94)=0,"",IF(AND(OR(AND(Raw!TH94=4,COUNTIF(Raw!TO94:TT94,1)=0),Raw!TH94&lt;&gt;4),OR(AND(Raw!TI94=4,COUNTIF(Raw!TO94:TT94,2)=0),Raw!TI94&lt;&gt;4),OR(AND(Raw!TJ94=4,COUNTIF(Raw!TO94:TT94,3)=0),Raw!TJ94&lt;&gt;4),OR(AND(Raw!TK94=4,COUNTIF(Raw!TO94:TT94,4)=0),Raw!TK94&lt;&gt;4),OR(AND(Raw!TL94=4,COUNTIF(Raw!TO94:TT94,5)=0),Raw!TL94&lt;&gt;4),OR(AND(Raw!TM94=4,COUNTIF(Raw!TO94:TT94,6)=0),Raw!TM94&lt;&gt;4)),"",1)))</f>
        <v/>
      </c>
      <c r="BB94" t="str">
        <f>IF(A94=0,"",IF(COUNTA(Raw!TU94:UI94)=0,"",IF(AND(OR(AND(Raw!TU94=4,COUNTIF(Raw!UC94:UI94,1)=0),Raw!TU94&lt;&gt;4),OR(AND(Raw!TV94=4,COUNTIF(Raw!UC94:UI94,2)=0),Raw!TV94&lt;&gt;4),OR(AND(Raw!TW94=4,COUNTIF(Raw!UC94:UI94,3)=0),Raw!TW94&lt;&gt;4),OR(AND(Raw!TX94=4,COUNTIF(Raw!UC94:UI94,4)=0),Raw!TX94&lt;&gt;4),OR(AND(Raw!TY94=4,COUNTIF(Raw!UC94:UI94,5)=0),Raw!TY94&lt;&gt;4),OR(AND(Raw!TZ94=4,COUNTIF(Raw!UC94:UI94,6)=0),Raw!TZ94&lt;&gt;4),OR(AND(Raw!UA94=4,COUNTIF(Raw!UC94:UI94,7)=0),Raw!UA94&lt;&gt;4)),"",1)))</f>
        <v/>
      </c>
      <c r="BC94" t="str">
        <f>IF(A94=0,"",IF(COUNTA(Raw!UJ94:UV94)=0,"",IF(AND(OR(AND(Raw!UJ94=4,COUNTIF(Raw!UQ94:UV94,1)=0),Raw!UJ94&lt;&gt;4),OR(AND(Raw!UK94=4,COUNTIF(Raw!UQ94:UV94,2)=0),Raw!UK94&lt;&gt;4),OR(AND(Raw!UL94=4,COUNTIF(Raw!UQ94:UV94,3)=0),Raw!UL94&lt;&gt;4),OR(AND(Raw!UM94=4,COUNTIF(Raw!UQ94:UV94,4)=0),Raw!UM94&lt;&gt;4),OR(AND(Raw!UN94=4,COUNTIF(Raw!UQ94:UV94,5)=0),Raw!UN94&lt;&gt;4),OR(AND(Raw!UO94=4,COUNTIF(Raw!UQ94:UV94,6)=0),Raw!UO94&lt;&gt;4)),"",1)))</f>
        <v/>
      </c>
      <c r="BD94" t="str">
        <f>IF(A94=0,"",IF(COUNTA(Raw!UW94:VG94)=0,"",IF(AND(OR(AND(Raw!UW94=4,COUNTIF(Raw!VC94:VG94,1)=0),Raw!UW94&lt;&gt;4),OR(AND(Raw!UX94=4,COUNTIF(Raw!VC94:VG94,2)=0),Raw!UX94&lt;&gt;4),OR(AND(Raw!UY94=4,COUNTIF(Raw!VC94:VG94,3)=0),Raw!UY94&lt;&gt;4),OR(AND(Raw!UZ94=4,COUNTIF(Raw!VC94:VG94,4)=0),Raw!UZ94&lt;&gt;4),OR(AND(Raw!VA94=4,COUNTIF(Raw!VC94:VG94,5)=0),Raw!VA94&lt;&gt;4)),"",1)))</f>
        <v/>
      </c>
      <c r="BE94" t="str">
        <f>IF(A94=0,"",IF(COUNTA(Raw!VH94:VP94)=0,"",
IF(AND(
OR(AND(Raw!VH94=4,COUNTIF(Raw!VM94:VP94,1)=0),Raw!VH94&lt;&gt;4),
OR(AND(Raw!VI94=4,COUNTIF(Raw!VM94:VP94,2)=0),Raw!VI94&lt;&gt;4),
OR(AND(Raw!VJ94=4,COUNTIF(Raw!VM94:VP94,3)=0),Raw!VJ94&lt;&gt;4),
OR(AND(Raw!VK94=4,COUNTIF(Raw!VM94:VP94,4)=0),Raw!VK94&lt;&gt;4)
),"",1)))</f>
        <v/>
      </c>
      <c r="BF94" t="str">
        <f>IF(A94=0,"",IF(COUNTA(Raw!VQ94:WK94)=0,"",
IF(AND(
OR(AND(Raw!VQ94=4,COUNTIF(Raw!WB94:WK94,1)=0),Raw!VQ94&lt;&gt;4),
OR(AND(Raw!VR94=4,COUNTIF(Raw!WB94:WK94,2)=0),Raw!VR94&lt;&gt;4),
OR(AND(Raw!VS94=4,COUNTIF(Raw!WB94:WK94,3)=0),Raw!VS94&lt;&gt;4),
OR(AND(Raw!VT94=4,COUNTIF(Raw!WB94:WK94,4)=0),Raw!VT94&lt;&gt;4),
OR(AND(Raw!VU94=4,COUNTIF(Raw!WB94:WK94,5)=0),Raw!VU94&lt;&gt;4),
OR(AND(Raw!VV94=4,COUNTIF(Raw!WB94:WK94,6)=0),Raw!VV94&lt;&gt;4),
OR(AND(Raw!VW94=4,COUNTIF(Raw!WB94:WK94,7)=0),Raw!VW94&lt;&gt;4),
OR(AND(Raw!VX94=4,COUNTIF(Raw!WB94:WK94,8)=0),Raw!VX94&lt;&gt;4),
OR(AND(Raw!VY94=4,COUNTIF(Raw!WB94:WK94,9)=0),Raw!VX94&lt;&gt;4),
OR(AND(Raw!VZ94=4,COUNTIF(Raw!WB94:WK94,10)=0),Raw!VZ94&lt;&gt;4)
),"",1)))</f>
        <v/>
      </c>
      <c r="BG94" t="str">
        <f>IF(A94=0,"",IF(COUNTA(Raw!WL94:XB94)=0,"",
IF(AND(
OR(AND(Raw!WL94=4,COUNTIF(Raw!WU94:XB94,1)=0),Raw!WL94&lt;&gt;4),
OR(AND(Raw!WM94=4,COUNTIF(Raw!WU94:XB94,2)=0),Raw!WM94&lt;&gt;4),
OR(AND(Raw!WN94=4,COUNTIF(Raw!WU94:XB94,3)=0),Raw!WN94&lt;&gt;4),
OR(AND(Raw!WO94=4,COUNTIF(Raw!WU94:XB94,4)=0),Raw!WO94&lt;&gt;4),
OR(AND(Raw!WP94=4,COUNTIF(Raw!WU94:XB94,5)=0),Raw!WP94&lt;&gt;4),
OR(AND(Raw!WQ94=4,COUNTIF(Raw!WU94:XB94,6)=0),Raw!WQ94&lt;&gt;4),
OR(AND(Raw!WR94=4,COUNTIF(Raw!WU94:XB94,7)=0),Raw!WR94&lt;&gt;4),
OR(AND(Raw!WS94=4,COUNTIF(Raw!WU94:XB94,8)=0),Raw!WS94&lt;&gt;4)
),"",1)))</f>
        <v/>
      </c>
      <c r="BH94" t="str">
        <f>IF(A94=0,"",IF(COUNTA(Raw!XC94:XK94)=0,"",
IF(AND(
OR(AND(Raw!XC94=4,COUNTIF(Raw!XH94:XK94,1)=0),Raw!XC94&lt;&gt;4),
OR(AND(Raw!XD94=4,COUNTIF(Raw!XH94:XK94,2)=0),Raw!XD94&lt;&gt;4),
OR(AND(Raw!XE94=4,COUNTIF(Raw!XH94:XK94,3)=0),Raw!XE94&lt;&gt;4),
OR(AND(Raw!XF94=4,COUNTIF(Raw!XH94:XK94,4)=0),Raw!XF94&lt;&gt;4)
),"",1)))</f>
        <v/>
      </c>
      <c r="BI94" t="str">
        <f>IF(A94=0,"",IF(COUNTA(Raw!XL94:XT94)=0,"",
IF(AND(
OR(AND(Raw!XL94=4,COUNTIF(Raw!XQ94:XT94,1)=0),Raw!XL94&lt;&gt;4),
OR(AND(Raw!XM94=4,COUNTIF(Raw!XQ94:XT94,2)=0),Raw!XM94&lt;&gt;4),
OR(AND(Raw!XN94=4,COUNTIF(Raw!XQ94:XT94,3)=0),Raw!XN94&lt;&gt;4),
OR(AND(Raw!XO94=4,COUNTIF(Raw!XQ94:XT94,4)=0),Raw!XO94&lt;&gt;4)
),"",1)))</f>
        <v/>
      </c>
      <c r="BJ94" t="str">
        <f>IF(A94=0,"",IF(COUNTA(Raw!XU94:YI94)=0,"",
IF(AND(
OR(AND(Raw!XU94=4,COUNTIF(Raw!YC94:YI94,1)=0),Raw!XU94&lt;&gt;4),
OR(AND(Raw!XV94=4,COUNTIF(Raw!YC94:YI94,2)=0),Raw!XV94&lt;&gt;4),
OR(AND(Raw!XW94=4,COUNTIF(Raw!YC94:YI94,3)=0),Raw!XW94&lt;&gt;4),
OR(AND(Raw!XX94=4,COUNTIF(Raw!YC94:YI94,4)=0),Raw!XX94&lt;&gt;4),
OR(AND(Raw!XY94=4,COUNTIF(Raw!YC94:YI94,5)=0),Raw!XY94&lt;&gt;4),
OR(AND(Raw!XZ94=4,COUNTIF(Raw!YC94:YI94,6)=0),Raw!XZ94&lt;&gt;4),
OR(AND(Raw!YA94=4,COUNTIF(Raw!YC94:YI94,7)=0),Raw!YA94&lt;&gt;4)
),"",1)))</f>
        <v/>
      </c>
      <c r="BK94" t="str">
        <f>IF(A94=0,"",IF(COUNTA(Raw!YJ94:YR94)=0,"",
IF(AND(
OR(AND(Raw!YJ94=4,COUNTIF(Raw!YO94:YR94,1)=0),Raw!YJ94&lt;&gt;4),
OR(AND(Raw!YK94=4,COUNTIF(Raw!YO94:YR94,2)=0),Raw!YK94&lt;&gt;4),
OR(AND(Raw!YL94=4,COUNTIF(Raw!YO94:YR94,3)=0),Raw!YL94&lt;&gt;4),
OR(AND(Raw!YM94=4,COUNTIF(Raw!YO94:YR94,4)=0),Raw!YM94&lt;&gt;4)
),"",1)))</f>
        <v/>
      </c>
      <c r="BL94" t="str">
        <f>IF(A94=0,"",IF(COUNTA(Raw!YS94:YU94)=0,"",IF(AND(Raw!YS94=4,ISBLANK(Raw!YU94)),"",IF(AND(Raw!YS94&lt;&gt;4,ISBLANK(Raw!YU94)=FALSE),"",1))))</f>
        <v/>
      </c>
    </row>
    <row r="95" spans="1:64">
      <c r="A95" s="20">
        <f>Raw!A95</f>
        <v>0</v>
      </c>
      <c r="B95" s="19" t="str">
        <f>IF(A95=0,"",IF(AND(Raw!AC95=1,COUNTA(Raw!AR95:IC95)&gt;0,COUNTA(Raw!ID95:YU95)=0),"",IF(AND(Raw!AC95=2,COUNTA(Raw!AR95:IC95)=0,COUNTA(Raw!ID95:MV95)&gt;0,COUNTA(Raw!MW95:YU95)=0),"",IF(AND(Raw!AC95=3,COUNTA(Raw!AP95:MV95)=0,COUNTA(Raw!MW95:YU95)&gt;0),"",1))))</f>
        <v/>
      </c>
      <c r="C95" s="19" t="str">
        <f>IF(A95=0,"",IF(AND(Raw!AK95=1,ISBLANK(Raw!AM95)=FALSE,ISBLANK(Raw!AO95)),"",IF(AND(Raw!AK95=2,ISBLANK(Raw!AM95),ISBLANK(Raw!AO95)=FALSE),"",1)))</f>
        <v/>
      </c>
      <c r="D95" s="19" t="str">
        <f>IF(A95=0,"",IF(COUNTA(Raw!AS95:AZ95)=0,"",IF(AND(Raw!AS95+Raw!AT95=100,Raw!AU95+Raw!AV95=100,Raw!AW95+Raw!AX95=100,Raw!AY95+Raw!AZ95=100),"",1)))</f>
        <v/>
      </c>
      <c r="E95" s="19" t="str">
        <f>IF(A95=0,"",IF(ISBLANK(Raw!AQ95),"",IF(Raw!AQ95=1,"",1)))</f>
        <v/>
      </c>
      <c r="F95" s="19" t="str">
        <f>IF(A95=0,"",IF(ISBLANK(Raw!AR95),"",IF(AND(Raw!AR95&gt;=0,Raw!AR95&lt;=100),"",1)))</f>
        <v/>
      </c>
      <c r="G95" s="19" t="str">
        <f>IF(A95=0,"",IF(AND(ISBLANK(Raw!BA95),ISBLANK(Raw!AS95)),"",IF(AND(Raw!AS95&gt;0,ISBLANK(Raw!BA95)=FALSE),"",1)))</f>
        <v/>
      </c>
      <c r="H95" s="19" t="str">
        <f>IF(A95=0,"",IF(COUNTA(Raw!BA95:BH95)=0,"",IF(AND(Raw!BA95=0,COUNTA(Raw!BB95:BH95)=0),"",IF(AND(Raw!BA95&gt;0,COUNTA(Raw!BB95:BH95)&gt;0),"",1))))</f>
        <v/>
      </c>
      <c r="I95" s="19" t="str">
        <f>IF(A95=0,"",IF(AND(ISBLANK(Raw!BI95),ISBLANK(Raw!BJ95)),"",IF(AND(Raw!BI95=1,ISBLANK(Raw!BJ95)=FALSE),"",IF(AND(Raw!BI95=2,ISBLANK(Raw!BJ95)),"",1))))</f>
        <v/>
      </c>
      <c r="J95" s="19" t="str">
        <f>IF(A95=0,"",IF(AND(ISBLANK(Raw!AT95),COUNTBLANK(Raw!BK95:BQ95)),"",IF(AND(Raw!AT95&gt;0,COUNTA(Raw!BK95:BQ95)&gt;0),"",IF(AND(Raw!AT95=0,COUNTA(Raw!BK95:BQ95)=0),"",1))))</f>
        <v/>
      </c>
      <c r="K95" s="19" t="str">
        <f>IF(A95=0,"",IF(AND(ISBLANK(Raw!AS95),COUNTA(Raw!BR95:BX95)=0),"",IF(AND(Raw!AS95&gt;0,COUNTA(Raw!BR95:BX95)&gt;0),"",IF(AND(Raw!AS95=0,COUNTA(Raw!BR95:BX95)=0),"",1))))</f>
        <v/>
      </c>
      <c r="L95" s="19" t="str">
        <f>IF(A95=0,"",IF(AND(COUNTA(Raw!BK95:BX95)=0,COUNTA(Raw!BY95:CH95)=0),"",IF(AND(COUNTIF(Raw!BK95:BX95,1)&gt;0,COUNTA(Raw!BY95:CH95)&gt;0),"",IF(AND(COUNTIF(Raw!BK95:BX95,1)=0,COUNTA(Raw!BY95:CH95)=0),"",1))))</f>
        <v/>
      </c>
      <c r="M95" s="19" t="str">
        <f>IF(A95=0,"",IF(AND(COUNTA(Raw!BK95:BX95)=0,COUNTA(Raw!CI95:CR95)),"",IF(AND(COUNTIF(Raw!BK95:BX95,3)&gt;0,COUNTA(Raw!CI95:CR95)&gt;0),"",IF(AND(COUNTIF(Raw!BK95:BX95,3)=0,COUNTA(Raw!CI95:CR95)=0),"",1))))</f>
        <v/>
      </c>
      <c r="N95" s="19" t="str">
        <f>IF(A95=0,"",IF(COUNTA(Raw!CS95:DF95)=0,"",IF(AND(COUNTIF(Raw!CS95:CV95,1)=1,COUNTA(Raw!CW95:DA95)&gt;0,COUNTA(Raw!DB95:DF95)=0),"",IF(AND(COUNTIF(Raw!CS95:CV95,2)=1,COUNTA(Raw!CW95:DA95)=0,COUNTA(Raw!DB95:DF95)&gt;0),"",IF(AND(COUNTA(Raw!CS95:CV95)&gt;0,COUNTA(Raw!CW95:DF95)=0),"",1)))))</f>
        <v/>
      </c>
      <c r="O95" s="19" t="str">
        <f>IF(A95=0,"",IF(COUNTA(Raw!DG95:DP95)=0,"",IF(AND(COUNTIF(Raw!BK95:BQ95,1)&gt;0,OR(COUNTIF(Raw!DG95:DP95,1)=1,COUNTIF(Raw!DG95:DP95,2)=1,COUNTIF(Raw!DG95:DP95,3)=1)),"",IF(AND(COUNTIF(Raw!BK95:BQ95,1)=0,AND(COUNTIF(Raw!DG95:DP95,1)=0,COUNTIF(Raw!DG95:DP95,2)=0,COUNTIF(Raw!DG95:DP95,3)=0)),"",1))))</f>
        <v/>
      </c>
      <c r="P95" s="19" t="str">
        <f>IF(A95=0,"",IF(COUNTA(Raw!DG95:DR95)=0,"",IF(AND(COUNTIF(Raw!DG95:DP95,4)=1,ISBLANK(Raw!DQ95)=FALSE,ISBLANK(Raw!DR95)),"",IF(AND(COUNTIF(Raw!DG95:DP95,7)=1,ISBLANK(Raw!DQ95),ISBLANK(Raw!DR95)=FALSE),"",IF(AND(COUNTA(Raw!DG95:DP95)&gt;0,COUNTIF(Raw!DG95:DP95,4)=0,COUNTIF(Raw!DG95:DP95,7)=0,COUNTA(Raw!DQ95:DR95)=0),"",1)))))</f>
        <v/>
      </c>
      <c r="Q95" s="19" t="str">
        <f>IF(A95=0,"",IF(AND(COUNTA(Raw!DS95:DU95)=0,COUNTA(Raw!BK95:BQ95)=0),"",IF(AND(COUNTIF(Raw!BK95:BQ95,1)&gt;0,COUNTA(Raw!DS95:DU95)&gt;0),"",IF(AND(COUNTIF(Raw!BK95:BQ95,1)=0,COUNTA(Raw!DS95:DU95)=0),"",1))))</f>
        <v/>
      </c>
      <c r="R95" s="19" t="str">
        <f>IF(A95=0,"",IF(AND(ISBLANK(Raw!AT95),ISBLANK(Raw!EJ95)),"",IF(AND(Raw!AT95&gt;0,ISBLANK(Raw!EJ95)=FALSE,Raw!EJ95&gt;=0,Raw!EJ95&lt;=7),"",IF(AND(Raw!AT95=0,ISBLANK(Raw!EJ95)),"",1))))</f>
        <v/>
      </c>
      <c r="S95" t="str">
        <f>IF(A95=0,"",IF(AND(ISBLANK(Raw!AS95),ISBLANK(Raw!EK95)),"",IF(AND(Raw!AS95&gt;0,ISBLANK(Raw!EK95)=FALSE),"",IF(AND(Raw!AS95=0,ISBLANK(Raw!EK95)),"",1))))</f>
        <v/>
      </c>
      <c r="T95" s="19" t="str">
        <f>IF(A95=0,"",IF(AND(ISBLANK(Raw!AT95),COUNTA(Raw!EL95:EQ95)=0),"",IF(AND(Raw!AT95&gt;0,COUNTA(Raw!EL95:EQ95)&gt;0),"",IF(AND(Raw!AT95=0,COUNTA(Raw!EL95:EQ95)=0),"",1))))</f>
        <v/>
      </c>
      <c r="U95" t="str">
        <f>IF(A95=0,"",IF(AND(ISBLANK(Raw!AT95),COUNTA(Raw!ER95:EU95)=0),"",IF(AND(Raw!AT95&gt;0,COUNTA(Raw!ER95:EU95)&gt;0),"",IF(AND(Raw!AT95=0,COUNTA(Raw!ER95:EU95)=0),"",1))))</f>
        <v/>
      </c>
      <c r="V95" t="str">
        <f>IF(A95=0,"",IF(AND(ISBLANK(Raw!AS95),COUNTA(Raw!EV95:FA95)=0),"",IF(AND(Raw!AS95&gt;0,COUNTA(Raw!EV95:FA95)&gt;0),"",IF(AND(Raw!AS95=0,COUNTA(Raw!EV95:FA95)=0),"",1))))</f>
        <v/>
      </c>
      <c r="W95" t="str">
        <f>IF(A95=0,"",IF(AND(ISBLANK(Raw!AS95),COUNTA(Raw!FB95:FE95)=0),"",IF(AND(Raw!AS95&gt;0,COUNTA(Raw!FB95:FE95)&gt;0),"",IF(AND(Raw!AS95=0,COUNTA(Raw!FB95:FE95)=0),"",1))))</f>
        <v/>
      </c>
      <c r="X95" t="str">
        <f>IF(A95=0,"",IF(AND(ISBLANK(Raw!AT95),COUNTA(Raw!FF95:FI95)=0),"",IF(AND(Raw!AT95&gt;0,COUNTA(Raw!FF95:FI95)&gt;0),"",IF(AND(Raw!AT95=0,COUNTA(Raw!FF95:FI95)=0),"",1))))</f>
        <v/>
      </c>
      <c r="Y95" t="str">
        <f>IF(A95=0,"",IF(AND(ISBLANK(Raw!AS95),COUNTA(Raw!FJ95:FM95)=0),"",IF(AND(Raw!AS95&gt;0,COUNTA(Raw!FJ95:FM95)&gt;0),"",IF(AND(Raw!AS95=0,COUNTA(Raw!FJ95:FM95)=0),"",1))))</f>
        <v/>
      </c>
      <c r="Z95" t="str">
        <f>IF(A95=0,"",IF(AND(COUNTA(Raw!FN95:FT95)=0,ISBLANK(Raw!FU95)),"",IF(AND(COUNTIF(Raw!FN95:FT95,1)&gt;0,ISBLANK(Raw!FU95)=FALSE),"",IF(AND(COUNTIF(Raw!FN95:FT95,1)=0,ISBLANK(Raw!FU95)),"",1))))</f>
        <v/>
      </c>
      <c r="AA95" s="19" t="str">
        <f>IF(A95=0,"",IF(AND(ISBLANK(Raw!BI95),COUNTA(Raw!FV95:GH95)=0),"",IF(AND(Raw!BI95&lt;&gt;1,COUNTIF(Raw!FV95:GH95,6)=0),"",IF(Raw!BI95=1,"",1))))</f>
        <v/>
      </c>
      <c r="AB95" t="str">
        <f>IF(A95=0,"",IF(AND(ISBLANK(Raw!GI95),COUNTA(Raw!GJ95:GQ95)=0),"",IF(AND(Raw!GI95=1,COUNTA(Raw!GJ95:GQ95)&gt;0),"",IF(AND(Raw!GI95=2,COUNTA(Raw!GJ95:GQ95)=0),"",1))))</f>
        <v/>
      </c>
      <c r="AC95" s="19" t="str">
        <f>IF(A95=0,"",IF(AND(COUNTA(Raw!GY95:HF95)=0,ISBLANK(Raw!HG95)),"",IF(AND(OR(COUNTIF(Raw!GY95:HE95,1)&gt;0,COUNTIF(Raw!GY95:HE95,2)&gt;0),ISBLANK(Raw!HG95)=FALSE),"",IF(AND(COUNTA(Raw!GY95:HF95)&gt;0,ISBLANK(Raw!HG95),COUNTIF(Raw!GY95:HE95,1)=0,COUNTIF(Raw!GY95:HE95,2)=0),"",1))))</f>
        <v/>
      </c>
      <c r="AD95" s="19" t="str">
        <f>IF(A95=0,"",IF(COUNTA(Raw!HU95:IB95)=0,"",IF(AND(Raw!AK95&lt;&gt;2,COUNTIF(Raw!HU95:IA95,2)=0,COUNTIF(Raw!HU95:IA95,3)=0),"",IF(Raw!AK95=2,"",1))))</f>
        <v/>
      </c>
      <c r="AE95" s="19" t="str">
        <f>IF(A95=0,"",IF(AND(Raw!AK95=2,ISBLANK(Raw!IC95)=FALSE),"",IF(AND(Raw!AK95&lt;&gt;2,ISBLANK(Raw!IC95)),"",1)))</f>
        <v/>
      </c>
      <c r="AF95" s="19" t="str">
        <f>IF(A95=0,"",IF(COUNTA(Raw!ID95:IF95)=0,"",IF(AND(MATCH(2023-Raw!ID95,Code!$A$3:$A$12,1)=Raw!IF95,2023-Raw!ID95=Raw!IE95),"",1)))</f>
        <v/>
      </c>
      <c r="AG95" s="19" t="str">
        <f>IF(A95=0,"",IF(COUNTA(Raw!IG95:II95)=0,"",IF(AND(Raw!IG95=4,ISBLANK(Raw!II95)=FALSE),"",IF(AND(Raw!IG95&lt;&gt;4,ISBLANK(Raw!II95)),"",1))))</f>
        <v/>
      </c>
      <c r="AH95" s="19" t="str">
        <f>IF(A95=0,"",IF(COUNTA(Raw!IJ95:IM95)=0,"",IF(AND(Raw!IJ95=1,ISBLANK(Raw!IK95)=FALSE),"",IF(AND(Raw!IJ95=2,COUNTA(Raw!IK95:IM95)&gt;0),"",1))))</f>
        <v/>
      </c>
      <c r="AI95" s="19" t="str">
        <f>IF(A95=0,"",IF(COUNTA(Raw!IK95:IM95)=0,"",IF(AND(Raw!IK95=1,ISBLANK(Raw!IL95)=FALSE),"",IF(AND(Raw!IK95=2,COUNTA(Raw!IL95:IM95)=0),"",1))))</f>
        <v/>
      </c>
      <c r="AJ95" s="19" t="str">
        <f>IF(A95=0,"",IF(COUNTA(Raw!JD95:JJ95)=0,"",IF(AND(Raw!JD95&gt;600,COUNTA(Raw!JE95:JI95)&gt;0),"",IF(AND(Raw!JD95&lt;=600,COUNTA(Raw!JE95:JJ95)=0),"",1))))</f>
        <v/>
      </c>
      <c r="AK95" s="19" t="str">
        <f>IF(A95=0,"",IF(COUNTA(Raw!JK95:KA95)=0,"",IF(AND(Raw!JK95=1,COUNTA(Raw!JM95:JV95)&gt;0),"",IF(AND(Raw!JK95=3,COUNTA(Raw!JM95:JV95)&gt;0,COUNTA(Raw!JW95:KA95)=0),"",IF(AND(ISBLANK(Raw!JK95)=FALSE,Raw!JK95&lt;&gt;1,Raw!JK95&lt;&gt;3,COUNTA(Raw!JM95:KA95)=0),"",1)))))</f>
        <v/>
      </c>
      <c r="AL95" s="19" t="str">
        <f>IF(A95=0,"",IF(COUNTA(Raw!JW95:KA95)=0,"",IF(AND(COUNTIF(Raw!JW95:JZ95,4)=0,COUNTA(Raw!JW95:JZ95)&gt;0,ISBLANK(Raw!KA95)=FALSE),"",IF(AND(COUNTIF(Raw!JW95:KA95,4)&gt;0,ISBLANK(Raw!KA95)),"",1))))</f>
        <v/>
      </c>
      <c r="AM95" s="19" t="str">
        <f>IF(A95=0,"",IF(COUNTA(Raw!KT95:KU95)=0,"",IF(AND(Raw!KT95=1,ISBLANK(Raw!KU95)=FALSE),"",IF(AND(Raw!KT95=2,ISBLANK(Raw!KU95)),"",1))))</f>
        <v/>
      </c>
      <c r="AN95" s="19" t="str">
        <f>IF(A95=0,"",IF(COUNTA(Raw!KX95:LF95)=0,"",IF(AND(COUNTIF(Raw!KX95:LB95,5)=1,COUNTA(Raw!KX95:LB95)=1,COUNTA(Raw!LC95:LF95)=0),"",IF(AND(COUNTIF(Raw!KX95:LB95,5)=0,COUNTA(Raw!KX95:LB95)&gt;0,COUNTA(Raw!LC95:LF95)&gt;0),"",1))))</f>
        <v/>
      </c>
      <c r="AO95" s="19" t="str">
        <f>IF(A95=0,"",IF(COUNTA(Raw!LM95:LU95)=0,"",IF(AND(Raw!LM95=1,ISBLANK(Raw!LN95)=FALSE,COUNTA(Raw!LO95:LU95)&gt;0),"",IF(AND(Raw!LM95=2,COUNTA(Raw!LN95:LU95)=0),"",1))))</f>
        <v/>
      </c>
      <c r="AP95" s="19" t="str">
        <f>IF(A95=0,"",IF(COUNTA(Raw!MY95:OG95)=0,"",IF(AND(Raw!MY95=2,COUNTA(Raw!MZ95:OG95)=0),"",IF(AND(Raw!MY95=1,COUNTA(Raw!MZ95:OG95)&gt;0),"",1))))</f>
        <v/>
      </c>
      <c r="AQ95" s="19" t="str">
        <f>IF(A95=0,"",IF(COUNTA(Raw!NC95:NW95)=0,"",IF(AND(COUNTIF(Raw!NC95:NG95,3)&gt;0,COUNTA(Raw!NH95:NQ95)&gt;0),"",IF(AND(COUNTA(Raw!NC95:NG95)&gt;0,COUNTIF(Raw!NC95:NG95,3)=0,COUNTA(Raw!NH95:NW95)=0),"",1))))</f>
        <v/>
      </c>
      <c r="AR95" s="19" t="str">
        <f>IF(A95=0,"",IF(COUNTA(Raw!NH95:NW95)=0,"",IF(AND(COUNTIF(Raw!NH95:NQ95,10)&gt;0,COUNTA(Raw!NR95:NW95)&gt;0),"",IF(AND(COUNTA(Raw!NH95:NQ95)&gt;0,COUNTIF(Raw!NH95:NQ95,10)=0,COUNTA(Raw!NR95:NY95)=0),"",1))))</f>
        <v/>
      </c>
      <c r="AS95" s="19" t="str">
        <f>IF(A95=0,"",IF(COUNTA(Raw!NY95:OG95)=0,"",IF(AND(Raw!NY95=1,COUNTA(Raw!NZ95:OG95)&gt;0),"",IF(AND(Raw!NY95=2,COUNTA(Raw!NZ95:OG95)=0),"",1))))</f>
        <v/>
      </c>
      <c r="AT95" s="19" t="str">
        <f>IF(A95=0,"",IF(COUNTA(Raw!OH95:OY95)=0,"",IF(AND(Raw!OH95=1,COUNTA(Raw!OI95:OY95)&gt;0),"",IF(AND(Raw!OH95=2,COUNTA(Raw!OI95:OY95)=0),"",1))))</f>
        <v/>
      </c>
      <c r="AU95" s="19" t="str">
        <f>IF(A95=0,"",IF(COUNTA(Raw!PR95:QB95)=0,"",
IF(AND(OR(AND(COUNTIF(Raw!PR95:QB95,1)=1,COUNTA(Raw!QI95:QY95)&gt;0),AND(COUNTIF(Raw!PR95:QB95,1)=0,COUNTA(Raw!QI95:QY95)=0)),OR(AND(COUNTIF(Raw!PR95:QB95,2)=1,COUNTA(Raw!QZ95:RP95)&gt;0),AND(COUNTIF(Raw!PR95:QB95,2)=0,COUNTA(Raw!QZ95:RP95)=0)),OR(AND(COUNTIF(Raw!PR95:QB95,3)=1,COUNTA(Raw!RQ95:SG95)&gt;0),AND(COUNTIF(Raw!PR95:QB95,3)=0,COUNTA(Raw!RQ95:SG95)=0)),OR(AND(COUNTIF(Raw!PR95:QB95,4)=1,COUNTA(Raw!SH95:ST95)&gt;0),AND(COUNTIF(Raw!PR95:QB95,4)=0,COUNTA(Raw!SH95:ST95)=0)),OR(AND(COUNTIF(Raw!PR95:QB95,5)=1,COUNTA(Raw!SU95:TG95)&gt;0),AND(COUNTIF(Raw!PR95:QB95,5)=0,COUNTA(Raw!SU95:TG95)=0)),OR(AND(COUNTIF(Raw!PR95:QB95,6)=1,COUNTA(Raw!TH95:TT95)&gt;0),AND(COUNTIF(Raw!PR95:QB95,6)=0,COUNTA(Raw!TH95:TT95)=0)),OR(AND(COUNTIF(Raw!PR95:QB95,7)=1,COUNTA(Raw!TU95:UI95)&gt;0),AND(COUNTIF(Raw!PR95:QB95,7)=0,COUNTA(Raw!TU95:UI95)=0)),OR(AND(COUNTIF(Raw!PR95:QB95,8)=1,COUNTA(Raw!UJ95:UV95)&gt;0),AND(COUNTIF(Raw!PR95:QB95,8)=0,COUNTA(Raw!UJ95:UV95)=0)),OR(AND(COUNTIF(Raw!PR95:QB95,9)=1,COUNTA(Raw!UW95:VG95)&gt;0),AND(COUNTIF(Raw!PR95:QB95,9)=0,COUNTA(Raw!UW95:VG95)=0)),OR(AND(COUNTIF(Raw!PR95:QB95,10)=1,COUNTA(Raw!VH95:VP95)&gt;0),AND(COUNTIF(Raw!PR95:QB95,10)=0,COUNTA(Raw!VH95:VP95)=0)),OR(AND(COUNTIF(Raw!PR95:QB95,11)=1,COUNTA(Raw!VQ95:WK95)&gt;0),AND(COUNTIF(Raw!PR95:QB95,11)=0,COUNTA(Raw!VQ95:WK95)=0))),"",1)))</f>
        <v/>
      </c>
      <c r="AV95" s="19" t="str">
        <f>IF(A95=0,"",IF(COUNTA(Raw!QI95:QY95)=0,"",IF(AND(OR(AND(Raw!QI95=4,COUNTIF(Raw!QR95:QY95,1)=0),Raw!QI95&lt;&gt;4),OR(AND(Raw!QJ95=4,COUNTIF(Raw!QR95:QY95,2)=0),Raw!QJ95&lt;&gt;4),OR(AND(Raw!QK95=4,COUNTIF(Raw!QR95:QY95,3)=0),Raw!QK95&lt;&gt;4),OR(AND(Raw!QL95=4,COUNTIF(Raw!QR95:QY95,4)=0),Raw!QL95&lt;&gt;4),OR(AND(Raw!QM95=4,COUNTIF(Raw!QR95:QY95,5)=0),Raw!QM95&lt;&gt;4),OR(AND(Raw!QN95=4,COUNTIF(Raw!QR95:QY95,6)=0),Raw!QN95&lt;&gt;4),OR(AND(Raw!QO95=4,COUNTIF(Raw!QR95:QY95,7)=0),Raw!QO95&lt;&gt;4),OR(AND(Raw!QP95=4,COUNTIF(Raw!QR95:QY95,8)=0),Raw!QP95&lt;&gt;4)),"",1)))</f>
        <v/>
      </c>
      <c r="AW95" t="str">
        <f>IF(A95=0,"",IF(COUNTA(Raw!QZ95:RP95)=0,"",IF(AND(OR(AND(Raw!QZ95=4,COUNTIF(Raw!RI95:RP95,1)=0),Raw!QZ95&lt;&gt;4),OR(AND(Raw!RA95=4,COUNTIF(Raw!RI95:RP95,2)=0),Raw!RA95&lt;&gt;4),OR(AND(Raw!RB95=4,COUNTIF(Raw!RI95:RP95,3)=0),Raw!RB95&lt;&gt;4),OR(AND(Raw!RC95=4,COUNTIF(Raw!RI95:RP95,4)=0),Raw!RC95&lt;&gt;4),OR(AND(Raw!RD95=4,COUNTIF(Raw!RI95:RP95,5)=0),Raw!RD95&lt;&gt;4),OR(AND(Raw!RE95=4,COUNTIF(Raw!RI95:RP95,6)=0),Raw!RE95&lt;&gt;4),OR(AND(Raw!RF95=4,COUNTIF(Raw!RI95:RP95,7)=0),Raw!RF95&lt;&gt;4),OR(AND(Raw!RG95=4,COUNTIF(Raw!RI95:RP95,8)=0),Raw!RG95&lt;&gt;4)),"",1)))</f>
        <v/>
      </c>
      <c r="AX95" t="str">
        <f>IF(A95=0,"",IF(COUNTA(Raw!RQ95:SG95)=0,"",IF(AND(OR(AND(Raw!RQ95=4,COUNTIF(Raw!RZ95:SG95,1)=0),Raw!RQ95&lt;&gt;4),OR(AND(Raw!RR95=4,COUNTIF(Raw!RZ95:SG95,2)=0),Raw!RR95&lt;&gt;4),OR(AND(Raw!RS95=4,COUNTIF(Raw!RZ95:SG95,3)=0),Raw!RS95&lt;&gt;4),OR(AND(Raw!RT95=4,COUNTIF(Raw!RZ95:SG95,4)=0),Raw!RT95&lt;&gt;4),OR(AND(Raw!RU95=4,COUNTIF(Raw!RZ95:SG95,5)=0),Raw!RU95&lt;&gt;4),OR(AND(Raw!RV95=4,COUNTIF(Raw!RZ95:SG95,6)=0),Raw!RV95&lt;&gt;4),OR(AND(Raw!RW95=4,COUNTIF(Raw!RZ95:SG95,7)=0),Raw!RW95&lt;&gt;4),OR(AND(Raw!RX95=4,COUNTIF(Raw!RZ95:SG95,8)=0),Raw!RX95&lt;&gt;4)),"",1)))</f>
        <v/>
      </c>
      <c r="AY95" t="str">
        <f>IF(A95=0,"",IF(COUNTA(Raw!SH95:ST95)=0,"",IF(AND(OR(AND(Raw!SH95=4,COUNTIF(Raw!SO95:ST95,1)=0),Raw!SH95&lt;&gt;4),OR(AND(Raw!SI95=4,COUNTIF(Raw!SO95:ST95,2)=0),Raw!SI95&lt;&gt;4),OR(AND(Raw!SJ95=4,COUNTIF(Raw!SO95:ST95,3)=0),Raw!SJ95&lt;&gt;4),OR(AND(Raw!SK95=4,COUNTIF(Raw!SO95:ST95,4)=0),Raw!SK95&lt;&gt;4),OR(AND(Raw!SL95=4,COUNTIF(Raw!SO95:ST95,5)=0),Raw!SL95&lt;&gt;4),OR(AND(Raw!SM95=4,COUNTIF(Raw!SO95:ST95,6)=0),Raw!SM95&lt;&gt;4)),"",1)))</f>
        <v/>
      </c>
      <c r="AZ95" t="str">
        <f>IF(A95=0,"",IF(COUNTA(Raw!SU95:TG95)=0,"",IF(AND(OR(AND(Raw!SU95=4,COUNTIF(Raw!TB95:TG95,1)=0),Raw!SU95&lt;&gt;4),OR(AND(Raw!SV95=4,COUNTIF(Raw!TB95:TG95,2)=0),Raw!SV95&lt;&gt;4),OR(AND(Raw!SW95=4,COUNTIF(Raw!TB95:TG95,3)=0),Raw!SW95&lt;&gt;4),OR(AND(Raw!SX95=4,COUNTIF(Raw!TB95:TG95,4)=0),Raw!SX95&lt;&gt;4),OR(AND(Raw!SY95=4,COUNTIF(Raw!TB95:TG95,5)=0),Raw!SY95&lt;&gt;4),OR(AND(Raw!SZ95=4,COUNTIF(Raw!TB95:TG95,6)=0),Raw!SZ95&lt;&gt;4)),"",1)))</f>
        <v/>
      </c>
      <c r="BA95" t="str">
        <f>IF(A95=0,"",IF(COUNTA(Raw!TH95:TT95)=0,"",IF(AND(OR(AND(Raw!TH95=4,COUNTIF(Raw!TO95:TT95,1)=0),Raw!TH95&lt;&gt;4),OR(AND(Raw!TI95=4,COUNTIF(Raw!TO95:TT95,2)=0),Raw!TI95&lt;&gt;4),OR(AND(Raw!TJ95=4,COUNTIF(Raw!TO95:TT95,3)=0),Raw!TJ95&lt;&gt;4),OR(AND(Raw!TK95=4,COUNTIF(Raw!TO95:TT95,4)=0),Raw!TK95&lt;&gt;4),OR(AND(Raw!TL95=4,COUNTIF(Raw!TO95:TT95,5)=0),Raw!TL95&lt;&gt;4),OR(AND(Raw!TM95=4,COUNTIF(Raw!TO95:TT95,6)=0),Raw!TM95&lt;&gt;4)),"",1)))</f>
        <v/>
      </c>
      <c r="BB95" t="str">
        <f>IF(A95=0,"",IF(COUNTA(Raw!TU95:UI95)=0,"",IF(AND(OR(AND(Raw!TU95=4,COUNTIF(Raw!UC95:UI95,1)=0),Raw!TU95&lt;&gt;4),OR(AND(Raw!TV95=4,COUNTIF(Raw!UC95:UI95,2)=0),Raw!TV95&lt;&gt;4),OR(AND(Raw!TW95=4,COUNTIF(Raw!UC95:UI95,3)=0),Raw!TW95&lt;&gt;4),OR(AND(Raw!TX95=4,COUNTIF(Raw!UC95:UI95,4)=0),Raw!TX95&lt;&gt;4),OR(AND(Raw!TY95=4,COUNTIF(Raw!UC95:UI95,5)=0),Raw!TY95&lt;&gt;4),OR(AND(Raw!TZ95=4,COUNTIF(Raw!UC95:UI95,6)=0),Raw!TZ95&lt;&gt;4),OR(AND(Raw!UA95=4,COUNTIF(Raw!UC95:UI95,7)=0),Raw!UA95&lt;&gt;4)),"",1)))</f>
        <v/>
      </c>
      <c r="BC95" t="str">
        <f>IF(A95=0,"",IF(COUNTA(Raw!UJ95:UV95)=0,"",IF(AND(OR(AND(Raw!UJ95=4,COUNTIF(Raw!UQ95:UV95,1)=0),Raw!UJ95&lt;&gt;4),OR(AND(Raw!UK95=4,COUNTIF(Raw!UQ95:UV95,2)=0),Raw!UK95&lt;&gt;4),OR(AND(Raw!UL95=4,COUNTIF(Raw!UQ95:UV95,3)=0),Raw!UL95&lt;&gt;4),OR(AND(Raw!UM95=4,COUNTIF(Raw!UQ95:UV95,4)=0),Raw!UM95&lt;&gt;4),OR(AND(Raw!UN95=4,COUNTIF(Raw!UQ95:UV95,5)=0),Raw!UN95&lt;&gt;4),OR(AND(Raw!UO95=4,COUNTIF(Raw!UQ95:UV95,6)=0),Raw!UO95&lt;&gt;4)),"",1)))</f>
        <v/>
      </c>
      <c r="BD95" t="str">
        <f>IF(A95=0,"",IF(COUNTA(Raw!UW95:VG95)=0,"",IF(AND(OR(AND(Raw!UW95=4,COUNTIF(Raw!VC95:VG95,1)=0),Raw!UW95&lt;&gt;4),OR(AND(Raw!UX95=4,COUNTIF(Raw!VC95:VG95,2)=0),Raw!UX95&lt;&gt;4),OR(AND(Raw!UY95=4,COUNTIF(Raw!VC95:VG95,3)=0),Raw!UY95&lt;&gt;4),OR(AND(Raw!UZ95=4,COUNTIF(Raw!VC95:VG95,4)=0),Raw!UZ95&lt;&gt;4),OR(AND(Raw!VA95=4,COUNTIF(Raw!VC95:VG95,5)=0),Raw!VA95&lt;&gt;4)),"",1)))</f>
        <v/>
      </c>
      <c r="BE95" t="str">
        <f>IF(A95=0,"",IF(COUNTA(Raw!VH95:VP95)=0,"",
IF(AND(
OR(AND(Raw!VH95=4,COUNTIF(Raw!VM95:VP95,1)=0),Raw!VH95&lt;&gt;4),
OR(AND(Raw!VI95=4,COUNTIF(Raw!VM95:VP95,2)=0),Raw!VI95&lt;&gt;4),
OR(AND(Raw!VJ95=4,COUNTIF(Raw!VM95:VP95,3)=0),Raw!VJ95&lt;&gt;4),
OR(AND(Raw!VK95=4,COUNTIF(Raw!VM95:VP95,4)=0),Raw!VK95&lt;&gt;4)
),"",1)))</f>
        <v/>
      </c>
      <c r="BF95" t="str">
        <f>IF(A95=0,"",IF(COUNTA(Raw!VQ95:WK95)=0,"",
IF(AND(
OR(AND(Raw!VQ95=4,COUNTIF(Raw!WB95:WK95,1)=0),Raw!VQ95&lt;&gt;4),
OR(AND(Raw!VR95=4,COUNTIF(Raw!WB95:WK95,2)=0),Raw!VR95&lt;&gt;4),
OR(AND(Raw!VS95=4,COUNTIF(Raw!WB95:WK95,3)=0),Raw!VS95&lt;&gt;4),
OR(AND(Raw!VT95=4,COUNTIF(Raw!WB95:WK95,4)=0),Raw!VT95&lt;&gt;4),
OR(AND(Raw!VU95=4,COUNTIF(Raw!WB95:WK95,5)=0),Raw!VU95&lt;&gt;4),
OR(AND(Raw!VV95=4,COUNTIF(Raw!WB95:WK95,6)=0),Raw!VV95&lt;&gt;4),
OR(AND(Raw!VW95=4,COUNTIF(Raw!WB95:WK95,7)=0),Raw!VW95&lt;&gt;4),
OR(AND(Raw!VX95=4,COUNTIF(Raw!WB95:WK95,8)=0),Raw!VX95&lt;&gt;4),
OR(AND(Raw!VY95=4,COUNTIF(Raw!WB95:WK95,9)=0),Raw!VX95&lt;&gt;4),
OR(AND(Raw!VZ95=4,COUNTIF(Raw!WB95:WK95,10)=0),Raw!VZ95&lt;&gt;4)
),"",1)))</f>
        <v/>
      </c>
      <c r="BG95" t="str">
        <f>IF(A95=0,"",IF(COUNTA(Raw!WL95:XB95)=0,"",
IF(AND(
OR(AND(Raw!WL95=4,COUNTIF(Raw!WU95:XB95,1)=0),Raw!WL95&lt;&gt;4),
OR(AND(Raw!WM95=4,COUNTIF(Raw!WU95:XB95,2)=0),Raw!WM95&lt;&gt;4),
OR(AND(Raw!WN95=4,COUNTIF(Raw!WU95:XB95,3)=0),Raw!WN95&lt;&gt;4),
OR(AND(Raw!WO95=4,COUNTIF(Raw!WU95:XB95,4)=0),Raw!WO95&lt;&gt;4),
OR(AND(Raw!WP95=4,COUNTIF(Raw!WU95:XB95,5)=0),Raw!WP95&lt;&gt;4),
OR(AND(Raw!WQ95=4,COUNTIF(Raw!WU95:XB95,6)=0),Raw!WQ95&lt;&gt;4),
OR(AND(Raw!WR95=4,COUNTIF(Raw!WU95:XB95,7)=0),Raw!WR95&lt;&gt;4),
OR(AND(Raw!WS95=4,COUNTIF(Raw!WU95:XB95,8)=0),Raw!WS95&lt;&gt;4)
),"",1)))</f>
        <v/>
      </c>
      <c r="BH95" t="str">
        <f>IF(A95=0,"",IF(COUNTA(Raw!XC95:XK95)=0,"",
IF(AND(
OR(AND(Raw!XC95=4,COUNTIF(Raw!XH95:XK95,1)=0),Raw!XC95&lt;&gt;4),
OR(AND(Raw!XD95=4,COUNTIF(Raw!XH95:XK95,2)=0),Raw!XD95&lt;&gt;4),
OR(AND(Raw!XE95=4,COUNTIF(Raw!XH95:XK95,3)=0),Raw!XE95&lt;&gt;4),
OR(AND(Raw!XF95=4,COUNTIF(Raw!XH95:XK95,4)=0),Raw!XF95&lt;&gt;4)
),"",1)))</f>
        <v/>
      </c>
      <c r="BI95" t="str">
        <f>IF(A95=0,"",IF(COUNTA(Raw!XL95:XT95)=0,"",
IF(AND(
OR(AND(Raw!XL95=4,COUNTIF(Raw!XQ95:XT95,1)=0),Raw!XL95&lt;&gt;4),
OR(AND(Raw!XM95=4,COUNTIF(Raw!XQ95:XT95,2)=0),Raw!XM95&lt;&gt;4),
OR(AND(Raw!XN95=4,COUNTIF(Raw!XQ95:XT95,3)=0),Raw!XN95&lt;&gt;4),
OR(AND(Raw!XO95=4,COUNTIF(Raw!XQ95:XT95,4)=0),Raw!XO95&lt;&gt;4)
),"",1)))</f>
        <v/>
      </c>
      <c r="BJ95" t="str">
        <f>IF(A95=0,"",IF(COUNTA(Raw!XU95:YI95)=0,"",
IF(AND(
OR(AND(Raw!XU95=4,COUNTIF(Raw!YC95:YI95,1)=0),Raw!XU95&lt;&gt;4),
OR(AND(Raw!XV95=4,COUNTIF(Raw!YC95:YI95,2)=0),Raw!XV95&lt;&gt;4),
OR(AND(Raw!XW95=4,COUNTIF(Raw!YC95:YI95,3)=0),Raw!XW95&lt;&gt;4),
OR(AND(Raw!XX95=4,COUNTIF(Raw!YC95:YI95,4)=0),Raw!XX95&lt;&gt;4),
OR(AND(Raw!XY95=4,COUNTIF(Raw!YC95:YI95,5)=0),Raw!XY95&lt;&gt;4),
OR(AND(Raw!XZ95=4,COUNTIF(Raw!YC95:YI95,6)=0),Raw!XZ95&lt;&gt;4),
OR(AND(Raw!YA95=4,COUNTIF(Raw!YC95:YI95,7)=0),Raw!YA95&lt;&gt;4)
),"",1)))</f>
        <v/>
      </c>
      <c r="BK95" t="str">
        <f>IF(A95=0,"",IF(COUNTA(Raw!YJ95:YR95)=0,"",
IF(AND(
OR(AND(Raw!YJ95=4,COUNTIF(Raw!YO95:YR95,1)=0),Raw!YJ95&lt;&gt;4),
OR(AND(Raw!YK95=4,COUNTIF(Raw!YO95:YR95,2)=0),Raw!YK95&lt;&gt;4),
OR(AND(Raw!YL95=4,COUNTIF(Raw!YO95:YR95,3)=0),Raw!YL95&lt;&gt;4),
OR(AND(Raw!YM95=4,COUNTIF(Raw!YO95:YR95,4)=0),Raw!YM95&lt;&gt;4)
),"",1)))</f>
        <v/>
      </c>
      <c r="BL95" t="str">
        <f>IF(A95=0,"",IF(COUNTA(Raw!YS95:YU95)=0,"",IF(AND(Raw!YS95=4,ISBLANK(Raw!YU95)),"",IF(AND(Raw!YS95&lt;&gt;4,ISBLANK(Raw!YU95)=FALSE),"",1))))</f>
        <v/>
      </c>
    </row>
    <row r="96" spans="1:64">
      <c r="A96" s="20">
        <f>Raw!A96</f>
        <v>0</v>
      </c>
      <c r="B96" s="19" t="str">
        <f>IF(A96=0,"",IF(AND(Raw!AC96=1,COUNTA(Raw!AR96:IC96)&gt;0,COUNTA(Raw!ID96:YU96)=0),"",IF(AND(Raw!AC96=2,COUNTA(Raw!AR96:IC96)=0,COUNTA(Raw!ID96:MV96)&gt;0,COUNTA(Raw!MW96:YU96)=0),"",IF(AND(Raw!AC96=3,COUNTA(Raw!AP96:MV96)=0,COUNTA(Raw!MW96:YU96)&gt;0),"",1))))</f>
        <v/>
      </c>
      <c r="C96" s="19" t="str">
        <f>IF(A96=0,"",IF(AND(Raw!AK96=1,ISBLANK(Raw!AM96)=FALSE,ISBLANK(Raw!AO96)),"",IF(AND(Raw!AK96=2,ISBLANK(Raw!AM96),ISBLANK(Raw!AO96)=FALSE),"",1)))</f>
        <v/>
      </c>
      <c r="D96" s="19" t="str">
        <f>IF(A96=0,"",IF(COUNTA(Raw!AS96:AZ96)=0,"",IF(AND(Raw!AS96+Raw!AT96=100,Raw!AU96+Raw!AV96=100,Raw!AW96+Raw!AX96=100,Raw!AY96+Raw!AZ96=100),"",1)))</f>
        <v/>
      </c>
      <c r="E96" s="19" t="str">
        <f>IF(A96=0,"",IF(ISBLANK(Raw!AQ96),"",IF(Raw!AQ96=1,"",1)))</f>
        <v/>
      </c>
      <c r="F96" s="19" t="str">
        <f>IF(A96=0,"",IF(ISBLANK(Raw!AR96),"",IF(AND(Raw!AR96&gt;=0,Raw!AR96&lt;=100),"",1)))</f>
        <v/>
      </c>
      <c r="G96" s="19" t="str">
        <f>IF(A96=0,"",IF(AND(ISBLANK(Raw!BA96),ISBLANK(Raw!AS96)),"",IF(AND(Raw!AS96&gt;0,ISBLANK(Raw!BA96)=FALSE),"",1)))</f>
        <v/>
      </c>
      <c r="H96" s="19" t="str">
        <f>IF(A96=0,"",IF(COUNTA(Raw!BA96:BH96)=0,"",IF(AND(Raw!BA96=0,COUNTA(Raw!BB96:BH96)=0),"",IF(AND(Raw!BA96&gt;0,COUNTA(Raw!BB96:BH96)&gt;0),"",1))))</f>
        <v/>
      </c>
      <c r="I96" s="19" t="str">
        <f>IF(A96=0,"",IF(AND(ISBLANK(Raw!BI96),ISBLANK(Raw!BJ96)),"",IF(AND(Raw!BI96=1,ISBLANK(Raw!BJ96)=FALSE),"",IF(AND(Raw!BI96=2,ISBLANK(Raw!BJ96)),"",1))))</f>
        <v/>
      </c>
      <c r="J96" s="19" t="str">
        <f>IF(A96=0,"",IF(AND(ISBLANK(Raw!AT96),COUNTBLANK(Raw!BK96:BQ96)),"",IF(AND(Raw!AT96&gt;0,COUNTA(Raw!BK96:BQ96)&gt;0),"",IF(AND(Raw!AT96=0,COUNTA(Raw!BK96:BQ96)=0),"",1))))</f>
        <v/>
      </c>
      <c r="K96" s="19" t="str">
        <f>IF(A96=0,"",IF(AND(ISBLANK(Raw!AS96),COUNTA(Raw!BR96:BX96)=0),"",IF(AND(Raw!AS96&gt;0,COUNTA(Raw!BR96:BX96)&gt;0),"",IF(AND(Raw!AS96=0,COUNTA(Raw!BR96:BX96)=0),"",1))))</f>
        <v/>
      </c>
      <c r="L96" s="19" t="str">
        <f>IF(A96=0,"",IF(AND(COUNTA(Raw!BK96:BX96)=0,COUNTA(Raw!BY96:CH96)=0),"",IF(AND(COUNTIF(Raw!BK96:BX96,1)&gt;0,COUNTA(Raw!BY96:CH96)&gt;0),"",IF(AND(COUNTIF(Raw!BK96:BX96,1)=0,COUNTA(Raw!BY96:CH96)=0),"",1))))</f>
        <v/>
      </c>
      <c r="M96" s="19" t="str">
        <f>IF(A96=0,"",IF(AND(COUNTA(Raw!BK96:BX96)=0,COUNTA(Raw!CI96:CR96)),"",IF(AND(COUNTIF(Raw!BK96:BX96,3)&gt;0,COUNTA(Raw!CI96:CR96)&gt;0),"",IF(AND(COUNTIF(Raw!BK96:BX96,3)=0,COUNTA(Raw!CI96:CR96)=0),"",1))))</f>
        <v/>
      </c>
      <c r="N96" s="19" t="str">
        <f>IF(A96=0,"",IF(COUNTA(Raw!CS96:DF96)=0,"",IF(AND(COUNTIF(Raw!CS96:CV96,1)=1,COUNTA(Raw!CW96:DA96)&gt;0,COUNTA(Raw!DB96:DF96)=0),"",IF(AND(COUNTIF(Raw!CS96:CV96,2)=1,COUNTA(Raw!CW96:DA96)=0,COUNTA(Raw!DB96:DF96)&gt;0),"",IF(AND(COUNTA(Raw!CS96:CV96)&gt;0,COUNTA(Raw!CW96:DF96)=0),"",1)))))</f>
        <v/>
      </c>
      <c r="O96" s="19" t="str">
        <f>IF(A96=0,"",IF(COUNTA(Raw!DG96:DP96)=0,"",IF(AND(COUNTIF(Raw!BK96:BQ96,1)&gt;0,OR(COUNTIF(Raw!DG96:DP96,1)=1,COUNTIF(Raw!DG96:DP96,2)=1,COUNTIF(Raw!DG96:DP96,3)=1)),"",IF(AND(COUNTIF(Raw!BK96:BQ96,1)=0,AND(COUNTIF(Raw!DG96:DP96,1)=0,COUNTIF(Raw!DG96:DP96,2)=0,COUNTIF(Raw!DG96:DP96,3)=0)),"",1))))</f>
        <v/>
      </c>
      <c r="P96" s="19" t="str">
        <f>IF(A96=0,"",IF(COUNTA(Raw!DG96:DR96)=0,"",IF(AND(COUNTIF(Raw!DG96:DP96,4)=1,ISBLANK(Raw!DQ96)=FALSE,ISBLANK(Raw!DR96)),"",IF(AND(COUNTIF(Raw!DG96:DP96,7)=1,ISBLANK(Raw!DQ96),ISBLANK(Raw!DR96)=FALSE),"",IF(AND(COUNTA(Raw!DG96:DP96)&gt;0,COUNTIF(Raw!DG96:DP96,4)=0,COUNTIF(Raw!DG96:DP96,7)=0,COUNTA(Raw!DQ96:DR96)=0),"",1)))))</f>
        <v/>
      </c>
      <c r="Q96" s="19" t="str">
        <f>IF(A96=0,"",IF(AND(COUNTA(Raw!DS96:DU96)=0,COUNTA(Raw!BK96:BQ96)=0),"",IF(AND(COUNTIF(Raw!BK96:BQ96,1)&gt;0,COUNTA(Raw!DS96:DU96)&gt;0),"",IF(AND(COUNTIF(Raw!BK96:BQ96,1)=0,COUNTA(Raw!DS96:DU96)=0),"",1))))</f>
        <v/>
      </c>
      <c r="R96" s="19" t="str">
        <f>IF(A96=0,"",IF(AND(ISBLANK(Raw!AT96),ISBLANK(Raw!EJ96)),"",IF(AND(Raw!AT96&gt;0,ISBLANK(Raw!EJ96)=FALSE,Raw!EJ96&gt;=0,Raw!EJ96&lt;=7),"",IF(AND(Raw!AT96=0,ISBLANK(Raw!EJ96)),"",1))))</f>
        <v/>
      </c>
      <c r="S96" t="str">
        <f>IF(A96=0,"",IF(AND(ISBLANK(Raw!AS96),ISBLANK(Raw!EK96)),"",IF(AND(Raw!AS96&gt;0,ISBLANK(Raw!EK96)=FALSE),"",IF(AND(Raw!AS96=0,ISBLANK(Raw!EK96)),"",1))))</f>
        <v/>
      </c>
      <c r="T96" s="19" t="str">
        <f>IF(A96=0,"",IF(AND(ISBLANK(Raw!AT96),COUNTA(Raw!EL96:EQ96)=0),"",IF(AND(Raw!AT96&gt;0,COUNTA(Raw!EL96:EQ96)&gt;0),"",IF(AND(Raw!AT96=0,COUNTA(Raw!EL96:EQ96)=0),"",1))))</f>
        <v/>
      </c>
      <c r="U96" t="str">
        <f>IF(A96=0,"",IF(AND(ISBLANK(Raw!AT96),COUNTA(Raw!ER96:EU96)=0),"",IF(AND(Raw!AT96&gt;0,COUNTA(Raw!ER96:EU96)&gt;0),"",IF(AND(Raw!AT96=0,COUNTA(Raw!ER96:EU96)=0),"",1))))</f>
        <v/>
      </c>
      <c r="V96" t="str">
        <f>IF(A96=0,"",IF(AND(ISBLANK(Raw!AS96),COUNTA(Raw!EV96:FA96)=0),"",IF(AND(Raw!AS96&gt;0,COUNTA(Raw!EV96:FA96)&gt;0),"",IF(AND(Raw!AS96=0,COUNTA(Raw!EV96:FA96)=0),"",1))))</f>
        <v/>
      </c>
      <c r="W96" t="str">
        <f>IF(A96=0,"",IF(AND(ISBLANK(Raw!AS96),COUNTA(Raw!FB96:FE96)=0),"",IF(AND(Raw!AS96&gt;0,COUNTA(Raw!FB96:FE96)&gt;0),"",IF(AND(Raw!AS96=0,COUNTA(Raw!FB96:FE96)=0),"",1))))</f>
        <v/>
      </c>
      <c r="X96" t="str">
        <f>IF(A96=0,"",IF(AND(ISBLANK(Raw!AT96),COUNTA(Raw!FF96:FI96)=0),"",IF(AND(Raw!AT96&gt;0,COUNTA(Raw!FF96:FI96)&gt;0),"",IF(AND(Raw!AT96=0,COUNTA(Raw!FF96:FI96)=0),"",1))))</f>
        <v/>
      </c>
      <c r="Y96" t="str">
        <f>IF(A96=0,"",IF(AND(ISBLANK(Raw!AS96),COUNTA(Raw!FJ96:FM96)=0),"",IF(AND(Raw!AS96&gt;0,COUNTA(Raw!FJ96:FM96)&gt;0),"",IF(AND(Raw!AS96=0,COUNTA(Raw!FJ96:FM96)=0),"",1))))</f>
        <v/>
      </c>
      <c r="Z96" t="str">
        <f>IF(A96=0,"",IF(AND(COUNTA(Raw!FN96:FT96)=0,ISBLANK(Raw!FU96)),"",IF(AND(COUNTIF(Raw!FN96:FT96,1)&gt;0,ISBLANK(Raw!FU96)=FALSE),"",IF(AND(COUNTIF(Raw!FN96:FT96,1)=0,ISBLANK(Raw!FU96)),"",1))))</f>
        <v/>
      </c>
      <c r="AA96" s="19" t="str">
        <f>IF(A96=0,"",IF(AND(ISBLANK(Raw!BI96),COUNTA(Raw!FV96:GH96)=0),"",IF(AND(Raw!BI96&lt;&gt;1,COUNTIF(Raw!FV96:GH96,6)=0),"",IF(Raw!BI96=1,"",1))))</f>
        <v/>
      </c>
      <c r="AB96" t="str">
        <f>IF(A96=0,"",IF(AND(ISBLANK(Raw!GI96),COUNTA(Raw!GJ96:GQ96)=0),"",IF(AND(Raw!GI96=1,COUNTA(Raw!GJ96:GQ96)&gt;0),"",IF(AND(Raw!GI96=2,COUNTA(Raw!GJ96:GQ96)=0),"",1))))</f>
        <v/>
      </c>
      <c r="AC96" s="19" t="str">
        <f>IF(A96=0,"",IF(AND(COUNTA(Raw!GY96:HF96)=0,ISBLANK(Raw!HG96)),"",IF(AND(OR(COUNTIF(Raw!GY96:HE96,1)&gt;0,COUNTIF(Raw!GY96:HE96,2)&gt;0),ISBLANK(Raw!HG96)=FALSE),"",IF(AND(COUNTA(Raw!GY96:HF96)&gt;0,ISBLANK(Raw!HG96),COUNTIF(Raw!GY96:HE96,1)=0,COUNTIF(Raw!GY96:HE96,2)=0),"",1))))</f>
        <v/>
      </c>
      <c r="AD96" s="19" t="str">
        <f>IF(A96=0,"",IF(COUNTA(Raw!HU96:IB96)=0,"",IF(AND(Raw!AK96&lt;&gt;2,COUNTIF(Raw!HU96:IA96,2)=0,COUNTIF(Raw!HU96:IA96,3)=0),"",IF(Raw!AK96=2,"",1))))</f>
        <v/>
      </c>
      <c r="AE96" s="19" t="str">
        <f>IF(A96=0,"",IF(AND(Raw!AK96=2,ISBLANK(Raw!IC96)=FALSE),"",IF(AND(Raw!AK96&lt;&gt;2,ISBLANK(Raw!IC96)),"",1)))</f>
        <v/>
      </c>
      <c r="AF96" s="19" t="str">
        <f>IF(A96=0,"",IF(COUNTA(Raw!ID96:IF96)=0,"",IF(AND(MATCH(2023-Raw!ID96,Code!$A$3:$A$12,1)=Raw!IF96,2023-Raw!ID96=Raw!IE96),"",1)))</f>
        <v/>
      </c>
      <c r="AG96" s="19" t="str">
        <f>IF(A96=0,"",IF(COUNTA(Raw!IG96:II96)=0,"",IF(AND(Raw!IG96=4,ISBLANK(Raw!II96)=FALSE),"",IF(AND(Raw!IG96&lt;&gt;4,ISBLANK(Raw!II96)),"",1))))</f>
        <v/>
      </c>
      <c r="AH96" s="19" t="str">
        <f>IF(A96=0,"",IF(COUNTA(Raw!IJ96:IM96)=0,"",IF(AND(Raw!IJ96=1,ISBLANK(Raw!IK96)=FALSE),"",IF(AND(Raw!IJ96=2,COUNTA(Raw!IK96:IM96)&gt;0),"",1))))</f>
        <v/>
      </c>
      <c r="AI96" s="19" t="str">
        <f>IF(A96=0,"",IF(COUNTA(Raw!IK96:IM96)=0,"",IF(AND(Raw!IK96=1,ISBLANK(Raw!IL96)=FALSE),"",IF(AND(Raw!IK96=2,COUNTA(Raw!IL96:IM96)=0),"",1))))</f>
        <v/>
      </c>
      <c r="AJ96" s="19" t="str">
        <f>IF(A96=0,"",IF(COUNTA(Raw!JD96:JJ96)=0,"",IF(AND(Raw!JD96&gt;600,COUNTA(Raw!JE96:JI96)&gt;0),"",IF(AND(Raw!JD96&lt;=600,COUNTA(Raw!JE96:JJ96)=0),"",1))))</f>
        <v/>
      </c>
      <c r="AK96" s="19" t="str">
        <f>IF(A96=0,"",IF(COUNTA(Raw!JK96:KA96)=0,"",IF(AND(Raw!JK96=1,COUNTA(Raw!JM96:JV96)&gt;0),"",IF(AND(Raw!JK96=3,COUNTA(Raw!JM96:JV96)&gt;0,COUNTA(Raw!JW96:KA96)=0),"",IF(AND(ISBLANK(Raw!JK96)=FALSE,Raw!JK96&lt;&gt;1,Raw!JK96&lt;&gt;3,COUNTA(Raw!JM96:KA96)=0),"",1)))))</f>
        <v/>
      </c>
      <c r="AL96" s="19" t="str">
        <f>IF(A96=0,"",IF(COUNTA(Raw!JW96:KA96)=0,"",IF(AND(COUNTIF(Raw!JW96:JZ96,4)=0,COUNTA(Raw!JW96:JZ96)&gt;0,ISBLANK(Raw!KA96)=FALSE),"",IF(AND(COUNTIF(Raw!JW96:KA96,4)&gt;0,ISBLANK(Raw!KA96)),"",1))))</f>
        <v/>
      </c>
      <c r="AM96" s="19" t="str">
        <f>IF(A96=0,"",IF(COUNTA(Raw!KT96:KU96)=0,"",IF(AND(Raw!KT96=1,ISBLANK(Raw!KU96)=FALSE),"",IF(AND(Raw!KT96=2,ISBLANK(Raw!KU96)),"",1))))</f>
        <v/>
      </c>
      <c r="AN96" s="19" t="str">
        <f>IF(A96=0,"",IF(COUNTA(Raw!KX96:LF96)=0,"",IF(AND(COUNTIF(Raw!KX96:LB96,5)=1,COUNTA(Raw!KX96:LB96)=1,COUNTA(Raw!LC96:LF96)=0),"",IF(AND(COUNTIF(Raw!KX96:LB96,5)=0,COUNTA(Raw!KX96:LB96)&gt;0,COUNTA(Raw!LC96:LF96)&gt;0),"",1))))</f>
        <v/>
      </c>
      <c r="AO96" s="19" t="str">
        <f>IF(A96=0,"",IF(COUNTA(Raw!LM96:LU96)=0,"",IF(AND(Raw!LM96=1,ISBLANK(Raw!LN96)=FALSE,COUNTA(Raw!LO96:LU96)&gt;0),"",IF(AND(Raw!LM96=2,COUNTA(Raw!LN96:LU96)=0),"",1))))</f>
        <v/>
      </c>
      <c r="AP96" s="19" t="str">
        <f>IF(A96=0,"",IF(COUNTA(Raw!MY96:OG96)=0,"",IF(AND(Raw!MY96=2,COUNTA(Raw!MZ96:OG96)=0),"",IF(AND(Raw!MY96=1,COUNTA(Raw!MZ96:OG96)&gt;0),"",1))))</f>
        <v/>
      </c>
      <c r="AQ96" s="19" t="str">
        <f>IF(A96=0,"",IF(COUNTA(Raw!NC96:NW96)=0,"",IF(AND(COUNTIF(Raw!NC96:NG96,3)&gt;0,COUNTA(Raw!NH96:NQ96)&gt;0),"",IF(AND(COUNTA(Raw!NC96:NG96)&gt;0,COUNTIF(Raw!NC96:NG96,3)=0,COUNTA(Raw!NH96:NW96)=0),"",1))))</f>
        <v/>
      </c>
      <c r="AR96" s="19" t="str">
        <f>IF(A96=0,"",IF(COUNTA(Raw!NH96:NW96)=0,"",IF(AND(COUNTIF(Raw!NH96:NQ96,10)&gt;0,COUNTA(Raw!NR96:NW96)&gt;0),"",IF(AND(COUNTA(Raw!NH96:NQ96)&gt;0,COUNTIF(Raw!NH96:NQ96,10)=0,COUNTA(Raw!NR96:NY96)=0),"",1))))</f>
        <v/>
      </c>
      <c r="AS96" s="19" t="str">
        <f>IF(A96=0,"",IF(COUNTA(Raw!NY96:OG96)=0,"",IF(AND(Raw!NY96=1,COUNTA(Raw!NZ96:OG96)&gt;0),"",IF(AND(Raw!NY96=2,COUNTA(Raw!NZ96:OG96)=0),"",1))))</f>
        <v/>
      </c>
      <c r="AT96" s="19" t="str">
        <f>IF(A96=0,"",IF(COUNTA(Raw!OH96:OY96)=0,"",IF(AND(Raw!OH96=1,COUNTA(Raw!OI96:OY96)&gt;0),"",IF(AND(Raw!OH96=2,COUNTA(Raw!OI96:OY96)=0),"",1))))</f>
        <v/>
      </c>
      <c r="AU96" s="19" t="str">
        <f>IF(A96=0,"",IF(COUNTA(Raw!PR96:QB96)=0,"",
IF(AND(OR(AND(COUNTIF(Raw!PR96:QB96,1)=1,COUNTA(Raw!QI96:QY96)&gt;0),AND(COUNTIF(Raw!PR96:QB96,1)=0,COUNTA(Raw!QI96:QY96)=0)),OR(AND(COUNTIF(Raw!PR96:QB96,2)=1,COUNTA(Raw!QZ96:RP96)&gt;0),AND(COUNTIF(Raw!PR96:QB96,2)=0,COUNTA(Raw!QZ96:RP96)=0)),OR(AND(COUNTIF(Raw!PR96:QB96,3)=1,COUNTA(Raw!RQ96:SG96)&gt;0),AND(COUNTIF(Raw!PR96:QB96,3)=0,COUNTA(Raw!RQ96:SG96)=0)),OR(AND(COUNTIF(Raw!PR96:QB96,4)=1,COUNTA(Raw!SH96:ST96)&gt;0),AND(COUNTIF(Raw!PR96:QB96,4)=0,COUNTA(Raw!SH96:ST96)=0)),OR(AND(COUNTIF(Raw!PR96:QB96,5)=1,COUNTA(Raw!SU96:TG96)&gt;0),AND(COUNTIF(Raw!PR96:QB96,5)=0,COUNTA(Raw!SU96:TG96)=0)),OR(AND(COUNTIF(Raw!PR96:QB96,6)=1,COUNTA(Raw!TH96:TT96)&gt;0),AND(COUNTIF(Raw!PR96:QB96,6)=0,COUNTA(Raw!TH96:TT96)=0)),OR(AND(COUNTIF(Raw!PR96:QB96,7)=1,COUNTA(Raw!TU96:UI96)&gt;0),AND(COUNTIF(Raw!PR96:QB96,7)=0,COUNTA(Raw!TU96:UI96)=0)),OR(AND(COUNTIF(Raw!PR96:QB96,8)=1,COUNTA(Raw!UJ96:UV96)&gt;0),AND(COUNTIF(Raw!PR96:QB96,8)=0,COUNTA(Raw!UJ96:UV96)=0)),OR(AND(COUNTIF(Raw!PR96:QB96,9)=1,COUNTA(Raw!UW96:VG96)&gt;0),AND(COUNTIF(Raw!PR96:QB96,9)=0,COUNTA(Raw!UW96:VG96)=0)),OR(AND(COUNTIF(Raw!PR96:QB96,10)=1,COUNTA(Raw!VH96:VP96)&gt;0),AND(COUNTIF(Raw!PR96:QB96,10)=0,COUNTA(Raw!VH96:VP96)=0)),OR(AND(COUNTIF(Raw!PR96:QB96,11)=1,COUNTA(Raw!VQ96:WK96)&gt;0),AND(COUNTIF(Raw!PR96:QB96,11)=0,COUNTA(Raw!VQ96:WK96)=0))),"",1)))</f>
        <v/>
      </c>
      <c r="AV96" s="19" t="str">
        <f>IF(A96=0,"",IF(COUNTA(Raw!QI96:QY96)=0,"",IF(AND(OR(AND(Raw!QI96=4,COUNTIF(Raw!QR96:QY96,1)=0),Raw!QI96&lt;&gt;4),OR(AND(Raw!QJ96=4,COUNTIF(Raw!QR96:QY96,2)=0),Raw!QJ96&lt;&gt;4),OR(AND(Raw!QK96=4,COUNTIF(Raw!QR96:QY96,3)=0),Raw!QK96&lt;&gt;4),OR(AND(Raw!QL96=4,COUNTIF(Raw!QR96:QY96,4)=0),Raw!QL96&lt;&gt;4),OR(AND(Raw!QM96=4,COUNTIF(Raw!QR96:QY96,5)=0),Raw!QM96&lt;&gt;4),OR(AND(Raw!QN96=4,COUNTIF(Raw!QR96:QY96,6)=0),Raw!QN96&lt;&gt;4),OR(AND(Raw!QO96=4,COUNTIF(Raw!QR96:QY96,7)=0),Raw!QO96&lt;&gt;4),OR(AND(Raw!QP96=4,COUNTIF(Raw!QR96:QY96,8)=0),Raw!QP96&lt;&gt;4)),"",1)))</f>
        <v/>
      </c>
      <c r="AW96" t="str">
        <f>IF(A96=0,"",IF(COUNTA(Raw!QZ96:RP96)=0,"",IF(AND(OR(AND(Raw!QZ96=4,COUNTIF(Raw!RI96:RP96,1)=0),Raw!QZ96&lt;&gt;4),OR(AND(Raw!RA96=4,COUNTIF(Raw!RI96:RP96,2)=0),Raw!RA96&lt;&gt;4),OR(AND(Raw!RB96=4,COUNTIF(Raw!RI96:RP96,3)=0),Raw!RB96&lt;&gt;4),OR(AND(Raw!RC96=4,COUNTIF(Raw!RI96:RP96,4)=0),Raw!RC96&lt;&gt;4),OR(AND(Raw!RD96=4,COUNTIF(Raw!RI96:RP96,5)=0),Raw!RD96&lt;&gt;4),OR(AND(Raw!RE96=4,COUNTIF(Raw!RI96:RP96,6)=0),Raw!RE96&lt;&gt;4),OR(AND(Raw!RF96=4,COUNTIF(Raw!RI96:RP96,7)=0),Raw!RF96&lt;&gt;4),OR(AND(Raw!RG96=4,COUNTIF(Raw!RI96:RP96,8)=0),Raw!RG96&lt;&gt;4)),"",1)))</f>
        <v/>
      </c>
      <c r="AX96" t="str">
        <f>IF(A96=0,"",IF(COUNTA(Raw!RQ96:SG96)=0,"",IF(AND(OR(AND(Raw!RQ96=4,COUNTIF(Raw!RZ96:SG96,1)=0),Raw!RQ96&lt;&gt;4),OR(AND(Raw!RR96=4,COUNTIF(Raw!RZ96:SG96,2)=0),Raw!RR96&lt;&gt;4),OR(AND(Raw!RS96=4,COUNTIF(Raw!RZ96:SG96,3)=0),Raw!RS96&lt;&gt;4),OR(AND(Raw!RT96=4,COUNTIF(Raw!RZ96:SG96,4)=0),Raw!RT96&lt;&gt;4),OR(AND(Raw!RU96=4,COUNTIF(Raw!RZ96:SG96,5)=0),Raw!RU96&lt;&gt;4),OR(AND(Raw!RV96=4,COUNTIF(Raw!RZ96:SG96,6)=0),Raw!RV96&lt;&gt;4),OR(AND(Raw!RW96=4,COUNTIF(Raw!RZ96:SG96,7)=0),Raw!RW96&lt;&gt;4),OR(AND(Raw!RX96=4,COUNTIF(Raw!RZ96:SG96,8)=0),Raw!RX96&lt;&gt;4)),"",1)))</f>
        <v/>
      </c>
      <c r="AY96" t="str">
        <f>IF(A96=0,"",IF(COUNTA(Raw!SH96:ST96)=0,"",IF(AND(OR(AND(Raw!SH96=4,COUNTIF(Raw!SO96:ST96,1)=0),Raw!SH96&lt;&gt;4),OR(AND(Raw!SI96=4,COUNTIF(Raw!SO96:ST96,2)=0),Raw!SI96&lt;&gt;4),OR(AND(Raw!SJ96=4,COUNTIF(Raw!SO96:ST96,3)=0),Raw!SJ96&lt;&gt;4),OR(AND(Raw!SK96=4,COUNTIF(Raw!SO96:ST96,4)=0),Raw!SK96&lt;&gt;4),OR(AND(Raw!SL96=4,COUNTIF(Raw!SO96:ST96,5)=0),Raw!SL96&lt;&gt;4),OR(AND(Raw!SM96=4,COUNTIF(Raw!SO96:ST96,6)=0),Raw!SM96&lt;&gt;4)),"",1)))</f>
        <v/>
      </c>
      <c r="AZ96" t="str">
        <f>IF(A96=0,"",IF(COUNTA(Raw!SU96:TG96)=0,"",IF(AND(OR(AND(Raw!SU96=4,COUNTIF(Raw!TB96:TG96,1)=0),Raw!SU96&lt;&gt;4),OR(AND(Raw!SV96=4,COUNTIF(Raw!TB96:TG96,2)=0),Raw!SV96&lt;&gt;4),OR(AND(Raw!SW96=4,COUNTIF(Raw!TB96:TG96,3)=0),Raw!SW96&lt;&gt;4),OR(AND(Raw!SX96=4,COUNTIF(Raw!TB96:TG96,4)=0),Raw!SX96&lt;&gt;4),OR(AND(Raw!SY96=4,COUNTIF(Raw!TB96:TG96,5)=0),Raw!SY96&lt;&gt;4),OR(AND(Raw!SZ96=4,COUNTIF(Raw!TB96:TG96,6)=0),Raw!SZ96&lt;&gt;4)),"",1)))</f>
        <v/>
      </c>
      <c r="BA96" t="str">
        <f>IF(A96=0,"",IF(COUNTA(Raw!TH96:TT96)=0,"",IF(AND(OR(AND(Raw!TH96=4,COUNTIF(Raw!TO96:TT96,1)=0),Raw!TH96&lt;&gt;4),OR(AND(Raw!TI96=4,COUNTIF(Raw!TO96:TT96,2)=0),Raw!TI96&lt;&gt;4),OR(AND(Raw!TJ96=4,COUNTIF(Raw!TO96:TT96,3)=0),Raw!TJ96&lt;&gt;4),OR(AND(Raw!TK96=4,COUNTIF(Raw!TO96:TT96,4)=0),Raw!TK96&lt;&gt;4),OR(AND(Raw!TL96=4,COUNTIF(Raw!TO96:TT96,5)=0),Raw!TL96&lt;&gt;4),OR(AND(Raw!TM96=4,COUNTIF(Raw!TO96:TT96,6)=0),Raw!TM96&lt;&gt;4)),"",1)))</f>
        <v/>
      </c>
      <c r="BB96" t="str">
        <f>IF(A96=0,"",IF(COUNTA(Raw!TU96:UI96)=0,"",IF(AND(OR(AND(Raw!TU96=4,COUNTIF(Raw!UC96:UI96,1)=0),Raw!TU96&lt;&gt;4),OR(AND(Raw!TV96=4,COUNTIF(Raw!UC96:UI96,2)=0),Raw!TV96&lt;&gt;4),OR(AND(Raw!TW96=4,COUNTIF(Raw!UC96:UI96,3)=0),Raw!TW96&lt;&gt;4),OR(AND(Raw!TX96=4,COUNTIF(Raw!UC96:UI96,4)=0),Raw!TX96&lt;&gt;4),OR(AND(Raw!TY96=4,COUNTIF(Raw!UC96:UI96,5)=0),Raw!TY96&lt;&gt;4),OR(AND(Raw!TZ96=4,COUNTIF(Raw!UC96:UI96,6)=0),Raw!TZ96&lt;&gt;4),OR(AND(Raw!UA96=4,COUNTIF(Raw!UC96:UI96,7)=0),Raw!UA96&lt;&gt;4)),"",1)))</f>
        <v/>
      </c>
      <c r="BC96" t="str">
        <f>IF(A96=0,"",IF(COUNTA(Raw!UJ96:UV96)=0,"",IF(AND(OR(AND(Raw!UJ96=4,COUNTIF(Raw!UQ96:UV96,1)=0),Raw!UJ96&lt;&gt;4),OR(AND(Raw!UK96=4,COUNTIF(Raw!UQ96:UV96,2)=0),Raw!UK96&lt;&gt;4),OR(AND(Raw!UL96=4,COUNTIF(Raw!UQ96:UV96,3)=0),Raw!UL96&lt;&gt;4),OR(AND(Raw!UM96=4,COUNTIF(Raw!UQ96:UV96,4)=0),Raw!UM96&lt;&gt;4),OR(AND(Raw!UN96=4,COUNTIF(Raw!UQ96:UV96,5)=0),Raw!UN96&lt;&gt;4),OR(AND(Raw!UO96=4,COUNTIF(Raw!UQ96:UV96,6)=0),Raw!UO96&lt;&gt;4)),"",1)))</f>
        <v/>
      </c>
      <c r="BD96" t="str">
        <f>IF(A96=0,"",IF(COUNTA(Raw!UW96:VG96)=0,"",IF(AND(OR(AND(Raw!UW96=4,COUNTIF(Raw!VC96:VG96,1)=0),Raw!UW96&lt;&gt;4),OR(AND(Raw!UX96=4,COUNTIF(Raw!VC96:VG96,2)=0),Raw!UX96&lt;&gt;4),OR(AND(Raw!UY96=4,COUNTIF(Raw!VC96:VG96,3)=0),Raw!UY96&lt;&gt;4),OR(AND(Raw!UZ96=4,COUNTIF(Raw!VC96:VG96,4)=0),Raw!UZ96&lt;&gt;4),OR(AND(Raw!VA96=4,COUNTIF(Raw!VC96:VG96,5)=0),Raw!VA96&lt;&gt;4)),"",1)))</f>
        <v/>
      </c>
      <c r="BE96" t="str">
        <f>IF(A96=0,"",IF(COUNTA(Raw!VH96:VP96)=0,"",
IF(AND(
OR(AND(Raw!VH96=4,COUNTIF(Raw!VM96:VP96,1)=0),Raw!VH96&lt;&gt;4),
OR(AND(Raw!VI96=4,COUNTIF(Raw!VM96:VP96,2)=0),Raw!VI96&lt;&gt;4),
OR(AND(Raw!VJ96=4,COUNTIF(Raw!VM96:VP96,3)=0),Raw!VJ96&lt;&gt;4),
OR(AND(Raw!VK96=4,COUNTIF(Raw!VM96:VP96,4)=0),Raw!VK96&lt;&gt;4)
),"",1)))</f>
        <v/>
      </c>
      <c r="BF96" t="str">
        <f>IF(A96=0,"",IF(COUNTA(Raw!VQ96:WK96)=0,"",
IF(AND(
OR(AND(Raw!VQ96=4,COUNTIF(Raw!WB96:WK96,1)=0),Raw!VQ96&lt;&gt;4),
OR(AND(Raw!VR96=4,COUNTIF(Raw!WB96:WK96,2)=0),Raw!VR96&lt;&gt;4),
OR(AND(Raw!VS96=4,COUNTIF(Raw!WB96:WK96,3)=0),Raw!VS96&lt;&gt;4),
OR(AND(Raw!VT96=4,COUNTIF(Raw!WB96:WK96,4)=0),Raw!VT96&lt;&gt;4),
OR(AND(Raw!VU96=4,COUNTIF(Raw!WB96:WK96,5)=0),Raw!VU96&lt;&gt;4),
OR(AND(Raw!VV96=4,COUNTIF(Raw!WB96:WK96,6)=0),Raw!VV96&lt;&gt;4),
OR(AND(Raw!VW96=4,COUNTIF(Raw!WB96:WK96,7)=0),Raw!VW96&lt;&gt;4),
OR(AND(Raw!VX96=4,COUNTIF(Raw!WB96:WK96,8)=0),Raw!VX96&lt;&gt;4),
OR(AND(Raw!VY96=4,COUNTIF(Raw!WB96:WK96,9)=0),Raw!VX96&lt;&gt;4),
OR(AND(Raw!VZ96=4,COUNTIF(Raw!WB96:WK96,10)=0),Raw!VZ96&lt;&gt;4)
),"",1)))</f>
        <v/>
      </c>
      <c r="BG96" t="str">
        <f>IF(A96=0,"",IF(COUNTA(Raw!WL96:XB96)=0,"",
IF(AND(
OR(AND(Raw!WL96=4,COUNTIF(Raw!WU96:XB96,1)=0),Raw!WL96&lt;&gt;4),
OR(AND(Raw!WM96=4,COUNTIF(Raw!WU96:XB96,2)=0),Raw!WM96&lt;&gt;4),
OR(AND(Raw!WN96=4,COUNTIF(Raw!WU96:XB96,3)=0),Raw!WN96&lt;&gt;4),
OR(AND(Raw!WO96=4,COUNTIF(Raw!WU96:XB96,4)=0),Raw!WO96&lt;&gt;4),
OR(AND(Raw!WP96=4,COUNTIF(Raw!WU96:XB96,5)=0),Raw!WP96&lt;&gt;4),
OR(AND(Raw!WQ96=4,COUNTIF(Raw!WU96:XB96,6)=0),Raw!WQ96&lt;&gt;4),
OR(AND(Raw!WR96=4,COUNTIF(Raw!WU96:XB96,7)=0),Raw!WR96&lt;&gt;4),
OR(AND(Raw!WS96=4,COUNTIF(Raw!WU96:XB96,8)=0),Raw!WS96&lt;&gt;4)
),"",1)))</f>
        <v/>
      </c>
      <c r="BH96" t="str">
        <f>IF(A96=0,"",IF(COUNTA(Raw!XC96:XK96)=0,"",
IF(AND(
OR(AND(Raw!XC96=4,COUNTIF(Raw!XH96:XK96,1)=0),Raw!XC96&lt;&gt;4),
OR(AND(Raw!XD96=4,COUNTIF(Raw!XH96:XK96,2)=0),Raw!XD96&lt;&gt;4),
OR(AND(Raw!XE96=4,COUNTIF(Raw!XH96:XK96,3)=0),Raw!XE96&lt;&gt;4),
OR(AND(Raw!XF96=4,COUNTIF(Raw!XH96:XK96,4)=0),Raw!XF96&lt;&gt;4)
),"",1)))</f>
        <v/>
      </c>
      <c r="BI96" t="str">
        <f>IF(A96=0,"",IF(COUNTA(Raw!XL96:XT96)=0,"",
IF(AND(
OR(AND(Raw!XL96=4,COUNTIF(Raw!XQ96:XT96,1)=0),Raw!XL96&lt;&gt;4),
OR(AND(Raw!XM96=4,COUNTIF(Raw!XQ96:XT96,2)=0),Raw!XM96&lt;&gt;4),
OR(AND(Raw!XN96=4,COUNTIF(Raw!XQ96:XT96,3)=0),Raw!XN96&lt;&gt;4),
OR(AND(Raw!XO96=4,COUNTIF(Raw!XQ96:XT96,4)=0),Raw!XO96&lt;&gt;4)
),"",1)))</f>
        <v/>
      </c>
      <c r="BJ96" t="str">
        <f>IF(A96=0,"",IF(COUNTA(Raw!XU96:YI96)=0,"",
IF(AND(
OR(AND(Raw!XU96=4,COUNTIF(Raw!YC96:YI96,1)=0),Raw!XU96&lt;&gt;4),
OR(AND(Raw!XV96=4,COUNTIF(Raw!YC96:YI96,2)=0),Raw!XV96&lt;&gt;4),
OR(AND(Raw!XW96=4,COUNTIF(Raw!YC96:YI96,3)=0),Raw!XW96&lt;&gt;4),
OR(AND(Raw!XX96=4,COUNTIF(Raw!YC96:YI96,4)=0),Raw!XX96&lt;&gt;4),
OR(AND(Raw!XY96=4,COUNTIF(Raw!YC96:YI96,5)=0),Raw!XY96&lt;&gt;4),
OR(AND(Raw!XZ96=4,COUNTIF(Raw!YC96:YI96,6)=0),Raw!XZ96&lt;&gt;4),
OR(AND(Raw!YA96=4,COUNTIF(Raw!YC96:YI96,7)=0),Raw!YA96&lt;&gt;4)
),"",1)))</f>
        <v/>
      </c>
      <c r="BK96" t="str">
        <f>IF(A96=0,"",IF(COUNTA(Raw!YJ96:YR96)=0,"",
IF(AND(
OR(AND(Raw!YJ96=4,COUNTIF(Raw!YO96:YR96,1)=0),Raw!YJ96&lt;&gt;4),
OR(AND(Raw!YK96=4,COUNTIF(Raw!YO96:YR96,2)=0),Raw!YK96&lt;&gt;4),
OR(AND(Raw!YL96=4,COUNTIF(Raw!YO96:YR96,3)=0),Raw!YL96&lt;&gt;4),
OR(AND(Raw!YM96=4,COUNTIF(Raw!YO96:YR96,4)=0),Raw!YM96&lt;&gt;4)
),"",1)))</f>
        <v/>
      </c>
      <c r="BL96" t="str">
        <f>IF(A96=0,"",IF(COUNTA(Raw!YS96:YU96)=0,"",IF(AND(Raw!YS96=4,ISBLANK(Raw!YU96)),"",IF(AND(Raw!YS96&lt;&gt;4,ISBLANK(Raw!YU96)=FALSE),"",1))))</f>
        <v/>
      </c>
    </row>
    <row r="97" spans="1:64">
      <c r="A97" s="20">
        <f>Raw!A97</f>
        <v>0</v>
      </c>
      <c r="B97" s="19" t="str">
        <f>IF(A97=0,"",IF(AND(Raw!AC97=1,COUNTA(Raw!AR97:IC97)&gt;0,COUNTA(Raw!ID97:YU97)=0),"",IF(AND(Raw!AC97=2,COUNTA(Raw!AR97:IC97)=0,COUNTA(Raw!ID97:MV97)&gt;0,COUNTA(Raw!MW97:YU97)=0),"",IF(AND(Raw!AC97=3,COUNTA(Raw!AP97:MV97)=0,COUNTA(Raw!MW97:YU97)&gt;0),"",1))))</f>
        <v/>
      </c>
      <c r="C97" s="19" t="str">
        <f>IF(A97=0,"",IF(AND(Raw!AK97=1,ISBLANK(Raw!AM97)=FALSE,ISBLANK(Raw!AO97)),"",IF(AND(Raw!AK97=2,ISBLANK(Raw!AM97),ISBLANK(Raw!AO97)=FALSE),"",1)))</f>
        <v/>
      </c>
      <c r="D97" s="19" t="str">
        <f>IF(A97=0,"",IF(COUNTA(Raw!AS97:AZ97)=0,"",IF(AND(Raw!AS97+Raw!AT97=100,Raw!AU97+Raw!AV97=100,Raw!AW97+Raw!AX97=100,Raw!AY97+Raw!AZ97=100),"",1)))</f>
        <v/>
      </c>
      <c r="E97" s="19" t="str">
        <f>IF(A97=0,"",IF(ISBLANK(Raw!AQ97),"",IF(Raw!AQ97=1,"",1)))</f>
        <v/>
      </c>
      <c r="F97" s="19" t="str">
        <f>IF(A97=0,"",IF(ISBLANK(Raw!AR97),"",IF(AND(Raw!AR97&gt;=0,Raw!AR97&lt;=100),"",1)))</f>
        <v/>
      </c>
      <c r="G97" s="19" t="str">
        <f>IF(A97=0,"",IF(AND(ISBLANK(Raw!BA97),ISBLANK(Raw!AS97)),"",IF(AND(Raw!AS97&gt;0,ISBLANK(Raw!BA97)=FALSE),"",1)))</f>
        <v/>
      </c>
      <c r="H97" s="19" t="str">
        <f>IF(A97=0,"",IF(COUNTA(Raw!BA97:BH97)=0,"",IF(AND(Raw!BA97=0,COUNTA(Raw!BB97:BH97)=0),"",IF(AND(Raw!BA97&gt;0,COUNTA(Raw!BB97:BH97)&gt;0),"",1))))</f>
        <v/>
      </c>
      <c r="I97" s="19" t="str">
        <f>IF(A97=0,"",IF(AND(ISBLANK(Raw!BI97),ISBLANK(Raw!BJ97)),"",IF(AND(Raw!BI97=1,ISBLANK(Raw!BJ97)=FALSE),"",IF(AND(Raw!BI97=2,ISBLANK(Raw!BJ97)),"",1))))</f>
        <v/>
      </c>
      <c r="J97" s="19" t="str">
        <f>IF(A97=0,"",IF(AND(ISBLANK(Raw!AT97),COUNTBLANK(Raw!BK97:BQ97)),"",IF(AND(Raw!AT97&gt;0,COUNTA(Raw!BK97:BQ97)&gt;0),"",IF(AND(Raw!AT97=0,COUNTA(Raw!BK97:BQ97)=0),"",1))))</f>
        <v/>
      </c>
      <c r="K97" s="19" t="str">
        <f>IF(A97=0,"",IF(AND(ISBLANK(Raw!AS97),COUNTA(Raw!BR97:BX97)=0),"",IF(AND(Raw!AS97&gt;0,COUNTA(Raw!BR97:BX97)&gt;0),"",IF(AND(Raw!AS97=0,COUNTA(Raw!BR97:BX97)=0),"",1))))</f>
        <v/>
      </c>
      <c r="L97" s="19" t="str">
        <f>IF(A97=0,"",IF(AND(COUNTA(Raw!BK97:BX97)=0,COUNTA(Raw!BY97:CH97)=0),"",IF(AND(COUNTIF(Raw!BK97:BX97,1)&gt;0,COUNTA(Raw!BY97:CH97)&gt;0),"",IF(AND(COUNTIF(Raw!BK97:BX97,1)=0,COUNTA(Raw!BY97:CH97)=0),"",1))))</f>
        <v/>
      </c>
      <c r="M97" s="19" t="str">
        <f>IF(A97=0,"",IF(AND(COUNTA(Raw!BK97:BX97)=0,COUNTA(Raw!CI97:CR97)),"",IF(AND(COUNTIF(Raw!BK97:BX97,3)&gt;0,COUNTA(Raw!CI97:CR97)&gt;0),"",IF(AND(COUNTIF(Raw!BK97:BX97,3)=0,COUNTA(Raw!CI97:CR97)=0),"",1))))</f>
        <v/>
      </c>
      <c r="N97" s="19" t="str">
        <f>IF(A97=0,"",IF(COUNTA(Raw!CS97:DF97)=0,"",IF(AND(COUNTIF(Raw!CS97:CV97,1)=1,COUNTA(Raw!CW97:DA97)&gt;0,COUNTA(Raw!DB97:DF97)=0),"",IF(AND(COUNTIF(Raw!CS97:CV97,2)=1,COUNTA(Raw!CW97:DA97)=0,COUNTA(Raw!DB97:DF97)&gt;0),"",IF(AND(COUNTA(Raw!CS97:CV97)&gt;0,COUNTA(Raw!CW97:DF97)=0),"",1)))))</f>
        <v/>
      </c>
      <c r="O97" s="19" t="str">
        <f>IF(A97=0,"",IF(COUNTA(Raw!DG97:DP97)=0,"",IF(AND(COUNTIF(Raw!BK97:BQ97,1)&gt;0,OR(COUNTIF(Raw!DG97:DP97,1)=1,COUNTIF(Raw!DG97:DP97,2)=1,COUNTIF(Raw!DG97:DP97,3)=1)),"",IF(AND(COUNTIF(Raw!BK97:BQ97,1)=0,AND(COUNTIF(Raw!DG97:DP97,1)=0,COUNTIF(Raw!DG97:DP97,2)=0,COUNTIF(Raw!DG97:DP97,3)=0)),"",1))))</f>
        <v/>
      </c>
      <c r="P97" s="19" t="str">
        <f>IF(A97=0,"",IF(COUNTA(Raw!DG97:DR97)=0,"",IF(AND(COUNTIF(Raw!DG97:DP97,4)=1,ISBLANK(Raw!DQ97)=FALSE,ISBLANK(Raw!DR97)),"",IF(AND(COUNTIF(Raw!DG97:DP97,7)=1,ISBLANK(Raw!DQ97),ISBLANK(Raw!DR97)=FALSE),"",IF(AND(COUNTA(Raw!DG97:DP97)&gt;0,COUNTIF(Raw!DG97:DP97,4)=0,COUNTIF(Raw!DG97:DP97,7)=0,COUNTA(Raw!DQ97:DR97)=0),"",1)))))</f>
        <v/>
      </c>
      <c r="Q97" s="19" t="str">
        <f>IF(A97=0,"",IF(AND(COUNTA(Raw!DS97:DU97)=0,COUNTA(Raw!BK97:BQ97)=0),"",IF(AND(COUNTIF(Raw!BK97:BQ97,1)&gt;0,COUNTA(Raw!DS97:DU97)&gt;0),"",IF(AND(COUNTIF(Raw!BK97:BQ97,1)=0,COUNTA(Raw!DS97:DU97)=0),"",1))))</f>
        <v/>
      </c>
      <c r="R97" s="19" t="str">
        <f>IF(A97=0,"",IF(AND(ISBLANK(Raw!AT97),ISBLANK(Raw!EJ97)),"",IF(AND(Raw!AT97&gt;0,ISBLANK(Raw!EJ97)=FALSE,Raw!EJ97&gt;=0,Raw!EJ97&lt;=7),"",IF(AND(Raw!AT97=0,ISBLANK(Raw!EJ97)),"",1))))</f>
        <v/>
      </c>
      <c r="S97" t="str">
        <f>IF(A97=0,"",IF(AND(ISBLANK(Raw!AS97),ISBLANK(Raw!EK97)),"",IF(AND(Raw!AS97&gt;0,ISBLANK(Raw!EK97)=FALSE),"",IF(AND(Raw!AS97=0,ISBLANK(Raw!EK97)),"",1))))</f>
        <v/>
      </c>
      <c r="T97" s="19" t="str">
        <f>IF(A97=0,"",IF(AND(ISBLANK(Raw!AT97),COUNTA(Raw!EL97:EQ97)=0),"",IF(AND(Raw!AT97&gt;0,COUNTA(Raw!EL97:EQ97)&gt;0),"",IF(AND(Raw!AT97=0,COUNTA(Raw!EL97:EQ97)=0),"",1))))</f>
        <v/>
      </c>
      <c r="U97" t="str">
        <f>IF(A97=0,"",IF(AND(ISBLANK(Raw!AT97),COUNTA(Raw!ER97:EU97)=0),"",IF(AND(Raw!AT97&gt;0,COUNTA(Raw!ER97:EU97)&gt;0),"",IF(AND(Raw!AT97=0,COUNTA(Raw!ER97:EU97)=0),"",1))))</f>
        <v/>
      </c>
      <c r="V97" t="str">
        <f>IF(A97=0,"",IF(AND(ISBLANK(Raw!AS97),COUNTA(Raw!EV97:FA97)=0),"",IF(AND(Raw!AS97&gt;0,COUNTA(Raw!EV97:FA97)&gt;0),"",IF(AND(Raw!AS97=0,COUNTA(Raw!EV97:FA97)=0),"",1))))</f>
        <v/>
      </c>
      <c r="W97" t="str">
        <f>IF(A97=0,"",IF(AND(ISBLANK(Raw!AS97),COUNTA(Raw!FB97:FE97)=0),"",IF(AND(Raw!AS97&gt;0,COUNTA(Raw!FB97:FE97)&gt;0),"",IF(AND(Raw!AS97=0,COUNTA(Raw!FB97:FE97)=0),"",1))))</f>
        <v/>
      </c>
      <c r="X97" t="str">
        <f>IF(A97=0,"",IF(AND(ISBLANK(Raw!AT97),COUNTA(Raw!FF97:FI97)=0),"",IF(AND(Raw!AT97&gt;0,COUNTA(Raw!FF97:FI97)&gt;0),"",IF(AND(Raw!AT97=0,COUNTA(Raw!FF97:FI97)=0),"",1))))</f>
        <v/>
      </c>
      <c r="Y97" t="str">
        <f>IF(A97=0,"",IF(AND(ISBLANK(Raw!AS97),COUNTA(Raw!FJ97:FM97)=0),"",IF(AND(Raw!AS97&gt;0,COUNTA(Raw!FJ97:FM97)&gt;0),"",IF(AND(Raw!AS97=0,COUNTA(Raw!FJ97:FM97)=0),"",1))))</f>
        <v/>
      </c>
      <c r="Z97" t="str">
        <f>IF(A97=0,"",IF(AND(COUNTA(Raw!FN97:FT97)=0,ISBLANK(Raw!FU97)),"",IF(AND(COUNTIF(Raw!FN97:FT97,1)&gt;0,ISBLANK(Raw!FU97)=FALSE),"",IF(AND(COUNTIF(Raw!FN97:FT97,1)=0,ISBLANK(Raw!FU97)),"",1))))</f>
        <v/>
      </c>
      <c r="AA97" s="19" t="str">
        <f>IF(A97=0,"",IF(AND(ISBLANK(Raw!BI97),COUNTA(Raw!FV97:GH97)=0),"",IF(AND(Raw!BI97&lt;&gt;1,COUNTIF(Raw!FV97:GH97,6)=0),"",IF(Raw!BI97=1,"",1))))</f>
        <v/>
      </c>
      <c r="AB97" t="str">
        <f>IF(A97=0,"",IF(AND(ISBLANK(Raw!GI97),COUNTA(Raw!GJ97:GQ97)=0),"",IF(AND(Raw!GI97=1,COUNTA(Raw!GJ97:GQ97)&gt;0),"",IF(AND(Raw!GI97=2,COUNTA(Raw!GJ97:GQ97)=0),"",1))))</f>
        <v/>
      </c>
      <c r="AC97" s="19" t="str">
        <f>IF(A97=0,"",IF(AND(COUNTA(Raw!GY97:HF97)=0,ISBLANK(Raw!HG97)),"",IF(AND(OR(COUNTIF(Raw!GY97:HE97,1)&gt;0,COUNTIF(Raw!GY97:HE97,2)&gt;0),ISBLANK(Raw!HG97)=FALSE),"",IF(AND(COUNTA(Raw!GY97:HF97)&gt;0,ISBLANK(Raw!HG97),COUNTIF(Raw!GY97:HE97,1)=0,COUNTIF(Raw!GY97:HE97,2)=0),"",1))))</f>
        <v/>
      </c>
      <c r="AD97" s="19" t="str">
        <f>IF(A97=0,"",IF(COUNTA(Raw!HU97:IB97)=0,"",IF(AND(Raw!AK97&lt;&gt;2,COUNTIF(Raw!HU97:IA97,2)=0,COUNTIF(Raw!HU97:IA97,3)=0),"",IF(Raw!AK97=2,"",1))))</f>
        <v/>
      </c>
      <c r="AE97" s="19" t="str">
        <f>IF(A97=0,"",IF(AND(Raw!AK97=2,ISBLANK(Raw!IC97)=FALSE),"",IF(AND(Raw!AK97&lt;&gt;2,ISBLANK(Raw!IC97)),"",1)))</f>
        <v/>
      </c>
      <c r="AF97" s="19" t="str">
        <f>IF(A97=0,"",IF(COUNTA(Raw!ID97:IF97)=0,"",IF(AND(MATCH(2023-Raw!ID97,Code!$A$3:$A$12,1)=Raw!IF97,2023-Raw!ID97=Raw!IE97),"",1)))</f>
        <v/>
      </c>
      <c r="AG97" s="19" t="str">
        <f>IF(A97=0,"",IF(COUNTA(Raw!IG97:II97)=0,"",IF(AND(Raw!IG97=4,ISBLANK(Raw!II97)=FALSE),"",IF(AND(Raw!IG97&lt;&gt;4,ISBLANK(Raw!II97)),"",1))))</f>
        <v/>
      </c>
      <c r="AH97" s="19" t="str">
        <f>IF(A97=0,"",IF(COUNTA(Raw!IJ97:IM97)=0,"",IF(AND(Raw!IJ97=1,ISBLANK(Raw!IK97)=FALSE),"",IF(AND(Raw!IJ97=2,COUNTA(Raw!IK97:IM97)&gt;0),"",1))))</f>
        <v/>
      </c>
      <c r="AI97" s="19" t="str">
        <f>IF(A97=0,"",IF(COUNTA(Raw!IK97:IM97)=0,"",IF(AND(Raw!IK97=1,ISBLANK(Raw!IL97)=FALSE),"",IF(AND(Raw!IK97=2,COUNTA(Raw!IL97:IM97)=0),"",1))))</f>
        <v/>
      </c>
      <c r="AJ97" s="19" t="str">
        <f>IF(A97=0,"",IF(COUNTA(Raw!JD97:JJ97)=0,"",IF(AND(Raw!JD97&gt;600,COUNTA(Raw!JE97:JI97)&gt;0),"",IF(AND(Raw!JD97&lt;=600,COUNTA(Raw!JE97:JJ97)=0),"",1))))</f>
        <v/>
      </c>
      <c r="AK97" s="19" t="str">
        <f>IF(A97=0,"",IF(COUNTA(Raw!JK97:KA97)=0,"",IF(AND(Raw!JK97=1,COUNTA(Raw!JM97:JV97)&gt;0),"",IF(AND(Raw!JK97=3,COUNTA(Raw!JM97:JV97)&gt;0,COUNTA(Raw!JW97:KA97)=0),"",IF(AND(ISBLANK(Raw!JK97)=FALSE,Raw!JK97&lt;&gt;1,Raw!JK97&lt;&gt;3,COUNTA(Raw!JM97:KA97)=0),"",1)))))</f>
        <v/>
      </c>
      <c r="AL97" s="19" t="str">
        <f>IF(A97=0,"",IF(COUNTA(Raw!JW97:KA97)=0,"",IF(AND(COUNTIF(Raw!JW97:JZ97,4)=0,COUNTA(Raw!JW97:JZ97)&gt;0,ISBLANK(Raw!KA97)=FALSE),"",IF(AND(COUNTIF(Raw!JW97:KA97,4)&gt;0,ISBLANK(Raw!KA97)),"",1))))</f>
        <v/>
      </c>
      <c r="AM97" s="19" t="str">
        <f>IF(A97=0,"",IF(COUNTA(Raw!KT97:KU97)=0,"",IF(AND(Raw!KT97=1,ISBLANK(Raw!KU97)=FALSE),"",IF(AND(Raw!KT97=2,ISBLANK(Raw!KU97)),"",1))))</f>
        <v/>
      </c>
      <c r="AN97" s="19" t="str">
        <f>IF(A97=0,"",IF(COUNTA(Raw!KX97:LF97)=0,"",IF(AND(COUNTIF(Raw!KX97:LB97,5)=1,COUNTA(Raw!KX97:LB97)=1,COUNTA(Raw!LC97:LF97)=0),"",IF(AND(COUNTIF(Raw!KX97:LB97,5)=0,COUNTA(Raw!KX97:LB97)&gt;0,COUNTA(Raw!LC97:LF97)&gt;0),"",1))))</f>
        <v/>
      </c>
      <c r="AO97" s="19" t="str">
        <f>IF(A97=0,"",IF(COUNTA(Raw!LM97:LU97)=0,"",IF(AND(Raw!LM97=1,ISBLANK(Raw!LN97)=FALSE,COUNTA(Raw!LO97:LU97)&gt;0),"",IF(AND(Raw!LM97=2,COUNTA(Raw!LN97:LU97)=0),"",1))))</f>
        <v/>
      </c>
      <c r="AP97" s="19" t="str">
        <f>IF(A97=0,"",IF(COUNTA(Raw!MY97:OG97)=0,"",IF(AND(Raw!MY97=2,COUNTA(Raw!MZ97:OG97)=0),"",IF(AND(Raw!MY97=1,COUNTA(Raw!MZ97:OG97)&gt;0),"",1))))</f>
        <v/>
      </c>
      <c r="AQ97" s="19" t="str">
        <f>IF(A97=0,"",IF(COUNTA(Raw!NC97:NW97)=0,"",IF(AND(COUNTIF(Raw!NC97:NG97,3)&gt;0,COUNTA(Raw!NH97:NQ97)&gt;0),"",IF(AND(COUNTA(Raw!NC97:NG97)&gt;0,COUNTIF(Raw!NC97:NG97,3)=0,COUNTA(Raw!NH97:NW97)=0),"",1))))</f>
        <v/>
      </c>
      <c r="AR97" s="19" t="str">
        <f>IF(A97=0,"",IF(COUNTA(Raw!NH97:NW97)=0,"",IF(AND(COUNTIF(Raw!NH97:NQ97,10)&gt;0,COUNTA(Raw!NR97:NW97)&gt;0),"",IF(AND(COUNTA(Raw!NH97:NQ97)&gt;0,COUNTIF(Raw!NH97:NQ97,10)=0,COUNTA(Raw!NR97:NY97)=0),"",1))))</f>
        <v/>
      </c>
      <c r="AS97" s="19" t="str">
        <f>IF(A97=0,"",IF(COUNTA(Raw!NY97:OG97)=0,"",IF(AND(Raw!NY97=1,COUNTA(Raw!NZ97:OG97)&gt;0),"",IF(AND(Raw!NY97=2,COUNTA(Raw!NZ97:OG97)=0),"",1))))</f>
        <v/>
      </c>
      <c r="AT97" s="19" t="str">
        <f>IF(A97=0,"",IF(COUNTA(Raw!OH97:OY97)=0,"",IF(AND(Raw!OH97=1,COUNTA(Raw!OI97:OY97)&gt;0),"",IF(AND(Raw!OH97=2,COUNTA(Raw!OI97:OY97)=0),"",1))))</f>
        <v/>
      </c>
      <c r="AU97" s="19" t="str">
        <f>IF(A97=0,"",IF(COUNTA(Raw!PR97:QB97)=0,"",
IF(AND(OR(AND(COUNTIF(Raw!PR97:QB97,1)=1,COUNTA(Raw!QI97:QY97)&gt;0),AND(COUNTIF(Raw!PR97:QB97,1)=0,COUNTA(Raw!QI97:QY97)=0)),OR(AND(COUNTIF(Raw!PR97:QB97,2)=1,COUNTA(Raw!QZ97:RP97)&gt;0),AND(COUNTIF(Raw!PR97:QB97,2)=0,COUNTA(Raw!QZ97:RP97)=0)),OR(AND(COUNTIF(Raw!PR97:QB97,3)=1,COUNTA(Raw!RQ97:SG97)&gt;0),AND(COUNTIF(Raw!PR97:QB97,3)=0,COUNTA(Raw!RQ97:SG97)=0)),OR(AND(COUNTIF(Raw!PR97:QB97,4)=1,COUNTA(Raw!SH97:ST97)&gt;0),AND(COUNTIF(Raw!PR97:QB97,4)=0,COUNTA(Raw!SH97:ST97)=0)),OR(AND(COUNTIF(Raw!PR97:QB97,5)=1,COUNTA(Raw!SU97:TG97)&gt;0),AND(COUNTIF(Raw!PR97:QB97,5)=0,COUNTA(Raw!SU97:TG97)=0)),OR(AND(COUNTIF(Raw!PR97:QB97,6)=1,COUNTA(Raw!TH97:TT97)&gt;0),AND(COUNTIF(Raw!PR97:QB97,6)=0,COUNTA(Raw!TH97:TT97)=0)),OR(AND(COUNTIF(Raw!PR97:QB97,7)=1,COUNTA(Raw!TU97:UI97)&gt;0),AND(COUNTIF(Raw!PR97:QB97,7)=0,COUNTA(Raw!TU97:UI97)=0)),OR(AND(COUNTIF(Raw!PR97:QB97,8)=1,COUNTA(Raw!UJ97:UV97)&gt;0),AND(COUNTIF(Raw!PR97:QB97,8)=0,COUNTA(Raw!UJ97:UV97)=0)),OR(AND(COUNTIF(Raw!PR97:QB97,9)=1,COUNTA(Raw!UW97:VG97)&gt;0),AND(COUNTIF(Raw!PR97:QB97,9)=0,COUNTA(Raw!UW97:VG97)=0)),OR(AND(COUNTIF(Raw!PR97:QB97,10)=1,COUNTA(Raw!VH97:VP97)&gt;0),AND(COUNTIF(Raw!PR97:QB97,10)=0,COUNTA(Raw!VH97:VP97)=0)),OR(AND(COUNTIF(Raw!PR97:QB97,11)=1,COUNTA(Raw!VQ97:WK97)&gt;0),AND(COUNTIF(Raw!PR97:QB97,11)=0,COUNTA(Raw!VQ97:WK97)=0))),"",1)))</f>
        <v/>
      </c>
      <c r="AV97" s="19" t="str">
        <f>IF(A97=0,"",IF(COUNTA(Raw!QI97:QY97)=0,"",IF(AND(OR(AND(Raw!QI97=4,COUNTIF(Raw!QR97:QY97,1)=0),Raw!QI97&lt;&gt;4),OR(AND(Raw!QJ97=4,COUNTIF(Raw!QR97:QY97,2)=0),Raw!QJ97&lt;&gt;4),OR(AND(Raw!QK97=4,COUNTIF(Raw!QR97:QY97,3)=0),Raw!QK97&lt;&gt;4),OR(AND(Raw!QL97=4,COUNTIF(Raw!QR97:QY97,4)=0),Raw!QL97&lt;&gt;4),OR(AND(Raw!QM97=4,COUNTIF(Raw!QR97:QY97,5)=0),Raw!QM97&lt;&gt;4),OR(AND(Raw!QN97=4,COUNTIF(Raw!QR97:QY97,6)=0),Raw!QN97&lt;&gt;4),OR(AND(Raw!QO97=4,COUNTIF(Raw!QR97:QY97,7)=0),Raw!QO97&lt;&gt;4),OR(AND(Raw!QP97=4,COUNTIF(Raw!QR97:QY97,8)=0),Raw!QP97&lt;&gt;4)),"",1)))</f>
        <v/>
      </c>
      <c r="AW97" t="str">
        <f>IF(A97=0,"",IF(COUNTA(Raw!QZ97:RP97)=0,"",IF(AND(OR(AND(Raw!QZ97=4,COUNTIF(Raw!RI97:RP97,1)=0),Raw!QZ97&lt;&gt;4),OR(AND(Raw!RA97=4,COUNTIF(Raw!RI97:RP97,2)=0),Raw!RA97&lt;&gt;4),OR(AND(Raw!RB97=4,COUNTIF(Raw!RI97:RP97,3)=0),Raw!RB97&lt;&gt;4),OR(AND(Raw!RC97=4,COUNTIF(Raw!RI97:RP97,4)=0),Raw!RC97&lt;&gt;4),OR(AND(Raw!RD97=4,COUNTIF(Raw!RI97:RP97,5)=0),Raw!RD97&lt;&gt;4),OR(AND(Raw!RE97=4,COUNTIF(Raw!RI97:RP97,6)=0),Raw!RE97&lt;&gt;4),OR(AND(Raw!RF97=4,COUNTIF(Raw!RI97:RP97,7)=0),Raw!RF97&lt;&gt;4),OR(AND(Raw!RG97=4,COUNTIF(Raw!RI97:RP97,8)=0),Raw!RG97&lt;&gt;4)),"",1)))</f>
        <v/>
      </c>
      <c r="AX97" t="str">
        <f>IF(A97=0,"",IF(COUNTA(Raw!RQ97:SG97)=0,"",IF(AND(OR(AND(Raw!RQ97=4,COUNTIF(Raw!RZ97:SG97,1)=0),Raw!RQ97&lt;&gt;4),OR(AND(Raw!RR97=4,COUNTIF(Raw!RZ97:SG97,2)=0),Raw!RR97&lt;&gt;4),OR(AND(Raw!RS97=4,COUNTIF(Raw!RZ97:SG97,3)=0),Raw!RS97&lt;&gt;4),OR(AND(Raw!RT97=4,COUNTIF(Raw!RZ97:SG97,4)=0),Raw!RT97&lt;&gt;4),OR(AND(Raw!RU97=4,COUNTIF(Raw!RZ97:SG97,5)=0),Raw!RU97&lt;&gt;4),OR(AND(Raw!RV97=4,COUNTIF(Raw!RZ97:SG97,6)=0),Raw!RV97&lt;&gt;4),OR(AND(Raw!RW97=4,COUNTIF(Raw!RZ97:SG97,7)=0),Raw!RW97&lt;&gt;4),OR(AND(Raw!RX97=4,COUNTIF(Raw!RZ97:SG97,8)=0),Raw!RX97&lt;&gt;4)),"",1)))</f>
        <v/>
      </c>
      <c r="AY97" t="str">
        <f>IF(A97=0,"",IF(COUNTA(Raw!SH97:ST97)=0,"",IF(AND(OR(AND(Raw!SH97=4,COUNTIF(Raw!SO97:ST97,1)=0),Raw!SH97&lt;&gt;4),OR(AND(Raw!SI97=4,COUNTIF(Raw!SO97:ST97,2)=0),Raw!SI97&lt;&gt;4),OR(AND(Raw!SJ97=4,COUNTIF(Raw!SO97:ST97,3)=0),Raw!SJ97&lt;&gt;4),OR(AND(Raw!SK97=4,COUNTIF(Raw!SO97:ST97,4)=0),Raw!SK97&lt;&gt;4),OR(AND(Raw!SL97=4,COUNTIF(Raw!SO97:ST97,5)=0),Raw!SL97&lt;&gt;4),OR(AND(Raw!SM97=4,COUNTIF(Raw!SO97:ST97,6)=0),Raw!SM97&lt;&gt;4)),"",1)))</f>
        <v/>
      </c>
      <c r="AZ97" t="str">
        <f>IF(A97=0,"",IF(COUNTA(Raw!SU97:TG97)=0,"",IF(AND(OR(AND(Raw!SU97=4,COUNTIF(Raw!TB97:TG97,1)=0),Raw!SU97&lt;&gt;4),OR(AND(Raw!SV97=4,COUNTIF(Raw!TB97:TG97,2)=0),Raw!SV97&lt;&gt;4),OR(AND(Raw!SW97=4,COUNTIF(Raw!TB97:TG97,3)=0),Raw!SW97&lt;&gt;4),OR(AND(Raw!SX97=4,COUNTIF(Raw!TB97:TG97,4)=0),Raw!SX97&lt;&gt;4),OR(AND(Raw!SY97=4,COUNTIF(Raw!TB97:TG97,5)=0),Raw!SY97&lt;&gt;4),OR(AND(Raw!SZ97=4,COUNTIF(Raw!TB97:TG97,6)=0),Raw!SZ97&lt;&gt;4)),"",1)))</f>
        <v/>
      </c>
      <c r="BA97" t="str">
        <f>IF(A97=0,"",IF(COUNTA(Raw!TH97:TT97)=0,"",IF(AND(OR(AND(Raw!TH97=4,COUNTIF(Raw!TO97:TT97,1)=0),Raw!TH97&lt;&gt;4),OR(AND(Raw!TI97=4,COUNTIF(Raw!TO97:TT97,2)=0),Raw!TI97&lt;&gt;4),OR(AND(Raw!TJ97=4,COUNTIF(Raw!TO97:TT97,3)=0),Raw!TJ97&lt;&gt;4),OR(AND(Raw!TK97=4,COUNTIF(Raw!TO97:TT97,4)=0),Raw!TK97&lt;&gt;4),OR(AND(Raw!TL97=4,COUNTIF(Raw!TO97:TT97,5)=0),Raw!TL97&lt;&gt;4),OR(AND(Raw!TM97=4,COUNTIF(Raw!TO97:TT97,6)=0),Raw!TM97&lt;&gt;4)),"",1)))</f>
        <v/>
      </c>
      <c r="BB97" t="str">
        <f>IF(A97=0,"",IF(COUNTA(Raw!TU97:UI97)=0,"",IF(AND(OR(AND(Raw!TU97=4,COUNTIF(Raw!UC97:UI97,1)=0),Raw!TU97&lt;&gt;4),OR(AND(Raw!TV97=4,COUNTIF(Raw!UC97:UI97,2)=0),Raw!TV97&lt;&gt;4),OR(AND(Raw!TW97=4,COUNTIF(Raw!UC97:UI97,3)=0),Raw!TW97&lt;&gt;4),OR(AND(Raw!TX97=4,COUNTIF(Raw!UC97:UI97,4)=0),Raw!TX97&lt;&gt;4),OR(AND(Raw!TY97=4,COUNTIF(Raw!UC97:UI97,5)=0),Raw!TY97&lt;&gt;4),OR(AND(Raw!TZ97=4,COUNTIF(Raw!UC97:UI97,6)=0),Raw!TZ97&lt;&gt;4),OR(AND(Raw!UA97=4,COUNTIF(Raw!UC97:UI97,7)=0),Raw!UA97&lt;&gt;4)),"",1)))</f>
        <v/>
      </c>
      <c r="BC97" t="str">
        <f>IF(A97=0,"",IF(COUNTA(Raw!UJ97:UV97)=0,"",IF(AND(OR(AND(Raw!UJ97=4,COUNTIF(Raw!UQ97:UV97,1)=0),Raw!UJ97&lt;&gt;4),OR(AND(Raw!UK97=4,COUNTIF(Raw!UQ97:UV97,2)=0),Raw!UK97&lt;&gt;4),OR(AND(Raw!UL97=4,COUNTIF(Raw!UQ97:UV97,3)=0),Raw!UL97&lt;&gt;4),OR(AND(Raw!UM97=4,COUNTIF(Raw!UQ97:UV97,4)=0),Raw!UM97&lt;&gt;4),OR(AND(Raw!UN97=4,COUNTIF(Raw!UQ97:UV97,5)=0),Raw!UN97&lt;&gt;4),OR(AND(Raw!UO97=4,COUNTIF(Raw!UQ97:UV97,6)=0),Raw!UO97&lt;&gt;4)),"",1)))</f>
        <v/>
      </c>
      <c r="BD97" t="str">
        <f>IF(A97=0,"",IF(COUNTA(Raw!UW97:VG97)=0,"",IF(AND(OR(AND(Raw!UW97=4,COUNTIF(Raw!VC97:VG97,1)=0),Raw!UW97&lt;&gt;4),OR(AND(Raw!UX97=4,COUNTIF(Raw!VC97:VG97,2)=0),Raw!UX97&lt;&gt;4),OR(AND(Raw!UY97=4,COUNTIF(Raw!VC97:VG97,3)=0),Raw!UY97&lt;&gt;4),OR(AND(Raw!UZ97=4,COUNTIF(Raw!VC97:VG97,4)=0),Raw!UZ97&lt;&gt;4),OR(AND(Raw!VA97=4,COUNTIF(Raw!VC97:VG97,5)=0),Raw!VA97&lt;&gt;4)),"",1)))</f>
        <v/>
      </c>
      <c r="BE97" t="str">
        <f>IF(A97=0,"",IF(COUNTA(Raw!VH97:VP97)=0,"",
IF(AND(
OR(AND(Raw!VH97=4,COUNTIF(Raw!VM97:VP97,1)=0),Raw!VH97&lt;&gt;4),
OR(AND(Raw!VI97=4,COUNTIF(Raw!VM97:VP97,2)=0),Raw!VI97&lt;&gt;4),
OR(AND(Raw!VJ97=4,COUNTIF(Raw!VM97:VP97,3)=0),Raw!VJ97&lt;&gt;4),
OR(AND(Raw!VK97=4,COUNTIF(Raw!VM97:VP97,4)=0),Raw!VK97&lt;&gt;4)
),"",1)))</f>
        <v/>
      </c>
      <c r="BF97" t="str">
        <f>IF(A97=0,"",IF(COUNTA(Raw!VQ97:WK97)=0,"",
IF(AND(
OR(AND(Raw!VQ97=4,COUNTIF(Raw!WB97:WK97,1)=0),Raw!VQ97&lt;&gt;4),
OR(AND(Raw!VR97=4,COUNTIF(Raw!WB97:WK97,2)=0),Raw!VR97&lt;&gt;4),
OR(AND(Raw!VS97=4,COUNTIF(Raw!WB97:WK97,3)=0),Raw!VS97&lt;&gt;4),
OR(AND(Raw!VT97=4,COUNTIF(Raw!WB97:WK97,4)=0),Raw!VT97&lt;&gt;4),
OR(AND(Raw!VU97=4,COUNTIF(Raw!WB97:WK97,5)=0),Raw!VU97&lt;&gt;4),
OR(AND(Raw!VV97=4,COUNTIF(Raw!WB97:WK97,6)=0),Raw!VV97&lt;&gt;4),
OR(AND(Raw!VW97=4,COUNTIF(Raw!WB97:WK97,7)=0),Raw!VW97&lt;&gt;4),
OR(AND(Raw!VX97=4,COUNTIF(Raw!WB97:WK97,8)=0),Raw!VX97&lt;&gt;4),
OR(AND(Raw!VY97=4,COUNTIF(Raw!WB97:WK97,9)=0),Raw!VX97&lt;&gt;4),
OR(AND(Raw!VZ97=4,COUNTIF(Raw!WB97:WK97,10)=0),Raw!VZ97&lt;&gt;4)
),"",1)))</f>
        <v/>
      </c>
      <c r="BG97" t="str">
        <f>IF(A97=0,"",IF(COUNTA(Raw!WL97:XB97)=0,"",
IF(AND(
OR(AND(Raw!WL97=4,COUNTIF(Raw!WU97:XB97,1)=0),Raw!WL97&lt;&gt;4),
OR(AND(Raw!WM97=4,COUNTIF(Raw!WU97:XB97,2)=0),Raw!WM97&lt;&gt;4),
OR(AND(Raw!WN97=4,COUNTIF(Raw!WU97:XB97,3)=0),Raw!WN97&lt;&gt;4),
OR(AND(Raw!WO97=4,COUNTIF(Raw!WU97:XB97,4)=0),Raw!WO97&lt;&gt;4),
OR(AND(Raw!WP97=4,COUNTIF(Raw!WU97:XB97,5)=0),Raw!WP97&lt;&gt;4),
OR(AND(Raw!WQ97=4,COUNTIF(Raw!WU97:XB97,6)=0),Raw!WQ97&lt;&gt;4),
OR(AND(Raw!WR97=4,COUNTIF(Raw!WU97:XB97,7)=0),Raw!WR97&lt;&gt;4),
OR(AND(Raw!WS97=4,COUNTIF(Raw!WU97:XB97,8)=0),Raw!WS97&lt;&gt;4)
),"",1)))</f>
        <v/>
      </c>
      <c r="BH97" t="str">
        <f>IF(A97=0,"",IF(COUNTA(Raw!XC97:XK97)=0,"",
IF(AND(
OR(AND(Raw!XC97=4,COUNTIF(Raw!XH97:XK97,1)=0),Raw!XC97&lt;&gt;4),
OR(AND(Raw!XD97=4,COUNTIF(Raw!XH97:XK97,2)=0),Raw!XD97&lt;&gt;4),
OR(AND(Raw!XE97=4,COUNTIF(Raw!XH97:XK97,3)=0),Raw!XE97&lt;&gt;4),
OR(AND(Raw!XF97=4,COUNTIF(Raw!XH97:XK97,4)=0),Raw!XF97&lt;&gt;4)
),"",1)))</f>
        <v/>
      </c>
      <c r="BI97" t="str">
        <f>IF(A97=0,"",IF(COUNTA(Raw!XL97:XT97)=0,"",
IF(AND(
OR(AND(Raw!XL97=4,COUNTIF(Raw!XQ97:XT97,1)=0),Raw!XL97&lt;&gt;4),
OR(AND(Raw!XM97=4,COUNTIF(Raw!XQ97:XT97,2)=0),Raw!XM97&lt;&gt;4),
OR(AND(Raw!XN97=4,COUNTIF(Raw!XQ97:XT97,3)=0),Raw!XN97&lt;&gt;4),
OR(AND(Raw!XO97=4,COUNTIF(Raw!XQ97:XT97,4)=0),Raw!XO97&lt;&gt;4)
),"",1)))</f>
        <v/>
      </c>
      <c r="BJ97" t="str">
        <f>IF(A97=0,"",IF(COUNTA(Raw!XU97:YI97)=0,"",
IF(AND(
OR(AND(Raw!XU97=4,COUNTIF(Raw!YC97:YI97,1)=0),Raw!XU97&lt;&gt;4),
OR(AND(Raw!XV97=4,COUNTIF(Raw!YC97:YI97,2)=0),Raw!XV97&lt;&gt;4),
OR(AND(Raw!XW97=4,COUNTIF(Raw!YC97:YI97,3)=0),Raw!XW97&lt;&gt;4),
OR(AND(Raw!XX97=4,COUNTIF(Raw!YC97:YI97,4)=0),Raw!XX97&lt;&gt;4),
OR(AND(Raw!XY97=4,COUNTIF(Raw!YC97:YI97,5)=0),Raw!XY97&lt;&gt;4),
OR(AND(Raw!XZ97=4,COUNTIF(Raw!YC97:YI97,6)=0),Raw!XZ97&lt;&gt;4),
OR(AND(Raw!YA97=4,COUNTIF(Raw!YC97:YI97,7)=0),Raw!YA97&lt;&gt;4)
),"",1)))</f>
        <v/>
      </c>
      <c r="BK97" t="str">
        <f>IF(A97=0,"",IF(COUNTA(Raw!YJ97:YR97)=0,"",
IF(AND(
OR(AND(Raw!YJ97=4,COUNTIF(Raw!YO97:YR97,1)=0),Raw!YJ97&lt;&gt;4),
OR(AND(Raw!YK97=4,COUNTIF(Raw!YO97:YR97,2)=0),Raw!YK97&lt;&gt;4),
OR(AND(Raw!YL97=4,COUNTIF(Raw!YO97:YR97,3)=0),Raw!YL97&lt;&gt;4),
OR(AND(Raw!YM97=4,COUNTIF(Raw!YO97:YR97,4)=0),Raw!YM97&lt;&gt;4)
),"",1)))</f>
        <v/>
      </c>
      <c r="BL97" t="str">
        <f>IF(A97=0,"",IF(COUNTA(Raw!YS97:YU97)=0,"",IF(AND(Raw!YS97=4,ISBLANK(Raw!YU97)),"",IF(AND(Raw!YS97&lt;&gt;4,ISBLANK(Raw!YU97)=FALSE),"",1))))</f>
        <v/>
      </c>
    </row>
    <row r="98" spans="1:64">
      <c r="A98" s="20">
        <f>Raw!A98</f>
        <v>0</v>
      </c>
      <c r="B98" s="19" t="str">
        <f>IF(A98=0,"",IF(AND(Raw!AC98=1,COUNTA(Raw!AR98:IC98)&gt;0,COUNTA(Raw!ID98:YU98)=0),"",IF(AND(Raw!AC98=2,COUNTA(Raw!AR98:IC98)=0,COUNTA(Raw!ID98:MV98)&gt;0,COUNTA(Raw!MW98:YU98)=0),"",IF(AND(Raw!AC98=3,COUNTA(Raw!AP98:MV98)=0,COUNTA(Raw!MW98:YU98)&gt;0),"",1))))</f>
        <v/>
      </c>
      <c r="C98" s="19" t="str">
        <f>IF(A98=0,"",IF(AND(Raw!AK98=1,ISBLANK(Raw!AM98)=FALSE,ISBLANK(Raw!AO98)),"",IF(AND(Raw!AK98=2,ISBLANK(Raw!AM98),ISBLANK(Raw!AO98)=FALSE),"",1)))</f>
        <v/>
      </c>
      <c r="D98" s="19" t="str">
        <f>IF(A98=0,"",IF(COUNTA(Raw!AS98:AZ98)=0,"",IF(AND(Raw!AS98+Raw!AT98=100,Raw!AU98+Raw!AV98=100,Raw!AW98+Raw!AX98=100,Raw!AY98+Raw!AZ98=100),"",1)))</f>
        <v/>
      </c>
      <c r="E98" s="19" t="str">
        <f>IF(A98=0,"",IF(ISBLANK(Raw!AQ98),"",IF(Raw!AQ98=1,"",1)))</f>
        <v/>
      </c>
      <c r="F98" s="19" t="str">
        <f>IF(A98=0,"",IF(ISBLANK(Raw!AR98),"",IF(AND(Raw!AR98&gt;=0,Raw!AR98&lt;=100),"",1)))</f>
        <v/>
      </c>
      <c r="G98" s="19" t="str">
        <f>IF(A98=0,"",IF(AND(ISBLANK(Raw!BA98),ISBLANK(Raw!AS98)),"",IF(AND(Raw!AS98&gt;0,ISBLANK(Raw!BA98)=FALSE),"",1)))</f>
        <v/>
      </c>
      <c r="H98" s="19" t="str">
        <f>IF(A98=0,"",IF(COUNTA(Raw!BA98:BH98)=0,"",IF(AND(Raw!BA98=0,COUNTA(Raw!BB98:BH98)=0),"",IF(AND(Raw!BA98&gt;0,COUNTA(Raw!BB98:BH98)&gt;0),"",1))))</f>
        <v/>
      </c>
      <c r="I98" s="19" t="str">
        <f>IF(A98=0,"",IF(AND(ISBLANK(Raw!BI98),ISBLANK(Raw!BJ98)),"",IF(AND(Raw!BI98=1,ISBLANK(Raw!BJ98)=FALSE),"",IF(AND(Raw!BI98=2,ISBLANK(Raw!BJ98)),"",1))))</f>
        <v/>
      </c>
      <c r="J98" s="19" t="str">
        <f>IF(A98=0,"",IF(AND(ISBLANK(Raw!AT98),COUNTBLANK(Raw!BK98:BQ98)),"",IF(AND(Raw!AT98&gt;0,COUNTA(Raw!BK98:BQ98)&gt;0),"",IF(AND(Raw!AT98=0,COUNTA(Raw!BK98:BQ98)=0),"",1))))</f>
        <v/>
      </c>
      <c r="K98" s="19" t="str">
        <f>IF(A98=0,"",IF(AND(ISBLANK(Raw!AS98),COUNTA(Raw!BR98:BX98)=0),"",IF(AND(Raw!AS98&gt;0,COUNTA(Raw!BR98:BX98)&gt;0),"",IF(AND(Raw!AS98=0,COUNTA(Raw!BR98:BX98)=0),"",1))))</f>
        <v/>
      </c>
      <c r="L98" s="19" t="str">
        <f>IF(A98=0,"",IF(AND(COUNTA(Raw!BK98:BX98)=0,COUNTA(Raw!BY98:CH98)=0),"",IF(AND(COUNTIF(Raw!BK98:BX98,1)&gt;0,COUNTA(Raw!BY98:CH98)&gt;0),"",IF(AND(COUNTIF(Raw!BK98:BX98,1)=0,COUNTA(Raw!BY98:CH98)=0),"",1))))</f>
        <v/>
      </c>
      <c r="M98" s="19" t="str">
        <f>IF(A98=0,"",IF(AND(COUNTA(Raw!BK98:BX98)=0,COUNTA(Raw!CI98:CR98)),"",IF(AND(COUNTIF(Raw!BK98:BX98,3)&gt;0,COUNTA(Raw!CI98:CR98)&gt;0),"",IF(AND(COUNTIF(Raw!BK98:BX98,3)=0,COUNTA(Raw!CI98:CR98)=0),"",1))))</f>
        <v/>
      </c>
      <c r="N98" s="19" t="str">
        <f>IF(A98=0,"",IF(COUNTA(Raw!CS98:DF98)=0,"",IF(AND(COUNTIF(Raw!CS98:CV98,1)=1,COUNTA(Raw!CW98:DA98)&gt;0,COUNTA(Raw!DB98:DF98)=0),"",IF(AND(COUNTIF(Raw!CS98:CV98,2)=1,COUNTA(Raw!CW98:DA98)=0,COUNTA(Raw!DB98:DF98)&gt;0),"",IF(AND(COUNTA(Raw!CS98:CV98)&gt;0,COUNTA(Raw!CW98:DF98)=0),"",1)))))</f>
        <v/>
      </c>
      <c r="O98" s="19" t="str">
        <f>IF(A98=0,"",IF(COUNTA(Raw!DG98:DP98)=0,"",IF(AND(COUNTIF(Raw!BK98:BQ98,1)&gt;0,OR(COUNTIF(Raw!DG98:DP98,1)=1,COUNTIF(Raw!DG98:DP98,2)=1,COUNTIF(Raw!DG98:DP98,3)=1)),"",IF(AND(COUNTIF(Raw!BK98:BQ98,1)=0,AND(COUNTIF(Raw!DG98:DP98,1)=0,COUNTIF(Raw!DG98:DP98,2)=0,COUNTIF(Raw!DG98:DP98,3)=0)),"",1))))</f>
        <v/>
      </c>
      <c r="P98" s="19" t="str">
        <f>IF(A98=0,"",IF(COUNTA(Raw!DG98:DR98)=0,"",IF(AND(COUNTIF(Raw!DG98:DP98,4)=1,ISBLANK(Raw!DQ98)=FALSE,ISBLANK(Raw!DR98)),"",IF(AND(COUNTIF(Raw!DG98:DP98,7)=1,ISBLANK(Raw!DQ98),ISBLANK(Raw!DR98)=FALSE),"",IF(AND(COUNTA(Raw!DG98:DP98)&gt;0,COUNTIF(Raw!DG98:DP98,4)=0,COUNTIF(Raw!DG98:DP98,7)=0,COUNTA(Raw!DQ98:DR98)=0),"",1)))))</f>
        <v/>
      </c>
      <c r="Q98" s="19" t="str">
        <f>IF(A98=0,"",IF(AND(COUNTA(Raw!DS98:DU98)=0,COUNTA(Raw!BK98:BQ98)=0),"",IF(AND(COUNTIF(Raw!BK98:BQ98,1)&gt;0,COUNTA(Raw!DS98:DU98)&gt;0),"",IF(AND(COUNTIF(Raw!BK98:BQ98,1)=0,COUNTA(Raw!DS98:DU98)=0),"",1))))</f>
        <v/>
      </c>
      <c r="R98" s="19" t="str">
        <f>IF(A98=0,"",IF(AND(ISBLANK(Raw!AT98),ISBLANK(Raw!EJ98)),"",IF(AND(Raw!AT98&gt;0,ISBLANK(Raw!EJ98)=FALSE,Raw!EJ98&gt;=0,Raw!EJ98&lt;=7),"",IF(AND(Raw!AT98=0,ISBLANK(Raw!EJ98)),"",1))))</f>
        <v/>
      </c>
      <c r="S98" t="str">
        <f>IF(A98=0,"",IF(AND(ISBLANK(Raw!AS98),ISBLANK(Raw!EK98)),"",IF(AND(Raw!AS98&gt;0,ISBLANK(Raw!EK98)=FALSE),"",IF(AND(Raw!AS98=0,ISBLANK(Raw!EK98)),"",1))))</f>
        <v/>
      </c>
      <c r="T98" s="19" t="str">
        <f>IF(A98=0,"",IF(AND(ISBLANK(Raw!AT98),COUNTA(Raw!EL98:EQ98)=0),"",IF(AND(Raw!AT98&gt;0,COUNTA(Raw!EL98:EQ98)&gt;0),"",IF(AND(Raw!AT98=0,COUNTA(Raw!EL98:EQ98)=0),"",1))))</f>
        <v/>
      </c>
      <c r="U98" t="str">
        <f>IF(A98=0,"",IF(AND(ISBLANK(Raw!AT98),COUNTA(Raw!ER98:EU98)=0),"",IF(AND(Raw!AT98&gt;0,COUNTA(Raw!ER98:EU98)&gt;0),"",IF(AND(Raw!AT98=0,COUNTA(Raw!ER98:EU98)=0),"",1))))</f>
        <v/>
      </c>
      <c r="V98" t="str">
        <f>IF(A98=0,"",IF(AND(ISBLANK(Raw!AS98),COUNTA(Raw!EV98:FA98)=0),"",IF(AND(Raw!AS98&gt;0,COUNTA(Raw!EV98:FA98)&gt;0),"",IF(AND(Raw!AS98=0,COUNTA(Raw!EV98:FA98)=0),"",1))))</f>
        <v/>
      </c>
      <c r="W98" t="str">
        <f>IF(A98=0,"",IF(AND(ISBLANK(Raw!AS98),COUNTA(Raw!FB98:FE98)=0),"",IF(AND(Raw!AS98&gt;0,COUNTA(Raw!FB98:FE98)&gt;0),"",IF(AND(Raw!AS98=0,COUNTA(Raw!FB98:FE98)=0),"",1))))</f>
        <v/>
      </c>
      <c r="X98" t="str">
        <f>IF(A98=0,"",IF(AND(ISBLANK(Raw!AT98),COUNTA(Raw!FF98:FI98)=0),"",IF(AND(Raw!AT98&gt;0,COUNTA(Raw!FF98:FI98)&gt;0),"",IF(AND(Raw!AT98=0,COUNTA(Raw!FF98:FI98)=0),"",1))))</f>
        <v/>
      </c>
      <c r="Y98" t="str">
        <f>IF(A98=0,"",IF(AND(ISBLANK(Raw!AS98),COUNTA(Raw!FJ98:FM98)=0),"",IF(AND(Raw!AS98&gt;0,COUNTA(Raw!FJ98:FM98)&gt;0),"",IF(AND(Raw!AS98=0,COUNTA(Raw!FJ98:FM98)=0),"",1))))</f>
        <v/>
      </c>
      <c r="Z98" t="str">
        <f>IF(A98=0,"",IF(AND(COUNTA(Raw!FN98:FT98)=0,ISBLANK(Raw!FU98)),"",IF(AND(COUNTIF(Raw!FN98:FT98,1)&gt;0,ISBLANK(Raw!FU98)=FALSE),"",IF(AND(COUNTIF(Raw!FN98:FT98,1)=0,ISBLANK(Raw!FU98)),"",1))))</f>
        <v/>
      </c>
      <c r="AA98" s="19" t="str">
        <f>IF(A98=0,"",IF(AND(ISBLANK(Raw!BI98),COUNTA(Raw!FV98:GH98)=0),"",IF(AND(Raw!BI98&lt;&gt;1,COUNTIF(Raw!FV98:GH98,6)=0),"",IF(Raw!BI98=1,"",1))))</f>
        <v/>
      </c>
      <c r="AB98" t="str">
        <f>IF(A98=0,"",IF(AND(ISBLANK(Raw!GI98),COUNTA(Raw!GJ98:GQ98)=0),"",IF(AND(Raw!GI98=1,COUNTA(Raw!GJ98:GQ98)&gt;0),"",IF(AND(Raw!GI98=2,COUNTA(Raw!GJ98:GQ98)=0),"",1))))</f>
        <v/>
      </c>
      <c r="AC98" s="19" t="str">
        <f>IF(A98=0,"",IF(AND(COUNTA(Raw!GY98:HF98)=0,ISBLANK(Raw!HG98)),"",IF(AND(OR(COUNTIF(Raw!GY98:HE98,1)&gt;0,COUNTIF(Raw!GY98:HE98,2)&gt;0),ISBLANK(Raw!HG98)=FALSE),"",IF(AND(COUNTA(Raw!GY98:HF98)&gt;0,ISBLANK(Raw!HG98),COUNTIF(Raw!GY98:HE98,1)=0,COUNTIF(Raw!GY98:HE98,2)=0),"",1))))</f>
        <v/>
      </c>
      <c r="AD98" s="19" t="str">
        <f>IF(A98=0,"",IF(COUNTA(Raw!HU98:IB98)=0,"",IF(AND(Raw!AK98&lt;&gt;2,COUNTIF(Raw!HU98:IA98,2)=0,COUNTIF(Raw!HU98:IA98,3)=0),"",IF(Raw!AK98=2,"",1))))</f>
        <v/>
      </c>
      <c r="AE98" s="19" t="str">
        <f>IF(A98=0,"",IF(AND(Raw!AK98=2,ISBLANK(Raw!IC98)=FALSE),"",IF(AND(Raw!AK98&lt;&gt;2,ISBLANK(Raw!IC98)),"",1)))</f>
        <v/>
      </c>
      <c r="AF98" s="19" t="str">
        <f>IF(A98=0,"",IF(COUNTA(Raw!ID98:IF98)=0,"",IF(AND(MATCH(2023-Raw!ID98,Code!$A$3:$A$12,1)=Raw!IF98,2023-Raw!ID98=Raw!IE98),"",1)))</f>
        <v/>
      </c>
      <c r="AG98" s="19" t="str">
        <f>IF(A98=0,"",IF(COUNTA(Raw!IG98:II98)=0,"",IF(AND(Raw!IG98=4,ISBLANK(Raw!II98)=FALSE),"",IF(AND(Raw!IG98&lt;&gt;4,ISBLANK(Raw!II98)),"",1))))</f>
        <v/>
      </c>
      <c r="AH98" s="19" t="str">
        <f>IF(A98=0,"",IF(COUNTA(Raw!IJ98:IM98)=0,"",IF(AND(Raw!IJ98=1,ISBLANK(Raw!IK98)=FALSE),"",IF(AND(Raw!IJ98=2,COUNTA(Raw!IK98:IM98)&gt;0),"",1))))</f>
        <v/>
      </c>
      <c r="AI98" s="19" t="str">
        <f>IF(A98=0,"",IF(COUNTA(Raw!IK98:IM98)=0,"",IF(AND(Raw!IK98=1,ISBLANK(Raw!IL98)=FALSE),"",IF(AND(Raw!IK98=2,COUNTA(Raw!IL98:IM98)=0),"",1))))</f>
        <v/>
      </c>
      <c r="AJ98" s="19" t="str">
        <f>IF(A98=0,"",IF(COUNTA(Raw!JD98:JJ98)=0,"",IF(AND(Raw!JD98&gt;600,COUNTA(Raw!JE98:JI98)&gt;0),"",IF(AND(Raw!JD98&lt;=600,COUNTA(Raw!JE98:JJ98)=0),"",1))))</f>
        <v/>
      </c>
      <c r="AK98" s="19" t="str">
        <f>IF(A98=0,"",IF(COUNTA(Raw!JK98:KA98)=0,"",IF(AND(Raw!JK98=1,COUNTA(Raw!JM98:JV98)&gt;0),"",IF(AND(Raw!JK98=3,COUNTA(Raw!JM98:JV98)&gt;0,COUNTA(Raw!JW98:KA98)=0),"",IF(AND(ISBLANK(Raw!JK98)=FALSE,Raw!JK98&lt;&gt;1,Raw!JK98&lt;&gt;3,COUNTA(Raw!JM98:KA98)=0),"",1)))))</f>
        <v/>
      </c>
      <c r="AL98" s="19" t="str">
        <f>IF(A98=0,"",IF(COUNTA(Raw!JW98:KA98)=0,"",IF(AND(COUNTIF(Raw!JW98:JZ98,4)=0,COUNTA(Raw!JW98:JZ98)&gt;0,ISBLANK(Raw!KA98)=FALSE),"",IF(AND(COUNTIF(Raw!JW98:KA98,4)&gt;0,ISBLANK(Raw!KA98)),"",1))))</f>
        <v/>
      </c>
      <c r="AM98" s="19" t="str">
        <f>IF(A98=0,"",IF(COUNTA(Raw!KT98:KU98)=0,"",IF(AND(Raw!KT98=1,ISBLANK(Raw!KU98)=FALSE),"",IF(AND(Raw!KT98=2,ISBLANK(Raw!KU98)),"",1))))</f>
        <v/>
      </c>
      <c r="AN98" s="19" t="str">
        <f>IF(A98=0,"",IF(COUNTA(Raw!KX98:LF98)=0,"",IF(AND(COUNTIF(Raw!KX98:LB98,5)=1,COUNTA(Raw!KX98:LB98)=1,COUNTA(Raw!LC98:LF98)=0),"",IF(AND(COUNTIF(Raw!KX98:LB98,5)=0,COUNTA(Raw!KX98:LB98)&gt;0,COUNTA(Raw!LC98:LF98)&gt;0),"",1))))</f>
        <v/>
      </c>
      <c r="AO98" s="19" t="str">
        <f>IF(A98=0,"",IF(COUNTA(Raw!LM98:LU98)=0,"",IF(AND(Raw!LM98=1,ISBLANK(Raw!LN98)=FALSE,COUNTA(Raw!LO98:LU98)&gt;0),"",IF(AND(Raw!LM98=2,COUNTA(Raw!LN98:LU98)=0),"",1))))</f>
        <v/>
      </c>
      <c r="AP98" s="19" t="str">
        <f>IF(A98=0,"",IF(COUNTA(Raw!MY98:OG98)=0,"",IF(AND(Raw!MY98=2,COUNTA(Raw!MZ98:OG98)=0),"",IF(AND(Raw!MY98=1,COUNTA(Raw!MZ98:OG98)&gt;0),"",1))))</f>
        <v/>
      </c>
      <c r="AQ98" s="19" t="str">
        <f>IF(A98=0,"",IF(COUNTA(Raw!NC98:NW98)=0,"",IF(AND(COUNTIF(Raw!NC98:NG98,3)&gt;0,COUNTA(Raw!NH98:NQ98)&gt;0),"",IF(AND(COUNTA(Raw!NC98:NG98)&gt;0,COUNTIF(Raw!NC98:NG98,3)=0,COUNTA(Raw!NH98:NW98)=0),"",1))))</f>
        <v/>
      </c>
      <c r="AR98" s="19" t="str">
        <f>IF(A98=0,"",IF(COUNTA(Raw!NH98:NW98)=0,"",IF(AND(COUNTIF(Raw!NH98:NQ98,10)&gt;0,COUNTA(Raw!NR98:NW98)&gt;0),"",IF(AND(COUNTA(Raw!NH98:NQ98)&gt;0,COUNTIF(Raw!NH98:NQ98,10)=0,COUNTA(Raw!NR98:NY98)=0),"",1))))</f>
        <v/>
      </c>
      <c r="AS98" s="19" t="str">
        <f>IF(A98=0,"",IF(COUNTA(Raw!NY98:OG98)=0,"",IF(AND(Raw!NY98=1,COUNTA(Raw!NZ98:OG98)&gt;0),"",IF(AND(Raw!NY98=2,COUNTA(Raw!NZ98:OG98)=0),"",1))))</f>
        <v/>
      </c>
      <c r="AT98" s="19" t="str">
        <f>IF(A98=0,"",IF(COUNTA(Raw!OH98:OY98)=0,"",IF(AND(Raw!OH98=1,COUNTA(Raw!OI98:OY98)&gt;0),"",IF(AND(Raw!OH98=2,COUNTA(Raw!OI98:OY98)=0),"",1))))</f>
        <v/>
      </c>
      <c r="AU98" s="19" t="str">
        <f>IF(A98=0,"",IF(COUNTA(Raw!PR98:QB98)=0,"",
IF(AND(OR(AND(COUNTIF(Raw!PR98:QB98,1)=1,COUNTA(Raw!QI98:QY98)&gt;0),AND(COUNTIF(Raw!PR98:QB98,1)=0,COUNTA(Raw!QI98:QY98)=0)),OR(AND(COUNTIF(Raw!PR98:QB98,2)=1,COUNTA(Raw!QZ98:RP98)&gt;0),AND(COUNTIF(Raw!PR98:QB98,2)=0,COUNTA(Raw!QZ98:RP98)=0)),OR(AND(COUNTIF(Raw!PR98:QB98,3)=1,COUNTA(Raw!RQ98:SG98)&gt;0),AND(COUNTIF(Raw!PR98:QB98,3)=0,COUNTA(Raw!RQ98:SG98)=0)),OR(AND(COUNTIF(Raw!PR98:QB98,4)=1,COUNTA(Raw!SH98:ST98)&gt;0),AND(COUNTIF(Raw!PR98:QB98,4)=0,COUNTA(Raw!SH98:ST98)=0)),OR(AND(COUNTIF(Raw!PR98:QB98,5)=1,COUNTA(Raw!SU98:TG98)&gt;0),AND(COUNTIF(Raw!PR98:QB98,5)=0,COUNTA(Raw!SU98:TG98)=0)),OR(AND(COUNTIF(Raw!PR98:QB98,6)=1,COUNTA(Raw!TH98:TT98)&gt;0),AND(COUNTIF(Raw!PR98:QB98,6)=0,COUNTA(Raw!TH98:TT98)=0)),OR(AND(COUNTIF(Raw!PR98:QB98,7)=1,COUNTA(Raw!TU98:UI98)&gt;0),AND(COUNTIF(Raw!PR98:QB98,7)=0,COUNTA(Raw!TU98:UI98)=0)),OR(AND(COUNTIF(Raw!PR98:QB98,8)=1,COUNTA(Raw!UJ98:UV98)&gt;0),AND(COUNTIF(Raw!PR98:QB98,8)=0,COUNTA(Raw!UJ98:UV98)=0)),OR(AND(COUNTIF(Raw!PR98:QB98,9)=1,COUNTA(Raw!UW98:VG98)&gt;0),AND(COUNTIF(Raw!PR98:QB98,9)=0,COUNTA(Raw!UW98:VG98)=0)),OR(AND(COUNTIF(Raw!PR98:QB98,10)=1,COUNTA(Raw!VH98:VP98)&gt;0),AND(COUNTIF(Raw!PR98:QB98,10)=0,COUNTA(Raw!VH98:VP98)=0)),OR(AND(COUNTIF(Raw!PR98:QB98,11)=1,COUNTA(Raw!VQ98:WK98)&gt;0),AND(COUNTIF(Raw!PR98:QB98,11)=0,COUNTA(Raw!VQ98:WK98)=0))),"",1)))</f>
        <v/>
      </c>
      <c r="AV98" s="19" t="str">
        <f>IF(A98=0,"",IF(COUNTA(Raw!QI98:QY98)=0,"",IF(AND(OR(AND(Raw!QI98=4,COUNTIF(Raw!QR98:QY98,1)=0),Raw!QI98&lt;&gt;4),OR(AND(Raw!QJ98=4,COUNTIF(Raw!QR98:QY98,2)=0),Raw!QJ98&lt;&gt;4),OR(AND(Raw!QK98=4,COUNTIF(Raw!QR98:QY98,3)=0),Raw!QK98&lt;&gt;4),OR(AND(Raw!QL98=4,COUNTIF(Raw!QR98:QY98,4)=0),Raw!QL98&lt;&gt;4),OR(AND(Raw!QM98=4,COUNTIF(Raw!QR98:QY98,5)=0),Raw!QM98&lt;&gt;4),OR(AND(Raw!QN98=4,COUNTIF(Raw!QR98:QY98,6)=0),Raw!QN98&lt;&gt;4),OR(AND(Raw!QO98=4,COUNTIF(Raw!QR98:QY98,7)=0),Raw!QO98&lt;&gt;4),OR(AND(Raw!QP98=4,COUNTIF(Raw!QR98:QY98,8)=0),Raw!QP98&lt;&gt;4)),"",1)))</f>
        <v/>
      </c>
      <c r="AW98" t="str">
        <f>IF(A98=0,"",IF(COUNTA(Raw!QZ98:RP98)=0,"",IF(AND(OR(AND(Raw!QZ98=4,COUNTIF(Raw!RI98:RP98,1)=0),Raw!QZ98&lt;&gt;4),OR(AND(Raw!RA98=4,COUNTIF(Raw!RI98:RP98,2)=0),Raw!RA98&lt;&gt;4),OR(AND(Raw!RB98=4,COUNTIF(Raw!RI98:RP98,3)=0),Raw!RB98&lt;&gt;4),OR(AND(Raw!RC98=4,COUNTIF(Raw!RI98:RP98,4)=0),Raw!RC98&lt;&gt;4),OR(AND(Raw!RD98=4,COUNTIF(Raw!RI98:RP98,5)=0),Raw!RD98&lt;&gt;4),OR(AND(Raw!RE98=4,COUNTIF(Raw!RI98:RP98,6)=0),Raw!RE98&lt;&gt;4),OR(AND(Raw!RF98=4,COUNTIF(Raw!RI98:RP98,7)=0),Raw!RF98&lt;&gt;4),OR(AND(Raw!RG98=4,COUNTIF(Raw!RI98:RP98,8)=0),Raw!RG98&lt;&gt;4)),"",1)))</f>
        <v/>
      </c>
      <c r="AX98" t="str">
        <f>IF(A98=0,"",IF(COUNTA(Raw!RQ98:SG98)=0,"",IF(AND(OR(AND(Raw!RQ98=4,COUNTIF(Raw!RZ98:SG98,1)=0),Raw!RQ98&lt;&gt;4),OR(AND(Raw!RR98=4,COUNTIF(Raw!RZ98:SG98,2)=0),Raw!RR98&lt;&gt;4),OR(AND(Raw!RS98=4,COUNTIF(Raw!RZ98:SG98,3)=0),Raw!RS98&lt;&gt;4),OR(AND(Raw!RT98=4,COUNTIF(Raw!RZ98:SG98,4)=0),Raw!RT98&lt;&gt;4),OR(AND(Raw!RU98=4,COUNTIF(Raw!RZ98:SG98,5)=0),Raw!RU98&lt;&gt;4),OR(AND(Raw!RV98=4,COUNTIF(Raw!RZ98:SG98,6)=0),Raw!RV98&lt;&gt;4),OR(AND(Raw!RW98=4,COUNTIF(Raw!RZ98:SG98,7)=0),Raw!RW98&lt;&gt;4),OR(AND(Raw!RX98=4,COUNTIF(Raw!RZ98:SG98,8)=0),Raw!RX98&lt;&gt;4)),"",1)))</f>
        <v/>
      </c>
      <c r="AY98" t="str">
        <f>IF(A98=0,"",IF(COUNTA(Raw!SH98:ST98)=0,"",IF(AND(OR(AND(Raw!SH98=4,COUNTIF(Raw!SO98:ST98,1)=0),Raw!SH98&lt;&gt;4),OR(AND(Raw!SI98=4,COUNTIF(Raw!SO98:ST98,2)=0),Raw!SI98&lt;&gt;4),OR(AND(Raw!SJ98=4,COUNTIF(Raw!SO98:ST98,3)=0),Raw!SJ98&lt;&gt;4),OR(AND(Raw!SK98=4,COUNTIF(Raw!SO98:ST98,4)=0),Raw!SK98&lt;&gt;4),OR(AND(Raw!SL98=4,COUNTIF(Raw!SO98:ST98,5)=0),Raw!SL98&lt;&gt;4),OR(AND(Raw!SM98=4,COUNTIF(Raw!SO98:ST98,6)=0),Raw!SM98&lt;&gt;4)),"",1)))</f>
        <v/>
      </c>
      <c r="AZ98" t="str">
        <f>IF(A98=0,"",IF(COUNTA(Raw!SU98:TG98)=0,"",IF(AND(OR(AND(Raw!SU98=4,COUNTIF(Raw!TB98:TG98,1)=0),Raw!SU98&lt;&gt;4),OR(AND(Raw!SV98=4,COUNTIF(Raw!TB98:TG98,2)=0),Raw!SV98&lt;&gt;4),OR(AND(Raw!SW98=4,COUNTIF(Raw!TB98:TG98,3)=0),Raw!SW98&lt;&gt;4),OR(AND(Raw!SX98=4,COUNTIF(Raw!TB98:TG98,4)=0),Raw!SX98&lt;&gt;4),OR(AND(Raw!SY98=4,COUNTIF(Raw!TB98:TG98,5)=0),Raw!SY98&lt;&gt;4),OR(AND(Raw!SZ98=4,COUNTIF(Raw!TB98:TG98,6)=0),Raw!SZ98&lt;&gt;4)),"",1)))</f>
        <v/>
      </c>
      <c r="BA98" t="str">
        <f>IF(A98=0,"",IF(COUNTA(Raw!TH98:TT98)=0,"",IF(AND(OR(AND(Raw!TH98=4,COUNTIF(Raw!TO98:TT98,1)=0),Raw!TH98&lt;&gt;4),OR(AND(Raw!TI98=4,COUNTIF(Raw!TO98:TT98,2)=0),Raw!TI98&lt;&gt;4),OR(AND(Raw!TJ98=4,COUNTIF(Raw!TO98:TT98,3)=0),Raw!TJ98&lt;&gt;4),OR(AND(Raw!TK98=4,COUNTIF(Raw!TO98:TT98,4)=0),Raw!TK98&lt;&gt;4),OR(AND(Raw!TL98=4,COUNTIF(Raw!TO98:TT98,5)=0),Raw!TL98&lt;&gt;4),OR(AND(Raw!TM98=4,COUNTIF(Raw!TO98:TT98,6)=0),Raw!TM98&lt;&gt;4)),"",1)))</f>
        <v/>
      </c>
      <c r="BB98" t="str">
        <f>IF(A98=0,"",IF(COUNTA(Raw!TU98:UI98)=0,"",IF(AND(OR(AND(Raw!TU98=4,COUNTIF(Raw!UC98:UI98,1)=0),Raw!TU98&lt;&gt;4),OR(AND(Raw!TV98=4,COUNTIF(Raw!UC98:UI98,2)=0),Raw!TV98&lt;&gt;4),OR(AND(Raw!TW98=4,COUNTIF(Raw!UC98:UI98,3)=0),Raw!TW98&lt;&gt;4),OR(AND(Raw!TX98=4,COUNTIF(Raw!UC98:UI98,4)=0),Raw!TX98&lt;&gt;4),OR(AND(Raw!TY98=4,COUNTIF(Raw!UC98:UI98,5)=0),Raw!TY98&lt;&gt;4),OR(AND(Raw!TZ98=4,COUNTIF(Raw!UC98:UI98,6)=0),Raw!TZ98&lt;&gt;4),OR(AND(Raw!UA98=4,COUNTIF(Raw!UC98:UI98,7)=0),Raw!UA98&lt;&gt;4)),"",1)))</f>
        <v/>
      </c>
      <c r="BC98" t="str">
        <f>IF(A98=0,"",IF(COUNTA(Raw!UJ98:UV98)=0,"",IF(AND(OR(AND(Raw!UJ98=4,COUNTIF(Raw!UQ98:UV98,1)=0),Raw!UJ98&lt;&gt;4),OR(AND(Raw!UK98=4,COUNTIF(Raw!UQ98:UV98,2)=0),Raw!UK98&lt;&gt;4),OR(AND(Raw!UL98=4,COUNTIF(Raw!UQ98:UV98,3)=0),Raw!UL98&lt;&gt;4),OR(AND(Raw!UM98=4,COUNTIF(Raw!UQ98:UV98,4)=0),Raw!UM98&lt;&gt;4),OR(AND(Raw!UN98=4,COUNTIF(Raw!UQ98:UV98,5)=0),Raw!UN98&lt;&gt;4),OR(AND(Raw!UO98=4,COUNTIF(Raw!UQ98:UV98,6)=0),Raw!UO98&lt;&gt;4)),"",1)))</f>
        <v/>
      </c>
      <c r="BD98" t="str">
        <f>IF(A98=0,"",IF(COUNTA(Raw!UW98:VG98)=0,"",IF(AND(OR(AND(Raw!UW98=4,COUNTIF(Raw!VC98:VG98,1)=0),Raw!UW98&lt;&gt;4),OR(AND(Raw!UX98=4,COUNTIF(Raw!VC98:VG98,2)=0),Raw!UX98&lt;&gt;4),OR(AND(Raw!UY98=4,COUNTIF(Raw!VC98:VG98,3)=0),Raw!UY98&lt;&gt;4),OR(AND(Raw!UZ98=4,COUNTIF(Raw!VC98:VG98,4)=0),Raw!UZ98&lt;&gt;4),OR(AND(Raw!VA98=4,COUNTIF(Raw!VC98:VG98,5)=0),Raw!VA98&lt;&gt;4)),"",1)))</f>
        <v/>
      </c>
      <c r="BE98" t="str">
        <f>IF(A98=0,"",IF(COUNTA(Raw!VH98:VP98)=0,"",
IF(AND(
OR(AND(Raw!VH98=4,COUNTIF(Raw!VM98:VP98,1)=0),Raw!VH98&lt;&gt;4),
OR(AND(Raw!VI98=4,COUNTIF(Raw!VM98:VP98,2)=0),Raw!VI98&lt;&gt;4),
OR(AND(Raw!VJ98=4,COUNTIF(Raw!VM98:VP98,3)=0),Raw!VJ98&lt;&gt;4),
OR(AND(Raw!VK98=4,COUNTIF(Raw!VM98:VP98,4)=0),Raw!VK98&lt;&gt;4)
),"",1)))</f>
        <v/>
      </c>
      <c r="BF98" t="str">
        <f>IF(A98=0,"",IF(COUNTA(Raw!VQ98:WK98)=0,"",
IF(AND(
OR(AND(Raw!VQ98=4,COUNTIF(Raw!WB98:WK98,1)=0),Raw!VQ98&lt;&gt;4),
OR(AND(Raw!VR98=4,COUNTIF(Raw!WB98:WK98,2)=0),Raw!VR98&lt;&gt;4),
OR(AND(Raw!VS98=4,COUNTIF(Raw!WB98:WK98,3)=0),Raw!VS98&lt;&gt;4),
OR(AND(Raw!VT98=4,COUNTIF(Raw!WB98:WK98,4)=0),Raw!VT98&lt;&gt;4),
OR(AND(Raw!VU98=4,COUNTIF(Raw!WB98:WK98,5)=0),Raw!VU98&lt;&gt;4),
OR(AND(Raw!VV98=4,COUNTIF(Raw!WB98:WK98,6)=0),Raw!VV98&lt;&gt;4),
OR(AND(Raw!VW98=4,COUNTIF(Raw!WB98:WK98,7)=0),Raw!VW98&lt;&gt;4),
OR(AND(Raw!VX98=4,COUNTIF(Raw!WB98:WK98,8)=0),Raw!VX98&lt;&gt;4),
OR(AND(Raw!VY98=4,COUNTIF(Raw!WB98:WK98,9)=0),Raw!VX98&lt;&gt;4),
OR(AND(Raw!VZ98=4,COUNTIF(Raw!WB98:WK98,10)=0),Raw!VZ98&lt;&gt;4)
),"",1)))</f>
        <v/>
      </c>
      <c r="BG98" t="str">
        <f>IF(A98=0,"",IF(COUNTA(Raw!WL98:XB98)=0,"",
IF(AND(
OR(AND(Raw!WL98=4,COUNTIF(Raw!WU98:XB98,1)=0),Raw!WL98&lt;&gt;4),
OR(AND(Raw!WM98=4,COUNTIF(Raw!WU98:XB98,2)=0),Raw!WM98&lt;&gt;4),
OR(AND(Raw!WN98=4,COUNTIF(Raw!WU98:XB98,3)=0),Raw!WN98&lt;&gt;4),
OR(AND(Raw!WO98=4,COUNTIF(Raw!WU98:XB98,4)=0),Raw!WO98&lt;&gt;4),
OR(AND(Raw!WP98=4,COUNTIF(Raw!WU98:XB98,5)=0),Raw!WP98&lt;&gt;4),
OR(AND(Raw!WQ98=4,COUNTIF(Raw!WU98:XB98,6)=0),Raw!WQ98&lt;&gt;4),
OR(AND(Raw!WR98=4,COUNTIF(Raw!WU98:XB98,7)=0),Raw!WR98&lt;&gt;4),
OR(AND(Raw!WS98=4,COUNTIF(Raw!WU98:XB98,8)=0),Raw!WS98&lt;&gt;4)
),"",1)))</f>
        <v/>
      </c>
      <c r="BH98" t="str">
        <f>IF(A98=0,"",IF(COUNTA(Raw!XC98:XK98)=0,"",
IF(AND(
OR(AND(Raw!XC98=4,COUNTIF(Raw!XH98:XK98,1)=0),Raw!XC98&lt;&gt;4),
OR(AND(Raw!XD98=4,COUNTIF(Raw!XH98:XK98,2)=0),Raw!XD98&lt;&gt;4),
OR(AND(Raw!XE98=4,COUNTIF(Raw!XH98:XK98,3)=0),Raw!XE98&lt;&gt;4),
OR(AND(Raw!XF98=4,COUNTIF(Raw!XH98:XK98,4)=0),Raw!XF98&lt;&gt;4)
),"",1)))</f>
        <v/>
      </c>
      <c r="BI98" t="str">
        <f>IF(A98=0,"",IF(COUNTA(Raw!XL98:XT98)=0,"",
IF(AND(
OR(AND(Raw!XL98=4,COUNTIF(Raw!XQ98:XT98,1)=0),Raw!XL98&lt;&gt;4),
OR(AND(Raw!XM98=4,COUNTIF(Raw!XQ98:XT98,2)=0),Raw!XM98&lt;&gt;4),
OR(AND(Raw!XN98=4,COUNTIF(Raw!XQ98:XT98,3)=0),Raw!XN98&lt;&gt;4),
OR(AND(Raw!XO98=4,COUNTIF(Raw!XQ98:XT98,4)=0),Raw!XO98&lt;&gt;4)
),"",1)))</f>
        <v/>
      </c>
      <c r="BJ98" t="str">
        <f>IF(A98=0,"",IF(COUNTA(Raw!XU98:YI98)=0,"",
IF(AND(
OR(AND(Raw!XU98=4,COUNTIF(Raw!YC98:YI98,1)=0),Raw!XU98&lt;&gt;4),
OR(AND(Raw!XV98=4,COUNTIF(Raw!YC98:YI98,2)=0),Raw!XV98&lt;&gt;4),
OR(AND(Raw!XW98=4,COUNTIF(Raw!YC98:YI98,3)=0),Raw!XW98&lt;&gt;4),
OR(AND(Raw!XX98=4,COUNTIF(Raw!YC98:YI98,4)=0),Raw!XX98&lt;&gt;4),
OR(AND(Raw!XY98=4,COUNTIF(Raw!YC98:YI98,5)=0),Raw!XY98&lt;&gt;4),
OR(AND(Raw!XZ98=4,COUNTIF(Raw!YC98:YI98,6)=0),Raw!XZ98&lt;&gt;4),
OR(AND(Raw!YA98=4,COUNTIF(Raw!YC98:YI98,7)=0),Raw!YA98&lt;&gt;4)
),"",1)))</f>
        <v/>
      </c>
      <c r="BK98" t="str">
        <f>IF(A98=0,"",IF(COUNTA(Raw!YJ98:YR98)=0,"",
IF(AND(
OR(AND(Raw!YJ98=4,COUNTIF(Raw!YO98:YR98,1)=0),Raw!YJ98&lt;&gt;4),
OR(AND(Raw!YK98=4,COUNTIF(Raw!YO98:YR98,2)=0),Raw!YK98&lt;&gt;4),
OR(AND(Raw!YL98=4,COUNTIF(Raw!YO98:YR98,3)=0),Raw!YL98&lt;&gt;4),
OR(AND(Raw!YM98=4,COUNTIF(Raw!YO98:YR98,4)=0),Raw!YM98&lt;&gt;4)
),"",1)))</f>
        <v/>
      </c>
      <c r="BL98" t="str">
        <f>IF(A98=0,"",IF(COUNTA(Raw!YS98:YU98)=0,"",IF(AND(Raw!YS98=4,ISBLANK(Raw!YU98)),"",IF(AND(Raw!YS98&lt;&gt;4,ISBLANK(Raw!YU98)=FALSE),"",1))))</f>
        <v/>
      </c>
    </row>
    <row r="99" spans="1:64">
      <c r="A99" s="20">
        <f>Raw!A99</f>
        <v>0</v>
      </c>
      <c r="B99" s="19" t="str">
        <f>IF(A99=0,"",IF(AND(Raw!AC99=1,COUNTA(Raw!AR99:IC99)&gt;0,COUNTA(Raw!ID99:YU99)=0),"",IF(AND(Raw!AC99=2,COUNTA(Raw!AR99:IC99)=0,COUNTA(Raw!ID99:MV99)&gt;0,COUNTA(Raw!MW99:YU99)=0),"",IF(AND(Raw!AC99=3,COUNTA(Raw!AP99:MV99)=0,COUNTA(Raw!MW99:YU99)&gt;0),"",1))))</f>
        <v/>
      </c>
      <c r="C99" s="19" t="str">
        <f>IF(A99=0,"",IF(AND(Raw!AK99=1,ISBLANK(Raw!AM99)=FALSE,ISBLANK(Raw!AO99)),"",IF(AND(Raw!AK99=2,ISBLANK(Raw!AM99),ISBLANK(Raw!AO99)=FALSE),"",1)))</f>
        <v/>
      </c>
      <c r="D99" s="19" t="str">
        <f>IF(A99=0,"",IF(COUNTA(Raw!AS99:AZ99)=0,"",IF(AND(Raw!AS99+Raw!AT99=100,Raw!AU99+Raw!AV99=100,Raw!AW99+Raw!AX99=100,Raw!AY99+Raw!AZ99=100),"",1)))</f>
        <v/>
      </c>
      <c r="E99" s="19" t="str">
        <f>IF(A99=0,"",IF(ISBLANK(Raw!AQ99),"",IF(Raw!AQ99=1,"",1)))</f>
        <v/>
      </c>
      <c r="F99" s="19" t="str">
        <f>IF(A99=0,"",IF(ISBLANK(Raw!AR99),"",IF(AND(Raw!AR99&gt;=0,Raw!AR99&lt;=100),"",1)))</f>
        <v/>
      </c>
      <c r="G99" s="19" t="str">
        <f>IF(A99=0,"",IF(AND(ISBLANK(Raw!BA99),ISBLANK(Raw!AS99)),"",IF(AND(Raw!AS99&gt;0,ISBLANK(Raw!BA99)=FALSE),"",1)))</f>
        <v/>
      </c>
      <c r="H99" s="19" t="str">
        <f>IF(A99=0,"",IF(COUNTA(Raw!BA99:BH99)=0,"",IF(AND(Raw!BA99=0,COUNTA(Raw!BB99:BH99)=0),"",IF(AND(Raw!BA99&gt;0,COUNTA(Raw!BB99:BH99)&gt;0),"",1))))</f>
        <v/>
      </c>
      <c r="I99" s="19" t="str">
        <f>IF(A99=0,"",IF(AND(ISBLANK(Raw!BI99),ISBLANK(Raw!BJ99)),"",IF(AND(Raw!BI99=1,ISBLANK(Raw!BJ99)=FALSE),"",IF(AND(Raw!BI99=2,ISBLANK(Raw!BJ99)),"",1))))</f>
        <v/>
      </c>
      <c r="J99" s="19" t="str">
        <f>IF(A99=0,"",IF(AND(ISBLANK(Raw!AT99),COUNTBLANK(Raw!BK99:BQ99)),"",IF(AND(Raw!AT99&gt;0,COUNTA(Raw!BK99:BQ99)&gt;0),"",IF(AND(Raw!AT99=0,COUNTA(Raw!BK99:BQ99)=0),"",1))))</f>
        <v/>
      </c>
      <c r="K99" s="19" t="str">
        <f>IF(A99=0,"",IF(AND(ISBLANK(Raw!AS99),COUNTA(Raw!BR99:BX99)=0),"",IF(AND(Raw!AS99&gt;0,COUNTA(Raw!BR99:BX99)&gt;0),"",IF(AND(Raw!AS99=0,COUNTA(Raw!BR99:BX99)=0),"",1))))</f>
        <v/>
      </c>
      <c r="L99" s="19" t="str">
        <f>IF(A99=0,"",IF(AND(COUNTA(Raw!BK99:BX99)=0,COUNTA(Raw!BY99:CH99)=0),"",IF(AND(COUNTIF(Raw!BK99:BX99,1)&gt;0,COUNTA(Raw!BY99:CH99)&gt;0),"",IF(AND(COUNTIF(Raw!BK99:BX99,1)=0,COUNTA(Raw!BY99:CH99)=0),"",1))))</f>
        <v/>
      </c>
      <c r="M99" s="19" t="str">
        <f>IF(A99=0,"",IF(AND(COUNTA(Raw!BK99:BX99)=0,COUNTA(Raw!CI99:CR99)),"",IF(AND(COUNTIF(Raw!BK99:BX99,3)&gt;0,COUNTA(Raw!CI99:CR99)&gt;0),"",IF(AND(COUNTIF(Raw!BK99:BX99,3)=0,COUNTA(Raw!CI99:CR99)=0),"",1))))</f>
        <v/>
      </c>
      <c r="N99" s="19" t="str">
        <f>IF(A99=0,"",IF(COUNTA(Raw!CS99:DF99)=0,"",IF(AND(COUNTIF(Raw!CS99:CV99,1)=1,COUNTA(Raw!CW99:DA99)&gt;0,COUNTA(Raw!DB99:DF99)=0),"",IF(AND(COUNTIF(Raw!CS99:CV99,2)=1,COUNTA(Raw!CW99:DA99)=0,COUNTA(Raw!DB99:DF99)&gt;0),"",IF(AND(COUNTA(Raw!CS99:CV99)&gt;0,COUNTA(Raw!CW99:DF99)=0),"",1)))))</f>
        <v/>
      </c>
      <c r="O99" s="19" t="str">
        <f>IF(A99=0,"",IF(COUNTA(Raw!DG99:DP99)=0,"",IF(AND(COUNTIF(Raw!BK99:BQ99,1)&gt;0,OR(COUNTIF(Raw!DG99:DP99,1)=1,COUNTIF(Raw!DG99:DP99,2)=1,COUNTIF(Raw!DG99:DP99,3)=1)),"",IF(AND(COUNTIF(Raw!BK99:BQ99,1)=0,AND(COUNTIF(Raw!DG99:DP99,1)=0,COUNTIF(Raw!DG99:DP99,2)=0,COUNTIF(Raw!DG99:DP99,3)=0)),"",1))))</f>
        <v/>
      </c>
      <c r="P99" s="19" t="str">
        <f>IF(A99=0,"",IF(COUNTA(Raw!DG99:DR99)=0,"",IF(AND(COUNTIF(Raw!DG99:DP99,4)=1,ISBLANK(Raw!DQ99)=FALSE,ISBLANK(Raw!DR99)),"",IF(AND(COUNTIF(Raw!DG99:DP99,7)=1,ISBLANK(Raw!DQ99),ISBLANK(Raw!DR99)=FALSE),"",IF(AND(COUNTA(Raw!DG99:DP99)&gt;0,COUNTIF(Raw!DG99:DP99,4)=0,COUNTIF(Raw!DG99:DP99,7)=0,COUNTA(Raw!DQ99:DR99)=0),"",1)))))</f>
        <v/>
      </c>
      <c r="Q99" s="19" t="str">
        <f>IF(A99=0,"",IF(AND(COUNTA(Raw!DS99:DU99)=0,COUNTA(Raw!BK99:BQ99)=0),"",IF(AND(COUNTIF(Raw!BK99:BQ99,1)&gt;0,COUNTA(Raw!DS99:DU99)&gt;0),"",IF(AND(COUNTIF(Raw!BK99:BQ99,1)=0,COUNTA(Raw!DS99:DU99)=0),"",1))))</f>
        <v/>
      </c>
      <c r="R99" s="19" t="str">
        <f>IF(A99=0,"",IF(AND(ISBLANK(Raw!AT99),ISBLANK(Raw!EJ99)),"",IF(AND(Raw!AT99&gt;0,ISBLANK(Raw!EJ99)=FALSE,Raw!EJ99&gt;=0,Raw!EJ99&lt;=7),"",IF(AND(Raw!AT99=0,ISBLANK(Raw!EJ99)),"",1))))</f>
        <v/>
      </c>
      <c r="S99" t="str">
        <f>IF(A99=0,"",IF(AND(ISBLANK(Raw!AS99),ISBLANK(Raw!EK99)),"",IF(AND(Raw!AS99&gt;0,ISBLANK(Raw!EK99)=FALSE),"",IF(AND(Raw!AS99=0,ISBLANK(Raw!EK99)),"",1))))</f>
        <v/>
      </c>
      <c r="T99" s="19" t="str">
        <f>IF(A99=0,"",IF(AND(ISBLANK(Raw!AT99),COUNTA(Raw!EL99:EQ99)=0),"",IF(AND(Raw!AT99&gt;0,COUNTA(Raw!EL99:EQ99)&gt;0),"",IF(AND(Raw!AT99=0,COUNTA(Raw!EL99:EQ99)=0),"",1))))</f>
        <v/>
      </c>
      <c r="U99" t="str">
        <f>IF(A99=0,"",IF(AND(ISBLANK(Raw!AT99),COUNTA(Raw!ER99:EU99)=0),"",IF(AND(Raw!AT99&gt;0,COUNTA(Raw!ER99:EU99)&gt;0),"",IF(AND(Raw!AT99=0,COUNTA(Raw!ER99:EU99)=0),"",1))))</f>
        <v/>
      </c>
      <c r="V99" t="str">
        <f>IF(A99=0,"",IF(AND(ISBLANK(Raw!AS99),COUNTA(Raw!EV99:FA99)=0),"",IF(AND(Raw!AS99&gt;0,COUNTA(Raw!EV99:FA99)&gt;0),"",IF(AND(Raw!AS99=0,COUNTA(Raw!EV99:FA99)=0),"",1))))</f>
        <v/>
      </c>
      <c r="W99" t="str">
        <f>IF(A99=0,"",IF(AND(ISBLANK(Raw!AS99),COUNTA(Raw!FB99:FE99)=0),"",IF(AND(Raw!AS99&gt;0,COUNTA(Raw!FB99:FE99)&gt;0),"",IF(AND(Raw!AS99=0,COUNTA(Raw!FB99:FE99)=0),"",1))))</f>
        <v/>
      </c>
      <c r="X99" t="str">
        <f>IF(A99=0,"",IF(AND(ISBLANK(Raw!AT99),COUNTA(Raw!FF99:FI99)=0),"",IF(AND(Raw!AT99&gt;0,COUNTA(Raw!FF99:FI99)&gt;0),"",IF(AND(Raw!AT99=0,COUNTA(Raw!FF99:FI99)=0),"",1))))</f>
        <v/>
      </c>
      <c r="Y99" t="str">
        <f>IF(A99=0,"",IF(AND(ISBLANK(Raw!AS99),COUNTA(Raw!FJ99:FM99)=0),"",IF(AND(Raw!AS99&gt;0,COUNTA(Raw!FJ99:FM99)&gt;0),"",IF(AND(Raw!AS99=0,COUNTA(Raw!FJ99:FM99)=0),"",1))))</f>
        <v/>
      </c>
      <c r="Z99" t="str">
        <f>IF(A99=0,"",IF(AND(COUNTA(Raw!FN99:FT99)=0,ISBLANK(Raw!FU99)),"",IF(AND(COUNTIF(Raw!FN99:FT99,1)&gt;0,ISBLANK(Raw!FU99)=FALSE),"",IF(AND(COUNTIF(Raw!FN99:FT99,1)=0,ISBLANK(Raw!FU99)),"",1))))</f>
        <v/>
      </c>
      <c r="AA99" s="19" t="str">
        <f>IF(A99=0,"",IF(AND(ISBLANK(Raw!BI99),COUNTA(Raw!FV99:GH99)=0),"",IF(AND(Raw!BI99&lt;&gt;1,COUNTIF(Raw!FV99:GH99,6)=0),"",IF(Raw!BI99=1,"",1))))</f>
        <v/>
      </c>
      <c r="AB99" t="str">
        <f>IF(A99=0,"",IF(AND(ISBLANK(Raw!GI99),COUNTA(Raw!GJ99:GQ99)=0),"",IF(AND(Raw!GI99=1,COUNTA(Raw!GJ99:GQ99)&gt;0),"",IF(AND(Raw!GI99=2,COUNTA(Raw!GJ99:GQ99)=0),"",1))))</f>
        <v/>
      </c>
      <c r="AC99" s="19" t="str">
        <f>IF(A99=0,"",IF(AND(COUNTA(Raw!GY99:HF99)=0,ISBLANK(Raw!HG99)),"",IF(AND(OR(COUNTIF(Raw!GY99:HE99,1)&gt;0,COUNTIF(Raw!GY99:HE99,2)&gt;0),ISBLANK(Raw!HG99)=FALSE),"",IF(AND(COUNTA(Raw!GY99:HF99)&gt;0,ISBLANK(Raw!HG99),COUNTIF(Raw!GY99:HE99,1)=0,COUNTIF(Raw!GY99:HE99,2)=0),"",1))))</f>
        <v/>
      </c>
      <c r="AD99" s="19" t="str">
        <f>IF(A99=0,"",IF(COUNTA(Raw!HU99:IB99)=0,"",IF(AND(Raw!AK99&lt;&gt;2,COUNTIF(Raw!HU99:IA99,2)=0,COUNTIF(Raw!HU99:IA99,3)=0),"",IF(Raw!AK99=2,"",1))))</f>
        <v/>
      </c>
      <c r="AE99" s="19" t="str">
        <f>IF(A99=0,"",IF(AND(Raw!AK99=2,ISBLANK(Raw!IC99)=FALSE),"",IF(AND(Raw!AK99&lt;&gt;2,ISBLANK(Raw!IC99)),"",1)))</f>
        <v/>
      </c>
      <c r="AF99" s="19" t="str">
        <f>IF(A99=0,"",IF(COUNTA(Raw!ID99:IF99)=0,"",IF(AND(MATCH(2023-Raw!ID99,Code!$A$3:$A$12,1)=Raw!IF99,2023-Raw!ID99=Raw!IE99),"",1)))</f>
        <v/>
      </c>
      <c r="AG99" s="19" t="str">
        <f>IF(A99=0,"",IF(COUNTA(Raw!IG99:II99)=0,"",IF(AND(Raw!IG99=4,ISBLANK(Raw!II99)=FALSE),"",IF(AND(Raw!IG99&lt;&gt;4,ISBLANK(Raw!II99)),"",1))))</f>
        <v/>
      </c>
      <c r="AH99" s="19" t="str">
        <f>IF(A99=0,"",IF(COUNTA(Raw!IJ99:IM99)=0,"",IF(AND(Raw!IJ99=1,ISBLANK(Raw!IK99)=FALSE),"",IF(AND(Raw!IJ99=2,COUNTA(Raw!IK99:IM99)&gt;0),"",1))))</f>
        <v/>
      </c>
      <c r="AI99" s="19" t="str">
        <f>IF(A99=0,"",IF(COUNTA(Raw!IK99:IM99)=0,"",IF(AND(Raw!IK99=1,ISBLANK(Raw!IL99)=FALSE),"",IF(AND(Raw!IK99=2,COUNTA(Raw!IL99:IM99)=0),"",1))))</f>
        <v/>
      </c>
      <c r="AJ99" s="19" t="str">
        <f>IF(A99=0,"",IF(COUNTA(Raw!JD99:JJ99)=0,"",IF(AND(Raw!JD99&gt;600,COUNTA(Raw!JE99:JI99)&gt;0),"",IF(AND(Raw!JD99&lt;=600,COUNTA(Raw!JE99:JJ99)=0),"",1))))</f>
        <v/>
      </c>
      <c r="AK99" s="19" t="str">
        <f>IF(A99=0,"",IF(COUNTA(Raw!JK99:KA99)=0,"",IF(AND(Raw!JK99=1,COUNTA(Raw!JM99:JV99)&gt;0),"",IF(AND(Raw!JK99=3,COUNTA(Raw!JM99:JV99)&gt;0,COUNTA(Raw!JW99:KA99)=0),"",IF(AND(ISBLANK(Raw!JK99)=FALSE,Raw!JK99&lt;&gt;1,Raw!JK99&lt;&gt;3,COUNTA(Raw!JM99:KA99)=0),"",1)))))</f>
        <v/>
      </c>
      <c r="AL99" s="19" t="str">
        <f>IF(A99=0,"",IF(COUNTA(Raw!JW99:KA99)=0,"",IF(AND(COUNTIF(Raw!JW99:JZ99,4)=0,COUNTA(Raw!JW99:JZ99)&gt;0,ISBLANK(Raw!KA99)=FALSE),"",IF(AND(COUNTIF(Raw!JW99:KA99,4)&gt;0,ISBLANK(Raw!KA99)),"",1))))</f>
        <v/>
      </c>
      <c r="AM99" s="19" t="str">
        <f>IF(A99=0,"",IF(COUNTA(Raw!KT99:KU99)=0,"",IF(AND(Raw!KT99=1,ISBLANK(Raw!KU99)=FALSE),"",IF(AND(Raw!KT99=2,ISBLANK(Raw!KU99)),"",1))))</f>
        <v/>
      </c>
      <c r="AN99" s="19" t="str">
        <f>IF(A99=0,"",IF(COUNTA(Raw!KX99:LF99)=0,"",IF(AND(COUNTIF(Raw!KX99:LB99,5)=1,COUNTA(Raw!KX99:LB99)=1,COUNTA(Raw!LC99:LF99)=0),"",IF(AND(COUNTIF(Raw!KX99:LB99,5)=0,COUNTA(Raw!KX99:LB99)&gt;0,COUNTA(Raw!LC99:LF99)&gt;0),"",1))))</f>
        <v/>
      </c>
      <c r="AO99" s="19" t="str">
        <f>IF(A99=0,"",IF(COUNTA(Raw!LM99:LU99)=0,"",IF(AND(Raw!LM99=1,ISBLANK(Raw!LN99)=FALSE,COUNTA(Raw!LO99:LU99)&gt;0),"",IF(AND(Raw!LM99=2,COUNTA(Raw!LN99:LU99)=0),"",1))))</f>
        <v/>
      </c>
      <c r="AP99" s="19" t="str">
        <f>IF(A99=0,"",IF(COUNTA(Raw!MY99:OG99)=0,"",IF(AND(Raw!MY99=2,COUNTA(Raw!MZ99:OG99)=0),"",IF(AND(Raw!MY99=1,COUNTA(Raw!MZ99:OG99)&gt;0),"",1))))</f>
        <v/>
      </c>
      <c r="AQ99" s="19" t="str">
        <f>IF(A99=0,"",IF(COUNTA(Raw!NC99:NW99)=0,"",IF(AND(COUNTIF(Raw!NC99:NG99,3)&gt;0,COUNTA(Raw!NH99:NQ99)&gt;0),"",IF(AND(COUNTA(Raw!NC99:NG99)&gt;0,COUNTIF(Raw!NC99:NG99,3)=0,COUNTA(Raw!NH99:NW99)=0),"",1))))</f>
        <v/>
      </c>
      <c r="AR99" s="19" t="str">
        <f>IF(A99=0,"",IF(COUNTA(Raw!NH99:NW99)=0,"",IF(AND(COUNTIF(Raw!NH99:NQ99,10)&gt;0,COUNTA(Raw!NR99:NW99)&gt;0),"",IF(AND(COUNTA(Raw!NH99:NQ99)&gt;0,COUNTIF(Raw!NH99:NQ99,10)=0,COUNTA(Raw!NR99:NY99)=0),"",1))))</f>
        <v/>
      </c>
      <c r="AS99" s="19" t="str">
        <f>IF(A99=0,"",IF(COUNTA(Raw!NY99:OG99)=0,"",IF(AND(Raw!NY99=1,COUNTA(Raw!NZ99:OG99)&gt;0),"",IF(AND(Raw!NY99=2,COUNTA(Raw!NZ99:OG99)=0),"",1))))</f>
        <v/>
      </c>
      <c r="AT99" s="19" t="str">
        <f>IF(A99=0,"",IF(COUNTA(Raw!OH99:OY99)=0,"",IF(AND(Raw!OH99=1,COUNTA(Raw!OI99:OY99)&gt;0),"",IF(AND(Raw!OH99=2,COUNTA(Raw!OI99:OY99)=0),"",1))))</f>
        <v/>
      </c>
      <c r="AU99" s="19" t="str">
        <f>IF(A99=0,"",IF(COUNTA(Raw!PR99:QB99)=0,"",
IF(AND(OR(AND(COUNTIF(Raw!PR99:QB99,1)=1,COUNTA(Raw!QI99:QY99)&gt;0),AND(COUNTIF(Raw!PR99:QB99,1)=0,COUNTA(Raw!QI99:QY99)=0)),OR(AND(COUNTIF(Raw!PR99:QB99,2)=1,COUNTA(Raw!QZ99:RP99)&gt;0),AND(COUNTIF(Raw!PR99:QB99,2)=0,COUNTA(Raw!QZ99:RP99)=0)),OR(AND(COUNTIF(Raw!PR99:QB99,3)=1,COUNTA(Raw!RQ99:SG99)&gt;0),AND(COUNTIF(Raw!PR99:QB99,3)=0,COUNTA(Raw!RQ99:SG99)=0)),OR(AND(COUNTIF(Raw!PR99:QB99,4)=1,COUNTA(Raw!SH99:ST99)&gt;0),AND(COUNTIF(Raw!PR99:QB99,4)=0,COUNTA(Raw!SH99:ST99)=0)),OR(AND(COUNTIF(Raw!PR99:QB99,5)=1,COUNTA(Raw!SU99:TG99)&gt;0),AND(COUNTIF(Raw!PR99:QB99,5)=0,COUNTA(Raw!SU99:TG99)=0)),OR(AND(COUNTIF(Raw!PR99:QB99,6)=1,COUNTA(Raw!TH99:TT99)&gt;0),AND(COUNTIF(Raw!PR99:QB99,6)=0,COUNTA(Raw!TH99:TT99)=0)),OR(AND(COUNTIF(Raw!PR99:QB99,7)=1,COUNTA(Raw!TU99:UI99)&gt;0),AND(COUNTIF(Raw!PR99:QB99,7)=0,COUNTA(Raw!TU99:UI99)=0)),OR(AND(COUNTIF(Raw!PR99:QB99,8)=1,COUNTA(Raw!UJ99:UV99)&gt;0),AND(COUNTIF(Raw!PR99:QB99,8)=0,COUNTA(Raw!UJ99:UV99)=0)),OR(AND(COUNTIF(Raw!PR99:QB99,9)=1,COUNTA(Raw!UW99:VG99)&gt;0),AND(COUNTIF(Raw!PR99:QB99,9)=0,COUNTA(Raw!UW99:VG99)=0)),OR(AND(COUNTIF(Raw!PR99:QB99,10)=1,COUNTA(Raw!VH99:VP99)&gt;0),AND(COUNTIF(Raw!PR99:QB99,10)=0,COUNTA(Raw!VH99:VP99)=0)),OR(AND(COUNTIF(Raw!PR99:QB99,11)=1,COUNTA(Raw!VQ99:WK99)&gt;0),AND(COUNTIF(Raw!PR99:QB99,11)=0,COUNTA(Raw!VQ99:WK99)=0))),"",1)))</f>
        <v/>
      </c>
      <c r="AV99" s="19" t="str">
        <f>IF(A99=0,"",IF(COUNTA(Raw!QI99:QY99)=0,"",IF(AND(OR(AND(Raw!QI99=4,COUNTIF(Raw!QR99:QY99,1)=0),Raw!QI99&lt;&gt;4),OR(AND(Raw!QJ99=4,COUNTIF(Raw!QR99:QY99,2)=0),Raw!QJ99&lt;&gt;4),OR(AND(Raw!QK99=4,COUNTIF(Raw!QR99:QY99,3)=0),Raw!QK99&lt;&gt;4),OR(AND(Raw!QL99=4,COUNTIF(Raw!QR99:QY99,4)=0),Raw!QL99&lt;&gt;4),OR(AND(Raw!QM99=4,COUNTIF(Raw!QR99:QY99,5)=0),Raw!QM99&lt;&gt;4),OR(AND(Raw!QN99=4,COUNTIF(Raw!QR99:QY99,6)=0),Raw!QN99&lt;&gt;4),OR(AND(Raw!QO99=4,COUNTIF(Raw!QR99:QY99,7)=0),Raw!QO99&lt;&gt;4),OR(AND(Raw!QP99=4,COUNTIF(Raw!QR99:QY99,8)=0),Raw!QP99&lt;&gt;4)),"",1)))</f>
        <v/>
      </c>
      <c r="AW99" t="str">
        <f>IF(A99=0,"",IF(COUNTA(Raw!QZ99:RP99)=0,"",IF(AND(OR(AND(Raw!QZ99=4,COUNTIF(Raw!RI99:RP99,1)=0),Raw!QZ99&lt;&gt;4),OR(AND(Raw!RA99=4,COUNTIF(Raw!RI99:RP99,2)=0),Raw!RA99&lt;&gt;4),OR(AND(Raw!RB99=4,COUNTIF(Raw!RI99:RP99,3)=0),Raw!RB99&lt;&gt;4),OR(AND(Raw!RC99=4,COUNTIF(Raw!RI99:RP99,4)=0),Raw!RC99&lt;&gt;4),OR(AND(Raw!RD99=4,COUNTIF(Raw!RI99:RP99,5)=0),Raw!RD99&lt;&gt;4),OR(AND(Raw!RE99=4,COUNTIF(Raw!RI99:RP99,6)=0),Raw!RE99&lt;&gt;4),OR(AND(Raw!RF99=4,COUNTIF(Raw!RI99:RP99,7)=0),Raw!RF99&lt;&gt;4),OR(AND(Raw!RG99=4,COUNTIF(Raw!RI99:RP99,8)=0),Raw!RG99&lt;&gt;4)),"",1)))</f>
        <v/>
      </c>
      <c r="AX99" t="str">
        <f>IF(A99=0,"",IF(COUNTA(Raw!RQ99:SG99)=0,"",IF(AND(OR(AND(Raw!RQ99=4,COUNTIF(Raw!RZ99:SG99,1)=0),Raw!RQ99&lt;&gt;4),OR(AND(Raw!RR99=4,COUNTIF(Raw!RZ99:SG99,2)=0),Raw!RR99&lt;&gt;4),OR(AND(Raw!RS99=4,COUNTIF(Raw!RZ99:SG99,3)=0),Raw!RS99&lt;&gt;4),OR(AND(Raw!RT99=4,COUNTIF(Raw!RZ99:SG99,4)=0),Raw!RT99&lt;&gt;4),OR(AND(Raw!RU99=4,COUNTIF(Raw!RZ99:SG99,5)=0),Raw!RU99&lt;&gt;4),OR(AND(Raw!RV99=4,COUNTIF(Raw!RZ99:SG99,6)=0),Raw!RV99&lt;&gt;4),OR(AND(Raw!RW99=4,COUNTIF(Raw!RZ99:SG99,7)=0),Raw!RW99&lt;&gt;4),OR(AND(Raw!RX99=4,COUNTIF(Raw!RZ99:SG99,8)=0),Raw!RX99&lt;&gt;4)),"",1)))</f>
        <v/>
      </c>
      <c r="AY99" t="str">
        <f>IF(A99=0,"",IF(COUNTA(Raw!SH99:ST99)=0,"",IF(AND(OR(AND(Raw!SH99=4,COUNTIF(Raw!SO99:ST99,1)=0),Raw!SH99&lt;&gt;4),OR(AND(Raw!SI99=4,COUNTIF(Raw!SO99:ST99,2)=0),Raw!SI99&lt;&gt;4),OR(AND(Raw!SJ99=4,COUNTIF(Raw!SO99:ST99,3)=0),Raw!SJ99&lt;&gt;4),OR(AND(Raw!SK99=4,COUNTIF(Raw!SO99:ST99,4)=0),Raw!SK99&lt;&gt;4),OR(AND(Raw!SL99=4,COUNTIF(Raw!SO99:ST99,5)=0),Raw!SL99&lt;&gt;4),OR(AND(Raw!SM99=4,COUNTIF(Raw!SO99:ST99,6)=0),Raw!SM99&lt;&gt;4)),"",1)))</f>
        <v/>
      </c>
      <c r="AZ99" t="str">
        <f>IF(A99=0,"",IF(COUNTA(Raw!SU99:TG99)=0,"",IF(AND(OR(AND(Raw!SU99=4,COUNTIF(Raw!TB99:TG99,1)=0),Raw!SU99&lt;&gt;4),OR(AND(Raw!SV99=4,COUNTIF(Raw!TB99:TG99,2)=0),Raw!SV99&lt;&gt;4),OR(AND(Raw!SW99=4,COUNTIF(Raw!TB99:TG99,3)=0),Raw!SW99&lt;&gt;4),OR(AND(Raw!SX99=4,COUNTIF(Raw!TB99:TG99,4)=0),Raw!SX99&lt;&gt;4),OR(AND(Raw!SY99=4,COUNTIF(Raw!TB99:TG99,5)=0),Raw!SY99&lt;&gt;4),OR(AND(Raw!SZ99=4,COUNTIF(Raw!TB99:TG99,6)=0),Raw!SZ99&lt;&gt;4)),"",1)))</f>
        <v/>
      </c>
      <c r="BA99" t="str">
        <f>IF(A99=0,"",IF(COUNTA(Raw!TH99:TT99)=0,"",IF(AND(OR(AND(Raw!TH99=4,COUNTIF(Raw!TO99:TT99,1)=0),Raw!TH99&lt;&gt;4),OR(AND(Raw!TI99=4,COUNTIF(Raw!TO99:TT99,2)=0),Raw!TI99&lt;&gt;4),OR(AND(Raw!TJ99=4,COUNTIF(Raw!TO99:TT99,3)=0),Raw!TJ99&lt;&gt;4),OR(AND(Raw!TK99=4,COUNTIF(Raw!TO99:TT99,4)=0),Raw!TK99&lt;&gt;4),OR(AND(Raw!TL99=4,COUNTIF(Raw!TO99:TT99,5)=0),Raw!TL99&lt;&gt;4),OR(AND(Raw!TM99=4,COUNTIF(Raw!TO99:TT99,6)=0),Raw!TM99&lt;&gt;4)),"",1)))</f>
        <v/>
      </c>
      <c r="BB99" t="str">
        <f>IF(A99=0,"",IF(COUNTA(Raw!TU99:UI99)=0,"",IF(AND(OR(AND(Raw!TU99=4,COUNTIF(Raw!UC99:UI99,1)=0),Raw!TU99&lt;&gt;4),OR(AND(Raw!TV99=4,COUNTIF(Raw!UC99:UI99,2)=0),Raw!TV99&lt;&gt;4),OR(AND(Raw!TW99=4,COUNTIF(Raw!UC99:UI99,3)=0),Raw!TW99&lt;&gt;4),OR(AND(Raw!TX99=4,COUNTIF(Raw!UC99:UI99,4)=0),Raw!TX99&lt;&gt;4),OR(AND(Raw!TY99=4,COUNTIF(Raw!UC99:UI99,5)=0),Raw!TY99&lt;&gt;4),OR(AND(Raw!TZ99=4,COUNTIF(Raw!UC99:UI99,6)=0),Raw!TZ99&lt;&gt;4),OR(AND(Raw!UA99=4,COUNTIF(Raw!UC99:UI99,7)=0),Raw!UA99&lt;&gt;4)),"",1)))</f>
        <v/>
      </c>
      <c r="BC99" t="str">
        <f>IF(A99=0,"",IF(COUNTA(Raw!UJ99:UV99)=0,"",IF(AND(OR(AND(Raw!UJ99=4,COUNTIF(Raw!UQ99:UV99,1)=0),Raw!UJ99&lt;&gt;4),OR(AND(Raw!UK99=4,COUNTIF(Raw!UQ99:UV99,2)=0),Raw!UK99&lt;&gt;4),OR(AND(Raw!UL99=4,COUNTIF(Raw!UQ99:UV99,3)=0),Raw!UL99&lt;&gt;4),OR(AND(Raw!UM99=4,COUNTIF(Raw!UQ99:UV99,4)=0),Raw!UM99&lt;&gt;4),OR(AND(Raw!UN99=4,COUNTIF(Raw!UQ99:UV99,5)=0),Raw!UN99&lt;&gt;4),OR(AND(Raw!UO99=4,COUNTIF(Raw!UQ99:UV99,6)=0),Raw!UO99&lt;&gt;4)),"",1)))</f>
        <v/>
      </c>
      <c r="BD99" t="str">
        <f>IF(A99=0,"",IF(COUNTA(Raw!UW99:VG99)=0,"",IF(AND(OR(AND(Raw!UW99=4,COUNTIF(Raw!VC99:VG99,1)=0),Raw!UW99&lt;&gt;4),OR(AND(Raw!UX99=4,COUNTIF(Raw!VC99:VG99,2)=0),Raw!UX99&lt;&gt;4),OR(AND(Raw!UY99=4,COUNTIF(Raw!VC99:VG99,3)=0),Raw!UY99&lt;&gt;4),OR(AND(Raw!UZ99=4,COUNTIF(Raw!VC99:VG99,4)=0),Raw!UZ99&lt;&gt;4),OR(AND(Raw!VA99=4,COUNTIF(Raw!VC99:VG99,5)=0),Raw!VA99&lt;&gt;4)),"",1)))</f>
        <v/>
      </c>
      <c r="BE99" t="str">
        <f>IF(A99=0,"",IF(COUNTA(Raw!VH99:VP99)=0,"",
IF(AND(
OR(AND(Raw!VH99=4,COUNTIF(Raw!VM99:VP99,1)=0),Raw!VH99&lt;&gt;4),
OR(AND(Raw!VI99=4,COUNTIF(Raw!VM99:VP99,2)=0),Raw!VI99&lt;&gt;4),
OR(AND(Raw!VJ99=4,COUNTIF(Raw!VM99:VP99,3)=0),Raw!VJ99&lt;&gt;4),
OR(AND(Raw!VK99=4,COUNTIF(Raw!VM99:VP99,4)=0),Raw!VK99&lt;&gt;4)
),"",1)))</f>
        <v/>
      </c>
      <c r="BF99" t="str">
        <f>IF(A99=0,"",IF(COUNTA(Raw!VQ99:WK99)=0,"",
IF(AND(
OR(AND(Raw!VQ99=4,COUNTIF(Raw!WB99:WK99,1)=0),Raw!VQ99&lt;&gt;4),
OR(AND(Raw!VR99=4,COUNTIF(Raw!WB99:WK99,2)=0),Raw!VR99&lt;&gt;4),
OR(AND(Raw!VS99=4,COUNTIF(Raw!WB99:WK99,3)=0),Raw!VS99&lt;&gt;4),
OR(AND(Raw!VT99=4,COUNTIF(Raw!WB99:WK99,4)=0),Raw!VT99&lt;&gt;4),
OR(AND(Raw!VU99=4,COUNTIF(Raw!WB99:WK99,5)=0),Raw!VU99&lt;&gt;4),
OR(AND(Raw!VV99=4,COUNTIF(Raw!WB99:WK99,6)=0),Raw!VV99&lt;&gt;4),
OR(AND(Raw!VW99=4,COUNTIF(Raw!WB99:WK99,7)=0),Raw!VW99&lt;&gt;4),
OR(AND(Raw!VX99=4,COUNTIF(Raw!WB99:WK99,8)=0),Raw!VX99&lt;&gt;4),
OR(AND(Raw!VY99=4,COUNTIF(Raw!WB99:WK99,9)=0),Raw!VX99&lt;&gt;4),
OR(AND(Raw!VZ99=4,COUNTIF(Raw!WB99:WK99,10)=0),Raw!VZ99&lt;&gt;4)
),"",1)))</f>
        <v/>
      </c>
      <c r="BG99" t="str">
        <f>IF(A99=0,"",IF(COUNTA(Raw!WL99:XB99)=0,"",
IF(AND(
OR(AND(Raw!WL99=4,COUNTIF(Raw!WU99:XB99,1)=0),Raw!WL99&lt;&gt;4),
OR(AND(Raw!WM99=4,COUNTIF(Raw!WU99:XB99,2)=0),Raw!WM99&lt;&gt;4),
OR(AND(Raw!WN99=4,COUNTIF(Raw!WU99:XB99,3)=0),Raw!WN99&lt;&gt;4),
OR(AND(Raw!WO99=4,COUNTIF(Raw!WU99:XB99,4)=0),Raw!WO99&lt;&gt;4),
OR(AND(Raw!WP99=4,COUNTIF(Raw!WU99:XB99,5)=0),Raw!WP99&lt;&gt;4),
OR(AND(Raw!WQ99=4,COUNTIF(Raw!WU99:XB99,6)=0),Raw!WQ99&lt;&gt;4),
OR(AND(Raw!WR99=4,COUNTIF(Raw!WU99:XB99,7)=0),Raw!WR99&lt;&gt;4),
OR(AND(Raw!WS99=4,COUNTIF(Raw!WU99:XB99,8)=0),Raw!WS99&lt;&gt;4)
),"",1)))</f>
        <v/>
      </c>
      <c r="BH99" t="str">
        <f>IF(A99=0,"",IF(COUNTA(Raw!XC99:XK99)=0,"",
IF(AND(
OR(AND(Raw!XC99=4,COUNTIF(Raw!XH99:XK99,1)=0),Raw!XC99&lt;&gt;4),
OR(AND(Raw!XD99=4,COUNTIF(Raw!XH99:XK99,2)=0),Raw!XD99&lt;&gt;4),
OR(AND(Raw!XE99=4,COUNTIF(Raw!XH99:XK99,3)=0),Raw!XE99&lt;&gt;4),
OR(AND(Raw!XF99=4,COUNTIF(Raw!XH99:XK99,4)=0),Raw!XF99&lt;&gt;4)
),"",1)))</f>
        <v/>
      </c>
      <c r="BI99" t="str">
        <f>IF(A99=0,"",IF(COUNTA(Raw!XL99:XT99)=0,"",
IF(AND(
OR(AND(Raw!XL99=4,COUNTIF(Raw!XQ99:XT99,1)=0),Raw!XL99&lt;&gt;4),
OR(AND(Raw!XM99=4,COUNTIF(Raw!XQ99:XT99,2)=0),Raw!XM99&lt;&gt;4),
OR(AND(Raw!XN99=4,COUNTIF(Raw!XQ99:XT99,3)=0),Raw!XN99&lt;&gt;4),
OR(AND(Raw!XO99=4,COUNTIF(Raw!XQ99:XT99,4)=0),Raw!XO99&lt;&gt;4)
),"",1)))</f>
        <v/>
      </c>
      <c r="BJ99" t="str">
        <f>IF(A99=0,"",IF(COUNTA(Raw!XU99:YI99)=0,"",
IF(AND(
OR(AND(Raw!XU99=4,COUNTIF(Raw!YC99:YI99,1)=0),Raw!XU99&lt;&gt;4),
OR(AND(Raw!XV99=4,COUNTIF(Raw!YC99:YI99,2)=0),Raw!XV99&lt;&gt;4),
OR(AND(Raw!XW99=4,COUNTIF(Raw!YC99:YI99,3)=0),Raw!XW99&lt;&gt;4),
OR(AND(Raw!XX99=4,COUNTIF(Raw!YC99:YI99,4)=0),Raw!XX99&lt;&gt;4),
OR(AND(Raw!XY99=4,COUNTIF(Raw!YC99:YI99,5)=0),Raw!XY99&lt;&gt;4),
OR(AND(Raw!XZ99=4,COUNTIF(Raw!YC99:YI99,6)=0),Raw!XZ99&lt;&gt;4),
OR(AND(Raw!YA99=4,COUNTIF(Raw!YC99:YI99,7)=0),Raw!YA99&lt;&gt;4)
),"",1)))</f>
        <v/>
      </c>
      <c r="BK99" t="str">
        <f>IF(A99=0,"",IF(COUNTA(Raw!YJ99:YR99)=0,"",
IF(AND(
OR(AND(Raw!YJ99=4,COUNTIF(Raw!YO99:YR99,1)=0),Raw!YJ99&lt;&gt;4),
OR(AND(Raw!YK99=4,COUNTIF(Raw!YO99:YR99,2)=0),Raw!YK99&lt;&gt;4),
OR(AND(Raw!YL99=4,COUNTIF(Raw!YO99:YR99,3)=0),Raw!YL99&lt;&gt;4),
OR(AND(Raw!YM99=4,COUNTIF(Raw!YO99:YR99,4)=0),Raw!YM99&lt;&gt;4)
),"",1)))</f>
        <v/>
      </c>
      <c r="BL99" t="str">
        <f>IF(A99=0,"",IF(COUNTA(Raw!YS99:YU99)=0,"",IF(AND(Raw!YS99=4,ISBLANK(Raw!YU99)),"",IF(AND(Raw!YS99&lt;&gt;4,ISBLANK(Raw!YU99)=FALSE),"",1))))</f>
        <v/>
      </c>
    </row>
    <row r="100" spans="1:64">
      <c r="A100" s="20">
        <f>Raw!A100</f>
        <v>0</v>
      </c>
      <c r="B100" s="19" t="str">
        <f>IF(A100=0,"",IF(AND(Raw!AC100=1,COUNTA(Raw!AR100:IC100)&gt;0,COUNTA(Raw!ID100:YU100)=0),"",IF(AND(Raw!AC100=2,COUNTA(Raw!AR100:IC100)=0,COUNTA(Raw!ID100:MV100)&gt;0,COUNTA(Raw!MW100:YU100)=0),"",IF(AND(Raw!AC100=3,COUNTA(Raw!AP100:MV100)=0,COUNTA(Raw!MW100:YU100)&gt;0),"",1))))</f>
        <v/>
      </c>
      <c r="C100" s="19" t="str">
        <f>IF(A100=0,"",IF(AND(Raw!AK100=1,ISBLANK(Raw!AM100)=FALSE,ISBLANK(Raw!AO100)),"",IF(AND(Raw!AK100=2,ISBLANK(Raw!AM100),ISBLANK(Raw!AO100)=FALSE),"",1)))</f>
        <v/>
      </c>
      <c r="D100" s="19" t="str">
        <f>IF(A100=0,"",IF(COUNTA(Raw!AS100:AZ100)=0,"",IF(AND(Raw!AS100+Raw!AT100=100,Raw!AU100+Raw!AV100=100,Raw!AW100+Raw!AX100=100,Raw!AY100+Raw!AZ100=100),"",1)))</f>
        <v/>
      </c>
      <c r="E100" s="19" t="str">
        <f>IF(A100=0,"",IF(ISBLANK(Raw!AQ100),"",IF(Raw!AQ100=1,"",1)))</f>
        <v/>
      </c>
      <c r="F100" s="19" t="str">
        <f>IF(A100=0,"",IF(ISBLANK(Raw!AR100),"",IF(AND(Raw!AR100&gt;=0,Raw!AR100&lt;=100),"",1)))</f>
        <v/>
      </c>
      <c r="G100" s="19" t="str">
        <f>IF(A100=0,"",IF(AND(ISBLANK(Raw!BA100),ISBLANK(Raw!AS100)),"",IF(AND(Raw!AS100&gt;0,ISBLANK(Raw!BA100)=FALSE),"",1)))</f>
        <v/>
      </c>
      <c r="H100" s="19" t="str">
        <f>IF(A100=0,"",IF(COUNTA(Raw!BA100:BH100)=0,"",IF(AND(Raw!BA100=0,COUNTA(Raw!BB100:BH100)=0),"",IF(AND(Raw!BA100&gt;0,COUNTA(Raw!BB100:BH100)&gt;0),"",1))))</f>
        <v/>
      </c>
      <c r="I100" s="19" t="str">
        <f>IF(A100=0,"",IF(AND(ISBLANK(Raw!BI100),ISBLANK(Raw!BJ100)),"",IF(AND(Raw!BI100=1,ISBLANK(Raw!BJ100)=FALSE),"",IF(AND(Raw!BI100=2,ISBLANK(Raw!BJ100)),"",1))))</f>
        <v/>
      </c>
      <c r="J100" s="19" t="str">
        <f>IF(A100=0,"",IF(AND(ISBLANK(Raw!AT100),COUNTBLANK(Raw!BK100:BQ100)),"",IF(AND(Raw!AT100&gt;0,COUNTA(Raw!BK100:BQ100)&gt;0),"",IF(AND(Raw!AT100=0,COUNTA(Raw!BK100:BQ100)=0),"",1))))</f>
        <v/>
      </c>
      <c r="K100" s="19" t="str">
        <f>IF(A100=0,"",IF(AND(ISBLANK(Raw!AS100),COUNTA(Raw!BR100:BX100)=0),"",IF(AND(Raw!AS100&gt;0,COUNTA(Raw!BR100:BX100)&gt;0),"",IF(AND(Raw!AS100=0,COUNTA(Raw!BR100:BX100)=0),"",1))))</f>
        <v/>
      </c>
      <c r="L100" s="19" t="str">
        <f>IF(A100=0,"",IF(AND(COUNTA(Raw!BK100:BX100)=0,COUNTA(Raw!BY100:CH100)=0),"",IF(AND(COUNTIF(Raw!BK100:BX100,1)&gt;0,COUNTA(Raw!BY100:CH100)&gt;0),"",IF(AND(COUNTIF(Raw!BK100:BX100,1)=0,COUNTA(Raw!BY100:CH100)=0),"",1))))</f>
        <v/>
      </c>
      <c r="M100" s="19" t="str">
        <f>IF(A100=0,"",IF(AND(COUNTA(Raw!BK100:BX100)=0,COUNTA(Raw!CI100:CR100)),"",IF(AND(COUNTIF(Raw!BK100:BX100,3)&gt;0,COUNTA(Raw!CI100:CR100)&gt;0),"",IF(AND(COUNTIF(Raw!BK100:BX100,3)=0,COUNTA(Raw!CI100:CR100)=0),"",1))))</f>
        <v/>
      </c>
      <c r="N100" s="19" t="str">
        <f>IF(A100=0,"",IF(COUNTA(Raw!CS100:DF100)=0,"",IF(AND(COUNTIF(Raw!CS100:CV100,1)=1,COUNTA(Raw!CW100:DA100)&gt;0,COUNTA(Raw!DB100:DF100)=0),"",IF(AND(COUNTIF(Raw!CS100:CV100,2)=1,COUNTA(Raw!CW100:DA100)=0,COUNTA(Raw!DB100:DF100)&gt;0),"",IF(AND(COUNTA(Raw!CS100:CV100)&gt;0,COUNTA(Raw!CW100:DF100)=0),"",1)))))</f>
        <v/>
      </c>
      <c r="O100" s="19" t="str">
        <f>IF(A100=0,"",IF(COUNTA(Raw!DG100:DP100)=0,"",IF(AND(COUNTIF(Raw!BK100:BQ100,1)&gt;0,OR(COUNTIF(Raw!DG100:DP100,1)=1,COUNTIF(Raw!DG100:DP100,2)=1,COUNTIF(Raw!DG100:DP100,3)=1)),"",IF(AND(COUNTIF(Raw!BK100:BQ100,1)=0,AND(COUNTIF(Raw!DG100:DP100,1)=0,COUNTIF(Raw!DG100:DP100,2)=0,COUNTIF(Raw!DG100:DP100,3)=0)),"",1))))</f>
        <v/>
      </c>
      <c r="P100" s="19" t="str">
        <f>IF(A100=0,"",IF(COUNTA(Raw!DG100:DR100)=0,"",IF(AND(COUNTIF(Raw!DG100:DP100,4)=1,ISBLANK(Raw!DQ100)=FALSE,ISBLANK(Raw!DR100)),"",IF(AND(COUNTIF(Raw!DG100:DP100,7)=1,ISBLANK(Raw!DQ100),ISBLANK(Raw!DR100)=FALSE),"",IF(AND(COUNTA(Raw!DG100:DP100)&gt;0,COUNTIF(Raw!DG100:DP100,4)=0,COUNTIF(Raw!DG100:DP100,7)=0,COUNTA(Raw!DQ100:DR100)=0),"",1)))))</f>
        <v/>
      </c>
      <c r="Q100" s="19" t="str">
        <f>IF(A100=0,"",IF(AND(COUNTA(Raw!DS100:DU100)=0,COUNTA(Raw!BK100:BQ100)=0),"",IF(AND(COUNTIF(Raw!BK100:BQ100,1)&gt;0,COUNTA(Raw!DS100:DU100)&gt;0),"",IF(AND(COUNTIF(Raw!BK100:BQ100,1)=0,COUNTA(Raw!DS100:DU100)=0),"",1))))</f>
        <v/>
      </c>
      <c r="R100" s="19" t="str">
        <f>IF(A100=0,"",IF(AND(ISBLANK(Raw!AT100),ISBLANK(Raw!EJ100)),"",IF(AND(Raw!AT100&gt;0,ISBLANK(Raw!EJ100)=FALSE,Raw!EJ100&gt;=0,Raw!EJ100&lt;=7),"",IF(AND(Raw!AT100=0,ISBLANK(Raw!EJ100)),"",1))))</f>
        <v/>
      </c>
      <c r="S100" t="str">
        <f>IF(A100=0,"",IF(AND(ISBLANK(Raw!AS100),ISBLANK(Raw!EK100)),"",IF(AND(Raw!AS100&gt;0,ISBLANK(Raw!EK100)=FALSE),"",IF(AND(Raw!AS100=0,ISBLANK(Raw!EK100)),"",1))))</f>
        <v/>
      </c>
      <c r="T100" s="19" t="str">
        <f>IF(A100=0,"",IF(AND(ISBLANK(Raw!AT100),COUNTA(Raw!EL100:EQ100)=0),"",IF(AND(Raw!AT100&gt;0,COUNTA(Raw!EL100:EQ100)&gt;0),"",IF(AND(Raw!AT100=0,COUNTA(Raw!EL100:EQ100)=0),"",1))))</f>
        <v/>
      </c>
      <c r="U100" t="str">
        <f>IF(A100=0,"",IF(AND(ISBLANK(Raw!AT100),COUNTA(Raw!ER100:EU100)=0),"",IF(AND(Raw!AT100&gt;0,COUNTA(Raw!ER100:EU100)&gt;0),"",IF(AND(Raw!AT100=0,COUNTA(Raw!ER100:EU100)=0),"",1))))</f>
        <v/>
      </c>
      <c r="V100" t="str">
        <f>IF(A100=0,"",IF(AND(ISBLANK(Raw!AS100),COUNTA(Raw!EV100:FA100)=0),"",IF(AND(Raw!AS100&gt;0,COUNTA(Raw!EV100:FA100)&gt;0),"",IF(AND(Raw!AS100=0,COUNTA(Raw!EV100:FA100)=0),"",1))))</f>
        <v/>
      </c>
      <c r="W100" t="str">
        <f>IF(A100=0,"",IF(AND(ISBLANK(Raw!AS100),COUNTA(Raw!FB100:FE100)=0),"",IF(AND(Raw!AS100&gt;0,COUNTA(Raw!FB100:FE100)&gt;0),"",IF(AND(Raw!AS100=0,COUNTA(Raw!FB100:FE100)=0),"",1))))</f>
        <v/>
      </c>
      <c r="X100" t="str">
        <f>IF(A100=0,"",IF(AND(ISBLANK(Raw!AT100),COUNTA(Raw!FF100:FI100)=0),"",IF(AND(Raw!AT100&gt;0,COUNTA(Raw!FF100:FI100)&gt;0),"",IF(AND(Raw!AT100=0,COUNTA(Raw!FF100:FI100)=0),"",1))))</f>
        <v/>
      </c>
      <c r="Y100" t="str">
        <f>IF(A100=0,"",IF(AND(ISBLANK(Raw!AS100),COUNTA(Raw!FJ100:FM100)=0),"",IF(AND(Raw!AS100&gt;0,COUNTA(Raw!FJ100:FM100)&gt;0),"",IF(AND(Raw!AS100=0,COUNTA(Raw!FJ100:FM100)=0),"",1))))</f>
        <v/>
      </c>
      <c r="Z100" t="str">
        <f>IF(A100=0,"",IF(AND(COUNTA(Raw!FN100:FT100)=0,ISBLANK(Raw!FU100)),"",IF(AND(COUNTIF(Raw!FN100:FT100,1)&gt;0,ISBLANK(Raw!FU100)=FALSE),"",IF(AND(COUNTIF(Raw!FN100:FT100,1)=0,ISBLANK(Raw!FU100)),"",1))))</f>
        <v/>
      </c>
      <c r="AA100" s="19" t="str">
        <f>IF(A100=0,"",IF(AND(ISBLANK(Raw!BI100),COUNTA(Raw!FV100:GH100)=0),"",IF(AND(Raw!BI100&lt;&gt;1,COUNTIF(Raw!FV100:GH100,6)=0),"",IF(Raw!BI100=1,"",1))))</f>
        <v/>
      </c>
      <c r="AB100" t="str">
        <f>IF(A100=0,"",IF(AND(ISBLANK(Raw!GI100),COUNTA(Raw!GJ100:GQ100)=0),"",IF(AND(Raw!GI100=1,COUNTA(Raw!GJ100:GQ100)&gt;0),"",IF(AND(Raw!GI100=2,COUNTA(Raw!GJ100:GQ100)=0),"",1))))</f>
        <v/>
      </c>
      <c r="AC100" s="19" t="str">
        <f>IF(A100=0,"",IF(AND(COUNTA(Raw!GY100:HF100)=0,ISBLANK(Raw!HG100)),"",IF(AND(OR(COUNTIF(Raw!GY100:HE100,1)&gt;0,COUNTIF(Raw!GY100:HE100,2)&gt;0),ISBLANK(Raw!HG100)=FALSE),"",IF(AND(COUNTA(Raw!GY100:HF100)&gt;0,ISBLANK(Raw!HG100),COUNTIF(Raw!GY100:HE100,1)=0,COUNTIF(Raw!GY100:HE100,2)=0),"",1))))</f>
        <v/>
      </c>
      <c r="AD100" s="19" t="str">
        <f>IF(A100=0,"",IF(COUNTA(Raw!HU100:IB100)=0,"",IF(AND(Raw!AK100&lt;&gt;2,COUNTIF(Raw!HU100:IA100,2)=0,COUNTIF(Raw!HU100:IA100,3)=0),"",IF(Raw!AK100=2,"",1))))</f>
        <v/>
      </c>
      <c r="AE100" s="19" t="str">
        <f>IF(A100=0,"",IF(AND(Raw!AK100=2,ISBLANK(Raw!IC100)=FALSE),"",IF(AND(Raw!AK100&lt;&gt;2,ISBLANK(Raw!IC100)),"",1)))</f>
        <v/>
      </c>
      <c r="AF100" s="19" t="str">
        <f>IF(A100=0,"",IF(COUNTA(Raw!ID100:IF100)=0,"",IF(AND(MATCH(2023-Raw!ID100,Code!$A$3:$A$12,1)=Raw!IF100,2023-Raw!ID100=Raw!IE100),"",1)))</f>
        <v/>
      </c>
      <c r="AG100" s="19" t="str">
        <f>IF(A100=0,"",IF(COUNTA(Raw!IG100:II100)=0,"",IF(AND(Raw!IG100=4,ISBLANK(Raw!II100)=FALSE),"",IF(AND(Raw!IG100&lt;&gt;4,ISBLANK(Raw!II100)),"",1))))</f>
        <v/>
      </c>
      <c r="AH100" s="19" t="str">
        <f>IF(A100=0,"",IF(COUNTA(Raw!IJ100:IM100)=0,"",IF(AND(Raw!IJ100=1,ISBLANK(Raw!IK100)=FALSE),"",IF(AND(Raw!IJ100=2,COUNTA(Raw!IK100:IM100)&gt;0),"",1))))</f>
        <v/>
      </c>
      <c r="AI100" s="19" t="str">
        <f>IF(A100=0,"",IF(COUNTA(Raw!IK100:IM100)=0,"",IF(AND(Raw!IK100=1,ISBLANK(Raw!IL100)=FALSE),"",IF(AND(Raw!IK100=2,COUNTA(Raw!IL100:IM100)=0),"",1))))</f>
        <v/>
      </c>
      <c r="AJ100" s="19" t="str">
        <f>IF(A100=0,"",IF(COUNTA(Raw!JD100:JJ100)=0,"",IF(AND(Raw!JD100&gt;600,COUNTA(Raw!JE100:JI100)&gt;0),"",IF(AND(Raw!JD100&lt;=600,COUNTA(Raw!JE100:JJ100)=0),"",1))))</f>
        <v/>
      </c>
      <c r="AK100" s="19" t="str">
        <f>IF(A100=0,"",IF(COUNTA(Raw!JK100:KA100)=0,"",IF(AND(Raw!JK100=1,COUNTA(Raw!JM100:JV100)&gt;0),"",IF(AND(Raw!JK100=3,COUNTA(Raw!JM100:JV100)&gt;0,COUNTA(Raw!JW100:KA100)=0),"",IF(AND(ISBLANK(Raw!JK100)=FALSE,Raw!JK100&lt;&gt;1,Raw!JK100&lt;&gt;3,COUNTA(Raw!JM100:KA100)=0),"",1)))))</f>
        <v/>
      </c>
      <c r="AL100" s="19" t="str">
        <f>IF(A100=0,"",IF(COUNTA(Raw!JW100:KA100)=0,"",IF(AND(COUNTIF(Raw!JW100:JZ100,4)=0,COUNTA(Raw!JW100:JZ100)&gt;0,ISBLANK(Raw!KA100)=FALSE),"",IF(AND(COUNTIF(Raw!JW100:KA100,4)&gt;0,ISBLANK(Raw!KA100)),"",1))))</f>
        <v/>
      </c>
      <c r="AM100" s="19" t="str">
        <f>IF(A100=0,"",IF(COUNTA(Raw!KT100:KU100)=0,"",IF(AND(Raw!KT100=1,ISBLANK(Raw!KU100)=FALSE),"",IF(AND(Raw!KT100=2,ISBLANK(Raw!KU100)),"",1))))</f>
        <v/>
      </c>
      <c r="AN100" s="19" t="str">
        <f>IF(A100=0,"",IF(COUNTA(Raw!KX100:LF100)=0,"",IF(AND(COUNTIF(Raw!KX100:LB100,5)=1,COUNTA(Raw!KX100:LB100)=1,COUNTA(Raw!LC100:LF100)=0),"",IF(AND(COUNTIF(Raw!KX100:LB100,5)=0,COUNTA(Raw!KX100:LB100)&gt;0,COUNTA(Raw!LC100:LF100)&gt;0),"",1))))</f>
        <v/>
      </c>
      <c r="AO100" s="19" t="str">
        <f>IF(A100=0,"",IF(COUNTA(Raw!LM100:LU100)=0,"",IF(AND(Raw!LM100=1,ISBLANK(Raw!LN100)=FALSE,COUNTA(Raw!LO100:LU100)&gt;0),"",IF(AND(Raw!LM100=2,COUNTA(Raw!LN100:LU100)=0),"",1))))</f>
        <v/>
      </c>
      <c r="AP100" s="19" t="str">
        <f>IF(A100=0,"",IF(COUNTA(Raw!MY100:OG100)=0,"",IF(AND(Raw!MY100=2,COUNTA(Raw!MZ100:OG100)=0),"",IF(AND(Raw!MY100=1,COUNTA(Raw!MZ100:OG100)&gt;0),"",1))))</f>
        <v/>
      </c>
      <c r="AQ100" s="19" t="str">
        <f>IF(A100=0,"",IF(COUNTA(Raw!NC100:NW100)=0,"",IF(AND(COUNTIF(Raw!NC100:NG100,3)&gt;0,COUNTA(Raw!NH100:NQ100)&gt;0),"",IF(AND(COUNTA(Raw!NC100:NG100)&gt;0,COUNTIF(Raw!NC100:NG100,3)=0,COUNTA(Raw!NH100:NW100)=0),"",1))))</f>
        <v/>
      </c>
      <c r="AR100" s="19" t="str">
        <f>IF(A100=0,"",IF(COUNTA(Raw!NH100:NW100)=0,"",IF(AND(COUNTIF(Raw!NH100:NQ100,10)&gt;0,COUNTA(Raw!NR100:NW100)&gt;0),"",IF(AND(COUNTA(Raw!NH100:NQ100)&gt;0,COUNTIF(Raw!NH100:NQ100,10)=0,COUNTA(Raw!NR100:NY100)=0),"",1))))</f>
        <v/>
      </c>
      <c r="AS100" s="19" t="str">
        <f>IF(A100=0,"",IF(COUNTA(Raw!NY100:OG100)=0,"",IF(AND(Raw!NY100=1,COUNTA(Raw!NZ100:OG100)&gt;0),"",IF(AND(Raw!NY100=2,COUNTA(Raw!NZ100:OG100)=0),"",1))))</f>
        <v/>
      </c>
      <c r="AT100" s="19" t="str">
        <f>IF(A100=0,"",IF(COUNTA(Raw!OH100:OY100)=0,"",IF(AND(Raw!OH100=1,COUNTA(Raw!OI100:OY100)&gt;0),"",IF(AND(Raw!OH100=2,COUNTA(Raw!OI100:OY100)=0),"",1))))</f>
        <v/>
      </c>
      <c r="AU100" s="19" t="str">
        <f>IF(A100=0,"",IF(COUNTA(Raw!PR100:QB100)=0,"",
IF(AND(OR(AND(COUNTIF(Raw!PR100:QB100,1)=1,COUNTA(Raw!QI100:QY100)&gt;0),AND(COUNTIF(Raw!PR100:QB100,1)=0,COUNTA(Raw!QI100:QY100)=0)),OR(AND(COUNTIF(Raw!PR100:QB100,2)=1,COUNTA(Raw!QZ100:RP100)&gt;0),AND(COUNTIF(Raw!PR100:QB100,2)=0,COUNTA(Raw!QZ100:RP100)=0)),OR(AND(COUNTIF(Raw!PR100:QB100,3)=1,COUNTA(Raw!RQ100:SG100)&gt;0),AND(COUNTIF(Raw!PR100:QB100,3)=0,COUNTA(Raw!RQ100:SG100)=0)),OR(AND(COUNTIF(Raw!PR100:QB100,4)=1,COUNTA(Raw!SH100:ST100)&gt;0),AND(COUNTIF(Raw!PR100:QB100,4)=0,COUNTA(Raw!SH100:ST100)=0)),OR(AND(COUNTIF(Raw!PR100:QB100,5)=1,COUNTA(Raw!SU100:TG100)&gt;0),AND(COUNTIF(Raw!PR100:QB100,5)=0,COUNTA(Raw!SU100:TG100)=0)),OR(AND(COUNTIF(Raw!PR100:QB100,6)=1,COUNTA(Raw!TH100:TT100)&gt;0),AND(COUNTIF(Raw!PR100:QB100,6)=0,COUNTA(Raw!TH100:TT100)=0)),OR(AND(COUNTIF(Raw!PR100:QB100,7)=1,COUNTA(Raw!TU100:UI100)&gt;0),AND(COUNTIF(Raw!PR100:QB100,7)=0,COUNTA(Raw!TU100:UI100)=0)),OR(AND(COUNTIF(Raw!PR100:QB100,8)=1,COUNTA(Raw!UJ100:UV100)&gt;0),AND(COUNTIF(Raw!PR100:QB100,8)=0,COUNTA(Raw!UJ100:UV100)=0)),OR(AND(COUNTIF(Raw!PR100:QB100,9)=1,COUNTA(Raw!UW100:VG100)&gt;0),AND(COUNTIF(Raw!PR100:QB100,9)=0,COUNTA(Raw!UW100:VG100)=0)),OR(AND(COUNTIF(Raw!PR100:QB100,10)=1,COUNTA(Raw!VH100:VP100)&gt;0),AND(COUNTIF(Raw!PR100:QB100,10)=0,COUNTA(Raw!VH100:VP100)=0)),OR(AND(COUNTIF(Raw!PR100:QB100,11)=1,COUNTA(Raw!VQ100:WK100)&gt;0),AND(COUNTIF(Raw!PR100:QB100,11)=0,COUNTA(Raw!VQ100:WK100)=0))),"",1)))</f>
        <v/>
      </c>
      <c r="AV100" s="19" t="str">
        <f>IF(A100=0,"",IF(COUNTA(Raw!QI100:QY100)=0,"",IF(AND(OR(AND(Raw!QI100=4,COUNTIF(Raw!QR100:QY100,1)=0),Raw!QI100&lt;&gt;4),OR(AND(Raw!QJ100=4,COUNTIF(Raw!QR100:QY100,2)=0),Raw!QJ100&lt;&gt;4),OR(AND(Raw!QK100=4,COUNTIF(Raw!QR100:QY100,3)=0),Raw!QK100&lt;&gt;4),OR(AND(Raw!QL100=4,COUNTIF(Raw!QR100:QY100,4)=0),Raw!QL100&lt;&gt;4),OR(AND(Raw!QM100=4,COUNTIF(Raw!QR100:QY100,5)=0),Raw!QM100&lt;&gt;4),OR(AND(Raw!QN100=4,COUNTIF(Raw!QR100:QY100,6)=0),Raw!QN100&lt;&gt;4),OR(AND(Raw!QO100=4,COUNTIF(Raw!QR100:QY100,7)=0),Raw!QO100&lt;&gt;4),OR(AND(Raw!QP100=4,COUNTIF(Raw!QR100:QY100,8)=0),Raw!QP100&lt;&gt;4)),"",1)))</f>
        <v/>
      </c>
      <c r="AW100" t="str">
        <f>IF(A100=0,"",IF(COUNTA(Raw!QZ100:RP100)=0,"",IF(AND(OR(AND(Raw!QZ100=4,COUNTIF(Raw!RI100:RP100,1)=0),Raw!QZ100&lt;&gt;4),OR(AND(Raw!RA100=4,COUNTIF(Raw!RI100:RP100,2)=0),Raw!RA100&lt;&gt;4),OR(AND(Raw!RB100=4,COUNTIF(Raw!RI100:RP100,3)=0),Raw!RB100&lt;&gt;4),OR(AND(Raw!RC100=4,COUNTIF(Raw!RI100:RP100,4)=0),Raw!RC100&lt;&gt;4),OR(AND(Raw!RD100=4,COUNTIF(Raw!RI100:RP100,5)=0),Raw!RD100&lt;&gt;4),OR(AND(Raw!RE100=4,COUNTIF(Raw!RI100:RP100,6)=0),Raw!RE100&lt;&gt;4),OR(AND(Raw!RF100=4,COUNTIF(Raw!RI100:RP100,7)=0),Raw!RF100&lt;&gt;4),OR(AND(Raw!RG100=4,COUNTIF(Raw!RI100:RP100,8)=0),Raw!RG100&lt;&gt;4)),"",1)))</f>
        <v/>
      </c>
      <c r="AX100" t="str">
        <f>IF(A100=0,"",IF(COUNTA(Raw!RQ100:SG100)=0,"",IF(AND(OR(AND(Raw!RQ100=4,COUNTIF(Raw!RZ100:SG100,1)=0),Raw!RQ100&lt;&gt;4),OR(AND(Raw!RR100=4,COUNTIF(Raw!RZ100:SG100,2)=0),Raw!RR100&lt;&gt;4),OR(AND(Raw!RS100=4,COUNTIF(Raw!RZ100:SG100,3)=0),Raw!RS100&lt;&gt;4),OR(AND(Raw!RT100=4,COUNTIF(Raw!RZ100:SG100,4)=0),Raw!RT100&lt;&gt;4),OR(AND(Raw!RU100=4,COUNTIF(Raw!RZ100:SG100,5)=0),Raw!RU100&lt;&gt;4),OR(AND(Raw!RV100=4,COUNTIF(Raw!RZ100:SG100,6)=0),Raw!RV100&lt;&gt;4),OR(AND(Raw!RW100=4,COUNTIF(Raw!RZ100:SG100,7)=0),Raw!RW100&lt;&gt;4),OR(AND(Raw!RX100=4,COUNTIF(Raw!RZ100:SG100,8)=0),Raw!RX100&lt;&gt;4)),"",1)))</f>
        <v/>
      </c>
      <c r="AY100" t="str">
        <f>IF(A100=0,"",IF(COUNTA(Raw!SH100:ST100)=0,"",IF(AND(OR(AND(Raw!SH100=4,COUNTIF(Raw!SO100:ST100,1)=0),Raw!SH100&lt;&gt;4),OR(AND(Raw!SI100=4,COUNTIF(Raw!SO100:ST100,2)=0),Raw!SI100&lt;&gt;4),OR(AND(Raw!SJ100=4,COUNTIF(Raw!SO100:ST100,3)=0),Raw!SJ100&lt;&gt;4),OR(AND(Raw!SK100=4,COUNTIF(Raw!SO100:ST100,4)=0),Raw!SK100&lt;&gt;4),OR(AND(Raw!SL100=4,COUNTIF(Raw!SO100:ST100,5)=0),Raw!SL100&lt;&gt;4),OR(AND(Raw!SM100=4,COUNTIF(Raw!SO100:ST100,6)=0),Raw!SM100&lt;&gt;4)),"",1)))</f>
        <v/>
      </c>
      <c r="AZ100" t="str">
        <f>IF(A100=0,"",IF(COUNTA(Raw!SU100:TG100)=0,"",IF(AND(OR(AND(Raw!SU100=4,COUNTIF(Raw!TB100:TG100,1)=0),Raw!SU100&lt;&gt;4),OR(AND(Raw!SV100=4,COUNTIF(Raw!TB100:TG100,2)=0),Raw!SV100&lt;&gt;4),OR(AND(Raw!SW100=4,COUNTIF(Raw!TB100:TG100,3)=0),Raw!SW100&lt;&gt;4),OR(AND(Raw!SX100=4,COUNTIF(Raw!TB100:TG100,4)=0),Raw!SX100&lt;&gt;4),OR(AND(Raw!SY100=4,COUNTIF(Raw!TB100:TG100,5)=0),Raw!SY100&lt;&gt;4),OR(AND(Raw!SZ100=4,COUNTIF(Raw!TB100:TG100,6)=0),Raw!SZ100&lt;&gt;4)),"",1)))</f>
        <v/>
      </c>
      <c r="BA100" t="str">
        <f>IF(A100=0,"",IF(COUNTA(Raw!TH100:TT100)=0,"",IF(AND(OR(AND(Raw!TH100=4,COUNTIF(Raw!TO100:TT100,1)=0),Raw!TH100&lt;&gt;4),OR(AND(Raw!TI100=4,COUNTIF(Raw!TO100:TT100,2)=0),Raw!TI100&lt;&gt;4),OR(AND(Raw!TJ100=4,COUNTIF(Raw!TO100:TT100,3)=0),Raw!TJ100&lt;&gt;4),OR(AND(Raw!TK100=4,COUNTIF(Raw!TO100:TT100,4)=0),Raw!TK100&lt;&gt;4),OR(AND(Raw!TL100=4,COUNTIF(Raw!TO100:TT100,5)=0),Raw!TL100&lt;&gt;4),OR(AND(Raw!TM100=4,COUNTIF(Raw!TO100:TT100,6)=0),Raw!TM100&lt;&gt;4)),"",1)))</f>
        <v/>
      </c>
      <c r="BB100" t="str">
        <f>IF(A100=0,"",IF(COUNTA(Raw!TU100:UI100)=0,"",IF(AND(OR(AND(Raw!TU100=4,COUNTIF(Raw!UC100:UI100,1)=0),Raw!TU100&lt;&gt;4),OR(AND(Raw!TV100=4,COUNTIF(Raw!UC100:UI100,2)=0),Raw!TV100&lt;&gt;4),OR(AND(Raw!TW100=4,COUNTIF(Raw!UC100:UI100,3)=0),Raw!TW100&lt;&gt;4),OR(AND(Raw!TX100=4,COUNTIF(Raw!UC100:UI100,4)=0),Raw!TX100&lt;&gt;4),OR(AND(Raw!TY100=4,COUNTIF(Raw!UC100:UI100,5)=0),Raw!TY100&lt;&gt;4),OR(AND(Raw!TZ100=4,COUNTIF(Raw!UC100:UI100,6)=0),Raw!TZ100&lt;&gt;4),OR(AND(Raw!UA100=4,COUNTIF(Raw!UC100:UI100,7)=0),Raw!UA100&lt;&gt;4)),"",1)))</f>
        <v/>
      </c>
      <c r="BC100" t="str">
        <f>IF(A100=0,"",IF(COUNTA(Raw!UJ100:UV100)=0,"",IF(AND(OR(AND(Raw!UJ100=4,COUNTIF(Raw!UQ100:UV100,1)=0),Raw!UJ100&lt;&gt;4),OR(AND(Raw!UK100=4,COUNTIF(Raw!UQ100:UV100,2)=0),Raw!UK100&lt;&gt;4),OR(AND(Raw!UL100=4,COUNTIF(Raw!UQ100:UV100,3)=0),Raw!UL100&lt;&gt;4),OR(AND(Raw!UM100=4,COUNTIF(Raw!UQ100:UV100,4)=0),Raw!UM100&lt;&gt;4),OR(AND(Raw!UN100=4,COUNTIF(Raw!UQ100:UV100,5)=0),Raw!UN100&lt;&gt;4),OR(AND(Raw!UO100=4,COUNTIF(Raw!UQ100:UV100,6)=0),Raw!UO100&lt;&gt;4)),"",1)))</f>
        <v/>
      </c>
      <c r="BD100" t="str">
        <f>IF(A100=0,"",IF(COUNTA(Raw!UW100:VG100)=0,"",IF(AND(OR(AND(Raw!UW100=4,COUNTIF(Raw!VC100:VG100,1)=0),Raw!UW100&lt;&gt;4),OR(AND(Raw!UX100=4,COUNTIF(Raw!VC100:VG100,2)=0),Raw!UX100&lt;&gt;4),OR(AND(Raw!UY100=4,COUNTIF(Raw!VC100:VG100,3)=0),Raw!UY100&lt;&gt;4),OR(AND(Raw!UZ100=4,COUNTIF(Raw!VC100:VG100,4)=0),Raw!UZ100&lt;&gt;4),OR(AND(Raw!VA100=4,COUNTIF(Raw!VC100:VG100,5)=0),Raw!VA100&lt;&gt;4)),"",1)))</f>
        <v/>
      </c>
      <c r="BE100" t="str">
        <f>IF(A100=0,"",IF(COUNTA(Raw!VH100:VP100)=0,"",
IF(AND(
OR(AND(Raw!VH100=4,COUNTIF(Raw!VM100:VP100,1)=0),Raw!VH100&lt;&gt;4),
OR(AND(Raw!VI100=4,COUNTIF(Raw!VM100:VP100,2)=0),Raw!VI100&lt;&gt;4),
OR(AND(Raw!VJ100=4,COUNTIF(Raw!VM100:VP100,3)=0),Raw!VJ100&lt;&gt;4),
OR(AND(Raw!VK100=4,COUNTIF(Raw!VM100:VP100,4)=0),Raw!VK100&lt;&gt;4)
),"",1)))</f>
        <v/>
      </c>
      <c r="BF100" t="str">
        <f>IF(A100=0,"",IF(COUNTA(Raw!VQ100:WK100)=0,"",
IF(AND(
OR(AND(Raw!VQ100=4,COUNTIF(Raw!WB100:WK100,1)=0),Raw!VQ100&lt;&gt;4),
OR(AND(Raw!VR100=4,COUNTIF(Raw!WB100:WK100,2)=0),Raw!VR100&lt;&gt;4),
OR(AND(Raw!VS100=4,COUNTIF(Raw!WB100:WK100,3)=0),Raw!VS100&lt;&gt;4),
OR(AND(Raw!VT100=4,COUNTIF(Raw!WB100:WK100,4)=0),Raw!VT100&lt;&gt;4),
OR(AND(Raw!VU100=4,COUNTIF(Raw!WB100:WK100,5)=0),Raw!VU100&lt;&gt;4),
OR(AND(Raw!VV100=4,COUNTIF(Raw!WB100:WK100,6)=0),Raw!VV100&lt;&gt;4),
OR(AND(Raw!VW100=4,COUNTIF(Raw!WB100:WK100,7)=0),Raw!VW100&lt;&gt;4),
OR(AND(Raw!VX100=4,COUNTIF(Raw!WB100:WK100,8)=0),Raw!VX100&lt;&gt;4),
OR(AND(Raw!VY100=4,COUNTIF(Raw!WB100:WK100,9)=0),Raw!VX100&lt;&gt;4),
OR(AND(Raw!VZ100=4,COUNTIF(Raw!WB100:WK100,10)=0),Raw!VZ100&lt;&gt;4)
),"",1)))</f>
        <v/>
      </c>
      <c r="BG100" t="str">
        <f>IF(A100=0,"",IF(COUNTA(Raw!WL100:XB100)=0,"",
IF(AND(
OR(AND(Raw!WL100=4,COUNTIF(Raw!WU100:XB100,1)=0),Raw!WL100&lt;&gt;4),
OR(AND(Raw!WM100=4,COUNTIF(Raw!WU100:XB100,2)=0),Raw!WM100&lt;&gt;4),
OR(AND(Raw!WN100=4,COUNTIF(Raw!WU100:XB100,3)=0),Raw!WN100&lt;&gt;4),
OR(AND(Raw!WO100=4,COUNTIF(Raw!WU100:XB100,4)=0),Raw!WO100&lt;&gt;4),
OR(AND(Raw!WP100=4,COUNTIF(Raw!WU100:XB100,5)=0),Raw!WP100&lt;&gt;4),
OR(AND(Raw!WQ100=4,COUNTIF(Raw!WU100:XB100,6)=0),Raw!WQ100&lt;&gt;4),
OR(AND(Raw!WR100=4,COUNTIF(Raw!WU100:XB100,7)=0),Raw!WR100&lt;&gt;4),
OR(AND(Raw!WS100=4,COUNTIF(Raw!WU100:XB100,8)=0),Raw!WS100&lt;&gt;4)
),"",1)))</f>
        <v/>
      </c>
      <c r="BH100" t="str">
        <f>IF(A100=0,"",IF(COUNTA(Raw!XC100:XK100)=0,"",
IF(AND(
OR(AND(Raw!XC100=4,COUNTIF(Raw!XH100:XK100,1)=0),Raw!XC100&lt;&gt;4),
OR(AND(Raw!XD100=4,COUNTIF(Raw!XH100:XK100,2)=0),Raw!XD100&lt;&gt;4),
OR(AND(Raw!XE100=4,COUNTIF(Raw!XH100:XK100,3)=0),Raw!XE100&lt;&gt;4),
OR(AND(Raw!XF100=4,COUNTIF(Raw!XH100:XK100,4)=0),Raw!XF100&lt;&gt;4)
),"",1)))</f>
        <v/>
      </c>
      <c r="BI100" t="str">
        <f>IF(A100=0,"",IF(COUNTA(Raw!XL100:XT100)=0,"",
IF(AND(
OR(AND(Raw!XL100=4,COUNTIF(Raw!XQ100:XT100,1)=0),Raw!XL100&lt;&gt;4),
OR(AND(Raw!XM100=4,COUNTIF(Raw!XQ100:XT100,2)=0),Raw!XM100&lt;&gt;4),
OR(AND(Raw!XN100=4,COUNTIF(Raw!XQ100:XT100,3)=0),Raw!XN100&lt;&gt;4),
OR(AND(Raw!XO100=4,COUNTIF(Raw!XQ100:XT100,4)=0),Raw!XO100&lt;&gt;4)
),"",1)))</f>
        <v/>
      </c>
      <c r="BJ100" t="str">
        <f>IF(A100=0,"",IF(COUNTA(Raw!XU100:YI100)=0,"",
IF(AND(
OR(AND(Raw!XU100=4,COUNTIF(Raw!YC100:YI100,1)=0),Raw!XU100&lt;&gt;4),
OR(AND(Raw!XV100=4,COUNTIF(Raw!YC100:YI100,2)=0),Raw!XV100&lt;&gt;4),
OR(AND(Raw!XW100=4,COUNTIF(Raw!YC100:YI100,3)=0),Raw!XW100&lt;&gt;4),
OR(AND(Raw!XX100=4,COUNTIF(Raw!YC100:YI100,4)=0),Raw!XX100&lt;&gt;4),
OR(AND(Raw!XY100=4,COUNTIF(Raw!YC100:YI100,5)=0),Raw!XY100&lt;&gt;4),
OR(AND(Raw!XZ100=4,COUNTIF(Raw!YC100:YI100,6)=0),Raw!XZ100&lt;&gt;4),
OR(AND(Raw!YA100=4,COUNTIF(Raw!YC100:YI100,7)=0),Raw!YA100&lt;&gt;4)
),"",1)))</f>
        <v/>
      </c>
      <c r="BK100" t="str">
        <f>IF(A100=0,"",IF(COUNTA(Raw!YJ100:YR100)=0,"",
IF(AND(
OR(AND(Raw!YJ100=4,COUNTIF(Raw!YO100:YR100,1)=0),Raw!YJ100&lt;&gt;4),
OR(AND(Raw!YK100=4,COUNTIF(Raw!YO100:YR100,2)=0),Raw!YK100&lt;&gt;4),
OR(AND(Raw!YL100=4,COUNTIF(Raw!YO100:YR100,3)=0),Raw!YL100&lt;&gt;4),
OR(AND(Raw!YM100=4,COUNTIF(Raw!YO100:YR100,4)=0),Raw!YM100&lt;&gt;4)
),"",1)))</f>
        <v/>
      </c>
      <c r="BL100" t="str">
        <f>IF(A100=0,"",IF(COUNTA(Raw!YS100:YU100)=0,"",IF(AND(Raw!YS100=4,ISBLANK(Raw!YU100)),"",IF(AND(Raw!YS100&lt;&gt;4,ISBLANK(Raw!YU100)=FALSE),"",1))))</f>
        <v/>
      </c>
    </row>
    <row r="101" spans="1:64">
      <c r="A101" s="20">
        <f>Raw!A101</f>
        <v>0</v>
      </c>
      <c r="B101" s="19" t="str">
        <f>IF(A101=0,"",IF(AND(Raw!AC101=1,COUNTA(Raw!AR101:IC101)&gt;0,COUNTA(Raw!ID101:YU101)=0),"",IF(AND(Raw!AC101=2,COUNTA(Raw!AR101:IC101)=0,COUNTA(Raw!ID101:MV101)&gt;0,COUNTA(Raw!MW101:YU101)=0),"",IF(AND(Raw!AC101=3,COUNTA(Raw!AP101:MV101)=0,COUNTA(Raw!MW101:YU101)&gt;0),"",1))))</f>
        <v/>
      </c>
      <c r="C101" s="19" t="str">
        <f>IF(A101=0,"",IF(AND(Raw!AK101=1,ISBLANK(Raw!AM101)=FALSE,ISBLANK(Raw!AO101)),"",IF(AND(Raw!AK101=2,ISBLANK(Raw!AM101),ISBLANK(Raw!AO101)=FALSE),"",1)))</f>
        <v/>
      </c>
      <c r="D101" s="19" t="str">
        <f>IF(A101=0,"",IF(COUNTA(Raw!AS101:AZ101)=0,"",IF(AND(Raw!AS101+Raw!AT101=100,Raw!AU101+Raw!AV101=100,Raw!AW101+Raw!AX101=100,Raw!AY101+Raw!AZ101=100),"",1)))</f>
        <v/>
      </c>
      <c r="E101" s="19" t="str">
        <f>IF(A101=0,"",IF(ISBLANK(Raw!AQ101),"",IF(Raw!AQ101=1,"",1)))</f>
        <v/>
      </c>
      <c r="F101" s="19" t="str">
        <f>IF(A101=0,"",IF(ISBLANK(Raw!AR101),"",IF(AND(Raw!AR101&gt;=0,Raw!AR101&lt;=100),"",1)))</f>
        <v/>
      </c>
      <c r="G101" s="19" t="str">
        <f>IF(A101=0,"",IF(AND(ISBLANK(Raw!BA101),ISBLANK(Raw!AS101)),"",IF(AND(Raw!AS101&gt;0,ISBLANK(Raw!BA101)=FALSE),"",1)))</f>
        <v/>
      </c>
      <c r="H101" s="19" t="str">
        <f>IF(A101=0,"",IF(COUNTA(Raw!BA101:BH101)=0,"",IF(AND(Raw!BA101=0,COUNTA(Raw!BB101:BH101)=0),"",IF(AND(Raw!BA101&gt;0,COUNTA(Raw!BB101:BH101)&gt;0),"",1))))</f>
        <v/>
      </c>
      <c r="I101" s="19" t="str">
        <f>IF(A101=0,"",IF(AND(ISBLANK(Raw!BI101),ISBLANK(Raw!BJ101)),"",IF(AND(Raw!BI101=1,ISBLANK(Raw!BJ101)=FALSE),"",IF(AND(Raw!BI101=2,ISBLANK(Raw!BJ101)),"",1))))</f>
        <v/>
      </c>
      <c r="J101" s="19" t="str">
        <f>IF(A101=0,"",IF(AND(ISBLANK(Raw!AT101),COUNTBLANK(Raw!BK101:BQ101)),"",IF(AND(Raw!AT101&gt;0,COUNTA(Raw!BK101:BQ101)&gt;0),"",IF(AND(Raw!AT101=0,COUNTA(Raw!BK101:BQ101)=0),"",1))))</f>
        <v/>
      </c>
      <c r="K101" s="19" t="str">
        <f>IF(A101=0,"",IF(AND(ISBLANK(Raw!AS101),COUNTA(Raw!BR101:BX101)=0),"",IF(AND(Raw!AS101&gt;0,COUNTA(Raw!BR101:BX101)&gt;0),"",IF(AND(Raw!AS101=0,COUNTA(Raw!BR101:BX101)=0),"",1))))</f>
        <v/>
      </c>
      <c r="L101" s="19" t="str">
        <f>IF(A101=0,"",IF(AND(COUNTA(Raw!BK101:BX101)=0,COUNTA(Raw!BY101:CH101)=0),"",IF(AND(COUNTIF(Raw!BK101:BX101,1)&gt;0,COUNTA(Raw!BY101:CH101)&gt;0),"",IF(AND(COUNTIF(Raw!BK101:BX101,1)=0,COUNTA(Raw!BY101:CH101)=0),"",1))))</f>
        <v/>
      </c>
      <c r="M101" s="19" t="str">
        <f>IF(A101=0,"",IF(AND(COUNTA(Raw!BK101:BX101)=0,COUNTA(Raw!CI101:CR101)),"",IF(AND(COUNTIF(Raw!BK101:BX101,3)&gt;0,COUNTA(Raw!CI101:CR101)&gt;0),"",IF(AND(COUNTIF(Raw!BK101:BX101,3)=0,COUNTA(Raw!CI101:CR101)=0),"",1))))</f>
        <v/>
      </c>
      <c r="N101" s="19" t="str">
        <f>IF(A101=0,"",IF(COUNTA(Raw!CS101:DF101)=0,"",IF(AND(COUNTIF(Raw!CS101:CV101,1)=1,COUNTA(Raw!CW101:DA101)&gt;0,COUNTA(Raw!DB101:DF101)=0),"",IF(AND(COUNTIF(Raw!CS101:CV101,2)=1,COUNTA(Raw!CW101:DA101)=0,COUNTA(Raw!DB101:DF101)&gt;0),"",IF(AND(COUNTA(Raw!CS101:CV101)&gt;0,COUNTA(Raw!CW101:DF101)=0),"",1)))))</f>
        <v/>
      </c>
      <c r="O101" s="19" t="str">
        <f>IF(A101=0,"",IF(COUNTA(Raw!DG101:DP101)=0,"",IF(AND(COUNTIF(Raw!BK101:BQ101,1)&gt;0,OR(COUNTIF(Raw!DG101:DP101,1)=1,COUNTIF(Raw!DG101:DP101,2)=1,COUNTIF(Raw!DG101:DP101,3)=1)),"",IF(AND(COUNTIF(Raw!BK101:BQ101,1)=0,AND(COUNTIF(Raw!DG101:DP101,1)=0,COUNTIF(Raw!DG101:DP101,2)=0,COUNTIF(Raw!DG101:DP101,3)=0)),"",1))))</f>
        <v/>
      </c>
      <c r="P101" s="19" t="str">
        <f>IF(A101=0,"",IF(COUNTA(Raw!DG101:DR101)=0,"",IF(AND(COUNTIF(Raw!DG101:DP101,4)=1,ISBLANK(Raw!DQ101)=FALSE,ISBLANK(Raw!DR101)),"",IF(AND(COUNTIF(Raw!DG101:DP101,7)=1,ISBLANK(Raw!DQ101),ISBLANK(Raw!DR101)=FALSE),"",IF(AND(COUNTA(Raw!DG101:DP101)&gt;0,COUNTIF(Raw!DG101:DP101,4)=0,COUNTIF(Raw!DG101:DP101,7)=0,COUNTA(Raw!DQ101:DR101)=0),"",1)))))</f>
        <v/>
      </c>
      <c r="Q101" s="19" t="str">
        <f>IF(A101=0,"",IF(AND(COUNTA(Raw!DS101:DU101)=0,COUNTA(Raw!BK101:BQ101)=0),"",IF(AND(COUNTIF(Raw!BK101:BQ101,1)&gt;0,COUNTA(Raw!DS101:DU101)&gt;0),"",IF(AND(COUNTIF(Raw!BK101:BQ101,1)=0,COUNTA(Raw!DS101:DU101)=0),"",1))))</f>
        <v/>
      </c>
      <c r="R101" s="19" t="str">
        <f>IF(A101=0,"",IF(AND(ISBLANK(Raw!AT101),ISBLANK(Raw!EJ101)),"",IF(AND(Raw!AT101&gt;0,ISBLANK(Raw!EJ101)=FALSE,Raw!EJ101&gt;=0,Raw!EJ101&lt;=7),"",IF(AND(Raw!AT101=0,ISBLANK(Raw!EJ101)),"",1))))</f>
        <v/>
      </c>
      <c r="S101" t="str">
        <f>IF(A101=0,"",IF(AND(ISBLANK(Raw!AS101),ISBLANK(Raw!EK101)),"",IF(AND(Raw!AS101&gt;0,ISBLANK(Raw!EK101)=FALSE),"",IF(AND(Raw!AS101=0,ISBLANK(Raw!EK101)),"",1))))</f>
        <v/>
      </c>
      <c r="T101" s="19" t="str">
        <f>IF(A101=0,"",IF(AND(ISBLANK(Raw!AT101),COUNTA(Raw!EL101:EQ101)=0),"",IF(AND(Raw!AT101&gt;0,COUNTA(Raw!EL101:EQ101)&gt;0),"",IF(AND(Raw!AT101=0,COUNTA(Raw!EL101:EQ101)=0),"",1))))</f>
        <v/>
      </c>
      <c r="U101" t="str">
        <f>IF(A101=0,"",IF(AND(ISBLANK(Raw!AT101),COUNTA(Raw!ER101:EU101)=0),"",IF(AND(Raw!AT101&gt;0,COUNTA(Raw!ER101:EU101)&gt;0),"",IF(AND(Raw!AT101=0,COUNTA(Raw!ER101:EU101)=0),"",1))))</f>
        <v/>
      </c>
      <c r="V101" t="str">
        <f>IF(A101=0,"",IF(AND(ISBLANK(Raw!AS101),COUNTA(Raw!EV101:FA101)=0),"",IF(AND(Raw!AS101&gt;0,COUNTA(Raw!EV101:FA101)&gt;0),"",IF(AND(Raw!AS101=0,COUNTA(Raw!EV101:FA101)=0),"",1))))</f>
        <v/>
      </c>
      <c r="W101" t="str">
        <f>IF(A101=0,"",IF(AND(ISBLANK(Raw!AS101),COUNTA(Raw!FB101:FE101)=0),"",IF(AND(Raw!AS101&gt;0,COUNTA(Raw!FB101:FE101)&gt;0),"",IF(AND(Raw!AS101=0,COUNTA(Raw!FB101:FE101)=0),"",1))))</f>
        <v/>
      </c>
      <c r="X101" t="str">
        <f>IF(A101=0,"",IF(AND(ISBLANK(Raw!AT101),COUNTA(Raw!FF101:FI101)=0),"",IF(AND(Raw!AT101&gt;0,COUNTA(Raw!FF101:FI101)&gt;0),"",IF(AND(Raw!AT101=0,COUNTA(Raw!FF101:FI101)=0),"",1))))</f>
        <v/>
      </c>
      <c r="Y101" t="str">
        <f>IF(A101=0,"",IF(AND(ISBLANK(Raw!AS101),COUNTA(Raw!FJ101:FM101)=0),"",IF(AND(Raw!AS101&gt;0,COUNTA(Raw!FJ101:FM101)&gt;0),"",IF(AND(Raw!AS101=0,COUNTA(Raw!FJ101:FM101)=0),"",1))))</f>
        <v/>
      </c>
      <c r="Z101" t="str">
        <f>IF(A101=0,"",IF(AND(COUNTA(Raw!FN101:FT101)=0,ISBLANK(Raw!FU101)),"",IF(AND(COUNTIF(Raw!FN101:FT101,1)&gt;0,ISBLANK(Raw!FU101)=FALSE),"",IF(AND(COUNTIF(Raw!FN101:FT101,1)=0,ISBLANK(Raw!FU101)),"",1))))</f>
        <v/>
      </c>
      <c r="AA101" s="19" t="str">
        <f>IF(A101=0,"",IF(AND(ISBLANK(Raw!BI101),COUNTA(Raw!FV101:GH101)=0),"",IF(AND(Raw!BI101&lt;&gt;1,COUNTIF(Raw!FV101:GH101,6)=0),"",IF(Raw!BI101=1,"",1))))</f>
        <v/>
      </c>
      <c r="AB101" t="str">
        <f>IF(A101=0,"",IF(AND(ISBLANK(Raw!GI101),COUNTA(Raw!GJ101:GQ101)=0),"",IF(AND(Raw!GI101=1,COUNTA(Raw!GJ101:GQ101)&gt;0),"",IF(AND(Raw!GI101=2,COUNTA(Raw!GJ101:GQ101)=0),"",1))))</f>
        <v/>
      </c>
      <c r="AC101" s="19" t="str">
        <f>IF(A101=0,"",IF(AND(COUNTA(Raw!GY101:HF101)=0,ISBLANK(Raw!HG101)),"",IF(AND(OR(COUNTIF(Raw!GY101:HE101,1)&gt;0,COUNTIF(Raw!GY101:HE101,2)&gt;0),ISBLANK(Raw!HG101)=FALSE),"",IF(AND(COUNTA(Raw!GY101:HF101)&gt;0,ISBLANK(Raw!HG101),COUNTIF(Raw!GY101:HE101,1)=0,COUNTIF(Raw!GY101:HE101,2)=0),"",1))))</f>
        <v/>
      </c>
      <c r="AD101" s="19" t="str">
        <f>IF(A101=0,"",IF(COUNTA(Raw!HU101:IB101)=0,"",IF(AND(Raw!AK101&lt;&gt;2,COUNTIF(Raw!HU101:IA101,2)=0,COUNTIF(Raw!HU101:IA101,3)=0),"",IF(Raw!AK101=2,"",1))))</f>
        <v/>
      </c>
      <c r="AE101" s="19" t="str">
        <f>IF(A101=0,"",IF(AND(Raw!AK101=2,ISBLANK(Raw!IC101)=FALSE),"",IF(AND(Raw!AK101&lt;&gt;2,ISBLANK(Raw!IC101)),"",1)))</f>
        <v/>
      </c>
      <c r="AF101" s="19" t="str">
        <f>IF(A101=0,"",IF(COUNTA(Raw!ID101:IF101)=0,"",IF(AND(MATCH(2023-Raw!ID101,Code!$A$3:$A$12,1)=Raw!IF101,2023-Raw!ID101=Raw!IE101),"",1)))</f>
        <v/>
      </c>
      <c r="AG101" s="19" t="str">
        <f>IF(A101=0,"",IF(COUNTA(Raw!IG101:II101)=0,"",IF(AND(Raw!IG101=4,ISBLANK(Raw!II101)=FALSE),"",IF(AND(Raw!IG101&lt;&gt;4,ISBLANK(Raw!II101)),"",1))))</f>
        <v/>
      </c>
      <c r="AH101" s="19" t="str">
        <f>IF(A101=0,"",IF(COUNTA(Raw!IJ101:IM101)=0,"",IF(AND(Raw!IJ101=1,ISBLANK(Raw!IK101)=FALSE),"",IF(AND(Raw!IJ101=2,COUNTA(Raw!IK101:IM101)&gt;0),"",1))))</f>
        <v/>
      </c>
      <c r="AI101" s="19" t="str">
        <f>IF(A101=0,"",IF(COUNTA(Raw!IK101:IM101)=0,"",IF(AND(Raw!IK101=1,ISBLANK(Raw!IL101)=FALSE),"",IF(AND(Raw!IK101=2,COUNTA(Raw!IL101:IM101)=0),"",1))))</f>
        <v/>
      </c>
      <c r="AJ101" s="19" t="str">
        <f>IF(A101=0,"",IF(COUNTA(Raw!JD101:JJ101)=0,"",IF(AND(Raw!JD101&gt;600,COUNTA(Raw!JE101:JI101)&gt;0),"",IF(AND(Raw!JD101&lt;=600,COUNTA(Raw!JE101:JJ101)=0),"",1))))</f>
        <v/>
      </c>
      <c r="AK101" s="19" t="str">
        <f>IF(A101=0,"",IF(COUNTA(Raw!JK101:KA101)=0,"",IF(AND(Raw!JK101=1,COUNTA(Raw!JM101:JV101)&gt;0),"",IF(AND(Raw!JK101=3,COUNTA(Raw!JM101:JV101)&gt;0,COUNTA(Raw!JW101:KA101)=0),"",IF(AND(ISBLANK(Raw!JK101)=FALSE,Raw!JK101&lt;&gt;1,Raw!JK101&lt;&gt;3,COUNTA(Raw!JM101:KA101)=0),"",1)))))</f>
        <v/>
      </c>
      <c r="AL101" s="19" t="str">
        <f>IF(A101=0,"",IF(COUNTA(Raw!JW101:KA101)=0,"",IF(AND(COUNTIF(Raw!JW101:JZ101,4)=0,COUNTA(Raw!JW101:JZ101)&gt;0,ISBLANK(Raw!KA101)=FALSE),"",IF(AND(COUNTIF(Raw!JW101:KA101,4)&gt;0,ISBLANK(Raw!KA101)),"",1))))</f>
        <v/>
      </c>
      <c r="AM101" s="19" t="str">
        <f>IF(A101=0,"",IF(COUNTA(Raw!KT101:KU101)=0,"",IF(AND(Raw!KT101=1,ISBLANK(Raw!KU101)=FALSE),"",IF(AND(Raw!KT101=2,ISBLANK(Raw!KU101)),"",1))))</f>
        <v/>
      </c>
      <c r="AN101" s="19" t="str">
        <f>IF(A101=0,"",IF(COUNTA(Raw!KX101:LF101)=0,"",IF(AND(COUNTIF(Raw!KX101:LB101,5)=1,COUNTA(Raw!KX101:LB101)=1,COUNTA(Raw!LC101:LF101)=0),"",IF(AND(COUNTIF(Raw!KX101:LB101,5)=0,COUNTA(Raw!KX101:LB101)&gt;0,COUNTA(Raw!LC101:LF101)&gt;0),"",1))))</f>
        <v/>
      </c>
      <c r="AO101" s="19" t="str">
        <f>IF(A101=0,"",IF(COUNTA(Raw!LM101:LU101)=0,"",IF(AND(Raw!LM101=1,ISBLANK(Raw!LN101)=FALSE,COUNTA(Raw!LO101:LU101)&gt;0),"",IF(AND(Raw!LM101=2,COUNTA(Raw!LN101:LU101)=0),"",1))))</f>
        <v/>
      </c>
      <c r="AP101" s="19" t="str">
        <f>IF(A101=0,"",IF(COUNTA(Raw!MY101:OG101)=0,"",IF(AND(Raw!MY101=2,COUNTA(Raw!MZ101:OG101)=0),"",IF(AND(Raw!MY101=1,COUNTA(Raw!MZ101:OG101)&gt;0),"",1))))</f>
        <v/>
      </c>
      <c r="AQ101" s="19" t="str">
        <f>IF(A101=0,"",IF(COUNTA(Raw!NC101:NW101)=0,"",IF(AND(COUNTIF(Raw!NC101:NG101,3)&gt;0,COUNTA(Raw!NH101:NQ101)&gt;0),"",IF(AND(COUNTA(Raw!NC101:NG101)&gt;0,COUNTIF(Raw!NC101:NG101,3)=0,COUNTA(Raw!NH101:NW101)=0),"",1))))</f>
        <v/>
      </c>
      <c r="AR101" s="19" t="str">
        <f>IF(A101=0,"",IF(COUNTA(Raw!NH101:NW101)=0,"",IF(AND(COUNTIF(Raw!NH101:NQ101,10)&gt;0,COUNTA(Raw!NR101:NW101)&gt;0),"",IF(AND(COUNTA(Raw!NH101:NQ101)&gt;0,COUNTIF(Raw!NH101:NQ101,10)=0,COUNTA(Raw!NR101:NY101)=0),"",1))))</f>
        <v/>
      </c>
      <c r="AS101" s="19" t="str">
        <f>IF(A101=0,"",IF(COUNTA(Raw!NY101:OG101)=0,"",IF(AND(Raw!NY101=1,COUNTA(Raw!NZ101:OG101)&gt;0),"",IF(AND(Raw!NY101=2,COUNTA(Raw!NZ101:OG101)=0),"",1))))</f>
        <v/>
      </c>
      <c r="AT101" s="19" t="str">
        <f>IF(A101=0,"",IF(COUNTA(Raw!OH101:OY101)=0,"",IF(AND(Raw!OH101=1,COUNTA(Raw!OI101:OY101)&gt;0),"",IF(AND(Raw!OH101=2,COUNTA(Raw!OI101:OY101)=0),"",1))))</f>
        <v/>
      </c>
      <c r="AU101" s="19" t="str">
        <f>IF(A101=0,"",IF(COUNTA(Raw!PR101:QB101)=0,"",
IF(AND(OR(AND(COUNTIF(Raw!PR101:QB101,1)=1,COUNTA(Raw!QI101:QY101)&gt;0),AND(COUNTIF(Raw!PR101:QB101,1)=0,COUNTA(Raw!QI101:QY101)=0)),OR(AND(COUNTIF(Raw!PR101:QB101,2)=1,COUNTA(Raw!QZ101:RP101)&gt;0),AND(COUNTIF(Raw!PR101:QB101,2)=0,COUNTA(Raw!QZ101:RP101)=0)),OR(AND(COUNTIF(Raw!PR101:QB101,3)=1,COUNTA(Raw!RQ101:SG101)&gt;0),AND(COUNTIF(Raw!PR101:QB101,3)=0,COUNTA(Raw!RQ101:SG101)=0)),OR(AND(COUNTIF(Raw!PR101:QB101,4)=1,COUNTA(Raw!SH101:ST101)&gt;0),AND(COUNTIF(Raw!PR101:QB101,4)=0,COUNTA(Raw!SH101:ST101)=0)),OR(AND(COUNTIF(Raw!PR101:QB101,5)=1,COUNTA(Raw!SU101:TG101)&gt;0),AND(COUNTIF(Raw!PR101:QB101,5)=0,COUNTA(Raw!SU101:TG101)=0)),OR(AND(COUNTIF(Raw!PR101:QB101,6)=1,COUNTA(Raw!TH101:TT101)&gt;0),AND(COUNTIF(Raw!PR101:QB101,6)=0,COUNTA(Raw!TH101:TT101)=0)),OR(AND(COUNTIF(Raw!PR101:QB101,7)=1,COUNTA(Raw!TU101:UI101)&gt;0),AND(COUNTIF(Raw!PR101:QB101,7)=0,COUNTA(Raw!TU101:UI101)=0)),OR(AND(COUNTIF(Raw!PR101:QB101,8)=1,COUNTA(Raw!UJ101:UV101)&gt;0),AND(COUNTIF(Raw!PR101:QB101,8)=0,COUNTA(Raw!UJ101:UV101)=0)),OR(AND(COUNTIF(Raw!PR101:QB101,9)=1,COUNTA(Raw!UW101:VG101)&gt;0),AND(COUNTIF(Raw!PR101:QB101,9)=0,COUNTA(Raw!UW101:VG101)=0)),OR(AND(COUNTIF(Raw!PR101:QB101,10)=1,COUNTA(Raw!VH101:VP101)&gt;0),AND(COUNTIF(Raw!PR101:QB101,10)=0,COUNTA(Raw!VH101:VP101)=0)),OR(AND(COUNTIF(Raw!PR101:QB101,11)=1,COUNTA(Raw!VQ101:WK101)&gt;0),AND(COUNTIF(Raw!PR101:QB101,11)=0,COUNTA(Raw!VQ101:WK101)=0))),"",1)))</f>
        <v/>
      </c>
      <c r="AV101" s="19" t="str">
        <f>IF(A101=0,"",IF(COUNTA(Raw!QI101:QY101)=0,"",IF(AND(OR(AND(Raw!QI101=4,COUNTIF(Raw!QR101:QY101,1)=0),Raw!QI101&lt;&gt;4),OR(AND(Raw!QJ101=4,COUNTIF(Raw!QR101:QY101,2)=0),Raw!QJ101&lt;&gt;4),OR(AND(Raw!QK101=4,COUNTIF(Raw!QR101:QY101,3)=0),Raw!QK101&lt;&gt;4),OR(AND(Raw!QL101=4,COUNTIF(Raw!QR101:QY101,4)=0),Raw!QL101&lt;&gt;4),OR(AND(Raw!QM101=4,COUNTIF(Raw!QR101:QY101,5)=0),Raw!QM101&lt;&gt;4),OR(AND(Raw!QN101=4,COUNTIF(Raw!QR101:QY101,6)=0),Raw!QN101&lt;&gt;4),OR(AND(Raw!QO101=4,COUNTIF(Raw!QR101:QY101,7)=0),Raw!QO101&lt;&gt;4),OR(AND(Raw!QP101=4,COUNTIF(Raw!QR101:QY101,8)=0),Raw!QP101&lt;&gt;4)),"",1)))</f>
        <v/>
      </c>
      <c r="AW101" t="str">
        <f>IF(A101=0,"",IF(COUNTA(Raw!QZ101:RP101)=0,"",IF(AND(OR(AND(Raw!QZ101=4,COUNTIF(Raw!RI101:RP101,1)=0),Raw!QZ101&lt;&gt;4),OR(AND(Raw!RA101=4,COUNTIF(Raw!RI101:RP101,2)=0),Raw!RA101&lt;&gt;4),OR(AND(Raw!RB101=4,COUNTIF(Raw!RI101:RP101,3)=0),Raw!RB101&lt;&gt;4),OR(AND(Raw!RC101=4,COUNTIF(Raw!RI101:RP101,4)=0),Raw!RC101&lt;&gt;4),OR(AND(Raw!RD101=4,COUNTIF(Raw!RI101:RP101,5)=0),Raw!RD101&lt;&gt;4),OR(AND(Raw!RE101=4,COUNTIF(Raw!RI101:RP101,6)=0),Raw!RE101&lt;&gt;4),OR(AND(Raw!RF101=4,COUNTIF(Raw!RI101:RP101,7)=0),Raw!RF101&lt;&gt;4),OR(AND(Raw!RG101=4,COUNTIF(Raw!RI101:RP101,8)=0),Raw!RG101&lt;&gt;4)),"",1)))</f>
        <v/>
      </c>
      <c r="AX101" t="str">
        <f>IF(A101=0,"",IF(COUNTA(Raw!RQ101:SG101)=0,"",IF(AND(OR(AND(Raw!RQ101=4,COUNTIF(Raw!RZ101:SG101,1)=0),Raw!RQ101&lt;&gt;4),OR(AND(Raw!RR101=4,COUNTIF(Raw!RZ101:SG101,2)=0),Raw!RR101&lt;&gt;4),OR(AND(Raw!RS101=4,COUNTIF(Raw!RZ101:SG101,3)=0),Raw!RS101&lt;&gt;4),OR(AND(Raw!RT101=4,COUNTIF(Raw!RZ101:SG101,4)=0),Raw!RT101&lt;&gt;4),OR(AND(Raw!RU101=4,COUNTIF(Raw!RZ101:SG101,5)=0),Raw!RU101&lt;&gt;4),OR(AND(Raw!RV101=4,COUNTIF(Raw!RZ101:SG101,6)=0),Raw!RV101&lt;&gt;4),OR(AND(Raw!RW101=4,COUNTIF(Raw!RZ101:SG101,7)=0),Raw!RW101&lt;&gt;4),OR(AND(Raw!RX101=4,COUNTIF(Raw!RZ101:SG101,8)=0),Raw!RX101&lt;&gt;4)),"",1)))</f>
        <v/>
      </c>
      <c r="AY101" t="str">
        <f>IF(A101=0,"",IF(COUNTA(Raw!SH101:ST101)=0,"",IF(AND(OR(AND(Raw!SH101=4,COUNTIF(Raw!SO101:ST101,1)=0),Raw!SH101&lt;&gt;4),OR(AND(Raw!SI101=4,COUNTIF(Raw!SO101:ST101,2)=0),Raw!SI101&lt;&gt;4),OR(AND(Raw!SJ101=4,COUNTIF(Raw!SO101:ST101,3)=0),Raw!SJ101&lt;&gt;4),OR(AND(Raw!SK101=4,COUNTIF(Raw!SO101:ST101,4)=0),Raw!SK101&lt;&gt;4),OR(AND(Raw!SL101=4,COUNTIF(Raw!SO101:ST101,5)=0),Raw!SL101&lt;&gt;4),OR(AND(Raw!SM101=4,COUNTIF(Raw!SO101:ST101,6)=0),Raw!SM101&lt;&gt;4)),"",1)))</f>
        <v/>
      </c>
      <c r="AZ101" t="str">
        <f>IF(A101=0,"",IF(COUNTA(Raw!SU101:TG101)=0,"",IF(AND(OR(AND(Raw!SU101=4,COUNTIF(Raw!TB101:TG101,1)=0),Raw!SU101&lt;&gt;4),OR(AND(Raw!SV101=4,COUNTIF(Raw!TB101:TG101,2)=0),Raw!SV101&lt;&gt;4),OR(AND(Raw!SW101=4,COUNTIF(Raw!TB101:TG101,3)=0),Raw!SW101&lt;&gt;4),OR(AND(Raw!SX101=4,COUNTIF(Raw!TB101:TG101,4)=0),Raw!SX101&lt;&gt;4),OR(AND(Raw!SY101=4,COUNTIF(Raw!TB101:TG101,5)=0),Raw!SY101&lt;&gt;4),OR(AND(Raw!SZ101=4,COUNTIF(Raw!TB101:TG101,6)=0),Raw!SZ101&lt;&gt;4)),"",1)))</f>
        <v/>
      </c>
      <c r="BA101" t="str">
        <f>IF(A101=0,"",IF(COUNTA(Raw!TH101:TT101)=0,"",IF(AND(OR(AND(Raw!TH101=4,COUNTIF(Raw!TO101:TT101,1)=0),Raw!TH101&lt;&gt;4),OR(AND(Raw!TI101=4,COUNTIF(Raw!TO101:TT101,2)=0),Raw!TI101&lt;&gt;4),OR(AND(Raw!TJ101=4,COUNTIF(Raw!TO101:TT101,3)=0),Raw!TJ101&lt;&gt;4),OR(AND(Raw!TK101=4,COUNTIF(Raw!TO101:TT101,4)=0),Raw!TK101&lt;&gt;4),OR(AND(Raw!TL101=4,COUNTIF(Raw!TO101:TT101,5)=0),Raw!TL101&lt;&gt;4),OR(AND(Raw!TM101=4,COUNTIF(Raw!TO101:TT101,6)=0),Raw!TM101&lt;&gt;4)),"",1)))</f>
        <v/>
      </c>
      <c r="BB101" t="str">
        <f>IF(A101=0,"",IF(COUNTA(Raw!TU101:UI101)=0,"",IF(AND(OR(AND(Raw!TU101=4,COUNTIF(Raw!UC101:UI101,1)=0),Raw!TU101&lt;&gt;4),OR(AND(Raw!TV101=4,COUNTIF(Raw!UC101:UI101,2)=0),Raw!TV101&lt;&gt;4),OR(AND(Raw!TW101=4,COUNTIF(Raw!UC101:UI101,3)=0),Raw!TW101&lt;&gt;4),OR(AND(Raw!TX101=4,COUNTIF(Raw!UC101:UI101,4)=0),Raw!TX101&lt;&gt;4),OR(AND(Raw!TY101=4,COUNTIF(Raw!UC101:UI101,5)=0),Raw!TY101&lt;&gt;4),OR(AND(Raw!TZ101=4,COUNTIF(Raw!UC101:UI101,6)=0),Raw!TZ101&lt;&gt;4),OR(AND(Raw!UA101=4,COUNTIF(Raw!UC101:UI101,7)=0),Raw!UA101&lt;&gt;4)),"",1)))</f>
        <v/>
      </c>
      <c r="BC101" t="str">
        <f>IF(A101=0,"",IF(COUNTA(Raw!UJ101:UV101)=0,"",IF(AND(OR(AND(Raw!UJ101=4,COUNTIF(Raw!UQ101:UV101,1)=0),Raw!UJ101&lt;&gt;4),OR(AND(Raw!UK101=4,COUNTIF(Raw!UQ101:UV101,2)=0),Raw!UK101&lt;&gt;4),OR(AND(Raw!UL101=4,COUNTIF(Raw!UQ101:UV101,3)=0),Raw!UL101&lt;&gt;4),OR(AND(Raw!UM101=4,COUNTIF(Raw!UQ101:UV101,4)=0),Raw!UM101&lt;&gt;4),OR(AND(Raw!UN101=4,COUNTIF(Raw!UQ101:UV101,5)=0),Raw!UN101&lt;&gt;4),OR(AND(Raw!UO101=4,COUNTIF(Raw!UQ101:UV101,6)=0),Raw!UO101&lt;&gt;4)),"",1)))</f>
        <v/>
      </c>
      <c r="BD101" t="str">
        <f>IF(A101=0,"",IF(COUNTA(Raw!UW101:VG101)=0,"",IF(AND(OR(AND(Raw!UW101=4,COUNTIF(Raw!VC101:VG101,1)=0),Raw!UW101&lt;&gt;4),OR(AND(Raw!UX101=4,COUNTIF(Raw!VC101:VG101,2)=0),Raw!UX101&lt;&gt;4),OR(AND(Raw!UY101=4,COUNTIF(Raw!VC101:VG101,3)=0),Raw!UY101&lt;&gt;4),OR(AND(Raw!UZ101=4,COUNTIF(Raw!VC101:VG101,4)=0),Raw!UZ101&lt;&gt;4),OR(AND(Raw!VA101=4,COUNTIF(Raw!VC101:VG101,5)=0),Raw!VA101&lt;&gt;4)),"",1)))</f>
        <v/>
      </c>
      <c r="BE101" t="str">
        <f>IF(A101=0,"",IF(COUNTA(Raw!VH101:VP101)=0,"",
IF(AND(
OR(AND(Raw!VH101=4,COUNTIF(Raw!VM101:VP101,1)=0),Raw!VH101&lt;&gt;4),
OR(AND(Raw!VI101=4,COUNTIF(Raw!VM101:VP101,2)=0),Raw!VI101&lt;&gt;4),
OR(AND(Raw!VJ101=4,COUNTIF(Raw!VM101:VP101,3)=0),Raw!VJ101&lt;&gt;4),
OR(AND(Raw!VK101=4,COUNTIF(Raw!VM101:VP101,4)=0),Raw!VK101&lt;&gt;4)
),"",1)))</f>
        <v/>
      </c>
      <c r="BF101" t="str">
        <f>IF(A101=0,"",IF(COUNTA(Raw!VQ101:WK101)=0,"",
IF(AND(
OR(AND(Raw!VQ101=4,COUNTIF(Raw!WB101:WK101,1)=0),Raw!VQ101&lt;&gt;4),
OR(AND(Raw!VR101=4,COUNTIF(Raw!WB101:WK101,2)=0),Raw!VR101&lt;&gt;4),
OR(AND(Raw!VS101=4,COUNTIF(Raw!WB101:WK101,3)=0),Raw!VS101&lt;&gt;4),
OR(AND(Raw!VT101=4,COUNTIF(Raw!WB101:WK101,4)=0),Raw!VT101&lt;&gt;4),
OR(AND(Raw!VU101=4,COUNTIF(Raw!WB101:WK101,5)=0),Raw!VU101&lt;&gt;4),
OR(AND(Raw!VV101=4,COUNTIF(Raw!WB101:WK101,6)=0),Raw!VV101&lt;&gt;4),
OR(AND(Raw!VW101=4,COUNTIF(Raw!WB101:WK101,7)=0),Raw!VW101&lt;&gt;4),
OR(AND(Raw!VX101=4,COUNTIF(Raw!WB101:WK101,8)=0),Raw!VX101&lt;&gt;4),
OR(AND(Raw!VY101=4,COUNTIF(Raw!WB101:WK101,9)=0),Raw!VX101&lt;&gt;4),
OR(AND(Raw!VZ101=4,COUNTIF(Raw!WB101:WK101,10)=0),Raw!VZ101&lt;&gt;4)
),"",1)))</f>
        <v/>
      </c>
      <c r="BG101" t="str">
        <f>IF(A101=0,"",IF(COUNTA(Raw!WL101:XB101)=0,"",
IF(AND(
OR(AND(Raw!WL101=4,COUNTIF(Raw!WU101:XB101,1)=0),Raw!WL101&lt;&gt;4),
OR(AND(Raw!WM101=4,COUNTIF(Raw!WU101:XB101,2)=0),Raw!WM101&lt;&gt;4),
OR(AND(Raw!WN101=4,COUNTIF(Raw!WU101:XB101,3)=0),Raw!WN101&lt;&gt;4),
OR(AND(Raw!WO101=4,COUNTIF(Raw!WU101:XB101,4)=0),Raw!WO101&lt;&gt;4),
OR(AND(Raw!WP101=4,COUNTIF(Raw!WU101:XB101,5)=0),Raw!WP101&lt;&gt;4),
OR(AND(Raw!WQ101=4,COUNTIF(Raw!WU101:XB101,6)=0),Raw!WQ101&lt;&gt;4),
OR(AND(Raw!WR101=4,COUNTIF(Raw!WU101:XB101,7)=0),Raw!WR101&lt;&gt;4),
OR(AND(Raw!WS101=4,COUNTIF(Raw!WU101:XB101,8)=0),Raw!WS101&lt;&gt;4)
),"",1)))</f>
        <v/>
      </c>
      <c r="BH101" t="str">
        <f>IF(A101=0,"",IF(COUNTA(Raw!XC101:XK101)=0,"",
IF(AND(
OR(AND(Raw!XC101=4,COUNTIF(Raw!XH101:XK101,1)=0),Raw!XC101&lt;&gt;4),
OR(AND(Raw!XD101=4,COUNTIF(Raw!XH101:XK101,2)=0),Raw!XD101&lt;&gt;4),
OR(AND(Raw!XE101=4,COUNTIF(Raw!XH101:XK101,3)=0),Raw!XE101&lt;&gt;4),
OR(AND(Raw!XF101=4,COUNTIF(Raw!XH101:XK101,4)=0),Raw!XF101&lt;&gt;4)
),"",1)))</f>
        <v/>
      </c>
      <c r="BI101" t="str">
        <f>IF(A101=0,"",IF(COUNTA(Raw!XL101:XT101)=0,"",
IF(AND(
OR(AND(Raw!XL101=4,COUNTIF(Raw!XQ101:XT101,1)=0),Raw!XL101&lt;&gt;4),
OR(AND(Raw!XM101=4,COUNTIF(Raw!XQ101:XT101,2)=0),Raw!XM101&lt;&gt;4),
OR(AND(Raw!XN101=4,COUNTIF(Raw!XQ101:XT101,3)=0),Raw!XN101&lt;&gt;4),
OR(AND(Raw!XO101=4,COUNTIF(Raw!XQ101:XT101,4)=0),Raw!XO101&lt;&gt;4)
),"",1)))</f>
        <v/>
      </c>
      <c r="BJ101" t="str">
        <f>IF(A101=0,"",IF(COUNTA(Raw!XU101:YI101)=0,"",
IF(AND(
OR(AND(Raw!XU101=4,COUNTIF(Raw!YC101:YI101,1)=0),Raw!XU101&lt;&gt;4),
OR(AND(Raw!XV101=4,COUNTIF(Raw!YC101:YI101,2)=0),Raw!XV101&lt;&gt;4),
OR(AND(Raw!XW101=4,COUNTIF(Raw!YC101:YI101,3)=0),Raw!XW101&lt;&gt;4),
OR(AND(Raw!XX101=4,COUNTIF(Raw!YC101:YI101,4)=0),Raw!XX101&lt;&gt;4),
OR(AND(Raw!XY101=4,COUNTIF(Raw!YC101:YI101,5)=0),Raw!XY101&lt;&gt;4),
OR(AND(Raw!XZ101=4,COUNTIF(Raw!YC101:YI101,6)=0),Raw!XZ101&lt;&gt;4),
OR(AND(Raw!YA101=4,COUNTIF(Raw!YC101:YI101,7)=0),Raw!YA101&lt;&gt;4)
),"",1)))</f>
        <v/>
      </c>
      <c r="BK101" t="str">
        <f>IF(A101=0,"",IF(COUNTA(Raw!YJ101:YR101)=0,"",
IF(AND(
OR(AND(Raw!YJ101=4,COUNTIF(Raw!YO101:YR101,1)=0),Raw!YJ101&lt;&gt;4),
OR(AND(Raw!YK101=4,COUNTIF(Raw!YO101:YR101,2)=0),Raw!YK101&lt;&gt;4),
OR(AND(Raw!YL101=4,COUNTIF(Raw!YO101:YR101,3)=0),Raw!YL101&lt;&gt;4),
OR(AND(Raw!YM101=4,COUNTIF(Raw!YO101:YR101,4)=0),Raw!YM101&lt;&gt;4)
),"",1)))</f>
        <v/>
      </c>
      <c r="BL101" t="str">
        <f>IF(A101=0,"",IF(COUNTA(Raw!YS101:YU101)=0,"",IF(AND(Raw!YS101=4,ISBLANK(Raw!YU101)),"",IF(AND(Raw!YS101&lt;&gt;4,ISBLANK(Raw!YU101)=FALSE),"",1))))</f>
        <v/>
      </c>
    </row>
    <row r="102" spans="1:64">
      <c r="A102" s="20">
        <f>Raw!A102</f>
        <v>0</v>
      </c>
      <c r="B102" s="19" t="str">
        <f>IF(A102=0,"",IF(AND(Raw!AC102=1,COUNTA(Raw!AR102:IC102)&gt;0,COUNTA(Raw!ID102:YU102)=0),"",IF(AND(Raw!AC102=2,COUNTA(Raw!AR102:IC102)=0,COUNTA(Raw!ID102:MV102)&gt;0,COUNTA(Raw!MW102:YU102)=0),"",IF(AND(Raw!AC102=3,COUNTA(Raw!AP102:MV102)=0,COUNTA(Raw!MW102:YU102)&gt;0),"",1))))</f>
        <v/>
      </c>
      <c r="C102" s="19" t="str">
        <f>IF(A102=0,"",IF(AND(Raw!AK102=1,ISBLANK(Raw!AM102)=FALSE,ISBLANK(Raw!AO102)),"",IF(AND(Raw!AK102=2,ISBLANK(Raw!AM102),ISBLANK(Raw!AO102)=FALSE),"",1)))</f>
        <v/>
      </c>
      <c r="D102" s="19" t="str">
        <f>IF(A102=0,"",IF(COUNTA(Raw!AS102:AZ102)=0,"",IF(AND(Raw!AS102+Raw!AT102=100,Raw!AU102+Raw!AV102=100,Raw!AW102+Raw!AX102=100,Raw!AY102+Raw!AZ102=100),"",1)))</f>
        <v/>
      </c>
      <c r="E102" s="19" t="str">
        <f>IF(A102=0,"",IF(ISBLANK(Raw!AQ102),"",IF(Raw!AQ102=1,"",1)))</f>
        <v/>
      </c>
      <c r="F102" s="19" t="str">
        <f>IF(A102=0,"",IF(ISBLANK(Raw!AR102),"",IF(AND(Raw!AR102&gt;=0,Raw!AR102&lt;=100),"",1)))</f>
        <v/>
      </c>
      <c r="G102" s="19" t="str">
        <f>IF(A102=0,"",IF(AND(ISBLANK(Raw!BA102),ISBLANK(Raw!AS102)),"",IF(AND(Raw!AS102&gt;0,ISBLANK(Raw!BA102)=FALSE),"",1)))</f>
        <v/>
      </c>
      <c r="H102" s="19" t="str">
        <f>IF(A102=0,"",IF(COUNTA(Raw!BA102:BH102)=0,"",IF(AND(Raw!BA102=0,COUNTA(Raw!BB102:BH102)=0),"",IF(AND(Raw!BA102&gt;0,COUNTA(Raw!BB102:BH102)&gt;0),"",1))))</f>
        <v/>
      </c>
      <c r="I102" s="19" t="str">
        <f>IF(A102=0,"",IF(AND(ISBLANK(Raw!BI102),ISBLANK(Raw!BJ102)),"",IF(AND(Raw!BI102=1,ISBLANK(Raw!BJ102)=FALSE),"",IF(AND(Raw!BI102=2,ISBLANK(Raw!BJ102)),"",1))))</f>
        <v/>
      </c>
      <c r="J102" s="19" t="str">
        <f>IF(A102=0,"",IF(AND(ISBLANK(Raw!AT102),COUNTBLANK(Raw!BK102:BQ102)),"",IF(AND(Raw!AT102&gt;0,COUNTA(Raw!BK102:BQ102)&gt;0),"",IF(AND(Raw!AT102=0,COUNTA(Raw!BK102:BQ102)=0),"",1))))</f>
        <v/>
      </c>
      <c r="K102" s="19" t="str">
        <f>IF(A102=0,"",IF(AND(ISBLANK(Raw!AS102),COUNTA(Raw!BR102:BX102)=0),"",IF(AND(Raw!AS102&gt;0,COUNTA(Raw!BR102:BX102)&gt;0),"",IF(AND(Raw!AS102=0,COUNTA(Raw!BR102:BX102)=0),"",1))))</f>
        <v/>
      </c>
      <c r="L102" s="19" t="str">
        <f>IF(A102=0,"",IF(AND(COUNTA(Raw!BK102:BX102)=0,COUNTA(Raw!BY102:CH102)=0),"",IF(AND(COUNTIF(Raw!BK102:BX102,1)&gt;0,COUNTA(Raw!BY102:CH102)&gt;0),"",IF(AND(COUNTIF(Raw!BK102:BX102,1)=0,COUNTA(Raw!BY102:CH102)=0),"",1))))</f>
        <v/>
      </c>
      <c r="M102" s="19" t="str">
        <f>IF(A102=0,"",IF(AND(COUNTA(Raw!BK102:BX102)=0,COUNTA(Raw!CI102:CR102)),"",IF(AND(COUNTIF(Raw!BK102:BX102,3)&gt;0,COUNTA(Raw!CI102:CR102)&gt;0),"",IF(AND(COUNTIF(Raw!BK102:BX102,3)=0,COUNTA(Raw!CI102:CR102)=0),"",1))))</f>
        <v/>
      </c>
      <c r="N102" s="19" t="str">
        <f>IF(A102=0,"",IF(COUNTA(Raw!CS102:DF102)=0,"",IF(AND(COUNTIF(Raw!CS102:CV102,1)=1,COUNTA(Raw!CW102:DA102)&gt;0,COUNTA(Raw!DB102:DF102)=0),"",IF(AND(COUNTIF(Raw!CS102:CV102,2)=1,COUNTA(Raw!CW102:DA102)=0,COUNTA(Raw!DB102:DF102)&gt;0),"",IF(AND(COUNTA(Raw!CS102:CV102)&gt;0,COUNTA(Raw!CW102:DF102)=0),"",1)))))</f>
        <v/>
      </c>
      <c r="O102" s="19" t="str">
        <f>IF(A102=0,"",IF(COUNTA(Raw!DG102:DP102)=0,"",IF(AND(COUNTIF(Raw!BK102:BQ102,1)&gt;0,OR(COUNTIF(Raw!DG102:DP102,1)=1,COUNTIF(Raw!DG102:DP102,2)=1,COUNTIF(Raw!DG102:DP102,3)=1)),"",IF(AND(COUNTIF(Raw!BK102:BQ102,1)=0,AND(COUNTIF(Raw!DG102:DP102,1)=0,COUNTIF(Raw!DG102:DP102,2)=0,COUNTIF(Raw!DG102:DP102,3)=0)),"",1))))</f>
        <v/>
      </c>
      <c r="P102" s="19" t="str">
        <f>IF(A102=0,"",IF(COUNTA(Raw!DG102:DR102)=0,"",IF(AND(COUNTIF(Raw!DG102:DP102,4)=1,ISBLANK(Raw!DQ102)=FALSE,ISBLANK(Raw!DR102)),"",IF(AND(COUNTIF(Raw!DG102:DP102,7)=1,ISBLANK(Raw!DQ102),ISBLANK(Raw!DR102)=FALSE),"",IF(AND(COUNTA(Raw!DG102:DP102)&gt;0,COUNTIF(Raw!DG102:DP102,4)=0,COUNTIF(Raw!DG102:DP102,7)=0,COUNTA(Raw!DQ102:DR102)=0),"",1)))))</f>
        <v/>
      </c>
      <c r="Q102" s="19" t="str">
        <f>IF(A102=0,"",IF(AND(COUNTA(Raw!DS102:DU102)=0,COUNTA(Raw!BK102:BQ102)=0),"",IF(AND(COUNTIF(Raw!BK102:BQ102,1)&gt;0,COUNTA(Raw!DS102:DU102)&gt;0),"",IF(AND(COUNTIF(Raw!BK102:BQ102,1)=0,COUNTA(Raw!DS102:DU102)=0),"",1))))</f>
        <v/>
      </c>
      <c r="R102" s="19" t="str">
        <f>IF(A102=0,"",IF(AND(ISBLANK(Raw!AT102),ISBLANK(Raw!EJ102)),"",IF(AND(Raw!AT102&gt;0,ISBLANK(Raw!EJ102)=FALSE,Raw!EJ102&gt;=0,Raw!EJ102&lt;=7),"",IF(AND(Raw!AT102=0,ISBLANK(Raw!EJ102)),"",1))))</f>
        <v/>
      </c>
      <c r="S102" t="str">
        <f>IF(A102=0,"",IF(AND(ISBLANK(Raw!AS102),ISBLANK(Raw!EK102)),"",IF(AND(Raw!AS102&gt;0,ISBLANK(Raw!EK102)=FALSE),"",IF(AND(Raw!AS102=0,ISBLANK(Raw!EK102)),"",1))))</f>
        <v/>
      </c>
      <c r="T102" s="19" t="str">
        <f>IF(A102=0,"",IF(AND(ISBLANK(Raw!AT102),COUNTA(Raw!EL102:EQ102)=0),"",IF(AND(Raw!AT102&gt;0,COUNTA(Raw!EL102:EQ102)&gt;0),"",IF(AND(Raw!AT102=0,COUNTA(Raw!EL102:EQ102)=0),"",1))))</f>
        <v/>
      </c>
      <c r="U102" t="str">
        <f>IF(A102=0,"",IF(AND(ISBLANK(Raw!AT102),COUNTA(Raw!ER102:EU102)=0),"",IF(AND(Raw!AT102&gt;0,COUNTA(Raw!ER102:EU102)&gt;0),"",IF(AND(Raw!AT102=0,COUNTA(Raw!ER102:EU102)=0),"",1))))</f>
        <v/>
      </c>
      <c r="V102" t="str">
        <f>IF(A102=0,"",IF(AND(ISBLANK(Raw!AS102),COUNTA(Raw!EV102:FA102)=0),"",IF(AND(Raw!AS102&gt;0,COUNTA(Raw!EV102:FA102)&gt;0),"",IF(AND(Raw!AS102=0,COUNTA(Raw!EV102:FA102)=0),"",1))))</f>
        <v/>
      </c>
      <c r="W102" t="str">
        <f>IF(A102=0,"",IF(AND(ISBLANK(Raw!AS102),COUNTA(Raw!FB102:FE102)=0),"",IF(AND(Raw!AS102&gt;0,COUNTA(Raw!FB102:FE102)&gt;0),"",IF(AND(Raw!AS102=0,COUNTA(Raw!FB102:FE102)=0),"",1))))</f>
        <v/>
      </c>
      <c r="X102" t="str">
        <f>IF(A102=0,"",IF(AND(ISBLANK(Raw!AT102),COUNTA(Raw!FF102:FI102)=0),"",IF(AND(Raw!AT102&gt;0,COUNTA(Raw!FF102:FI102)&gt;0),"",IF(AND(Raw!AT102=0,COUNTA(Raw!FF102:FI102)=0),"",1))))</f>
        <v/>
      </c>
      <c r="Y102" t="str">
        <f>IF(A102=0,"",IF(AND(ISBLANK(Raw!AS102),COUNTA(Raw!FJ102:FM102)=0),"",IF(AND(Raw!AS102&gt;0,COUNTA(Raw!FJ102:FM102)&gt;0),"",IF(AND(Raw!AS102=0,COUNTA(Raw!FJ102:FM102)=0),"",1))))</f>
        <v/>
      </c>
      <c r="Z102" t="str">
        <f>IF(A102=0,"",IF(AND(COUNTA(Raw!FN102:FT102)=0,ISBLANK(Raw!FU102)),"",IF(AND(COUNTIF(Raw!FN102:FT102,1)&gt;0,ISBLANK(Raw!FU102)=FALSE),"",IF(AND(COUNTIF(Raw!FN102:FT102,1)=0,ISBLANK(Raw!FU102)),"",1))))</f>
        <v/>
      </c>
      <c r="AA102" s="19" t="str">
        <f>IF(A102=0,"",IF(AND(ISBLANK(Raw!BI102),COUNTA(Raw!FV102:GH102)=0),"",IF(AND(Raw!BI102&lt;&gt;1,COUNTIF(Raw!FV102:GH102,6)=0),"",IF(Raw!BI102=1,"",1))))</f>
        <v/>
      </c>
      <c r="AB102" t="str">
        <f>IF(A102=0,"",IF(AND(ISBLANK(Raw!GI102),COUNTA(Raw!GJ102:GQ102)=0),"",IF(AND(Raw!GI102=1,COUNTA(Raw!GJ102:GQ102)&gt;0),"",IF(AND(Raw!GI102=2,COUNTA(Raw!GJ102:GQ102)=0),"",1))))</f>
        <v/>
      </c>
      <c r="AC102" s="19" t="str">
        <f>IF(A102=0,"",IF(AND(COUNTA(Raw!GY102:HF102)=0,ISBLANK(Raw!HG102)),"",IF(AND(OR(COUNTIF(Raw!GY102:HE102,1)&gt;0,COUNTIF(Raw!GY102:HE102,2)&gt;0),ISBLANK(Raw!HG102)=FALSE),"",IF(AND(COUNTA(Raw!GY102:HF102)&gt;0,ISBLANK(Raw!HG102),COUNTIF(Raw!GY102:HE102,1)=0,COUNTIF(Raw!GY102:HE102,2)=0),"",1))))</f>
        <v/>
      </c>
      <c r="AD102" s="19" t="str">
        <f>IF(A102=0,"",IF(COUNTA(Raw!HU102:IB102)=0,"",IF(AND(Raw!AK102&lt;&gt;2,COUNTIF(Raw!HU102:IA102,2)=0,COUNTIF(Raw!HU102:IA102,3)=0),"",IF(Raw!AK102=2,"",1))))</f>
        <v/>
      </c>
      <c r="AE102" s="19" t="str">
        <f>IF(A102=0,"",IF(AND(Raw!AK102=2,ISBLANK(Raw!IC102)=FALSE),"",IF(AND(Raw!AK102&lt;&gt;2,ISBLANK(Raw!IC102)),"",1)))</f>
        <v/>
      </c>
      <c r="AF102" s="19" t="str">
        <f>IF(A102=0,"",IF(COUNTA(Raw!ID102:IF102)=0,"",IF(AND(MATCH(2023-Raw!ID102,Code!$A$3:$A$12,1)=Raw!IF102,2023-Raw!ID102=Raw!IE102),"",1)))</f>
        <v/>
      </c>
      <c r="AG102" s="19" t="str">
        <f>IF(A102=0,"",IF(COUNTA(Raw!IG102:II102)=0,"",IF(AND(Raw!IG102=4,ISBLANK(Raw!II102)=FALSE),"",IF(AND(Raw!IG102&lt;&gt;4,ISBLANK(Raw!II102)),"",1))))</f>
        <v/>
      </c>
      <c r="AH102" s="19" t="str">
        <f>IF(A102=0,"",IF(COUNTA(Raw!IJ102:IM102)=0,"",IF(AND(Raw!IJ102=1,ISBLANK(Raw!IK102)=FALSE),"",IF(AND(Raw!IJ102=2,COUNTA(Raw!IK102:IM102)&gt;0),"",1))))</f>
        <v/>
      </c>
      <c r="AI102" s="19" t="str">
        <f>IF(A102=0,"",IF(COUNTA(Raw!IK102:IM102)=0,"",IF(AND(Raw!IK102=1,ISBLANK(Raw!IL102)=FALSE),"",IF(AND(Raw!IK102=2,COUNTA(Raw!IL102:IM102)=0),"",1))))</f>
        <v/>
      </c>
      <c r="AJ102" s="19" t="str">
        <f>IF(A102=0,"",IF(COUNTA(Raw!JD102:JJ102)=0,"",IF(AND(Raw!JD102&gt;600,COUNTA(Raw!JE102:JI102)&gt;0),"",IF(AND(Raw!JD102&lt;=600,COUNTA(Raw!JE102:JJ102)=0),"",1))))</f>
        <v/>
      </c>
      <c r="AK102" s="19" t="str">
        <f>IF(A102=0,"",IF(COUNTA(Raw!JK102:KA102)=0,"",IF(AND(Raw!JK102=1,COUNTA(Raw!JM102:JV102)&gt;0),"",IF(AND(Raw!JK102=3,COUNTA(Raw!JM102:JV102)&gt;0,COUNTA(Raw!JW102:KA102)=0),"",IF(AND(ISBLANK(Raw!JK102)=FALSE,Raw!JK102&lt;&gt;1,Raw!JK102&lt;&gt;3,COUNTA(Raw!JM102:KA102)=0),"",1)))))</f>
        <v/>
      </c>
      <c r="AL102" s="19" t="str">
        <f>IF(A102=0,"",IF(COUNTA(Raw!JW102:KA102)=0,"",IF(AND(COUNTIF(Raw!JW102:JZ102,4)=0,COUNTA(Raw!JW102:JZ102)&gt;0,ISBLANK(Raw!KA102)=FALSE),"",IF(AND(COUNTIF(Raw!JW102:KA102,4)&gt;0,ISBLANK(Raw!KA102)),"",1))))</f>
        <v/>
      </c>
      <c r="AM102" s="19" t="str">
        <f>IF(A102=0,"",IF(COUNTA(Raw!KT102:KU102)=0,"",IF(AND(Raw!KT102=1,ISBLANK(Raw!KU102)=FALSE),"",IF(AND(Raw!KT102=2,ISBLANK(Raw!KU102)),"",1))))</f>
        <v/>
      </c>
      <c r="AN102" s="19" t="str">
        <f>IF(A102=0,"",IF(COUNTA(Raw!KX102:LF102)=0,"",IF(AND(COUNTIF(Raw!KX102:LB102,5)=1,COUNTA(Raw!KX102:LB102)=1,COUNTA(Raw!LC102:LF102)=0),"",IF(AND(COUNTIF(Raw!KX102:LB102,5)=0,COUNTA(Raw!KX102:LB102)&gt;0,COUNTA(Raw!LC102:LF102)&gt;0),"",1))))</f>
        <v/>
      </c>
      <c r="AO102" s="19" t="str">
        <f>IF(A102=0,"",IF(COUNTA(Raw!LM102:LU102)=0,"",IF(AND(Raw!LM102=1,ISBLANK(Raw!LN102)=FALSE,COUNTA(Raw!LO102:LU102)&gt;0),"",IF(AND(Raw!LM102=2,COUNTA(Raw!LN102:LU102)=0),"",1))))</f>
        <v/>
      </c>
      <c r="AP102" s="19" t="str">
        <f>IF(A102=0,"",IF(COUNTA(Raw!MY102:OG102)=0,"",IF(AND(Raw!MY102=2,COUNTA(Raw!MZ102:OG102)=0),"",IF(AND(Raw!MY102=1,COUNTA(Raw!MZ102:OG102)&gt;0),"",1))))</f>
        <v/>
      </c>
      <c r="AQ102" s="19" t="str">
        <f>IF(A102=0,"",IF(COUNTA(Raw!NC102:NW102)=0,"",IF(AND(COUNTIF(Raw!NC102:NG102,3)&gt;0,COUNTA(Raw!NH102:NQ102)&gt;0),"",IF(AND(COUNTA(Raw!NC102:NG102)&gt;0,COUNTIF(Raw!NC102:NG102,3)=0,COUNTA(Raw!NH102:NW102)=0),"",1))))</f>
        <v/>
      </c>
      <c r="AR102" s="19" t="str">
        <f>IF(A102=0,"",IF(COUNTA(Raw!NH102:NW102)=0,"",IF(AND(COUNTIF(Raw!NH102:NQ102,10)&gt;0,COUNTA(Raw!NR102:NW102)&gt;0),"",IF(AND(COUNTA(Raw!NH102:NQ102)&gt;0,COUNTIF(Raw!NH102:NQ102,10)=0,COUNTA(Raw!NR102:NY102)=0),"",1))))</f>
        <v/>
      </c>
      <c r="AS102" s="19" t="str">
        <f>IF(A102=0,"",IF(COUNTA(Raw!NY102:OG102)=0,"",IF(AND(Raw!NY102=1,COUNTA(Raw!NZ102:OG102)&gt;0),"",IF(AND(Raw!NY102=2,COUNTA(Raw!NZ102:OG102)=0),"",1))))</f>
        <v/>
      </c>
      <c r="AT102" s="19" t="str">
        <f>IF(A102=0,"",IF(COUNTA(Raw!OH102:OY102)=0,"",IF(AND(Raw!OH102=1,COUNTA(Raw!OI102:OY102)&gt;0),"",IF(AND(Raw!OH102=2,COUNTA(Raw!OI102:OY102)=0),"",1))))</f>
        <v/>
      </c>
      <c r="AU102" s="19" t="str">
        <f>IF(A102=0,"",IF(COUNTA(Raw!PR102:QB102)=0,"",
IF(AND(OR(AND(COUNTIF(Raw!PR102:QB102,1)=1,COUNTA(Raw!QI102:QY102)&gt;0),AND(COUNTIF(Raw!PR102:QB102,1)=0,COUNTA(Raw!QI102:QY102)=0)),OR(AND(COUNTIF(Raw!PR102:QB102,2)=1,COUNTA(Raw!QZ102:RP102)&gt;0),AND(COUNTIF(Raw!PR102:QB102,2)=0,COUNTA(Raw!QZ102:RP102)=0)),OR(AND(COUNTIF(Raw!PR102:QB102,3)=1,COUNTA(Raw!RQ102:SG102)&gt;0),AND(COUNTIF(Raw!PR102:QB102,3)=0,COUNTA(Raw!RQ102:SG102)=0)),OR(AND(COUNTIF(Raw!PR102:QB102,4)=1,COUNTA(Raw!SH102:ST102)&gt;0),AND(COUNTIF(Raw!PR102:QB102,4)=0,COUNTA(Raw!SH102:ST102)=0)),OR(AND(COUNTIF(Raw!PR102:QB102,5)=1,COUNTA(Raw!SU102:TG102)&gt;0),AND(COUNTIF(Raw!PR102:QB102,5)=0,COUNTA(Raw!SU102:TG102)=0)),OR(AND(COUNTIF(Raw!PR102:QB102,6)=1,COUNTA(Raw!TH102:TT102)&gt;0),AND(COUNTIF(Raw!PR102:QB102,6)=0,COUNTA(Raw!TH102:TT102)=0)),OR(AND(COUNTIF(Raw!PR102:QB102,7)=1,COUNTA(Raw!TU102:UI102)&gt;0),AND(COUNTIF(Raw!PR102:QB102,7)=0,COUNTA(Raw!TU102:UI102)=0)),OR(AND(COUNTIF(Raw!PR102:QB102,8)=1,COUNTA(Raw!UJ102:UV102)&gt;0),AND(COUNTIF(Raw!PR102:QB102,8)=0,COUNTA(Raw!UJ102:UV102)=0)),OR(AND(COUNTIF(Raw!PR102:QB102,9)=1,COUNTA(Raw!UW102:VG102)&gt;0),AND(COUNTIF(Raw!PR102:QB102,9)=0,COUNTA(Raw!UW102:VG102)=0)),OR(AND(COUNTIF(Raw!PR102:QB102,10)=1,COUNTA(Raw!VH102:VP102)&gt;0),AND(COUNTIF(Raw!PR102:QB102,10)=0,COUNTA(Raw!VH102:VP102)=0)),OR(AND(COUNTIF(Raw!PR102:QB102,11)=1,COUNTA(Raw!VQ102:WK102)&gt;0),AND(COUNTIF(Raw!PR102:QB102,11)=0,COUNTA(Raw!VQ102:WK102)=0))),"",1)))</f>
        <v/>
      </c>
      <c r="AV102" s="19" t="str">
        <f>IF(A102=0,"",IF(COUNTA(Raw!QI102:QY102)=0,"",IF(AND(OR(AND(Raw!QI102=4,COUNTIF(Raw!QR102:QY102,1)=0),Raw!QI102&lt;&gt;4),OR(AND(Raw!QJ102=4,COUNTIF(Raw!QR102:QY102,2)=0),Raw!QJ102&lt;&gt;4),OR(AND(Raw!QK102=4,COUNTIF(Raw!QR102:QY102,3)=0),Raw!QK102&lt;&gt;4),OR(AND(Raw!QL102=4,COUNTIF(Raw!QR102:QY102,4)=0),Raw!QL102&lt;&gt;4),OR(AND(Raw!QM102=4,COUNTIF(Raw!QR102:QY102,5)=0),Raw!QM102&lt;&gt;4),OR(AND(Raw!QN102=4,COUNTIF(Raw!QR102:QY102,6)=0),Raw!QN102&lt;&gt;4),OR(AND(Raw!QO102=4,COUNTIF(Raw!QR102:QY102,7)=0),Raw!QO102&lt;&gt;4),OR(AND(Raw!QP102=4,COUNTIF(Raw!QR102:QY102,8)=0),Raw!QP102&lt;&gt;4)),"",1)))</f>
        <v/>
      </c>
      <c r="AW102" t="str">
        <f>IF(A102=0,"",IF(COUNTA(Raw!QZ102:RP102)=0,"",IF(AND(OR(AND(Raw!QZ102=4,COUNTIF(Raw!RI102:RP102,1)=0),Raw!QZ102&lt;&gt;4),OR(AND(Raw!RA102=4,COUNTIF(Raw!RI102:RP102,2)=0),Raw!RA102&lt;&gt;4),OR(AND(Raw!RB102=4,COUNTIF(Raw!RI102:RP102,3)=0),Raw!RB102&lt;&gt;4),OR(AND(Raw!RC102=4,COUNTIF(Raw!RI102:RP102,4)=0),Raw!RC102&lt;&gt;4),OR(AND(Raw!RD102=4,COUNTIF(Raw!RI102:RP102,5)=0),Raw!RD102&lt;&gt;4),OR(AND(Raw!RE102=4,COUNTIF(Raw!RI102:RP102,6)=0),Raw!RE102&lt;&gt;4),OR(AND(Raw!RF102=4,COUNTIF(Raw!RI102:RP102,7)=0),Raw!RF102&lt;&gt;4),OR(AND(Raw!RG102=4,COUNTIF(Raw!RI102:RP102,8)=0),Raw!RG102&lt;&gt;4)),"",1)))</f>
        <v/>
      </c>
      <c r="AX102" t="str">
        <f>IF(A102=0,"",IF(COUNTA(Raw!RQ102:SG102)=0,"",IF(AND(OR(AND(Raw!RQ102=4,COUNTIF(Raw!RZ102:SG102,1)=0),Raw!RQ102&lt;&gt;4),OR(AND(Raw!RR102=4,COUNTIF(Raw!RZ102:SG102,2)=0),Raw!RR102&lt;&gt;4),OR(AND(Raw!RS102=4,COUNTIF(Raw!RZ102:SG102,3)=0),Raw!RS102&lt;&gt;4),OR(AND(Raw!RT102=4,COUNTIF(Raw!RZ102:SG102,4)=0),Raw!RT102&lt;&gt;4),OR(AND(Raw!RU102=4,COUNTIF(Raw!RZ102:SG102,5)=0),Raw!RU102&lt;&gt;4),OR(AND(Raw!RV102=4,COUNTIF(Raw!RZ102:SG102,6)=0),Raw!RV102&lt;&gt;4),OR(AND(Raw!RW102=4,COUNTIF(Raw!RZ102:SG102,7)=0),Raw!RW102&lt;&gt;4),OR(AND(Raw!RX102=4,COUNTIF(Raw!RZ102:SG102,8)=0),Raw!RX102&lt;&gt;4)),"",1)))</f>
        <v/>
      </c>
      <c r="AY102" t="str">
        <f>IF(A102=0,"",IF(COUNTA(Raw!SH102:ST102)=0,"",IF(AND(OR(AND(Raw!SH102=4,COUNTIF(Raw!SO102:ST102,1)=0),Raw!SH102&lt;&gt;4),OR(AND(Raw!SI102=4,COUNTIF(Raw!SO102:ST102,2)=0),Raw!SI102&lt;&gt;4),OR(AND(Raw!SJ102=4,COUNTIF(Raw!SO102:ST102,3)=0),Raw!SJ102&lt;&gt;4),OR(AND(Raw!SK102=4,COUNTIF(Raw!SO102:ST102,4)=0),Raw!SK102&lt;&gt;4),OR(AND(Raw!SL102=4,COUNTIF(Raw!SO102:ST102,5)=0),Raw!SL102&lt;&gt;4),OR(AND(Raw!SM102=4,COUNTIF(Raw!SO102:ST102,6)=0),Raw!SM102&lt;&gt;4)),"",1)))</f>
        <v/>
      </c>
      <c r="AZ102" t="str">
        <f>IF(A102=0,"",IF(COUNTA(Raw!SU102:TG102)=0,"",IF(AND(OR(AND(Raw!SU102=4,COUNTIF(Raw!TB102:TG102,1)=0),Raw!SU102&lt;&gt;4),OR(AND(Raw!SV102=4,COUNTIF(Raw!TB102:TG102,2)=0),Raw!SV102&lt;&gt;4),OR(AND(Raw!SW102=4,COUNTIF(Raw!TB102:TG102,3)=0),Raw!SW102&lt;&gt;4),OR(AND(Raw!SX102=4,COUNTIF(Raw!TB102:TG102,4)=0),Raw!SX102&lt;&gt;4),OR(AND(Raw!SY102=4,COUNTIF(Raw!TB102:TG102,5)=0),Raw!SY102&lt;&gt;4),OR(AND(Raw!SZ102=4,COUNTIF(Raw!TB102:TG102,6)=0),Raw!SZ102&lt;&gt;4)),"",1)))</f>
        <v/>
      </c>
      <c r="BA102" t="str">
        <f>IF(A102=0,"",IF(COUNTA(Raw!TH102:TT102)=0,"",IF(AND(OR(AND(Raw!TH102=4,COUNTIF(Raw!TO102:TT102,1)=0),Raw!TH102&lt;&gt;4),OR(AND(Raw!TI102=4,COUNTIF(Raw!TO102:TT102,2)=0),Raw!TI102&lt;&gt;4),OR(AND(Raw!TJ102=4,COUNTIF(Raw!TO102:TT102,3)=0),Raw!TJ102&lt;&gt;4),OR(AND(Raw!TK102=4,COUNTIF(Raw!TO102:TT102,4)=0),Raw!TK102&lt;&gt;4),OR(AND(Raw!TL102=4,COUNTIF(Raw!TO102:TT102,5)=0),Raw!TL102&lt;&gt;4),OR(AND(Raw!TM102=4,COUNTIF(Raw!TO102:TT102,6)=0),Raw!TM102&lt;&gt;4)),"",1)))</f>
        <v/>
      </c>
      <c r="BB102" t="str">
        <f>IF(A102=0,"",IF(COUNTA(Raw!TU102:UI102)=0,"",IF(AND(OR(AND(Raw!TU102=4,COUNTIF(Raw!UC102:UI102,1)=0),Raw!TU102&lt;&gt;4),OR(AND(Raw!TV102=4,COUNTIF(Raw!UC102:UI102,2)=0),Raw!TV102&lt;&gt;4),OR(AND(Raw!TW102=4,COUNTIF(Raw!UC102:UI102,3)=0),Raw!TW102&lt;&gt;4),OR(AND(Raw!TX102=4,COUNTIF(Raw!UC102:UI102,4)=0),Raw!TX102&lt;&gt;4),OR(AND(Raw!TY102=4,COUNTIF(Raw!UC102:UI102,5)=0),Raw!TY102&lt;&gt;4),OR(AND(Raw!TZ102=4,COUNTIF(Raw!UC102:UI102,6)=0),Raw!TZ102&lt;&gt;4),OR(AND(Raw!UA102=4,COUNTIF(Raw!UC102:UI102,7)=0),Raw!UA102&lt;&gt;4)),"",1)))</f>
        <v/>
      </c>
      <c r="BC102" t="str">
        <f>IF(A102=0,"",IF(COUNTA(Raw!UJ102:UV102)=0,"",IF(AND(OR(AND(Raw!UJ102=4,COUNTIF(Raw!UQ102:UV102,1)=0),Raw!UJ102&lt;&gt;4),OR(AND(Raw!UK102=4,COUNTIF(Raw!UQ102:UV102,2)=0),Raw!UK102&lt;&gt;4),OR(AND(Raw!UL102=4,COUNTIF(Raw!UQ102:UV102,3)=0),Raw!UL102&lt;&gt;4),OR(AND(Raw!UM102=4,COUNTIF(Raw!UQ102:UV102,4)=0),Raw!UM102&lt;&gt;4),OR(AND(Raw!UN102=4,COUNTIF(Raw!UQ102:UV102,5)=0),Raw!UN102&lt;&gt;4),OR(AND(Raw!UO102=4,COUNTIF(Raw!UQ102:UV102,6)=0),Raw!UO102&lt;&gt;4)),"",1)))</f>
        <v/>
      </c>
      <c r="BD102" t="str">
        <f>IF(A102=0,"",IF(COUNTA(Raw!UW102:VG102)=0,"",IF(AND(OR(AND(Raw!UW102=4,COUNTIF(Raw!VC102:VG102,1)=0),Raw!UW102&lt;&gt;4),OR(AND(Raw!UX102=4,COUNTIF(Raw!VC102:VG102,2)=0),Raw!UX102&lt;&gt;4),OR(AND(Raw!UY102=4,COUNTIF(Raw!VC102:VG102,3)=0),Raw!UY102&lt;&gt;4),OR(AND(Raw!UZ102=4,COUNTIF(Raw!VC102:VG102,4)=0),Raw!UZ102&lt;&gt;4),OR(AND(Raw!VA102=4,COUNTIF(Raw!VC102:VG102,5)=0),Raw!VA102&lt;&gt;4)),"",1)))</f>
        <v/>
      </c>
      <c r="BE102" t="str">
        <f>IF(A102=0,"",IF(COUNTA(Raw!VH102:VP102)=0,"",
IF(AND(
OR(AND(Raw!VH102=4,COUNTIF(Raw!VM102:VP102,1)=0),Raw!VH102&lt;&gt;4),
OR(AND(Raw!VI102=4,COUNTIF(Raw!VM102:VP102,2)=0),Raw!VI102&lt;&gt;4),
OR(AND(Raw!VJ102=4,COUNTIF(Raw!VM102:VP102,3)=0),Raw!VJ102&lt;&gt;4),
OR(AND(Raw!VK102=4,COUNTIF(Raw!VM102:VP102,4)=0),Raw!VK102&lt;&gt;4)
),"",1)))</f>
        <v/>
      </c>
      <c r="BF102" t="str">
        <f>IF(A102=0,"",IF(COUNTA(Raw!VQ102:WK102)=0,"",
IF(AND(
OR(AND(Raw!VQ102=4,COUNTIF(Raw!WB102:WK102,1)=0),Raw!VQ102&lt;&gt;4),
OR(AND(Raw!VR102=4,COUNTIF(Raw!WB102:WK102,2)=0),Raw!VR102&lt;&gt;4),
OR(AND(Raw!VS102=4,COUNTIF(Raw!WB102:WK102,3)=0),Raw!VS102&lt;&gt;4),
OR(AND(Raw!VT102=4,COUNTIF(Raw!WB102:WK102,4)=0),Raw!VT102&lt;&gt;4),
OR(AND(Raw!VU102=4,COUNTIF(Raw!WB102:WK102,5)=0),Raw!VU102&lt;&gt;4),
OR(AND(Raw!VV102=4,COUNTIF(Raw!WB102:WK102,6)=0),Raw!VV102&lt;&gt;4),
OR(AND(Raw!VW102=4,COUNTIF(Raw!WB102:WK102,7)=0),Raw!VW102&lt;&gt;4),
OR(AND(Raw!VX102=4,COUNTIF(Raw!WB102:WK102,8)=0),Raw!VX102&lt;&gt;4),
OR(AND(Raw!VY102=4,COUNTIF(Raw!WB102:WK102,9)=0),Raw!VX102&lt;&gt;4),
OR(AND(Raw!VZ102=4,COUNTIF(Raw!WB102:WK102,10)=0),Raw!VZ102&lt;&gt;4)
),"",1)))</f>
        <v/>
      </c>
      <c r="BG102" t="str">
        <f>IF(A102=0,"",IF(COUNTA(Raw!WL102:XB102)=0,"",
IF(AND(
OR(AND(Raw!WL102=4,COUNTIF(Raw!WU102:XB102,1)=0),Raw!WL102&lt;&gt;4),
OR(AND(Raw!WM102=4,COUNTIF(Raw!WU102:XB102,2)=0),Raw!WM102&lt;&gt;4),
OR(AND(Raw!WN102=4,COUNTIF(Raw!WU102:XB102,3)=0),Raw!WN102&lt;&gt;4),
OR(AND(Raw!WO102=4,COUNTIF(Raw!WU102:XB102,4)=0),Raw!WO102&lt;&gt;4),
OR(AND(Raw!WP102=4,COUNTIF(Raw!WU102:XB102,5)=0),Raw!WP102&lt;&gt;4),
OR(AND(Raw!WQ102=4,COUNTIF(Raw!WU102:XB102,6)=0),Raw!WQ102&lt;&gt;4),
OR(AND(Raw!WR102=4,COUNTIF(Raw!WU102:XB102,7)=0),Raw!WR102&lt;&gt;4),
OR(AND(Raw!WS102=4,COUNTIF(Raw!WU102:XB102,8)=0),Raw!WS102&lt;&gt;4)
),"",1)))</f>
        <v/>
      </c>
      <c r="BH102" t="str">
        <f>IF(A102=0,"",IF(COUNTA(Raw!XC102:XK102)=0,"",
IF(AND(
OR(AND(Raw!XC102=4,COUNTIF(Raw!XH102:XK102,1)=0),Raw!XC102&lt;&gt;4),
OR(AND(Raw!XD102=4,COUNTIF(Raw!XH102:XK102,2)=0),Raw!XD102&lt;&gt;4),
OR(AND(Raw!XE102=4,COUNTIF(Raw!XH102:XK102,3)=0),Raw!XE102&lt;&gt;4),
OR(AND(Raw!XF102=4,COUNTIF(Raw!XH102:XK102,4)=0),Raw!XF102&lt;&gt;4)
),"",1)))</f>
        <v/>
      </c>
      <c r="BI102" t="str">
        <f>IF(A102=0,"",IF(COUNTA(Raw!XL102:XT102)=0,"",
IF(AND(
OR(AND(Raw!XL102=4,COUNTIF(Raw!XQ102:XT102,1)=0),Raw!XL102&lt;&gt;4),
OR(AND(Raw!XM102=4,COUNTIF(Raw!XQ102:XT102,2)=0),Raw!XM102&lt;&gt;4),
OR(AND(Raw!XN102=4,COUNTIF(Raw!XQ102:XT102,3)=0),Raw!XN102&lt;&gt;4),
OR(AND(Raw!XO102=4,COUNTIF(Raw!XQ102:XT102,4)=0),Raw!XO102&lt;&gt;4)
),"",1)))</f>
        <v/>
      </c>
      <c r="BJ102" t="str">
        <f>IF(A102=0,"",IF(COUNTA(Raw!XU102:YI102)=0,"",
IF(AND(
OR(AND(Raw!XU102=4,COUNTIF(Raw!YC102:YI102,1)=0),Raw!XU102&lt;&gt;4),
OR(AND(Raw!XV102=4,COUNTIF(Raw!YC102:YI102,2)=0),Raw!XV102&lt;&gt;4),
OR(AND(Raw!XW102=4,COUNTIF(Raw!YC102:YI102,3)=0),Raw!XW102&lt;&gt;4),
OR(AND(Raw!XX102=4,COUNTIF(Raw!YC102:YI102,4)=0),Raw!XX102&lt;&gt;4),
OR(AND(Raw!XY102=4,COUNTIF(Raw!YC102:YI102,5)=0),Raw!XY102&lt;&gt;4),
OR(AND(Raw!XZ102=4,COUNTIF(Raw!YC102:YI102,6)=0),Raw!XZ102&lt;&gt;4),
OR(AND(Raw!YA102=4,COUNTIF(Raw!YC102:YI102,7)=0),Raw!YA102&lt;&gt;4)
),"",1)))</f>
        <v/>
      </c>
      <c r="BK102" t="str">
        <f>IF(A102=0,"",IF(COUNTA(Raw!YJ102:YR102)=0,"",
IF(AND(
OR(AND(Raw!YJ102=4,COUNTIF(Raw!YO102:YR102,1)=0),Raw!YJ102&lt;&gt;4),
OR(AND(Raw!YK102=4,COUNTIF(Raw!YO102:YR102,2)=0),Raw!YK102&lt;&gt;4),
OR(AND(Raw!YL102=4,COUNTIF(Raw!YO102:YR102,3)=0),Raw!YL102&lt;&gt;4),
OR(AND(Raw!YM102=4,COUNTIF(Raw!YO102:YR102,4)=0),Raw!YM102&lt;&gt;4)
),"",1)))</f>
        <v/>
      </c>
      <c r="BL102" t="str">
        <f>IF(A102=0,"",IF(COUNTA(Raw!YS102:YU102)=0,"",IF(AND(Raw!YS102=4,ISBLANK(Raw!YU102)),"",IF(AND(Raw!YS102&lt;&gt;4,ISBLANK(Raw!YU102)=FALSE),"",1))))</f>
        <v/>
      </c>
    </row>
    <row r="103" spans="1:64">
      <c r="A103" s="20">
        <f>Raw!A103</f>
        <v>0</v>
      </c>
      <c r="B103" s="19" t="str">
        <f>IF(A103=0,"",IF(AND(Raw!AC103=1,COUNTA(Raw!AR103:IC103)&gt;0,COUNTA(Raw!ID103:YU103)=0),"",IF(AND(Raw!AC103=2,COUNTA(Raw!AR103:IC103)=0,COUNTA(Raw!ID103:MV103)&gt;0,COUNTA(Raw!MW103:YU103)=0),"",IF(AND(Raw!AC103=3,COUNTA(Raw!AP103:MV103)=0,COUNTA(Raw!MW103:YU103)&gt;0),"",1))))</f>
        <v/>
      </c>
      <c r="C103" s="19" t="str">
        <f>IF(A103=0,"",IF(AND(Raw!AK103=1,ISBLANK(Raw!AM103)=FALSE,ISBLANK(Raw!AO103)),"",IF(AND(Raw!AK103=2,ISBLANK(Raw!AM103),ISBLANK(Raw!AO103)=FALSE),"",1)))</f>
        <v/>
      </c>
      <c r="D103" s="19" t="str">
        <f>IF(A103=0,"",IF(COUNTA(Raw!AS103:AZ103)=0,"",IF(AND(Raw!AS103+Raw!AT103=100,Raw!AU103+Raw!AV103=100,Raw!AW103+Raw!AX103=100,Raw!AY103+Raw!AZ103=100),"",1)))</f>
        <v/>
      </c>
      <c r="E103" s="19" t="str">
        <f>IF(A103=0,"",IF(ISBLANK(Raw!AQ103),"",IF(Raw!AQ103=1,"",1)))</f>
        <v/>
      </c>
      <c r="F103" s="19" t="str">
        <f>IF(A103=0,"",IF(ISBLANK(Raw!AR103),"",IF(AND(Raw!AR103&gt;=0,Raw!AR103&lt;=100),"",1)))</f>
        <v/>
      </c>
      <c r="G103" s="19" t="str">
        <f>IF(A103=0,"",IF(AND(ISBLANK(Raw!BA103),ISBLANK(Raw!AS103)),"",IF(AND(Raw!AS103&gt;0,ISBLANK(Raw!BA103)=FALSE),"",1)))</f>
        <v/>
      </c>
      <c r="H103" s="19" t="str">
        <f>IF(A103=0,"",IF(COUNTA(Raw!BA103:BH103)=0,"",IF(AND(Raw!BA103=0,COUNTA(Raw!BB103:BH103)=0),"",IF(AND(Raw!BA103&gt;0,COUNTA(Raw!BB103:BH103)&gt;0),"",1))))</f>
        <v/>
      </c>
      <c r="I103" s="19" t="str">
        <f>IF(A103=0,"",IF(AND(ISBLANK(Raw!BI103),ISBLANK(Raw!BJ103)),"",IF(AND(Raw!BI103=1,ISBLANK(Raw!BJ103)=FALSE),"",IF(AND(Raw!BI103=2,ISBLANK(Raw!BJ103)),"",1))))</f>
        <v/>
      </c>
      <c r="J103" s="19" t="str">
        <f>IF(A103=0,"",IF(AND(ISBLANK(Raw!AT103),COUNTBLANK(Raw!BK103:BQ103)),"",IF(AND(Raw!AT103&gt;0,COUNTA(Raw!BK103:BQ103)&gt;0),"",IF(AND(Raw!AT103=0,COUNTA(Raw!BK103:BQ103)=0),"",1))))</f>
        <v/>
      </c>
      <c r="K103" s="19" t="str">
        <f>IF(A103=0,"",IF(AND(ISBLANK(Raw!AS103),COUNTA(Raw!BR103:BX103)=0),"",IF(AND(Raw!AS103&gt;0,COUNTA(Raw!BR103:BX103)&gt;0),"",IF(AND(Raw!AS103=0,COUNTA(Raw!BR103:BX103)=0),"",1))))</f>
        <v/>
      </c>
      <c r="L103" s="19" t="str">
        <f>IF(A103=0,"",IF(AND(COUNTA(Raw!BK103:BX103)=0,COUNTA(Raw!BY103:CH103)=0),"",IF(AND(COUNTIF(Raw!BK103:BX103,1)&gt;0,COUNTA(Raw!BY103:CH103)&gt;0),"",IF(AND(COUNTIF(Raw!BK103:BX103,1)=0,COUNTA(Raw!BY103:CH103)=0),"",1))))</f>
        <v/>
      </c>
      <c r="M103" s="19" t="str">
        <f>IF(A103=0,"",IF(AND(COUNTA(Raw!BK103:BX103)=0,COUNTA(Raw!CI103:CR103)),"",IF(AND(COUNTIF(Raw!BK103:BX103,3)&gt;0,COUNTA(Raw!CI103:CR103)&gt;0),"",IF(AND(COUNTIF(Raw!BK103:BX103,3)=0,COUNTA(Raw!CI103:CR103)=0),"",1))))</f>
        <v/>
      </c>
      <c r="N103" s="19" t="str">
        <f>IF(A103=0,"",IF(COUNTA(Raw!CS103:DF103)=0,"",IF(AND(COUNTIF(Raw!CS103:CV103,1)=1,COUNTA(Raw!CW103:DA103)&gt;0,COUNTA(Raw!DB103:DF103)=0),"",IF(AND(COUNTIF(Raw!CS103:CV103,2)=1,COUNTA(Raw!CW103:DA103)=0,COUNTA(Raw!DB103:DF103)&gt;0),"",IF(AND(COUNTA(Raw!CS103:CV103)&gt;0,COUNTA(Raw!CW103:DF103)=0),"",1)))))</f>
        <v/>
      </c>
      <c r="O103" s="19" t="str">
        <f>IF(A103=0,"",IF(COUNTA(Raw!DG103:DP103)=0,"",IF(AND(COUNTIF(Raw!BK103:BQ103,1)&gt;0,OR(COUNTIF(Raw!DG103:DP103,1)=1,COUNTIF(Raw!DG103:DP103,2)=1,COUNTIF(Raw!DG103:DP103,3)=1)),"",IF(AND(COUNTIF(Raw!BK103:BQ103,1)=0,AND(COUNTIF(Raw!DG103:DP103,1)=0,COUNTIF(Raw!DG103:DP103,2)=0,COUNTIF(Raw!DG103:DP103,3)=0)),"",1))))</f>
        <v/>
      </c>
      <c r="P103" s="19" t="str">
        <f>IF(A103=0,"",IF(COUNTA(Raw!DG103:DR103)=0,"",IF(AND(COUNTIF(Raw!DG103:DP103,4)=1,ISBLANK(Raw!DQ103)=FALSE,ISBLANK(Raw!DR103)),"",IF(AND(COUNTIF(Raw!DG103:DP103,7)=1,ISBLANK(Raw!DQ103),ISBLANK(Raw!DR103)=FALSE),"",IF(AND(COUNTA(Raw!DG103:DP103)&gt;0,COUNTIF(Raw!DG103:DP103,4)=0,COUNTIF(Raw!DG103:DP103,7)=0,COUNTA(Raw!DQ103:DR103)=0),"",1)))))</f>
        <v/>
      </c>
      <c r="Q103" s="19" t="str">
        <f>IF(A103=0,"",IF(AND(COUNTA(Raw!DS103:DU103)=0,COUNTA(Raw!BK103:BQ103)=0),"",IF(AND(COUNTIF(Raw!BK103:BQ103,1)&gt;0,COUNTA(Raw!DS103:DU103)&gt;0),"",IF(AND(COUNTIF(Raw!BK103:BQ103,1)=0,COUNTA(Raw!DS103:DU103)=0),"",1))))</f>
        <v/>
      </c>
      <c r="R103" s="19" t="str">
        <f>IF(A103=0,"",IF(AND(ISBLANK(Raw!AT103),ISBLANK(Raw!EJ103)),"",IF(AND(Raw!AT103&gt;0,ISBLANK(Raw!EJ103)=FALSE,Raw!EJ103&gt;=0,Raw!EJ103&lt;=7),"",IF(AND(Raw!AT103=0,ISBLANK(Raw!EJ103)),"",1))))</f>
        <v/>
      </c>
      <c r="S103" t="str">
        <f>IF(A103=0,"",IF(AND(ISBLANK(Raw!AS103),ISBLANK(Raw!EK103)),"",IF(AND(Raw!AS103&gt;0,ISBLANK(Raw!EK103)=FALSE),"",IF(AND(Raw!AS103=0,ISBLANK(Raw!EK103)),"",1))))</f>
        <v/>
      </c>
      <c r="T103" s="19" t="str">
        <f>IF(A103=0,"",IF(AND(ISBLANK(Raw!AT103),COUNTA(Raw!EL103:EQ103)=0),"",IF(AND(Raw!AT103&gt;0,COUNTA(Raw!EL103:EQ103)&gt;0),"",IF(AND(Raw!AT103=0,COUNTA(Raw!EL103:EQ103)=0),"",1))))</f>
        <v/>
      </c>
      <c r="U103" t="str">
        <f>IF(A103=0,"",IF(AND(ISBLANK(Raw!AT103),COUNTA(Raw!ER103:EU103)=0),"",IF(AND(Raw!AT103&gt;0,COUNTA(Raw!ER103:EU103)&gt;0),"",IF(AND(Raw!AT103=0,COUNTA(Raw!ER103:EU103)=0),"",1))))</f>
        <v/>
      </c>
      <c r="V103" t="str">
        <f>IF(A103=0,"",IF(AND(ISBLANK(Raw!AS103),COUNTA(Raw!EV103:FA103)=0),"",IF(AND(Raw!AS103&gt;0,COUNTA(Raw!EV103:FA103)&gt;0),"",IF(AND(Raw!AS103=0,COUNTA(Raw!EV103:FA103)=0),"",1))))</f>
        <v/>
      </c>
      <c r="W103" t="str">
        <f>IF(A103=0,"",IF(AND(ISBLANK(Raw!AS103),COUNTA(Raw!FB103:FE103)=0),"",IF(AND(Raw!AS103&gt;0,COUNTA(Raw!FB103:FE103)&gt;0),"",IF(AND(Raw!AS103=0,COUNTA(Raw!FB103:FE103)=0),"",1))))</f>
        <v/>
      </c>
      <c r="X103" t="str">
        <f>IF(A103=0,"",IF(AND(ISBLANK(Raw!AT103),COUNTA(Raw!FF103:FI103)=0),"",IF(AND(Raw!AT103&gt;0,COUNTA(Raw!FF103:FI103)&gt;0),"",IF(AND(Raw!AT103=0,COUNTA(Raw!FF103:FI103)=0),"",1))))</f>
        <v/>
      </c>
      <c r="Y103" t="str">
        <f>IF(A103=0,"",IF(AND(ISBLANK(Raw!AS103),COUNTA(Raw!FJ103:FM103)=0),"",IF(AND(Raw!AS103&gt;0,COUNTA(Raw!FJ103:FM103)&gt;0),"",IF(AND(Raw!AS103=0,COUNTA(Raw!FJ103:FM103)=0),"",1))))</f>
        <v/>
      </c>
      <c r="Z103" t="str">
        <f>IF(A103=0,"",IF(AND(COUNTA(Raw!FN103:FT103)=0,ISBLANK(Raw!FU103)),"",IF(AND(COUNTIF(Raw!FN103:FT103,1)&gt;0,ISBLANK(Raw!FU103)=FALSE),"",IF(AND(COUNTIF(Raw!FN103:FT103,1)=0,ISBLANK(Raw!FU103)),"",1))))</f>
        <v/>
      </c>
      <c r="AA103" s="19" t="str">
        <f>IF(A103=0,"",IF(AND(ISBLANK(Raw!BI103),COUNTA(Raw!FV103:GH103)=0),"",IF(AND(Raw!BI103&lt;&gt;1,COUNTIF(Raw!FV103:GH103,6)=0),"",IF(Raw!BI103=1,"",1))))</f>
        <v/>
      </c>
      <c r="AB103" t="str">
        <f>IF(A103=0,"",IF(AND(ISBLANK(Raw!GI103),COUNTA(Raw!GJ103:GQ103)=0),"",IF(AND(Raw!GI103=1,COUNTA(Raw!GJ103:GQ103)&gt;0),"",IF(AND(Raw!GI103=2,COUNTA(Raw!GJ103:GQ103)=0),"",1))))</f>
        <v/>
      </c>
      <c r="AC103" s="19" t="str">
        <f>IF(A103=0,"",IF(AND(COUNTA(Raw!GY103:HF103)=0,ISBLANK(Raw!HG103)),"",IF(AND(OR(COUNTIF(Raw!GY103:HE103,1)&gt;0,COUNTIF(Raw!GY103:HE103,2)&gt;0),ISBLANK(Raw!HG103)=FALSE),"",IF(AND(COUNTA(Raw!GY103:HF103)&gt;0,ISBLANK(Raw!HG103),COUNTIF(Raw!GY103:HE103,1)=0,COUNTIF(Raw!GY103:HE103,2)=0),"",1))))</f>
        <v/>
      </c>
      <c r="AD103" s="19" t="str">
        <f>IF(A103=0,"",IF(COUNTA(Raw!HU103:IB103)=0,"",IF(AND(Raw!AK103&lt;&gt;2,COUNTIF(Raw!HU103:IA103,2)=0,COUNTIF(Raw!HU103:IA103,3)=0),"",IF(Raw!AK103=2,"",1))))</f>
        <v/>
      </c>
      <c r="AE103" s="19" t="str">
        <f>IF(A103=0,"",IF(AND(Raw!AK103=2,ISBLANK(Raw!IC103)=FALSE),"",IF(AND(Raw!AK103&lt;&gt;2,ISBLANK(Raw!IC103)),"",1)))</f>
        <v/>
      </c>
      <c r="AF103" s="19" t="str">
        <f>IF(A103=0,"",IF(COUNTA(Raw!ID103:IF103)=0,"",IF(AND(MATCH(2023-Raw!ID103,Code!$A$3:$A$12,1)=Raw!IF103,2023-Raw!ID103=Raw!IE103),"",1)))</f>
        <v/>
      </c>
      <c r="AG103" s="19" t="str">
        <f>IF(A103=0,"",IF(COUNTA(Raw!IG103:II103)=0,"",IF(AND(Raw!IG103=4,ISBLANK(Raw!II103)=FALSE),"",IF(AND(Raw!IG103&lt;&gt;4,ISBLANK(Raw!II103)),"",1))))</f>
        <v/>
      </c>
      <c r="AH103" s="19" t="str">
        <f>IF(A103=0,"",IF(COUNTA(Raw!IJ103:IM103)=0,"",IF(AND(Raw!IJ103=1,ISBLANK(Raw!IK103)=FALSE),"",IF(AND(Raw!IJ103=2,COUNTA(Raw!IK103:IM103)&gt;0),"",1))))</f>
        <v/>
      </c>
      <c r="AI103" s="19" t="str">
        <f>IF(A103=0,"",IF(COUNTA(Raw!IK103:IM103)=0,"",IF(AND(Raw!IK103=1,ISBLANK(Raw!IL103)=FALSE),"",IF(AND(Raw!IK103=2,COUNTA(Raw!IL103:IM103)=0),"",1))))</f>
        <v/>
      </c>
      <c r="AJ103" s="19" t="str">
        <f>IF(A103=0,"",IF(COUNTA(Raw!JD103:JJ103)=0,"",IF(AND(Raw!JD103&gt;600,COUNTA(Raw!JE103:JI103)&gt;0),"",IF(AND(Raw!JD103&lt;=600,COUNTA(Raw!JE103:JJ103)=0),"",1))))</f>
        <v/>
      </c>
      <c r="AK103" s="19" t="str">
        <f>IF(A103=0,"",IF(COUNTA(Raw!JK103:KA103)=0,"",IF(AND(Raw!JK103=1,COUNTA(Raw!JM103:JV103)&gt;0),"",IF(AND(Raw!JK103=3,COUNTA(Raw!JM103:JV103)&gt;0,COUNTA(Raw!JW103:KA103)=0),"",IF(AND(ISBLANK(Raw!JK103)=FALSE,Raw!JK103&lt;&gt;1,Raw!JK103&lt;&gt;3,COUNTA(Raw!JM103:KA103)=0),"",1)))))</f>
        <v/>
      </c>
      <c r="AL103" s="19" t="str">
        <f>IF(A103=0,"",IF(COUNTA(Raw!JW103:KA103)=0,"",IF(AND(COUNTIF(Raw!JW103:JZ103,4)=0,COUNTA(Raw!JW103:JZ103)&gt;0,ISBLANK(Raw!KA103)=FALSE),"",IF(AND(COUNTIF(Raw!JW103:KA103,4)&gt;0,ISBLANK(Raw!KA103)),"",1))))</f>
        <v/>
      </c>
      <c r="AM103" s="19" t="str">
        <f>IF(A103=0,"",IF(COUNTA(Raw!KT103:KU103)=0,"",IF(AND(Raw!KT103=1,ISBLANK(Raw!KU103)=FALSE),"",IF(AND(Raw!KT103=2,ISBLANK(Raw!KU103)),"",1))))</f>
        <v/>
      </c>
      <c r="AN103" s="19" t="str">
        <f>IF(A103=0,"",IF(COUNTA(Raw!KX103:LF103)=0,"",IF(AND(COUNTIF(Raw!KX103:LB103,5)=1,COUNTA(Raw!KX103:LB103)=1,COUNTA(Raw!LC103:LF103)=0),"",IF(AND(COUNTIF(Raw!KX103:LB103,5)=0,COUNTA(Raw!KX103:LB103)&gt;0,COUNTA(Raw!LC103:LF103)&gt;0),"",1))))</f>
        <v/>
      </c>
      <c r="AO103" s="19" t="str">
        <f>IF(A103=0,"",IF(COUNTA(Raw!LM103:LU103)=0,"",IF(AND(Raw!LM103=1,ISBLANK(Raw!LN103)=FALSE,COUNTA(Raw!LO103:LU103)&gt;0),"",IF(AND(Raw!LM103=2,COUNTA(Raw!LN103:LU103)=0),"",1))))</f>
        <v/>
      </c>
      <c r="AP103" s="19" t="str">
        <f>IF(A103=0,"",IF(COUNTA(Raw!MY103:OG103)=0,"",IF(AND(Raw!MY103=2,COUNTA(Raw!MZ103:OG103)=0),"",IF(AND(Raw!MY103=1,COUNTA(Raw!MZ103:OG103)&gt;0),"",1))))</f>
        <v/>
      </c>
      <c r="AQ103" s="19" t="str">
        <f>IF(A103=0,"",IF(COUNTA(Raw!NC103:NW103)=0,"",IF(AND(COUNTIF(Raw!NC103:NG103,3)&gt;0,COUNTA(Raw!NH103:NQ103)&gt;0),"",IF(AND(COUNTA(Raw!NC103:NG103)&gt;0,COUNTIF(Raw!NC103:NG103,3)=0,COUNTA(Raw!NH103:NW103)=0),"",1))))</f>
        <v/>
      </c>
      <c r="AR103" s="19" t="str">
        <f>IF(A103=0,"",IF(COUNTA(Raw!NH103:NW103)=0,"",IF(AND(COUNTIF(Raw!NH103:NQ103,10)&gt;0,COUNTA(Raw!NR103:NW103)&gt;0),"",IF(AND(COUNTA(Raw!NH103:NQ103)&gt;0,COUNTIF(Raw!NH103:NQ103,10)=0,COUNTA(Raw!NR103:NY103)=0),"",1))))</f>
        <v/>
      </c>
      <c r="AS103" s="19" t="str">
        <f>IF(A103=0,"",IF(COUNTA(Raw!NY103:OG103)=0,"",IF(AND(Raw!NY103=1,COUNTA(Raw!NZ103:OG103)&gt;0),"",IF(AND(Raw!NY103=2,COUNTA(Raw!NZ103:OG103)=0),"",1))))</f>
        <v/>
      </c>
      <c r="AT103" s="19" t="str">
        <f>IF(A103=0,"",IF(COUNTA(Raw!OH103:OY103)=0,"",IF(AND(Raw!OH103=1,COUNTA(Raw!OI103:OY103)&gt;0),"",IF(AND(Raw!OH103=2,COUNTA(Raw!OI103:OY103)=0),"",1))))</f>
        <v/>
      </c>
      <c r="AU103" s="19" t="str">
        <f>IF(A103=0,"",IF(COUNTA(Raw!PR103:QB103)=0,"",
IF(AND(OR(AND(COUNTIF(Raw!PR103:QB103,1)=1,COUNTA(Raw!QI103:QY103)&gt;0),AND(COUNTIF(Raw!PR103:QB103,1)=0,COUNTA(Raw!QI103:QY103)=0)),OR(AND(COUNTIF(Raw!PR103:QB103,2)=1,COUNTA(Raw!QZ103:RP103)&gt;0),AND(COUNTIF(Raw!PR103:QB103,2)=0,COUNTA(Raw!QZ103:RP103)=0)),OR(AND(COUNTIF(Raw!PR103:QB103,3)=1,COUNTA(Raw!RQ103:SG103)&gt;0),AND(COUNTIF(Raw!PR103:QB103,3)=0,COUNTA(Raw!RQ103:SG103)=0)),OR(AND(COUNTIF(Raw!PR103:QB103,4)=1,COUNTA(Raw!SH103:ST103)&gt;0),AND(COUNTIF(Raw!PR103:QB103,4)=0,COUNTA(Raw!SH103:ST103)=0)),OR(AND(COUNTIF(Raw!PR103:QB103,5)=1,COUNTA(Raw!SU103:TG103)&gt;0),AND(COUNTIF(Raw!PR103:QB103,5)=0,COUNTA(Raw!SU103:TG103)=0)),OR(AND(COUNTIF(Raw!PR103:QB103,6)=1,COUNTA(Raw!TH103:TT103)&gt;0),AND(COUNTIF(Raw!PR103:QB103,6)=0,COUNTA(Raw!TH103:TT103)=0)),OR(AND(COUNTIF(Raw!PR103:QB103,7)=1,COUNTA(Raw!TU103:UI103)&gt;0),AND(COUNTIF(Raw!PR103:QB103,7)=0,COUNTA(Raw!TU103:UI103)=0)),OR(AND(COUNTIF(Raw!PR103:QB103,8)=1,COUNTA(Raw!UJ103:UV103)&gt;0),AND(COUNTIF(Raw!PR103:QB103,8)=0,COUNTA(Raw!UJ103:UV103)=0)),OR(AND(COUNTIF(Raw!PR103:QB103,9)=1,COUNTA(Raw!UW103:VG103)&gt;0),AND(COUNTIF(Raw!PR103:QB103,9)=0,COUNTA(Raw!UW103:VG103)=0)),OR(AND(COUNTIF(Raw!PR103:QB103,10)=1,COUNTA(Raw!VH103:VP103)&gt;0),AND(COUNTIF(Raw!PR103:QB103,10)=0,COUNTA(Raw!VH103:VP103)=0)),OR(AND(COUNTIF(Raw!PR103:QB103,11)=1,COUNTA(Raw!VQ103:WK103)&gt;0),AND(COUNTIF(Raw!PR103:QB103,11)=0,COUNTA(Raw!VQ103:WK103)=0))),"",1)))</f>
        <v/>
      </c>
      <c r="AV103" s="19" t="str">
        <f>IF(A103=0,"",IF(COUNTA(Raw!QI103:QY103)=0,"",IF(AND(OR(AND(Raw!QI103=4,COUNTIF(Raw!QR103:QY103,1)=0),Raw!QI103&lt;&gt;4),OR(AND(Raw!QJ103=4,COUNTIF(Raw!QR103:QY103,2)=0),Raw!QJ103&lt;&gt;4),OR(AND(Raw!QK103=4,COUNTIF(Raw!QR103:QY103,3)=0),Raw!QK103&lt;&gt;4),OR(AND(Raw!QL103=4,COUNTIF(Raw!QR103:QY103,4)=0),Raw!QL103&lt;&gt;4),OR(AND(Raw!QM103=4,COUNTIF(Raw!QR103:QY103,5)=0),Raw!QM103&lt;&gt;4),OR(AND(Raw!QN103=4,COUNTIF(Raw!QR103:QY103,6)=0),Raw!QN103&lt;&gt;4),OR(AND(Raw!QO103=4,COUNTIF(Raw!QR103:QY103,7)=0),Raw!QO103&lt;&gt;4),OR(AND(Raw!QP103=4,COUNTIF(Raw!QR103:QY103,8)=0),Raw!QP103&lt;&gt;4)),"",1)))</f>
        <v/>
      </c>
      <c r="AW103" t="str">
        <f>IF(A103=0,"",IF(COUNTA(Raw!QZ103:RP103)=0,"",IF(AND(OR(AND(Raw!QZ103=4,COUNTIF(Raw!RI103:RP103,1)=0),Raw!QZ103&lt;&gt;4),OR(AND(Raw!RA103=4,COUNTIF(Raw!RI103:RP103,2)=0),Raw!RA103&lt;&gt;4),OR(AND(Raw!RB103=4,COUNTIF(Raw!RI103:RP103,3)=0),Raw!RB103&lt;&gt;4),OR(AND(Raw!RC103=4,COUNTIF(Raw!RI103:RP103,4)=0),Raw!RC103&lt;&gt;4),OR(AND(Raw!RD103=4,COUNTIF(Raw!RI103:RP103,5)=0),Raw!RD103&lt;&gt;4),OR(AND(Raw!RE103=4,COUNTIF(Raw!RI103:RP103,6)=0),Raw!RE103&lt;&gt;4),OR(AND(Raw!RF103=4,COUNTIF(Raw!RI103:RP103,7)=0),Raw!RF103&lt;&gt;4),OR(AND(Raw!RG103=4,COUNTIF(Raw!RI103:RP103,8)=0),Raw!RG103&lt;&gt;4)),"",1)))</f>
        <v/>
      </c>
      <c r="AX103" t="str">
        <f>IF(A103=0,"",IF(COUNTA(Raw!RQ103:SG103)=0,"",IF(AND(OR(AND(Raw!RQ103=4,COUNTIF(Raw!RZ103:SG103,1)=0),Raw!RQ103&lt;&gt;4),OR(AND(Raw!RR103=4,COUNTIF(Raw!RZ103:SG103,2)=0),Raw!RR103&lt;&gt;4),OR(AND(Raw!RS103=4,COUNTIF(Raw!RZ103:SG103,3)=0),Raw!RS103&lt;&gt;4),OR(AND(Raw!RT103=4,COUNTIF(Raw!RZ103:SG103,4)=0),Raw!RT103&lt;&gt;4),OR(AND(Raw!RU103=4,COUNTIF(Raw!RZ103:SG103,5)=0),Raw!RU103&lt;&gt;4),OR(AND(Raw!RV103=4,COUNTIF(Raw!RZ103:SG103,6)=0),Raw!RV103&lt;&gt;4),OR(AND(Raw!RW103=4,COUNTIF(Raw!RZ103:SG103,7)=0),Raw!RW103&lt;&gt;4),OR(AND(Raw!RX103=4,COUNTIF(Raw!RZ103:SG103,8)=0),Raw!RX103&lt;&gt;4)),"",1)))</f>
        <v/>
      </c>
      <c r="AY103" t="str">
        <f>IF(A103=0,"",IF(COUNTA(Raw!SH103:ST103)=0,"",IF(AND(OR(AND(Raw!SH103=4,COUNTIF(Raw!SO103:ST103,1)=0),Raw!SH103&lt;&gt;4),OR(AND(Raw!SI103=4,COUNTIF(Raw!SO103:ST103,2)=0),Raw!SI103&lt;&gt;4),OR(AND(Raw!SJ103=4,COUNTIF(Raw!SO103:ST103,3)=0),Raw!SJ103&lt;&gt;4),OR(AND(Raw!SK103=4,COUNTIF(Raw!SO103:ST103,4)=0),Raw!SK103&lt;&gt;4),OR(AND(Raw!SL103=4,COUNTIF(Raw!SO103:ST103,5)=0),Raw!SL103&lt;&gt;4),OR(AND(Raw!SM103=4,COUNTIF(Raw!SO103:ST103,6)=0),Raw!SM103&lt;&gt;4)),"",1)))</f>
        <v/>
      </c>
      <c r="AZ103" t="str">
        <f>IF(A103=0,"",IF(COUNTA(Raw!SU103:TG103)=0,"",IF(AND(OR(AND(Raw!SU103=4,COUNTIF(Raw!TB103:TG103,1)=0),Raw!SU103&lt;&gt;4),OR(AND(Raw!SV103=4,COUNTIF(Raw!TB103:TG103,2)=0),Raw!SV103&lt;&gt;4),OR(AND(Raw!SW103=4,COUNTIF(Raw!TB103:TG103,3)=0),Raw!SW103&lt;&gt;4),OR(AND(Raw!SX103=4,COUNTIF(Raw!TB103:TG103,4)=0),Raw!SX103&lt;&gt;4),OR(AND(Raw!SY103=4,COUNTIF(Raw!TB103:TG103,5)=0),Raw!SY103&lt;&gt;4),OR(AND(Raw!SZ103=4,COUNTIF(Raw!TB103:TG103,6)=0),Raw!SZ103&lt;&gt;4)),"",1)))</f>
        <v/>
      </c>
      <c r="BA103" t="str">
        <f>IF(A103=0,"",IF(COUNTA(Raw!TH103:TT103)=0,"",IF(AND(OR(AND(Raw!TH103=4,COUNTIF(Raw!TO103:TT103,1)=0),Raw!TH103&lt;&gt;4),OR(AND(Raw!TI103=4,COUNTIF(Raw!TO103:TT103,2)=0),Raw!TI103&lt;&gt;4),OR(AND(Raw!TJ103=4,COUNTIF(Raw!TO103:TT103,3)=0),Raw!TJ103&lt;&gt;4),OR(AND(Raw!TK103=4,COUNTIF(Raw!TO103:TT103,4)=0),Raw!TK103&lt;&gt;4),OR(AND(Raw!TL103=4,COUNTIF(Raw!TO103:TT103,5)=0),Raw!TL103&lt;&gt;4),OR(AND(Raw!TM103=4,COUNTIF(Raw!TO103:TT103,6)=0),Raw!TM103&lt;&gt;4)),"",1)))</f>
        <v/>
      </c>
      <c r="BB103" t="str">
        <f>IF(A103=0,"",IF(COUNTA(Raw!TU103:UI103)=0,"",IF(AND(OR(AND(Raw!TU103=4,COUNTIF(Raw!UC103:UI103,1)=0),Raw!TU103&lt;&gt;4),OR(AND(Raw!TV103=4,COUNTIF(Raw!UC103:UI103,2)=0),Raw!TV103&lt;&gt;4),OR(AND(Raw!TW103=4,COUNTIF(Raw!UC103:UI103,3)=0),Raw!TW103&lt;&gt;4),OR(AND(Raw!TX103=4,COUNTIF(Raw!UC103:UI103,4)=0),Raw!TX103&lt;&gt;4),OR(AND(Raw!TY103=4,COUNTIF(Raw!UC103:UI103,5)=0),Raw!TY103&lt;&gt;4),OR(AND(Raw!TZ103=4,COUNTIF(Raw!UC103:UI103,6)=0),Raw!TZ103&lt;&gt;4),OR(AND(Raw!UA103=4,COUNTIF(Raw!UC103:UI103,7)=0),Raw!UA103&lt;&gt;4)),"",1)))</f>
        <v/>
      </c>
      <c r="BC103" t="str">
        <f>IF(A103=0,"",IF(COUNTA(Raw!UJ103:UV103)=0,"",IF(AND(OR(AND(Raw!UJ103=4,COUNTIF(Raw!UQ103:UV103,1)=0),Raw!UJ103&lt;&gt;4),OR(AND(Raw!UK103=4,COUNTIF(Raw!UQ103:UV103,2)=0),Raw!UK103&lt;&gt;4),OR(AND(Raw!UL103=4,COUNTIF(Raw!UQ103:UV103,3)=0),Raw!UL103&lt;&gt;4),OR(AND(Raw!UM103=4,COUNTIF(Raw!UQ103:UV103,4)=0),Raw!UM103&lt;&gt;4),OR(AND(Raw!UN103=4,COUNTIF(Raw!UQ103:UV103,5)=0),Raw!UN103&lt;&gt;4),OR(AND(Raw!UO103=4,COUNTIF(Raw!UQ103:UV103,6)=0),Raw!UO103&lt;&gt;4)),"",1)))</f>
        <v/>
      </c>
      <c r="BD103" t="str">
        <f>IF(A103=0,"",IF(COUNTA(Raw!UW103:VG103)=0,"",IF(AND(OR(AND(Raw!UW103=4,COUNTIF(Raw!VC103:VG103,1)=0),Raw!UW103&lt;&gt;4),OR(AND(Raw!UX103=4,COUNTIF(Raw!VC103:VG103,2)=0),Raw!UX103&lt;&gt;4),OR(AND(Raw!UY103=4,COUNTIF(Raw!VC103:VG103,3)=0),Raw!UY103&lt;&gt;4),OR(AND(Raw!UZ103=4,COUNTIF(Raw!VC103:VG103,4)=0),Raw!UZ103&lt;&gt;4),OR(AND(Raw!VA103=4,COUNTIF(Raw!VC103:VG103,5)=0),Raw!VA103&lt;&gt;4)),"",1)))</f>
        <v/>
      </c>
      <c r="BE103" t="str">
        <f>IF(A103=0,"",IF(COUNTA(Raw!VH103:VP103)=0,"",
IF(AND(
OR(AND(Raw!VH103=4,COUNTIF(Raw!VM103:VP103,1)=0),Raw!VH103&lt;&gt;4),
OR(AND(Raw!VI103=4,COUNTIF(Raw!VM103:VP103,2)=0),Raw!VI103&lt;&gt;4),
OR(AND(Raw!VJ103=4,COUNTIF(Raw!VM103:VP103,3)=0),Raw!VJ103&lt;&gt;4),
OR(AND(Raw!VK103=4,COUNTIF(Raw!VM103:VP103,4)=0),Raw!VK103&lt;&gt;4)
),"",1)))</f>
        <v/>
      </c>
      <c r="BF103" t="str">
        <f>IF(A103=0,"",IF(COUNTA(Raw!VQ103:WK103)=0,"",
IF(AND(
OR(AND(Raw!VQ103=4,COUNTIF(Raw!WB103:WK103,1)=0),Raw!VQ103&lt;&gt;4),
OR(AND(Raw!VR103=4,COUNTIF(Raw!WB103:WK103,2)=0),Raw!VR103&lt;&gt;4),
OR(AND(Raw!VS103=4,COUNTIF(Raw!WB103:WK103,3)=0),Raw!VS103&lt;&gt;4),
OR(AND(Raw!VT103=4,COUNTIF(Raw!WB103:WK103,4)=0),Raw!VT103&lt;&gt;4),
OR(AND(Raw!VU103=4,COUNTIF(Raw!WB103:WK103,5)=0),Raw!VU103&lt;&gt;4),
OR(AND(Raw!VV103=4,COUNTIF(Raw!WB103:WK103,6)=0),Raw!VV103&lt;&gt;4),
OR(AND(Raw!VW103=4,COUNTIF(Raw!WB103:WK103,7)=0),Raw!VW103&lt;&gt;4),
OR(AND(Raw!VX103=4,COUNTIF(Raw!WB103:WK103,8)=0),Raw!VX103&lt;&gt;4),
OR(AND(Raw!VY103=4,COUNTIF(Raw!WB103:WK103,9)=0),Raw!VX103&lt;&gt;4),
OR(AND(Raw!VZ103=4,COUNTIF(Raw!WB103:WK103,10)=0),Raw!VZ103&lt;&gt;4)
),"",1)))</f>
        <v/>
      </c>
      <c r="BG103" t="str">
        <f>IF(A103=0,"",IF(COUNTA(Raw!WL103:XB103)=0,"",
IF(AND(
OR(AND(Raw!WL103=4,COUNTIF(Raw!WU103:XB103,1)=0),Raw!WL103&lt;&gt;4),
OR(AND(Raw!WM103=4,COUNTIF(Raw!WU103:XB103,2)=0),Raw!WM103&lt;&gt;4),
OR(AND(Raw!WN103=4,COUNTIF(Raw!WU103:XB103,3)=0),Raw!WN103&lt;&gt;4),
OR(AND(Raw!WO103=4,COUNTIF(Raw!WU103:XB103,4)=0),Raw!WO103&lt;&gt;4),
OR(AND(Raw!WP103=4,COUNTIF(Raw!WU103:XB103,5)=0),Raw!WP103&lt;&gt;4),
OR(AND(Raw!WQ103=4,COUNTIF(Raw!WU103:XB103,6)=0),Raw!WQ103&lt;&gt;4),
OR(AND(Raw!WR103=4,COUNTIF(Raw!WU103:XB103,7)=0),Raw!WR103&lt;&gt;4),
OR(AND(Raw!WS103=4,COUNTIF(Raw!WU103:XB103,8)=0),Raw!WS103&lt;&gt;4)
),"",1)))</f>
        <v/>
      </c>
      <c r="BH103" t="str">
        <f>IF(A103=0,"",IF(COUNTA(Raw!XC103:XK103)=0,"",
IF(AND(
OR(AND(Raw!XC103=4,COUNTIF(Raw!XH103:XK103,1)=0),Raw!XC103&lt;&gt;4),
OR(AND(Raw!XD103=4,COUNTIF(Raw!XH103:XK103,2)=0),Raw!XD103&lt;&gt;4),
OR(AND(Raw!XE103=4,COUNTIF(Raw!XH103:XK103,3)=0),Raw!XE103&lt;&gt;4),
OR(AND(Raw!XF103=4,COUNTIF(Raw!XH103:XK103,4)=0),Raw!XF103&lt;&gt;4)
),"",1)))</f>
        <v/>
      </c>
      <c r="BI103" t="str">
        <f>IF(A103=0,"",IF(COUNTA(Raw!XL103:XT103)=0,"",
IF(AND(
OR(AND(Raw!XL103=4,COUNTIF(Raw!XQ103:XT103,1)=0),Raw!XL103&lt;&gt;4),
OR(AND(Raw!XM103=4,COUNTIF(Raw!XQ103:XT103,2)=0),Raw!XM103&lt;&gt;4),
OR(AND(Raw!XN103=4,COUNTIF(Raw!XQ103:XT103,3)=0),Raw!XN103&lt;&gt;4),
OR(AND(Raw!XO103=4,COUNTIF(Raw!XQ103:XT103,4)=0),Raw!XO103&lt;&gt;4)
),"",1)))</f>
        <v/>
      </c>
      <c r="BJ103" t="str">
        <f>IF(A103=0,"",IF(COUNTA(Raw!XU103:YI103)=0,"",
IF(AND(
OR(AND(Raw!XU103=4,COUNTIF(Raw!YC103:YI103,1)=0),Raw!XU103&lt;&gt;4),
OR(AND(Raw!XV103=4,COUNTIF(Raw!YC103:YI103,2)=0),Raw!XV103&lt;&gt;4),
OR(AND(Raw!XW103=4,COUNTIF(Raw!YC103:YI103,3)=0),Raw!XW103&lt;&gt;4),
OR(AND(Raw!XX103=4,COUNTIF(Raw!YC103:YI103,4)=0),Raw!XX103&lt;&gt;4),
OR(AND(Raw!XY103=4,COUNTIF(Raw!YC103:YI103,5)=0),Raw!XY103&lt;&gt;4),
OR(AND(Raw!XZ103=4,COUNTIF(Raw!YC103:YI103,6)=0),Raw!XZ103&lt;&gt;4),
OR(AND(Raw!YA103=4,COUNTIF(Raw!YC103:YI103,7)=0),Raw!YA103&lt;&gt;4)
),"",1)))</f>
        <v/>
      </c>
      <c r="BK103" t="str">
        <f>IF(A103=0,"",IF(COUNTA(Raw!YJ103:YR103)=0,"",
IF(AND(
OR(AND(Raw!YJ103=4,COUNTIF(Raw!YO103:YR103,1)=0),Raw!YJ103&lt;&gt;4),
OR(AND(Raw!YK103=4,COUNTIF(Raw!YO103:YR103,2)=0),Raw!YK103&lt;&gt;4),
OR(AND(Raw!YL103=4,COUNTIF(Raw!YO103:YR103,3)=0),Raw!YL103&lt;&gt;4),
OR(AND(Raw!YM103=4,COUNTIF(Raw!YO103:YR103,4)=0),Raw!YM103&lt;&gt;4)
),"",1)))</f>
        <v/>
      </c>
      <c r="BL103" t="str">
        <f>IF(A103=0,"",IF(COUNTA(Raw!YS103:YU103)=0,"",IF(AND(Raw!YS103=4,ISBLANK(Raw!YU103)),"",IF(AND(Raw!YS103&lt;&gt;4,ISBLANK(Raw!YU103)=FALSE),"",1))))</f>
        <v/>
      </c>
    </row>
    <row r="104" spans="1:64">
      <c r="A104" s="20">
        <f>Raw!A104</f>
        <v>0</v>
      </c>
      <c r="B104" s="19" t="str">
        <f>IF(A104=0,"",IF(AND(Raw!AC104=1,COUNTA(Raw!AR104:IC104)&gt;0,COUNTA(Raw!ID104:YU104)=0),"",IF(AND(Raw!AC104=2,COUNTA(Raw!AR104:IC104)=0,COUNTA(Raw!ID104:MV104)&gt;0,COUNTA(Raw!MW104:YU104)=0),"",IF(AND(Raw!AC104=3,COUNTA(Raw!AP104:MV104)=0,COUNTA(Raw!MW104:YU104)&gt;0),"",1))))</f>
        <v/>
      </c>
      <c r="C104" s="19" t="str">
        <f>IF(A104=0,"",IF(AND(Raw!AK104=1,ISBLANK(Raw!AM104)=FALSE,ISBLANK(Raw!AO104)),"",IF(AND(Raw!AK104=2,ISBLANK(Raw!AM104),ISBLANK(Raw!AO104)=FALSE),"",1)))</f>
        <v/>
      </c>
      <c r="D104" s="19" t="str">
        <f>IF(A104=0,"",IF(COUNTA(Raw!AS104:AZ104)=0,"",IF(AND(Raw!AS104+Raw!AT104=100,Raw!AU104+Raw!AV104=100,Raw!AW104+Raw!AX104=100,Raw!AY104+Raw!AZ104=100),"",1)))</f>
        <v/>
      </c>
      <c r="E104" s="19" t="str">
        <f>IF(A104=0,"",IF(ISBLANK(Raw!AQ104),"",IF(Raw!AQ104=1,"",1)))</f>
        <v/>
      </c>
      <c r="F104" s="19" t="str">
        <f>IF(A104=0,"",IF(ISBLANK(Raw!AR104),"",IF(AND(Raw!AR104&gt;=0,Raw!AR104&lt;=100),"",1)))</f>
        <v/>
      </c>
      <c r="G104" s="19" t="str">
        <f>IF(A104=0,"",IF(AND(ISBLANK(Raw!BA104),ISBLANK(Raw!AS104)),"",IF(AND(Raw!AS104&gt;0,ISBLANK(Raw!BA104)=FALSE),"",1)))</f>
        <v/>
      </c>
      <c r="H104" s="19" t="str">
        <f>IF(A104=0,"",IF(COUNTA(Raw!BA104:BH104)=0,"",IF(AND(Raw!BA104=0,COUNTA(Raw!BB104:BH104)=0),"",IF(AND(Raw!BA104&gt;0,COUNTA(Raw!BB104:BH104)&gt;0),"",1))))</f>
        <v/>
      </c>
      <c r="I104" s="19" t="str">
        <f>IF(A104=0,"",IF(AND(ISBLANK(Raw!BI104),ISBLANK(Raw!BJ104)),"",IF(AND(Raw!BI104=1,ISBLANK(Raw!BJ104)=FALSE),"",IF(AND(Raw!BI104=2,ISBLANK(Raw!BJ104)),"",1))))</f>
        <v/>
      </c>
      <c r="J104" s="19" t="str">
        <f>IF(A104=0,"",IF(AND(ISBLANK(Raw!AT104),COUNTBLANK(Raw!BK104:BQ104)),"",IF(AND(Raw!AT104&gt;0,COUNTA(Raw!BK104:BQ104)&gt;0),"",IF(AND(Raw!AT104=0,COUNTA(Raw!BK104:BQ104)=0),"",1))))</f>
        <v/>
      </c>
      <c r="K104" s="19" t="str">
        <f>IF(A104=0,"",IF(AND(ISBLANK(Raw!AS104),COUNTA(Raw!BR104:BX104)=0),"",IF(AND(Raw!AS104&gt;0,COUNTA(Raw!BR104:BX104)&gt;0),"",IF(AND(Raw!AS104=0,COUNTA(Raw!BR104:BX104)=0),"",1))))</f>
        <v/>
      </c>
      <c r="L104" s="19" t="str">
        <f>IF(A104=0,"",IF(AND(COUNTA(Raw!BK104:BX104)=0,COUNTA(Raw!BY104:CH104)=0),"",IF(AND(COUNTIF(Raw!BK104:BX104,1)&gt;0,COUNTA(Raw!BY104:CH104)&gt;0),"",IF(AND(COUNTIF(Raw!BK104:BX104,1)=0,COUNTA(Raw!BY104:CH104)=0),"",1))))</f>
        <v/>
      </c>
      <c r="M104" s="19" t="str">
        <f>IF(A104=0,"",IF(AND(COUNTA(Raw!BK104:BX104)=0,COUNTA(Raw!CI104:CR104)),"",IF(AND(COUNTIF(Raw!BK104:BX104,3)&gt;0,COUNTA(Raw!CI104:CR104)&gt;0),"",IF(AND(COUNTIF(Raw!BK104:BX104,3)=0,COUNTA(Raw!CI104:CR104)=0),"",1))))</f>
        <v/>
      </c>
      <c r="N104" s="19" t="str">
        <f>IF(A104=0,"",IF(COUNTA(Raw!CS104:DF104)=0,"",IF(AND(COUNTIF(Raw!CS104:CV104,1)=1,COUNTA(Raw!CW104:DA104)&gt;0,COUNTA(Raw!DB104:DF104)=0),"",IF(AND(COUNTIF(Raw!CS104:CV104,2)=1,COUNTA(Raw!CW104:DA104)=0,COUNTA(Raw!DB104:DF104)&gt;0),"",IF(AND(COUNTA(Raw!CS104:CV104)&gt;0,COUNTA(Raw!CW104:DF104)=0),"",1)))))</f>
        <v/>
      </c>
      <c r="O104" s="19" t="str">
        <f>IF(A104=0,"",IF(COUNTA(Raw!DG104:DP104)=0,"",IF(AND(COUNTIF(Raw!BK104:BQ104,1)&gt;0,OR(COUNTIF(Raw!DG104:DP104,1)=1,COUNTIF(Raw!DG104:DP104,2)=1,COUNTIF(Raw!DG104:DP104,3)=1)),"",IF(AND(COUNTIF(Raw!BK104:BQ104,1)=0,AND(COUNTIF(Raw!DG104:DP104,1)=0,COUNTIF(Raw!DG104:DP104,2)=0,COUNTIF(Raw!DG104:DP104,3)=0)),"",1))))</f>
        <v/>
      </c>
      <c r="P104" s="19" t="str">
        <f>IF(A104=0,"",IF(COUNTA(Raw!DG104:DR104)=0,"",IF(AND(COUNTIF(Raw!DG104:DP104,4)=1,ISBLANK(Raw!DQ104)=FALSE,ISBLANK(Raw!DR104)),"",IF(AND(COUNTIF(Raw!DG104:DP104,7)=1,ISBLANK(Raw!DQ104),ISBLANK(Raw!DR104)=FALSE),"",IF(AND(COUNTA(Raw!DG104:DP104)&gt;0,COUNTIF(Raw!DG104:DP104,4)=0,COUNTIF(Raw!DG104:DP104,7)=0,COUNTA(Raw!DQ104:DR104)=0),"",1)))))</f>
        <v/>
      </c>
      <c r="Q104" s="19" t="str">
        <f>IF(A104=0,"",IF(AND(COUNTA(Raw!DS104:DU104)=0,COUNTA(Raw!BK104:BQ104)=0),"",IF(AND(COUNTIF(Raw!BK104:BQ104,1)&gt;0,COUNTA(Raw!DS104:DU104)&gt;0),"",IF(AND(COUNTIF(Raw!BK104:BQ104,1)=0,COUNTA(Raw!DS104:DU104)=0),"",1))))</f>
        <v/>
      </c>
      <c r="R104" s="19" t="str">
        <f>IF(A104=0,"",IF(AND(ISBLANK(Raw!AT104),ISBLANK(Raw!EJ104)),"",IF(AND(Raw!AT104&gt;0,ISBLANK(Raw!EJ104)=FALSE,Raw!EJ104&gt;=0,Raw!EJ104&lt;=7),"",IF(AND(Raw!AT104=0,ISBLANK(Raw!EJ104)),"",1))))</f>
        <v/>
      </c>
      <c r="S104" t="str">
        <f>IF(A104=0,"",IF(AND(ISBLANK(Raw!AS104),ISBLANK(Raw!EK104)),"",IF(AND(Raw!AS104&gt;0,ISBLANK(Raw!EK104)=FALSE),"",IF(AND(Raw!AS104=0,ISBLANK(Raw!EK104)),"",1))))</f>
        <v/>
      </c>
      <c r="T104" s="19" t="str">
        <f>IF(A104=0,"",IF(AND(ISBLANK(Raw!AT104),COUNTA(Raw!EL104:EQ104)=0),"",IF(AND(Raw!AT104&gt;0,COUNTA(Raw!EL104:EQ104)&gt;0),"",IF(AND(Raw!AT104=0,COUNTA(Raw!EL104:EQ104)=0),"",1))))</f>
        <v/>
      </c>
      <c r="U104" t="str">
        <f>IF(A104=0,"",IF(AND(ISBLANK(Raw!AT104),COUNTA(Raw!ER104:EU104)=0),"",IF(AND(Raw!AT104&gt;0,COUNTA(Raw!ER104:EU104)&gt;0),"",IF(AND(Raw!AT104=0,COUNTA(Raw!ER104:EU104)=0),"",1))))</f>
        <v/>
      </c>
      <c r="V104" t="str">
        <f>IF(A104=0,"",IF(AND(ISBLANK(Raw!AS104),COUNTA(Raw!EV104:FA104)=0),"",IF(AND(Raw!AS104&gt;0,COUNTA(Raw!EV104:FA104)&gt;0),"",IF(AND(Raw!AS104=0,COUNTA(Raw!EV104:FA104)=0),"",1))))</f>
        <v/>
      </c>
      <c r="W104" t="str">
        <f>IF(A104=0,"",IF(AND(ISBLANK(Raw!AS104),COUNTA(Raw!FB104:FE104)=0),"",IF(AND(Raw!AS104&gt;0,COUNTA(Raw!FB104:FE104)&gt;0),"",IF(AND(Raw!AS104=0,COUNTA(Raw!FB104:FE104)=0),"",1))))</f>
        <v/>
      </c>
      <c r="X104" t="str">
        <f>IF(A104=0,"",IF(AND(ISBLANK(Raw!AT104),COUNTA(Raw!FF104:FI104)=0),"",IF(AND(Raw!AT104&gt;0,COUNTA(Raw!FF104:FI104)&gt;0),"",IF(AND(Raw!AT104=0,COUNTA(Raw!FF104:FI104)=0),"",1))))</f>
        <v/>
      </c>
      <c r="Y104" t="str">
        <f>IF(A104=0,"",IF(AND(ISBLANK(Raw!AS104),COUNTA(Raw!FJ104:FM104)=0),"",IF(AND(Raw!AS104&gt;0,COUNTA(Raw!FJ104:FM104)&gt;0),"",IF(AND(Raw!AS104=0,COUNTA(Raw!FJ104:FM104)=0),"",1))))</f>
        <v/>
      </c>
      <c r="Z104" t="str">
        <f>IF(A104=0,"",IF(AND(COUNTA(Raw!FN104:FT104)=0,ISBLANK(Raw!FU104)),"",IF(AND(COUNTIF(Raw!FN104:FT104,1)&gt;0,ISBLANK(Raw!FU104)=FALSE),"",IF(AND(COUNTIF(Raw!FN104:FT104,1)=0,ISBLANK(Raw!FU104)),"",1))))</f>
        <v/>
      </c>
      <c r="AA104" s="19" t="str">
        <f>IF(A104=0,"",IF(AND(ISBLANK(Raw!BI104),COUNTA(Raw!FV104:GH104)=0),"",IF(AND(Raw!BI104&lt;&gt;1,COUNTIF(Raw!FV104:GH104,6)=0),"",IF(Raw!BI104=1,"",1))))</f>
        <v/>
      </c>
      <c r="AB104" t="str">
        <f>IF(A104=0,"",IF(AND(ISBLANK(Raw!GI104),COUNTA(Raw!GJ104:GQ104)=0),"",IF(AND(Raw!GI104=1,COUNTA(Raw!GJ104:GQ104)&gt;0),"",IF(AND(Raw!GI104=2,COUNTA(Raw!GJ104:GQ104)=0),"",1))))</f>
        <v/>
      </c>
      <c r="AC104" s="19" t="str">
        <f>IF(A104=0,"",IF(AND(COUNTA(Raw!GY104:HF104)=0,ISBLANK(Raw!HG104)),"",IF(AND(OR(COUNTIF(Raw!GY104:HE104,1)&gt;0,COUNTIF(Raw!GY104:HE104,2)&gt;0),ISBLANK(Raw!HG104)=FALSE),"",IF(AND(COUNTA(Raw!GY104:HF104)&gt;0,ISBLANK(Raw!HG104),COUNTIF(Raw!GY104:HE104,1)=0,COUNTIF(Raw!GY104:HE104,2)=0),"",1))))</f>
        <v/>
      </c>
      <c r="AD104" s="19" t="str">
        <f>IF(A104=0,"",IF(COUNTA(Raw!HU104:IB104)=0,"",IF(AND(Raw!AK104&lt;&gt;2,COUNTIF(Raw!HU104:IA104,2)=0,COUNTIF(Raw!HU104:IA104,3)=0),"",IF(Raw!AK104=2,"",1))))</f>
        <v/>
      </c>
      <c r="AE104" s="19" t="str">
        <f>IF(A104=0,"",IF(AND(Raw!AK104=2,ISBLANK(Raw!IC104)=FALSE),"",IF(AND(Raw!AK104&lt;&gt;2,ISBLANK(Raw!IC104)),"",1)))</f>
        <v/>
      </c>
      <c r="AF104" s="19" t="str">
        <f>IF(A104=0,"",IF(COUNTA(Raw!ID104:IF104)=0,"",IF(AND(MATCH(2023-Raw!ID104,Code!$A$3:$A$12,1)=Raw!IF104,2023-Raw!ID104=Raw!IE104),"",1)))</f>
        <v/>
      </c>
      <c r="AG104" s="19" t="str">
        <f>IF(A104=0,"",IF(COUNTA(Raw!IG104:II104)=0,"",IF(AND(Raw!IG104=4,ISBLANK(Raw!II104)=FALSE),"",IF(AND(Raw!IG104&lt;&gt;4,ISBLANK(Raw!II104)),"",1))))</f>
        <v/>
      </c>
      <c r="AH104" s="19" t="str">
        <f>IF(A104=0,"",IF(COUNTA(Raw!IJ104:IM104)=0,"",IF(AND(Raw!IJ104=1,ISBLANK(Raw!IK104)=FALSE),"",IF(AND(Raw!IJ104=2,COUNTA(Raw!IK104:IM104)&gt;0),"",1))))</f>
        <v/>
      </c>
      <c r="AI104" s="19" t="str">
        <f>IF(A104=0,"",IF(COUNTA(Raw!IK104:IM104)=0,"",IF(AND(Raw!IK104=1,ISBLANK(Raw!IL104)=FALSE),"",IF(AND(Raw!IK104=2,COUNTA(Raw!IL104:IM104)=0),"",1))))</f>
        <v/>
      </c>
      <c r="AJ104" s="19" t="str">
        <f>IF(A104=0,"",IF(COUNTA(Raw!JD104:JJ104)=0,"",IF(AND(Raw!JD104&gt;600,COUNTA(Raw!JE104:JI104)&gt;0),"",IF(AND(Raw!JD104&lt;=600,COUNTA(Raw!JE104:JJ104)=0),"",1))))</f>
        <v/>
      </c>
      <c r="AK104" s="19" t="str">
        <f>IF(A104=0,"",IF(COUNTA(Raw!JK104:KA104)=0,"",IF(AND(Raw!JK104=1,COUNTA(Raw!JM104:JV104)&gt;0),"",IF(AND(Raw!JK104=3,COUNTA(Raw!JM104:JV104)&gt;0,COUNTA(Raw!JW104:KA104)=0),"",IF(AND(ISBLANK(Raw!JK104)=FALSE,Raw!JK104&lt;&gt;1,Raw!JK104&lt;&gt;3,COUNTA(Raw!JM104:KA104)=0),"",1)))))</f>
        <v/>
      </c>
      <c r="AL104" s="19" t="str">
        <f>IF(A104=0,"",IF(COUNTA(Raw!JW104:KA104)=0,"",IF(AND(COUNTIF(Raw!JW104:JZ104,4)=0,COUNTA(Raw!JW104:JZ104)&gt;0,ISBLANK(Raw!KA104)=FALSE),"",IF(AND(COUNTIF(Raw!JW104:KA104,4)&gt;0,ISBLANK(Raw!KA104)),"",1))))</f>
        <v/>
      </c>
      <c r="AM104" s="19" t="str">
        <f>IF(A104=0,"",IF(COUNTA(Raw!KT104:KU104)=0,"",IF(AND(Raw!KT104=1,ISBLANK(Raw!KU104)=FALSE),"",IF(AND(Raw!KT104=2,ISBLANK(Raw!KU104)),"",1))))</f>
        <v/>
      </c>
      <c r="AN104" s="19" t="str">
        <f>IF(A104=0,"",IF(COUNTA(Raw!KX104:LF104)=0,"",IF(AND(COUNTIF(Raw!KX104:LB104,5)=1,COUNTA(Raw!KX104:LB104)=1,COUNTA(Raw!LC104:LF104)=0),"",IF(AND(COUNTIF(Raw!KX104:LB104,5)=0,COUNTA(Raw!KX104:LB104)&gt;0,COUNTA(Raw!LC104:LF104)&gt;0),"",1))))</f>
        <v/>
      </c>
      <c r="AO104" s="19" t="str">
        <f>IF(A104=0,"",IF(COUNTA(Raw!LM104:LU104)=0,"",IF(AND(Raw!LM104=1,ISBLANK(Raw!LN104)=FALSE,COUNTA(Raw!LO104:LU104)&gt;0),"",IF(AND(Raw!LM104=2,COUNTA(Raw!LN104:LU104)=0),"",1))))</f>
        <v/>
      </c>
      <c r="AP104" s="19" t="str">
        <f>IF(A104=0,"",IF(COUNTA(Raw!MY104:OG104)=0,"",IF(AND(Raw!MY104=2,COUNTA(Raw!MZ104:OG104)=0),"",IF(AND(Raw!MY104=1,COUNTA(Raw!MZ104:OG104)&gt;0),"",1))))</f>
        <v/>
      </c>
      <c r="AQ104" s="19" t="str">
        <f>IF(A104=0,"",IF(COUNTA(Raw!NC104:NW104)=0,"",IF(AND(COUNTIF(Raw!NC104:NG104,3)&gt;0,COUNTA(Raw!NH104:NQ104)&gt;0),"",IF(AND(COUNTA(Raw!NC104:NG104)&gt;0,COUNTIF(Raw!NC104:NG104,3)=0,COUNTA(Raw!NH104:NW104)=0),"",1))))</f>
        <v/>
      </c>
      <c r="AR104" s="19" t="str">
        <f>IF(A104=0,"",IF(COUNTA(Raw!NH104:NW104)=0,"",IF(AND(COUNTIF(Raw!NH104:NQ104,10)&gt;0,COUNTA(Raw!NR104:NW104)&gt;0),"",IF(AND(COUNTA(Raw!NH104:NQ104)&gt;0,COUNTIF(Raw!NH104:NQ104,10)=0,COUNTA(Raw!NR104:NY104)=0),"",1))))</f>
        <v/>
      </c>
      <c r="AS104" s="19" t="str">
        <f>IF(A104=0,"",IF(COUNTA(Raw!NY104:OG104)=0,"",IF(AND(Raw!NY104=1,COUNTA(Raw!NZ104:OG104)&gt;0),"",IF(AND(Raw!NY104=2,COUNTA(Raw!NZ104:OG104)=0),"",1))))</f>
        <v/>
      </c>
      <c r="AT104" s="19" t="str">
        <f>IF(A104=0,"",IF(COUNTA(Raw!OH104:OY104)=0,"",IF(AND(Raw!OH104=1,COUNTA(Raw!OI104:OY104)&gt;0),"",IF(AND(Raw!OH104=2,COUNTA(Raw!OI104:OY104)=0),"",1))))</f>
        <v/>
      </c>
      <c r="AU104" s="19" t="str">
        <f>IF(A104=0,"",IF(COUNTA(Raw!PR104:QB104)=0,"",
IF(AND(OR(AND(COUNTIF(Raw!PR104:QB104,1)=1,COUNTA(Raw!QI104:QY104)&gt;0),AND(COUNTIF(Raw!PR104:QB104,1)=0,COUNTA(Raw!QI104:QY104)=0)),OR(AND(COUNTIF(Raw!PR104:QB104,2)=1,COUNTA(Raw!QZ104:RP104)&gt;0),AND(COUNTIF(Raw!PR104:QB104,2)=0,COUNTA(Raw!QZ104:RP104)=0)),OR(AND(COUNTIF(Raw!PR104:QB104,3)=1,COUNTA(Raw!RQ104:SG104)&gt;0),AND(COUNTIF(Raw!PR104:QB104,3)=0,COUNTA(Raw!RQ104:SG104)=0)),OR(AND(COUNTIF(Raw!PR104:QB104,4)=1,COUNTA(Raw!SH104:ST104)&gt;0),AND(COUNTIF(Raw!PR104:QB104,4)=0,COUNTA(Raw!SH104:ST104)=0)),OR(AND(COUNTIF(Raw!PR104:QB104,5)=1,COUNTA(Raw!SU104:TG104)&gt;0),AND(COUNTIF(Raw!PR104:QB104,5)=0,COUNTA(Raw!SU104:TG104)=0)),OR(AND(COUNTIF(Raw!PR104:QB104,6)=1,COUNTA(Raw!TH104:TT104)&gt;0),AND(COUNTIF(Raw!PR104:QB104,6)=0,COUNTA(Raw!TH104:TT104)=0)),OR(AND(COUNTIF(Raw!PR104:QB104,7)=1,COUNTA(Raw!TU104:UI104)&gt;0),AND(COUNTIF(Raw!PR104:QB104,7)=0,COUNTA(Raw!TU104:UI104)=0)),OR(AND(COUNTIF(Raw!PR104:QB104,8)=1,COUNTA(Raw!UJ104:UV104)&gt;0),AND(COUNTIF(Raw!PR104:QB104,8)=0,COUNTA(Raw!UJ104:UV104)=0)),OR(AND(COUNTIF(Raw!PR104:QB104,9)=1,COUNTA(Raw!UW104:VG104)&gt;0),AND(COUNTIF(Raw!PR104:QB104,9)=0,COUNTA(Raw!UW104:VG104)=0)),OR(AND(COUNTIF(Raw!PR104:QB104,10)=1,COUNTA(Raw!VH104:VP104)&gt;0),AND(COUNTIF(Raw!PR104:QB104,10)=0,COUNTA(Raw!VH104:VP104)=0)),OR(AND(COUNTIF(Raw!PR104:QB104,11)=1,COUNTA(Raw!VQ104:WK104)&gt;0),AND(COUNTIF(Raw!PR104:QB104,11)=0,COUNTA(Raw!VQ104:WK104)=0))),"",1)))</f>
        <v/>
      </c>
      <c r="AV104" s="19" t="str">
        <f>IF(A104=0,"",IF(COUNTA(Raw!QI104:QY104)=0,"",IF(AND(OR(AND(Raw!QI104=4,COUNTIF(Raw!QR104:QY104,1)=0),Raw!QI104&lt;&gt;4),OR(AND(Raw!QJ104=4,COUNTIF(Raw!QR104:QY104,2)=0),Raw!QJ104&lt;&gt;4),OR(AND(Raw!QK104=4,COUNTIF(Raw!QR104:QY104,3)=0),Raw!QK104&lt;&gt;4),OR(AND(Raw!QL104=4,COUNTIF(Raw!QR104:QY104,4)=0),Raw!QL104&lt;&gt;4),OR(AND(Raw!QM104=4,COUNTIF(Raw!QR104:QY104,5)=0),Raw!QM104&lt;&gt;4),OR(AND(Raw!QN104=4,COUNTIF(Raw!QR104:QY104,6)=0),Raw!QN104&lt;&gt;4),OR(AND(Raw!QO104=4,COUNTIF(Raw!QR104:QY104,7)=0),Raw!QO104&lt;&gt;4),OR(AND(Raw!QP104=4,COUNTIF(Raw!QR104:QY104,8)=0),Raw!QP104&lt;&gt;4)),"",1)))</f>
        <v/>
      </c>
      <c r="AW104" t="str">
        <f>IF(A104=0,"",IF(COUNTA(Raw!QZ104:RP104)=0,"",IF(AND(OR(AND(Raw!QZ104=4,COUNTIF(Raw!RI104:RP104,1)=0),Raw!QZ104&lt;&gt;4),OR(AND(Raw!RA104=4,COUNTIF(Raw!RI104:RP104,2)=0),Raw!RA104&lt;&gt;4),OR(AND(Raw!RB104=4,COUNTIF(Raw!RI104:RP104,3)=0),Raw!RB104&lt;&gt;4),OR(AND(Raw!RC104=4,COUNTIF(Raw!RI104:RP104,4)=0),Raw!RC104&lt;&gt;4),OR(AND(Raw!RD104=4,COUNTIF(Raw!RI104:RP104,5)=0),Raw!RD104&lt;&gt;4),OR(AND(Raw!RE104=4,COUNTIF(Raw!RI104:RP104,6)=0),Raw!RE104&lt;&gt;4),OR(AND(Raw!RF104=4,COUNTIF(Raw!RI104:RP104,7)=0),Raw!RF104&lt;&gt;4),OR(AND(Raw!RG104=4,COUNTIF(Raw!RI104:RP104,8)=0),Raw!RG104&lt;&gt;4)),"",1)))</f>
        <v/>
      </c>
      <c r="AX104" t="str">
        <f>IF(A104=0,"",IF(COUNTA(Raw!RQ104:SG104)=0,"",IF(AND(OR(AND(Raw!RQ104=4,COUNTIF(Raw!RZ104:SG104,1)=0),Raw!RQ104&lt;&gt;4),OR(AND(Raw!RR104=4,COUNTIF(Raw!RZ104:SG104,2)=0),Raw!RR104&lt;&gt;4),OR(AND(Raw!RS104=4,COUNTIF(Raw!RZ104:SG104,3)=0),Raw!RS104&lt;&gt;4),OR(AND(Raw!RT104=4,COUNTIF(Raw!RZ104:SG104,4)=0),Raw!RT104&lt;&gt;4),OR(AND(Raw!RU104=4,COUNTIF(Raw!RZ104:SG104,5)=0),Raw!RU104&lt;&gt;4),OR(AND(Raw!RV104=4,COUNTIF(Raw!RZ104:SG104,6)=0),Raw!RV104&lt;&gt;4),OR(AND(Raw!RW104=4,COUNTIF(Raw!RZ104:SG104,7)=0),Raw!RW104&lt;&gt;4),OR(AND(Raw!RX104=4,COUNTIF(Raw!RZ104:SG104,8)=0),Raw!RX104&lt;&gt;4)),"",1)))</f>
        <v/>
      </c>
      <c r="AY104" t="str">
        <f>IF(A104=0,"",IF(COUNTA(Raw!SH104:ST104)=0,"",IF(AND(OR(AND(Raw!SH104=4,COUNTIF(Raw!SO104:ST104,1)=0),Raw!SH104&lt;&gt;4),OR(AND(Raw!SI104=4,COUNTIF(Raw!SO104:ST104,2)=0),Raw!SI104&lt;&gt;4),OR(AND(Raw!SJ104=4,COUNTIF(Raw!SO104:ST104,3)=0),Raw!SJ104&lt;&gt;4),OR(AND(Raw!SK104=4,COUNTIF(Raw!SO104:ST104,4)=0),Raw!SK104&lt;&gt;4),OR(AND(Raw!SL104=4,COUNTIF(Raw!SO104:ST104,5)=0),Raw!SL104&lt;&gt;4),OR(AND(Raw!SM104=4,COUNTIF(Raw!SO104:ST104,6)=0),Raw!SM104&lt;&gt;4)),"",1)))</f>
        <v/>
      </c>
      <c r="AZ104" t="str">
        <f>IF(A104=0,"",IF(COUNTA(Raw!SU104:TG104)=0,"",IF(AND(OR(AND(Raw!SU104=4,COUNTIF(Raw!TB104:TG104,1)=0),Raw!SU104&lt;&gt;4),OR(AND(Raw!SV104=4,COUNTIF(Raw!TB104:TG104,2)=0),Raw!SV104&lt;&gt;4),OR(AND(Raw!SW104=4,COUNTIF(Raw!TB104:TG104,3)=0),Raw!SW104&lt;&gt;4),OR(AND(Raw!SX104=4,COUNTIF(Raw!TB104:TG104,4)=0),Raw!SX104&lt;&gt;4),OR(AND(Raw!SY104=4,COUNTIF(Raw!TB104:TG104,5)=0),Raw!SY104&lt;&gt;4),OR(AND(Raw!SZ104=4,COUNTIF(Raw!TB104:TG104,6)=0),Raw!SZ104&lt;&gt;4)),"",1)))</f>
        <v/>
      </c>
      <c r="BA104" t="str">
        <f>IF(A104=0,"",IF(COUNTA(Raw!TH104:TT104)=0,"",IF(AND(OR(AND(Raw!TH104=4,COUNTIF(Raw!TO104:TT104,1)=0),Raw!TH104&lt;&gt;4),OR(AND(Raw!TI104=4,COUNTIF(Raw!TO104:TT104,2)=0),Raw!TI104&lt;&gt;4),OR(AND(Raw!TJ104=4,COUNTIF(Raw!TO104:TT104,3)=0),Raw!TJ104&lt;&gt;4),OR(AND(Raw!TK104=4,COUNTIF(Raw!TO104:TT104,4)=0),Raw!TK104&lt;&gt;4),OR(AND(Raw!TL104=4,COUNTIF(Raw!TO104:TT104,5)=0),Raw!TL104&lt;&gt;4),OR(AND(Raw!TM104=4,COUNTIF(Raw!TO104:TT104,6)=0),Raw!TM104&lt;&gt;4)),"",1)))</f>
        <v/>
      </c>
      <c r="BB104" t="str">
        <f>IF(A104=0,"",IF(COUNTA(Raw!TU104:UI104)=0,"",IF(AND(OR(AND(Raw!TU104=4,COUNTIF(Raw!UC104:UI104,1)=0),Raw!TU104&lt;&gt;4),OR(AND(Raw!TV104=4,COUNTIF(Raw!UC104:UI104,2)=0),Raw!TV104&lt;&gt;4),OR(AND(Raw!TW104=4,COUNTIF(Raw!UC104:UI104,3)=0),Raw!TW104&lt;&gt;4),OR(AND(Raw!TX104=4,COUNTIF(Raw!UC104:UI104,4)=0),Raw!TX104&lt;&gt;4),OR(AND(Raw!TY104=4,COUNTIF(Raw!UC104:UI104,5)=0),Raw!TY104&lt;&gt;4),OR(AND(Raw!TZ104=4,COUNTIF(Raw!UC104:UI104,6)=0),Raw!TZ104&lt;&gt;4),OR(AND(Raw!UA104=4,COUNTIF(Raw!UC104:UI104,7)=0),Raw!UA104&lt;&gt;4)),"",1)))</f>
        <v/>
      </c>
      <c r="BC104" t="str">
        <f>IF(A104=0,"",IF(COUNTA(Raw!UJ104:UV104)=0,"",IF(AND(OR(AND(Raw!UJ104=4,COUNTIF(Raw!UQ104:UV104,1)=0),Raw!UJ104&lt;&gt;4),OR(AND(Raw!UK104=4,COUNTIF(Raw!UQ104:UV104,2)=0),Raw!UK104&lt;&gt;4),OR(AND(Raw!UL104=4,COUNTIF(Raw!UQ104:UV104,3)=0),Raw!UL104&lt;&gt;4),OR(AND(Raw!UM104=4,COUNTIF(Raw!UQ104:UV104,4)=0),Raw!UM104&lt;&gt;4),OR(AND(Raw!UN104=4,COUNTIF(Raw!UQ104:UV104,5)=0),Raw!UN104&lt;&gt;4),OR(AND(Raw!UO104=4,COUNTIF(Raw!UQ104:UV104,6)=0),Raw!UO104&lt;&gt;4)),"",1)))</f>
        <v/>
      </c>
      <c r="BD104" t="str">
        <f>IF(A104=0,"",IF(COUNTA(Raw!UW104:VG104)=0,"",IF(AND(OR(AND(Raw!UW104=4,COUNTIF(Raw!VC104:VG104,1)=0),Raw!UW104&lt;&gt;4),OR(AND(Raw!UX104=4,COUNTIF(Raw!VC104:VG104,2)=0),Raw!UX104&lt;&gt;4),OR(AND(Raw!UY104=4,COUNTIF(Raw!VC104:VG104,3)=0),Raw!UY104&lt;&gt;4),OR(AND(Raw!UZ104=4,COUNTIF(Raw!VC104:VG104,4)=0),Raw!UZ104&lt;&gt;4),OR(AND(Raw!VA104=4,COUNTIF(Raw!VC104:VG104,5)=0),Raw!VA104&lt;&gt;4)),"",1)))</f>
        <v/>
      </c>
      <c r="BE104" t="str">
        <f>IF(A104=0,"",IF(COUNTA(Raw!VH104:VP104)=0,"",
IF(AND(
OR(AND(Raw!VH104=4,COUNTIF(Raw!VM104:VP104,1)=0),Raw!VH104&lt;&gt;4),
OR(AND(Raw!VI104=4,COUNTIF(Raw!VM104:VP104,2)=0),Raw!VI104&lt;&gt;4),
OR(AND(Raw!VJ104=4,COUNTIF(Raw!VM104:VP104,3)=0),Raw!VJ104&lt;&gt;4),
OR(AND(Raw!VK104=4,COUNTIF(Raw!VM104:VP104,4)=0),Raw!VK104&lt;&gt;4)
),"",1)))</f>
        <v/>
      </c>
      <c r="BF104" t="str">
        <f>IF(A104=0,"",IF(COUNTA(Raw!VQ104:WK104)=0,"",
IF(AND(
OR(AND(Raw!VQ104=4,COUNTIF(Raw!WB104:WK104,1)=0),Raw!VQ104&lt;&gt;4),
OR(AND(Raw!VR104=4,COUNTIF(Raw!WB104:WK104,2)=0),Raw!VR104&lt;&gt;4),
OR(AND(Raw!VS104=4,COUNTIF(Raw!WB104:WK104,3)=0),Raw!VS104&lt;&gt;4),
OR(AND(Raw!VT104=4,COUNTIF(Raw!WB104:WK104,4)=0),Raw!VT104&lt;&gt;4),
OR(AND(Raw!VU104=4,COUNTIF(Raw!WB104:WK104,5)=0),Raw!VU104&lt;&gt;4),
OR(AND(Raw!VV104=4,COUNTIF(Raw!WB104:WK104,6)=0),Raw!VV104&lt;&gt;4),
OR(AND(Raw!VW104=4,COUNTIF(Raw!WB104:WK104,7)=0),Raw!VW104&lt;&gt;4),
OR(AND(Raw!VX104=4,COUNTIF(Raw!WB104:WK104,8)=0),Raw!VX104&lt;&gt;4),
OR(AND(Raw!VY104=4,COUNTIF(Raw!WB104:WK104,9)=0),Raw!VX104&lt;&gt;4),
OR(AND(Raw!VZ104=4,COUNTIF(Raw!WB104:WK104,10)=0),Raw!VZ104&lt;&gt;4)
),"",1)))</f>
        <v/>
      </c>
      <c r="BG104" t="str">
        <f>IF(A104=0,"",IF(COUNTA(Raw!WL104:XB104)=0,"",
IF(AND(
OR(AND(Raw!WL104=4,COUNTIF(Raw!WU104:XB104,1)=0),Raw!WL104&lt;&gt;4),
OR(AND(Raw!WM104=4,COUNTIF(Raw!WU104:XB104,2)=0),Raw!WM104&lt;&gt;4),
OR(AND(Raw!WN104=4,COUNTIF(Raw!WU104:XB104,3)=0),Raw!WN104&lt;&gt;4),
OR(AND(Raw!WO104=4,COUNTIF(Raw!WU104:XB104,4)=0),Raw!WO104&lt;&gt;4),
OR(AND(Raw!WP104=4,COUNTIF(Raw!WU104:XB104,5)=0),Raw!WP104&lt;&gt;4),
OR(AND(Raw!WQ104=4,COUNTIF(Raw!WU104:XB104,6)=0),Raw!WQ104&lt;&gt;4),
OR(AND(Raw!WR104=4,COUNTIF(Raw!WU104:XB104,7)=0),Raw!WR104&lt;&gt;4),
OR(AND(Raw!WS104=4,COUNTIF(Raw!WU104:XB104,8)=0),Raw!WS104&lt;&gt;4)
),"",1)))</f>
        <v/>
      </c>
      <c r="BH104" t="str">
        <f>IF(A104=0,"",IF(COUNTA(Raw!XC104:XK104)=0,"",
IF(AND(
OR(AND(Raw!XC104=4,COUNTIF(Raw!XH104:XK104,1)=0),Raw!XC104&lt;&gt;4),
OR(AND(Raw!XD104=4,COUNTIF(Raw!XH104:XK104,2)=0),Raw!XD104&lt;&gt;4),
OR(AND(Raw!XE104=4,COUNTIF(Raw!XH104:XK104,3)=0),Raw!XE104&lt;&gt;4),
OR(AND(Raw!XF104=4,COUNTIF(Raw!XH104:XK104,4)=0),Raw!XF104&lt;&gt;4)
),"",1)))</f>
        <v/>
      </c>
      <c r="BI104" t="str">
        <f>IF(A104=0,"",IF(COUNTA(Raw!XL104:XT104)=0,"",
IF(AND(
OR(AND(Raw!XL104=4,COUNTIF(Raw!XQ104:XT104,1)=0),Raw!XL104&lt;&gt;4),
OR(AND(Raw!XM104=4,COUNTIF(Raw!XQ104:XT104,2)=0),Raw!XM104&lt;&gt;4),
OR(AND(Raw!XN104=4,COUNTIF(Raw!XQ104:XT104,3)=0),Raw!XN104&lt;&gt;4),
OR(AND(Raw!XO104=4,COUNTIF(Raw!XQ104:XT104,4)=0),Raw!XO104&lt;&gt;4)
),"",1)))</f>
        <v/>
      </c>
      <c r="BJ104" t="str">
        <f>IF(A104=0,"",IF(COUNTA(Raw!XU104:YI104)=0,"",
IF(AND(
OR(AND(Raw!XU104=4,COUNTIF(Raw!YC104:YI104,1)=0),Raw!XU104&lt;&gt;4),
OR(AND(Raw!XV104=4,COUNTIF(Raw!YC104:YI104,2)=0),Raw!XV104&lt;&gt;4),
OR(AND(Raw!XW104=4,COUNTIF(Raw!YC104:YI104,3)=0),Raw!XW104&lt;&gt;4),
OR(AND(Raw!XX104=4,COUNTIF(Raw!YC104:YI104,4)=0),Raw!XX104&lt;&gt;4),
OR(AND(Raw!XY104=4,COUNTIF(Raw!YC104:YI104,5)=0),Raw!XY104&lt;&gt;4),
OR(AND(Raw!XZ104=4,COUNTIF(Raw!YC104:YI104,6)=0),Raw!XZ104&lt;&gt;4),
OR(AND(Raw!YA104=4,COUNTIF(Raw!YC104:YI104,7)=0),Raw!YA104&lt;&gt;4)
),"",1)))</f>
        <v/>
      </c>
      <c r="BK104" t="str">
        <f>IF(A104=0,"",IF(COUNTA(Raw!YJ104:YR104)=0,"",
IF(AND(
OR(AND(Raw!YJ104=4,COUNTIF(Raw!YO104:YR104,1)=0),Raw!YJ104&lt;&gt;4),
OR(AND(Raw!YK104=4,COUNTIF(Raw!YO104:YR104,2)=0),Raw!YK104&lt;&gt;4),
OR(AND(Raw!YL104=4,COUNTIF(Raw!YO104:YR104,3)=0),Raw!YL104&lt;&gt;4),
OR(AND(Raw!YM104=4,COUNTIF(Raw!YO104:YR104,4)=0),Raw!YM104&lt;&gt;4)
),"",1)))</f>
        <v/>
      </c>
      <c r="BL104" t="str">
        <f>IF(A104=0,"",IF(COUNTA(Raw!YS104:YU104)=0,"",IF(AND(Raw!YS104=4,ISBLANK(Raw!YU104)),"",IF(AND(Raw!YS104&lt;&gt;4,ISBLANK(Raw!YU104)=FALSE),"",1))))</f>
        <v/>
      </c>
    </row>
    <row r="105" spans="1:64">
      <c r="A105" s="20">
        <f>Raw!A105</f>
        <v>0</v>
      </c>
      <c r="B105" s="19" t="str">
        <f>IF(A105=0,"",IF(AND(Raw!AC105=1,COUNTA(Raw!AR105:IC105)&gt;0,COUNTA(Raw!ID105:YU105)=0),"",IF(AND(Raw!AC105=2,COUNTA(Raw!AR105:IC105)=0,COUNTA(Raw!ID105:MV105)&gt;0,COUNTA(Raw!MW105:YU105)=0),"",IF(AND(Raw!AC105=3,COUNTA(Raw!AP105:MV105)=0,COUNTA(Raw!MW105:YU105)&gt;0),"",1))))</f>
        <v/>
      </c>
      <c r="C105" s="19" t="str">
        <f>IF(A105=0,"",IF(AND(Raw!AK105=1,ISBLANK(Raw!AM105)=FALSE,ISBLANK(Raw!AO105)),"",IF(AND(Raw!AK105=2,ISBLANK(Raw!AM105),ISBLANK(Raw!AO105)=FALSE),"",1)))</f>
        <v/>
      </c>
      <c r="D105" s="19" t="str">
        <f>IF(A105=0,"",IF(COUNTA(Raw!AS105:AZ105)=0,"",IF(AND(Raw!AS105+Raw!AT105=100,Raw!AU105+Raw!AV105=100,Raw!AW105+Raw!AX105=100,Raw!AY105+Raw!AZ105=100),"",1)))</f>
        <v/>
      </c>
      <c r="E105" s="19" t="str">
        <f>IF(A105=0,"",IF(ISBLANK(Raw!AQ105),"",IF(Raw!AQ105=1,"",1)))</f>
        <v/>
      </c>
      <c r="F105" s="19" t="str">
        <f>IF(A105=0,"",IF(ISBLANK(Raw!AR105),"",IF(AND(Raw!AR105&gt;=0,Raw!AR105&lt;=100),"",1)))</f>
        <v/>
      </c>
      <c r="G105" s="19" t="str">
        <f>IF(A105=0,"",IF(AND(ISBLANK(Raw!BA105),ISBLANK(Raw!AS105)),"",IF(AND(Raw!AS105&gt;0,ISBLANK(Raw!BA105)=FALSE),"",1)))</f>
        <v/>
      </c>
      <c r="H105" s="19" t="str">
        <f>IF(A105=0,"",IF(COUNTA(Raw!BA105:BH105)=0,"",IF(AND(Raw!BA105=0,COUNTA(Raw!BB105:BH105)=0),"",IF(AND(Raw!BA105&gt;0,COUNTA(Raw!BB105:BH105)&gt;0),"",1))))</f>
        <v/>
      </c>
      <c r="I105" s="19" t="str">
        <f>IF(A105=0,"",IF(AND(ISBLANK(Raw!BI105),ISBLANK(Raw!BJ105)),"",IF(AND(Raw!BI105=1,ISBLANK(Raw!BJ105)=FALSE),"",IF(AND(Raw!BI105=2,ISBLANK(Raw!BJ105)),"",1))))</f>
        <v/>
      </c>
      <c r="J105" s="19" t="str">
        <f>IF(A105=0,"",IF(AND(ISBLANK(Raw!AT105),COUNTBLANK(Raw!BK105:BQ105)),"",IF(AND(Raw!AT105&gt;0,COUNTA(Raw!BK105:BQ105)&gt;0),"",IF(AND(Raw!AT105=0,COUNTA(Raw!BK105:BQ105)=0),"",1))))</f>
        <v/>
      </c>
      <c r="K105" s="19" t="str">
        <f>IF(A105=0,"",IF(AND(ISBLANK(Raw!AS105),COUNTA(Raw!BR105:BX105)=0),"",IF(AND(Raw!AS105&gt;0,COUNTA(Raw!BR105:BX105)&gt;0),"",IF(AND(Raw!AS105=0,COUNTA(Raw!BR105:BX105)=0),"",1))))</f>
        <v/>
      </c>
      <c r="L105" s="19" t="str">
        <f>IF(A105=0,"",IF(AND(COUNTA(Raw!BK105:BX105)=0,COUNTA(Raw!BY105:CH105)=0),"",IF(AND(COUNTIF(Raw!BK105:BX105,1)&gt;0,COUNTA(Raw!BY105:CH105)&gt;0),"",IF(AND(COUNTIF(Raw!BK105:BX105,1)=0,COUNTA(Raw!BY105:CH105)=0),"",1))))</f>
        <v/>
      </c>
      <c r="M105" s="19" t="str">
        <f>IF(A105=0,"",IF(AND(COUNTA(Raw!BK105:BX105)=0,COUNTA(Raw!CI105:CR105)),"",IF(AND(COUNTIF(Raw!BK105:BX105,3)&gt;0,COUNTA(Raw!CI105:CR105)&gt;0),"",IF(AND(COUNTIF(Raw!BK105:BX105,3)=0,COUNTA(Raw!CI105:CR105)=0),"",1))))</f>
        <v/>
      </c>
      <c r="N105" s="19" t="str">
        <f>IF(A105=0,"",IF(COUNTA(Raw!CS105:DF105)=0,"",IF(AND(COUNTIF(Raw!CS105:CV105,1)=1,COUNTA(Raw!CW105:DA105)&gt;0,COUNTA(Raw!DB105:DF105)=0),"",IF(AND(COUNTIF(Raw!CS105:CV105,2)=1,COUNTA(Raw!CW105:DA105)=0,COUNTA(Raw!DB105:DF105)&gt;0),"",IF(AND(COUNTA(Raw!CS105:CV105)&gt;0,COUNTA(Raw!CW105:DF105)=0),"",1)))))</f>
        <v/>
      </c>
      <c r="O105" s="19" t="str">
        <f>IF(A105=0,"",IF(COUNTA(Raw!DG105:DP105)=0,"",IF(AND(COUNTIF(Raw!BK105:BQ105,1)&gt;0,OR(COUNTIF(Raw!DG105:DP105,1)=1,COUNTIF(Raw!DG105:DP105,2)=1,COUNTIF(Raw!DG105:DP105,3)=1)),"",IF(AND(COUNTIF(Raw!BK105:BQ105,1)=0,AND(COUNTIF(Raw!DG105:DP105,1)=0,COUNTIF(Raw!DG105:DP105,2)=0,COUNTIF(Raw!DG105:DP105,3)=0)),"",1))))</f>
        <v/>
      </c>
      <c r="P105" s="19" t="str">
        <f>IF(A105=0,"",IF(COUNTA(Raw!DG105:DR105)=0,"",IF(AND(COUNTIF(Raw!DG105:DP105,4)=1,ISBLANK(Raw!DQ105)=FALSE,ISBLANK(Raw!DR105)),"",IF(AND(COUNTIF(Raw!DG105:DP105,7)=1,ISBLANK(Raw!DQ105),ISBLANK(Raw!DR105)=FALSE),"",IF(AND(COUNTA(Raw!DG105:DP105)&gt;0,COUNTIF(Raw!DG105:DP105,4)=0,COUNTIF(Raw!DG105:DP105,7)=0,COUNTA(Raw!DQ105:DR105)=0),"",1)))))</f>
        <v/>
      </c>
      <c r="Q105" s="19" t="str">
        <f>IF(A105=0,"",IF(AND(COUNTA(Raw!DS105:DU105)=0,COUNTA(Raw!BK105:BQ105)=0),"",IF(AND(COUNTIF(Raw!BK105:BQ105,1)&gt;0,COUNTA(Raw!DS105:DU105)&gt;0),"",IF(AND(COUNTIF(Raw!BK105:BQ105,1)=0,COUNTA(Raw!DS105:DU105)=0),"",1))))</f>
        <v/>
      </c>
      <c r="R105" s="19" t="str">
        <f>IF(A105=0,"",IF(AND(ISBLANK(Raw!AT105),ISBLANK(Raw!EJ105)),"",IF(AND(Raw!AT105&gt;0,ISBLANK(Raw!EJ105)=FALSE,Raw!EJ105&gt;=0,Raw!EJ105&lt;=7),"",IF(AND(Raw!AT105=0,ISBLANK(Raw!EJ105)),"",1))))</f>
        <v/>
      </c>
      <c r="S105" t="str">
        <f>IF(A105=0,"",IF(AND(ISBLANK(Raw!AS105),ISBLANK(Raw!EK105)),"",IF(AND(Raw!AS105&gt;0,ISBLANK(Raw!EK105)=FALSE),"",IF(AND(Raw!AS105=0,ISBLANK(Raw!EK105)),"",1))))</f>
        <v/>
      </c>
      <c r="T105" s="19" t="str">
        <f>IF(A105=0,"",IF(AND(ISBLANK(Raw!AT105),COUNTA(Raw!EL105:EQ105)=0),"",IF(AND(Raw!AT105&gt;0,COUNTA(Raw!EL105:EQ105)&gt;0),"",IF(AND(Raw!AT105=0,COUNTA(Raw!EL105:EQ105)=0),"",1))))</f>
        <v/>
      </c>
      <c r="U105" t="str">
        <f>IF(A105=0,"",IF(AND(ISBLANK(Raw!AT105),COUNTA(Raw!ER105:EU105)=0),"",IF(AND(Raw!AT105&gt;0,COUNTA(Raw!ER105:EU105)&gt;0),"",IF(AND(Raw!AT105=0,COUNTA(Raw!ER105:EU105)=0),"",1))))</f>
        <v/>
      </c>
      <c r="V105" t="str">
        <f>IF(A105=0,"",IF(AND(ISBLANK(Raw!AS105),COUNTA(Raw!EV105:FA105)=0),"",IF(AND(Raw!AS105&gt;0,COUNTA(Raw!EV105:FA105)&gt;0),"",IF(AND(Raw!AS105=0,COUNTA(Raw!EV105:FA105)=0),"",1))))</f>
        <v/>
      </c>
      <c r="W105" t="str">
        <f>IF(A105=0,"",IF(AND(ISBLANK(Raw!AS105),COUNTA(Raw!FB105:FE105)=0),"",IF(AND(Raw!AS105&gt;0,COUNTA(Raw!FB105:FE105)&gt;0),"",IF(AND(Raw!AS105=0,COUNTA(Raw!FB105:FE105)=0),"",1))))</f>
        <v/>
      </c>
      <c r="X105" t="str">
        <f>IF(A105=0,"",IF(AND(ISBLANK(Raw!AT105),COUNTA(Raw!FF105:FI105)=0),"",IF(AND(Raw!AT105&gt;0,COUNTA(Raw!FF105:FI105)&gt;0),"",IF(AND(Raw!AT105=0,COUNTA(Raw!FF105:FI105)=0),"",1))))</f>
        <v/>
      </c>
      <c r="Y105" t="str">
        <f>IF(A105=0,"",IF(AND(ISBLANK(Raw!AS105),COUNTA(Raw!FJ105:FM105)=0),"",IF(AND(Raw!AS105&gt;0,COUNTA(Raw!FJ105:FM105)&gt;0),"",IF(AND(Raw!AS105=0,COUNTA(Raw!FJ105:FM105)=0),"",1))))</f>
        <v/>
      </c>
      <c r="Z105" t="str">
        <f>IF(A105=0,"",IF(AND(COUNTA(Raw!FN105:FT105)=0,ISBLANK(Raw!FU105)),"",IF(AND(COUNTIF(Raw!FN105:FT105,1)&gt;0,ISBLANK(Raw!FU105)=FALSE),"",IF(AND(COUNTIF(Raw!FN105:FT105,1)=0,ISBLANK(Raw!FU105)),"",1))))</f>
        <v/>
      </c>
      <c r="AA105" s="19" t="str">
        <f>IF(A105=0,"",IF(AND(ISBLANK(Raw!BI105),COUNTA(Raw!FV105:GH105)=0),"",IF(AND(Raw!BI105&lt;&gt;1,COUNTIF(Raw!FV105:GH105,6)=0),"",IF(Raw!BI105=1,"",1))))</f>
        <v/>
      </c>
      <c r="AB105" t="str">
        <f>IF(A105=0,"",IF(AND(ISBLANK(Raw!GI105),COUNTA(Raw!GJ105:GQ105)=0),"",IF(AND(Raw!GI105=1,COUNTA(Raw!GJ105:GQ105)&gt;0),"",IF(AND(Raw!GI105=2,COUNTA(Raw!GJ105:GQ105)=0),"",1))))</f>
        <v/>
      </c>
      <c r="AC105" s="19" t="str">
        <f>IF(A105=0,"",IF(AND(COUNTA(Raw!GY105:HF105)=0,ISBLANK(Raw!HG105)),"",IF(AND(OR(COUNTIF(Raw!GY105:HE105,1)&gt;0,COUNTIF(Raw!GY105:HE105,2)&gt;0),ISBLANK(Raw!HG105)=FALSE),"",IF(AND(COUNTA(Raw!GY105:HF105)&gt;0,ISBLANK(Raw!HG105),COUNTIF(Raw!GY105:HE105,1)=0,COUNTIF(Raw!GY105:HE105,2)=0),"",1))))</f>
        <v/>
      </c>
      <c r="AD105" s="19" t="str">
        <f>IF(A105=0,"",IF(COUNTA(Raw!HU105:IB105)=0,"",IF(AND(Raw!AK105&lt;&gt;2,COUNTIF(Raw!HU105:IA105,2)=0,COUNTIF(Raw!HU105:IA105,3)=0),"",IF(Raw!AK105=2,"",1))))</f>
        <v/>
      </c>
      <c r="AE105" s="19" t="str">
        <f>IF(A105=0,"",IF(AND(Raw!AK105=2,ISBLANK(Raw!IC105)=FALSE),"",IF(AND(Raw!AK105&lt;&gt;2,ISBLANK(Raw!IC105)),"",1)))</f>
        <v/>
      </c>
      <c r="AF105" s="19" t="str">
        <f>IF(A105=0,"",IF(COUNTA(Raw!ID105:IF105)=0,"",IF(AND(MATCH(2023-Raw!ID105,Code!$A$3:$A$12,1)=Raw!IF105,2023-Raw!ID105=Raw!IE105),"",1)))</f>
        <v/>
      </c>
      <c r="AG105" s="19" t="str">
        <f>IF(A105=0,"",IF(COUNTA(Raw!IG105:II105)=0,"",IF(AND(Raw!IG105=4,ISBLANK(Raw!II105)=FALSE),"",IF(AND(Raw!IG105&lt;&gt;4,ISBLANK(Raw!II105)),"",1))))</f>
        <v/>
      </c>
      <c r="AH105" s="19" t="str">
        <f>IF(A105=0,"",IF(COUNTA(Raw!IJ105:IM105)=0,"",IF(AND(Raw!IJ105=1,ISBLANK(Raw!IK105)=FALSE),"",IF(AND(Raw!IJ105=2,COUNTA(Raw!IK105:IM105)&gt;0),"",1))))</f>
        <v/>
      </c>
      <c r="AI105" s="19" t="str">
        <f>IF(A105=0,"",IF(COUNTA(Raw!IK105:IM105)=0,"",IF(AND(Raw!IK105=1,ISBLANK(Raw!IL105)=FALSE),"",IF(AND(Raw!IK105=2,COUNTA(Raw!IL105:IM105)=0),"",1))))</f>
        <v/>
      </c>
      <c r="AJ105" s="19" t="str">
        <f>IF(A105=0,"",IF(COUNTA(Raw!JD105:JJ105)=0,"",IF(AND(Raw!JD105&gt;600,COUNTA(Raw!JE105:JI105)&gt;0),"",IF(AND(Raw!JD105&lt;=600,COUNTA(Raw!JE105:JJ105)=0),"",1))))</f>
        <v/>
      </c>
      <c r="AK105" s="19" t="str">
        <f>IF(A105=0,"",IF(COUNTA(Raw!JK105:KA105)=0,"",IF(AND(Raw!JK105=1,COUNTA(Raw!JM105:JV105)&gt;0),"",IF(AND(Raw!JK105=3,COUNTA(Raw!JM105:JV105)&gt;0,COUNTA(Raw!JW105:KA105)=0),"",IF(AND(ISBLANK(Raw!JK105)=FALSE,Raw!JK105&lt;&gt;1,Raw!JK105&lt;&gt;3,COUNTA(Raw!JM105:KA105)=0),"",1)))))</f>
        <v/>
      </c>
      <c r="AL105" s="19" t="str">
        <f>IF(A105=0,"",IF(COUNTA(Raw!JW105:KA105)=0,"",IF(AND(COUNTIF(Raw!JW105:JZ105,4)=0,COUNTA(Raw!JW105:JZ105)&gt;0,ISBLANK(Raw!KA105)=FALSE),"",IF(AND(COUNTIF(Raw!JW105:KA105,4)&gt;0,ISBLANK(Raw!KA105)),"",1))))</f>
        <v/>
      </c>
      <c r="AM105" s="19" t="str">
        <f>IF(A105=0,"",IF(COUNTA(Raw!KT105:KU105)=0,"",IF(AND(Raw!KT105=1,ISBLANK(Raw!KU105)=FALSE),"",IF(AND(Raw!KT105=2,ISBLANK(Raw!KU105)),"",1))))</f>
        <v/>
      </c>
      <c r="AN105" s="19" t="str">
        <f>IF(A105=0,"",IF(COUNTA(Raw!KX105:LF105)=0,"",IF(AND(COUNTIF(Raw!KX105:LB105,5)=1,COUNTA(Raw!KX105:LB105)=1,COUNTA(Raw!LC105:LF105)=0),"",IF(AND(COUNTIF(Raw!KX105:LB105,5)=0,COUNTA(Raw!KX105:LB105)&gt;0,COUNTA(Raw!LC105:LF105)&gt;0),"",1))))</f>
        <v/>
      </c>
      <c r="AO105" s="19" t="str">
        <f>IF(A105=0,"",IF(COUNTA(Raw!LM105:LU105)=0,"",IF(AND(Raw!LM105=1,ISBLANK(Raw!LN105)=FALSE,COUNTA(Raw!LO105:LU105)&gt;0),"",IF(AND(Raw!LM105=2,COUNTA(Raw!LN105:LU105)=0),"",1))))</f>
        <v/>
      </c>
      <c r="AP105" s="19" t="str">
        <f>IF(A105=0,"",IF(COUNTA(Raw!MY105:OG105)=0,"",IF(AND(Raw!MY105=2,COUNTA(Raw!MZ105:OG105)=0),"",IF(AND(Raw!MY105=1,COUNTA(Raw!MZ105:OG105)&gt;0),"",1))))</f>
        <v/>
      </c>
      <c r="AQ105" s="19" t="str">
        <f>IF(A105=0,"",IF(COUNTA(Raw!NC105:NW105)=0,"",IF(AND(COUNTIF(Raw!NC105:NG105,3)&gt;0,COUNTA(Raw!NH105:NQ105)&gt;0),"",IF(AND(COUNTA(Raw!NC105:NG105)&gt;0,COUNTIF(Raw!NC105:NG105,3)=0,COUNTA(Raw!NH105:NW105)=0),"",1))))</f>
        <v/>
      </c>
      <c r="AR105" s="19" t="str">
        <f>IF(A105=0,"",IF(COUNTA(Raw!NH105:NW105)=0,"",IF(AND(COUNTIF(Raw!NH105:NQ105,10)&gt;0,COUNTA(Raw!NR105:NW105)&gt;0),"",IF(AND(COUNTA(Raw!NH105:NQ105)&gt;0,COUNTIF(Raw!NH105:NQ105,10)=0,COUNTA(Raw!NR105:NY105)=0),"",1))))</f>
        <v/>
      </c>
      <c r="AS105" s="19" t="str">
        <f>IF(A105=0,"",IF(COUNTA(Raw!NY105:OG105)=0,"",IF(AND(Raw!NY105=1,COUNTA(Raw!NZ105:OG105)&gt;0),"",IF(AND(Raw!NY105=2,COUNTA(Raw!NZ105:OG105)=0),"",1))))</f>
        <v/>
      </c>
      <c r="AT105" s="19" t="str">
        <f>IF(A105=0,"",IF(COUNTA(Raw!OH105:OY105)=0,"",IF(AND(Raw!OH105=1,COUNTA(Raw!OI105:OY105)&gt;0),"",IF(AND(Raw!OH105=2,COUNTA(Raw!OI105:OY105)=0),"",1))))</f>
        <v/>
      </c>
      <c r="AU105" s="19" t="str">
        <f>IF(A105=0,"",IF(COUNTA(Raw!PR105:QB105)=0,"",
IF(AND(OR(AND(COUNTIF(Raw!PR105:QB105,1)=1,COUNTA(Raw!QI105:QY105)&gt;0),AND(COUNTIF(Raw!PR105:QB105,1)=0,COUNTA(Raw!QI105:QY105)=0)),OR(AND(COUNTIF(Raw!PR105:QB105,2)=1,COUNTA(Raw!QZ105:RP105)&gt;0),AND(COUNTIF(Raw!PR105:QB105,2)=0,COUNTA(Raw!QZ105:RP105)=0)),OR(AND(COUNTIF(Raw!PR105:QB105,3)=1,COUNTA(Raw!RQ105:SG105)&gt;0),AND(COUNTIF(Raw!PR105:QB105,3)=0,COUNTA(Raw!RQ105:SG105)=0)),OR(AND(COUNTIF(Raw!PR105:QB105,4)=1,COUNTA(Raw!SH105:ST105)&gt;0),AND(COUNTIF(Raw!PR105:QB105,4)=0,COUNTA(Raw!SH105:ST105)=0)),OR(AND(COUNTIF(Raw!PR105:QB105,5)=1,COUNTA(Raw!SU105:TG105)&gt;0),AND(COUNTIF(Raw!PR105:QB105,5)=0,COUNTA(Raw!SU105:TG105)=0)),OR(AND(COUNTIF(Raw!PR105:QB105,6)=1,COUNTA(Raw!TH105:TT105)&gt;0),AND(COUNTIF(Raw!PR105:QB105,6)=0,COUNTA(Raw!TH105:TT105)=0)),OR(AND(COUNTIF(Raw!PR105:QB105,7)=1,COUNTA(Raw!TU105:UI105)&gt;0),AND(COUNTIF(Raw!PR105:QB105,7)=0,COUNTA(Raw!TU105:UI105)=0)),OR(AND(COUNTIF(Raw!PR105:QB105,8)=1,COUNTA(Raw!UJ105:UV105)&gt;0),AND(COUNTIF(Raw!PR105:QB105,8)=0,COUNTA(Raw!UJ105:UV105)=0)),OR(AND(COUNTIF(Raw!PR105:QB105,9)=1,COUNTA(Raw!UW105:VG105)&gt;0),AND(COUNTIF(Raw!PR105:QB105,9)=0,COUNTA(Raw!UW105:VG105)=0)),OR(AND(COUNTIF(Raw!PR105:QB105,10)=1,COUNTA(Raw!VH105:VP105)&gt;0),AND(COUNTIF(Raw!PR105:QB105,10)=0,COUNTA(Raw!VH105:VP105)=0)),OR(AND(COUNTIF(Raw!PR105:QB105,11)=1,COUNTA(Raw!VQ105:WK105)&gt;0),AND(COUNTIF(Raw!PR105:QB105,11)=0,COUNTA(Raw!VQ105:WK105)=0))),"",1)))</f>
        <v/>
      </c>
      <c r="AV105" s="19" t="str">
        <f>IF(A105=0,"",IF(COUNTA(Raw!QI105:QY105)=0,"",IF(AND(OR(AND(Raw!QI105=4,COUNTIF(Raw!QR105:QY105,1)=0),Raw!QI105&lt;&gt;4),OR(AND(Raw!QJ105=4,COUNTIF(Raw!QR105:QY105,2)=0),Raw!QJ105&lt;&gt;4),OR(AND(Raw!QK105=4,COUNTIF(Raw!QR105:QY105,3)=0),Raw!QK105&lt;&gt;4),OR(AND(Raw!QL105=4,COUNTIF(Raw!QR105:QY105,4)=0),Raw!QL105&lt;&gt;4),OR(AND(Raw!QM105=4,COUNTIF(Raw!QR105:QY105,5)=0),Raw!QM105&lt;&gt;4),OR(AND(Raw!QN105=4,COUNTIF(Raw!QR105:QY105,6)=0),Raw!QN105&lt;&gt;4),OR(AND(Raw!QO105=4,COUNTIF(Raw!QR105:QY105,7)=0),Raw!QO105&lt;&gt;4),OR(AND(Raw!QP105=4,COUNTIF(Raw!QR105:QY105,8)=0),Raw!QP105&lt;&gt;4)),"",1)))</f>
        <v/>
      </c>
      <c r="AW105" t="str">
        <f>IF(A105=0,"",IF(COUNTA(Raw!QZ105:RP105)=0,"",IF(AND(OR(AND(Raw!QZ105=4,COUNTIF(Raw!RI105:RP105,1)=0),Raw!QZ105&lt;&gt;4),OR(AND(Raw!RA105=4,COUNTIF(Raw!RI105:RP105,2)=0),Raw!RA105&lt;&gt;4),OR(AND(Raw!RB105=4,COUNTIF(Raw!RI105:RP105,3)=0),Raw!RB105&lt;&gt;4),OR(AND(Raw!RC105=4,COUNTIF(Raw!RI105:RP105,4)=0),Raw!RC105&lt;&gt;4),OR(AND(Raw!RD105=4,COUNTIF(Raw!RI105:RP105,5)=0),Raw!RD105&lt;&gt;4),OR(AND(Raw!RE105=4,COUNTIF(Raw!RI105:RP105,6)=0),Raw!RE105&lt;&gt;4),OR(AND(Raw!RF105=4,COUNTIF(Raw!RI105:RP105,7)=0),Raw!RF105&lt;&gt;4),OR(AND(Raw!RG105=4,COUNTIF(Raw!RI105:RP105,8)=0),Raw!RG105&lt;&gt;4)),"",1)))</f>
        <v/>
      </c>
      <c r="AX105" t="str">
        <f>IF(A105=0,"",IF(COUNTA(Raw!RQ105:SG105)=0,"",IF(AND(OR(AND(Raw!RQ105=4,COUNTIF(Raw!RZ105:SG105,1)=0),Raw!RQ105&lt;&gt;4),OR(AND(Raw!RR105=4,COUNTIF(Raw!RZ105:SG105,2)=0),Raw!RR105&lt;&gt;4),OR(AND(Raw!RS105=4,COUNTIF(Raw!RZ105:SG105,3)=0),Raw!RS105&lt;&gt;4),OR(AND(Raw!RT105=4,COUNTIF(Raw!RZ105:SG105,4)=0),Raw!RT105&lt;&gt;4),OR(AND(Raw!RU105=4,COUNTIF(Raw!RZ105:SG105,5)=0),Raw!RU105&lt;&gt;4),OR(AND(Raw!RV105=4,COUNTIF(Raw!RZ105:SG105,6)=0),Raw!RV105&lt;&gt;4),OR(AND(Raw!RW105=4,COUNTIF(Raw!RZ105:SG105,7)=0),Raw!RW105&lt;&gt;4),OR(AND(Raw!RX105=4,COUNTIF(Raw!RZ105:SG105,8)=0),Raw!RX105&lt;&gt;4)),"",1)))</f>
        <v/>
      </c>
      <c r="AY105" t="str">
        <f>IF(A105=0,"",IF(COUNTA(Raw!SH105:ST105)=0,"",IF(AND(OR(AND(Raw!SH105=4,COUNTIF(Raw!SO105:ST105,1)=0),Raw!SH105&lt;&gt;4),OR(AND(Raw!SI105=4,COUNTIF(Raw!SO105:ST105,2)=0),Raw!SI105&lt;&gt;4),OR(AND(Raw!SJ105=4,COUNTIF(Raw!SO105:ST105,3)=0),Raw!SJ105&lt;&gt;4),OR(AND(Raw!SK105=4,COUNTIF(Raw!SO105:ST105,4)=0),Raw!SK105&lt;&gt;4),OR(AND(Raw!SL105=4,COUNTIF(Raw!SO105:ST105,5)=0),Raw!SL105&lt;&gt;4),OR(AND(Raw!SM105=4,COUNTIF(Raw!SO105:ST105,6)=0),Raw!SM105&lt;&gt;4)),"",1)))</f>
        <v/>
      </c>
      <c r="AZ105" t="str">
        <f>IF(A105=0,"",IF(COUNTA(Raw!SU105:TG105)=0,"",IF(AND(OR(AND(Raw!SU105=4,COUNTIF(Raw!TB105:TG105,1)=0),Raw!SU105&lt;&gt;4),OR(AND(Raw!SV105=4,COUNTIF(Raw!TB105:TG105,2)=0),Raw!SV105&lt;&gt;4),OR(AND(Raw!SW105=4,COUNTIF(Raw!TB105:TG105,3)=0),Raw!SW105&lt;&gt;4),OR(AND(Raw!SX105=4,COUNTIF(Raw!TB105:TG105,4)=0),Raw!SX105&lt;&gt;4),OR(AND(Raw!SY105=4,COUNTIF(Raw!TB105:TG105,5)=0),Raw!SY105&lt;&gt;4),OR(AND(Raw!SZ105=4,COUNTIF(Raw!TB105:TG105,6)=0),Raw!SZ105&lt;&gt;4)),"",1)))</f>
        <v/>
      </c>
      <c r="BA105" t="str">
        <f>IF(A105=0,"",IF(COUNTA(Raw!TH105:TT105)=0,"",IF(AND(OR(AND(Raw!TH105=4,COUNTIF(Raw!TO105:TT105,1)=0),Raw!TH105&lt;&gt;4),OR(AND(Raw!TI105=4,COUNTIF(Raw!TO105:TT105,2)=0),Raw!TI105&lt;&gt;4),OR(AND(Raw!TJ105=4,COUNTIF(Raw!TO105:TT105,3)=0),Raw!TJ105&lt;&gt;4),OR(AND(Raw!TK105=4,COUNTIF(Raw!TO105:TT105,4)=0),Raw!TK105&lt;&gt;4),OR(AND(Raw!TL105=4,COUNTIF(Raw!TO105:TT105,5)=0),Raw!TL105&lt;&gt;4),OR(AND(Raw!TM105=4,COUNTIF(Raw!TO105:TT105,6)=0),Raw!TM105&lt;&gt;4)),"",1)))</f>
        <v/>
      </c>
      <c r="BB105" t="str">
        <f>IF(A105=0,"",IF(COUNTA(Raw!TU105:UI105)=0,"",IF(AND(OR(AND(Raw!TU105=4,COUNTIF(Raw!UC105:UI105,1)=0),Raw!TU105&lt;&gt;4),OR(AND(Raw!TV105=4,COUNTIF(Raw!UC105:UI105,2)=0),Raw!TV105&lt;&gt;4),OR(AND(Raw!TW105=4,COUNTIF(Raw!UC105:UI105,3)=0),Raw!TW105&lt;&gt;4),OR(AND(Raw!TX105=4,COUNTIF(Raw!UC105:UI105,4)=0),Raw!TX105&lt;&gt;4),OR(AND(Raw!TY105=4,COUNTIF(Raw!UC105:UI105,5)=0),Raw!TY105&lt;&gt;4),OR(AND(Raw!TZ105=4,COUNTIF(Raw!UC105:UI105,6)=0),Raw!TZ105&lt;&gt;4),OR(AND(Raw!UA105=4,COUNTIF(Raw!UC105:UI105,7)=0),Raw!UA105&lt;&gt;4)),"",1)))</f>
        <v/>
      </c>
      <c r="BC105" t="str">
        <f>IF(A105=0,"",IF(COUNTA(Raw!UJ105:UV105)=0,"",IF(AND(OR(AND(Raw!UJ105=4,COUNTIF(Raw!UQ105:UV105,1)=0),Raw!UJ105&lt;&gt;4),OR(AND(Raw!UK105=4,COUNTIF(Raw!UQ105:UV105,2)=0),Raw!UK105&lt;&gt;4),OR(AND(Raw!UL105=4,COUNTIF(Raw!UQ105:UV105,3)=0),Raw!UL105&lt;&gt;4),OR(AND(Raw!UM105=4,COUNTIF(Raw!UQ105:UV105,4)=0),Raw!UM105&lt;&gt;4),OR(AND(Raw!UN105=4,COUNTIF(Raw!UQ105:UV105,5)=0),Raw!UN105&lt;&gt;4),OR(AND(Raw!UO105=4,COUNTIF(Raw!UQ105:UV105,6)=0),Raw!UO105&lt;&gt;4)),"",1)))</f>
        <v/>
      </c>
      <c r="BD105" t="str">
        <f>IF(A105=0,"",IF(COUNTA(Raw!UW105:VG105)=0,"",IF(AND(OR(AND(Raw!UW105=4,COUNTIF(Raw!VC105:VG105,1)=0),Raw!UW105&lt;&gt;4),OR(AND(Raw!UX105=4,COUNTIF(Raw!VC105:VG105,2)=0),Raw!UX105&lt;&gt;4),OR(AND(Raw!UY105=4,COUNTIF(Raw!VC105:VG105,3)=0),Raw!UY105&lt;&gt;4),OR(AND(Raw!UZ105=4,COUNTIF(Raw!VC105:VG105,4)=0),Raw!UZ105&lt;&gt;4),OR(AND(Raw!VA105=4,COUNTIF(Raw!VC105:VG105,5)=0),Raw!VA105&lt;&gt;4)),"",1)))</f>
        <v/>
      </c>
      <c r="BE105" t="str">
        <f>IF(A105=0,"",IF(COUNTA(Raw!VH105:VP105)=0,"",
IF(AND(
OR(AND(Raw!VH105=4,COUNTIF(Raw!VM105:VP105,1)=0),Raw!VH105&lt;&gt;4),
OR(AND(Raw!VI105=4,COUNTIF(Raw!VM105:VP105,2)=0),Raw!VI105&lt;&gt;4),
OR(AND(Raw!VJ105=4,COUNTIF(Raw!VM105:VP105,3)=0),Raw!VJ105&lt;&gt;4),
OR(AND(Raw!VK105=4,COUNTIF(Raw!VM105:VP105,4)=0),Raw!VK105&lt;&gt;4)
),"",1)))</f>
        <v/>
      </c>
      <c r="BF105" t="str">
        <f>IF(A105=0,"",IF(COUNTA(Raw!VQ105:WK105)=0,"",
IF(AND(
OR(AND(Raw!VQ105=4,COUNTIF(Raw!WB105:WK105,1)=0),Raw!VQ105&lt;&gt;4),
OR(AND(Raw!VR105=4,COUNTIF(Raw!WB105:WK105,2)=0),Raw!VR105&lt;&gt;4),
OR(AND(Raw!VS105=4,COUNTIF(Raw!WB105:WK105,3)=0),Raw!VS105&lt;&gt;4),
OR(AND(Raw!VT105=4,COUNTIF(Raw!WB105:WK105,4)=0),Raw!VT105&lt;&gt;4),
OR(AND(Raw!VU105=4,COUNTIF(Raw!WB105:WK105,5)=0),Raw!VU105&lt;&gt;4),
OR(AND(Raw!VV105=4,COUNTIF(Raw!WB105:WK105,6)=0),Raw!VV105&lt;&gt;4),
OR(AND(Raw!VW105=4,COUNTIF(Raw!WB105:WK105,7)=0),Raw!VW105&lt;&gt;4),
OR(AND(Raw!VX105=4,COUNTIF(Raw!WB105:WK105,8)=0),Raw!VX105&lt;&gt;4),
OR(AND(Raw!VY105=4,COUNTIF(Raw!WB105:WK105,9)=0),Raw!VX105&lt;&gt;4),
OR(AND(Raw!VZ105=4,COUNTIF(Raw!WB105:WK105,10)=0),Raw!VZ105&lt;&gt;4)
),"",1)))</f>
        <v/>
      </c>
      <c r="BG105" t="str">
        <f>IF(A105=0,"",IF(COUNTA(Raw!WL105:XB105)=0,"",
IF(AND(
OR(AND(Raw!WL105=4,COUNTIF(Raw!WU105:XB105,1)=0),Raw!WL105&lt;&gt;4),
OR(AND(Raw!WM105=4,COUNTIF(Raw!WU105:XB105,2)=0),Raw!WM105&lt;&gt;4),
OR(AND(Raw!WN105=4,COUNTIF(Raw!WU105:XB105,3)=0),Raw!WN105&lt;&gt;4),
OR(AND(Raw!WO105=4,COUNTIF(Raw!WU105:XB105,4)=0),Raw!WO105&lt;&gt;4),
OR(AND(Raw!WP105=4,COUNTIF(Raw!WU105:XB105,5)=0),Raw!WP105&lt;&gt;4),
OR(AND(Raw!WQ105=4,COUNTIF(Raw!WU105:XB105,6)=0),Raw!WQ105&lt;&gt;4),
OR(AND(Raw!WR105=4,COUNTIF(Raw!WU105:XB105,7)=0),Raw!WR105&lt;&gt;4),
OR(AND(Raw!WS105=4,COUNTIF(Raw!WU105:XB105,8)=0),Raw!WS105&lt;&gt;4)
),"",1)))</f>
        <v/>
      </c>
      <c r="BH105" t="str">
        <f>IF(A105=0,"",IF(COUNTA(Raw!XC105:XK105)=0,"",
IF(AND(
OR(AND(Raw!XC105=4,COUNTIF(Raw!XH105:XK105,1)=0),Raw!XC105&lt;&gt;4),
OR(AND(Raw!XD105=4,COUNTIF(Raw!XH105:XK105,2)=0),Raw!XD105&lt;&gt;4),
OR(AND(Raw!XE105=4,COUNTIF(Raw!XH105:XK105,3)=0),Raw!XE105&lt;&gt;4),
OR(AND(Raw!XF105=4,COUNTIF(Raw!XH105:XK105,4)=0),Raw!XF105&lt;&gt;4)
),"",1)))</f>
        <v/>
      </c>
      <c r="BI105" t="str">
        <f>IF(A105=0,"",IF(COUNTA(Raw!XL105:XT105)=0,"",
IF(AND(
OR(AND(Raw!XL105=4,COUNTIF(Raw!XQ105:XT105,1)=0),Raw!XL105&lt;&gt;4),
OR(AND(Raw!XM105=4,COUNTIF(Raw!XQ105:XT105,2)=0),Raw!XM105&lt;&gt;4),
OR(AND(Raw!XN105=4,COUNTIF(Raw!XQ105:XT105,3)=0),Raw!XN105&lt;&gt;4),
OR(AND(Raw!XO105=4,COUNTIF(Raw!XQ105:XT105,4)=0),Raw!XO105&lt;&gt;4)
),"",1)))</f>
        <v/>
      </c>
      <c r="BJ105" t="str">
        <f>IF(A105=0,"",IF(COUNTA(Raw!XU105:YI105)=0,"",
IF(AND(
OR(AND(Raw!XU105=4,COUNTIF(Raw!YC105:YI105,1)=0),Raw!XU105&lt;&gt;4),
OR(AND(Raw!XV105=4,COUNTIF(Raw!YC105:YI105,2)=0),Raw!XV105&lt;&gt;4),
OR(AND(Raw!XW105=4,COUNTIF(Raw!YC105:YI105,3)=0),Raw!XW105&lt;&gt;4),
OR(AND(Raw!XX105=4,COUNTIF(Raw!YC105:YI105,4)=0),Raw!XX105&lt;&gt;4),
OR(AND(Raw!XY105=4,COUNTIF(Raw!YC105:YI105,5)=0),Raw!XY105&lt;&gt;4),
OR(AND(Raw!XZ105=4,COUNTIF(Raw!YC105:YI105,6)=0),Raw!XZ105&lt;&gt;4),
OR(AND(Raw!YA105=4,COUNTIF(Raw!YC105:YI105,7)=0),Raw!YA105&lt;&gt;4)
),"",1)))</f>
        <v/>
      </c>
      <c r="BK105" t="str">
        <f>IF(A105=0,"",IF(COUNTA(Raw!YJ105:YR105)=0,"",
IF(AND(
OR(AND(Raw!YJ105=4,COUNTIF(Raw!YO105:YR105,1)=0),Raw!YJ105&lt;&gt;4),
OR(AND(Raw!YK105=4,COUNTIF(Raw!YO105:YR105,2)=0),Raw!YK105&lt;&gt;4),
OR(AND(Raw!YL105=4,COUNTIF(Raw!YO105:YR105,3)=0),Raw!YL105&lt;&gt;4),
OR(AND(Raw!YM105=4,COUNTIF(Raw!YO105:YR105,4)=0),Raw!YM105&lt;&gt;4)
),"",1)))</f>
        <v/>
      </c>
      <c r="BL105" t="str">
        <f>IF(A105=0,"",IF(COUNTA(Raw!YS105:YU105)=0,"",IF(AND(Raw!YS105=4,ISBLANK(Raw!YU105)),"",IF(AND(Raw!YS105&lt;&gt;4,ISBLANK(Raw!YU105)=FALSE),"",1))))</f>
        <v/>
      </c>
    </row>
    <row r="106" spans="1:64">
      <c r="A106" s="20">
        <f>Raw!A106</f>
        <v>0</v>
      </c>
      <c r="B106" s="19" t="str">
        <f>IF(A106=0,"",IF(AND(Raw!AC106=1,COUNTA(Raw!AR106:IC106)&gt;0,COUNTA(Raw!ID106:YU106)=0),"",IF(AND(Raw!AC106=2,COUNTA(Raw!AR106:IC106)=0,COUNTA(Raw!ID106:MV106)&gt;0,COUNTA(Raw!MW106:YU106)=0),"",IF(AND(Raw!AC106=3,COUNTA(Raw!AP106:MV106)=0,COUNTA(Raw!MW106:YU106)&gt;0),"",1))))</f>
        <v/>
      </c>
      <c r="C106" s="19" t="str">
        <f>IF(A106=0,"",IF(AND(Raw!AK106=1,ISBLANK(Raw!AM106)=FALSE,ISBLANK(Raw!AO106)),"",IF(AND(Raw!AK106=2,ISBLANK(Raw!AM106),ISBLANK(Raw!AO106)=FALSE),"",1)))</f>
        <v/>
      </c>
      <c r="D106" s="19" t="str">
        <f>IF(A106=0,"",IF(COUNTA(Raw!AS106:AZ106)=0,"",IF(AND(Raw!AS106+Raw!AT106=100,Raw!AU106+Raw!AV106=100,Raw!AW106+Raw!AX106=100,Raw!AY106+Raw!AZ106=100),"",1)))</f>
        <v/>
      </c>
      <c r="E106" s="19" t="str">
        <f>IF(A106=0,"",IF(ISBLANK(Raw!AQ106),"",IF(Raw!AQ106=1,"",1)))</f>
        <v/>
      </c>
      <c r="F106" s="19" t="str">
        <f>IF(A106=0,"",IF(ISBLANK(Raw!AR106),"",IF(AND(Raw!AR106&gt;=0,Raw!AR106&lt;=100),"",1)))</f>
        <v/>
      </c>
      <c r="G106" s="19" t="str">
        <f>IF(A106=0,"",IF(AND(ISBLANK(Raw!BA106),ISBLANK(Raw!AS106)),"",IF(AND(Raw!AS106&gt;0,ISBLANK(Raw!BA106)=FALSE),"",1)))</f>
        <v/>
      </c>
      <c r="H106" s="19" t="str">
        <f>IF(A106=0,"",IF(COUNTA(Raw!BA106:BH106)=0,"",IF(AND(Raw!BA106=0,COUNTA(Raw!BB106:BH106)=0),"",IF(AND(Raw!BA106&gt;0,COUNTA(Raw!BB106:BH106)&gt;0),"",1))))</f>
        <v/>
      </c>
      <c r="I106" s="19" t="str">
        <f>IF(A106=0,"",IF(AND(ISBLANK(Raw!BI106),ISBLANK(Raw!BJ106)),"",IF(AND(Raw!BI106=1,ISBLANK(Raw!BJ106)=FALSE),"",IF(AND(Raw!BI106=2,ISBLANK(Raw!BJ106)),"",1))))</f>
        <v/>
      </c>
      <c r="J106" s="19" t="str">
        <f>IF(A106=0,"",IF(AND(ISBLANK(Raw!AT106),COUNTBLANK(Raw!BK106:BQ106)),"",IF(AND(Raw!AT106&gt;0,COUNTA(Raw!BK106:BQ106)&gt;0),"",IF(AND(Raw!AT106=0,COUNTA(Raw!BK106:BQ106)=0),"",1))))</f>
        <v/>
      </c>
      <c r="K106" s="19" t="str">
        <f>IF(A106=0,"",IF(AND(ISBLANK(Raw!AS106),COUNTA(Raw!BR106:BX106)=0),"",IF(AND(Raw!AS106&gt;0,COUNTA(Raw!BR106:BX106)&gt;0),"",IF(AND(Raw!AS106=0,COUNTA(Raw!BR106:BX106)=0),"",1))))</f>
        <v/>
      </c>
      <c r="L106" s="19" t="str">
        <f>IF(A106=0,"",IF(AND(COUNTA(Raw!BK106:BX106)=0,COUNTA(Raw!BY106:CH106)=0),"",IF(AND(COUNTIF(Raw!BK106:BX106,1)&gt;0,COUNTA(Raw!BY106:CH106)&gt;0),"",IF(AND(COUNTIF(Raw!BK106:BX106,1)=0,COUNTA(Raw!BY106:CH106)=0),"",1))))</f>
        <v/>
      </c>
      <c r="M106" s="19" t="str">
        <f>IF(A106=0,"",IF(AND(COUNTA(Raw!BK106:BX106)=0,COUNTA(Raw!CI106:CR106)),"",IF(AND(COUNTIF(Raw!BK106:BX106,3)&gt;0,COUNTA(Raw!CI106:CR106)&gt;0),"",IF(AND(COUNTIF(Raw!BK106:BX106,3)=0,COUNTA(Raw!CI106:CR106)=0),"",1))))</f>
        <v/>
      </c>
      <c r="N106" s="19" t="str">
        <f>IF(A106=0,"",IF(COUNTA(Raw!CS106:DF106)=0,"",IF(AND(COUNTIF(Raw!CS106:CV106,1)=1,COUNTA(Raw!CW106:DA106)&gt;0,COUNTA(Raw!DB106:DF106)=0),"",IF(AND(COUNTIF(Raw!CS106:CV106,2)=1,COUNTA(Raw!CW106:DA106)=0,COUNTA(Raw!DB106:DF106)&gt;0),"",IF(AND(COUNTA(Raw!CS106:CV106)&gt;0,COUNTA(Raw!CW106:DF106)=0),"",1)))))</f>
        <v/>
      </c>
      <c r="O106" s="19" t="str">
        <f>IF(A106=0,"",IF(COUNTA(Raw!DG106:DP106)=0,"",IF(AND(COUNTIF(Raw!BK106:BQ106,1)&gt;0,OR(COUNTIF(Raw!DG106:DP106,1)=1,COUNTIF(Raw!DG106:DP106,2)=1,COUNTIF(Raw!DG106:DP106,3)=1)),"",IF(AND(COUNTIF(Raw!BK106:BQ106,1)=0,AND(COUNTIF(Raw!DG106:DP106,1)=0,COUNTIF(Raw!DG106:DP106,2)=0,COUNTIF(Raw!DG106:DP106,3)=0)),"",1))))</f>
        <v/>
      </c>
      <c r="P106" s="19" t="str">
        <f>IF(A106=0,"",IF(COUNTA(Raw!DG106:DR106)=0,"",IF(AND(COUNTIF(Raw!DG106:DP106,4)=1,ISBLANK(Raw!DQ106)=FALSE,ISBLANK(Raw!DR106)),"",IF(AND(COUNTIF(Raw!DG106:DP106,7)=1,ISBLANK(Raw!DQ106),ISBLANK(Raw!DR106)=FALSE),"",IF(AND(COUNTA(Raw!DG106:DP106)&gt;0,COUNTIF(Raw!DG106:DP106,4)=0,COUNTIF(Raw!DG106:DP106,7)=0,COUNTA(Raw!DQ106:DR106)=0),"",1)))))</f>
        <v/>
      </c>
      <c r="Q106" s="19" t="str">
        <f>IF(A106=0,"",IF(AND(COUNTA(Raw!DS106:DU106)=0,COUNTA(Raw!BK106:BQ106)=0),"",IF(AND(COUNTIF(Raw!BK106:BQ106,1)&gt;0,COUNTA(Raw!DS106:DU106)&gt;0),"",IF(AND(COUNTIF(Raw!BK106:BQ106,1)=0,COUNTA(Raw!DS106:DU106)=0),"",1))))</f>
        <v/>
      </c>
      <c r="R106" s="19" t="str">
        <f>IF(A106=0,"",IF(AND(ISBLANK(Raw!AT106),ISBLANK(Raw!EJ106)),"",IF(AND(Raw!AT106&gt;0,ISBLANK(Raw!EJ106)=FALSE,Raw!EJ106&gt;=0,Raw!EJ106&lt;=7),"",IF(AND(Raw!AT106=0,ISBLANK(Raw!EJ106)),"",1))))</f>
        <v/>
      </c>
      <c r="S106" t="str">
        <f>IF(A106=0,"",IF(AND(ISBLANK(Raw!AS106),ISBLANK(Raw!EK106)),"",IF(AND(Raw!AS106&gt;0,ISBLANK(Raw!EK106)=FALSE),"",IF(AND(Raw!AS106=0,ISBLANK(Raw!EK106)),"",1))))</f>
        <v/>
      </c>
      <c r="T106" s="19" t="str">
        <f>IF(A106=0,"",IF(AND(ISBLANK(Raw!AT106),COUNTA(Raw!EL106:EQ106)=0),"",IF(AND(Raw!AT106&gt;0,COUNTA(Raw!EL106:EQ106)&gt;0),"",IF(AND(Raw!AT106=0,COUNTA(Raw!EL106:EQ106)=0),"",1))))</f>
        <v/>
      </c>
      <c r="U106" t="str">
        <f>IF(A106=0,"",IF(AND(ISBLANK(Raw!AT106),COUNTA(Raw!ER106:EU106)=0),"",IF(AND(Raw!AT106&gt;0,COUNTA(Raw!ER106:EU106)&gt;0),"",IF(AND(Raw!AT106=0,COUNTA(Raw!ER106:EU106)=0),"",1))))</f>
        <v/>
      </c>
      <c r="V106" t="str">
        <f>IF(A106=0,"",IF(AND(ISBLANK(Raw!AS106),COUNTA(Raw!EV106:FA106)=0),"",IF(AND(Raw!AS106&gt;0,COUNTA(Raw!EV106:FA106)&gt;0),"",IF(AND(Raw!AS106=0,COUNTA(Raw!EV106:FA106)=0),"",1))))</f>
        <v/>
      </c>
      <c r="W106" t="str">
        <f>IF(A106=0,"",IF(AND(ISBLANK(Raw!AS106),COUNTA(Raw!FB106:FE106)=0),"",IF(AND(Raw!AS106&gt;0,COUNTA(Raw!FB106:FE106)&gt;0),"",IF(AND(Raw!AS106=0,COUNTA(Raw!FB106:FE106)=0),"",1))))</f>
        <v/>
      </c>
      <c r="X106" t="str">
        <f>IF(A106=0,"",IF(AND(ISBLANK(Raw!AT106),COUNTA(Raw!FF106:FI106)=0),"",IF(AND(Raw!AT106&gt;0,COUNTA(Raw!FF106:FI106)&gt;0),"",IF(AND(Raw!AT106=0,COUNTA(Raw!FF106:FI106)=0),"",1))))</f>
        <v/>
      </c>
      <c r="Y106" t="str">
        <f>IF(A106=0,"",IF(AND(ISBLANK(Raw!AS106),COUNTA(Raw!FJ106:FM106)=0),"",IF(AND(Raw!AS106&gt;0,COUNTA(Raw!FJ106:FM106)&gt;0),"",IF(AND(Raw!AS106=0,COUNTA(Raw!FJ106:FM106)=0),"",1))))</f>
        <v/>
      </c>
      <c r="Z106" t="str">
        <f>IF(A106=0,"",IF(AND(COUNTA(Raw!FN106:FT106)=0,ISBLANK(Raw!FU106)),"",IF(AND(COUNTIF(Raw!FN106:FT106,1)&gt;0,ISBLANK(Raw!FU106)=FALSE),"",IF(AND(COUNTIF(Raw!FN106:FT106,1)=0,ISBLANK(Raw!FU106)),"",1))))</f>
        <v/>
      </c>
      <c r="AA106" s="19" t="str">
        <f>IF(A106=0,"",IF(AND(ISBLANK(Raw!BI106),COUNTA(Raw!FV106:GH106)=0),"",IF(AND(Raw!BI106&lt;&gt;1,COUNTIF(Raw!FV106:GH106,6)=0),"",IF(Raw!BI106=1,"",1))))</f>
        <v/>
      </c>
      <c r="AB106" t="str">
        <f>IF(A106=0,"",IF(AND(ISBLANK(Raw!GI106),COUNTA(Raw!GJ106:GQ106)=0),"",IF(AND(Raw!GI106=1,COUNTA(Raw!GJ106:GQ106)&gt;0),"",IF(AND(Raw!GI106=2,COUNTA(Raw!GJ106:GQ106)=0),"",1))))</f>
        <v/>
      </c>
      <c r="AC106" s="19" t="str">
        <f>IF(A106=0,"",IF(AND(COUNTA(Raw!GY106:HF106)=0,ISBLANK(Raw!HG106)),"",IF(AND(OR(COUNTIF(Raw!GY106:HE106,1)&gt;0,COUNTIF(Raw!GY106:HE106,2)&gt;0),ISBLANK(Raw!HG106)=FALSE),"",IF(AND(COUNTA(Raw!GY106:HF106)&gt;0,ISBLANK(Raw!HG106),COUNTIF(Raw!GY106:HE106,1)=0,COUNTIF(Raw!GY106:HE106,2)=0),"",1))))</f>
        <v/>
      </c>
      <c r="AD106" s="19" t="str">
        <f>IF(A106=0,"",IF(COUNTA(Raw!HU106:IB106)=0,"",IF(AND(Raw!AK106&lt;&gt;2,COUNTIF(Raw!HU106:IA106,2)=0,COUNTIF(Raw!HU106:IA106,3)=0),"",IF(Raw!AK106=2,"",1))))</f>
        <v/>
      </c>
      <c r="AE106" s="19" t="str">
        <f>IF(A106=0,"",IF(AND(Raw!AK106=2,ISBLANK(Raw!IC106)=FALSE),"",IF(AND(Raw!AK106&lt;&gt;2,ISBLANK(Raw!IC106)),"",1)))</f>
        <v/>
      </c>
      <c r="AF106" s="19" t="str">
        <f>IF(A106=0,"",IF(COUNTA(Raw!ID106:IF106)=0,"",IF(AND(MATCH(2023-Raw!ID106,Code!$A$3:$A$12,1)=Raw!IF106,2023-Raw!ID106=Raw!IE106),"",1)))</f>
        <v/>
      </c>
      <c r="AG106" s="19" t="str">
        <f>IF(A106=0,"",IF(COUNTA(Raw!IG106:II106)=0,"",IF(AND(Raw!IG106=4,ISBLANK(Raw!II106)=FALSE),"",IF(AND(Raw!IG106&lt;&gt;4,ISBLANK(Raw!II106)),"",1))))</f>
        <v/>
      </c>
      <c r="AH106" s="19" t="str">
        <f>IF(A106=0,"",IF(COUNTA(Raw!IJ106:IM106)=0,"",IF(AND(Raw!IJ106=1,ISBLANK(Raw!IK106)=FALSE),"",IF(AND(Raw!IJ106=2,COUNTA(Raw!IK106:IM106)&gt;0),"",1))))</f>
        <v/>
      </c>
      <c r="AI106" s="19" t="str">
        <f>IF(A106=0,"",IF(COUNTA(Raw!IK106:IM106)=0,"",IF(AND(Raw!IK106=1,ISBLANK(Raw!IL106)=FALSE),"",IF(AND(Raw!IK106=2,COUNTA(Raw!IL106:IM106)=0),"",1))))</f>
        <v/>
      </c>
      <c r="AJ106" s="19" t="str">
        <f>IF(A106=0,"",IF(COUNTA(Raw!JD106:JJ106)=0,"",IF(AND(Raw!JD106&gt;600,COUNTA(Raw!JE106:JI106)&gt;0),"",IF(AND(Raw!JD106&lt;=600,COUNTA(Raw!JE106:JJ106)=0),"",1))))</f>
        <v/>
      </c>
      <c r="AK106" s="19" t="str">
        <f>IF(A106=0,"",IF(COUNTA(Raw!JK106:KA106)=0,"",IF(AND(Raw!JK106=1,COUNTA(Raw!JM106:JV106)&gt;0),"",IF(AND(Raw!JK106=3,COUNTA(Raw!JM106:JV106)&gt;0,COUNTA(Raw!JW106:KA106)=0),"",IF(AND(ISBLANK(Raw!JK106)=FALSE,Raw!JK106&lt;&gt;1,Raw!JK106&lt;&gt;3,COUNTA(Raw!JM106:KA106)=0),"",1)))))</f>
        <v/>
      </c>
      <c r="AL106" s="19" t="str">
        <f>IF(A106=0,"",IF(COUNTA(Raw!JW106:KA106)=0,"",IF(AND(COUNTIF(Raw!JW106:JZ106,4)=0,COUNTA(Raw!JW106:JZ106)&gt;0,ISBLANK(Raw!KA106)=FALSE),"",IF(AND(COUNTIF(Raw!JW106:KA106,4)&gt;0,ISBLANK(Raw!KA106)),"",1))))</f>
        <v/>
      </c>
      <c r="AM106" s="19" t="str">
        <f>IF(A106=0,"",IF(COUNTA(Raw!KT106:KU106)=0,"",IF(AND(Raw!KT106=1,ISBLANK(Raw!KU106)=FALSE),"",IF(AND(Raw!KT106=2,ISBLANK(Raw!KU106)),"",1))))</f>
        <v/>
      </c>
      <c r="AN106" s="19" t="str">
        <f>IF(A106=0,"",IF(COUNTA(Raw!KX106:LF106)=0,"",IF(AND(COUNTIF(Raw!KX106:LB106,5)=1,COUNTA(Raw!KX106:LB106)=1,COUNTA(Raw!LC106:LF106)=0),"",IF(AND(COUNTIF(Raw!KX106:LB106,5)=0,COUNTA(Raw!KX106:LB106)&gt;0,COUNTA(Raw!LC106:LF106)&gt;0),"",1))))</f>
        <v/>
      </c>
      <c r="AO106" s="19" t="str">
        <f>IF(A106=0,"",IF(COUNTA(Raw!LM106:LU106)=0,"",IF(AND(Raw!LM106=1,ISBLANK(Raw!LN106)=FALSE,COUNTA(Raw!LO106:LU106)&gt;0),"",IF(AND(Raw!LM106=2,COUNTA(Raw!LN106:LU106)=0),"",1))))</f>
        <v/>
      </c>
      <c r="AP106" s="19" t="str">
        <f>IF(A106=0,"",IF(COUNTA(Raw!MY106:OG106)=0,"",IF(AND(Raw!MY106=2,COUNTA(Raw!MZ106:OG106)=0),"",IF(AND(Raw!MY106=1,COUNTA(Raw!MZ106:OG106)&gt;0),"",1))))</f>
        <v/>
      </c>
      <c r="AQ106" s="19" t="str">
        <f>IF(A106=0,"",IF(COUNTA(Raw!NC106:NW106)=0,"",IF(AND(COUNTIF(Raw!NC106:NG106,3)&gt;0,COUNTA(Raw!NH106:NQ106)&gt;0),"",IF(AND(COUNTA(Raw!NC106:NG106)&gt;0,COUNTIF(Raw!NC106:NG106,3)=0,COUNTA(Raw!NH106:NW106)=0),"",1))))</f>
        <v/>
      </c>
      <c r="AR106" s="19" t="str">
        <f>IF(A106=0,"",IF(COUNTA(Raw!NH106:NW106)=0,"",IF(AND(COUNTIF(Raw!NH106:NQ106,10)&gt;0,COUNTA(Raw!NR106:NW106)&gt;0),"",IF(AND(COUNTA(Raw!NH106:NQ106)&gt;0,COUNTIF(Raw!NH106:NQ106,10)=0,COUNTA(Raw!NR106:NY106)=0),"",1))))</f>
        <v/>
      </c>
      <c r="AS106" s="19" t="str">
        <f>IF(A106=0,"",IF(COUNTA(Raw!NY106:OG106)=0,"",IF(AND(Raw!NY106=1,COUNTA(Raw!NZ106:OG106)&gt;0),"",IF(AND(Raw!NY106=2,COUNTA(Raw!NZ106:OG106)=0),"",1))))</f>
        <v/>
      </c>
      <c r="AT106" s="19" t="str">
        <f>IF(A106=0,"",IF(COUNTA(Raw!OH106:OY106)=0,"",IF(AND(Raw!OH106=1,COUNTA(Raw!OI106:OY106)&gt;0),"",IF(AND(Raw!OH106=2,COUNTA(Raw!OI106:OY106)=0),"",1))))</f>
        <v/>
      </c>
      <c r="AU106" s="19" t="str">
        <f>IF(A106=0,"",IF(COUNTA(Raw!PR106:QB106)=0,"",
IF(AND(OR(AND(COUNTIF(Raw!PR106:QB106,1)=1,COUNTA(Raw!QI106:QY106)&gt;0),AND(COUNTIF(Raw!PR106:QB106,1)=0,COUNTA(Raw!QI106:QY106)=0)),OR(AND(COUNTIF(Raw!PR106:QB106,2)=1,COUNTA(Raw!QZ106:RP106)&gt;0),AND(COUNTIF(Raw!PR106:QB106,2)=0,COUNTA(Raw!QZ106:RP106)=0)),OR(AND(COUNTIF(Raw!PR106:QB106,3)=1,COUNTA(Raw!RQ106:SG106)&gt;0),AND(COUNTIF(Raw!PR106:QB106,3)=0,COUNTA(Raw!RQ106:SG106)=0)),OR(AND(COUNTIF(Raw!PR106:QB106,4)=1,COUNTA(Raw!SH106:ST106)&gt;0),AND(COUNTIF(Raw!PR106:QB106,4)=0,COUNTA(Raw!SH106:ST106)=0)),OR(AND(COUNTIF(Raw!PR106:QB106,5)=1,COUNTA(Raw!SU106:TG106)&gt;0),AND(COUNTIF(Raw!PR106:QB106,5)=0,COUNTA(Raw!SU106:TG106)=0)),OR(AND(COUNTIF(Raw!PR106:QB106,6)=1,COUNTA(Raw!TH106:TT106)&gt;0),AND(COUNTIF(Raw!PR106:QB106,6)=0,COUNTA(Raw!TH106:TT106)=0)),OR(AND(COUNTIF(Raw!PR106:QB106,7)=1,COUNTA(Raw!TU106:UI106)&gt;0),AND(COUNTIF(Raw!PR106:QB106,7)=0,COUNTA(Raw!TU106:UI106)=0)),OR(AND(COUNTIF(Raw!PR106:QB106,8)=1,COUNTA(Raw!UJ106:UV106)&gt;0),AND(COUNTIF(Raw!PR106:QB106,8)=0,COUNTA(Raw!UJ106:UV106)=0)),OR(AND(COUNTIF(Raw!PR106:QB106,9)=1,COUNTA(Raw!UW106:VG106)&gt;0),AND(COUNTIF(Raw!PR106:QB106,9)=0,COUNTA(Raw!UW106:VG106)=0)),OR(AND(COUNTIF(Raw!PR106:QB106,10)=1,COUNTA(Raw!VH106:VP106)&gt;0),AND(COUNTIF(Raw!PR106:QB106,10)=0,COUNTA(Raw!VH106:VP106)=0)),OR(AND(COUNTIF(Raw!PR106:QB106,11)=1,COUNTA(Raw!VQ106:WK106)&gt;0),AND(COUNTIF(Raw!PR106:QB106,11)=0,COUNTA(Raw!VQ106:WK106)=0))),"",1)))</f>
        <v/>
      </c>
      <c r="AV106" s="19" t="str">
        <f>IF(A106=0,"",IF(COUNTA(Raw!QI106:QY106)=0,"",IF(AND(OR(AND(Raw!QI106=4,COUNTIF(Raw!QR106:QY106,1)=0),Raw!QI106&lt;&gt;4),OR(AND(Raw!QJ106=4,COUNTIF(Raw!QR106:QY106,2)=0),Raw!QJ106&lt;&gt;4),OR(AND(Raw!QK106=4,COUNTIF(Raw!QR106:QY106,3)=0),Raw!QK106&lt;&gt;4),OR(AND(Raw!QL106=4,COUNTIF(Raw!QR106:QY106,4)=0),Raw!QL106&lt;&gt;4),OR(AND(Raw!QM106=4,COUNTIF(Raw!QR106:QY106,5)=0),Raw!QM106&lt;&gt;4),OR(AND(Raw!QN106=4,COUNTIF(Raw!QR106:QY106,6)=0),Raw!QN106&lt;&gt;4),OR(AND(Raw!QO106=4,COUNTIF(Raw!QR106:QY106,7)=0),Raw!QO106&lt;&gt;4),OR(AND(Raw!QP106=4,COUNTIF(Raw!QR106:QY106,8)=0),Raw!QP106&lt;&gt;4)),"",1)))</f>
        <v/>
      </c>
      <c r="AW106" t="str">
        <f>IF(A106=0,"",IF(COUNTA(Raw!QZ106:RP106)=0,"",IF(AND(OR(AND(Raw!QZ106=4,COUNTIF(Raw!RI106:RP106,1)=0),Raw!QZ106&lt;&gt;4),OR(AND(Raw!RA106=4,COUNTIF(Raw!RI106:RP106,2)=0),Raw!RA106&lt;&gt;4),OR(AND(Raw!RB106=4,COUNTIF(Raw!RI106:RP106,3)=0),Raw!RB106&lt;&gt;4),OR(AND(Raw!RC106=4,COUNTIF(Raw!RI106:RP106,4)=0),Raw!RC106&lt;&gt;4),OR(AND(Raw!RD106=4,COUNTIF(Raw!RI106:RP106,5)=0),Raw!RD106&lt;&gt;4),OR(AND(Raw!RE106=4,COUNTIF(Raw!RI106:RP106,6)=0),Raw!RE106&lt;&gt;4),OR(AND(Raw!RF106=4,COUNTIF(Raw!RI106:RP106,7)=0),Raw!RF106&lt;&gt;4),OR(AND(Raw!RG106=4,COUNTIF(Raw!RI106:RP106,8)=0),Raw!RG106&lt;&gt;4)),"",1)))</f>
        <v/>
      </c>
      <c r="AX106" t="str">
        <f>IF(A106=0,"",IF(COUNTA(Raw!RQ106:SG106)=0,"",IF(AND(OR(AND(Raw!RQ106=4,COUNTIF(Raw!RZ106:SG106,1)=0),Raw!RQ106&lt;&gt;4),OR(AND(Raw!RR106=4,COUNTIF(Raw!RZ106:SG106,2)=0),Raw!RR106&lt;&gt;4),OR(AND(Raw!RS106=4,COUNTIF(Raw!RZ106:SG106,3)=0),Raw!RS106&lt;&gt;4),OR(AND(Raw!RT106=4,COUNTIF(Raw!RZ106:SG106,4)=0),Raw!RT106&lt;&gt;4),OR(AND(Raw!RU106=4,COUNTIF(Raw!RZ106:SG106,5)=0),Raw!RU106&lt;&gt;4),OR(AND(Raw!RV106=4,COUNTIF(Raw!RZ106:SG106,6)=0),Raw!RV106&lt;&gt;4),OR(AND(Raw!RW106=4,COUNTIF(Raw!RZ106:SG106,7)=0),Raw!RW106&lt;&gt;4),OR(AND(Raw!RX106=4,COUNTIF(Raw!RZ106:SG106,8)=0),Raw!RX106&lt;&gt;4)),"",1)))</f>
        <v/>
      </c>
      <c r="AY106" t="str">
        <f>IF(A106=0,"",IF(COUNTA(Raw!SH106:ST106)=0,"",IF(AND(OR(AND(Raw!SH106=4,COUNTIF(Raw!SO106:ST106,1)=0),Raw!SH106&lt;&gt;4),OR(AND(Raw!SI106=4,COUNTIF(Raw!SO106:ST106,2)=0),Raw!SI106&lt;&gt;4),OR(AND(Raw!SJ106=4,COUNTIF(Raw!SO106:ST106,3)=0),Raw!SJ106&lt;&gt;4),OR(AND(Raw!SK106=4,COUNTIF(Raw!SO106:ST106,4)=0),Raw!SK106&lt;&gt;4),OR(AND(Raw!SL106=4,COUNTIF(Raw!SO106:ST106,5)=0),Raw!SL106&lt;&gt;4),OR(AND(Raw!SM106=4,COUNTIF(Raw!SO106:ST106,6)=0),Raw!SM106&lt;&gt;4)),"",1)))</f>
        <v/>
      </c>
      <c r="AZ106" t="str">
        <f>IF(A106=0,"",IF(COUNTA(Raw!SU106:TG106)=0,"",IF(AND(OR(AND(Raw!SU106=4,COUNTIF(Raw!TB106:TG106,1)=0),Raw!SU106&lt;&gt;4),OR(AND(Raw!SV106=4,COUNTIF(Raw!TB106:TG106,2)=0),Raw!SV106&lt;&gt;4),OR(AND(Raw!SW106=4,COUNTIF(Raw!TB106:TG106,3)=0),Raw!SW106&lt;&gt;4),OR(AND(Raw!SX106=4,COUNTIF(Raw!TB106:TG106,4)=0),Raw!SX106&lt;&gt;4),OR(AND(Raw!SY106=4,COUNTIF(Raw!TB106:TG106,5)=0),Raw!SY106&lt;&gt;4),OR(AND(Raw!SZ106=4,COUNTIF(Raw!TB106:TG106,6)=0),Raw!SZ106&lt;&gt;4)),"",1)))</f>
        <v/>
      </c>
      <c r="BA106" t="str">
        <f>IF(A106=0,"",IF(COUNTA(Raw!TH106:TT106)=0,"",IF(AND(OR(AND(Raw!TH106=4,COUNTIF(Raw!TO106:TT106,1)=0),Raw!TH106&lt;&gt;4),OR(AND(Raw!TI106=4,COUNTIF(Raw!TO106:TT106,2)=0),Raw!TI106&lt;&gt;4),OR(AND(Raw!TJ106=4,COUNTIF(Raw!TO106:TT106,3)=0),Raw!TJ106&lt;&gt;4),OR(AND(Raw!TK106=4,COUNTIF(Raw!TO106:TT106,4)=0),Raw!TK106&lt;&gt;4),OR(AND(Raw!TL106=4,COUNTIF(Raw!TO106:TT106,5)=0),Raw!TL106&lt;&gt;4),OR(AND(Raw!TM106=4,COUNTIF(Raw!TO106:TT106,6)=0),Raw!TM106&lt;&gt;4)),"",1)))</f>
        <v/>
      </c>
      <c r="BB106" t="str">
        <f>IF(A106=0,"",IF(COUNTA(Raw!TU106:UI106)=0,"",IF(AND(OR(AND(Raw!TU106=4,COUNTIF(Raw!UC106:UI106,1)=0),Raw!TU106&lt;&gt;4),OR(AND(Raw!TV106=4,COUNTIF(Raw!UC106:UI106,2)=0),Raw!TV106&lt;&gt;4),OR(AND(Raw!TW106=4,COUNTIF(Raw!UC106:UI106,3)=0),Raw!TW106&lt;&gt;4),OR(AND(Raw!TX106=4,COUNTIF(Raw!UC106:UI106,4)=0),Raw!TX106&lt;&gt;4),OR(AND(Raw!TY106=4,COUNTIF(Raw!UC106:UI106,5)=0),Raw!TY106&lt;&gt;4),OR(AND(Raw!TZ106=4,COUNTIF(Raw!UC106:UI106,6)=0),Raw!TZ106&lt;&gt;4),OR(AND(Raw!UA106=4,COUNTIF(Raw!UC106:UI106,7)=0),Raw!UA106&lt;&gt;4)),"",1)))</f>
        <v/>
      </c>
      <c r="BC106" t="str">
        <f>IF(A106=0,"",IF(COUNTA(Raw!UJ106:UV106)=0,"",IF(AND(OR(AND(Raw!UJ106=4,COUNTIF(Raw!UQ106:UV106,1)=0),Raw!UJ106&lt;&gt;4),OR(AND(Raw!UK106=4,COUNTIF(Raw!UQ106:UV106,2)=0),Raw!UK106&lt;&gt;4),OR(AND(Raw!UL106=4,COUNTIF(Raw!UQ106:UV106,3)=0),Raw!UL106&lt;&gt;4),OR(AND(Raw!UM106=4,COUNTIF(Raw!UQ106:UV106,4)=0),Raw!UM106&lt;&gt;4),OR(AND(Raw!UN106=4,COUNTIF(Raw!UQ106:UV106,5)=0),Raw!UN106&lt;&gt;4),OR(AND(Raw!UO106=4,COUNTIF(Raw!UQ106:UV106,6)=0),Raw!UO106&lt;&gt;4)),"",1)))</f>
        <v/>
      </c>
      <c r="BD106" t="str">
        <f>IF(A106=0,"",IF(COUNTA(Raw!UW106:VG106)=0,"",IF(AND(OR(AND(Raw!UW106=4,COUNTIF(Raw!VC106:VG106,1)=0),Raw!UW106&lt;&gt;4),OR(AND(Raw!UX106=4,COUNTIF(Raw!VC106:VG106,2)=0),Raw!UX106&lt;&gt;4),OR(AND(Raw!UY106=4,COUNTIF(Raw!VC106:VG106,3)=0),Raw!UY106&lt;&gt;4),OR(AND(Raw!UZ106=4,COUNTIF(Raw!VC106:VG106,4)=0),Raw!UZ106&lt;&gt;4),OR(AND(Raw!VA106=4,COUNTIF(Raw!VC106:VG106,5)=0),Raw!VA106&lt;&gt;4)),"",1)))</f>
        <v/>
      </c>
      <c r="BE106" t="str">
        <f>IF(A106=0,"",IF(COUNTA(Raw!VH106:VP106)=0,"",
IF(AND(
OR(AND(Raw!VH106=4,COUNTIF(Raw!VM106:VP106,1)=0),Raw!VH106&lt;&gt;4),
OR(AND(Raw!VI106=4,COUNTIF(Raw!VM106:VP106,2)=0),Raw!VI106&lt;&gt;4),
OR(AND(Raw!VJ106=4,COUNTIF(Raw!VM106:VP106,3)=0),Raw!VJ106&lt;&gt;4),
OR(AND(Raw!VK106=4,COUNTIF(Raw!VM106:VP106,4)=0),Raw!VK106&lt;&gt;4)
),"",1)))</f>
        <v/>
      </c>
      <c r="BF106" t="str">
        <f>IF(A106=0,"",IF(COUNTA(Raw!VQ106:WK106)=0,"",
IF(AND(
OR(AND(Raw!VQ106=4,COUNTIF(Raw!WB106:WK106,1)=0),Raw!VQ106&lt;&gt;4),
OR(AND(Raw!VR106=4,COUNTIF(Raw!WB106:WK106,2)=0),Raw!VR106&lt;&gt;4),
OR(AND(Raw!VS106=4,COUNTIF(Raw!WB106:WK106,3)=0),Raw!VS106&lt;&gt;4),
OR(AND(Raw!VT106=4,COUNTIF(Raw!WB106:WK106,4)=0),Raw!VT106&lt;&gt;4),
OR(AND(Raw!VU106=4,COUNTIF(Raw!WB106:WK106,5)=0),Raw!VU106&lt;&gt;4),
OR(AND(Raw!VV106=4,COUNTIF(Raw!WB106:WK106,6)=0),Raw!VV106&lt;&gt;4),
OR(AND(Raw!VW106=4,COUNTIF(Raw!WB106:WK106,7)=0),Raw!VW106&lt;&gt;4),
OR(AND(Raw!VX106=4,COUNTIF(Raw!WB106:WK106,8)=0),Raw!VX106&lt;&gt;4),
OR(AND(Raw!VY106=4,COUNTIF(Raw!WB106:WK106,9)=0),Raw!VX106&lt;&gt;4),
OR(AND(Raw!VZ106=4,COUNTIF(Raw!WB106:WK106,10)=0),Raw!VZ106&lt;&gt;4)
),"",1)))</f>
        <v/>
      </c>
      <c r="BG106" t="str">
        <f>IF(A106=0,"",IF(COUNTA(Raw!WL106:XB106)=0,"",
IF(AND(
OR(AND(Raw!WL106=4,COUNTIF(Raw!WU106:XB106,1)=0),Raw!WL106&lt;&gt;4),
OR(AND(Raw!WM106=4,COUNTIF(Raw!WU106:XB106,2)=0),Raw!WM106&lt;&gt;4),
OR(AND(Raw!WN106=4,COUNTIF(Raw!WU106:XB106,3)=0),Raw!WN106&lt;&gt;4),
OR(AND(Raw!WO106=4,COUNTIF(Raw!WU106:XB106,4)=0),Raw!WO106&lt;&gt;4),
OR(AND(Raw!WP106=4,COUNTIF(Raw!WU106:XB106,5)=0),Raw!WP106&lt;&gt;4),
OR(AND(Raw!WQ106=4,COUNTIF(Raw!WU106:XB106,6)=0),Raw!WQ106&lt;&gt;4),
OR(AND(Raw!WR106=4,COUNTIF(Raw!WU106:XB106,7)=0),Raw!WR106&lt;&gt;4),
OR(AND(Raw!WS106=4,COUNTIF(Raw!WU106:XB106,8)=0),Raw!WS106&lt;&gt;4)
),"",1)))</f>
        <v/>
      </c>
      <c r="BH106" t="str">
        <f>IF(A106=0,"",IF(COUNTA(Raw!XC106:XK106)=0,"",
IF(AND(
OR(AND(Raw!XC106=4,COUNTIF(Raw!XH106:XK106,1)=0),Raw!XC106&lt;&gt;4),
OR(AND(Raw!XD106=4,COUNTIF(Raw!XH106:XK106,2)=0),Raw!XD106&lt;&gt;4),
OR(AND(Raw!XE106=4,COUNTIF(Raw!XH106:XK106,3)=0),Raw!XE106&lt;&gt;4),
OR(AND(Raw!XF106=4,COUNTIF(Raw!XH106:XK106,4)=0),Raw!XF106&lt;&gt;4)
),"",1)))</f>
        <v/>
      </c>
      <c r="BI106" t="str">
        <f>IF(A106=0,"",IF(COUNTA(Raw!XL106:XT106)=0,"",
IF(AND(
OR(AND(Raw!XL106=4,COUNTIF(Raw!XQ106:XT106,1)=0),Raw!XL106&lt;&gt;4),
OR(AND(Raw!XM106=4,COUNTIF(Raw!XQ106:XT106,2)=0),Raw!XM106&lt;&gt;4),
OR(AND(Raw!XN106=4,COUNTIF(Raw!XQ106:XT106,3)=0),Raw!XN106&lt;&gt;4),
OR(AND(Raw!XO106=4,COUNTIF(Raw!XQ106:XT106,4)=0),Raw!XO106&lt;&gt;4)
),"",1)))</f>
        <v/>
      </c>
      <c r="BJ106" t="str">
        <f>IF(A106=0,"",IF(COUNTA(Raw!XU106:YI106)=0,"",
IF(AND(
OR(AND(Raw!XU106=4,COUNTIF(Raw!YC106:YI106,1)=0),Raw!XU106&lt;&gt;4),
OR(AND(Raw!XV106=4,COUNTIF(Raw!YC106:YI106,2)=0),Raw!XV106&lt;&gt;4),
OR(AND(Raw!XW106=4,COUNTIF(Raw!YC106:YI106,3)=0),Raw!XW106&lt;&gt;4),
OR(AND(Raw!XX106=4,COUNTIF(Raw!YC106:YI106,4)=0),Raw!XX106&lt;&gt;4),
OR(AND(Raw!XY106=4,COUNTIF(Raw!YC106:YI106,5)=0),Raw!XY106&lt;&gt;4),
OR(AND(Raw!XZ106=4,COUNTIF(Raw!YC106:YI106,6)=0),Raw!XZ106&lt;&gt;4),
OR(AND(Raw!YA106=4,COUNTIF(Raw!YC106:YI106,7)=0),Raw!YA106&lt;&gt;4)
),"",1)))</f>
        <v/>
      </c>
      <c r="BK106" t="str">
        <f>IF(A106=0,"",IF(COUNTA(Raw!YJ106:YR106)=0,"",
IF(AND(
OR(AND(Raw!YJ106=4,COUNTIF(Raw!YO106:YR106,1)=0),Raw!YJ106&lt;&gt;4),
OR(AND(Raw!YK106=4,COUNTIF(Raw!YO106:YR106,2)=0),Raw!YK106&lt;&gt;4),
OR(AND(Raw!YL106=4,COUNTIF(Raw!YO106:YR106,3)=0),Raw!YL106&lt;&gt;4),
OR(AND(Raw!YM106=4,COUNTIF(Raw!YO106:YR106,4)=0),Raw!YM106&lt;&gt;4)
),"",1)))</f>
        <v/>
      </c>
      <c r="BL106" t="str">
        <f>IF(A106=0,"",IF(COUNTA(Raw!YS106:YU106)=0,"",IF(AND(Raw!YS106=4,ISBLANK(Raw!YU106)),"",IF(AND(Raw!YS106&lt;&gt;4,ISBLANK(Raw!YU106)=FALSE),"",1))))</f>
        <v/>
      </c>
    </row>
    <row r="107" spans="1:64">
      <c r="A107" s="20">
        <f>Raw!A107</f>
        <v>0</v>
      </c>
      <c r="B107" s="19" t="str">
        <f>IF(A107=0,"",IF(AND(Raw!AC107=1,COUNTA(Raw!AR107:IC107)&gt;0,COUNTA(Raw!ID107:YU107)=0),"",IF(AND(Raw!AC107=2,COUNTA(Raw!AR107:IC107)=0,COUNTA(Raw!ID107:MV107)&gt;0,COUNTA(Raw!MW107:YU107)=0),"",IF(AND(Raw!AC107=3,COUNTA(Raw!AP107:MV107)=0,COUNTA(Raw!MW107:YU107)&gt;0),"",1))))</f>
        <v/>
      </c>
      <c r="C107" s="19" t="str">
        <f>IF(A107=0,"",IF(AND(Raw!AK107=1,ISBLANK(Raw!AM107)=FALSE,ISBLANK(Raw!AO107)),"",IF(AND(Raw!AK107=2,ISBLANK(Raw!AM107),ISBLANK(Raw!AO107)=FALSE),"",1)))</f>
        <v/>
      </c>
      <c r="D107" s="19" t="str">
        <f>IF(A107=0,"",IF(COUNTA(Raw!AS107:AZ107)=0,"",IF(AND(Raw!AS107+Raw!AT107=100,Raw!AU107+Raw!AV107=100,Raw!AW107+Raw!AX107=100,Raw!AY107+Raw!AZ107=100),"",1)))</f>
        <v/>
      </c>
      <c r="E107" s="19" t="str">
        <f>IF(A107=0,"",IF(ISBLANK(Raw!AQ107),"",IF(Raw!AQ107=1,"",1)))</f>
        <v/>
      </c>
      <c r="F107" s="19" t="str">
        <f>IF(A107=0,"",IF(ISBLANK(Raw!AR107),"",IF(AND(Raw!AR107&gt;=0,Raw!AR107&lt;=100),"",1)))</f>
        <v/>
      </c>
      <c r="G107" s="19" t="str">
        <f>IF(A107=0,"",IF(AND(ISBLANK(Raw!BA107),ISBLANK(Raw!AS107)),"",IF(AND(Raw!AS107&gt;0,ISBLANK(Raw!BA107)=FALSE),"",1)))</f>
        <v/>
      </c>
      <c r="H107" s="19" t="str">
        <f>IF(A107=0,"",IF(COUNTA(Raw!BA107:BH107)=0,"",IF(AND(Raw!BA107=0,COUNTA(Raw!BB107:BH107)=0),"",IF(AND(Raw!BA107&gt;0,COUNTA(Raw!BB107:BH107)&gt;0),"",1))))</f>
        <v/>
      </c>
      <c r="I107" s="19" t="str">
        <f>IF(A107=0,"",IF(AND(ISBLANK(Raw!BI107),ISBLANK(Raw!BJ107)),"",IF(AND(Raw!BI107=1,ISBLANK(Raw!BJ107)=FALSE),"",IF(AND(Raw!BI107=2,ISBLANK(Raw!BJ107)),"",1))))</f>
        <v/>
      </c>
      <c r="J107" s="19" t="str">
        <f>IF(A107=0,"",IF(AND(ISBLANK(Raw!AT107),COUNTBLANK(Raw!BK107:BQ107)),"",IF(AND(Raw!AT107&gt;0,COUNTA(Raw!BK107:BQ107)&gt;0),"",IF(AND(Raw!AT107=0,COUNTA(Raw!BK107:BQ107)=0),"",1))))</f>
        <v/>
      </c>
      <c r="K107" s="19" t="str">
        <f>IF(A107=0,"",IF(AND(ISBLANK(Raw!AS107),COUNTA(Raw!BR107:BX107)=0),"",IF(AND(Raw!AS107&gt;0,COUNTA(Raw!BR107:BX107)&gt;0),"",IF(AND(Raw!AS107=0,COUNTA(Raw!BR107:BX107)=0),"",1))))</f>
        <v/>
      </c>
      <c r="L107" s="19" t="str">
        <f>IF(A107=0,"",IF(AND(COUNTA(Raw!BK107:BX107)=0,COUNTA(Raw!BY107:CH107)=0),"",IF(AND(COUNTIF(Raw!BK107:BX107,1)&gt;0,COUNTA(Raw!BY107:CH107)&gt;0),"",IF(AND(COUNTIF(Raw!BK107:BX107,1)=0,COUNTA(Raw!BY107:CH107)=0),"",1))))</f>
        <v/>
      </c>
      <c r="M107" s="19" t="str">
        <f>IF(A107=0,"",IF(AND(COUNTA(Raw!BK107:BX107)=0,COUNTA(Raw!CI107:CR107)),"",IF(AND(COUNTIF(Raw!BK107:BX107,3)&gt;0,COUNTA(Raw!CI107:CR107)&gt;0),"",IF(AND(COUNTIF(Raw!BK107:BX107,3)=0,COUNTA(Raw!CI107:CR107)=0),"",1))))</f>
        <v/>
      </c>
      <c r="N107" s="19" t="str">
        <f>IF(A107=0,"",IF(COUNTA(Raw!CS107:DF107)=0,"",IF(AND(COUNTIF(Raw!CS107:CV107,1)=1,COUNTA(Raw!CW107:DA107)&gt;0,COUNTA(Raw!DB107:DF107)=0),"",IF(AND(COUNTIF(Raw!CS107:CV107,2)=1,COUNTA(Raw!CW107:DA107)=0,COUNTA(Raw!DB107:DF107)&gt;0),"",IF(AND(COUNTA(Raw!CS107:CV107)&gt;0,COUNTA(Raw!CW107:DF107)=0),"",1)))))</f>
        <v/>
      </c>
      <c r="O107" s="19" t="str">
        <f>IF(A107=0,"",IF(COUNTA(Raw!DG107:DP107)=0,"",IF(AND(COUNTIF(Raw!BK107:BQ107,1)&gt;0,OR(COUNTIF(Raw!DG107:DP107,1)=1,COUNTIF(Raw!DG107:DP107,2)=1,COUNTIF(Raw!DG107:DP107,3)=1)),"",IF(AND(COUNTIF(Raw!BK107:BQ107,1)=0,AND(COUNTIF(Raw!DG107:DP107,1)=0,COUNTIF(Raw!DG107:DP107,2)=0,COUNTIF(Raw!DG107:DP107,3)=0)),"",1))))</f>
        <v/>
      </c>
      <c r="P107" s="19" t="str">
        <f>IF(A107=0,"",IF(COUNTA(Raw!DG107:DR107)=0,"",IF(AND(COUNTIF(Raw!DG107:DP107,4)=1,ISBLANK(Raw!DQ107)=FALSE,ISBLANK(Raw!DR107)),"",IF(AND(COUNTIF(Raw!DG107:DP107,7)=1,ISBLANK(Raw!DQ107),ISBLANK(Raw!DR107)=FALSE),"",IF(AND(COUNTA(Raw!DG107:DP107)&gt;0,COUNTIF(Raw!DG107:DP107,4)=0,COUNTIF(Raw!DG107:DP107,7)=0,COUNTA(Raw!DQ107:DR107)=0),"",1)))))</f>
        <v/>
      </c>
      <c r="Q107" s="19" t="str">
        <f>IF(A107=0,"",IF(AND(COUNTA(Raw!DS107:DU107)=0,COUNTA(Raw!BK107:BQ107)=0),"",IF(AND(COUNTIF(Raw!BK107:BQ107,1)&gt;0,COUNTA(Raw!DS107:DU107)&gt;0),"",IF(AND(COUNTIF(Raw!BK107:BQ107,1)=0,COUNTA(Raw!DS107:DU107)=0),"",1))))</f>
        <v/>
      </c>
      <c r="R107" s="19" t="str">
        <f>IF(A107=0,"",IF(AND(ISBLANK(Raw!AT107),ISBLANK(Raw!EJ107)),"",IF(AND(Raw!AT107&gt;0,ISBLANK(Raw!EJ107)=FALSE,Raw!EJ107&gt;=0,Raw!EJ107&lt;=7),"",IF(AND(Raw!AT107=0,ISBLANK(Raw!EJ107)),"",1))))</f>
        <v/>
      </c>
      <c r="S107" t="str">
        <f>IF(A107=0,"",IF(AND(ISBLANK(Raw!AS107),ISBLANK(Raw!EK107)),"",IF(AND(Raw!AS107&gt;0,ISBLANK(Raw!EK107)=FALSE),"",IF(AND(Raw!AS107=0,ISBLANK(Raw!EK107)),"",1))))</f>
        <v/>
      </c>
      <c r="T107" s="19" t="str">
        <f>IF(A107=0,"",IF(AND(ISBLANK(Raw!AT107),COUNTA(Raw!EL107:EQ107)=0),"",IF(AND(Raw!AT107&gt;0,COUNTA(Raw!EL107:EQ107)&gt;0),"",IF(AND(Raw!AT107=0,COUNTA(Raw!EL107:EQ107)=0),"",1))))</f>
        <v/>
      </c>
      <c r="U107" t="str">
        <f>IF(A107=0,"",IF(AND(ISBLANK(Raw!AT107),COUNTA(Raw!ER107:EU107)=0),"",IF(AND(Raw!AT107&gt;0,COUNTA(Raw!ER107:EU107)&gt;0),"",IF(AND(Raw!AT107=0,COUNTA(Raw!ER107:EU107)=0),"",1))))</f>
        <v/>
      </c>
      <c r="V107" t="str">
        <f>IF(A107=0,"",IF(AND(ISBLANK(Raw!AS107),COUNTA(Raw!EV107:FA107)=0),"",IF(AND(Raw!AS107&gt;0,COUNTA(Raw!EV107:FA107)&gt;0),"",IF(AND(Raw!AS107=0,COUNTA(Raw!EV107:FA107)=0),"",1))))</f>
        <v/>
      </c>
      <c r="W107" t="str">
        <f>IF(A107=0,"",IF(AND(ISBLANK(Raw!AS107),COUNTA(Raw!FB107:FE107)=0),"",IF(AND(Raw!AS107&gt;0,COUNTA(Raw!FB107:FE107)&gt;0),"",IF(AND(Raw!AS107=0,COUNTA(Raw!FB107:FE107)=0),"",1))))</f>
        <v/>
      </c>
      <c r="X107" t="str">
        <f>IF(A107=0,"",IF(AND(ISBLANK(Raw!AT107),COUNTA(Raw!FF107:FI107)=0),"",IF(AND(Raw!AT107&gt;0,COUNTA(Raw!FF107:FI107)&gt;0),"",IF(AND(Raw!AT107=0,COUNTA(Raw!FF107:FI107)=0),"",1))))</f>
        <v/>
      </c>
      <c r="Y107" t="str">
        <f>IF(A107=0,"",IF(AND(ISBLANK(Raw!AS107),COUNTA(Raw!FJ107:FM107)=0),"",IF(AND(Raw!AS107&gt;0,COUNTA(Raw!FJ107:FM107)&gt;0),"",IF(AND(Raw!AS107=0,COUNTA(Raw!FJ107:FM107)=0),"",1))))</f>
        <v/>
      </c>
      <c r="Z107" t="str">
        <f>IF(A107=0,"",IF(AND(COUNTA(Raw!FN107:FT107)=0,ISBLANK(Raw!FU107)),"",IF(AND(COUNTIF(Raw!FN107:FT107,1)&gt;0,ISBLANK(Raw!FU107)=FALSE),"",IF(AND(COUNTIF(Raw!FN107:FT107,1)=0,ISBLANK(Raw!FU107)),"",1))))</f>
        <v/>
      </c>
      <c r="AA107" s="19" t="str">
        <f>IF(A107=0,"",IF(AND(ISBLANK(Raw!BI107),COUNTA(Raw!FV107:GH107)=0),"",IF(AND(Raw!BI107&lt;&gt;1,COUNTIF(Raw!FV107:GH107,6)=0),"",IF(Raw!BI107=1,"",1))))</f>
        <v/>
      </c>
      <c r="AB107" t="str">
        <f>IF(A107=0,"",IF(AND(ISBLANK(Raw!GI107),COUNTA(Raw!GJ107:GQ107)=0),"",IF(AND(Raw!GI107=1,COUNTA(Raw!GJ107:GQ107)&gt;0),"",IF(AND(Raw!GI107=2,COUNTA(Raw!GJ107:GQ107)=0),"",1))))</f>
        <v/>
      </c>
      <c r="AC107" s="19" t="str">
        <f>IF(A107=0,"",IF(AND(COUNTA(Raw!GY107:HF107)=0,ISBLANK(Raw!HG107)),"",IF(AND(OR(COUNTIF(Raw!GY107:HE107,1)&gt;0,COUNTIF(Raw!GY107:HE107,2)&gt;0),ISBLANK(Raw!HG107)=FALSE),"",IF(AND(COUNTA(Raw!GY107:HF107)&gt;0,ISBLANK(Raw!HG107),COUNTIF(Raw!GY107:HE107,1)=0,COUNTIF(Raw!GY107:HE107,2)=0),"",1))))</f>
        <v/>
      </c>
      <c r="AD107" s="19" t="str">
        <f>IF(A107=0,"",IF(COUNTA(Raw!HU107:IB107)=0,"",IF(AND(Raw!AK107&lt;&gt;2,COUNTIF(Raw!HU107:IA107,2)=0,COUNTIF(Raw!HU107:IA107,3)=0),"",IF(Raw!AK107=2,"",1))))</f>
        <v/>
      </c>
      <c r="AE107" s="19" t="str">
        <f>IF(A107=0,"",IF(AND(Raw!AK107=2,ISBLANK(Raw!IC107)=FALSE),"",IF(AND(Raw!AK107&lt;&gt;2,ISBLANK(Raw!IC107)),"",1)))</f>
        <v/>
      </c>
      <c r="AF107" s="19" t="str">
        <f>IF(A107=0,"",IF(COUNTA(Raw!ID107:IF107)=0,"",IF(AND(MATCH(2023-Raw!ID107,Code!$A$3:$A$12,1)=Raw!IF107,2023-Raw!ID107=Raw!IE107),"",1)))</f>
        <v/>
      </c>
      <c r="AG107" s="19" t="str">
        <f>IF(A107=0,"",IF(COUNTA(Raw!IG107:II107)=0,"",IF(AND(Raw!IG107=4,ISBLANK(Raw!II107)=FALSE),"",IF(AND(Raw!IG107&lt;&gt;4,ISBLANK(Raw!II107)),"",1))))</f>
        <v/>
      </c>
      <c r="AH107" s="19" t="str">
        <f>IF(A107=0,"",IF(COUNTA(Raw!IJ107:IM107)=0,"",IF(AND(Raw!IJ107=1,ISBLANK(Raw!IK107)=FALSE),"",IF(AND(Raw!IJ107=2,COUNTA(Raw!IK107:IM107)&gt;0),"",1))))</f>
        <v/>
      </c>
      <c r="AI107" s="19" t="str">
        <f>IF(A107=0,"",IF(COUNTA(Raw!IK107:IM107)=0,"",IF(AND(Raw!IK107=1,ISBLANK(Raw!IL107)=FALSE),"",IF(AND(Raw!IK107=2,COUNTA(Raw!IL107:IM107)=0),"",1))))</f>
        <v/>
      </c>
      <c r="AJ107" s="19" t="str">
        <f>IF(A107=0,"",IF(COUNTA(Raw!JD107:JJ107)=0,"",IF(AND(Raw!JD107&gt;600,COUNTA(Raw!JE107:JI107)&gt;0),"",IF(AND(Raw!JD107&lt;=600,COUNTA(Raw!JE107:JJ107)=0),"",1))))</f>
        <v/>
      </c>
      <c r="AK107" s="19" t="str">
        <f>IF(A107=0,"",IF(COUNTA(Raw!JK107:KA107)=0,"",IF(AND(Raw!JK107=1,COUNTA(Raw!JM107:JV107)&gt;0),"",IF(AND(Raw!JK107=3,COUNTA(Raw!JM107:JV107)&gt;0,COUNTA(Raw!JW107:KA107)=0),"",IF(AND(ISBLANK(Raw!JK107)=FALSE,Raw!JK107&lt;&gt;1,Raw!JK107&lt;&gt;3,COUNTA(Raw!JM107:KA107)=0),"",1)))))</f>
        <v/>
      </c>
      <c r="AL107" s="19" t="str">
        <f>IF(A107=0,"",IF(COUNTA(Raw!JW107:KA107)=0,"",IF(AND(COUNTIF(Raw!JW107:JZ107,4)=0,COUNTA(Raw!JW107:JZ107)&gt;0,ISBLANK(Raw!KA107)=FALSE),"",IF(AND(COUNTIF(Raw!JW107:KA107,4)&gt;0,ISBLANK(Raw!KA107)),"",1))))</f>
        <v/>
      </c>
      <c r="AM107" s="19" t="str">
        <f>IF(A107=0,"",IF(COUNTA(Raw!KT107:KU107)=0,"",IF(AND(Raw!KT107=1,ISBLANK(Raw!KU107)=FALSE),"",IF(AND(Raw!KT107=2,ISBLANK(Raw!KU107)),"",1))))</f>
        <v/>
      </c>
      <c r="AN107" s="19" t="str">
        <f>IF(A107=0,"",IF(COUNTA(Raw!KX107:LF107)=0,"",IF(AND(COUNTIF(Raw!KX107:LB107,5)=1,COUNTA(Raw!KX107:LB107)=1,COUNTA(Raw!LC107:LF107)=0),"",IF(AND(COUNTIF(Raw!KX107:LB107,5)=0,COUNTA(Raw!KX107:LB107)&gt;0,COUNTA(Raw!LC107:LF107)&gt;0),"",1))))</f>
        <v/>
      </c>
      <c r="AO107" s="19" t="str">
        <f>IF(A107=0,"",IF(COUNTA(Raw!LM107:LU107)=0,"",IF(AND(Raw!LM107=1,ISBLANK(Raw!LN107)=FALSE,COUNTA(Raw!LO107:LU107)&gt;0),"",IF(AND(Raw!LM107=2,COUNTA(Raw!LN107:LU107)=0),"",1))))</f>
        <v/>
      </c>
      <c r="AP107" s="19" t="str">
        <f>IF(A107=0,"",IF(COUNTA(Raw!MY107:OG107)=0,"",IF(AND(Raw!MY107=2,COUNTA(Raw!MZ107:OG107)=0),"",IF(AND(Raw!MY107=1,COUNTA(Raw!MZ107:OG107)&gt;0),"",1))))</f>
        <v/>
      </c>
      <c r="AQ107" s="19" t="str">
        <f>IF(A107=0,"",IF(COUNTA(Raw!NC107:NW107)=0,"",IF(AND(COUNTIF(Raw!NC107:NG107,3)&gt;0,COUNTA(Raw!NH107:NQ107)&gt;0),"",IF(AND(COUNTA(Raw!NC107:NG107)&gt;0,COUNTIF(Raw!NC107:NG107,3)=0,COUNTA(Raw!NH107:NW107)=0),"",1))))</f>
        <v/>
      </c>
      <c r="AR107" s="19" t="str">
        <f>IF(A107=0,"",IF(COUNTA(Raw!NH107:NW107)=0,"",IF(AND(COUNTIF(Raw!NH107:NQ107,10)&gt;0,COUNTA(Raw!NR107:NW107)&gt;0),"",IF(AND(COUNTA(Raw!NH107:NQ107)&gt;0,COUNTIF(Raw!NH107:NQ107,10)=0,COUNTA(Raw!NR107:NY107)=0),"",1))))</f>
        <v/>
      </c>
      <c r="AS107" s="19" t="str">
        <f>IF(A107=0,"",IF(COUNTA(Raw!NY107:OG107)=0,"",IF(AND(Raw!NY107=1,COUNTA(Raw!NZ107:OG107)&gt;0),"",IF(AND(Raw!NY107=2,COUNTA(Raw!NZ107:OG107)=0),"",1))))</f>
        <v/>
      </c>
      <c r="AT107" s="19" t="str">
        <f>IF(A107=0,"",IF(COUNTA(Raw!OH107:OY107)=0,"",IF(AND(Raw!OH107=1,COUNTA(Raw!OI107:OY107)&gt;0),"",IF(AND(Raw!OH107=2,COUNTA(Raw!OI107:OY107)=0),"",1))))</f>
        <v/>
      </c>
      <c r="AU107" s="19" t="str">
        <f>IF(A107=0,"",IF(COUNTA(Raw!PR107:QB107)=0,"",
IF(AND(OR(AND(COUNTIF(Raw!PR107:QB107,1)=1,COUNTA(Raw!QI107:QY107)&gt;0),AND(COUNTIF(Raw!PR107:QB107,1)=0,COUNTA(Raw!QI107:QY107)=0)),OR(AND(COUNTIF(Raw!PR107:QB107,2)=1,COUNTA(Raw!QZ107:RP107)&gt;0),AND(COUNTIF(Raw!PR107:QB107,2)=0,COUNTA(Raw!QZ107:RP107)=0)),OR(AND(COUNTIF(Raw!PR107:QB107,3)=1,COUNTA(Raw!RQ107:SG107)&gt;0),AND(COUNTIF(Raw!PR107:QB107,3)=0,COUNTA(Raw!RQ107:SG107)=0)),OR(AND(COUNTIF(Raw!PR107:QB107,4)=1,COUNTA(Raw!SH107:ST107)&gt;0),AND(COUNTIF(Raw!PR107:QB107,4)=0,COUNTA(Raw!SH107:ST107)=0)),OR(AND(COUNTIF(Raw!PR107:QB107,5)=1,COUNTA(Raw!SU107:TG107)&gt;0),AND(COUNTIF(Raw!PR107:QB107,5)=0,COUNTA(Raw!SU107:TG107)=0)),OR(AND(COUNTIF(Raw!PR107:QB107,6)=1,COUNTA(Raw!TH107:TT107)&gt;0),AND(COUNTIF(Raw!PR107:QB107,6)=0,COUNTA(Raw!TH107:TT107)=0)),OR(AND(COUNTIF(Raw!PR107:QB107,7)=1,COUNTA(Raw!TU107:UI107)&gt;0),AND(COUNTIF(Raw!PR107:QB107,7)=0,COUNTA(Raw!TU107:UI107)=0)),OR(AND(COUNTIF(Raw!PR107:QB107,8)=1,COUNTA(Raw!UJ107:UV107)&gt;0),AND(COUNTIF(Raw!PR107:QB107,8)=0,COUNTA(Raw!UJ107:UV107)=0)),OR(AND(COUNTIF(Raw!PR107:QB107,9)=1,COUNTA(Raw!UW107:VG107)&gt;0),AND(COUNTIF(Raw!PR107:QB107,9)=0,COUNTA(Raw!UW107:VG107)=0)),OR(AND(COUNTIF(Raw!PR107:QB107,10)=1,COUNTA(Raw!VH107:VP107)&gt;0),AND(COUNTIF(Raw!PR107:QB107,10)=0,COUNTA(Raw!VH107:VP107)=0)),OR(AND(COUNTIF(Raw!PR107:QB107,11)=1,COUNTA(Raw!VQ107:WK107)&gt;0),AND(COUNTIF(Raw!PR107:QB107,11)=0,COUNTA(Raw!VQ107:WK107)=0))),"",1)))</f>
        <v/>
      </c>
      <c r="AV107" s="19" t="str">
        <f>IF(A107=0,"",IF(COUNTA(Raw!QI107:QY107)=0,"",IF(AND(OR(AND(Raw!QI107=4,COUNTIF(Raw!QR107:QY107,1)=0),Raw!QI107&lt;&gt;4),OR(AND(Raw!QJ107=4,COUNTIF(Raw!QR107:QY107,2)=0),Raw!QJ107&lt;&gt;4),OR(AND(Raw!QK107=4,COUNTIF(Raw!QR107:QY107,3)=0),Raw!QK107&lt;&gt;4),OR(AND(Raw!QL107=4,COUNTIF(Raw!QR107:QY107,4)=0),Raw!QL107&lt;&gt;4),OR(AND(Raw!QM107=4,COUNTIF(Raw!QR107:QY107,5)=0),Raw!QM107&lt;&gt;4),OR(AND(Raw!QN107=4,COUNTIF(Raw!QR107:QY107,6)=0),Raw!QN107&lt;&gt;4),OR(AND(Raw!QO107=4,COUNTIF(Raw!QR107:QY107,7)=0),Raw!QO107&lt;&gt;4),OR(AND(Raw!QP107=4,COUNTIF(Raw!QR107:QY107,8)=0),Raw!QP107&lt;&gt;4)),"",1)))</f>
        <v/>
      </c>
      <c r="AW107" t="str">
        <f>IF(A107=0,"",IF(COUNTA(Raw!QZ107:RP107)=0,"",IF(AND(OR(AND(Raw!QZ107=4,COUNTIF(Raw!RI107:RP107,1)=0),Raw!QZ107&lt;&gt;4),OR(AND(Raw!RA107=4,COUNTIF(Raw!RI107:RP107,2)=0),Raw!RA107&lt;&gt;4),OR(AND(Raw!RB107=4,COUNTIF(Raw!RI107:RP107,3)=0),Raw!RB107&lt;&gt;4),OR(AND(Raw!RC107=4,COUNTIF(Raw!RI107:RP107,4)=0),Raw!RC107&lt;&gt;4),OR(AND(Raw!RD107=4,COUNTIF(Raw!RI107:RP107,5)=0),Raw!RD107&lt;&gt;4),OR(AND(Raw!RE107=4,COUNTIF(Raw!RI107:RP107,6)=0),Raw!RE107&lt;&gt;4),OR(AND(Raw!RF107=4,COUNTIF(Raw!RI107:RP107,7)=0),Raw!RF107&lt;&gt;4),OR(AND(Raw!RG107=4,COUNTIF(Raw!RI107:RP107,8)=0),Raw!RG107&lt;&gt;4)),"",1)))</f>
        <v/>
      </c>
      <c r="AX107" t="str">
        <f>IF(A107=0,"",IF(COUNTA(Raw!RQ107:SG107)=0,"",IF(AND(OR(AND(Raw!RQ107=4,COUNTIF(Raw!RZ107:SG107,1)=0),Raw!RQ107&lt;&gt;4),OR(AND(Raw!RR107=4,COUNTIF(Raw!RZ107:SG107,2)=0),Raw!RR107&lt;&gt;4),OR(AND(Raw!RS107=4,COUNTIF(Raw!RZ107:SG107,3)=0),Raw!RS107&lt;&gt;4),OR(AND(Raw!RT107=4,COUNTIF(Raw!RZ107:SG107,4)=0),Raw!RT107&lt;&gt;4),OR(AND(Raw!RU107=4,COUNTIF(Raw!RZ107:SG107,5)=0),Raw!RU107&lt;&gt;4),OR(AND(Raw!RV107=4,COUNTIF(Raw!RZ107:SG107,6)=0),Raw!RV107&lt;&gt;4),OR(AND(Raw!RW107=4,COUNTIF(Raw!RZ107:SG107,7)=0),Raw!RW107&lt;&gt;4),OR(AND(Raw!RX107=4,COUNTIF(Raw!RZ107:SG107,8)=0),Raw!RX107&lt;&gt;4)),"",1)))</f>
        <v/>
      </c>
      <c r="AY107" t="str">
        <f>IF(A107=0,"",IF(COUNTA(Raw!SH107:ST107)=0,"",IF(AND(OR(AND(Raw!SH107=4,COUNTIF(Raw!SO107:ST107,1)=0),Raw!SH107&lt;&gt;4),OR(AND(Raw!SI107=4,COUNTIF(Raw!SO107:ST107,2)=0),Raw!SI107&lt;&gt;4),OR(AND(Raw!SJ107=4,COUNTIF(Raw!SO107:ST107,3)=0),Raw!SJ107&lt;&gt;4),OR(AND(Raw!SK107=4,COUNTIF(Raw!SO107:ST107,4)=0),Raw!SK107&lt;&gt;4),OR(AND(Raw!SL107=4,COUNTIF(Raw!SO107:ST107,5)=0),Raw!SL107&lt;&gt;4),OR(AND(Raw!SM107=4,COUNTIF(Raw!SO107:ST107,6)=0),Raw!SM107&lt;&gt;4)),"",1)))</f>
        <v/>
      </c>
      <c r="AZ107" t="str">
        <f>IF(A107=0,"",IF(COUNTA(Raw!SU107:TG107)=0,"",IF(AND(OR(AND(Raw!SU107=4,COUNTIF(Raw!TB107:TG107,1)=0),Raw!SU107&lt;&gt;4),OR(AND(Raw!SV107=4,COUNTIF(Raw!TB107:TG107,2)=0),Raw!SV107&lt;&gt;4),OR(AND(Raw!SW107=4,COUNTIF(Raw!TB107:TG107,3)=0),Raw!SW107&lt;&gt;4),OR(AND(Raw!SX107=4,COUNTIF(Raw!TB107:TG107,4)=0),Raw!SX107&lt;&gt;4),OR(AND(Raw!SY107=4,COUNTIF(Raw!TB107:TG107,5)=0),Raw!SY107&lt;&gt;4),OR(AND(Raw!SZ107=4,COUNTIF(Raw!TB107:TG107,6)=0),Raw!SZ107&lt;&gt;4)),"",1)))</f>
        <v/>
      </c>
      <c r="BA107" t="str">
        <f>IF(A107=0,"",IF(COUNTA(Raw!TH107:TT107)=0,"",IF(AND(OR(AND(Raw!TH107=4,COUNTIF(Raw!TO107:TT107,1)=0),Raw!TH107&lt;&gt;4),OR(AND(Raw!TI107=4,COUNTIF(Raw!TO107:TT107,2)=0),Raw!TI107&lt;&gt;4),OR(AND(Raw!TJ107=4,COUNTIF(Raw!TO107:TT107,3)=0),Raw!TJ107&lt;&gt;4),OR(AND(Raw!TK107=4,COUNTIF(Raw!TO107:TT107,4)=0),Raw!TK107&lt;&gt;4),OR(AND(Raw!TL107=4,COUNTIF(Raw!TO107:TT107,5)=0),Raw!TL107&lt;&gt;4),OR(AND(Raw!TM107=4,COUNTIF(Raw!TO107:TT107,6)=0),Raw!TM107&lt;&gt;4)),"",1)))</f>
        <v/>
      </c>
      <c r="BB107" t="str">
        <f>IF(A107=0,"",IF(COUNTA(Raw!TU107:UI107)=0,"",IF(AND(OR(AND(Raw!TU107=4,COUNTIF(Raw!UC107:UI107,1)=0),Raw!TU107&lt;&gt;4),OR(AND(Raw!TV107=4,COUNTIF(Raw!UC107:UI107,2)=0),Raw!TV107&lt;&gt;4),OR(AND(Raw!TW107=4,COUNTIF(Raw!UC107:UI107,3)=0),Raw!TW107&lt;&gt;4),OR(AND(Raw!TX107=4,COUNTIF(Raw!UC107:UI107,4)=0),Raw!TX107&lt;&gt;4),OR(AND(Raw!TY107=4,COUNTIF(Raw!UC107:UI107,5)=0),Raw!TY107&lt;&gt;4),OR(AND(Raw!TZ107=4,COUNTIF(Raw!UC107:UI107,6)=0),Raw!TZ107&lt;&gt;4),OR(AND(Raw!UA107=4,COUNTIF(Raw!UC107:UI107,7)=0),Raw!UA107&lt;&gt;4)),"",1)))</f>
        <v/>
      </c>
      <c r="BC107" t="str">
        <f>IF(A107=0,"",IF(COUNTA(Raw!UJ107:UV107)=0,"",IF(AND(OR(AND(Raw!UJ107=4,COUNTIF(Raw!UQ107:UV107,1)=0),Raw!UJ107&lt;&gt;4),OR(AND(Raw!UK107=4,COUNTIF(Raw!UQ107:UV107,2)=0),Raw!UK107&lt;&gt;4),OR(AND(Raw!UL107=4,COUNTIF(Raw!UQ107:UV107,3)=0),Raw!UL107&lt;&gt;4),OR(AND(Raw!UM107=4,COUNTIF(Raw!UQ107:UV107,4)=0),Raw!UM107&lt;&gt;4),OR(AND(Raw!UN107=4,COUNTIF(Raw!UQ107:UV107,5)=0),Raw!UN107&lt;&gt;4),OR(AND(Raw!UO107=4,COUNTIF(Raw!UQ107:UV107,6)=0),Raw!UO107&lt;&gt;4)),"",1)))</f>
        <v/>
      </c>
      <c r="BD107" t="str">
        <f>IF(A107=0,"",IF(COUNTA(Raw!UW107:VG107)=0,"",IF(AND(OR(AND(Raw!UW107=4,COUNTIF(Raw!VC107:VG107,1)=0),Raw!UW107&lt;&gt;4),OR(AND(Raw!UX107=4,COUNTIF(Raw!VC107:VG107,2)=0),Raw!UX107&lt;&gt;4),OR(AND(Raw!UY107=4,COUNTIF(Raw!VC107:VG107,3)=0),Raw!UY107&lt;&gt;4),OR(AND(Raw!UZ107=4,COUNTIF(Raw!VC107:VG107,4)=0),Raw!UZ107&lt;&gt;4),OR(AND(Raw!VA107=4,COUNTIF(Raw!VC107:VG107,5)=0),Raw!VA107&lt;&gt;4)),"",1)))</f>
        <v/>
      </c>
      <c r="BE107" t="str">
        <f>IF(A107=0,"",IF(COUNTA(Raw!VH107:VP107)=0,"",
IF(AND(
OR(AND(Raw!VH107=4,COUNTIF(Raw!VM107:VP107,1)=0),Raw!VH107&lt;&gt;4),
OR(AND(Raw!VI107=4,COUNTIF(Raw!VM107:VP107,2)=0),Raw!VI107&lt;&gt;4),
OR(AND(Raw!VJ107=4,COUNTIF(Raw!VM107:VP107,3)=0),Raw!VJ107&lt;&gt;4),
OR(AND(Raw!VK107=4,COUNTIF(Raw!VM107:VP107,4)=0),Raw!VK107&lt;&gt;4)
),"",1)))</f>
        <v/>
      </c>
      <c r="BF107" t="str">
        <f>IF(A107=0,"",IF(COUNTA(Raw!VQ107:WK107)=0,"",
IF(AND(
OR(AND(Raw!VQ107=4,COUNTIF(Raw!WB107:WK107,1)=0),Raw!VQ107&lt;&gt;4),
OR(AND(Raw!VR107=4,COUNTIF(Raw!WB107:WK107,2)=0),Raw!VR107&lt;&gt;4),
OR(AND(Raw!VS107=4,COUNTIF(Raw!WB107:WK107,3)=0),Raw!VS107&lt;&gt;4),
OR(AND(Raw!VT107=4,COUNTIF(Raw!WB107:WK107,4)=0),Raw!VT107&lt;&gt;4),
OR(AND(Raw!VU107=4,COUNTIF(Raw!WB107:WK107,5)=0),Raw!VU107&lt;&gt;4),
OR(AND(Raw!VV107=4,COUNTIF(Raw!WB107:WK107,6)=0),Raw!VV107&lt;&gt;4),
OR(AND(Raw!VW107=4,COUNTIF(Raw!WB107:WK107,7)=0),Raw!VW107&lt;&gt;4),
OR(AND(Raw!VX107=4,COUNTIF(Raw!WB107:WK107,8)=0),Raw!VX107&lt;&gt;4),
OR(AND(Raw!VY107=4,COUNTIF(Raw!WB107:WK107,9)=0),Raw!VX107&lt;&gt;4),
OR(AND(Raw!VZ107=4,COUNTIF(Raw!WB107:WK107,10)=0),Raw!VZ107&lt;&gt;4)
),"",1)))</f>
        <v/>
      </c>
      <c r="BG107" t="str">
        <f>IF(A107=0,"",IF(COUNTA(Raw!WL107:XB107)=0,"",
IF(AND(
OR(AND(Raw!WL107=4,COUNTIF(Raw!WU107:XB107,1)=0),Raw!WL107&lt;&gt;4),
OR(AND(Raw!WM107=4,COUNTIF(Raw!WU107:XB107,2)=0),Raw!WM107&lt;&gt;4),
OR(AND(Raw!WN107=4,COUNTIF(Raw!WU107:XB107,3)=0),Raw!WN107&lt;&gt;4),
OR(AND(Raw!WO107=4,COUNTIF(Raw!WU107:XB107,4)=0),Raw!WO107&lt;&gt;4),
OR(AND(Raw!WP107=4,COUNTIF(Raw!WU107:XB107,5)=0),Raw!WP107&lt;&gt;4),
OR(AND(Raw!WQ107=4,COUNTIF(Raw!WU107:XB107,6)=0),Raw!WQ107&lt;&gt;4),
OR(AND(Raw!WR107=4,COUNTIF(Raw!WU107:XB107,7)=0),Raw!WR107&lt;&gt;4),
OR(AND(Raw!WS107=4,COUNTIF(Raw!WU107:XB107,8)=0),Raw!WS107&lt;&gt;4)
),"",1)))</f>
        <v/>
      </c>
      <c r="BH107" t="str">
        <f>IF(A107=0,"",IF(COUNTA(Raw!XC107:XK107)=0,"",
IF(AND(
OR(AND(Raw!XC107=4,COUNTIF(Raw!XH107:XK107,1)=0),Raw!XC107&lt;&gt;4),
OR(AND(Raw!XD107=4,COUNTIF(Raw!XH107:XK107,2)=0),Raw!XD107&lt;&gt;4),
OR(AND(Raw!XE107=4,COUNTIF(Raw!XH107:XK107,3)=0),Raw!XE107&lt;&gt;4),
OR(AND(Raw!XF107=4,COUNTIF(Raw!XH107:XK107,4)=0),Raw!XF107&lt;&gt;4)
),"",1)))</f>
        <v/>
      </c>
      <c r="BI107" t="str">
        <f>IF(A107=0,"",IF(COUNTA(Raw!XL107:XT107)=0,"",
IF(AND(
OR(AND(Raw!XL107=4,COUNTIF(Raw!XQ107:XT107,1)=0),Raw!XL107&lt;&gt;4),
OR(AND(Raw!XM107=4,COUNTIF(Raw!XQ107:XT107,2)=0),Raw!XM107&lt;&gt;4),
OR(AND(Raw!XN107=4,COUNTIF(Raw!XQ107:XT107,3)=0),Raw!XN107&lt;&gt;4),
OR(AND(Raw!XO107=4,COUNTIF(Raw!XQ107:XT107,4)=0),Raw!XO107&lt;&gt;4)
),"",1)))</f>
        <v/>
      </c>
      <c r="BJ107" t="str">
        <f>IF(A107=0,"",IF(COUNTA(Raw!XU107:YI107)=0,"",
IF(AND(
OR(AND(Raw!XU107=4,COUNTIF(Raw!YC107:YI107,1)=0),Raw!XU107&lt;&gt;4),
OR(AND(Raw!XV107=4,COUNTIF(Raw!YC107:YI107,2)=0),Raw!XV107&lt;&gt;4),
OR(AND(Raw!XW107=4,COUNTIF(Raw!YC107:YI107,3)=0),Raw!XW107&lt;&gt;4),
OR(AND(Raw!XX107=4,COUNTIF(Raw!YC107:YI107,4)=0),Raw!XX107&lt;&gt;4),
OR(AND(Raw!XY107=4,COUNTIF(Raw!YC107:YI107,5)=0),Raw!XY107&lt;&gt;4),
OR(AND(Raw!XZ107=4,COUNTIF(Raw!YC107:YI107,6)=0),Raw!XZ107&lt;&gt;4),
OR(AND(Raw!YA107=4,COUNTIF(Raw!YC107:YI107,7)=0),Raw!YA107&lt;&gt;4)
),"",1)))</f>
        <v/>
      </c>
      <c r="BK107" t="str">
        <f>IF(A107=0,"",IF(COUNTA(Raw!YJ107:YR107)=0,"",
IF(AND(
OR(AND(Raw!YJ107=4,COUNTIF(Raw!YO107:YR107,1)=0),Raw!YJ107&lt;&gt;4),
OR(AND(Raw!YK107=4,COUNTIF(Raw!YO107:YR107,2)=0),Raw!YK107&lt;&gt;4),
OR(AND(Raw!YL107=4,COUNTIF(Raw!YO107:YR107,3)=0),Raw!YL107&lt;&gt;4),
OR(AND(Raw!YM107=4,COUNTIF(Raw!YO107:YR107,4)=0),Raw!YM107&lt;&gt;4)
),"",1)))</f>
        <v/>
      </c>
      <c r="BL107" t="str">
        <f>IF(A107=0,"",IF(COUNTA(Raw!YS107:YU107)=0,"",IF(AND(Raw!YS107=4,ISBLANK(Raw!YU107)),"",IF(AND(Raw!YS107&lt;&gt;4,ISBLANK(Raw!YU107)=FALSE),"",1))))</f>
        <v/>
      </c>
    </row>
    <row r="108" spans="1:64">
      <c r="A108" s="20">
        <f>Raw!A108</f>
        <v>0</v>
      </c>
      <c r="B108" s="19" t="str">
        <f>IF(A108=0,"",IF(AND(Raw!AC108=1,COUNTA(Raw!AR108:IC108)&gt;0,COUNTA(Raw!ID108:YU108)=0),"",IF(AND(Raw!AC108=2,COUNTA(Raw!AR108:IC108)=0,COUNTA(Raw!ID108:MV108)&gt;0,COUNTA(Raw!MW108:YU108)=0),"",IF(AND(Raw!AC108=3,COUNTA(Raw!AP108:MV108)=0,COUNTA(Raw!MW108:YU108)&gt;0),"",1))))</f>
        <v/>
      </c>
      <c r="C108" s="19" t="str">
        <f>IF(A108=0,"",IF(AND(Raw!AK108=1,ISBLANK(Raw!AM108)=FALSE,ISBLANK(Raw!AO108)),"",IF(AND(Raw!AK108=2,ISBLANK(Raw!AM108),ISBLANK(Raw!AO108)=FALSE),"",1)))</f>
        <v/>
      </c>
      <c r="D108" s="19" t="str">
        <f>IF(A108=0,"",IF(COUNTA(Raw!AS108:AZ108)=0,"",IF(AND(Raw!AS108+Raw!AT108=100,Raw!AU108+Raw!AV108=100,Raw!AW108+Raw!AX108=100,Raw!AY108+Raw!AZ108=100),"",1)))</f>
        <v/>
      </c>
      <c r="E108" s="19" t="str">
        <f>IF(A108=0,"",IF(ISBLANK(Raw!AQ108),"",IF(Raw!AQ108=1,"",1)))</f>
        <v/>
      </c>
      <c r="F108" s="19" t="str">
        <f>IF(A108=0,"",IF(ISBLANK(Raw!AR108),"",IF(AND(Raw!AR108&gt;=0,Raw!AR108&lt;=100),"",1)))</f>
        <v/>
      </c>
      <c r="G108" s="19" t="str">
        <f>IF(A108=0,"",IF(AND(ISBLANK(Raw!BA108),ISBLANK(Raw!AS108)),"",IF(AND(Raw!AS108&gt;0,ISBLANK(Raw!BA108)=FALSE),"",1)))</f>
        <v/>
      </c>
      <c r="H108" s="19" t="str">
        <f>IF(A108=0,"",IF(COUNTA(Raw!BA108:BH108)=0,"",IF(AND(Raw!BA108=0,COUNTA(Raw!BB108:BH108)=0),"",IF(AND(Raw!BA108&gt;0,COUNTA(Raw!BB108:BH108)&gt;0),"",1))))</f>
        <v/>
      </c>
      <c r="I108" s="19" t="str">
        <f>IF(A108=0,"",IF(AND(ISBLANK(Raw!BI108),ISBLANK(Raw!BJ108)),"",IF(AND(Raw!BI108=1,ISBLANK(Raw!BJ108)=FALSE),"",IF(AND(Raw!BI108=2,ISBLANK(Raw!BJ108)),"",1))))</f>
        <v/>
      </c>
      <c r="J108" s="19" t="str">
        <f>IF(A108=0,"",IF(AND(ISBLANK(Raw!AT108),COUNTBLANK(Raw!BK108:BQ108)),"",IF(AND(Raw!AT108&gt;0,COUNTA(Raw!BK108:BQ108)&gt;0),"",IF(AND(Raw!AT108=0,COUNTA(Raw!BK108:BQ108)=0),"",1))))</f>
        <v/>
      </c>
      <c r="K108" s="19" t="str">
        <f>IF(A108=0,"",IF(AND(ISBLANK(Raw!AS108),COUNTA(Raw!BR108:BX108)=0),"",IF(AND(Raw!AS108&gt;0,COUNTA(Raw!BR108:BX108)&gt;0),"",IF(AND(Raw!AS108=0,COUNTA(Raw!BR108:BX108)=0),"",1))))</f>
        <v/>
      </c>
      <c r="L108" s="19" t="str">
        <f>IF(A108=0,"",IF(AND(COUNTA(Raw!BK108:BX108)=0,COUNTA(Raw!BY108:CH108)=0),"",IF(AND(COUNTIF(Raw!BK108:BX108,1)&gt;0,COUNTA(Raw!BY108:CH108)&gt;0),"",IF(AND(COUNTIF(Raw!BK108:BX108,1)=0,COUNTA(Raw!BY108:CH108)=0),"",1))))</f>
        <v/>
      </c>
      <c r="M108" s="19" t="str">
        <f>IF(A108=0,"",IF(AND(COUNTA(Raw!BK108:BX108)=0,COUNTA(Raw!CI108:CR108)),"",IF(AND(COUNTIF(Raw!BK108:BX108,3)&gt;0,COUNTA(Raw!CI108:CR108)&gt;0),"",IF(AND(COUNTIF(Raw!BK108:BX108,3)=0,COUNTA(Raw!CI108:CR108)=0),"",1))))</f>
        <v/>
      </c>
      <c r="N108" s="19" t="str">
        <f>IF(A108=0,"",IF(COUNTA(Raw!CS108:DF108)=0,"",IF(AND(COUNTIF(Raw!CS108:CV108,1)=1,COUNTA(Raw!CW108:DA108)&gt;0,COUNTA(Raw!DB108:DF108)=0),"",IF(AND(COUNTIF(Raw!CS108:CV108,2)=1,COUNTA(Raw!CW108:DA108)=0,COUNTA(Raw!DB108:DF108)&gt;0),"",IF(AND(COUNTA(Raw!CS108:CV108)&gt;0,COUNTA(Raw!CW108:DF108)=0),"",1)))))</f>
        <v/>
      </c>
      <c r="O108" s="19" t="str">
        <f>IF(A108=0,"",IF(COUNTA(Raw!DG108:DP108)=0,"",IF(AND(COUNTIF(Raw!BK108:BQ108,1)&gt;0,OR(COUNTIF(Raw!DG108:DP108,1)=1,COUNTIF(Raw!DG108:DP108,2)=1,COUNTIF(Raw!DG108:DP108,3)=1)),"",IF(AND(COUNTIF(Raw!BK108:BQ108,1)=0,AND(COUNTIF(Raw!DG108:DP108,1)=0,COUNTIF(Raw!DG108:DP108,2)=0,COUNTIF(Raw!DG108:DP108,3)=0)),"",1))))</f>
        <v/>
      </c>
      <c r="P108" s="19" t="str">
        <f>IF(A108=0,"",IF(COUNTA(Raw!DG108:DR108)=0,"",IF(AND(COUNTIF(Raw!DG108:DP108,4)=1,ISBLANK(Raw!DQ108)=FALSE,ISBLANK(Raw!DR108)),"",IF(AND(COUNTIF(Raw!DG108:DP108,7)=1,ISBLANK(Raw!DQ108),ISBLANK(Raw!DR108)=FALSE),"",IF(AND(COUNTA(Raw!DG108:DP108)&gt;0,COUNTIF(Raw!DG108:DP108,4)=0,COUNTIF(Raw!DG108:DP108,7)=0,COUNTA(Raw!DQ108:DR108)=0),"",1)))))</f>
        <v/>
      </c>
      <c r="Q108" s="19" t="str">
        <f>IF(A108=0,"",IF(AND(COUNTA(Raw!DS108:DU108)=0,COUNTA(Raw!BK108:BQ108)=0),"",IF(AND(COUNTIF(Raw!BK108:BQ108,1)&gt;0,COUNTA(Raw!DS108:DU108)&gt;0),"",IF(AND(COUNTIF(Raw!BK108:BQ108,1)=0,COUNTA(Raw!DS108:DU108)=0),"",1))))</f>
        <v/>
      </c>
      <c r="R108" s="19" t="str">
        <f>IF(A108=0,"",IF(AND(ISBLANK(Raw!AT108),ISBLANK(Raw!EJ108)),"",IF(AND(Raw!AT108&gt;0,ISBLANK(Raw!EJ108)=FALSE,Raw!EJ108&gt;=0,Raw!EJ108&lt;=7),"",IF(AND(Raw!AT108=0,ISBLANK(Raw!EJ108)),"",1))))</f>
        <v/>
      </c>
      <c r="S108" t="str">
        <f>IF(A108=0,"",IF(AND(ISBLANK(Raw!AS108),ISBLANK(Raw!EK108)),"",IF(AND(Raw!AS108&gt;0,ISBLANK(Raw!EK108)=FALSE),"",IF(AND(Raw!AS108=0,ISBLANK(Raw!EK108)),"",1))))</f>
        <v/>
      </c>
      <c r="T108" s="19" t="str">
        <f>IF(A108=0,"",IF(AND(ISBLANK(Raw!AT108),COUNTA(Raw!EL108:EQ108)=0),"",IF(AND(Raw!AT108&gt;0,COUNTA(Raw!EL108:EQ108)&gt;0),"",IF(AND(Raw!AT108=0,COUNTA(Raw!EL108:EQ108)=0),"",1))))</f>
        <v/>
      </c>
      <c r="U108" t="str">
        <f>IF(A108=0,"",IF(AND(ISBLANK(Raw!AT108),COUNTA(Raw!ER108:EU108)=0),"",IF(AND(Raw!AT108&gt;0,COUNTA(Raw!ER108:EU108)&gt;0),"",IF(AND(Raw!AT108=0,COUNTA(Raw!ER108:EU108)=0),"",1))))</f>
        <v/>
      </c>
      <c r="V108" t="str">
        <f>IF(A108=0,"",IF(AND(ISBLANK(Raw!AS108),COUNTA(Raw!EV108:FA108)=0),"",IF(AND(Raw!AS108&gt;0,COUNTA(Raw!EV108:FA108)&gt;0),"",IF(AND(Raw!AS108=0,COUNTA(Raw!EV108:FA108)=0),"",1))))</f>
        <v/>
      </c>
      <c r="W108" t="str">
        <f>IF(A108=0,"",IF(AND(ISBLANK(Raw!AS108),COUNTA(Raw!FB108:FE108)=0),"",IF(AND(Raw!AS108&gt;0,COUNTA(Raw!FB108:FE108)&gt;0),"",IF(AND(Raw!AS108=0,COUNTA(Raw!FB108:FE108)=0),"",1))))</f>
        <v/>
      </c>
      <c r="X108" t="str">
        <f>IF(A108=0,"",IF(AND(ISBLANK(Raw!AT108),COUNTA(Raw!FF108:FI108)=0),"",IF(AND(Raw!AT108&gt;0,COUNTA(Raw!FF108:FI108)&gt;0),"",IF(AND(Raw!AT108=0,COUNTA(Raw!FF108:FI108)=0),"",1))))</f>
        <v/>
      </c>
      <c r="Y108" t="str">
        <f>IF(A108=0,"",IF(AND(ISBLANK(Raw!AS108),COUNTA(Raw!FJ108:FM108)=0),"",IF(AND(Raw!AS108&gt;0,COUNTA(Raw!FJ108:FM108)&gt;0),"",IF(AND(Raw!AS108=0,COUNTA(Raw!FJ108:FM108)=0),"",1))))</f>
        <v/>
      </c>
      <c r="Z108" t="str">
        <f>IF(A108=0,"",IF(AND(COUNTA(Raw!FN108:FT108)=0,ISBLANK(Raw!FU108)),"",IF(AND(COUNTIF(Raw!FN108:FT108,1)&gt;0,ISBLANK(Raw!FU108)=FALSE),"",IF(AND(COUNTIF(Raw!FN108:FT108,1)=0,ISBLANK(Raw!FU108)),"",1))))</f>
        <v/>
      </c>
      <c r="AA108" s="19" t="str">
        <f>IF(A108=0,"",IF(AND(ISBLANK(Raw!BI108),COUNTA(Raw!FV108:GH108)=0),"",IF(AND(Raw!BI108&lt;&gt;1,COUNTIF(Raw!FV108:GH108,6)=0),"",IF(Raw!BI108=1,"",1))))</f>
        <v/>
      </c>
      <c r="AB108" t="str">
        <f>IF(A108=0,"",IF(AND(ISBLANK(Raw!GI108),COUNTA(Raw!GJ108:GQ108)=0),"",IF(AND(Raw!GI108=1,COUNTA(Raw!GJ108:GQ108)&gt;0),"",IF(AND(Raw!GI108=2,COUNTA(Raw!GJ108:GQ108)=0),"",1))))</f>
        <v/>
      </c>
      <c r="AC108" s="19" t="str">
        <f>IF(A108=0,"",IF(AND(COUNTA(Raw!GY108:HF108)=0,ISBLANK(Raw!HG108)),"",IF(AND(OR(COUNTIF(Raw!GY108:HE108,1)&gt;0,COUNTIF(Raw!GY108:HE108,2)&gt;0),ISBLANK(Raw!HG108)=FALSE),"",IF(AND(COUNTA(Raw!GY108:HF108)&gt;0,ISBLANK(Raw!HG108),COUNTIF(Raw!GY108:HE108,1)=0,COUNTIF(Raw!GY108:HE108,2)=0),"",1))))</f>
        <v/>
      </c>
      <c r="AD108" s="19" t="str">
        <f>IF(A108=0,"",IF(COUNTA(Raw!HU108:IB108)=0,"",IF(AND(Raw!AK108&lt;&gt;2,COUNTIF(Raw!HU108:IA108,2)=0,COUNTIF(Raw!HU108:IA108,3)=0),"",IF(Raw!AK108=2,"",1))))</f>
        <v/>
      </c>
      <c r="AE108" s="19" t="str">
        <f>IF(A108=0,"",IF(AND(Raw!AK108=2,ISBLANK(Raw!IC108)=FALSE),"",IF(AND(Raw!AK108&lt;&gt;2,ISBLANK(Raw!IC108)),"",1)))</f>
        <v/>
      </c>
      <c r="AF108" s="19" t="str">
        <f>IF(A108=0,"",IF(COUNTA(Raw!ID108:IF108)=0,"",IF(AND(MATCH(2023-Raw!ID108,Code!$A$3:$A$12,1)=Raw!IF108,2023-Raw!ID108=Raw!IE108),"",1)))</f>
        <v/>
      </c>
      <c r="AG108" s="19" t="str">
        <f>IF(A108=0,"",IF(COUNTA(Raw!IG108:II108)=0,"",IF(AND(Raw!IG108=4,ISBLANK(Raw!II108)=FALSE),"",IF(AND(Raw!IG108&lt;&gt;4,ISBLANK(Raw!II108)),"",1))))</f>
        <v/>
      </c>
      <c r="AH108" s="19" t="str">
        <f>IF(A108=0,"",IF(COUNTA(Raw!IJ108:IM108)=0,"",IF(AND(Raw!IJ108=1,ISBLANK(Raw!IK108)=FALSE),"",IF(AND(Raw!IJ108=2,COUNTA(Raw!IK108:IM108)&gt;0),"",1))))</f>
        <v/>
      </c>
      <c r="AI108" s="19" t="str">
        <f>IF(A108=0,"",IF(COUNTA(Raw!IK108:IM108)=0,"",IF(AND(Raw!IK108=1,ISBLANK(Raw!IL108)=FALSE),"",IF(AND(Raw!IK108=2,COUNTA(Raw!IL108:IM108)=0),"",1))))</f>
        <v/>
      </c>
      <c r="AJ108" s="19" t="str">
        <f>IF(A108=0,"",IF(COUNTA(Raw!JD108:JJ108)=0,"",IF(AND(Raw!JD108&gt;600,COUNTA(Raw!JE108:JI108)&gt;0),"",IF(AND(Raw!JD108&lt;=600,COUNTA(Raw!JE108:JJ108)=0),"",1))))</f>
        <v/>
      </c>
      <c r="AK108" s="19" t="str">
        <f>IF(A108=0,"",IF(COUNTA(Raw!JK108:KA108)=0,"",IF(AND(Raw!JK108=1,COUNTA(Raw!JM108:JV108)&gt;0),"",IF(AND(Raw!JK108=3,COUNTA(Raw!JM108:JV108)&gt;0,COUNTA(Raw!JW108:KA108)=0),"",IF(AND(ISBLANK(Raw!JK108)=FALSE,Raw!JK108&lt;&gt;1,Raw!JK108&lt;&gt;3,COUNTA(Raw!JM108:KA108)=0),"",1)))))</f>
        <v/>
      </c>
      <c r="AL108" s="19" t="str">
        <f>IF(A108=0,"",IF(COUNTA(Raw!JW108:KA108)=0,"",IF(AND(COUNTIF(Raw!JW108:JZ108,4)=0,COUNTA(Raw!JW108:JZ108)&gt;0,ISBLANK(Raw!KA108)=FALSE),"",IF(AND(COUNTIF(Raw!JW108:KA108,4)&gt;0,ISBLANK(Raw!KA108)),"",1))))</f>
        <v/>
      </c>
      <c r="AM108" s="19" t="str">
        <f>IF(A108=0,"",IF(COUNTA(Raw!KT108:KU108)=0,"",IF(AND(Raw!KT108=1,ISBLANK(Raw!KU108)=FALSE),"",IF(AND(Raw!KT108=2,ISBLANK(Raw!KU108)),"",1))))</f>
        <v/>
      </c>
      <c r="AN108" s="19" t="str">
        <f>IF(A108=0,"",IF(COUNTA(Raw!KX108:LF108)=0,"",IF(AND(COUNTIF(Raw!KX108:LB108,5)=1,COUNTA(Raw!KX108:LB108)=1,COUNTA(Raw!LC108:LF108)=0),"",IF(AND(COUNTIF(Raw!KX108:LB108,5)=0,COUNTA(Raw!KX108:LB108)&gt;0,COUNTA(Raw!LC108:LF108)&gt;0),"",1))))</f>
        <v/>
      </c>
      <c r="AO108" s="19" t="str">
        <f>IF(A108=0,"",IF(COUNTA(Raw!LM108:LU108)=0,"",IF(AND(Raw!LM108=1,ISBLANK(Raw!LN108)=FALSE,COUNTA(Raw!LO108:LU108)&gt;0),"",IF(AND(Raw!LM108=2,COUNTA(Raw!LN108:LU108)=0),"",1))))</f>
        <v/>
      </c>
      <c r="AP108" s="19" t="str">
        <f>IF(A108=0,"",IF(COUNTA(Raw!MY108:OG108)=0,"",IF(AND(Raw!MY108=2,COUNTA(Raw!MZ108:OG108)=0),"",IF(AND(Raw!MY108=1,COUNTA(Raw!MZ108:OG108)&gt;0),"",1))))</f>
        <v/>
      </c>
      <c r="AQ108" s="19" t="str">
        <f>IF(A108=0,"",IF(COUNTA(Raw!NC108:NW108)=0,"",IF(AND(COUNTIF(Raw!NC108:NG108,3)&gt;0,COUNTA(Raw!NH108:NQ108)&gt;0),"",IF(AND(COUNTA(Raw!NC108:NG108)&gt;0,COUNTIF(Raw!NC108:NG108,3)=0,COUNTA(Raw!NH108:NW108)=0),"",1))))</f>
        <v/>
      </c>
      <c r="AR108" s="19" t="str">
        <f>IF(A108=0,"",IF(COUNTA(Raw!NH108:NW108)=0,"",IF(AND(COUNTIF(Raw!NH108:NQ108,10)&gt;0,COUNTA(Raw!NR108:NW108)&gt;0),"",IF(AND(COUNTA(Raw!NH108:NQ108)&gt;0,COUNTIF(Raw!NH108:NQ108,10)=0,COUNTA(Raw!NR108:NY108)=0),"",1))))</f>
        <v/>
      </c>
      <c r="AS108" s="19" t="str">
        <f>IF(A108=0,"",IF(COUNTA(Raw!NY108:OG108)=0,"",IF(AND(Raw!NY108=1,COUNTA(Raw!NZ108:OG108)&gt;0),"",IF(AND(Raw!NY108=2,COUNTA(Raw!NZ108:OG108)=0),"",1))))</f>
        <v/>
      </c>
      <c r="AT108" s="19" t="str">
        <f>IF(A108=0,"",IF(COUNTA(Raw!OH108:OY108)=0,"",IF(AND(Raw!OH108=1,COUNTA(Raw!OI108:OY108)&gt;0),"",IF(AND(Raw!OH108=2,COUNTA(Raw!OI108:OY108)=0),"",1))))</f>
        <v/>
      </c>
      <c r="AU108" s="19" t="str">
        <f>IF(A108=0,"",IF(COUNTA(Raw!PR108:QB108)=0,"",
IF(AND(OR(AND(COUNTIF(Raw!PR108:QB108,1)=1,COUNTA(Raw!QI108:QY108)&gt;0),AND(COUNTIF(Raw!PR108:QB108,1)=0,COUNTA(Raw!QI108:QY108)=0)),OR(AND(COUNTIF(Raw!PR108:QB108,2)=1,COUNTA(Raw!QZ108:RP108)&gt;0),AND(COUNTIF(Raw!PR108:QB108,2)=0,COUNTA(Raw!QZ108:RP108)=0)),OR(AND(COUNTIF(Raw!PR108:QB108,3)=1,COUNTA(Raw!RQ108:SG108)&gt;0),AND(COUNTIF(Raw!PR108:QB108,3)=0,COUNTA(Raw!RQ108:SG108)=0)),OR(AND(COUNTIF(Raw!PR108:QB108,4)=1,COUNTA(Raw!SH108:ST108)&gt;0),AND(COUNTIF(Raw!PR108:QB108,4)=0,COUNTA(Raw!SH108:ST108)=0)),OR(AND(COUNTIF(Raw!PR108:QB108,5)=1,COUNTA(Raw!SU108:TG108)&gt;0),AND(COUNTIF(Raw!PR108:QB108,5)=0,COUNTA(Raw!SU108:TG108)=0)),OR(AND(COUNTIF(Raw!PR108:QB108,6)=1,COUNTA(Raw!TH108:TT108)&gt;0),AND(COUNTIF(Raw!PR108:QB108,6)=0,COUNTA(Raw!TH108:TT108)=0)),OR(AND(COUNTIF(Raw!PR108:QB108,7)=1,COUNTA(Raw!TU108:UI108)&gt;0),AND(COUNTIF(Raw!PR108:QB108,7)=0,COUNTA(Raw!TU108:UI108)=0)),OR(AND(COUNTIF(Raw!PR108:QB108,8)=1,COUNTA(Raw!UJ108:UV108)&gt;0),AND(COUNTIF(Raw!PR108:QB108,8)=0,COUNTA(Raw!UJ108:UV108)=0)),OR(AND(COUNTIF(Raw!PR108:QB108,9)=1,COUNTA(Raw!UW108:VG108)&gt;0),AND(COUNTIF(Raw!PR108:QB108,9)=0,COUNTA(Raw!UW108:VG108)=0)),OR(AND(COUNTIF(Raw!PR108:QB108,10)=1,COUNTA(Raw!VH108:VP108)&gt;0),AND(COUNTIF(Raw!PR108:QB108,10)=0,COUNTA(Raw!VH108:VP108)=0)),OR(AND(COUNTIF(Raw!PR108:QB108,11)=1,COUNTA(Raw!VQ108:WK108)&gt;0),AND(COUNTIF(Raw!PR108:QB108,11)=0,COUNTA(Raw!VQ108:WK108)=0))),"",1)))</f>
        <v/>
      </c>
      <c r="AV108" s="19" t="str">
        <f>IF(A108=0,"",IF(COUNTA(Raw!QI108:QY108)=0,"",IF(AND(OR(AND(Raw!QI108=4,COUNTIF(Raw!QR108:QY108,1)=0),Raw!QI108&lt;&gt;4),OR(AND(Raw!QJ108=4,COUNTIF(Raw!QR108:QY108,2)=0),Raw!QJ108&lt;&gt;4),OR(AND(Raw!QK108=4,COUNTIF(Raw!QR108:QY108,3)=0),Raw!QK108&lt;&gt;4),OR(AND(Raw!QL108=4,COUNTIF(Raw!QR108:QY108,4)=0),Raw!QL108&lt;&gt;4),OR(AND(Raw!QM108=4,COUNTIF(Raw!QR108:QY108,5)=0),Raw!QM108&lt;&gt;4),OR(AND(Raw!QN108=4,COUNTIF(Raw!QR108:QY108,6)=0),Raw!QN108&lt;&gt;4),OR(AND(Raw!QO108=4,COUNTIF(Raw!QR108:QY108,7)=0),Raw!QO108&lt;&gt;4),OR(AND(Raw!QP108=4,COUNTIF(Raw!QR108:QY108,8)=0),Raw!QP108&lt;&gt;4)),"",1)))</f>
        <v/>
      </c>
      <c r="AW108" t="str">
        <f>IF(A108=0,"",IF(COUNTA(Raw!QZ108:RP108)=0,"",IF(AND(OR(AND(Raw!QZ108=4,COUNTIF(Raw!RI108:RP108,1)=0),Raw!QZ108&lt;&gt;4),OR(AND(Raw!RA108=4,COUNTIF(Raw!RI108:RP108,2)=0),Raw!RA108&lt;&gt;4),OR(AND(Raw!RB108=4,COUNTIF(Raw!RI108:RP108,3)=0),Raw!RB108&lt;&gt;4),OR(AND(Raw!RC108=4,COUNTIF(Raw!RI108:RP108,4)=0),Raw!RC108&lt;&gt;4),OR(AND(Raw!RD108=4,COUNTIF(Raw!RI108:RP108,5)=0),Raw!RD108&lt;&gt;4),OR(AND(Raw!RE108=4,COUNTIF(Raw!RI108:RP108,6)=0),Raw!RE108&lt;&gt;4),OR(AND(Raw!RF108=4,COUNTIF(Raw!RI108:RP108,7)=0),Raw!RF108&lt;&gt;4),OR(AND(Raw!RG108=4,COUNTIF(Raw!RI108:RP108,8)=0),Raw!RG108&lt;&gt;4)),"",1)))</f>
        <v/>
      </c>
      <c r="AX108" t="str">
        <f>IF(A108=0,"",IF(COUNTA(Raw!RQ108:SG108)=0,"",IF(AND(OR(AND(Raw!RQ108=4,COUNTIF(Raw!RZ108:SG108,1)=0),Raw!RQ108&lt;&gt;4),OR(AND(Raw!RR108=4,COUNTIF(Raw!RZ108:SG108,2)=0),Raw!RR108&lt;&gt;4),OR(AND(Raw!RS108=4,COUNTIF(Raw!RZ108:SG108,3)=0),Raw!RS108&lt;&gt;4),OR(AND(Raw!RT108=4,COUNTIF(Raw!RZ108:SG108,4)=0),Raw!RT108&lt;&gt;4),OR(AND(Raw!RU108=4,COUNTIF(Raw!RZ108:SG108,5)=0),Raw!RU108&lt;&gt;4),OR(AND(Raw!RV108=4,COUNTIF(Raw!RZ108:SG108,6)=0),Raw!RV108&lt;&gt;4),OR(AND(Raw!RW108=4,COUNTIF(Raw!RZ108:SG108,7)=0),Raw!RW108&lt;&gt;4),OR(AND(Raw!RX108=4,COUNTIF(Raw!RZ108:SG108,8)=0),Raw!RX108&lt;&gt;4)),"",1)))</f>
        <v/>
      </c>
      <c r="AY108" t="str">
        <f>IF(A108=0,"",IF(COUNTA(Raw!SH108:ST108)=0,"",IF(AND(OR(AND(Raw!SH108=4,COUNTIF(Raw!SO108:ST108,1)=0),Raw!SH108&lt;&gt;4),OR(AND(Raw!SI108=4,COUNTIF(Raw!SO108:ST108,2)=0),Raw!SI108&lt;&gt;4),OR(AND(Raw!SJ108=4,COUNTIF(Raw!SO108:ST108,3)=0),Raw!SJ108&lt;&gt;4),OR(AND(Raw!SK108=4,COUNTIF(Raw!SO108:ST108,4)=0),Raw!SK108&lt;&gt;4),OR(AND(Raw!SL108=4,COUNTIF(Raw!SO108:ST108,5)=0),Raw!SL108&lt;&gt;4),OR(AND(Raw!SM108=4,COUNTIF(Raw!SO108:ST108,6)=0),Raw!SM108&lt;&gt;4)),"",1)))</f>
        <v/>
      </c>
      <c r="AZ108" t="str">
        <f>IF(A108=0,"",IF(COUNTA(Raw!SU108:TG108)=0,"",IF(AND(OR(AND(Raw!SU108=4,COUNTIF(Raw!TB108:TG108,1)=0),Raw!SU108&lt;&gt;4),OR(AND(Raw!SV108=4,COUNTIF(Raw!TB108:TG108,2)=0),Raw!SV108&lt;&gt;4),OR(AND(Raw!SW108=4,COUNTIF(Raw!TB108:TG108,3)=0),Raw!SW108&lt;&gt;4),OR(AND(Raw!SX108=4,COUNTIF(Raw!TB108:TG108,4)=0),Raw!SX108&lt;&gt;4),OR(AND(Raw!SY108=4,COUNTIF(Raw!TB108:TG108,5)=0),Raw!SY108&lt;&gt;4),OR(AND(Raw!SZ108=4,COUNTIF(Raw!TB108:TG108,6)=0),Raw!SZ108&lt;&gt;4)),"",1)))</f>
        <v/>
      </c>
      <c r="BA108" t="str">
        <f>IF(A108=0,"",IF(COUNTA(Raw!TH108:TT108)=0,"",IF(AND(OR(AND(Raw!TH108=4,COUNTIF(Raw!TO108:TT108,1)=0),Raw!TH108&lt;&gt;4),OR(AND(Raw!TI108=4,COUNTIF(Raw!TO108:TT108,2)=0),Raw!TI108&lt;&gt;4),OR(AND(Raw!TJ108=4,COUNTIF(Raw!TO108:TT108,3)=0),Raw!TJ108&lt;&gt;4),OR(AND(Raw!TK108=4,COUNTIF(Raw!TO108:TT108,4)=0),Raw!TK108&lt;&gt;4),OR(AND(Raw!TL108=4,COUNTIF(Raw!TO108:TT108,5)=0),Raw!TL108&lt;&gt;4),OR(AND(Raw!TM108=4,COUNTIF(Raw!TO108:TT108,6)=0),Raw!TM108&lt;&gt;4)),"",1)))</f>
        <v/>
      </c>
      <c r="BB108" t="str">
        <f>IF(A108=0,"",IF(COUNTA(Raw!TU108:UI108)=0,"",IF(AND(OR(AND(Raw!TU108=4,COUNTIF(Raw!UC108:UI108,1)=0),Raw!TU108&lt;&gt;4),OR(AND(Raw!TV108=4,COUNTIF(Raw!UC108:UI108,2)=0),Raw!TV108&lt;&gt;4),OR(AND(Raw!TW108=4,COUNTIF(Raw!UC108:UI108,3)=0),Raw!TW108&lt;&gt;4),OR(AND(Raw!TX108=4,COUNTIF(Raw!UC108:UI108,4)=0),Raw!TX108&lt;&gt;4),OR(AND(Raw!TY108=4,COUNTIF(Raw!UC108:UI108,5)=0),Raw!TY108&lt;&gt;4),OR(AND(Raw!TZ108=4,COUNTIF(Raw!UC108:UI108,6)=0),Raw!TZ108&lt;&gt;4),OR(AND(Raw!UA108=4,COUNTIF(Raw!UC108:UI108,7)=0),Raw!UA108&lt;&gt;4)),"",1)))</f>
        <v/>
      </c>
      <c r="BC108" t="str">
        <f>IF(A108=0,"",IF(COUNTA(Raw!UJ108:UV108)=0,"",IF(AND(OR(AND(Raw!UJ108=4,COUNTIF(Raw!UQ108:UV108,1)=0),Raw!UJ108&lt;&gt;4),OR(AND(Raw!UK108=4,COUNTIF(Raw!UQ108:UV108,2)=0),Raw!UK108&lt;&gt;4),OR(AND(Raw!UL108=4,COUNTIF(Raw!UQ108:UV108,3)=0),Raw!UL108&lt;&gt;4),OR(AND(Raw!UM108=4,COUNTIF(Raw!UQ108:UV108,4)=0),Raw!UM108&lt;&gt;4),OR(AND(Raw!UN108=4,COUNTIF(Raw!UQ108:UV108,5)=0),Raw!UN108&lt;&gt;4),OR(AND(Raw!UO108=4,COUNTIF(Raw!UQ108:UV108,6)=0),Raw!UO108&lt;&gt;4)),"",1)))</f>
        <v/>
      </c>
      <c r="BD108" t="str">
        <f>IF(A108=0,"",IF(COUNTA(Raw!UW108:VG108)=0,"",IF(AND(OR(AND(Raw!UW108=4,COUNTIF(Raw!VC108:VG108,1)=0),Raw!UW108&lt;&gt;4),OR(AND(Raw!UX108=4,COUNTIF(Raw!VC108:VG108,2)=0),Raw!UX108&lt;&gt;4),OR(AND(Raw!UY108=4,COUNTIF(Raw!VC108:VG108,3)=0),Raw!UY108&lt;&gt;4),OR(AND(Raw!UZ108=4,COUNTIF(Raw!VC108:VG108,4)=0),Raw!UZ108&lt;&gt;4),OR(AND(Raw!VA108=4,COUNTIF(Raw!VC108:VG108,5)=0),Raw!VA108&lt;&gt;4)),"",1)))</f>
        <v/>
      </c>
      <c r="BE108" t="str">
        <f>IF(A108=0,"",IF(COUNTA(Raw!VH108:VP108)=0,"",
IF(AND(
OR(AND(Raw!VH108=4,COUNTIF(Raw!VM108:VP108,1)=0),Raw!VH108&lt;&gt;4),
OR(AND(Raw!VI108=4,COUNTIF(Raw!VM108:VP108,2)=0),Raw!VI108&lt;&gt;4),
OR(AND(Raw!VJ108=4,COUNTIF(Raw!VM108:VP108,3)=0),Raw!VJ108&lt;&gt;4),
OR(AND(Raw!VK108=4,COUNTIF(Raw!VM108:VP108,4)=0),Raw!VK108&lt;&gt;4)
),"",1)))</f>
        <v/>
      </c>
      <c r="BF108" t="str">
        <f>IF(A108=0,"",IF(COUNTA(Raw!VQ108:WK108)=0,"",
IF(AND(
OR(AND(Raw!VQ108=4,COUNTIF(Raw!WB108:WK108,1)=0),Raw!VQ108&lt;&gt;4),
OR(AND(Raw!VR108=4,COUNTIF(Raw!WB108:WK108,2)=0),Raw!VR108&lt;&gt;4),
OR(AND(Raw!VS108=4,COUNTIF(Raw!WB108:WK108,3)=0),Raw!VS108&lt;&gt;4),
OR(AND(Raw!VT108=4,COUNTIF(Raw!WB108:WK108,4)=0),Raw!VT108&lt;&gt;4),
OR(AND(Raw!VU108=4,COUNTIF(Raw!WB108:WK108,5)=0),Raw!VU108&lt;&gt;4),
OR(AND(Raw!VV108=4,COUNTIF(Raw!WB108:WK108,6)=0),Raw!VV108&lt;&gt;4),
OR(AND(Raw!VW108=4,COUNTIF(Raw!WB108:WK108,7)=0),Raw!VW108&lt;&gt;4),
OR(AND(Raw!VX108=4,COUNTIF(Raw!WB108:WK108,8)=0),Raw!VX108&lt;&gt;4),
OR(AND(Raw!VY108=4,COUNTIF(Raw!WB108:WK108,9)=0),Raw!VX108&lt;&gt;4),
OR(AND(Raw!VZ108=4,COUNTIF(Raw!WB108:WK108,10)=0),Raw!VZ108&lt;&gt;4)
),"",1)))</f>
        <v/>
      </c>
      <c r="BG108" t="str">
        <f>IF(A108=0,"",IF(COUNTA(Raw!WL108:XB108)=0,"",
IF(AND(
OR(AND(Raw!WL108=4,COUNTIF(Raw!WU108:XB108,1)=0),Raw!WL108&lt;&gt;4),
OR(AND(Raw!WM108=4,COUNTIF(Raw!WU108:XB108,2)=0),Raw!WM108&lt;&gt;4),
OR(AND(Raw!WN108=4,COUNTIF(Raw!WU108:XB108,3)=0),Raw!WN108&lt;&gt;4),
OR(AND(Raw!WO108=4,COUNTIF(Raw!WU108:XB108,4)=0),Raw!WO108&lt;&gt;4),
OR(AND(Raw!WP108=4,COUNTIF(Raw!WU108:XB108,5)=0),Raw!WP108&lt;&gt;4),
OR(AND(Raw!WQ108=4,COUNTIF(Raw!WU108:XB108,6)=0),Raw!WQ108&lt;&gt;4),
OR(AND(Raw!WR108=4,COUNTIF(Raw!WU108:XB108,7)=0),Raw!WR108&lt;&gt;4),
OR(AND(Raw!WS108=4,COUNTIF(Raw!WU108:XB108,8)=0),Raw!WS108&lt;&gt;4)
),"",1)))</f>
        <v/>
      </c>
      <c r="BH108" t="str">
        <f>IF(A108=0,"",IF(COUNTA(Raw!XC108:XK108)=0,"",
IF(AND(
OR(AND(Raw!XC108=4,COUNTIF(Raw!XH108:XK108,1)=0),Raw!XC108&lt;&gt;4),
OR(AND(Raw!XD108=4,COUNTIF(Raw!XH108:XK108,2)=0),Raw!XD108&lt;&gt;4),
OR(AND(Raw!XE108=4,COUNTIF(Raw!XH108:XK108,3)=0),Raw!XE108&lt;&gt;4),
OR(AND(Raw!XF108=4,COUNTIF(Raw!XH108:XK108,4)=0),Raw!XF108&lt;&gt;4)
),"",1)))</f>
        <v/>
      </c>
      <c r="BI108" t="str">
        <f>IF(A108=0,"",IF(COUNTA(Raw!XL108:XT108)=0,"",
IF(AND(
OR(AND(Raw!XL108=4,COUNTIF(Raw!XQ108:XT108,1)=0),Raw!XL108&lt;&gt;4),
OR(AND(Raw!XM108=4,COUNTIF(Raw!XQ108:XT108,2)=0),Raw!XM108&lt;&gt;4),
OR(AND(Raw!XN108=4,COUNTIF(Raw!XQ108:XT108,3)=0),Raw!XN108&lt;&gt;4),
OR(AND(Raw!XO108=4,COUNTIF(Raw!XQ108:XT108,4)=0),Raw!XO108&lt;&gt;4)
),"",1)))</f>
        <v/>
      </c>
      <c r="BJ108" t="str">
        <f>IF(A108=0,"",IF(COUNTA(Raw!XU108:YI108)=0,"",
IF(AND(
OR(AND(Raw!XU108=4,COUNTIF(Raw!YC108:YI108,1)=0),Raw!XU108&lt;&gt;4),
OR(AND(Raw!XV108=4,COUNTIF(Raw!YC108:YI108,2)=0),Raw!XV108&lt;&gt;4),
OR(AND(Raw!XW108=4,COUNTIF(Raw!YC108:YI108,3)=0),Raw!XW108&lt;&gt;4),
OR(AND(Raw!XX108=4,COUNTIF(Raw!YC108:YI108,4)=0),Raw!XX108&lt;&gt;4),
OR(AND(Raw!XY108=4,COUNTIF(Raw!YC108:YI108,5)=0),Raw!XY108&lt;&gt;4),
OR(AND(Raw!XZ108=4,COUNTIF(Raw!YC108:YI108,6)=0),Raw!XZ108&lt;&gt;4),
OR(AND(Raw!YA108=4,COUNTIF(Raw!YC108:YI108,7)=0),Raw!YA108&lt;&gt;4)
),"",1)))</f>
        <v/>
      </c>
      <c r="BK108" t="str">
        <f>IF(A108=0,"",IF(COUNTA(Raw!YJ108:YR108)=0,"",
IF(AND(
OR(AND(Raw!YJ108=4,COUNTIF(Raw!YO108:YR108,1)=0),Raw!YJ108&lt;&gt;4),
OR(AND(Raw!YK108=4,COUNTIF(Raw!YO108:YR108,2)=0),Raw!YK108&lt;&gt;4),
OR(AND(Raw!YL108=4,COUNTIF(Raw!YO108:YR108,3)=0),Raw!YL108&lt;&gt;4),
OR(AND(Raw!YM108=4,COUNTIF(Raw!YO108:YR108,4)=0),Raw!YM108&lt;&gt;4)
),"",1)))</f>
        <v/>
      </c>
      <c r="BL108" t="str">
        <f>IF(A108=0,"",IF(COUNTA(Raw!YS108:YU108)=0,"",IF(AND(Raw!YS108=4,ISBLANK(Raw!YU108)),"",IF(AND(Raw!YS108&lt;&gt;4,ISBLANK(Raw!YU108)=FALSE),"",1))))</f>
        <v/>
      </c>
    </row>
    <row r="109" spans="1:64">
      <c r="A109" s="20">
        <f>Raw!A109</f>
        <v>0</v>
      </c>
      <c r="B109" s="19" t="str">
        <f>IF(A109=0,"",IF(AND(Raw!AC109=1,COUNTA(Raw!AR109:IC109)&gt;0,COUNTA(Raw!ID109:YU109)=0),"",IF(AND(Raw!AC109=2,COUNTA(Raw!AR109:IC109)=0,COUNTA(Raw!ID109:MV109)&gt;0,COUNTA(Raw!MW109:YU109)=0),"",IF(AND(Raw!AC109=3,COUNTA(Raw!AP109:MV109)=0,COUNTA(Raw!MW109:YU109)&gt;0),"",1))))</f>
        <v/>
      </c>
      <c r="C109" s="19" t="str">
        <f>IF(A109=0,"",IF(AND(Raw!AK109=1,ISBLANK(Raw!AM109)=FALSE,ISBLANK(Raw!AO109)),"",IF(AND(Raw!AK109=2,ISBLANK(Raw!AM109),ISBLANK(Raw!AO109)=FALSE),"",1)))</f>
        <v/>
      </c>
      <c r="D109" s="19" t="str">
        <f>IF(A109=0,"",IF(COUNTA(Raw!AS109:AZ109)=0,"",IF(AND(Raw!AS109+Raw!AT109=100,Raw!AU109+Raw!AV109=100,Raw!AW109+Raw!AX109=100,Raw!AY109+Raw!AZ109=100),"",1)))</f>
        <v/>
      </c>
      <c r="E109" s="19" t="str">
        <f>IF(A109=0,"",IF(ISBLANK(Raw!AQ109),"",IF(Raw!AQ109=1,"",1)))</f>
        <v/>
      </c>
      <c r="F109" s="19" t="str">
        <f>IF(A109=0,"",IF(ISBLANK(Raw!AR109),"",IF(AND(Raw!AR109&gt;=0,Raw!AR109&lt;=100),"",1)))</f>
        <v/>
      </c>
      <c r="G109" s="19" t="str">
        <f>IF(A109=0,"",IF(AND(ISBLANK(Raw!BA109),ISBLANK(Raw!AS109)),"",IF(AND(Raw!AS109&gt;0,ISBLANK(Raw!BA109)=FALSE),"",1)))</f>
        <v/>
      </c>
      <c r="H109" s="19" t="str">
        <f>IF(A109=0,"",IF(COUNTA(Raw!BA109:BH109)=0,"",IF(AND(Raw!BA109=0,COUNTA(Raw!BB109:BH109)=0),"",IF(AND(Raw!BA109&gt;0,COUNTA(Raw!BB109:BH109)&gt;0),"",1))))</f>
        <v/>
      </c>
      <c r="I109" s="19" t="str">
        <f>IF(A109=0,"",IF(AND(ISBLANK(Raw!BI109),ISBLANK(Raw!BJ109)),"",IF(AND(Raw!BI109=1,ISBLANK(Raw!BJ109)=FALSE),"",IF(AND(Raw!BI109=2,ISBLANK(Raw!BJ109)),"",1))))</f>
        <v/>
      </c>
      <c r="J109" s="19" t="str">
        <f>IF(A109=0,"",IF(AND(ISBLANK(Raw!AT109),COUNTBLANK(Raw!BK109:BQ109)),"",IF(AND(Raw!AT109&gt;0,COUNTA(Raw!BK109:BQ109)&gt;0),"",IF(AND(Raw!AT109=0,COUNTA(Raw!BK109:BQ109)=0),"",1))))</f>
        <v/>
      </c>
      <c r="K109" s="19" t="str">
        <f>IF(A109=0,"",IF(AND(ISBLANK(Raw!AS109),COUNTA(Raw!BR109:BX109)=0),"",IF(AND(Raw!AS109&gt;0,COUNTA(Raw!BR109:BX109)&gt;0),"",IF(AND(Raw!AS109=0,COUNTA(Raw!BR109:BX109)=0),"",1))))</f>
        <v/>
      </c>
      <c r="L109" s="19" t="str">
        <f>IF(A109=0,"",IF(AND(COUNTA(Raw!BK109:BX109)=0,COUNTA(Raw!BY109:CH109)=0),"",IF(AND(COUNTIF(Raw!BK109:BX109,1)&gt;0,COUNTA(Raw!BY109:CH109)&gt;0),"",IF(AND(COUNTIF(Raw!BK109:BX109,1)=0,COUNTA(Raw!BY109:CH109)=0),"",1))))</f>
        <v/>
      </c>
      <c r="M109" s="19" t="str">
        <f>IF(A109=0,"",IF(AND(COUNTA(Raw!BK109:BX109)=0,COUNTA(Raw!CI109:CR109)),"",IF(AND(COUNTIF(Raw!BK109:BX109,3)&gt;0,COUNTA(Raw!CI109:CR109)&gt;0),"",IF(AND(COUNTIF(Raw!BK109:BX109,3)=0,COUNTA(Raw!CI109:CR109)=0),"",1))))</f>
        <v/>
      </c>
      <c r="N109" s="19" t="str">
        <f>IF(A109=0,"",IF(COUNTA(Raw!CS109:DF109)=0,"",IF(AND(COUNTIF(Raw!CS109:CV109,1)=1,COUNTA(Raw!CW109:DA109)&gt;0,COUNTA(Raw!DB109:DF109)=0),"",IF(AND(COUNTIF(Raw!CS109:CV109,2)=1,COUNTA(Raw!CW109:DA109)=0,COUNTA(Raw!DB109:DF109)&gt;0),"",IF(AND(COUNTA(Raw!CS109:CV109)&gt;0,COUNTA(Raw!CW109:DF109)=0),"",1)))))</f>
        <v/>
      </c>
      <c r="O109" s="19" t="str">
        <f>IF(A109=0,"",IF(COUNTA(Raw!DG109:DP109)=0,"",IF(AND(COUNTIF(Raw!BK109:BQ109,1)&gt;0,OR(COUNTIF(Raw!DG109:DP109,1)=1,COUNTIF(Raw!DG109:DP109,2)=1,COUNTIF(Raw!DG109:DP109,3)=1)),"",IF(AND(COUNTIF(Raw!BK109:BQ109,1)=0,AND(COUNTIF(Raw!DG109:DP109,1)=0,COUNTIF(Raw!DG109:DP109,2)=0,COUNTIF(Raw!DG109:DP109,3)=0)),"",1))))</f>
        <v/>
      </c>
      <c r="P109" s="19" t="str">
        <f>IF(A109=0,"",IF(COUNTA(Raw!DG109:DR109)=0,"",IF(AND(COUNTIF(Raw!DG109:DP109,4)=1,ISBLANK(Raw!DQ109)=FALSE,ISBLANK(Raw!DR109)),"",IF(AND(COUNTIF(Raw!DG109:DP109,7)=1,ISBLANK(Raw!DQ109),ISBLANK(Raw!DR109)=FALSE),"",IF(AND(COUNTA(Raw!DG109:DP109)&gt;0,COUNTIF(Raw!DG109:DP109,4)=0,COUNTIF(Raw!DG109:DP109,7)=0,COUNTA(Raw!DQ109:DR109)=0),"",1)))))</f>
        <v/>
      </c>
      <c r="Q109" s="19" t="str">
        <f>IF(A109=0,"",IF(AND(COUNTA(Raw!DS109:DU109)=0,COUNTA(Raw!BK109:BQ109)=0),"",IF(AND(COUNTIF(Raw!BK109:BQ109,1)&gt;0,COUNTA(Raw!DS109:DU109)&gt;0),"",IF(AND(COUNTIF(Raw!BK109:BQ109,1)=0,COUNTA(Raw!DS109:DU109)=0),"",1))))</f>
        <v/>
      </c>
      <c r="R109" s="19" t="str">
        <f>IF(A109=0,"",IF(AND(ISBLANK(Raw!AT109),ISBLANK(Raw!EJ109)),"",IF(AND(Raw!AT109&gt;0,ISBLANK(Raw!EJ109)=FALSE,Raw!EJ109&gt;=0,Raw!EJ109&lt;=7),"",IF(AND(Raw!AT109=0,ISBLANK(Raw!EJ109)),"",1))))</f>
        <v/>
      </c>
      <c r="S109" t="str">
        <f>IF(A109=0,"",IF(AND(ISBLANK(Raw!AS109),ISBLANK(Raw!EK109)),"",IF(AND(Raw!AS109&gt;0,ISBLANK(Raw!EK109)=FALSE),"",IF(AND(Raw!AS109=0,ISBLANK(Raw!EK109)),"",1))))</f>
        <v/>
      </c>
      <c r="T109" s="19" t="str">
        <f>IF(A109=0,"",IF(AND(ISBLANK(Raw!AT109),COUNTA(Raw!EL109:EQ109)=0),"",IF(AND(Raw!AT109&gt;0,COUNTA(Raw!EL109:EQ109)&gt;0),"",IF(AND(Raw!AT109=0,COUNTA(Raw!EL109:EQ109)=0),"",1))))</f>
        <v/>
      </c>
      <c r="U109" t="str">
        <f>IF(A109=0,"",IF(AND(ISBLANK(Raw!AT109),COUNTA(Raw!ER109:EU109)=0),"",IF(AND(Raw!AT109&gt;0,COUNTA(Raw!ER109:EU109)&gt;0),"",IF(AND(Raw!AT109=0,COUNTA(Raw!ER109:EU109)=0),"",1))))</f>
        <v/>
      </c>
      <c r="V109" t="str">
        <f>IF(A109=0,"",IF(AND(ISBLANK(Raw!AS109),COUNTA(Raw!EV109:FA109)=0),"",IF(AND(Raw!AS109&gt;0,COUNTA(Raw!EV109:FA109)&gt;0),"",IF(AND(Raw!AS109=0,COUNTA(Raw!EV109:FA109)=0),"",1))))</f>
        <v/>
      </c>
      <c r="W109" t="str">
        <f>IF(A109=0,"",IF(AND(ISBLANK(Raw!AS109),COUNTA(Raw!FB109:FE109)=0),"",IF(AND(Raw!AS109&gt;0,COUNTA(Raw!FB109:FE109)&gt;0),"",IF(AND(Raw!AS109=0,COUNTA(Raw!FB109:FE109)=0),"",1))))</f>
        <v/>
      </c>
      <c r="X109" t="str">
        <f>IF(A109=0,"",IF(AND(ISBLANK(Raw!AT109),COUNTA(Raw!FF109:FI109)=0),"",IF(AND(Raw!AT109&gt;0,COUNTA(Raw!FF109:FI109)&gt;0),"",IF(AND(Raw!AT109=0,COUNTA(Raw!FF109:FI109)=0),"",1))))</f>
        <v/>
      </c>
      <c r="Y109" t="str">
        <f>IF(A109=0,"",IF(AND(ISBLANK(Raw!AS109),COUNTA(Raw!FJ109:FM109)=0),"",IF(AND(Raw!AS109&gt;0,COUNTA(Raw!FJ109:FM109)&gt;0),"",IF(AND(Raw!AS109=0,COUNTA(Raw!FJ109:FM109)=0),"",1))))</f>
        <v/>
      </c>
      <c r="Z109" t="str">
        <f>IF(A109=0,"",IF(AND(COUNTA(Raw!FN109:FT109)=0,ISBLANK(Raw!FU109)),"",IF(AND(COUNTIF(Raw!FN109:FT109,1)&gt;0,ISBLANK(Raw!FU109)=FALSE),"",IF(AND(COUNTIF(Raw!FN109:FT109,1)=0,ISBLANK(Raw!FU109)),"",1))))</f>
        <v/>
      </c>
      <c r="AA109" s="19" t="str">
        <f>IF(A109=0,"",IF(AND(ISBLANK(Raw!BI109),COUNTA(Raw!FV109:GH109)=0),"",IF(AND(Raw!BI109&lt;&gt;1,COUNTIF(Raw!FV109:GH109,6)=0),"",IF(Raw!BI109=1,"",1))))</f>
        <v/>
      </c>
      <c r="AB109" t="str">
        <f>IF(A109=0,"",IF(AND(ISBLANK(Raw!GI109),COUNTA(Raw!GJ109:GQ109)=0),"",IF(AND(Raw!GI109=1,COUNTA(Raw!GJ109:GQ109)&gt;0),"",IF(AND(Raw!GI109=2,COUNTA(Raw!GJ109:GQ109)=0),"",1))))</f>
        <v/>
      </c>
      <c r="AC109" s="19" t="str">
        <f>IF(A109=0,"",IF(AND(COUNTA(Raw!GY109:HF109)=0,ISBLANK(Raw!HG109)),"",IF(AND(OR(COUNTIF(Raw!GY109:HE109,1)&gt;0,COUNTIF(Raw!GY109:HE109,2)&gt;0),ISBLANK(Raw!HG109)=FALSE),"",IF(AND(COUNTA(Raw!GY109:HF109)&gt;0,ISBLANK(Raw!HG109),COUNTIF(Raw!GY109:HE109,1)=0,COUNTIF(Raw!GY109:HE109,2)=0),"",1))))</f>
        <v/>
      </c>
      <c r="AD109" s="19" t="str">
        <f>IF(A109=0,"",IF(COUNTA(Raw!HU109:IB109)=0,"",IF(AND(Raw!AK109&lt;&gt;2,COUNTIF(Raw!HU109:IA109,2)=0,COUNTIF(Raw!HU109:IA109,3)=0),"",IF(Raw!AK109=2,"",1))))</f>
        <v/>
      </c>
      <c r="AE109" s="19" t="str">
        <f>IF(A109=0,"",IF(AND(Raw!AK109=2,ISBLANK(Raw!IC109)=FALSE),"",IF(AND(Raw!AK109&lt;&gt;2,ISBLANK(Raw!IC109)),"",1)))</f>
        <v/>
      </c>
      <c r="AF109" s="19" t="str">
        <f>IF(A109=0,"",IF(COUNTA(Raw!ID109:IF109)=0,"",IF(AND(MATCH(2023-Raw!ID109,Code!$A$3:$A$12,1)=Raw!IF109,2023-Raw!ID109=Raw!IE109),"",1)))</f>
        <v/>
      </c>
      <c r="AG109" s="19" t="str">
        <f>IF(A109=0,"",IF(COUNTA(Raw!IG109:II109)=0,"",IF(AND(Raw!IG109=4,ISBLANK(Raw!II109)=FALSE),"",IF(AND(Raw!IG109&lt;&gt;4,ISBLANK(Raw!II109)),"",1))))</f>
        <v/>
      </c>
      <c r="AH109" s="19" t="str">
        <f>IF(A109=0,"",IF(COUNTA(Raw!IJ109:IM109)=0,"",IF(AND(Raw!IJ109=1,ISBLANK(Raw!IK109)=FALSE),"",IF(AND(Raw!IJ109=2,COUNTA(Raw!IK109:IM109)&gt;0),"",1))))</f>
        <v/>
      </c>
      <c r="AI109" s="19" t="str">
        <f>IF(A109=0,"",IF(COUNTA(Raw!IK109:IM109)=0,"",IF(AND(Raw!IK109=1,ISBLANK(Raw!IL109)=FALSE),"",IF(AND(Raw!IK109=2,COUNTA(Raw!IL109:IM109)=0),"",1))))</f>
        <v/>
      </c>
      <c r="AJ109" s="19" t="str">
        <f>IF(A109=0,"",IF(COUNTA(Raw!JD109:JJ109)=0,"",IF(AND(Raw!JD109&gt;600,COUNTA(Raw!JE109:JI109)&gt;0),"",IF(AND(Raw!JD109&lt;=600,COUNTA(Raw!JE109:JJ109)=0),"",1))))</f>
        <v/>
      </c>
      <c r="AK109" s="19" t="str">
        <f>IF(A109=0,"",IF(COUNTA(Raw!JK109:KA109)=0,"",IF(AND(Raw!JK109=1,COUNTA(Raw!JM109:JV109)&gt;0),"",IF(AND(Raw!JK109=3,COUNTA(Raw!JM109:JV109)&gt;0,COUNTA(Raw!JW109:KA109)=0),"",IF(AND(ISBLANK(Raw!JK109)=FALSE,Raw!JK109&lt;&gt;1,Raw!JK109&lt;&gt;3,COUNTA(Raw!JM109:KA109)=0),"",1)))))</f>
        <v/>
      </c>
      <c r="AL109" s="19" t="str">
        <f>IF(A109=0,"",IF(COUNTA(Raw!JW109:KA109)=0,"",IF(AND(COUNTIF(Raw!JW109:JZ109,4)=0,COUNTA(Raw!JW109:JZ109)&gt;0,ISBLANK(Raw!KA109)=FALSE),"",IF(AND(COUNTIF(Raw!JW109:KA109,4)&gt;0,ISBLANK(Raw!KA109)),"",1))))</f>
        <v/>
      </c>
      <c r="AM109" s="19" t="str">
        <f>IF(A109=0,"",IF(COUNTA(Raw!KT109:KU109)=0,"",IF(AND(Raw!KT109=1,ISBLANK(Raw!KU109)=FALSE),"",IF(AND(Raw!KT109=2,ISBLANK(Raw!KU109)),"",1))))</f>
        <v/>
      </c>
      <c r="AN109" s="19" t="str">
        <f>IF(A109=0,"",IF(COUNTA(Raw!KX109:LF109)=0,"",IF(AND(COUNTIF(Raw!KX109:LB109,5)=1,COUNTA(Raw!KX109:LB109)=1,COUNTA(Raw!LC109:LF109)=0),"",IF(AND(COUNTIF(Raw!KX109:LB109,5)=0,COUNTA(Raw!KX109:LB109)&gt;0,COUNTA(Raw!LC109:LF109)&gt;0),"",1))))</f>
        <v/>
      </c>
      <c r="AO109" s="19" t="str">
        <f>IF(A109=0,"",IF(COUNTA(Raw!LM109:LU109)=0,"",IF(AND(Raw!LM109=1,ISBLANK(Raw!LN109)=FALSE,COUNTA(Raw!LO109:LU109)&gt;0),"",IF(AND(Raw!LM109=2,COUNTA(Raw!LN109:LU109)=0),"",1))))</f>
        <v/>
      </c>
      <c r="AP109" s="19" t="str">
        <f>IF(A109=0,"",IF(COUNTA(Raw!MY109:OG109)=0,"",IF(AND(Raw!MY109=2,COUNTA(Raw!MZ109:OG109)=0),"",IF(AND(Raw!MY109=1,COUNTA(Raw!MZ109:OG109)&gt;0),"",1))))</f>
        <v/>
      </c>
      <c r="AQ109" s="19" t="str">
        <f>IF(A109=0,"",IF(COUNTA(Raw!NC109:NW109)=0,"",IF(AND(COUNTIF(Raw!NC109:NG109,3)&gt;0,COUNTA(Raw!NH109:NQ109)&gt;0),"",IF(AND(COUNTA(Raw!NC109:NG109)&gt;0,COUNTIF(Raw!NC109:NG109,3)=0,COUNTA(Raw!NH109:NW109)=0),"",1))))</f>
        <v/>
      </c>
      <c r="AR109" s="19" t="str">
        <f>IF(A109=0,"",IF(COUNTA(Raw!NH109:NW109)=0,"",IF(AND(COUNTIF(Raw!NH109:NQ109,10)&gt;0,COUNTA(Raw!NR109:NW109)&gt;0),"",IF(AND(COUNTA(Raw!NH109:NQ109)&gt;0,COUNTIF(Raw!NH109:NQ109,10)=0,COUNTA(Raw!NR109:NY109)=0),"",1))))</f>
        <v/>
      </c>
      <c r="AS109" s="19" t="str">
        <f>IF(A109=0,"",IF(COUNTA(Raw!NY109:OG109)=0,"",IF(AND(Raw!NY109=1,COUNTA(Raw!NZ109:OG109)&gt;0),"",IF(AND(Raw!NY109=2,COUNTA(Raw!NZ109:OG109)=0),"",1))))</f>
        <v/>
      </c>
      <c r="AT109" s="19" t="str">
        <f>IF(A109=0,"",IF(COUNTA(Raw!OH109:OY109)=0,"",IF(AND(Raw!OH109=1,COUNTA(Raw!OI109:OY109)&gt;0),"",IF(AND(Raw!OH109=2,COUNTA(Raw!OI109:OY109)=0),"",1))))</f>
        <v/>
      </c>
      <c r="AU109" s="19" t="str">
        <f>IF(A109=0,"",IF(COUNTA(Raw!PR109:QB109)=0,"",
IF(AND(OR(AND(COUNTIF(Raw!PR109:QB109,1)=1,COUNTA(Raw!QI109:QY109)&gt;0),AND(COUNTIF(Raw!PR109:QB109,1)=0,COUNTA(Raw!QI109:QY109)=0)),OR(AND(COUNTIF(Raw!PR109:QB109,2)=1,COUNTA(Raw!QZ109:RP109)&gt;0),AND(COUNTIF(Raw!PR109:QB109,2)=0,COUNTA(Raw!QZ109:RP109)=0)),OR(AND(COUNTIF(Raw!PR109:QB109,3)=1,COUNTA(Raw!RQ109:SG109)&gt;0),AND(COUNTIF(Raw!PR109:QB109,3)=0,COUNTA(Raw!RQ109:SG109)=0)),OR(AND(COUNTIF(Raw!PR109:QB109,4)=1,COUNTA(Raw!SH109:ST109)&gt;0),AND(COUNTIF(Raw!PR109:QB109,4)=0,COUNTA(Raw!SH109:ST109)=0)),OR(AND(COUNTIF(Raw!PR109:QB109,5)=1,COUNTA(Raw!SU109:TG109)&gt;0),AND(COUNTIF(Raw!PR109:QB109,5)=0,COUNTA(Raw!SU109:TG109)=0)),OR(AND(COUNTIF(Raw!PR109:QB109,6)=1,COUNTA(Raw!TH109:TT109)&gt;0),AND(COUNTIF(Raw!PR109:QB109,6)=0,COUNTA(Raw!TH109:TT109)=0)),OR(AND(COUNTIF(Raw!PR109:QB109,7)=1,COUNTA(Raw!TU109:UI109)&gt;0),AND(COUNTIF(Raw!PR109:QB109,7)=0,COUNTA(Raw!TU109:UI109)=0)),OR(AND(COUNTIF(Raw!PR109:QB109,8)=1,COUNTA(Raw!UJ109:UV109)&gt;0),AND(COUNTIF(Raw!PR109:QB109,8)=0,COUNTA(Raw!UJ109:UV109)=0)),OR(AND(COUNTIF(Raw!PR109:QB109,9)=1,COUNTA(Raw!UW109:VG109)&gt;0),AND(COUNTIF(Raw!PR109:QB109,9)=0,COUNTA(Raw!UW109:VG109)=0)),OR(AND(COUNTIF(Raw!PR109:QB109,10)=1,COUNTA(Raw!VH109:VP109)&gt;0),AND(COUNTIF(Raw!PR109:QB109,10)=0,COUNTA(Raw!VH109:VP109)=0)),OR(AND(COUNTIF(Raw!PR109:QB109,11)=1,COUNTA(Raw!VQ109:WK109)&gt;0),AND(COUNTIF(Raw!PR109:QB109,11)=0,COUNTA(Raw!VQ109:WK109)=0))),"",1)))</f>
        <v/>
      </c>
      <c r="AV109" s="19" t="str">
        <f>IF(A109=0,"",IF(COUNTA(Raw!QI109:QY109)=0,"",IF(AND(OR(AND(Raw!QI109=4,COUNTIF(Raw!QR109:QY109,1)=0),Raw!QI109&lt;&gt;4),OR(AND(Raw!QJ109=4,COUNTIF(Raw!QR109:QY109,2)=0),Raw!QJ109&lt;&gt;4),OR(AND(Raw!QK109=4,COUNTIF(Raw!QR109:QY109,3)=0),Raw!QK109&lt;&gt;4),OR(AND(Raw!QL109=4,COUNTIF(Raw!QR109:QY109,4)=0),Raw!QL109&lt;&gt;4),OR(AND(Raw!QM109=4,COUNTIF(Raw!QR109:QY109,5)=0),Raw!QM109&lt;&gt;4),OR(AND(Raw!QN109=4,COUNTIF(Raw!QR109:QY109,6)=0),Raw!QN109&lt;&gt;4),OR(AND(Raw!QO109=4,COUNTIF(Raw!QR109:QY109,7)=0),Raw!QO109&lt;&gt;4),OR(AND(Raw!QP109=4,COUNTIF(Raw!QR109:QY109,8)=0),Raw!QP109&lt;&gt;4)),"",1)))</f>
        <v/>
      </c>
      <c r="AW109" t="str">
        <f>IF(A109=0,"",IF(COUNTA(Raw!QZ109:RP109)=0,"",IF(AND(OR(AND(Raw!QZ109=4,COUNTIF(Raw!RI109:RP109,1)=0),Raw!QZ109&lt;&gt;4),OR(AND(Raw!RA109=4,COUNTIF(Raw!RI109:RP109,2)=0),Raw!RA109&lt;&gt;4),OR(AND(Raw!RB109=4,COUNTIF(Raw!RI109:RP109,3)=0),Raw!RB109&lt;&gt;4),OR(AND(Raw!RC109=4,COUNTIF(Raw!RI109:RP109,4)=0),Raw!RC109&lt;&gt;4),OR(AND(Raw!RD109=4,COUNTIF(Raw!RI109:RP109,5)=0),Raw!RD109&lt;&gt;4),OR(AND(Raw!RE109=4,COUNTIF(Raw!RI109:RP109,6)=0),Raw!RE109&lt;&gt;4),OR(AND(Raw!RF109=4,COUNTIF(Raw!RI109:RP109,7)=0),Raw!RF109&lt;&gt;4),OR(AND(Raw!RG109=4,COUNTIF(Raw!RI109:RP109,8)=0),Raw!RG109&lt;&gt;4)),"",1)))</f>
        <v/>
      </c>
      <c r="AX109" t="str">
        <f>IF(A109=0,"",IF(COUNTA(Raw!RQ109:SG109)=0,"",IF(AND(OR(AND(Raw!RQ109=4,COUNTIF(Raw!RZ109:SG109,1)=0),Raw!RQ109&lt;&gt;4),OR(AND(Raw!RR109=4,COUNTIF(Raw!RZ109:SG109,2)=0),Raw!RR109&lt;&gt;4),OR(AND(Raw!RS109=4,COUNTIF(Raw!RZ109:SG109,3)=0),Raw!RS109&lt;&gt;4),OR(AND(Raw!RT109=4,COUNTIF(Raw!RZ109:SG109,4)=0),Raw!RT109&lt;&gt;4),OR(AND(Raw!RU109=4,COUNTIF(Raw!RZ109:SG109,5)=0),Raw!RU109&lt;&gt;4),OR(AND(Raw!RV109=4,COUNTIF(Raw!RZ109:SG109,6)=0),Raw!RV109&lt;&gt;4),OR(AND(Raw!RW109=4,COUNTIF(Raw!RZ109:SG109,7)=0),Raw!RW109&lt;&gt;4),OR(AND(Raw!RX109=4,COUNTIF(Raw!RZ109:SG109,8)=0),Raw!RX109&lt;&gt;4)),"",1)))</f>
        <v/>
      </c>
      <c r="AY109" t="str">
        <f>IF(A109=0,"",IF(COUNTA(Raw!SH109:ST109)=0,"",IF(AND(OR(AND(Raw!SH109=4,COUNTIF(Raw!SO109:ST109,1)=0),Raw!SH109&lt;&gt;4),OR(AND(Raw!SI109=4,COUNTIF(Raw!SO109:ST109,2)=0),Raw!SI109&lt;&gt;4),OR(AND(Raw!SJ109=4,COUNTIF(Raw!SO109:ST109,3)=0),Raw!SJ109&lt;&gt;4),OR(AND(Raw!SK109=4,COUNTIF(Raw!SO109:ST109,4)=0),Raw!SK109&lt;&gt;4),OR(AND(Raw!SL109=4,COUNTIF(Raw!SO109:ST109,5)=0),Raw!SL109&lt;&gt;4),OR(AND(Raw!SM109=4,COUNTIF(Raw!SO109:ST109,6)=0),Raw!SM109&lt;&gt;4)),"",1)))</f>
        <v/>
      </c>
      <c r="AZ109" t="str">
        <f>IF(A109=0,"",IF(COUNTA(Raw!SU109:TG109)=0,"",IF(AND(OR(AND(Raw!SU109=4,COUNTIF(Raw!TB109:TG109,1)=0),Raw!SU109&lt;&gt;4),OR(AND(Raw!SV109=4,COUNTIF(Raw!TB109:TG109,2)=0),Raw!SV109&lt;&gt;4),OR(AND(Raw!SW109=4,COUNTIF(Raw!TB109:TG109,3)=0),Raw!SW109&lt;&gt;4),OR(AND(Raw!SX109=4,COUNTIF(Raw!TB109:TG109,4)=0),Raw!SX109&lt;&gt;4),OR(AND(Raw!SY109=4,COUNTIF(Raw!TB109:TG109,5)=0),Raw!SY109&lt;&gt;4),OR(AND(Raw!SZ109=4,COUNTIF(Raw!TB109:TG109,6)=0),Raw!SZ109&lt;&gt;4)),"",1)))</f>
        <v/>
      </c>
      <c r="BA109" t="str">
        <f>IF(A109=0,"",IF(COUNTA(Raw!TH109:TT109)=0,"",IF(AND(OR(AND(Raw!TH109=4,COUNTIF(Raw!TO109:TT109,1)=0),Raw!TH109&lt;&gt;4),OR(AND(Raw!TI109=4,COUNTIF(Raw!TO109:TT109,2)=0),Raw!TI109&lt;&gt;4),OR(AND(Raw!TJ109=4,COUNTIF(Raw!TO109:TT109,3)=0),Raw!TJ109&lt;&gt;4),OR(AND(Raw!TK109=4,COUNTIF(Raw!TO109:TT109,4)=0),Raw!TK109&lt;&gt;4),OR(AND(Raw!TL109=4,COUNTIF(Raw!TO109:TT109,5)=0),Raw!TL109&lt;&gt;4),OR(AND(Raw!TM109=4,COUNTIF(Raw!TO109:TT109,6)=0),Raw!TM109&lt;&gt;4)),"",1)))</f>
        <v/>
      </c>
      <c r="BB109" t="str">
        <f>IF(A109=0,"",IF(COUNTA(Raw!TU109:UI109)=0,"",IF(AND(OR(AND(Raw!TU109=4,COUNTIF(Raw!UC109:UI109,1)=0),Raw!TU109&lt;&gt;4),OR(AND(Raw!TV109=4,COUNTIF(Raw!UC109:UI109,2)=0),Raw!TV109&lt;&gt;4),OR(AND(Raw!TW109=4,COUNTIF(Raw!UC109:UI109,3)=0),Raw!TW109&lt;&gt;4),OR(AND(Raw!TX109=4,COUNTIF(Raw!UC109:UI109,4)=0),Raw!TX109&lt;&gt;4),OR(AND(Raw!TY109=4,COUNTIF(Raw!UC109:UI109,5)=0),Raw!TY109&lt;&gt;4),OR(AND(Raw!TZ109=4,COUNTIF(Raw!UC109:UI109,6)=0),Raw!TZ109&lt;&gt;4),OR(AND(Raw!UA109=4,COUNTIF(Raw!UC109:UI109,7)=0),Raw!UA109&lt;&gt;4)),"",1)))</f>
        <v/>
      </c>
      <c r="BC109" t="str">
        <f>IF(A109=0,"",IF(COUNTA(Raw!UJ109:UV109)=0,"",IF(AND(OR(AND(Raw!UJ109=4,COUNTIF(Raw!UQ109:UV109,1)=0),Raw!UJ109&lt;&gt;4),OR(AND(Raw!UK109=4,COUNTIF(Raw!UQ109:UV109,2)=0),Raw!UK109&lt;&gt;4),OR(AND(Raw!UL109=4,COUNTIF(Raw!UQ109:UV109,3)=0),Raw!UL109&lt;&gt;4),OR(AND(Raw!UM109=4,COUNTIF(Raw!UQ109:UV109,4)=0),Raw!UM109&lt;&gt;4),OR(AND(Raw!UN109=4,COUNTIF(Raw!UQ109:UV109,5)=0),Raw!UN109&lt;&gt;4),OR(AND(Raw!UO109=4,COUNTIF(Raw!UQ109:UV109,6)=0),Raw!UO109&lt;&gt;4)),"",1)))</f>
        <v/>
      </c>
      <c r="BD109" t="str">
        <f>IF(A109=0,"",IF(COUNTA(Raw!UW109:VG109)=0,"",IF(AND(OR(AND(Raw!UW109=4,COUNTIF(Raw!VC109:VG109,1)=0),Raw!UW109&lt;&gt;4),OR(AND(Raw!UX109=4,COUNTIF(Raw!VC109:VG109,2)=0),Raw!UX109&lt;&gt;4),OR(AND(Raw!UY109=4,COUNTIF(Raw!VC109:VG109,3)=0),Raw!UY109&lt;&gt;4),OR(AND(Raw!UZ109=4,COUNTIF(Raw!VC109:VG109,4)=0),Raw!UZ109&lt;&gt;4),OR(AND(Raw!VA109=4,COUNTIF(Raw!VC109:VG109,5)=0),Raw!VA109&lt;&gt;4)),"",1)))</f>
        <v/>
      </c>
      <c r="BE109" t="str">
        <f>IF(A109=0,"",IF(COUNTA(Raw!VH109:VP109)=0,"",
IF(AND(
OR(AND(Raw!VH109=4,COUNTIF(Raw!VM109:VP109,1)=0),Raw!VH109&lt;&gt;4),
OR(AND(Raw!VI109=4,COUNTIF(Raw!VM109:VP109,2)=0),Raw!VI109&lt;&gt;4),
OR(AND(Raw!VJ109=4,COUNTIF(Raw!VM109:VP109,3)=0),Raw!VJ109&lt;&gt;4),
OR(AND(Raw!VK109=4,COUNTIF(Raw!VM109:VP109,4)=0),Raw!VK109&lt;&gt;4)
),"",1)))</f>
        <v/>
      </c>
      <c r="BF109" t="str">
        <f>IF(A109=0,"",IF(COUNTA(Raw!VQ109:WK109)=0,"",
IF(AND(
OR(AND(Raw!VQ109=4,COUNTIF(Raw!WB109:WK109,1)=0),Raw!VQ109&lt;&gt;4),
OR(AND(Raw!VR109=4,COUNTIF(Raw!WB109:WK109,2)=0),Raw!VR109&lt;&gt;4),
OR(AND(Raw!VS109=4,COUNTIF(Raw!WB109:WK109,3)=0),Raw!VS109&lt;&gt;4),
OR(AND(Raw!VT109=4,COUNTIF(Raw!WB109:WK109,4)=0),Raw!VT109&lt;&gt;4),
OR(AND(Raw!VU109=4,COUNTIF(Raw!WB109:WK109,5)=0),Raw!VU109&lt;&gt;4),
OR(AND(Raw!VV109=4,COUNTIF(Raw!WB109:WK109,6)=0),Raw!VV109&lt;&gt;4),
OR(AND(Raw!VW109=4,COUNTIF(Raw!WB109:WK109,7)=0),Raw!VW109&lt;&gt;4),
OR(AND(Raw!VX109=4,COUNTIF(Raw!WB109:WK109,8)=0),Raw!VX109&lt;&gt;4),
OR(AND(Raw!VY109=4,COUNTIF(Raw!WB109:WK109,9)=0),Raw!VX109&lt;&gt;4),
OR(AND(Raw!VZ109=4,COUNTIF(Raw!WB109:WK109,10)=0),Raw!VZ109&lt;&gt;4)
),"",1)))</f>
        <v/>
      </c>
      <c r="BG109" t="str">
        <f>IF(A109=0,"",IF(COUNTA(Raw!WL109:XB109)=0,"",
IF(AND(
OR(AND(Raw!WL109=4,COUNTIF(Raw!WU109:XB109,1)=0),Raw!WL109&lt;&gt;4),
OR(AND(Raw!WM109=4,COUNTIF(Raw!WU109:XB109,2)=0),Raw!WM109&lt;&gt;4),
OR(AND(Raw!WN109=4,COUNTIF(Raw!WU109:XB109,3)=0),Raw!WN109&lt;&gt;4),
OR(AND(Raw!WO109=4,COUNTIF(Raw!WU109:XB109,4)=0),Raw!WO109&lt;&gt;4),
OR(AND(Raw!WP109=4,COUNTIF(Raw!WU109:XB109,5)=0),Raw!WP109&lt;&gt;4),
OR(AND(Raw!WQ109=4,COUNTIF(Raw!WU109:XB109,6)=0),Raw!WQ109&lt;&gt;4),
OR(AND(Raw!WR109=4,COUNTIF(Raw!WU109:XB109,7)=0),Raw!WR109&lt;&gt;4),
OR(AND(Raw!WS109=4,COUNTIF(Raw!WU109:XB109,8)=0),Raw!WS109&lt;&gt;4)
),"",1)))</f>
        <v/>
      </c>
      <c r="BH109" t="str">
        <f>IF(A109=0,"",IF(COUNTA(Raw!XC109:XK109)=0,"",
IF(AND(
OR(AND(Raw!XC109=4,COUNTIF(Raw!XH109:XK109,1)=0),Raw!XC109&lt;&gt;4),
OR(AND(Raw!XD109=4,COUNTIF(Raw!XH109:XK109,2)=0),Raw!XD109&lt;&gt;4),
OR(AND(Raw!XE109=4,COUNTIF(Raw!XH109:XK109,3)=0),Raw!XE109&lt;&gt;4),
OR(AND(Raw!XF109=4,COUNTIF(Raw!XH109:XK109,4)=0),Raw!XF109&lt;&gt;4)
),"",1)))</f>
        <v/>
      </c>
      <c r="BI109" t="str">
        <f>IF(A109=0,"",IF(COUNTA(Raw!XL109:XT109)=0,"",
IF(AND(
OR(AND(Raw!XL109=4,COUNTIF(Raw!XQ109:XT109,1)=0),Raw!XL109&lt;&gt;4),
OR(AND(Raw!XM109=4,COUNTIF(Raw!XQ109:XT109,2)=0),Raw!XM109&lt;&gt;4),
OR(AND(Raw!XN109=4,COUNTIF(Raw!XQ109:XT109,3)=0),Raw!XN109&lt;&gt;4),
OR(AND(Raw!XO109=4,COUNTIF(Raw!XQ109:XT109,4)=0),Raw!XO109&lt;&gt;4)
),"",1)))</f>
        <v/>
      </c>
      <c r="BJ109" t="str">
        <f>IF(A109=0,"",IF(COUNTA(Raw!XU109:YI109)=0,"",
IF(AND(
OR(AND(Raw!XU109=4,COUNTIF(Raw!YC109:YI109,1)=0),Raw!XU109&lt;&gt;4),
OR(AND(Raw!XV109=4,COUNTIF(Raw!YC109:YI109,2)=0),Raw!XV109&lt;&gt;4),
OR(AND(Raw!XW109=4,COUNTIF(Raw!YC109:YI109,3)=0),Raw!XW109&lt;&gt;4),
OR(AND(Raw!XX109=4,COUNTIF(Raw!YC109:YI109,4)=0),Raw!XX109&lt;&gt;4),
OR(AND(Raw!XY109=4,COUNTIF(Raw!YC109:YI109,5)=0),Raw!XY109&lt;&gt;4),
OR(AND(Raw!XZ109=4,COUNTIF(Raw!YC109:YI109,6)=0),Raw!XZ109&lt;&gt;4),
OR(AND(Raw!YA109=4,COUNTIF(Raw!YC109:YI109,7)=0),Raw!YA109&lt;&gt;4)
),"",1)))</f>
        <v/>
      </c>
      <c r="BK109" t="str">
        <f>IF(A109=0,"",IF(COUNTA(Raw!YJ109:YR109)=0,"",
IF(AND(
OR(AND(Raw!YJ109=4,COUNTIF(Raw!YO109:YR109,1)=0),Raw!YJ109&lt;&gt;4),
OR(AND(Raw!YK109=4,COUNTIF(Raw!YO109:YR109,2)=0),Raw!YK109&lt;&gt;4),
OR(AND(Raw!YL109=4,COUNTIF(Raw!YO109:YR109,3)=0),Raw!YL109&lt;&gt;4),
OR(AND(Raw!YM109=4,COUNTIF(Raw!YO109:YR109,4)=0),Raw!YM109&lt;&gt;4)
),"",1)))</f>
        <v/>
      </c>
      <c r="BL109" t="str">
        <f>IF(A109=0,"",IF(COUNTA(Raw!YS109:YU109)=0,"",IF(AND(Raw!YS109=4,ISBLANK(Raw!YU109)),"",IF(AND(Raw!YS109&lt;&gt;4,ISBLANK(Raw!YU109)=FALSE),"",1))))</f>
        <v/>
      </c>
    </row>
    <row r="110" spans="1:64">
      <c r="A110" s="20">
        <f>Raw!A110</f>
        <v>0</v>
      </c>
      <c r="B110" s="19" t="str">
        <f>IF(A110=0,"",IF(AND(Raw!AC110=1,COUNTA(Raw!AR110:IC110)&gt;0,COUNTA(Raw!ID110:YU110)=0),"",IF(AND(Raw!AC110=2,COUNTA(Raw!AR110:IC110)=0,COUNTA(Raw!ID110:MV110)&gt;0,COUNTA(Raw!MW110:YU110)=0),"",IF(AND(Raw!AC110=3,COUNTA(Raw!AP110:MV110)=0,COUNTA(Raw!MW110:YU110)&gt;0),"",1))))</f>
        <v/>
      </c>
      <c r="C110" s="19" t="str">
        <f>IF(A110=0,"",IF(AND(Raw!AK110=1,ISBLANK(Raw!AM110)=FALSE,ISBLANK(Raw!AO110)),"",IF(AND(Raw!AK110=2,ISBLANK(Raw!AM110),ISBLANK(Raw!AO110)=FALSE),"",1)))</f>
        <v/>
      </c>
      <c r="D110" s="19" t="str">
        <f>IF(A110=0,"",IF(COUNTA(Raw!AS110:AZ110)=0,"",IF(AND(Raw!AS110+Raw!AT110=100,Raw!AU110+Raw!AV110=100,Raw!AW110+Raw!AX110=100,Raw!AY110+Raw!AZ110=100),"",1)))</f>
        <v/>
      </c>
      <c r="E110" s="19" t="str">
        <f>IF(A110=0,"",IF(ISBLANK(Raw!AQ110),"",IF(Raw!AQ110=1,"",1)))</f>
        <v/>
      </c>
      <c r="F110" s="19" t="str">
        <f>IF(A110=0,"",IF(ISBLANK(Raw!AR110),"",IF(AND(Raw!AR110&gt;=0,Raw!AR110&lt;=100),"",1)))</f>
        <v/>
      </c>
      <c r="G110" s="19" t="str">
        <f>IF(A110=0,"",IF(AND(ISBLANK(Raw!BA110),ISBLANK(Raw!AS110)),"",IF(AND(Raw!AS110&gt;0,ISBLANK(Raw!BA110)=FALSE),"",1)))</f>
        <v/>
      </c>
      <c r="H110" s="19" t="str">
        <f>IF(A110=0,"",IF(COUNTA(Raw!BA110:BH110)=0,"",IF(AND(Raw!BA110=0,COUNTA(Raw!BB110:BH110)=0),"",IF(AND(Raw!BA110&gt;0,COUNTA(Raw!BB110:BH110)&gt;0),"",1))))</f>
        <v/>
      </c>
      <c r="I110" s="19" t="str">
        <f>IF(A110=0,"",IF(AND(ISBLANK(Raw!BI110),ISBLANK(Raw!BJ110)),"",IF(AND(Raw!BI110=1,ISBLANK(Raw!BJ110)=FALSE),"",IF(AND(Raw!BI110=2,ISBLANK(Raw!BJ110)),"",1))))</f>
        <v/>
      </c>
      <c r="J110" s="19" t="str">
        <f>IF(A110=0,"",IF(AND(ISBLANK(Raw!AT110),COUNTBLANK(Raw!BK110:BQ110)),"",IF(AND(Raw!AT110&gt;0,COUNTA(Raw!BK110:BQ110)&gt;0),"",IF(AND(Raw!AT110=0,COUNTA(Raw!BK110:BQ110)=0),"",1))))</f>
        <v/>
      </c>
      <c r="K110" s="19" t="str">
        <f>IF(A110=0,"",IF(AND(ISBLANK(Raw!AS110),COUNTA(Raw!BR110:BX110)=0),"",IF(AND(Raw!AS110&gt;0,COUNTA(Raw!BR110:BX110)&gt;0),"",IF(AND(Raw!AS110=0,COUNTA(Raw!BR110:BX110)=0),"",1))))</f>
        <v/>
      </c>
      <c r="L110" s="19" t="str">
        <f>IF(A110=0,"",IF(AND(COUNTA(Raw!BK110:BX110)=0,COUNTA(Raw!BY110:CH110)=0),"",IF(AND(COUNTIF(Raw!BK110:BX110,1)&gt;0,COUNTA(Raw!BY110:CH110)&gt;0),"",IF(AND(COUNTIF(Raw!BK110:BX110,1)=0,COUNTA(Raw!BY110:CH110)=0),"",1))))</f>
        <v/>
      </c>
      <c r="M110" s="19" t="str">
        <f>IF(A110=0,"",IF(AND(COUNTA(Raw!BK110:BX110)=0,COUNTA(Raw!CI110:CR110)),"",IF(AND(COUNTIF(Raw!BK110:BX110,3)&gt;0,COUNTA(Raw!CI110:CR110)&gt;0),"",IF(AND(COUNTIF(Raw!BK110:BX110,3)=0,COUNTA(Raw!CI110:CR110)=0),"",1))))</f>
        <v/>
      </c>
      <c r="N110" s="19" t="str">
        <f>IF(A110=0,"",IF(COUNTA(Raw!CS110:DF110)=0,"",IF(AND(COUNTIF(Raw!CS110:CV110,1)=1,COUNTA(Raw!CW110:DA110)&gt;0,COUNTA(Raw!DB110:DF110)=0),"",IF(AND(COUNTIF(Raw!CS110:CV110,2)=1,COUNTA(Raw!CW110:DA110)=0,COUNTA(Raw!DB110:DF110)&gt;0),"",IF(AND(COUNTA(Raw!CS110:CV110)&gt;0,COUNTA(Raw!CW110:DF110)=0),"",1)))))</f>
        <v/>
      </c>
      <c r="O110" s="19" t="str">
        <f>IF(A110=0,"",IF(COUNTA(Raw!DG110:DP110)=0,"",IF(AND(COUNTIF(Raw!BK110:BQ110,1)&gt;0,OR(COUNTIF(Raw!DG110:DP110,1)=1,COUNTIF(Raw!DG110:DP110,2)=1,COUNTIF(Raw!DG110:DP110,3)=1)),"",IF(AND(COUNTIF(Raw!BK110:BQ110,1)=0,AND(COUNTIF(Raw!DG110:DP110,1)=0,COUNTIF(Raw!DG110:DP110,2)=0,COUNTIF(Raw!DG110:DP110,3)=0)),"",1))))</f>
        <v/>
      </c>
      <c r="P110" s="19" t="str">
        <f>IF(A110=0,"",IF(COUNTA(Raw!DG110:DR110)=0,"",IF(AND(COUNTIF(Raw!DG110:DP110,4)=1,ISBLANK(Raw!DQ110)=FALSE,ISBLANK(Raw!DR110)),"",IF(AND(COUNTIF(Raw!DG110:DP110,7)=1,ISBLANK(Raw!DQ110),ISBLANK(Raw!DR110)=FALSE),"",IF(AND(COUNTA(Raw!DG110:DP110)&gt;0,COUNTIF(Raw!DG110:DP110,4)=0,COUNTIF(Raw!DG110:DP110,7)=0,COUNTA(Raw!DQ110:DR110)=0),"",1)))))</f>
        <v/>
      </c>
      <c r="Q110" s="19" t="str">
        <f>IF(A110=0,"",IF(AND(COUNTA(Raw!DS110:DU110)=0,COUNTA(Raw!BK110:BQ110)=0),"",IF(AND(COUNTIF(Raw!BK110:BQ110,1)&gt;0,COUNTA(Raw!DS110:DU110)&gt;0),"",IF(AND(COUNTIF(Raw!BK110:BQ110,1)=0,COUNTA(Raw!DS110:DU110)=0),"",1))))</f>
        <v/>
      </c>
      <c r="R110" s="19" t="str">
        <f>IF(A110=0,"",IF(AND(ISBLANK(Raw!AT110),ISBLANK(Raw!EJ110)),"",IF(AND(Raw!AT110&gt;0,ISBLANK(Raw!EJ110)=FALSE,Raw!EJ110&gt;=0,Raw!EJ110&lt;=7),"",IF(AND(Raw!AT110=0,ISBLANK(Raw!EJ110)),"",1))))</f>
        <v/>
      </c>
      <c r="S110" t="str">
        <f>IF(A110=0,"",IF(AND(ISBLANK(Raw!AS110),ISBLANK(Raw!EK110)),"",IF(AND(Raw!AS110&gt;0,ISBLANK(Raw!EK110)=FALSE),"",IF(AND(Raw!AS110=0,ISBLANK(Raw!EK110)),"",1))))</f>
        <v/>
      </c>
      <c r="T110" s="19" t="str">
        <f>IF(A110=0,"",IF(AND(ISBLANK(Raw!AT110),COUNTA(Raw!EL110:EQ110)=0),"",IF(AND(Raw!AT110&gt;0,COUNTA(Raw!EL110:EQ110)&gt;0),"",IF(AND(Raw!AT110=0,COUNTA(Raw!EL110:EQ110)=0),"",1))))</f>
        <v/>
      </c>
      <c r="U110" t="str">
        <f>IF(A110=0,"",IF(AND(ISBLANK(Raw!AT110),COUNTA(Raw!ER110:EU110)=0),"",IF(AND(Raw!AT110&gt;0,COUNTA(Raw!ER110:EU110)&gt;0),"",IF(AND(Raw!AT110=0,COUNTA(Raw!ER110:EU110)=0),"",1))))</f>
        <v/>
      </c>
      <c r="V110" t="str">
        <f>IF(A110=0,"",IF(AND(ISBLANK(Raw!AS110),COUNTA(Raw!EV110:FA110)=0),"",IF(AND(Raw!AS110&gt;0,COUNTA(Raw!EV110:FA110)&gt;0),"",IF(AND(Raw!AS110=0,COUNTA(Raw!EV110:FA110)=0),"",1))))</f>
        <v/>
      </c>
      <c r="W110" t="str">
        <f>IF(A110=0,"",IF(AND(ISBLANK(Raw!AS110),COUNTA(Raw!FB110:FE110)=0),"",IF(AND(Raw!AS110&gt;0,COUNTA(Raw!FB110:FE110)&gt;0),"",IF(AND(Raw!AS110=0,COUNTA(Raw!FB110:FE110)=0),"",1))))</f>
        <v/>
      </c>
      <c r="X110" t="str">
        <f>IF(A110=0,"",IF(AND(ISBLANK(Raw!AT110),COUNTA(Raw!FF110:FI110)=0),"",IF(AND(Raw!AT110&gt;0,COUNTA(Raw!FF110:FI110)&gt;0),"",IF(AND(Raw!AT110=0,COUNTA(Raw!FF110:FI110)=0),"",1))))</f>
        <v/>
      </c>
      <c r="Y110" t="str">
        <f>IF(A110=0,"",IF(AND(ISBLANK(Raw!AS110),COUNTA(Raw!FJ110:FM110)=0),"",IF(AND(Raw!AS110&gt;0,COUNTA(Raw!FJ110:FM110)&gt;0),"",IF(AND(Raw!AS110=0,COUNTA(Raw!FJ110:FM110)=0),"",1))))</f>
        <v/>
      </c>
      <c r="Z110" t="str">
        <f>IF(A110=0,"",IF(AND(COUNTA(Raw!FN110:FT110)=0,ISBLANK(Raw!FU110)),"",IF(AND(COUNTIF(Raw!FN110:FT110,1)&gt;0,ISBLANK(Raw!FU110)=FALSE),"",IF(AND(COUNTIF(Raw!FN110:FT110,1)=0,ISBLANK(Raw!FU110)),"",1))))</f>
        <v/>
      </c>
      <c r="AA110" s="19" t="str">
        <f>IF(A110=0,"",IF(AND(ISBLANK(Raw!BI110),COUNTA(Raw!FV110:GH110)=0),"",IF(AND(Raw!BI110&lt;&gt;1,COUNTIF(Raw!FV110:GH110,6)=0),"",IF(Raw!BI110=1,"",1))))</f>
        <v/>
      </c>
      <c r="AB110" t="str">
        <f>IF(A110=0,"",IF(AND(ISBLANK(Raw!GI110),COUNTA(Raw!GJ110:GQ110)=0),"",IF(AND(Raw!GI110=1,COUNTA(Raw!GJ110:GQ110)&gt;0),"",IF(AND(Raw!GI110=2,COUNTA(Raw!GJ110:GQ110)=0),"",1))))</f>
        <v/>
      </c>
      <c r="AC110" s="19" t="str">
        <f>IF(A110=0,"",IF(AND(COUNTA(Raw!GY110:HF110)=0,ISBLANK(Raw!HG110)),"",IF(AND(OR(COUNTIF(Raw!GY110:HE110,1)&gt;0,COUNTIF(Raw!GY110:HE110,2)&gt;0),ISBLANK(Raw!HG110)=FALSE),"",IF(AND(COUNTA(Raw!GY110:HF110)&gt;0,ISBLANK(Raw!HG110),COUNTIF(Raw!GY110:HE110,1)=0,COUNTIF(Raw!GY110:HE110,2)=0),"",1))))</f>
        <v/>
      </c>
      <c r="AD110" s="19" t="str">
        <f>IF(A110=0,"",IF(COUNTA(Raw!HU110:IB110)=0,"",IF(AND(Raw!AK110&lt;&gt;2,COUNTIF(Raw!HU110:IA110,2)=0,COUNTIF(Raw!HU110:IA110,3)=0),"",IF(Raw!AK110=2,"",1))))</f>
        <v/>
      </c>
      <c r="AE110" s="19" t="str">
        <f>IF(A110=0,"",IF(AND(Raw!AK110=2,ISBLANK(Raw!IC110)=FALSE),"",IF(AND(Raw!AK110&lt;&gt;2,ISBLANK(Raw!IC110)),"",1)))</f>
        <v/>
      </c>
      <c r="AF110" s="19" t="str">
        <f>IF(A110=0,"",IF(COUNTA(Raw!ID110:IF110)=0,"",IF(AND(MATCH(2023-Raw!ID110,Code!$A$3:$A$12,1)=Raw!IF110,2023-Raw!ID110=Raw!IE110),"",1)))</f>
        <v/>
      </c>
      <c r="AG110" s="19" t="str">
        <f>IF(A110=0,"",IF(COUNTA(Raw!IG110:II110)=0,"",IF(AND(Raw!IG110=4,ISBLANK(Raw!II110)=FALSE),"",IF(AND(Raw!IG110&lt;&gt;4,ISBLANK(Raw!II110)),"",1))))</f>
        <v/>
      </c>
      <c r="AH110" s="19" t="str">
        <f>IF(A110=0,"",IF(COUNTA(Raw!IJ110:IM110)=0,"",IF(AND(Raw!IJ110=1,ISBLANK(Raw!IK110)=FALSE),"",IF(AND(Raw!IJ110=2,COUNTA(Raw!IK110:IM110)&gt;0),"",1))))</f>
        <v/>
      </c>
      <c r="AI110" s="19" t="str">
        <f>IF(A110=0,"",IF(COUNTA(Raw!IK110:IM110)=0,"",IF(AND(Raw!IK110=1,ISBLANK(Raw!IL110)=FALSE),"",IF(AND(Raw!IK110=2,COUNTA(Raw!IL110:IM110)=0),"",1))))</f>
        <v/>
      </c>
      <c r="AJ110" s="19" t="str">
        <f>IF(A110=0,"",IF(COUNTA(Raw!JD110:JJ110)=0,"",IF(AND(Raw!JD110&gt;600,COUNTA(Raw!JE110:JI110)&gt;0),"",IF(AND(Raw!JD110&lt;=600,COUNTA(Raw!JE110:JJ110)=0),"",1))))</f>
        <v/>
      </c>
      <c r="AK110" s="19" t="str">
        <f>IF(A110=0,"",IF(COUNTA(Raw!JK110:KA110)=0,"",IF(AND(Raw!JK110=1,COUNTA(Raw!JM110:JV110)&gt;0),"",IF(AND(Raw!JK110=3,COUNTA(Raw!JM110:JV110)&gt;0,COUNTA(Raw!JW110:KA110)=0),"",IF(AND(ISBLANK(Raw!JK110)=FALSE,Raw!JK110&lt;&gt;1,Raw!JK110&lt;&gt;3,COUNTA(Raw!JM110:KA110)=0),"",1)))))</f>
        <v/>
      </c>
      <c r="AL110" s="19" t="str">
        <f>IF(A110=0,"",IF(COUNTA(Raw!JW110:KA110)=0,"",IF(AND(COUNTIF(Raw!JW110:JZ110,4)=0,COUNTA(Raw!JW110:JZ110)&gt;0,ISBLANK(Raw!KA110)=FALSE),"",IF(AND(COUNTIF(Raw!JW110:KA110,4)&gt;0,ISBLANK(Raw!KA110)),"",1))))</f>
        <v/>
      </c>
      <c r="AM110" s="19" t="str">
        <f>IF(A110=0,"",IF(COUNTA(Raw!KT110:KU110)=0,"",IF(AND(Raw!KT110=1,ISBLANK(Raw!KU110)=FALSE),"",IF(AND(Raw!KT110=2,ISBLANK(Raw!KU110)),"",1))))</f>
        <v/>
      </c>
      <c r="AN110" s="19" t="str">
        <f>IF(A110=0,"",IF(COUNTA(Raw!KX110:LF110)=0,"",IF(AND(COUNTIF(Raw!KX110:LB110,5)=1,COUNTA(Raw!KX110:LB110)=1,COUNTA(Raw!LC110:LF110)=0),"",IF(AND(COUNTIF(Raw!KX110:LB110,5)=0,COUNTA(Raw!KX110:LB110)&gt;0,COUNTA(Raw!LC110:LF110)&gt;0),"",1))))</f>
        <v/>
      </c>
      <c r="AO110" s="19" t="str">
        <f>IF(A110=0,"",IF(COUNTA(Raw!LM110:LU110)=0,"",IF(AND(Raw!LM110=1,ISBLANK(Raw!LN110)=FALSE,COUNTA(Raw!LO110:LU110)&gt;0),"",IF(AND(Raw!LM110=2,COUNTA(Raw!LN110:LU110)=0),"",1))))</f>
        <v/>
      </c>
      <c r="AP110" s="19" t="str">
        <f>IF(A110=0,"",IF(COUNTA(Raw!MY110:OG110)=0,"",IF(AND(Raw!MY110=2,COUNTA(Raw!MZ110:OG110)=0),"",IF(AND(Raw!MY110=1,COUNTA(Raw!MZ110:OG110)&gt;0),"",1))))</f>
        <v/>
      </c>
      <c r="AQ110" s="19" t="str">
        <f>IF(A110=0,"",IF(COUNTA(Raw!NC110:NW110)=0,"",IF(AND(COUNTIF(Raw!NC110:NG110,3)&gt;0,COUNTA(Raw!NH110:NQ110)&gt;0),"",IF(AND(COUNTA(Raw!NC110:NG110)&gt;0,COUNTIF(Raw!NC110:NG110,3)=0,COUNTA(Raw!NH110:NW110)=0),"",1))))</f>
        <v/>
      </c>
      <c r="AR110" s="19" t="str">
        <f>IF(A110=0,"",IF(COUNTA(Raw!NH110:NW110)=0,"",IF(AND(COUNTIF(Raw!NH110:NQ110,10)&gt;0,COUNTA(Raw!NR110:NW110)&gt;0),"",IF(AND(COUNTA(Raw!NH110:NQ110)&gt;0,COUNTIF(Raw!NH110:NQ110,10)=0,COUNTA(Raw!NR110:NY110)=0),"",1))))</f>
        <v/>
      </c>
      <c r="AS110" s="19" t="str">
        <f>IF(A110=0,"",IF(COUNTA(Raw!NY110:OG110)=0,"",IF(AND(Raw!NY110=1,COUNTA(Raw!NZ110:OG110)&gt;0),"",IF(AND(Raw!NY110=2,COUNTA(Raw!NZ110:OG110)=0),"",1))))</f>
        <v/>
      </c>
      <c r="AT110" s="19" t="str">
        <f>IF(A110=0,"",IF(COUNTA(Raw!OH110:OY110)=0,"",IF(AND(Raw!OH110=1,COUNTA(Raw!OI110:OY110)&gt;0),"",IF(AND(Raw!OH110=2,COUNTA(Raw!OI110:OY110)=0),"",1))))</f>
        <v/>
      </c>
      <c r="AU110" s="19" t="str">
        <f>IF(A110=0,"",IF(COUNTA(Raw!PR110:QB110)=0,"",
IF(AND(OR(AND(COUNTIF(Raw!PR110:QB110,1)=1,COUNTA(Raw!QI110:QY110)&gt;0),AND(COUNTIF(Raw!PR110:QB110,1)=0,COUNTA(Raw!QI110:QY110)=0)),OR(AND(COUNTIF(Raw!PR110:QB110,2)=1,COUNTA(Raw!QZ110:RP110)&gt;0),AND(COUNTIF(Raw!PR110:QB110,2)=0,COUNTA(Raw!QZ110:RP110)=0)),OR(AND(COUNTIF(Raw!PR110:QB110,3)=1,COUNTA(Raw!RQ110:SG110)&gt;0),AND(COUNTIF(Raw!PR110:QB110,3)=0,COUNTA(Raw!RQ110:SG110)=0)),OR(AND(COUNTIF(Raw!PR110:QB110,4)=1,COUNTA(Raw!SH110:ST110)&gt;0),AND(COUNTIF(Raw!PR110:QB110,4)=0,COUNTA(Raw!SH110:ST110)=0)),OR(AND(COUNTIF(Raw!PR110:QB110,5)=1,COUNTA(Raw!SU110:TG110)&gt;0),AND(COUNTIF(Raw!PR110:QB110,5)=0,COUNTA(Raw!SU110:TG110)=0)),OR(AND(COUNTIF(Raw!PR110:QB110,6)=1,COUNTA(Raw!TH110:TT110)&gt;0),AND(COUNTIF(Raw!PR110:QB110,6)=0,COUNTA(Raw!TH110:TT110)=0)),OR(AND(COUNTIF(Raw!PR110:QB110,7)=1,COUNTA(Raw!TU110:UI110)&gt;0),AND(COUNTIF(Raw!PR110:QB110,7)=0,COUNTA(Raw!TU110:UI110)=0)),OR(AND(COUNTIF(Raw!PR110:QB110,8)=1,COUNTA(Raw!UJ110:UV110)&gt;0),AND(COUNTIF(Raw!PR110:QB110,8)=0,COUNTA(Raw!UJ110:UV110)=0)),OR(AND(COUNTIF(Raw!PR110:QB110,9)=1,COUNTA(Raw!UW110:VG110)&gt;0),AND(COUNTIF(Raw!PR110:QB110,9)=0,COUNTA(Raw!UW110:VG110)=0)),OR(AND(COUNTIF(Raw!PR110:QB110,10)=1,COUNTA(Raw!VH110:VP110)&gt;0),AND(COUNTIF(Raw!PR110:QB110,10)=0,COUNTA(Raw!VH110:VP110)=0)),OR(AND(COUNTIF(Raw!PR110:QB110,11)=1,COUNTA(Raw!VQ110:WK110)&gt;0),AND(COUNTIF(Raw!PR110:QB110,11)=0,COUNTA(Raw!VQ110:WK110)=0))),"",1)))</f>
        <v/>
      </c>
      <c r="AV110" s="19" t="str">
        <f>IF(A110=0,"",IF(COUNTA(Raw!QI110:QY110)=0,"",IF(AND(OR(AND(Raw!QI110=4,COUNTIF(Raw!QR110:QY110,1)=0),Raw!QI110&lt;&gt;4),OR(AND(Raw!QJ110=4,COUNTIF(Raw!QR110:QY110,2)=0),Raw!QJ110&lt;&gt;4),OR(AND(Raw!QK110=4,COUNTIF(Raw!QR110:QY110,3)=0),Raw!QK110&lt;&gt;4),OR(AND(Raw!QL110=4,COUNTIF(Raw!QR110:QY110,4)=0),Raw!QL110&lt;&gt;4),OR(AND(Raw!QM110=4,COUNTIF(Raw!QR110:QY110,5)=0),Raw!QM110&lt;&gt;4),OR(AND(Raw!QN110=4,COUNTIF(Raw!QR110:QY110,6)=0),Raw!QN110&lt;&gt;4),OR(AND(Raw!QO110=4,COUNTIF(Raw!QR110:QY110,7)=0),Raw!QO110&lt;&gt;4),OR(AND(Raw!QP110=4,COUNTIF(Raw!QR110:QY110,8)=0),Raw!QP110&lt;&gt;4)),"",1)))</f>
        <v/>
      </c>
      <c r="AW110" t="str">
        <f>IF(A110=0,"",IF(COUNTA(Raw!QZ110:RP110)=0,"",IF(AND(OR(AND(Raw!QZ110=4,COUNTIF(Raw!RI110:RP110,1)=0),Raw!QZ110&lt;&gt;4),OR(AND(Raw!RA110=4,COUNTIF(Raw!RI110:RP110,2)=0),Raw!RA110&lt;&gt;4),OR(AND(Raw!RB110=4,COUNTIF(Raw!RI110:RP110,3)=0),Raw!RB110&lt;&gt;4),OR(AND(Raw!RC110=4,COUNTIF(Raw!RI110:RP110,4)=0),Raw!RC110&lt;&gt;4),OR(AND(Raw!RD110=4,COUNTIF(Raw!RI110:RP110,5)=0),Raw!RD110&lt;&gt;4),OR(AND(Raw!RE110=4,COUNTIF(Raw!RI110:RP110,6)=0),Raw!RE110&lt;&gt;4),OR(AND(Raw!RF110=4,COUNTIF(Raw!RI110:RP110,7)=0),Raw!RF110&lt;&gt;4),OR(AND(Raw!RG110=4,COUNTIF(Raw!RI110:RP110,8)=0),Raw!RG110&lt;&gt;4)),"",1)))</f>
        <v/>
      </c>
      <c r="AX110" t="str">
        <f>IF(A110=0,"",IF(COUNTA(Raw!RQ110:SG110)=0,"",IF(AND(OR(AND(Raw!RQ110=4,COUNTIF(Raw!RZ110:SG110,1)=0),Raw!RQ110&lt;&gt;4),OR(AND(Raw!RR110=4,COUNTIF(Raw!RZ110:SG110,2)=0),Raw!RR110&lt;&gt;4),OR(AND(Raw!RS110=4,COUNTIF(Raw!RZ110:SG110,3)=0),Raw!RS110&lt;&gt;4),OR(AND(Raw!RT110=4,COUNTIF(Raw!RZ110:SG110,4)=0),Raw!RT110&lt;&gt;4),OR(AND(Raw!RU110=4,COUNTIF(Raw!RZ110:SG110,5)=0),Raw!RU110&lt;&gt;4),OR(AND(Raw!RV110=4,COUNTIF(Raw!RZ110:SG110,6)=0),Raw!RV110&lt;&gt;4),OR(AND(Raw!RW110=4,COUNTIF(Raw!RZ110:SG110,7)=0),Raw!RW110&lt;&gt;4),OR(AND(Raw!RX110=4,COUNTIF(Raw!RZ110:SG110,8)=0),Raw!RX110&lt;&gt;4)),"",1)))</f>
        <v/>
      </c>
      <c r="AY110" t="str">
        <f>IF(A110=0,"",IF(COUNTA(Raw!SH110:ST110)=0,"",IF(AND(OR(AND(Raw!SH110=4,COUNTIF(Raw!SO110:ST110,1)=0),Raw!SH110&lt;&gt;4),OR(AND(Raw!SI110=4,COUNTIF(Raw!SO110:ST110,2)=0),Raw!SI110&lt;&gt;4),OR(AND(Raw!SJ110=4,COUNTIF(Raw!SO110:ST110,3)=0),Raw!SJ110&lt;&gt;4),OR(AND(Raw!SK110=4,COUNTIF(Raw!SO110:ST110,4)=0),Raw!SK110&lt;&gt;4),OR(AND(Raw!SL110=4,COUNTIF(Raw!SO110:ST110,5)=0),Raw!SL110&lt;&gt;4),OR(AND(Raw!SM110=4,COUNTIF(Raw!SO110:ST110,6)=0),Raw!SM110&lt;&gt;4)),"",1)))</f>
        <v/>
      </c>
      <c r="AZ110" t="str">
        <f>IF(A110=0,"",IF(COUNTA(Raw!SU110:TG110)=0,"",IF(AND(OR(AND(Raw!SU110=4,COUNTIF(Raw!TB110:TG110,1)=0),Raw!SU110&lt;&gt;4),OR(AND(Raw!SV110=4,COUNTIF(Raw!TB110:TG110,2)=0),Raw!SV110&lt;&gt;4),OR(AND(Raw!SW110=4,COUNTIF(Raw!TB110:TG110,3)=0),Raw!SW110&lt;&gt;4),OR(AND(Raw!SX110=4,COUNTIF(Raw!TB110:TG110,4)=0),Raw!SX110&lt;&gt;4),OR(AND(Raw!SY110=4,COUNTIF(Raw!TB110:TG110,5)=0),Raw!SY110&lt;&gt;4),OR(AND(Raw!SZ110=4,COUNTIF(Raw!TB110:TG110,6)=0),Raw!SZ110&lt;&gt;4)),"",1)))</f>
        <v/>
      </c>
      <c r="BA110" t="str">
        <f>IF(A110=0,"",IF(COUNTA(Raw!TH110:TT110)=0,"",IF(AND(OR(AND(Raw!TH110=4,COUNTIF(Raw!TO110:TT110,1)=0),Raw!TH110&lt;&gt;4),OR(AND(Raw!TI110=4,COUNTIF(Raw!TO110:TT110,2)=0),Raw!TI110&lt;&gt;4),OR(AND(Raw!TJ110=4,COUNTIF(Raw!TO110:TT110,3)=0),Raw!TJ110&lt;&gt;4),OR(AND(Raw!TK110=4,COUNTIF(Raw!TO110:TT110,4)=0),Raw!TK110&lt;&gt;4),OR(AND(Raw!TL110=4,COUNTIF(Raw!TO110:TT110,5)=0),Raw!TL110&lt;&gt;4),OR(AND(Raw!TM110=4,COUNTIF(Raw!TO110:TT110,6)=0),Raw!TM110&lt;&gt;4)),"",1)))</f>
        <v/>
      </c>
      <c r="BB110" t="str">
        <f>IF(A110=0,"",IF(COUNTA(Raw!TU110:UI110)=0,"",IF(AND(OR(AND(Raw!TU110=4,COUNTIF(Raw!UC110:UI110,1)=0),Raw!TU110&lt;&gt;4),OR(AND(Raw!TV110=4,COUNTIF(Raw!UC110:UI110,2)=0),Raw!TV110&lt;&gt;4),OR(AND(Raw!TW110=4,COUNTIF(Raw!UC110:UI110,3)=0),Raw!TW110&lt;&gt;4),OR(AND(Raw!TX110=4,COUNTIF(Raw!UC110:UI110,4)=0),Raw!TX110&lt;&gt;4),OR(AND(Raw!TY110=4,COUNTIF(Raw!UC110:UI110,5)=0),Raw!TY110&lt;&gt;4),OR(AND(Raw!TZ110=4,COUNTIF(Raw!UC110:UI110,6)=0),Raw!TZ110&lt;&gt;4),OR(AND(Raw!UA110=4,COUNTIF(Raw!UC110:UI110,7)=0),Raw!UA110&lt;&gt;4)),"",1)))</f>
        <v/>
      </c>
      <c r="BC110" t="str">
        <f>IF(A110=0,"",IF(COUNTA(Raw!UJ110:UV110)=0,"",IF(AND(OR(AND(Raw!UJ110=4,COUNTIF(Raw!UQ110:UV110,1)=0),Raw!UJ110&lt;&gt;4),OR(AND(Raw!UK110=4,COUNTIF(Raw!UQ110:UV110,2)=0),Raw!UK110&lt;&gt;4),OR(AND(Raw!UL110=4,COUNTIF(Raw!UQ110:UV110,3)=0),Raw!UL110&lt;&gt;4),OR(AND(Raw!UM110=4,COUNTIF(Raw!UQ110:UV110,4)=0),Raw!UM110&lt;&gt;4),OR(AND(Raw!UN110=4,COUNTIF(Raw!UQ110:UV110,5)=0),Raw!UN110&lt;&gt;4),OR(AND(Raw!UO110=4,COUNTIF(Raw!UQ110:UV110,6)=0),Raw!UO110&lt;&gt;4)),"",1)))</f>
        <v/>
      </c>
      <c r="BD110" t="str">
        <f>IF(A110=0,"",IF(COUNTA(Raw!UW110:VG110)=0,"",IF(AND(OR(AND(Raw!UW110=4,COUNTIF(Raw!VC110:VG110,1)=0),Raw!UW110&lt;&gt;4),OR(AND(Raw!UX110=4,COUNTIF(Raw!VC110:VG110,2)=0),Raw!UX110&lt;&gt;4),OR(AND(Raw!UY110=4,COUNTIF(Raw!VC110:VG110,3)=0),Raw!UY110&lt;&gt;4),OR(AND(Raw!UZ110=4,COUNTIF(Raw!VC110:VG110,4)=0),Raw!UZ110&lt;&gt;4),OR(AND(Raw!VA110=4,COUNTIF(Raw!VC110:VG110,5)=0),Raw!VA110&lt;&gt;4)),"",1)))</f>
        <v/>
      </c>
      <c r="BE110" t="str">
        <f>IF(A110=0,"",IF(COUNTA(Raw!VH110:VP110)=0,"",
IF(AND(
OR(AND(Raw!VH110=4,COUNTIF(Raw!VM110:VP110,1)=0),Raw!VH110&lt;&gt;4),
OR(AND(Raw!VI110=4,COUNTIF(Raw!VM110:VP110,2)=0),Raw!VI110&lt;&gt;4),
OR(AND(Raw!VJ110=4,COUNTIF(Raw!VM110:VP110,3)=0),Raw!VJ110&lt;&gt;4),
OR(AND(Raw!VK110=4,COUNTIF(Raw!VM110:VP110,4)=0),Raw!VK110&lt;&gt;4)
),"",1)))</f>
        <v/>
      </c>
      <c r="BF110" t="str">
        <f>IF(A110=0,"",IF(COUNTA(Raw!VQ110:WK110)=0,"",
IF(AND(
OR(AND(Raw!VQ110=4,COUNTIF(Raw!WB110:WK110,1)=0),Raw!VQ110&lt;&gt;4),
OR(AND(Raw!VR110=4,COUNTIF(Raw!WB110:WK110,2)=0),Raw!VR110&lt;&gt;4),
OR(AND(Raw!VS110=4,COUNTIF(Raw!WB110:WK110,3)=0),Raw!VS110&lt;&gt;4),
OR(AND(Raw!VT110=4,COUNTIF(Raw!WB110:WK110,4)=0),Raw!VT110&lt;&gt;4),
OR(AND(Raw!VU110=4,COUNTIF(Raw!WB110:WK110,5)=0),Raw!VU110&lt;&gt;4),
OR(AND(Raw!VV110=4,COUNTIF(Raw!WB110:WK110,6)=0),Raw!VV110&lt;&gt;4),
OR(AND(Raw!VW110=4,COUNTIF(Raw!WB110:WK110,7)=0),Raw!VW110&lt;&gt;4),
OR(AND(Raw!VX110=4,COUNTIF(Raw!WB110:WK110,8)=0),Raw!VX110&lt;&gt;4),
OR(AND(Raw!VY110=4,COUNTIF(Raw!WB110:WK110,9)=0),Raw!VX110&lt;&gt;4),
OR(AND(Raw!VZ110=4,COUNTIF(Raw!WB110:WK110,10)=0),Raw!VZ110&lt;&gt;4)
),"",1)))</f>
        <v/>
      </c>
      <c r="BG110" t="str">
        <f>IF(A110=0,"",IF(COUNTA(Raw!WL110:XB110)=0,"",
IF(AND(
OR(AND(Raw!WL110=4,COUNTIF(Raw!WU110:XB110,1)=0),Raw!WL110&lt;&gt;4),
OR(AND(Raw!WM110=4,COUNTIF(Raw!WU110:XB110,2)=0),Raw!WM110&lt;&gt;4),
OR(AND(Raw!WN110=4,COUNTIF(Raw!WU110:XB110,3)=0),Raw!WN110&lt;&gt;4),
OR(AND(Raw!WO110=4,COUNTIF(Raw!WU110:XB110,4)=0),Raw!WO110&lt;&gt;4),
OR(AND(Raw!WP110=4,COUNTIF(Raw!WU110:XB110,5)=0),Raw!WP110&lt;&gt;4),
OR(AND(Raw!WQ110=4,COUNTIF(Raw!WU110:XB110,6)=0),Raw!WQ110&lt;&gt;4),
OR(AND(Raw!WR110=4,COUNTIF(Raw!WU110:XB110,7)=0),Raw!WR110&lt;&gt;4),
OR(AND(Raw!WS110=4,COUNTIF(Raw!WU110:XB110,8)=0),Raw!WS110&lt;&gt;4)
),"",1)))</f>
        <v/>
      </c>
      <c r="BH110" t="str">
        <f>IF(A110=0,"",IF(COUNTA(Raw!XC110:XK110)=0,"",
IF(AND(
OR(AND(Raw!XC110=4,COUNTIF(Raw!XH110:XK110,1)=0),Raw!XC110&lt;&gt;4),
OR(AND(Raw!XD110=4,COUNTIF(Raw!XH110:XK110,2)=0),Raw!XD110&lt;&gt;4),
OR(AND(Raw!XE110=4,COUNTIF(Raw!XH110:XK110,3)=0),Raw!XE110&lt;&gt;4),
OR(AND(Raw!XF110=4,COUNTIF(Raw!XH110:XK110,4)=0),Raw!XF110&lt;&gt;4)
),"",1)))</f>
        <v/>
      </c>
      <c r="BI110" t="str">
        <f>IF(A110=0,"",IF(COUNTA(Raw!XL110:XT110)=0,"",
IF(AND(
OR(AND(Raw!XL110=4,COUNTIF(Raw!XQ110:XT110,1)=0),Raw!XL110&lt;&gt;4),
OR(AND(Raw!XM110=4,COUNTIF(Raw!XQ110:XT110,2)=0),Raw!XM110&lt;&gt;4),
OR(AND(Raw!XN110=4,COUNTIF(Raw!XQ110:XT110,3)=0),Raw!XN110&lt;&gt;4),
OR(AND(Raw!XO110=4,COUNTIF(Raw!XQ110:XT110,4)=0),Raw!XO110&lt;&gt;4)
),"",1)))</f>
        <v/>
      </c>
      <c r="BJ110" t="str">
        <f>IF(A110=0,"",IF(COUNTA(Raw!XU110:YI110)=0,"",
IF(AND(
OR(AND(Raw!XU110=4,COUNTIF(Raw!YC110:YI110,1)=0),Raw!XU110&lt;&gt;4),
OR(AND(Raw!XV110=4,COUNTIF(Raw!YC110:YI110,2)=0),Raw!XV110&lt;&gt;4),
OR(AND(Raw!XW110=4,COUNTIF(Raw!YC110:YI110,3)=0),Raw!XW110&lt;&gt;4),
OR(AND(Raw!XX110=4,COUNTIF(Raw!YC110:YI110,4)=0),Raw!XX110&lt;&gt;4),
OR(AND(Raw!XY110=4,COUNTIF(Raw!YC110:YI110,5)=0),Raw!XY110&lt;&gt;4),
OR(AND(Raw!XZ110=4,COUNTIF(Raw!YC110:YI110,6)=0),Raw!XZ110&lt;&gt;4),
OR(AND(Raw!YA110=4,COUNTIF(Raw!YC110:YI110,7)=0),Raw!YA110&lt;&gt;4)
),"",1)))</f>
        <v/>
      </c>
      <c r="BK110" t="str">
        <f>IF(A110=0,"",IF(COUNTA(Raw!YJ110:YR110)=0,"",
IF(AND(
OR(AND(Raw!YJ110=4,COUNTIF(Raw!YO110:YR110,1)=0),Raw!YJ110&lt;&gt;4),
OR(AND(Raw!YK110=4,COUNTIF(Raw!YO110:YR110,2)=0),Raw!YK110&lt;&gt;4),
OR(AND(Raw!YL110=4,COUNTIF(Raw!YO110:YR110,3)=0),Raw!YL110&lt;&gt;4),
OR(AND(Raw!YM110=4,COUNTIF(Raw!YO110:YR110,4)=0),Raw!YM110&lt;&gt;4)
),"",1)))</f>
        <v/>
      </c>
      <c r="BL110" t="str">
        <f>IF(A110=0,"",IF(COUNTA(Raw!YS110:YU110)=0,"",IF(AND(Raw!YS110=4,ISBLANK(Raw!YU110)),"",IF(AND(Raw!YS110&lt;&gt;4,ISBLANK(Raw!YU110)=FALSE),"",1))))</f>
        <v/>
      </c>
    </row>
    <row r="111" spans="1:64">
      <c r="A111" s="20">
        <f>Raw!A111</f>
        <v>0</v>
      </c>
      <c r="B111" s="19" t="str">
        <f>IF(A111=0,"",IF(AND(Raw!AC111=1,COUNTA(Raw!AR111:IC111)&gt;0,COUNTA(Raw!ID111:YU111)=0),"",IF(AND(Raw!AC111=2,COUNTA(Raw!AR111:IC111)=0,COUNTA(Raw!ID111:MV111)&gt;0,COUNTA(Raw!MW111:YU111)=0),"",IF(AND(Raw!AC111=3,COUNTA(Raw!AP111:MV111)=0,COUNTA(Raw!MW111:YU111)&gt;0),"",1))))</f>
        <v/>
      </c>
      <c r="C111" s="19" t="str">
        <f>IF(A111=0,"",IF(AND(Raw!AK111=1,ISBLANK(Raw!AM111)=FALSE,ISBLANK(Raw!AO111)),"",IF(AND(Raw!AK111=2,ISBLANK(Raw!AM111),ISBLANK(Raw!AO111)=FALSE),"",1)))</f>
        <v/>
      </c>
      <c r="D111" s="19" t="str">
        <f>IF(A111=0,"",IF(COUNTA(Raw!AS111:AZ111)=0,"",IF(AND(Raw!AS111+Raw!AT111=100,Raw!AU111+Raw!AV111=100,Raw!AW111+Raw!AX111=100,Raw!AY111+Raw!AZ111=100),"",1)))</f>
        <v/>
      </c>
      <c r="E111" s="19" t="str">
        <f>IF(A111=0,"",IF(ISBLANK(Raw!AQ111),"",IF(Raw!AQ111=1,"",1)))</f>
        <v/>
      </c>
      <c r="F111" s="19" t="str">
        <f>IF(A111=0,"",IF(ISBLANK(Raw!AR111),"",IF(AND(Raw!AR111&gt;=0,Raw!AR111&lt;=100),"",1)))</f>
        <v/>
      </c>
      <c r="G111" s="19" t="str">
        <f>IF(A111=0,"",IF(AND(ISBLANK(Raw!BA111),ISBLANK(Raw!AS111)),"",IF(AND(Raw!AS111&gt;0,ISBLANK(Raw!BA111)=FALSE),"",1)))</f>
        <v/>
      </c>
      <c r="H111" s="19" t="str">
        <f>IF(A111=0,"",IF(COUNTA(Raw!BA111:BH111)=0,"",IF(AND(Raw!BA111=0,COUNTA(Raw!BB111:BH111)=0),"",IF(AND(Raw!BA111&gt;0,COUNTA(Raw!BB111:BH111)&gt;0),"",1))))</f>
        <v/>
      </c>
      <c r="I111" s="19" t="str">
        <f>IF(A111=0,"",IF(AND(ISBLANK(Raw!BI111),ISBLANK(Raw!BJ111)),"",IF(AND(Raw!BI111=1,ISBLANK(Raw!BJ111)=FALSE),"",IF(AND(Raw!BI111=2,ISBLANK(Raw!BJ111)),"",1))))</f>
        <v/>
      </c>
      <c r="J111" s="19" t="str">
        <f>IF(A111=0,"",IF(AND(ISBLANK(Raw!AT111),COUNTBLANK(Raw!BK111:BQ111)),"",IF(AND(Raw!AT111&gt;0,COUNTA(Raw!BK111:BQ111)&gt;0),"",IF(AND(Raw!AT111=0,COUNTA(Raw!BK111:BQ111)=0),"",1))))</f>
        <v/>
      </c>
      <c r="K111" s="19" t="str">
        <f>IF(A111=0,"",IF(AND(ISBLANK(Raw!AS111),COUNTA(Raw!BR111:BX111)=0),"",IF(AND(Raw!AS111&gt;0,COUNTA(Raw!BR111:BX111)&gt;0),"",IF(AND(Raw!AS111=0,COUNTA(Raw!BR111:BX111)=0),"",1))))</f>
        <v/>
      </c>
      <c r="L111" s="19" t="str">
        <f>IF(A111=0,"",IF(AND(COUNTA(Raw!BK111:BX111)=0,COUNTA(Raw!BY111:CH111)=0),"",IF(AND(COUNTIF(Raw!BK111:BX111,1)&gt;0,COUNTA(Raw!BY111:CH111)&gt;0),"",IF(AND(COUNTIF(Raw!BK111:BX111,1)=0,COUNTA(Raw!BY111:CH111)=0),"",1))))</f>
        <v/>
      </c>
      <c r="M111" s="19" t="str">
        <f>IF(A111=0,"",IF(AND(COUNTA(Raw!BK111:BX111)=0,COUNTA(Raw!CI111:CR111)),"",IF(AND(COUNTIF(Raw!BK111:BX111,3)&gt;0,COUNTA(Raw!CI111:CR111)&gt;0),"",IF(AND(COUNTIF(Raw!BK111:BX111,3)=0,COUNTA(Raw!CI111:CR111)=0),"",1))))</f>
        <v/>
      </c>
      <c r="N111" s="19" t="str">
        <f>IF(A111=0,"",IF(COUNTA(Raw!CS111:DF111)=0,"",IF(AND(COUNTIF(Raw!CS111:CV111,1)=1,COUNTA(Raw!CW111:DA111)&gt;0,COUNTA(Raw!DB111:DF111)=0),"",IF(AND(COUNTIF(Raw!CS111:CV111,2)=1,COUNTA(Raw!CW111:DA111)=0,COUNTA(Raw!DB111:DF111)&gt;0),"",IF(AND(COUNTA(Raw!CS111:CV111)&gt;0,COUNTA(Raw!CW111:DF111)=0),"",1)))))</f>
        <v/>
      </c>
      <c r="O111" s="19" t="str">
        <f>IF(A111=0,"",IF(COUNTA(Raw!DG111:DP111)=0,"",IF(AND(COUNTIF(Raw!BK111:BQ111,1)&gt;0,OR(COUNTIF(Raw!DG111:DP111,1)=1,COUNTIF(Raw!DG111:DP111,2)=1,COUNTIF(Raw!DG111:DP111,3)=1)),"",IF(AND(COUNTIF(Raw!BK111:BQ111,1)=0,AND(COUNTIF(Raw!DG111:DP111,1)=0,COUNTIF(Raw!DG111:DP111,2)=0,COUNTIF(Raw!DG111:DP111,3)=0)),"",1))))</f>
        <v/>
      </c>
      <c r="P111" s="19" t="str">
        <f>IF(A111=0,"",IF(COUNTA(Raw!DG111:DR111)=0,"",IF(AND(COUNTIF(Raw!DG111:DP111,4)=1,ISBLANK(Raw!DQ111)=FALSE,ISBLANK(Raw!DR111)),"",IF(AND(COUNTIF(Raw!DG111:DP111,7)=1,ISBLANK(Raw!DQ111),ISBLANK(Raw!DR111)=FALSE),"",IF(AND(COUNTA(Raw!DG111:DP111)&gt;0,COUNTIF(Raw!DG111:DP111,4)=0,COUNTIF(Raw!DG111:DP111,7)=0,COUNTA(Raw!DQ111:DR111)=0),"",1)))))</f>
        <v/>
      </c>
      <c r="Q111" s="19" t="str">
        <f>IF(A111=0,"",IF(AND(COUNTA(Raw!DS111:DU111)=0,COUNTA(Raw!BK111:BQ111)=0),"",IF(AND(COUNTIF(Raw!BK111:BQ111,1)&gt;0,COUNTA(Raw!DS111:DU111)&gt;0),"",IF(AND(COUNTIF(Raw!BK111:BQ111,1)=0,COUNTA(Raw!DS111:DU111)=0),"",1))))</f>
        <v/>
      </c>
      <c r="R111" s="19" t="str">
        <f>IF(A111=0,"",IF(AND(ISBLANK(Raw!AT111),ISBLANK(Raw!EJ111)),"",IF(AND(Raw!AT111&gt;0,ISBLANK(Raw!EJ111)=FALSE,Raw!EJ111&gt;=0,Raw!EJ111&lt;=7),"",IF(AND(Raw!AT111=0,ISBLANK(Raw!EJ111)),"",1))))</f>
        <v/>
      </c>
      <c r="S111" t="str">
        <f>IF(A111=0,"",IF(AND(ISBLANK(Raw!AS111),ISBLANK(Raw!EK111)),"",IF(AND(Raw!AS111&gt;0,ISBLANK(Raw!EK111)=FALSE),"",IF(AND(Raw!AS111=0,ISBLANK(Raw!EK111)),"",1))))</f>
        <v/>
      </c>
      <c r="T111" s="19" t="str">
        <f>IF(A111=0,"",IF(AND(ISBLANK(Raw!AT111),COUNTA(Raw!EL111:EQ111)=0),"",IF(AND(Raw!AT111&gt;0,COUNTA(Raw!EL111:EQ111)&gt;0),"",IF(AND(Raw!AT111=0,COUNTA(Raw!EL111:EQ111)=0),"",1))))</f>
        <v/>
      </c>
      <c r="U111" t="str">
        <f>IF(A111=0,"",IF(AND(ISBLANK(Raw!AT111),COUNTA(Raw!ER111:EU111)=0),"",IF(AND(Raw!AT111&gt;0,COUNTA(Raw!ER111:EU111)&gt;0),"",IF(AND(Raw!AT111=0,COUNTA(Raw!ER111:EU111)=0),"",1))))</f>
        <v/>
      </c>
      <c r="V111" t="str">
        <f>IF(A111=0,"",IF(AND(ISBLANK(Raw!AS111),COUNTA(Raw!EV111:FA111)=0),"",IF(AND(Raw!AS111&gt;0,COUNTA(Raw!EV111:FA111)&gt;0),"",IF(AND(Raw!AS111=0,COUNTA(Raw!EV111:FA111)=0),"",1))))</f>
        <v/>
      </c>
      <c r="W111" t="str">
        <f>IF(A111=0,"",IF(AND(ISBLANK(Raw!AS111),COUNTA(Raw!FB111:FE111)=0),"",IF(AND(Raw!AS111&gt;0,COUNTA(Raw!FB111:FE111)&gt;0),"",IF(AND(Raw!AS111=0,COUNTA(Raw!FB111:FE111)=0),"",1))))</f>
        <v/>
      </c>
      <c r="X111" t="str">
        <f>IF(A111=0,"",IF(AND(ISBLANK(Raw!AT111),COUNTA(Raw!FF111:FI111)=0),"",IF(AND(Raw!AT111&gt;0,COUNTA(Raw!FF111:FI111)&gt;0),"",IF(AND(Raw!AT111=0,COUNTA(Raw!FF111:FI111)=0),"",1))))</f>
        <v/>
      </c>
      <c r="Y111" t="str">
        <f>IF(A111=0,"",IF(AND(ISBLANK(Raw!AS111),COUNTA(Raw!FJ111:FM111)=0),"",IF(AND(Raw!AS111&gt;0,COUNTA(Raw!FJ111:FM111)&gt;0),"",IF(AND(Raw!AS111=0,COUNTA(Raw!FJ111:FM111)=0),"",1))))</f>
        <v/>
      </c>
      <c r="Z111" t="str">
        <f>IF(A111=0,"",IF(AND(COUNTA(Raw!FN111:FT111)=0,ISBLANK(Raw!FU111)),"",IF(AND(COUNTIF(Raw!FN111:FT111,1)&gt;0,ISBLANK(Raw!FU111)=FALSE),"",IF(AND(COUNTIF(Raw!FN111:FT111,1)=0,ISBLANK(Raw!FU111)),"",1))))</f>
        <v/>
      </c>
      <c r="AA111" s="19" t="str">
        <f>IF(A111=0,"",IF(AND(ISBLANK(Raw!BI111),COUNTA(Raw!FV111:GH111)=0),"",IF(AND(Raw!BI111&lt;&gt;1,COUNTIF(Raw!FV111:GH111,6)=0),"",IF(Raw!BI111=1,"",1))))</f>
        <v/>
      </c>
      <c r="AB111" t="str">
        <f>IF(A111=0,"",IF(AND(ISBLANK(Raw!GI111),COUNTA(Raw!GJ111:GQ111)=0),"",IF(AND(Raw!GI111=1,COUNTA(Raw!GJ111:GQ111)&gt;0),"",IF(AND(Raw!GI111=2,COUNTA(Raw!GJ111:GQ111)=0),"",1))))</f>
        <v/>
      </c>
      <c r="AC111" s="19" t="str">
        <f>IF(A111=0,"",IF(AND(COUNTA(Raw!GY111:HF111)=0,ISBLANK(Raw!HG111)),"",IF(AND(OR(COUNTIF(Raw!GY111:HE111,1)&gt;0,COUNTIF(Raw!GY111:HE111,2)&gt;0),ISBLANK(Raw!HG111)=FALSE),"",IF(AND(COUNTA(Raw!GY111:HF111)&gt;0,ISBLANK(Raw!HG111),COUNTIF(Raw!GY111:HE111,1)=0,COUNTIF(Raw!GY111:HE111,2)=0),"",1))))</f>
        <v/>
      </c>
      <c r="AD111" s="19" t="str">
        <f>IF(A111=0,"",IF(COUNTA(Raw!HU111:IB111)=0,"",IF(AND(Raw!AK111&lt;&gt;2,COUNTIF(Raw!HU111:IA111,2)=0,COUNTIF(Raw!HU111:IA111,3)=0),"",IF(Raw!AK111=2,"",1))))</f>
        <v/>
      </c>
      <c r="AE111" s="19" t="str">
        <f>IF(A111=0,"",IF(AND(Raw!AK111=2,ISBLANK(Raw!IC111)=FALSE),"",IF(AND(Raw!AK111&lt;&gt;2,ISBLANK(Raw!IC111)),"",1)))</f>
        <v/>
      </c>
      <c r="AF111" s="19" t="str">
        <f>IF(A111=0,"",IF(COUNTA(Raw!ID111:IF111)=0,"",IF(AND(MATCH(2023-Raw!ID111,Code!$A$3:$A$12,1)=Raw!IF111,2023-Raw!ID111=Raw!IE111),"",1)))</f>
        <v/>
      </c>
      <c r="AG111" s="19" t="str">
        <f>IF(A111=0,"",IF(COUNTA(Raw!IG111:II111)=0,"",IF(AND(Raw!IG111=4,ISBLANK(Raw!II111)=FALSE),"",IF(AND(Raw!IG111&lt;&gt;4,ISBLANK(Raw!II111)),"",1))))</f>
        <v/>
      </c>
      <c r="AH111" s="19" t="str">
        <f>IF(A111=0,"",IF(COUNTA(Raw!IJ111:IM111)=0,"",IF(AND(Raw!IJ111=1,ISBLANK(Raw!IK111)=FALSE),"",IF(AND(Raw!IJ111=2,COUNTA(Raw!IK111:IM111)&gt;0),"",1))))</f>
        <v/>
      </c>
      <c r="AI111" s="19" t="str">
        <f>IF(A111=0,"",IF(COUNTA(Raw!IK111:IM111)=0,"",IF(AND(Raw!IK111=1,ISBLANK(Raw!IL111)=FALSE),"",IF(AND(Raw!IK111=2,COUNTA(Raw!IL111:IM111)=0),"",1))))</f>
        <v/>
      </c>
      <c r="AJ111" s="19" t="str">
        <f>IF(A111=0,"",IF(COUNTA(Raw!JD111:JJ111)=0,"",IF(AND(Raw!JD111&gt;600,COUNTA(Raw!JE111:JI111)&gt;0),"",IF(AND(Raw!JD111&lt;=600,COUNTA(Raw!JE111:JJ111)=0),"",1))))</f>
        <v/>
      </c>
      <c r="AK111" s="19" t="str">
        <f>IF(A111=0,"",IF(COUNTA(Raw!JK111:KA111)=0,"",IF(AND(Raw!JK111=1,COUNTA(Raw!JM111:JV111)&gt;0),"",IF(AND(Raw!JK111=3,COUNTA(Raw!JM111:JV111)&gt;0,COUNTA(Raw!JW111:KA111)=0),"",IF(AND(ISBLANK(Raw!JK111)=FALSE,Raw!JK111&lt;&gt;1,Raw!JK111&lt;&gt;3,COUNTA(Raw!JM111:KA111)=0),"",1)))))</f>
        <v/>
      </c>
      <c r="AL111" s="19" t="str">
        <f>IF(A111=0,"",IF(COUNTA(Raw!JW111:KA111)=0,"",IF(AND(COUNTIF(Raw!JW111:JZ111,4)=0,COUNTA(Raw!JW111:JZ111)&gt;0,ISBLANK(Raw!KA111)=FALSE),"",IF(AND(COUNTIF(Raw!JW111:KA111,4)&gt;0,ISBLANK(Raw!KA111)),"",1))))</f>
        <v/>
      </c>
      <c r="AM111" s="19" t="str">
        <f>IF(A111=0,"",IF(COUNTA(Raw!KT111:KU111)=0,"",IF(AND(Raw!KT111=1,ISBLANK(Raw!KU111)=FALSE),"",IF(AND(Raw!KT111=2,ISBLANK(Raw!KU111)),"",1))))</f>
        <v/>
      </c>
      <c r="AN111" s="19" t="str">
        <f>IF(A111=0,"",IF(COUNTA(Raw!KX111:LF111)=0,"",IF(AND(COUNTIF(Raw!KX111:LB111,5)=1,COUNTA(Raw!KX111:LB111)=1,COUNTA(Raw!LC111:LF111)=0),"",IF(AND(COUNTIF(Raw!KX111:LB111,5)=0,COUNTA(Raw!KX111:LB111)&gt;0,COUNTA(Raw!LC111:LF111)&gt;0),"",1))))</f>
        <v/>
      </c>
      <c r="AO111" s="19" t="str">
        <f>IF(A111=0,"",IF(COUNTA(Raw!LM111:LU111)=0,"",IF(AND(Raw!LM111=1,ISBLANK(Raw!LN111)=FALSE,COUNTA(Raw!LO111:LU111)&gt;0),"",IF(AND(Raw!LM111=2,COUNTA(Raw!LN111:LU111)=0),"",1))))</f>
        <v/>
      </c>
      <c r="AP111" s="19" t="str">
        <f>IF(A111=0,"",IF(COUNTA(Raw!MY111:OG111)=0,"",IF(AND(Raw!MY111=2,COUNTA(Raw!MZ111:OG111)=0),"",IF(AND(Raw!MY111=1,COUNTA(Raw!MZ111:OG111)&gt;0),"",1))))</f>
        <v/>
      </c>
      <c r="AQ111" s="19" t="str">
        <f>IF(A111=0,"",IF(COUNTA(Raw!NC111:NW111)=0,"",IF(AND(COUNTIF(Raw!NC111:NG111,3)&gt;0,COUNTA(Raw!NH111:NQ111)&gt;0),"",IF(AND(COUNTA(Raw!NC111:NG111)&gt;0,COUNTIF(Raw!NC111:NG111,3)=0,COUNTA(Raw!NH111:NW111)=0),"",1))))</f>
        <v/>
      </c>
      <c r="AR111" s="19" t="str">
        <f>IF(A111=0,"",IF(COUNTA(Raw!NH111:NW111)=0,"",IF(AND(COUNTIF(Raw!NH111:NQ111,10)&gt;0,COUNTA(Raw!NR111:NW111)&gt;0),"",IF(AND(COUNTA(Raw!NH111:NQ111)&gt;0,COUNTIF(Raw!NH111:NQ111,10)=0,COUNTA(Raw!NR111:NY111)=0),"",1))))</f>
        <v/>
      </c>
      <c r="AS111" s="19" t="str">
        <f>IF(A111=0,"",IF(COUNTA(Raw!NY111:OG111)=0,"",IF(AND(Raw!NY111=1,COUNTA(Raw!NZ111:OG111)&gt;0),"",IF(AND(Raw!NY111=2,COUNTA(Raw!NZ111:OG111)=0),"",1))))</f>
        <v/>
      </c>
      <c r="AT111" s="19" t="str">
        <f>IF(A111=0,"",IF(COUNTA(Raw!OH111:OY111)=0,"",IF(AND(Raw!OH111=1,COUNTA(Raw!OI111:OY111)&gt;0),"",IF(AND(Raw!OH111=2,COUNTA(Raw!OI111:OY111)=0),"",1))))</f>
        <v/>
      </c>
      <c r="AU111" s="19" t="str">
        <f>IF(A111=0,"",IF(COUNTA(Raw!PR111:QB111)=0,"",
IF(AND(OR(AND(COUNTIF(Raw!PR111:QB111,1)=1,COUNTA(Raw!QI111:QY111)&gt;0),AND(COUNTIF(Raw!PR111:QB111,1)=0,COUNTA(Raw!QI111:QY111)=0)),OR(AND(COUNTIF(Raw!PR111:QB111,2)=1,COUNTA(Raw!QZ111:RP111)&gt;0),AND(COUNTIF(Raw!PR111:QB111,2)=0,COUNTA(Raw!QZ111:RP111)=0)),OR(AND(COUNTIF(Raw!PR111:QB111,3)=1,COUNTA(Raw!RQ111:SG111)&gt;0),AND(COUNTIF(Raw!PR111:QB111,3)=0,COUNTA(Raw!RQ111:SG111)=0)),OR(AND(COUNTIF(Raw!PR111:QB111,4)=1,COUNTA(Raw!SH111:ST111)&gt;0),AND(COUNTIF(Raw!PR111:QB111,4)=0,COUNTA(Raw!SH111:ST111)=0)),OR(AND(COUNTIF(Raw!PR111:QB111,5)=1,COUNTA(Raw!SU111:TG111)&gt;0),AND(COUNTIF(Raw!PR111:QB111,5)=0,COUNTA(Raw!SU111:TG111)=0)),OR(AND(COUNTIF(Raw!PR111:QB111,6)=1,COUNTA(Raw!TH111:TT111)&gt;0),AND(COUNTIF(Raw!PR111:QB111,6)=0,COUNTA(Raw!TH111:TT111)=0)),OR(AND(COUNTIF(Raw!PR111:QB111,7)=1,COUNTA(Raw!TU111:UI111)&gt;0),AND(COUNTIF(Raw!PR111:QB111,7)=0,COUNTA(Raw!TU111:UI111)=0)),OR(AND(COUNTIF(Raw!PR111:QB111,8)=1,COUNTA(Raw!UJ111:UV111)&gt;0),AND(COUNTIF(Raw!PR111:QB111,8)=0,COUNTA(Raw!UJ111:UV111)=0)),OR(AND(COUNTIF(Raw!PR111:QB111,9)=1,COUNTA(Raw!UW111:VG111)&gt;0),AND(COUNTIF(Raw!PR111:QB111,9)=0,COUNTA(Raw!UW111:VG111)=0)),OR(AND(COUNTIF(Raw!PR111:QB111,10)=1,COUNTA(Raw!VH111:VP111)&gt;0),AND(COUNTIF(Raw!PR111:QB111,10)=0,COUNTA(Raw!VH111:VP111)=0)),OR(AND(COUNTIF(Raw!PR111:QB111,11)=1,COUNTA(Raw!VQ111:WK111)&gt;0),AND(COUNTIF(Raw!PR111:QB111,11)=0,COUNTA(Raw!VQ111:WK111)=0))),"",1)))</f>
        <v/>
      </c>
      <c r="AV111" s="19" t="str">
        <f>IF(A111=0,"",IF(COUNTA(Raw!QI111:QY111)=0,"",IF(AND(OR(AND(Raw!QI111=4,COUNTIF(Raw!QR111:QY111,1)=0),Raw!QI111&lt;&gt;4),OR(AND(Raw!QJ111=4,COUNTIF(Raw!QR111:QY111,2)=0),Raw!QJ111&lt;&gt;4),OR(AND(Raw!QK111=4,COUNTIF(Raw!QR111:QY111,3)=0),Raw!QK111&lt;&gt;4),OR(AND(Raw!QL111=4,COUNTIF(Raw!QR111:QY111,4)=0),Raw!QL111&lt;&gt;4),OR(AND(Raw!QM111=4,COUNTIF(Raw!QR111:QY111,5)=0),Raw!QM111&lt;&gt;4),OR(AND(Raw!QN111=4,COUNTIF(Raw!QR111:QY111,6)=0),Raw!QN111&lt;&gt;4),OR(AND(Raw!QO111=4,COUNTIF(Raw!QR111:QY111,7)=0),Raw!QO111&lt;&gt;4),OR(AND(Raw!QP111=4,COUNTIF(Raw!QR111:QY111,8)=0),Raw!QP111&lt;&gt;4)),"",1)))</f>
        <v/>
      </c>
      <c r="AW111" t="str">
        <f>IF(A111=0,"",IF(COUNTA(Raw!QZ111:RP111)=0,"",IF(AND(OR(AND(Raw!QZ111=4,COUNTIF(Raw!RI111:RP111,1)=0),Raw!QZ111&lt;&gt;4),OR(AND(Raw!RA111=4,COUNTIF(Raw!RI111:RP111,2)=0),Raw!RA111&lt;&gt;4),OR(AND(Raw!RB111=4,COUNTIF(Raw!RI111:RP111,3)=0),Raw!RB111&lt;&gt;4),OR(AND(Raw!RC111=4,COUNTIF(Raw!RI111:RP111,4)=0),Raw!RC111&lt;&gt;4),OR(AND(Raw!RD111=4,COUNTIF(Raw!RI111:RP111,5)=0),Raw!RD111&lt;&gt;4),OR(AND(Raw!RE111=4,COUNTIF(Raw!RI111:RP111,6)=0),Raw!RE111&lt;&gt;4),OR(AND(Raw!RF111=4,COUNTIF(Raw!RI111:RP111,7)=0),Raw!RF111&lt;&gt;4),OR(AND(Raw!RG111=4,COUNTIF(Raw!RI111:RP111,8)=0),Raw!RG111&lt;&gt;4)),"",1)))</f>
        <v/>
      </c>
      <c r="AX111" t="str">
        <f>IF(A111=0,"",IF(COUNTA(Raw!RQ111:SG111)=0,"",IF(AND(OR(AND(Raw!RQ111=4,COUNTIF(Raw!RZ111:SG111,1)=0),Raw!RQ111&lt;&gt;4),OR(AND(Raw!RR111=4,COUNTIF(Raw!RZ111:SG111,2)=0),Raw!RR111&lt;&gt;4),OR(AND(Raw!RS111=4,COUNTIF(Raw!RZ111:SG111,3)=0),Raw!RS111&lt;&gt;4),OR(AND(Raw!RT111=4,COUNTIF(Raw!RZ111:SG111,4)=0),Raw!RT111&lt;&gt;4),OR(AND(Raw!RU111=4,COUNTIF(Raw!RZ111:SG111,5)=0),Raw!RU111&lt;&gt;4),OR(AND(Raw!RV111=4,COUNTIF(Raw!RZ111:SG111,6)=0),Raw!RV111&lt;&gt;4),OR(AND(Raw!RW111=4,COUNTIF(Raw!RZ111:SG111,7)=0),Raw!RW111&lt;&gt;4),OR(AND(Raw!RX111=4,COUNTIF(Raw!RZ111:SG111,8)=0),Raw!RX111&lt;&gt;4)),"",1)))</f>
        <v/>
      </c>
      <c r="AY111" t="str">
        <f>IF(A111=0,"",IF(COUNTA(Raw!SH111:ST111)=0,"",IF(AND(OR(AND(Raw!SH111=4,COUNTIF(Raw!SO111:ST111,1)=0),Raw!SH111&lt;&gt;4),OR(AND(Raw!SI111=4,COUNTIF(Raw!SO111:ST111,2)=0),Raw!SI111&lt;&gt;4),OR(AND(Raw!SJ111=4,COUNTIF(Raw!SO111:ST111,3)=0),Raw!SJ111&lt;&gt;4),OR(AND(Raw!SK111=4,COUNTIF(Raw!SO111:ST111,4)=0),Raw!SK111&lt;&gt;4),OR(AND(Raw!SL111=4,COUNTIF(Raw!SO111:ST111,5)=0),Raw!SL111&lt;&gt;4),OR(AND(Raw!SM111=4,COUNTIF(Raw!SO111:ST111,6)=0),Raw!SM111&lt;&gt;4)),"",1)))</f>
        <v/>
      </c>
      <c r="AZ111" t="str">
        <f>IF(A111=0,"",IF(COUNTA(Raw!SU111:TG111)=0,"",IF(AND(OR(AND(Raw!SU111=4,COUNTIF(Raw!TB111:TG111,1)=0),Raw!SU111&lt;&gt;4),OR(AND(Raw!SV111=4,COUNTIF(Raw!TB111:TG111,2)=0),Raw!SV111&lt;&gt;4),OR(AND(Raw!SW111=4,COUNTIF(Raw!TB111:TG111,3)=0),Raw!SW111&lt;&gt;4),OR(AND(Raw!SX111=4,COUNTIF(Raw!TB111:TG111,4)=0),Raw!SX111&lt;&gt;4),OR(AND(Raw!SY111=4,COUNTIF(Raw!TB111:TG111,5)=0),Raw!SY111&lt;&gt;4),OR(AND(Raw!SZ111=4,COUNTIF(Raw!TB111:TG111,6)=0),Raw!SZ111&lt;&gt;4)),"",1)))</f>
        <v/>
      </c>
      <c r="BA111" t="str">
        <f>IF(A111=0,"",IF(COUNTA(Raw!TH111:TT111)=0,"",IF(AND(OR(AND(Raw!TH111=4,COUNTIF(Raw!TO111:TT111,1)=0),Raw!TH111&lt;&gt;4),OR(AND(Raw!TI111=4,COUNTIF(Raw!TO111:TT111,2)=0),Raw!TI111&lt;&gt;4),OR(AND(Raw!TJ111=4,COUNTIF(Raw!TO111:TT111,3)=0),Raw!TJ111&lt;&gt;4),OR(AND(Raw!TK111=4,COUNTIF(Raw!TO111:TT111,4)=0),Raw!TK111&lt;&gt;4),OR(AND(Raw!TL111=4,COUNTIF(Raw!TO111:TT111,5)=0),Raw!TL111&lt;&gt;4),OR(AND(Raw!TM111=4,COUNTIF(Raw!TO111:TT111,6)=0),Raw!TM111&lt;&gt;4)),"",1)))</f>
        <v/>
      </c>
      <c r="BB111" t="str">
        <f>IF(A111=0,"",IF(COUNTA(Raw!TU111:UI111)=0,"",IF(AND(OR(AND(Raw!TU111=4,COUNTIF(Raw!UC111:UI111,1)=0),Raw!TU111&lt;&gt;4),OR(AND(Raw!TV111=4,COUNTIF(Raw!UC111:UI111,2)=0),Raw!TV111&lt;&gt;4),OR(AND(Raw!TW111=4,COUNTIF(Raw!UC111:UI111,3)=0),Raw!TW111&lt;&gt;4),OR(AND(Raw!TX111=4,COUNTIF(Raw!UC111:UI111,4)=0),Raw!TX111&lt;&gt;4),OR(AND(Raw!TY111=4,COUNTIF(Raw!UC111:UI111,5)=0),Raw!TY111&lt;&gt;4),OR(AND(Raw!TZ111=4,COUNTIF(Raw!UC111:UI111,6)=0),Raw!TZ111&lt;&gt;4),OR(AND(Raw!UA111=4,COUNTIF(Raw!UC111:UI111,7)=0),Raw!UA111&lt;&gt;4)),"",1)))</f>
        <v/>
      </c>
      <c r="BC111" t="str">
        <f>IF(A111=0,"",IF(COUNTA(Raw!UJ111:UV111)=0,"",IF(AND(OR(AND(Raw!UJ111=4,COUNTIF(Raw!UQ111:UV111,1)=0),Raw!UJ111&lt;&gt;4),OR(AND(Raw!UK111=4,COUNTIF(Raw!UQ111:UV111,2)=0),Raw!UK111&lt;&gt;4),OR(AND(Raw!UL111=4,COUNTIF(Raw!UQ111:UV111,3)=0),Raw!UL111&lt;&gt;4),OR(AND(Raw!UM111=4,COUNTIF(Raw!UQ111:UV111,4)=0),Raw!UM111&lt;&gt;4),OR(AND(Raw!UN111=4,COUNTIF(Raw!UQ111:UV111,5)=0),Raw!UN111&lt;&gt;4),OR(AND(Raw!UO111=4,COUNTIF(Raw!UQ111:UV111,6)=0),Raw!UO111&lt;&gt;4)),"",1)))</f>
        <v/>
      </c>
      <c r="BD111" t="str">
        <f>IF(A111=0,"",IF(COUNTA(Raw!UW111:VG111)=0,"",IF(AND(OR(AND(Raw!UW111=4,COUNTIF(Raw!VC111:VG111,1)=0),Raw!UW111&lt;&gt;4),OR(AND(Raw!UX111=4,COUNTIF(Raw!VC111:VG111,2)=0),Raw!UX111&lt;&gt;4),OR(AND(Raw!UY111=4,COUNTIF(Raw!VC111:VG111,3)=0),Raw!UY111&lt;&gt;4),OR(AND(Raw!UZ111=4,COUNTIF(Raw!VC111:VG111,4)=0),Raw!UZ111&lt;&gt;4),OR(AND(Raw!VA111=4,COUNTIF(Raw!VC111:VG111,5)=0),Raw!VA111&lt;&gt;4)),"",1)))</f>
        <v/>
      </c>
      <c r="BE111" t="str">
        <f>IF(A111=0,"",IF(COUNTA(Raw!VH111:VP111)=0,"",
IF(AND(
OR(AND(Raw!VH111=4,COUNTIF(Raw!VM111:VP111,1)=0),Raw!VH111&lt;&gt;4),
OR(AND(Raw!VI111=4,COUNTIF(Raw!VM111:VP111,2)=0),Raw!VI111&lt;&gt;4),
OR(AND(Raw!VJ111=4,COUNTIF(Raw!VM111:VP111,3)=0),Raw!VJ111&lt;&gt;4),
OR(AND(Raw!VK111=4,COUNTIF(Raw!VM111:VP111,4)=0),Raw!VK111&lt;&gt;4)
),"",1)))</f>
        <v/>
      </c>
      <c r="BF111" t="str">
        <f>IF(A111=0,"",IF(COUNTA(Raw!VQ111:WK111)=0,"",
IF(AND(
OR(AND(Raw!VQ111=4,COUNTIF(Raw!WB111:WK111,1)=0),Raw!VQ111&lt;&gt;4),
OR(AND(Raw!VR111=4,COUNTIF(Raw!WB111:WK111,2)=0),Raw!VR111&lt;&gt;4),
OR(AND(Raw!VS111=4,COUNTIF(Raw!WB111:WK111,3)=0),Raw!VS111&lt;&gt;4),
OR(AND(Raw!VT111=4,COUNTIF(Raw!WB111:WK111,4)=0),Raw!VT111&lt;&gt;4),
OR(AND(Raw!VU111=4,COUNTIF(Raw!WB111:WK111,5)=0),Raw!VU111&lt;&gt;4),
OR(AND(Raw!VV111=4,COUNTIF(Raw!WB111:WK111,6)=0),Raw!VV111&lt;&gt;4),
OR(AND(Raw!VW111=4,COUNTIF(Raw!WB111:WK111,7)=0),Raw!VW111&lt;&gt;4),
OR(AND(Raw!VX111=4,COUNTIF(Raw!WB111:WK111,8)=0),Raw!VX111&lt;&gt;4),
OR(AND(Raw!VY111=4,COUNTIF(Raw!WB111:WK111,9)=0),Raw!VX111&lt;&gt;4),
OR(AND(Raw!VZ111=4,COUNTIF(Raw!WB111:WK111,10)=0),Raw!VZ111&lt;&gt;4)
),"",1)))</f>
        <v/>
      </c>
      <c r="BG111" t="str">
        <f>IF(A111=0,"",IF(COUNTA(Raw!WL111:XB111)=0,"",
IF(AND(
OR(AND(Raw!WL111=4,COUNTIF(Raw!WU111:XB111,1)=0),Raw!WL111&lt;&gt;4),
OR(AND(Raw!WM111=4,COUNTIF(Raw!WU111:XB111,2)=0),Raw!WM111&lt;&gt;4),
OR(AND(Raw!WN111=4,COUNTIF(Raw!WU111:XB111,3)=0),Raw!WN111&lt;&gt;4),
OR(AND(Raw!WO111=4,COUNTIF(Raw!WU111:XB111,4)=0),Raw!WO111&lt;&gt;4),
OR(AND(Raw!WP111=4,COUNTIF(Raw!WU111:XB111,5)=0),Raw!WP111&lt;&gt;4),
OR(AND(Raw!WQ111=4,COUNTIF(Raw!WU111:XB111,6)=0),Raw!WQ111&lt;&gt;4),
OR(AND(Raw!WR111=4,COUNTIF(Raw!WU111:XB111,7)=0),Raw!WR111&lt;&gt;4),
OR(AND(Raw!WS111=4,COUNTIF(Raw!WU111:XB111,8)=0),Raw!WS111&lt;&gt;4)
),"",1)))</f>
        <v/>
      </c>
      <c r="BH111" t="str">
        <f>IF(A111=0,"",IF(COUNTA(Raw!XC111:XK111)=0,"",
IF(AND(
OR(AND(Raw!XC111=4,COUNTIF(Raw!XH111:XK111,1)=0),Raw!XC111&lt;&gt;4),
OR(AND(Raw!XD111=4,COUNTIF(Raw!XH111:XK111,2)=0),Raw!XD111&lt;&gt;4),
OR(AND(Raw!XE111=4,COUNTIF(Raw!XH111:XK111,3)=0),Raw!XE111&lt;&gt;4),
OR(AND(Raw!XF111=4,COUNTIF(Raw!XH111:XK111,4)=0),Raw!XF111&lt;&gt;4)
),"",1)))</f>
        <v/>
      </c>
      <c r="BI111" t="str">
        <f>IF(A111=0,"",IF(COUNTA(Raw!XL111:XT111)=0,"",
IF(AND(
OR(AND(Raw!XL111=4,COUNTIF(Raw!XQ111:XT111,1)=0),Raw!XL111&lt;&gt;4),
OR(AND(Raw!XM111=4,COUNTIF(Raw!XQ111:XT111,2)=0),Raw!XM111&lt;&gt;4),
OR(AND(Raw!XN111=4,COUNTIF(Raw!XQ111:XT111,3)=0),Raw!XN111&lt;&gt;4),
OR(AND(Raw!XO111=4,COUNTIF(Raw!XQ111:XT111,4)=0),Raw!XO111&lt;&gt;4)
),"",1)))</f>
        <v/>
      </c>
      <c r="BJ111" t="str">
        <f>IF(A111=0,"",IF(COUNTA(Raw!XU111:YI111)=0,"",
IF(AND(
OR(AND(Raw!XU111=4,COUNTIF(Raw!YC111:YI111,1)=0),Raw!XU111&lt;&gt;4),
OR(AND(Raw!XV111=4,COUNTIF(Raw!YC111:YI111,2)=0),Raw!XV111&lt;&gt;4),
OR(AND(Raw!XW111=4,COUNTIF(Raw!YC111:YI111,3)=0),Raw!XW111&lt;&gt;4),
OR(AND(Raw!XX111=4,COUNTIF(Raw!YC111:YI111,4)=0),Raw!XX111&lt;&gt;4),
OR(AND(Raw!XY111=4,COUNTIF(Raw!YC111:YI111,5)=0),Raw!XY111&lt;&gt;4),
OR(AND(Raw!XZ111=4,COUNTIF(Raw!YC111:YI111,6)=0),Raw!XZ111&lt;&gt;4),
OR(AND(Raw!YA111=4,COUNTIF(Raw!YC111:YI111,7)=0),Raw!YA111&lt;&gt;4)
),"",1)))</f>
        <v/>
      </c>
      <c r="BK111" t="str">
        <f>IF(A111=0,"",IF(COUNTA(Raw!YJ111:YR111)=0,"",
IF(AND(
OR(AND(Raw!YJ111=4,COUNTIF(Raw!YO111:YR111,1)=0),Raw!YJ111&lt;&gt;4),
OR(AND(Raw!YK111=4,COUNTIF(Raw!YO111:YR111,2)=0),Raw!YK111&lt;&gt;4),
OR(AND(Raw!YL111=4,COUNTIF(Raw!YO111:YR111,3)=0),Raw!YL111&lt;&gt;4),
OR(AND(Raw!YM111=4,COUNTIF(Raw!YO111:YR111,4)=0),Raw!YM111&lt;&gt;4)
),"",1)))</f>
        <v/>
      </c>
      <c r="BL111" t="str">
        <f>IF(A111=0,"",IF(COUNTA(Raw!YS111:YU111)=0,"",IF(AND(Raw!YS111=4,ISBLANK(Raw!YU111)),"",IF(AND(Raw!YS111&lt;&gt;4,ISBLANK(Raw!YU111)=FALSE),"",1))))</f>
        <v/>
      </c>
    </row>
    <row r="112" spans="1:64">
      <c r="A112" s="20">
        <f>Raw!A112</f>
        <v>0</v>
      </c>
      <c r="B112" s="19" t="str">
        <f>IF(A112=0,"",IF(AND(Raw!AC112=1,COUNTA(Raw!AR112:IC112)&gt;0,COUNTA(Raw!ID112:YU112)=0),"",IF(AND(Raw!AC112=2,COUNTA(Raw!AR112:IC112)=0,COUNTA(Raw!ID112:MV112)&gt;0,COUNTA(Raw!MW112:YU112)=0),"",IF(AND(Raw!AC112=3,COUNTA(Raw!AP112:MV112)=0,COUNTA(Raw!MW112:YU112)&gt;0),"",1))))</f>
        <v/>
      </c>
      <c r="C112" s="19" t="str">
        <f>IF(A112=0,"",IF(AND(Raw!AK112=1,ISBLANK(Raw!AM112)=FALSE,ISBLANK(Raw!AO112)),"",IF(AND(Raw!AK112=2,ISBLANK(Raw!AM112),ISBLANK(Raw!AO112)=FALSE),"",1)))</f>
        <v/>
      </c>
      <c r="D112" s="19" t="str">
        <f>IF(A112=0,"",IF(COUNTA(Raw!AS112:AZ112)=0,"",IF(AND(Raw!AS112+Raw!AT112=100,Raw!AU112+Raw!AV112=100,Raw!AW112+Raw!AX112=100,Raw!AY112+Raw!AZ112=100),"",1)))</f>
        <v/>
      </c>
      <c r="E112" s="19" t="str">
        <f>IF(A112=0,"",IF(ISBLANK(Raw!AQ112),"",IF(Raw!AQ112=1,"",1)))</f>
        <v/>
      </c>
      <c r="F112" s="19" t="str">
        <f>IF(A112=0,"",IF(ISBLANK(Raw!AR112),"",IF(AND(Raw!AR112&gt;=0,Raw!AR112&lt;=100),"",1)))</f>
        <v/>
      </c>
      <c r="G112" s="19" t="str">
        <f>IF(A112=0,"",IF(AND(ISBLANK(Raw!BA112),ISBLANK(Raw!AS112)),"",IF(AND(Raw!AS112&gt;0,ISBLANK(Raw!BA112)=FALSE),"",1)))</f>
        <v/>
      </c>
      <c r="H112" s="19" t="str">
        <f>IF(A112=0,"",IF(COUNTA(Raw!BA112:BH112)=0,"",IF(AND(Raw!BA112=0,COUNTA(Raw!BB112:BH112)=0),"",IF(AND(Raw!BA112&gt;0,COUNTA(Raw!BB112:BH112)&gt;0),"",1))))</f>
        <v/>
      </c>
      <c r="I112" s="19" t="str">
        <f>IF(A112=0,"",IF(AND(ISBLANK(Raw!BI112),ISBLANK(Raw!BJ112)),"",IF(AND(Raw!BI112=1,ISBLANK(Raw!BJ112)=FALSE),"",IF(AND(Raw!BI112=2,ISBLANK(Raw!BJ112)),"",1))))</f>
        <v/>
      </c>
      <c r="J112" s="19" t="str">
        <f>IF(A112=0,"",IF(AND(ISBLANK(Raw!AT112),COUNTBLANK(Raw!BK112:BQ112)),"",IF(AND(Raw!AT112&gt;0,COUNTA(Raw!BK112:BQ112)&gt;0),"",IF(AND(Raw!AT112=0,COUNTA(Raw!BK112:BQ112)=0),"",1))))</f>
        <v/>
      </c>
      <c r="K112" s="19" t="str">
        <f>IF(A112=0,"",IF(AND(ISBLANK(Raw!AS112),COUNTA(Raw!BR112:BX112)=0),"",IF(AND(Raw!AS112&gt;0,COUNTA(Raw!BR112:BX112)&gt;0),"",IF(AND(Raw!AS112=0,COUNTA(Raw!BR112:BX112)=0),"",1))))</f>
        <v/>
      </c>
      <c r="L112" s="19" t="str">
        <f>IF(A112=0,"",IF(AND(COUNTA(Raw!BK112:BX112)=0,COUNTA(Raw!BY112:CH112)=0),"",IF(AND(COUNTIF(Raw!BK112:BX112,1)&gt;0,COUNTA(Raw!BY112:CH112)&gt;0),"",IF(AND(COUNTIF(Raw!BK112:BX112,1)=0,COUNTA(Raw!BY112:CH112)=0),"",1))))</f>
        <v/>
      </c>
      <c r="M112" s="19" t="str">
        <f>IF(A112=0,"",IF(AND(COUNTA(Raw!BK112:BX112)=0,COUNTA(Raw!CI112:CR112)),"",IF(AND(COUNTIF(Raw!BK112:BX112,3)&gt;0,COUNTA(Raw!CI112:CR112)&gt;0),"",IF(AND(COUNTIF(Raw!BK112:BX112,3)=0,COUNTA(Raw!CI112:CR112)=0),"",1))))</f>
        <v/>
      </c>
      <c r="N112" s="19" t="str">
        <f>IF(A112=0,"",IF(COUNTA(Raw!CS112:DF112)=0,"",IF(AND(COUNTIF(Raw!CS112:CV112,1)=1,COUNTA(Raw!CW112:DA112)&gt;0,COUNTA(Raw!DB112:DF112)=0),"",IF(AND(COUNTIF(Raw!CS112:CV112,2)=1,COUNTA(Raw!CW112:DA112)=0,COUNTA(Raw!DB112:DF112)&gt;0),"",IF(AND(COUNTA(Raw!CS112:CV112)&gt;0,COUNTA(Raw!CW112:DF112)=0),"",1)))))</f>
        <v/>
      </c>
      <c r="O112" s="19" t="str">
        <f>IF(A112=0,"",IF(COUNTA(Raw!DG112:DP112)=0,"",IF(AND(COUNTIF(Raw!BK112:BQ112,1)&gt;0,OR(COUNTIF(Raw!DG112:DP112,1)=1,COUNTIF(Raw!DG112:DP112,2)=1,COUNTIF(Raw!DG112:DP112,3)=1)),"",IF(AND(COUNTIF(Raw!BK112:BQ112,1)=0,AND(COUNTIF(Raw!DG112:DP112,1)=0,COUNTIF(Raw!DG112:DP112,2)=0,COUNTIF(Raw!DG112:DP112,3)=0)),"",1))))</f>
        <v/>
      </c>
      <c r="P112" s="19" t="str">
        <f>IF(A112=0,"",IF(COUNTA(Raw!DG112:DR112)=0,"",IF(AND(COUNTIF(Raw!DG112:DP112,4)=1,ISBLANK(Raw!DQ112)=FALSE,ISBLANK(Raw!DR112)),"",IF(AND(COUNTIF(Raw!DG112:DP112,7)=1,ISBLANK(Raw!DQ112),ISBLANK(Raw!DR112)=FALSE),"",IF(AND(COUNTA(Raw!DG112:DP112)&gt;0,COUNTIF(Raw!DG112:DP112,4)=0,COUNTIF(Raw!DG112:DP112,7)=0,COUNTA(Raw!DQ112:DR112)=0),"",1)))))</f>
        <v/>
      </c>
      <c r="Q112" s="19" t="str">
        <f>IF(A112=0,"",IF(AND(COUNTA(Raw!DS112:DU112)=0,COUNTA(Raw!BK112:BQ112)=0),"",IF(AND(COUNTIF(Raw!BK112:BQ112,1)&gt;0,COUNTA(Raw!DS112:DU112)&gt;0),"",IF(AND(COUNTIF(Raw!BK112:BQ112,1)=0,COUNTA(Raw!DS112:DU112)=0),"",1))))</f>
        <v/>
      </c>
      <c r="R112" s="19" t="str">
        <f>IF(A112=0,"",IF(AND(ISBLANK(Raw!AT112),ISBLANK(Raw!EJ112)),"",IF(AND(Raw!AT112&gt;0,ISBLANK(Raw!EJ112)=FALSE,Raw!EJ112&gt;=0,Raw!EJ112&lt;=7),"",IF(AND(Raw!AT112=0,ISBLANK(Raw!EJ112)),"",1))))</f>
        <v/>
      </c>
      <c r="S112" t="str">
        <f>IF(A112=0,"",IF(AND(ISBLANK(Raw!AS112),ISBLANK(Raw!EK112)),"",IF(AND(Raw!AS112&gt;0,ISBLANK(Raw!EK112)=FALSE),"",IF(AND(Raw!AS112=0,ISBLANK(Raw!EK112)),"",1))))</f>
        <v/>
      </c>
      <c r="T112" s="19" t="str">
        <f>IF(A112=0,"",IF(AND(ISBLANK(Raw!AT112),COUNTA(Raw!EL112:EQ112)=0),"",IF(AND(Raw!AT112&gt;0,COUNTA(Raw!EL112:EQ112)&gt;0),"",IF(AND(Raw!AT112=0,COUNTA(Raw!EL112:EQ112)=0),"",1))))</f>
        <v/>
      </c>
      <c r="U112" t="str">
        <f>IF(A112=0,"",IF(AND(ISBLANK(Raw!AT112),COUNTA(Raw!ER112:EU112)=0),"",IF(AND(Raw!AT112&gt;0,COUNTA(Raw!ER112:EU112)&gt;0),"",IF(AND(Raw!AT112=0,COUNTA(Raw!ER112:EU112)=0),"",1))))</f>
        <v/>
      </c>
      <c r="V112" t="str">
        <f>IF(A112=0,"",IF(AND(ISBLANK(Raw!AS112),COUNTA(Raw!EV112:FA112)=0),"",IF(AND(Raw!AS112&gt;0,COUNTA(Raw!EV112:FA112)&gt;0),"",IF(AND(Raw!AS112=0,COUNTA(Raw!EV112:FA112)=0),"",1))))</f>
        <v/>
      </c>
      <c r="W112" t="str">
        <f>IF(A112=0,"",IF(AND(ISBLANK(Raw!AS112),COUNTA(Raw!FB112:FE112)=0),"",IF(AND(Raw!AS112&gt;0,COUNTA(Raw!FB112:FE112)&gt;0),"",IF(AND(Raw!AS112=0,COUNTA(Raw!FB112:FE112)=0),"",1))))</f>
        <v/>
      </c>
      <c r="X112" t="str">
        <f>IF(A112=0,"",IF(AND(ISBLANK(Raw!AT112),COUNTA(Raw!FF112:FI112)=0),"",IF(AND(Raw!AT112&gt;0,COUNTA(Raw!FF112:FI112)&gt;0),"",IF(AND(Raw!AT112=0,COUNTA(Raw!FF112:FI112)=0),"",1))))</f>
        <v/>
      </c>
      <c r="Y112" t="str">
        <f>IF(A112=0,"",IF(AND(ISBLANK(Raw!AS112),COUNTA(Raw!FJ112:FM112)=0),"",IF(AND(Raw!AS112&gt;0,COUNTA(Raw!FJ112:FM112)&gt;0),"",IF(AND(Raw!AS112=0,COUNTA(Raw!FJ112:FM112)=0),"",1))))</f>
        <v/>
      </c>
      <c r="Z112" t="str">
        <f>IF(A112=0,"",IF(AND(COUNTA(Raw!FN112:FT112)=0,ISBLANK(Raw!FU112)),"",IF(AND(COUNTIF(Raw!FN112:FT112,1)&gt;0,ISBLANK(Raw!FU112)=FALSE),"",IF(AND(COUNTIF(Raw!FN112:FT112,1)=0,ISBLANK(Raw!FU112)),"",1))))</f>
        <v/>
      </c>
      <c r="AA112" s="19" t="str">
        <f>IF(A112=0,"",IF(AND(ISBLANK(Raw!BI112),COUNTA(Raw!FV112:GH112)=0),"",IF(AND(Raw!BI112&lt;&gt;1,COUNTIF(Raw!FV112:GH112,6)=0),"",IF(Raw!BI112=1,"",1))))</f>
        <v/>
      </c>
      <c r="AB112" t="str">
        <f>IF(A112=0,"",IF(AND(ISBLANK(Raw!GI112),COUNTA(Raw!GJ112:GQ112)=0),"",IF(AND(Raw!GI112=1,COUNTA(Raw!GJ112:GQ112)&gt;0),"",IF(AND(Raw!GI112=2,COUNTA(Raw!GJ112:GQ112)=0),"",1))))</f>
        <v/>
      </c>
      <c r="AC112" s="19" t="str">
        <f>IF(A112=0,"",IF(AND(COUNTA(Raw!GY112:HF112)=0,ISBLANK(Raw!HG112)),"",IF(AND(OR(COUNTIF(Raw!GY112:HE112,1)&gt;0,COUNTIF(Raw!GY112:HE112,2)&gt;0),ISBLANK(Raw!HG112)=FALSE),"",IF(AND(COUNTA(Raw!GY112:HF112)&gt;0,ISBLANK(Raw!HG112),COUNTIF(Raw!GY112:HE112,1)=0,COUNTIF(Raw!GY112:HE112,2)=0),"",1))))</f>
        <v/>
      </c>
      <c r="AD112" s="19" t="str">
        <f>IF(A112=0,"",IF(COUNTA(Raw!HU112:IB112)=0,"",IF(AND(Raw!AK112&lt;&gt;2,COUNTIF(Raw!HU112:IA112,2)=0,COUNTIF(Raw!HU112:IA112,3)=0),"",IF(Raw!AK112=2,"",1))))</f>
        <v/>
      </c>
      <c r="AE112" s="19" t="str">
        <f>IF(A112=0,"",IF(AND(Raw!AK112=2,ISBLANK(Raw!IC112)=FALSE),"",IF(AND(Raw!AK112&lt;&gt;2,ISBLANK(Raw!IC112)),"",1)))</f>
        <v/>
      </c>
      <c r="AF112" s="19" t="str">
        <f>IF(A112=0,"",IF(COUNTA(Raw!ID112:IF112)=0,"",IF(AND(MATCH(2023-Raw!ID112,Code!$A$3:$A$12,1)=Raw!IF112,2023-Raw!ID112=Raw!IE112),"",1)))</f>
        <v/>
      </c>
      <c r="AG112" s="19" t="str">
        <f>IF(A112=0,"",IF(COUNTA(Raw!IG112:II112)=0,"",IF(AND(Raw!IG112=4,ISBLANK(Raw!II112)=FALSE),"",IF(AND(Raw!IG112&lt;&gt;4,ISBLANK(Raw!II112)),"",1))))</f>
        <v/>
      </c>
      <c r="AH112" s="19" t="str">
        <f>IF(A112=0,"",IF(COUNTA(Raw!IJ112:IM112)=0,"",IF(AND(Raw!IJ112=1,ISBLANK(Raw!IK112)=FALSE),"",IF(AND(Raw!IJ112=2,COUNTA(Raw!IK112:IM112)&gt;0),"",1))))</f>
        <v/>
      </c>
      <c r="AI112" s="19" t="str">
        <f>IF(A112=0,"",IF(COUNTA(Raw!IK112:IM112)=0,"",IF(AND(Raw!IK112=1,ISBLANK(Raw!IL112)=FALSE),"",IF(AND(Raw!IK112=2,COUNTA(Raw!IL112:IM112)=0),"",1))))</f>
        <v/>
      </c>
      <c r="AJ112" s="19" t="str">
        <f>IF(A112=0,"",IF(COUNTA(Raw!JD112:JJ112)=0,"",IF(AND(Raw!JD112&gt;600,COUNTA(Raw!JE112:JI112)&gt;0),"",IF(AND(Raw!JD112&lt;=600,COUNTA(Raw!JE112:JJ112)=0),"",1))))</f>
        <v/>
      </c>
      <c r="AK112" s="19" t="str">
        <f>IF(A112=0,"",IF(COUNTA(Raw!JK112:KA112)=0,"",IF(AND(Raw!JK112=1,COUNTA(Raw!JM112:JV112)&gt;0),"",IF(AND(Raw!JK112=3,COUNTA(Raw!JM112:JV112)&gt;0,COUNTA(Raw!JW112:KA112)=0),"",IF(AND(ISBLANK(Raw!JK112)=FALSE,Raw!JK112&lt;&gt;1,Raw!JK112&lt;&gt;3,COUNTA(Raw!JM112:KA112)=0),"",1)))))</f>
        <v/>
      </c>
      <c r="AL112" s="19" t="str">
        <f>IF(A112=0,"",IF(COUNTA(Raw!JW112:KA112)=0,"",IF(AND(COUNTIF(Raw!JW112:JZ112,4)=0,COUNTA(Raw!JW112:JZ112)&gt;0,ISBLANK(Raw!KA112)=FALSE),"",IF(AND(COUNTIF(Raw!JW112:KA112,4)&gt;0,ISBLANK(Raw!KA112)),"",1))))</f>
        <v/>
      </c>
      <c r="AM112" s="19" t="str">
        <f>IF(A112=0,"",IF(COUNTA(Raw!KT112:KU112)=0,"",IF(AND(Raw!KT112=1,ISBLANK(Raw!KU112)=FALSE),"",IF(AND(Raw!KT112=2,ISBLANK(Raw!KU112)),"",1))))</f>
        <v/>
      </c>
      <c r="AN112" s="19" t="str">
        <f>IF(A112=0,"",IF(COUNTA(Raw!KX112:LF112)=0,"",IF(AND(COUNTIF(Raw!KX112:LB112,5)=1,COUNTA(Raw!KX112:LB112)=1,COUNTA(Raw!LC112:LF112)=0),"",IF(AND(COUNTIF(Raw!KX112:LB112,5)=0,COUNTA(Raw!KX112:LB112)&gt;0,COUNTA(Raw!LC112:LF112)&gt;0),"",1))))</f>
        <v/>
      </c>
      <c r="AO112" s="19" t="str">
        <f>IF(A112=0,"",IF(COUNTA(Raw!LM112:LU112)=0,"",IF(AND(Raw!LM112=1,ISBLANK(Raw!LN112)=FALSE,COUNTA(Raw!LO112:LU112)&gt;0),"",IF(AND(Raw!LM112=2,COUNTA(Raw!LN112:LU112)=0),"",1))))</f>
        <v/>
      </c>
      <c r="AP112" s="19" t="str">
        <f>IF(A112=0,"",IF(COUNTA(Raw!MY112:OG112)=0,"",IF(AND(Raw!MY112=2,COUNTA(Raw!MZ112:OG112)=0),"",IF(AND(Raw!MY112=1,COUNTA(Raw!MZ112:OG112)&gt;0),"",1))))</f>
        <v/>
      </c>
      <c r="AQ112" s="19" t="str">
        <f>IF(A112=0,"",IF(COUNTA(Raw!NC112:NW112)=0,"",IF(AND(COUNTIF(Raw!NC112:NG112,3)&gt;0,COUNTA(Raw!NH112:NQ112)&gt;0),"",IF(AND(COUNTA(Raw!NC112:NG112)&gt;0,COUNTIF(Raw!NC112:NG112,3)=0,COUNTA(Raw!NH112:NW112)=0),"",1))))</f>
        <v/>
      </c>
      <c r="AR112" s="19" t="str">
        <f>IF(A112=0,"",IF(COUNTA(Raw!NH112:NW112)=0,"",IF(AND(COUNTIF(Raw!NH112:NQ112,10)&gt;0,COUNTA(Raw!NR112:NW112)&gt;0),"",IF(AND(COUNTA(Raw!NH112:NQ112)&gt;0,COUNTIF(Raw!NH112:NQ112,10)=0,COUNTA(Raw!NR112:NY112)=0),"",1))))</f>
        <v/>
      </c>
      <c r="AS112" s="19" t="str">
        <f>IF(A112=0,"",IF(COUNTA(Raw!NY112:OG112)=0,"",IF(AND(Raw!NY112=1,COUNTA(Raw!NZ112:OG112)&gt;0),"",IF(AND(Raw!NY112=2,COUNTA(Raw!NZ112:OG112)=0),"",1))))</f>
        <v/>
      </c>
      <c r="AT112" s="19" t="str">
        <f>IF(A112=0,"",IF(COUNTA(Raw!OH112:OY112)=0,"",IF(AND(Raw!OH112=1,COUNTA(Raw!OI112:OY112)&gt;0),"",IF(AND(Raw!OH112=2,COUNTA(Raw!OI112:OY112)=0),"",1))))</f>
        <v/>
      </c>
      <c r="AU112" s="19" t="str">
        <f>IF(A112=0,"",IF(COUNTA(Raw!PR112:QB112)=0,"",
IF(AND(OR(AND(COUNTIF(Raw!PR112:QB112,1)=1,COUNTA(Raw!QI112:QY112)&gt;0),AND(COUNTIF(Raw!PR112:QB112,1)=0,COUNTA(Raw!QI112:QY112)=0)),OR(AND(COUNTIF(Raw!PR112:QB112,2)=1,COUNTA(Raw!QZ112:RP112)&gt;0),AND(COUNTIF(Raw!PR112:QB112,2)=0,COUNTA(Raw!QZ112:RP112)=0)),OR(AND(COUNTIF(Raw!PR112:QB112,3)=1,COUNTA(Raw!RQ112:SG112)&gt;0),AND(COUNTIF(Raw!PR112:QB112,3)=0,COUNTA(Raw!RQ112:SG112)=0)),OR(AND(COUNTIF(Raw!PR112:QB112,4)=1,COUNTA(Raw!SH112:ST112)&gt;0),AND(COUNTIF(Raw!PR112:QB112,4)=0,COUNTA(Raw!SH112:ST112)=0)),OR(AND(COUNTIF(Raw!PR112:QB112,5)=1,COUNTA(Raw!SU112:TG112)&gt;0),AND(COUNTIF(Raw!PR112:QB112,5)=0,COUNTA(Raw!SU112:TG112)=0)),OR(AND(COUNTIF(Raw!PR112:QB112,6)=1,COUNTA(Raw!TH112:TT112)&gt;0),AND(COUNTIF(Raw!PR112:QB112,6)=0,COUNTA(Raw!TH112:TT112)=0)),OR(AND(COUNTIF(Raw!PR112:QB112,7)=1,COUNTA(Raw!TU112:UI112)&gt;0),AND(COUNTIF(Raw!PR112:QB112,7)=0,COUNTA(Raw!TU112:UI112)=0)),OR(AND(COUNTIF(Raw!PR112:QB112,8)=1,COUNTA(Raw!UJ112:UV112)&gt;0),AND(COUNTIF(Raw!PR112:QB112,8)=0,COUNTA(Raw!UJ112:UV112)=0)),OR(AND(COUNTIF(Raw!PR112:QB112,9)=1,COUNTA(Raw!UW112:VG112)&gt;0),AND(COUNTIF(Raw!PR112:QB112,9)=0,COUNTA(Raw!UW112:VG112)=0)),OR(AND(COUNTIF(Raw!PR112:QB112,10)=1,COUNTA(Raw!VH112:VP112)&gt;0),AND(COUNTIF(Raw!PR112:QB112,10)=0,COUNTA(Raw!VH112:VP112)=0)),OR(AND(COUNTIF(Raw!PR112:QB112,11)=1,COUNTA(Raw!VQ112:WK112)&gt;0),AND(COUNTIF(Raw!PR112:QB112,11)=0,COUNTA(Raw!VQ112:WK112)=0))),"",1)))</f>
        <v/>
      </c>
      <c r="AV112" s="19" t="str">
        <f>IF(A112=0,"",IF(COUNTA(Raw!QI112:QY112)=0,"",IF(AND(OR(AND(Raw!QI112=4,COUNTIF(Raw!QR112:QY112,1)=0),Raw!QI112&lt;&gt;4),OR(AND(Raw!QJ112=4,COUNTIF(Raw!QR112:QY112,2)=0),Raw!QJ112&lt;&gt;4),OR(AND(Raw!QK112=4,COUNTIF(Raw!QR112:QY112,3)=0),Raw!QK112&lt;&gt;4),OR(AND(Raw!QL112=4,COUNTIF(Raw!QR112:QY112,4)=0),Raw!QL112&lt;&gt;4),OR(AND(Raw!QM112=4,COUNTIF(Raw!QR112:QY112,5)=0),Raw!QM112&lt;&gt;4),OR(AND(Raw!QN112=4,COUNTIF(Raw!QR112:QY112,6)=0),Raw!QN112&lt;&gt;4),OR(AND(Raw!QO112=4,COUNTIF(Raw!QR112:QY112,7)=0),Raw!QO112&lt;&gt;4),OR(AND(Raw!QP112=4,COUNTIF(Raw!QR112:QY112,8)=0),Raw!QP112&lt;&gt;4)),"",1)))</f>
        <v/>
      </c>
      <c r="AW112" t="str">
        <f>IF(A112=0,"",IF(COUNTA(Raw!QZ112:RP112)=0,"",IF(AND(OR(AND(Raw!QZ112=4,COUNTIF(Raw!RI112:RP112,1)=0),Raw!QZ112&lt;&gt;4),OR(AND(Raw!RA112=4,COUNTIF(Raw!RI112:RP112,2)=0),Raw!RA112&lt;&gt;4),OR(AND(Raw!RB112=4,COUNTIF(Raw!RI112:RP112,3)=0),Raw!RB112&lt;&gt;4),OR(AND(Raw!RC112=4,COUNTIF(Raw!RI112:RP112,4)=0),Raw!RC112&lt;&gt;4),OR(AND(Raw!RD112=4,COUNTIF(Raw!RI112:RP112,5)=0),Raw!RD112&lt;&gt;4),OR(AND(Raw!RE112=4,COUNTIF(Raw!RI112:RP112,6)=0),Raw!RE112&lt;&gt;4),OR(AND(Raw!RF112=4,COUNTIF(Raw!RI112:RP112,7)=0),Raw!RF112&lt;&gt;4),OR(AND(Raw!RG112=4,COUNTIF(Raw!RI112:RP112,8)=0),Raw!RG112&lt;&gt;4)),"",1)))</f>
        <v/>
      </c>
      <c r="AX112" t="str">
        <f>IF(A112=0,"",IF(COUNTA(Raw!RQ112:SG112)=0,"",IF(AND(OR(AND(Raw!RQ112=4,COUNTIF(Raw!RZ112:SG112,1)=0),Raw!RQ112&lt;&gt;4),OR(AND(Raw!RR112=4,COUNTIF(Raw!RZ112:SG112,2)=0),Raw!RR112&lt;&gt;4),OR(AND(Raw!RS112=4,COUNTIF(Raw!RZ112:SG112,3)=0),Raw!RS112&lt;&gt;4),OR(AND(Raw!RT112=4,COUNTIF(Raw!RZ112:SG112,4)=0),Raw!RT112&lt;&gt;4),OR(AND(Raw!RU112=4,COUNTIF(Raw!RZ112:SG112,5)=0),Raw!RU112&lt;&gt;4),OR(AND(Raw!RV112=4,COUNTIF(Raw!RZ112:SG112,6)=0),Raw!RV112&lt;&gt;4),OR(AND(Raw!RW112=4,COUNTIF(Raw!RZ112:SG112,7)=0),Raw!RW112&lt;&gt;4),OR(AND(Raw!RX112=4,COUNTIF(Raw!RZ112:SG112,8)=0),Raw!RX112&lt;&gt;4)),"",1)))</f>
        <v/>
      </c>
      <c r="AY112" t="str">
        <f>IF(A112=0,"",IF(COUNTA(Raw!SH112:ST112)=0,"",IF(AND(OR(AND(Raw!SH112=4,COUNTIF(Raw!SO112:ST112,1)=0),Raw!SH112&lt;&gt;4),OR(AND(Raw!SI112=4,COUNTIF(Raw!SO112:ST112,2)=0),Raw!SI112&lt;&gt;4),OR(AND(Raw!SJ112=4,COUNTIF(Raw!SO112:ST112,3)=0),Raw!SJ112&lt;&gt;4),OR(AND(Raw!SK112=4,COUNTIF(Raw!SO112:ST112,4)=0),Raw!SK112&lt;&gt;4),OR(AND(Raw!SL112=4,COUNTIF(Raw!SO112:ST112,5)=0),Raw!SL112&lt;&gt;4),OR(AND(Raw!SM112=4,COUNTIF(Raw!SO112:ST112,6)=0),Raw!SM112&lt;&gt;4)),"",1)))</f>
        <v/>
      </c>
      <c r="AZ112" t="str">
        <f>IF(A112=0,"",IF(COUNTA(Raw!SU112:TG112)=0,"",IF(AND(OR(AND(Raw!SU112=4,COUNTIF(Raw!TB112:TG112,1)=0),Raw!SU112&lt;&gt;4),OR(AND(Raw!SV112=4,COUNTIF(Raw!TB112:TG112,2)=0),Raw!SV112&lt;&gt;4),OR(AND(Raw!SW112=4,COUNTIF(Raw!TB112:TG112,3)=0),Raw!SW112&lt;&gt;4),OR(AND(Raw!SX112=4,COUNTIF(Raw!TB112:TG112,4)=0),Raw!SX112&lt;&gt;4),OR(AND(Raw!SY112=4,COUNTIF(Raw!TB112:TG112,5)=0),Raw!SY112&lt;&gt;4),OR(AND(Raw!SZ112=4,COUNTIF(Raw!TB112:TG112,6)=0),Raw!SZ112&lt;&gt;4)),"",1)))</f>
        <v/>
      </c>
      <c r="BA112" t="str">
        <f>IF(A112=0,"",IF(COUNTA(Raw!TH112:TT112)=0,"",IF(AND(OR(AND(Raw!TH112=4,COUNTIF(Raw!TO112:TT112,1)=0),Raw!TH112&lt;&gt;4),OR(AND(Raw!TI112=4,COUNTIF(Raw!TO112:TT112,2)=0),Raw!TI112&lt;&gt;4),OR(AND(Raw!TJ112=4,COUNTIF(Raw!TO112:TT112,3)=0),Raw!TJ112&lt;&gt;4),OR(AND(Raw!TK112=4,COUNTIF(Raw!TO112:TT112,4)=0),Raw!TK112&lt;&gt;4),OR(AND(Raw!TL112=4,COUNTIF(Raw!TO112:TT112,5)=0),Raw!TL112&lt;&gt;4),OR(AND(Raw!TM112=4,COUNTIF(Raw!TO112:TT112,6)=0),Raw!TM112&lt;&gt;4)),"",1)))</f>
        <v/>
      </c>
      <c r="BB112" t="str">
        <f>IF(A112=0,"",IF(COUNTA(Raw!TU112:UI112)=0,"",IF(AND(OR(AND(Raw!TU112=4,COUNTIF(Raw!UC112:UI112,1)=0),Raw!TU112&lt;&gt;4),OR(AND(Raw!TV112=4,COUNTIF(Raw!UC112:UI112,2)=0),Raw!TV112&lt;&gt;4),OR(AND(Raw!TW112=4,COUNTIF(Raw!UC112:UI112,3)=0),Raw!TW112&lt;&gt;4),OR(AND(Raw!TX112=4,COUNTIF(Raw!UC112:UI112,4)=0),Raw!TX112&lt;&gt;4),OR(AND(Raw!TY112=4,COUNTIF(Raw!UC112:UI112,5)=0),Raw!TY112&lt;&gt;4),OR(AND(Raw!TZ112=4,COUNTIF(Raw!UC112:UI112,6)=0),Raw!TZ112&lt;&gt;4),OR(AND(Raw!UA112=4,COUNTIF(Raw!UC112:UI112,7)=0),Raw!UA112&lt;&gt;4)),"",1)))</f>
        <v/>
      </c>
      <c r="BC112" t="str">
        <f>IF(A112=0,"",IF(COUNTA(Raw!UJ112:UV112)=0,"",IF(AND(OR(AND(Raw!UJ112=4,COUNTIF(Raw!UQ112:UV112,1)=0),Raw!UJ112&lt;&gt;4),OR(AND(Raw!UK112=4,COUNTIF(Raw!UQ112:UV112,2)=0),Raw!UK112&lt;&gt;4),OR(AND(Raw!UL112=4,COUNTIF(Raw!UQ112:UV112,3)=0),Raw!UL112&lt;&gt;4),OR(AND(Raw!UM112=4,COUNTIF(Raw!UQ112:UV112,4)=0),Raw!UM112&lt;&gt;4),OR(AND(Raw!UN112=4,COUNTIF(Raw!UQ112:UV112,5)=0),Raw!UN112&lt;&gt;4),OR(AND(Raw!UO112=4,COUNTIF(Raw!UQ112:UV112,6)=0),Raw!UO112&lt;&gt;4)),"",1)))</f>
        <v/>
      </c>
      <c r="BD112" t="str">
        <f>IF(A112=0,"",IF(COUNTA(Raw!UW112:VG112)=0,"",IF(AND(OR(AND(Raw!UW112=4,COUNTIF(Raw!VC112:VG112,1)=0),Raw!UW112&lt;&gt;4),OR(AND(Raw!UX112=4,COUNTIF(Raw!VC112:VG112,2)=0),Raw!UX112&lt;&gt;4),OR(AND(Raw!UY112=4,COUNTIF(Raw!VC112:VG112,3)=0),Raw!UY112&lt;&gt;4),OR(AND(Raw!UZ112=4,COUNTIF(Raw!VC112:VG112,4)=0),Raw!UZ112&lt;&gt;4),OR(AND(Raw!VA112=4,COUNTIF(Raw!VC112:VG112,5)=0),Raw!VA112&lt;&gt;4)),"",1)))</f>
        <v/>
      </c>
      <c r="BE112" t="str">
        <f>IF(A112=0,"",IF(COUNTA(Raw!VH112:VP112)=0,"",
IF(AND(
OR(AND(Raw!VH112=4,COUNTIF(Raw!VM112:VP112,1)=0),Raw!VH112&lt;&gt;4),
OR(AND(Raw!VI112=4,COUNTIF(Raw!VM112:VP112,2)=0),Raw!VI112&lt;&gt;4),
OR(AND(Raw!VJ112=4,COUNTIF(Raw!VM112:VP112,3)=0),Raw!VJ112&lt;&gt;4),
OR(AND(Raw!VK112=4,COUNTIF(Raw!VM112:VP112,4)=0),Raw!VK112&lt;&gt;4)
),"",1)))</f>
        <v/>
      </c>
      <c r="BF112" t="str">
        <f>IF(A112=0,"",IF(COUNTA(Raw!VQ112:WK112)=0,"",
IF(AND(
OR(AND(Raw!VQ112=4,COUNTIF(Raw!WB112:WK112,1)=0),Raw!VQ112&lt;&gt;4),
OR(AND(Raw!VR112=4,COUNTIF(Raw!WB112:WK112,2)=0),Raw!VR112&lt;&gt;4),
OR(AND(Raw!VS112=4,COUNTIF(Raw!WB112:WK112,3)=0),Raw!VS112&lt;&gt;4),
OR(AND(Raw!VT112=4,COUNTIF(Raw!WB112:WK112,4)=0),Raw!VT112&lt;&gt;4),
OR(AND(Raw!VU112=4,COUNTIF(Raw!WB112:WK112,5)=0),Raw!VU112&lt;&gt;4),
OR(AND(Raw!VV112=4,COUNTIF(Raw!WB112:WK112,6)=0),Raw!VV112&lt;&gt;4),
OR(AND(Raw!VW112=4,COUNTIF(Raw!WB112:WK112,7)=0),Raw!VW112&lt;&gt;4),
OR(AND(Raw!VX112=4,COUNTIF(Raw!WB112:WK112,8)=0),Raw!VX112&lt;&gt;4),
OR(AND(Raw!VY112=4,COUNTIF(Raw!WB112:WK112,9)=0),Raw!VX112&lt;&gt;4),
OR(AND(Raw!VZ112=4,COUNTIF(Raw!WB112:WK112,10)=0),Raw!VZ112&lt;&gt;4)
),"",1)))</f>
        <v/>
      </c>
      <c r="BG112" t="str">
        <f>IF(A112=0,"",IF(COUNTA(Raw!WL112:XB112)=0,"",
IF(AND(
OR(AND(Raw!WL112=4,COUNTIF(Raw!WU112:XB112,1)=0),Raw!WL112&lt;&gt;4),
OR(AND(Raw!WM112=4,COUNTIF(Raw!WU112:XB112,2)=0),Raw!WM112&lt;&gt;4),
OR(AND(Raw!WN112=4,COUNTIF(Raw!WU112:XB112,3)=0),Raw!WN112&lt;&gt;4),
OR(AND(Raw!WO112=4,COUNTIF(Raw!WU112:XB112,4)=0),Raw!WO112&lt;&gt;4),
OR(AND(Raw!WP112=4,COUNTIF(Raw!WU112:XB112,5)=0),Raw!WP112&lt;&gt;4),
OR(AND(Raw!WQ112=4,COUNTIF(Raw!WU112:XB112,6)=0),Raw!WQ112&lt;&gt;4),
OR(AND(Raw!WR112=4,COUNTIF(Raw!WU112:XB112,7)=0),Raw!WR112&lt;&gt;4),
OR(AND(Raw!WS112=4,COUNTIF(Raw!WU112:XB112,8)=0),Raw!WS112&lt;&gt;4)
),"",1)))</f>
        <v/>
      </c>
      <c r="BH112" t="str">
        <f>IF(A112=0,"",IF(COUNTA(Raw!XC112:XK112)=0,"",
IF(AND(
OR(AND(Raw!XC112=4,COUNTIF(Raw!XH112:XK112,1)=0),Raw!XC112&lt;&gt;4),
OR(AND(Raw!XD112=4,COUNTIF(Raw!XH112:XK112,2)=0),Raw!XD112&lt;&gt;4),
OR(AND(Raw!XE112=4,COUNTIF(Raw!XH112:XK112,3)=0),Raw!XE112&lt;&gt;4),
OR(AND(Raw!XF112=4,COUNTIF(Raw!XH112:XK112,4)=0),Raw!XF112&lt;&gt;4)
),"",1)))</f>
        <v/>
      </c>
      <c r="BI112" t="str">
        <f>IF(A112=0,"",IF(COUNTA(Raw!XL112:XT112)=0,"",
IF(AND(
OR(AND(Raw!XL112=4,COUNTIF(Raw!XQ112:XT112,1)=0),Raw!XL112&lt;&gt;4),
OR(AND(Raw!XM112=4,COUNTIF(Raw!XQ112:XT112,2)=0),Raw!XM112&lt;&gt;4),
OR(AND(Raw!XN112=4,COUNTIF(Raw!XQ112:XT112,3)=0),Raw!XN112&lt;&gt;4),
OR(AND(Raw!XO112=4,COUNTIF(Raw!XQ112:XT112,4)=0),Raw!XO112&lt;&gt;4)
),"",1)))</f>
        <v/>
      </c>
      <c r="BJ112" t="str">
        <f>IF(A112=0,"",IF(COUNTA(Raw!XU112:YI112)=0,"",
IF(AND(
OR(AND(Raw!XU112=4,COUNTIF(Raw!YC112:YI112,1)=0),Raw!XU112&lt;&gt;4),
OR(AND(Raw!XV112=4,COUNTIF(Raw!YC112:YI112,2)=0),Raw!XV112&lt;&gt;4),
OR(AND(Raw!XW112=4,COUNTIF(Raw!YC112:YI112,3)=0),Raw!XW112&lt;&gt;4),
OR(AND(Raw!XX112=4,COUNTIF(Raw!YC112:YI112,4)=0),Raw!XX112&lt;&gt;4),
OR(AND(Raw!XY112=4,COUNTIF(Raw!YC112:YI112,5)=0),Raw!XY112&lt;&gt;4),
OR(AND(Raw!XZ112=4,COUNTIF(Raw!YC112:YI112,6)=0),Raw!XZ112&lt;&gt;4),
OR(AND(Raw!YA112=4,COUNTIF(Raw!YC112:YI112,7)=0),Raw!YA112&lt;&gt;4)
),"",1)))</f>
        <v/>
      </c>
      <c r="BK112" t="str">
        <f>IF(A112=0,"",IF(COUNTA(Raw!YJ112:YR112)=0,"",
IF(AND(
OR(AND(Raw!YJ112=4,COUNTIF(Raw!YO112:YR112,1)=0),Raw!YJ112&lt;&gt;4),
OR(AND(Raw!YK112=4,COUNTIF(Raw!YO112:YR112,2)=0),Raw!YK112&lt;&gt;4),
OR(AND(Raw!YL112=4,COUNTIF(Raw!YO112:YR112,3)=0),Raw!YL112&lt;&gt;4),
OR(AND(Raw!YM112=4,COUNTIF(Raw!YO112:YR112,4)=0),Raw!YM112&lt;&gt;4)
),"",1)))</f>
        <v/>
      </c>
      <c r="BL112" t="str">
        <f>IF(A112=0,"",IF(COUNTA(Raw!YS112:YU112)=0,"",IF(AND(Raw!YS112=4,ISBLANK(Raw!YU112)),"",IF(AND(Raw!YS112&lt;&gt;4,ISBLANK(Raw!YU112)=FALSE),"",1))))</f>
        <v/>
      </c>
    </row>
    <row r="113" spans="1:64">
      <c r="A113" s="20">
        <f>Raw!A113</f>
        <v>0</v>
      </c>
      <c r="B113" s="19" t="str">
        <f>IF(A113=0,"",IF(AND(Raw!AC113=1,COUNTA(Raw!AR113:IC113)&gt;0,COUNTA(Raw!ID113:YU113)=0),"",IF(AND(Raw!AC113=2,COUNTA(Raw!AR113:IC113)=0,COUNTA(Raw!ID113:MV113)&gt;0,COUNTA(Raw!MW113:YU113)=0),"",IF(AND(Raw!AC113=3,COUNTA(Raw!AP113:MV113)=0,COUNTA(Raw!MW113:YU113)&gt;0),"",1))))</f>
        <v/>
      </c>
      <c r="C113" s="19" t="str">
        <f>IF(A113=0,"",IF(AND(Raw!AK113=1,ISBLANK(Raw!AM113)=FALSE,ISBLANK(Raw!AO113)),"",IF(AND(Raw!AK113=2,ISBLANK(Raw!AM113),ISBLANK(Raw!AO113)=FALSE),"",1)))</f>
        <v/>
      </c>
      <c r="D113" s="19" t="str">
        <f>IF(A113=0,"",IF(COUNTA(Raw!AS113:AZ113)=0,"",IF(AND(Raw!AS113+Raw!AT113=100,Raw!AU113+Raw!AV113=100,Raw!AW113+Raw!AX113=100,Raw!AY113+Raw!AZ113=100),"",1)))</f>
        <v/>
      </c>
      <c r="E113" s="19" t="str">
        <f>IF(A113=0,"",IF(ISBLANK(Raw!AQ113),"",IF(Raw!AQ113=1,"",1)))</f>
        <v/>
      </c>
      <c r="F113" s="19" t="str">
        <f>IF(A113=0,"",IF(ISBLANK(Raw!AR113),"",IF(AND(Raw!AR113&gt;=0,Raw!AR113&lt;=100),"",1)))</f>
        <v/>
      </c>
      <c r="G113" s="19" t="str">
        <f>IF(A113=0,"",IF(AND(ISBLANK(Raw!BA113),ISBLANK(Raw!AS113)),"",IF(AND(Raw!AS113&gt;0,ISBLANK(Raw!BA113)=FALSE),"",1)))</f>
        <v/>
      </c>
      <c r="H113" s="19" t="str">
        <f>IF(A113=0,"",IF(COUNTA(Raw!BA113:BH113)=0,"",IF(AND(Raw!BA113=0,COUNTA(Raw!BB113:BH113)=0),"",IF(AND(Raw!BA113&gt;0,COUNTA(Raw!BB113:BH113)&gt;0),"",1))))</f>
        <v/>
      </c>
      <c r="I113" s="19" t="str">
        <f>IF(A113=0,"",IF(AND(ISBLANK(Raw!BI113),ISBLANK(Raw!BJ113)),"",IF(AND(Raw!BI113=1,ISBLANK(Raw!BJ113)=FALSE),"",IF(AND(Raw!BI113=2,ISBLANK(Raw!BJ113)),"",1))))</f>
        <v/>
      </c>
      <c r="J113" s="19" t="str">
        <f>IF(A113=0,"",IF(AND(ISBLANK(Raw!AT113),COUNTBLANK(Raw!BK113:BQ113)),"",IF(AND(Raw!AT113&gt;0,COUNTA(Raw!BK113:BQ113)&gt;0),"",IF(AND(Raw!AT113=0,COUNTA(Raw!BK113:BQ113)=0),"",1))))</f>
        <v/>
      </c>
      <c r="K113" s="19" t="str">
        <f>IF(A113=0,"",IF(AND(ISBLANK(Raw!AS113),COUNTA(Raw!BR113:BX113)=0),"",IF(AND(Raw!AS113&gt;0,COUNTA(Raw!BR113:BX113)&gt;0),"",IF(AND(Raw!AS113=0,COUNTA(Raw!BR113:BX113)=0),"",1))))</f>
        <v/>
      </c>
      <c r="L113" s="19" t="str">
        <f>IF(A113=0,"",IF(AND(COUNTA(Raw!BK113:BX113)=0,COUNTA(Raw!BY113:CH113)=0),"",IF(AND(COUNTIF(Raw!BK113:BX113,1)&gt;0,COUNTA(Raw!BY113:CH113)&gt;0),"",IF(AND(COUNTIF(Raw!BK113:BX113,1)=0,COUNTA(Raw!BY113:CH113)=0),"",1))))</f>
        <v/>
      </c>
      <c r="M113" s="19" t="str">
        <f>IF(A113=0,"",IF(AND(COUNTA(Raw!BK113:BX113)=0,COUNTA(Raw!CI113:CR113)),"",IF(AND(COUNTIF(Raw!BK113:BX113,3)&gt;0,COUNTA(Raw!CI113:CR113)&gt;0),"",IF(AND(COUNTIF(Raw!BK113:BX113,3)=0,COUNTA(Raw!CI113:CR113)=0),"",1))))</f>
        <v/>
      </c>
      <c r="N113" s="19" t="str">
        <f>IF(A113=0,"",IF(COUNTA(Raw!CS113:DF113)=0,"",IF(AND(COUNTIF(Raw!CS113:CV113,1)=1,COUNTA(Raw!CW113:DA113)&gt;0,COUNTA(Raw!DB113:DF113)=0),"",IF(AND(COUNTIF(Raw!CS113:CV113,2)=1,COUNTA(Raw!CW113:DA113)=0,COUNTA(Raw!DB113:DF113)&gt;0),"",IF(AND(COUNTA(Raw!CS113:CV113)&gt;0,COUNTA(Raw!CW113:DF113)=0),"",1)))))</f>
        <v/>
      </c>
      <c r="O113" s="19" t="str">
        <f>IF(A113=0,"",IF(COUNTA(Raw!DG113:DP113)=0,"",IF(AND(COUNTIF(Raw!BK113:BQ113,1)&gt;0,OR(COUNTIF(Raw!DG113:DP113,1)=1,COUNTIF(Raw!DG113:DP113,2)=1,COUNTIF(Raw!DG113:DP113,3)=1)),"",IF(AND(COUNTIF(Raw!BK113:BQ113,1)=0,AND(COUNTIF(Raw!DG113:DP113,1)=0,COUNTIF(Raw!DG113:DP113,2)=0,COUNTIF(Raw!DG113:DP113,3)=0)),"",1))))</f>
        <v/>
      </c>
      <c r="P113" s="19" t="str">
        <f>IF(A113=0,"",IF(COUNTA(Raw!DG113:DR113)=0,"",IF(AND(COUNTIF(Raw!DG113:DP113,4)=1,ISBLANK(Raw!DQ113)=FALSE,ISBLANK(Raw!DR113)),"",IF(AND(COUNTIF(Raw!DG113:DP113,7)=1,ISBLANK(Raw!DQ113),ISBLANK(Raw!DR113)=FALSE),"",IF(AND(COUNTA(Raw!DG113:DP113)&gt;0,COUNTIF(Raw!DG113:DP113,4)=0,COUNTIF(Raw!DG113:DP113,7)=0,COUNTA(Raw!DQ113:DR113)=0),"",1)))))</f>
        <v/>
      </c>
      <c r="Q113" s="19" t="str">
        <f>IF(A113=0,"",IF(AND(COUNTA(Raw!DS113:DU113)=0,COUNTA(Raw!BK113:BQ113)=0),"",IF(AND(COUNTIF(Raw!BK113:BQ113,1)&gt;0,COUNTA(Raw!DS113:DU113)&gt;0),"",IF(AND(COUNTIF(Raw!BK113:BQ113,1)=0,COUNTA(Raw!DS113:DU113)=0),"",1))))</f>
        <v/>
      </c>
      <c r="R113" s="19" t="str">
        <f>IF(A113=0,"",IF(AND(ISBLANK(Raw!AT113),ISBLANK(Raw!EJ113)),"",IF(AND(Raw!AT113&gt;0,ISBLANK(Raw!EJ113)=FALSE,Raw!EJ113&gt;=0,Raw!EJ113&lt;=7),"",IF(AND(Raw!AT113=0,ISBLANK(Raw!EJ113)),"",1))))</f>
        <v/>
      </c>
      <c r="S113" t="str">
        <f>IF(A113=0,"",IF(AND(ISBLANK(Raw!AS113),ISBLANK(Raw!EK113)),"",IF(AND(Raw!AS113&gt;0,ISBLANK(Raw!EK113)=FALSE),"",IF(AND(Raw!AS113=0,ISBLANK(Raw!EK113)),"",1))))</f>
        <v/>
      </c>
      <c r="T113" s="19" t="str">
        <f>IF(A113=0,"",IF(AND(ISBLANK(Raw!AT113),COUNTA(Raw!EL113:EQ113)=0),"",IF(AND(Raw!AT113&gt;0,COUNTA(Raw!EL113:EQ113)&gt;0),"",IF(AND(Raw!AT113=0,COUNTA(Raw!EL113:EQ113)=0),"",1))))</f>
        <v/>
      </c>
      <c r="U113" t="str">
        <f>IF(A113=0,"",IF(AND(ISBLANK(Raw!AT113),COUNTA(Raw!ER113:EU113)=0),"",IF(AND(Raw!AT113&gt;0,COUNTA(Raw!ER113:EU113)&gt;0),"",IF(AND(Raw!AT113=0,COUNTA(Raw!ER113:EU113)=0),"",1))))</f>
        <v/>
      </c>
      <c r="V113" t="str">
        <f>IF(A113=0,"",IF(AND(ISBLANK(Raw!AS113),COUNTA(Raw!EV113:FA113)=0),"",IF(AND(Raw!AS113&gt;0,COUNTA(Raw!EV113:FA113)&gt;0),"",IF(AND(Raw!AS113=0,COUNTA(Raw!EV113:FA113)=0),"",1))))</f>
        <v/>
      </c>
      <c r="W113" t="str">
        <f>IF(A113=0,"",IF(AND(ISBLANK(Raw!AS113),COUNTA(Raw!FB113:FE113)=0),"",IF(AND(Raw!AS113&gt;0,COUNTA(Raw!FB113:FE113)&gt;0),"",IF(AND(Raw!AS113=0,COUNTA(Raw!FB113:FE113)=0),"",1))))</f>
        <v/>
      </c>
      <c r="X113" t="str">
        <f>IF(A113=0,"",IF(AND(ISBLANK(Raw!AT113),COUNTA(Raw!FF113:FI113)=0),"",IF(AND(Raw!AT113&gt;0,COUNTA(Raw!FF113:FI113)&gt;0),"",IF(AND(Raw!AT113=0,COUNTA(Raw!FF113:FI113)=0),"",1))))</f>
        <v/>
      </c>
      <c r="Y113" t="str">
        <f>IF(A113=0,"",IF(AND(ISBLANK(Raw!AS113),COUNTA(Raw!FJ113:FM113)=0),"",IF(AND(Raw!AS113&gt;0,COUNTA(Raw!FJ113:FM113)&gt;0),"",IF(AND(Raw!AS113=0,COUNTA(Raw!FJ113:FM113)=0),"",1))))</f>
        <v/>
      </c>
      <c r="Z113" t="str">
        <f>IF(A113=0,"",IF(AND(COUNTA(Raw!FN113:FT113)=0,ISBLANK(Raw!FU113)),"",IF(AND(COUNTIF(Raw!FN113:FT113,1)&gt;0,ISBLANK(Raw!FU113)=FALSE),"",IF(AND(COUNTIF(Raw!FN113:FT113,1)=0,ISBLANK(Raw!FU113)),"",1))))</f>
        <v/>
      </c>
      <c r="AA113" s="19" t="str">
        <f>IF(A113=0,"",IF(AND(ISBLANK(Raw!BI113),COUNTA(Raw!FV113:GH113)=0),"",IF(AND(Raw!BI113&lt;&gt;1,COUNTIF(Raw!FV113:GH113,6)=0),"",IF(Raw!BI113=1,"",1))))</f>
        <v/>
      </c>
      <c r="AB113" t="str">
        <f>IF(A113=0,"",IF(AND(ISBLANK(Raw!GI113),COUNTA(Raw!GJ113:GQ113)=0),"",IF(AND(Raw!GI113=1,COUNTA(Raw!GJ113:GQ113)&gt;0),"",IF(AND(Raw!GI113=2,COUNTA(Raw!GJ113:GQ113)=0),"",1))))</f>
        <v/>
      </c>
      <c r="AC113" s="19" t="str">
        <f>IF(A113=0,"",IF(AND(COUNTA(Raw!GY113:HF113)=0,ISBLANK(Raw!HG113)),"",IF(AND(OR(COUNTIF(Raw!GY113:HE113,1)&gt;0,COUNTIF(Raw!GY113:HE113,2)&gt;0),ISBLANK(Raw!HG113)=FALSE),"",IF(AND(COUNTA(Raw!GY113:HF113)&gt;0,ISBLANK(Raw!HG113),COUNTIF(Raw!GY113:HE113,1)=0,COUNTIF(Raw!GY113:HE113,2)=0),"",1))))</f>
        <v/>
      </c>
      <c r="AD113" s="19" t="str">
        <f>IF(A113=0,"",IF(COUNTA(Raw!HU113:IB113)=0,"",IF(AND(Raw!AK113&lt;&gt;2,COUNTIF(Raw!HU113:IA113,2)=0,COUNTIF(Raw!HU113:IA113,3)=0),"",IF(Raw!AK113=2,"",1))))</f>
        <v/>
      </c>
      <c r="AE113" s="19" t="str">
        <f>IF(A113=0,"",IF(AND(Raw!AK113=2,ISBLANK(Raw!IC113)=FALSE),"",IF(AND(Raw!AK113&lt;&gt;2,ISBLANK(Raw!IC113)),"",1)))</f>
        <v/>
      </c>
      <c r="AF113" s="19" t="str">
        <f>IF(A113=0,"",IF(COUNTA(Raw!ID113:IF113)=0,"",IF(AND(MATCH(2023-Raw!ID113,Code!$A$3:$A$12,1)=Raw!IF113,2023-Raw!ID113=Raw!IE113),"",1)))</f>
        <v/>
      </c>
      <c r="AG113" s="19" t="str">
        <f>IF(A113=0,"",IF(COUNTA(Raw!IG113:II113)=0,"",IF(AND(Raw!IG113=4,ISBLANK(Raw!II113)=FALSE),"",IF(AND(Raw!IG113&lt;&gt;4,ISBLANK(Raw!II113)),"",1))))</f>
        <v/>
      </c>
      <c r="AH113" s="19" t="str">
        <f>IF(A113=0,"",IF(COUNTA(Raw!IJ113:IM113)=0,"",IF(AND(Raw!IJ113=1,ISBLANK(Raw!IK113)=FALSE),"",IF(AND(Raw!IJ113=2,COUNTA(Raw!IK113:IM113)&gt;0),"",1))))</f>
        <v/>
      </c>
      <c r="AI113" s="19" t="str">
        <f>IF(A113=0,"",IF(COUNTA(Raw!IK113:IM113)=0,"",IF(AND(Raw!IK113=1,ISBLANK(Raw!IL113)=FALSE),"",IF(AND(Raw!IK113=2,COUNTA(Raw!IL113:IM113)=0),"",1))))</f>
        <v/>
      </c>
      <c r="AJ113" s="19" t="str">
        <f>IF(A113=0,"",IF(COUNTA(Raw!JD113:JJ113)=0,"",IF(AND(Raw!JD113&gt;600,COUNTA(Raw!JE113:JI113)&gt;0),"",IF(AND(Raw!JD113&lt;=600,COUNTA(Raw!JE113:JJ113)=0),"",1))))</f>
        <v/>
      </c>
      <c r="AK113" s="19" t="str">
        <f>IF(A113=0,"",IF(COUNTA(Raw!JK113:KA113)=0,"",IF(AND(Raw!JK113=1,COUNTA(Raw!JM113:JV113)&gt;0),"",IF(AND(Raw!JK113=3,COUNTA(Raw!JM113:JV113)&gt;0,COUNTA(Raw!JW113:KA113)=0),"",IF(AND(ISBLANK(Raw!JK113)=FALSE,Raw!JK113&lt;&gt;1,Raw!JK113&lt;&gt;3,COUNTA(Raw!JM113:KA113)=0),"",1)))))</f>
        <v/>
      </c>
      <c r="AL113" s="19" t="str">
        <f>IF(A113=0,"",IF(COUNTA(Raw!JW113:KA113)=0,"",IF(AND(COUNTIF(Raw!JW113:JZ113,4)=0,COUNTA(Raw!JW113:JZ113)&gt;0,ISBLANK(Raw!KA113)=FALSE),"",IF(AND(COUNTIF(Raw!JW113:KA113,4)&gt;0,ISBLANK(Raw!KA113)),"",1))))</f>
        <v/>
      </c>
      <c r="AM113" s="19" t="str">
        <f>IF(A113=0,"",IF(COUNTA(Raw!KT113:KU113)=0,"",IF(AND(Raw!KT113=1,ISBLANK(Raw!KU113)=FALSE),"",IF(AND(Raw!KT113=2,ISBLANK(Raw!KU113)),"",1))))</f>
        <v/>
      </c>
      <c r="AN113" s="19" t="str">
        <f>IF(A113=0,"",IF(COUNTA(Raw!KX113:LF113)=0,"",IF(AND(COUNTIF(Raw!KX113:LB113,5)=1,COUNTA(Raw!KX113:LB113)=1,COUNTA(Raw!LC113:LF113)=0),"",IF(AND(COUNTIF(Raw!KX113:LB113,5)=0,COUNTA(Raw!KX113:LB113)&gt;0,COUNTA(Raw!LC113:LF113)&gt;0),"",1))))</f>
        <v/>
      </c>
      <c r="AO113" s="19" t="str">
        <f>IF(A113=0,"",IF(COUNTA(Raw!LM113:LU113)=0,"",IF(AND(Raw!LM113=1,ISBLANK(Raw!LN113)=FALSE,COUNTA(Raw!LO113:LU113)&gt;0),"",IF(AND(Raw!LM113=2,COUNTA(Raw!LN113:LU113)=0),"",1))))</f>
        <v/>
      </c>
      <c r="AP113" s="19" t="str">
        <f>IF(A113=0,"",IF(COUNTA(Raw!MY113:OG113)=0,"",IF(AND(Raw!MY113=2,COUNTA(Raw!MZ113:OG113)=0),"",IF(AND(Raw!MY113=1,COUNTA(Raw!MZ113:OG113)&gt;0),"",1))))</f>
        <v/>
      </c>
      <c r="AQ113" s="19" t="str">
        <f>IF(A113=0,"",IF(COUNTA(Raw!NC113:NW113)=0,"",IF(AND(COUNTIF(Raw!NC113:NG113,3)&gt;0,COUNTA(Raw!NH113:NQ113)&gt;0),"",IF(AND(COUNTA(Raw!NC113:NG113)&gt;0,COUNTIF(Raw!NC113:NG113,3)=0,COUNTA(Raw!NH113:NW113)=0),"",1))))</f>
        <v/>
      </c>
      <c r="AR113" s="19" t="str">
        <f>IF(A113=0,"",IF(COUNTA(Raw!NH113:NW113)=0,"",IF(AND(COUNTIF(Raw!NH113:NQ113,10)&gt;0,COUNTA(Raw!NR113:NW113)&gt;0),"",IF(AND(COUNTA(Raw!NH113:NQ113)&gt;0,COUNTIF(Raw!NH113:NQ113,10)=0,COUNTA(Raw!NR113:NY113)=0),"",1))))</f>
        <v/>
      </c>
      <c r="AS113" s="19" t="str">
        <f>IF(A113=0,"",IF(COUNTA(Raw!NY113:OG113)=0,"",IF(AND(Raw!NY113=1,COUNTA(Raw!NZ113:OG113)&gt;0),"",IF(AND(Raw!NY113=2,COUNTA(Raw!NZ113:OG113)=0),"",1))))</f>
        <v/>
      </c>
      <c r="AT113" s="19" t="str">
        <f>IF(A113=0,"",IF(COUNTA(Raw!OH113:OY113)=0,"",IF(AND(Raw!OH113=1,COUNTA(Raw!OI113:OY113)&gt;0),"",IF(AND(Raw!OH113=2,COUNTA(Raw!OI113:OY113)=0),"",1))))</f>
        <v/>
      </c>
      <c r="AU113" s="19" t="str">
        <f>IF(A113=0,"",IF(COUNTA(Raw!PR113:QB113)=0,"",
IF(AND(OR(AND(COUNTIF(Raw!PR113:QB113,1)=1,COUNTA(Raw!QI113:QY113)&gt;0),AND(COUNTIF(Raw!PR113:QB113,1)=0,COUNTA(Raw!QI113:QY113)=0)),OR(AND(COUNTIF(Raw!PR113:QB113,2)=1,COUNTA(Raw!QZ113:RP113)&gt;0),AND(COUNTIF(Raw!PR113:QB113,2)=0,COUNTA(Raw!QZ113:RP113)=0)),OR(AND(COUNTIF(Raw!PR113:QB113,3)=1,COUNTA(Raw!RQ113:SG113)&gt;0),AND(COUNTIF(Raw!PR113:QB113,3)=0,COUNTA(Raw!RQ113:SG113)=0)),OR(AND(COUNTIF(Raw!PR113:QB113,4)=1,COUNTA(Raw!SH113:ST113)&gt;0),AND(COUNTIF(Raw!PR113:QB113,4)=0,COUNTA(Raw!SH113:ST113)=0)),OR(AND(COUNTIF(Raw!PR113:QB113,5)=1,COUNTA(Raw!SU113:TG113)&gt;0),AND(COUNTIF(Raw!PR113:QB113,5)=0,COUNTA(Raw!SU113:TG113)=0)),OR(AND(COUNTIF(Raw!PR113:QB113,6)=1,COUNTA(Raw!TH113:TT113)&gt;0),AND(COUNTIF(Raw!PR113:QB113,6)=0,COUNTA(Raw!TH113:TT113)=0)),OR(AND(COUNTIF(Raw!PR113:QB113,7)=1,COUNTA(Raw!TU113:UI113)&gt;0),AND(COUNTIF(Raw!PR113:QB113,7)=0,COUNTA(Raw!TU113:UI113)=0)),OR(AND(COUNTIF(Raw!PR113:QB113,8)=1,COUNTA(Raw!UJ113:UV113)&gt;0),AND(COUNTIF(Raw!PR113:QB113,8)=0,COUNTA(Raw!UJ113:UV113)=0)),OR(AND(COUNTIF(Raw!PR113:QB113,9)=1,COUNTA(Raw!UW113:VG113)&gt;0),AND(COUNTIF(Raw!PR113:QB113,9)=0,COUNTA(Raw!UW113:VG113)=0)),OR(AND(COUNTIF(Raw!PR113:QB113,10)=1,COUNTA(Raw!VH113:VP113)&gt;0),AND(COUNTIF(Raw!PR113:QB113,10)=0,COUNTA(Raw!VH113:VP113)=0)),OR(AND(COUNTIF(Raw!PR113:QB113,11)=1,COUNTA(Raw!VQ113:WK113)&gt;0),AND(COUNTIF(Raw!PR113:QB113,11)=0,COUNTA(Raw!VQ113:WK113)=0))),"",1)))</f>
        <v/>
      </c>
      <c r="AV113" s="19" t="str">
        <f>IF(A113=0,"",IF(COUNTA(Raw!QI113:QY113)=0,"",IF(AND(OR(AND(Raw!QI113=4,COUNTIF(Raw!QR113:QY113,1)=0),Raw!QI113&lt;&gt;4),OR(AND(Raw!QJ113=4,COUNTIF(Raw!QR113:QY113,2)=0),Raw!QJ113&lt;&gt;4),OR(AND(Raw!QK113=4,COUNTIF(Raw!QR113:QY113,3)=0),Raw!QK113&lt;&gt;4),OR(AND(Raw!QL113=4,COUNTIF(Raw!QR113:QY113,4)=0),Raw!QL113&lt;&gt;4),OR(AND(Raw!QM113=4,COUNTIF(Raw!QR113:QY113,5)=0),Raw!QM113&lt;&gt;4),OR(AND(Raw!QN113=4,COUNTIF(Raw!QR113:QY113,6)=0),Raw!QN113&lt;&gt;4),OR(AND(Raw!QO113=4,COUNTIF(Raw!QR113:QY113,7)=0),Raw!QO113&lt;&gt;4),OR(AND(Raw!QP113=4,COUNTIF(Raw!QR113:QY113,8)=0),Raw!QP113&lt;&gt;4)),"",1)))</f>
        <v/>
      </c>
      <c r="AW113" t="str">
        <f>IF(A113=0,"",IF(COUNTA(Raw!QZ113:RP113)=0,"",IF(AND(OR(AND(Raw!QZ113=4,COUNTIF(Raw!RI113:RP113,1)=0),Raw!QZ113&lt;&gt;4),OR(AND(Raw!RA113=4,COUNTIF(Raw!RI113:RP113,2)=0),Raw!RA113&lt;&gt;4),OR(AND(Raw!RB113=4,COUNTIF(Raw!RI113:RP113,3)=0),Raw!RB113&lt;&gt;4),OR(AND(Raw!RC113=4,COUNTIF(Raw!RI113:RP113,4)=0),Raw!RC113&lt;&gt;4),OR(AND(Raw!RD113=4,COUNTIF(Raw!RI113:RP113,5)=0),Raw!RD113&lt;&gt;4),OR(AND(Raw!RE113=4,COUNTIF(Raw!RI113:RP113,6)=0),Raw!RE113&lt;&gt;4),OR(AND(Raw!RF113=4,COUNTIF(Raw!RI113:RP113,7)=0),Raw!RF113&lt;&gt;4),OR(AND(Raw!RG113=4,COUNTIF(Raw!RI113:RP113,8)=0),Raw!RG113&lt;&gt;4)),"",1)))</f>
        <v/>
      </c>
      <c r="AX113" t="str">
        <f>IF(A113=0,"",IF(COUNTA(Raw!RQ113:SG113)=0,"",IF(AND(OR(AND(Raw!RQ113=4,COUNTIF(Raw!RZ113:SG113,1)=0),Raw!RQ113&lt;&gt;4),OR(AND(Raw!RR113=4,COUNTIF(Raw!RZ113:SG113,2)=0),Raw!RR113&lt;&gt;4),OR(AND(Raw!RS113=4,COUNTIF(Raw!RZ113:SG113,3)=0),Raw!RS113&lt;&gt;4),OR(AND(Raw!RT113=4,COUNTIF(Raw!RZ113:SG113,4)=0),Raw!RT113&lt;&gt;4),OR(AND(Raw!RU113=4,COUNTIF(Raw!RZ113:SG113,5)=0),Raw!RU113&lt;&gt;4),OR(AND(Raw!RV113=4,COUNTIF(Raw!RZ113:SG113,6)=0),Raw!RV113&lt;&gt;4),OR(AND(Raw!RW113=4,COUNTIF(Raw!RZ113:SG113,7)=0),Raw!RW113&lt;&gt;4),OR(AND(Raw!RX113=4,COUNTIF(Raw!RZ113:SG113,8)=0),Raw!RX113&lt;&gt;4)),"",1)))</f>
        <v/>
      </c>
      <c r="AY113" t="str">
        <f>IF(A113=0,"",IF(COUNTA(Raw!SH113:ST113)=0,"",IF(AND(OR(AND(Raw!SH113=4,COUNTIF(Raw!SO113:ST113,1)=0),Raw!SH113&lt;&gt;4),OR(AND(Raw!SI113=4,COUNTIF(Raw!SO113:ST113,2)=0),Raw!SI113&lt;&gt;4),OR(AND(Raw!SJ113=4,COUNTIF(Raw!SO113:ST113,3)=0),Raw!SJ113&lt;&gt;4),OR(AND(Raw!SK113=4,COUNTIF(Raw!SO113:ST113,4)=0),Raw!SK113&lt;&gt;4),OR(AND(Raw!SL113=4,COUNTIF(Raw!SO113:ST113,5)=0),Raw!SL113&lt;&gt;4),OR(AND(Raw!SM113=4,COUNTIF(Raw!SO113:ST113,6)=0),Raw!SM113&lt;&gt;4)),"",1)))</f>
        <v/>
      </c>
      <c r="AZ113" t="str">
        <f>IF(A113=0,"",IF(COUNTA(Raw!SU113:TG113)=0,"",IF(AND(OR(AND(Raw!SU113=4,COUNTIF(Raw!TB113:TG113,1)=0),Raw!SU113&lt;&gt;4),OR(AND(Raw!SV113=4,COUNTIF(Raw!TB113:TG113,2)=0),Raw!SV113&lt;&gt;4),OR(AND(Raw!SW113=4,COUNTIF(Raw!TB113:TG113,3)=0),Raw!SW113&lt;&gt;4),OR(AND(Raw!SX113=4,COUNTIF(Raw!TB113:TG113,4)=0),Raw!SX113&lt;&gt;4),OR(AND(Raw!SY113=4,COUNTIF(Raw!TB113:TG113,5)=0),Raw!SY113&lt;&gt;4),OR(AND(Raw!SZ113=4,COUNTIF(Raw!TB113:TG113,6)=0),Raw!SZ113&lt;&gt;4)),"",1)))</f>
        <v/>
      </c>
      <c r="BA113" t="str">
        <f>IF(A113=0,"",IF(COUNTA(Raw!TH113:TT113)=0,"",IF(AND(OR(AND(Raw!TH113=4,COUNTIF(Raw!TO113:TT113,1)=0),Raw!TH113&lt;&gt;4),OR(AND(Raw!TI113=4,COUNTIF(Raw!TO113:TT113,2)=0),Raw!TI113&lt;&gt;4),OR(AND(Raw!TJ113=4,COUNTIF(Raw!TO113:TT113,3)=0),Raw!TJ113&lt;&gt;4),OR(AND(Raw!TK113=4,COUNTIF(Raw!TO113:TT113,4)=0),Raw!TK113&lt;&gt;4),OR(AND(Raw!TL113=4,COUNTIF(Raw!TO113:TT113,5)=0),Raw!TL113&lt;&gt;4),OR(AND(Raw!TM113=4,COUNTIF(Raw!TO113:TT113,6)=0),Raw!TM113&lt;&gt;4)),"",1)))</f>
        <v/>
      </c>
      <c r="BB113" t="str">
        <f>IF(A113=0,"",IF(COUNTA(Raw!TU113:UI113)=0,"",IF(AND(OR(AND(Raw!TU113=4,COUNTIF(Raw!UC113:UI113,1)=0),Raw!TU113&lt;&gt;4),OR(AND(Raw!TV113=4,COUNTIF(Raw!UC113:UI113,2)=0),Raw!TV113&lt;&gt;4),OR(AND(Raw!TW113=4,COUNTIF(Raw!UC113:UI113,3)=0),Raw!TW113&lt;&gt;4),OR(AND(Raw!TX113=4,COUNTIF(Raw!UC113:UI113,4)=0),Raw!TX113&lt;&gt;4),OR(AND(Raw!TY113=4,COUNTIF(Raw!UC113:UI113,5)=0),Raw!TY113&lt;&gt;4),OR(AND(Raw!TZ113=4,COUNTIF(Raw!UC113:UI113,6)=0),Raw!TZ113&lt;&gt;4),OR(AND(Raw!UA113=4,COUNTIF(Raw!UC113:UI113,7)=0),Raw!UA113&lt;&gt;4)),"",1)))</f>
        <v/>
      </c>
      <c r="BC113" t="str">
        <f>IF(A113=0,"",IF(COUNTA(Raw!UJ113:UV113)=0,"",IF(AND(OR(AND(Raw!UJ113=4,COUNTIF(Raw!UQ113:UV113,1)=0),Raw!UJ113&lt;&gt;4),OR(AND(Raw!UK113=4,COUNTIF(Raw!UQ113:UV113,2)=0),Raw!UK113&lt;&gt;4),OR(AND(Raw!UL113=4,COUNTIF(Raw!UQ113:UV113,3)=0),Raw!UL113&lt;&gt;4),OR(AND(Raw!UM113=4,COUNTIF(Raw!UQ113:UV113,4)=0),Raw!UM113&lt;&gt;4),OR(AND(Raw!UN113=4,COUNTIF(Raw!UQ113:UV113,5)=0),Raw!UN113&lt;&gt;4),OR(AND(Raw!UO113=4,COUNTIF(Raw!UQ113:UV113,6)=0),Raw!UO113&lt;&gt;4)),"",1)))</f>
        <v/>
      </c>
      <c r="BD113" t="str">
        <f>IF(A113=0,"",IF(COUNTA(Raw!UW113:VG113)=0,"",IF(AND(OR(AND(Raw!UW113=4,COUNTIF(Raw!VC113:VG113,1)=0),Raw!UW113&lt;&gt;4),OR(AND(Raw!UX113=4,COUNTIF(Raw!VC113:VG113,2)=0),Raw!UX113&lt;&gt;4),OR(AND(Raw!UY113=4,COUNTIF(Raw!VC113:VG113,3)=0),Raw!UY113&lt;&gt;4),OR(AND(Raw!UZ113=4,COUNTIF(Raw!VC113:VG113,4)=0),Raw!UZ113&lt;&gt;4),OR(AND(Raw!VA113=4,COUNTIF(Raw!VC113:VG113,5)=0),Raw!VA113&lt;&gt;4)),"",1)))</f>
        <v/>
      </c>
      <c r="BE113" t="str">
        <f>IF(A113=0,"",IF(COUNTA(Raw!VH113:VP113)=0,"",
IF(AND(
OR(AND(Raw!VH113=4,COUNTIF(Raw!VM113:VP113,1)=0),Raw!VH113&lt;&gt;4),
OR(AND(Raw!VI113=4,COUNTIF(Raw!VM113:VP113,2)=0),Raw!VI113&lt;&gt;4),
OR(AND(Raw!VJ113=4,COUNTIF(Raw!VM113:VP113,3)=0),Raw!VJ113&lt;&gt;4),
OR(AND(Raw!VK113=4,COUNTIF(Raw!VM113:VP113,4)=0),Raw!VK113&lt;&gt;4)
),"",1)))</f>
        <v/>
      </c>
      <c r="BF113" t="str">
        <f>IF(A113=0,"",IF(COUNTA(Raw!VQ113:WK113)=0,"",
IF(AND(
OR(AND(Raw!VQ113=4,COUNTIF(Raw!WB113:WK113,1)=0),Raw!VQ113&lt;&gt;4),
OR(AND(Raw!VR113=4,COUNTIF(Raw!WB113:WK113,2)=0),Raw!VR113&lt;&gt;4),
OR(AND(Raw!VS113=4,COUNTIF(Raw!WB113:WK113,3)=0),Raw!VS113&lt;&gt;4),
OR(AND(Raw!VT113=4,COUNTIF(Raw!WB113:WK113,4)=0),Raw!VT113&lt;&gt;4),
OR(AND(Raw!VU113=4,COUNTIF(Raw!WB113:WK113,5)=0),Raw!VU113&lt;&gt;4),
OR(AND(Raw!VV113=4,COUNTIF(Raw!WB113:WK113,6)=0),Raw!VV113&lt;&gt;4),
OR(AND(Raw!VW113=4,COUNTIF(Raw!WB113:WK113,7)=0),Raw!VW113&lt;&gt;4),
OR(AND(Raw!VX113=4,COUNTIF(Raw!WB113:WK113,8)=0),Raw!VX113&lt;&gt;4),
OR(AND(Raw!VY113=4,COUNTIF(Raw!WB113:WK113,9)=0),Raw!VX113&lt;&gt;4),
OR(AND(Raw!VZ113=4,COUNTIF(Raw!WB113:WK113,10)=0),Raw!VZ113&lt;&gt;4)
),"",1)))</f>
        <v/>
      </c>
      <c r="BG113" t="str">
        <f>IF(A113=0,"",IF(COUNTA(Raw!WL113:XB113)=0,"",
IF(AND(
OR(AND(Raw!WL113=4,COUNTIF(Raw!WU113:XB113,1)=0),Raw!WL113&lt;&gt;4),
OR(AND(Raw!WM113=4,COUNTIF(Raw!WU113:XB113,2)=0),Raw!WM113&lt;&gt;4),
OR(AND(Raw!WN113=4,COUNTIF(Raw!WU113:XB113,3)=0),Raw!WN113&lt;&gt;4),
OR(AND(Raw!WO113=4,COUNTIF(Raw!WU113:XB113,4)=0),Raw!WO113&lt;&gt;4),
OR(AND(Raw!WP113=4,COUNTIF(Raw!WU113:XB113,5)=0),Raw!WP113&lt;&gt;4),
OR(AND(Raw!WQ113=4,COUNTIF(Raw!WU113:XB113,6)=0),Raw!WQ113&lt;&gt;4),
OR(AND(Raw!WR113=4,COUNTIF(Raw!WU113:XB113,7)=0),Raw!WR113&lt;&gt;4),
OR(AND(Raw!WS113=4,COUNTIF(Raw!WU113:XB113,8)=0),Raw!WS113&lt;&gt;4)
),"",1)))</f>
        <v/>
      </c>
      <c r="BH113" t="str">
        <f>IF(A113=0,"",IF(COUNTA(Raw!XC113:XK113)=0,"",
IF(AND(
OR(AND(Raw!XC113=4,COUNTIF(Raw!XH113:XK113,1)=0),Raw!XC113&lt;&gt;4),
OR(AND(Raw!XD113=4,COUNTIF(Raw!XH113:XK113,2)=0),Raw!XD113&lt;&gt;4),
OR(AND(Raw!XE113=4,COUNTIF(Raw!XH113:XK113,3)=0),Raw!XE113&lt;&gt;4),
OR(AND(Raw!XF113=4,COUNTIF(Raw!XH113:XK113,4)=0),Raw!XF113&lt;&gt;4)
),"",1)))</f>
        <v/>
      </c>
      <c r="BI113" t="str">
        <f>IF(A113=0,"",IF(COUNTA(Raw!XL113:XT113)=0,"",
IF(AND(
OR(AND(Raw!XL113=4,COUNTIF(Raw!XQ113:XT113,1)=0),Raw!XL113&lt;&gt;4),
OR(AND(Raw!XM113=4,COUNTIF(Raw!XQ113:XT113,2)=0),Raw!XM113&lt;&gt;4),
OR(AND(Raw!XN113=4,COUNTIF(Raw!XQ113:XT113,3)=0),Raw!XN113&lt;&gt;4),
OR(AND(Raw!XO113=4,COUNTIF(Raw!XQ113:XT113,4)=0),Raw!XO113&lt;&gt;4)
),"",1)))</f>
        <v/>
      </c>
      <c r="BJ113" t="str">
        <f>IF(A113=0,"",IF(COUNTA(Raw!XU113:YI113)=0,"",
IF(AND(
OR(AND(Raw!XU113=4,COUNTIF(Raw!YC113:YI113,1)=0),Raw!XU113&lt;&gt;4),
OR(AND(Raw!XV113=4,COUNTIF(Raw!YC113:YI113,2)=0),Raw!XV113&lt;&gt;4),
OR(AND(Raw!XW113=4,COUNTIF(Raw!YC113:YI113,3)=0),Raw!XW113&lt;&gt;4),
OR(AND(Raw!XX113=4,COUNTIF(Raw!YC113:YI113,4)=0),Raw!XX113&lt;&gt;4),
OR(AND(Raw!XY113=4,COUNTIF(Raw!YC113:YI113,5)=0),Raw!XY113&lt;&gt;4),
OR(AND(Raw!XZ113=4,COUNTIF(Raw!YC113:YI113,6)=0),Raw!XZ113&lt;&gt;4),
OR(AND(Raw!YA113=4,COUNTIF(Raw!YC113:YI113,7)=0),Raw!YA113&lt;&gt;4)
),"",1)))</f>
        <v/>
      </c>
      <c r="BK113" t="str">
        <f>IF(A113=0,"",IF(COUNTA(Raw!YJ113:YR113)=0,"",
IF(AND(
OR(AND(Raw!YJ113=4,COUNTIF(Raw!YO113:YR113,1)=0),Raw!YJ113&lt;&gt;4),
OR(AND(Raw!YK113=4,COUNTIF(Raw!YO113:YR113,2)=0),Raw!YK113&lt;&gt;4),
OR(AND(Raw!YL113=4,COUNTIF(Raw!YO113:YR113,3)=0),Raw!YL113&lt;&gt;4),
OR(AND(Raw!YM113=4,COUNTIF(Raw!YO113:YR113,4)=0),Raw!YM113&lt;&gt;4)
),"",1)))</f>
        <v/>
      </c>
      <c r="BL113" t="str">
        <f>IF(A113=0,"",IF(COUNTA(Raw!YS113:YU113)=0,"",IF(AND(Raw!YS113=4,ISBLANK(Raw!YU113)),"",IF(AND(Raw!YS113&lt;&gt;4,ISBLANK(Raw!YU113)=FALSE),"",1))))</f>
        <v/>
      </c>
    </row>
    <row r="114" spans="1:64">
      <c r="A114" s="20">
        <f>Raw!A114</f>
        <v>0</v>
      </c>
      <c r="B114" s="19" t="str">
        <f>IF(A114=0,"",IF(AND(Raw!AC114=1,COUNTA(Raw!AR114:IC114)&gt;0,COUNTA(Raw!ID114:YU114)=0),"",IF(AND(Raw!AC114=2,COUNTA(Raw!AR114:IC114)=0,COUNTA(Raw!ID114:MV114)&gt;0,COUNTA(Raw!MW114:YU114)=0),"",IF(AND(Raw!AC114=3,COUNTA(Raw!AP114:MV114)=0,COUNTA(Raw!MW114:YU114)&gt;0),"",1))))</f>
        <v/>
      </c>
      <c r="C114" s="19" t="str">
        <f>IF(A114=0,"",IF(AND(Raw!AK114=1,ISBLANK(Raw!AM114)=FALSE,ISBLANK(Raw!AO114)),"",IF(AND(Raw!AK114=2,ISBLANK(Raw!AM114),ISBLANK(Raw!AO114)=FALSE),"",1)))</f>
        <v/>
      </c>
      <c r="D114" s="19" t="str">
        <f>IF(A114=0,"",IF(COUNTA(Raw!AS114:AZ114)=0,"",IF(AND(Raw!AS114+Raw!AT114=100,Raw!AU114+Raw!AV114=100,Raw!AW114+Raw!AX114=100,Raw!AY114+Raw!AZ114=100),"",1)))</f>
        <v/>
      </c>
      <c r="E114" s="19" t="str">
        <f>IF(A114=0,"",IF(ISBLANK(Raw!AQ114),"",IF(Raw!AQ114=1,"",1)))</f>
        <v/>
      </c>
      <c r="F114" s="19" t="str">
        <f>IF(A114=0,"",IF(ISBLANK(Raw!AR114),"",IF(AND(Raw!AR114&gt;=0,Raw!AR114&lt;=100),"",1)))</f>
        <v/>
      </c>
      <c r="G114" s="19" t="str">
        <f>IF(A114=0,"",IF(AND(ISBLANK(Raw!BA114),ISBLANK(Raw!AS114)),"",IF(AND(Raw!AS114&gt;0,ISBLANK(Raw!BA114)=FALSE),"",1)))</f>
        <v/>
      </c>
      <c r="H114" s="19" t="str">
        <f>IF(A114=0,"",IF(COUNTA(Raw!BA114:BH114)=0,"",IF(AND(Raw!BA114=0,COUNTA(Raw!BB114:BH114)=0),"",IF(AND(Raw!BA114&gt;0,COUNTA(Raw!BB114:BH114)&gt;0),"",1))))</f>
        <v/>
      </c>
      <c r="I114" s="19" t="str">
        <f>IF(A114=0,"",IF(AND(ISBLANK(Raw!BI114),ISBLANK(Raw!BJ114)),"",IF(AND(Raw!BI114=1,ISBLANK(Raw!BJ114)=FALSE),"",IF(AND(Raw!BI114=2,ISBLANK(Raw!BJ114)),"",1))))</f>
        <v/>
      </c>
      <c r="J114" s="19" t="str">
        <f>IF(A114=0,"",IF(AND(ISBLANK(Raw!AT114),COUNTBLANK(Raw!BK114:BQ114)),"",IF(AND(Raw!AT114&gt;0,COUNTA(Raw!BK114:BQ114)&gt;0),"",IF(AND(Raw!AT114=0,COUNTA(Raw!BK114:BQ114)=0),"",1))))</f>
        <v/>
      </c>
      <c r="K114" s="19" t="str">
        <f>IF(A114=0,"",IF(AND(ISBLANK(Raw!AS114),COUNTA(Raw!BR114:BX114)=0),"",IF(AND(Raw!AS114&gt;0,COUNTA(Raw!BR114:BX114)&gt;0),"",IF(AND(Raw!AS114=0,COUNTA(Raw!BR114:BX114)=0),"",1))))</f>
        <v/>
      </c>
      <c r="L114" s="19" t="str">
        <f>IF(A114=0,"",IF(AND(COUNTA(Raw!BK114:BX114)=0,COUNTA(Raw!BY114:CH114)=0),"",IF(AND(COUNTIF(Raw!BK114:BX114,1)&gt;0,COUNTA(Raw!BY114:CH114)&gt;0),"",IF(AND(COUNTIF(Raw!BK114:BX114,1)=0,COUNTA(Raw!BY114:CH114)=0),"",1))))</f>
        <v/>
      </c>
      <c r="M114" s="19" t="str">
        <f>IF(A114=0,"",IF(AND(COUNTA(Raw!BK114:BX114)=0,COUNTA(Raw!CI114:CR114)),"",IF(AND(COUNTIF(Raw!BK114:BX114,3)&gt;0,COUNTA(Raw!CI114:CR114)&gt;0),"",IF(AND(COUNTIF(Raw!BK114:BX114,3)=0,COUNTA(Raw!CI114:CR114)=0),"",1))))</f>
        <v/>
      </c>
      <c r="N114" s="19" t="str">
        <f>IF(A114=0,"",IF(COUNTA(Raw!CS114:DF114)=0,"",IF(AND(COUNTIF(Raw!CS114:CV114,1)=1,COUNTA(Raw!CW114:DA114)&gt;0,COUNTA(Raw!DB114:DF114)=0),"",IF(AND(COUNTIF(Raw!CS114:CV114,2)=1,COUNTA(Raw!CW114:DA114)=0,COUNTA(Raw!DB114:DF114)&gt;0),"",IF(AND(COUNTA(Raw!CS114:CV114)&gt;0,COUNTA(Raw!CW114:DF114)=0),"",1)))))</f>
        <v/>
      </c>
      <c r="O114" s="19" t="str">
        <f>IF(A114=0,"",IF(COUNTA(Raw!DG114:DP114)=0,"",IF(AND(COUNTIF(Raw!BK114:BQ114,1)&gt;0,OR(COUNTIF(Raw!DG114:DP114,1)=1,COUNTIF(Raw!DG114:DP114,2)=1,COUNTIF(Raw!DG114:DP114,3)=1)),"",IF(AND(COUNTIF(Raw!BK114:BQ114,1)=0,AND(COUNTIF(Raw!DG114:DP114,1)=0,COUNTIF(Raw!DG114:DP114,2)=0,COUNTIF(Raw!DG114:DP114,3)=0)),"",1))))</f>
        <v/>
      </c>
      <c r="P114" s="19" t="str">
        <f>IF(A114=0,"",IF(COUNTA(Raw!DG114:DR114)=0,"",IF(AND(COUNTIF(Raw!DG114:DP114,4)=1,ISBLANK(Raw!DQ114)=FALSE,ISBLANK(Raw!DR114)),"",IF(AND(COUNTIF(Raw!DG114:DP114,7)=1,ISBLANK(Raw!DQ114),ISBLANK(Raw!DR114)=FALSE),"",IF(AND(COUNTA(Raw!DG114:DP114)&gt;0,COUNTIF(Raw!DG114:DP114,4)=0,COUNTIF(Raw!DG114:DP114,7)=0,COUNTA(Raw!DQ114:DR114)=0),"",1)))))</f>
        <v/>
      </c>
      <c r="Q114" s="19" t="str">
        <f>IF(A114=0,"",IF(AND(COUNTA(Raw!DS114:DU114)=0,COUNTA(Raw!BK114:BQ114)=0),"",IF(AND(COUNTIF(Raw!BK114:BQ114,1)&gt;0,COUNTA(Raw!DS114:DU114)&gt;0),"",IF(AND(COUNTIF(Raw!BK114:BQ114,1)=0,COUNTA(Raw!DS114:DU114)=0),"",1))))</f>
        <v/>
      </c>
      <c r="R114" s="19" t="str">
        <f>IF(A114=0,"",IF(AND(ISBLANK(Raw!AT114),ISBLANK(Raw!EJ114)),"",IF(AND(Raw!AT114&gt;0,ISBLANK(Raw!EJ114)=FALSE,Raw!EJ114&gt;=0,Raw!EJ114&lt;=7),"",IF(AND(Raw!AT114=0,ISBLANK(Raw!EJ114)),"",1))))</f>
        <v/>
      </c>
      <c r="S114" t="str">
        <f>IF(A114=0,"",IF(AND(ISBLANK(Raw!AS114),ISBLANK(Raw!EK114)),"",IF(AND(Raw!AS114&gt;0,ISBLANK(Raw!EK114)=FALSE),"",IF(AND(Raw!AS114=0,ISBLANK(Raw!EK114)),"",1))))</f>
        <v/>
      </c>
      <c r="T114" s="19" t="str">
        <f>IF(A114=0,"",IF(AND(ISBLANK(Raw!AT114),COUNTA(Raw!EL114:EQ114)=0),"",IF(AND(Raw!AT114&gt;0,COUNTA(Raw!EL114:EQ114)&gt;0),"",IF(AND(Raw!AT114=0,COUNTA(Raw!EL114:EQ114)=0),"",1))))</f>
        <v/>
      </c>
      <c r="U114" t="str">
        <f>IF(A114=0,"",IF(AND(ISBLANK(Raw!AT114),COUNTA(Raw!ER114:EU114)=0),"",IF(AND(Raw!AT114&gt;0,COUNTA(Raw!ER114:EU114)&gt;0),"",IF(AND(Raw!AT114=0,COUNTA(Raw!ER114:EU114)=0),"",1))))</f>
        <v/>
      </c>
      <c r="V114" t="str">
        <f>IF(A114=0,"",IF(AND(ISBLANK(Raw!AS114),COUNTA(Raw!EV114:FA114)=0),"",IF(AND(Raw!AS114&gt;0,COUNTA(Raw!EV114:FA114)&gt;0),"",IF(AND(Raw!AS114=0,COUNTA(Raw!EV114:FA114)=0),"",1))))</f>
        <v/>
      </c>
      <c r="W114" t="str">
        <f>IF(A114=0,"",IF(AND(ISBLANK(Raw!AS114),COUNTA(Raw!FB114:FE114)=0),"",IF(AND(Raw!AS114&gt;0,COUNTA(Raw!FB114:FE114)&gt;0),"",IF(AND(Raw!AS114=0,COUNTA(Raw!FB114:FE114)=0),"",1))))</f>
        <v/>
      </c>
      <c r="X114" t="str">
        <f>IF(A114=0,"",IF(AND(ISBLANK(Raw!AT114),COUNTA(Raw!FF114:FI114)=0),"",IF(AND(Raw!AT114&gt;0,COUNTA(Raw!FF114:FI114)&gt;0),"",IF(AND(Raw!AT114=0,COUNTA(Raw!FF114:FI114)=0),"",1))))</f>
        <v/>
      </c>
      <c r="Y114" t="str">
        <f>IF(A114=0,"",IF(AND(ISBLANK(Raw!AS114),COUNTA(Raw!FJ114:FM114)=0),"",IF(AND(Raw!AS114&gt;0,COUNTA(Raw!FJ114:FM114)&gt;0),"",IF(AND(Raw!AS114=0,COUNTA(Raw!FJ114:FM114)=0),"",1))))</f>
        <v/>
      </c>
      <c r="Z114" t="str">
        <f>IF(A114=0,"",IF(AND(COUNTA(Raw!FN114:FT114)=0,ISBLANK(Raw!FU114)),"",IF(AND(COUNTIF(Raw!FN114:FT114,1)&gt;0,ISBLANK(Raw!FU114)=FALSE),"",IF(AND(COUNTIF(Raw!FN114:FT114,1)=0,ISBLANK(Raw!FU114)),"",1))))</f>
        <v/>
      </c>
      <c r="AA114" s="19" t="str">
        <f>IF(A114=0,"",IF(AND(ISBLANK(Raw!BI114),COUNTA(Raw!FV114:GH114)=0),"",IF(AND(Raw!BI114&lt;&gt;1,COUNTIF(Raw!FV114:GH114,6)=0),"",IF(Raw!BI114=1,"",1))))</f>
        <v/>
      </c>
      <c r="AB114" t="str">
        <f>IF(A114=0,"",IF(AND(ISBLANK(Raw!GI114),COUNTA(Raw!GJ114:GQ114)=0),"",IF(AND(Raw!GI114=1,COUNTA(Raw!GJ114:GQ114)&gt;0),"",IF(AND(Raw!GI114=2,COUNTA(Raw!GJ114:GQ114)=0),"",1))))</f>
        <v/>
      </c>
      <c r="AC114" s="19" t="str">
        <f>IF(A114=0,"",IF(AND(COUNTA(Raw!GY114:HF114)=0,ISBLANK(Raw!HG114)),"",IF(AND(OR(COUNTIF(Raw!GY114:HE114,1)&gt;0,COUNTIF(Raw!GY114:HE114,2)&gt;0),ISBLANK(Raw!HG114)=FALSE),"",IF(AND(COUNTA(Raw!GY114:HF114)&gt;0,ISBLANK(Raw!HG114),COUNTIF(Raw!GY114:HE114,1)=0,COUNTIF(Raw!GY114:HE114,2)=0),"",1))))</f>
        <v/>
      </c>
      <c r="AD114" s="19" t="str">
        <f>IF(A114=0,"",IF(COUNTA(Raw!HU114:IB114)=0,"",IF(AND(Raw!AK114&lt;&gt;2,COUNTIF(Raw!HU114:IA114,2)=0,COUNTIF(Raw!HU114:IA114,3)=0),"",IF(Raw!AK114=2,"",1))))</f>
        <v/>
      </c>
      <c r="AE114" s="19" t="str">
        <f>IF(A114=0,"",IF(AND(Raw!AK114=2,ISBLANK(Raw!IC114)=FALSE),"",IF(AND(Raw!AK114&lt;&gt;2,ISBLANK(Raw!IC114)),"",1)))</f>
        <v/>
      </c>
      <c r="AF114" s="19" t="str">
        <f>IF(A114=0,"",IF(COUNTA(Raw!ID114:IF114)=0,"",IF(AND(MATCH(2023-Raw!ID114,Code!$A$3:$A$12,1)=Raw!IF114,2023-Raw!ID114=Raw!IE114),"",1)))</f>
        <v/>
      </c>
      <c r="AG114" s="19" t="str">
        <f>IF(A114=0,"",IF(COUNTA(Raw!IG114:II114)=0,"",IF(AND(Raw!IG114=4,ISBLANK(Raw!II114)=FALSE),"",IF(AND(Raw!IG114&lt;&gt;4,ISBLANK(Raw!II114)),"",1))))</f>
        <v/>
      </c>
      <c r="AH114" s="19" t="str">
        <f>IF(A114=0,"",IF(COUNTA(Raw!IJ114:IM114)=0,"",IF(AND(Raw!IJ114=1,ISBLANK(Raw!IK114)=FALSE),"",IF(AND(Raw!IJ114=2,COUNTA(Raw!IK114:IM114)&gt;0),"",1))))</f>
        <v/>
      </c>
      <c r="AI114" s="19" t="str">
        <f>IF(A114=0,"",IF(COUNTA(Raw!IK114:IM114)=0,"",IF(AND(Raw!IK114=1,ISBLANK(Raw!IL114)=FALSE),"",IF(AND(Raw!IK114=2,COUNTA(Raw!IL114:IM114)=0),"",1))))</f>
        <v/>
      </c>
      <c r="AJ114" s="19" t="str">
        <f>IF(A114=0,"",IF(COUNTA(Raw!JD114:JJ114)=0,"",IF(AND(Raw!JD114&gt;600,COUNTA(Raw!JE114:JI114)&gt;0),"",IF(AND(Raw!JD114&lt;=600,COUNTA(Raw!JE114:JJ114)=0),"",1))))</f>
        <v/>
      </c>
      <c r="AK114" s="19" t="str">
        <f>IF(A114=0,"",IF(COUNTA(Raw!JK114:KA114)=0,"",IF(AND(Raw!JK114=1,COUNTA(Raw!JM114:JV114)&gt;0),"",IF(AND(Raw!JK114=3,COUNTA(Raw!JM114:JV114)&gt;0,COUNTA(Raw!JW114:KA114)=0),"",IF(AND(ISBLANK(Raw!JK114)=FALSE,Raw!JK114&lt;&gt;1,Raw!JK114&lt;&gt;3,COUNTA(Raw!JM114:KA114)=0),"",1)))))</f>
        <v/>
      </c>
      <c r="AL114" s="19" t="str">
        <f>IF(A114=0,"",IF(COUNTA(Raw!JW114:KA114)=0,"",IF(AND(COUNTIF(Raw!JW114:JZ114,4)=0,COUNTA(Raw!JW114:JZ114)&gt;0,ISBLANK(Raw!KA114)=FALSE),"",IF(AND(COUNTIF(Raw!JW114:KA114,4)&gt;0,ISBLANK(Raw!KA114)),"",1))))</f>
        <v/>
      </c>
      <c r="AM114" s="19" t="str">
        <f>IF(A114=0,"",IF(COUNTA(Raw!KT114:KU114)=0,"",IF(AND(Raw!KT114=1,ISBLANK(Raw!KU114)=FALSE),"",IF(AND(Raw!KT114=2,ISBLANK(Raw!KU114)),"",1))))</f>
        <v/>
      </c>
      <c r="AN114" s="19" t="str">
        <f>IF(A114=0,"",IF(COUNTA(Raw!KX114:LF114)=0,"",IF(AND(COUNTIF(Raw!KX114:LB114,5)=1,COUNTA(Raw!KX114:LB114)=1,COUNTA(Raw!LC114:LF114)=0),"",IF(AND(COUNTIF(Raw!KX114:LB114,5)=0,COUNTA(Raw!KX114:LB114)&gt;0,COUNTA(Raw!LC114:LF114)&gt;0),"",1))))</f>
        <v/>
      </c>
      <c r="AO114" s="19" t="str">
        <f>IF(A114=0,"",IF(COUNTA(Raw!LM114:LU114)=0,"",IF(AND(Raw!LM114=1,ISBLANK(Raw!LN114)=FALSE,COUNTA(Raw!LO114:LU114)&gt;0),"",IF(AND(Raw!LM114=2,COUNTA(Raw!LN114:LU114)=0),"",1))))</f>
        <v/>
      </c>
      <c r="AP114" s="19" t="str">
        <f>IF(A114=0,"",IF(COUNTA(Raw!MY114:OG114)=0,"",IF(AND(Raw!MY114=2,COUNTA(Raw!MZ114:OG114)=0),"",IF(AND(Raw!MY114=1,COUNTA(Raw!MZ114:OG114)&gt;0),"",1))))</f>
        <v/>
      </c>
      <c r="AQ114" s="19" t="str">
        <f>IF(A114=0,"",IF(COUNTA(Raw!NC114:NW114)=0,"",IF(AND(COUNTIF(Raw!NC114:NG114,3)&gt;0,COUNTA(Raw!NH114:NQ114)&gt;0),"",IF(AND(COUNTA(Raw!NC114:NG114)&gt;0,COUNTIF(Raw!NC114:NG114,3)=0,COUNTA(Raw!NH114:NW114)=0),"",1))))</f>
        <v/>
      </c>
      <c r="AR114" s="19" t="str">
        <f>IF(A114=0,"",IF(COUNTA(Raw!NH114:NW114)=0,"",IF(AND(COUNTIF(Raw!NH114:NQ114,10)&gt;0,COUNTA(Raw!NR114:NW114)&gt;0),"",IF(AND(COUNTA(Raw!NH114:NQ114)&gt;0,COUNTIF(Raw!NH114:NQ114,10)=0,COUNTA(Raw!NR114:NY114)=0),"",1))))</f>
        <v/>
      </c>
      <c r="AS114" s="19" t="str">
        <f>IF(A114=0,"",IF(COUNTA(Raw!NY114:OG114)=0,"",IF(AND(Raw!NY114=1,COUNTA(Raw!NZ114:OG114)&gt;0),"",IF(AND(Raw!NY114=2,COUNTA(Raw!NZ114:OG114)=0),"",1))))</f>
        <v/>
      </c>
      <c r="AT114" s="19" t="str">
        <f>IF(A114=0,"",IF(COUNTA(Raw!OH114:OY114)=0,"",IF(AND(Raw!OH114=1,COUNTA(Raw!OI114:OY114)&gt;0),"",IF(AND(Raw!OH114=2,COUNTA(Raw!OI114:OY114)=0),"",1))))</f>
        <v/>
      </c>
      <c r="AU114" s="19" t="str">
        <f>IF(A114=0,"",IF(COUNTA(Raw!PR114:QB114)=0,"",
IF(AND(OR(AND(COUNTIF(Raw!PR114:QB114,1)=1,COUNTA(Raw!QI114:QY114)&gt;0),AND(COUNTIF(Raw!PR114:QB114,1)=0,COUNTA(Raw!QI114:QY114)=0)),OR(AND(COUNTIF(Raw!PR114:QB114,2)=1,COUNTA(Raw!QZ114:RP114)&gt;0),AND(COUNTIF(Raw!PR114:QB114,2)=0,COUNTA(Raw!QZ114:RP114)=0)),OR(AND(COUNTIF(Raw!PR114:QB114,3)=1,COUNTA(Raw!RQ114:SG114)&gt;0),AND(COUNTIF(Raw!PR114:QB114,3)=0,COUNTA(Raw!RQ114:SG114)=0)),OR(AND(COUNTIF(Raw!PR114:QB114,4)=1,COUNTA(Raw!SH114:ST114)&gt;0),AND(COUNTIF(Raw!PR114:QB114,4)=0,COUNTA(Raw!SH114:ST114)=0)),OR(AND(COUNTIF(Raw!PR114:QB114,5)=1,COUNTA(Raw!SU114:TG114)&gt;0),AND(COUNTIF(Raw!PR114:QB114,5)=0,COUNTA(Raw!SU114:TG114)=0)),OR(AND(COUNTIF(Raw!PR114:QB114,6)=1,COUNTA(Raw!TH114:TT114)&gt;0),AND(COUNTIF(Raw!PR114:QB114,6)=0,COUNTA(Raw!TH114:TT114)=0)),OR(AND(COUNTIF(Raw!PR114:QB114,7)=1,COUNTA(Raw!TU114:UI114)&gt;0),AND(COUNTIF(Raw!PR114:QB114,7)=0,COUNTA(Raw!TU114:UI114)=0)),OR(AND(COUNTIF(Raw!PR114:QB114,8)=1,COUNTA(Raw!UJ114:UV114)&gt;0),AND(COUNTIF(Raw!PR114:QB114,8)=0,COUNTA(Raw!UJ114:UV114)=0)),OR(AND(COUNTIF(Raw!PR114:QB114,9)=1,COUNTA(Raw!UW114:VG114)&gt;0),AND(COUNTIF(Raw!PR114:QB114,9)=0,COUNTA(Raw!UW114:VG114)=0)),OR(AND(COUNTIF(Raw!PR114:QB114,10)=1,COUNTA(Raw!VH114:VP114)&gt;0),AND(COUNTIF(Raw!PR114:QB114,10)=0,COUNTA(Raw!VH114:VP114)=0)),OR(AND(COUNTIF(Raw!PR114:QB114,11)=1,COUNTA(Raw!VQ114:WK114)&gt;0),AND(COUNTIF(Raw!PR114:QB114,11)=0,COUNTA(Raw!VQ114:WK114)=0))),"",1)))</f>
        <v/>
      </c>
      <c r="AV114" s="19" t="str">
        <f>IF(A114=0,"",IF(COUNTA(Raw!QI114:QY114)=0,"",IF(AND(OR(AND(Raw!QI114=4,COUNTIF(Raw!QR114:QY114,1)=0),Raw!QI114&lt;&gt;4),OR(AND(Raw!QJ114=4,COUNTIF(Raw!QR114:QY114,2)=0),Raw!QJ114&lt;&gt;4),OR(AND(Raw!QK114=4,COUNTIF(Raw!QR114:QY114,3)=0),Raw!QK114&lt;&gt;4),OR(AND(Raw!QL114=4,COUNTIF(Raw!QR114:QY114,4)=0),Raw!QL114&lt;&gt;4),OR(AND(Raw!QM114=4,COUNTIF(Raw!QR114:QY114,5)=0),Raw!QM114&lt;&gt;4),OR(AND(Raw!QN114=4,COUNTIF(Raw!QR114:QY114,6)=0),Raw!QN114&lt;&gt;4),OR(AND(Raw!QO114=4,COUNTIF(Raw!QR114:QY114,7)=0),Raw!QO114&lt;&gt;4),OR(AND(Raw!QP114=4,COUNTIF(Raw!QR114:QY114,8)=0),Raw!QP114&lt;&gt;4)),"",1)))</f>
        <v/>
      </c>
      <c r="AW114" t="str">
        <f>IF(A114=0,"",IF(COUNTA(Raw!QZ114:RP114)=0,"",IF(AND(OR(AND(Raw!QZ114=4,COUNTIF(Raw!RI114:RP114,1)=0),Raw!QZ114&lt;&gt;4),OR(AND(Raw!RA114=4,COUNTIF(Raw!RI114:RP114,2)=0),Raw!RA114&lt;&gt;4),OR(AND(Raw!RB114=4,COUNTIF(Raw!RI114:RP114,3)=0),Raw!RB114&lt;&gt;4),OR(AND(Raw!RC114=4,COUNTIF(Raw!RI114:RP114,4)=0),Raw!RC114&lt;&gt;4),OR(AND(Raw!RD114=4,COUNTIF(Raw!RI114:RP114,5)=0),Raw!RD114&lt;&gt;4),OR(AND(Raw!RE114=4,COUNTIF(Raw!RI114:RP114,6)=0),Raw!RE114&lt;&gt;4),OR(AND(Raw!RF114=4,COUNTIF(Raw!RI114:RP114,7)=0),Raw!RF114&lt;&gt;4),OR(AND(Raw!RG114=4,COUNTIF(Raw!RI114:RP114,8)=0),Raw!RG114&lt;&gt;4)),"",1)))</f>
        <v/>
      </c>
      <c r="AX114" t="str">
        <f>IF(A114=0,"",IF(COUNTA(Raw!RQ114:SG114)=0,"",IF(AND(OR(AND(Raw!RQ114=4,COUNTIF(Raw!RZ114:SG114,1)=0),Raw!RQ114&lt;&gt;4),OR(AND(Raw!RR114=4,COUNTIF(Raw!RZ114:SG114,2)=0),Raw!RR114&lt;&gt;4),OR(AND(Raw!RS114=4,COUNTIF(Raw!RZ114:SG114,3)=0),Raw!RS114&lt;&gt;4),OR(AND(Raw!RT114=4,COUNTIF(Raw!RZ114:SG114,4)=0),Raw!RT114&lt;&gt;4),OR(AND(Raw!RU114=4,COUNTIF(Raw!RZ114:SG114,5)=0),Raw!RU114&lt;&gt;4),OR(AND(Raw!RV114=4,COUNTIF(Raw!RZ114:SG114,6)=0),Raw!RV114&lt;&gt;4),OR(AND(Raw!RW114=4,COUNTIF(Raw!RZ114:SG114,7)=0),Raw!RW114&lt;&gt;4),OR(AND(Raw!RX114=4,COUNTIF(Raw!RZ114:SG114,8)=0),Raw!RX114&lt;&gt;4)),"",1)))</f>
        <v/>
      </c>
      <c r="AY114" t="str">
        <f>IF(A114=0,"",IF(COUNTA(Raw!SH114:ST114)=0,"",IF(AND(OR(AND(Raw!SH114=4,COUNTIF(Raw!SO114:ST114,1)=0),Raw!SH114&lt;&gt;4),OR(AND(Raw!SI114=4,COUNTIF(Raw!SO114:ST114,2)=0),Raw!SI114&lt;&gt;4),OR(AND(Raw!SJ114=4,COUNTIF(Raw!SO114:ST114,3)=0),Raw!SJ114&lt;&gt;4),OR(AND(Raw!SK114=4,COUNTIF(Raw!SO114:ST114,4)=0),Raw!SK114&lt;&gt;4),OR(AND(Raw!SL114=4,COUNTIF(Raw!SO114:ST114,5)=0),Raw!SL114&lt;&gt;4),OR(AND(Raw!SM114=4,COUNTIF(Raw!SO114:ST114,6)=0),Raw!SM114&lt;&gt;4)),"",1)))</f>
        <v/>
      </c>
      <c r="AZ114" t="str">
        <f>IF(A114=0,"",IF(COUNTA(Raw!SU114:TG114)=0,"",IF(AND(OR(AND(Raw!SU114=4,COUNTIF(Raw!TB114:TG114,1)=0),Raw!SU114&lt;&gt;4),OR(AND(Raw!SV114=4,COUNTIF(Raw!TB114:TG114,2)=0),Raw!SV114&lt;&gt;4),OR(AND(Raw!SW114=4,COUNTIF(Raw!TB114:TG114,3)=0),Raw!SW114&lt;&gt;4),OR(AND(Raw!SX114=4,COUNTIF(Raw!TB114:TG114,4)=0),Raw!SX114&lt;&gt;4),OR(AND(Raw!SY114=4,COUNTIF(Raw!TB114:TG114,5)=0),Raw!SY114&lt;&gt;4),OR(AND(Raw!SZ114=4,COUNTIF(Raw!TB114:TG114,6)=0),Raw!SZ114&lt;&gt;4)),"",1)))</f>
        <v/>
      </c>
      <c r="BA114" t="str">
        <f>IF(A114=0,"",IF(COUNTA(Raw!TH114:TT114)=0,"",IF(AND(OR(AND(Raw!TH114=4,COUNTIF(Raw!TO114:TT114,1)=0),Raw!TH114&lt;&gt;4),OR(AND(Raw!TI114=4,COUNTIF(Raw!TO114:TT114,2)=0),Raw!TI114&lt;&gt;4),OR(AND(Raw!TJ114=4,COUNTIF(Raw!TO114:TT114,3)=0),Raw!TJ114&lt;&gt;4),OR(AND(Raw!TK114=4,COUNTIF(Raw!TO114:TT114,4)=0),Raw!TK114&lt;&gt;4),OR(AND(Raw!TL114=4,COUNTIF(Raw!TO114:TT114,5)=0),Raw!TL114&lt;&gt;4),OR(AND(Raw!TM114=4,COUNTIF(Raw!TO114:TT114,6)=0),Raw!TM114&lt;&gt;4)),"",1)))</f>
        <v/>
      </c>
      <c r="BB114" t="str">
        <f>IF(A114=0,"",IF(COUNTA(Raw!TU114:UI114)=0,"",IF(AND(OR(AND(Raw!TU114=4,COUNTIF(Raw!UC114:UI114,1)=0),Raw!TU114&lt;&gt;4),OR(AND(Raw!TV114=4,COUNTIF(Raw!UC114:UI114,2)=0),Raw!TV114&lt;&gt;4),OR(AND(Raw!TW114=4,COUNTIF(Raw!UC114:UI114,3)=0),Raw!TW114&lt;&gt;4),OR(AND(Raw!TX114=4,COUNTIF(Raw!UC114:UI114,4)=0),Raw!TX114&lt;&gt;4),OR(AND(Raw!TY114=4,COUNTIF(Raw!UC114:UI114,5)=0),Raw!TY114&lt;&gt;4),OR(AND(Raw!TZ114=4,COUNTIF(Raw!UC114:UI114,6)=0),Raw!TZ114&lt;&gt;4),OR(AND(Raw!UA114=4,COUNTIF(Raw!UC114:UI114,7)=0),Raw!UA114&lt;&gt;4)),"",1)))</f>
        <v/>
      </c>
      <c r="BC114" t="str">
        <f>IF(A114=0,"",IF(COUNTA(Raw!UJ114:UV114)=0,"",IF(AND(OR(AND(Raw!UJ114=4,COUNTIF(Raw!UQ114:UV114,1)=0),Raw!UJ114&lt;&gt;4),OR(AND(Raw!UK114=4,COUNTIF(Raw!UQ114:UV114,2)=0),Raw!UK114&lt;&gt;4),OR(AND(Raw!UL114=4,COUNTIF(Raw!UQ114:UV114,3)=0),Raw!UL114&lt;&gt;4),OR(AND(Raw!UM114=4,COUNTIF(Raw!UQ114:UV114,4)=0),Raw!UM114&lt;&gt;4),OR(AND(Raw!UN114=4,COUNTIF(Raw!UQ114:UV114,5)=0),Raw!UN114&lt;&gt;4),OR(AND(Raw!UO114=4,COUNTIF(Raw!UQ114:UV114,6)=0),Raw!UO114&lt;&gt;4)),"",1)))</f>
        <v/>
      </c>
      <c r="BD114" t="str">
        <f>IF(A114=0,"",IF(COUNTA(Raw!UW114:VG114)=0,"",IF(AND(OR(AND(Raw!UW114=4,COUNTIF(Raw!VC114:VG114,1)=0),Raw!UW114&lt;&gt;4),OR(AND(Raw!UX114=4,COUNTIF(Raw!VC114:VG114,2)=0),Raw!UX114&lt;&gt;4),OR(AND(Raw!UY114=4,COUNTIF(Raw!VC114:VG114,3)=0),Raw!UY114&lt;&gt;4),OR(AND(Raw!UZ114=4,COUNTIF(Raw!VC114:VG114,4)=0),Raw!UZ114&lt;&gt;4),OR(AND(Raw!VA114=4,COUNTIF(Raw!VC114:VG114,5)=0),Raw!VA114&lt;&gt;4)),"",1)))</f>
        <v/>
      </c>
      <c r="BE114" t="str">
        <f>IF(A114=0,"",IF(COUNTA(Raw!VH114:VP114)=0,"",
IF(AND(
OR(AND(Raw!VH114=4,COUNTIF(Raw!VM114:VP114,1)=0),Raw!VH114&lt;&gt;4),
OR(AND(Raw!VI114=4,COUNTIF(Raw!VM114:VP114,2)=0),Raw!VI114&lt;&gt;4),
OR(AND(Raw!VJ114=4,COUNTIF(Raw!VM114:VP114,3)=0),Raw!VJ114&lt;&gt;4),
OR(AND(Raw!VK114=4,COUNTIF(Raw!VM114:VP114,4)=0),Raw!VK114&lt;&gt;4)
),"",1)))</f>
        <v/>
      </c>
      <c r="BF114" t="str">
        <f>IF(A114=0,"",IF(COUNTA(Raw!VQ114:WK114)=0,"",
IF(AND(
OR(AND(Raw!VQ114=4,COUNTIF(Raw!WB114:WK114,1)=0),Raw!VQ114&lt;&gt;4),
OR(AND(Raw!VR114=4,COUNTIF(Raw!WB114:WK114,2)=0),Raw!VR114&lt;&gt;4),
OR(AND(Raw!VS114=4,COUNTIF(Raw!WB114:WK114,3)=0),Raw!VS114&lt;&gt;4),
OR(AND(Raw!VT114=4,COUNTIF(Raw!WB114:WK114,4)=0),Raw!VT114&lt;&gt;4),
OR(AND(Raw!VU114=4,COUNTIF(Raw!WB114:WK114,5)=0),Raw!VU114&lt;&gt;4),
OR(AND(Raw!VV114=4,COUNTIF(Raw!WB114:WK114,6)=0),Raw!VV114&lt;&gt;4),
OR(AND(Raw!VW114=4,COUNTIF(Raw!WB114:WK114,7)=0),Raw!VW114&lt;&gt;4),
OR(AND(Raw!VX114=4,COUNTIF(Raw!WB114:WK114,8)=0),Raw!VX114&lt;&gt;4),
OR(AND(Raw!VY114=4,COUNTIF(Raw!WB114:WK114,9)=0),Raw!VX114&lt;&gt;4),
OR(AND(Raw!VZ114=4,COUNTIF(Raw!WB114:WK114,10)=0),Raw!VZ114&lt;&gt;4)
),"",1)))</f>
        <v/>
      </c>
      <c r="BG114" t="str">
        <f>IF(A114=0,"",IF(COUNTA(Raw!WL114:XB114)=0,"",
IF(AND(
OR(AND(Raw!WL114=4,COUNTIF(Raw!WU114:XB114,1)=0),Raw!WL114&lt;&gt;4),
OR(AND(Raw!WM114=4,COUNTIF(Raw!WU114:XB114,2)=0),Raw!WM114&lt;&gt;4),
OR(AND(Raw!WN114=4,COUNTIF(Raw!WU114:XB114,3)=0),Raw!WN114&lt;&gt;4),
OR(AND(Raw!WO114=4,COUNTIF(Raw!WU114:XB114,4)=0),Raw!WO114&lt;&gt;4),
OR(AND(Raw!WP114=4,COUNTIF(Raw!WU114:XB114,5)=0),Raw!WP114&lt;&gt;4),
OR(AND(Raw!WQ114=4,COUNTIF(Raw!WU114:XB114,6)=0),Raw!WQ114&lt;&gt;4),
OR(AND(Raw!WR114=4,COUNTIF(Raw!WU114:XB114,7)=0),Raw!WR114&lt;&gt;4),
OR(AND(Raw!WS114=4,COUNTIF(Raw!WU114:XB114,8)=0),Raw!WS114&lt;&gt;4)
),"",1)))</f>
        <v/>
      </c>
      <c r="BH114" t="str">
        <f>IF(A114=0,"",IF(COUNTA(Raw!XC114:XK114)=0,"",
IF(AND(
OR(AND(Raw!XC114=4,COUNTIF(Raw!XH114:XK114,1)=0),Raw!XC114&lt;&gt;4),
OR(AND(Raw!XD114=4,COUNTIF(Raw!XH114:XK114,2)=0),Raw!XD114&lt;&gt;4),
OR(AND(Raw!XE114=4,COUNTIF(Raw!XH114:XK114,3)=0),Raw!XE114&lt;&gt;4),
OR(AND(Raw!XF114=4,COUNTIF(Raw!XH114:XK114,4)=0),Raw!XF114&lt;&gt;4)
),"",1)))</f>
        <v/>
      </c>
      <c r="BI114" t="str">
        <f>IF(A114=0,"",IF(COUNTA(Raw!XL114:XT114)=0,"",
IF(AND(
OR(AND(Raw!XL114=4,COUNTIF(Raw!XQ114:XT114,1)=0),Raw!XL114&lt;&gt;4),
OR(AND(Raw!XM114=4,COUNTIF(Raw!XQ114:XT114,2)=0),Raw!XM114&lt;&gt;4),
OR(AND(Raw!XN114=4,COUNTIF(Raw!XQ114:XT114,3)=0),Raw!XN114&lt;&gt;4),
OR(AND(Raw!XO114=4,COUNTIF(Raw!XQ114:XT114,4)=0),Raw!XO114&lt;&gt;4)
),"",1)))</f>
        <v/>
      </c>
      <c r="BJ114" t="str">
        <f>IF(A114=0,"",IF(COUNTA(Raw!XU114:YI114)=0,"",
IF(AND(
OR(AND(Raw!XU114=4,COUNTIF(Raw!YC114:YI114,1)=0),Raw!XU114&lt;&gt;4),
OR(AND(Raw!XV114=4,COUNTIF(Raw!YC114:YI114,2)=0),Raw!XV114&lt;&gt;4),
OR(AND(Raw!XW114=4,COUNTIF(Raw!YC114:YI114,3)=0),Raw!XW114&lt;&gt;4),
OR(AND(Raw!XX114=4,COUNTIF(Raw!YC114:YI114,4)=0),Raw!XX114&lt;&gt;4),
OR(AND(Raw!XY114=4,COUNTIF(Raw!YC114:YI114,5)=0),Raw!XY114&lt;&gt;4),
OR(AND(Raw!XZ114=4,COUNTIF(Raw!YC114:YI114,6)=0),Raw!XZ114&lt;&gt;4),
OR(AND(Raw!YA114=4,COUNTIF(Raw!YC114:YI114,7)=0),Raw!YA114&lt;&gt;4)
),"",1)))</f>
        <v/>
      </c>
      <c r="BK114" t="str">
        <f>IF(A114=0,"",IF(COUNTA(Raw!YJ114:YR114)=0,"",
IF(AND(
OR(AND(Raw!YJ114=4,COUNTIF(Raw!YO114:YR114,1)=0),Raw!YJ114&lt;&gt;4),
OR(AND(Raw!YK114=4,COUNTIF(Raw!YO114:YR114,2)=0),Raw!YK114&lt;&gt;4),
OR(AND(Raw!YL114=4,COUNTIF(Raw!YO114:YR114,3)=0),Raw!YL114&lt;&gt;4),
OR(AND(Raw!YM114=4,COUNTIF(Raw!YO114:YR114,4)=0),Raw!YM114&lt;&gt;4)
),"",1)))</f>
        <v/>
      </c>
      <c r="BL114" t="str">
        <f>IF(A114=0,"",IF(COUNTA(Raw!YS114:YU114)=0,"",IF(AND(Raw!YS114=4,ISBLANK(Raw!YU114)),"",IF(AND(Raw!YS114&lt;&gt;4,ISBLANK(Raw!YU114)=FALSE),"",1))))</f>
        <v/>
      </c>
    </row>
    <row r="115" spans="1:64">
      <c r="A115" s="20">
        <f>Raw!A115</f>
        <v>0</v>
      </c>
      <c r="B115" s="19" t="str">
        <f>IF(A115=0,"",IF(AND(Raw!AC115=1,COUNTA(Raw!AR115:IC115)&gt;0,COUNTA(Raw!ID115:YU115)=0),"",IF(AND(Raw!AC115=2,COUNTA(Raw!AR115:IC115)=0,COUNTA(Raw!ID115:MV115)&gt;0,COUNTA(Raw!MW115:YU115)=0),"",IF(AND(Raw!AC115=3,COUNTA(Raw!AP115:MV115)=0,COUNTA(Raw!MW115:YU115)&gt;0),"",1))))</f>
        <v/>
      </c>
      <c r="C115" s="19" t="str">
        <f>IF(A115=0,"",IF(AND(Raw!AK115=1,ISBLANK(Raw!AM115)=FALSE,ISBLANK(Raw!AO115)),"",IF(AND(Raw!AK115=2,ISBLANK(Raw!AM115),ISBLANK(Raw!AO115)=FALSE),"",1)))</f>
        <v/>
      </c>
      <c r="D115" s="19" t="str">
        <f>IF(A115=0,"",IF(COUNTA(Raw!AS115:AZ115)=0,"",IF(AND(Raw!AS115+Raw!AT115=100,Raw!AU115+Raw!AV115=100,Raw!AW115+Raw!AX115=100,Raw!AY115+Raw!AZ115=100),"",1)))</f>
        <v/>
      </c>
      <c r="E115" s="19" t="str">
        <f>IF(A115=0,"",IF(ISBLANK(Raw!AQ115),"",IF(Raw!AQ115=1,"",1)))</f>
        <v/>
      </c>
      <c r="F115" s="19" t="str">
        <f>IF(A115=0,"",IF(ISBLANK(Raw!AR115),"",IF(AND(Raw!AR115&gt;=0,Raw!AR115&lt;=100),"",1)))</f>
        <v/>
      </c>
      <c r="G115" s="19" t="str">
        <f>IF(A115=0,"",IF(AND(ISBLANK(Raw!BA115),ISBLANK(Raw!AS115)),"",IF(AND(Raw!AS115&gt;0,ISBLANK(Raw!BA115)=FALSE),"",1)))</f>
        <v/>
      </c>
      <c r="H115" s="19" t="str">
        <f>IF(A115=0,"",IF(COUNTA(Raw!BA115:BH115)=0,"",IF(AND(Raw!BA115=0,COUNTA(Raw!BB115:BH115)=0),"",IF(AND(Raw!BA115&gt;0,COUNTA(Raw!BB115:BH115)&gt;0),"",1))))</f>
        <v/>
      </c>
      <c r="I115" s="19" t="str">
        <f>IF(A115=0,"",IF(AND(ISBLANK(Raw!BI115),ISBLANK(Raw!BJ115)),"",IF(AND(Raw!BI115=1,ISBLANK(Raw!BJ115)=FALSE),"",IF(AND(Raw!BI115=2,ISBLANK(Raw!BJ115)),"",1))))</f>
        <v/>
      </c>
      <c r="J115" s="19" t="str">
        <f>IF(A115=0,"",IF(AND(ISBLANK(Raw!AT115),COUNTBLANK(Raw!BK115:BQ115)),"",IF(AND(Raw!AT115&gt;0,COUNTA(Raw!BK115:BQ115)&gt;0),"",IF(AND(Raw!AT115=0,COUNTA(Raw!BK115:BQ115)=0),"",1))))</f>
        <v/>
      </c>
      <c r="K115" s="19" t="str">
        <f>IF(A115=0,"",IF(AND(ISBLANK(Raw!AS115),COUNTA(Raw!BR115:BX115)=0),"",IF(AND(Raw!AS115&gt;0,COUNTA(Raw!BR115:BX115)&gt;0),"",IF(AND(Raw!AS115=0,COUNTA(Raw!BR115:BX115)=0),"",1))))</f>
        <v/>
      </c>
      <c r="L115" s="19" t="str">
        <f>IF(A115=0,"",IF(AND(COUNTA(Raw!BK115:BX115)=0,COUNTA(Raw!BY115:CH115)=0),"",IF(AND(COUNTIF(Raw!BK115:BX115,1)&gt;0,COUNTA(Raw!BY115:CH115)&gt;0),"",IF(AND(COUNTIF(Raw!BK115:BX115,1)=0,COUNTA(Raw!BY115:CH115)=0),"",1))))</f>
        <v/>
      </c>
      <c r="M115" s="19" t="str">
        <f>IF(A115=0,"",IF(AND(COUNTA(Raw!BK115:BX115)=0,COUNTA(Raw!CI115:CR115)),"",IF(AND(COUNTIF(Raw!BK115:BX115,3)&gt;0,COUNTA(Raw!CI115:CR115)&gt;0),"",IF(AND(COUNTIF(Raw!BK115:BX115,3)=0,COUNTA(Raw!CI115:CR115)=0),"",1))))</f>
        <v/>
      </c>
      <c r="N115" s="19" t="str">
        <f>IF(A115=0,"",IF(COUNTA(Raw!CS115:DF115)=0,"",IF(AND(COUNTIF(Raw!CS115:CV115,1)=1,COUNTA(Raw!CW115:DA115)&gt;0,COUNTA(Raw!DB115:DF115)=0),"",IF(AND(COUNTIF(Raw!CS115:CV115,2)=1,COUNTA(Raw!CW115:DA115)=0,COUNTA(Raw!DB115:DF115)&gt;0),"",IF(AND(COUNTA(Raw!CS115:CV115)&gt;0,COUNTA(Raw!CW115:DF115)=0),"",1)))))</f>
        <v/>
      </c>
      <c r="O115" s="19" t="str">
        <f>IF(A115=0,"",IF(COUNTA(Raw!DG115:DP115)=0,"",IF(AND(COUNTIF(Raw!BK115:BQ115,1)&gt;0,OR(COUNTIF(Raw!DG115:DP115,1)=1,COUNTIF(Raw!DG115:DP115,2)=1,COUNTIF(Raw!DG115:DP115,3)=1)),"",IF(AND(COUNTIF(Raw!BK115:BQ115,1)=0,AND(COUNTIF(Raw!DG115:DP115,1)=0,COUNTIF(Raw!DG115:DP115,2)=0,COUNTIF(Raw!DG115:DP115,3)=0)),"",1))))</f>
        <v/>
      </c>
      <c r="P115" s="19" t="str">
        <f>IF(A115=0,"",IF(COUNTA(Raw!DG115:DR115)=0,"",IF(AND(COUNTIF(Raw!DG115:DP115,4)=1,ISBLANK(Raw!DQ115)=FALSE,ISBLANK(Raw!DR115)),"",IF(AND(COUNTIF(Raw!DG115:DP115,7)=1,ISBLANK(Raw!DQ115),ISBLANK(Raw!DR115)=FALSE),"",IF(AND(COUNTA(Raw!DG115:DP115)&gt;0,COUNTIF(Raw!DG115:DP115,4)=0,COUNTIF(Raw!DG115:DP115,7)=0,COUNTA(Raw!DQ115:DR115)=0),"",1)))))</f>
        <v/>
      </c>
      <c r="Q115" s="19" t="str">
        <f>IF(A115=0,"",IF(AND(COUNTA(Raw!DS115:DU115)=0,COUNTA(Raw!BK115:BQ115)=0),"",IF(AND(COUNTIF(Raw!BK115:BQ115,1)&gt;0,COUNTA(Raw!DS115:DU115)&gt;0),"",IF(AND(COUNTIF(Raw!BK115:BQ115,1)=0,COUNTA(Raw!DS115:DU115)=0),"",1))))</f>
        <v/>
      </c>
      <c r="R115" s="19" t="str">
        <f>IF(A115=0,"",IF(AND(ISBLANK(Raw!AT115),ISBLANK(Raw!EJ115)),"",IF(AND(Raw!AT115&gt;0,ISBLANK(Raw!EJ115)=FALSE,Raw!EJ115&gt;=0,Raw!EJ115&lt;=7),"",IF(AND(Raw!AT115=0,ISBLANK(Raw!EJ115)),"",1))))</f>
        <v/>
      </c>
      <c r="S115" t="str">
        <f>IF(A115=0,"",IF(AND(ISBLANK(Raw!AS115),ISBLANK(Raw!EK115)),"",IF(AND(Raw!AS115&gt;0,ISBLANK(Raw!EK115)=FALSE),"",IF(AND(Raw!AS115=0,ISBLANK(Raw!EK115)),"",1))))</f>
        <v/>
      </c>
      <c r="T115" s="19" t="str">
        <f>IF(A115=0,"",IF(AND(ISBLANK(Raw!AT115),COUNTA(Raw!EL115:EQ115)=0),"",IF(AND(Raw!AT115&gt;0,COUNTA(Raw!EL115:EQ115)&gt;0),"",IF(AND(Raw!AT115=0,COUNTA(Raw!EL115:EQ115)=0),"",1))))</f>
        <v/>
      </c>
      <c r="U115" t="str">
        <f>IF(A115=0,"",IF(AND(ISBLANK(Raw!AT115),COUNTA(Raw!ER115:EU115)=0),"",IF(AND(Raw!AT115&gt;0,COUNTA(Raw!ER115:EU115)&gt;0),"",IF(AND(Raw!AT115=0,COUNTA(Raw!ER115:EU115)=0),"",1))))</f>
        <v/>
      </c>
      <c r="V115" t="str">
        <f>IF(A115=0,"",IF(AND(ISBLANK(Raw!AS115),COUNTA(Raw!EV115:FA115)=0),"",IF(AND(Raw!AS115&gt;0,COUNTA(Raw!EV115:FA115)&gt;0),"",IF(AND(Raw!AS115=0,COUNTA(Raw!EV115:FA115)=0),"",1))))</f>
        <v/>
      </c>
      <c r="W115" t="str">
        <f>IF(A115=0,"",IF(AND(ISBLANK(Raw!AS115),COUNTA(Raw!FB115:FE115)=0),"",IF(AND(Raw!AS115&gt;0,COUNTA(Raw!FB115:FE115)&gt;0),"",IF(AND(Raw!AS115=0,COUNTA(Raw!FB115:FE115)=0),"",1))))</f>
        <v/>
      </c>
      <c r="X115" t="str">
        <f>IF(A115=0,"",IF(AND(ISBLANK(Raw!AT115),COUNTA(Raw!FF115:FI115)=0),"",IF(AND(Raw!AT115&gt;0,COUNTA(Raw!FF115:FI115)&gt;0),"",IF(AND(Raw!AT115=0,COUNTA(Raw!FF115:FI115)=0),"",1))))</f>
        <v/>
      </c>
      <c r="Y115" t="str">
        <f>IF(A115=0,"",IF(AND(ISBLANK(Raw!AS115),COUNTA(Raw!FJ115:FM115)=0),"",IF(AND(Raw!AS115&gt;0,COUNTA(Raw!FJ115:FM115)&gt;0),"",IF(AND(Raw!AS115=0,COUNTA(Raw!FJ115:FM115)=0),"",1))))</f>
        <v/>
      </c>
      <c r="Z115" t="str">
        <f>IF(A115=0,"",IF(AND(COUNTA(Raw!FN115:FT115)=0,ISBLANK(Raw!FU115)),"",IF(AND(COUNTIF(Raw!FN115:FT115,1)&gt;0,ISBLANK(Raw!FU115)=FALSE),"",IF(AND(COUNTIF(Raw!FN115:FT115,1)=0,ISBLANK(Raw!FU115)),"",1))))</f>
        <v/>
      </c>
      <c r="AA115" s="19" t="str">
        <f>IF(A115=0,"",IF(AND(ISBLANK(Raw!BI115),COUNTA(Raw!FV115:GH115)=0),"",IF(AND(Raw!BI115&lt;&gt;1,COUNTIF(Raw!FV115:GH115,6)=0),"",IF(Raw!BI115=1,"",1))))</f>
        <v/>
      </c>
      <c r="AB115" t="str">
        <f>IF(A115=0,"",IF(AND(ISBLANK(Raw!GI115),COUNTA(Raw!GJ115:GQ115)=0),"",IF(AND(Raw!GI115=1,COUNTA(Raw!GJ115:GQ115)&gt;0),"",IF(AND(Raw!GI115=2,COUNTA(Raw!GJ115:GQ115)=0),"",1))))</f>
        <v/>
      </c>
      <c r="AC115" s="19" t="str">
        <f>IF(A115=0,"",IF(AND(COUNTA(Raw!GY115:HF115)=0,ISBLANK(Raw!HG115)),"",IF(AND(OR(COUNTIF(Raw!GY115:HE115,1)&gt;0,COUNTIF(Raw!GY115:HE115,2)&gt;0),ISBLANK(Raw!HG115)=FALSE),"",IF(AND(COUNTA(Raw!GY115:HF115)&gt;0,ISBLANK(Raw!HG115),COUNTIF(Raw!GY115:HE115,1)=0,COUNTIF(Raw!GY115:HE115,2)=0),"",1))))</f>
        <v/>
      </c>
      <c r="AD115" s="19" t="str">
        <f>IF(A115=0,"",IF(COUNTA(Raw!HU115:IB115)=0,"",IF(AND(Raw!AK115&lt;&gt;2,COUNTIF(Raw!HU115:IA115,2)=0,COUNTIF(Raw!HU115:IA115,3)=0),"",IF(Raw!AK115=2,"",1))))</f>
        <v/>
      </c>
      <c r="AE115" s="19" t="str">
        <f>IF(A115=0,"",IF(AND(Raw!AK115=2,ISBLANK(Raw!IC115)=FALSE),"",IF(AND(Raw!AK115&lt;&gt;2,ISBLANK(Raw!IC115)),"",1)))</f>
        <v/>
      </c>
      <c r="AF115" s="19" t="str">
        <f>IF(A115=0,"",IF(COUNTA(Raw!ID115:IF115)=0,"",IF(AND(MATCH(2023-Raw!ID115,Code!$A$3:$A$12,1)=Raw!IF115,2023-Raw!ID115=Raw!IE115),"",1)))</f>
        <v/>
      </c>
      <c r="AG115" s="19" t="str">
        <f>IF(A115=0,"",IF(COUNTA(Raw!IG115:II115)=0,"",IF(AND(Raw!IG115=4,ISBLANK(Raw!II115)=FALSE),"",IF(AND(Raw!IG115&lt;&gt;4,ISBLANK(Raw!II115)),"",1))))</f>
        <v/>
      </c>
      <c r="AH115" s="19" t="str">
        <f>IF(A115=0,"",IF(COUNTA(Raw!IJ115:IM115)=0,"",IF(AND(Raw!IJ115=1,ISBLANK(Raw!IK115)=FALSE),"",IF(AND(Raw!IJ115=2,COUNTA(Raw!IK115:IM115)&gt;0),"",1))))</f>
        <v/>
      </c>
      <c r="AI115" s="19" t="str">
        <f>IF(A115=0,"",IF(COUNTA(Raw!IK115:IM115)=0,"",IF(AND(Raw!IK115=1,ISBLANK(Raw!IL115)=FALSE),"",IF(AND(Raw!IK115=2,COUNTA(Raw!IL115:IM115)=0),"",1))))</f>
        <v/>
      </c>
      <c r="AJ115" s="19" t="str">
        <f>IF(A115=0,"",IF(COUNTA(Raw!JD115:JJ115)=0,"",IF(AND(Raw!JD115&gt;600,COUNTA(Raw!JE115:JI115)&gt;0),"",IF(AND(Raw!JD115&lt;=600,COUNTA(Raw!JE115:JJ115)=0),"",1))))</f>
        <v/>
      </c>
      <c r="AK115" s="19" t="str">
        <f>IF(A115=0,"",IF(COUNTA(Raw!JK115:KA115)=0,"",IF(AND(Raw!JK115=1,COUNTA(Raw!JM115:JV115)&gt;0),"",IF(AND(Raw!JK115=3,COUNTA(Raw!JM115:JV115)&gt;0,COUNTA(Raw!JW115:KA115)=0),"",IF(AND(ISBLANK(Raw!JK115)=FALSE,Raw!JK115&lt;&gt;1,Raw!JK115&lt;&gt;3,COUNTA(Raw!JM115:KA115)=0),"",1)))))</f>
        <v/>
      </c>
      <c r="AL115" s="19" t="str">
        <f>IF(A115=0,"",IF(COUNTA(Raw!JW115:KA115)=0,"",IF(AND(COUNTIF(Raw!JW115:JZ115,4)=0,COUNTA(Raw!JW115:JZ115)&gt;0,ISBLANK(Raw!KA115)=FALSE),"",IF(AND(COUNTIF(Raw!JW115:KA115,4)&gt;0,ISBLANK(Raw!KA115)),"",1))))</f>
        <v/>
      </c>
      <c r="AM115" s="19" t="str">
        <f>IF(A115=0,"",IF(COUNTA(Raw!KT115:KU115)=0,"",IF(AND(Raw!KT115=1,ISBLANK(Raw!KU115)=FALSE),"",IF(AND(Raw!KT115=2,ISBLANK(Raw!KU115)),"",1))))</f>
        <v/>
      </c>
      <c r="AN115" s="19" t="str">
        <f>IF(A115=0,"",IF(COUNTA(Raw!KX115:LF115)=0,"",IF(AND(COUNTIF(Raw!KX115:LB115,5)=1,COUNTA(Raw!KX115:LB115)=1,COUNTA(Raw!LC115:LF115)=0),"",IF(AND(COUNTIF(Raw!KX115:LB115,5)=0,COUNTA(Raw!KX115:LB115)&gt;0,COUNTA(Raw!LC115:LF115)&gt;0),"",1))))</f>
        <v/>
      </c>
      <c r="AO115" s="19" t="str">
        <f>IF(A115=0,"",IF(COUNTA(Raw!LM115:LU115)=0,"",IF(AND(Raw!LM115=1,ISBLANK(Raw!LN115)=FALSE,COUNTA(Raw!LO115:LU115)&gt;0),"",IF(AND(Raw!LM115=2,COUNTA(Raw!LN115:LU115)=0),"",1))))</f>
        <v/>
      </c>
      <c r="AP115" s="19" t="str">
        <f>IF(A115=0,"",IF(COUNTA(Raw!MY115:OG115)=0,"",IF(AND(Raw!MY115=2,COUNTA(Raw!MZ115:OG115)=0),"",IF(AND(Raw!MY115=1,COUNTA(Raw!MZ115:OG115)&gt;0),"",1))))</f>
        <v/>
      </c>
      <c r="AQ115" s="19" t="str">
        <f>IF(A115=0,"",IF(COUNTA(Raw!NC115:NW115)=0,"",IF(AND(COUNTIF(Raw!NC115:NG115,3)&gt;0,COUNTA(Raw!NH115:NQ115)&gt;0),"",IF(AND(COUNTA(Raw!NC115:NG115)&gt;0,COUNTIF(Raw!NC115:NG115,3)=0,COUNTA(Raw!NH115:NW115)=0),"",1))))</f>
        <v/>
      </c>
      <c r="AR115" s="19" t="str">
        <f>IF(A115=0,"",IF(COUNTA(Raw!NH115:NW115)=0,"",IF(AND(COUNTIF(Raw!NH115:NQ115,10)&gt;0,COUNTA(Raw!NR115:NW115)&gt;0),"",IF(AND(COUNTA(Raw!NH115:NQ115)&gt;0,COUNTIF(Raw!NH115:NQ115,10)=0,COUNTA(Raw!NR115:NY115)=0),"",1))))</f>
        <v/>
      </c>
      <c r="AS115" s="19" t="str">
        <f>IF(A115=0,"",IF(COUNTA(Raw!NY115:OG115)=0,"",IF(AND(Raw!NY115=1,COUNTA(Raw!NZ115:OG115)&gt;0),"",IF(AND(Raw!NY115=2,COUNTA(Raw!NZ115:OG115)=0),"",1))))</f>
        <v/>
      </c>
      <c r="AT115" s="19" t="str">
        <f>IF(A115=0,"",IF(COUNTA(Raw!OH115:OY115)=0,"",IF(AND(Raw!OH115=1,COUNTA(Raw!OI115:OY115)&gt;0),"",IF(AND(Raw!OH115=2,COUNTA(Raw!OI115:OY115)=0),"",1))))</f>
        <v/>
      </c>
      <c r="AU115" s="19" t="str">
        <f>IF(A115=0,"",IF(COUNTA(Raw!PR115:QB115)=0,"",
IF(AND(OR(AND(COUNTIF(Raw!PR115:QB115,1)=1,COUNTA(Raw!QI115:QY115)&gt;0),AND(COUNTIF(Raw!PR115:QB115,1)=0,COUNTA(Raw!QI115:QY115)=0)),OR(AND(COUNTIF(Raw!PR115:QB115,2)=1,COUNTA(Raw!QZ115:RP115)&gt;0),AND(COUNTIF(Raw!PR115:QB115,2)=0,COUNTA(Raw!QZ115:RP115)=0)),OR(AND(COUNTIF(Raw!PR115:QB115,3)=1,COUNTA(Raw!RQ115:SG115)&gt;0),AND(COUNTIF(Raw!PR115:QB115,3)=0,COUNTA(Raw!RQ115:SG115)=0)),OR(AND(COUNTIF(Raw!PR115:QB115,4)=1,COUNTA(Raw!SH115:ST115)&gt;0),AND(COUNTIF(Raw!PR115:QB115,4)=0,COUNTA(Raw!SH115:ST115)=0)),OR(AND(COUNTIF(Raw!PR115:QB115,5)=1,COUNTA(Raw!SU115:TG115)&gt;0),AND(COUNTIF(Raw!PR115:QB115,5)=0,COUNTA(Raw!SU115:TG115)=0)),OR(AND(COUNTIF(Raw!PR115:QB115,6)=1,COUNTA(Raw!TH115:TT115)&gt;0),AND(COUNTIF(Raw!PR115:QB115,6)=0,COUNTA(Raw!TH115:TT115)=0)),OR(AND(COUNTIF(Raw!PR115:QB115,7)=1,COUNTA(Raw!TU115:UI115)&gt;0),AND(COUNTIF(Raw!PR115:QB115,7)=0,COUNTA(Raw!TU115:UI115)=0)),OR(AND(COUNTIF(Raw!PR115:QB115,8)=1,COUNTA(Raw!UJ115:UV115)&gt;0),AND(COUNTIF(Raw!PR115:QB115,8)=0,COUNTA(Raw!UJ115:UV115)=0)),OR(AND(COUNTIF(Raw!PR115:QB115,9)=1,COUNTA(Raw!UW115:VG115)&gt;0),AND(COUNTIF(Raw!PR115:QB115,9)=0,COUNTA(Raw!UW115:VG115)=0)),OR(AND(COUNTIF(Raw!PR115:QB115,10)=1,COUNTA(Raw!VH115:VP115)&gt;0),AND(COUNTIF(Raw!PR115:QB115,10)=0,COUNTA(Raw!VH115:VP115)=0)),OR(AND(COUNTIF(Raw!PR115:QB115,11)=1,COUNTA(Raw!VQ115:WK115)&gt;0),AND(COUNTIF(Raw!PR115:QB115,11)=0,COUNTA(Raw!VQ115:WK115)=0))),"",1)))</f>
        <v/>
      </c>
      <c r="AV115" s="19" t="str">
        <f>IF(A115=0,"",IF(COUNTA(Raw!QI115:QY115)=0,"",IF(AND(OR(AND(Raw!QI115=4,COUNTIF(Raw!QR115:QY115,1)=0),Raw!QI115&lt;&gt;4),OR(AND(Raw!QJ115=4,COUNTIF(Raw!QR115:QY115,2)=0),Raw!QJ115&lt;&gt;4),OR(AND(Raw!QK115=4,COUNTIF(Raw!QR115:QY115,3)=0),Raw!QK115&lt;&gt;4),OR(AND(Raw!QL115=4,COUNTIF(Raw!QR115:QY115,4)=0),Raw!QL115&lt;&gt;4),OR(AND(Raw!QM115=4,COUNTIF(Raw!QR115:QY115,5)=0),Raw!QM115&lt;&gt;4),OR(AND(Raw!QN115=4,COUNTIF(Raw!QR115:QY115,6)=0),Raw!QN115&lt;&gt;4),OR(AND(Raw!QO115=4,COUNTIF(Raw!QR115:QY115,7)=0),Raw!QO115&lt;&gt;4),OR(AND(Raw!QP115=4,COUNTIF(Raw!QR115:QY115,8)=0),Raw!QP115&lt;&gt;4)),"",1)))</f>
        <v/>
      </c>
      <c r="AW115" t="str">
        <f>IF(A115=0,"",IF(COUNTA(Raw!QZ115:RP115)=0,"",IF(AND(OR(AND(Raw!QZ115=4,COUNTIF(Raw!RI115:RP115,1)=0),Raw!QZ115&lt;&gt;4),OR(AND(Raw!RA115=4,COUNTIF(Raw!RI115:RP115,2)=0),Raw!RA115&lt;&gt;4),OR(AND(Raw!RB115=4,COUNTIF(Raw!RI115:RP115,3)=0),Raw!RB115&lt;&gt;4),OR(AND(Raw!RC115=4,COUNTIF(Raw!RI115:RP115,4)=0),Raw!RC115&lt;&gt;4),OR(AND(Raw!RD115=4,COUNTIF(Raw!RI115:RP115,5)=0),Raw!RD115&lt;&gt;4),OR(AND(Raw!RE115=4,COUNTIF(Raw!RI115:RP115,6)=0),Raw!RE115&lt;&gt;4),OR(AND(Raw!RF115=4,COUNTIF(Raw!RI115:RP115,7)=0),Raw!RF115&lt;&gt;4),OR(AND(Raw!RG115=4,COUNTIF(Raw!RI115:RP115,8)=0),Raw!RG115&lt;&gt;4)),"",1)))</f>
        <v/>
      </c>
      <c r="AX115" t="str">
        <f>IF(A115=0,"",IF(COUNTA(Raw!RQ115:SG115)=0,"",IF(AND(OR(AND(Raw!RQ115=4,COUNTIF(Raw!RZ115:SG115,1)=0),Raw!RQ115&lt;&gt;4),OR(AND(Raw!RR115=4,COUNTIF(Raw!RZ115:SG115,2)=0),Raw!RR115&lt;&gt;4),OR(AND(Raw!RS115=4,COUNTIF(Raw!RZ115:SG115,3)=0),Raw!RS115&lt;&gt;4),OR(AND(Raw!RT115=4,COUNTIF(Raw!RZ115:SG115,4)=0),Raw!RT115&lt;&gt;4),OR(AND(Raw!RU115=4,COUNTIF(Raw!RZ115:SG115,5)=0),Raw!RU115&lt;&gt;4),OR(AND(Raw!RV115=4,COUNTIF(Raw!RZ115:SG115,6)=0),Raw!RV115&lt;&gt;4),OR(AND(Raw!RW115=4,COUNTIF(Raw!RZ115:SG115,7)=0),Raw!RW115&lt;&gt;4),OR(AND(Raw!RX115=4,COUNTIF(Raw!RZ115:SG115,8)=0),Raw!RX115&lt;&gt;4)),"",1)))</f>
        <v/>
      </c>
      <c r="AY115" t="str">
        <f>IF(A115=0,"",IF(COUNTA(Raw!SH115:ST115)=0,"",IF(AND(OR(AND(Raw!SH115=4,COUNTIF(Raw!SO115:ST115,1)=0),Raw!SH115&lt;&gt;4),OR(AND(Raw!SI115=4,COUNTIF(Raw!SO115:ST115,2)=0),Raw!SI115&lt;&gt;4),OR(AND(Raw!SJ115=4,COUNTIF(Raw!SO115:ST115,3)=0),Raw!SJ115&lt;&gt;4),OR(AND(Raw!SK115=4,COUNTIF(Raw!SO115:ST115,4)=0),Raw!SK115&lt;&gt;4),OR(AND(Raw!SL115=4,COUNTIF(Raw!SO115:ST115,5)=0),Raw!SL115&lt;&gt;4),OR(AND(Raw!SM115=4,COUNTIF(Raw!SO115:ST115,6)=0),Raw!SM115&lt;&gt;4)),"",1)))</f>
        <v/>
      </c>
      <c r="AZ115" t="str">
        <f>IF(A115=0,"",IF(COUNTA(Raw!SU115:TG115)=0,"",IF(AND(OR(AND(Raw!SU115=4,COUNTIF(Raw!TB115:TG115,1)=0),Raw!SU115&lt;&gt;4),OR(AND(Raw!SV115=4,COUNTIF(Raw!TB115:TG115,2)=0),Raw!SV115&lt;&gt;4),OR(AND(Raw!SW115=4,COUNTIF(Raw!TB115:TG115,3)=0),Raw!SW115&lt;&gt;4),OR(AND(Raw!SX115=4,COUNTIF(Raw!TB115:TG115,4)=0),Raw!SX115&lt;&gt;4),OR(AND(Raw!SY115=4,COUNTIF(Raw!TB115:TG115,5)=0),Raw!SY115&lt;&gt;4),OR(AND(Raw!SZ115=4,COUNTIF(Raw!TB115:TG115,6)=0),Raw!SZ115&lt;&gt;4)),"",1)))</f>
        <v/>
      </c>
      <c r="BA115" t="str">
        <f>IF(A115=0,"",IF(COUNTA(Raw!TH115:TT115)=0,"",IF(AND(OR(AND(Raw!TH115=4,COUNTIF(Raw!TO115:TT115,1)=0),Raw!TH115&lt;&gt;4),OR(AND(Raw!TI115=4,COUNTIF(Raw!TO115:TT115,2)=0),Raw!TI115&lt;&gt;4),OR(AND(Raw!TJ115=4,COUNTIF(Raw!TO115:TT115,3)=0),Raw!TJ115&lt;&gt;4),OR(AND(Raw!TK115=4,COUNTIF(Raw!TO115:TT115,4)=0),Raw!TK115&lt;&gt;4),OR(AND(Raw!TL115=4,COUNTIF(Raw!TO115:TT115,5)=0),Raw!TL115&lt;&gt;4),OR(AND(Raw!TM115=4,COUNTIF(Raw!TO115:TT115,6)=0),Raw!TM115&lt;&gt;4)),"",1)))</f>
        <v/>
      </c>
      <c r="BB115" t="str">
        <f>IF(A115=0,"",IF(COUNTA(Raw!TU115:UI115)=0,"",IF(AND(OR(AND(Raw!TU115=4,COUNTIF(Raw!UC115:UI115,1)=0),Raw!TU115&lt;&gt;4),OR(AND(Raw!TV115=4,COUNTIF(Raw!UC115:UI115,2)=0),Raw!TV115&lt;&gt;4),OR(AND(Raw!TW115=4,COUNTIF(Raw!UC115:UI115,3)=0),Raw!TW115&lt;&gt;4),OR(AND(Raw!TX115=4,COUNTIF(Raw!UC115:UI115,4)=0),Raw!TX115&lt;&gt;4),OR(AND(Raw!TY115=4,COUNTIF(Raw!UC115:UI115,5)=0),Raw!TY115&lt;&gt;4),OR(AND(Raw!TZ115=4,COUNTIF(Raw!UC115:UI115,6)=0),Raw!TZ115&lt;&gt;4),OR(AND(Raw!UA115=4,COUNTIF(Raw!UC115:UI115,7)=0),Raw!UA115&lt;&gt;4)),"",1)))</f>
        <v/>
      </c>
      <c r="BC115" t="str">
        <f>IF(A115=0,"",IF(COUNTA(Raw!UJ115:UV115)=0,"",IF(AND(OR(AND(Raw!UJ115=4,COUNTIF(Raw!UQ115:UV115,1)=0),Raw!UJ115&lt;&gt;4),OR(AND(Raw!UK115=4,COUNTIF(Raw!UQ115:UV115,2)=0),Raw!UK115&lt;&gt;4),OR(AND(Raw!UL115=4,COUNTIF(Raw!UQ115:UV115,3)=0),Raw!UL115&lt;&gt;4),OR(AND(Raw!UM115=4,COUNTIF(Raw!UQ115:UV115,4)=0),Raw!UM115&lt;&gt;4),OR(AND(Raw!UN115=4,COUNTIF(Raw!UQ115:UV115,5)=0),Raw!UN115&lt;&gt;4),OR(AND(Raw!UO115=4,COUNTIF(Raw!UQ115:UV115,6)=0),Raw!UO115&lt;&gt;4)),"",1)))</f>
        <v/>
      </c>
      <c r="BD115" t="str">
        <f>IF(A115=0,"",IF(COUNTA(Raw!UW115:VG115)=0,"",IF(AND(OR(AND(Raw!UW115=4,COUNTIF(Raw!VC115:VG115,1)=0),Raw!UW115&lt;&gt;4),OR(AND(Raw!UX115=4,COUNTIF(Raw!VC115:VG115,2)=0),Raw!UX115&lt;&gt;4),OR(AND(Raw!UY115=4,COUNTIF(Raw!VC115:VG115,3)=0),Raw!UY115&lt;&gt;4),OR(AND(Raw!UZ115=4,COUNTIF(Raw!VC115:VG115,4)=0),Raw!UZ115&lt;&gt;4),OR(AND(Raw!VA115=4,COUNTIF(Raw!VC115:VG115,5)=0),Raw!VA115&lt;&gt;4)),"",1)))</f>
        <v/>
      </c>
      <c r="BE115" t="str">
        <f>IF(A115=0,"",IF(COUNTA(Raw!VH115:VP115)=0,"",
IF(AND(
OR(AND(Raw!VH115=4,COUNTIF(Raw!VM115:VP115,1)=0),Raw!VH115&lt;&gt;4),
OR(AND(Raw!VI115=4,COUNTIF(Raw!VM115:VP115,2)=0),Raw!VI115&lt;&gt;4),
OR(AND(Raw!VJ115=4,COUNTIF(Raw!VM115:VP115,3)=0),Raw!VJ115&lt;&gt;4),
OR(AND(Raw!VK115=4,COUNTIF(Raw!VM115:VP115,4)=0),Raw!VK115&lt;&gt;4)
),"",1)))</f>
        <v/>
      </c>
      <c r="BF115" t="str">
        <f>IF(A115=0,"",IF(COUNTA(Raw!VQ115:WK115)=0,"",
IF(AND(
OR(AND(Raw!VQ115=4,COUNTIF(Raw!WB115:WK115,1)=0),Raw!VQ115&lt;&gt;4),
OR(AND(Raw!VR115=4,COUNTIF(Raw!WB115:WK115,2)=0),Raw!VR115&lt;&gt;4),
OR(AND(Raw!VS115=4,COUNTIF(Raw!WB115:WK115,3)=0),Raw!VS115&lt;&gt;4),
OR(AND(Raw!VT115=4,COUNTIF(Raw!WB115:WK115,4)=0),Raw!VT115&lt;&gt;4),
OR(AND(Raw!VU115=4,COUNTIF(Raw!WB115:WK115,5)=0),Raw!VU115&lt;&gt;4),
OR(AND(Raw!VV115=4,COUNTIF(Raw!WB115:WK115,6)=0),Raw!VV115&lt;&gt;4),
OR(AND(Raw!VW115=4,COUNTIF(Raw!WB115:WK115,7)=0),Raw!VW115&lt;&gt;4),
OR(AND(Raw!VX115=4,COUNTIF(Raw!WB115:WK115,8)=0),Raw!VX115&lt;&gt;4),
OR(AND(Raw!VY115=4,COUNTIF(Raw!WB115:WK115,9)=0),Raw!VX115&lt;&gt;4),
OR(AND(Raw!VZ115=4,COUNTIF(Raw!WB115:WK115,10)=0),Raw!VZ115&lt;&gt;4)
),"",1)))</f>
        <v/>
      </c>
      <c r="BG115" t="str">
        <f>IF(A115=0,"",IF(COUNTA(Raw!WL115:XB115)=0,"",
IF(AND(
OR(AND(Raw!WL115=4,COUNTIF(Raw!WU115:XB115,1)=0),Raw!WL115&lt;&gt;4),
OR(AND(Raw!WM115=4,COUNTIF(Raw!WU115:XB115,2)=0),Raw!WM115&lt;&gt;4),
OR(AND(Raw!WN115=4,COUNTIF(Raw!WU115:XB115,3)=0),Raw!WN115&lt;&gt;4),
OR(AND(Raw!WO115=4,COUNTIF(Raw!WU115:XB115,4)=0),Raw!WO115&lt;&gt;4),
OR(AND(Raw!WP115=4,COUNTIF(Raw!WU115:XB115,5)=0),Raw!WP115&lt;&gt;4),
OR(AND(Raw!WQ115=4,COUNTIF(Raw!WU115:XB115,6)=0),Raw!WQ115&lt;&gt;4),
OR(AND(Raw!WR115=4,COUNTIF(Raw!WU115:XB115,7)=0),Raw!WR115&lt;&gt;4),
OR(AND(Raw!WS115=4,COUNTIF(Raw!WU115:XB115,8)=0),Raw!WS115&lt;&gt;4)
),"",1)))</f>
        <v/>
      </c>
      <c r="BH115" t="str">
        <f>IF(A115=0,"",IF(COUNTA(Raw!XC115:XK115)=0,"",
IF(AND(
OR(AND(Raw!XC115=4,COUNTIF(Raw!XH115:XK115,1)=0),Raw!XC115&lt;&gt;4),
OR(AND(Raw!XD115=4,COUNTIF(Raw!XH115:XK115,2)=0),Raw!XD115&lt;&gt;4),
OR(AND(Raw!XE115=4,COUNTIF(Raw!XH115:XK115,3)=0),Raw!XE115&lt;&gt;4),
OR(AND(Raw!XF115=4,COUNTIF(Raw!XH115:XK115,4)=0),Raw!XF115&lt;&gt;4)
),"",1)))</f>
        <v/>
      </c>
      <c r="BI115" t="str">
        <f>IF(A115=0,"",IF(COUNTA(Raw!XL115:XT115)=0,"",
IF(AND(
OR(AND(Raw!XL115=4,COUNTIF(Raw!XQ115:XT115,1)=0),Raw!XL115&lt;&gt;4),
OR(AND(Raw!XM115=4,COUNTIF(Raw!XQ115:XT115,2)=0),Raw!XM115&lt;&gt;4),
OR(AND(Raw!XN115=4,COUNTIF(Raw!XQ115:XT115,3)=0),Raw!XN115&lt;&gt;4),
OR(AND(Raw!XO115=4,COUNTIF(Raw!XQ115:XT115,4)=0),Raw!XO115&lt;&gt;4)
),"",1)))</f>
        <v/>
      </c>
      <c r="BJ115" t="str">
        <f>IF(A115=0,"",IF(COUNTA(Raw!XU115:YI115)=0,"",
IF(AND(
OR(AND(Raw!XU115=4,COUNTIF(Raw!YC115:YI115,1)=0),Raw!XU115&lt;&gt;4),
OR(AND(Raw!XV115=4,COUNTIF(Raw!YC115:YI115,2)=0),Raw!XV115&lt;&gt;4),
OR(AND(Raw!XW115=4,COUNTIF(Raw!YC115:YI115,3)=0),Raw!XW115&lt;&gt;4),
OR(AND(Raw!XX115=4,COUNTIF(Raw!YC115:YI115,4)=0),Raw!XX115&lt;&gt;4),
OR(AND(Raw!XY115=4,COUNTIF(Raw!YC115:YI115,5)=0),Raw!XY115&lt;&gt;4),
OR(AND(Raw!XZ115=4,COUNTIF(Raw!YC115:YI115,6)=0),Raw!XZ115&lt;&gt;4),
OR(AND(Raw!YA115=4,COUNTIF(Raw!YC115:YI115,7)=0),Raw!YA115&lt;&gt;4)
),"",1)))</f>
        <v/>
      </c>
      <c r="BK115" t="str">
        <f>IF(A115=0,"",IF(COUNTA(Raw!YJ115:YR115)=0,"",
IF(AND(
OR(AND(Raw!YJ115=4,COUNTIF(Raw!YO115:YR115,1)=0),Raw!YJ115&lt;&gt;4),
OR(AND(Raw!YK115=4,COUNTIF(Raw!YO115:YR115,2)=0),Raw!YK115&lt;&gt;4),
OR(AND(Raw!YL115=4,COUNTIF(Raw!YO115:YR115,3)=0),Raw!YL115&lt;&gt;4),
OR(AND(Raw!YM115=4,COUNTIF(Raw!YO115:YR115,4)=0),Raw!YM115&lt;&gt;4)
),"",1)))</f>
        <v/>
      </c>
      <c r="BL115" t="str">
        <f>IF(A115=0,"",IF(COUNTA(Raw!YS115:YU115)=0,"",IF(AND(Raw!YS115=4,ISBLANK(Raw!YU115)),"",IF(AND(Raw!YS115&lt;&gt;4,ISBLANK(Raw!YU115)=FALSE),"",1))))</f>
        <v/>
      </c>
    </row>
    <row r="116" spans="1:64">
      <c r="A116" s="20">
        <f>Raw!A116</f>
        <v>0</v>
      </c>
      <c r="B116" s="19" t="str">
        <f>IF(A116=0,"",IF(AND(Raw!AC116=1,COUNTA(Raw!AR116:IC116)&gt;0,COUNTA(Raw!ID116:YU116)=0),"",IF(AND(Raw!AC116=2,COUNTA(Raw!AR116:IC116)=0,COUNTA(Raw!ID116:MV116)&gt;0,COUNTA(Raw!MW116:YU116)=0),"",IF(AND(Raw!AC116=3,COUNTA(Raw!AP116:MV116)=0,COUNTA(Raw!MW116:YU116)&gt;0),"",1))))</f>
        <v/>
      </c>
      <c r="C116" s="19" t="str">
        <f>IF(A116=0,"",IF(AND(Raw!AK116=1,ISBLANK(Raw!AM116)=FALSE,ISBLANK(Raw!AO116)),"",IF(AND(Raw!AK116=2,ISBLANK(Raw!AM116),ISBLANK(Raw!AO116)=FALSE),"",1)))</f>
        <v/>
      </c>
      <c r="D116" s="19" t="str">
        <f>IF(A116=0,"",IF(COUNTA(Raw!AS116:AZ116)=0,"",IF(AND(Raw!AS116+Raw!AT116=100,Raw!AU116+Raw!AV116=100,Raw!AW116+Raw!AX116=100,Raw!AY116+Raw!AZ116=100),"",1)))</f>
        <v/>
      </c>
      <c r="E116" s="19" t="str">
        <f>IF(A116=0,"",IF(ISBLANK(Raw!AQ116),"",IF(Raw!AQ116=1,"",1)))</f>
        <v/>
      </c>
      <c r="F116" s="19" t="str">
        <f>IF(A116=0,"",IF(ISBLANK(Raw!AR116),"",IF(AND(Raw!AR116&gt;=0,Raw!AR116&lt;=100),"",1)))</f>
        <v/>
      </c>
      <c r="G116" s="19" t="str">
        <f>IF(A116=0,"",IF(AND(ISBLANK(Raw!BA116),ISBLANK(Raw!AS116)),"",IF(AND(Raw!AS116&gt;0,ISBLANK(Raw!BA116)=FALSE),"",1)))</f>
        <v/>
      </c>
      <c r="H116" s="19" t="str">
        <f>IF(A116=0,"",IF(COUNTA(Raw!BA116:BH116)=0,"",IF(AND(Raw!BA116=0,COUNTA(Raw!BB116:BH116)=0),"",IF(AND(Raw!BA116&gt;0,COUNTA(Raw!BB116:BH116)&gt;0),"",1))))</f>
        <v/>
      </c>
      <c r="I116" s="19" t="str">
        <f>IF(A116=0,"",IF(AND(ISBLANK(Raw!BI116),ISBLANK(Raw!BJ116)),"",IF(AND(Raw!BI116=1,ISBLANK(Raw!BJ116)=FALSE),"",IF(AND(Raw!BI116=2,ISBLANK(Raw!BJ116)),"",1))))</f>
        <v/>
      </c>
      <c r="J116" s="19" t="str">
        <f>IF(A116=0,"",IF(AND(ISBLANK(Raw!AT116),COUNTBLANK(Raw!BK116:BQ116)),"",IF(AND(Raw!AT116&gt;0,COUNTA(Raw!BK116:BQ116)&gt;0),"",IF(AND(Raw!AT116=0,COUNTA(Raw!BK116:BQ116)=0),"",1))))</f>
        <v/>
      </c>
      <c r="K116" s="19" t="str">
        <f>IF(A116=0,"",IF(AND(ISBLANK(Raw!AS116),COUNTA(Raw!BR116:BX116)=0),"",IF(AND(Raw!AS116&gt;0,COUNTA(Raw!BR116:BX116)&gt;0),"",IF(AND(Raw!AS116=0,COUNTA(Raw!BR116:BX116)=0),"",1))))</f>
        <v/>
      </c>
      <c r="L116" s="19" t="str">
        <f>IF(A116=0,"",IF(AND(COUNTA(Raw!BK116:BX116)=0,COUNTA(Raw!BY116:CH116)=0),"",IF(AND(COUNTIF(Raw!BK116:BX116,1)&gt;0,COUNTA(Raw!BY116:CH116)&gt;0),"",IF(AND(COUNTIF(Raw!BK116:BX116,1)=0,COUNTA(Raw!BY116:CH116)=0),"",1))))</f>
        <v/>
      </c>
      <c r="M116" s="19" t="str">
        <f>IF(A116=0,"",IF(AND(COUNTA(Raw!BK116:BX116)=0,COUNTA(Raw!CI116:CR116)),"",IF(AND(COUNTIF(Raw!BK116:BX116,3)&gt;0,COUNTA(Raw!CI116:CR116)&gt;0),"",IF(AND(COUNTIF(Raw!BK116:BX116,3)=0,COUNTA(Raw!CI116:CR116)=0),"",1))))</f>
        <v/>
      </c>
      <c r="N116" s="19" t="str">
        <f>IF(A116=0,"",IF(COUNTA(Raw!CS116:DF116)=0,"",IF(AND(COUNTIF(Raw!CS116:CV116,1)=1,COUNTA(Raw!CW116:DA116)&gt;0,COUNTA(Raw!DB116:DF116)=0),"",IF(AND(COUNTIF(Raw!CS116:CV116,2)=1,COUNTA(Raw!CW116:DA116)=0,COUNTA(Raw!DB116:DF116)&gt;0),"",IF(AND(COUNTA(Raw!CS116:CV116)&gt;0,COUNTA(Raw!CW116:DF116)=0),"",1)))))</f>
        <v/>
      </c>
      <c r="O116" s="19" t="str">
        <f>IF(A116=0,"",IF(COUNTA(Raw!DG116:DP116)=0,"",IF(AND(COUNTIF(Raw!BK116:BQ116,1)&gt;0,OR(COUNTIF(Raw!DG116:DP116,1)=1,COUNTIF(Raw!DG116:DP116,2)=1,COUNTIF(Raw!DG116:DP116,3)=1)),"",IF(AND(COUNTIF(Raw!BK116:BQ116,1)=0,AND(COUNTIF(Raw!DG116:DP116,1)=0,COUNTIF(Raw!DG116:DP116,2)=0,COUNTIF(Raw!DG116:DP116,3)=0)),"",1))))</f>
        <v/>
      </c>
      <c r="P116" s="19" t="str">
        <f>IF(A116=0,"",IF(COUNTA(Raw!DG116:DR116)=0,"",IF(AND(COUNTIF(Raw!DG116:DP116,4)=1,ISBLANK(Raw!DQ116)=FALSE,ISBLANK(Raw!DR116)),"",IF(AND(COUNTIF(Raw!DG116:DP116,7)=1,ISBLANK(Raw!DQ116),ISBLANK(Raw!DR116)=FALSE),"",IF(AND(COUNTA(Raw!DG116:DP116)&gt;0,COUNTIF(Raw!DG116:DP116,4)=0,COUNTIF(Raw!DG116:DP116,7)=0,COUNTA(Raw!DQ116:DR116)=0),"",1)))))</f>
        <v/>
      </c>
      <c r="Q116" s="19" t="str">
        <f>IF(A116=0,"",IF(AND(COUNTA(Raw!DS116:DU116)=0,COUNTA(Raw!BK116:BQ116)=0),"",IF(AND(COUNTIF(Raw!BK116:BQ116,1)&gt;0,COUNTA(Raw!DS116:DU116)&gt;0),"",IF(AND(COUNTIF(Raw!BK116:BQ116,1)=0,COUNTA(Raw!DS116:DU116)=0),"",1))))</f>
        <v/>
      </c>
      <c r="R116" s="19" t="str">
        <f>IF(A116=0,"",IF(AND(ISBLANK(Raw!AT116),ISBLANK(Raw!EJ116)),"",IF(AND(Raw!AT116&gt;0,ISBLANK(Raw!EJ116)=FALSE,Raw!EJ116&gt;=0,Raw!EJ116&lt;=7),"",IF(AND(Raw!AT116=0,ISBLANK(Raw!EJ116)),"",1))))</f>
        <v/>
      </c>
      <c r="S116" t="str">
        <f>IF(A116=0,"",IF(AND(ISBLANK(Raw!AS116),ISBLANK(Raw!EK116)),"",IF(AND(Raw!AS116&gt;0,ISBLANK(Raw!EK116)=FALSE),"",IF(AND(Raw!AS116=0,ISBLANK(Raw!EK116)),"",1))))</f>
        <v/>
      </c>
      <c r="T116" s="19" t="str">
        <f>IF(A116=0,"",IF(AND(ISBLANK(Raw!AT116),COUNTA(Raw!EL116:EQ116)=0),"",IF(AND(Raw!AT116&gt;0,COUNTA(Raw!EL116:EQ116)&gt;0),"",IF(AND(Raw!AT116=0,COUNTA(Raw!EL116:EQ116)=0),"",1))))</f>
        <v/>
      </c>
      <c r="U116" t="str">
        <f>IF(A116=0,"",IF(AND(ISBLANK(Raw!AT116),COUNTA(Raw!ER116:EU116)=0),"",IF(AND(Raw!AT116&gt;0,COUNTA(Raw!ER116:EU116)&gt;0),"",IF(AND(Raw!AT116=0,COUNTA(Raw!ER116:EU116)=0),"",1))))</f>
        <v/>
      </c>
      <c r="V116" t="str">
        <f>IF(A116=0,"",IF(AND(ISBLANK(Raw!AS116),COUNTA(Raw!EV116:FA116)=0),"",IF(AND(Raw!AS116&gt;0,COUNTA(Raw!EV116:FA116)&gt;0),"",IF(AND(Raw!AS116=0,COUNTA(Raw!EV116:FA116)=0),"",1))))</f>
        <v/>
      </c>
      <c r="W116" t="str">
        <f>IF(A116=0,"",IF(AND(ISBLANK(Raw!AS116),COUNTA(Raw!FB116:FE116)=0),"",IF(AND(Raw!AS116&gt;0,COUNTA(Raw!FB116:FE116)&gt;0),"",IF(AND(Raw!AS116=0,COUNTA(Raw!FB116:FE116)=0),"",1))))</f>
        <v/>
      </c>
      <c r="X116" t="str">
        <f>IF(A116=0,"",IF(AND(ISBLANK(Raw!AT116),COUNTA(Raw!FF116:FI116)=0),"",IF(AND(Raw!AT116&gt;0,COUNTA(Raw!FF116:FI116)&gt;0),"",IF(AND(Raw!AT116=0,COUNTA(Raw!FF116:FI116)=0),"",1))))</f>
        <v/>
      </c>
      <c r="Y116" t="str">
        <f>IF(A116=0,"",IF(AND(ISBLANK(Raw!AS116),COUNTA(Raw!FJ116:FM116)=0),"",IF(AND(Raw!AS116&gt;0,COUNTA(Raw!FJ116:FM116)&gt;0),"",IF(AND(Raw!AS116=0,COUNTA(Raw!FJ116:FM116)=0),"",1))))</f>
        <v/>
      </c>
      <c r="Z116" t="str">
        <f>IF(A116=0,"",IF(AND(COUNTA(Raw!FN116:FT116)=0,ISBLANK(Raw!FU116)),"",IF(AND(COUNTIF(Raw!FN116:FT116,1)&gt;0,ISBLANK(Raw!FU116)=FALSE),"",IF(AND(COUNTIF(Raw!FN116:FT116,1)=0,ISBLANK(Raw!FU116)),"",1))))</f>
        <v/>
      </c>
      <c r="AA116" s="19" t="str">
        <f>IF(A116=0,"",IF(AND(ISBLANK(Raw!BI116),COUNTA(Raw!FV116:GH116)=0),"",IF(AND(Raw!BI116&lt;&gt;1,COUNTIF(Raw!FV116:GH116,6)=0),"",IF(Raw!BI116=1,"",1))))</f>
        <v/>
      </c>
      <c r="AB116" t="str">
        <f>IF(A116=0,"",IF(AND(ISBLANK(Raw!GI116),COUNTA(Raw!GJ116:GQ116)=0),"",IF(AND(Raw!GI116=1,COUNTA(Raw!GJ116:GQ116)&gt;0),"",IF(AND(Raw!GI116=2,COUNTA(Raw!GJ116:GQ116)=0),"",1))))</f>
        <v/>
      </c>
      <c r="AC116" s="19" t="str">
        <f>IF(A116=0,"",IF(AND(COUNTA(Raw!GY116:HF116)=0,ISBLANK(Raw!HG116)),"",IF(AND(OR(COUNTIF(Raw!GY116:HE116,1)&gt;0,COUNTIF(Raw!GY116:HE116,2)&gt;0),ISBLANK(Raw!HG116)=FALSE),"",IF(AND(COUNTA(Raw!GY116:HF116)&gt;0,ISBLANK(Raw!HG116),COUNTIF(Raw!GY116:HE116,1)=0,COUNTIF(Raw!GY116:HE116,2)=0),"",1))))</f>
        <v/>
      </c>
      <c r="AD116" s="19" t="str">
        <f>IF(A116=0,"",IF(COUNTA(Raw!HU116:IB116)=0,"",IF(AND(Raw!AK116&lt;&gt;2,COUNTIF(Raw!HU116:IA116,2)=0,COUNTIF(Raw!HU116:IA116,3)=0),"",IF(Raw!AK116=2,"",1))))</f>
        <v/>
      </c>
      <c r="AE116" s="19" t="str">
        <f>IF(A116=0,"",IF(AND(Raw!AK116=2,ISBLANK(Raw!IC116)=FALSE),"",IF(AND(Raw!AK116&lt;&gt;2,ISBLANK(Raw!IC116)),"",1)))</f>
        <v/>
      </c>
      <c r="AF116" s="19" t="str">
        <f>IF(A116=0,"",IF(COUNTA(Raw!ID116:IF116)=0,"",IF(AND(MATCH(2023-Raw!ID116,Code!$A$3:$A$12,1)=Raw!IF116,2023-Raw!ID116=Raw!IE116),"",1)))</f>
        <v/>
      </c>
      <c r="AG116" s="19" t="str">
        <f>IF(A116=0,"",IF(COUNTA(Raw!IG116:II116)=0,"",IF(AND(Raw!IG116=4,ISBLANK(Raw!II116)=FALSE),"",IF(AND(Raw!IG116&lt;&gt;4,ISBLANK(Raw!II116)),"",1))))</f>
        <v/>
      </c>
      <c r="AH116" s="19" t="str">
        <f>IF(A116=0,"",IF(COUNTA(Raw!IJ116:IM116)=0,"",IF(AND(Raw!IJ116=1,ISBLANK(Raw!IK116)=FALSE),"",IF(AND(Raw!IJ116=2,COUNTA(Raw!IK116:IM116)&gt;0),"",1))))</f>
        <v/>
      </c>
      <c r="AI116" s="19" t="str">
        <f>IF(A116=0,"",IF(COUNTA(Raw!IK116:IM116)=0,"",IF(AND(Raw!IK116=1,ISBLANK(Raw!IL116)=FALSE),"",IF(AND(Raw!IK116=2,COUNTA(Raw!IL116:IM116)=0),"",1))))</f>
        <v/>
      </c>
      <c r="AJ116" s="19" t="str">
        <f>IF(A116=0,"",IF(COUNTA(Raw!JD116:JJ116)=0,"",IF(AND(Raw!JD116&gt;600,COUNTA(Raw!JE116:JI116)&gt;0),"",IF(AND(Raw!JD116&lt;=600,COUNTA(Raw!JE116:JJ116)=0),"",1))))</f>
        <v/>
      </c>
      <c r="AK116" s="19" t="str">
        <f>IF(A116=0,"",IF(COUNTA(Raw!JK116:KA116)=0,"",IF(AND(Raw!JK116=1,COUNTA(Raw!JM116:JV116)&gt;0),"",IF(AND(Raw!JK116=3,COUNTA(Raw!JM116:JV116)&gt;0,COUNTA(Raw!JW116:KA116)=0),"",IF(AND(ISBLANK(Raw!JK116)=FALSE,Raw!JK116&lt;&gt;1,Raw!JK116&lt;&gt;3,COUNTA(Raw!JM116:KA116)=0),"",1)))))</f>
        <v/>
      </c>
      <c r="AL116" s="19" t="str">
        <f>IF(A116=0,"",IF(COUNTA(Raw!JW116:KA116)=0,"",IF(AND(COUNTIF(Raw!JW116:JZ116,4)=0,COUNTA(Raw!JW116:JZ116)&gt;0,ISBLANK(Raw!KA116)=FALSE),"",IF(AND(COUNTIF(Raw!JW116:KA116,4)&gt;0,ISBLANK(Raw!KA116)),"",1))))</f>
        <v/>
      </c>
      <c r="AM116" s="19" t="str">
        <f>IF(A116=0,"",IF(COUNTA(Raw!KT116:KU116)=0,"",IF(AND(Raw!KT116=1,ISBLANK(Raw!KU116)=FALSE),"",IF(AND(Raw!KT116=2,ISBLANK(Raw!KU116)),"",1))))</f>
        <v/>
      </c>
      <c r="AN116" s="19" t="str">
        <f>IF(A116=0,"",IF(COUNTA(Raw!KX116:LF116)=0,"",IF(AND(COUNTIF(Raw!KX116:LB116,5)=1,COUNTA(Raw!KX116:LB116)=1,COUNTA(Raw!LC116:LF116)=0),"",IF(AND(COUNTIF(Raw!KX116:LB116,5)=0,COUNTA(Raw!KX116:LB116)&gt;0,COUNTA(Raw!LC116:LF116)&gt;0),"",1))))</f>
        <v/>
      </c>
      <c r="AO116" s="19" t="str">
        <f>IF(A116=0,"",IF(COUNTA(Raw!LM116:LU116)=0,"",IF(AND(Raw!LM116=1,ISBLANK(Raw!LN116)=FALSE,COUNTA(Raw!LO116:LU116)&gt;0),"",IF(AND(Raw!LM116=2,COUNTA(Raw!LN116:LU116)=0),"",1))))</f>
        <v/>
      </c>
      <c r="AP116" s="19" t="str">
        <f>IF(A116=0,"",IF(COUNTA(Raw!MY116:OG116)=0,"",IF(AND(Raw!MY116=2,COUNTA(Raw!MZ116:OG116)=0),"",IF(AND(Raw!MY116=1,COUNTA(Raw!MZ116:OG116)&gt;0),"",1))))</f>
        <v/>
      </c>
      <c r="AQ116" s="19" t="str">
        <f>IF(A116=0,"",IF(COUNTA(Raw!NC116:NW116)=0,"",IF(AND(COUNTIF(Raw!NC116:NG116,3)&gt;0,COUNTA(Raw!NH116:NQ116)&gt;0),"",IF(AND(COUNTA(Raw!NC116:NG116)&gt;0,COUNTIF(Raw!NC116:NG116,3)=0,COUNTA(Raw!NH116:NW116)=0),"",1))))</f>
        <v/>
      </c>
      <c r="AR116" s="19" t="str">
        <f>IF(A116=0,"",IF(COUNTA(Raw!NH116:NW116)=0,"",IF(AND(COUNTIF(Raw!NH116:NQ116,10)&gt;0,COUNTA(Raw!NR116:NW116)&gt;0),"",IF(AND(COUNTA(Raw!NH116:NQ116)&gt;0,COUNTIF(Raw!NH116:NQ116,10)=0,COUNTA(Raw!NR116:NY116)=0),"",1))))</f>
        <v/>
      </c>
      <c r="AS116" s="19" t="str">
        <f>IF(A116=0,"",IF(COUNTA(Raw!NY116:OG116)=0,"",IF(AND(Raw!NY116=1,COUNTA(Raw!NZ116:OG116)&gt;0),"",IF(AND(Raw!NY116=2,COUNTA(Raw!NZ116:OG116)=0),"",1))))</f>
        <v/>
      </c>
      <c r="AT116" s="19" t="str">
        <f>IF(A116=0,"",IF(COUNTA(Raw!OH116:OY116)=0,"",IF(AND(Raw!OH116=1,COUNTA(Raw!OI116:OY116)&gt;0),"",IF(AND(Raw!OH116=2,COUNTA(Raw!OI116:OY116)=0),"",1))))</f>
        <v/>
      </c>
      <c r="AU116" s="19" t="str">
        <f>IF(A116=0,"",IF(COUNTA(Raw!PR116:QB116)=0,"",
IF(AND(OR(AND(COUNTIF(Raw!PR116:QB116,1)=1,COUNTA(Raw!QI116:QY116)&gt;0),AND(COUNTIF(Raw!PR116:QB116,1)=0,COUNTA(Raw!QI116:QY116)=0)),OR(AND(COUNTIF(Raw!PR116:QB116,2)=1,COUNTA(Raw!QZ116:RP116)&gt;0),AND(COUNTIF(Raw!PR116:QB116,2)=0,COUNTA(Raw!QZ116:RP116)=0)),OR(AND(COUNTIF(Raw!PR116:QB116,3)=1,COUNTA(Raw!RQ116:SG116)&gt;0),AND(COUNTIF(Raw!PR116:QB116,3)=0,COUNTA(Raw!RQ116:SG116)=0)),OR(AND(COUNTIF(Raw!PR116:QB116,4)=1,COUNTA(Raw!SH116:ST116)&gt;0),AND(COUNTIF(Raw!PR116:QB116,4)=0,COUNTA(Raw!SH116:ST116)=0)),OR(AND(COUNTIF(Raw!PR116:QB116,5)=1,COUNTA(Raw!SU116:TG116)&gt;0),AND(COUNTIF(Raw!PR116:QB116,5)=0,COUNTA(Raw!SU116:TG116)=0)),OR(AND(COUNTIF(Raw!PR116:QB116,6)=1,COUNTA(Raw!TH116:TT116)&gt;0),AND(COUNTIF(Raw!PR116:QB116,6)=0,COUNTA(Raw!TH116:TT116)=0)),OR(AND(COUNTIF(Raw!PR116:QB116,7)=1,COUNTA(Raw!TU116:UI116)&gt;0),AND(COUNTIF(Raw!PR116:QB116,7)=0,COUNTA(Raw!TU116:UI116)=0)),OR(AND(COUNTIF(Raw!PR116:QB116,8)=1,COUNTA(Raw!UJ116:UV116)&gt;0),AND(COUNTIF(Raw!PR116:QB116,8)=0,COUNTA(Raw!UJ116:UV116)=0)),OR(AND(COUNTIF(Raw!PR116:QB116,9)=1,COUNTA(Raw!UW116:VG116)&gt;0),AND(COUNTIF(Raw!PR116:QB116,9)=0,COUNTA(Raw!UW116:VG116)=0)),OR(AND(COUNTIF(Raw!PR116:QB116,10)=1,COUNTA(Raw!VH116:VP116)&gt;0),AND(COUNTIF(Raw!PR116:QB116,10)=0,COUNTA(Raw!VH116:VP116)=0)),OR(AND(COUNTIF(Raw!PR116:QB116,11)=1,COUNTA(Raw!VQ116:WK116)&gt;0),AND(COUNTIF(Raw!PR116:QB116,11)=0,COUNTA(Raw!VQ116:WK116)=0))),"",1)))</f>
        <v/>
      </c>
      <c r="AV116" s="19" t="str">
        <f>IF(A116=0,"",IF(COUNTA(Raw!QI116:QY116)=0,"",IF(AND(OR(AND(Raw!QI116=4,COUNTIF(Raw!QR116:QY116,1)=0),Raw!QI116&lt;&gt;4),OR(AND(Raw!QJ116=4,COUNTIF(Raw!QR116:QY116,2)=0),Raw!QJ116&lt;&gt;4),OR(AND(Raw!QK116=4,COUNTIF(Raw!QR116:QY116,3)=0),Raw!QK116&lt;&gt;4),OR(AND(Raw!QL116=4,COUNTIF(Raw!QR116:QY116,4)=0),Raw!QL116&lt;&gt;4),OR(AND(Raw!QM116=4,COUNTIF(Raw!QR116:QY116,5)=0),Raw!QM116&lt;&gt;4),OR(AND(Raw!QN116=4,COUNTIF(Raw!QR116:QY116,6)=0),Raw!QN116&lt;&gt;4),OR(AND(Raw!QO116=4,COUNTIF(Raw!QR116:QY116,7)=0),Raw!QO116&lt;&gt;4),OR(AND(Raw!QP116=4,COUNTIF(Raw!QR116:QY116,8)=0),Raw!QP116&lt;&gt;4)),"",1)))</f>
        <v/>
      </c>
      <c r="AW116" t="str">
        <f>IF(A116=0,"",IF(COUNTA(Raw!QZ116:RP116)=0,"",IF(AND(OR(AND(Raw!QZ116=4,COUNTIF(Raw!RI116:RP116,1)=0),Raw!QZ116&lt;&gt;4),OR(AND(Raw!RA116=4,COUNTIF(Raw!RI116:RP116,2)=0),Raw!RA116&lt;&gt;4),OR(AND(Raw!RB116=4,COUNTIF(Raw!RI116:RP116,3)=0),Raw!RB116&lt;&gt;4),OR(AND(Raw!RC116=4,COUNTIF(Raw!RI116:RP116,4)=0),Raw!RC116&lt;&gt;4),OR(AND(Raw!RD116=4,COUNTIF(Raw!RI116:RP116,5)=0),Raw!RD116&lt;&gt;4),OR(AND(Raw!RE116=4,COUNTIF(Raw!RI116:RP116,6)=0),Raw!RE116&lt;&gt;4),OR(AND(Raw!RF116=4,COUNTIF(Raw!RI116:RP116,7)=0),Raw!RF116&lt;&gt;4),OR(AND(Raw!RG116=4,COUNTIF(Raw!RI116:RP116,8)=0),Raw!RG116&lt;&gt;4)),"",1)))</f>
        <v/>
      </c>
      <c r="AX116" t="str">
        <f>IF(A116=0,"",IF(COUNTA(Raw!RQ116:SG116)=0,"",IF(AND(OR(AND(Raw!RQ116=4,COUNTIF(Raw!RZ116:SG116,1)=0),Raw!RQ116&lt;&gt;4),OR(AND(Raw!RR116=4,COUNTIF(Raw!RZ116:SG116,2)=0),Raw!RR116&lt;&gt;4),OR(AND(Raw!RS116=4,COUNTIF(Raw!RZ116:SG116,3)=0),Raw!RS116&lt;&gt;4),OR(AND(Raw!RT116=4,COUNTIF(Raw!RZ116:SG116,4)=0),Raw!RT116&lt;&gt;4),OR(AND(Raw!RU116=4,COUNTIF(Raw!RZ116:SG116,5)=0),Raw!RU116&lt;&gt;4),OR(AND(Raw!RV116=4,COUNTIF(Raw!RZ116:SG116,6)=0),Raw!RV116&lt;&gt;4),OR(AND(Raw!RW116=4,COUNTIF(Raw!RZ116:SG116,7)=0),Raw!RW116&lt;&gt;4),OR(AND(Raw!RX116=4,COUNTIF(Raw!RZ116:SG116,8)=0),Raw!RX116&lt;&gt;4)),"",1)))</f>
        <v/>
      </c>
      <c r="AY116" t="str">
        <f>IF(A116=0,"",IF(COUNTA(Raw!SH116:ST116)=0,"",IF(AND(OR(AND(Raw!SH116=4,COUNTIF(Raw!SO116:ST116,1)=0),Raw!SH116&lt;&gt;4),OR(AND(Raw!SI116=4,COUNTIF(Raw!SO116:ST116,2)=0),Raw!SI116&lt;&gt;4),OR(AND(Raw!SJ116=4,COUNTIF(Raw!SO116:ST116,3)=0),Raw!SJ116&lt;&gt;4),OR(AND(Raw!SK116=4,COUNTIF(Raw!SO116:ST116,4)=0),Raw!SK116&lt;&gt;4),OR(AND(Raw!SL116=4,COUNTIF(Raw!SO116:ST116,5)=0),Raw!SL116&lt;&gt;4),OR(AND(Raw!SM116=4,COUNTIF(Raw!SO116:ST116,6)=0),Raw!SM116&lt;&gt;4)),"",1)))</f>
        <v/>
      </c>
      <c r="AZ116" t="str">
        <f>IF(A116=0,"",IF(COUNTA(Raw!SU116:TG116)=0,"",IF(AND(OR(AND(Raw!SU116=4,COUNTIF(Raw!TB116:TG116,1)=0),Raw!SU116&lt;&gt;4),OR(AND(Raw!SV116=4,COUNTIF(Raw!TB116:TG116,2)=0),Raw!SV116&lt;&gt;4),OR(AND(Raw!SW116=4,COUNTIF(Raw!TB116:TG116,3)=0),Raw!SW116&lt;&gt;4),OR(AND(Raw!SX116=4,COUNTIF(Raw!TB116:TG116,4)=0),Raw!SX116&lt;&gt;4),OR(AND(Raw!SY116=4,COUNTIF(Raw!TB116:TG116,5)=0),Raw!SY116&lt;&gt;4),OR(AND(Raw!SZ116=4,COUNTIF(Raw!TB116:TG116,6)=0),Raw!SZ116&lt;&gt;4)),"",1)))</f>
        <v/>
      </c>
      <c r="BA116" t="str">
        <f>IF(A116=0,"",IF(COUNTA(Raw!TH116:TT116)=0,"",IF(AND(OR(AND(Raw!TH116=4,COUNTIF(Raw!TO116:TT116,1)=0),Raw!TH116&lt;&gt;4),OR(AND(Raw!TI116=4,COUNTIF(Raw!TO116:TT116,2)=0),Raw!TI116&lt;&gt;4),OR(AND(Raw!TJ116=4,COUNTIF(Raw!TO116:TT116,3)=0),Raw!TJ116&lt;&gt;4),OR(AND(Raw!TK116=4,COUNTIF(Raw!TO116:TT116,4)=0),Raw!TK116&lt;&gt;4),OR(AND(Raw!TL116=4,COUNTIF(Raw!TO116:TT116,5)=0),Raw!TL116&lt;&gt;4),OR(AND(Raw!TM116=4,COUNTIF(Raw!TO116:TT116,6)=0),Raw!TM116&lt;&gt;4)),"",1)))</f>
        <v/>
      </c>
      <c r="BB116" t="str">
        <f>IF(A116=0,"",IF(COUNTA(Raw!TU116:UI116)=0,"",IF(AND(OR(AND(Raw!TU116=4,COUNTIF(Raw!UC116:UI116,1)=0),Raw!TU116&lt;&gt;4),OR(AND(Raw!TV116=4,COUNTIF(Raw!UC116:UI116,2)=0),Raw!TV116&lt;&gt;4),OR(AND(Raw!TW116=4,COUNTIF(Raw!UC116:UI116,3)=0),Raw!TW116&lt;&gt;4),OR(AND(Raw!TX116=4,COUNTIF(Raw!UC116:UI116,4)=0),Raw!TX116&lt;&gt;4),OR(AND(Raw!TY116=4,COUNTIF(Raw!UC116:UI116,5)=0),Raw!TY116&lt;&gt;4),OR(AND(Raw!TZ116=4,COUNTIF(Raw!UC116:UI116,6)=0),Raw!TZ116&lt;&gt;4),OR(AND(Raw!UA116=4,COUNTIF(Raw!UC116:UI116,7)=0),Raw!UA116&lt;&gt;4)),"",1)))</f>
        <v/>
      </c>
      <c r="BC116" t="str">
        <f>IF(A116=0,"",IF(COUNTA(Raw!UJ116:UV116)=0,"",IF(AND(OR(AND(Raw!UJ116=4,COUNTIF(Raw!UQ116:UV116,1)=0),Raw!UJ116&lt;&gt;4),OR(AND(Raw!UK116=4,COUNTIF(Raw!UQ116:UV116,2)=0),Raw!UK116&lt;&gt;4),OR(AND(Raw!UL116=4,COUNTIF(Raw!UQ116:UV116,3)=0),Raw!UL116&lt;&gt;4),OR(AND(Raw!UM116=4,COUNTIF(Raw!UQ116:UV116,4)=0),Raw!UM116&lt;&gt;4),OR(AND(Raw!UN116=4,COUNTIF(Raw!UQ116:UV116,5)=0),Raw!UN116&lt;&gt;4),OR(AND(Raw!UO116=4,COUNTIF(Raw!UQ116:UV116,6)=0),Raw!UO116&lt;&gt;4)),"",1)))</f>
        <v/>
      </c>
      <c r="BD116" t="str">
        <f>IF(A116=0,"",IF(COUNTA(Raw!UW116:VG116)=0,"",IF(AND(OR(AND(Raw!UW116=4,COUNTIF(Raw!VC116:VG116,1)=0),Raw!UW116&lt;&gt;4),OR(AND(Raw!UX116=4,COUNTIF(Raw!VC116:VG116,2)=0),Raw!UX116&lt;&gt;4),OR(AND(Raw!UY116=4,COUNTIF(Raw!VC116:VG116,3)=0),Raw!UY116&lt;&gt;4),OR(AND(Raw!UZ116=4,COUNTIF(Raw!VC116:VG116,4)=0),Raw!UZ116&lt;&gt;4),OR(AND(Raw!VA116=4,COUNTIF(Raw!VC116:VG116,5)=0),Raw!VA116&lt;&gt;4)),"",1)))</f>
        <v/>
      </c>
      <c r="BE116" t="str">
        <f>IF(A116=0,"",IF(COUNTA(Raw!VH116:VP116)=0,"",
IF(AND(
OR(AND(Raw!VH116=4,COUNTIF(Raw!VM116:VP116,1)=0),Raw!VH116&lt;&gt;4),
OR(AND(Raw!VI116=4,COUNTIF(Raw!VM116:VP116,2)=0),Raw!VI116&lt;&gt;4),
OR(AND(Raw!VJ116=4,COUNTIF(Raw!VM116:VP116,3)=0),Raw!VJ116&lt;&gt;4),
OR(AND(Raw!VK116=4,COUNTIF(Raw!VM116:VP116,4)=0),Raw!VK116&lt;&gt;4)
),"",1)))</f>
        <v/>
      </c>
      <c r="BF116" t="str">
        <f>IF(A116=0,"",IF(COUNTA(Raw!VQ116:WK116)=0,"",
IF(AND(
OR(AND(Raw!VQ116=4,COUNTIF(Raw!WB116:WK116,1)=0),Raw!VQ116&lt;&gt;4),
OR(AND(Raw!VR116=4,COUNTIF(Raw!WB116:WK116,2)=0),Raw!VR116&lt;&gt;4),
OR(AND(Raw!VS116=4,COUNTIF(Raw!WB116:WK116,3)=0),Raw!VS116&lt;&gt;4),
OR(AND(Raw!VT116=4,COUNTIF(Raw!WB116:WK116,4)=0),Raw!VT116&lt;&gt;4),
OR(AND(Raw!VU116=4,COUNTIF(Raw!WB116:WK116,5)=0),Raw!VU116&lt;&gt;4),
OR(AND(Raw!VV116=4,COUNTIF(Raw!WB116:WK116,6)=0),Raw!VV116&lt;&gt;4),
OR(AND(Raw!VW116=4,COUNTIF(Raw!WB116:WK116,7)=0),Raw!VW116&lt;&gt;4),
OR(AND(Raw!VX116=4,COUNTIF(Raw!WB116:WK116,8)=0),Raw!VX116&lt;&gt;4),
OR(AND(Raw!VY116=4,COUNTIF(Raw!WB116:WK116,9)=0),Raw!VX116&lt;&gt;4),
OR(AND(Raw!VZ116=4,COUNTIF(Raw!WB116:WK116,10)=0),Raw!VZ116&lt;&gt;4)
),"",1)))</f>
        <v/>
      </c>
      <c r="BG116" t="str">
        <f>IF(A116=0,"",IF(COUNTA(Raw!WL116:XB116)=0,"",
IF(AND(
OR(AND(Raw!WL116=4,COUNTIF(Raw!WU116:XB116,1)=0),Raw!WL116&lt;&gt;4),
OR(AND(Raw!WM116=4,COUNTIF(Raw!WU116:XB116,2)=0),Raw!WM116&lt;&gt;4),
OR(AND(Raw!WN116=4,COUNTIF(Raw!WU116:XB116,3)=0),Raw!WN116&lt;&gt;4),
OR(AND(Raw!WO116=4,COUNTIF(Raw!WU116:XB116,4)=0),Raw!WO116&lt;&gt;4),
OR(AND(Raw!WP116=4,COUNTIF(Raw!WU116:XB116,5)=0),Raw!WP116&lt;&gt;4),
OR(AND(Raw!WQ116=4,COUNTIF(Raw!WU116:XB116,6)=0),Raw!WQ116&lt;&gt;4),
OR(AND(Raw!WR116=4,COUNTIF(Raw!WU116:XB116,7)=0),Raw!WR116&lt;&gt;4),
OR(AND(Raw!WS116=4,COUNTIF(Raw!WU116:XB116,8)=0),Raw!WS116&lt;&gt;4)
),"",1)))</f>
        <v/>
      </c>
      <c r="BH116" t="str">
        <f>IF(A116=0,"",IF(COUNTA(Raw!XC116:XK116)=0,"",
IF(AND(
OR(AND(Raw!XC116=4,COUNTIF(Raw!XH116:XK116,1)=0),Raw!XC116&lt;&gt;4),
OR(AND(Raw!XD116=4,COUNTIF(Raw!XH116:XK116,2)=0),Raw!XD116&lt;&gt;4),
OR(AND(Raw!XE116=4,COUNTIF(Raw!XH116:XK116,3)=0),Raw!XE116&lt;&gt;4),
OR(AND(Raw!XF116=4,COUNTIF(Raw!XH116:XK116,4)=0),Raw!XF116&lt;&gt;4)
),"",1)))</f>
        <v/>
      </c>
      <c r="BI116" t="str">
        <f>IF(A116=0,"",IF(COUNTA(Raw!XL116:XT116)=0,"",
IF(AND(
OR(AND(Raw!XL116=4,COUNTIF(Raw!XQ116:XT116,1)=0),Raw!XL116&lt;&gt;4),
OR(AND(Raw!XM116=4,COUNTIF(Raw!XQ116:XT116,2)=0),Raw!XM116&lt;&gt;4),
OR(AND(Raw!XN116=4,COUNTIF(Raw!XQ116:XT116,3)=0),Raw!XN116&lt;&gt;4),
OR(AND(Raw!XO116=4,COUNTIF(Raw!XQ116:XT116,4)=0),Raw!XO116&lt;&gt;4)
),"",1)))</f>
        <v/>
      </c>
      <c r="BJ116" t="str">
        <f>IF(A116=0,"",IF(COUNTA(Raw!XU116:YI116)=0,"",
IF(AND(
OR(AND(Raw!XU116=4,COUNTIF(Raw!YC116:YI116,1)=0),Raw!XU116&lt;&gt;4),
OR(AND(Raw!XV116=4,COUNTIF(Raw!YC116:YI116,2)=0),Raw!XV116&lt;&gt;4),
OR(AND(Raw!XW116=4,COUNTIF(Raw!YC116:YI116,3)=0),Raw!XW116&lt;&gt;4),
OR(AND(Raw!XX116=4,COUNTIF(Raw!YC116:YI116,4)=0),Raw!XX116&lt;&gt;4),
OR(AND(Raw!XY116=4,COUNTIF(Raw!YC116:YI116,5)=0),Raw!XY116&lt;&gt;4),
OR(AND(Raw!XZ116=4,COUNTIF(Raw!YC116:YI116,6)=0),Raw!XZ116&lt;&gt;4),
OR(AND(Raw!YA116=4,COUNTIF(Raw!YC116:YI116,7)=0),Raw!YA116&lt;&gt;4)
),"",1)))</f>
        <v/>
      </c>
      <c r="BK116" t="str">
        <f>IF(A116=0,"",IF(COUNTA(Raw!YJ116:YR116)=0,"",
IF(AND(
OR(AND(Raw!YJ116=4,COUNTIF(Raw!YO116:YR116,1)=0),Raw!YJ116&lt;&gt;4),
OR(AND(Raw!YK116=4,COUNTIF(Raw!YO116:YR116,2)=0),Raw!YK116&lt;&gt;4),
OR(AND(Raw!YL116=4,COUNTIF(Raw!YO116:YR116,3)=0),Raw!YL116&lt;&gt;4),
OR(AND(Raw!YM116=4,COUNTIF(Raw!YO116:YR116,4)=0),Raw!YM116&lt;&gt;4)
),"",1)))</f>
        <v/>
      </c>
      <c r="BL116" t="str">
        <f>IF(A116=0,"",IF(COUNTA(Raw!YS116:YU116)=0,"",IF(AND(Raw!YS116=4,ISBLANK(Raw!YU116)),"",IF(AND(Raw!YS116&lt;&gt;4,ISBLANK(Raw!YU116)=FALSE),"",1))))</f>
        <v/>
      </c>
    </row>
    <row r="117" spans="1:64">
      <c r="A117" s="20">
        <f>Raw!A117</f>
        <v>0</v>
      </c>
      <c r="B117" s="19" t="str">
        <f>IF(A117=0,"",IF(AND(Raw!AC117=1,COUNTA(Raw!AR117:IC117)&gt;0,COUNTA(Raw!ID117:YU117)=0),"",IF(AND(Raw!AC117=2,COUNTA(Raw!AR117:IC117)=0,COUNTA(Raw!ID117:MV117)&gt;0,COUNTA(Raw!MW117:YU117)=0),"",IF(AND(Raw!AC117=3,COUNTA(Raw!AP117:MV117)=0,COUNTA(Raw!MW117:YU117)&gt;0),"",1))))</f>
        <v/>
      </c>
      <c r="C117" s="19" t="str">
        <f>IF(A117=0,"",IF(AND(Raw!AK117=1,ISBLANK(Raw!AM117)=FALSE,ISBLANK(Raw!AO117)),"",IF(AND(Raw!AK117=2,ISBLANK(Raw!AM117),ISBLANK(Raw!AO117)=FALSE),"",1)))</f>
        <v/>
      </c>
      <c r="D117" s="19" t="str">
        <f>IF(A117=0,"",IF(COUNTA(Raw!AS117:AZ117)=0,"",IF(AND(Raw!AS117+Raw!AT117=100,Raw!AU117+Raw!AV117=100,Raw!AW117+Raw!AX117=100,Raw!AY117+Raw!AZ117=100),"",1)))</f>
        <v/>
      </c>
      <c r="E117" s="19" t="str">
        <f>IF(A117=0,"",IF(ISBLANK(Raw!AQ117),"",IF(Raw!AQ117=1,"",1)))</f>
        <v/>
      </c>
      <c r="F117" s="19" t="str">
        <f>IF(A117=0,"",IF(ISBLANK(Raw!AR117),"",IF(AND(Raw!AR117&gt;=0,Raw!AR117&lt;=100),"",1)))</f>
        <v/>
      </c>
      <c r="G117" s="19" t="str">
        <f>IF(A117=0,"",IF(AND(ISBLANK(Raw!BA117),ISBLANK(Raw!AS117)),"",IF(AND(Raw!AS117&gt;0,ISBLANK(Raw!BA117)=FALSE),"",1)))</f>
        <v/>
      </c>
      <c r="H117" s="19" t="str">
        <f>IF(A117=0,"",IF(COUNTA(Raw!BA117:BH117)=0,"",IF(AND(Raw!BA117=0,COUNTA(Raw!BB117:BH117)=0),"",IF(AND(Raw!BA117&gt;0,COUNTA(Raw!BB117:BH117)&gt;0),"",1))))</f>
        <v/>
      </c>
      <c r="I117" s="19" t="str">
        <f>IF(A117=0,"",IF(AND(ISBLANK(Raw!BI117),ISBLANK(Raw!BJ117)),"",IF(AND(Raw!BI117=1,ISBLANK(Raw!BJ117)=FALSE),"",IF(AND(Raw!BI117=2,ISBLANK(Raw!BJ117)),"",1))))</f>
        <v/>
      </c>
      <c r="J117" s="19" t="str">
        <f>IF(A117=0,"",IF(AND(ISBLANK(Raw!AT117),COUNTBLANK(Raw!BK117:BQ117)),"",IF(AND(Raw!AT117&gt;0,COUNTA(Raw!BK117:BQ117)&gt;0),"",IF(AND(Raw!AT117=0,COUNTA(Raw!BK117:BQ117)=0),"",1))))</f>
        <v/>
      </c>
      <c r="K117" s="19" t="str">
        <f>IF(A117=0,"",IF(AND(ISBLANK(Raw!AS117),COUNTA(Raw!BR117:BX117)=0),"",IF(AND(Raw!AS117&gt;0,COUNTA(Raw!BR117:BX117)&gt;0),"",IF(AND(Raw!AS117=0,COUNTA(Raw!BR117:BX117)=0),"",1))))</f>
        <v/>
      </c>
      <c r="L117" s="19" t="str">
        <f>IF(A117=0,"",IF(AND(COUNTA(Raw!BK117:BX117)=0,COUNTA(Raw!BY117:CH117)=0),"",IF(AND(COUNTIF(Raw!BK117:BX117,1)&gt;0,COUNTA(Raw!BY117:CH117)&gt;0),"",IF(AND(COUNTIF(Raw!BK117:BX117,1)=0,COUNTA(Raw!BY117:CH117)=0),"",1))))</f>
        <v/>
      </c>
      <c r="M117" s="19" t="str">
        <f>IF(A117=0,"",IF(AND(COUNTA(Raw!BK117:BX117)=0,COUNTA(Raw!CI117:CR117)),"",IF(AND(COUNTIF(Raw!BK117:BX117,3)&gt;0,COUNTA(Raw!CI117:CR117)&gt;0),"",IF(AND(COUNTIF(Raw!BK117:BX117,3)=0,COUNTA(Raw!CI117:CR117)=0),"",1))))</f>
        <v/>
      </c>
      <c r="N117" s="19" t="str">
        <f>IF(A117=0,"",IF(COUNTA(Raw!CS117:DF117)=0,"",IF(AND(COUNTIF(Raw!CS117:CV117,1)=1,COUNTA(Raw!CW117:DA117)&gt;0,COUNTA(Raw!DB117:DF117)=0),"",IF(AND(COUNTIF(Raw!CS117:CV117,2)=1,COUNTA(Raw!CW117:DA117)=0,COUNTA(Raw!DB117:DF117)&gt;0),"",IF(AND(COUNTA(Raw!CS117:CV117)&gt;0,COUNTA(Raw!CW117:DF117)=0),"",1)))))</f>
        <v/>
      </c>
      <c r="O117" s="19" t="str">
        <f>IF(A117=0,"",IF(COUNTA(Raw!DG117:DP117)=0,"",IF(AND(COUNTIF(Raw!BK117:BQ117,1)&gt;0,OR(COUNTIF(Raw!DG117:DP117,1)=1,COUNTIF(Raw!DG117:DP117,2)=1,COUNTIF(Raw!DG117:DP117,3)=1)),"",IF(AND(COUNTIF(Raw!BK117:BQ117,1)=0,AND(COUNTIF(Raw!DG117:DP117,1)=0,COUNTIF(Raw!DG117:DP117,2)=0,COUNTIF(Raw!DG117:DP117,3)=0)),"",1))))</f>
        <v/>
      </c>
      <c r="P117" s="19" t="str">
        <f>IF(A117=0,"",IF(COUNTA(Raw!DG117:DR117)=0,"",IF(AND(COUNTIF(Raw!DG117:DP117,4)=1,ISBLANK(Raw!DQ117)=FALSE,ISBLANK(Raw!DR117)),"",IF(AND(COUNTIF(Raw!DG117:DP117,7)=1,ISBLANK(Raw!DQ117),ISBLANK(Raw!DR117)=FALSE),"",IF(AND(COUNTA(Raw!DG117:DP117)&gt;0,COUNTIF(Raw!DG117:DP117,4)=0,COUNTIF(Raw!DG117:DP117,7)=0,COUNTA(Raw!DQ117:DR117)=0),"",1)))))</f>
        <v/>
      </c>
      <c r="Q117" s="19" t="str">
        <f>IF(A117=0,"",IF(AND(COUNTA(Raw!DS117:DU117)=0,COUNTA(Raw!BK117:BQ117)=0),"",IF(AND(COUNTIF(Raw!BK117:BQ117,1)&gt;0,COUNTA(Raw!DS117:DU117)&gt;0),"",IF(AND(COUNTIF(Raw!BK117:BQ117,1)=0,COUNTA(Raw!DS117:DU117)=0),"",1))))</f>
        <v/>
      </c>
      <c r="R117" s="19" t="str">
        <f>IF(A117=0,"",IF(AND(ISBLANK(Raw!AT117),ISBLANK(Raw!EJ117)),"",IF(AND(Raw!AT117&gt;0,ISBLANK(Raw!EJ117)=FALSE,Raw!EJ117&gt;=0,Raw!EJ117&lt;=7),"",IF(AND(Raw!AT117=0,ISBLANK(Raw!EJ117)),"",1))))</f>
        <v/>
      </c>
      <c r="S117" t="str">
        <f>IF(A117=0,"",IF(AND(ISBLANK(Raw!AS117),ISBLANK(Raw!EK117)),"",IF(AND(Raw!AS117&gt;0,ISBLANK(Raw!EK117)=FALSE),"",IF(AND(Raw!AS117=0,ISBLANK(Raw!EK117)),"",1))))</f>
        <v/>
      </c>
      <c r="T117" s="19" t="str">
        <f>IF(A117=0,"",IF(AND(ISBLANK(Raw!AT117),COUNTA(Raw!EL117:EQ117)=0),"",IF(AND(Raw!AT117&gt;0,COUNTA(Raw!EL117:EQ117)&gt;0),"",IF(AND(Raw!AT117=0,COUNTA(Raw!EL117:EQ117)=0),"",1))))</f>
        <v/>
      </c>
      <c r="U117" t="str">
        <f>IF(A117=0,"",IF(AND(ISBLANK(Raw!AT117),COUNTA(Raw!ER117:EU117)=0),"",IF(AND(Raw!AT117&gt;0,COUNTA(Raw!ER117:EU117)&gt;0),"",IF(AND(Raw!AT117=0,COUNTA(Raw!ER117:EU117)=0),"",1))))</f>
        <v/>
      </c>
      <c r="V117" t="str">
        <f>IF(A117=0,"",IF(AND(ISBLANK(Raw!AS117),COUNTA(Raw!EV117:FA117)=0),"",IF(AND(Raw!AS117&gt;0,COUNTA(Raw!EV117:FA117)&gt;0),"",IF(AND(Raw!AS117=0,COUNTA(Raw!EV117:FA117)=0),"",1))))</f>
        <v/>
      </c>
      <c r="W117" t="str">
        <f>IF(A117=0,"",IF(AND(ISBLANK(Raw!AS117),COUNTA(Raw!FB117:FE117)=0),"",IF(AND(Raw!AS117&gt;0,COUNTA(Raw!FB117:FE117)&gt;0),"",IF(AND(Raw!AS117=0,COUNTA(Raw!FB117:FE117)=0),"",1))))</f>
        <v/>
      </c>
      <c r="X117" t="str">
        <f>IF(A117=0,"",IF(AND(ISBLANK(Raw!AT117),COUNTA(Raw!FF117:FI117)=0),"",IF(AND(Raw!AT117&gt;0,COUNTA(Raw!FF117:FI117)&gt;0),"",IF(AND(Raw!AT117=0,COUNTA(Raw!FF117:FI117)=0),"",1))))</f>
        <v/>
      </c>
      <c r="Y117" t="str">
        <f>IF(A117=0,"",IF(AND(ISBLANK(Raw!AS117),COUNTA(Raw!FJ117:FM117)=0),"",IF(AND(Raw!AS117&gt;0,COUNTA(Raw!FJ117:FM117)&gt;0),"",IF(AND(Raw!AS117=0,COUNTA(Raw!FJ117:FM117)=0),"",1))))</f>
        <v/>
      </c>
      <c r="Z117" t="str">
        <f>IF(A117=0,"",IF(AND(COUNTA(Raw!FN117:FT117)=0,ISBLANK(Raw!FU117)),"",IF(AND(COUNTIF(Raw!FN117:FT117,1)&gt;0,ISBLANK(Raw!FU117)=FALSE),"",IF(AND(COUNTIF(Raw!FN117:FT117,1)=0,ISBLANK(Raw!FU117)),"",1))))</f>
        <v/>
      </c>
      <c r="AA117" s="19" t="str">
        <f>IF(A117=0,"",IF(AND(ISBLANK(Raw!BI117),COUNTA(Raw!FV117:GH117)=0),"",IF(AND(Raw!BI117&lt;&gt;1,COUNTIF(Raw!FV117:GH117,6)=0),"",IF(Raw!BI117=1,"",1))))</f>
        <v/>
      </c>
      <c r="AB117" t="str">
        <f>IF(A117=0,"",IF(AND(ISBLANK(Raw!GI117),COUNTA(Raw!GJ117:GQ117)=0),"",IF(AND(Raw!GI117=1,COUNTA(Raw!GJ117:GQ117)&gt;0),"",IF(AND(Raw!GI117=2,COUNTA(Raw!GJ117:GQ117)=0),"",1))))</f>
        <v/>
      </c>
      <c r="AC117" s="19" t="str">
        <f>IF(A117=0,"",IF(AND(COUNTA(Raw!GY117:HF117)=0,ISBLANK(Raw!HG117)),"",IF(AND(OR(COUNTIF(Raw!GY117:HE117,1)&gt;0,COUNTIF(Raw!GY117:HE117,2)&gt;0),ISBLANK(Raw!HG117)=FALSE),"",IF(AND(COUNTA(Raw!GY117:HF117)&gt;0,ISBLANK(Raw!HG117),COUNTIF(Raw!GY117:HE117,1)=0,COUNTIF(Raw!GY117:HE117,2)=0),"",1))))</f>
        <v/>
      </c>
      <c r="AD117" s="19" t="str">
        <f>IF(A117=0,"",IF(COUNTA(Raw!HU117:IB117)=0,"",IF(AND(Raw!AK117&lt;&gt;2,COUNTIF(Raw!HU117:IA117,2)=0,COUNTIF(Raw!HU117:IA117,3)=0),"",IF(Raw!AK117=2,"",1))))</f>
        <v/>
      </c>
      <c r="AE117" s="19" t="str">
        <f>IF(A117=0,"",IF(AND(Raw!AK117=2,ISBLANK(Raw!IC117)=FALSE),"",IF(AND(Raw!AK117&lt;&gt;2,ISBLANK(Raw!IC117)),"",1)))</f>
        <v/>
      </c>
      <c r="AF117" s="19" t="str">
        <f>IF(A117=0,"",IF(COUNTA(Raw!ID117:IF117)=0,"",IF(AND(MATCH(2023-Raw!ID117,Code!$A$3:$A$12,1)=Raw!IF117,2023-Raw!ID117=Raw!IE117),"",1)))</f>
        <v/>
      </c>
      <c r="AG117" s="19" t="str">
        <f>IF(A117=0,"",IF(COUNTA(Raw!IG117:II117)=0,"",IF(AND(Raw!IG117=4,ISBLANK(Raw!II117)=FALSE),"",IF(AND(Raw!IG117&lt;&gt;4,ISBLANK(Raw!II117)),"",1))))</f>
        <v/>
      </c>
      <c r="AH117" s="19" t="str">
        <f>IF(A117=0,"",IF(COUNTA(Raw!IJ117:IM117)=0,"",IF(AND(Raw!IJ117=1,ISBLANK(Raw!IK117)=FALSE),"",IF(AND(Raw!IJ117=2,COUNTA(Raw!IK117:IM117)&gt;0),"",1))))</f>
        <v/>
      </c>
      <c r="AI117" s="19" t="str">
        <f>IF(A117=0,"",IF(COUNTA(Raw!IK117:IM117)=0,"",IF(AND(Raw!IK117=1,ISBLANK(Raw!IL117)=FALSE),"",IF(AND(Raw!IK117=2,COUNTA(Raw!IL117:IM117)=0),"",1))))</f>
        <v/>
      </c>
      <c r="AJ117" s="19" t="str">
        <f>IF(A117=0,"",IF(COUNTA(Raw!JD117:JJ117)=0,"",IF(AND(Raw!JD117&gt;600,COUNTA(Raw!JE117:JI117)&gt;0),"",IF(AND(Raw!JD117&lt;=600,COUNTA(Raw!JE117:JJ117)=0),"",1))))</f>
        <v/>
      </c>
      <c r="AK117" s="19" t="str">
        <f>IF(A117=0,"",IF(COUNTA(Raw!JK117:KA117)=0,"",IF(AND(Raw!JK117=1,COUNTA(Raw!JM117:JV117)&gt;0),"",IF(AND(Raw!JK117=3,COUNTA(Raw!JM117:JV117)&gt;0,COUNTA(Raw!JW117:KA117)=0),"",IF(AND(ISBLANK(Raw!JK117)=FALSE,Raw!JK117&lt;&gt;1,Raw!JK117&lt;&gt;3,COUNTA(Raw!JM117:KA117)=0),"",1)))))</f>
        <v/>
      </c>
      <c r="AL117" s="19" t="str">
        <f>IF(A117=0,"",IF(COUNTA(Raw!JW117:KA117)=0,"",IF(AND(COUNTIF(Raw!JW117:JZ117,4)=0,COUNTA(Raw!JW117:JZ117)&gt;0,ISBLANK(Raw!KA117)=FALSE),"",IF(AND(COUNTIF(Raw!JW117:KA117,4)&gt;0,ISBLANK(Raw!KA117)),"",1))))</f>
        <v/>
      </c>
      <c r="AM117" s="19" t="str">
        <f>IF(A117=0,"",IF(COUNTA(Raw!KT117:KU117)=0,"",IF(AND(Raw!KT117=1,ISBLANK(Raw!KU117)=FALSE),"",IF(AND(Raw!KT117=2,ISBLANK(Raw!KU117)),"",1))))</f>
        <v/>
      </c>
      <c r="AN117" s="19" t="str">
        <f>IF(A117=0,"",IF(COUNTA(Raw!KX117:LF117)=0,"",IF(AND(COUNTIF(Raw!KX117:LB117,5)=1,COUNTA(Raw!KX117:LB117)=1,COUNTA(Raw!LC117:LF117)=0),"",IF(AND(COUNTIF(Raw!KX117:LB117,5)=0,COUNTA(Raw!KX117:LB117)&gt;0,COUNTA(Raw!LC117:LF117)&gt;0),"",1))))</f>
        <v/>
      </c>
      <c r="AO117" s="19" t="str">
        <f>IF(A117=0,"",IF(COUNTA(Raw!LM117:LU117)=0,"",IF(AND(Raw!LM117=1,ISBLANK(Raw!LN117)=FALSE,COUNTA(Raw!LO117:LU117)&gt;0),"",IF(AND(Raw!LM117=2,COUNTA(Raw!LN117:LU117)=0),"",1))))</f>
        <v/>
      </c>
      <c r="AP117" s="19" t="str">
        <f>IF(A117=0,"",IF(COUNTA(Raw!MY117:OG117)=0,"",IF(AND(Raw!MY117=2,COUNTA(Raw!MZ117:OG117)=0),"",IF(AND(Raw!MY117=1,COUNTA(Raw!MZ117:OG117)&gt;0),"",1))))</f>
        <v/>
      </c>
      <c r="AQ117" s="19" t="str">
        <f>IF(A117=0,"",IF(COUNTA(Raw!NC117:NW117)=0,"",IF(AND(COUNTIF(Raw!NC117:NG117,3)&gt;0,COUNTA(Raw!NH117:NQ117)&gt;0),"",IF(AND(COUNTA(Raw!NC117:NG117)&gt;0,COUNTIF(Raw!NC117:NG117,3)=0,COUNTA(Raw!NH117:NW117)=0),"",1))))</f>
        <v/>
      </c>
      <c r="AR117" s="19" t="str">
        <f>IF(A117=0,"",IF(COUNTA(Raw!NH117:NW117)=0,"",IF(AND(COUNTIF(Raw!NH117:NQ117,10)&gt;0,COUNTA(Raw!NR117:NW117)&gt;0),"",IF(AND(COUNTA(Raw!NH117:NQ117)&gt;0,COUNTIF(Raw!NH117:NQ117,10)=0,COUNTA(Raw!NR117:NY117)=0),"",1))))</f>
        <v/>
      </c>
      <c r="AS117" s="19" t="str">
        <f>IF(A117=0,"",IF(COUNTA(Raw!NY117:OG117)=0,"",IF(AND(Raw!NY117=1,COUNTA(Raw!NZ117:OG117)&gt;0),"",IF(AND(Raw!NY117=2,COUNTA(Raw!NZ117:OG117)=0),"",1))))</f>
        <v/>
      </c>
      <c r="AT117" s="19" t="str">
        <f>IF(A117=0,"",IF(COUNTA(Raw!OH117:OY117)=0,"",IF(AND(Raw!OH117=1,COUNTA(Raw!OI117:OY117)&gt;0),"",IF(AND(Raw!OH117=2,COUNTA(Raw!OI117:OY117)=0),"",1))))</f>
        <v/>
      </c>
      <c r="AU117" s="19" t="str">
        <f>IF(A117=0,"",IF(COUNTA(Raw!PR117:QB117)=0,"",
IF(AND(OR(AND(COUNTIF(Raw!PR117:QB117,1)=1,COUNTA(Raw!QI117:QY117)&gt;0),AND(COUNTIF(Raw!PR117:QB117,1)=0,COUNTA(Raw!QI117:QY117)=0)),OR(AND(COUNTIF(Raw!PR117:QB117,2)=1,COUNTA(Raw!QZ117:RP117)&gt;0),AND(COUNTIF(Raw!PR117:QB117,2)=0,COUNTA(Raw!QZ117:RP117)=0)),OR(AND(COUNTIF(Raw!PR117:QB117,3)=1,COUNTA(Raw!RQ117:SG117)&gt;0),AND(COUNTIF(Raw!PR117:QB117,3)=0,COUNTA(Raw!RQ117:SG117)=0)),OR(AND(COUNTIF(Raw!PR117:QB117,4)=1,COUNTA(Raw!SH117:ST117)&gt;0),AND(COUNTIF(Raw!PR117:QB117,4)=0,COUNTA(Raw!SH117:ST117)=0)),OR(AND(COUNTIF(Raw!PR117:QB117,5)=1,COUNTA(Raw!SU117:TG117)&gt;0),AND(COUNTIF(Raw!PR117:QB117,5)=0,COUNTA(Raw!SU117:TG117)=0)),OR(AND(COUNTIF(Raw!PR117:QB117,6)=1,COUNTA(Raw!TH117:TT117)&gt;0),AND(COUNTIF(Raw!PR117:QB117,6)=0,COUNTA(Raw!TH117:TT117)=0)),OR(AND(COUNTIF(Raw!PR117:QB117,7)=1,COUNTA(Raw!TU117:UI117)&gt;0),AND(COUNTIF(Raw!PR117:QB117,7)=0,COUNTA(Raw!TU117:UI117)=0)),OR(AND(COUNTIF(Raw!PR117:QB117,8)=1,COUNTA(Raw!UJ117:UV117)&gt;0),AND(COUNTIF(Raw!PR117:QB117,8)=0,COUNTA(Raw!UJ117:UV117)=0)),OR(AND(COUNTIF(Raw!PR117:QB117,9)=1,COUNTA(Raw!UW117:VG117)&gt;0),AND(COUNTIF(Raw!PR117:QB117,9)=0,COUNTA(Raw!UW117:VG117)=0)),OR(AND(COUNTIF(Raw!PR117:QB117,10)=1,COUNTA(Raw!VH117:VP117)&gt;0),AND(COUNTIF(Raw!PR117:QB117,10)=0,COUNTA(Raw!VH117:VP117)=0)),OR(AND(COUNTIF(Raw!PR117:QB117,11)=1,COUNTA(Raw!VQ117:WK117)&gt;0),AND(COUNTIF(Raw!PR117:QB117,11)=0,COUNTA(Raw!VQ117:WK117)=0))),"",1)))</f>
        <v/>
      </c>
      <c r="AV117" s="19" t="str">
        <f>IF(A117=0,"",IF(COUNTA(Raw!QI117:QY117)=0,"",IF(AND(OR(AND(Raw!QI117=4,COUNTIF(Raw!QR117:QY117,1)=0),Raw!QI117&lt;&gt;4),OR(AND(Raw!QJ117=4,COUNTIF(Raw!QR117:QY117,2)=0),Raw!QJ117&lt;&gt;4),OR(AND(Raw!QK117=4,COUNTIF(Raw!QR117:QY117,3)=0),Raw!QK117&lt;&gt;4),OR(AND(Raw!QL117=4,COUNTIF(Raw!QR117:QY117,4)=0),Raw!QL117&lt;&gt;4),OR(AND(Raw!QM117=4,COUNTIF(Raw!QR117:QY117,5)=0),Raw!QM117&lt;&gt;4),OR(AND(Raw!QN117=4,COUNTIF(Raw!QR117:QY117,6)=0),Raw!QN117&lt;&gt;4),OR(AND(Raw!QO117=4,COUNTIF(Raw!QR117:QY117,7)=0),Raw!QO117&lt;&gt;4),OR(AND(Raw!QP117=4,COUNTIF(Raw!QR117:QY117,8)=0),Raw!QP117&lt;&gt;4)),"",1)))</f>
        <v/>
      </c>
      <c r="AW117" t="str">
        <f>IF(A117=0,"",IF(COUNTA(Raw!QZ117:RP117)=0,"",IF(AND(OR(AND(Raw!QZ117=4,COUNTIF(Raw!RI117:RP117,1)=0),Raw!QZ117&lt;&gt;4),OR(AND(Raw!RA117=4,COUNTIF(Raw!RI117:RP117,2)=0),Raw!RA117&lt;&gt;4),OR(AND(Raw!RB117=4,COUNTIF(Raw!RI117:RP117,3)=0),Raw!RB117&lt;&gt;4),OR(AND(Raw!RC117=4,COUNTIF(Raw!RI117:RP117,4)=0),Raw!RC117&lt;&gt;4),OR(AND(Raw!RD117=4,COUNTIF(Raw!RI117:RP117,5)=0),Raw!RD117&lt;&gt;4),OR(AND(Raw!RE117=4,COUNTIF(Raw!RI117:RP117,6)=0),Raw!RE117&lt;&gt;4),OR(AND(Raw!RF117=4,COUNTIF(Raw!RI117:RP117,7)=0),Raw!RF117&lt;&gt;4),OR(AND(Raw!RG117=4,COUNTIF(Raw!RI117:RP117,8)=0),Raw!RG117&lt;&gt;4)),"",1)))</f>
        <v/>
      </c>
      <c r="AX117" t="str">
        <f>IF(A117=0,"",IF(COUNTA(Raw!RQ117:SG117)=0,"",IF(AND(OR(AND(Raw!RQ117=4,COUNTIF(Raw!RZ117:SG117,1)=0),Raw!RQ117&lt;&gt;4),OR(AND(Raw!RR117=4,COUNTIF(Raw!RZ117:SG117,2)=0),Raw!RR117&lt;&gt;4),OR(AND(Raw!RS117=4,COUNTIF(Raw!RZ117:SG117,3)=0),Raw!RS117&lt;&gt;4),OR(AND(Raw!RT117=4,COUNTIF(Raw!RZ117:SG117,4)=0),Raw!RT117&lt;&gt;4),OR(AND(Raw!RU117=4,COUNTIF(Raw!RZ117:SG117,5)=0),Raw!RU117&lt;&gt;4),OR(AND(Raw!RV117=4,COUNTIF(Raw!RZ117:SG117,6)=0),Raw!RV117&lt;&gt;4),OR(AND(Raw!RW117=4,COUNTIF(Raw!RZ117:SG117,7)=0),Raw!RW117&lt;&gt;4),OR(AND(Raw!RX117=4,COUNTIF(Raw!RZ117:SG117,8)=0),Raw!RX117&lt;&gt;4)),"",1)))</f>
        <v/>
      </c>
      <c r="AY117" t="str">
        <f>IF(A117=0,"",IF(COUNTA(Raw!SH117:ST117)=0,"",IF(AND(OR(AND(Raw!SH117=4,COUNTIF(Raw!SO117:ST117,1)=0),Raw!SH117&lt;&gt;4),OR(AND(Raw!SI117=4,COUNTIF(Raw!SO117:ST117,2)=0),Raw!SI117&lt;&gt;4),OR(AND(Raw!SJ117=4,COUNTIF(Raw!SO117:ST117,3)=0),Raw!SJ117&lt;&gt;4),OR(AND(Raw!SK117=4,COUNTIF(Raw!SO117:ST117,4)=0),Raw!SK117&lt;&gt;4),OR(AND(Raw!SL117=4,COUNTIF(Raw!SO117:ST117,5)=0),Raw!SL117&lt;&gt;4),OR(AND(Raw!SM117=4,COUNTIF(Raw!SO117:ST117,6)=0),Raw!SM117&lt;&gt;4)),"",1)))</f>
        <v/>
      </c>
      <c r="AZ117" t="str">
        <f>IF(A117=0,"",IF(COUNTA(Raw!SU117:TG117)=0,"",IF(AND(OR(AND(Raw!SU117=4,COUNTIF(Raw!TB117:TG117,1)=0),Raw!SU117&lt;&gt;4),OR(AND(Raw!SV117=4,COUNTIF(Raw!TB117:TG117,2)=0),Raw!SV117&lt;&gt;4),OR(AND(Raw!SW117=4,COUNTIF(Raw!TB117:TG117,3)=0),Raw!SW117&lt;&gt;4),OR(AND(Raw!SX117=4,COUNTIF(Raw!TB117:TG117,4)=0),Raw!SX117&lt;&gt;4),OR(AND(Raw!SY117=4,COUNTIF(Raw!TB117:TG117,5)=0),Raw!SY117&lt;&gt;4),OR(AND(Raw!SZ117=4,COUNTIF(Raw!TB117:TG117,6)=0),Raw!SZ117&lt;&gt;4)),"",1)))</f>
        <v/>
      </c>
      <c r="BA117" t="str">
        <f>IF(A117=0,"",IF(COUNTA(Raw!TH117:TT117)=0,"",IF(AND(OR(AND(Raw!TH117=4,COUNTIF(Raw!TO117:TT117,1)=0),Raw!TH117&lt;&gt;4),OR(AND(Raw!TI117=4,COUNTIF(Raw!TO117:TT117,2)=0),Raw!TI117&lt;&gt;4),OR(AND(Raw!TJ117=4,COUNTIF(Raw!TO117:TT117,3)=0),Raw!TJ117&lt;&gt;4),OR(AND(Raw!TK117=4,COUNTIF(Raw!TO117:TT117,4)=0),Raw!TK117&lt;&gt;4),OR(AND(Raw!TL117=4,COUNTIF(Raw!TO117:TT117,5)=0),Raw!TL117&lt;&gt;4),OR(AND(Raw!TM117=4,COUNTIF(Raw!TO117:TT117,6)=0),Raw!TM117&lt;&gt;4)),"",1)))</f>
        <v/>
      </c>
      <c r="BB117" t="str">
        <f>IF(A117=0,"",IF(COUNTA(Raw!TU117:UI117)=0,"",IF(AND(OR(AND(Raw!TU117=4,COUNTIF(Raw!UC117:UI117,1)=0),Raw!TU117&lt;&gt;4),OR(AND(Raw!TV117=4,COUNTIF(Raw!UC117:UI117,2)=0),Raw!TV117&lt;&gt;4),OR(AND(Raw!TW117=4,COUNTIF(Raw!UC117:UI117,3)=0),Raw!TW117&lt;&gt;4),OR(AND(Raw!TX117=4,COUNTIF(Raw!UC117:UI117,4)=0),Raw!TX117&lt;&gt;4),OR(AND(Raw!TY117=4,COUNTIF(Raw!UC117:UI117,5)=0),Raw!TY117&lt;&gt;4),OR(AND(Raw!TZ117=4,COUNTIF(Raw!UC117:UI117,6)=0),Raw!TZ117&lt;&gt;4),OR(AND(Raw!UA117=4,COUNTIF(Raw!UC117:UI117,7)=0),Raw!UA117&lt;&gt;4)),"",1)))</f>
        <v/>
      </c>
      <c r="BC117" t="str">
        <f>IF(A117=0,"",IF(COUNTA(Raw!UJ117:UV117)=0,"",IF(AND(OR(AND(Raw!UJ117=4,COUNTIF(Raw!UQ117:UV117,1)=0),Raw!UJ117&lt;&gt;4),OR(AND(Raw!UK117=4,COUNTIF(Raw!UQ117:UV117,2)=0),Raw!UK117&lt;&gt;4),OR(AND(Raw!UL117=4,COUNTIF(Raw!UQ117:UV117,3)=0),Raw!UL117&lt;&gt;4),OR(AND(Raw!UM117=4,COUNTIF(Raw!UQ117:UV117,4)=0),Raw!UM117&lt;&gt;4),OR(AND(Raw!UN117=4,COUNTIF(Raw!UQ117:UV117,5)=0),Raw!UN117&lt;&gt;4),OR(AND(Raw!UO117=4,COUNTIF(Raw!UQ117:UV117,6)=0),Raw!UO117&lt;&gt;4)),"",1)))</f>
        <v/>
      </c>
      <c r="BD117" t="str">
        <f>IF(A117=0,"",IF(COUNTA(Raw!UW117:VG117)=0,"",IF(AND(OR(AND(Raw!UW117=4,COUNTIF(Raw!VC117:VG117,1)=0),Raw!UW117&lt;&gt;4),OR(AND(Raw!UX117=4,COUNTIF(Raw!VC117:VG117,2)=0),Raw!UX117&lt;&gt;4),OR(AND(Raw!UY117=4,COUNTIF(Raw!VC117:VG117,3)=0),Raw!UY117&lt;&gt;4),OR(AND(Raw!UZ117=4,COUNTIF(Raw!VC117:VG117,4)=0),Raw!UZ117&lt;&gt;4),OR(AND(Raw!VA117=4,COUNTIF(Raw!VC117:VG117,5)=0),Raw!VA117&lt;&gt;4)),"",1)))</f>
        <v/>
      </c>
      <c r="BE117" t="str">
        <f>IF(A117=0,"",IF(COUNTA(Raw!VH117:VP117)=0,"",
IF(AND(
OR(AND(Raw!VH117=4,COUNTIF(Raw!VM117:VP117,1)=0),Raw!VH117&lt;&gt;4),
OR(AND(Raw!VI117=4,COUNTIF(Raw!VM117:VP117,2)=0),Raw!VI117&lt;&gt;4),
OR(AND(Raw!VJ117=4,COUNTIF(Raw!VM117:VP117,3)=0),Raw!VJ117&lt;&gt;4),
OR(AND(Raw!VK117=4,COUNTIF(Raw!VM117:VP117,4)=0),Raw!VK117&lt;&gt;4)
),"",1)))</f>
        <v/>
      </c>
      <c r="BF117" t="str">
        <f>IF(A117=0,"",IF(COUNTA(Raw!VQ117:WK117)=0,"",
IF(AND(
OR(AND(Raw!VQ117=4,COUNTIF(Raw!WB117:WK117,1)=0),Raw!VQ117&lt;&gt;4),
OR(AND(Raw!VR117=4,COUNTIF(Raw!WB117:WK117,2)=0),Raw!VR117&lt;&gt;4),
OR(AND(Raw!VS117=4,COUNTIF(Raw!WB117:WK117,3)=0),Raw!VS117&lt;&gt;4),
OR(AND(Raw!VT117=4,COUNTIF(Raw!WB117:WK117,4)=0),Raw!VT117&lt;&gt;4),
OR(AND(Raw!VU117=4,COUNTIF(Raw!WB117:WK117,5)=0),Raw!VU117&lt;&gt;4),
OR(AND(Raw!VV117=4,COUNTIF(Raw!WB117:WK117,6)=0),Raw!VV117&lt;&gt;4),
OR(AND(Raw!VW117=4,COUNTIF(Raw!WB117:WK117,7)=0),Raw!VW117&lt;&gt;4),
OR(AND(Raw!VX117=4,COUNTIF(Raw!WB117:WK117,8)=0),Raw!VX117&lt;&gt;4),
OR(AND(Raw!VY117=4,COUNTIF(Raw!WB117:WK117,9)=0),Raw!VX117&lt;&gt;4),
OR(AND(Raw!VZ117=4,COUNTIF(Raw!WB117:WK117,10)=0),Raw!VZ117&lt;&gt;4)
),"",1)))</f>
        <v/>
      </c>
      <c r="BG117" t="str">
        <f>IF(A117=0,"",IF(COUNTA(Raw!WL117:XB117)=0,"",
IF(AND(
OR(AND(Raw!WL117=4,COUNTIF(Raw!WU117:XB117,1)=0),Raw!WL117&lt;&gt;4),
OR(AND(Raw!WM117=4,COUNTIF(Raw!WU117:XB117,2)=0),Raw!WM117&lt;&gt;4),
OR(AND(Raw!WN117=4,COUNTIF(Raw!WU117:XB117,3)=0),Raw!WN117&lt;&gt;4),
OR(AND(Raw!WO117=4,COUNTIF(Raw!WU117:XB117,4)=0),Raw!WO117&lt;&gt;4),
OR(AND(Raw!WP117=4,COUNTIF(Raw!WU117:XB117,5)=0),Raw!WP117&lt;&gt;4),
OR(AND(Raw!WQ117=4,COUNTIF(Raw!WU117:XB117,6)=0),Raw!WQ117&lt;&gt;4),
OR(AND(Raw!WR117=4,COUNTIF(Raw!WU117:XB117,7)=0),Raw!WR117&lt;&gt;4),
OR(AND(Raw!WS117=4,COUNTIF(Raw!WU117:XB117,8)=0),Raw!WS117&lt;&gt;4)
),"",1)))</f>
        <v/>
      </c>
      <c r="BH117" t="str">
        <f>IF(A117=0,"",IF(COUNTA(Raw!XC117:XK117)=0,"",
IF(AND(
OR(AND(Raw!XC117=4,COUNTIF(Raw!XH117:XK117,1)=0),Raw!XC117&lt;&gt;4),
OR(AND(Raw!XD117=4,COUNTIF(Raw!XH117:XK117,2)=0),Raw!XD117&lt;&gt;4),
OR(AND(Raw!XE117=4,COUNTIF(Raw!XH117:XK117,3)=0),Raw!XE117&lt;&gt;4),
OR(AND(Raw!XF117=4,COUNTIF(Raw!XH117:XK117,4)=0),Raw!XF117&lt;&gt;4)
),"",1)))</f>
        <v/>
      </c>
      <c r="BI117" t="str">
        <f>IF(A117=0,"",IF(COUNTA(Raw!XL117:XT117)=0,"",
IF(AND(
OR(AND(Raw!XL117=4,COUNTIF(Raw!XQ117:XT117,1)=0),Raw!XL117&lt;&gt;4),
OR(AND(Raw!XM117=4,COUNTIF(Raw!XQ117:XT117,2)=0),Raw!XM117&lt;&gt;4),
OR(AND(Raw!XN117=4,COUNTIF(Raw!XQ117:XT117,3)=0),Raw!XN117&lt;&gt;4),
OR(AND(Raw!XO117=4,COUNTIF(Raw!XQ117:XT117,4)=0),Raw!XO117&lt;&gt;4)
),"",1)))</f>
        <v/>
      </c>
      <c r="BJ117" t="str">
        <f>IF(A117=0,"",IF(COUNTA(Raw!XU117:YI117)=0,"",
IF(AND(
OR(AND(Raw!XU117=4,COUNTIF(Raw!YC117:YI117,1)=0),Raw!XU117&lt;&gt;4),
OR(AND(Raw!XV117=4,COUNTIF(Raw!YC117:YI117,2)=0),Raw!XV117&lt;&gt;4),
OR(AND(Raw!XW117=4,COUNTIF(Raw!YC117:YI117,3)=0),Raw!XW117&lt;&gt;4),
OR(AND(Raw!XX117=4,COUNTIF(Raw!YC117:YI117,4)=0),Raw!XX117&lt;&gt;4),
OR(AND(Raw!XY117=4,COUNTIF(Raw!YC117:YI117,5)=0),Raw!XY117&lt;&gt;4),
OR(AND(Raw!XZ117=4,COUNTIF(Raw!YC117:YI117,6)=0),Raw!XZ117&lt;&gt;4),
OR(AND(Raw!YA117=4,COUNTIF(Raw!YC117:YI117,7)=0),Raw!YA117&lt;&gt;4)
),"",1)))</f>
        <v/>
      </c>
      <c r="BK117" t="str">
        <f>IF(A117=0,"",IF(COUNTA(Raw!YJ117:YR117)=0,"",
IF(AND(
OR(AND(Raw!YJ117=4,COUNTIF(Raw!YO117:YR117,1)=0),Raw!YJ117&lt;&gt;4),
OR(AND(Raw!YK117=4,COUNTIF(Raw!YO117:YR117,2)=0),Raw!YK117&lt;&gt;4),
OR(AND(Raw!YL117=4,COUNTIF(Raw!YO117:YR117,3)=0),Raw!YL117&lt;&gt;4),
OR(AND(Raw!YM117=4,COUNTIF(Raw!YO117:YR117,4)=0),Raw!YM117&lt;&gt;4)
),"",1)))</f>
        <v/>
      </c>
      <c r="BL117" t="str">
        <f>IF(A117=0,"",IF(COUNTA(Raw!YS117:YU117)=0,"",IF(AND(Raw!YS117=4,ISBLANK(Raw!YU117)),"",IF(AND(Raw!YS117&lt;&gt;4,ISBLANK(Raw!YU117)=FALSE),"",1))))</f>
        <v/>
      </c>
    </row>
    <row r="118" spans="1:64">
      <c r="A118" s="20">
        <f>Raw!A118</f>
        <v>0</v>
      </c>
      <c r="B118" s="19" t="str">
        <f>IF(A118=0,"",IF(AND(Raw!AC118=1,COUNTA(Raw!AR118:IC118)&gt;0,COUNTA(Raw!ID118:YU118)=0),"",IF(AND(Raw!AC118=2,COUNTA(Raw!AR118:IC118)=0,COUNTA(Raw!ID118:MV118)&gt;0,COUNTA(Raw!MW118:YU118)=0),"",IF(AND(Raw!AC118=3,COUNTA(Raw!AP118:MV118)=0,COUNTA(Raw!MW118:YU118)&gt;0),"",1))))</f>
        <v/>
      </c>
      <c r="C118" s="19" t="str">
        <f>IF(A118=0,"",IF(AND(Raw!AK118=1,ISBLANK(Raw!AM118)=FALSE,ISBLANK(Raw!AO118)),"",IF(AND(Raw!AK118=2,ISBLANK(Raw!AM118),ISBLANK(Raw!AO118)=FALSE),"",1)))</f>
        <v/>
      </c>
      <c r="D118" s="19" t="str">
        <f>IF(A118=0,"",IF(COUNTA(Raw!AS118:AZ118)=0,"",IF(AND(Raw!AS118+Raw!AT118=100,Raw!AU118+Raw!AV118=100,Raw!AW118+Raw!AX118=100,Raw!AY118+Raw!AZ118=100),"",1)))</f>
        <v/>
      </c>
      <c r="E118" s="19" t="str">
        <f>IF(A118=0,"",IF(ISBLANK(Raw!AQ118),"",IF(Raw!AQ118=1,"",1)))</f>
        <v/>
      </c>
      <c r="F118" s="19" t="str">
        <f>IF(A118=0,"",IF(ISBLANK(Raw!AR118),"",IF(AND(Raw!AR118&gt;=0,Raw!AR118&lt;=100),"",1)))</f>
        <v/>
      </c>
      <c r="G118" s="19" t="str">
        <f>IF(A118=0,"",IF(AND(ISBLANK(Raw!BA118),ISBLANK(Raw!AS118)),"",IF(AND(Raw!AS118&gt;0,ISBLANK(Raw!BA118)=FALSE),"",1)))</f>
        <v/>
      </c>
      <c r="H118" s="19" t="str">
        <f>IF(A118=0,"",IF(COUNTA(Raw!BA118:BH118)=0,"",IF(AND(Raw!BA118=0,COUNTA(Raw!BB118:BH118)=0),"",IF(AND(Raw!BA118&gt;0,COUNTA(Raw!BB118:BH118)&gt;0),"",1))))</f>
        <v/>
      </c>
      <c r="I118" s="19" t="str">
        <f>IF(A118=0,"",IF(AND(ISBLANK(Raw!BI118),ISBLANK(Raw!BJ118)),"",IF(AND(Raw!BI118=1,ISBLANK(Raw!BJ118)=FALSE),"",IF(AND(Raw!BI118=2,ISBLANK(Raw!BJ118)),"",1))))</f>
        <v/>
      </c>
      <c r="J118" s="19" t="str">
        <f>IF(A118=0,"",IF(AND(ISBLANK(Raw!AT118),COUNTBLANK(Raw!BK118:BQ118)),"",IF(AND(Raw!AT118&gt;0,COUNTA(Raw!BK118:BQ118)&gt;0),"",IF(AND(Raw!AT118=0,COUNTA(Raw!BK118:BQ118)=0),"",1))))</f>
        <v/>
      </c>
      <c r="K118" s="19" t="str">
        <f>IF(A118=0,"",IF(AND(ISBLANK(Raw!AS118),COUNTA(Raw!BR118:BX118)=0),"",IF(AND(Raw!AS118&gt;0,COUNTA(Raw!BR118:BX118)&gt;0),"",IF(AND(Raw!AS118=0,COUNTA(Raw!BR118:BX118)=0),"",1))))</f>
        <v/>
      </c>
      <c r="L118" s="19" t="str">
        <f>IF(A118=0,"",IF(AND(COUNTA(Raw!BK118:BX118)=0,COUNTA(Raw!BY118:CH118)=0),"",IF(AND(COUNTIF(Raw!BK118:BX118,1)&gt;0,COUNTA(Raw!BY118:CH118)&gt;0),"",IF(AND(COUNTIF(Raw!BK118:BX118,1)=0,COUNTA(Raw!BY118:CH118)=0),"",1))))</f>
        <v/>
      </c>
      <c r="M118" s="19" t="str">
        <f>IF(A118=0,"",IF(AND(COUNTA(Raw!BK118:BX118)=0,COUNTA(Raw!CI118:CR118)),"",IF(AND(COUNTIF(Raw!BK118:BX118,3)&gt;0,COUNTA(Raw!CI118:CR118)&gt;0),"",IF(AND(COUNTIF(Raw!BK118:BX118,3)=0,COUNTA(Raw!CI118:CR118)=0),"",1))))</f>
        <v/>
      </c>
      <c r="N118" s="19" t="str">
        <f>IF(A118=0,"",IF(COUNTA(Raw!CS118:DF118)=0,"",IF(AND(COUNTIF(Raw!CS118:CV118,1)=1,COUNTA(Raw!CW118:DA118)&gt;0,COUNTA(Raw!DB118:DF118)=0),"",IF(AND(COUNTIF(Raw!CS118:CV118,2)=1,COUNTA(Raw!CW118:DA118)=0,COUNTA(Raw!DB118:DF118)&gt;0),"",IF(AND(COUNTA(Raw!CS118:CV118)&gt;0,COUNTA(Raw!CW118:DF118)=0),"",1)))))</f>
        <v/>
      </c>
      <c r="O118" s="19" t="str">
        <f>IF(A118=0,"",IF(COUNTA(Raw!DG118:DP118)=0,"",IF(AND(COUNTIF(Raw!BK118:BQ118,1)&gt;0,OR(COUNTIF(Raw!DG118:DP118,1)=1,COUNTIF(Raw!DG118:DP118,2)=1,COUNTIF(Raw!DG118:DP118,3)=1)),"",IF(AND(COUNTIF(Raw!BK118:BQ118,1)=0,AND(COUNTIF(Raw!DG118:DP118,1)=0,COUNTIF(Raw!DG118:DP118,2)=0,COUNTIF(Raw!DG118:DP118,3)=0)),"",1))))</f>
        <v/>
      </c>
      <c r="P118" s="19" t="str">
        <f>IF(A118=0,"",IF(COUNTA(Raw!DG118:DR118)=0,"",IF(AND(COUNTIF(Raw!DG118:DP118,4)=1,ISBLANK(Raw!DQ118)=FALSE,ISBLANK(Raw!DR118)),"",IF(AND(COUNTIF(Raw!DG118:DP118,7)=1,ISBLANK(Raw!DQ118),ISBLANK(Raw!DR118)=FALSE),"",IF(AND(COUNTA(Raw!DG118:DP118)&gt;0,COUNTIF(Raw!DG118:DP118,4)=0,COUNTIF(Raw!DG118:DP118,7)=0,COUNTA(Raw!DQ118:DR118)=0),"",1)))))</f>
        <v/>
      </c>
      <c r="Q118" s="19" t="str">
        <f>IF(A118=0,"",IF(AND(COUNTA(Raw!DS118:DU118)=0,COUNTA(Raw!BK118:BQ118)=0),"",IF(AND(COUNTIF(Raw!BK118:BQ118,1)&gt;0,COUNTA(Raw!DS118:DU118)&gt;0),"",IF(AND(COUNTIF(Raw!BK118:BQ118,1)=0,COUNTA(Raw!DS118:DU118)=0),"",1))))</f>
        <v/>
      </c>
      <c r="R118" s="19" t="str">
        <f>IF(A118=0,"",IF(AND(ISBLANK(Raw!AT118),ISBLANK(Raw!EJ118)),"",IF(AND(Raw!AT118&gt;0,ISBLANK(Raw!EJ118)=FALSE,Raw!EJ118&gt;=0,Raw!EJ118&lt;=7),"",IF(AND(Raw!AT118=0,ISBLANK(Raw!EJ118)),"",1))))</f>
        <v/>
      </c>
      <c r="S118" t="str">
        <f>IF(A118=0,"",IF(AND(ISBLANK(Raw!AS118),ISBLANK(Raw!EK118)),"",IF(AND(Raw!AS118&gt;0,ISBLANK(Raw!EK118)=FALSE),"",IF(AND(Raw!AS118=0,ISBLANK(Raw!EK118)),"",1))))</f>
        <v/>
      </c>
      <c r="T118" s="19" t="str">
        <f>IF(A118=0,"",IF(AND(ISBLANK(Raw!AT118),COUNTA(Raw!EL118:EQ118)=0),"",IF(AND(Raw!AT118&gt;0,COUNTA(Raw!EL118:EQ118)&gt;0),"",IF(AND(Raw!AT118=0,COUNTA(Raw!EL118:EQ118)=0),"",1))))</f>
        <v/>
      </c>
      <c r="U118" t="str">
        <f>IF(A118=0,"",IF(AND(ISBLANK(Raw!AT118),COUNTA(Raw!ER118:EU118)=0),"",IF(AND(Raw!AT118&gt;0,COUNTA(Raw!ER118:EU118)&gt;0),"",IF(AND(Raw!AT118=0,COUNTA(Raw!ER118:EU118)=0),"",1))))</f>
        <v/>
      </c>
      <c r="V118" t="str">
        <f>IF(A118=0,"",IF(AND(ISBLANK(Raw!AS118),COUNTA(Raw!EV118:FA118)=0),"",IF(AND(Raw!AS118&gt;0,COUNTA(Raw!EV118:FA118)&gt;0),"",IF(AND(Raw!AS118=0,COUNTA(Raw!EV118:FA118)=0),"",1))))</f>
        <v/>
      </c>
      <c r="W118" t="str">
        <f>IF(A118=0,"",IF(AND(ISBLANK(Raw!AS118),COUNTA(Raw!FB118:FE118)=0),"",IF(AND(Raw!AS118&gt;0,COUNTA(Raw!FB118:FE118)&gt;0),"",IF(AND(Raw!AS118=0,COUNTA(Raw!FB118:FE118)=0),"",1))))</f>
        <v/>
      </c>
      <c r="X118" t="str">
        <f>IF(A118=0,"",IF(AND(ISBLANK(Raw!AT118),COUNTA(Raw!FF118:FI118)=0),"",IF(AND(Raw!AT118&gt;0,COUNTA(Raw!FF118:FI118)&gt;0),"",IF(AND(Raw!AT118=0,COUNTA(Raw!FF118:FI118)=0),"",1))))</f>
        <v/>
      </c>
      <c r="Y118" t="str">
        <f>IF(A118=0,"",IF(AND(ISBLANK(Raw!AS118),COUNTA(Raw!FJ118:FM118)=0),"",IF(AND(Raw!AS118&gt;0,COUNTA(Raw!FJ118:FM118)&gt;0),"",IF(AND(Raw!AS118=0,COUNTA(Raw!FJ118:FM118)=0),"",1))))</f>
        <v/>
      </c>
      <c r="Z118" t="str">
        <f>IF(A118=0,"",IF(AND(COUNTA(Raw!FN118:FT118)=0,ISBLANK(Raw!FU118)),"",IF(AND(COUNTIF(Raw!FN118:FT118,1)&gt;0,ISBLANK(Raw!FU118)=FALSE),"",IF(AND(COUNTIF(Raw!FN118:FT118,1)=0,ISBLANK(Raw!FU118)),"",1))))</f>
        <v/>
      </c>
      <c r="AA118" s="19" t="str">
        <f>IF(A118=0,"",IF(AND(ISBLANK(Raw!BI118),COUNTA(Raw!FV118:GH118)=0),"",IF(AND(Raw!BI118&lt;&gt;1,COUNTIF(Raw!FV118:GH118,6)=0),"",IF(Raw!BI118=1,"",1))))</f>
        <v/>
      </c>
      <c r="AB118" t="str">
        <f>IF(A118=0,"",IF(AND(ISBLANK(Raw!GI118),COUNTA(Raw!GJ118:GQ118)=0),"",IF(AND(Raw!GI118=1,COUNTA(Raw!GJ118:GQ118)&gt;0),"",IF(AND(Raw!GI118=2,COUNTA(Raw!GJ118:GQ118)=0),"",1))))</f>
        <v/>
      </c>
      <c r="AC118" s="19" t="str">
        <f>IF(A118=0,"",IF(AND(COUNTA(Raw!GY118:HF118)=0,ISBLANK(Raw!HG118)),"",IF(AND(OR(COUNTIF(Raw!GY118:HE118,1)&gt;0,COUNTIF(Raw!GY118:HE118,2)&gt;0),ISBLANK(Raw!HG118)=FALSE),"",IF(AND(COUNTA(Raw!GY118:HF118)&gt;0,ISBLANK(Raw!HG118),COUNTIF(Raw!GY118:HE118,1)=0,COUNTIF(Raw!GY118:HE118,2)=0),"",1))))</f>
        <v/>
      </c>
      <c r="AD118" s="19" t="str">
        <f>IF(A118=0,"",IF(COUNTA(Raw!HU118:IB118)=0,"",IF(AND(Raw!AK118&lt;&gt;2,COUNTIF(Raw!HU118:IA118,2)=0,COUNTIF(Raw!HU118:IA118,3)=0),"",IF(Raw!AK118=2,"",1))))</f>
        <v/>
      </c>
      <c r="AE118" s="19" t="str">
        <f>IF(A118=0,"",IF(AND(Raw!AK118=2,ISBLANK(Raw!IC118)=FALSE),"",IF(AND(Raw!AK118&lt;&gt;2,ISBLANK(Raw!IC118)),"",1)))</f>
        <v/>
      </c>
      <c r="AF118" s="19" t="str">
        <f>IF(A118=0,"",IF(COUNTA(Raw!ID118:IF118)=0,"",IF(AND(MATCH(2023-Raw!ID118,Code!$A$3:$A$12,1)=Raw!IF118,2023-Raw!ID118=Raw!IE118),"",1)))</f>
        <v/>
      </c>
      <c r="AG118" s="19" t="str">
        <f>IF(A118=0,"",IF(COUNTA(Raw!IG118:II118)=0,"",IF(AND(Raw!IG118=4,ISBLANK(Raw!II118)=FALSE),"",IF(AND(Raw!IG118&lt;&gt;4,ISBLANK(Raw!II118)),"",1))))</f>
        <v/>
      </c>
      <c r="AH118" s="19" t="str">
        <f>IF(A118=0,"",IF(COUNTA(Raw!IJ118:IM118)=0,"",IF(AND(Raw!IJ118=1,ISBLANK(Raw!IK118)=FALSE),"",IF(AND(Raw!IJ118=2,COUNTA(Raw!IK118:IM118)&gt;0),"",1))))</f>
        <v/>
      </c>
      <c r="AI118" s="19" t="str">
        <f>IF(A118=0,"",IF(COUNTA(Raw!IK118:IM118)=0,"",IF(AND(Raw!IK118=1,ISBLANK(Raw!IL118)=FALSE),"",IF(AND(Raw!IK118=2,COUNTA(Raw!IL118:IM118)=0),"",1))))</f>
        <v/>
      </c>
      <c r="AJ118" s="19" t="str">
        <f>IF(A118=0,"",IF(COUNTA(Raw!JD118:JJ118)=0,"",IF(AND(Raw!JD118&gt;600,COUNTA(Raw!JE118:JI118)&gt;0),"",IF(AND(Raw!JD118&lt;=600,COUNTA(Raw!JE118:JJ118)=0),"",1))))</f>
        <v/>
      </c>
      <c r="AK118" s="19" t="str">
        <f>IF(A118=0,"",IF(COUNTA(Raw!JK118:KA118)=0,"",IF(AND(Raw!JK118=1,COUNTA(Raw!JM118:JV118)&gt;0),"",IF(AND(Raw!JK118=3,COUNTA(Raw!JM118:JV118)&gt;0,COUNTA(Raw!JW118:KA118)=0),"",IF(AND(ISBLANK(Raw!JK118)=FALSE,Raw!JK118&lt;&gt;1,Raw!JK118&lt;&gt;3,COUNTA(Raw!JM118:KA118)=0),"",1)))))</f>
        <v/>
      </c>
      <c r="AL118" s="19" t="str">
        <f>IF(A118=0,"",IF(COUNTA(Raw!JW118:KA118)=0,"",IF(AND(COUNTIF(Raw!JW118:JZ118,4)=0,COUNTA(Raw!JW118:JZ118)&gt;0,ISBLANK(Raw!KA118)=FALSE),"",IF(AND(COUNTIF(Raw!JW118:KA118,4)&gt;0,ISBLANK(Raw!KA118)),"",1))))</f>
        <v/>
      </c>
      <c r="AM118" s="19" t="str">
        <f>IF(A118=0,"",IF(COUNTA(Raw!KT118:KU118)=0,"",IF(AND(Raw!KT118=1,ISBLANK(Raw!KU118)=FALSE),"",IF(AND(Raw!KT118=2,ISBLANK(Raw!KU118)),"",1))))</f>
        <v/>
      </c>
      <c r="AN118" s="19" t="str">
        <f>IF(A118=0,"",IF(COUNTA(Raw!KX118:LF118)=0,"",IF(AND(COUNTIF(Raw!KX118:LB118,5)=1,COUNTA(Raw!KX118:LB118)=1,COUNTA(Raw!LC118:LF118)=0),"",IF(AND(COUNTIF(Raw!KX118:LB118,5)=0,COUNTA(Raw!KX118:LB118)&gt;0,COUNTA(Raw!LC118:LF118)&gt;0),"",1))))</f>
        <v/>
      </c>
      <c r="AO118" s="19" t="str">
        <f>IF(A118=0,"",IF(COUNTA(Raw!LM118:LU118)=0,"",IF(AND(Raw!LM118=1,ISBLANK(Raw!LN118)=FALSE,COUNTA(Raw!LO118:LU118)&gt;0),"",IF(AND(Raw!LM118=2,COUNTA(Raw!LN118:LU118)=0),"",1))))</f>
        <v/>
      </c>
      <c r="AP118" s="19" t="str">
        <f>IF(A118=0,"",IF(COUNTA(Raw!MY118:OG118)=0,"",IF(AND(Raw!MY118=2,COUNTA(Raw!MZ118:OG118)=0),"",IF(AND(Raw!MY118=1,COUNTA(Raw!MZ118:OG118)&gt;0),"",1))))</f>
        <v/>
      </c>
      <c r="AQ118" s="19" t="str">
        <f>IF(A118=0,"",IF(COUNTA(Raw!NC118:NW118)=0,"",IF(AND(COUNTIF(Raw!NC118:NG118,3)&gt;0,COUNTA(Raw!NH118:NQ118)&gt;0),"",IF(AND(COUNTA(Raw!NC118:NG118)&gt;0,COUNTIF(Raw!NC118:NG118,3)=0,COUNTA(Raw!NH118:NW118)=0),"",1))))</f>
        <v/>
      </c>
      <c r="AR118" s="19" t="str">
        <f>IF(A118=0,"",IF(COUNTA(Raw!NH118:NW118)=0,"",IF(AND(COUNTIF(Raw!NH118:NQ118,10)&gt;0,COUNTA(Raw!NR118:NW118)&gt;0),"",IF(AND(COUNTA(Raw!NH118:NQ118)&gt;0,COUNTIF(Raw!NH118:NQ118,10)=0,COUNTA(Raw!NR118:NY118)=0),"",1))))</f>
        <v/>
      </c>
      <c r="AS118" s="19" t="str">
        <f>IF(A118=0,"",IF(COUNTA(Raw!NY118:OG118)=0,"",IF(AND(Raw!NY118=1,COUNTA(Raw!NZ118:OG118)&gt;0),"",IF(AND(Raw!NY118=2,COUNTA(Raw!NZ118:OG118)=0),"",1))))</f>
        <v/>
      </c>
      <c r="AT118" s="19" t="str">
        <f>IF(A118=0,"",IF(COUNTA(Raw!OH118:OY118)=0,"",IF(AND(Raw!OH118=1,COUNTA(Raw!OI118:OY118)&gt;0),"",IF(AND(Raw!OH118=2,COUNTA(Raw!OI118:OY118)=0),"",1))))</f>
        <v/>
      </c>
      <c r="AU118" s="19" t="str">
        <f>IF(A118=0,"",IF(COUNTA(Raw!PR118:QB118)=0,"",
IF(AND(OR(AND(COUNTIF(Raw!PR118:QB118,1)=1,COUNTA(Raw!QI118:QY118)&gt;0),AND(COUNTIF(Raw!PR118:QB118,1)=0,COUNTA(Raw!QI118:QY118)=0)),OR(AND(COUNTIF(Raw!PR118:QB118,2)=1,COUNTA(Raw!QZ118:RP118)&gt;0),AND(COUNTIF(Raw!PR118:QB118,2)=0,COUNTA(Raw!QZ118:RP118)=0)),OR(AND(COUNTIF(Raw!PR118:QB118,3)=1,COUNTA(Raw!RQ118:SG118)&gt;0),AND(COUNTIF(Raw!PR118:QB118,3)=0,COUNTA(Raw!RQ118:SG118)=0)),OR(AND(COUNTIF(Raw!PR118:QB118,4)=1,COUNTA(Raw!SH118:ST118)&gt;0),AND(COUNTIF(Raw!PR118:QB118,4)=0,COUNTA(Raw!SH118:ST118)=0)),OR(AND(COUNTIF(Raw!PR118:QB118,5)=1,COUNTA(Raw!SU118:TG118)&gt;0),AND(COUNTIF(Raw!PR118:QB118,5)=0,COUNTA(Raw!SU118:TG118)=0)),OR(AND(COUNTIF(Raw!PR118:QB118,6)=1,COUNTA(Raw!TH118:TT118)&gt;0),AND(COUNTIF(Raw!PR118:QB118,6)=0,COUNTA(Raw!TH118:TT118)=0)),OR(AND(COUNTIF(Raw!PR118:QB118,7)=1,COUNTA(Raw!TU118:UI118)&gt;0),AND(COUNTIF(Raw!PR118:QB118,7)=0,COUNTA(Raw!TU118:UI118)=0)),OR(AND(COUNTIF(Raw!PR118:QB118,8)=1,COUNTA(Raw!UJ118:UV118)&gt;0),AND(COUNTIF(Raw!PR118:QB118,8)=0,COUNTA(Raw!UJ118:UV118)=0)),OR(AND(COUNTIF(Raw!PR118:QB118,9)=1,COUNTA(Raw!UW118:VG118)&gt;0),AND(COUNTIF(Raw!PR118:QB118,9)=0,COUNTA(Raw!UW118:VG118)=0)),OR(AND(COUNTIF(Raw!PR118:QB118,10)=1,COUNTA(Raw!VH118:VP118)&gt;0),AND(COUNTIF(Raw!PR118:QB118,10)=0,COUNTA(Raw!VH118:VP118)=0)),OR(AND(COUNTIF(Raw!PR118:QB118,11)=1,COUNTA(Raw!VQ118:WK118)&gt;0),AND(COUNTIF(Raw!PR118:QB118,11)=0,COUNTA(Raw!VQ118:WK118)=0))),"",1)))</f>
        <v/>
      </c>
      <c r="AV118" s="19" t="str">
        <f>IF(A118=0,"",IF(COUNTA(Raw!QI118:QY118)=0,"",IF(AND(OR(AND(Raw!QI118=4,COUNTIF(Raw!QR118:QY118,1)=0),Raw!QI118&lt;&gt;4),OR(AND(Raw!QJ118=4,COUNTIF(Raw!QR118:QY118,2)=0),Raw!QJ118&lt;&gt;4),OR(AND(Raw!QK118=4,COUNTIF(Raw!QR118:QY118,3)=0),Raw!QK118&lt;&gt;4),OR(AND(Raw!QL118=4,COUNTIF(Raw!QR118:QY118,4)=0),Raw!QL118&lt;&gt;4),OR(AND(Raw!QM118=4,COUNTIF(Raw!QR118:QY118,5)=0),Raw!QM118&lt;&gt;4),OR(AND(Raw!QN118=4,COUNTIF(Raw!QR118:QY118,6)=0),Raw!QN118&lt;&gt;4),OR(AND(Raw!QO118=4,COUNTIF(Raw!QR118:QY118,7)=0),Raw!QO118&lt;&gt;4),OR(AND(Raw!QP118=4,COUNTIF(Raw!QR118:QY118,8)=0),Raw!QP118&lt;&gt;4)),"",1)))</f>
        <v/>
      </c>
      <c r="AW118" t="str">
        <f>IF(A118=0,"",IF(COUNTA(Raw!QZ118:RP118)=0,"",IF(AND(OR(AND(Raw!QZ118=4,COUNTIF(Raw!RI118:RP118,1)=0),Raw!QZ118&lt;&gt;4),OR(AND(Raw!RA118=4,COUNTIF(Raw!RI118:RP118,2)=0),Raw!RA118&lt;&gt;4),OR(AND(Raw!RB118=4,COUNTIF(Raw!RI118:RP118,3)=0),Raw!RB118&lt;&gt;4),OR(AND(Raw!RC118=4,COUNTIF(Raw!RI118:RP118,4)=0),Raw!RC118&lt;&gt;4),OR(AND(Raw!RD118=4,COUNTIF(Raw!RI118:RP118,5)=0),Raw!RD118&lt;&gt;4),OR(AND(Raw!RE118=4,COUNTIF(Raw!RI118:RP118,6)=0),Raw!RE118&lt;&gt;4),OR(AND(Raw!RF118=4,COUNTIF(Raw!RI118:RP118,7)=0),Raw!RF118&lt;&gt;4),OR(AND(Raw!RG118=4,COUNTIF(Raw!RI118:RP118,8)=0),Raw!RG118&lt;&gt;4)),"",1)))</f>
        <v/>
      </c>
      <c r="AX118" t="str">
        <f>IF(A118=0,"",IF(COUNTA(Raw!RQ118:SG118)=0,"",IF(AND(OR(AND(Raw!RQ118=4,COUNTIF(Raw!RZ118:SG118,1)=0),Raw!RQ118&lt;&gt;4),OR(AND(Raw!RR118=4,COUNTIF(Raw!RZ118:SG118,2)=0),Raw!RR118&lt;&gt;4),OR(AND(Raw!RS118=4,COUNTIF(Raw!RZ118:SG118,3)=0),Raw!RS118&lt;&gt;4),OR(AND(Raw!RT118=4,COUNTIF(Raw!RZ118:SG118,4)=0),Raw!RT118&lt;&gt;4),OR(AND(Raw!RU118=4,COUNTIF(Raw!RZ118:SG118,5)=0),Raw!RU118&lt;&gt;4),OR(AND(Raw!RV118=4,COUNTIF(Raw!RZ118:SG118,6)=0),Raw!RV118&lt;&gt;4),OR(AND(Raw!RW118=4,COUNTIF(Raw!RZ118:SG118,7)=0),Raw!RW118&lt;&gt;4),OR(AND(Raw!RX118=4,COUNTIF(Raw!RZ118:SG118,8)=0),Raw!RX118&lt;&gt;4)),"",1)))</f>
        <v/>
      </c>
      <c r="AY118" t="str">
        <f>IF(A118=0,"",IF(COUNTA(Raw!SH118:ST118)=0,"",IF(AND(OR(AND(Raw!SH118=4,COUNTIF(Raw!SO118:ST118,1)=0),Raw!SH118&lt;&gt;4),OR(AND(Raw!SI118=4,COUNTIF(Raw!SO118:ST118,2)=0),Raw!SI118&lt;&gt;4),OR(AND(Raw!SJ118=4,COUNTIF(Raw!SO118:ST118,3)=0),Raw!SJ118&lt;&gt;4),OR(AND(Raw!SK118=4,COUNTIF(Raw!SO118:ST118,4)=0),Raw!SK118&lt;&gt;4),OR(AND(Raw!SL118=4,COUNTIF(Raw!SO118:ST118,5)=0),Raw!SL118&lt;&gt;4),OR(AND(Raw!SM118=4,COUNTIF(Raw!SO118:ST118,6)=0),Raw!SM118&lt;&gt;4)),"",1)))</f>
        <v/>
      </c>
      <c r="AZ118" t="str">
        <f>IF(A118=0,"",IF(COUNTA(Raw!SU118:TG118)=0,"",IF(AND(OR(AND(Raw!SU118=4,COUNTIF(Raw!TB118:TG118,1)=0),Raw!SU118&lt;&gt;4),OR(AND(Raw!SV118=4,COUNTIF(Raw!TB118:TG118,2)=0),Raw!SV118&lt;&gt;4),OR(AND(Raw!SW118=4,COUNTIF(Raw!TB118:TG118,3)=0),Raw!SW118&lt;&gt;4),OR(AND(Raw!SX118=4,COUNTIF(Raw!TB118:TG118,4)=0),Raw!SX118&lt;&gt;4),OR(AND(Raw!SY118=4,COUNTIF(Raw!TB118:TG118,5)=0),Raw!SY118&lt;&gt;4),OR(AND(Raw!SZ118=4,COUNTIF(Raw!TB118:TG118,6)=0),Raw!SZ118&lt;&gt;4)),"",1)))</f>
        <v/>
      </c>
      <c r="BA118" t="str">
        <f>IF(A118=0,"",IF(COUNTA(Raw!TH118:TT118)=0,"",IF(AND(OR(AND(Raw!TH118=4,COUNTIF(Raw!TO118:TT118,1)=0),Raw!TH118&lt;&gt;4),OR(AND(Raw!TI118=4,COUNTIF(Raw!TO118:TT118,2)=0),Raw!TI118&lt;&gt;4),OR(AND(Raw!TJ118=4,COUNTIF(Raw!TO118:TT118,3)=0),Raw!TJ118&lt;&gt;4),OR(AND(Raw!TK118=4,COUNTIF(Raw!TO118:TT118,4)=0),Raw!TK118&lt;&gt;4),OR(AND(Raw!TL118=4,COUNTIF(Raw!TO118:TT118,5)=0),Raw!TL118&lt;&gt;4),OR(AND(Raw!TM118=4,COUNTIF(Raw!TO118:TT118,6)=0),Raw!TM118&lt;&gt;4)),"",1)))</f>
        <v/>
      </c>
      <c r="BB118" t="str">
        <f>IF(A118=0,"",IF(COUNTA(Raw!TU118:UI118)=0,"",IF(AND(OR(AND(Raw!TU118=4,COUNTIF(Raw!UC118:UI118,1)=0),Raw!TU118&lt;&gt;4),OR(AND(Raw!TV118=4,COUNTIF(Raw!UC118:UI118,2)=0),Raw!TV118&lt;&gt;4),OR(AND(Raw!TW118=4,COUNTIF(Raw!UC118:UI118,3)=0),Raw!TW118&lt;&gt;4),OR(AND(Raw!TX118=4,COUNTIF(Raw!UC118:UI118,4)=0),Raw!TX118&lt;&gt;4),OR(AND(Raw!TY118=4,COUNTIF(Raw!UC118:UI118,5)=0),Raw!TY118&lt;&gt;4),OR(AND(Raw!TZ118=4,COUNTIF(Raw!UC118:UI118,6)=0),Raw!TZ118&lt;&gt;4),OR(AND(Raw!UA118=4,COUNTIF(Raw!UC118:UI118,7)=0),Raw!UA118&lt;&gt;4)),"",1)))</f>
        <v/>
      </c>
      <c r="BC118" t="str">
        <f>IF(A118=0,"",IF(COUNTA(Raw!UJ118:UV118)=0,"",IF(AND(OR(AND(Raw!UJ118=4,COUNTIF(Raw!UQ118:UV118,1)=0),Raw!UJ118&lt;&gt;4),OR(AND(Raw!UK118=4,COUNTIF(Raw!UQ118:UV118,2)=0),Raw!UK118&lt;&gt;4),OR(AND(Raw!UL118=4,COUNTIF(Raw!UQ118:UV118,3)=0),Raw!UL118&lt;&gt;4),OR(AND(Raw!UM118=4,COUNTIF(Raw!UQ118:UV118,4)=0),Raw!UM118&lt;&gt;4),OR(AND(Raw!UN118=4,COUNTIF(Raw!UQ118:UV118,5)=0),Raw!UN118&lt;&gt;4),OR(AND(Raw!UO118=4,COUNTIF(Raw!UQ118:UV118,6)=0),Raw!UO118&lt;&gt;4)),"",1)))</f>
        <v/>
      </c>
      <c r="BD118" t="str">
        <f>IF(A118=0,"",IF(COUNTA(Raw!UW118:VG118)=0,"",IF(AND(OR(AND(Raw!UW118=4,COUNTIF(Raw!VC118:VG118,1)=0),Raw!UW118&lt;&gt;4),OR(AND(Raw!UX118=4,COUNTIF(Raw!VC118:VG118,2)=0),Raw!UX118&lt;&gt;4),OR(AND(Raw!UY118=4,COUNTIF(Raw!VC118:VG118,3)=0),Raw!UY118&lt;&gt;4),OR(AND(Raw!UZ118=4,COUNTIF(Raw!VC118:VG118,4)=0),Raw!UZ118&lt;&gt;4),OR(AND(Raw!VA118=4,COUNTIF(Raw!VC118:VG118,5)=0),Raw!VA118&lt;&gt;4)),"",1)))</f>
        <v/>
      </c>
      <c r="BE118" t="str">
        <f>IF(A118=0,"",IF(COUNTA(Raw!VH118:VP118)=0,"",
IF(AND(
OR(AND(Raw!VH118=4,COUNTIF(Raw!VM118:VP118,1)=0),Raw!VH118&lt;&gt;4),
OR(AND(Raw!VI118=4,COUNTIF(Raw!VM118:VP118,2)=0),Raw!VI118&lt;&gt;4),
OR(AND(Raw!VJ118=4,COUNTIF(Raw!VM118:VP118,3)=0),Raw!VJ118&lt;&gt;4),
OR(AND(Raw!VK118=4,COUNTIF(Raw!VM118:VP118,4)=0),Raw!VK118&lt;&gt;4)
),"",1)))</f>
        <v/>
      </c>
      <c r="BF118" t="str">
        <f>IF(A118=0,"",IF(COUNTA(Raw!VQ118:WK118)=0,"",
IF(AND(
OR(AND(Raw!VQ118=4,COUNTIF(Raw!WB118:WK118,1)=0),Raw!VQ118&lt;&gt;4),
OR(AND(Raw!VR118=4,COUNTIF(Raw!WB118:WK118,2)=0),Raw!VR118&lt;&gt;4),
OR(AND(Raw!VS118=4,COUNTIF(Raw!WB118:WK118,3)=0),Raw!VS118&lt;&gt;4),
OR(AND(Raw!VT118=4,COUNTIF(Raw!WB118:WK118,4)=0),Raw!VT118&lt;&gt;4),
OR(AND(Raw!VU118=4,COUNTIF(Raw!WB118:WK118,5)=0),Raw!VU118&lt;&gt;4),
OR(AND(Raw!VV118=4,COUNTIF(Raw!WB118:WK118,6)=0),Raw!VV118&lt;&gt;4),
OR(AND(Raw!VW118=4,COUNTIF(Raw!WB118:WK118,7)=0),Raw!VW118&lt;&gt;4),
OR(AND(Raw!VX118=4,COUNTIF(Raw!WB118:WK118,8)=0),Raw!VX118&lt;&gt;4),
OR(AND(Raw!VY118=4,COUNTIF(Raw!WB118:WK118,9)=0),Raw!VX118&lt;&gt;4),
OR(AND(Raw!VZ118=4,COUNTIF(Raw!WB118:WK118,10)=0),Raw!VZ118&lt;&gt;4)
),"",1)))</f>
        <v/>
      </c>
      <c r="BG118" t="str">
        <f>IF(A118=0,"",IF(COUNTA(Raw!WL118:XB118)=0,"",
IF(AND(
OR(AND(Raw!WL118=4,COUNTIF(Raw!WU118:XB118,1)=0),Raw!WL118&lt;&gt;4),
OR(AND(Raw!WM118=4,COUNTIF(Raw!WU118:XB118,2)=0),Raw!WM118&lt;&gt;4),
OR(AND(Raw!WN118=4,COUNTIF(Raw!WU118:XB118,3)=0),Raw!WN118&lt;&gt;4),
OR(AND(Raw!WO118=4,COUNTIF(Raw!WU118:XB118,4)=0),Raw!WO118&lt;&gt;4),
OR(AND(Raw!WP118=4,COUNTIF(Raw!WU118:XB118,5)=0),Raw!WP118&lt;&gt;4),
OR(AND(Raw!WQ118=4,COUNTIF(Raw!WU118:XB118,6)=0),Raw!WQ118&lt;&gt;4),
OR(AND(Raw!WR118=4,COUNTIF(Raw!WU118:XB118,7)=0),Raw!WR118&lt;&gt;4),
OR(AND(Raw!WS118=4,COUNTIF(Raw!WU118:XB118,8)=0),Raw!WS118&lt;&gt;4)
),"",1)))</f>
        <v/>
      </c>
      <c r="BH118" t="str">
        <f>IF(A118=0,"",IF(COUNTA(Raw!XC118:XK118)=0,"",
IF(AND(
OR(AND(Raw!XC118=4,COUNTIF(Raw!XH118:XK118,1)=0),Raw!XC118&lt;&gt;4),
OR(AND(Raw!XD118=4,COUNTIF(Raw!XH118:XK118,2)=0),Raw!XD118&lt;&gt;4),
OR(AND(Raw!XE118=4,COUNTIF(Raw!XH118:XK118,3)=0),Raw!XE118&lt;&gt;4),
OR(AND(Raw!XF118=4,COUNTIF(Raw!XH118:XK118,4)=0),Raw!XF118&lt;&gt;4)
),"",1)))</f>
        <v/>
      </c>
      <c r="BI118" t="str">
        <f>IF(A118=0,"",IF(COUNTA(Raw!XL118:XT118)=0,"",
IF(AND(
OR(AND(Raw!XL118=4,COUNTIF(Raw!XQ118:XT118,1)=0),Raw!XL118&lt;&gt;4),
OR(AND(Raw!XM118=4,COUNTIF(Raw!XQ118:XT118,2)=0),Raw!XM118&lt;&gt;4),
OR(AND(Raw!XN118=4,COUNTIF(Raw!XQ118:XT118,3)=0),Raw!XN118&lt;&gt;4),
OR(AND(Raw!XO118=4,COUNTIF(Raw!XQ118:XT118,4)=0),Raw!XO118&lt;&gt;4)
),"",1)))</f>
        <v/>
      </c>
      <c r="BJ118" t="str">
        <f>IF(A118=0,"",IF(COUNTA(Raw!XU118:YI118)=0,"",
IF(AND(
OR(AND(Raw!XU118=4,COUNTIF(Raw!YC118:YI118,1)=0),Raw!XU118&lt;&gt;4),
OR(AND(Raw!XV118=4,COUNTIF(Raw!YC118:YI118,2)=0),Raw!XV118&lt;&gt;4),
OR(AND(Raw!XW118=4,COUNTIF(Raw!YC118:YI118,3)=0),Raw!XW118&lt;&gt;4),
OR(AND(Raw!XX118=4,COUNTIF(Raw!YC118:YI118,4)=0),Raw!XX118&lt;&gt;4),
OR(AND(Raw!XY118=4,COUNTIF(Raw!YC118:YI118,5)=0),Raw!XY118&lt;&gt;4),
OR(AND(Raw!XZ118=4,COUNTIF(Raw!YC118:YI118,6)=0),Raw!XZ118&lt;&gt;4),
OR(AND(Raw!YA118=4,COUNTIF(Raw!YC118:YI118,7)=0),Raw!YA118&lt;&gt;4)
),"",1)))</f>
        <v/>
      </c>
      <c r="BK118" t="str">
        <f>IF(A118=0,"",IF(COUNTA(Raw!YJ118:YR118)=0,"",
IF(AND(
OR(AND(Raw!YJ118=4,COUNTIF(Raw!YO118:YR118,1)=0),Raw!YJ118&lt;&gt;4),
OR(AND(Raw!YK118=4,COUNTIF(Raw!YO118:YR118,2)=0),Raw!YK118&lt;&gt;4),
OR(AND(Raw!YL118=4,COUNTIF(Raw!YO118:YR118,3)=0),Raw!YL118&lt;&gt;4),
OR(AND(Raw!YM118=4,COUNTIF(Raw!YO118:YR118,4)=0),Raw!YM118&lt;&gt;4)
),"",1)))</f>
        <v/>
      </c>
      <c r="BL118" t="str">
        <f>IF(A118=0,"",IF(COUNTA(Raw!YS118:YU118)=0,"",IF(AND(Raw!YS118=4,ISBLANK(Raw!YU118)),"",IF(AND(Raw!YS118&lt;&gt;4,ISBLANK(Raw!YU118)=FALSE),"",1))))</f>
        <v/>
      </c>
    </row>
    <row r="119" spans="1:64">
      <c r="A119" s="20">
        <f>Raw!A119</f>
        <v>0</v>
      </c>
      <c r="B119" s="19" t="str">
        <f>IF(A119=0,"",IF(AND(Raw!AC119=1,COUNTA(Raw!AR119:IC119)&gt;0,COUNTA(Raw!ID119:YU119)=0),"",IF(AND(Raw!AC119=2,COUNTA(Raw!AR119:IC119)=0,COUNTA(Raw!ID119:MV119)&gt;0,COUNTA(Raw!MW119:YU119)=0),"",IF(AND(Raw!AC119=3,COUNTA(Raw!AP119:MV119)=0,COUNTA(Raw!MW119:YU119)&gt;0),"",1))))</f>
        <v/>
      </c>
      <c r="C119" s="19" t="str">
        <f>IF(A119=0,"",IF(AND(Raw!AK119=1,ISBLANK(Raw!AM119)=FALSE,ISBLANK(Raw!AO119)),"",IF(AND(Raw!AK119=2,ISBLANK(Raw!AM119),ISBLANK(Raw!AO119)=FALSE),"",1)))</f>
        <v/>
      </c>
      <c r="D119" s="19" t="str">
        <f>IF(A119=0,"",IF(COUNTA(Raw!AS119:AZ119)=0,"",IF(AND(Raw!AS119+Raw!AT119=100,Raw!AU119+Raw!AV119=100,Raw!AW119+Raw!AX119=100,Raw!AY119+Raw!AZ119=100),"",1)))</f>
        <v/>
      </c>
      <c r="E119" s="19" t="str">
        <f>IF(A119=0,"",IF(ISBLANK(Raw!AQ119),"",IF(Raw!AQ119=1,"",1)))</f>
        <v/>
      </c>
      <c r="F119" s="19" t="str">
        <f>IF(A119=0,"",IF(ISBLANK(Raw!AR119),"",IF(AND(Raw!AR119&gt;=0,Raw!AR119&lt;=100),"",1)))</f>
        <v/>
      </c>
      <c r="G119" s="19" t="str">
        <f>IF(A119=0,"",IF(AND(ISBLANK(Raw!BA119),ISBLANK(Raw!AS119)),"",IF(AND(Raw!AS119&gt;0,ISBLANK(Raw!BA119)=FALSE),"",1)))</f>
        <v/>
      </c>
      <c r="H119" s="19" t="str">
        <f>IF(A119=0,"",IF(COUNTA(Raw!BA119:BH119)=0,"",IF(AND(Raw!BA119=0,COUNTA(Raw!BB119:BH119)=0),"",IF(AND(Raw!BA119&gt;0,COUNTA(Raw!BB119:BH119)&gt;0),"",1))))</f>
        <v/>
      </c>
      <c r="I119" s="19" t="str">
        <f>IF(A119=0,"",IF(AND(ISBLANK(Raw!BI119),ISBLANK(Raw!BJ119)),"",IF(AND(Raw!BI119=1,ISBLANK(Raw!BJ119)=FALSE),"",IF(AND(Raw!BI119=2,ISBLANK(Raw!BJ119)),"",1))))</f>
        <v/>
      </c>
      <c r="J119" s="19" t="str">
        <f>IF(A119=0,"",IF(AND(ISBLANK(Raw!AT119),COUNTBLANK(Raw!BK119:BQ119)),"",IF(AND(Raw!AT119&gt;0,COUNTA(Raw!BK119:BQ119)&gt;0),"",IF(AND(Raw!AT119=0,COUNTA(Raw!BK119:BQ119)=0),"",1))))</f>
        <v/>
      </c>
      <c r="K119" s="19" t="str">
        <f>IF(A119=0,"",IF(AND(ISBLANK(Raw!AS119),COUNTA(Raw!BR119:BX119)=0),"",IF(AND(Raw!AS119&gt;0,COUNTA(Raw!BR119:BX119)&gt;0),"",IF(AND(Raw!AS119=0,COUNTA(Raw!BR119:BX119)=0),"",1))))</f>
        <v/>
      </c>
      <c r="L119" s="19" t="str">
        <f>IF(A119=0,"",IF(AND(COUNTA(Raw!BK119:BX119)=0,COUNTA(Raw!BY119:CH119)=0),"",IF(AND(COUNTIF(Raw!BK119:BX119,1)&gt;0,COUNTA(Raw!BY119:CH119)&gt;0),"",IF(AND(COUNTIF(Raw!BK119:BX119,1)=0,COUNTA(Raw!BY119:CH119)=0),"",1))))</f>
        <v/>
      </c>
      <c r="M119" s="19" t="str">
        <f>IF(A119=0,"",IF(AND(COUNTA(Raw!BK119:BX119)=0,COUNTA(Raw!CI119:CR119)),"",IF(AND(COUNTIF(Raw!BK119:BX119,3)&gt;0,COUNTA(Raw!CI119:CR119)&gt;0),"",IF(AND(COUNTIF(Raw!BK119:BX119,3)=0,COUNTA(Raw!CI119:CR119)=0),"",1))))</f>
        <v/>
      </c>
      <c r="N119" s="19" t="str">
        <f>IF(A119=0,"",IF(COUNTA(Raw!CS119:DF119)=0,"",IF(AND(COUNTIF(Raw!CS119:CV119,1)=1,COUNTA(Raw!CW119:DA119)&gt;0,COUNTA(Raw!DB119:DF119)=0),"",IF(AND(COUNTIF(Raw!CS119:CV119,2)=1,COUNTA(Raw!CW119:DA119)=0,COUNTA(Raw!DB119:DF119)&gt;0),"",IF(AND(COUNTA(Raw!CS119:CV119)&gt;0,COUNTA(Raw!CW119:DF119)=0),"",1)))))</f>
        <v/>
      </c>
      <c r="O119" s="19" t="str">
        <f>IF(A119=0,"",IF(COUNTA(Raw!DG119:DP119)=0,"",IF(AND(COUNTIF(Raw!BK119:BQ119,1)&gt;0,OR(COUNTIF(Raw!DG119:DP119,1)=1,COUNTIF(Raw!DG119:DP119,2)=1,COUNTIF(Raw!DG119:DP119,3)=1)),"",IF(AND(COUNTIF(Raw!BK119:BQ119,1)=0,AND(COUNTIF(Raw!DG119:DP119,1)=0,COUNTIF(Raw!DG119:DP119,2)=0,COUNTIF(Raw!DG119:DP119,3)=0)),"",1))))</f>
        <v/>
      </c>
      <c r="P119" s="19" t="str">
        <f>IF(A119=0,"",IF(COUNTA(Raw!DG119:DR119)=0,"",IF(AND(COUNTIF(Raw!DG119:DP119,4)=1,ISBLANK(Raw!DQ119)=FALSE,ISBLANK(Raw!DR119)),"",IF(AND(COUNTIF(Raw!DG119:DP119,7)=1,ISBLANK(Raw!DQ119),ISBLANK(Raw!DR119)=FALSE),"",IF(AND(COUNTA(Raw!DG119:DP119)&gt;0,COUNTIF(Raw!DG119:DP119,4)=0,COUNTIF(Raw!DG119:DP119,7)=0,COUNTA(Raw!DQ119:DR119)=0),"",1)))))</f>
        <v/>
      </c>
      <c r="Q119" s="19" t="str">
        <f>IF(A119=0,"",IF(AND(COUNTA(Raw!DS119:DU119)=0,COUNTA(Raw!BK119:BQ119)=0),"",IF(AND(COUNTIF(Raw!BK119:BQ119,1)&gt;0,COUNTA(Raw!DS119:DU119)&gt;0),"",IF(AND(COUNTIF(Raw!BK119:BQ119,1)=0,COUNTA(Raw!DS119:DU119)=0),"",1))))</f>
        <v/>
      </c>
      <c r="R119" s="19" t="str">
        <f>IF(A119=0,"",IF(AND(ISBLANK(Raw!AT119),ISBLANK(Raw!EJ119)),"",IF(AND(Raw!AT119&gt;0,ISBLANK(Raw!EJ119)=FALSE,Raw!EJ119&gt;=0,Raw!EJ119&lt;=7),"",IF(AND(Raw!AT119=0,ISBLANK(Raw!EJ119)),"",1))))</f>
        <v/>
      </c>
      <c r="S119" t="str">
        <f>IF(A119=0,"",IF(AND(ISBLANK(Raw!AS119),ISBLANK(Raw!EK119)),"",IF(AND(Raw!AS119&gt;0,ISBLANK(Raw!EK119)=FALSE),"",IF(AND(Raw!AS119=0,ISBLANK(Raw!EK119)),"",1))))</f>
        <v/>
      </c>
      <c r="T119" s="19" t="str">
        <f>IF(A119=0,"",IF(AND(ISBLANK(Raw!AT119),COUNTA(Raw!EL119:EQ119)=0),"",IF(AND(Raw!AT119&gt;0,COUNTA(Raw!EL119:EQ119)&gt;0),"",IF(AND(Raw!AT119=0,COUNTA(Raw!EL119:EQ119)=0),"",1))))</f>
        <v/>
      </c>
      <c r="U119" t="str">
        <f>IF(A119=0,"",IF(AND(ISBLANK(Raw!AT119),COUNTA(Raw!ER119:EU119)=0),"",IF(AND(Raw!AT119&gt;0,COUNTA(Raw!ER119:EU119)&gt;0),"",IF(AND(Raw!AT119=0,COUNTA(Raw!ER119:EU119)=0),"",1))))</f>
        <v/>
      </c>
      <c r="V119" t="str">
        <f>IF(A119=0,"",IF(AND(ISBLANK(Raw!AS119),COUNTA(Raw!EV119:FA119)=0),"",IF(AND(Raw!AS119&gt;0,COUNTA(Raw!EV119:FA119)&gt;0),"",IF(AND(Raw!AS119=0,COUNTA(Raw!EV119:FA119)=0),"",1))))</f>
        <v/>
      </c>
      <c r="W119" t="str">
        <f>IF(A119=0,"",IF(AND(ISBLANK(Raw!AS119),COUNTA(Raw!FB119:FE119)=0),"",IF(AND(Raw!AS119&gt;0,COUNTA(Raw!FB119:FE119)&gt;0),"",IF(AND(Raw!AS119=0,COUNTA(Raw!FB119:FE119)=0),"",1))))</f>
        <v/>
      </c>
      <c r="X119" t="str">
        <f>IF(A119=0,"",IF(AND(ISBLANK(Raw!AT119),COUNTA(Raw!FF119:FI119)=0),"",IF(AND(Raw!AT119&gt;0,COUNTA(Raw!FF119:FI119)&gt;0),"",IF(AND(Raw!AT119=0,COUNTA(Raw!FF119:FI119)=0),"",1))))</f>
        <v/>
      </c>
      <c r="Y119" t="str">
        <f>IF(A119=0,"",IF(AND(ISBLANK(Raw!AS119),COUNTA(Raw!FJ119:FM119)=0),"",IF(AND(Raw!AS119&gt;0,COUNTA(Raw!FJ119:FM119)&gt;0),"",IF(AND(Raw!AS119=0,COUNTA(Raw!FJ119:FM119)=0),"",1))))</f>
        <v/>
      </c>
      <c r="Z119" t="str">
        <f>IF(A119=0,"",IF(AND(COUNTA(Raw!FN119:FT119)=0,ISBLANK(Raw!FU119)),"",IF(AND(COUNTIF(Raw!FN119:FT119,1)&gt;0,ISBLANK(Raw!FU119)=FALSE),"",IF(AND(COUNTIF(Raw!FN119:FT119,1)=0,ISBLANK(Raw!FU119)),"",1))))</f>
        <v/>
      </c>
      <c r="AA119" s="19" t="str">
        <f>IF(A119=0,"",IF(AND(ISBLANK(Raw!BI119),COUNTA(Raw!FV119:GH119)=0),"",IF(AND(Raw!BI119&lt;&gt;1,COUNTIF(Raw!FV119:GH119,6)=0),"",IF(Raw!BI119=1,"",1))))</f>
        <v/>
      </c>
      <c r="AB119" t="str">
        <f>IF(A119=0,"",IF(AND(ISBLANK(Raw!GI119),COUNTA(Raw!GJ119:GQ119)=0),"",IF(AND(Raw!GI119=1,COUNTA(Raw!GJ119:GQ119)&gt;0),"",IF(AND(Raw!GI119=2,COUNTA(Raw!GJ119:GQ119)=0),"",1))))</f>
        <v/>
      </c>
      <c r="AC119" s="19" t="str">
        <f>IF(A119=0,"",IF(AND(COUNTA(Raw!GY119:HF119)=0,ISBLANK(Raw!HG119)),"",IF(AND(OR(COUNTIF(Raw!GY119:HE119,1)&gt;0,COUNTIF(Raw!GY119:HE119,2)&gt;0),ISBLANK(Raw!HG119)=FALSE),"",IF(AND(COUNTA(Raw!GY119:HF119)&gt;0,ISBLANK(Raw!HG119),COUNTIF(Raw!GY119:HE119,1)=0,COUNTIF(Raw!GY119:HE119,2)=0),"",1))))</f>
        <v/>
      </c>
      <c r="AD119" s="19" t="str">
        <f>IF(A119=0,"",IF(COUNTA(Raw!HU119:IB119)=0,"",IF(AND(Raw!AK119&lt;&gt;2,COUNTIF(Raw!HU119:IA119,2)=0,COUNTIF(Raw!HU119:IA119,3)=0),"",IF(Raw!AK119=2,"",1))))</f>
        <v/>
      </c>
      <c r="AE119" s="19" t="str">
        <f>IF(A119=0,"",IF(AND(Raw!AK119=2,ISBLANK(Raw!IC119)=FALSE),"",IF(AND(Raw!AK119&lt;&gt;2,ISBLANK(Raw!IC119)),"",1)))</f>
        <v/>
      </c>
      <c r="AF119" s="19" t="str">
        <f>IF(A119=0,"",IF(COUNTA(Raw!ID119:IF119)=0,"",IF(AND(MATCH(2023-Raw!ID119,Code!$A$3:$A$12,1)=Raw!IF119,2023-Raw!ID119=Raw!IE119),"",1)))</f>
        <v/>
      </c>
      <c r="AG119" s="19" t="str">
        <f>IF(A119=0,"",IF(COUNTA(Raw!IG119:II119)=0,"",IF(AND(Raw!IG119=4,ISBLANK(Raw!II119)=FALSE),"",IF(AND(Raw!IG119&lt;&gt;4,ISBLANK(Raw!II119)),"",1))))</f>
        <v/>
      </c>
      <c r="AH119" s="19" t="str">
        <f>IF(A119=0,"",IF(COUNTA(Raw!IJ119:IM119)=0,"",IF(AND(Raw!IJ119=1,ISBLANK(Raw!IK119)=FALSE),"",IF(AND(Raw!IJ119=2,COUNTA(Raw!IK119:IM119)&gt;0),"",1))))</f>
        <v/>
      </c>
      <c r="AI119" s="19" t="str">
        <f>IF(A119=0,"",IF(COUNTA(Raw!IK119:IM119)=0,"",IF(AND(Raw!IK119=1,ISBLANK(Raw!IL119)=FALSE),"",IF(AND(Raw!IK119=2,COUNTA(Raw!IL119:IM119)=0),"",1))))</f>
        <v/>
      </c>
      <c r="AJ119" s="19" t="str">
        <f>IF(A119=0,"",IF(COUNTA(Raw!JD119:JJ119)=0,"",IF(AND(Raw!JD119&gt;600,COUNTA(Raw!JE119:JI119)&gt;0),"",IF(AND(Raw!JD119&lt;=600,COUNTA(Raw!JE119:JJ119)=0),"",1))))</f>
        <v/>
      </c>
      <c r="AK119" s="19" t="str">
        <f>IF(A119=0,"",IF(COUNTA(Raw!JK119:KA119)=0,"",IF(AND(Raw!JK119=1,COUNTA(Raw!JM119:JV119)&gt;0),"",IF(AND(Raw!JK119=3,COUNTA(Raw!JM119:JV119)&gt;0,COUNTA(Raw!JW119:KA119)=0),"",IF(AND(ISBLANK(Raw!JK119)=FALSE,Raw!JK119&lt;&gt;1,Raw!JK119&lt;&gt;3,COUNTA(Raw!JM119:KA119)=0),"",1)))))</f>
        <v/>
      </c>
      <c r="AL119" s="19" t="str">
        <f>IF(A119=0,"",IF(COUNTA(Raw!JW119:KA119)=0,"",IF(AND(COUNTIF(Raw!JW119:JZ119,4)=0,COUNTA(Raw!JW119:JZ119)&gt;0,ISBLANK(Raw!KA119)=FALSE),"",IF(AND(COUNTIF(Raw!JW119:KA119,4)&gt;0,ISBLANK(Raw!KA119)),"",1))))</f>
        <v/>
      </c>
      <c r="AM119" s="19" t="str">
        <f>IF(A119=0,"",IF(COUNTA(Raw!KT119:KU119)=0,"",IF(AND(Raw!KT119=1,ISBLANK(Raw!KU119)=FALSE),"",IF(AND(Raw!KT119=2,ISBLANK(Raw!KU119)),"",1))))</f>
        <v/>
      </c>
      <c r="AN119" s="19" t="str">
        <f>IF(A119=0,"",IF(COUNTA(Raw!KX119:LF119)=0,"",IF(AND(COUNTIF(Raw!KX119:LB119,5)=1,COUNTA(Raw!KX119:LB119)=1,COUNTA(Raw!LC119:LF119)=0),"",IF(AND(COUNTIF(Raw!KX119:LB119,5)=0,COUNTA(Raw!KX119:LB119)&gt;0,COUNTA(Raw!LC119:LF119)&gt;0),"",1))))</f>
        <v/>
      </c>
      <c r="AO119" s="19" t="str">
        <f>IF(A119=0,"",IF(COUNTA(Raw!LM119:LU119)=0,"",IF(AND(Raw!LM119=1,ISBLANK(Raw!LN119)=FALSE,COUNTA(Raw!LO119:LU119)&gt;0),"",IF(AND(Raw!LM119=2,COUNTA(Raw!LN119:LU119)=0),"",1))))</f>
        <v/>
      </c>
      <c r="AP119" s="19" t="str">
        <f>IF(A119=0,"",IF(COUNTA(Raw!MY119:OG119)=0,"",IF(AND(Raw!MY119=2,COUNTA(Raw!MZ119:OG119)=0),"",IF(AND(Raw!MY119=1,COUNTA(Raw!MZ119:OG119)&gt;0),"",1))))</f>
        <v/>
      </c>
      <c r="AQ119" s="19" t="str">
        <f>IF(A119=0,"",IF(COUNTA(Raw!NC119:NW119)=0,"",IF(AND(COUNTIF(Raw!NC119:NG119,3)&gt;0,COUNTA(Raw!NH119:NQ119)&gt;0),"",IF(AND(COUNTA(Raw!NC119:NG119)&gt;0,COUNTIF(Raw!NC119:NG119,3)=0,COUNTA(Raw!NH119:NW119)=0),"",1))))</f>
        <v/>
      </c>
      <c r="AR119" s="19" t="str">
        <f>IF(A119=0,"",IF(COUNTA(Raw!NH119:NW119)=0,"",IF(AND(COUNTIF(Raw!NH119:NQ119,10)&gt;0,COUNTA(Raw!NR119:NW119)&gt;0),"",IF(AND(COUNTA(Raw!NH119:NQ119)&gt;0,COUNTIF(Raw!NH119:NQ119,10)=0,COUNTA(Raw!NR119:NY119)=0),"",1))))</f>
        <v/>
      </c>
      <c r="AS119" s="19" t="str">
        <f>IF(A119=0,"",IF(COUNTA(Raw!NY119:OG119)=0,"",IF(AND(Raw!NY119=1,COUNTA(Raw!NZ119:OG119)&gt;0),"",IF(AND(Raw!NY119=2,COUNTA(Raw!NZ119:OG119)=0),"",1))))</f>
        <v/>
      </c>
      <c r="AT119" s="19" t="str">
        <f>IF(A119=0,"",IF(COUNTA(Raw!OH119:OY119)=0,"",IF(AND(Raw!OH119=1,COUNTA(Raw!OI119:OY119)&gt;0),"",IF(AND(Raw!OH119=2,COUNTA(Raw!OI119:OY119)=0),"",1))))</f>
        <v/>
      </c>
      <c r="AU119" s="19" t="str">
        <f>IF(A119=0,"",IF(COUNTA(Raw!PR119:QB119)=0,"",
IF(AND(OR(AND(COUNTIF(Raw!PR119:QB119,1)=1,COUNTA(Raw!QI119:QY119)&gt;0),AND(COUNTIF(Raw!PR119:QB119,1)=0,COUNTA(Raw!QI119:QY119)=0)),OR(AND(COUNTIF(Raw!PR119:QB119,2)=1,COUNTA(Raw!QZ119:RP119)&gt;0),AND(COUNTIF(Raw!PR119:QB119,2)=0,COUNTA(Raw!QZ119:RP119)=0)),OR(AND(COUNTIF(Raw!PR119:QB119,3)=1,COUNTA(Raw!RQ119:SG119)&gt;0),AND(COUNTIF(Raw!PR119:QB119,3)=0,COUNTA(Raw!RQ119:SG119)=0)),OR(AND(COUNTIF(Raw!PR119:QB119,4)=1,COUNTA(Raw!SH119:ST119)&gt;0),AND(COUNTIF(Raw!PR119:QB119,4)=0,COUNTA(Raw!SH119:ST119)=0)),OR(AND(COUNTIF(Raw!PR119:QB119,5)=1,COUNTA(Raw!SU119:TG119)&gt;0),AND(COUNTIF(Raw!PR119:QB119,5)=0,COUNTA(Raw!SU119:TG119)=0)),OR(AND(COUNTIF(Raw!PR119:QB119,6)=1,COUNTA(Raw!TH119:TT119)&gt;0),AND(COUNTIF(Raw!PR119:QB119,6)=0,COUNTA(Raw!TH119:TT119)=0)),OR(AND(COUNTIF(Raw!PR119:QB119,7)=1,COUNTA(Raw!TU119:UI119)&gt;0),AND(COUNTIF(Raw!PR119:QB119,7)=0,COUNTA(Raw!TU119:UI119)=0)),OR(AND(COUNTIF(Raw!PR119:QB119,8)=1,COUNTA(Raw!UJ119:UV119)&gt;0),AND(COUNTIF(Raw!PR119:QB119,8)=0,COUNTA(Raw!UJ119:UV119)=0)),OR(AND(COUNTIF(Raw!PR119:QB119,9)=1,COUNTA(Raw!UW119:VG119)&gt;0),AND(COUNTIF(Raw!PR119:QB119,9)=0,COUNTA(Raw!UW119:VG119)=0)),OR(AND(COUNTIF(Raw!PR119:QB119,10)=1,COUNTA(Raw!VH119:VP119)&gt;0),AND(COUNTIF(Raw!PR119:QB119,10)=0,COUNTA(Raw!VH119:VP119)=0)),OR(AND(COUNTIF(Raw!PR119:QB119,11)=1,COUNTA(Raw!VQ119:WK119)&gt;0),AND(COUNTIF(Raw!PR119:QB119,11)=0,COUNTA(Raw!VQ119:WK119)=0))),"",1)))</f>
        <v/>
      </c>
      <c r="AV119" s="19" t="str">
        <f>IF(A119=0,"",IF(COUNTA(Raw!QI119:QY119)=0,"",IF(AND(OR(AND(Raw!QI119=4,COUNTIF(Raw!QR119:QY119,1)=0),Raw!QI119&lt;&gt;4),OR(AND(Raw!QJ119=4,COUNTIF(Raw!QR119:QY119,2)=0),Raw!QJ119&lt;&gt;4),OR(AND(Raw!QK119=4,COUNTIF(Raw!QR119:QY119,3)=0),Raw!QK119&lt;&gt;4),OR(AND(Raw!QL119=4,COUNTIF(Raw!QR119:QY119,4)=0),Raw!QL119&lt;&gt;4),OR(AND(Raw!QM119=4,COUNTIF(Raw!QR119:QY119,5)=0),Raw!QM119&lt;&gt;4),OR(AND(Raw!QN119=4,COUNTIF(Raw!QR119:QY119,6)=0),Raw!QN119&lt;&gt;4),OR(AND(Raw!QO119=4,COUNTIF(Raw!QR119:QY119,7)=0),Raw!QO119&lt;&gt;4),OR(AND(Raw!QP119=4,COUNTIF(Raw!QR119:QY119,8)=0),Raw!QP119&lt;&gt;4)),"",1)))</f>
        <v/>
      </c>
      <c r="AW119" t="str">
        <f>IF(A119=0,"",IF(COUNTA(Raw!QZ119:RP119)=0,"",IF(AND(OR(AND(Raw!QZ119=4,COUNTIF(Raw!RI119:RP119,1)=0),Raw!QZ119&lt;&gt;4),OR(AND(Raw!RA119=4,COUNTIF(Raw!RI119:RP119,2)=0),Raw!RA119&lt;&gt;4),OR(AND(Raw!RB119=4,COUNTIF(Raw!RI119:RP119,3)=0),Raw!RB119&lt;&gt;4),OR(AND(Raw!RC119=4,COUNTIF(Raw!RI119:RP119,4)=0),Raw!RC119&lt;&gt;4),OR(AND(Raw!RD119=4,COUNTIF(Raw!RI119:RP119,5)=0),Raw!RD119&lt;&gt;4),OR(AND(Raw!RE119=4,COUNTIF(Raw!RI119:RP119,6)=0),Raw!RE119&lt;&gt;4),OR(AND(Raw!RF119=4,COUNTIF(Raw!RI119:RP119,7)=0),Raw!RF119&lt;&gt;4),OR(AND(Raw!RG119=4,COUNTIF(Raw!RI119:RP119,8)=0),Raw!RG119&lt;&gt;4)),"",1)))</f>
        <v/>
      </c>
      <c r="AX119" t="str">
        <f>IF(A119=0,"",IF(COUNTA(Raw!RQ119:SG119)=0,"",IF(AND(OR(AND(Raw!RQ119=4,COUNTIF(Raw!RZ119:SG119,1)=0),Raw!RQ119&lt;&gt;4),OR(AND(Raw!RR119=4,COUNTIF(Raw!RZ119:SG119,2)=0),Raw!RR119&lt;&gt;4),OR(AND(Raw!RS119=4,COUNTIF(Raw!RZ119:SG119,3)=0),Raw!RS119&lt;&gt;4),OR(AND(Raw!RT119=4,COUNTIF(Raw!RZ119:SG119,4)=0),Raw!RT119&lt;&gt;4),OR(AND(Raw!RU119=4,COUNTIF(Raw!RZ119:SG119,5)=0),Raw!RU119&lt;&gt;4),OR(AND(Raw!RV119=4,COUNTIF(Raw!RZ119:SG119,6)=0),Raw!RV119&lt;&gt;4),OR(AND(Raw!RW119=4,COUNTIF(Raw!RZ119:SG119,7)=0),Raw!RW119&lt;&gt;4),OR(AND(Raw!RX119=4,COUNTIF(Raw!RZ119:SG119,8)=0),Raw!RX119&lt;&gt;4)),"",1)))</f>
        <v/>
      </c>
      <c r="AY119" t="str">
        <f>IF(A119=0,"",IF(COUNTA(Raw!SH119:ST119)=0,"",IF(AND(OR(AND(Raw!SH119=4,COUNTIF(Raw!SO119:ST119,1)=0),Raw!SH119&lt;&gt;4),OR(AND(Raw!SI119=4,COUNTIF(Raw!SO119:ST119,2)=0),Raw!SI119&lt;&gt;4),OR(AND(Raw!SJ119=4,COUNTIF(Raw!SO119:ST119,3)=0),Raw!SJ119&lt;&gt;4),OR(AND(Raw!SK119=4,COUNTIF(Raw!SO119:ST119,4)=0),Raw!SK119&lt;&gt;4),OR(AND(Raw!SL119=4,COUNTIF(Raw!SO119:ST119,5)=0),Raw!SL119&lt;&gt;4),OR(AND(Raw!SM119=4,COUNTIF(Raw!SO119:ST119,6)=0),Raw!SM119&lt;&gt;4)),"",1)))</f>
        <v/>
      </c>
      <c r="AZ119" t="str">
        <f>IF(A119=0,"",IF(COUNTA(Raw!SU119:TG119)=0,"",IF(AND(OR(AND(Raw!SU119=4,COUNTIF(Raw!TB119:TG119,1)=0),Raw!SU119&lt;&gt;4),OR(AND(Raw!SV119=4,COUNTIF(Raw!TB119:TG119,2)=0),Raw!SV119&lt;&gt;4),OR(AND(Raw!SW119=4,COUNTIF(Raw!TB119:TG119,3)=0),Raw!SW119&lt;&gt;4),OR(AND(Raw!SX119=4,COUNTIF(Raw!TB119:TG119,4)=0),Raw!SX119&lt;&gt;4),OR(AND(Raw!SY119=4,COUNTIF(Raw!TB119:TG119,5)=0),Raw!SY119&lt;&gt;4),OR(AND(Raw!SZ119=4,COUNTIF(Raw!TB119:TG119,6)=0),Raw!SZ119&lt;&gt;4)),"",1)))</f>
        <v/>
      </c>
      <c r="BA119" t="str">
        <f>IF(A119=0,"",IF(COUNTA(Raw!TH119:TT119)=0,"",IF(AND(OR(AND(Raw!TH119=4,COUNTIF(Raw!TO119:TT119,1)=0),Raw!TH119&lt;&gt;4),OR(AND(Raw!TI119=4,COUNTIF(Raw!TO119:TT119,2)=0),Raw!TI119&lt;&gt;4),OR(AND(Raw!TJ119=4,COUNTIF(Raw!TO119:TT119,3)=0),Raw!TJ119&lt;&gt;4),OR(AND(Raw!TK119=4,COUNTIF(Raw!TO119:TT119,4)=0),Raw!TK119&lt;&gt;4),OR(AND(Raw!TL119=4,COUNTIF(Raw!TO119:TT119,5)=0),Raw!TL119&lt;&gt;4),OR(AND(Raw!TM119=4,COUNTIF(Raw!TO119:TT119,6)=0),Raw!TM119&lt;&gt;4)),"",1)))</f>
        <v/>
      </c>
      <c r="BB119" t="str">
        <f>IF(A119=0,"",IF(COUNTA(Raw!TU119:UI119)=0,"",IF(AND(OR(AND(Raw!TU119=4,COUNTIF(Raw!UC119:UI119,1)=0),Raw!TU119&lt;&gt;4),OR(AND(Raw!TV119=4,COUNTIF(Raw!UC119:UI119,2)=0),Raw!TV119&lt;&gt;4),OR(AND(Raw!TW119=4,COUNTIF(Raw!UC119:UI119,3)=0),Raw!TW119&lt;&gt;4),OR(AND(Raw!TX119=4,COUNTIF(Raw!UC119:UI119,4)=0),Raw!TX119&lt;&gt;4),OR(AND(Raw!TY119=4,COUNTIF(Raw!UC119:UI119,5)=0),Raw!TY119&lt;&gt;4),OR(AND(Raw!TZ119=4,COUNTIF(Raw!UC119:UI119,6)=0),Raw!TZ119&lt;&gt;4),OR(AND(Raw!UA119=4,COUNTIF(Raw!UC119:UI119,7)=0),Raw!UA119&lt;&gt;4)),"",1)))</f>
        <v/>
      </c>
      <c r="BC119" t="str">
        <f>IF(A119=0,"",IF(COUNTA(Raw!UJ119:UV119)=0,"",IF(AND(OR(AND(Raw!UJ119=4,COUNTIF(Raw!UQ119:UV119,1)=0),Raw!UJ119&lt;&gt;4),OR(AND(Raw!UK119=4,COUNTIF(Raw!UQ119:UV119,2)=0),Raw!UK119&lt;&gt;4),OR(AND(Raw!UL119=4,COUNTIF(Raw!UQ119:UV119,3)=0),Raw!UL119&lt;&gt;4),OR(AND(Raw!UM119=4,COUNTIF(Raw!UQ119:UV119,4)=0),Raw!UM119&lt;&gt;4),OR(AND(Raw!UN119=4,COUNTIF(Raw!UQ119:UV119,5)=0),Raw!UN119&lt;&gt;4),OR(AND(Raw!UO119=4,COUNTIF(Raw!UQ119:UV119,6)=0),Raw!UO119&lt;&gt;4)),"",1)))</f>
        <v/>
      </c>
      <c r="BD119" t="str">
        <f>IF(A119=0,"",IF(COUNTA(Raw!UW119:VG119)=0,"",IF(AND(OR(AND(Raw!UW119=4,COUNTIF(Raw!VC119:VG119,1)=0),Raw!UW119&lt;&gt;4),OR(AND(Raw!UX119=4,COUNTIF(Raw!VC119:VG119,2)=0),Raw!UX119&lt;&gt;4),OR(AND(Raw!UY119=4,COUNTIF(Raw!VC119:VG119,3)=0),Raw!UY119&lt;&gt;4),OR(AND(Raw!UZ119=4,COUNTIF(Raw!VC119:VG119,4)=0),Raw!UZ119&lt;&gt;4),OR(AND(Raw!VA119=4,COUNTIF(Raw!VC119:VG119,5)=0),Raw!VA119&lt;&gt;4)),"",1)))</f>
        <v/>
      </c>
      <c r="BE119" t="str">
        <f>IF(A119=0,"",IF(COUNTA(Raw!VH119:VP119)=0,"",
IF(AND(
OR(AND(Raw!VH119=4,COUNTIF(Raw!VM119:VP119,1)=0),Raw!VH119&lt;&gt;4),
OR(AND(Raw!VI119=4,COUNTIF(Raw!VM119:VP119,2)=0),Raw!VI119&lt;&gt;4),
OR(AND(Raw!VJ119=4,COUNTIF(Raw!VM119:VP119,3)=0),Raw!VJ119&lt;&gt;4),
OR(AND(Raw!VK119=4,COUNTIF(Raw!VM119:VP119,4)=0),Raw!VK119&lt;&gt;4)
),"",1)))</f>
        <v/>
      </c>
      <c r="BF119" t="str">
        <f>IF(A119=0,"",IF(COUNTA(Raw!VQ119:WK119)=0,"",
IF(AND(
OR(AND(Raw!VQ119=4,COUNTIF(Raw!WB119:WK119,1)=0),Raw!VQ119&lt;&gt;4),
OR(AND(Raw!VR119=4,COUNTIF(Raw!WB119:WK119,2)=0),Raw!VR119&lt;&gt;4),
OR(AND(Raw!VS119=4,COUNTIF(Raw!WB119:WK119,3)=0),Raw!VS119&lt;&gt;4),
OR(AND(Raw!VT119=4,COUNTIF(Raw!WB119:WK119,4)=0),Raw!VT119&lt;&gt;4),
OR(AND(Raw!VU119=4,COUNTIF(Raw!WB119:WK119,5)=0),Raw!VU119&lt;&gt;4),
OR(AND(Raw!VV119=4,COUNTIF(Raw!WB119:WK119,6)=0),Raw!VV119&lt;&gt;4),
OR(AND(Raw!VW119=4,COUNTIF(Raw!WB119:WK119,7)=0),Raw!VW119&lt;&gt;4),
OR(AND(Raw!VX119=4,COUNTIF(Raw!WB119:WK119,8)=0),Raw!VX119&lt;&gt;4),
OR(AND(Raw!VY119=4,COUNTIF(Raw!WB119:WK119,9)=0),Raw!VX119&lt;&gt;4),
OR(AND(Raw!VZ119=4,COUNTIF(Raw!WB119:WK119,10)=0),Raw!VZ119&lt;&gt;4)
),"",1)))</f>
        <v/>
      </c>
      <c r="BG119" t="str">
        <f>IF(A119=0,"",IF(COUNTA(Raw!WL119:XB119)=0,"",
IF(AND(
OR(AND(Raw!WL119=4,COUNTIF(Raw!WU119:XB119,1)=0),Raw!WL119&lt;&gt;4),
OR(AND(Raw!WM119=4,COUNTIF(Raw!WU119:XB119,2)=0),Raw!WM119&lt;&gt;4),
OR(AND(Raw!WN119=4,COUNTIF(Raw!WU119:XB119,3)=0),Raw!WN119&lt;&gt;4),
OR(AND(Raw!WO119=4,COUNTIF(Raw!WU119:XB119,4)=0),Raw!WO119&lt;&gt;4),
OR(AND(Raw!WP119=4,COUNTIF(Raw!WU119:XB119,5)=0),Raw!WP119&lt;&gt;4),
OR(AND(Raw!WQ119=4,COUNTIF(Raw!WU119:XB119,6)=0),Raw!WQ119&lt;&gt;4),
OR(AND(Raw!WR119=4,COUNTIF(Raw!WU119:XB119,7)=0),Raw!WR119&lt;&gt;4),
OR(AND(Raw!WS119=4,COUNTIF(Raw!WU119:XB119,8)=0),Raw!WS119&lt;&gt;4)
),"",1)))</f>
        <v/>
      </c>
      <c r="BH119" t="str">
        <f>IF(A119=0,"",IF(COUNTA(Raw!XC119:XK119)=0,"",
IF(AND(
OR(AND(Raw!XC119=4,COUNTIF(Raw!XH119:XK119,1)=0),Raw!XC119&lt;&gt;4),
OR(AND(Raw!XD119=4,COUNTIF(Raw!XH119:XK119,2)=0),Raw!XD119&lt;&gt;4),
OR(AND(Raw!XE119=4,COUNTIF(Raw!XH119:XK119,3)=0),Raw!XE119&lt;&gt;4),
OR(AND(Raw!XF119=4,COUNTIF(Raw!XH119:XK119,4)=0),Raw!XF119&lt;&gt;4)
),"",1)))</f>
        <v/>
      </c>
      <c r="BI119" t="str">
        <f>IF(A119=0,"",IF(COUNTA(Raw!XL119:XT119)=0,"",
IF(AND(
OR(AND(Raw!XL119=4,COUNTIF(Raw!XQ119:XT119,1)=0),Raw!XL119&lt;&gt;4),
OR(AND(Raw!XM119=4,COUNTIF(Raw!XQ119:XT119,2)=0),Raw!XM119&lt;&gt;4),
OR(AND(Raw!XN119=4,COUNTIF(Raw!XQ119:XT119,3)=0),Raw!XN119&lt;&gt;4),
OR(AND(Raw!XO119=4,COUNTIF(Raw!XQ119:XT119,4)=0),Raw!XO119&lt;&gt;4)
),"",1)))</f>
        <v/>
      </c>
      <c r="BJ119" t="str">
        <f>IF(A119=0,"",IF(COUNTA(Raw!XU119:YI119)=0,"",
IF(AND(
OR(AND(Raw!XU119=4,COUNTIF(Raw!YC119:YI119,1)=0),Raw!XU119&lt;&gt;4),
OR(AND(Raw!XV119=4,COUNTIF(Raw!YC119:YI119,2)=0),Raw!XV119&lt;&gt;4),
OR(AND(Raw!XW119=4,COUNTIF(Raw!YC119:YI119,3)=0),Raw!XW119&lt;&gt;4),
OR(AND(Raw!XX119=4,COUNTIF(Raw!YC119:YI119,4)=0),Raw!XX119&lt;&gt;4),
OR(AND(Raw!XY119=4,COUNTIF(Raw!YC119:YI119,5)=0),Raw!XY119&lt;&gt;4),
OR(AND(Raw!XZ119=4,COUNTIF(Raw!YC119:YI119,6)=0),Raw!XZ119&lt;&gt;4),
OR(AND(Raw!YA119=4,COUNTIF(Raw!YC119:YI119,7)=0),Raw!YA119&lt;&gt;4)
),"",1)))</f>
        <v/>
      </c>
      <c r="BK119" t="str">
        <f>IF(A119=0,"",IF(COUNTA(Raw!YJ119:YR119)=0,"",
IF(AND(
OR(AND(Raw!YJ119=4,COUNTIF(Raw!YO119:YR119,1)=0),Raw!YJ119&lt;&gt;4),
OR(AND(Raw!YK119=4,COUNTIF(Raw!YO119:YR119,2)=0),Raw!YK119&lt;&gt;4),
OR(AND(Raw!YL119=4,COUNTIF(Raw!YO119:YR119,3)=0),Raw!YL119&lt;&gt;4),
OR(AND(Raw!YM119=4,COUNTIF(Raw!YO119:YR119,4)=0),Raw!YM119&lt;&gt;4)
),"",1)))</f>
        <v/>
      </c>
      <c r="BL119" t="str">
        <f>IF(A119=0,"",IF(COUNTA(Raw!YS119:YU119)=0,"",IF(AND(Raw!YS119=4,ISBLANK(Raw!YU119)),"",IF(AND(Raw!YS119&lt;&gt;4,ISBLANK(Raw!YU119)=FALSE),"",1))))</f>
        <v/>
      </c>
    </row>
    <row r="120" spans="1:64">
      <c r="A120" s="20">
        <f>Raw!A120</f>
        <v>0</v>
      </c>
      <c r="B120" s="19" t="str">
        <f>IF(A120=0,"",IF(AND(Raw!AC120=1,COUNTA(Raw!AR120:IC120)&gt;0,COUNTA(Raw!ID120:YU120)=0),"",IF(AND(Raw!AC120=2,COUNTA(Raw!AR120:IC120)=0,COUNTA(Raw!ID120:MV120)&gt;0,COUNTA(Raw!MW120:YU120)=0),"",IF(AND(Raw!AC120=3,COUNTA(Raw!AP120:MV120)=0,COUNTA(Raw!MW120:YU120)&gt;0),"",1))))</f>
        <v/>
      </c>
      <c r="C120" s="19" t="str">
        <f>IF(A120=0,"",IF(AND(Raw!AK120=1,ISBLANK(Raw!AM120)=FALSE,ISBLANK(Raw!AO120)),"",IF(AND(Raw!AK120=2,ISBLANK(Raw!AM120),ISBLANK(Raw!AO120)=FALSE),"",1)))</f>
        <v/>
      </c>
      <c r="D120" s="19" t="str">
        <f>IF(A120=0,"",IF(COUNTA(Raw!AS120:AZ120)=0,"",IF(AND(Raw!AS120+Raw!AT120=100,Raw!AU120+Raw!AV120=100,Raw!AW120+Raw!AX120=100,Raw!AY120+Raw!AZ120=100),"",1)))</f>
        <v/>
      </c>
      <c r="E120" s="19" t="str">
        <f>IF(A120=0,"",IF(ISBLANK(Raw!AQ120),"",IF(Raw!AQ120=1,"",1)))</f>
        <v/>
      </c>
      <c r="F120" s="19" t="str">
        <f>IF(A120=0,"",IF(ISBLANK(Raw!AR120),"",IF(AND(Raw!AR120&gt;=0,Raw!AR120&lt;=100),"",1)))</f>
        <v/>
      </c>
      <c r="G120" s="19" t="str">
        <f>IF(A120=0,"",IF(AND(ISBLANK(Raw!BA120),ISBLANK(Raw!AS120)),"",IF(AND(Raw!AS120&gt;0,ISBLANK(Raw!BA120)=FALSE),"",1)))</f>
        <v/>
      </c>
      <c r="H120" s="19" t="str">
        <f>IF(A120=0,"",IF(COUNTA(Raw!BA120:BH120)=0,"",IF(AND(Raw!BA120=0,COUNTA(Raw!BB120:BH120)=0),"",IF(AND(Raw!BA120&gt;0,COUNTA(Raw!BB120:BH120)&gt;0),"",1))))</f>
        <v/>
      </c>
      <c r="I120" s="19" t="str">
        <f>IF(A120=0,"",IF(AND(ISBLANK(Raw!BI120),ISBLANK(Raw!BJ120)),"",IF(AND(Raw!BI120=1,ISBLANK(Raw!BJ120)=FALSE),"",IF(AND(Raw!BI120=2,ISBLANK(Raw!BJ120)),"",1))))</f>
        <v/>
      </c>
      <c r="J120" s="19" t="str">
        <f>IF(A120=0,"",IF(AND(ISBLANK(Raw!AT120),COUNTBLANK(Raw!BK120:BQ120)),"",IF(AND(Raw!AT120&gt;0,COUNTA(Raw!BK120:BQ120)&gt;0),"",IF(AND(Raw!AT120=0,COUNTA(Raw!BK120:BQ120)=0),"",1))))</f>
        <v/>
      </c>
      <c r="K120" s="19" t="str">
        <f>IF(A120=0,"",IF(AND(ISBLANK(Raw!AS120),COUNTA(Raw!BR120:BX120)=0),"",IF(AND(Raw!AS120&gt;0,COUNTA(Raw!BR120:BX120)&gt;0),"",IF(AND(Raw!AS120=0,COUNTA(Raw!BR120:BX120)=0),"",1))))</f>
        <v/>
      </c>
      <c r="L120" s="19" t="str">
        <f>IF(A120=0,"",IF(AND(COUNTA(Raw!BK120:BX120)=0,COUNTA(Raw!BY120:CH120)=0),"",IF(AND(COUNTIF(Raw!BK120:BX120,1)&gt;0,COUNTA(Raw!BY120:CH120)&gt;0),"",IF(AND(COUNTIF(Raw!BK120:BX120,1)=0,COUNTA(Raw!BY120:CH120)=0),"",1))))</f>
        <v/>
      </c>
      <c r="M120" s="19" t="str">
        <f>IF(A120=0,"",IF(AND(COUNTA(Raw!BK120:BX120)=0,COUNTA(Raw!CI120:CR120)),"",IF(AND(COUNTIF(Raw!BK120:BX120,3)&gt;0,COUNTA(Raw!CI120:CR120)&gt;0),"",IF(AND(COUNTIF(Raw!BK120:BX120,3)=0,COUNTA(Raw!CI120:CR120)=0),"",1))))</f>
        <v/>
      </c>
      <c r="N120" s="19" t="str">
        <f>IF(A120=0,"",IF(COUNTA(Raw!CS120:DF120)=0,"",IF(AND(COUNTIF(Raw!CS120:CV120,1)=1,COUNTA(Raw!CW120:DA120)&gt;0,COUNTA(Raw!DB120:DF120)=0),"",IF(AND(COUNTIF(Raw!CS120:CV120,2)=1,COUNTA(Raw!CW120:DA120)=0,COUNTA(Raw!DB120:DF120)&gt;0),"",IF(AND(COUNTA(Raw!CS120:CV120)&gt;0,COUNTA(Raw!CW120:DF120)=0),"",1)))))</f>
        <v/>
      </c>
      <c r="O120" s="19" t="str">
        <f>IF(A120=0,"",IF(COUNTA(Raw!DG120:DP120)=0,"",IF(AND(COUNTIF(Raw!BK120:BQ120,1)&gt;0,OR(COUNTIF(Raw!DG120:DP120,1)=1,COUNTIF(Raw!DG120:DP120,2)=1,COUNTIF(Raw!DG120:DP120,3)=1)),"",IF(AND(COUNTIF(Raw!BK120:BQ120,1)=0,AND(COUNTIF(Raw!DG120:DP120,1)=0,COUNTIF(Raw!DG120:DP120,2)=0,COUNTIF(Raw!DG120:DP120,3)=0)),"",1))))</f>
        <v/>
      </c>
      <c r="P120" s="19" t="str">
        <f>IF(A120=0,"",IF(COUNTA(Raw!DG120:DR120)=0,"",IF(AND(COUNTIF(Raw!DG120:DP120,4)=1,ISBLANK(Raw!DQ120)=FALSE,ISBLANK(Raw!DR120)),"",IF(AND(COUNTIF(Raw!DG120:DP120,7)=1,ISBLANK(Raw!DQ120),ISBLANK(Raw!DR120)=FALSE),"",IF(AND(COUNTA(Raw!DG120:DP120)&gt;0,COUNTIF(Raw!DG120:DP120,4)=0,COUNTIF(Raw!DG120:DP120,7)=0,COUNTA(Raw!DQ120:DR120)=0),"",1)))))</f>
        <v/>
      </c>
      <c r="Q120" s="19" t="str">
        <f>IF(A120=0,"",IF(AND(COUNTA(Raw!DS120:DU120)=0,COUNTA(Raw!BK120:BQ120)=0),"",IF(AND(COUNTIF(Raw!BK120:BQ120,1)&gt;0,COUNTA(Raw!DS120:DU120)&gt;0),"",IF(AND(COUNTIF(Raw!BK120:BQ120,1)=0,COUNTA(Raw!DS120:DU120)=0),"",1))))</f>
        <v/>
      </c>
      <c r="R120" s="19" t="str">
        <f>IF(A120=0,"",IF(AND(ISBLANK(Raw!AT120),ISBLANK(Raw!EJ120)),"",IF(AND(Raw!AT120&gt;0,ISBLANK(Raw!EJ120)=FALSE,Raw!EJ120&gt;=0,Raw!EJ120&lt;=7),"",IF(AND(Raw!AT120=0,ISBLANK(Raw!EJ120)),"",1))))</f>
        <v/>
      </c>
      <c r="S120" t="str">
        <f>IF(A120=0,"",IF(AND(ISBLANK(Raw!AS120),ISBLANK(Raw!EK120)),"",IF(AND(Raw!AS120&gt;0,ISBLANK(Raw!EK120)=FALSE),"",IF(AND(Raw!AS120=0,ISBLANK(Raw!EK120)),"",1))))</f>
        <v/>
      </c>
      <c r="T120" s="19" t="str">
        <f>IF(A120=0,"",IF(AND(ISBLANK(Raw!AT120),COUNTA(Raw!EL120:EQ120)=0),"",IF(AND(Raw!AT120&gt;0,COUNTA(Raw!EL120:EQ120)&gt;0),"",IF(AND(Raw!AT120=0,COUNTA(Raw!EL120:EQ120)=0),"",1))))</f>
        <v/>
      </c>
      <c r="U120" t="str">
        <f>IF(A120=0,"",IF(AND(ISBLANK(Raw!AT120),COUNTA(Raw!ER120:EU120)=0),"",IF(AND(Raw!AT120&gt;0,COUNTA(Raw!ER120:EU120)&gt;0),"",IF(AND(Raw!AT120=0,COUNTA(Raw!ER120:EU120)=0),"",1))))</f>
        <v/>
      </c>
      <c r="V120" t="str">
        <f>IF(A120=0,"",IF(AND(ISBLANK(Raw!AS120),COUNTA(Raw!EV120:FA120)=0),"",IF(AND(Raw!AS120&gt;0,COUNTA(Raw!EV120:FA120)&gt;0),"",IF(AND(Raw!AS120=0,COUNTA(Raw!EV120:FA120)=0),"",1))))</f>
        <v/>
      </c>
      <c r="W120" t="str">
        <f>IF(A120=0,"",IF(AND(ISBLANK(Raw!AS120),COUNTA(Raw!FB120:FE120)=0),"",IF(AND(Raw!AS120&gt;0,COUNTA(Raw!FB120:FE120)&gt;0),"",IF(AND(Raw!AS120=0,COUNTA(Raw!FB120:FE120)=0),"",1))))</f>
        <v/>
      </c>
      <c r="X120" t="str">
        <f>IF(A120=0,"",IF(AND(ISBLANK(Raw!AT120),COUNTA(Raw!FF120:FI120)=0),"",IF(AND(Raw!AT120&gt;0,COUNTA(Raw!FF120:FI120)&gt;0),"",IF(AND(Raw!AT120=0,COUNTA(Raw!FF120:FI120)=0),"",1))))</f>
        <v/>
      </c>
      <c r="Y120" t="str">
        <f>IF(A120=0,"",IF(AND(ISBLANK(Raw!AS120),COUNTA(Raw!FJ120:FM120)=0),"",IF(AND(Raw!AS120&gt;0,COUNTA(Raw!FJ120:FM120)&gt;0),"",IF(AND(Raw!AS120=0,COUNTA(Raw!FJ120:FM120)=0),"",1))))</f>
        <v/>
      </c>
      <c r="Z120" t="str">
        <f>IF(A120=0,"",IF(AND(COUNTA(Raw!FN120:FT120)=0,ISBLANK(Raw!FU120)),"",IF(AND(COUNTIF(Raw!FN120:FT120,1)&gt;0,ISBLANK(Raw!FU120)=FALSE),"",IF(AND(COUNTIF(Raw!FN120:FT120,1)=0,ISBLANK(Raw!FU120)),"",1))))</f>
        <v/>
      </c>
      <c r="AA120" s="19" t="str">
        <f>IF(A120=0,"",IF(AND(ISBLANK(Raw!BI120),COUNTA(Raw!FV120:GH120)=0),"",IF(AND(Raw!BI120&lt;&gt;1,COUNTIF(Raw!FV120:GH120,6)=0),"",IF(Raw!BI120=1,"",1))))</f>
        <v/>
      </c>
      <c r="AB120" t="str">
        <f>IF(A120=0,"",IF(AND(ISBLANK(Raw!GI120),COUNTA(Raw!GJ120:GQ120)=0),"",IF(AND(Raw!GI120=1,COUNTA(Raw!GJ120:GQ120)&gt;0),"",IF(AND(Raw!GI120=2,COUNTA(Raw!GJ120:GQ120)=0),"",1))))</f>
        <v/>
      </c>
      <c r="AC120" s="19" t="str">
        <f>IF(A120=0,"",IF(AND(COUNTA(Raw!GY120:HF120)=0,ISBLANK(Raw!HG120)),"",IF(AND(OR(COUNTIF(Raw!GY120:HE120,1)&gt;0,COUNTIF(Raw!GY120:HE120,2)&gt;0),ISBLANK(Raw!HG120)=FALSE),"",IF(AND(COUNTA(Raw!GY120:HF120)&gt;0,ISBLANK(Raw!HG120),COUNTIF(Raw!GY120:HE120,1)=0,COUNTIF(Raw!GY120:HE120,2)=0),"",1))))</f>
        <v/>
      </c>
      <c r="AD120" s="19" t="str">
        <f>IF(A120=0,"",IF(COUNTA(Raw!HU120:IB120)=0,"",IF(AND(Raw!AK120&lt;&gt;2,COUNTIF(Raw!HU120:IA120,2)=0,COUNTIF(Raw!HU120:IA120,3)=0),"",IF(Raw!AK120=2,"",1))))</f>
        <v/>
      </c>
      <c r="AE120" s="19" t="str">
        <f>IF(A120=0,"",IF(AND(Raw!AK120=2,ISBLANK(Raw!IC120)=FALSE),"",IF(AND(Raw!AK120&lt;&gt;2,ISBLANK(Raw!IC120)),"",1)))</f>
        <v/>
      </c>
      <c r="AF120" s="19" t="str">
        <f>IF(A120=0,"",IF(COUNTA(Raw!ID120:IF120)=0,"",IF(AND(MATCH(2023-Raw!ID120,Code!$A$3:$A$12,1)=Raw!IF120,2023-Raw!ID120=Raw!IE120),"",1)))</f>
        <v/>
      </c>
      <c r="AG120" s="19" t="str">
        <f>IF(A120=0,"",IF(COUNTA(Raw!IG120:II120)=0,"",IF(AND(Raw!IG120=4,ISBLANK(Raw!II120)=FALSE),"",IF(AND(Raw!IG120&lt;&gt;4,ISBLANK(Raw!II120)),"",1))))</f>
        <v/>
      </c>
      <c r="AH120" s="19" t="str">
        <f>IF(A120=0,"",IF(COUNTA(Raw!IJ120:IM120)=0,"",IF(AND(Raw!IJ120=1,ISBLANK(Raw!IK120)=FALSE),"",IF(AND(Raw!IJ120=2,COUNTA(Raw!IK120:IM120)&gt;0),"",1))))</f>
        <v/>
      </c>
      <c r="AI120" s="19" t="str">
        <f>IF(A120=0,"",IF(COUNTA(Raw!IK120:IM120)=0,"",IF(AND(Raw!IK120=1,ISBLANK(Raw!IL120)=FALSE),"",IF(AND(Raw!IK120=2,COUNTA(Raw!IL120:IM120)=0),"",1))))</f>
        <v/>
      </c>
      <c r="AJ120" s="19" t="str">
        <f>IF(A120=0,"",IF(COUNTA(Raw!JD120:JJ120)=0,"",IF(AND(Raw!JD120&gt;600,COUNTA(Raw!JE120:JI120)&gt;0),"",IF(AND(Raw!JD120&lt;=600,COUNTA(Raw!JE120:JJ120)=0),"",1))))</f>
        <v/>
      </c>
      <c r="AK120" s="19" t="str">
        <f>IF(A120=0,"",IF(COUNTA(Raw!JK120:KA120)=0,"",IF(AND(Raw!JK120=1,COUNTA(Raw!JM120:JV120)&gt;0),"",IF(AND(Raw!JK120=3,COUNTA(Raw!JM120:JV120)&gt;0,COUNTA(Raw!JW120:KA120)=0),"",IF(AND(ISBLANK(Raw!JK120)=FALSE,Raw!JK120&lt;&gt;1,Raw!JK120&lt;&gt;3,COUNTA(Raw!JM120:KA120)=0),"",1)))))</f>
        <v/>
      </c>
      <c r="AL120" s="19" t="str">
        <f>IF(A120=0,"",IF(COUNTA(Raw!JW120:KA120)=0,"",IF(AND(COUNTIF(Raw!JW120:JZ120,4)=0,COUNTA(Raw!JW120:JZ120)&gt;0,ISBLANK(Raw!KA120)=FALSE),"",IF(AND(COUNTIF(Raw!JW120:KA120,4)&gt;0,ISBLANK(Raw!KA120)),"",1))))</f>
        <v/>
      </c>
      <c r="AM120" s="19" t="str">
        <f>IF(A120=0,"",IF(COUNTA(Raw!KT120:KU120)=0,"",IF(AND(Raw!KT120=1,ISBLANK(Raw!KU120)=FALSE),"",IF(AND(Raw!KT120=2,ISBLANK(Raw!KU120)),"",1))))</f>
        <v/>
      </c>
      <c r="AN120" s="19" t="str">
        <f>IF(A120=0,"",IF(COUNTA(Raw!KX120:LF120)=0,"",IF(AND(COUNTIF(Raw!KX120:LB120,5)=1,COUNTA(Raw!KX120:LB120)=1,COUNTA(Raw!LC120:LF120)=0),"",IF(AND(COUNTIF(Raw!KX120:LB120,5)=0,COUNTA(Raw!KX120:LB120)&gt;0,COUNTA(Raw!LC120:LF120)&gt;0),"",1))))</f>
        <v/>
      </c>
      <c r="AO120" s="19" t="str">
        <f>IF(A120=0,"",IF(COUNTA(Raw!LM120:LU120)=0,"",IF(AND(Raw!LM120=1,ISBLANK(Raw!LN120)=FALSE,COUNTA(Raw!LO120:LU120)&gt;0),"",IF(AND(Raw!LM120=2,COUNTA(Raw!LN120:LU120)=0),"",1))))</f>
        <v/>
      </c>
      <c r="AP120" s="19" t="str">
        <f>IF(A120=0,"",IF(COUNTA(Raw!MY120:OG120)=0,"",IF(AND(Raw!MY120=2,COUNTA(Raw!MZ120:OG120)=0),"",IF(AND(Raw!MY120=1,COUNTA(Raw!MZ120:OG120)&gt;0),"",1))))</f>
        <v/>
      </c>
      <c r="AQ120" s="19" t="str">
        <f>IF(A120=0,"",IF(COUNTA(Raw!NC120:NW120)=0,"",IF(AND(COUNTIF(Raw!NC120:NG120,3)&gt;0,COUNTA(Raw!NH120:NQ120)&gt;0),"",IF(AND(COUNTA(Raw!NC120:NG120)&gt;0,COUNTIF(Raw!NC120:NG120,3)=0,COUNTA(Raw!NH120:NW120)=0),"",1))))</f>
        <v/>
      </c>
      <c r="AR120" s="19" t="str">
        <f>IF(A120=0,"",IF(COUNTA(Raw!NH120:NW120)=0,"",IF(AND(COUNTIF(Raw!NH120:NQ120,10)&gt;0,COUNTA(Raw!NR120:NW120)&gt;0),"",IF(AND(COUNTA(Raw!NH120:NQ120)&gt;0,COUNTIF(Raw!NH120:NQ120,10)=0,COUNTA(Raw!NR120:NY120)=0),"",1))))</f>
        <v/>
      </c>
      <c r="AS120" s="19" t="str">
        <f>IF(A120=0,"",IF(COUNTA(Raw!NY120:OG120)=0,"",IF(AND(Raw!NY120=1,COUNTA(Raw!NZ120:OG120)&gt;0),"",IF(AND(Raw!NY120=2,COUNTA(Raw!NZ120:OG120)=0),"",1))))</f>
        <v/>
      </c>
      <c r="AT120" s="19" t="str">
        <f>IF(A120=0,"",IF(COUNTA(Raw!OH120:OY120)=0,"",IF(AND(Raw!OH120=1,COUNTA(Raw!OI120:OY120)&gt;0),"",IF(AND(Raw!OH120=2,COUNTA(Raw!OI120:OY120)=0),"",1))))</f>
        <v/>
      </c>
      <c r="AU120" s="19" t="str">
        <f>IF(A120=0,"",IF(COUNTA(Raw!PR120:QB120)=0,"",
IF(AND(OR(AND(COUNTIF(Raw!PR120:QB120,1)=1,COUNTA(Raw!QI120:QY120)&gt;0),AND(COUNTIF(Raw!PR120:QB120,1)=0,COUNTA(Raw!QI120:QY120)=0)),OR(AND(COUNTIF(Raw!PR120:QB120,2)=1,COUNTA(Raw!QZ120:RP120)&gt;0),AND(COUNTIF(Raw!PR120:QB120,2)=0,COUNTA(Raw!QZ120:RP120)=0)),OR(AND(COUNTIF(Raw!PR120:QB120,3)=1,COUNTA(Raw!RQ120:SG120)&gt;0),AND(COUNTIF(Raw!PR120:QB120,3)=0,COUNTA(Raw!RQ120:SG120)=0)),OR(AND(COUNTIF(Raw!PR120:QB120,4)=1,COUNTA(Raw!SH120:ST120)&gt;0),AND(COUNTIF(Raw!PR120:QB120,4)=0,COUNTA(Raw!SH120:ST120)=0)),OR(AND(COUNTIF(Raw!PR120:QB120,5)=1,COUNTA(Raw!SU120:TG120)&gt;0),AND(COUNTIF(Raw!PR120:QB120,5)=0,COUNTA(Raw!SU120:TG120)=0)),OR(AND(COUNTIF(Raw!PR120:QB120,6)=1,COUNTA(Raw!TH120:TT120)&gt;0),AND(COUNTIF(Raw!PR120:QB120,6)=0,COUNTA(Raw!TH120:TT120)=0)),OR(AND(COUNTIF(Raw!PR120:QB120,7)=1,COUNTA(Raw!TU120:UI120)&gt;0),AND(COUNTIF(Raw!PR120:QB120,7)=0,COUNTA(Raw!TU120:UI120)=0)),OR(AND(COUNTIF(Raw!PR120:QB120,8)=1,COUNTA(Raw!UJ120:UV120)&gt;0),AND(COUNTIF(Raw!PR120:QB120,8)=0,COUNTA(Raw!UJ120:UV120)=0)),OR(AND(COUNTIF(Raw!PR120:QB120,9)=1,COUNTA(Raw!UW120:VG120)&gt;0),AND(COUNTIF(Raw!PR120:QB120,9)=0,COUNTA(Raw!UW120:VG120)=0)),OR(AND(COUNTIF(Raw!PR120:QB120,10)=1,COUNTA(Raw!VH120:VP120)&gt;0),AND(COUNTIF(Raw!PR120:QB120,10)=0,COUNTA(Raw!VH120:VP120)=0)),OR(AND(COUNTIF(Raw!PR120:QB120,11)=1,COUNTA(Raw!VQ120:WK120)&gt;0),AND(COUNTIF(Raw!PR120:QB120,11)=0,COUNTA(Raw!VQ120:WK120)=0))),"",1)))</f>
        <v/>
      </c>
      <c r="AV120" s="19" t="str">
        <f>IF(A120=0,"",IF(COUNTA(Raw!QI120:QY120)=0,"",IF(AND(OR(AND(Raw!QI120=4,COUNTIF(Raw!QR120:QY120,1)=0),Raw!QI120&lt;&gt;4),OR(AND(Raw!QJ120=4,COUNTIF(Raw!QR120:QY120,2)=0),Raw!QJ120&lt;&gt;4),OR(AND(Raw!QK120=4,COUNTIF(Raw!QR120:QY120,3)=0),Raw!QK120&lt;&gt;4),OR(AND(Raw!QL120=4,COUNTIF(Raw!QR120:QY120,4)=0),Raw!QL120&lt;&gt;4),OR(AND(Raw!QM120=4,COUNTIF(Raw!QR120:QY120,5)=0),Raw!QM120&lt;&gt;4),OR(AND(Raw!QN120=4,COUNTIF(Raw!QR120:QY120,6)=0),Raw!QN120&lt;&gt;4),OR(AND(Raw!QO120=4,COUNTIF(Raw!QR120:QY120,7)=0),Raw!QO120&lt;&gt;4),OR(AND(Raw!QP120=4,COUNTIF(Raw!QR120:QY120,8)=0),Raw!QP120&lt;&gt;4)),"",1)))</f>
        <v/>
      </c>
      <c r="AW120" t="str">
        <f>IF(A120=0,"",IF(COUNTA(Raw!QZ120:RP120)=0,"",IF(AND(OR(AND(Raw!QZ120=4,COUNTIF(Raw!RI120:RP120,1)=0),Raw!QZ120&lt;&gt;4),OR(AND(Raw!RA120=4,COUNTIF(Raw!RI120:RP120,2)=0),Raw!RA120&lt;&gt;4),OR(AND(Raw!RB120=4,COUNTIF(Raw!RI120:RP120,3)=0),Raw!RB120&lt;&gt;4),OR(AND(Raw!RC120=4,COUNTIF(Raw!RI120:RP120,4)=0),Raw!RC120&lt;&gt;4),OR(AND(Raw!RD120=4,COUNTIF(Raw!RI120:RP120,5)=0),Raw!RD120&lt;&gt;4),OR(AND(Raw!RE120=4,COUNTIF(Raw!RI120:RP120,6)=0),Raw!RE120&lt;&gt;4),OR(AND(Raw!RF120=4,COUNTIF(Raw!RI120:RP120,7)=0),Raw!RF120&lt;&gt;4),OR(AND(Raw!RG120=4,COUNTIF(Raw!RI120:RP120,8)=0),Raw!RG120&lt;&gt;4)),"",1)))</f>
        <v/>
      </c>
      <c r="AX120" t="str">
        <f>IF(A120=0,"",IF(COUNTA(Raw!RQ120:SG120)=0,"",IF(AND(OR(AND(Raw!RQ120=4,COUNTIF(Raw!RZ120:SG120,1)=0),Raw!RQ120&lt;&gt;4),OR(AND(Raw!RR120=4,COUNTIF(Raw!RZ120:SG120,2)=0),Raw!RR120&lt;&gt;4),OR(AND(Raw!RS120=4,COUNTIF(Raw!RZ120:SG120,3)=0),Raw!RS120&lt;&gt;4),OR(AND(Raw!RT120=4,COUNTIF(Raw!RZ120:SG120,4)=0),Raw!RT120&lt;&gt;4),OR(AND(Raw!RU120=4,COUNTIF(Raw!RZ120:SG120,5)=0),Raw!RU120&lt;&gt;4),OR(AND(Raw!RV120=4,COUNTIF(Raw!RZ120:SG120,6)=0),Raw!RV120&lt;&gt;4),OR(AND(Raw!RW120=4,COUNTIF(Raw!RZ120:SG120,7)=0),Raw!RW120&lt;&gt;4),OR(AND(Raw!RX120=4,COUNTIF(Raw!RZ120:SG120,8)=0),Raw!RX120&lt;&gt;4)),"",1)))</f>
        <v/>
      </c>
      <c r="AY120" t="str">
        <f>IF(A120=0,"",IF(COUNTA(Raw!SH120:ST120)=0,"",IF(AND(OR(AND(Raw!SH120=4,COUNTIF(Raw!SO120:ST120,1)=0),Raw!SH120&lt;&gt;4),OR(AND(Raw!SI120=4,COUNTIF(Raw!SO120:ST120,2)=0),Raw!SI120&lt;&gt;4),OR(AND(Raw!SJ120=4,COUNTIF(Raw!SO120:ST120,3)=0),Raw!SJ120&lt;&gt;4),OR(AND(Raw!SK120=4,COUNTIF(Raw!SO120:ST120,4)=0),Raw!SK120&lt;&gt;4),OR(AND(Raw!SL120=4,COUNTIF(Raw!SO120:ST120,5)=0),Raw!SL120&lt;&gt;4),OR(AND(Raw!SM120=4,COUNTIF(Raw!SO120:ST120,6)=0),Raw!SM120&lt;&gt;4)),"",1)))</f>
        <v/>
      </c>
      <c r="AZ120" t="str">
        <f>IF(A120=0,"",IF(COUNTA(Raw!SU120:TG120)=0,"",IF(AND(OR(AND(Raw!SU120=4,COUNTIF(Raw!TB120:TG120,1)=0),Raw!SU120&lt;&gt;4),OR(AND(Raw!SV120=4,COUNTIF(Raw!TB120:TG120,2)=0),Raw!SV120&lt;&gt;4),OR(AND(Raw!SW120=4,COUNTIF(Raw!TB120:TG120,3)=0),Raw!SW120&lt;&gt;4),OR(AND(Raw!SX120=4,COUNTIF(Raw!TB120:TG120,4)=0),Raw!SX120&lt;&gt;4),OR(AND(Raw!SY120=4,COUNTIF(Raw!TB120:TG120,5)=0),Raw!SY120&lt;&gt;4),OR(AND(Raw!SZ120=4,COUNTIF(Raw!TB120:TG120,6)=0),Raw!SZ120&lt;&gt;4)),"",1)))</f>
        <v/>
      </c>
      <c r="BA120" t="str">
        <f>IF(A120=0,"",IF(COUNTA(Raw!TH120:TT120)=0,"",IF(AND(OR(AND(Raw!TH120=4,COUNTIF(Raw!TO120:TT120,1)=0),Raw!TH120&lt;&gt;4),OR(AND(Raw!TI120=4,COUNTIF(Raw!TO120:TT120,2)=0),Raw!TI120&lt;&gt;4),OR(AND(Raw!TJ120=4,COUNTIF(Raw!TO120:TT120,3)=0),Raw!TJ120&lt;&gt;4),OR(AND(Raw!TK120=4,COUNTIF(Raw!TO120:TT120,4)=0),Raw!TK120&lt;&gt;4),OR(AND(Raw!TL120=4,COUNTIF(Raw!TO120:TT120,5)=0),Raw!TL120&lt;&gt;4),OR(AND(Raw!TM120=4,COUNTIF(Raw!TO120:TT120,6)=0),Raw!TM120&lt;&gt;4)),"",1)))</f>
        <v/>
      </c>
      <c r="BB120" t="str">
        <f>IF(A120=0,"",IF(COUNTA(Raw!TU120:UI120)=0,"",IF(AND(OR(AND(Raw!TU120=4,COUNTIF(Raw!UC120:UI120,1)=0),Raw!TU120&lt;&gt;4),OR(AND(Raw!TV120=4,COUNTIF(Raw!UC120:UI120,2)=0),Raw!TV120&lt;&gt;4),OR(AND(Raw!TW120=4,COUNTIF(Raw!UC120:UI120,3)=0),Raw!TW120&lt;&gt;4),OR(AND(Raw!TX120=4,COUNTIF(Raw!UC120:UI120,4)=0),Raw!TX120&lt;&gt;4),OR(AND(Raw!TY120=4,COUNTIF(Raw!UC120:UI120,5)=0),Raw!TY120&lt;&gt;4),OR(AND(Raw!TZ120=4,COUNTIF(Raw!UC120:UI120,6)=0),Raw!TZ120&lt;&gt;4),OR(AND(Raw!UA120=4,COUNTIF(Raw!UC120:UI120,7)=0),Raw!UA120&lt;&gt;4)),"",1)))</f>
        <v/>
      </c>
      <c r="BC120" t="str">
        <f>IF(A120=0,"",IF(COUNTA(Raw!UJ120:UV120)=0,"",IF(AND(OR(AND(Raw!UJ120=4,COUNTIF(Raw!UQ120:UV120,1)=0),Raw!UJ120&lt;&gt;4),OR(AND(Raw!UK120=4,COUNTIF(Raw!UQ120:UV120,2)=0),Raw!UK120&lt;&gt;4),OR(AND(Raw!UL120=4,COUNTIF(Raw!UQ120:UV120,3)=0),Raw!UL120&lt;&gt;4),OR(AND(Raw!UM120=4,COUNTIF(Raw!UQ120:UV120,4)=0),Raw!UM120&lt;&gt;4),OR(AND(Raw!UN120=4,COUNTIF(Raw!UQ120:UV120,5)=0),Raw!UN120&lt;&gt;4),OR(AND(Raw!UO120=4,COUNTIF(Raw!UQ120:UV120,6)=0),Raw!UO120&lt;&gt;4)),"",1)))</f>
        <v/>
      </c>
      <c r="BD120" t="str">
        <f>IF(A120=0,"",IF(COUNTA(Raw!UW120:VG120)=0,"",IF(AND(OR(AND(Raw!UW120=4,COUNTIF(Raw!VC120:VG120,1)=0),Raw!UW120&lt;&gt;4),OR(AND(Raw!UX120=4,COUNTIF(Raw!VC120:VG120,2)=0),Raw!UX120&lt;&gt;4),OR(AND(Raw!UY120=4,COUNTIF(Raw!VC120:VG120,3)=0),Raw!UY120&lt;&gt;4),OR(AND(Raw!UZ120=4,COUNTIF(Raw!VC120:VG120,4)=0),Raw!UZ120&lt;&gt;4),OR(AND(Raw!VA120=4,COUNTIF(Raw!VC120:VG120,5)=0),Raw!VA120&lt;&gt;4)),"",1)))</f>
        <v/>
      </c>
      <c r="BE120" t="str">
        <f>IF(A120=0,"",IF(COUNTA(Raw!VH120:VP120)=0,"",
IF(AND(
OR(AND(Raw!VH120=4,COUNTIF(Raw!VM120:VP120,1)=0),Raw!VH120&lt;&gt;4),
OR(AND(Raw!VI120=4,COUNTIF(Raw!VM120:VP120,2)=0),Raw!VI120&lt;&gt;4),
OR(AND(Raw!VJ120=4,COUNTIF(Raw!VM120:VP120,3)=0),Raw!VJ120&lt;&gt;4),
OR(AND(Raw!VK120=4,COUNTIF(Raw!VM120:VP120,4)=0),Raw!VK120&lt;&gt;4)
),"",1)))</f>
        <v/>
      </c>
      <c r="BF120" t="str">
        <f>IF(A120=0,"",IF(COUNTA(Raw!VQ120:WK120)=0,"",
IF(AND(
OR(AND(Raw!VQ120=4,COUNTIF(Raw!WB120:WK120,1)=0),Raw!VQ120&lt;&gt;4),
OR(AND(Raw!VR120=4,COUNTIF(Raw!WB120:WK120,2)=0),Raw!VR120&lt;&gt;4),
OR(AND(Raw!VS120=4,COUNTIF(Raw!WB120:WK120,3)=0),Raw!VS120&lt;&gt;4),
OR(AND(Raw!VT120=4,COUNTIF(Raw!WB120:WK120,4)=0),Raw!VT120&lt;&gt;4),
OR(AND(Raw!VU120=4,COUNTIF(Raw!WB120:WK120,5)=0),Raw!VU120&lt;&gt;4),
OR(AND(Raw!VV120=4,COUNTIF(Raw!WB120:WK120,6)=0),Raw!VV120&lt;&gt;4),
OR(AND(Raw!VW120=4,COUNTIF(Raw!WB120:WK120,7)=0),Raw!VW120&lt;&gt;4),
OR(AND(Raw!VX120=4,COUNTIF(Raw!WB120:WK120,8)=0),Raw!VX120&lt;&gt;4),
OR(AND(Raw!VY120=4,COUNTIF(Raw!WB120:WK120,9)=0),Raw!VX120&lt;&gt;4),
OR(AND(Raw!VZ120=4,COUNTIF(Raw!WB120:WK120,10)=0),Raw!VZ120&lt;&gt;4)
),"",1)))</f>
        <v/>
      </c>
      <c r="BG120" t="str">
        <f>IF(A120=0,"",IF(COUNTA(Raw!WL120:XB120)=0,"",
IF(AND(
OR(AND(Raw!WL120=4,COUNTIF(Raw!WU120:XB120,1)=0),Raw!WL120&lt;&gt;4),
OR(AND(Raw!WM120=4,COUNTIF(Raw!WU120:XB120,2)=0),Raw!WM120&lt;&gt;4),
OR(AND(Raw!WN120=4,COUNTIF(Raw!WU120:XB120,3)=0),Raw!WN120&lt;&gt;4),
OR(AND(Raw!WO120=4,COUNTIF(Raw!WU120:XB120,4)=0),Raw!WO120&lt;&gt;4),
OR(AND(Raw!WP120=4,COUNTIF(Raw!WU120:XB120,5)=0),Raw!WP120&lt;&gt;4),
OR(AND(Raw!WQ120=4,COUNTIF(Raw!WU120:XB120,6)=0),Raw!WQ120&lt;&gt;4),
OR(AND(Raw!WR120=4,COUNTIF(Raw!WU120:XB120,7)=0),Raw!WR120&lt;&gt;4),
OR(AND(Raw!WS120=4,COUNTIF(Raw!WU120:XB120,8)=0),Raw!WS120&lt;&gt;4)
),"",1)))</f>
        <v/>
      </c>
      <c r="BH120" t="str">
        <f>IF(A120=0,"",IF(COUNTA(Raw!XC120:XK120)=0,"",
IF(AND(
OR(AND(Raw!XC120=4,COUNTIF(Raw!XH120:XK120,1)=0),Raw!XC120&lt;&gt;4),
OR(AND(Raw!XD120=4,COUNTIF(Raw!XH120:XK120,2)=0),Raw!XD120&lt;&gt;4),
OR(AND(Raw!XE120=4,COUNTIF(Raw!XH120:XK120,3)=0),Raw!XE120&lt;&gt;4),
OR(AND(Raw!XF120=4,COUNTIF(Raw!XH120:XK120,4)=0),Raw!XF120&lt;&gt;4)
),"",1)))</f>
        <v/>
      </c>
      <c r="BI120" t="str">
        <f>IF(A120=0,"",IF(COUNTA(Raw!XL120:XT120)=0,"",
IF(AND(
OR(AND(Raw!XL120=4,COUNTIF(Raw!XQ120:XT120,1)=0),Raw!XL120&lt;&gt;4),
OR(AND(Raw!XM120=4,COUNTIF(Raw!XQ120:XT120,2)=0),Raw!XM120&lt;&gt;4),
OR(AND(Raw!XN120=4,COUNTIF(Raw!XQ120:XT120,3)=0),Raw!XN120&lt;&gt;4),
OR(AND(Raw!XO120=4,COUNTIF(Raw!XQ120:XT120,4)=0),Raw!XO120&lt;&gt;4)
),"",1)))</f>
        <v/>
      </c>
      <c r="BJ120" t="str">
        <f>IF(A120=0,"",IF(COUNTA(Raw!XU120:YI120)=0,"",
IF(AND(
OR(AND(Raw!XU120=4,COUNTIF(Raw!YC120:YI120,1)=0),Raw!XU120&lt;&gt;4),
OR(AND(Raw!XV120=4,COUNTIF(Raw!YC120:YI120,2)=0),Raw!XV120&lt;&gt;4),
OR(AND(Raw!XW120=4,COUNTIF(Raw!YC120:YI120,3)=0),Raw!XW120&lt;&gt;4),
OR(AND(Raw!XX120=4,COUNTIF(Raw!YC120:YI120,4)=0),Raw!XX120&lt;&gt;4),
OR(AND(Raw!XY120=4,COUNTIF(Raw!YC120:YI120,5)=0),Raw!XY120&lt;&gt;4),
OR(AND(Raw!XZ120=4,COUNTIF(Raw!YC120:YI120,6)=0),Raw!XZ120&lt;&gt;4),
OR(AND(Raw!YA120=4,COUNTIF(Raw!YC120:YI120,7)=0),Raw!YA120&lt;&gt;4)
),"",1)))</f>
        <v/>
      </c>
      <c r="BK120" t="str">
        <f>IF(A120=0,"",IF(COUNTA(Raw!YJ120:YR120)=0,"",
IF(AND(
OR(AND(Raw!YJ120=4,COUNTIF(Raw!YO120:YR120,1)=0),Raw!YJ120&lt;&gt;4),
OR(AND(Raw!YK120=4,COUNTIF(Raw!YO120:YR120,2)=0),Raw!YK120&lt;&gt;4),
OR(AND(Raw!YL120=4,COUNTIF(Raw!YO120:YR120,3)=0),Raw!YL120&lt;&gt;4),
OR(AND(Raw!YM120=4,COUNTIF(Raw!YO120:YR120,4)=0),Raw!YM120&lt;&gt;4)
),"",1)))</f>
        <v/>
      </c>
      <c r="BL120" t="str">
        <f>IF(A120=0,"",IF(COUNTA(Raw!YS120:YU120)=0,"",IF(AND(Raw!YS120=4,ISBLANK(Raw!YU120)),"",IF(AND(Raw!YS120&lt;&gt;4,ISBLANK(Raw!YU120)=FALSE),"",1))))</f>
        <v/>
      </c>
    </row>
    <row r="121" spans="1:64">
      <c r="A121" s="20">
        <f>Raw!A121</f>
        <v>0</v>
      </c>
      <c r="B121" s="19" t="str">
        <f>IF(A121=0,"",IF(AND(Raw!AC121=1,COUNTA(Raw!AR121:IC121)&gt;0,COUNTA(Raw!ID121:YU121)=0),"",IF(AND(Raw!AC121=2,COUNTA(Raw!AR121:IC121)=0,COUNTA(Raw!ID121:MV121)&gt;0,COUNTA(Raw!MW121:YU121)=0),"",IF(AND(Raw!AC121=3,COUNTA(Raw!AP121:MV121)=0,COUNTA(Raw!MW121:YU121)&gt;0),"",1))))</f>
        <v/>
      </c>
      <c r="C121" s="19" t="str">
        <f>IF(A121=0,"",IF(AND(Raw!AK121=1,ISBLANK(Raw!AM121)=FALSE,ISBLANK(Raw!AO121)),"",IF(AND(Raw!AK121=2,ISBLANK(Raw!AM121),ISBLANK(Raw!AO121)=FALSE),"",1)))</f>
        <v/>
      </c>
      <c r="D121" s="19" t="str">
        <f>IF(A121=0,"",IF(COUNTA(Raw!AS121:AZ121)=0,"",IF(AND(Raw!AS121+Raw!AT121=100,Raw!AU121+Raw!AV121=100,Raw!AW121+Raw!AX121=100,Raw!AY121+Raw!AZ121=100),"",1)))</f>
        <v/>
      </c>
      <c r="E121" s="19" t="str">
        <f>IF(A121=0,"",IF(ISBLANK(Raw!AQ121),"",IF(Raw!AQ121=1,"",1)))</f>
        <v/>
      </c>
      <c r="F121" s="19" t="str">
        <f>IF(A121=0,"",IF(ISBLANK(Raw!AR121),"",IF(AND(Raw!AR121&gt;=0,Raw!AR121&lt;=100),"",1)))</f>
        <v/>
      </c>
      <c r="G121" s="19" t="str">
        <f>IF(A121=0,"",IF(AND(ISBLANK(Raw!BA121),ISBLANK(Raw!AS121)),"",IF(AND(Raw!AS121&gt;0,ISBLANK(Raw!BA121)=FALSE),"",1)))</f>
        <v/>
      </c>
      <c r="H121" s="19" t="str">
        <f>IF(A121=0,"",IF(COUNTA(Raw!BA121:BH121)=0,"",IF(AND(Raw!BA121=0,COUNTA(Raw!BB121:BH121)=0),"",IF(AND(Raw!BA121&gt;0,COUNTA(Raw!BB121:BH121)&gt;0),"",1))))</f>
        <v/>
      </c>
      <c r="I121" s="19" t="str">
        <f>IF(A121=0,"",IF(AND(ISBLANK(Raw!BI121),ISBLANK(Raw!BJ121)),"",IF(AND(Raw!BI121=1,ISBLANK(Raw!BJ121)=FALSE),"",IF(AND(Raw!BI121=2,ISBLANK(Raw!BJ121)),"",1))))</f>
        <v/>
      </c>
      <c r="J121" s="19" t="str">
        <f>IF(A121=0,"",IF(AND(ISBLANK(Raw!AT121),COUNTBLANK(Raw!BK121:BQ121)),"",IF(AND(Raw!AT121&gt;0,COUNTA(Raw!BK121:BQ121)&gt;0),"",IF(AND(Raw!AT121=0,COUNTA(Raw!BK121:BQ121)=0),"",1))))</f>
        <v/>
      </c>
      <c r="K121" s="19" t="str">
        <f>IF(A121=0,"",IF(AND(ISBLANK(Raw!AS121),COUNTA(Raw!BR121:BX121)=0),"",IF(AND(Raw!AS121&gt;0,COUNTA(Raw!BR121:BX121)&gt;0),"",IF(AND(Raw!AS121=0,COUNTA(Raw!BR121:BX121)=0),"",1))))</f>
        <v/>
      </c>
      <c r="L121" s="19" t="str">
        <f>IF(A121=0,"",IF(AND(COUNTA(Raw!BK121:BX121)=0,COUNTA(Raw!BY121:CH121)=0),"",IF(AND(COUNTIF(Raw!BK121:BX121,1)&gt;0,COUNTA(Raw!BY121:CH121)&gt;0),"",IF(AND(COUNTIF(Raw!BK121:BX121,1)=0,COUNTA(Raw!BY121:CH121)=0),"",1))))</f>
        <v/>
      </c>
      <c r="M121" s="19" t="str">
        <f>IF(A121=0,"",IF(AND(COUNTA(Raw!BK121:BX121)=0,COUNTA(Raw!CI121:CR121)),"",IF(AND(COUNTIF(Raw!BK121:BX121,3)&gt;0,COUNTA(Raw!CI121:CR121)&gt;0),"",IF(AND(COUNTIF(Raw!BK121:BX121,3)=0,COUNTA(Raw!CI121:CR121)=0),"",1))))</f>
        <v/>
      </c>
      <c r="N121" s="19" t="str">
        <f>IF(A121=0,"",IF(COUNTA(Raw!CS121:DF121)=0,"",IF(AND(COUNTIF(Raw!CS121:CV121,1)=1,COUNTA(Raw!CW121:DA121)&gt;0,COUNTA(Raw!DB121:DF121)=0),"",IF(AND(COUNTIF(Raw!CS121:CV121,2)=1,COUNTA(Raw!CW121:DA121)=0,COUNTA(Raw!DB121:DF121)&gt;0),"",IF(AND(COUNTA(Raw!CS121:CV121)&gt;0,COUNTA(Raw!CW121:DF121)=0),"",1)))))</f>
        <v/>
      </c>
      <c r="O121" s="19" t="str">
        <f>IF(A121=0,"",IF(COUNTA(Raw!DG121:DP121)=0,"",IF(AND(COUNTIF(Raw!BK121:BQ121,1)&gt;0,OR(COUNTIF(Raw!DG121:DP121,1)=1,COUNTIF(Raw!DG121:DP121,2)=1,COUNTIF(Raw!DG121:DP121,3)=1)),"",IF(AND(COUNTIF(Raw!BK121:BQ121,1)=0,AND(COUNTIF(Raw!DG121:DP121,1)=0,COUNTIF(Raw!DG121:DP121,2)=0,COUNTIF(Raw!DG121:DP121,3)=0)),"",1))))</f>
        <v/>
      </c>
      <c r="P121" s="19" t="str">
        <f>IF(A121=0,"",IF(COUNTA(Raw!DG121:DR121)=0,"",IF(AND(COUNTIF(Raw!DG121:DP121,4)=1,ISBLANK(Raw!DQ121)=FALSE,ISBLANK(Raw!DR121)),"",IF(AND(COUNTIF(Raw!DG121:DP121,7)=1,ISBLANK(Raw!DQ121),ISBLANK(Raw!DR121)=FALSE),"",IF(AND(COUNTA(Raw!DG121:DP121)&gt;0,COUNTIF(Raw!DG121:DP121,4)=0,COUNTIF(Raw!DG121:DP121,7)=0,COUNTA(Raw!DQ121:DR121)=0),"",1)))))</f>
        <v/>
      </c>
      <c r="Q121" s="19" t="str">
        <f>IF(A121=0,"",IF(AND(COUNTA(Raw!DS121:DU121)=0,COUNTA(Raw!BK121:BQ121)=0),"",IF(AND(COUNTIF(Raw!BK121:BQ121,1)&gt;0,COUNTA(Raw!DS121:DU121)&gt;0),"",IF(AND(COUNTIF(Raw!BK121:BQ121,1)=0,COUNTA(Raw!DS121:DU121)=0),"",1))))</f>
        <v/>
      </c>
      <c r="R121" s="19" t="str">
        <f>IF(A121=0,"",IF(AND(ISBLANK(Raw!AT121),ISBLANK(Raw!EJ121)),"",IF(AND(Raw!AT121&gt;0,ISBLANK(Raw!EJ121)=FALSE,Raw!EJ121&gt;=0,Raw!EJ121&lt;=7),"",IF(AND(Raw!AT121=0,ISBLANK(Raw!EJ121)),"",1))))</f>
        <v/>
      </c>
      <c r="S121" t="str">
        <f>IF(A121=0,"",IF(AND(ISBLANK(Raw!AS121),ISBLANK(Raw!EK121)),"",IF(AND(Raw!AS121&gt;0,ISBLANK(Raw!EK121)=FALSE),"",IF(AND(Raw!AS121=0,ISBLANK(Raw!EK121)),"",1))))</f>
        <v/>
      </c>
      <c r="T121" s="19" t="str">
        <f>IF(A121=0,"",IF(AND(ISBLANK(Raw!AT121),COUNTA(Raw!EL121:EQ121)=0),"",IF(AND(Raw!AT121&gt;0,COUNTA(Raw!EL121:EQ121)&gt;0),"",IF(AND(Raw!AT121=0,COUNTA(Raw!EL121:EQ121)=0),"",1))))</f>
        <v/>
      </c>
      <c r="U121" t="str">
        <f>IF(A121=0,"",IF(AND(ISBLANK(Raw!AT121),COUNTA(Raw!ER121:EU121)=0),"",IF(AND(Raw!AT121&gt;0,COUNTA(Raw!ER121:EU121)&gt;0),"",IF(AND(Raw!AT121=0,COUNTA(Raw!ER121:EU121)=0),"",1))))</f>
        <v/>
      </c>
      <c r="V121" t="str">
        <f>IF(A121=0,"",IF(AND(ISBLANK(Raw!AS121),COUNTA(Raw!EV121:FA121)=0),"",IF(AND(Raw!AS121&gt;0,COUNTA(Raw!EV121:FA121)&gt;0),"",IF(AND(Raw!AS121=0,COUNTA(Raw!EV121:FA121)=0),"",1))))</f>
        <v/>
      </c>
      <c r="W121" t="str">
        <f>IF(A121=0,"",IF(AND(ISBLANK(Raw!AS121),COUNTA(Raw!FB121:FE121)=0),"",IF(AND(Raw!AS121&gt;0,COUNTA(Raw!FB121:FE121)&gt;0),"",IF(AND(Raw!AS121=0,COUNTA(Raw!FB121:FE121)=0),"",1))))</f>
        <v/>
      </c>
      <c r="X121" t="str">
        <f>IF(A121=0,"",IF(AND(ISBLANK(Raw!AT121),COUNTA(Raw!FF121:FI121)=0),"",IF(AND(Raw!AT121&gt;0,COUNTA(Raw!FF121:FI121)&gt;0),"",IF(AND(Raw!AT121=0,COUNTA(Raw!FF121:FI121)=0),"",1))))</f>
        <v/>
      </c>
      <c r="Y121" t="str">
        <f>IF(A121=0,"",IF(AND(ISBLANK(Raw!AS121),COUNTA(Raw!FJ121:FM121)=0),"",IF(AND(Raw!AS121&gt;0,COUNTA(Raw!FJ121:FM121)&gt;0),"",IF(AND(Raw!AS121=0,COUNTA(Raw!FJ121:FM121)=0),"",1))))</f>
        <v/>
      </c>
      <c r="Z121" t="str">
        <f>IF(A121=0,"",IF(AND(COUNTA(Raw!FN121:FT121)=0,ISBLANK(Raw!FU121)),"",IF(AND(COUNTIF(Raw!FN121:FT121,1)&gt;0,ISBLANK(Raw!FU121)=FALSE),"",IF(AND(COUNTIF(Raw!FN121:FT121,1)=0,ISBLANK(Raw!FU121)),"",1))))</f>
        <v/>
      </c>
      <c r="AA121" s="19" t="str">
        <f>IF(A121=0,"",IF(AND(ISBLANK(Raw!BI121),COUNTA(Raw!FV121:GH121)=0),"",IF(AND(Raw!BI121&lt;&gt;1,COUNTIF(Raw!FV121:GH121,6)=0),"",IF(Raw!BI121=1,"",1))))</f>
        <v/>
      </c>
      <c r="AB121" t="str">
        <f>IF(A121=0,"",IF(AND(ISBLANK(Raw!GI121),COUNTA(Raw!GJ121:GQ121)=0),"",IF(AND(Raw!GI121=1,COUNTA(Raw!GJ121:GQ121)&gt;0),"",IF(AND(Raw!GI121=2,COUNTA(Raw!GJ121:GQ121)=0),"",1))))</f>
        <v/>
      </c>
      <c r="AC121" s="19" t="str">
        <f>IF(A121=0,"",IF(AND(COUNTA(Raw!GY121:HF121)=0,ISBLANK(Raw!HG121)),"",IF(AND(OR(COUNTIF(Raw!GY121:HE121,1)&gt;0,COUNTIF(Raw!GY121:HE121,2)&gt;0),ISBLANK(Raw!HG121)=FALSE),"",IF(AND(COUNTA(Raw!GY121:HF121)&gt;0,ISBLANK(Raw!HG121),COUNTIF(Raw!GY121:HE121,1)=0,COUNTIF(Raw!GY121:HE121,2)=0),"",1))))</f>
        <v/>
      </c>
      <c r="AD121" s="19" t="str">
        <f>IF(A121=0,"",IF(COUNTA(Raw!HU121:IB121)=0,"",IF(AND(Raw!AK121&lt;&gt;2,COUNTIF(Raw!HU121:IA121,2)=0,COUNTIF(Raw!HU121:IA121,3)=0),"",IF(Raw!AK121=2,"",1))))</f>
        <v/>
      </c>
      <c r="AE121" s="19" t="str">
        <f>IF(A121=0,"",IF(AND(Raw!AK121=2,ISBLANK(Raw!IC121)=FALSE),"",IF(AND(Raw!AK121&lt;&gt;2,ISBLANK(Raw!IC121)),"",1)))</f>
        <v/>
      </c>
      <c r="AF121" s="19" t="str">
        <f>IF(A121=0,"",IF(COUNTA(Raw!ID121:IF121)=0,"",IF(AND(MATCH(2023-Raw!ID121,Code!$A$3:$A$12,1)=Raw!IF121,2023-Raw!ID121=Raw!IE121),"",1)))</f>
        <v/>
      </c>
      <c r="AG121" s="19" t="str">
        <f>IF(A121=0,"",IF(COUNTA(Raw!IG121:II121)=0,"",IF(AND(Raw!IG121=4,ISBLANK(Raw!II121)=FALSE),"",IF(AND(Raw!IG121&lt;&gt;4,ISBLANK(Raw!II121)),"",1))))</f>
        <v/>
      </c>
      <c r="AH121" s="19" t="str">
        <f>IF(A121=0,"",IF(COUNTA(Raw!IJ121:IM121)=0,"",IF(AND(Raw!IJ121=1,ISBLANK(Raw!IK121)=FALSE),"",IF(AND(Raw!IJ121=2,COUNTA(Raw!IK121:IM121)&gt;0),"",1))))</f>
        <v/>
      </c>
      <c r="AI121" s="19" t="str">
        <f>IF(A121=0,"",IF(COUNTA(Raw!IK121:IM121)=0,"",IF(AND(Raw!IK121=1,ISBLANK(Raw!IL121)=FALSE),"",IF(AND(Raw!IK121=2,COUNTA(Raw!IL121:IM121)=0),"",1))))</f>
        <v/>
      </c>
      <c r="AJ121" s="19" t="str">
        <f>IF(A121=0,"",IF(COUNTA(Raw!JD121:JJ121)=0,"",IF(AND(Raw!JD121&gt;600,COUNTA(Raw!JE121:JI121)&gt;0),"",IF(AND(Raw!JD121&lt;=600,COUNTA(Raw!JE121:JJ121)=0),"",1))))</f>
        <v/>
      </c>
      <c r="AK121" s="19" t="str">
        <f>IF(A121=0,"",IF(COUNTA(Raw!JK121:KA121)=0,"",IF(AND(Raw!JK121=1,COUNTA(Raw!JM121:JV121)&gt;0),"",IF(AND(Raw!JK121=3,COUNTA(Raw!JM121:JV121)&gt;0,COUNTA(Raw!JW121:KA121)=0),"",IF(AND(ISBLANK(Raw!JK121)=FALSE,Raw!JK121&lt;&gt;1,Raw!JK121&lt;&gt;3,COUNTA(Raw!JM121:KA121)=0),"",1)))))</f>
        <v/>
      </c>
      <c r="AL121" s="19" t="str">
        <f>IF(A121=0,"",IF(COUNTA(Raw!JW121:KA121)=0,"",IF(AND(COUNTIF(Raw!JW121:JZ121,4)=0,COUNTA(Raw!JW121:JZ121)&gt;0,ISBLANK(Raw!KA121)=FALSE),"",IF(AND(COUNTIF(Raw!JW121:KA121,4)&gt;0,ISBLANK(Raw!KA121)),"",1))))</f>
        <v/>
      </c>
      <c r="AM121" s="19" t="str">
        <f>IF(A121=0,"",IF(COUNTA(Raw!KT121:KU121)=0,"",IF(AND(Raw!KT121=1,ISBLANK(Raw!KU121)=FALSE),"",IF(AND(Raw!KT121=2,ISBLANK(Raw!KU121)),"",1))))</f>
        <v/>
      </c>
      <c r="AN121" s="19" t="str">
        <f>IF(A121=0,"",IF(COUNTA(Raw!KX121:LF121)=0,"",IF(AND(COUNTIF(Raw!KX121:LB121,5)=1,COUNTA(Raw!KX121:LB121)=1,COUNTA(Raw!LC121:LF121)=0),"",IF(AND(COUNTIF(Raw!KX121:LB121,5)=0,COUNTA(Raw!KX121:LB121)&gt;0,COUNTA(Raw!LC121:LF121)&gt;0),"",1))))</f>
        <v/>
      </c>
      <c r="AO121" s="19" t="str">
        <f>IF(A121=0,"",IF(COUNTA(Raw!LM121:LU121)=0,"",IF(AND(Raw!LM121=1,ISBLANK(Raw!LN121)=FALSE,COUNTA(Raw!LO121:LU121)&gt;0),"",IF(AND(Raw!LM121=2,COUNTA(Raw!LN121:LU121)=0),"",1))))</f>
        <v/>
      </c>
      <c r="AP121" s="19" t="str">
        <f>IF(A121=0,"",IF(COUNTA(Raw!MY121:OG121)=0,"",IF(AND(Raw!MY121=2,COUNTA(Raw!MZ121:OG121)=0),"",IF(AND(Raw!MY121=1,COUNTA(Raw!MZ121:OG121)&gt;0),"",1))))</f>
        <v/>
      </c>
      <c r="AQ121" s="19" t="str">
        <f>IF(A121=0,"",IF(COUNTA(Raw!NC121:NW121)=0,"",IF(AND(COUNTIF(Raw!NC121:NG121,3)&gt;0,COUNTA(Raw!NH121:NQ121)&gt;0),"",IF(AND(COUNTA(Raw!NC121:NG121)&gt;0,COUNTIF(Raw!NC121:NG121,3)=0,COUNTA(Raw!NH121:NW121)=0),"",1))))</f>
        <v/>
      </c>
      <c r="AR121" s="19" t="str">
        <f>IF(A121=0,"",IF(COUNTA(Raw!NH121:NW121)=0,"",IF(AND(COUNTIF(Raw!NH121:NQ121,10)&gt;0,COUNTA(Raw!NR121:NW121)&gt;0),"",IF(AND(COUNTA(Raw!NH121:NQ121)&gt;0,COUNTIF(Raw!NH121:NQ121,10)=0,COUNTA(Raw!NR121:NY121)=0),"",1))))</f>
        <v/>
      </c>
      <c r="AS121" s="19" t="str">
        <f>IF(A121=0,"",IF(COUNTA(Raw!NY121:OG121)=0,"",IF(AND(Raw!NY121=1,COUNTA(Raw!NZ121:OG121)&gt;0),"",IF(AND(Raw!NY121=2,COUNTA(Raw!NZ121:OG121)=0),"",1))))</f>
        <v/>
      </c>
      <c r="AT121" s="19" t="str">
        <f>IF(A121=0,"",IF(COUNTA(Raw!OH121:OY121)=0,"",IF(AND(Raw!OH121=1,COUNTA(Raw!OI121:OY121)&gt;0),"",IF(AND(Raw!OH121=2,COUNTA(Raw!OI121:OY121)=0),"",1))))</f>
        <v/>
      </c>
      <c r="AU121" s="19" t="str">
        <f>IF(A121=0,"",IF(COUNTA(Raw!PR121:QB121)=0,"",
IF(AND(OR(AND(COUNTIF(Raw!PR121:QB121,1)=1,COUNTA(Raw!QI121:QY121)&gt;0),AND(COUNTIF(Raw!PR121:QB121,1)=0,COUNTA(Raw!QI121:QY121)=0)),OR(AND(COUNTIF(Raw!PR121:QB121,2)=1,COUNTA(Raw!QZ121:RP121)&gt;0),AND(COUNTIF(Raw!PR121:QB121,2)=0,COUNTA(Raw!QZ121:RP121)=0)),OR(AND(COUNTIF(Raw!PR121:QB121,3)=1,COUNTA(Raw!RQ121:SG121)&gt;0),AND(COUNTIF(Raw!PR121:QB121,3)=0,COUNTA(Raw!RQ121:SG121)=0)),OR(AND(COUNTIF(Raw!PR121:QB121,4)=1,COUNTA(Raw!SH121:ST121)&gt;0),AND(COUNTIF(Raw!PR121:QB121,4)=0,COUNTA(Raw!SH121:ST121)=0)),OR(AND(COUNTIF(Raw!PR121:QB121,5)=1,COUNTA(Raw!SU121:TG121)&gt;0),AND(COUNTIF(Raw!PR121:QB121,5)=0,COUNTA(Raw!SU121:TG121)=0)),OR(AND(COUNTIF(Raw!PR121:QB121,6)=1,COUNTA(Raw!TH121:TT121)&gt;0),AND(COUNTIF(Raw!PR121:QB121,6)=0,COUNTA(Raw!TH121:TT121)=0)),OR(AND(COUNTIF(Raw!PR121:QB121,7)=1,COUNTA(Raw!TU121:UI121)&gt;0),AND(COUNTIF(Raw!PR121:QB121,7)=0,COUNTA(Raw!TU121:UI121)=0)),OR(AND(COUNTIF(Raw!PR121:QB121,8)=1,COUNTA(Raw!UJ121:UV121)&gt;0),AND(COUNTIF(Raw!PR121:QB121,8)=0,COUNTA(Raw!UJ121:UV121)=0)),OR(AND(COUNTIF(Raw!PR121:QB121,9)=1,COUNTA(Raw!UW121:VG121)&gt;0),AND(COUNTIF(Raw!PR121:QB121,9)=0,COUNTA(Raw!UW121:VG121)=0)),OR(AND(COUNTIF(Raw!PR121:QB121,10)=1,COUNTA(Raw!VH121:VP121)&gt;0),AND(COUNTIF(Raw!PR121:QB121,10)=0,COUNTA(Raw!VH121:VP121)=0)),OR(AND(COUNTIF(Raw!PR121:QB121,11)=1,COUNTA(Raw!VQ121:WK121)&gt;0),AND(COUNTIF(Raw!PR121:QB121,11)=0,COUNTA(Raw!VQ121:WK121)=0))),"",1)))</f>
        <v/>
      </c>
      <c r="AV121" s="19" t="str">
        <f>IF(A121=0,"",IF(COUNTA(Raw!QI121:QY121)=0,"",IF(AND(OR(AND(Raw!QI121=4,COUNTIF(Raw!QR121:QY121,1)=0),Raw!QI121&lt;&gt;4),OR(AND(Raw!QJ121=4,COUNTIF(Raw!QR121:QY121,2)=0),Raw!QJ121&lt;&gt;4),OR(AND(Raw!QK121=4,COUNTIF(Raw!QR121:QY121,3)=0),Raw!QK121&lt;&gt;4),OR(AND(Raw!QL121=4,COUNTIF(Raw!QR121:QY121,4)=0),Raw!QL121&lt;&gt;4),OR(AND(Raw!QM121=4,COUNTIF(Raw!QR121:QY121,5)=0),Raw!QM121&lt;&gt;4),OR(AND(Raw!QN121=4,COUNTIF(Raw!QR121:QY121,6)=0),Raw!QN121&lt;&gt;4),OR(AND(Raw!QO121=4,COUNTIF(Raw!QR121:QY121,7)=0),Raw!QO121&lt;&gt;4),OR(AND(Raw!QP121=4,COUNTIF(Raw!QR121:QY121,8)=0),Raw!QP121&lt;&gt;4)),"",1)))</f>
        <v/>
      </c>
      <c r="AW121" t="str">
        <f>IF(A121=0,"",IF(COUNTA(Raw!QZ121:RP121)=0,"",IF(AND(OR(AND(Raw!QZ121=4,COUNTIF(Raw!RI121:RP121,1)=0),Raw!QZ121&lt;&gt;4),OR(AND(Raw!RA121=4,COUNTIF(Raw!RI121:RP121,2)=0),Raw!RA121&lt;&gt;4),OR(AND(Raw!RB121=4,COUNTIF(Raw!RI121:RP121,3)=0),Raw!RB121&lt;&gt;4),OR(AND(Raw!RC121=4,COUNTIF(Raw!RI121:RP121,4)=0),Raw!RC121&lt;&gt;4),OR(AND(Raw!RD121=4,COUNTIF(Raw!RI121:RP121,5)=0),Raw!RD121&lt;&gt;4),OR(AND(Raw!RE121=4,COUNTIF(Raw!RI121:RP121,6)=0),Raw!RE121&lt;&gt;4),OR(AND(Raw!RF121=4,COUNTIF(Raw!RI121:RP121,7)=0),Raw!RF121&lt;&gt;4),OR(AND(Raw!RG121=4,COUNTIF(Raw!RI121:RP121,8)=0),Raw!RG121&lt;&gt;4)),"",1)))</f>
        <v/>
      </c>
      <c r="AX121" t="str">
        <f>IF(A121=0,"",IF(COUNTA(Raw!RQ121:SG121)=0,"",IF(AND(OR(AND(Raw!RQ121=4,COUNTIF(Raw!RZ121:SG121,1)=0),Raw!RQ121&lt;&gt;4),OR(AND(Raw!RR121=4,COUNTIF(Raw!RZ121:SG121,2)=0),Raw!RR121&lt;&gt;4),OR(AND(Raw!RS121=4,COUNTIF(Raw!RZ121:SG121,3)=0),Raw!RS121&lt;&gt;4),OR(AND(Raw!RT121=4,COUNTIF(Raw!RZ121:SG121,4)=0),Raw!RT121&lt;&gt;4),OR(AND(Raw!RU121=4,COUNTIF(Raw!RZ121:SG121,5)=0),Raw!RU121&lt;&gt;4),OR(AND(Raw!RV121=4,COUNTIF(Raw!RZ121:SG121,6)=0),Raw!RV121&lt;&gt;4),OR(AND(Raw!RW121=4,COUNTIF(Raw!RZ121:SG121,7)=0),Raw!RW121&lt;&gt;4),OR(AND(Raw!RX121=4,COUNTIF(Raw!RZ121:SG121,8)=0),Raw!RX121&lt;&gt;4)),"",1)))</f>
        <v/>
      </c>
      <c r="AY121" t="str">
        <f>IF(A121=0,"",IF(COUNTA(Raw!SH121:ST121)=0,"",IF(AND(OR(AND(Raw!SH121=4,COUNTIF(Raw!SO121:ST121,1)=0),Raw!SH121&lt;&gt;4),OR(AND(Raw!SI121=4,COUNTIF(Raw!SO121:ST121,2)=0),Raw!SI121&lt;&gt;4),OR(AND(Raw!SJ121=4,COUNTIF(Raw!SO121:ST121,3)=0),Raw!SJ121&lt;&gt;4),OR(AND(Raw!SK121=4,COUNTIF(Raw!SO121:ST121,4)=0),Raw!SK121&lt;&gt;4),OR(AND(Raw!SL121=4,COUNTIF(Raw!SO121:ST121,5)=0),Raw!SL121&lt;&gt;4),OR(AND(Raw!SM121=4,COUNTIF(Raw!SO121:ST121,6)=0),Raw!SM121&lt;&gt;4)),"",1)))</f>
        <v/>
      </c>
      <c r="AZ121" t="str">
        <f>IF(A121=0,"",IF(COUNTA(Raw!SU121:TG121)=0,"",IF(AND(OR(AND(Raw!SU121=4,COUNTIF(Raw!TB121:TG121,1)=0),Raw!SU121&lt;&gt;4),OR(AND(Raw!SV121=4,COUNTIF(Raw!TB121:TG121,2)=0),Raw!SV121&lt;&gt;4),OR(AND(Raw!SW121=4,COUNTIF(Raw!TB121:TG121,3)=0),Raw!SW121&lt;&gt;4),OR(AND(Raw!SX121=4,COUNTIF(Raw!TB121:TG121,4)=0),Raw!SX121&lt;&gt;4),OR(AND(Raw!SY121=4,COUNTIF(Raw!TB121:TG121,5)=0),Raw!SY121&lt;&gt;4),OR(AND(Raw!SZ121=4,COUNTIF(Raw!TB121:TG121,6)=0),Raw!SZ121&lt;&gt;4)),"",1)))</f>
        <v/>
      </c>
      <c r="BA121" t="str">
        <f>IF(A121=0,"",IF(COUNTA(Raw!TH121:TT121)=0,"",IF(AND(OR(AND(Raw!TH121=4,COUNTIF(Raw!TO121:TT121,1)=0),Raw!TH121&lt;&gt;4),OR(AND(Raw!TI121=4,COUNTIF(Raw!TO121:TT121,2)=0),Raw!TI121&lt;&gt;4),OR(AND(Raw!TJ121=4,COUNTIF(Raw!TO121:TT121,3)=0),Raw!TJ121&lt;&gt;4),OR(AND(Raw!TK121=4,COUNTIF(Raw!TO121:TT121,4)=0),Raw!TK121&lt;&gt;4),OR(AND(Raw!TL121=4,COUNTIF(Raw!TO121:TT121,5)=0),Raw!TL121&lt;&gt;4),OR(AND(Raw!TM121=4,COUNTIF(Raw!TO121:TT121,6)=0),Raw!TM121&lt;&gt;4)),"",1)))</f>
        <v/>
      </c>
      <c r="BB121" t="str">
        <f>IF(A121=0,"",IF(COUNTA(Raw!TU121:UI121)=0,"",IF(AND(OR(AND(Raw!TU121=4,COUNTIF(Raw!UC121:UI121,1)=0),Raw!TU121&lt;&gt;4),OR(AND(Raw!TV121=4,COUNTIF(Raw!UC121:UI121,2)=0),Raw!TV121&lt;&gt;4),OR(AND(Raw!TW121=4,COUNTIF(Raw!UC121:UI121,3)=0),Raw!TW121&lt;&gt;4),OR(AND(Raw!TX121=4,COUNTIF(Raw!UC121:UI121,4)=0),Raw!TX121&lt;&gt;4),OR(AND(Raw!TY121=4,COUNTIF(Raw!UC121:UI121,5)=0),Raw!TY121&lt;&gt;4),OR(AND(Raw!TZ121=4,COUNTIF(Raw!UC121:UI121,6)=0),Raw!TZ121&lt;&gt;4),OR(AND(Raw!UA121=4,COUNTIF(Raw!UC121:UI121,7)=0),Raw!UA121&lt;&gt;4)),"",1)))</f>
        <v/>
      </c>
      <c r="BC121" t="str">
        <f>IF(A121=0,"",IF(COUNTA(Raw!UJ121:UV121)=0,"",IF(AND(OR(AND(Raw!UJ121=4,COUNTIF(Raw!UQ121:UV121,1)=0),Raw!UJ121&lt;&gt;4),OR(AND(Raw!UK121=4,COUNTIF(Raw!UQ121:UV121,2)=0),Raw!UK121&lt;&gt;4),OR(AND(Raw!UL121=4,COUNTIF(Raw!UQ121:UV121,3)=0),Raw!UL121&lt;&gt;4),OR(AND(Raw!UM121=4,COUNTIF(Raw!UQ121:UV121,4)=0),Raw!UM121&lt;&gt;4),OR(AND(Raw!UN121=4,COUNTIF(Raw!UQ121:UV121,5)=0),Raw!UN121&lt;&gt;4),OR(AND(Raw!UO121=4,COUNTIF(Raw!UQ121:UV121,6)=0),Raw!UO121&lt;&gt;4)),"",1)))</f>
        <v/>
      </c>
      <c r="BD121" t="str">
        <f>IF(A121=0,"",IF(COUNTA(Raw!UW121:VG121)=0,"",IF(AND(OR(AND(Raw!UW121=4,COUNTIF(Raw!VC121:VG121,1)=0),Raw!UW121&lt;&gt;4),OR(AND(Raw!UX121=4,COUNTIF(Raw!VC121:VG121,2)=0),Raw!UX121&lt;&gt;4),OR(AND(Raw!UY121=4,COUNTIF(Raw!VC121:VG121,3)=0),Raw!UY121&lt;&gt;4),OR(AND(Raw!UZ121=4,COUNTIF(Raw!VC121:VG121,4)=0),Raw!UZ121&lt;&gt;4),OR(AND(Raw!VA121=4,COUNTIF(Raw!VC121:VG121,5)=0),Raw!VA121&lt;&gt;4)),"",1)))</f>
        <v/>
      </c>
      <c r="BE121" t="str">
        <f>IF(A121=0,"",IF(COUNTA(Raw!VH121:VP121)=0,"",
IF(AND(
OR(AND(Raw!VH121=4,COUNTIF(Raw!VM121:VP121,1)=0),Raw!VH121&lt;&gt;4),
OR(AND(Raw!VI121=4,COUNTIF(Raw!VM121:VP121,2)=0),Raw!VI121&lt;&gt;4),
OR(AND(Raw!VJ121=4,COUNTIF(Raw!VM121:VP121,3)=0),Raw!VJ121&lt;&gt;4),
OR(AND(Raw!VK121=4,COUNTIF(Raw!VM121:VP121,4)=0),Raw!VK121&lt;&gt;4)
),"",1)))</f>
        <v/>
      </c>
      <c r="BF121" t="str">
        <f>IF(A121=0,"",IF(COUNTA(Raw!VQ121:WK121)=0,"",
IF(AND(
OR(AND(Raw!VQ121=4,COUNTIF(Raw!WB121:WK121,1)=0),Raw!VQ121&lt;&gt;4),
OR(AND(Raw!VR121=4,COUNTIF(Raw!WB121:WK121,2)=0),Raw!VR121&lt;&gt;4),
OR(AND(Raw!VS121=4,COUNTIF(Raw!WB121:WK121,3)=0),Raw!VS121&lt;&gt;4),
OR(AND(Raw!VT121=4,COUNTIF(Raw!WB121:WK121,4)=0),Raw!VT121&lt;&gt;4),
OR(AND(Raw!VU121=4,COUNTIF(Raw!WB121:WK121,5)=0),Raw!VU121&lt;&gt;4),
OR(AND(Raw!VV121=4,COUNTIF(Raw!WB121:WK121,6)=0),Raw!VV121&lt;&gt;4),
OR(AND(Raw!VW121=4,COUNTIF(Raw!WB121:WK121,7)=0),Raw!VW121&lt;&gt;4),
OR(AND(Raw!VX121=4,COUNTIF(Raw!WB121:WK121,8)=0),Raw!VX121&lt;&gt;4),
OR(AND(Raw!VY121=4,COUNTIF(Raw!WB121:WK121,9)=0),Raw!VX121&lt;&gt;4),
OR(AND(Raw!VZ121=4,COUNTIF(Raw!WB121:WK121,10)=0),Raw!VZ121&lt;&gt;4)
),"",1)))</f>
        <v/>
      </c>
      <c r="BG121" t="str">
        <f>IF(A121=0,"",IF(COUNTA(Raw!WL121:XB121)=0,"",
IF(AND(
OR(AND(Raw!WL121=4,COUNTIF(Raw!WU121:XB121,1)=0),Raw!WL121&lt;&gt;4),
OR(AND(Raw!WM121=4,COUNTIF(Raw!WU121:XB121,2)=0),Raw!WM121&lt;&gt;4),
OR(AND(Raw!WN121=4,COUNTIF(Raw!WU121:XB121,3)=0),Raw!WN121&lt;&gt;4),
OR(AND(Raw!WO121=4,COUNTIF(Raw!WU121:XB121,4)=0),Raw!WO121&lt;&gt;4),
OR(AND(Raw!WP121=4,COUNTIF(Raw!WU121:XB121,5)=0),Raw!WP121&lt;&gt;4),
OR(AND(Raw!WQ121=4,COUNTIF(Raw!WU121:XB121,6)=0),Raw!WQ121&lt;&gt;4),
OR(AND(Raw!WR121=4,COUNTIF(Raw!WU121:XB121,7)=0),Raw!WR121&lt;&gt;4),
OR(AND(Raw!WS121=4,COUNTIF(Raw!WU121:XB121,8)=0),Raw!WS121&lt;&gt;4)
),"",1)))</f>
        <v/>
      </c>
      <c r="BH121" t="str">
        <f>IF(A121=0,"",IF(COUNTA(Raw!XC121:XK121)=0,"",
IF(AND(
OR(AND(Raw!XC121=4,COUNTIF(Raw!XH121:XK121,1)=0),Raw!XC121&lt;&gt;4),
OR(AND(Raw!XD121=4,COUNTIF(Raw!XH121:XK121,2)=0),Raw!XD121&lt;&gt;4),
OR(AND(Raw!XE121=4,COUNTIF(Raw!XH121:XK121,3)=0),Raw!XE121&lt;&gt;4),
OR(AND(Raw!XF121=4,COUNTIF(Raw!XH121:XK121,4)=0),Raw!XF121&lt;&gt;4)
),"",1)))</f>
        <v/>
      </c>
      <c r="BI121" t="str">
        <f>IF(A121=0,"",IF(COUNTA(Raw!XL121:XT121)=0,"",
IF(AND(
OR(AND(Raw!XL121=4,COUNTIF(Raw!XQ121:XT121,1)=0),Raw!XL121&lt;&gt;4),
OR(AND(Raw!XM121=4,COUNTIF(Raw!XQ121:XT121,2)=0),Raw!XM121&lt;&gt;4),
OR(AND(Raw!XN121=4,COUNTIF(Raw!XQ121:XT121,3)=0),Raw!XN121&lt;&gt;4),
OR(AND(Raw!XO121=4,COUNTIF(Raw!XQ121:XT121,4)=0),Raw!XO121&lt;&gt;4)
),"",1)))</f>
        <v/>
      </c>
      <c r="BJ121" t="str">
        <f>IF(A121=0,"",IF(COUNTA(Raw!XU121:YI121)=0,"",
IF(AND(
OR(AND(Raw!XU121=4,COUNTIF(Raw!YC121:YI121,1)=0),Raw!XU121&lt;&gt;4),
OR(AND(Raw!XV121=4,COUNTIF(Raw!YC121:YI121,2)=0),Raw!XV121&lt;&gt;4),
OR(AND(Raw!XW121=4,COUNTIF(Raw!YC121:YI121,3)=0),Raw!XW121&lt;&gt;4),
OR(AND(Raw!XX121=4,COUNTIF(Raw!YC121:YI121,4)=0),Raw!XX121&lt;&gt;4),
OR(AND(Raw!XY121=4,COUNTIF(Raw!YC121:YI121,5)=0),Raw!XY121&lt;&gt;4),
OR(AND(Raw!XZ121=4,COUNTIF(Raw!YC121:YI121,6)=0),Raw!XZ121&lt;&gt;4),
OR(AND(Raw!YA121=4,COUNTIF(Raw!YC121:YI121,7)=0),Raw!YA121&lt;&gt;4)
),"",1)))</f>
        <v/>
      </c>
      <c r="BK121" t="str">
        <f>IF(A121=0,"",IF(COUNTA(Raw!YJ121:YR121)=0,"",
IF(AND(
OR(AND(Raw!YJ121=4,COUNTIF(Raw!YO121:YR121,1)=0),Raw!YJ121&lt;&gt;4),
OR(AND(Raw!YK121=4,COUNTIF(Raw!YO121:YR121,2)=0),Raw!YK121&lt;&gt;4),
OR(AND(Raw!YL121=4,COUNTIF(Raw!YO121:YR121,3)=0),Raw!YL121&lt;&gt;4),
OR(AND(Raw!YM121=4,COUNTIF(Raw!YO121:YR121,4)=0),Raw!YM121&lt;&gt;4)
),"",1)))</f>
        <v/>
      </c>
      <c r="BL121" t="str">
        <f>IF(A121=0,"",IF(COUNTA(Raw!YS121:YU121)=0,"",IF(AND(Raw!YS121=4,ISBLANK(Raw!YU121)),"",IF(AND(Raw!YS121&lt;&gt;4,ISBLANK(Raw!YU121)=FALSE),"",1))))</f>
        <v/>
      </c>
    </row>
    <row r="122" spans="1:64">
      <c r="A122" s="20">
        <f>Raw!A122</f>
        <v>0</v>
      </c>
      <c r="B122" s="19" t="str">
        <f>IF(A122=0,"",IF(AND(Raw!AC122=1,COUNTA(Raw!AR122:IC122)&gt;0,COUNTA(Raw!ID122:YU122)=0),"",IF(AND(Raw!AC122=2,COUNTA(Raw!AR122:IC122)=0,COUNTA(Raw!ID122:MV122)&gt;0,COUNTA(Raw!MW122:YU122)=0),"",IF(AND(Raw!AC122=3,COUNTA(Raw!AP122:MV122)=0,COUNTA(Raw!MW122:YU122)&gt;0),"",1))))</f>
        <v/>
      </c>
      <c r="C122" s="19" t="str">
        <f>IF(A122=0,"",IF(AND(Raw!AK122=1,ISBLANK(Raw!AM122)=FALSE,ISBLANK(Raw!AO122)),"",IF(AND(Raw!AK122=2,ISBLANK(Raw!AM122),ISBLANK(Raw!AO122)=FALSE),"",1)))</f>
        <v/>
      </c>
      <c r="D122" s="19" t="str">
        <f>IF(A122=0,"",IF(COUNTA(Raw!AS122:AZ122)=0,"",IF(AND(Raw!AS122+Raw!AT122=100,Raw!AU122+Raw!AV122=100,Raw!AW122+Raw!AX122=100,Raw!AY122+Raw!AZ122=100),"",1)))</f>
        <v/>
      </c>
      <c r="E122" s="19" t="str">
        <f>IF(A122=0,"",IF(ISBLANK(Raw!AQ122),"",IF(Raw!AQ122=1,"",1)))</f>
        <v/>
      </c>
      <c r="F122" s="19" t="str">
        <f>IF(A122=0,"",IF(ISBLANK(Raw!AR122),"",IF(AND(Raw!AR122&gt;=0,Raw!AR122&lt;=100),"",1)))</f>
        <v/>
      </c>
      <c r="G122" s="19" t="str">
        <f>IF(A122=0,"",IF(AND(ISBLANK(Raw!BA122),ISBLANK(Raw!AS122)),"",IF(AND(Raw!AS122&gt;0,ISBLANK(Raw!BA122)=FALSE),"",1)))</f>
        <v/>
      </c>
      <c r="H122" s="19" t="str">
        <f>IF(A122=0,"",IF(COUNTA(Raw!BA122:BH122)=0,"",IF(AND(Raw!BA122=0,COUNTA(Raw!BB122:BH122)=0),"",IF(AND(Raw!BA122&gt;0,COUNTA(Raw!BB122:BH122)&gt;0),"",1))))</f>
        <v/>
      </c>
      <c r="I122" s="19" t="str">
        <f>IF(A122=0,"",IF(AND(ISBLANK(Raw!BI122),ISBLANK(Raw!BJ122)),"",IF(AND(Raw!BI122=1,ISBLANK(Raw!BJ122)=FALSE),"",IF(AND(Raw!BI122=2,ISBLANK(Raw!BJ122)),"",1))))</f>
        <v/>
      </c>
      <c r="J122" s="19" t="str">
        <f>IF(A122=0,"",IF(AND(ISBLANK(Raw!AT122),COUNTBLANK(Raw!BK122:BQ122)),"",IF(AND(Raw!AT122&gt;0,COUNTA(Raw!BK122:BQ122)&gt;0),"",IF(AND(Raw!AT122=0,COUNTA(Raw!BK122:BQ122)=0),"",1))))</f>
        <v/>
      </c>
      <c r="K122" s="19" t="str">
        <f>IF(A122=0,"",IF(AND(ISBLANK(Raw!AS122),COUNTA(Raw!BR122:BX122)=0),"",IF(AND(Raw!AS122&gt;0,COUNTA(Raw!BR122:BX122)&gt;0),"",IF(AND(Raw!AS122=0,COUNTA(Raw!BR122:BX122)=0),"",1))))</f>
        <v/>
      </c>
      <c r="L122" s="19" t="str">
        <f>IF(A122=0,"",IF(AND(COUNTA(Raw!BK122:BX122)=0,COUNTA(Raw!BY122:CH122)=0),"",IF(AND(COUNTIF(Raw!BK122:BX122,1)&gt;0,COUNTA(Raw!BY122:CH122)&gt;0),"",IF(AND(COUNTIF(Raw!BK122:BX122,1)=0,COUNTA(Raw!BY122:CH122)=0),"",1))))</f>
        <v/>
      </c>
      <c r="M122" s="19" t="str">
        <f>IF(A122=0,"",IF(AND(COUNTA(Raw!BK122:BX122)=0,COUNTA(Raw!CI122:CR122)),"",IF(AND(COUNTIF(Raw!BK122:BX122,3)&gt;0,COUNTA(Raw!CI122:CR122)&gt;0),"",IF(AND(COUNTIF(Raw!BK122:BX122,3)=0,COUNTA(Raw!CI122:CR122)=0),"",1))))</f>
        <v/>
      </c>
      <c r="N122" s="19" t="str">
        <f>IF(A122=0,"",IF(COUNTA(Raw!CS122:DF122)=0,"",IF(AND(COUNTIF(Raw!CS122:CV122,1)=1,COUNTA(Raw!CW122:DA122)&gt;0,COUNTA(Raw!DB122:DF122)=0),"",IF(AND(COUNTIF(Raw!CS122:CV122,2)=1,COUNTA(Raw!CW122:DA122)=0,COUNTA(Raw!DB122:DF122)&gt;0),"",IF(AND(COUNTA(Raw!CS122:CV122)&gt;0,COUNTA(Raw!CW122:DF122)=0),"",1)))))</f>
        <v/>
      </c>
      <c r="O122" s="19" t="str">
        <f>IF(A122=0,"",IF(COUNTA(Raw!DG122:DP122)=0,"",IF(AND(COUNTIF(Raw!BK122:BQ122,1)&gt;0,OR(COUNTIF(Raw!DG122:DP122,1)=1,COUNTIF(Raw!DG122:DP122,2)=1,COUNTIF(Raw!DG122:DP122,3)=1)),"",IF(AND(COUNTIF(Raw!BK122:BQ122,1)=0,AND(COUNTIF(Raw!DG122:DP122,1)=0,COUNTIF(Raw!DG122:DP122,2)=0,COUNTIF(Raw!DG122:DP122,3)=0)),"",1))))</f>
        <v/>
      </c>
      <c r="P122" s="19" t="str">
        <f>IF(A122=0,"",IF(COUNTA(Raw!DG122:DR122)=0,"",IF(AND(COUNTIF(Raw!DG122:DP122,4)=1,ISBLANK(Raw!DQ122)=FALSE,ISBLANK(Raw!DR122)),"",IF(AND(COUNTIF(Raw!DG122:DP122,7)=1,ISBLANK(Raw!DQ122),ISBLANK(Raw!DR122)=FALSE),"",IF(AND(COUNTA(Raw!DG122:DP122)&gt;0,COUNTIF(Raw!DG122:DP122,4)=0,COUNTIF(Raw!DG122:DP122,7)=0,COUNTA(Raw!DQ122:DR122)=0),"",1)))))</f>
        <v/>
      </c>
      <c r="Q122" s="19" t="str">
        <f>IF(A122=0,"",IF(AND(COUNTA(Raw!DS122:DU122)=0,COUNTA(Raw!BK122:BQ122)=0),"",IF(AND(COUNTIF(Raw!BK122:BQ122,1)&gt;0,COUNTA(Raw!DS122:DU122)&gt;0),"",IF(AND(COUNTIF(Raw!BK122:BQ122,1)=0,COUNTA(Raw!DS122:DU122)=0),"",1))))</f>
        <v/>
      </c>
      <c r="R122" s="19" t="str">
        <f>IF(A122=0,"",IF(AND(ISBLANK(Raw!AT122),ISBLANK(Raw!EJ122)),"",IF(AND(Raw!AT122&gt;0,ISBLANK(Raw!EJ122)=FALSE,Raw!EJ122&gt;=0,Raw!EJ122&lt;=7),"",IF(AND(Raw!AT122=0,ISBLANK(Raw!EJ122)),"",1))))</f>
        <v/>
      </c>
      <c r="S122" t="str">
        <f>IF(A122=0,"",IF(AND(ISBLANK(Raw!AS122),ISBLANK(Raw!EK122)),"",IF(AND(Raw!AS122&gt;0,ISBLANK(Raw!EK122)=FALSE),"",IF(AND(Raw!AS122=0,ISBLANK(Raw!EK122)),"",1))))</f>
        <v/>
      </c>
      <c r="T122" s="19" t="str">
        <f>IF(A122=0,"",IF(AND(ISBLANK(Raw!AT122),COUNTA(Raw!EL122:EQ122)=0),"",IF(AND(Raw!AT122&gt;0,COUNTA(Raw!EL122:EQ122)&gt;0),"",IF(AND(Raw!AT122=0,COUNTA(Raw!EL122:EQ122)=0),"",1))))</f>
        <v/>
      </c>
      <c r="U122" t="str">
        <f>IF(A122=0,"",IF(AND(ISBLANK(Raw!AT122),COUNTA(Raw!ER122:EU122)=0),"",IF(AND(Raw!AT122&gt;0,COUNTA(Raw!ER122:EU122)&gt;0),"",IF(AND(Raw!AT122=0,COUNTA(Raw!ER122:EU122)=0),"",1))))</f>
        <v/>
      </c>
      <c r="V122" t="str">
        <f>IF(A122=0,"",IF(AND(ISBLANK(Raw!AS122),COUNTA(Raw!EV122:FA122)=0),"",IF(AND(Raw!AS122&gt;0,COUNTA(Raw!EV122:FA122)&gt;0),"",IF(AND(Raw!AS122=0,COUNTA(Raw!EV122:FA122)=0),"",1))))</f>
        <v/>
      </c>
      <c r="W122" t="str">
        <f>IF(A122=0,"",IF(AND(ISBLANK(Raw!AS122),COUNTA(Raw!FB122:FE122)=0),"",IF(AND(Raw!AS122&gt;0,COUNTA(Raw!FB122:FE122)&gt;0),"",IF(AND(Raw!AS122=0,COUNTA(Raw!FB122:FE122)=0),"",1))))</f>
        <v/>
      </c>
      <c r="X122" t="str">
        <f>IF(A122=0,"",IF(AND(ISBLANK(Raw!AT122),COUNTA(Raw!FF122:FI122)=0),"",IF(AND(Raw!AT122&gt;0,COUNTA(Raw!FF122:FI122)&gt;0),"",IF(AND(Raw!AT122=0,COUNTA(Raw!FF122:FI122)=0),"",1))))</f>
        <v/>
      </c>
      <c r="Y122" t="str">
        <f>IF(A122=0,"",IF(AND(ISBLANK(Raw!AS122),COUNTA(Raw!FJ122:FM122)=0),"",IF(AND(Raw!AS122&gt;0,COUNTA(Raw!FJ122:FM122)&gt;0),"",IF(AND(Raw!AS122=0,COUNTA(Raw!FJ122:FM122)=0),"",1))))</f>
        <v/>
      </c>
      <c r="Z122" t="str">
        <f>IF(A122=0,"",IF(AND(COUNTA(Raw!FN122:FT122)=0,ISBLANK(Raw!FU122)),"",IF(AND(COUNTIF(Raw!FN122:FT122,1)&gt;0,ISBLANK(Raw!FU122)=FALSE),"",IF(AND(COUNTIF(Raw!FN122:FT122,1)=0,ISBLANK(Raw!FU122)),"",1))))</f>
        <v/>
      </c>
      <c r="AA122" s="19" t="str">
        <f>IF(A122=0,"",IF(AND(ISBLANK(Raw!BI122),COUNTA(Raw!FV122:GH122)=0),"",IF(AND(Raw!BI122&lt;&gt;1,COUNTIF(Raw!FV122:GH122,6)=0),"",IF(Raw!BI122=1,"",1))))</f>
        <v/>
      </c>
      <c r="AB122" t="str">
        <f>IF(A122=0,"",IF(AND(ISBLANK(Raw!GI122),COUNTA(Raw!GJ122:GQ122)=0),"",IF(AND(Raw!GI122=1,COUNTA(Raw!GJ122:GQ122)&gt;0),"",IF(AND(Raw!GI122=2,COUNTA(Raw!GJ122:GQ122)=0),"",1))))</f>
        <v/>
      </c>
      <c r="AC122" s="19" t="str">
        <f>IF(A122=0,"",IF(AND(COUNTA(Raw!GY122:HF122)=0,ISBLANK(Raw!HG122)),"",IF(AND(OR(COUNTIF(Raw!GY122:HE122,1)&gt;0,COUNTIF(Raw!GY122:HE122,2)&gt;0),ISBLANK(Raw!HG122)=FALSE),"",IF(AND(COUNTA(Raw!GY122:HF122)&gt;0,ISBLANK(Raw!HG122),COUNTIF(Raw!GY122:HE122,1)=0,COUNTIF(Raw!GY122:HE122,2)=0),"",1))))</f>
        <v/>
      </c>
      <c r="AD122" s="19" t="str">
        <f>IF(A122=0,"",IF(COUNTA(Raw!HU122:IB122)=0,"",IF(AND(Raw!AK122&lt;&gt;2,COUNTIF(Raw!HU122:IA122,2)=0,COUNTIF(Raw!HU122:IA122,3)=0),"",IF(Raw!AK122=2,"",1))))</f>
        <v/>
      </c>
      <c r="AE122" s="19" t="str">
        <f>IF(A122=0,"",IF(AND(Raw!AK122=2,ISBLANK(Raw!IC122)=FALSE),"",IF(AND(Raw!AK122&lt;&gt;2,ISBLANK(Raw!IC122)),"",1)))</f>
        <v/>
      </c>
      <c r="AF122" s="19" t="str">
        <f>IF(A122=0,"",IF(COUNTA(Raw!ID122:IF122)=0,"",IF(AND(MATCH(2023-Raw!ID122,Code!$A$3:$A$12,1)=Raw!IF122,2023-Raw!ID122=Raw!IE122),"",1)))</f>
        <v/>
      </c>
      <c r="AG122" s="19" t="str">
        <f>IF(A122=0,"",IF(COUNTA(Raw!IG122:II122)=0,"",IF(AND(Raw!IG122=4,ISBLANK(Raw!II122)=FALSE),"",IF(AND(Raw!IG122&lt;&gt;4,ISBLANK(Raw!II122)),"",1))))</f>
        <v/>
      </c>
      <c r="AH122" s="19" t="str">
        <f>IF(A122=0,"",IF(COUNTA(Raw!IJ122:IM122)=0,"",IF(AND(Raw!IJ122=1,ISBLANK(Raw!IK122)=FALSE),"",IF(AND(Raw!IJ122=2,COUNTA(Raw!IK122:IM122)&gt;0),"",1))))</f>
        <v/>
      </c>
      <c r="AI122" s="19" t="str">
        <f>IF(A122=0,"",IF(COUNTA(Raw!IK122:IM122)=0,"",IF(AND(Raw!IK122=1,ISBLANK(Raw!IL122)=FALSE),"",IF(AND(Raw!IK122=2,COUNTA(Raw!IL122:IM122)=0),"",1))))</f>
        <v/>
      </c>
      <c r="AJ122" s="19" t="str">
        <f>IF(A122=0,"",IF(COUNTA(Raw!JD122:JJ122)=0,"",IF(AND(Raw!JD122&gt;600,COUNTA(Raw!JE122:JI122)&gt;0),"",IF(AND(Raw!JD122&lt;=600,COUNTA(Raw!JE122:JJ122)=0),"",1))))</f>
        <v/>
      </c>
      <c r="AK122" s="19" t="str">
        <f>IF(A122=0,"",IF(COUNTA(Raw!JK122:KA122)=0,"",IF(AND(Raw!JK122=1,COUNTA(Raw!JM122:JV122)&gt;0),"",IF(AND(Raw!JK122=3,COUNTA(Raw!JM122:JV122)&gt;0,COUNTA(Raw!JW122:KA122)=0),"",IF(AND(ISBLANK(Raw!JK122)=FALSE,Raw!JK122&lt;&gt;1,Raw!JK122&lt;&gt;3,COUNTA(Raw!JM122:KA122)=0),"",1)))))</f>
        <v/>
      </c>
      <c r="AL122" s="19" t="str">
        <f>IF(A122=0,"",IF(COUNTA(Raw!JW122:KA122)=0,"",IF(AND(COUNTIF(Raw!JW122:JZ122,4)=0,COUNTA(Raw!JW122:JZ122)&gt;0,ISBLANK(Raw!KA122)=FALSE),"",IF(AND(COUNTIF(Raw!JW122:KA122,4)&gt;0,ISBLANK(Raw!KA122)),"",1))))</f>
        <v/>
      </c>
      <c r="AM122" s="19" t="str">
        <f>IF(A122=0,"",IF(COUNTA(Raw!KT122:KU122)=0,"",IF(AND(Raw!KT122=1,ISBLANK(Raw!KU122)=FALSE),"",IF(AND(Raw!KT122=2,ISBLANK(Raw!KU122)),"",1))))</f>
        <v/>
      </c>
      <c r="AN122" s="19" t="str">
        <f>IF(A122=0,"",IF(COUNTA(Raw!KX122:LF122)=0,"",IF(AND(COUNTIF(Raw!KX122:LB122,5)=1,COUNTA(Raw!KX122:LB122)=1,COUNTA(Raw!LC122:LF122)=0),"",IF(AND(COUNTIF(Raw!KX122:LB122,5)=0,COUNTA(Raw!KX122:LB122)&gt;0,COUNTA(Raw!LC122:LF122)&gt;0),"",1))))</f>
        <v/>
      </c>
      <c r="AO122" s="19" t="str">
        <f>IF(A122=0,"",IF(COUNTA(Raw!LM122:LU122)=0,"",IF(AND(Raw!LM122=1,ISBLANK(Raw!LN122)=FALSE,COUNTA(Raw!LO122:LU122)&gt;0),"",IF(AND(Raw!LM122=2,COUNTA(Raw!LN122:LU122)=0),"",1))))</f>
        <v/>
      </c>
      <c r="AP122" s="19" t="str">
        <f>IF(A122=0,"",IF(COUNTA(Raw!MY122:OG122)=0,"",IF(AND(Raw!MY122=2,COUNTA(Raw!MZ122:OG122)=0),"",IF(AND(Raw!MY122=1,COUNTA(Raw!MZ122:OG122)&gt;0),"",1))))</f>
        <v/>
      </c>
      <c r="AQ122" s="19" t="str">
        <f>IF(A122=0,"",IF(COUNTA(Raw!NC122:NW122)=0,"",IF(AND(COUNTIF(Raw!NC122:NG122,3)&gt;0,COUNTA(Raw!NH122:NQ122)&gt;0),"",IF(AND(COUNTA(Raw!NC122:NG122)&gt;0,COUNTIF(Raw!NC122:NG122,3)=0,COUNTA(Raw!NH122:NW122)=0),"",1))))</f>
        <v/>
      </c>
      <c r="AR122" s="19" t="str">
        <f>IF(A122=0,"",IF(COUNTA(Raw!NH122:NW122)=0,"",IF(AND(COUNTIF(Raw!NH122:NQ122,10)&gt;0,COUNTA(Raw!NR122:NW122)&gt;0),"",IF(AND(COUNTA(Raw!NH122:NQ122)&gt;0,COUNTIF(Raw!NH122:NQ122,10)=0,COUNTA(Raw!NR122:NY122)=0),"",1))))</f>
        <v/>
      </c>
      <c r="AS122" s="19" t="str">
        <f>IF(A122=0,"",IF(COUNTA(Raw!NY122:OG122)=0,"",IF(AND(Raw!NY122=1,COUNTA(Raw!NZ122:OG122)&gt;0),"",IF(AND(Raw!NY122=2,COUNTA(Raw!NZ122:OG122)=0),"",1))))</f>
        <v/>
      </c>
      <c r="AT122" s="19" t="str">
        <f>IF(A122=0,"",IF(COUNTA(Raw!OH122:OY122)=0,"",IF(AND(Raw!OH122=1,COUNTA(Raw!OI122:OY122)&gt;0),"",IF(AND(Raw!OH122=2,COUNTA(Raw!OI122:OY122)=0),"",1))))</f>
        <v/>
      </c>
      <c r="AU122" s="19" t="str">
        <f>IF(A122=0,"",IF(COUNTA(Raw!PR122:QB122)=0,"",
IF(AND(OR(AND(COUNTIF(Raw!PR122:QB122,1)=1,COUNTA(Raw!QI122:QY122)&gt;0),AND(COUNTIF(Raw!PR122:QB122,1)=0,COUNTA(Raw!QI122:QY122)=0)),OR(AND(COUNTIF(Raw!PR122:QB122,2)=1,COUNTA(Raw!QZ122:RP122)&gt;0),AND(COUNTIF(Raw!PR122:QB122,2)=0,COUNTA(Raw!QZ122:RP122)=0)),OR(AND(COUNTIF(Raw!PR122:QB122,3)=1,COUNTA(Raw!RQ122:SG122)&gt;0),AND(COUNTIF(Raw!PR122:QB122,3)=0,COUNTA(Raw!RQ122:SG122)=0)),OR(AND(COUNTIF(Raw!PR122:QB122,4)=1,COUNTA(Raw!SH122:ST122)&gt;0),AND(COUNTIF(Raw!PR122:QB122,4)=0,COUNTA(Raw!SH122:ST122)=0)),OR(AND(COUNTIF(Raw!PR122:QB122,5)=1,COUNTA(Raw!SU122:TG122)&gt;0),AND(COUNTIF(Raw!PR122:QB122,5)=0,COUNTA(Raw!SU122:TG122)=0)),OR(AND(COUNTIF(Raw!PR122:QB122,6)=1,COUNTA(Raw!TH122:TT122)&gt;0),AND(COUNTIF(Raw!PR122:QB122,6)=0,COUNTA(Raw!TH122:TT122)=0)),OR(AND(COUNTIF(Raw!PR122:QB122,7)=1,COUNTA(Raw!TU122:UI122)&gt;0),AND(COUNTIF(Raw!PR122:QB122,7)=0,COUNTA(Raw!TU122:UI122)=0)),OR(AND(COUNTIF(Raw!PR122:QB122,8)=1,COUNTA(Raw!UJ122:UV122)&gt;0),AND(COUNTIF(Raw!PR122:QB122,8)=0,COUNTA(Raw!UJ122:UV122)=0)),OR(AND(COUNTIF(Raw!PR122:QB122,9)=1,COUNTA(Raw!UW122:VG122)&gt;0),AND(COUNTIF(Raw!PR122:QB122,9)=0,COUNTA(Raw!UW122:VG122)=0)),OR(AND(COUNTIF(Raw!PR122:QB122,10)=1,COUNTA(Raw!VH122:VP122)&gt;0),AND(COUNTIF(Raw!PR122:QB122,10)=0,COUNTA(Raw!VH122:VP122)=0)),OR(AND(COUNTIF(Raw!PR122:QB122,11)=1,COUNTA(Raw!VQ122:WK122)&gt;0),AND(COUNTIF(Raw!PR122:QB122,11)=0,COUNTA(Raw!VQ122:WK122)=0))),"",1)))</f>
        <v/>
      </c>
      <c r="AV122" s="19" t="str">
        <f>IF(A122=0,"",IF(COUNTA(Raw!QI122:QY122)=0,"",IF(AND(OR(AND(Raw!QI122=4,COUNTIF(Raw!QR122:QY122,1)=0),Raw!QI122&lt;&gt;4),OR(AND(Raw!QJ122=4,COUNTIF(Raw!QR122:QY122,2)=0),Raw!QJ122&lt;&gt;4),OR(AND(Raw!QK122=4,COUNTIF(Raw!QR122:QY122,3)=0),Raw!QK122&lt;&gt;4),OR(AND(Raw!QL122=4,COUNTIF(Raw!QR122:QY122,4)=0),Raw!QL122&lt;&gt;4),OR(AND(Raw!QM122=4,COUNTIF(Raw!QR122:QY122,5)=0),Raw!QM122&lt;&gt;4),OR(AND(Raw!QN122=4,COUNTIF(Raw!QR122:QY122,6)=0),Raw!QN122&lt;&gt;4),OR(AND(Raw!QO122=4,COUNTIF(Raw!QR122:QY122,7)=0),Raw!QO122&lt;&gt;4),OR(AND(Raw!QP122=4,COUNTIF(Raw!QR122:QY122,8)=0),Raw!QP122&lt;&gt;4)),"",1)))</f>
        <v/>
      </c>
      <c r="AW122" t="str">
        <f>IF(A122=0,"",IF(COUNTA(Raw!QZ122:RP122)=0,"",IF(AND(OR(AND(Raw!QZ122=4,COUNTIF(Raw!RI122:RP122,1)=0),Raw!QZ122&lt;&gt;4),OR(AND(Raw!RA122=4,COUNTIF(Raw!RI122:RP122,2)=0),Raw!RA122&lt;&gt;4),OR(AND(Raw!RB122=4,COUNTIF(Raw!RI122:RP122,3)=0),Raw!RB122&lt;&gt;4),OR(AND(Raw!RC122=4,COUNTIF(Raw!RI122:RP122,4)=0),Raw!RC122&lt;&gt;4),OR(AND(Raw!RD122=4,COUNTIF(Raw!RI122:RP122,5)=0),Raw!RD122&lt;&gt;4),OR(AND(Raw!RE122=4,COUNTIF(Raw!RI122:RP122,6)=0),Raw!RE122&lt;&gt;4),OR(AND(Raw!RF122=4,COUNTIF(Raw!RI122:RP122,7)=0),Raw!RF122&lt;&gt;4),OR(AND(Raw!RG122=4,COUNTIF(Raw!RI122:RP122,8)=0),Raw!RG122&lt;&gt;4)),"",1)))</f>
        <v/>
      </c>
      <c r="AX122" t="str">
        <f>IF(A122=0,"",IF(COUNTA(Raw!RQ122:SG122)=0,"",IF(AND(OR(AND(Raw!RQ122=4,COUNTIF(Raw!RZ122:SG122,1)=0),Raw!RQ122&lt;&gt;4),OR(AND(Raw!RR122=4,COUNTIF(Raw!RZ122:SG122,2)=0),Raw!RR122&lt;&gt;4),OR(AND(Raw!RS122=4,COUNTIF(Raw!RZ122:SG122,3)=0),Raw!RS122&lt;&gt;4),OR(AND(Raw!RT122=4,COUNTIF(Raw!RZ122:SG122,4)=0),Raw!RT122&lt;&gt;4),OR(AND(Raw!RU122=4,COUNTIF(Raw!RZ122:SG122,5)=0),Raw!RU122&lt;&gt;4),OR(AND(Raw!RV122=4,COUNTIF(Raw!RZ122:SG122,6)=0),Raw!RV122&lt;&gt;4),OR(AND(Raw!RW122=4,COUNTIF(Raw!RZ122:SG122,7)=0),Raw!RW122&lt;&gt;4),OR(AND(Raw!RX122=4,COUNTIF(Raw!RZ122:SG122,8)=0),Raw!RX122&lt;&gt;4)),"",1)))</f>
        <v/>
      </c>
      <c r="AY122" t="str">
        <f>IF(A122=0,"",IF(COUNTA(Raw!SH122:ST122)=0,"",IF(AND(OR(AND(Raw!SH122=4,COUNTIF(Raw!SO122:ST122,1)=0),Raw!SH122&lt;&gt;4),OR(AND(Raw!SI122=4,COUNTIF(Raw!SO122:ST122,2)=0),Raw!SI122&lt;&gt;4),OR(AND(Raw!SJ122=4,COUNTIF(Raw!SO122:ST122,3)=0),Raw!SJ122&lt;&gt;4),OR(AND(Raw!SK122=4,COUNTIF(Raw!SO122:ST122,4)=0),Raw!SK122&lt;&gt;4),OR(AND(Raw!SL122=4,COUNTIF(Raw!SO122:ST122,5)=0),Raw!SL122&lt;&gt;4),OR(AND(Raw!SM122=4,COUNTIF(Raw!SO122:ST122,6)=0),Raw!SM122&lt;&gt;4)),"",1)))</f>
        <v/>
      </c>
      <c r="AZ122" t="str">
        <f>IF(A122=0,"",IF(COUNTA(Raw!SU122:TG122)=0,"",IF(AND(OR(AND(Raw!SU122=4,COUNTIF(Raw!TB122:TG122,1)=0),Raw!SU122&lt;&gt;4),OR(AND(Raw!SV122=4,COUNTIF(Raw!TB122:TG122,2)=0),Raw!SV122&lt;&gt;4),OR(AND(Raw!SW122=4,COUNTIF(Raw!TB122:TG122,3)=0),Raw!SW122&lt;&gt;4),OR(AND(Raw!SX122=4,COUNTIF(Raw!TB122:TG122,4)=0),Raw!SX122&lt;&gt;4),OR(AND(Raw!SY122=4,COUNTIF(Raw!TB122:TG122,5)=0),Raw!SY122&lt;&gt;4),OR(AND(Raw!SZ122=4,COUNTIF(Raw!TB122:TG122,6)=0),Raw!SZ122&lt;&gt;4)),"",1)))</f>
        <v/>
      </c>
      <c r="BA122" t="str">
        <f>IF(A122=0,"",IF(COUNTA(Raw!TH122:TT122)=0,"",IF(AND(OR(AND(Raw!TH122=4,COUNTIF(Raw!TO122:TT122,1)=0),Raw!TH122&lt;&gt;4),OR(AND(Raw!TI122=4,COUNTIF(Raw!TO122:TT122,2)=0),Raw!TI122&lt;&gt;4),OR(AND(Raw!TJ122=4,COUNTIF(Raw!TO122:TT122,3)=0),Raw!TJ122&lt;&gt;4),OR(AND(Raw!TK122=4,COUNTIF(Raw!TO122:TT122,4)=0),Raw!TK122&lt;&gt;4),OR(AND(Raw!TL122=4,COUNTIF(Raw!TO122:TT122,5)=0),Raw!TL122&lt;&gt;4),OR(AND(Raw!TM122=4,COUNTIF(Raw!TO122:TT122,6)=0),Raw!TM122&lt;&gt;4)),"",1)))</f>
        <v/>
      </c>
      <c r="BB122" t="str">
        <f>IF(A122=0,"",IF(COUNTA(Raw!TU122:UI122)=0,"",IF(AND(OR(AND(Raw!TU122=4,COUNTIF(Raw!UC122:UI122,1)=0),Raw!TU122&lt;&gt;4),OR(AND(Raw!TV122=4,COUNTIF(Raw!UC122:UI122,2)=0),Raw!TV122&lt;&gt;4),OR(AND(Raw!TW122=4,COUNTIF(Raw!UC122:UI122,3)=0),Raw!TW122&lt;&gt;4),OR(AND(Raw!TX122=4,COUNTIF(Raw!UC122:UI122,4)=0),Raw!TX122&lt;&gt;4),OR(AND(Raw!TY122=4,COUNTIF(Raw!UC122:UI122,5)=0),Raw!TY122&lt;&gt;4),OR(AND(Raw!TZ122=4,COUNTIF(Raw!UC122:UI122,6)=0),Raw!TZ122&lt;&gt;4),OR(AND(Raw!UA122=4,COUNTIF(Raw!UC122:UI122,7)=0),Raw!UA122&lt;&gt;4)),"",1)))</f>
        <v/>
      </c>
      <c r="BC122" t="str">
        <f>IF(A122=0,"",IF(COUNTA(Raw!UJ122:UV122)=0,"",IF(AND(OR(AND(Raw!UJ122=4,COUNTIF(Raw!UQ122:UV122,1)=0),Raw!UJ122&lt;&gt;4),OR(AND(Raw!UK122=4,COUNTIF(Raw!UQ122:UV122,2)=0),Raw!UK122&lt;&gt;4),OR(AND(Raw!UL122=4,COUNTIF(Raw!UQ122:UV122,3)=0),Raw!UL122&lt;&gt;4),OR(AND(Raw!UM122=4,COUNTIF(Raw!UQ122:UV122,4)=0),Raw!UM122&lt;&gt;4),OR(AND(Raw!UN122=4,COUNTIF(Raw!UQ122:UV122,5)=0),Raw!UN122&lt;&gt;4),OR(AND(Raw!UO122=4,COUNTIF(Raw!UQ122:UV122,6)=0),Raw!UO122&lt;&gt;4)),"",1)))</f>
        <v/>
      </c>
      <c r="BD122" t="str">
        <f>IF(A122=0,"",IF(COUNTA(Raw!UW122:VG122)=0,"",IF(AND(OR(AND(Raw!UW122=4,COUNTIF(Raw!VC122:VG122,1)=0),Raw!UW122&lt;&gt;4),OR(AND(Raw!UX122=4,COUNTIF(Raw!VC122:VG122,2)=0),Raw!UX122&lt;&gt;4),OR(AND(Raw!UY122=4,COUNTIF(Raw!VC122:VG122,3)=0),Raw!UY122&lt;&gt;4),OR(AND(Raw!UZ122=4,COUNTIF(Raw!VC122:VG122,4)=0),Raw!UZ122&lt;&gt;4),OR(AND(Raw!VA122=4,COUNTIF(Raw!VC122:VG122,5)=0),Raw!VA122&lt;&gt;4)),"",1)))</f>
        <v/>
      </c>
      <c r="BE122" t="str">
        <f>IF(A122=0,"",IF(COUNTA(Raw!VH122:VP122)=0,"",
IF(AND(
OR(AND(Raw!VH122=4,COUNTIF(Raw!VM122:VP122,1)=0),Raw!VH122&lt;&gt;4),
OR(AND(Raw!VI122=4,COUNTIF(Raw!VM122:VP122,2)=0),Raw!VI122&lt;&gt;4),
OR(AND(Raw!VJ122=4,COUNTIF(Raw!VM122:VP122,3)=0),Raw!VJ122&lt;&gt;4),
OR(AND(Raw!VK122=4,COUNTIF(Raw!VM122:VP122,4)=0),Raw!VK122&lt;&gt;4)
),"",1)))</f>
        <v/>
      </c>
      <c r="BF122" t="str">
        <f>IF(A122=0,"",IF(COUNTA(Raw!VQ122:WK122)=0,"",
IF(AND(
OR(AND(Raw!VQ122=4,COUNTIF(Raw!WB122:WK122,1)=0),Raw!VQ122&lt;&gt;4),
OR(AND(Raw!VR122=4,COUNTIF(Raw!WB122:WK122,2)=0),Raw!VR122&lt;&gt;4),
OR(AND(Raw!VS122=4,COUNTIF(Raw!WB122:WK122,3)=0),Raw!VS122&lt;&gt;4),
OR(AND(Raw!VT122=4,COUNTIF(Raw!WB122:WK122,4)=0),Raw!VT122&lt;&gt;4),
OR(AND(Raw!VU122=4,COUNTIF(Raw!WB122:WK122,5)=0),Raw!VU122&lt;&gt;4),
OR(AND(Raw!VV122=4,COUNTIF(Raw!WB122:WK122,6)=0),Raw!VV122&lt;&gt;4),
OR(AND(Raw!VW122=4,COUNTIF(Raw!WB122:WK122,7)=0),Raw!VW122&lt;&gt;4),
OR(AND(Raw!VX122=4,COUNTIF(Raw!WB122:WK122,8)=0),Raw!VX122&lt;&gt;4),
OR(AND(Raw!VY122=4,COUNTIF(Raw!WB122:WK122,9)=0),Raw!VX122&lt;&gt;4),
OR(AND(Raw!VZ122=4,COUNTIF(Raw!WB122:WK122,10)=0),Raw!VZ122&lt;&gt;4)
),"",1)))</f>
        <v/>
      </c>
      <c r="BG122" t="str">
        <f>IF(A122=0,"",IF(COUNTA(Raw!WL122:XB122)=0,"",
IF(AND(
OR(AND(Raw!WL122=4,COUNTIF(Raw!WU122:XB122,1)=0),Raw!WL122&lt;&gt;4),
OR(AND(Raw!WM122=4,COUNTIF(Raw!WU122:XB122,2)=0),Raw!WM122&lt;&gt;4),
OR(AND(Raw!WN122=4,COUNTIF(Raw!WU122:XB122,3)=0),Raw!WN122&lt;&gt;4),
OR(AND(Raw!WO122=4,COUNTIF(Raw!WU122:XB122,4)=0),Raw!WO122&lt;&gt;4),
OR(AND(Raw!WP122=4,COUNTIF(Raw!WU122:XB122,5)=0),Raw!WP122&lt;&gt;4),
OR(AND(Raw!WQ122=4,COUNTIF(Raw!WU122:XB122,6)=0),Raw!WQ122&lt;&gt;4),
OR(AND(Raw!WR122=4,COUNTIF(Raw!WU122:XB122,7)=0),Raw!WR122&lt;&gt;4),
OR(AND(Raw!WS122=4,COUNTIF(Raw!WU122:XB122,8)=0),Raw!WS122&lt;&gt;4)
),"",1)))</f>
        <v/>
      </c>
      <c r="BH122" t="str">
        <f>IF(A122=0,"",IF(COUNTA(Raw!XC122:XK122)=0,"",
IF(AND(
OR(AND(Raw!XC122=4,COUNTIF(Raw!XH122:XK122,1)=0),Raw!XC122&lt;&gt;4),
OR(AND(Raw!XD122=4,COUNTIF(Raw!XH122:XK122,2)=0),Raw!XD122&lt;&gt;4),
OR(AND(Raw!XE122=4,COUNTIF(Raw!XH122:XK122,3)=0),Raw!XE122&lt;&gt;4),
OR(AND(Raw!XF122=4,COUNTIF(Raw!XH122:XK122,4)=0),Raw!XF122&lt;&gt;4)
),"",1)))</f>
        <v/>
      </c>
      <c r="BI122" t="str">
        <f>IF(A122=0,"",IF(COUNTA(Raw!XL122:XT122)=0,"",
IF(AND(
OR(AND(Raw!XL122=4,COUNTIF(Raw!XQ122:XT122,1)=0),Raw!XL122&lt;&gt;4),
OR(AND(Raw!XM122=4,COUNTIF(Raw!XQ122:XT122,2)=0),Raw!XM122&lt;&gt;4),
OR(AND(Raw!XN122=4,COUNTIF(Raw!XQ122:XT122,3)=0),Raw!XN122&lt;&gt;4),
OR(AND(Raw!XO122=4,COUNTIF(Raw!XQ122:XT122,4)=0),Raw!XO122&lt;&gt;4)
),"",1)))</f>
        <v/>
      </c>
      <c r="BJ122" t="str">
        <f>IF(A122=0,"",IF(COUNTA(Raw!XU122:YI122)=0,"",
IF(AND(
OR(AND(Raw!XU122=4,COUNTIF(Raw!YC122:YI122,1)=0),Raw!XU122&lt;&gt;4),
OR(AND(Raw!XV122=4,COUNTIF(Raw!YC122:YI122,2)=0),Raw!XV122&lt;&gt;4),
OR(AND(Raw!XW122=4,COUNTIF(Raw!YC122:YI122,3)=0),Raw!XW122&lt;&gt;4),
OR(AND(Raw!XX122=4,COUNTIF(Raw!YC122:YI122,4)=0),Raw!XX122&lt;&gt;4),
OR(AND(Raw!XY122=4,COUNTIF(Raw!YC122:YI122,5)=0),Raw!XY122&lt;&gt;4),
OR(AND(Raw!XZ122=4,COUNTIF(Raw!YC122:YI122,6)=0),Raw!XZ122&lt;&gt;4),
OR(AND(Raw!YA122=4,COUNTIF(Raw!YC122:YI122,7)=0),Raw!YA122&lt;&gt;4)
),"",1)))</f>
        <v/>
      </c>
      <c r="BK122" t="str">
        <f>IF(A122=0,"",IF(COUNTA(Raw!YJ122:YR122)=0,"",
IF(AND(
OR(AND(Raw!YJ122=4,COUNTIF(Raw!YO122:YR122,1)=0),Raw!YJ122&lt;&gt;4),
OR(AND(Raw!YK122=4,COUNTIF(Raw!YO122:YR122,2)=0),Raw!YK122&lt;&gt;4),
OR(AND(Raw!YL122=4,COUNTIF(Raw!YO122:YR122,3)=0),Raw!YL122&lt;&gt;4),
OR(AND(Raw!YM122=4,COUNTIF(Raw!YO122:YR122,4)=0),Raw!YM122&lt;&gt;4)
),"",1)))</f>
        <v/>
      </c>
      <c r="BL122" t="str">
        <f>IF(A122=0,"",IF(COUNTA(Raw!YS122:YU122)=0,"",IF(AND(Raw!YS122=4,ISBLANK(Raw!YU122)),"",IF(AND(Raw!YS122&lt;&gt;4,ISBLANK(Raw!YU122)=FALSE),"",1))))</f>
        <v/>
      </c>
    </row>
    <row r="123" spans="1:64">
      <c r="A123" s="20">
        <f>Raw!A123</f>
        <v>0</v>
      </c>
      <c r="B123" s="19" t="str">
        <f>IF(A123=0,"",IF(AND(Raw!AC123=1,COUNTA(Raw!AR123:IC123)&gt;0,COUNTA(Raw!ID123:YU123)=0),"",IF(AND(Raw!AC123=2,COUNTA(Raw!AR123:IC123)=0,COUNTA(Raw!ID123:MV123)&gt;0,COUNTA(Raw!MW123:YU123)=0),"",IF(AND(Raw!AC123=3,COUNTA(Raw!AP123:MV123)=0,COUNTA(Raw!MW123:YU123)&gt;0),"",1))))</f>
        <v/>
      </c>
      <c r="C123" s="19" t="str">
        <f>IF(A123=0,"",IF(AND(Raw!AK123=1,ISBLANK(Raw!AM123)=FALSE,ISBLANK(Raw!AO123)),"",IF(AND(Raw!AK123=2,ISBLANK(Raw!AM123),ISBLANK(Raw!AO123)=FALSE),"",1)))</f>
        <v/>
      </c>
      <c r="D123" s="19" t="str">
        <f>IF(A123=0,"",IF(COUNTA(Raw!AS123:AZ123)=0,"",IF(AND(Raw!AS123+Raw!AT123=100,Raw!AU123+Raw!AV123=100,Raw!AW123+Raw!AX123=100,Raw!AY123+Raw!AZ123=100),"",1)))</f>
        <v/>
      </c>
      <c r="E123" s="19" t="str">
        <f>IF(A123=0,"",IF(ISBLANK(Raw!AQ123),"",IF(Raw!AQ123=1,"",1)))</f>
        <v/>
      </c>
      <c r="F123" s="19" t="str">
        <f>IF(A123=0,"",IF(ISBLANK(Raw!AR123),"",IF(AND(Raw!AR123&gt;=0,Raw!AR123&lt;=100),"",1)))</f>
        <v/>
      </c>
      <c r="G123" s="19" t="str">
        <f>IF(A123=0,"",IF(AND(ISBLANK(Raw!BA123),ISBLANK(Raw!AS123)),"",IF(AND(Raw!AS123&gt;0,ISBLANK(Raw!BA123)=FALSE),"",1)))</f>
        <v/>
      </c>
      <c r="H123" s="19" t="str">
        <f>IF(A123=0,"",IF(COUNTA(Raw!BA123:BH123)=0,"",IF(AND(Raw!BA123=0,COUNTA(Raw!BB123:BH123)=0),"",IF(AND(Raw!BA123&gt;0,COUNTA(Raw!BB123:BH123)&gt;0),"",1))))</f>
        <v/>
      </c>
      <c r="I123" s="19" t="str">
        <f>IF(A123=0,"",IF(AND(ISBLANK(Raw!BI123),ISBLANK(Raw!BJ123)),"",IF(AND(Raw!BI123=1,ISBLANK(Raw!BJ123)=FALSE),"",IF(AND(Raw!BI123=2,ISBLANK(Raw!BJ123)),"",1))))</f>
        <v/>
      </c>
      <c r="J123" s="19" t="str">
        <f>IF(A123=0,"",IF(AND(ISBLANK(Raw!AT123),COUNTBLANK(Raw!BK123:BQ123)),"",IF(AND(Raw!AT123&gt;0,COUNTA(Raw!BK123:BQ123)&gt;0),"",IF(AND(Raw!AT123=0,COUNTA(Raw!BK123:BQ123)=0),"",1))))</f>
        <v/>
      </c>
      <c r="K123" s="19" t="str">
        <f>IF(A123=0,"",IF(AND(ISBLANK(Raw!AS123),COUNTA(Raw!BR123:BX123)=0),"",IF(AND(Raw!AS123&gt;0,COUNTA(Raw!BR123:BX123)&gt;0),"",IF(AND(Raw!AS123=0,COUNTA(Raw!BR123:BX123)=0),"",1))))</f>
        <v/>
      </c>
      <c r="L123" s="19" t="str">
        <f>IF(A123=0,"",IF(AND(COUNTA(Raw!BK123:BX123)=0,COUNTA(Raw!BY123:CH123)=0),"",IF(AND(COUNTIF(Raw!BK123:BX123,1)&gt;0,COUNTA(Raw!BY123:CH123)&gt;0),"",IF(AND(COUNTIF(Raw!BK123:BX123,1)=0,COUNTA(Raw!BY123:CH123)=0),"",1))))</f>
        <v/>
      </c>
      <c r="M123" s="19" t="str">
        <f>IF(A123=0,"",IF(AND(COUNTA(Raw!BK123:BX123)=0,COUNTA(Raw!CI123:CR123)),"",IF(AND(COUNTIF(Raw!BK123:BX123,3)&gt;0,COUNTA(Raw!CI123:CR123)&gt;0),"",IF(AND(COUNTIF(Raw!BK123:BX123,3)=0,COUNTA(Raw!CI123:CR123)=0),"",1))))</f>
        <v/>
      </c>
      <c r="N123" s="19" t="str">
        <f>IF(A123=0,"",IF(COUNTA(Raw!CS123:DF123)=0,"",IF(AND(COUNTIF(Raw!CS123:CV123,1)=1,COUNTA(Raw!CW123:DA123)&gt;0,COUNTA(Raw!DB123:DF123)=0),"",IF(AND(COUNTIF(Raw!CS123:CV123,2)=1,COUNTA(Raw!CW123:DA123)=0,COUNTA(Raw!DB123:DF123)&gt;0),"",IF(AND(COUNTA(Raw!CS123:CV123)&gt;0,COUNTA(Raw!CW123:DF123)=0),"",1)))))</f>
        <v/>
      </c>
      <c r="O123" s="19" t="str">
        <f>IF(A123=0,"",IF(COUNTA(Raw!DG123:DP123)=0,"",IF(AND(COUNTIF(Raw!BK123:BQ123,1)&gt;0,OR(COUNTIF(Raw!DG123:DP123,1)=1,COUNTIF(Raw!DG123:DP123,2)=1,COUNTIF(Raw!DG123:DP123,3)=1)),"",IF(AND(COUNTIF(Raw!BK123:BQ123,1)=0,AND(COUNTIF(Raw!DG123:DP123,1)=0,COUNTIF(Raw!DG123:DP123,2)=0,COUNTIF(Raw!DG123:DP123,3)=0)),"",1))))</f>
        <v/>
      </c>
      <c r="P123" s="19" t="str">
        <f>IF(A123=0,"",IF(COUNTA(Raw!DG123:DR123)=0,"",IF(AND(COUNTIF(Raw!DG123:DP123,4)=1,ISBLANK(Raw!DQ123)=FALSE,ISBLANK(Raw!DR123)),"",IF(AND(COUNTIF(Raw!DG123:DP123,7)=1,ISBLANK(Raw!DQ123),ISBLANK(Raw!DR123)=FALSE),"",IF(AND(COUNTA(Raw!DG123:DP123)&gt;0,COUNTIF(Raw!DG123:DP123,4)=0,COUNTIF(Raw!DG123:DP123,7)=0,COUNTA(Raw!DQ123:DR123)=0),"",1)))))</f>
        <v/>
      </c>
      <c r="Q123" s="19" t="str">
        <f>IF(A123=0,"",IF(AND(COUNTA(Raw!DS123:DU123)=0,COUNTA(Raw!BK123:BQ123)=0),"",IF(AND(COUNTIF(Raw!BK123:BQ123,1)&gt;0,COUNTA(Raw!DS123:DU123)&gt;0),"",IF(AND(COUNTIF(Raw!BK123:BQ123,1)=0,COUNTA(Raw!DS123:DU123)=0),"",1))))</f>
        <v/>
      </c>
      <c r="R123" s="19" t="str">
        <f>IF(A123=0,"",IF(AND(ISBLANK(Raw!AT123),ISBLANK(Raw!EJ123)),"",IF(AND(Raw!AT123&gt;0,ISBLANK(Raw!EJ123)=FALSE,Raw!EJ123&gt;=0,Raw!EJ123&lt;=7),"",IF(AND(Raw!AT123=0,ISBLANK(Raw!EJ123)),"",1))))</f>
        <v/>
      </c>
      <c r="S123" t="str">
        <f>IF(A123=0,"",IF(AND(ISBLANK(Raw!AS123),ISBLANK(Raw!EK123)),"",IF(AND(Raw!AS123&gt;0,ISBLANK(Raw!EK123)=FALSE),"",IF(AND(Raw!AS123=0,ISBLANK(Raw!EK123)),"",1))))</f>
        <v/>
      </c>
      <c r="T123" s="19" t="str">
        <f>IF(A123=0,"",IF(AND(ISBLANK(Raw!AT123),COUNTA(Raw!EL123:EQ123)=0),"",IF(AND(Raw!AT123&gt;0,COUNTA(Raw!EL123:EQ123)&gt;0),"",IF(AND(Raw!AT123=0,COUNTA(Raw!EL123:EQ123)=0),"",1))))</f>
        <v/>
      </c>
      <c r="U123" t="str">
        <f>IF(A123=0,"",IF(AND(ISBLANK(Raw!AT123),COUNTA(Raw!ER123:EU123)=0),"",IF(AND(Raw!AT123&gt;0,COUNTA(Raw!ER123:EU123)&gt;0),"",IF(AND(Raw!AT123=0,COUNTA(Raw!ER123:EU123)=0),"",1))))</f>
        <v/>
      </c>
      <c r="V123" t="str">
        <f>IF(A123=0,"",IF(AND(ISBLANK(Raw!AS123),COUNTA(Raw!EV123:FA123)=0),"",IF(AND(Raw!AS123&gt;0,COUNTA(Raw!EV123:FA123)&gt;0),"",IF(AND(Raw!AS123=0,COUNTA(Raw!EV123:FA123)=0),"",1))))</f>
        <v/>
      </c>
      <c r="W123" t="str">
        <f>IF(A123=0,"",IF(AND(ISBLANK(Raw!AS123),COUNTA(Raw!FB123:FE123)=0),"",IF(AND(Raw!AS123&gt;0,COUNTA(Raw!FB123:FE123)&gt;0),"",IF(AND(Raw!AS123=0,COUNTA(Raw!FB123:FE123)=0),"",1))))</f>
        <v/>
      </c>
      <c r="X123" t="str">
        <f>IF(A123=0,"",IF(AND(ISBLANK(Raw!AT123),COUNTA(Raw!FF123:FI123)=0),"",IF(AND(Raw!AT123&gt;0,COUNTA(Raw!FF123:FI123)&gt;0),"",IF(AND(Raw!AT123=0,COUNTA(Raw!FF123:FI123)=0),"",1))))</f>
        <v/>
      </c>
      <c r="Y123" t="str">
        <f>IF(A123=0,"",IF(AND(ISBLANK(Raw!AS123),COUNTA(Raw!FJ123:FM123)=0),"",IF(AND(Raw!AS123&gt;0,COUNTA(Raw!FJ123:FM123)&gt;0),"",IF(AND(Raw!AS123=0,COUNTA(Raw!FJ123:FM123)=0),"",1))))</f>
        <v/>
      </c>
      <c r="Z123" t="str">
        <f>IF(A123=0,"",IF(AND(COUNTA(Raw!FN123:FT123)=0,ISBLANK(Raw!FU123)),"",IF(AND(COUNTIF(Raw!FN123:FT123,1)&gt;0,ISBLANK(Raw!FU123)=FALSE),"",IF(AND(COUNTIF(Raw!FN123:FT123,1)=0,ISBLANK(Raw!FU123)),"",1))))</f>
        <v/>
      </c>
      <c r="AA123" s="19" t="str">
        <f>IF(A123=0,"",IF(AND(ISBLANK(Raw!BI123),COUNTA(Raw!FV123:GH123)=0),"",IF(AND(Raw!BI123&lt;&gt;1,COUNTIF(Raw!FV123:GH123,6)=0),"",IF(Raw!BI123=1,"",1))))</f>
        <v/>
      </c>
      <c r="AB123" t="str">
        <f>IF(A123=0,"",IF(AND(ISBLANK(Raw!GI123),COUNTA(Raw!GJ123:GQ123)=0),"",IF(AND(Raw!GI123=1,COUNTA(Raw!GJ123:GQ123)&gt;0),"",IF(AND(Raw!GI123=2,COUNTA(Raw!GJ123:GQ123)=0),"",1))))</f>
        <v/>
      </c>
      <c r="AC123" s="19" t="str">
        <f>IF(A123=0,"",IF(AND(COUNTA(Raw!GY123:HF123)=0,ISBLANK(Raw!HG123)),"",IF(AND(OR(COUNTIF(Raw!GY123:HE123,1)&gt;0,COUNTIF(Raw!GY123:HE123,2)&gt;0),ISBLANK(Raw!HG123)=FALSE),"",IF(AND(COUNTA(Raw!GY123:HF123)&gt;0,ISBLANK(Raw!HG123),COUNTIF(Raw!GY123:HE123,1)=0,COUNTIF(Raw!GY123:HE123,2)=0),"",1))))</f>
        <v/>
      </c>
      <c r="AD123" s="19" t="str">
        <f>IF(A123=0,"",IF(COUNTA(Raw!HU123:IB123)=0,"",IF(AND(Raw!AK123&lt;&gt;2,COUNTIF(Raw!HU123:IA123,2)=0,COUNTIF(Raw!HU123:IA123,3)=0),"",IF(Raw!AK123=2,"",1))))</f>
        <v/>
      </c>
      <c r="AE123" s="19" t="str">
        <f>IF(A123=0,"",IF(AND(Raw!AK123=2,ISBLANK(Raw!IC123)=FALSE),"",IF(AND(Raw!AK123&lt;&gt;2,ISBLANK(Raw!IC123)),"",1)))</f>
        <v/>
      </c>
      <c r="AF123" s="19" t="str">
        <f>IF(A123=0,"",IF(COUNTA(Raw!ID123:IF123)=0,"",IF(AND(MATCH(2023-Raw!ID123,Code!$A$3:$A$12,1)=Raw!IF123,2023-Raw!ID123=Raw!IE123),"",1)))</f>
        <v/>
      </c>
      <c r="AG123" s="19" t="str">
        <f>IF(A123=0,"",IF(COUNTA(Raw!IG123:II123)=0,"",IF(AND(Raw!IG123=4,ISBLANK(Raw!II123)=FALSE),"",IF(AND(Raw!IG123&lt;&gt;4,ISBLANK(Raw!II123)),"",1))))</f>
        <v/>
      </c>
      <c r="AH123" s="19" t="str">
        <f>IF(A123=0,"",IF(COUNTA(Raw!IJ123:IM123)=0,"",IF(AND(Raw!IJ123=1,ISBLANK(Raw!IK123)=FALSE),"",IF(AND(Raw!IJ123=2,COUNTA(Raw!IK123:IM123)&gt;0),"",1))))</f>
        <v/>
      </c>
      <c r="AI123" s="19" t="str">
        <f>IF(A123=0,"",IF(COUNTA(Raw!IK123:IM123)=0,"",IF(AND(Raw!IK123=1,ISBLANK(Raw!IL123)=FALSE),"",IF(AND(Raw!IK123=2,COUNTA(Raw!IL123:IM123)=0),"",1))))</f>
        <v/>
      </c>
      <c r="AJ123" s="19" t="str">
        <f>IF(A123=0,"",IF(COUNTA(Raw!JD123:JJ123)=0,"",IF(AND(Raw!JD123&gt;600,COUNTA(Raw!JE123:JI123)&gt;0),"",IF(AND(Raw!JD123&lt;=600,COUNTA(Raw!JE123:JJ123)=0),"",1))))</f>
        <v/>
      </c>
      <c r="AK123" s="19" t="str">
        <f>IF(A123=0,"",IF(COUNTA(Raw!JK123:KA123)=0,"",IF(AND(Raw!JK123=1,COUNTA(Raw!JM123:JV123)&gt;0),"",IF(AND(Raw!JK123=3,COUNTA(Raw!JM123:JV123)&gt;0,COUNTA(Raw!JW123:KA123)=0),"",IF(AND(ISBLANK(Raw!JK123)=FALSE,Raw!JK123&lt;&gt;1,Raw!JK123&lt;&gt;3,COUNTA(Raw!JM123:KA123)=0),"",1)))))</f>
        <v/>
      </c>
      <c r="AL123" s="19" t="str">
        <f>IF(A123=0,"",IF(COUNTA(Raw!JW123:KA123)=0,"",IF(AND(COUNTIF(Raw!JW123:JZ123,4)=0,COUNTA(Raw!JW123:JZ123)&gt;0,ISBLANK(Raw!KA123)=FALSE),"",IF(AND(COUNTIF(Raw!JW123:KA123,4)&gt;0,ISBLANK(Raw!KA123)),"",1))))</f>
        <v/>
      </c>
      <c r="AM123" s="19" t="str">
        <f>IF(A123=0,"",IF(COUNTA(Raw!KT123:KU123)=0,"",IF(AND(Raw!KT123=1,ISBLANK(Raw!KU123)=FALSE),"",IF(AND(Raw!KT123=2,ISBLANK(Raw!KU123)),"",1))))</f>
        <v/>
      </c>
      <c r="AN123" s="19" t="str">
        <f>IF(A123=0,"",IF(COUNTA(Raw!KX123:LF123)=0,"",IF(AND(COUNTIF(Raw!KX123:LB123,5)=1,COUNTA(Raw!KX123:LB123)=1,COUNTA(Raw!LC123:LF123)=0),"",IF(AND(COUNTIF(Raw!KX123:LB123,5)=0,COUNTA(Raw!KX123:LB123)&gt;0,COUNTA(Raw!LC123:LF123)&gt;0),"",1))))</f>
        <v/>
      </c>
      <c r="AO123" s="19" t="str">
        <f>IF(A123=0,"",IF(COUNTA(Raw!LM123:LU123)=0,"",IF(AND(Raw!LM123=1,ISBLANK(Raw!LN123)=FALSE,COUNTA(Raw!LO123:LU123)&gt;0),"",IF(AND(Raw!LM123=2,COUNTA(Raw!LN123:LU123)=0),"",1))))</f>
        <v/>
      </c>
      <c r="AP123" s="19" t="str">
        <f>IF(A123=0,"",IF(COUNTA(Raw!MY123:OG123)=0,"",IF(AND(Raw!MY123=2,COUNTA(Raw!MZ123:OG123)=0),"",IF(AND(Raw!MY123=1,COUNTA(Raw!MZ123:OG123)&gt;0),"",1))))</f>
        <v/>
      </c>
      <c r="AQ123" s="19" t="str">
        <f>IF(A123=0,"",IF(COUNTA(Raw!NC123:NW123)=0,"",IF(AND(COUNTIF(Raw!NC123:NG123,3)&gt;0,COUNTA(Raw!NH123:NQ123)&gt;0),"",IF(AND(COUNTA(Raw!NC123:NG123)&gt;0,COUNTIF(Raw!NC123:NG123,3)=0,COUNTA(Raw!NH123:NW123)=0),"",1))))</f>
        <v/>
      </c>
      <c r="AR123" s="19" t="str">
        <f>IF(A123=0,"",IF(COUNTA(Raw!NH123:NW123)=0,"",IF(AND(COUNTIF(Raw!NH123:NQ123,10)&gt;0,COUNTA(Raw!NR123:NW123)&gt;0),"",IF(AND(COUNTA(Raw!NH123:NQ123)&gt;0,COUNTIF(Raw!NH123:NQ123,10)=0,COUNTA(Raw!NR123:NY123)=0),"",1))))</f>
        <v/>
      </c>
      <c r="AS123" s="19" t="str">
        <f>IF(A123=0,"",IF(COUNTA(Raw!NY123:OG123)=0,"",IF(AND(Raw!NY123=1,COUNTA(Raw!NZ123:OG123)&gt;0),"",IF(AND(Raw!NY123=2,COUNTA(Raw!NZ123:OG123)=0),"",1))))</f>
        <v/>
      </c>
      <c r="AT123" s="19" t="str">
        <f>IF(A123=0,"",IF(COUNTA(Raw!OH123:OY123)=0,"",IF(AND(Raw!OH123=1,COUNTA(Raw!OI123:OY123)&gt;0),"",IF(AND(Raw!OH123=2,COUNTA(Raw!OI123:OY123)=0),"",1))))</f>
        <v/>
      </c>
      <c r="AU123" s="19" t="str">
        <f>IF(A123=0,"",IF(COUNTA(Raw!PR123:QB123)=0,"",
IF(AND(OR(AND(COUNTIF(Raw!PR123:QB123,1)=1,COUNTA(Raw!QI123:QY123)&gt;0),AND(COUNTIF(Raw!PR123:QB123,1)=0,COUNTA(Raw!QI123:QY123)=0)),OR(AND(COUNTIF(Raw!PR123:QB123,2)=1,COUNTA(Raw!QZ123:RP123)&gt;0),AND(COUNTIF(Raw!PR123:QB123,2)=0,COUNTA(Raw!QZ123:RP123)=0)),OR(AND(COUNTIF(Raw!PR123:QB123,3)=1,COUNTA(Raw!RQ123:SG123)&gt;0),AND(COUNTIF(Raw!PR123:QB123,3)=0,COUNTA(Raw!RQ123:SG123)=0)),OR(AND(COUNTIF(Raw!PR123:QB123,4)=1,COUNTA(Raw!SH123:ST123)&gt;0),AND(COUNTIF(Raw!PR123:QB123,4)=0,COUNTA(Raw!SH123:ST123)=0)),OR(AND(COUNTIF(Raw!PR123:QB123,5)=1,COUNTA(Raw!SU123:TG123)&gt;0),AND(COUNTIF(Raw!PR123:QB123,5)=0,COUNTA(Raw!SU123:TG123)=0)),OR(AND(COUNTIF(Raw!PR123:QB123,6)=1,COUNTA(Raw!TH123:TT123)&gt;0),AND(COUNTIF(Raw!PR123:QB123,6)=0,COUNTA(Raw!TH123:TT123)=0)),OR(AND(COUNTIF(Raw!PR123:QB123,7)=1,COUNTA(Raw!TU123:UI123)&gt;0),AND(COUNTIF(Raw!PR123:QB123,7)=0,COUNTA(Raw!TU123:UI123)=0)),OR(AND(COUNTIF(Raw!PR123:QB123,8)=1,COUNTA(Raw!UJ123:UV123)&gt;0),AND(COUNTIF(Raw!PR123:QB123,8)=0,COUNTA(Raw!UJ123:UV123)=0)),OR(AND(COUNTIF(Raw!PR123:QB123,9)=1,COUNTA(Raw!UW123:VG123)&gt;0),AND(COUNTIF(Raw!PR123:QB123,9)=0,COUNTA(Raw!UW123:VG123)=0)),OR(AND(COUNTIF(Raw!PR123:QB123,10)=1,COUNTA(Raw!VH123:VP123)&gt;0),AND(COUNTIF(Raw!PR123:QB123,10)=0,COUNTA(Raw!VH123:VP123)=0)),OR(AND(COUNTIF(Raw!PR123:QB123,11)=1,COUNTA(Raw!VQ123:WK123)&gt;0),AND(COUNTIF(Raw!PR123:QB123,11)=0,COUNTA(Raw!VQ123:WK123)=0))),"",1)))</f>
        <v/>
      </c>
      <c r="AV123" s="19" t="str">
        <f>IF(A123=0,"",IF(COUNTA(Raw!QI123:QY123)=0,"",IF(AND(OR(AND(Raw!QI123=4,COUNTIF(Raw!QR123:QY123,1)=0),Raw!QI123&lt;&gt;4),OR(AND(Raw!QJ123=4,COUNTIF(Raw!QR123:QY123,2)=0),Raw!QJ123&lt;&gt;4),OR(AND(Raw!QK123=4,COUNTIF(Raw!QR123:QY123,3)=0),Raw!QK123&lt;&gt;4),OR(AND(Raw!QL123=4,COUNTIF(Raw!QR123:QY123,4)=0),Raw!QL123&lt;&gt;4),OR(AND(Raw!QM123=4,COUNTIF(Raw!QR123:QY123,5)=0),Raw!QM123&lt;&gt;4),OR(AND(Raw!QN123=4,COUNTIF(Raw!QR123:QY123,6)=0),Raw!QN123&lt;&gt;4),OR(AND(Raw!QO123=4,COUNTIF(Raw!QR123:QY123,7)=0),Raw!QO123&lt;&gt;4),OR(AND(Raw!QP123=4,COUNTIF(Raw!QR123:QY123,8)=0),Raw!QP123&lt;&gt;4)),"",1)))</f>
        <v/>
      </c>
      <c r="AW123" t="str">
        <f>IF(A123=0,"",IF(COUNTA(Raw!QZ123:RP123)=0,"",IF(AND(OR(AND(Raw!QZ123=4,COUNTIF(Raw!RI123:RP123,1)=0),Raw!QZ123&lt;&gt;4),OR(AND(Raw!RA123=4,COUNTIF(Raw!RI123:RP123,2)=0),Raw!RA123&lt;&gt;4),OR(AND(Raw!RB123=4,COUNTIF(Raw!RI123:RP123,3)=0),Raw!RB123&lt;&gt;4),OR(AND(Raw!RC123=4,COUNTIF(Raw!RI123:RP123,4)=0),Raw!RC123&lt;&gt;4),OR(AND(Raw!RD123=4,COUNTIF(Raw!RI123:RP123,5)=0),Raw!RD123&lt;&gt;4),OR(AND(Raw!RE123=4,COUNTIF(Raw!RI123:RP123,6)=0),Raw!RE123&lt;&gt;4),OR(AND(Raw!RF123=4,COUNTIF(Raw!RI123:RP123,7)=0),Raw!RF123&lt;&gt;4),OR(AND(Raw!RG123=4,COUNTIF(Raw!RI123:RP123,8)=0),Raw!RG123&lt;&gt;4)),"",1)))</f>
        <v/>
      </c>
      <c r="AX123" t="str">
        <f>IF(A123=0,"",IF(COUNTA(Raw!RQ123:SG123)=0,"",IF(AND(OR(AND(Raw!RQ123=4,COUNTIF(Raw!RZ123:SG123,1)=0),Raw!RQ123&lt;&gt;4),OR(AND(Raw!RR123=4,COUNTIF(Raw!RZ123:SG123,2)=0),Raw!RR123&lt;&gt;4),OR(AND(Raw!RS123=4,COUNTIF(Raw!RZ123:SG123,3)=0),Raw!RS123&lt;&gt;4),OR(AND(Raw!RT123=4,COUNTIF(Raw!RZ123:SG123,4)=0),Raw!RT123&lt;&gt;4),OR(AND(Raw!RU123=4,COUNTIF(Raw!RZ123:SG123,5)=0),Raw!RU123&lt;&gt;4),OR(AND(Raw!RV123=4,COUNTIF(Raw!RZ123:SG123,6)=0),Raw!RV123&lt;&gt;4),OR(AND(Raw!RW123=4,COUNTIF(Raw!RZ123:SG123,7)=0),Raw!RW123&lt;&gt;4),OR(AND(Raw!RX123=4,COUNTIF(Raw!RZ123:SG123,8)=0),Raw!RX123&lt;&gt;4)),"",1)))</f>
        <v/>
      </c>
      <c r="AY123" t="str">
        <f>IF(A123=0,"",IF(COUNTA(Raw!SH123:ST123)=0,"",IF(AND(OR(AND(Raw!SH123=4,COUNTIF(Raw!SO123:ST123,1)=0),Raw!SH123&lt;&gt;4),OR(AND(Raw!SI123=4,COUNTIF(Raw!SO123:ST123,2)=0),Raw!SI123&lt;&gt;4),OR(AND(Raw!SJ123=4,COUNTIF(Raw!SO123:ST123,3)=0),Raw!SJ123&lt;&gt;4),OR(AND(Raw!SK123=4,COUNTIF(Raw!SO123:ST123,4)=0),Raw!SK123&lt;&gt;4),OR(AND(Raw!SL123=4,COUNTIF(Raw!SO123:ST123,5)=0),Raw!SL123&lt;&gt;4),OR(AND(Raw!SM123=4,COUNTIF(Raw!SO123:ST123,6)=0),Raw!SM123&lt;&gt;4)),"",1)))</f>
        <v/>
      </c>
      <c r="AZ123" t="str">
        <f>IF(A123=0,"",IF(COUNTA(Raw!SU123:TG123)=0,"",IF(AND(OR(AND(Raw!SU123=4,COUNTIF(Raw!TB123:TG123,1)=0),Raw!SU123&lt;&gt;4),OR(AND(Raw!SV123=4,COUNTIF(Raw!TB123:TG123,2)=0),Raw!SV123&lt;&gt;4),OR(AND(Raw!SW123=4,COUNTIF(Raw!TB123:TG123,3)=0),Raw!SW123&lt;&gt;4),OR(AND(Raw!SX123=4,COUNTIF(Raw!TB123:TG123,4)=0),Raw!SX123&lt;&gt;4),OR(AND(Raw!SY123=4,COUNTIF(Raw!TB123:TG123,5)=0),Raw!SY123&lt;&gt;4),OR(AND(Raw!SZ123=4,COUNTIF(Raw!TB123:TG123,6)=0),Raw!SZ123&lt;&gt;4)),"",1)))</f>
        <v/>
      </c>
      <c r="BA123" t="str">
        <f>IF(A123=0,"",IF(COUNTA(Raw!TH123:TT123)=0,"",IF(AND(OR(AND(Raw!TH123=4,COUNTIF(Raw!TO123:TT123,1)=0),Raw!TH123&lt;&gt;4),OR(AND(Raw!TI123=4,COUNTIF(Raw!TO123:TT123,2)=0),Raw!TI123&lt;&gt;4),OR(AND(Raw!TJ123=4,COUNTIF(Raw!TO123:TT123,3)=0),Raw!TJ123&lt;&gt;4),OR(AND(Raw!TK123=4,COUNTIF(Raw!TO123:TT123,4)=0),Raw!TK123&lt;&gt;4),OR(AND(Raw!TL123=4,COUNTIF(Raw!TO123:TT123,5)=0),Raw!TL123&lt;&gt;4),OR(AND(Raw!TM123=4,COUNTIF(Raw!TO123:TT123,6)=0),Raw!TM123&lt;&gt;4)),"",1)))</f>
        <v/>
      </c>
      <c r="BB123" t="str">
        <f>IF(A123=0,"",IF(COUNTA(Raw!TU123:UI123)=0,"",IF(AND(OR(AND(Raw!TU123=4,COUNTIF(Raw!UC123:UI123,1)=0),Raw!TU123&lt;&gt;4),OR(AND(Raw!TV123=4,COUNTIF(Raw!UC123:UI123,2)=0),Raw!TV123&lt;&gt;4),OR(AND(Raw!TW123=4,COUNTIF(Raw!UC123:UI123,3)=0),Raw!TW123&lt;&gt;4),OR(AND(Raw!TX123=4,COUNTIF(Raw!UC123:UI123,4)=0),Raw!TX123&lt;&gt;4),OR(AND(Raw!TY123=4,COUNTIF(Raw!UC123:UI123,5)=0),Raw!TY123&lt;&gt;4),OR(AND(Raw!TZ123=4,COUNTIF(Raw!UC123:UI123,6)=0),Raw!TZ123&lt;&gt;4),OR(AND(Raw!UA123=4,COUNTIF(Raw!UC123:UI123,7)=0),Raw!UA123&lt;&gt;4)),"",1)))</f>
        <v/>
      </c>
      <c r="BC123" t="str">
        <f>IF(A123=0,"",IF(COUNTA(Raw!UJ123:UV123)=0,"",IF(AND(OR(AND(Raw!UJ123=4,COUNTIF(Raw!UQ123:UV123,1)=0),Raw!UJ123&lt;&gt;4),OR(AND(Raw!UK123=4,COUNTIF(Raw!UQ123:UV123,2)=0),Raw!UK123&lt;&gt;4),OR(AND(Raw!UL123=4,COUNTIF(Raw!UQ123:UV123,3)=0),Raw!UL123&lt;&gt;4),OR(AND(Raw!UM123=4,COUNTIF(Raw!UQ123:UV123,4)=0),Raw!UM123&lt;&gt;4),OR(AND(Raw!UN123=4,COUNTIF(Raw!UQ123:UV123,5)=0),Raw!UN123&lt;&gt;4),OR(AND(Raw!UO123=4,COUNTIF(Raw!UQ123:UV123,6)=0),Raw!UO123&lt;&gt;4)),"",1)))</f>
        <v/>
      </c>
      <c r="BD123" t="str">
        <f>IF(A123=0,"",IF(COUNTA(Raw!UW123:VG123)=0,"",IF(AND(OR(AND(Raw!UW123=4,COUNTIF(Raw!VC123:VG123,1)=0),Raw!UW123&lt;&gt;4),OR(AND(Raw!UX123=4,COUNTIF(Raw!VC123:VG123,2)=0),Raw!UX123&lt;&gt;4),OR(AND(Raw!UY123=4,COUNTIF(Raw!VC123:VG123,3)=0),Raw!UY123&lt;&gt;4),OR(AND(Raw!UZ123=4,COUNTIF(Raw!VC123:VG123,4)=0),Raw!UZ123&lt;&gt;4),OR(AND(Raw!VA123=4,COUNTIF(Raw!VC123:VG123,5)=0),Raw!VA123&lt;&gt;4)),"",1)))</f>
        <v/>
      </c>
      <c r="BE123" t="str">
        <f>IF(A123=0,"",IF(COUNTA(Raw!VH123:VP123)=0,"",
IF(AND(
OR(AND(Raw!VH123=4,COUNTIF(Raw!VM123:VP123,1)=0),Raw!VH123&lt;&gt;4),
OR(AND(Raw!VI123=4,COUNTIF(Raw!VM123:VP123,2)=0),Raw!VI123&lt;&gt;4),
OR(AND(Raw!VJ123=4,COUNTIF(Raw!VM123:VP123,3)=0),Raw!VJ123&lt;&gt;4),
OR(AND(Raw!VK123=4,COUNTIF(Raw!VM123:VP123,4)=0),Raw!VK123&lt;&gt;4)
),"",1)))</f>
        <v/>
      </c>
      <c r="BF123" t="str">
        <f>IF(A123=0,"",IF(COUNTA(Raw!VQ123:WK123)=0,"",
IF(AND(
OR(AND(Raw!VQ123=4,COUNTIF(Raw!WB123:WK123,1)=0),Raw!VQ123&lt;&gt;4),
OR(AND(Raw!VR123=4,COUNTIF(Raw!WB123:WK123,2)=0),Raw!VR123&lt;&gt;4),
OR(AND(Raw!VS123=4,COUNTIF(Raw!WB123:WK123,3)=0),Raw!VS123&lt;&gt;4),
OR(AND(Raw!VT123=4,COUNTIF(Raw!WB123:WK123,4)=0),Raw!VT123&lt;&gt;4),
OR(AND(Raw!VU123=4,COUNTIF(Raw!WB123:WK123,5)=0),Raw!VU123&lt;&gt;4),
OR(AND(Raw!VV123=4,COUNTIF(Raw!WB123:WK123,6)=0),Raw!VV123&lt;&gt;4),
OR(AND(Raw!VW123=4,COUNTIF(Raw!WB123:WK123,7)=0),Raw!VW123&lt;&gt;4),
OR(AND(Raw!VX123=4,COUNTIF(Raw!WB123:WK123,8)=0),Raw!VX123&lt;&gt;4),
OR(AND(Raw!VY123=4,COUNTIF(Raw!WB123:WK123,9)=0),Raw!VX123&lt;&gt;4),
OR(AND(Raw!VZ123=4,COUNTIF(Raw!WB123:WK123,10)=0),Raw!VZ123&lt;&gt;4)
),"",1)))</f>
        <v/>
      </c>
      <c r="BG123" t="str">
        <f>IF(A123=0,"",IF(COUNTA(Raw!WL123:XB123)=0,"",
IF(AND(
OR(AND(Raw!WL123=4,COUNTIF(Raw!WU123:XB123,1)=0),Raw!WL123&lt;&gt;4),
OR(AND(Raw!WM123=4,COUNTIF(Raw!WU123:XB123,2)=0),Raw!WM123&lt;&gt;4),
OR(AND(Raw!WN123=4,COUNTIF(Raw!WU123:XB123,3)=0),Raw!WN123&lt;&gt;4),
OR(AND(Raw!WO123=4,COUNTIF(Raw!WU123:XB123,4)=0),Raw!WO123&lt;&gt;4),
OR(AND(Raw!WP123=4,COUNTIF(Raw!WU123:XB123,5)=0),Raw!WP123&lt;&gt;4),
OR(AND(Raw!WQ123=4,COUNTIF(Raw!WU123:XB123,6)=0),Raw!WQ123&lt;&gt;4),
OR(AND(Raw!WR123=4,COUNTIF(Raw!WU123:XB123,7)=0),Raw!WR123&lt;&gt;4),
OR(AND(Raw!WS123=4,COUNTIF(Raw!WU123:XB123,8)=0),Raw!WS123&lt;&gt;4)
),"",1)))</f>
        <v/>
      </c>
      <c r="BH123" t="str">
        <f>IF(A123=0,"",IF(COUNTA(Raw!XC123:XK123)=0,"",
IF(AND(
OR(AND(Raw!XC123=4,COUNTIF(Raw!XH123:XK123,1)=0),Raw!XC123&lt;&gt;4),
OR(AND(Raw!XD123=4,COUNTIF(Raw!XH123:XK123,2)=0),Raw!XD123&lt;&gt;4),
OR(AND(Raw!XE123=4,COUNTIF(Raw!XH123:XK123,3)=0),Raw!XE123&lt;&gt;4),
OR(AND(Raw!XF123=4,COUNTIF(Raw!XH123:XK123,4)=0),Raw!XF123&lt;&gt;4)
),"",1)))</f>
        <v/>
      </c>
      <c r="BI123" t="str">
        <f>IF(A123=0,"",IF(COUNTA(Raw!XL123:XT123)=0,"",
IF(AND(
OR(AND(Raw!XL123=4,COUNTIF(Raw!XQ123:XT123,1)=0),Raw!XL123&lt;&gt;4),
OR(AND(Raw!XM123=4,COUNTIF(Raw!XQ123:XT123,2)=0),Raw!XM123&lt;&gt;4),
OR(AND(Raw!XN123=4,COUNTIF(Raw!XQ123:XT123,3)=0),Raw!XN123&lt;&gt;4),
OR(AND(Raw!XO123=4,COUNTIF(Raw!XQ123:XT123,4)=0),Raw!XO123&lt;&gt;4)
),"",1)))</f>
        <v/>
      </c>
      <c r="BJ123" t="str">
        <f>IF(A123=0,"",IF(COUNTA(Raw!XU123:YI123)=0,"",
IF(AND(
OR(AND(Raw!XU123=4,COUNTIF(Raw!YC123:YI123,1)=0),Raw!XU123&lt;&gt;4),
OR(AND(Raw!XV123=4,COUNTIF(Raw!YC123:YI123,2)=0),Raw!XV123&lt;&gt;4),
OR(AND(Raw!XW123=4,COUNTIF(Raw!YC123:YI123,3)=0),Raw!XW123&lt;&gt;4),
OR(AND(Raw!XX123=4,COUNTIF(Raw!YC123:YI123,4)=0),Raw!XX123&lt;&gt;4),
OR(AND(Raw!XY123=4,COUNTIF(Raw!YC123:YI123,5)=0),Raw!XY123&lt;&gt;4),
OR(AND(Raw!XZ123=4,COUNTIF(Raw!YC123:YI123,6)=0),Raw!XZ123&lt;&gt;4),
OR(AND(Raw!YA123=4,COUNTIF(Raw!YC123:YI123,7)=0),Raw!YA123&lt;&gt;4)
),"",1)))</f>
        <v/>
      </c>
      <c r="BK123" t="str">
        <f>IF(A123=0,"",IF(COUNTA(Raw!YJ123:YR123)=0,"",
IF(AND(
OR(AND(Raw!YJ123=4,COUNTIF(Raw!YO123:YR123,1)=0),Raw!YJ123&lt;&gt;4),
OR(AND(Raw!YK123=4,COUNTIF(Raw!YO123:YR123,2)=0),Raw!YK123&lt;&gt;4),
OR(AND(Raw!YL123=4,COUNTIF(Raw!YO123:YR123,3)=0),Raw!YL123&lt;&gt;4),
OR(AND(Raw!YM123=4,COUNTIF(Raw!YO123:YR123,4)=0),Raw!YM123&lt;&gt;4)
),"",1)))</f>
        <v/>
      </c>
      <c r="BL123" t="str">
        <f>IF(A123=0,"",IF(COUNTA(Raw!YS123:YU123)=0,"",IF(AND(Raw!YS123=4,ISBLANK(Raw!YU123)),"",IF(AND(Raw!YS123&lt;&gt;4,ISBLANK(Raw!YU123)=FALSE),"",1))))</f>
        <v/>
      </c>
    </row>
    <row r="124" spans="1:64">
      <c r="A124" s="20">
        <f>Raw!A124</f>
        <v>0</v>
      </c>
      <c r="B124" s="19" t="str">
        <f>IF(A124=0,"",IF(AND(Raw!AC124=1,COUNTA(Raw!AR124:IC124)&gt;0,COUNTA(Raw!ID124:YU124)=0),"",IF(AND(Raw!AC124=2,COUNTA(Raw!AR124:IC124)=0,COUNTA(Raw!ID124:MV124)&gt;0,COUNTA(Raw!MW124:YU124)=0),"",IF(AND(Raw!AC124=3,COUNTA(Raw!AP124:MV124)=0,COUNTA(Raw!MW124:YU124)&gt;0),"",1))))</f>
        <v/>
      </c>
      <c r="C124" s="19" t="str">
        <f>IF(A124=0,"",IF(AND(Raw!AK124=1,ISBLANK(Raw!AM124)=FALSE,ISBLANK(Raw!AO124)),"",IF(AND(Raw!AK124=2,ISBLANK(Raw!AM124),ISBLANK(Raw!AO124)=FALSE),"",1)))</f>
        <v/>
      </c>
      <c r="D124" s="19" t="str">
        <f>IF(A124=0,"",IF(COUNTA(Raw!AS124:AZ124)=0,"",IF(AND(Raw!AS124+Raw!AT124=100,Raw!AU124+Raw!AV124=100,Raw!AW124+Raw!AX124=100,Raw!AY124+Raw!AZ124=100),"",1)))</f>
        <v/>
      </c>
      <c r="E124" s="19" t="str">
        <f>IF(A124=0,"",IF(ISBLANK(Raw!AQ124),"",IF(Raw!AQ124=1,"",1)))</f>
        <v/>
      </c>
      <c r="F124" s="19" t="str">
        <f>IF(A124=0,"",IF(ISBLANK(Raw!AR124),"",IF(AND(Raw!AR124&gt;=0,Raw!AR124&lt;=100),"",1)))</f>
        <v/>
      </c>
      <c r="G124" s="19" t="str">
        <f>IF(A124=0,"",IF(AND(ISBLANK(Raw!BA124),ISBLANK(Raw!AS124)),"",IF(AND(Raw!AS124&gt;0,ISBLANK(Raw!BA124)=FALSE),"",1)))</f>
        <v/>
      </c>
      <c r="H124" s="19" t="str">
        <f>IF(A124=0,"",IF(COUNTA(Raw!BA124:BH124)=0,"",IF(AND(Raw!BA124=0,COUNTA(Raw!BB124:BH124)=0),"",IF(AND(Raw!BA124&gt;0,COUNTA(Raw!BB124:BH124)&gt;0),"",1))))</f>
        <v/>
      </c>
      <c r="I124" s="19" t="str">
        <f>IF(A124=0,"",IF(AND(ISBLANK(Raw!BI124),ISBLANK(Raw!BJ124)),"",IF(AND(Raw!BI124=1,ISBLANK(Raw!BJ124)=FALSE),"",IF(AND(Raw!BI124=2,ISBLANK(Raw!BJ124)),"",1))))</f>
        <v/>
      </c>
      <c r="J124" s="19" t="str">
        <f>IF(A124=0,"",IF(AND(ISBLANK(Raw!AT124),COUNTBLANK(Raw!BK124:BQ124)),"",IF(AND(Raw!AT124&gt;0,COUNTA(Raw!BK124:BQ124)&gt;0),"",IF(AND(Raw!AT124=0,COUNTA(Raw!BK124:BQ124)=0),"",1))))</f>
        <v/>
      </c>
      <c r="K124" s="19" t="str">
        <f>IF(A124=0,"",IF(AND(ISBLANK(Raw!AS124),COUNTA(Raw!BR124:BX124)=0),"",IF(AND(Raw!AS124&gt;0,COUNTA(Raw!BR124:BX124)&gt;0),"",IF(AND(Raw!AS124=0,COUNTA(Raw!BR124:BX124)=0),"",1))))</f>
        <v/>
      </c>
      <c r="L124" s="19" t="str">
        <f>IF(A124=0,"",IF(AND(COUNTA(Raw!BK124:BX124)=0,COUNTA(Raw!BY124:CH124)=0),"",IF(AND(COUNTIF(Raw!BK124:BX124,1)&gt;0,COUNTA(Raw!BY124:CH124)&gt;0),"",IF(AND(COUNTIF(Raw!BK124:BX124,1)=0,COUNTA(Raw!BY124:CH124)=0),"",1))))</f>
        <v/>
      </c>
      <c r="M124" s="19" t="str">
        <f>IF(A124=0,"",IF(AND(COUNTA(Raw!BK124:BX124)=0,COUNTA(Raw!CI124:CR124)),"",IF(AND(COUNTIF(Raw!BK124:BX124,3)&gt;0,COUNTA(Raw!CI124:CR124)&gt;0),"",IF(AND(COUNTIF(Raw!BK124:BX124,3)=0,COUNTA(Raw!CI124:CR124)=0),"",1))))</f>
        <v/>
      </c>
      <c r="N124" s="19" t="str">
        <f>IF(A124=0,"",IF(COUNTA(Raw!CS124:DF124)=0,"",IF(AND(COUNTIF(Raw!CS124:CV124,1)=1,COUNTA(Raw!CW124:DA124)&gt;0,COUNTA(Raw!DB124:DF124)=0),"",IF(AND(COUNTIF(Raw!CS124:CV124,2)=1,COUNTA(Raw!CW124:DA124)=0,COUNTA(Raw!DB124:DF124)&gt;0),"",IF(AND(COUNTA(Raw!CS124:CV124)&gt;0,COUNTA(Raw!CW124:DF124)=0),"",1)))))</f>
        <v/>
      </c>
      <c r="O124" s="19" t="str">
        <f>IF(A124=0,"",IF(COUNTA(Raw!DG124:DP124)=0,"",IF(AND(COUNTIF(Raw!BK124:BQ124,1)&gt;0,OR(COUNTIF(Raw!DG124:DP124,1)=1,COUNTIF(Raw!DG124:DP124,2)=1,COUNTIF(Raw!DG124:DP124,3)=1)),"",IF(AND(COUNTIF(Raw!BK124:BQ124,1)=0,AND(COUNTIF(Raw!DG124:DP124,1)=0,COUNTIF(Raw!DG124:DP124,2)=0,COUNTIF(Raw!DG124:DP124,3)=0)),"",1))))</f>
        <v/>
      </c>
      <c r="P124" s="19" t="str">
        <f>IF(A124=0,"",IF(COUNTA(Raw!DG124:DR124)=0,"",IF(AND(COUNTIF(Raw!DG124:DP124,4)=1,ISBLANK(Raw!DQ124)=FALSE,ISBLANK(Raw!DR124)),"",IF(AND(COUNTIF(Raw!DG124:DP124,7)=1,ISBLANK(Raw!DQ124),ISBLANK(Raw!DR124)=FALSE),"",IF(AND(COUNTA(Raw!DG124:DP124)&gt;0,COUNTIF(Raw!DG124:DP124,4)=0,COUNTIF(Raw!DG124:DP124,7)=0,COUNTA(Raw!DQ124:DR124)=0),"",1)))))</f>
        <v/>
      </c>
      <c r="Q124" s="19" t="str">
        <f>IF(A124=0,"",IF(AND(COUNTA(Raw!DS124:DU124)=0,COUNTA(Raw!BK124:BQ124)=0),"",IF(AND(COUNTIF(Raw!BK124:BQ124,1)&gt;0,COUNTA(Raw!DS124:DU124)&gt;0),"",IF(AND(COUNTIF(Raw!BK124:BQ124,1)=0,COUNTA(Raw!DS124:DU124)=0),"",1))))</f>
        <v/>
      </c>
      <c r="R124" s="19" t="str">
        <f>IF(A124=0,"",IF(AND(ISBLANK(Raw!AT124),ISBLANK(Raw!EJ124)),"",IF(AND(Raw!AT124&gt;0,ISBLANK(Raw!EJ124)=FALSE,Raw!EJ124&gt;=0,Raw!EJ124&lt;=7),"",IF(AND(Raw!AT124=0,ISBLANK(Raw!EJ124)),"",1))))</f>
        <v/>
      </c>
      <c r="S124" t="str">
        <f>IF(A124=0,"",IF(AND(ISBLANK(Raw!AS124),ISBLANK(Raw!EK124)),"",IF(AND(Raw!AS124&gt;0,ISBLANK(Raw!EK124)=FALSE),"",IF(AND(Raw!AS124=0,ISBLANK(Raw!EK124)),"",1))))</f>
        <v/>
      </c>
      <c r="T124" s="19" t="str">
        <f>IF(A124=0,"",IF(AND(ISBLANK(Raw!AT124),COUNTA(Raw!EL124:EQ124)=0),"",IF(AND(Raw!AT124&gt;0,COUNTA(Raw!EL124:EQ124)&gt;0),"",IF(AND(Raw!AT124=0,COUNTA(Raw!EL124:EQ124)=0),"",1))))</f>
        <v/>
      </c>
      <c r="U124" t="str">
        <f>IF(A124=0,"",IF(AND(ISBLANK(Raw!AT124),COUNTA(Raw!ER124:EU124)=0),"",IF(AND(Raw!AT124&gt;0,COUNTA(Raw!ER124:EU124)&gt;0),"",IF(AND(Raw!AT124=0,COUNTA(Raw!ER124:EU124)=0),"",1))))</f>
        <v/>
      </c>
      <c r="V124" t="str">
        <f>IF(A124=0,"",IF(AND(ISBLANK(Raw!AS124),COUNTA(Raw!EV124:FA124)=0),"",IF(AND(Raw!AS124&gt;0,COUNTA(Raw!EV124:FA124)&gt;0),"",IF(AND(Raw!AS124=0,COUNTA(Raw!EV124:FA124)=0),"",1))))</f>
        <v/>
      </c>
      <c r="W124" t="str">
        <f>IF(A124=0,"",IF(AND(ISBLANK(Raw!AS124),COUNTA(Raw!FB124:FE124)=0),"",IF(AND(Raw!AS124&gt;0,COUNTA(Raw!FB124:FE124)&gt;0),"",IF(AND(Raw!AS124=0,COUNTA(Raw!FB124:FE124)=0),"",1))))</f>
        <v/>
      </c>
      <c r="X124" t="str">
        <f>IF(A124=0,"",IF(AND(ISBLANK(Raw!AT124),COUNTA(Raw!FF124:FI124)=0),"",IF(AND(Raw!AT124&gt;0,COUNTA(Raw!FF124:FI124)&gt;0),"",IF(AND(Raw!AT124=0,COUNTA(Raw!FF124:FI124)=0),"",1))))</f>
        <v/>
      </c>
      <c r="Y124" t="str">
        <f>IF(A124=0,"",IF(AND(ISBLANK(Raw!AS124),COUNTA(Raw!FJ124:FM124)=0),"",IF(AND(Raw!AS124&gt;0,COUNTA(Raw!FJ124:FM124)&gt;0),"",IF(AND(Raw!AS124=0,COUNTA(Raw!FJ124:FM124)=0),"",1))))</f>
        <v/>
      </c>
      <c r="Z124" t="str">
        <f>IF(A124=0,"",IF(AND(COUNTA(Raw!FN124:FT124)=0,ISBLANK(Raw!FU124)),"",IF(AND(COUNTIF(Raw!FN124:FT124,1)&gt;0,ISBLANK(Raw!FU124)=FALSE),"",IF(AND(COUNTIF(Raw!FN124:FT124,1)=0,ISBLANK(Raw!FU124)),"",1))))</f>
        <v/>
      </c>
      <c r="AA124" s="19" t="str">
        <f>IF(A124=0,"",IF(AND(ISBLANK(Raw!BI124),COUNTA(Raw!FV124:GH124)=0),"",IF(AND(Raw!BI124&lt;&gt;1,COUNTIF(Raw!FV124:GH124,6)=0),"",IF(Raw!BI124=1,"",1))))</f>
        <v/>
      </c>
      <c r="AB124" t="str">
        <f>IF(A124=0,"",IF(AND(ISBLANK(Raw!GI124),COUNTA(Raw!GJ124:GQ124)=0),"",IF(AND(Raw!GI124=1,COUNTA(Raw!GJ124:GQ124)&gt;0),"",IF(AND(Raw!GI124=2,COUNTA(Raw!GJ124:GQ124)=0),"",1))))</f>
        <v/>
      </c>
      <c r="AC124" s="19" t="str">
        <f>IF(A124=0,"",IF(AND(COUNTA(Raw!GY124:HF124)=0,ISBLANK(Raw!HG124)),"",IF(AND(OR(COUNTIF(Raw!GY124:HE124,1)&gt;0,COUNTIF(Raw!GY124:HE124,2)&gt;0),ISBLANK(Raw!HG124)=FALSE),"",IF(AND(COUNTA(Raw!GY124:HF124)&gt;0,ISBLANK(Raw!HG124),COUNTIF(Raw!GY124:HE124,1)=0,COUNTIF(Raw!GY124:HE124,2)=0),"",1))))</f>
        <v/>
      </c>
      <c r="AD124" s="19" t="str">
        <f>IF(A124=0,"",IF(COUNTA(Raw!HU124:IB124)=0,"",IF(AND(Raw!AK124&lt;&gt;2,COUNTIF(Raw!HU124:IA124,2)=0,COUNTIF(Raw!HU124:IA124,3)=0),"",IF(Raw!AK124=2,"",1))))</f>
        <v/>
      </c>
      <c r="AE124" s="19" t="str">
        <f>IF(A124=0,"",IF(AND(Raw!AK124=2,ISBLANK(Raw!IC124)=FALSE),"",IF(AND(Raw!AK124&lt;&gt;2,ISBLANK(Raw!IC124)),"",1)))</f>
        <v/>
      </c>
      <c r="AF124" s="19" t="str">
        <f>IF(A124=0,"",IF(COUNTA(Raw!ID124:IF124)=0,"",IF(AND(MATCH(2023-Raw!ID124,Code!$A$3:$A$12,1)=Raw!IF124,2023-Raw!ID124=Raw!IE124),"",1)))</f>
        <v/>
      </c>
      <c r="AG124" s="19" t="str">
        <f>IF(A124=0,"",IF(COUNTA(Raw!IG124:II124)=0,"",IF(AND(Raw!IG124=4,ISBLANK(Raw!II124)=FALSE),"",IF(AND(Raw!IG124&lt;&gt;4,ISBLANK(Raw!II124)),"",1))))</f>
        <v/>
      </c>
      <c r="AH124" s="19" t="str">
        <f>IF(A124=0,"",IF(COUNTA(Raw!IJ124:IM124)=0,"",IF(AND(Raw!IJ124=1,ISBLANK(Raw!IK124)=FALSE),"",IF(AND(Raw!IJ124=2,COUNTA(Raw!IK124:IM124)&gt;0),"",1))))</f>
        <v/>
      </c>
      <c r="AI124" s="19" t="str">
        <f>IF(A124=0,"",IF(COUNTA(Raw!IK124:IM124)=0,"",IF(AND(Raw!IK124=1,ISBLANK(Raw!IL124)=FALSE),"",IF(AND(Raw!IK124=2,COUNTA(Raw!IL124:IM124)=0),"",1))))</f>
        <v/>
      </c>
      <c r="AJ124" s="19" t="str">
        <f>IF(A124=0,"",IF(COUNTA(Raw!JD124:JJ124)=0,"",IF(AND(Raw!JD124&gt;600,COUNTA(Raw!JE124:JI124)&gt;0),"",IF(AND(Raw!JD124&lt;=600,COUNTA(Raw!JE124:JJ124)=0),"",1))))</f>
        <v/>
      </c>
      <c r="AK124" s="19" t="str">
        <f>IF(A124=0,"",IF(COUNTA(Raw!JK124:KA124)=0,"",IF(AND(Raw!JK124=1,COUNTA(Raw!JM124:JV124)&gt;0),"",IF(AND(Raw!JK124=3,COUNTA(Raw!JM124:JV124)&gt;0,COUNTA(Raw!JW124:KA124)=0),"",IF(AND(ISBLANK(Raw!JK124)=FALSE,Raw!JK124&lt;&gt;1,Raw!JK124&lt;&gt;3,COUNTA(Raw!JM124:KA124)=0),"",1)))))</f>
        <v/>
      </c>
      <c r="AL124" s="19" t="str">
        <f>IF(A124=0,"",IF(COUNTA(Raw!JW124:KA124)=0,"",IF(AND(COUNTIF(Raw!JW124:JZ124,4)=0,COUNTA(Raw!JW124:JZ124)&gt;0,ISBLANK(Raw!KA124)=FALSE),"",IF(AND(COUNTIF(Raw!JW124:KA124,4)&gt;0,ISBLANK(Raw!KA124)),"",1))))</f>
        <v/>
      </c>
      <c r="AM124" s="19" t="str">
        <f>IF(A124=0,"",IF(COUNTA(Raw!KT124:KU124)=0,"",IF(AND(Raw!KT124=1,ISBLANK(Raw!KU124)=FALSE),"",IF(AND(Raw!KT124=2,ISBLANK(Raw!KU124)),"",1))))</f>
        <v/>
      </c>
      <c r="AN124" s="19" t="str">
        <f>IF(A124=0,"",IF(COUNTA(Raw!KX124:LF124)=0,"",IF(AND(COUNTIF(Raw!KX124:LB124,5)=1,COUNTA(Raw!KX124:LB124)=1,COUNTA(Raw!LC124:LF124)=0),"",IF(AND(COUNTIF(Raw!KX124:LB124,5)=0,COUNTA(Raw!KX124:LB124)&gt;0,COUNTA(Raw!LC124:LF124)&gt;0),"",1))))</f>
        <v/>
      </c>
      <c r="AO124" s="19" t="str">
        <f>IF(A124=0,"",IF(COUNTA(Raw!LM124:LU124)=0,"",IF(AND(Raw!LM124=1,ISBLANK(Raw!LN124)=FALSE,COUNTA(Raw!LO124:LU124)&gt;0),"",IF(AND(Raw!LM124=2,COUNTA(Raw!LN124:LU124)=0),"",1))))</f>
        <v/>
      </c>
      <c r="AP124" s="19" t="str">
        <f>IF(A124=0,"",IF(COUNTA(Raw!MY124:OG124)=0,"",IF(AND(Raw!MY124=2,COUNTA(Raw!MZ124:OG124)=0),"",IF(AND(Raw!MY124=1,COUNTA(Raw!MZ124:OG124)&gt;0),"",1))))</f>
        <v/>
      </c>
      <c r="AQ124" s="19" t="str">
        <f>IF(A124=0,"",IF(COUNTA(Raw!NC124:NW124)=0,"",IF(AND(COUNTIF(Raw!NC124:NG124,3)&gt;0,COUNTA(Raw!NH124:NQ124)&gt;0),"",IF(AND(COUNTA(Raw!NC124:NG124)&gt;0,COUNTIF(Raw!NC124:NG124,3)=0,COUNTA(Raw!NH124:NW124)=0),"",1))))</f>
        <v/>
      </c>
      <c r="AR124" s="19" t="str">
        <f>IF(A124=0,"",IF(COUNTA(Raw!NH124:NW124)=0,"",IF(AND(COUNTIF(Raw!NH124:NQ124,10)&gt;0,COUNTA(Raw!NR124:NW124)&gt;0),"",IF(AND(COUNTA(Raw!NH124:NQ124)&gt;0,COUNTIF(Raw!NH124:NQ124,10)=0,COUNTA(Raw!NR124:NY124)=0),"",1))))</f>
        <v/>
      </c>
      <c r="AS124" s="19" t="str">
        <f>IF(A124=0,"",IF(COUNTA(Raw!NY124:OG124)=0,"",IF(AND(Raw!NY124=1,COUNTA(Raw!NZ124:OG124)&gt;0),"",IF(AND(Raw!NY124=2,COUNTA(Raw!NZ124:OG124)=0),"",1))))</f>
        <v/>
      </c>
      <c r="AT124" s="19" t="str">
        <f>IF(A124=0,"",IF(COUNTA(Raw!OH124:OY124)=0,"",IF(AND(Raw!OH124=1,COUNTA(Raw!OI124:OY124)&gt;0),"",IF(AND(Raw!OH124=2,COUNTA(Raw!OI124:OY124)=0),"",1))))</f>
        <v/>
      </c>
      <c r="AU124" s="19" t="str">
        <f>IF(A124=0,"",IF(COUNTA(Raw!PR124:QB124)=0,"",
IF(AND(OR(AND(COUNTIF(Raw!PR124:QB124,1)=1,COUNTA(Raw!QI124:QY124)&gt;0),AND(COUNTIF(Raw!PR124:QB124,1)=0,COUNTA(Raw!QI124:QY124)=0)),OR(AND(COUNTIF(Raw!PR124:QB124,2)=1,COUNTA(Raw!QZ124:RP124)&gt;0),AND(COUNTIF(Raw!PR124:QB124,2)=0,COUNTA(Raw!QZ124:RP124)=0)),OR(AND(COUNTIF(Raw!PR124:QB124,3)=1,COUNTA(Raw!RQ124:SG124)&gt;0),AND(COUNTIF(Raw!PR124:QB124,3)=0,COUNTA(Raw!RQ124:SG124)=0)),OR(AND(COUNTIF(Raw!PR124:QB124,4)=1,COUNTA(Raw!SH124:ST124)&gt;0),AND(COUNTIF(Raw!PR124:QB124,4)=0,COUNTA(Raw!SH124:ST124)=0)),OR(AND(COUNTIF(Raw!PR124:QB124,5)=1,COUNTA(Raw!SU124:TG124)&gt;0),AND(COUNTIF(Raw!PR124:QB124,5)=0,COUNTA(Raw!SU124:TG124)=0)),OR(AND(COUNTIF(Raw!PR124:QB124,6)=1,COUNTA(Raw!TH124:TT124)&gt;0),AND(COUNTIF(Raw!PR124:QB124,6)=0,COUNTA(Raw!TH124:TT124)=0)),OR(AND(COUNTIF(Raw!PR124:QB124,7)=1,COUNTA(Raw!TU124:UI124)&gt;0),AND(COUNTIF(Raw!PR124:QB124,7)=0,COUNTA(Raw!TU124:UI124)=0)),OR(AND(COUNTIF(Raw!PR124:QB124,8)=1,COUNTA(Raw!UJ124:UV124)&gt;0),AND(COUNTIF(Raw!PR124:QB124,8)=0,COUNTA(Raw!UJ124:UV124)=0)),OR(AND(COUNTIF(Raw!PR124:QB124,9)=1,COUNTA(Raw!UW124:VG124)&gt;0),AND(COUNTIF(Raw!PR124:QB124,9)=0,COUNTA(Raw!UW124:VG124)=0)),OR(AND(COUNTIF(Raw!PR124:QB124,10)=1,COUNTA(Raw!VH124:VP124)&gt;0),AND(COUNTIF(Raw!PR124:QB124,10)=0,COUNTA(Raw!VH124:VP124)=0)),OR(AND(COUNTIF(Raw!PR124:QB124,11)=1,COUNTA(Raw!VQ124:WK124)&gt;0),AND(COUNTIF(Raw!PR124:QB124,11)=0,COUNTA(Raw!VQ124:WK124)=0))),"",1)))</f>
        <v/>
      </c>
      <c r="AV124" s="19" t="str">
        <f>IF(A124=0,"",IF(COUNTA(Raw!QI124:QY124)=0,"",IF(AND(OR(AND(Raw!QI124=4,COUNTIF(Raw!QR124:QY124,1)=0),Raw!QI124&lt;&gt;4),OR(AND(Raw!QJ124=4,COUNTIF(Raw!QR124:QY124,2)=0),Raw!QJ124&lt;&gt;4),OR(AND(Raw!QK124=4,COUNTIF(Raw!QR124:QY124,3)=0),Raw!QK124&lt;&gt;4),OR(AND(Raw!QL124=4,COUNTIF(Raw!QR124:QY124,4)=0),Raw!QL124&lt;&gt;4),OR(AND(Raw!QM124=4,COUNTIF(Raw!QR124:QY124,5)=0),Raw!QM124&lt;&gt;4),OR(AND(Raw!QN124=4,COUNTIF(Raw!QR124:QY124,6)=0),Raw!QN124&lt;&gt;4),OR(AND(Raw!QO124=4,COUNTIF(Raw!QR124:QY124,7)=0),Raw!QO124&lt;&gt;4),OR(AND(Raw!QP124=4,COUNTIF(Raw!QR124:QY124,8)=0),Raw!QP124&lt;&gt;4)),"",1)))</f>
        <v/>
      </c>
      <c r="AW124" t="str">
        <f>IF(A124=0,"",IF(COUNTA(Raw!QZ124:RP124)=0,"",IF(AND(OR(AND(Raw!QZ124=4,COUNTIF(Raw!RI124:RP124,1)=0),Raw!QZ124&lt;&gt;4),OR(AND(Raw!RA124=4,COUNTIF(Raw!RI124:RP124,2)=0),Raw!RA124&lt;&gt;4),OR(AND(Raw!RB124=4,COUNTIF(Raw!RI124:RP124,3)=0),Raw!RB124&lt;&gt;4),OR(AND(Raw!RC124=4,COUNTIF(Raw!RI124:RP124,4)=0),Raw!RC124&lt;&gt;4),OR(AND(Raw!RD124=4,COUNTIF(Raw!RI124:RP124,5)=0),Raw!RD124&lt;&gt;4),OR(AND(Raw!RE124=4,COUNTIF(Raw!RI124:RP124,6)=0),Raw!RE124&lt;&gt;4),OR(AND(Raw!RF124=4,COUNTIF(Raw!RI124:RP124,7)=0),Raw!RF124&lt;&gt;4),OR(AND(Raw!RG124=4,COUNTIF(Raw!RI124:RP124,8)=0),Raw!RG124&lt;&gt;4)),"",1)))</f>
        <v/>
      </c>
      <c r="AX124" t="str">
        <f>IF(A124=0,"",IF(COUNTA(Raw!RQ124:SG124)=0,"",IF(AND(OR(AND(Raw!RQ124=4,COUNTIF(Raw!RZ124:SG124,1)=0),Raw!RQ124&lt;&gt;4),OR(AND(Raw!RR124=4,COUNTIF(Raw!RZ124:SG124,2)=0),Raw!RR124&lt;&gt;4),OR(AND(Raw!RS124=4,COUNTIF(Raw!RZ124:SG124,3)=0),Raw!RS124&lt;&gt;4),OR(AND(Raw!RT124=4,COUNTIF(Raw!RZ124:SG124,4)=0),Raw!RT124&lt;&gt;4),OR(AND(Raw!RU124=4,COUNTIF(Raw!RZ124:SG124,5)=0),Raw!RU124&lt;&gt;4),OR(AND(Raw!RV124=4,COUNTIF(Raw!RZ124:SG124,6)=0),Raw!RV124&lt;&gt;4),OR(AND(Raw!RW124=4,COUNTIF(Raw!RZ124:SG124,7)=0),Raw!RW124&lt;&gt;4),OR(AND(Raw!RX124=4,COUNTIF(Raw!RZ124:SG124,8)=0),Raw!RX124&lt;&gt;4)),"",1)))</f>
        <v/>
      </c>
      <c r="AY124" t="str">
        <f>IF(A124=0,"",IF(COUNTA(Raw!SH124:ST124)=0,"",IF(AND(OR(AND(Raw!SH124=4,COUNTIF(Raw!SO124:ST124,1)=0),Raw!SH124&lt;&gt;4),OR(AND(Raw!SI124=4,COUNTIF(Raw!SO124:ST124,2)=0),Raw!SI124&lt;&gt;4),OR(AND(Raw!SJ124=4,COUNTIF(Raw!SO124:ST124,3)=0),Raw!SJ124&lt;&gt;4),OR(AND(Raw!SK124=4,COUNTIF(Raw!SO124:ST124,4)=0),Raw!SK124&lt;&gt;4),OR(AND(Raw!SL124=4,COUNTIF(Raw!SO124:ST124,5)=0),Raw!SL124&lt;&gt;4),OR(AND(Raw!SM124=4,COUNTIF(Raw!SO124:ST124,6)=0),Raw!SM124&lt;&gt;4)),"",1)))</f>
        <v/>
      </c>
      <c r="AZ124" t="str">
        <f>IF(A124=0,"",IF(COUNTA(Raw!SU124:TG124)=0,"",IF(AND(OR(AND(Raw!SU124=4,COUNTIF(Raw!TB124:TG124,1)=0),Raw!SU124&lt;&gt;4),OR(AND(Raw!SV124=4,COUNTIF(Raw!TB124:TG124,2)=0),Raw!SV124&lt;&gt;4),OR(AND(Raw!SW124=4,COUNTIF(Raw!TB124:TG124,3)=0),Raw!SW124&lt;&gt;4),OR(AND(Raw!SX124=4,COUNTIF(Raw!TB124:TG124,4)=0),Raw!SX124&lt;&gt;4),OR(AND(Raw!SY124=4,COUNTIF(Raw!TB124:TG124,5)=0),Raw!SY124&lt;&gt;4),OR(AND(Raw!SZ124=4,COUNTIF(Raw!TB124:TG124,6)=0),Raw!SZ124&lt;&gt;4)),"",1)))</f>
        <v/>
      </c>
      <c r="BA124" t="str">
        <f>IF(A124=0,"",IF(COUNTA(Raw!TH124:TT124)=0,"",IF(AND(OR(AND(Raw!TH124=4,COUNTIF(Raw!TO124:TT124,1)=0),Raw!TH124&lt;&gt;4),OR(AND(Raw!TI124=4,COUNTIF(Raw!TO124:TT124,2)=0),Raw!TI124&lt;&gt;4),OR(AND(Raw!TJ124=4,COUNTIF(Raw!TO124:TT124,3)=0),Raw!TJ124&lt;&gt;4),OR(AND(Raw!TK124=4,COUNTIF(Raw!TO124:TT124,4)=0),Raw!TK124&lt;&gt;4),OR(AND(Raw!TL124=4,COUNTIF(Raw!TO124:TT124,5)=0),Raw!TL124&lt;&gt;4),OR(AND(Raw!TM124=4,COUNTIF(Raw!TO124:TT124,6)=0),Raw!TM124&lt;&gt;4)),"",1)))</f>
        <v/>
      </c>
      <c r="BB124" t="str">
        <f>IF(A124=0,"",IF(COUNTA(Raw!TU124:UI124)=0,"",IF(AND(OR(AND(Raw!TU124=4,COUNTIF(Raw!UC124:UI124,1)=0),Raw!TU124&lt;&gt;4),OR(AND(Raw!TV124=4,COUNTIF(Raw!UC124:UI124,2)=0),Raw!TV124&lt;&gt;4),OR(AND(Raw!TW124=4,COUNTIF(Raw!UC124:UI124,3)=0),Raw!TW124&lt;&gt;4),OR(AND(Raw!TX124=4,COUNTIF(Raw!UC124:UI124,4)=0),Raw!TX124&lt;&gt;4),OR(AND(Raw!TY124=4,COUNTIF(Raw!UC124:UI124,5)=0),Raw!TY124&lt;&gt;4),OR(AND(Raw!TZ124=4,COUNTIF(Raw!UC124:UI124,6)=0),Raw!TZ124&lt;&gt;4),OR(AND(Raw!UA124=4,COUNTIF(Raw!UC124:UI124,7)=0),Raw!UA124&lt;&gt;4)),"",1)))</f>
        <v/>
      </c>
      <c r="BC124" t="str">
        <f>IF(A124=0,"",IF(COUNTA(Raw!UJ124:UV124)=0,"",IF(AND(OR(AND(Raw!UJ124=4,COUNTIF(Raw!UQ124:UV124,1)=0),Raw!UJ124&lt;&gt;4),OR(AND(Raw!UK124=4,COUNTIF(Raw!UQ124:UV124,2)=0),Raw!UK124&lt;&gt;4),OR(AND(Raw!UL124=4,COUNTIF(Raw!UQ124:UV124,3)=0),Raw!UL124&lt;&gt;4),OR(AND(Raw!UM124=4,COUNTIF(Raw!UQ124:UV124,4)=0),Raw!UM124&lt;&gt;4),OR(AND(Raw!UN124=4,COUNTIF(Raw!UQ124:UV124,5)=0),Raw!UN124&lt;&gt;4),OR(AND(Raw!UO124=4,COUNTIF(Raw!UQ124:UV124,6)=0),Raw!UO124&lt;&gt;4)),"",1)))</f>
        <v/>
      </c>
      <c r="BD124" t="str">
        <f>IF(A124=0,"",IF(COUNTA(Raw!UW124:VG124)=0,"",IF(AND(OR(AND(Raw!UW124=4,COUNTIF(Raw!VC124:VG124,1)=0),Raw!UW124&lt;&gt;4),OR(AND(Raw!UX124=4,COUNTIF(Raw!VC124:VG124,2)=0),Raw!UX124&lt;&gt;4),OR(AND(Raw!UY124=4,COUNTIF(Raw!VC124:VG124,3)=0),Raw!UY124&lt;&gt;4),OR(AND(Raw!UZ124=4,COUNTIF(Raw!VC124:VG124,4)=0),Raw!UZ124&lt;&gt;4),OR(AND(Raw!VA124=4,COUNTIF(Raw!VC124:VG124,5)=0),Raw!VA124&lt;&gt;4)),"",1)))</f>
        <v/>
      </c>
      <c r="BE124" t="str">
        <f>IF(A124=0,"",IF(COUNTA(Raw!VH124:VP124)=0,"",
IF(AND(
OR(AND(Raw!VH124=4,COUNTIF(Raw!VM124:VP124,1)=0),Raw!VH124&lt;&gt;4),
OR(AND(Raw!VI124=4,COUNTIF(Raw!VM124:VP124,2)=0),Raw!VI124&lt;&gt;4),
OR(AND(Raw!VJ124=4,COUNTIF(Raw!VM124:VP124,3)=0),Raw!VJ124&lt;&gt;4),
OR(AND(Raw!VK124=4,COUNTIF(Raw!VM124:VP124,4)=0),Raw!VK124&lt;&gt;4)
),"",1)))</f>
        <v/>
      </c>
      <c r="BF124" t="str">
        <f>IF(A124=0,"",IF(COUNTA(Raw!VQ124:WK124)=0,"",
IF(AND(
OR(AND(Raw!VQ124=4,COUNTIF(Raw!WB124:WK124,1)=0),Raw!VQ124&lt;&gt;4),
OR(AND(Raw!VR124=4,COUNTIF(Raw!WB124:WK124,2)=0),Raw!VR124&lt;&gt;4),
OR(AND(Raw!VS124=4,COUNTIF(Raw!WB124:WK124,3)=0),Raw!VS124&lt;&gt;4),
OR(AND(Raw!VT124=4,COUNTIF(Raw!WB124:WK124,4)=0),Raw!VT124&lt;&gt;4),
OR(AND(Raw!VU124=4,COUNTIF(Raw!WB124:WK124,5)=0),Raw!VU124&lt;&gt;4),
OR(AND(Raw!VV124=4,COUNTIF(Raw!WB124:WK124,6)=0),Raw!VV124&lt;&gt;4),
OR(AND(Raw!VW124=4,COUNTIF(Raw!WB124:WK124,7)=0),Raw!VW124&lt;&gt;4),
OR(AND(Raw!VX124=4,COUNTIF(Raw!WB124:WK124,8)=0),Raw!VX124&lt;&gt;4),
OR(AND(Raw!VY124=4,COUNTIF(Raw!WB124:WK124,9)=0),Raw!VX124&lt;&gt;4),
OR(AND(Raw!VZ124=4,COUNTIF(Raw!WB124:WK124,10)=0),Raw!VZ124&lt;&gt;4)
),"",1)))</f>
        <v/>
      </c>
      <c r="BG124" t="str">
        <f>IF(A124=0,"",IF(COUNTA(Raw!WL124:XB124)=0,"",
IF(AND(
OR(AND(Raw!WL124=4,COUNTIF(Raw!WU124:XB124,1)=0),Raw!WL124&lt;&gt;4),
OR(AND(Raw!WM124=4,COUNTIF(Raw!WU124:XB124,2)=0),Raw!WM124&lt;&gt;4),
OR(AND(Raw!WN124=4,COUNTIF(Raw!WU124:XB124,3)=0),Raw!WN124&lt;&gt;4),
OR(AND(Raw!WO124=4,COUNTIF(Raw!WU124:XB124,4)=0),Raw!WO124&lt;&gt;4),
OR(AND(Raw!WP124=4,COUNTIF(Raw!WU124:XB124,5)=0),Raw!WP124&lt;&gt;4),
OR(AND(Raw!WQ124=4,COUNTIF(Raw!WU124:XB124,6)=0),Raw!WQ124&lt;&gt;4),
OR(AND(Raw!WR124=4,COUNTIF(Raw!WU124:XB124,7)=0),Raw!WR124&lt;&gt;4),
OR(AND(Raw!WS124=4,COUNTIF(Raw!WU124:XB124,8)=0),Raw!WS124&lt;&gt;4)
),"",1)))</f>
        <v/>
      </c>
      <c r="BH124" t="str">
        <f>IF(A124=0,"",IF(COUNTA(Raw!XC124:XK124)=0,"",
IF(AND(
OR(AND(Raw!XC124=4,COUNTIF(Raw!XH124:XK124,1)=0),Raw!XC124&lt;&gt;4),
OR(AND(Raw!XD124=4,COUNTIF(Raw!XH124:XK124,2)=0),Raw!XD124&lt;&gt;4),
OR(AND(Raw!XE124=4,COUNTIF(Raw!XH124:XK124,3)=0),Raw!XE124&lt;&gt;4),
OR(AND(Raw!XF124=4,COUNTIF(Raw!XH124:XK124,4)=0),Raw!XF124&lt;&gt;4)
),"",1)))</f>
        <v/>
      </c>
      <c r="BI124" t="str">
        <f>IF(A124=0,"",IF(COUNTA(Raw!XL124:XT124)=0,"",
IF(AND(
OR(AND(Raw!XL124=4,COUNTIF(Raw!XQ124:XT124,1)=0),Raw!XL124&lt;&gt;4),
OR(AND(Raw!XM124=4,COUNTIF(Raw!XQ124:XT124,2)=0),Raw!XM124&lt;&gt;4),
OR(AND(Raw!XN124=4,COUNTIF(Raw!XQ124:XT124,3)=0),Raw!XN124&lt;&gt;4),
OR(AND(Raw!XO124=4,COUNTIF(Raw!XQ124:XT124,4)=0),Raw!XO124&lt;&gt;4)
),"",1)))</f>
        <v/>
      </c>
      <c r="BJ124" t="str">
        <f>IF(A124=0,"",IF(COUNTA(Raw!XU124:YI124)=0,"",
IF(AND(
OR(AND(Raw!XU124=4,COUNTIF(Raw!YC124:YI124,1)=0),Raw!XU124&lt;&gt;4),
OR(AND(Raw!XV124=4,COUNTIF(Raw!YC124:YI124,2)=0),Raw!XV124&lt;&gt;4),
OR(AND(Raw!XW124=4,COUNTIF(Raw!YC124:YI124,3)=0),Raw!XW124&lt;&gt;4),
OR(AND(Raw!XX124=4,COUNTIF(Raw!YC124:YI124,4)=0),Raw!XX124&lt;&gt;4),
OR(AND(Raw!XY124=4,COUNTIF(Raw!YC124:YI124,5)=0),Raw!XY124&lt;&gt;4),
OR(AND(Raw!XZ124=4,COUNTIF(Raw!YC124:YI124,6)=0),Raw!XZ124&lt;&gt;4),
OR(AND(Raw!YA124=4,COUNTIF(Raw!YC124:YI124,7)=0),Raw!YA124&lt;&gt;4)
),"",1)))</f>
        <v/>
      </c>
      <c r="BK124" t="str">
        <f>IF(A124=0,"",IF(COUNTA(Raw!YJ124:YR124)=0,"",
IF(AND(
OR(AND(Raw!YJ124=4,COUNTIF(Raw!YO124:YR124,1)=0),Raw!YJ124&lt;&gt;4),
OR(AND(Raw!YK124=4,COUNTIF(Raw!YO124:YR124,2)=0),Raw!YK124&lt;&gt;4),
OR(AND(Raw!YL124=4,COUNTIF(Raw!YO124:YR124,3)=0),Raw!YL124&lt;&gt;4),
OR(AND(Raw!YM124=4,COUNTIF(Raw!YO124:YR124,4)=0),Raw!YM124&lt;&gt;4)
),"",1)))</f>
        <v/>
      </c>
      <c r="BL124" t="str">
        <f>IF(A124=0,"",IF(COUNTA(Raw!YS124:YU124)=0,"",IF(AND(Raw!YS124=4,ISBLANK(Raw!YU124)),"",IF(AND(Raw!YS124&lt;&gt;4,ISBLANK(Raw!YU124)=FALSE),"",1))))</f>
        <v/>
      </c>
    </row>
    <row r="125" spans="1:64">
      <c r="A125" s="20">
        <f>Raw!A125</f>
        <v>0</v>
      </c>
      <c r="B125" s="19" t="str">
        <f>IF(A125=0,"",IF(AND(Raw!AC125=1,COUNTA(Raw!AR125:IC125)&gt;0,COUNTA(Raw!ID125:YU125)=0),"",IF(AND(Raw!AC125=2,COUNTA(Raw!AR125:IC125)=0,COUNTA(Raw!ID125:MV125)&gt;0,COUNTA(Raw!MW125:YU125)=0),"",IF(AND(Raw!AC125=3,COUNTA(Raw!AP125:MV125)=0,COUNTA(Raw!MW125:YU125)&gt;0),"",1))))</f>
        <v/>
      </c>
      <c r="C125" s="19" t="str">
        <f>IF(A125=0,"",IF(AND(Raw!AK125=1,ISBLANK(Raw!AM125)=FALSE,ISBLANK(Raw!AO125)),"",IF(AND(Raw!AK125=2,ISBLANK(Raw!AM125),ISBLANK(Raw!AO125)=FALSE),"",1)))</f>
        <v/>
      </c>
      <c r="D125" s="19" t="str">
        <f>IF(A125=0,"",IF(COUNTA(Raw!AS125:AZ125)=0,"",IF(AND(Raw!AS125+Raw!AT125=100,Raw!AU125+Raw!AV125=100,Raw!AW125+Raw!AX125=100,Raw!AY125+Raw!AZ125=100),"",1)))</f>
        <v/>
      </c>
      <c r="E125" s="19" t="str">
        <f>IF(A125=0,"",IF(ISBLANK(Raw!AQ125),"",IF(Raw!AQ125=1,"",1)))</f>
        <v/>
      </c>
      <c r="F125" s="19" t="str">
        <f>IF(A125=0,"",IF(ISBLANK(Raw!AR125),"",IF(AND(Raw!AR125&gt;=0,Raw!AR125&lt;=100),"",1)))</f>
        <v/>
      </c>
      <c r="G125" s="19" t="str">
        <f>IF(A125=0,"",IF(AND(ISBLANK(Raw!BA125),ISBLANK(Raw!AS125)),"",IF(AND(Raw!AS125&gt;0,ISBLANK(Raw!BA125)=FALSE),"",1)))</f>
        <v/>
      </c>
      <c r="H125" s="19" t="str">
        <f>IF(A125=0,"",IF(COUNTA(Raw!BA125:BH125)=0,"",IF(AND(Raw!BA125=0,COUNTA(Raw!BB125:BH125)=0),"",IF(AND(Raw!BA125&gt;0,COUNTA(Raw!BB125:BH125)&gt;0),"",1))))</f>
        <v/>
      </c>
      <c r="I125" s="19" t="str">
        <f>IF(A125=0,"",IF(AND(ISBLANK(Raw!BI125),ISBLANK(Raw!BJ125)),"",IF(AND(Raw!BI125=1,ISBLANK(Raw!BJ125)=FALSE),"",IF(AND(Raw!BI125=2,ISBLANK(Raw!BJ125)),"",1))))</f>
        <v/>
      </c>
      <c r="J125" s="19" t="str">
        <f>IF(A125=0,"",IF(AND(ISBLANK(Raw!AT125),COUNTBLANK(Raw!BK125:BQ125)),"",IF(AND(Raw!AT125&gt;0,COUNTA(Raw!BK125:BQ125)&gt;0),"",IF(AND(Raw!AT125=0,COUNTA(Raw!BK125:BQ125)=0),"",1))))</f>
        <v/>
      </c>
      <c r="K125" s="19" t="str">
        <f>IF(A125=0,"",IF(AND(ISBLANK(Raw!AS125),COUNTA(Raw!BR125:BX125)=0),"",IF(AND(Raw!AS125&gt;0,COUNTA(Raw!BR125:BX125)&gt;0),"",IF(AND(Raw!AS125=0,COUNTA(Raw!BR125:BX125)=0),"",1))))</f>
        <v/>
      </c>
      <c r="L125" s="19" t="str">
        <f>IF(A125=0,"",IF(AND(COUNTA(Raw!BK125:BX125)=0,COUNTA(Raw!BY125:CH125)=0),"",IF(AND(COUNTIF(Raw!BK125:BX125,1)&gt;0,COUNTA(Raw!BY125:CH125)&gt;0),"",IF(AND(COUNTIF(Raw!BK125:BX125,1)=0,COUNTA(Raw!BY125:CH125)=0),"",1))))</f>
        <v/>
      </c>
      <c r="M125" s="19" t="str">
        <f>IF(A125=0,"",IF(AND(COUNTA(Raw!BK125:BX125)=0,COUNTA(Raw!CI125:CR125)),"",IF(AND(COUNTIF(Raw!BK125:BX125,3)&gt;0,COUNTA(Raw!CI125:CR125)&gt;0),"",IF(AND(COUNTIF(Raw!BK125:BX125,3)=0,COUNTA(Raw!CI125:CR125)=0),"",1))))</f>
        <v/>
      </c>
      <c r="N125" s="19" t="str">
        <f>IF(A125=0,"",IF(COUNTA(Raw!CS125:DF125)=0,"",IF(AND(COUNTIF(Raw!CS125:CV125,1)=1,COUNTA(Raw!CW125:DA125)&gt;0,COUNTA(Raw!DB125:DF125)=0),"",IF(AND(COUNTIF(Raw!CS125:CV125,2)=1,COUNTA(Raw!CW125:DA125)=0,COUNTA(Raw!DB125:DF125)&gt;0),"",IF(AND(COUNTA(Raw!CS125:CV125)&gt;0,COUNTA(Raw!CW125:DF125)=0),"",1)))))</f>
        <v/>
      </c>
      <c r="O125" s="19" t="str">
        <f>IF(A125=0,"",IF(COUNTA(Raw!DG125:DP125)=0,"",IF(AND(COUNTIF(Raw!BK125:BQ125,1)&gt;0,OR(COUNTIF(Raw!DG125:DP125,1)=1,COUNTIF(Raw!DG125:DP125,2)=1,COUNTIF(Raw!DG125:DP125,3)=1)),"",IF(AND(COUNTIF(Raw!BK125:BQ125,1)=0,AND(COUNTIF(Raw!DG125:DP125,1)=0,COUNTIF(Raw!DG125:DP125,2)=0,COUNTIF(Raw!DG125:DP125,3)=0)),"",1))))</f>
        <v/>
      </c>
      <c r="P125" s="19" t="str">
        <f>IF(A125=0,"",IF(COUNTA(Raw!DG125:DR125)=0,"",IF(AND(COUNTIF(Raw!DG125:DP125,4)=1,ISBLANK(Raw!DQ125)=FALSE,ISBLANK(Raw!DR125)),"",IF(AND(COUNTIF(Raw!DG125:DP125,7)=1,ISBLANK(Raw!DQ125),ISBLANK(Raw!DR125)=FALSE),"",IF(AND(COUNTA(Raw!DG125:DP125)&gt;0,COUNTIF(Raw!DG125:DP125,4)=0,COUNTIF(Raw!DG125:DP125,7)=0,COUNTA(Raw!DQ125:DR125)=0),"",1)))))</f>
        <v/>
      </c>
      <c r="Q125" s="19" t="str">
        <f>IF(A125=0,"",IF(AND(COUNTA(Raw!DS125:DU125)=0,COUNTA(Raw!BK125:BQ125)=0),"",IF(AND(COUNTIF(Raw!BK125:BQ125,1)&gt;0,COUNTA(Raw!DS125:DU125)&gt;0),"",IF(AND(COUNTIF(Raw!BK125:BQ125,1)=0,COUNTA(Raw!DS125:DU125)=0),"",1))))</f>
        <v/>
      </c>
      <c r="R125" s="19" t="str">
        <f>IF(A125=0,"",IF(AND(ISBLANK(Raw!AT125),ISBLANK(Raw!EJ125)),"",IF(AND(Raw!AT125&gt;0,ISBLANK(Raw!EJ125)=FALSE,Raw!EJ125&gt;=0,Raw!EJ125&lt;=7),"",IF(AND(Raw!AT125=0,ISBLANK(Raw!EJ125)),"",1))))</f>
        <v/>
      </c>
      <c r="S125" t="str">
        <f>IF(A125=0,"",IF(AND(ISBLANK(Raw!AS125),ISBLANK(Raw!EK125)),"",IF(AND(Raw!AS125&gt;0,ISBLANK(Raw!EK125)=FALSE),"",IF(AND(Raw!AS125=0,ISBLANK(Raw!EK125)),"",1))))</f>
        <v/>
      </c>
      <c r="T125" s="19" t="str">
        <f>IF(A125=0,"",IF(AND(ISBLANK(Raw!AT125),COUNTA(Raw!EL125:EQ125)=0),"",IF(AND(Raw!AT125&gt;0,COUNTA(Raw!EL125:EQ125)&gt;0),"",IF(AND(Raw!AT125=0,COUNTA(Raw!EL125:EQ125)=0),"",1))))</f>
        <v/>
      </c>
      <c r="U125" t="str">
        <f>IF(A125=0,"",IF(AND(ISBLANK(Raw!AT125),COUNTA(Raw!ER125:EU125)=0),"",IF(AND(Raw!AT125&gt;0,COUNTA(Raw!ER125:EU125)&gt;0),"",IF(AND(Raw!AT125=0,COUNTA(Raw!ER125:EU125)=0),"",1))))</f>
        <v/>
      </c>
      <c r="V125" t="str">
        <f>IF(A125=0,"",IF(AND(ISBLANK(Raw!AS125),COUNTA(Raw!EV125:FA125)=0),"",IF(AND(Raw!AS125&gt;0,COUNTA(Raw!EV125:FA125)&gt;0),"",IF(AND(Raw!AS125=0,COUNTA(Raw!EV125:FA125)=0),"",1))))</f>
        <v/>
      </c>
      <c r="W125" t="str">
        <f>IF(A125=0,"",IF(AND(ISBLANK(Raw!AS125),COUNTA(Raw!FB125:FE125)=0),"",IF(AND(Raw!AS125&gt;0,COUNTA(Raw!FB125:FE125)&gt;0),"",IF(AND(Raw!AS125=0,COUNTA(Raw!FB125:FE125)=0),"",1))))</f>
        <v/>
      </c>
      <c r="X125" t="str">
        <f>IF(A125=0,"",IF(AND(ISBLANK(Raw!AT125),COUNTA(Raw!FF125:FI125)=0),"",IF(AND(Raw!AT125&gt;0,COUNTA(Raw!FF125:FI125)&gt;0),"",IF(AND(Raw!AT125=0,COUNTA(Raw!FF125:FI125)=0),"",1))))</f>
        <v/>
      </c>
      <c r="Y125" t="str">
        <f>IF(A125=0,"",IF(AND(ISBLANK(Raw!AS125),COUNTA(Raw!FJ125:FM125)=0),"",IF(AND(Raw!AS125&gt;0,COUNTA(Raw!FJ125:FM125)&gt;0),"",IF(AND(Raw!AS125=0,COUNTA(Raw!FJ125:FM125)=0),"",1))))</f>
        <v/>
      </c>
      <c r="Z125" t="str">
        <f>IF(A125=0,"",IF(AND(COUNTA(Raw!FN125:FT125)=0,ISBLANK(Raw!FU125)),"",IF(AND(COUNTIF(Raw!FN125:FT125,1)&gt;0,ISBLANK(Raw!FU125)=FALSE),"",IF(AND(COUNTIF(Raw!FN125:FT125,1)=0,ISBLANK(Raw!FU125)),"",1))))</f>
        <v/>
      </c>
      <c r="AA125" s="19" t="str">
        <f>IF(A125=0,"",IF(AND(ISBLANK(Raw!BI125),COUNTA(Raw!FV125:GH125)=0),"",IF(AND(Raw!BI125&lt;&gt;1,COUNTIF(Raw!FV125:GH125,6)=0),"",IF(Raw!BI125=1,"",1))))</f>
        <v/>
      </c>
      <c r="AB125" t="str">
        <f>IF(A125=0,"",IF(AND(ISBLANK(Raw!GI125),COUNTA(Raw!GJ125:GQ125)=0),"",IF(AND(Raw!GI125=1,COUNTA(Raw!GJ125:GQ125)&gt;0),"",IF(AND(Raw!GI125=2,COUNTA(Raw!GJ125:GQ125)=0),"",1))))</f>
        <v/>
      </c>
      <c r="AC125" s="19" t="str">
        <f>IF(A125=0,"",IF(AND(COUNTA(Raw!GY125:HF125)=0,ISBLANK(Raw!HG125)),"",IF(AND(OR(COUNTIF(Raw!GY125:HE125,1)&gt;0,COUNTIF(Raw!GY125:HE125,2)&gt;0),ISBLANK(Raw!HG125)=FALSE),"",IF(AND(COUNTA(Raw!GY125:HF125)&gt;0,ISBLANK(Raw!HG125),COUNTIF(Raw!GY125:HE125,1)=0,COUNTIF(Raw!GY125:HE125,2)=0),"",1))))</f>
        <v/>
      </c>
      <c r="AD125" s="19" t="str">
        <f>IF(A125=0,"",IF(COUNTA(Raw!HU125:IB125)=0,"",IF(AND(Raw!AK125&lt;&gt;2,COUNTIF(Raw!HU125:IA125,2)=0,COUNTIF(Raw!HU125:IA125,3)=0),"",IF(Raw!AK125=2,"",1))))</f>
        <v/>
      </c>
      <c r="AE125" s="19" t="str">
        <f>IF(A125=0,"",IF(AND(Raw!AK125=2,ISBLANK(Raw!IC125)=FALSE),"",IF(AND(Raw!AK125&lt;&gt;2,ISBLANK(Raw!IC125)),"",1)))</f>
        <v/>
      </c>
      <c r="AF125" s="19" t="str">
        <f>IF(A125=0,"",IF(COUNTA(Raw!ID125:IF125)=0,"",IF(AND(MATCH(2023-Raw!ID125,Code!$A$3:$A$12,1)=Raw!IF125,2023-Raw!ID125=Raw!IE125),"",1)))</f>
        <v/>
      </c>
      <c r="AG125" s="19" t="str">
        <f>IF(A125=0,"",IF(COUNTA(Raw!IG125:II125)=0,"",IF(AND(Raw!IG125=4,ISBLANK(Raw!II125)=FALSE),"",IF(AND(Raw!IG125&lt;&gt;4,ISBLANK(Raw!II125)),"",1))))</f>
        <v/>
      </c>
      <c r="AH125" s="19" t="str">
        <f>IF(A125=0,"",IF(COUNTA(Raw!IJ125:IM125)=0,"",IF(AND(Raw!IJ125=1,ISBLANK(Raw!IK125)=FALSE),"",IF(AND(Raw!IJ125=2,COUNTA(Raw!IK125:IM125)&gt;0),"",1))))</f>
        <v/>
      </c>
      <c r="AI125" s="19" t="str">
        <f>IF(A125=0,"",IF(COUNTA(Raw!IK125:IM125)=0,"",IF(AND(Raw!IK125=1,ISBLANK(Raw!IL125)=FALSE),"",IF(AND(Raw!IK125=2,COUNTA(Raw!IL125:IM125)=0),"",1))))</f>
        <v/>
      </c>
      <c r="AJ125" s="19" t="str">
        <f>IF(A125=0,"",IF(COUNTA(Raw!JD125:JJ125)=0,"",IF(AND(Raw!JD125&gt;600,COUNTA(Raw!JE125:JI125)&gt;0),"",IF(AND(Raw!JD125&lt;=600,COUNTA(Raw!JE125:JJ125)=0),"",1))))</f>
        <v/>
      </c>
      <c r="AK125" s="19" t="str">
        <f>IF(A125=0,"",IF(COUNTA(Raw!JK125:KA125)=0,"",IF(AND(Raw!JK125=1,COUNTA(Raw!JM125:JV125)&gt;0),"",IF(AND(Raw!JK125=3,COUNTA(Raw!JM125:JV125)&gt;0,COUNTA(Raw!JW125:KA125)=0),"",IF(AND(ISBLANK(Raw!JK125)=FALSE,Raw!JK125&lt;&gt;1,Raw!JK125&lt;&gt;3,COUNTA(Raw!JM125:KA125)=0),"",1)))))</f>
        <v/>
      </c>
      <c r="AL125" s="19" t="str">
        <f>IF(A125=0,"",IF(COUNTA(Raw!JW125:KA125)=0,"",IF(AND(COUNTIF(Raw!JW125:JZ125,4)=0,COUNTA(Raw!JW125:JZ125)&gt;0,ISBLANK(Raw!KA125)=FALSE),"",IF(AND(COUNTIF(Raw!JW125:KA125,4)&gt;0,ISBLANK(Raw!KA125)),"",1))))</f>
        <v/>
      </c>
      <c r="AM125" s="19" t="str">
        <f>IF(A125=0,"",IF(COUNTA(Raw!KT125:KU125)=0,"",IF(AND(Raw!KT125=1,ISBLANK(Raw!KU125)=FALSE),"",IF(AND(Raw!KT125=2,ISBLANK(Raw!KU125)),"",1))))</f>
        <v/>
      </c>
      <c r="AN125" s="19" t="str">
        <f>IF(A125=0,"",IF(COUNTA(Raw!KX125:LF125)=0,"",IF(AND(COUNTIF(Raw!KX125:LB125,5)=1,COUNTA(Raw!KX125:LB125)=1,COUNTA(Raw!LC125:LF125)=0),"",IF(AND(COUNTIF(Raw!KX125:LB125,5)=0,COUNTA(Raw!KX125:LB125)&gt;0,COUNTA(Raw!LC125:LF125)&gt;0),"",1))))</f>
        <v/>
      </c>
      <c r="AO125" s="19" t="str">
        <f>IF(A125=0,"",IF(COUNTA(Raw!LM125:LU125)=0,"",IF(AND(Raw!LM125=1,ISBLANK(Raw!LN125)=FALSE,COUNTA(Raw!LO125:LU125)&gt;0),"",IF(AND(Raw!LM125=2,COUNTA(Raw!LN125:LU125)=0),"",1))))</f>
        <v/>
      </c>
      <c r="AP125" s="19" t="str">
        <f>IF(A125=0,"",IF(COUNTA(Raw!MY125:OG125)=0,"",IF(AND(Raw!MY125=2,COUNTA(Raw!MZ125:OG125)=0),"",IF(AND(Raw!MY125=1,COUNTA(Raw!MZ125:OG125)&gt;0),"",1))))</f>
        <v/>
      </c>
      <c r="AQ125" s="19" t="str">
        <f>IF(A125=0,"",IF(COUNTA(Raw!NC125:NW125)=0,"",IF(AND(COUNTIF(Raw!NC125:NG125,3)&gt;0,COUNTA(Raw!NH125:NQ125)&gt;0),"",IF(AND(COUNTA(Raw!NC125:NG125)&gt;0,COUNTIF(Raw!NC125:NG125,3)=0,COUNTA(Raw!NH125:NW125)=0),"",1))))</f>
        <v/>
      </c>
      <c r="AR125" s="19" t="str">
        <f>IF(A125=0,"",IF(COUNTA(Raw!NH125:NW125)=0,"",IF(AND(COUNTIF(Raw!NH125:NQ125,10)&gt;0,COUNTA(Raw!NR125:NW125)&gt;0),"",IF(AND(COUNTA(Raw!NH125:NQ125)&gt;0,COUNTIF(Raw!NH125:NQ125,10)=0,COUNTA(Raw!NR125:NY125)=0),"",1))))</f>
        <v/>
      </c>
      <c r="AS125" s="19" t="str">
        <f>IF(A125=0,"",IF(COUNTA(Raw!NY125:OG125)=0,"",IF(AND(Raw!NY125=1,COUNTA(Raw!NZ125:OG125)&gt;0),"",IF(AND(Raw!NY125=2,COUNTA(Raw!NZ125:OG125)=0),"",1))))</f>
        <v/>
      </c>
      <c r="AT125" s="19" t="str">
        <f>IF(A125=0,"",IF(COUNTA(Raw!OH125:OY125)=0,"",IF(AND(Raw!OH125=1,COUNTA(Raw!OI125:OY125)&gt;0),"",IF(AND(Raw!OH125=2,COUNTA(Raw!OI125:OY125)=0),"",1))))</f>
        <v/>
      </c>
      <c r="AU125" s="19" t="str">
        <f>IF(A125=0,"",IF(COUNTA(Raw!PR125:QB125)=0,"",
IF(AND(OR(AND(COUNTIF(Raw!PR125:QB125,1)=1,COUNTA(Raw!QI125:QY125)&gt;0),AND(COUNTIF(Raw!PR125:QB125,1)=0,COUNTA(Raw!QI125:QY125)=0)),OR(AND(COUNTIF(Raw!PR125:QB125,2)=1,COUNTA(Raw!QZ125:RP125)&gt;0),AND(COUNTIF(Raw!PR125:QB125,2)=0,COUNTA(Raw!QZ125:RP125)=0)),OR(AND(COUNTIF(Raw!PR125:QB125,3)=1,COUNTA(Raw!RQ125:SG125)&gt;0),AND(COUNTIF(Raw!PR125:QB125,3)=0,COUNTA(Raw!RQ125:SG125)=0)),OR(AND(COUNTIF(Raw!PR125:QB125,4)=1,COUNTA(Raw!SH125:ST125)&gt;0),AND(COUNTIF(Raw!PR125:QB125,4)=0,COUNTA(Raw!SH125:ST125)=0)),OR(AND(COUNTIF(Raw!PR125:QB125,5)=1,COUNTA(Raw!SU125:TG125)&gt;0),AND(COUNTIF(Raw!PR125:QB125,5)=0,COUNTA(Raw!SU125:TG125)=0)),OR(AND(COUNTIF(Raw!PR125:QB125,6)=1,COUNTA(Raw!TH125:TT125)&gt;0),AND(COUNTIF(Raw!PR125:QB125,6)=0,COUNTA(Raw!TH125:TT125)=0)),OR(AND(COUNTIF(Raw!PR125:QB125,7)=1,COUNTA(Raw!TU125:UI125)&gt;0),AND(COUNTIF(Raw!PR125:QB125,7)=0,COUNTA(Raw!TU125:UI125)=0)),OR(AND(COUNTIF(Raw!PR125:QB125,8)=1,COUNTA(Raw!UJ125:UV125)&gt;0),AND(COUNTIF(Raw!PR125:QB125,8)=0,COUNTA(Raw!UJ125:UV125)=0)),OR(AND(COUNTIF(Raw!PR125:QB125,9)=1,COUNTA(Raw!UW125:VG125)&gt;0),AND(COUNTIF(Raw!PR125:QB125,9)=0,COUNTA(Raw!UW125:VG125)=0)),OR(AND(COUNTIF(Raw!PR125:QB125,10)=1,COUNTA(Raw!VH125:VP125)&gt;0),AND(COUNTIF(Raw!PR125:QB125,10)=0,COUNTA(Raw!VH125:VP125)=0)),OR(AND(COUNTIF(Raw!PR125:QB125,11)=1,COUNTA(Raw!VQ125:WK125)&gt;0),AND(COUNTIF(Raw!PR125:QB125,11)=0,COUNTA(Raw!VQ125:WK125)=0))),"",1)))</f>
        <v/>
      </c>
      <c r="AV125" s="19" t="str">
        <f>IF(A125=0,"",IF(COUNTA(Raw!QI125:QY125)=0,"",IF(AND(OR(AND(Raw!QI125=4,COUNTIF(Raw!QR125:QY125,1)=0),Raw!QI125&lt;&gt;4),OR(AND(Raw!QJ125=4,COUNTIF(Raw!QR125:QY125,2)=0),Raw!QJ125&lt;&gt;4),OR(AND(Raw!QK125=4,COUNTIF(Raw!QR125:QY125,3)=0),Raw!QK125&lt;&gt;4),OR(AND(Raw!QL125=4,COUNTIF(Raw!QR125:QY125,4)=0),Raw!QL125&lt;&gt;4),OR(AND(Raw!QM125=4,COUNTIF(Raw!QR125:QY125,5)=0),Raw!QM125&lt;&gt;4),OR(AND(Raw!QN125=4,COUNTIF(Raw!QR125:QY125,6)=0),Raw!QN125&lt;&gt;4),OR(AND(Raw!QO125=4,COUNTIF(Raw!QR125:QY125,7)=0),Raw!QO125&lt;&gt;4),OR(AND(Raw!QP125=4,COUNTIF(Raw!QR125:QY125,8)=0),Raw!QP125&lt;&gt;4)),"",1)))</f>
        <v/>
      </c>
      <c r="AW125" t="str">
        <f>IF(A125=0,"",IF(COUNTA(Raw!QZ125:RP125)=0,"",IF(AND(OR(AND(Raw!QZ125=4,COUNTIF(Raw!RI125:RP125,1)=0),Raw!QZ125&lt;&gt;4),OR(AND(Raw!RA125=4,COUNTIF(Raw!RI125:RP125,2)=0),Raw!RA125&lt;&gt;4),OR(AND(Raw!RB125=4,COUNTIF(Raw!RI125:RP125,3)=0),Raw!RB125&lt;&gt;4),OR(AND(Raw!RC125=4,COUNTIF(Raw!RI125:RP125,4)=0),Raw!RC125&lt;&gt;4),OR(AND(Raw!RD125=4,COUNTIF(Raw!RI125:RP125,5)=0),Raw!RD125&lt;&gt;4),OR(AND(Raw!RE125=4,COUNTIF(Raw!RI125:RP125,6)=0),Raw!RE125&lt;&gt;4),OR(AND(Raw!RF125=4,COUNTIF(Raw!RI125:RP125,7)=0),Raw!RF125&lt;&gt;4),OR(AND(Raw!RG125=4,COUNTIF(Raw!RI125:RP125,8)=0),Raw!RG125&lt;&gt;4)),"",1)))</f>
        <v/>
      </c>
      <c r="AX125" t="str">
        <f>IF(A125=0,"",IF(COUNTA(Raw!RQ125:SG125)=0,"",IF(AND(OR(AND(Raw!RQ125=4,COUNTIF(Raw!RZ125:SG125,1)=0),Raw!RQ125&lt;&gt;4),OR(AND(Raw!RR125=4,COUNTIF(Raw!RZ125:SG125,2)=0),Raw!RR125&lt;&gt;4),OR(AND(Raw!RS125=4,COUNTIF(Raw!RZ125:SG125,3)=0),Raw!RS125&lt;&gt;4),OR(AND(Raw!RT125=4,COUNTIF(Raw!RZ125:SG125,4)=0),Raw!RT125&lt;&gt;4),OR(AND(Raw!RU125=4,COUNTIF(Raw!RZ125:SG125,5)=0),Raw!RU125&lt;&gt;4),OR(AND(Raw!RV125=4,COUNTIF(Raw!RZ125:SG125,6)=0),Raw!RV125&lt;&gt;4),OR(AND(Raw!RW125=4,COUNTIF(Raw!RZ125:SG125,7)=0),Raw!RW125&lt;&gt;4),OR(AND(Raw!RX125=4,COUNTIF(Raw!RZ125:SG125,8)=0),Raw!RX125&lt;&gt;4)),"",1)))</f>
        <v/>
      </c>
      <c r="AY125" t="str">
        <f>IF(A125=0,"",IF(COUNTA(Raw!SH125:ST125)=0,"",IF(AND(OR(AND(Raw!SH125=4,COUNTIF(Raw!SO125:ST125,1)=0),Raw!SH125&lt;&gt;4),OR(AND(Raw!SI125=4,COUNTIF(Raw!SO125:ST125,2)=0),Raw!SI125&lt;&gt;4),OR(AND(Raw!SJ125=4,COUNTIF(Raw!SO125:ST125,3)=0),Raw!SJ125&lt;&gt;4),OR(AND(Raw!SK125=4,COUNTIF(Raw!SO125:ST125,4)=0),Raw!SK125&lt;&gt;4),OR(AND(Raw!SL125=4,COUNTIF(Raw!SO125:ST125,5)=0),Raw!SL125&lt;&gt;4),OR(AND(Raw!SM125=4,COUNTIF(Raw!SO125:ST125,6)=0),Raw!SM125&lt;&gt;4)),"",1)))</f>
        <v/>
      </c>
      <c r="AZ125" t="str">
        <f>IF(A125=0,"",IF(COUNTA(Raw!SU125:TG125)=0,"",IF(AND(OR(AND(Raw!SU125=4,COUNTIF(Raw!TB125:TG125,1)=0),Raw!SU125&lt;&gt;4),OR(AND(Raw!SV125=4,COUNTIF(Raw!TB125:TG125,2)=0),Raw!SV125&lt;&gt;4),OR(AND(Raw!SW125=4,COUNTIF(Raw!TB125:TG125,3)=0),Raw!SW125&lt;&gt;4),OR(AND(Raw!SX125=4,COUNTIF(Raw!TB125:TG125,4)=0),Raw!SX125&lt;&gt;4),OR(AND(Raw!SY125=4,COUNTIF(Raw!TB125:TG125,5)=0),Raw!SY125&lt;&gt;4),OR(AND(Raw!SZ125=4,COUNTIF(Raw!TB125:TG125,6)=0),Raw!SZ125&lt;&gt;4)),"",1)))</f>
        <v/>
      </c>
      <c r="BA125" t="str">
        <f>IF(A125=0,"",IF(COUNTA(Raw!TH125:TT125)=0,"",IF(AND(OR(AND(Raw!TH125=4,COUNTIF(Raw!TO125:TT125,1)=0),Raw!TH125&lt;&gt;4),OR(AND(Raw!TI125=4,COUNTIF(Raw!TO125:TT125,2)=0),Raw!TI125&lt;&gt;4),OR(AND(Raw!TJ125=4,COUNTIF(Raw!TO125:TT125,3)=0),Raw!TJ125&lt;&gt;4),OR(AND(Raw!TK125=4,COUNTIF(Raw!TO125:TT125,4)=0),Raw!TK125&lt;&gt;4),OR(AND(Raw!TL125=4,COUNTIF(Raw!TO125:TT125,5)=0),Raw!TL125&lt;&gt;4),OR(AND(Raw!TM125=4,COUNTIF(Raw!TO125:TT125,6)=0),Raw!TM125&lt;&gt;4)),"",1)))</f>
        <v/>
      </c>
      <c r="BB125" t="str">
        <f>IF(A125=0,"",IF(COUNTA(Raw!TU125:UI125)=0,"",IF(AND(OR(AND(Raw!TU125=4,COUNTIF(Raw!UC125:UI125,1)=0),Raw!TU125&lt;&gt;4),OR(AND(Raw!TV125=4,COUNTIF(Raw!UC125:UI125,2)=0),Raw!TV125&lt;&gt;4),OR(AND(Raw!TW125=4,COUNTIF(Raw!UC125:UI125,3)=0),Raw!TW125&lt;&gt;4),OR(AND(Raw!TX125=4,COUNTIF(Raw!UC125:UI125,4)=0),Raw!TX125&lt;&gt;4),OR(AND(Raw!TY125=4,COUNTIF(Raw!UC125:UI125,5)=0),Raw!TY125&lt;&gt;4),OR(AND(Raw!TZ125=4,COUNTIF(Raw!UC125:UI125,6)=0),Raw!TZ125&lt;&gt;4),OR(AND(Raw!UA125=4,COUNTIF(Raw!UC125:UI125,7)=0),Raw!UA125&lt;&gt;4)),"",1)))</f>
        <v/>
      </c>
      <c r="BC125" t="str">
        <f>IF(A125=0,"",IF(COUNTA(Raw!UJ125:UV125)=0,"",IF(AND(OR(AND(Raw!UJ125=4,COUNTIF(Raw!UQ125:UV125,1)=0),Raw!UJ125&lt;&gt;4),OR(AND(Raw!UK125=4,COUNTIF(Raw!UQ125:UV125,2)=0),Raw!UK125&lt;&gt;4),OR(AND(Raw!UL125=4,COUNTIF(Raw!UQ125:UV125,3)=0),Raw!UL125&lt;&gt;4),OR(AND(Raw!UM125=4,COUNTIF(Raw!UQ125:UV125,4)=0),Raw!UM125&lt;&gt;4),OR(AND(Raw!UN125=4,COUNTIF(Raw!UQ125:UV125,5)=0),Raw!UN125&lt;&gt;4),OR(AND(Raw!UO125=4,COUNTIF(Raw!UQ125:UV125,6)=0),Raw!UO125&lt;&gt;4)),"",1)))</f>
        <v/>
      </c>
      <c r="BD125" t="str">
        <f>IF(A125=0,"",IF(COUNTA(Raw!UW125:VG125)=0,"",IF(AND(OR(AND(Raw!UW125=4,COUNTIF(Raw!VC125:VG125,1)=0),Raw!UW125&lt;&gt;4),OR(AND(Raw!UX125=4,COUNTIF(Raw!VC125:VG125,2)=0),Raw!UX125&lt;&gt;4),OR(AND(Raw!UY125=4,COUNTIF(Raw!VC125:VG125,3)=0),Raw!UY125&lt;&gt;4),OR(AND(Raw!UZ125=4,COUNTIF(Raw!VC125:VG125,4)=0),Raw!UZ125&lt;&gt;4),OR(AND(Raw!VA125=4,COUNTIF(Raw!VC125:VG125,5)=0),Raw!VA125&lt;&gt;4)),"",1)))</f>
        <v/>
      </c>
      <c r="BE125" t="str">
        <f>IF(A125=0,"",IF(COUNTA(Raw!VH125:VP125)=0,"",
IF(AND(
OR(AND(Raw!VH125=4,COUNTIF(Raw!VM125:VP125,1)=0),Raw!VH125&lt;&gt;4),
OR(AND(Raw!VI125=4,COUNTIF(Raw!VM125:VP125,2)=0),Raw!VI125&lt;&gt;4),
OR(AND(Raw!VJ125=4,COUNTIF(Raw!VM125:VP125,3)=0),Raw!VJ125&lt;&gt;4),
OR(AND(Raw!VK125=4,COUNTIF(Raw!VM125:VP125,4)=0),Raw!VK125&lt;&gt;4)
),"",1)))</f>
        <v/>
      </c>
      <c r="BF125" t="str">
        <f>IF(A125=0,"",IF(COUNTA(Raw!VQ125:WK125)=0,"",
IF(AND(
OR(AND(Raw!VQ125=4,COUNTIF(Raw!WB125:WK125,1)=0),Raw!VQ125&lt;&gt;4),
OR(AND(Raw!VR125=4,COUNTIF(Raw!WB125:WK125,2)=0),Raw!VR125&lt;&gt;4),
OR(AND(Raw!VS125=4,COUNTIF(Raw!WB125:WK125,3)=0),Raw!VS125&lt;&gt;4),
OR(AND(Raw!VT125=4,COUNTIF(Raw!WB125:WK125,4)=0),Raw!VT125&lt;&gt;4),
OR(AND(Raw!VU125=4,COUNTIF(Raw!WB125:WK125,5)=0),Raw!VU125&lt;&gt;4),
OR(AND(Raw!VV125=4,COUNTIF(Raw!WB125:WK125,6)=0),Raw!VV125&lt;&gt;4),
OR(AND(Raw!VW125=4,COUNTIF(Raw!WB125:WK125,7)=0),Raw!VW125&lt;&gt;4),
OR(AND(Raw!VX125=4,COUNTIF(Raw!WB125:WK125,8)=0),Raw!VX125&lt;&gt;4),
OR(AND(Raw!VY125=4,COUNTIF(Raw!WB125:WK125,9)=0),Raw!VX125&lt;&gt;4),
OR(AND(Raw!VZ125=4,COUNTIF(Raw!WB125:WK125,10)=0),Raw!VZ125&lt;&gt;4)
),"",1)))</f>
        <v/>
      </c>
      <c r="BG125" t="str">
        <f>IF(A125=0,"",IF(COUNTA(Raw!WL125:XB125)=0,"",
IF(AND(
OR(AND(Raw!WL125=4,COUNTIF(Raw!WU125:XB125,1)=0),Raw!WL125&lt;&gt;4),
OR(AND(Raw!WM125=4,COUNTIF(Raw!WU125:XB125,2)=0),Raw!WM125&lt;&gt;4),
OR(AND(Raw!WN125=4,COUNTIF(Raw!WU125:XB125,3)=0),Raw!WN125&lt;&gt;4),
OR(AND(Raw!WO125=4,COUNTIF(Raw!WU125:XB125,4)=0),Raw!WO125&lt;&gt;4),
OR(AND(Raw!WP125=4,COUNTIF(Raw!WU125:XB125,5)=0),Raw!WP125&lt;&gt;4),
OR(AND(Raw!WQ125=4,COUNTIF(Raw!WU125:XB125,6)=0),Raw!WQ125&lt;&gt;4),
OR(AND(Raw!WR125=4,COUNTIF(Raw!WU125:XB125,7)=0),Raw!WR125&lt;&gt;4),
OR(AND(Raw!WS125=4,COUNTIF(Raw!WU125:XB125,8)=0),Raw!WS125&lt;&gt;4)
),"",1)))</f>
        <v/>
      </c>
      <c r="BH125" t="str">
        <f>IF(A125=0,"",IF(COUNTA(Raw!XC125:XK125)=0,"",
IF(AND(
OR(AND(Raw!XC125=4,COUNTIF(Raw!XH125:XK125,1)=0),Raw!XC125&lt;&gt;4),
OR(AND(Raw!XD125=4,COUNTIF(Raw!XH125:XK125,2)=0),Raw!XD125&lt;&gt;4),
OR(AND(Raw!XE125=4,COUNTIF(Raw!XH125:XK125,3)=0),Raw!XE125&lt;&gt;4),
OR(AND(Raw!XF125=4,COUNTIF(Raw!XH125:XK125,4)=0),Raw!XF125&lt;&gt;4)
),"",1)))</f>
        <v/>
      </c>
      <c r="BI125" t="str">
        <f>IF(A125=0,"",IF(COUNTA(Raw!XL125:XT125)=0,"",
IF(AND(
OR(AND(Raw!XL125=4,COUNTIF(Raw!XQ125:XT125,1)=0),Raw!XL125&lt;&gt;4),
OR(AND(Raw!XM125=4,COUNTIF(Raw!XQ125:XT125,2)=0),Raw!XM125&lt;&gt;4),
OR(AND(Raw!XN125=4,COUNTIF(Raw!XQ125:XT125,3)=0),Raw!XN125&lt;&gt;4),
OR(AND(Raw!XO125=4,COUNTIF(Raw!XQ125:XT125,4)=0),Raw!XO125&lt;&gt;4)
),"",1)))</f>
        <v/>
      </c>
      <c r="BJ125" t="str">
        <f>IF(A125=0,"",IF(COUNTA(Raw!XU125:YI125)=0,"",
IF(AND(
OR(AND(Raw!XU125=4,COUNTIF(Raw!YC125:YI125,1)=0),Raw!XU125&lt;&gt;4),
OR(AND(Raw!XV125=4,COUNTIF(Raw!YC125:YI125,2)=0),Raw!XV125&lt;&gt;4),
OR(AND(Raw!XW125=4,COUNTIF(Raw!YC125:YI125,3)=0),Raw!XW125&lt;&gt;4),
OR(AND(Raw!XX125=4,COUNTIF(Raw!YC125:YI125,4)=0),Raw!XX125&lt;&gt;4),
OR(AND(Raw!XY125=4,COUNTIF(Raw!YC125:YI125,5)=0),Raw!XY125&lt;&gt;4),
OR(AND(Raw!XZ125=4,COUNTIF(Raw!YC125:YI125,6)=0),Raw!XZ125&lt;&gt;4),
OR(AND(Raw!YA125=4,COUNTIF(Raw!YC125:YI125,7)=0),Raw!YA125&lt;&gt;4)
),"",1)))</f>
        <v/>
      </c>
      <c r="BK125" t="str">
        <f>IF(A125=0,"",IF(COUNTA(Raw!YJ125:YR125)=0,"",
IF(AND(
OR(AND(Raw!YJ125=4,COUNTIF(Raw!YO125:YR125,1)=0),Raw!YJ125&lt;&gt;4),
OR(AND(Raw!YK125=4,COUNTIF(Raw!YO125:YR125,2)=0),Raw!YK125&lt;&gt;4),
OR(AND(Raw!YL125=4,COUNTIF(Raw!YO125:YR125,3)=0),Raw!YL125&lt;&gt;4),
OR(AND(Raw!YM125=4,COUNTIF(Raw!YO125:YR125,4)=0),Raw!YM125&lt;&gt;4)
),"",1)))</f>
        <v/>
      </c>
      <c r="BL125" t="str">
        <f>IF(A125=0,"",IF(COUNTA(Raw!YS125:YU125)=0,"",IF(AND(Raw!YS125=4,ISBLANK(Raw!YU125)),"",IF(AND(Raw!YS125&lt;&gt;4,ISBLANK(Raw!YU125)=FALSE),"",1))))</f>
        <v/>
      </c>
    </row>
    <row r="126" spans="1:64">
      <c r="A126" s="20">
        <f>Raw!A126</f>
        <v>0</v>
      </c>
      <c r="B126" s="19" t="str">
        <f>IF(A126=0,"",IF(AND(Raw!AC126=1,COUNTA(Raw!AR126:IC126)&gt;0,COUNTA(Raw!ID126:YU126)=0),"",IF(AND(Raw!AC126=2,COUNTA(Raw!AR126:IC126)=0,COUNTA(Raw!ID126:MV126)&gt;0,COUNTA(Raw!MW126:YU126)=0),"",IF(AND(Raw!AC126=3,COUNTA(Raw!AP126:MV126)=0,COUNTA(Raw!MW126:YU126)&gt;0),"",1))))</f>
        <v/>
      </c>
      <c r="C126" s="19" t="str">
        <f>IF(A126=0,"",IF(AND(Raw!AK126=1,ISBLANK(Raw!AM126)=FALSE,ISBLANK(Raw!AO126)),"",IF(AND(Raw!AK126=2,ISBLANK(Raw!AM126),ISBLANK(Raw!AO126)=FALSE),"",1)))</f>
        <v/>
      </c>
      <c r="D126" s="19" t="str">
        <f>IF(A126=0,"",IF(COUNTA(Raw!AS126:AZ126)=0,"",IF(AND(Raw!AS126+Raw!AT126=100,Raw!AU126+Raw!AV126=100,Raw!AW126+Raw!AX126=100,Raw!AY126+Raw!AZ126=100),"",1)))</f>
        <v/>
      </c>
      <c r="E126" s="19" t="str">
        <f>IF(A126=0,"",IF(ISBLANK(Raw!AQ126),"",IF(Raw!AQ126=1,"",1)))</f>
        <v/>
      </c>
      <c r="F126" s="19" t="str">
        <f>IF(A126=0,"",IF(ISBLANK(Raw!AR126),"",IF(AND(Raw!AR126&gt;=0,Raw!AR126&lt;=100),"",1)))</f>
        <v/>
      </c>
      <c r="G126" s="19" t="str">
        <f>IF(A126=0,"",IF(AND(ISBLANK(Raw!BA126),ISBLANK(Raw!AS126)),"",IF(AND(Raw!AS126&gt;0,ISBLANK(Raw!BA126)=FALSE),"",1)))</f>
        <v/>
      </c>
      <c r="H126" s="19" t="str">
        <f>IF(A126=0,"",IF(COUNTA(Raw!BA126:BH126)=0,"",IF(AND(Raw!BA126=0,COUNTA(Raw!BB126:BH126)=0),"",IF(AND(Raw!BA126&gt;0,COUNTA(Raw!BB126:BH126)&gt;0),"",1))))</f>
        <v/>
      </c>
      <c r="I126" s="19" t="str">
        <f>IF(A126=0,"",IF(AND(ISBLANK(Raw!BI126),ISBLANK(Raw!BJ126)),"",IF(AND(Raw!BI126=1,ISBLANK(Raw!BJ126)=FALSE),"",IF(AND(Raw!BI126=2,ISBLANK(Raw!BJ126)),"",1))))</f>
        <v/>
      </c>
      <c r="J126" s="19" t="str">
        <f>IF(A126=0,"",IF(AND(ISBLANK(Raw!AT126),COUNTBLANK(Raw!BK126:BQ126)),"",IF(AND(Raw!AT126&gt;0,COUNTA(Raw!BK126:BQ126)&gt;0),"",IF(AND(Raw!AT126=0,COUNTA(Raw!BK126:BQ126)=0),"",1))))</f>
        <v/>
      </c>
      <c r="K126" s="19" t="str">
        <f>IF(A126=0,"",IF(AND(ISBLANK(Raw!AS126),COUNTA(Raw!BR126:BX126)=0),"",IF(AND(Raw!AS126&gt;0,COUNTA(Raw!BR126:BX126)&gt;0),"",IF(AND(Raw!AS126=0,COUNTA(Raw!BR126:BX126)=0),"",1))))</f>
        <v/>
      </c>
      <c r="L126" s="19" t="str">
        <f>IF(A126=0,"",IF(AND(COUNTA(Raw!BK126:BX126)=0,COUNTA(Raw!BY126:CH126)=0),"",IF(AND(COUNTIF(Raw!BK126:BX126,1)&gt;0,COUNTA(Raw!BY126:CH126)&gt;0),"",IF(AND(COUNTIF(Raw!BK126:BX126,1)=0,COUNTA(Raw!BY126:CH126)=0),"",1))))</f>
        <v/>
      </c>
      <c r="M126" s="19" t="str">
        <f>IF(A126=0,"",IF(AND(COUNTA(Raw!BK126:BX126)=0,COUNTA(Raw!CI126:CR126)),"",IF(AND(COUNTIF(Raw!BK126:BX126,3)&gt;0,COUNTA(Raw!CI126:CR126)&gt;0),"",IF(AND(COUNTIF(Raw!BK126:BX126,3)=0,COUNTA(Raw!CI126:CR126)=0),"",1))))</f>
        <v/>
      </c>
      <c r="N126" s="19" t="str">
        <f>IF(A126=0,"",IF(COUNTA(Raw!CS126:DF126)=0,"",IF(AND(COUNTIF(Raw!CS126:CV126,1)=1,COUNTA(Raw!CW126:DA126)&gt;0,COUNTA(Raw!DB126:DF126)=0),"",IF(AND(COUNTIF(Raw!CS126:CV126,2)=1,COUNTA(Raw!CW126:DA126)=0,COUNTA(Raw!DB126:DF126)&gt;0),"",IF(AND(COUNTA(Raw!CS126:CV126)&gt;0,COUNTA(Raw!CW126:DF126)=0),"",1)))))</f>
        <v/>
      </c>
      <c r="O126" s="19" t="str">
        <f>IF(A126=0,"",IF(COUNTA(Raw!DG126:DP126)=0,"",IF(AND(COUNTIF(Raw!BK126:BQ126,1)&gt;0,OR(COUNTIF(Raw!DG126:DP126,1)=1,COUNTIF(Raw!DG126:DP126,2)=1,COUNTIF(Raw!DG126:DP126,3)=1)),"",IF(AND(COUNTIF(Raw!BK126:BQ126,1)=0,AND(COUNTIF(Raw!DG126:DP126,1)=0,COUNTIF(Raw!DG126:DP126,2)=0,COUNTIF(Raw!DG126:DP126,3)=0)),"",1))))</f>
        <v/>
      </c>
      <c r="P126" s="19" t="str">
        <f>IF(A126=0,"",IF(COUNTA(Raw!DG126:DR126)=0,"",IF(AND(COUNTIF(Raw!DG126:DP126,4)=1,ISBLANK(Raw!DQ126)=FALSE,ISBLANK(Raw!DR126)),"",IF(AND(COUNTIF(Raw!DG126:DP126,7)=1,ISBLANK(Raw!DQ126),ISBLANK(Raw!DR126)=FALSE),"",IF(AND(COUNTA(Raw!DG126:DP126)&gt;0,COUNTIF(Raw!DG126:DP126,4)=0,COUNTIF(Raw!DG126:DP126,7)=0,COUNTA(Raw!DQ126:DR126)=0),"",1)))))</f>
        <v/>
      </c>
      <c r="Q126" s="19" t="str">
        <f>IF(A126=0,"",IF(AND(COUNTA(Raw!DS126:DU126)=0,COUNTA(Raw!BK126:BQ126)=0),"",IF(AND(COUNTIF(Raw!BK126:BQ126,1)&gt;0,COUNTA(Raw!DS126:DU126)&gt;0),"",IF(AND(COUNTIF(Raw!BK126:BQ126,1)=0,COUNTA(Raw!DS126:DU126)=0),"",1))))</f>
        <v/>
      </c>
      <c r="R126" s="19" t="str">
        <f>IF(A126=0,"",IF(AND(ISBLANK(Raw!AT126),ISBLANK(Raw!EJ126)),"",IF(AND(Raw!AT126&gt;0,ISBLANK(Raw!EJ126)=FALSE,Raw!EJ126&gt;=0,Raw!EJ126&lt;=7),"",IF(AND(Raw!AT126=0,ISBLANK(Raw!EJ126)),"",1))))</f>
        <v/>
      </c>
      <c r="S126" t="str">
        <f>IF(A126=0,"",IF(AND(ISBLANK(Raw!AS126),ISBLANK(Raw!EK126)),"",IF(AND(Raw!AS126&gt;0,ISBLANK(Raw!EK126)=FALSE),"",IF(AND(Raw!AS126=0,ISBLANK(Raw!EK126)),"",1))))</f>
        <v/>
      </c>
      <c r="T126" s="19" t="str">
        <f>IF(A126=0,"",IF(AND(ISBLANK(Raw!AT126),COUNTA(Raw!EL126:EQ126)=0),"",IF(AND(Raw!AT126&gt;0,COUNTA(Raw!EL126:EQ126)&gt;0),"",IF(AND(Raw!AT126=0,COUNTA(Raw!EL126:EQ126)=0),"",1))))</f>
        <v/>
      </c>
      <c r="U126" t="str">
        <f>IF(A126=0,"",IF(AND(ISBLANK(Raw!AT126),COUNTA(Raw!ER126:EU126)=0),"",IF(AND(Raw!AT126&gt;0,COUNTA(Raw!ER126:EU126)&gt;0),"",IF(AND(Raw!AT126=0,COUNTA(Raw!ER126:EU126)=0),"",1))))</f>
        <v/>
      </c>
      <c r="V126" t="str">
        <f>IF(A126=0,"",IF(AND(ISBLANK(Raw!AS126),COUNTA(Raw!EV126:FA126)=0),"",IF(AND(Raw!AS126&gt;0,COUNTA(Raw!EV126:FA126)&gt;0),"",IF(AND(Raw!AS126=0,COUNTA(Raw!EV126:FA126)=0),"",1))))</f>
        <v/>
      </c>
      <c r="W126" t="str">
        <f>IF(A126=0,"",IF(AND(ISBLANK(Raw!AS126),COUNTA(Raw!FB126:FE126)=0),"",IF(AND(Raw!AS126&gt;0,COUNTA(Raw!FB126:FE126)&gt;0),"",IF(AND(Raw!AS126=0,COUNTA(Raw!FB126:FE126)=0),"",1))))</f>
        <v/>
      </c>
      <c r="X126" t="str">
        <f>IF(A126=0,"",IF(AND(ISBLANK(Raw!AT126),COUNTA(Raw!FF126:FI126)=0),"",IF(AND(Raw!AT126&gt;0,COUNTA(Raw!FF126:FI126)&gt;0),"",IF(AND(Raw!AT126=0,COUNTA(Raw!FF126:FI126)=0),"",1))))</f>
        <v/>
      </c>
      <c r="Y126" t="str">
        <f>IF(A126=0,"",IF(AND(ISBLANK(Raw!AS126),COUNTA(Raw!FJ126:FM126)=0),"",IF(AND(Raw!AS126&gt;0,COUNTA(Raw!FJ126:FM126)&gt;0),"",IF(AND(Raw!AS126=0,COUNTA(Raw!FJ126:FM126)=0),"",1))))</f>
        <v/>
      </c>
      <c r="Z126" t="str">
        <f>IF(A126=0,"",IF(AND(COUNTA(Raw!FN126:FT126)=0,ISBLANK(Raw!FU126)),"",IF(AND(COUNTIF(Raw!FN126:FT126,1)&gt;0,ISBLANK(Raw!FU126)=FALSE),"",IF(AND(COUNTIF(Raw!FN126:FT126,1)=0,ISBLANK(Raw!FU126)),"",1))))</f>
        <v/>
      </c>
      <c r="AA126" s="19" t="str">
        <f>IF(A126=0,"",IF(AND(ISBLANK(Raw!BI126),COUNTA(Raw!FV126:GH126)=0),"",IF(AND(Raw!BI126&lt;&gt;1,COUNTIF(Raw!FV126:GH126,6)=0),"",IF(Raw!BI126=1,"",1))))</f>
        <v/>
      </c>
      <c r="AB126" t="str">
        <f>IF(A126=0,"",IF(AND(ISBLANK(Raw!GI126),COUNTA(Raw!GJ126:GQ126)=0),"",IF(AND(Raw!GI126=1,COUNTA(Raw!GJ126:GQ126)&gt;0),"",IF(AND(Raw!GI126=2,COUNTA(Raw!GJ126:GQ126)=0),"",1))))</f>
        <v/>
      </c>
      <c r="AC126" s="19" t="str">
        <f>IF(A126=0,"",IF(AND(COUNTA(Raw!GY126:HF126)=0,ISBLANK(Raw!HG126)),"",IF(AND(OR(COUNTIF(Raw!GY126:HE126,1)&gt;0,COUNTIF(Raw!GY126:HE126,2)&gt;0),ISBLANK(Raw!HG126)=FALSE),"",IF(AND(COUNTA(Raw!GY126:HF126)&gt;0,ISBLANK(Raw!HG126),COUNTIF(Raw!GY126:HE126,1)=0,COUNTIF(Raw!GY126:HE126,2)=0),"",1))))</f>
        <v/>
      </c>
      <c r="AD126" s="19" t="str">
        <f>IF(A126=0,"",IF(COUNTA(Raw!HU126:IB126)=0,"",IF(AND(Raw!AK126&lt;&gt;2,COUNTIF(Raw!HU126:IA126,2)=0,COUNTIF(Raw!HU126:IA126,3)=0),"",IF(Raw!AK126=2,"",1))))</f>
        <v/>
      </c>
      <c r="AE126" s="19" t="str">
        <f>IF(A126=0,"",IF(AND(Raw!AK126=2,ISBLANK(Raw!IC126)=FALSE),"",IF(AND(Raw!AK126&lt;&gt;2,ISBLANK(Raw!IC126)),"",1)))</f>
        <v/>
      </c>
      <c r="AF126" s="19" t="str">
        <f>IF(A126=0,"",IF(COUNTA(Raw!ID126:IF126)=0,"",IF(AND(MATCH(2023-Raw!ID126,Code!$A$3:$A$12,1)=Raw!IF126,2023-Raw!ID126=Raw!IE126),"",1)))</f>
        <v/>
      </c>
      <c r="AG126" s="19" t="str">
        <f>IF(A126=0,"",IF(COUNTA(Raw!IG126:II126)=0,"",IF(AND(Raw!IG126=4,ISBLANK(Raw!II126)=FALSE),"",IF(AND(Raw!IG126&lt;&gt;4,ISBLANK(Raw!II126)),"",1))))</f>
        <v/>
      </c>
      <c r="AH126" s="19" t="str">
        <f>IF(A126=0,"",IF(COUNTA(Raw!IJ126:IM126)=0,"",IF(AND(Raw!IJ126=1,ISBLANK(Raw!IK126)=FALSE),"",IF(AND(Raw!IJ126=2,COUNTA(Raw!IK126:IM126)&gt;0),"",1))))</f>
        <v/>
      </c>
      <c r="AI126" s="19" t="str">
        <f>IF(A126=0,"",IF(COUNTA(Raw!IK126:IM126)=0,"",IF(AND(Raw!IK126=1,ISBLANK(Raw!IL126)=FALSE),"",IF(AND(Raw!IK126=2,COUNTA(Raw!IL126:IM126)=0),"",1))))</f>
        <v/>
      </c>
      <c r="AJ126" s="19" t="str">
        <f>IF(A126=0,"",IF(COUNTA(Raw!JD126:JJ126)=0,"",IF(AND(Raw!JD126&gt;600,COUNTA(Raw!JE126:JI126)&gt;0),"",IF(AND(Raw!JD126&lt;=600,COUNTA(Raw!JE126:JJ126)=0),"",1))))</f>
        <v/>
      </c>
      <c r="AK126" s="19" t="str">
        <f>IF(A126=0,"",IF(COUNTA(Raw!JK126:KA126)=0,"",IF(AND(Raw!JK126=1,COUNTA(Raw!JM126:JV126)&gt;0),"",IF(AND(Raw!JK126=3,COUNTA(Raw!JM126:JV126)&gt;0,COUNTA(Raw!JW126:KA126)=0),"",IF(AND(ISBLANK(Raw!JK126)=FALSE,Raw!JK126&lt;&gt;1,Raw!JK126&lt;&gt;3,COUNTA(Raw!JM126:KA126)=0),"",1)))))</f>
        <v/>
      </c>
      <c r="AL126" s="19" t="str">
        <f>IF(A126=0,"",IF(COUNTA(Raw!JW126:KA126)=0,"",IF(AND(COUNTIF(Raw!JW126:JZ126,4)=0,COUNTA(Raw!JW126:JZ126)&gt;0,ISBLANK(Raw!KA126)=FALSE),"",IF(AND(COUNTIF(Raw!JW126:KA126,4)&gt;0,ISBLANK(Raw!KA126)),"",1))))</f>
        <v/>
      </c>
      <c r="AM126" s="19" t="str">
        <f>IF(A126=0,"",IF(COUNTA(Raw!KT126:KU126)=0,"",IF(AND(Raw!KT126=1,ISBLANK(Raw!KU126)=FALSE),"",IF(AND(Raw!KT126=2,ISBLANK(Raw!KU126)),"",1))))</f>
        <v/>
      </c>
      <c r="AN126" s="19" t="str">
        <f>IF(A126=0,"",IF(COUNTA(Raw!KX126:LF126)=0,"",IF(AND(COUNTIF(Raw!KX126:LB126,5)=1,COUNTA(Raw!KX126:LB126)=1,COUNTA(Raw!LC126:LF126)=0),"",IF(AND(COUNTIF(Raw!KX126:LB126,5)=0,COUNTA(Raw!KX126:LB126)&gt;0,COUNTA(Raw!LC126:LF126)&gt;0),"",1))))</f>
        <v/>
      </c>
      <c r="AO126" s="19" t="str">
        <f>IF(A126=0,"",IF(COUNTA(Raw!LM126:LU126)=0,"",IF(AND(Raw!LM126=1,ISBLANK(Raw!LN126)=FALSE,COUNTA(Raw!LO126:LU126)&gt;0),"",IF(AND(Raw!LM126=2,COUNTA(Raw!LN126:LU126)=0),"",1))))</f>
        <v/>
      </c>
      <c r="AP126" s="19" t="str">
        <f>IF(A126=0,"",IF(COUNTA(Raw!MY126:OG126)=0,"",IF(AND(Raw!MY126=2,COUNTA(Raw!MZ126:OG126)=0),"",IF(AND(Raw!MY126=1,COUNTA(Raw!MZ126:OG126)&gt;0),"",1))))</f>
        <v/>
      </c>
      <c r="AQ126" s="19" t="str">
        <f>IF(A126=0,"",IF(COUNTA(Raw!NC126:NW126)=0,"",IF(AND(COUNTIF(Raw!NC126:NG126,3)&gt;0,COUNTA(Raw!NH126:NQ126)&gt;0),"",IF(AND(COUNTA(Raw!NC126:NG126)&gt;0,COUNTIF(Raw!NC126:NG126,3)=0,COUNTA(Raw!NH126:NW126)=0),"",1))))</f>
        <v/>
      </c>
      <c r="AR126" s="19" t="str">
        <f>IF(A126=0,"",IF(COUNTA(Raw!NH126:NW126)=0,"",IF(AND(COUNTIF(Raw!NH126:NQ126,10)&gt;0,COUNTA(Raw!NR126:NW126)&gt;0),"",IF(AND(COUNTA(Raw!NH126:NQ126)&gt;0,COUNTIF(Raw!NH126:NQ126,10)=0,COUNTA(Raw!NR126:NY126)=0),"",1))))</f>
        <v/>
      </c>
      <c r="AS126" s="19" t="str">
        <f>IF(A126=0,"",IF(COUNTA(Raw!NY126:OG126)=0,"",IF(AND(Raw!NY126=1,COUNTA(Raw!NZ126:OG126)&gt;0),"",IF(AND(Raw!NY126=2,COUNTA(Raw!NZ126:OG126)=0),"",1))))</f>
        <v/>
      </c>
      <c r="AT126" s="19" t="str">
        <f>IF(A126=0,"",IF(COUNTA(Raw!OH126:OY126)=0,"",IF(AND(Raw!OH126=1,COUNTA(Raw!OI126:OY126)&gt;0),"",IF(AND(Raw!OH126=2,COUNTA(Raw!OI126:OY126)=0),"",1))))</f>
        <v/>
      </c>
      <c r="AU126" s="19" t="str">
        <f>IF(A126=0,"",IF(COUNTA(Raw!PR126:QB126)=0,"",
IF(AND(OR(AND(COUNTIF(Raw!PR126:QB126,1)=1,COUNTA(Raw!QI126:QY126)&gt;0),AND(COUNTIF(Raw!PR126:QB126,1)=0,COUNTA(Raw!QI126:QY126)=0)),OR(AND(COUNTIF(Raw!PR126:QB126,2)=1,COUNTA(Raw!QZ126:RP126)&gt;0),AND(COUNTIF(Raw!PR126:QB126,2)=0,COUNTA(Raw!QZ126:RP126)=0)),OR(AND(COUNTIF(Raw!PR126:QB126,3)=1,COUNTA(Raw!RQ126:SG126)&gt;0),AND(COUNTIF(Raw!PR126:QB126,3)=0,COUNTA(Raw!RQ126:SG126)=0)),OR(AND(COUNTIF(Raw!PR126:QB126,4)=1,COUNTA(Raw!SH126:ST126)&gt;0),AND(COUNTIF(Raw!PR126:QB126,4)=0,COUNTA(Raw!SH126:ST126)=0)),OR(AND(COUNTIF(Raw!PR126:QB126,5)=1,COUNTA(Raw!SU126:TG126)&gt;0),AND(COUNTIF(Raw!PR126:QB126,5)=0,COUNTA(Raw!SU126:TG126)=0)),OR(AND(COUNTIF(Raw!PR126:QB126,6)=1,COUNTA(Raw!TH126:TT126)&gt;0),AND(COUNTIF(Raw!PR126:QB126,6)=0,COUNTA(Raw!TH126:TT126)=0)),OR(AND(COUNTIF(Raw!PR126:QB126,7)=1,COUNTA(Raw!TU126:UI126)&gt;0),AND(COUNTIF(Raw!PR126:QB126,7)=0,COUNTA(Raw!TU126:UI126)=0)),OR(AND(COUNTIF(Raw!PR126:QB126,8)=1,COUNTA(Raw!UJ126:UV126)&gt;0),AND(COUNTIF(Raw!PR126:QB126,8)=0,COUNTA(Raw!UJ126:UV126)=0)),OR(AND(COUNTIF(Raw!PR126:QB126,9)=1,COUNTA(Raw!UW126:VG126)&gt;0),AND(COUNTIF(Raw!PR126:QB126,9)=0,COUNTA(Raw!UW126:VG126)=0)),OR(AND(COUNTIF(Raw!PR126:QB126,10)=1,COUNTA(Raw!VH126:VP126)&gt;0),AND(COUNTIF(Raw!PR126:QB126,10)=0,COUNTA(Raw!VH126:VP126)=0)),OR(AND(COUNTIF(Raw!PR126:QB126,11)=1,COUNTA(Raw!VQ126:WK126)&gt;0),AND(COUNTIF(Raw!PR126:QB126,11)=0,COUNTA(Raw!VQ126:WK126)=0))),"",1)))</f>
        <v/>
      </c>
      <c r="AV126" s="19" t="str">
        <f>IF(A126=0,"",IF(COUNTA(Raw!QI126:QY126)=0,"",IF(AND(OR(AND(Raw!QI126=4,COUNTIF(Raw!QR126:QY126,1)=0),Raw!QI126&lt;&gt;4),OR(AND(Raw!QJ126=4,COUNTIF(Raw!QR126:QY126,2)=0),Raw!QJ126&lt;&gt;4),OR(AND(Raw!QK126=4,COUNTIF(Raw!QR126:QY126,3)=0),Raw!QK126&lt;&gt;4),OR(AND(Raw!QL126=4,COUNTIF(Raw!QR126:QY126,4)=0),Raw!QL126&lt;&gt;4),OR(AND(Raw!QM126=4,COUNTIF(Raw!QR126:QY126,5)=0),Raw!QM126&lt;&gt;4),OR(AND(Raw!QN126=4,COUNTIF(Raw!QR126:QY126,6)=0),Raw!QN126&lt;&gt;4),OR(AND(Raw!QO126=4,COUNTIF(Raw!QR126:QY126,7)=0),Raw!QO126&lt;&gt;4),OR(AND(Raw!QP126=4,COUNTIF(Raw!QR126:QY126,8)=0),Raw!QP126&lt;&gt;4)),"",1)))</f>
        <v/>
      </c>
      <c r="AW126" t="str">
        <f>IF(A126=0,"",IF(COUNTA(Raw!QZ126:RP126)=0,"",IF(AND(OR(AND(Raw!QZ126=4,COUNTIF(Raw!RI126:RP126,1)=0),Raw!QZ126&lt;&gt;4),OR(AND(Raw!RA126=4,COUNTIF(Raw!RI126:RP126,2)=0),Raw!RA126&lt;&gt;4),OR(AND(Raw!RB126=4,COUNTIF(Raw!RI126:RP126,3)=0),Raw!RB126&lt;&gt;4),OR(AND(Raw!RC126=4,COUNTIF(Raw!RI126:RP126,4)=0),Raw!RC126&lt;&gt;4),OR(AND(Raw!RD126=4,COUNTIF(Raw!RI126:RP126,5)=0),Raw!RD126&lt;&gt;4),OR(AND(Raw!RE126=4,COUNTIF(Raw!RI126:RP126,6)=0),Raw!RE126&lt;&gt;4),OR(AND(Raw!RF126=4,COUNTIF(Raw!RI126:RP126,7)=0),Raw!RF126&lt;&gt;4),OR(AND(Raw!RG126=4,COUNTIF(Raw!RI126:RP126,8)=0),Raw!RG126&lt;&gt;4)),"",1)))</f>
        <v/>
      </c>
      <c r="AX126" t="str">
        <f>IF(A126=0,"",IF(COUNTA(Raw!RQ126:SG126)=0,"",IF(AND(OR(AND(Raw!RQ126=4,COUNTIF(Raw!RZ126:SG126,1)=0),Raw!RQ126&lt;&gt;4),OR(AND(Raw!RR126=4,COUNTIF(Raw!RZ126:SG126,2)=0),Raw!RR126&lt;&gt;4),OR(AND(Raw!RS126=4,COUNTIF(Raw!RZ126:SG126,3)=0),Raw!RS126&lt;&gt;4),OR(AND(Raw!RT126=4,COUNTIF(Raw!RZ126:SG126,4)=0),Raw!RT126&lt;&gt;4),OR(AND(Raw!RU126=4,COUNTIF(Raw!RZ126:SG126,5)=0),Raw!RU126&lt;&gt;4),OR(AND(Raw!RV126=4,COUNTIF(Raw!RZ126:SG126,6)=0),Raw!RV126&lt;&gt;4),OR(AND(Raw!RW126=4,COUNTIF(Raw!RZ126:SG126,7)=0),Raw!RW126&lt;&gt;4),OR(AND(Raw!RX126=4,COUNTIF(Raw!RZ126:SG126,8)=0),Raw!RX126&lt;&gt;4)),"",1)))</f>
        <v/>
      </c>
      <c r="AY126" t="str">
        <f>IF(A126=0,"",IF(COUNTA(Raw!SH126:ST126)=0,"",IF(AND(OR(AND(Raw!SH126=4,COUNTIF(Raw!SO126:ST126,1)=0),Raw!SH126&lt;&gt;4),OR(AND(Raw!SI126=4,COUNTIF(Raw!SO126:ST126,2)=0),Raw!SI126&lt;&gt;4),OR(AND(Raw!SJ126=4,COUNTIF(Raw!SO126:ST126,3)=0),Raw!SJ126&lt;&gt;4),OR(AND(Raw!SK126=4,COUNTIF(Raw!SO126:ST126,4)=0),Raw!SK126&lt;&gt;4),OR(AND(Raw!SL126=4,COUNTIF(Raw!SO126:ST126,5)=0),Raw!SL126&lt;&gt;4),OR(AND(Raw!SM126=4,COUNTIF(Raw!SO126:ST126,6)=0),Raw!SM126&lt;&gt;4)),"",1)))</f>
        <v/>
      </c>
      <c r="AZ126" t="str">
        <f>IF(A126=0,"",IF(COUNTA(Raw!SU126:TG126)=0,"",IF(AND(OR(AND(Raw!SU126=4,COUNTIF(Raw!TB126:TG126,1)=0),Raw!SU126&lt;&gt;4),OR(AND(Raw!SV126=4,COUNTIF(Raw!TB126:TG126,2)=0),Raw!SV126&lt;&gt;4),OR(AND(Raw!SW126=4,COUNTIF(Raw!TB126:TG126,3)=0),Raw!SW126&lt;&gt;4),OR(AND(Raw!SX126=4,COUNTIF(Raw!TB126:TG126,4)=0),Raw!SX126&lt;&gt;4),OR(AND(Raw!SY126=4,COUNTIF(Raw!TB126:TG126,5)=0),Raw!SY126&lt;&gt;4),OR(AND(Raw!SZ126=4,COUNTIF(Raw!TB126:TG126,6)=0),Raw!SZ126&lt;&gt;4)),"",1)))</f>
        <v/>
      </c>
      <c r="BA126" t="str">
        <f>IF(A126=0,"",IF(COUNTA(Raw!TH126:TT126)=0,"",IF(AND(OR(AND(Raw!TH126=4,COUNTIF(Raw!TO126:TT126,1)=0),Raw!TH126&lt;&gt;4),OR(AND(Raw!TI126=4,COUNTIF(Raw!TO126:TT126,2)=0),Raw!TI126&lt;&gt;4),OR(AND(Raw!TJ126=4,COUNTIF(Raw!TO126:TT126,3)=0),Raw!TJ126&lt;&gt;4),OR(AND(Raw!TK126=4,COUNTIF(Raw!TO126:TT126,4)=0),Raw!TK126&lt;&gt;4),OR(AND(Raw!TL126=4,COUNTIF(Raw!TO126:TT126,5)=0),Raw!TL126&lt;&gt;4),OR(AND(Raw!TM126=4,COUNTIF(Raw!TO126:TT126,6)=0),Raw!TM126&lt;&gt;4)),"",1)))</f>
        <v/>
      </c>
      <c r="BB126" t="str">
        <f>IF(A126=0,"",IF(COUNTA(Raw!TU126:UI126)=0,"",IF(AND(OR(AND(Raw!TU126=4,COUNTIF(Raw!UC126:UI126,1)=0),Raw!TU126&lt;&gt;4),OR(AND(Raw!TV126=4,COUNTIF(Raw!UC126:UI126,2)=0),Raw!TV126&lt;&gt;4),OR(AND(Raw!TW126=4,COUNTIF(Raw!UC126:UI126,3)=0),Raw!TW126&lt;&gt;4),OR(AND(Raw!TX126=4,COUNTIF(Raw!UC126:UI126,4)=0),Raw!TX126&lt;&gt;4),OR(AND(Raw!TY126=4,COUNTIF(Raw!UC126:UI126,5)=0),Raw!TY126&lt;&gt;4),OR(AND(Raw!TZ126=4,COUNTIF(Raw!UC126:UI126,6)=0),Raw!TZ126&lt;&gt;4),OR(AND(Raw!UA126=4,COUNTIF(Raw!UC126:UI126,7)=0),Raw!UA126&lt;&gt;4)),"",1)))</f>
        <v/>
      </c>
      <c r="BC126" t="str">
        <f>IF(A126=0,"",IF(COUNTA(Raw!UJ126:UV126)=0,"",IF(AND(OR(AND(Raw!UJ126=4,COUNTIF(Raw!UQ126:UV126,1)=0),Raw!UJ126&lt;&gt;4),OR(AND(Raw!UK126=4,COUNTIF(Raw!UQ126:UV126,2)=0),Raw!UK126&lt;&gt;4),OR(AND(Raw!UL126=4,COUNTIF(Raw!UQ126:UV126,3)=0),Raw!UL126&lt;&gt;4),OR(AND(Raw!UM126=4,COUNTIF(Raw!UQ126:UV126,4)=0),Raw!UM126&lt;&gt;4),OR(AND(Raw!UN126=4,COUNTIF(Raw!UQ126:UV126,5)=0),Raw!UN126&lt;&gt;4),OR(AND(Raw!UO126=4,COUNTIF(Raw!UQ126:UV126,6)=0),Raw!UO126&lt;&gt;4)),"",1)))</f>
        <v/>
      </c>
      <c r="BD126" t="str">
        <f>IF(A126=0,"",IF(COUNTA(Raw!UW126:VG126)=0,"",IF(AND(OR(AND(Raw!UW126=4,COUNTIF(Raw!VC126:VG126,1)=0),Raw!UW126&lt;&gt;4),OR(AND(Raw!UX126=4,COUNTIF(Raw!VC126:VG126,2)=0),Raw!UX126&lt;&gt;4),OR(AND(Raw!UY126=4,COUNTIF(Raw!VC126:VG126,3)=0),Raw!UY126&lt;&gt;4),OR(AND(Raw!UZ126=4,COUNTIF(Raw!VC126:VG126,4)=0),Raw!UZ126&lt;&gt;4),OR(AND(Raw!VA126=4,COUNTIF(Raw!VC126:VG126,5)=0),Raw!VA126&lt;&gt;4)),"",1)))</f>
        <v/>
      </c>
      <c r="BE126" t="str">
        <f>IF(A126=0,"",IF(COUNTA(Raw!VH126:VP126)=0,"",
IF(AND(
OR(AND(Raw!VH126=4,COUNTIF(Raw!VM126:VP126,1)=0),Raw!VH126&lt;&gt;4),
OR(AND(Raw!VI126=4,COUNTIF(Raw!VM126:VP126,2)=0),Raw!VI126&lt;&gt;4),
OR(AND(Raw!VJ126=4,COUNTIF(Raw!VM126:VP126,3)=0),Raw!VJ126&lt;&gt;4),
OR(AND(Raw!VK126=4,COUNTIF(Raw!VM126:VP126,4)=0),Raw!VK126&lt;&gt;4)
),"",1)))</f>
        <v/>
      </c>
      <c r="BF126" t="str">
        <f>IF(A126=0,"",IF(COUNTA(Raw!VQ126:WK126)=0,"",
IF(AND(
OR(AND(Raw!VQ126=4,COUNTIF(Raw!WB126:WK126,1)=0),Raw!VQ126&lt;&gt;4),
OR(AND(Raw!VR126=4,COUNTIF(Raw!WB126:WK126,2)=0),Raw!VR126&lt;&gt;4),
OR(AND(Raw!VS126=4,COUNTIF(Raw!WB126:WK126,3)=0),Raw!VS126&lt;&gt;4),
OR(AND(Raw!VT126=4,COUNTIF(Raw!WB126:WK126,4)=0),Raw!VT126&lt;&gt;4),
OR(AND(Raw!VU126=4,COUNTIF(Raw!WB126:WK126,5)=0),Raw!VU126&lt;&gt;4),
OR(AND(Raw!VV126=4,COUNTIF(Raw!WB126:WK126,6)=0),Raw!VV126&lt;&gt;4),
OR(AND(Raw!VW126=4,COUNTIF(Raw!WB126:WK126,7)=0),Raw!VW126&lt;&gt;4),
OR(AND(Raw!VX126=4,COUNTIF(Raw!WB126:WK126,8)=0),Raw!VX126&lt;&gt;4),
OR(AND(Raw!VY126=4,COUNTIF(Raw!WB126:WK126,9)=0),Raw!VX126&lt;&gt;4),
OR(AND(Raw!VZ126=4,COUNTIF(Raw!WB126:WK126,10)=0),Raw!VZ126&lt;&gt;4)
),"",1)))</f>
        <v/>
      </c>
      <c r="BG126" t="str">
        <f>IF(A126=0,"",IF(COUNTA(Raw!WL126:XB126)=0,"",
IF(AND(
OR(AND(Raw!WL126=4,COUNTIF(Raw!WU126:XB126,1)=0),Raw!WL126&lt;&gt;4),
OR(AND(Raw!WM126=4,COUNTIF(Raw!WU126:XB126,2)=0),Raw!WM126&lt;&gt;4),
OR(AND(Raw!WN126=4,COUNTIF(Raw!WU126:XB126,3)=0),Raw!WN126&lt;&gt;4),
OR(AND(Raw!WO126=4,COUNTIF(Raw!WU126:XB126,4)=0),Raw!WO126&lt;&gt;4),
OR(AND(Raw!WP126=4,COUNTIF(Raw!WU126:XB126,5)=0),Raw!WP126&lt;&gt;4),
OR(AND(Raw!WQ126=4,COUNTIF(Raw!WU126:XB126,6)=0),Raw!WQ126&lt;&gt;4),
OR(AND(Raw!WR126=4,COUNTIF(Raw!WU126:XB126,7)=0),Raw!WR126&lt;&gt;4),
OR(AND(Raw!WS126=4,COUNTIF(Raw!WU126:XB126,8)=0),Raw!WS126&lt;&gt;4)
),"",1)))</f>
        <v/>
      </c>
      <c r="BH126" t="str">
        <f>IF(A126=0,"",IF(COUNTA(Raw!XC126:XK126)=0,"",
IF(AND(
OR(AND(Raw!XC126=4,COUNTIF(Raw!XH126:XK126,1)=0),Raw!XC126&lt;&gt;4),
OR(AND(Raw!XD126=4,COUNTIF(Raw!XH126:XK126,2)=0),Raw!XD126&lt;&gt;4),
OR(AND(Raw!XE126=4,COUNTIF(Raw!XH126:XK126,3)=0),Raw!XE126&lt;&gt;4),
OR(AND(Raw!XF126=4,COUNTIF(Raw!XH126:XK126,4)=0),Raw!XF126&lt;&gt;4)
),"",1)))</f>
        <v/>
      </c>
      <c r="BI126" t="str">
        <f>IF(A126=0,"",IF(COUNTA(Raw!XL126:XT126)=0,"",
IF(AND(
OR(AND(Raw!XL126=4,COUNTIF(Raw!XQ126:XT126,1)=0),Raw!XL126&lt;&gt;4),
OR(AND(Raw!XM126=4,COUNTIF(Raw!XQ126:XT126,2)=0),Raw!XM126&lt;&gt;4),
OR(AND(Raw!XN126=4,COUNTIF(Raw!XQ126:XT126,3)=0),Raw!XN126&lt;&gt;4),
OR(AND(Raw!XO126=4,COUNTIF(Raw!XQ126:XT126,4)=0),Raw!XO126&lt;&gt;4)
),"",1)))</f>
        <v/>
      </c>
      <c r="BJ126" t="str">
        <f>IF(A126=0,"",IF(COUNTA(Raw!XU126:YI126)=0,"",
IF(AND(
OR(AND(Raw!XU126=4,COUNTIF(Raw!YC126:YI126,1)=0),Raw!XU126&lt;&gt;4),
OR(AND(Raw!XV126=4,COUNTIF(Raw!YC126:YI126,2)=0),Raw!XV126&lt;&gt;4),
OR(AND(Raw!XW126=4,COUNTIF(Raw!YC126:YI126,3)=0),Raw!XW126&lt;&gt;4),
OR(AND(Raw!XX126=4,COUNTIF(Raw!YC126:YI126,4)=0),Raw!XX126&lt;&gt;4),
OR(AND(Raw!XY126=4,COUNTIF(Raw!YC126:YI126,5)=0),Raw!XY126&lt;&gt;4),
OR(AND(Raw!XZ126=4,COUNTIF(Raw!YC126:YI126,6)=0),Raw!XZ126&lt;&gt;4),
OR(AND(Raw!YA126=4,COUNTIF(Raw!YC126:YI126,7)=0),Raw!YA126&lt;&gt;4)
),"",1)))</f>
        <v/>
      </c>
      <c r="BK126" t="str">
        <f>IF(A126=0,"",IF(COUNTA(Raw!YJ126:YR126)=0,"",
IF(AND(
OR(AND(Raw!YJ126=4,COUNTIF(Raw!YO126:YR126,1)=0),Raw!YJ126&lt;&gt;4),
OR(AND(Raw!YK126=4,COUNTIF(Raw!YO126:YR126,2)=0),Raw!YK126&lt;&gt;4),
OR(AND(Raw!YL126=4,COUNTIF(Raw!YO126:YR126,3)=0),Raw!YL126&lt;&gt;4),
OR(AND(Raw!YM126=4,COUNTIF(Raw!YO126:YR126,4)=0),Raw!YM126&lt;&gt;4)
),"",1)))</f>
        <v/>
      </c>
      <c r="BL126" t="str">
        <f>IF(A126=0,"",IF(COUNTA(Raw!YS126:YU126)=0,"",IF(AND(Raw!YS126=4,ISBLANK(Raw!YU126)),"",IF(AND(Raw!YS126&lt;&gt;4,ISBLANK(Raw!YU126)=FALSE),"",1))))</f>
        <v/>
      </c>
    </row>
    <row r="127" spans="1:64">
      <c r="A127" s="20">
        <f>Raw!A127</f>
        <v>0</v>
      </c>
      <c r="B127" s="19" t="str">
        <f>IF(A127=0,"",IF(AND(Raw!AC127=1,COUNTA(Raw!AR127:IC127)&gt;0,COUNTA(Raw!ID127:YU127)=0),"",IF(AND(Raw!AC127=2,COUNTA(Raw!AR127:IC127)=0,COUNTA(Raw!ID127:MV127)&gt;0,COUNTA(Raw!MW127:YU127)=0),"",IF(AND(Raw!AC127=3,COUNTA(Raw!AP127:MV127)=0,COUNTA(Raw!MW127:YU127)&gt;0),"",1))))</f>
        <v/>
      </c>
      <c r="C127" s="19" t="str">
        <f>IF(A127=0,"",IF(AND(Raw!AK127=1,ISBLANK(Raw!AM127)=FALSE,ISBLANK(Raw!AO127)),"",IF(AND(Raw!AK127=2,ISBLANK(Raw!AM127),ISBLANK(Raw!AO127)=FALSE),"",1)))</f>
        <v/>
      </c>
      <c r="D127" s="19" t="str">
        <f>IF(A127=0,"",IF(COUNTA(Raw!AS127:AZ127)=0,"",IF(AND(Raw!AS127+Raw!AT127=100,Raw!AU127+Raw!AV127=100,Raw!AW127+Raw!AX127=100,Raw!AY127+Raw!AZ127=100),"",1)))</f>
        <v/>
      </c>
      <c r="E127" s="19" t="str">
        <f>IF(A127=0,"",IF(ISBLANK(Raw!AQ127),"",IF(Raw!AQ127=1,"",1)))</f>
        <v/>
      </c>
      <c r="F127" s="19" t="str">
        <f>IF(A127=0,"",IF(ISBLANK(Raw!AR127),"",IF(AND(Raw!AR127&gt;=0,Raw!AR127&lt;=100),"",1)))</f>
        <v/>
      </c>
      <c r="G127" s="19" t="str">
        <f>IF(A127=0,"",IF(AND(ISBLANK(Raw!BA127),ISBLANK(Raw!AS127)),"",IF(AND(Raw!AS127&gt;0,ISBLANK(Raw!BA127)=FALSE),"",1)))</f>
        <v/>
      </c>
      <c r="H127" s="19" t="str">
        <f>IF(A127=0,"",IF(COUNTA(Raw!BA127:BH127)=0,"",IF(AND(Raw!BA127=0,COUNTA(Raw!BB127:BH127)=0),"",IF(AND(Raw!BA127&gt;0,COUNTA(Raw!BB127:BH127)&gt;0),"",1))))</f>
        <v/>
      </c>
      <c r="I127" s="19" t="str">
        <f>IF(A127=0,"",IF(AND(ISBLANK(Raw!BI127),ISBLANK(Raw!BJ127)),"",IF(AND(Raw!BI127=1,ISBLANK(Raw!BJ127)=FALSE),"",IF(AND(Raw!BI127=2,ISBLANK(Raw!BJ127)),"",1))))</f>
        <v/>
      </c>
      <c r="J127" s="19" t="str">
        <f>IF(A127=0,"",IF(AND(ISBLANK(Raw!AT127),COUNTBLANK(Raw!BK127:BQ127)),"",IF(AND(Raw!AT127&gt;0,COUNTA(Raw!BK127:BQ127)&gt;0),"",IF(AND(Raw!AT127=0,COUNTA(Raw!BK127:BQ127)=0),"",1))))</f>
        <v/>
      </c>
      <c r="K127" s="19" t="str">
        <f>IF(A127=0,"",IF(AND(ISBLANK(Raw!AS127),COUNTA(Raw!BR127:BX127)=0),"",IF(AND(Raw!AS127&gt;0,COUNTA(Raw!BR127:BX127)&gt;0),"",IF(AND(Raw!AS127=0,COUNTA(Raw!BR127:BX127)=0),"",1))))</f>
        <v/>
      </c>
      <c r="L127" s="19" t="str">
        <f>IF(A127=0,"",IF(AND(COUNTA(Raw!BK127:BX127)=0,COUNTA(Raw!BY127:CH127)=0),"",IF(AND(COUNTIF(Raw!BK127:BX127,1)&gt;0,COUNTA(Raw!BY127:CH127)&gt;0),"",IF(AND(COUNTIF(Raw!BK127:BX127,1)=0,COUNTA(Raw!BY127:CH127)=0),"",1))))</f>
        <v/>
      </c>
      <c r="M127" s="19" t="str">
        <f>IF(A127=0,"",IF(AND(COUNTA(Raw!BK127:BX127)=0,COUNTA(Raw!CI127:CR127)),"",IF(AND(COUNTIF(Raw!BK127:BX127,3)&gt;0,COUNTA(Raw!CI127:CR127)&gt;0),"",IF(AND(COUNTIF(Raw!BK127:BX127,3)=0,COUNTA(Raw!CI127:CR127)=0),"",1))))</f>
        <v/>
      </c>
      <c r="N127" s="19" t="str">
        <f>IF(A127=0,"",IF(COUNTA(Raw!CS127:DF127)=0,"",IF(AND(COUNTIF(Raw!CS127:CV127,1)=1,COUNTA(Raw!CW127:DA127)&gt;0,COUNTA(Raw!DB127:DF127)=0),"",IF(AND(COUNTIF(Raw!CS127:CV127,2)=1,COUNTA(Raw!CW127:DA127)=0,COUNTA(Raw!DB127:DF127)&gt;0),"",IF(AND(COUNTA(Raw!CS127:CV127)&gt;0,COUNTA(Raw!CW127:DF127)=0),"",1)))))</f>
        <v/>
      </c>
      <c r="O127" s="19" t="str">
        <f>IF(A127=0,"",IF(COUNTA(Raw!DG127:DP127)=0,"",IF(AND(COUNTIF(Raw!BK127:BQ127,1)&gt;0,OR(COUNTIF(Raw!DG127:DP127,1)=1,COUNTIF(Raw!DG127:DP127,2)=1,COUNTIF(Raw!DG127:DP127,3)=1)),"",IF(AND(COUNTIF(Raw!BK127:BQ127,1)=0,AND(COUNTIF(Raw!DG127:DP127,1)=0,COUNTIF(Raw!DG127:DP127,2)=0,COUNTIF(Raw!DG127:DP127,3)=0)),"",1))))</f>
        <v/>
      </c>
      <c r="P127" s="19" t="str">
        <f>IF(A127=0,"",IF(COUNTA(Raw!DG127:DR127)=0,"",IF(AND(COUNTIF(Raw!DG127:DP127,4)=1,ISBLANK(Raw!DQ127)=FALSE,ISBLANK(Raw!DR127)),"",IF(AND(COUNTIF(Raw!DG127:DP127,7)=1,ISBLANK(Raw!DQ127),ISBLANK(Raw!DR127)=FALSE),"",IF(AND(COUNTA(Raw!DG127:DP127)&gt;0,COUNTIF(Raw!DG127:DP127,4)=0,COUNTIF(Raw!DG127:DP127,7)=0,COUNTA(Raw!DQ127:DR127)=0),"",1)))))</f>
        <v/>
      </c>
      <c r="Q127" s="19" t="str">
        <f>IF(A127=0,"",IF(AND(COUNTA(Raw!DS127:DU127)=0,COUNTA(Raw!BK127:BQ127)=0),"",IF(AND(COUNTIF(Raw!BK127:BQ127,1)&gt;0,COUNTA(Raw!DS127:DU127)&gt;0),"",IF(AND(COUNTIF(Raw!BK127:BQ127,1)=0,COUNTA(Raw!DS127:DU127)=0),"",1))))</f>
        <v/>
      </c>
      <c r="R127" s="19" t="str">
        <f>IF(A127=0,"",IF(AND(ISBLANK(Raw!AT127),ISBLANK(Raw!EJ127)),"",IF(AND(Raw!AT127&gt;0,ISBLANK(Raw!EJ127)=FALSE,Raw!EJ127&gt;=0,Raw!EJ127&lt;=7),"",IF(AND(Raw!AT127=0,ISBLANK(Raw!EJ127)),"",1))))</f>
        <v/>
      </c>
      <c r="S127" t="str">
        <f>IF(A127=0,"",IF(AND(ISBLANK(Raw!AS127),ISBLANK(Raw!EK127)),"",IF(AND(Raw!AS127&gt;0,ISBLANK(Raw!EK127)=FALSE),"",IF(AND(Raw!AS127=0,ISBLANK(Raw!EK127)),"",1))))</f>
        <v/>
      </c>
      <c r="T127" s="19" t="str">
        <f>IF(A127=0,"",IF(AND(ISBLANK(Raw!AT127),COUNTA(Raw!EL127:EQ127)=0),"",IF(AND(Raw!AT127&gt;0,COUNTA(Raw!EL127:EQ127)&gt;0),"",IF(AND(Raw!AT127=0,COUNTA(Raw!EL127:EQ127)=0),"",1))))</f>
        <v/>
      </c>
      <c r="U127" t="str">
        <f>IF(A127=0,"",IF(AND(ISBLANK(Raw!AT127),COUNTA(Raw!ER127:EU127)=0),"",IF(AND(Raw!AT127&gt;0,COUNTA(Raw!ER127:EU127)&gt;0),"",IF(AND(Raw!AT127=0,COUNTA(Raw!ER127:EU127)=0),"",1))))</f>
        <v/>
      </c>
      <c r="V127" t="str">
        <f>IF(A127=0,"",IF(AND(ISBLANK(Raw!AS127),COUNTA(Raw!EV127:FA127)=0),"",IF(AND(Raw!AS127&gt;0,COUNTA(Raw!EV127:FA127)&gt;0),"",IF(AND(Raw!AS127=0,COUNTA(Raw!EV127:FA127)=0),"",1))))</f>
        <v/>
      </c>
      <c r="W127" t="str">
        <f>IF(A127=0,"",IF(AND(ISBLANK(Raw!AS127),COUNTA(Raw!FB127:FE127)=0),"",IF(AND(Raw!AS127&gt;0,COUNTA(Raw!FB127:FE127)&gt;0),"",IF(AND(Raw!AS127=0,COUNTA(Raw!FB127:FE127)=0),"",1))))</f>
        <v/>
      </c>
      <c r="X127" t="str">
        <f>IF(A127=0,"",IF(AND(ISBLANK(Raw!AT127),COUNTA(Raw!FF127:FI127)=0),"",IF(AND(Raw!AT127&gt;0,COUNTA(Raw!FF127:FI127)&gt;0),"",IF(AND(Raw!AT127=0,COUNTA(Raw!FF127:FI127)=0),"",1))))</f>
        <v/>
      </c>
      <c r="Y127" t="str">
        <f>IF(A127=0,"",IF(AND(ISBLANK(Raw!AS127),COUNTA(Raw!FJ127:FM127)=0),"",IF(AND(Raw!AS127&gt;0,COUNTA(Raw!FJ127:FM127)&gt;0),"",IF(AND(Raw!AS127=0,COUNTA(Raw!FJ127:FM127)=0),"",1))))</f>
        <v/>
      </c>
      <c r="Z127" t="str">
        <f>IF(A127=0,"",IF(AND(COUNTA(Raw!FN127:FT127)=0,ISBLANK(Raw!FU127)),"",IF(AND(COUNTIF(Raw!FN127:FT127,1)&gt;0,ISBLANK(Raw!FU127)=FALSE),"",IF(AND(COUNTIF(Raw!FN127:FT127,1)=0,ISBLANK(Raw!FU127)),"",1))))</f>
        <v/>
      </c>
      <c r="AA127" s="19" t="str">
        <f>IF(A127=0,"",IF(AND(ISBLANK(Raw!BI127),COUNTA(Raw!FV127:GH127)=0),"",IF(AND(Raw!BI127&lt;&gt;1,COUNTIF(Raw!FV127:GH127,6)=0),"",IF(Raw!BI127=1,"",1))))</f>
        <v/>
      </c>
      <c r="AB127" t="str">
        <f>IF(A127=0,"",IF(AND(ISBLANK(Raw!GI127),COUNTA(Raw!GJ127:GQ127)=0),"",IF(AND(Raw!GI127=1,COUNTA(Raw!GJ127:GQ127)&gt;0),"",IF(AND(Raw!GI127=2,COUNTA(Raw!GJ127:GQ127)=0),"",1))))</f>
        <v/>
      </c>
      <c r="AC127" s="19" t="str">
        <f>IF(A127=0,"",IF(AND(COUNTA(Raw!GY127:HF127)=0,ISBLANK(Raw!HG127)),"",IF(AND(OR(COUNTIF(Raw!GY127:HE127,1)&gt;0,COUNTIF(Raw!GY127:HE127,2)&gt;0),ISBLANK(Raw!HG127)=FALSE),"",IF(AND(COUNTA(Raw!GY127:HF127)&gt;0,ISBLANK(Raw!HG127),COUNTIF(Raw!GY127:HE127,1)=0,COUNTIF(Raw!GY127:HE127,2)=0),"",1))))</f>
        <v/>
      </c>
      <c r="AD127" s="19" t="str">
        <f>IF(A127=0,"",IF(COUNTA(Raw!HU127:IB127)=0,"",IF(AND(Raw!AK127&lt;&gt;2,COUNTIF(Raw!HU127:IA127,2)=0,COUNTIF(Raw!HU127:IA127,3)=0),"",IF(Raw!AK127=2,"",1))))</f>
        <v/>
      </c>
      <c r="AE127" s="19" t="str">
        <f>IF(A127=0,"",IF(AND(Raw!AK127=2,ISBLANK(Raw!IC127)=FALSE),"",IF(AND(Raw!AK127&lt;&gt;2,ISBLANK(Raw!IC127)),"",1)))</f>
        <v/>
      </c>
      <c r="AF127" s="19" t="str">
        <f>IF(A127=0,"",IF(COUNTA(Raw!ID127:IF127)=0,"",IF(AND(MATCH(2023-Raw!ID127,Code!$A$3:$A$12,1)=Raw!IF127,2023-Raw!ID127=Raw!IE127),"",1)))</f>
        <v/>
      </c>
      <c r="AG127" s="19" t="str">
        <f>IF(A127=0,"",IF(COUNTA(Raw!IG127:II127)=0,"",IF(AND(Raw!IG127=4,ISBLANK(Raw!II127)=FALSE),"",IF(AND(Raw!IG127&lt;&gt;4,ISBLANK(Raw!II127)),"",1))))</f>
        <v/>
      </c>
      <c r="AH127" s="19" t="str">
        <f>IF(A127=0,"",IF(COUNTA(Raw!IJ127:IM127)=0,"",IF(AND(Raw!IJ127=1,ISBLANK(Raw!IK127)=FALSE),"",IF(AND(Raw!IJ127=2,COUNTA(Raw!IK127:IM127)&gt;0),"",1))))</f>
        <v/>
      </c>
      <c r="AI127" s="19" t="str">
        <f>IF(A127=0,"",IF(COUNTA(Raw!IK127:IM127)=0,"",IF(AND(Raw!IK127=1,ISBLANK(Raw!IL127)=FALSE),"",IF(AND(Raw!IK127=2,COUNTA(Raw!IL127:IM127)=0),"",1))))</f>
        <v/>
      </c>
      <c r="AJ127" s="19" t="str">
        <f>IF(A127=0,"",IF(COUNTA(Raw!JD127:JJ127)=0,"",IF(AND(Raw!JD127&gt;600,COUNTA(Raw!JE127:JI127)&gt;0),"",IF(AND(Raw!JD127&lt;=600,COUNTA(Raw!JE127:JJ127)=0),"",1))))</f>
        <v/>
      </c>
      <c r="AK127" s="19" t="str">
        <f>IF(A127=0,"",IF(COUNTA(Raw!JK127:KA127)=0,"",IF(AND(Raw!JK127=1,COUNTA(Raw!JM127:JV127)&gt;0),"",IF(AND(Raw!JK127=3,COUNTA(Raw!JM127:JV127)&gt;0,COUNTA(Raw!JW127:KA127)=0),"",IF(AND(ISBLANK(Raw!JK127)=FALSE,Raw!JK127&lt;&gt;1,Raw!JK127&lt;&gt;3,COUNTA(Raw!JM127:KA127)=0),"",1)))))</f>
        <v/>
      </c>
      <c r="AL127" s="19" t="str">
        <f>IF(A127=0,"",IF(COUNTA(Raw!JW127:KA127)=0,"",IF(AND(COUNTIF(Raw!JW127:JZ127,4)=0,COUNTA(Raw!JW127:JZ127)&gt;0,ISBLANK(Raw!KA127)=FALSE),"",IF(AND(COUNTIF(Raw!JW127:KA127,4)&gt;0,ISBLANK(Raw!KA127)),"",1))))</f>
        <v/>
      </c>
      <c r="AM127" s="19" t="str">
        <f>IF(A127=0,"",IF(COUNTA(Raw!KT127:KU127)=0,"",IF(AND(Raw!KT127=1,ISBLANK(Raw!KU127)=FALSE),"",IF(AND(Raw!KT127=2,ISBLANK(Raw!KU127)),"",1))))</f>
        <v/>
      </c>
      <c r="AN127" s="19" t="str">
        <f>IF(A127=0,"",IF(COUNTA(Raw!KX127:LF127)=0,"",IF(AND(COUNTIF(Raw!KX127:LB127,5)=1,COUNTA(Raw!KX127:LB127)=1,COUNTA(Raw!LC127:LF127)=0),"",IF(AND(COUNTIF(Raw!KX127:LB127,5)=0,COUNTA(Raw!KX127:LB127)&gt;0,COUNTA(Raw!LC127:LF127)&gt;0),"",1))))</f>
        <v/>
      </c>
      <c r="AO127" s="19" t="str">
        <f>IF(A127=0,"",IF(COUNTA(Raw!LM127:LU127)=0,"",IF(AND(Raw!LM127=1,ISBLANK(Raw!LN127)=FALSE,COUNTA(Raw!LO127:LU127)&gt;0),"",IF(AND(Raw!LM127=2,COUNTA(Raw!LN127:LU127)=0),"",1))))</f>
        <v/>
      </c>
      <c r="AP127" s="19" t="str">
        <f>IF(A127=0,"",IF(COUNTA(Raw!MY127:OG127)=0,"",IF(AND(Raw!MY127=2,COUNTA(Raw!MZ127:OG127)=0),"",IF(AND(Raw!MY127=1,COUNTA(Raw!MZ127:OG127)&gt;0),"",1))))</f>
        <v/>
      </c>
      <c r="AQ127" s="19" t="str">
        <f>IF(A127=0,"",IF(COUNTA(Raw!NC127:NW127)=0,"",IF(AND(COUNTIF(Raw!NC127:NG127,3)&gt;0,COUNTA(Raw!NH127:NQ127)&gt;0),"",IF(AND(COUNTA(Raw!NC127:NG127)&gt;0,COUNTIF(Raw!NC127:NG127,3)=0,COUNTA(Raw!NH127:NW127)=0),"",1))))</f>
        <v/>
      </c>
      <c r="AR127" s="19" t="str">
        <f>IF(A127=0,"",IF(COUNTA(Raw!NH127:NW127)=0,"",IF(AND(COUNTIF(Raw!NH127:NQ127,10)&gt;0,COUNTA(Raw!NR127:NW127)&gt;0),"",IF(AND(COUNTA(Raw!NH127:NQ127)&gt;0,COUNTIF(Raw!NH127:NQ127,10)=0,COUNTA(Raw!NR127:NY127)=0),"",1))))</f>
        <v/>
      </c>
      <c r="AS127" s="19" t="str">
        <f>IF(A127=0,"",IF(COUNTA(Raw!NY127:OG127)=0,"",IF(AND(Raw!NY127=1,COUNTA(Raw!NZ127:OG127)&gt;0),"",IF(AND(Raw!NY127=2,COUNTA(Raw!NZ127:OG127)=0),"",1))))</f>
        <v/>
      </c>
      <c r="AT127" s="19" t="str">
        <f>IF(A127=0,"",IF(COUNTA(Raw!OH127:OY127)=0,"",IF(AND(Raw!OH127=1,COUNTA(Raw!OI127:OY127)&gt;0),"",IF(AND(Raw!OH127=2,COUNTA(Raw!OI127:OY127)=0),"",1))))</f>
        <v/>
      </c>
      <c r="AU127" s="19" t="str">
        <f>IF(A127=0,"",IF(COUNTA(Raw!PR127:QB127)=0,"",
IF(AND(OR(AND(COUNTIF(Raw!PR127:QB127,1)=1,COUNTA(Raw!QI127:QY127)&gt;0),AND(COUNTIF(Raw!PR127:QB127,1)=0,COUNTA(Raw!QI127:QY127)=0)),OR(AND(COUNTIF(Raw!PR127:QB127,2)=1,COUNTA(Raw!QZ127:RP127)&gt;0),AND(COUNTIF(Raw!PR127:QB127,2)=0,COUNTA(Raw!QZ127:RP127)=0)),OR(AND(COUNTIF(Raw!PR127:QB127,3)=1,COUNTA(Raw!RQ127:SG127)&gt;0),AND(COUNTIF(Raw!PR127:QB127,3)=0,COUNTA(Raw!RQ127:SG127)=0)),OR(AND(COUNTIF(Raw!PR127:QB127,4)=1,COUNTA(Raw!SH127:ST127)&gt;0),AND(COUNTIF(Raw!PR127:QB127,4)=0,COUNTA(Raw!SH127:ST127)=0)),OR(AND(COUNTIF(Raw!PR127:QB127,5)=1,COUNTA(Raw!SU127:TG127)&gt;0),AND(COUNTIF(Raw!PR127:QB127,5)=0,COUNTA(Raw!SU127:TG127)=0)),OR(AND(COUNTIF(Raw!PR127:QB127,6)=1,COUNTA(Raw!TH127:TT127)&gt;0),AND(COUNTIF(Raw!PR127:QB127,6)=0,COUNTA(Raw!TH127:TT127)=0)),OR(AND(COUNTIF(Raw!PR127:QB127,7)=1,COUNTA(Raw!TU127:UI127)&gt;0),AND(COUNTIF(Raw!PR127:QB127,7)=0,COUNTA(Raw!TU127:UI127)=0)),OR(AND(COUNTIF(Raw!PR127:QB127,8)=1,COUNTA(Raw!UJ127:UV127)&gt;0),AND(COUNTIF(Raw!PR127:QB127,8)=0,COUNTA(Raw!UJ127:UV127)=0)),OR(AND(COUNTIF(Raw!PR127:QB127,9)=1,COUNTA(Raw!UW127:VG127)&gt;0),AND(COUNTIF(Raw!PR127:QB127,9)=0,COUNTA(Raw!UW127:VG127)=0)),OR(AND(COUNTIF(Raw!PR127:QB127,10)=1,COUNTA(Raw!VH127:VP127)&gt;0),AND(COUNTIF(Raw!PR127:QB127,10)=0,COUNTA(Raw!VH127:VP127)=0)),OR(AND(COUNTIF(Raw!PR127:QB127,11)=1,COUNTA(Raw!VQ127:WK127)&gt;0),AND(COUNTIF(Raw!PR127:QB127,11)=0,COUNTA(Raw!VQ127:WK127)=0))),"",1)))</f>
        <v/>
      </c>
      <c r="AV127" s="19" t="str">
        <f>IF(A127=0,"",IF(COUNTA(Raw!QI127:QY127)=0,"",IF(AND(OR(AND(Raw!QI127=4,COUNTIF(Raw!QR127:QY127,1)=0),Raw!QI127&lt;&gt;4),OR(AND(Raw!QJ127=4,COUNTIF(Raw!QR127:QY127,2)=0),Raw!QJ127&lt;&gt;4),OR(AND(Raw!QK127=4,COUNTIF(Raw!QR127:QY127,3)=0),Raw!QK127&lt;&gt;4),OR(AND(Raw!QL127=4,COUNTIF(Raw!QR127:QY127,4)=0),Raw!QL127&lt;&gt;4),OR(AND(Raw!QM127=4,COUNTIF(Raw!QR127:QY127,5)=0),Raw!QM127&lt;&gt;4),OR(AND(Raw!QN127=4,COUNTIF(Raw!QR127:QY127,6)=0),Raw!QN127&lt;&gt;4),OR(AND(Raw!QO127=4,COUNTIF(Raw!QR127:QY127,7)=0),Raw!QO127&lt;&gt;4),OR(AND(Raw!QP127=4,COUNTIF(Raw!QR127:QY127,8)=0),Raw!QP127&lt;&gt;4)),"",1)))</f>
        <v/>
      </c>
      <c r="AW127" t="str">
        <f>IF(A127=0,"",IF(COUNTA(Raw!QZ127:RP127)=0,"",IF(AND(OR(AND(Raw!QZ127=4,COUNTIF(Raw!RI127:RP127,1)=0),Raw!QZ127&lt;&gt;4),OR(AND(Raw!RA127=4,COUNTIF(Raw!RI127:RP127,2)=0),Raw!RA127&lt;&gt;4),OR(AND(Raw!RB127=4,COUNTIF(Raw!RI127:RP127,3)=0),Raw!RB127&lt;&gt;4),OR(AND(Raw!RC127=4,COUNTIF(Raw!RI127:RP127,4)=0),Raw!RC127&lt;&gt;4),OR(AND(Raw!RD127=4,COUNTIF(Raw!RI127:RP127,5)=0),Raw!RD127&lt;&gt;4),OR(AND(Raw!RE127=4,COUNTIF(Raw!RI127:RP127,6)=0),Raw!RE127&lt;&gt;4),OR(AND(Raw!RF127=4,COUNTIF(Raw!RI127:RP127,7)=0),Raw!RF127&lt;&gt;4),OR(AND(Raw!RG127=4,COUNTIF(Raw!RI127:RP127,8)=0),Raw!RG127&lt;&gt;4)),"",1)))</f>
        <v/>
      </c>
      <c r="AX127" t="str">
        <f>IF(A127=0,"",IF(COUNTA(Raw!RQ127:SG127)=0,"",IF(AND(OR(AND(Raw!RQ127=4,COUNTIF(Raw!RZ127:SG127,1)=0),Raw!RQ127&lt;&gt;4),OR(AND(Raw!RR127=4,COUNTIF(Raw!RZ127:SG127,2)=0),Raw!RR127&lt;&gt;4),OR(AND(Raw!RS127=4,COUNTIF(Raw!RZ127:SG127,3)=0),Raw!RS127&lt;&gt;4),OR(AND(Raw!RT127=4,COUNTIF(Raw!RZ127:SG127,4)=0),Raw!RT127&lt;&gt;4),OR(AND(Raw!RU127=4,COUNTIF(Raw!RZ127:SG127,5)=0),Raw!RU127&lt;&gt;4),OR(AND(Raw!RV127=4,COUNTIF(Raw!RZ127:SG127,6)=0),Raw!RV127&lt;&gt;4),OR(AND(Raw!RW127=4,COUNTIF(Raw!RZ127:SG127,7)=0),Raw!RW127&lt;&gt;4),OR(AND(Raw!RX127=4,COUNTIF(Raw!RZ127:SG127,8)=0),Raw!RX127&lt;&gt;4)),"",1)))</f>
        <v/>
      </c>
      <c r="AY127" t="str">
        <f>IF(A127=0,"",IF(COUNTA(Raw!SH127:ST127)=0,"",IF(AND(OR(AND(Raw!SH127=4,COUNTIF(Raw!SO127:ST127,1)=0),Raw!SH127&lt;&gt;4),OR(AND(Raw!SI127=4,COUNTIF(Raw!SO127:ST127,2)=0),Raw!SI127&lt;&gt;4),OR(AND(Raw!SJ127=4,COUNTIF(Raw!SO127:ST127,3)=0),Raw!SJ127&lt;&gt;4),OR(AND(Raw!SK127=4,COUNTIF(Raw!SO127:ST127,4)=0),Raw!SK127&lt;&gt;4),OR(AND(Raw!SL127=4,COUNTIF(Raw!SO127:ST127,5)=0),Raw!SL127&lt;&gt;4),OR(AND(Raw!SM127=4,COUNTIF(Raw!SO127:ST127,6)=0),Raw!SM127&lt;&gt;4)),"",1)))</f>
        <v/>
      </c>
      <c r="AZ127" t="str">
        <f>IF(A127=0,"",IF(COUNTA(Raw!SU127:TG127)=0,"",IF(AND(OR(AND(Raw!SU127=4,COUNTIF(Raw!TB127:TG127,1)=0),Raw!SU127&lt;&gt;4),OR(AND(Raw!SV127=4,COUNTIF(Raw!TB127:TG127,2)=0),Raw!SV127&lt;&gt;4),OR(AND(Raw!SW127=4,COUNTIF(Raw!TB127:TG127,3)=0),Raw!SW127&lt;&gt;4),OR(AND(Raw!SX127=4,COUNTIF(Raw!TB127:TG127,4)=0),Raw!SX127&lt;&gt;4),OR(AND(Raw!SY127=4,COUNTIF(Raw!TB127:TG127,5)=0),Raw!SY127&lt;&gt;4),OR(AND(Raw!SZ127=4,COUNTIF(Raw!TB127:TG127,6)=0),Raw!SZ127&lt;&gt;4)),"",1)))</f>
        <v/>
      </c>
      <c r="BA127" t="str">
        <f>IF(A127=0,"",IF(COUNTA(Raw!TH127:TT127)=0,"",IF(AND(OR(AND(Raw!TH127=4,COUNTIF(Raw!TO127:TT127,1)=0),Raw!TH127&lt;&gt;4),OR(AND(Raw!TI127=4,COUNTIF(Raw!TO127:TT127,2)=0),Raw!TI127&lt;&gt;4),OR(AND(Raw!TJ127=4,COUNTIF(Raw!TO127:TT127,3)=0),Raw!TJ127&lt;&gt;4),OR(AND(Raw!TK127=4,COUNTIF(Raw!TO127:TT127,4)=0),Raw!TK127&lt;&gt;4),OR(AND(Raw!TL127=4,COUNTIF(Raw!TO127:TT127,5)=0),Raw!TL127&lt;&gt;4),OR(AND(Raw!TM127=4,COUNTIF(Raw!TO127:TT127,6)=0),Raw!TM127&lt;&gt;4)),"",1)))</f>
        <v/>
      </c>
      <c r="BB127" t="str">
        <f>IF(A127=0,"",IF(COUNTA(Raw!TU127:UI127)=0,"",IF(AND(OR(AND(Raw!TU127=4,COUNTIF(Raw!UC127:UI127,1)=0),Raw!TU127&lt;&gt;4),OR(AND(Raw!TV127=4,COUNTIF(Raw!UC127:UI127,2)=0),Raw!TV127&lt;&gt;4),OR(AND(Raw!TW127=4,COUNTIF(Raw!UC127:UI127,3)=0),Raw!TW127&lt;&gt;4),OR(AND(Raw!TX127=4,COUNTIF(Raw!UC127:UI127,4)=0),Raw!TX127&lt;&gt;4),OR(AND(Raw!TY127=4,COUNTIF(Raw!UC127:UI127,5)=0),Raw!TY127&lt;&gt;4),OR(AND(Raw!TZ127=4,COUNTIF(Raw!UC127:UI127,6)=0),Raw!TZ127&lt;&gt;4),OR(AND(Raw!UA127=4,COUNTIF(Raw!UC127:UI127,7)=0),Raw!UA127&lt;&gt;4)),"",1)))</f>
        <v/>
      </c>
      <c r="BC127" t="str">
        <f>IF(A127=0,"",IF(COUNTA(Raw!UJ127:UV127)=0,"",IF(AND(OR(AND(Raw!UJ127=4,COUNTIF(Raw!UQ127:UV127,1)=0),Raw!UJ127&lt;&gt;4),OR(AND(Raw!UK127=4,COUNTIF(Raw!UQ127:UV127,2)=0),Raw!UK127&lt;&gt;4),OR(AND(Raw!UL127=4,COUNTIF(Raw!UQ127:UV127,3)=0),Raw!UL127&lt;&gt;4),OR(AND(Raw!UM127=4,COUNTIF(Raw!UQ127:UV127,4)=0),Raw!UM127&lt;&gt;4),OR(AND(Raw!UN127=4,COUNTIF(Raw!UQ127:UV127,5)=0),Raw!UN127&lt;&gt;4),OR(AND(Raw!UO127=4,COUNTIF(Raw!UQ127:UV127,6)=0),Raw!UO127&lt;&gt;4)),"",1)))</f>
        <v/>
      </c>
      <c r="BD127" t="str">
        <f>IF(A127=0,"",IF(COUNTA(Raw!UW127:VG127)=0,"",IF(AND(OR(AND(Raw!UW127=4,COUNTIF(Raw!VC127:VG127,1)=0),Raw!UW127&lt;&gt;4),OR(AND(Raw!UX127=4,COUNTIF(Raw!VC127:VG127,2)=0),Raw!UX127&lt;&gt;4),OR(AND(Raw!UY127=4,COUNTIF(Raw!VC127:VG127,3)=0),Raw!UY127&lt;&gt;4),OR(AND(Raw!UZ127=4,COUNTIF(Raw!VC127:VG127,4)=0),Raw!UZ127&lt;&gt;4),OR(AND(Raw!VA127=4,COUNTIF(Raw!VC127:VG127,5)=0),Raw!VA127&lt;&gt;4)),"",1)))</f>
        <v/>
      </c>
      <c r="BE127" t="str">
        <f>IF(A127=0,"",IF(COUNTA(Raw!VH127:VP127)=0,"",
IF(AND(
OR(AND(Raw!VH127=4,COUNTIF(Raw!VM127:VP127,1)=0),Raw!VH127&lt;&gt;4),
OR(AND(Raw!VI127=4,COUNTIF(Raw!VM127:VP127,2)=0),Raw!VI127&lt;&gt;4),
OR(AND(Raw!VJ127=4,COUNTIF(Raw!VM127:VP127,3)=0),Raw!VJ127&lt;&gt;4),
OR(AND(Raw!VK127=4,COUNTIF(Raw!VM127:VP127,4)=0),Raw!VK127&lt;&gt;4)
),"",1)))</f>
        <v/>
      </c>
      <c r="BF127" t="str">
        <f>IF(A127=0,"",IF(COUNTA(Raw!VQ127:WK127)=0,"",
IF(AND(
OR(AND(Raw!VQ127=4,COUNTIF(Raw!WB127:WK127,1)=0),Raw!VQ127&lt;&gt;4),
OR(AND(Raw!VR127=4,COUNTIF(Raw!WB127:WK127,2)=0),Raw!VR127&lt;&gt;4),
OR(AND(Raw!VS127=4,COUNTIF(Raw!WB127:WK127,3)=0),Raw!VS127&lt;&gt;4),
OR(AND(Raw!VT127=4,COUNTIF(Raw!WB127:WK127,4)=0),Raw!VT127&lt;&gt;4),
OR(AND(Raw!VU127=4,COUNTIF(Raw!WB127:WK127,5)=0),Raw!VU127&lt;&gt;4),
OR(AND(Raw!VV127=4,COUNTIF(Raw!WB127:WK127,6)=0),Raw!VV127&lt;&gt;4),
OR(AND(Raw!VW127=4,COUNTIF(Raw!WB127:WK127,7)=0),Raw!VW127&lt;&gt;4),
OR(AND(Raw!VX127=4,COUNTIF(Raw!WB127:WK127,8)=0),Raw!VX127&lt;&gt;4),
OR(AND(Raw!VY127=4,COUNTIF(Raw!WB127:WK127,9)=0),Raw!VX127&lt;&gt;4),
OR(AND(Raw!VZ127=4,COUNTIF(Raw!WB127:WK127,10)=0),Raw!VZ127&lt;&gt;4)
),"",1)))</f>
        <v/>
      </c>
      <c r="BG127" t="str">
        <f>IF(A127=0,"",IF(COUNTA(Raw!WL127:XB127)=0,"",
IF(AND(
OR(AND(Raw!WL127=4,COUNTIF(Raw!WU127:XB127,1)=0),Raw!WL127&lt;&gt;4),
OR(AND(Raw!WM127=4,COUNTIF(Raw!WU127:XB127,2)=0),Raw!WM127&lt;&gt;4),
OR(AND(Raw!WN127=4,COUNTIF(Raw!WU127:XB127,3)=0),Raw!WN127&lt;&gt;4),
OR(AND(Raw!WO127=4,COUNTIF(Raw!WU127:XB127,4)=0),Raw!WO127&lt;&gt;4),
OR(AND(Raw!WP127=4,COUNTIF(Raw!WU127:XB127,5)=0),Raw!WP127&lt;&gt;4),
OR(AND(Raw!WQ127=4,COUNTIF(Raw!WU127:XB127,6)=0),Raw!WQ127&lt;&gt;4),
OR(AND(Raw!WR127=4,COUNTIF(Raw!WU127:XB127,7)=0),Raw!WR127&lt;&gt;4),
OR(AND(Raw!WS127=4,COUNTIF(Raw!WU127:XB127,8)=0),Raw!WS127&lt;&gt;4)
),"",1)))</f>
        <v/>
      </c>
      <c r="BH127" t="str">
        <f>IF(A127=0,"",IF(COUNTA(Raw!XC127:XK127)=0,"",
IF(AND(
OR(AND(Raw!XC127=4,COUNTIF(Raw!XH127:XK127,1)=0),Raw!XC127&lt;&gt;4),
OR(AND(Raw!XD127=4,COUNTIF(Raw!XH127:XK127,2)=0),Raw!XD127&lt;&gt;4),
OR(AND(Raw!XE127=4,COUNTIF(Raw!XH127:XK127,3)=0),Raw!XE127&lt;&gt;4),
OR(AND(Raw!XF127=4,COUNTIF(Raw!XH127:XK127,4)=0),Raw!XF127&lt;&gt;4)
),"",1)))</f>
        <v/>
      </c>
      <c r="BI127" t="str">
        <f>IF(A127=0,"",IF(COUNTA(Raw!XL127:XT127)=0,"",
IF(AND(
OR(AND(Raw!XL127=4,COUNTIF(Raw!XQ127:XT127,1)=0),Raw!XL127&lt;&gt;4),
OR(AND(Raw!XM127=4,COUNTIF(Raw!XQ127:XT127,2)=0),Raw!XM127&lt;&gt;4),
OR(AND(Raw!XN127=4,COUNTIF(Raw!XQ127:XT127,3)=0),Raw!XN127&lt;&gt;4),
OR(AND(Raw!XO127=4,COUNTIF(Raw!XQ127:XT127,4)=0),Raw!XO127&lt;&gt;4)
),"",1)))</f>
        <v/>
      </c>
      <c r="BJ127" t="str">
        <f>IF(A127=0,"",IF(COUNTA(Raw!XU127:YI127)=0,"",
IF(AND(
OR(AND(Raw!XU127=4,COUNTIF(Raw!YC127:YI127,1)=0),Raw!XU127&lt;&gt;4),
OR(AND(Raw!XV127=4,COUNTIF(Raw!YC127:YI127,2)=0),Raw!XV127&lt;&gt;4),
OR(AND(Raw!XW127=4,COUNTIF(Raw!YC127:YI127,3)=0),Raw!XW127&lt;&gt;4),
OR(AND(Raw!XX127=4,COUNTIF(Raw!YC127:YI127,4)=0),Raw!XX127&lt;&gt;4),
OR(AND(Raw!XY127=4,COUNTIF(Raw!YC127:YI127,5)=0),Raw!XY127&lt;&gt;4),
OR(AND(Raw!XZ127=4,COUNTIF(Raw!YC127:YI127,6)=0),Raw!XZ127&lt;&gt;4),
OR(AND(Raw!YA127=4,COUNTIF(Raw!YC127:YI127,7)=0),Raw!YA127&lt;&gt;4)
),"",1)))</f>
        <v/>
      </c>
      <c r="BK127" t="str">
        <f>IF(A127=0,"",IF(COUNTA(Raw!YJ127:YR127)=0,"",
IF(AND(
OR(AND(Raw!YJ127=4,COUNTIF(Raw!YO127:YR127,1)=0),Raw!YJ127&lt;&gt;4),
OR(AND(Raw!YK127=4,COUNTIF(Raw!YO127:YR127,2)=0),Raw!YK127&lt;&gt;4),
OR(AND(Raw!YL127=4,COUNTIF(Raw!YO127:YR127,3)=0),Raw!YL127&lt;&gt;4),
OR(AND(Raw!YM127=4,COUNTIF(Raw!YO127:YR127,4)=0),Raw!YM127&lt;&gt;4)
),"",1)))</f>
        <v/>
      </c>
      <c r="BL127" t="str">
        <f>IF(A127=0,"",IF(COUNTA(Raw!YS127:YU127)=0,"",IF(AND(Raw!YS127=4,ISBLANK(Raw!YU127)),"",IF(AND(Raw!YS127&lt;&gt;4,ISBLANK(Raw!YU127)=FALSE),"",1))))</f>
        <v/>
      </c>
    </row>
    <row r="128" spans="1:64">
      <c r="A128" s="20">
        <f>Raw!A128</f>
        <v>0</v>
      </c>
      <c r="B128" s="19" t="str">
        <f>IF(A128=0,"",IF(AND(Raw!AC128=1,COUNTA(Raw!AR128:IC128)&gt;0,COUNTA(Raw!ID128:YU128)=0),"",IF(AND(Raw!AC128=2,COUNTA(Raw!AR128:IC128)=0,COUNTA(Raw!ID128:MV128)&gt;0,COUNTA(Raw!MW128:YU128)=0),"",IF(AND(Raw!AC128=3,COUNTA(Raw!AP128:MV128)=0,COUNTA(Raw!MW128:YU128)&gt;0),"",1))))</f>
        <v/>
      </c>
      <c r="C128" s="19" t="str">
        <f>IF(A128=0,"",IF(AND(Raw!AK128=1,ISBLANK(Raw!AM128)=FALSE,ISBLANK(Raw!AO128)),"",IF(AND(Raw!AK128=2,ISBLANK(Raw!AM128),ISBLANK(Raw!AO128)=FALSE),"",1)))</f>
        <v/>
      </c>
      <c r="D128" s="19" t="str">
        <f>IF(A128=0,"",IF(COUNTA(Raw!AS128:AZ128)=0,"",IF(AND(Raw!AS128+Raw!AT128=100,Raw!AU128+Raw!AV128=100,Raw!AW128+Raw!AX128=100,Raw!AY128+Raw!AZ128=100),"",1)))</f>
        <v/>
      </c>
      <c r="E128" s="19" t="str">
        <f>IF(A128=0,"",IF(ISBLANK(Raw!AQ128),"",IF(Raw!AQ128=1,"",1)))</f>
        <v/>
      </c>
      <c r="F128" s="19" t="str">
        <f>IF(A128=0,"",IF(ISBLANK(Raw!AR128),"",IF(AND(Raw!AR128&gt;=0,Raw!AR128&lt;=100),"",1)))</f>
        <v/>
      </c>
      <c r="G128" s="19" t="str">
        <f>IF(A128=0,"",IF(AND(ISBLANK(Raw!BA128),ISBLANK(Raw!AS128)),"",IF(AND(Raw!AS128&gt;0,ISBLANK(Raw!BA128)=FALSE),"",1)))</f>
        <v/>
      </c>
      <c r="H128" s="19" t="str">
        <f>IF(A128=0,"",IF(COUNTA(Raw!BA128:BH128)=0,"",IF(AND(Raw!BA128=0,COUNTA(Raw!BB128:BH128)=0),"",IF(AND(Raw!BA128&gt;0,COUNTA(Raw!BB128:BH128)&gt;0),"",1))))</f>
        <v/>
      </c>
      <c r="I128" s="19" t="str">
        <f>IF(A128=0,"",IF(AND(ISBLANK(Raw!BI128),ISBLANK(Raw!BJ128)),"",IF(AND(Raw!BI128=1,ISBLANK(Raw!BJ128)=FALSE),"",IF(AND(Raw!BI128=2,ISBLANK(Raw!BJ128)),"",1))))</f>
        <v/>
      </c>
      <c r="J128" s="19" t="str">
        <f>IF(A128=0,"",IF(AND(ISBLANK(Raw!AT128),COUNTBLANK(Raw!BK128:BQ128)),"",IF(AND(Raw!AT128&gt;0,COUNTA(Raw!BK128:BQ128)&gt;0),"",IF(AND(Raw!AT128=0,COUNTA(Raw!BK128:BQ128)=0),"",1))))</f>
        <v/>
      </c>
      <c r="K128" s="19" t="str">
        <f>IF(A128=0,"",IF(AND(ISBLANK(Raw!AS128),COUNTA(Raw!BR128:BX128)=0),"",IF(AND(Raw!AS128&gt;0,COUNTA(Raw!BR128:BX128)&gt;0),"",IF(AND(Raw!AS128=0,COUNTA(Raw!BR128:BX128)=0),"",1))))</f>
        <v/>
      </c>
      <c r="L128" s="19" t="str">
        <f>IF(A128=0,"",IF(AND(COUNTA(Raw!BK128:BX128)=0,COUNTA(Raw!BY128:CH128)=0),"",IF(AND(COUNTIF(Raw!BK128:BX128,1)&gt;0,COUNTA(Raw!BY128:CH128)&gt;0),"",IF(AND(COUNTIF(Raw!BK128:BX128,1)=0,COUNTA(Raw!BY128:CH128)=0),"",1))))</f>
        <v/>
      </c>
      <c r="M128" s="19" t="str">
        <f>IF(A128=0,"",IF(AND(COUNTA(Raw!BK128:BX128)=0,COUNTA(Raw!CI128:CR128)),"",IF(AND(COUNTIF(Raw!BK128:BX128,3)&gt;0,COUNTA(Raw!CI128:CR128)&gt;0),"",IF(AND(COUNTIF(Raw!BK128:BX128,3)=0,COUNTA(Raw!CI128:CR128)=0),"",1))))</f>
        <v/>
      </c>
      <c r="N128" s="19" t="str">
        <f>IF(A128=0,"",IF(COUNTA(Raw!CS128:DF128)=0,"",IF(AND(COUNTIF(Raw!CS128:CV128,1)=1,COUNTA(Raw!CW128:DA128)&gt;0,COUNTA(Raw!DB128:DF128)=0),"",IF(AND(COUNTIF(Raw!CS128:CV128,2)=1,COUNTA(Raw!CW128:DA128)=0,COUNTA(Raw!DB128:DF128)&gt;0),"",IF(AND(COUNTA(Raw!CS128:CV128)&gt;0,COUNTA(Raw!CW128:DF128)=0),"",1)))))</f>
        <v/>
      </c>
      <c r="O128" s="19" t="str">
        <f>IF(A128=0,"",IF(COUNTA(Raw!DG128:DP128)=0,"",IF(AND(COUNTIF(Raw!BK128:BQ128,1)&gt;0,OR(COUNTIF(Raw!DG128:DP128,1)=1,COUNTIF(Raw!DG128:DP128,2)=1,COUNTIF(Raw!DG128:DP128,3)=1)),"",IF(AND(COUNTIF(Raw!BK128:BQ128,1)=0,AND(COUNTIF(Raw!DG128:DP128,1)=0,COUNTIF(Raw!DG128:DP128,2)=0,COUNTIF(Raw!DG128:DP128,3)=0)),"",1))))</f>
        <v/>
      </c>
      <c r="P128" s="19" t="str">
        <f>IF(A128=0,"",IF(COUNTA(Raw!DG128:DR128)=0,"",IF(AND(COUNTIF(Raw!DG128:DP128,4)=1,ISBLANK(Raw!DQ128)=FALSE,ISBLANK(Raw!DR128)),"",IF(AND(COUNTIF(Raw!DG128:DP128,7)=1,ISBLANK(Raw!DQ128),ISBLANK(Raw!DR128)=FALSE),"",IF(AND(COUNTA(Raw!DG128:DP128)&gt;0,COUNTIF(Raw!DG128:DP128,4)=0,COUNTIF(Raw!DG128:DP128,7)=0,COUNTA(Raw!DQ128:DR128)=0),"",1)))))</f>
        <v/>
      </c>
      <c r="Q128" s="19" t="str">
        <f>IF(A128=0,"",IF(AND(COUNTA(Raw!DS128:DU128)=0,COUNTA(Raw!BK128:BQ128)=0),"",IF(AND(COUNTIF(Raw!BK128:BQ128,1)&gt;0,COUNTA(Raw!DS128:DU128)&gt;0),"",IF(AND(COUNTIF(Raw!BK128:BQ128,1)=0,COUNTA(Raw!DS128:DU128)=0),"",1))))</f>
        <v/>
      </c>
      <c r="R128" s="19" t="str">
        <f>IF(A128=0,"",IF(AND(ISBLANK(Raw!AT128),ISBLANK(Raw!EJ128)),"",IF(AND(Raw!AT128&gt;0,ISBLANK(Raw!EJ128)=FALSE,Raw!EJ128&gt;=0,Raw!EJ128&lt;=7),"",IF(AND(Raw!AT128=0,ISBLANK(Raw!EJ128)),"",1))))</f>
        <v/>
      </c>
      <c r="S128" t="str">
        <f>IF(A128=0,"",IF(AND(ISBLANK(Raw!AS128),ISBLANK(Raw!EK128)),"",IF(AND(Raw!AS128&gt;0,ISBLANK(Raw!EK128)=FALSE),"",IF(AND(Raw!AS128=0,ISBLANK(Raw!EK128)),"",1))))</f>
        <v/>
      </c>
      <c r="T128" s="19" t="str">
        <f>IF(A128=0,"",IF(AND(ISBLANK(Raw!AT128),COUNTA(Raw!EL128:EQ128)=0),"",IF(AND(Raw!AT128&gt;0,COUNTA(Raw!EL128:EQ128)&gt;0),"",IF(AND(Raw!AT128=0,COUNTA(Raw!EL128:EQ128)=0),"",1))))</f>
        <v/>
      </c>
      <c r="U128" t="str">
        <f>IF(A128=0,"",IF(AND(ISBLANK(Raw!AT128),COUNTA(Raw!ER128:EU128)=0),"",IF(AND(Raw!AT128&gt;0,COUNTA(Raw!ER128:EU128)&gt;0),"",IF(AND(Raw!AT128=0,COUNTA(Raw!ER128:EU128)=0),"",1))))</f>
        <v/>
      </c>
      <c r="V128" t="str">
        <f>IF(A128=0,"",IF(AND(ISBLANK(Raw!AS128),COUNTA(Raw!EV128:FA128)=0),"",IF(AND(Raw!AS128&gt;0,COUNTA(Raw!EV128:FA128)&gt;0),"",IF(AND(Raw!AS128=0,COUNTA(Raw!EV128:FA128)=0),"",1))))</f>
        <v/>
      </c>
      <c r="W128" t="str">
        <f>IF(A128=0,"",IF(AND(ISBLANK(Raw!AS128),COUNTA(Raw!FB128:FE128)=0),"",IF(AND(Raw!AS128&gt;0,COUNTA(Raw!FB128:FE128)&gt;0),"",IF(AND(Raw!AS128=0,COUNTA(Raw!FB128:FE128)=0),"",1))))</f>
        <v/>
      </c>
      <c r="X128" t="str">
        <f>IF(A128=0,"",IF(AND(ISBLANK(Raw!AT128),COUNTA(Raw!FF128:FI128)=0),"",IF(AND(Raw!AT128&gt;0,COUNTA(Raw!FF128:FI128)&gt;0),"",IF(AND(Raw!AT128=0,COUNTA(Raw!FF128:FI128)=0),"",1))))</f>
        <v/>
      </c>
      <c r="Y128" t="str">
        <f>IF(A128=0,"",IF(AND(ISBLANK(Raw!AS128),COUNTA(Raw!FJ128:FM128)=0),"",IF(AND(Raw!AS128&gt;0,COUNTA(Raw!FJ128:FM128)&gt;0),"",IF(AND(Raw!AS128=0,COUNTA(Raw!FJ128:FM128)=0),"",1))))</f>
        <v/>
      </c>
      <c r="Z128" t="str">
        <f>IF(A128=0,"",IF(AND(COUNTA(Raw!FN128:FT128)=0,ISBLANK(Raw!FU128)),"",IF(AND(COUNTIF(Raw!FN128:FT128,1)&gt;0,ISBLANK(Raw!FU128)=FALSE),"",IF(AND(COUNTIF(Raw!FN128:FT128,1)=0,ISBLANK(Raw!FU128)),"",1))))</f>
        <v/>
      </c>
      <c r="AA128" s="19" t="str">
        <f>IF(A128=0,"",IF(AND(ISBLANK(Raw!BI128),COUNTA(Raw!FV128:GH128)=0),"",IF(AND(Raw!BI128&lt;&gt;1,COUNTIF(Raw!FV128:GH128,6)=0),"",IF(Raw!BI128=1,"",1))))</f>
        <v/>
      </c>
      <c r="AB128" t="str">
        <f>IF(A128=0,"",IF(AND(ISBLANK(Raw!GI128),COUNTA(Raw!GJ128:GQ128)=0),"",IF(AND(Raw!GI128=1,COUNTA(Raw!GJ128:GQ128)&gt;0),"",IF(AND(Raw!GI128=2,COUNTA(Raw!GJ128:GQ128)=0),"",1))))</f>
        <v/>
      </c>
      <c r="AC128" s="19" t="str">
        <f>IF(A128=0,"",IF(AND(COUNTA(Raw!GY128:HF128)=0,ISBLANK(Raw!HG128)),"",IF(AND(OR(COUNTIF(Raw!GY128:HE128,1)&gt;0,COUNTIF(Raw!GY128:HE128,2)&gt;0),ISBLANK(Raw!HG128)=FALSE),"",IF(AND(COUNTA(Raw!GY128:HF128)&gt;0,ISBLANK(Raw!HG128),COUNTIF(Raw!GY128:HE128,1)=0,COUNTIF(Raw!GY128:HE128,2)=0),"",1))))</f>
        <v/>
      </c>
      <c r="AD128" s="19" t="str">
        <f>IF(A128=0,"",IF(COUNTA(Raw!HU128:IB128)=0,"",IF(AND(Raw!AK128&lt;&gt;2,COUNTIF(Raw!HU128:IA128,2)=0,COUNTIF(Raw!HU128:IA128,3)=0),"",IF(Raw!AK128=2,"",1))))</f>
        <v/>
      </c>
      <c r="AE128" s="19" t="str">
        <f>IF(A128=0,"",IF(AND(Raw!AK128=2,ISBLANK(Raw!IC128)=FALSE),"",IF(AND(Raw!AK128&lt;&gt;2,ISBLANK(Raw!IC128)),"",1)))</f>
        <v/>
      </c>
      <c r="AF128" s="19" t="str">
        <f>IF(A128=0,"",IF(COUNTA(Raw!ID128:IF128)=0,"",IF(AND(MATCH(2023-Raw!ID128,Code!$A$3:$A$12,1)=Raw!IF128,2023-Raw!ID128=Raw!IE128),"",1)))</f>
        <v/>
      </c>
      <c r="AG128" s="19" t="str">
        <f>IF(A128=0,"",IF(COUNTA(Raw!IG128:II128)=0,"",IF(AND(Raw!IG128=4,ISBLANK(Raw!II128)=FALSE),"",IF(AND(Raw!IG128&lt;&gt;4,ISBLANK(Raw!II128)),"",1))))</f>
        <v/>
      </c>
      <c r="AH128" s="19" t="str">
        <f>IF(A128=0,"",IF(COUNTA(Raw!IJ128:IM128)=0,"",IF(AND(Raw!IJ128=1,ISBLANK(Raw!IK128)=FALSE),"",IF(AND(Raw!IJ128=2,COUNTA(Raw!IK128:IM128)&gt;0),"",1))))</f>
        <v/>
      </c>
      <c r="AI128" s="19" t="str">
        <f>IF(A128=0,"",IF(COUNTA(Raw!IK128:IM128)=0,"",IF(AND(Raw!IK128=1,ISBLANK(Raw!IL128)=FALSE),"",IF(AND(Raw!IK128=2,COUNTA(Raw!IL128:IM128)=0),"",1))))</f>
        <v/>
      </c>
      <c r="AJ128" s="19" t="str">
        <f>IF(A128=0,"",IF(COUNTA(Raw!JD128:JJ128)=0,"",IF(AND(Raw!JD128&gt;600,COUNTA(Raw!JE128:JI128)&gt;0),"",IF(AND(Raw!JD128&lt;=600,COUNTA(Raw!JE128:JJ128)=0),"",1))))</f>
        <v/>
      </c>
      <c r="AK128" s="19" t="str">
        <f>IF(A128=0,"",IF(COUNTA(Raw!JK128:KA128)=0,"",IF(AND(Raw!JK128=1,COUNTA(Raw!JM128:JV128)&gt;0),"",IF(AND(Raw!JK128=3,COUNTA(Raw!JM128:JV128)&gt;0,COUNTA(Raw!JW128:KA128)=0),"",IF(AND(ISBLANK(Raw!JK128)=FALSE,Raw!JK128&lt;&gt;1,Raw!JK128&lt;&gt;3,COUNTA(Raw!JM128:KA128)=0),"",1)))))</f>
        <v/>
      </c>
      <c r="AL128" s="19" t="str">
        <f>IF(A128=0,"",IF(COUNTA(Raw!JW128:KA128)=0,"",IF(AND(COUNTIF(Raw!JW128:JZ128,4)=0,COUNTA(Raw!JW128:JZ128)&gt;0,ISBLANK(Raw!KA128)=FALSE),"",IF(AND(COUNTIF(Raw!JW128:KA128,4)&gt;0,ISBLANK(Raw!KA128)),"",1))))</f>
        <v/>
      </c>
      <c r="AM128" s="19" t="str">
        <f>IF(A128=0,"",IF(COUNTA(Raw!KT128:KU128)=0,"",IF(AND(Raw!KT128=1,ISBLANK(Raw!KU128)=FALSE),"",IF(AND(Raw!KT128=2,ISBLANK(Raw!KU128)),"",1))))</f>
        <v/>
      </c>
      <c r="AN128" s="19" t="str">
        <f>IF(A128=0,"",IF(COUNTA(Raw!KX128:LF128)=0,"",IF(AND(COUNTIF(Raw!KX128:LB128,5)=1,COUNTA(Raw!KX128:LB128)=1,COUNTA(Raw!LC128:LF128)=0),"",IF(AND(COUNTIF(Raw!KX128:LB128,5)=0,COUNTA(Raw!KX128:LB128)&gt;0,COUNTA(Raw!LC128:LF128)&gt;0),"",1))))</f>
        <v/>
      </c>
      <c r="AO128" s="19" t="str">
        <f>IF(A128=0,"",IF(COUNTA(Raw!LM128:LU128)=0,"",IF(AND(Raw!LM128=1,ISBLANK(Raw!LN128)=FALSE,COUNTA(Raw!LO128:LU128)&gt;0),"",IF(AND(Raw!LM128=2,COUNTA(Raw!LN128:LU128)=0),"",1))))</f>
        <v/>
      </c>
      <c r="AP128" s="19" t="str">
        <f>IF(A128=0,"",IF(COUNTA(Raw!MY128:OG128)=0,"",IF(AND(Raw!MY128=2,COUNTA(Raw!MZ128:OG128)=0),"",IF(AND(Raw!MY128=1,COUNTA(Raw!MZ128:OG128)&gt;0),"",1))))</f>
        <v/>
      </c>
      <c r="AQ128" s="19" t="str">
        <f>IF(A128=0,"",IF(COUNTA(Raw!NC128:NW128)=0,"",IF(AND(COUNTIF(Raw!NC128:NG128,3)&gt;0,COUNTA(Raw!NH128:NQ128)&gt;0),"",IF(AND(COUNTA(Raw!NC128:NG128)&gt;0,COUNTIF(Raw!NC128:NG128,3)=0,COUNTA(Raw!NH128:NW128)=0),"",1))))</f>
        <v/>
      </c>
      <c r="AR128" s="19" t="str">
        <f>IF(A128=0,"",IF(COUNTA(Raw!NH128:NW128)=0,"",IF(AND(COUNTIF(Raw!NH128:NQ128,10)&gt;0,COUNTA(Raw!NR128:NW128)&gt;0),"",IF(AND(COUNTA(Raw!NH128:NQ128)&gt;0,COUNTIF(Raw!NH128:NQ128,10)=0,COUNTA(Raw!NR128:NY128)=0),"",1))))</f>
        <v/>
      </c>
      <c r="AS128" s="19" t="str">
        <f>IF(A128=0,"",IF(COUNTA(Raw!NY128:OG128)=0,"",IF(AND(Raw!NY128=1,COUNTA(Raw!NZ128:OG128)&gt;0),"",IF(AND(Raw!NY128=2,COUNTA(Raw!NZ128:OG128)=0),"",1))))</f>
        <v/>
      </c>
      <c r="AT128" s="19" t="str">
        <f>IF(A128=0,"",IF(COUNTA(Raw!OH128:OY128)=0,"",IF(AND(Raw!OH128=1,COUNTA(Raw!OI128:OY128)&gt;0),"",IF(AND(Raw!OH128=2,COUNTA(Raw!OI128:OY128)=0),"",1))))</f>
        <v/>
      </c>
      <c r="AU128" s="19" t="str">
        <f>IF(A128=0,"",IF(COUNTA(Raw!PR128:QB128)=0,"",
IF(AND(OR(AND(COUNTIF(Raw!PR128:QB128,1)=1,COUNTA(Raw!QI128:QY128)&gt;0),AND(COUNTIF(Raw!PR128:QB128,1)=0,COUNTA(Raw!QI128:QY128)=0)),OR(AND(COUNTIF(Raw!PR128:QB128,2)=1,COUNTA(Raw!QZ128:RP128)&gt;0),AND(COUNTIF(Raw!PR128:QB128,2)=0,COUNTA(Raw!QZ128:RP128)=0)),OR(AND(COUNTIF(Raw!PR128:QB128,3)=1,COUNTA(Raw!RQ128:SG128)&gt;0),AND(COUNTIF(Raw!PR128:QB128,3)=0,COUNTA(Raw!RQ128:SG128)=0)),OR(AND(COUNTIF(Raw!PR128:QB128,4)=1,COUNTA(Raw!SH128:ST128)&gt;0),AND(COUNTIF(Raw!PR128:QB128,4)=0,COUNTA(Raw!SH128:ST128)=0)),OR(AND(COUNTIF(Raw!PR128:QB128,5)=1,COUNTA(Raw!SU128:TG128)&gt;0),AND(COUNTIF(Raw!PR128:QB128,5)=0,COUNTA(Raw!SU128:TG128)=0)),OR(AND(COUNTIF(Raw!PR128:QB128,6)=1,COUNTA(Raw!TH128:TT128)&gt;0),AND(COUNTIF(Raw!PR128:QB128,6)=0,COUNTA(Raw!TH128:TT128)=0)),OR(AND(COUNTIF(Raw!PR128:QB128,7)=1,COUNTA(Raw!TU128:UI128)&gt;0),AND(COUNTIF(Raw!PR128:QB128,7)=0,COUNTA(Raw!TU128:UI128)=0)),OR(AND(COUNTIF(Raw!PR128:QB128,8)=1,COUNTA(Raw!UJ128:UV128)&gt;0),AND(COUNTIF(Raw!PR128:QB128,8)=0,COUNTA(Raw!UJ128:UV128)=0)),OR(AND(COUNTIF(Raw!PR128:QB128,9)=1,COUNTA(Raw!UW128:VG128)&gt;0),AND(COUNTIF(Raw!PR128:QB128,9)=0,COUNTA(Raw!UW128:VG128)=0)),OR(AND(COUNTIF(Raw!PR128:QB128,10)=1,COUNTA(Raw!VH128:VP128)&gt;0),AND(COUNTIF(Raw!PR128:QB128,10)=0,COUNTA(Raw!VH128:VP128)=0)),OR(AND(COUNTIF(Raw!PR128:QB128,11)=1,COUNTA(Raw!VQ128:WK128)&gt;0),AND(COUNTIF(Raw!PR128:QB128,11)=0,COUNTA(Raw!VQ128:WK128)=0))),"",1)))</f>
        <v/>
      </c>
      <c r="AV128" s="19" t="str">
        <f>IF(A128=0,"",IF(COUNTA(Raw!QI128:QY128)=0,"",IF(AND(OR(AND(Raw!QI128=4,COUNTIF(Raw!QR128:QY128,1)=0),Raw!QI128&lt;&gt;4),OR(AND(Raw!QJ128=4,COUNTIF(Raw!QR128:QY128,2)=0),Raw!QJ128&lt;&gt;4),OR(AND(Raw!QK128=4,COUNTIF(Raw!QR128:QY128,3)=0),Raw!QK128&lt;&gt;4),OR(AND(Raw!QL128=4,COUNTIF(Raw!QR128:QY128,4)=0),Raw!QL128&lt;&gt;4),OR(AND(Raw!QM128=4,COUNTIF(Raw!QR128:QY128,5)=0),Raw!QM128&lt;&gt;4),OR(AND(Raw!QN128=4,COUNTIF(Raw!QR128:QY128,6)=0),Raw!QN128&lt;&gt;4),OR(AND(Raw!QO128=4,COUNTIF(Raw!QR128:QY128,7)=0),Raw!QO128&lt;&gt;4),OR(AND(Raw!QP128=4,COUNTIF(Raw!QR128:QY128,8)=0),Raw!QP128&lt;&gt;4)),"",1)))</f>
        <v/>
      </c>
      <c r="AW128" t="str">
        <f>IF(A128=0,"",IF(COUNTA(Raw!QZ128:RP128)=0,"",IF(AND(OR(AND(Raw!QZ128=4,COUNTIF(Raw!RI128:RP128,1)=0),Raw!QZ128&lt;&gt;4),OR(AND(Raw!RA128=4,COUNTIF(Raw!RI128:RP128,2)=0),Raw!RA128&lt;&gt;4),OR(AND(Raw!RB128=4,COUNTIF(Raw!RI128:RP128,3)=0),Raw!RB128&lt;&gt;4),OR(AND(Raw!RC128=4,COUNTIF(Raw!RI128:RP128,4)=0),Raw!RC128&lt;&gt;4),OR(AND(Raw!RD128=4,COUNTIF(Raw!RI128:RP128,5)=0),Raw!RD128&lt;&gt;4),OR(AND(Raw!RE128=4,COUNTIF(Raw!RI128:RP128,6)=0),Raw!RE128&lt;&gt;4),OR(AND(Raw!RF128=4,COUNTIF(Raw!RI128:RP128,7)=0),Raw!RF128&lt;&gt;4),OR(AND(Raw!RG128=4,COUNTIF(Raw!RI128:RP128,8)=0),Raw!RG128&lt;&gt;4)),"",1)))</f>
        <v/>
      </c>
      <c r="AX128" t="str">
        <f>IF(A128=0,"",IF(COUNTA(Raw!RQ128:SG128)=0,"",IF(AND(OR(AND(Raw!RQ128=4,COUNTIF(Raw!RZ128:SG128,1)=0),Raw!RQ128&lt;&gt;4),OR(AND(Raw!RR128=4,COUNTIF(Raw!RZ128:SG128,2)=0),Raw!RR128&lt;&gt;4),OR(AND(Raw!RS128=4,COUNTIF(Raw!RZ128:SG128,3)=0),Raw!RS128&lt;&gt;4),OR(AND(Raw!RT128=4,COUNTIF(Raw!RZ128:SG128,4)=0),Raw!RT128&lt;&gt;4),OR(AND(Raw!RU128=4,COUNTIF(Raw!RZ128:SG128,5)=0),Raw!RU128&lt;&gt;4),OR(AND(Raw!RV128=4,COUNTIF(Raw!RZ128:SG128,6)=0),Raw!RV128&lt;&gt;4),OR(AND(Raw!RW128=4,COUNTIF(Raw!RZ128:SG128,7)=0),Raw!RW128&lt;&gt;4),OR(AND(Raw!RX128=4,COUNTIF(Raw!RZ128:SG128,8)=0),Raw!RX128&lt;&gt;4)),"",1)))</f>
        <v/>
      </c>
      <c r="AY128" t="str">
        <f>IF(A128=0,"",IF(COUNTA(Raw!SH128:ST128)=0,"",IF(AND(OR(AND(Raw!SH128=4,COUNTIF(Raw!SO128:ST128,1)=0),Raw!SH128&lt;&gt;4),OR(AND(Raw!SI128=4,COUNTIF(Raw!SO128:ST128,2)=0),Raw!SI128&lt;&gt;4),OR(AND(Raw!SJ128=4,COUNTIF(Raw!SO128:ST128,3)=0),Raw!SJ128&lt;&gt;4),OR(AND(Raw!SK128=4,COUNTIF(Raw!SO128:ST128,4)=0),Raw!SK128&lt;&gt;4),OR(AND(Raw!SL128=4,COUNTIF(Raw!SO128:ST128,5)=0),Raw!SL128&lt;&gt;4),OR(AND(Raw!SM128=4,COUNTIF(Raw!SO128:ST128,6)=0),Raw!SM128&lt;&gt;4)),"",1)))</f>
        <v/>
      </c>
      <c r="AZ128" t="str">
        <f>IF(A128=0,"",IF(COUNTA(Raw!SU128:TG128)=0,"",IF(AND(OR(AND(Raw!SU128=4,COUNTIF(Raw!TB128:TG128,1)=0),Raw!SU128&lt;&gt;4),OR(AND(Raw!SV128=4,COUNTIF(Raw!TB128:TG128,2)=0),Raw!SV128&lt;&gt;4),OR(AND(Raw!SW128=4,COUNTIF(Raw!TB128:TG128,3)=0),Raw!SW128&lt;&gt;4),OR(AND(Raw!SX128=4,COUNTIF(Raw!TB128:TG128,4)=0),Raw!SX128&lt;&gt;4),OR(AND(Raw!SY128=4,COUNTIF(Raw!TB128:TG128,5)=0),Raw!SY128&lt;&gt;4),OR(AND(Raw!SZ128=4,COUNTIF(Raw!TB128:TG128,6)=0),Raw!SZ128&lt;&gt;4)),"",1)))</f>
        <v/>
      </c>
      <c r="BA128" t="str">
        <f>IF(A128=0,"",IF(COUNTA(Raw!TH128:TT128)=0,"",IF(AND(OR(AND(Raw!TH128=4,COUNTIF(Raw!TO128:TT128,1)=0),Raw!TH128&lt;&gt;4),OR(AND(Raw!TI128=4,COUNTIF(Raw!TO128:TT128,2)=0),Raw!TI128&lt;&gt;4),OR(AND(Raw!TJ128=4,COUNTIF(Raw!TO128:TT128,3)=0),Raw!TJ128&lt;&gt;4),OR(AND(Raw!TK128=4,COUNTIF(Raw!TO128:TT128,4)=0),Raw!TK128&lt;&gt;4),OR(AND(Raw!TL128=4,COUNTIF(Raw!TO128:TT128,5)=0),Raw!TL128&lt;&gt;4),OR(AND(Raw!TM128=4,COUNTIF(Raw!TO128:TT128,6)=0),Raw!TM128&lt;&gt;4)),"",1)))</f>
        <v/>
      </c>
      <c r="BB128" t="str">
        <f>IF(A128=0,"",IF(COUNTA(Raw!TU128:UI128)=0,"",IF(AND(OR(AND(Raw!TU128=4,COUNTIF(Raw!UC128:UI128,1)=0),Raw!TU128&lt;&gt;4),OR(AND(Raw!TV128=4,COUNTIF(Raw!UC128:UI128,2)=0),Raw!TV128&lt;&gt;4),OR(AND(Raw!TW128=4,COUNTIF(Raw!UC128:UI128,3)=0),Raw!TW128&lt;&gt;4),OR(AND(Raw!TX128=4,COUNTIF(Raw!UC128:UI128,4)=0),Raw!TX128&lt;&gt;4),OR(AND(Raw!TY128=4,COUNTIF(Raw!UC128:UI128,5)=0),Raw!TY128&lt;&gt;4),OR(AND(Raw!TZ128=4,COUNTIF(Raw!UC128:UI128,6)=0),Raw!TZ128&lt;&gt;4),OR(AND(Raw!UA128=4,COUNTIF(Raw!UC128:UI128,7)=0),Raw!UA128&lt;&gt;4)),"",1)))</f>
        <v/>
      </c>
      <c r="BC128" t="str">
        <f>IF(A128=0,"",IF(COUNTA(Raw!UJ128:UV128)=0,"",IF(AND(OR(AND(Raw!UJ128=4,COUNTIF(Raw!UQ128:UV128,1)=0),Raw!UJ128&lt;&gt;4),OR(AND(Raw!UK128=4,COUNTIF(Raw!UQ128:UV128,2)=0),Raw!UK128&lt;&gt;4),OR(AND(Raw!UL128=4,COUNTIF(Raw!UQ128:UV128,3)=0),Raw!UL128&lt;&gt;4),OR(AND(Raw!UM128=4,COUNTIF(Raw!UQ128:UV128,4)=0),Raw!UM128&lt;&gt;4),OR(AND(Raw!UN128=4,COUNTIF(Raw!UQ128:UV128,5)=0),Raw!UN128&lt;&gt;4),OR(AND(Raw!UO128=4,COUNTIF(Raw!UQ128:UV128,6)=0),Raw!UO128&lt;&gt;4)),"",1)))</f>
        <v/>
      </c>
      <c r="BD128" t="str">
        <f>IF(A128=0,"",IF(COUNTA(Raw!UW128:VG128)=0,"",IF(AND(OR(AND(Raw!UW128=4,COUNTIF(Raw!VC128:VG128,1)=0),Raw!UW128&lt;&gt;4),OR(AND(Raw!UX128=4,COUNTIF(Raw!VC128:VG128,2)=0),Raw!UX128&lt;&gt;4),OR(AND(Raw!UY128=4,COUNTIF(Raw!VC128:VG128,3)=0),Raw!UY128&lt;&gt;4),OR(AND(Raw!UZ128=4,COUNTIF(Raw!VC128:VG128,4)=0),Raw!UZ128&lt;&gt;4),OR(AND(Raw!VA128=4,COUNTIF(Raw!VC128:VG128,5)=0),Raw!VA128&lt;&gt;4)),"",1)))</f>
        <v/>
      </c>
      <c r="BE128" t="str">
        <f>IF(A128=0,"",IF(COUNTA(Raw!VH128:VP128)=0,"",
IF(AND(
OR(AND(Raw!VH128=4,COUNTIF(Raw!VM128:VP128,1)=0),Raw!VH128&lt;&gt;4),
OR(AND(Raw!VI128=4,COUNTIF(Raw!VM128:VP128,2)=0),Raw!VI128&lt;&gt;4),
OR(AND(Raw!VJ128=4,COUNTIF(Raw!VM128:VP128,3)=0),Raw!VJ128&lt;&gt;4),
OR(AND(Raw!VK128=4,COUNTIF(Raw!VM128:VP128,4)=0),Raw!VK128&lt;&gt;4)
),"",1)))</f>
        <v/>
      </c>
      <c r="BF128" t="str">
        <f>IF(A128=0,"",IF(COUNTA(Raw!VQ128:WK128)=0,"",
IF(AND(
OR(AND(Raw!VQ128=4,COUNTIF(Raw!WB128:WK128,1)=0),Raw!VQ128&lt;&gt;4),
OR(AND(Raw!VR128=4,COUNTIF(Raw!WB128:WK128,2)=0),Raw!VR128&lt;&gt;4),
OR(AND(Raw!VS128=4,COUNTIF(Raw!WB128:WK128,3)=0),Raw!VS128&lt;&gt;4),
OR(AND(Raw!VT128=4,COUNTIF(Raw!WB128:WK128,4)=0),Raw!VT128&lt;&gt;4),
OR(AND(Raw!VU128=4,COUNTIF(Raw!WB128:WK128,5)=0),Raw!VU128&lt;&gt;4),
OR(AND(Raw!VV128=4,COUNTIF(Raw!WB128:WK128,6)=0),Raw!VV128&lt;&gt;4),
OR(AND(Raw!VW128=4,COUNTIF(Raw!WB128:WK128,7)=0),Raw!VW128&lt;&gt;4),
OR(AND(Raw!VX128=4,COUNTIF(Raw!WB128:WK128,8)=0),Raw!VX128&lt;&gt;4),
OR(AND(Raw!VY128=4,COUNTIF(Raw!WB128:WK128,9)=0),Raw!VX128&lt;&gt;4),
OR(AND(Raw!VZ128=4,COUNTIF(Raw!WB128:WK128,10)=0),Raw!VZ128&lt;&gt;4)
),"",1)))</f>
        <v/>
      </c>
      <c r="BG128" t="str">
        <f>IF(A128=0,"",IF(COUNTA(Raw!WL128:XB128)=0,"",
IF(AND(
OR(AND(Raw!WL128=4,COUNTIF(Raw!WU128:XB128,1)=0),Raw!WL128&lt;&gt;4),
OR(AND(Raw!WM128=4,COUNTIF(Raw!WU128:XB128,2)=0),Raw!WM128&lt;&gt;4),
OR(AND(Raw!WN128=4,COUNTIF(Raw!WU128:XB128,3)=0),Raw!WN128&lt;&gt;4),
OR(AND(Raw!WO128=4,COUNTIF(Raw!WU128:XB128,4)=0),Raw!WO128&lt;&gt;4),
OR(AND(Raw!WP128=4,COUNTIF(Raw!WU128:XB128,5)=0),Raw!WP128&lt;&gt;4),
OR(AND(Raw!WQ128=4,COUNTIF(Raw!WU128:XB128,6)=0),Raw!WQ128&lt;&gt;4),
OR(AND(Raw!WR128=4,COUNTIF(Raw!WU128:XB128,7)=0),Raw!WR128&lt;&gt;4),
OR(AND(Raw!WS128=4,COUNTIF(Raw!WU128:XB128,8)=0),Raw!WS128&lt;&gt;4)
),"",1)))</f>
        <v/>
      </c>
      <c r="BH128" t="str">
        <f>IF(A128=0,"",IF(COUNTA(Raw!XC128:XK128)=0,"",
IF(AND(
OR(AND(Raw!XC128=4,COUNTIF(Raw!XH128:XK128,1)=0),Raw!XC128&lt;&gt;4),
OR(AND(Raw!XD128=4,COUNTIF(Raw!XH128:XK128,2)=0),Raw!XD128&lt;&gt;4),
OR(AND(Raw!XE128=4,COUNTIF(Raw!XH128:XK128,3)=0),Raw!XE128&lt;&gt;4),
OR(AND(Raw!XF128=4,COUNTIF(Raw!XH128:XK128,4)=0),Raw!XF128&lt;&gt;4)
),"",1)))</f>
        <v/>
      </c>
      <c r="BI128" t="str">
        <f>IF(A128=0,"",IF(COUNTA(Raw!XL128:XT128)=0,"",
IF(AND(
OR(AND(Raw!XL128=4,COUNTIF(Raw!XQ128:XT128,1)=0),Raw!XL128&lt;&gt;4),
OR(AND(Raw!XM128=4,COUNTIF(Raw!XQ128:XT128,2)=0),Raw!XM128&lt;&gt;4),
OR(AND(Raw!XN128=4,COUNTIF(Raw!XQ128:XT128,3)=0),Raw!XN128&lt;&gt;4),
OR(AND(Raw!XO128=4,COUNTIF(Raw!XQ128:XT128,4)=0),Raw!XO128&lt;&gt;4)
),"",1)))</f>
        <v/>
      </c>
      <c r="BJ128" t="str">
        <f>IF(A128=0,"",IF(COUNTA(Raw!XU128:YI128)=0,"",
IF(AND(
OR(AND(Raw!XU128=4,COUNTIF(Raw!YC128:YI128,1)=0),Raw!XU128&lt;&gt;4),
OR(AND(Raw!XV128=4,COUNTIF(Raw!YC128:YI128,2)=0),Raw!XV128&lt;&gt;4),
OR(AND(Raw!XW128=4,COUNTIF(Raw!YC128:YI128,3)=0),Raw!XW128&lt;&gt;4),
OR(AND(Raw!XX128=4,COUNTIF(Raw!YC128:YI128,4)=0),Raw!XX128&lt;&gt;4),
OR(AND(Raw!XY128=4,COUNTIF(Raw!YC128:YI128,5)=0),Raw!XY128&lt;&gt;4),
OR(AND(Raw!XZ128=4,COUNTIF(Raw!YC128:YI128,6)=0),Raw!XZ128&lt;&gt;4),
OR(AND(Raw!YA128=4,COUNTIF(Raw!YC128:YI128,7)=0),Raw!YA128&lt;&gt;4)
),"",1)))</f>
        <v/>
      </c>
      <c r="BK128" t="str">
        <f>IF(A128=0,"",IF(COUNTA(Raw!YJ128:YR128)=0,"",
IF(AND(
OR(AND(Raw!YJ128=4,COUNTIF(Raw!YO128:YR128,1)=0),Raw!YJ128&lt;&gt;4),
OR(AND(Raw!YK128=4,COUNTIF(Raw!YO128:YR128,2)=0),Raw!YK128&lt;&gt;4),
OR(AND(Raw!YL128=4,COUNTIF(Raw!YO128:YR128,3)=0),Raw!YL128&lt;&gt;4),
OR(AND(Raw!YM128=4,COUNTIF(Raw!YO128:YR128,4)=0),Raw!YM128&lt;&gt;4)
),"",1)))</f>
        <v/>
      </c>
      <c r="BL128" t="str">
        <f>IF(A128=0,"",IF(COUNTA(Raw!YS128:YU128)=0,"",IF(AND(Raw!YS128=4,ISBLANK(Raw!YU128)),"",IF(AND(Raw!YS128&lt;&gt;4,ISBLANK(Raw!YU128)=FALSE),"",1))))</f>
        <v/>
      </c>
    </row>
    <row r="129" spans="1:64">
      <c r="A129" s="20">
        <f>Raw!A129</f>
        <v>0</v>
      </c>
      <c r="B129" s="19" t="str">
        <f>IF(A129=0,"",IF(AND(Raw!AC129=1,COUNTA(Raw!AR129:IC129)&gt;0,COUNTA(Raw!ID129:YU129)=0),"",IF(AND(Raw!AC129=2,COUNTA(Raw!AR129:IC129)=0,COUNTA(Raw!ID129:MV129)&gt;0,COUNTA(Raw!MW129:YU129)=0),"",IF(AND(Raw!AC129=3,COUNTA(Raw!AP129:MV129)=0,COUNTA(Raw!MW129:YU129)&gt;0),"",1))))</f>
        <v/>
      </c>
      <c r="C129" s="19" t="str">
        <f>IF(A129=0,"",IF(AND(Raw!AK129=1,ISBLANK(Raw!AM129)=FALSE,ISBLANK(Raw!AO129)),"",IF(AND(Raw!AK129=2,ISBLANK(Raw!AM129),ISBLANK(Raw!AO129)=FALSE),"",1)))</f>
        <v/>
      </c>
      <c r="D129" s="19" t="str">
        <f>IF(A129=0,"",IF(COUNTA(Raw!AS129:AZ129)=0,"",IF(AND(Raw!AS129+Raw!AT129=100,Raw!AU129+Raw!AV129=100,Raw!AW129+Raw!AX129=100,Raw!AY129+Raw!AZ129=100),"",1)))</f>
        <v/>
      </c>
      <c r="E129" s="19" t="str">
        <f>IF(A129=0,"",IF(ISBLANK(Raw!AQ129),"",IF(Raw!AQ129=1,"",1)))</f>
        <v/>
      </c>
      <c r="F129" s="19" t="str">
        <f>IF(A129=0,"",IF(ISBLANK(Raw!AR129),"",IF(AND(Raw!AR129&gt;=0,Raw!AR129&lt;=100),"",1)))</f>
        <v/>
      </c>
      <c r="G129" s="19" t="str">
        <f>IF(A129=0,"",IF(AND(ISBLANK(Raw!BA129),ISBLANK(Raw!AS129)),"",IF(AND(Raw!AS129&gt;0,ISBLANK(Raw!BA129)=FALSE),"",1)))</f>
        <v/>
      </c>
      <c r="H129" s="19" t="str">
        <f>IF(A129=0,"",IF(COUNTA(Raw!BA129:BH129)=0,"",IF(AND(Raw!BA129=0,COUNTA(Raw!BB129:BH129)=0),"",IF(AND(Raw!BA129&gt;0,COUNTA(Raw!BB129:BH129)&gt;0),"",1))))</f>
        <v/>
      </c>
      <c r="I129" s="19" t="str">
        <f>IF(A129=0,"",IF(AND(ISBLANK(Raw!BI129),ISBLANK(Raw!BJ129)),"",IF(AND(Raw!BI129=1,ISBLANK(Raw!BJ129)=FALSE),"",IF(AND(Raw!BI129=2,ISBLANK(Raw!BJ129)),"",1))))</f>
        <v/>
      </c>
      <c r="J129" s="19" t="str">
        <f>IF(A129=0,"",IF(AND(ISBLANK(Raw!AT129),COUNTBLANK(Raw!BK129:BQ129)),"",IF(AND(Raw!AT129&gt;0,COUNTA(Raw!BK129:BQ129)&gt;0),"",IF(AND(Raw!AT129=0,COUNTA(Raw!BK129:BQ129)=0),"",1))))</f>
        <v/>
      </c>
      <c r="K129" s="19" t="str">
        <f>IF(A129=0,"",IF(AND(ISBLANK(Raw!AS129),COUNTA(Raw!BR129:BX129)=0),"",IF(AND(Raw!AS129&gt;0,COUNTA(Raw!BR129:BX129)&gt;0),"",IF(AND(Raw!AS129=0,COUNTA(Raw!BR129:BX129)=0),"",1))))</f>
        <v/>
      </c>
      <c r="L129" s="19" t="str">
        <f>IF(A129=0,"",IF(AND(COUNTA(Raw!BK129:BX129)=0,COUNTA(Raw!BY129:CH129)=0),"",IF(AND(COUNTIF(Raw!BK129:BX129,1)&gt;0,COUNTA(Raw!BY129:CH129)&gt;0),"",IF(AND(COUNTIF(Raw!BK129:BX129,1)=0,COUNTA(Raw!BY129:CH129)=0),"",1))))</f>
        <v/>
      </c>
      <c r="M129" s="19" t="str">
        <f>IF(A129=0,"",IF(AND(COUNTA(Raw!BK129:BX129)=0,COUNTA(Raw!CI129:CR129)),"",IF(AND(COUNTIF(Raw!BK129:BX129,3)&gt;0,COUNTA(Raw!CI129:CR129)&gt;0),"",IF(AND(COUNTIF(Raw!BK129:BX129,3)=0,COUNTA(Raw!CI129:CR129)=0),"",1))))</f>
        <v/>
      </c>
      <c r="N129" s="19" t="str">
        <f>IF(A129=0,"",IF(COUNTA(Raw!CS129:DF129)=0,"",IF(AND(COUNTIF(Raw!CS129:CV129,1)=1,COUNTA(Raw!CW129:DA129)&gt;0,COUNTA(Raw!DB129:DF129)=0),"",IF(AND(COUNTIF(Raw!CS129:CV129,2)=1,COUNTA(Raw!CW129:DA129)=0,COUNTA(Raw!DB129:DF129)&gt;0),"",IF(AND(COUNTA(Raw!CS129:CV129)&gt;0,COUNTA(Raw!CW129:DF129)=0),"",1)))))</f>
        <v/>
      </c>
      <c r="O129" s="19" t="str">
        <f>IF(A129=0,"",IF(COUNTA(Raw!DG129:DP129)=0,"",IF(AND(COUNTIF(Raw!BK129:BQ129,1)&gt;0,OR(COUNTIF(Raw!DG129:DP129,1)=1,COUNTIF(Raw!DG129:DP129,2)=1,COUNTIF(Raw!DG129:DP129,3)=1)),"",IF(AND(COUNTIF(Raw!BK129:BQ129,1)=0,AND(COUNTIF(Raw!DG129:DP129,1)=0,COUNTIF(Raw!DG129:DP129,2)=0,COUNTIF(Raw!DG129:DP129,3)=0)),"",1))))</f>
        <v/>
      </c>
      <c r="P129" s="19" t="str">
        <f>IF(A129=0,"",IF(COUNTA(Raw!DG129:DR129)=0,"",IF(AND(COUNTIF(Raw!DG129:DP129,4)=1,ISBLANK(Raw!DQ129)=FALSE,ISBLANK(Raw!DR129)),"",IF(AND(COUNTIF(Raw!DG129:DP129,7)=1,ISBLANK(Raw!DQ129),ISBLANK(Raw!DR129)=FALSE),"",IF(AND(COUNTA(Raw!DG129:DP129)&gt;0,COUNTIF(Raw!DG129:DP129,4)=0,COUNTIF(Raw!DG129:DP129,7)=0,COUNTA(Raw!DQ129:DR129)=0),"",1)))))</f>
        <v/>
      </c>
      <c r="Q129" s="19" t="str">
        <f>IF(A129=0,"",IF(AND(COUNTA(Raw!DS129:DU129)=0,COUNTA(Raw!BK129:BQ129)=0),"",IF(AND(COUNTIF(Raw!BK129:BQ129,1)&gt;0,COUNTA(Raw!DS129:DU129)&gt;0),"",IF(AND(COUNTIF(Raw!BK129:BQ129,1)=0,COUNTA(Raw!DS129:DU129)=0),"",1))))</f>
        <v/>
      </c>
      <c r="R129" s="19" t="str">
        <f>IF(A129=0,"",IF(AND(ISBLANK(Raw!AT129),ISBLANK(Raw!EJ129)),"",IF(AND(Raw!AT129&gt;0,ISBLANK(Raw!EJ129)=FALSE,Raw!EJ129&gt;=0,Raw!EJ129&lt;=7),"",IF(AND(Raw!AT129=0,ISBLANK(Raw!EJ129)),"",1))))</f>
        <v/>
      </c>
      <c r="S129" t="str">
        <f>IF(A129=0,"",IF(AND(ISBLANK(Raw!AS129),ISBLANK(Raw!EK129)),"",IF(AND(Raw!AS129&gt;0,ISBLANK(Raw!EK129)=FALSE),"",IF(AND(Raw!AS129=0,ISBLANK(Raw!EK129)),"",1))))</f>
        <v/>
      </c>
      <c r="T129" s="19" t="str">
        <f>IF(A129=0,"",IF(AND(ISBLANK(Raw!AT129),COUNTA(Raw!EL129:EQ129)=0),"",IF(AND(Raw!AT129&gt;0,COUNTA(Raw!EL129:EQ129)&gt;0),"",IF(AND(Raw!AT129=0,COUNTA(Raw!EL129:EQ129)=0),"",1))))</f>
        <v/>
      </c>
      <c r="U129" t="str">
        <f>IF(A129=0,"",IF(AND(ISBLANK(Raw!AT129),COUNTA(Raw!ER129:EU129)=0),"",IF(AND(Raw!AT129&gt;0,COUNTA(Raw!ER129:EU129)&gt;0),"",IF(AND(Raw!AT129=0,COUNTA(Raw!ER129:EU129)=0),"",1))))</f>
        <v/>
      </c>
      <c r="V129" t="str">
        <f>IF(A129=0,"",IF(AND(ISBLANK(Raw!AS129),COUNTA(Raw!EV129:FA129)=0),"",IF(AND(Raw!AS129&gt;0,COUNTA(Raw!EV129:FA129)&gt;0),"",IF(AND(Raw!AS129=0,COUNTA(Raw!EV129:FA129)=0),"",1))))</f>
        <v/>
      </c>
      <c r="W129" t="str">
        <f>IF(A129=0,"",IF(AND(ISBLANK(Raw!AS129),COUNTA(Raw!FB129:FE129)=0),"",IF(AND(Raw!AS129&gt;0,COUNTA(Raw!FB129:FE129)&gt;0),"",IF(AND(Raw!AS129=0,COUNTA(Raw!FB129:FE129)=0),"",1))))</f>
        <v/>
      </c>
      <c r="X129" t="str">
        <f>IF(A129=0,"",IF(AND(ISBLANK(Raw!AT129),COUNTA(Raw!FF129:FI129)=0),"",IF(AND(Raw!AT129&gt;0,COUNTA(Raw!FF129:FI129)&gt;0),"",IF(AND(Raw!AT129=0,COUNTA(Raw!FF129:FI129)=0),"",1))))</f>
        <v/>
      </c>
      <c r="Y129" t="str">
        <f>IF(A129=0,"",IF(AND(ISBLANK(Raw!AS129),COUNTA(Raw!FJ129:FM129)=0),"",IF(AND(Raw!AS129&gt;0,COUNTA(Raw!FJ129:FM129)&gt;0),"",IF(AND(Raw!AS129=0,COUNTA(Raw!FJ129:FM129)=0),"",1))))</f>
        <v/>
      </c>
      <c r="Z129" t="str">
        <f>IF(A129=0,"",IF(AND(COUNTA(Raw!FN129:FT129)=0,ISBLANK(Raw!FU129)),"",IF(AND(COUNTIF(Raw!FN129:FT129,1)&gt;0,ISBLANK(Raw!FU129)=FALSE),"",IF(AND(COUNTIF(Raw!FN129:FT129,1)=0,ISBLANK(Raw!FU129)),"",1))))</f>
        <v/>
      </c>
      <c r="AA129" s="19" t="str">
        <f>IF(A129=0,"",IF(AND(ISBLANK(Raw!BI129),COUNTA(Raw!FV129:GH129)=0),"",IF(AND(Raw!BI129&lt;&gt;1,COUNTIF(Raw!FV129:GH129,6)=0),"",IF(Raw!BI129=1,"",1))))</f>
        <v/>
      </c>
      <c r="AB129" t="str">
        <f>IF(A129=0,"",IF(AND(ISBLANK(Raw!GI129),COUNTA(Raw!GJ129:GQ129)=0),"",IF(AND(Raw!GI129=1,COUNTA(Raw!GJ129:GQ129)&gt;0),"",IF(AND(Raw!GI129=2,COUNTA(Raw!GJ129:GQ129)=0),"",1))))</f>
        <v/>
      </c>
      <c r="AC129" s="19" t="str">
        <f>IF(A129=0,"",IF(AND(COUNTA(Raw!GY129:HF129)=0,ISBLANK(Raw!HG129)),"",IF(AND(OR(COUNTIF(Raw!GY129:HE129,1)&gt;0,COUNTIF(Raw!GY129:HE129,2)&gt;0),ISBLANK(Raw!HG129)=FALSE),"",IF(AND(COUNTA(Raw!GY129:HF129)&gt;0,ISBLANK(Raw!HG129),COUNTIF(Raw!GY129:HE129,1)=0,COUNTIF(Raw!GY129:HE129,2)=0),"",1))))</f>
        <v/>
      </c>
      <c r="AD129" s="19" t="str">
        <f>IF(A129=0,"",IF(COUNTA(Raw!HU129:IB129)=0,"",IF(AND(Raw!AK129&lt;&gt;2,COUNTIF(Raw!HU129:IA129,2)=0,COUNTIF(Raw!HU129:IA129,3)=0),"",IF(Raw!AK129=2,"",1))))</f>
        <v/>
      </c>
      <c r="AE129" s="19" t="str">
        <f>IF(A129=0,"",IF(AND(Raw!AK129=2,ISBLANK(Raw!IC129)=FALSE),"",IF(AND(Raw!AK129&lt;&gt;2,ISBLANK(Raw!IC129)),"",1)))</f>
        <v/>
      </c>
      <c r="AF129" s="19" t="str">
        <f>IF(A129=0,"",IF(COUNTA(Raw!ID129:IF129)=0,"",IF(AND(MATCH(2023-Raw!ID129,Code!$A$3:$A$12,1)=Raw!IF129,2023-Raw!ID129=Raw!IE129),"",1)))</f>
        <v/>
      </c>
      <c r="AG129" s="19" t="str">
        <f>IF(A129=0,"",IF(COUNTA(Raw!IG129:II129)=0,"",IF(AND(Raw!IG129=4,ISBLANK(Raw!II129)=FALSE),"",IF(AND(Raw!IG129&lt;&gt;4,ISBLANK(Raw!II129)),"",1))))</f>
        <v/>
      </c>
      <c r="AH129" s="19" t="str">
        <f>IF(A129=0,"",IF(COUNTA(Raw!IJ129:IM129)=0,"",IF(AND(Raw!IJ129=1,ISBLANK(Raw!IK129)=FALSE),"",IF(AND(Raw!IJ129=2,COUNTA(Raw!IK129:IM129)&gt;0),"",1))))</f>
        <v/>
      </c>
      <c r="AI129" s="19" t="str">
        <f>IF(A129=0,"",IF(COUNTA(Raw!IK129:IM129)=0,"",IF(AND(Raw!IK129=1,ISBLANK(Raw!IL129)=FALSE),"",IF(AND(Raw!IK129=2,COUNTA(Raw!IL129:IM129)=0),"",1))))</f>
        <v/>
      </c>
      <c r="AJ129" s="19" t="str">
        <f>IF(A129=0,"",IF(COUNTA(Raw!JD129:JJ129)=0,"",IF(AND(Raw!JD129&gt;600,COUNTA(Raw!JE129:JI129)&gt;0),"",IF(AND(Raw!JD129&lt;=600,COUNTA(Raw!JE129:JJ129)=0),"",1))))</f>
        <v/>
      </c>
      <c r="AK129" s="19" t="str">
        <f>IF(A129=0,"",IF(COUNTA(Raw!JK129:KA129)=0,"",IF(AND(Raw!JK129=1,COUNTA(Raw!JM129:JV129)&gt;0),"",IF(AND(Raw!JK129=3,COUNTA(Raw!JM129:JV129)&gt;0,COUNTA(Raw!JW129:KA129)=0),"",IF(AND(ISBLANK(Raw!JK129)=FALSE,Raw!JK129&lt;&gt;1,Raw!JK129&lt;&gt;3,COUNTA(Raw!JM129:KA129)=0),"",1)))))</f>
        <v/>
      </c>
      <c r="AL129" s="19" t="str">
        <f>IF(A129=0,"",IF(COUNTA(Raw!JW129:KA129)=0,"",IF(AND(COUNTIF(Raw!JW129:JZ129,4)=0,COUNTA(Raw!JW129:JZ129)&gt;0,ISBLANK(Raw!KA129)=FALSE),"",IF(AND(COUNTIF(Raw!JW129:KA129,4)&gt;0,ISBLANK(Raw!KA129)),"",1))))</f>
        <v/>
      </c>
      <c r="AM129" s="19" t="str">
        <f>IF(A129=0,"",IF(COUNTA(Raw!KT129:KU129)=0,"",IF(AND(Raw!KT129=1,ISBLANK(Raw!KU129)=FALSE),"",IF(AND(Raw!KT129=2,ISBLANK(Raw!KU129)),"",1))))</f>
        <v/>
      </c>
      <c r="AN129" s="19" t="str">
        <f>IF(A129=0,"",IF(COUNTA(Raw!KX129:LF129)=0,"",IF(AND(COUNTIF(Raw!KX129:LB129,5)=1,COUNTA(Raw!KX129:LB129)=1,COUNTA(Raw!LC129:LF129)=0),"",IF(AND(COUNTIF(Raw!KX129:LB129,5)=0,COUNTA(Raw!KX129:LB129)&gt;0,COUNTA(Raw!LC129:LF129)&gt;0),"",1))))</f>
        <v/>
      </c>
      <c r="AO129" s="19" t="str">
        <f>IF(A129=0,"",IF(COUNTA(Raw!LM129:LU129)=0,"",IF(AND(Raw!LM129=1,ISBLANK(Raw!LN129)=FALSE,COUNTA(Raw!LO129:LU129)&gt;0),"",IF(AND(Raw!LM129=2,COUNTA(Raw!LN129:LU129)=0),"",1))))</f>
        <v/>
      </c>
      <c r="AP129" s="19" t="str">
        <f>IF(A129=0,"",IF(COUNTA(Raw!MY129:OG129)=0,"",IF(AND(Raw!MY129=2,COUNTA(Raw!MZ129:OG129)=0),"",IF(AND(Raw!MY129=1,COUNTA(Raw!MZ129:OG129)&gt;0),"",1))))</f>
        <v/>
      </c>
      <c r="AQ129" s="19" t="str">
        <f>IF(A129=0,"",IF(COUNTA(Raw!NC129:NW129)=0,"",IF(AND(COUNTIF(Raw!NC129:NG129,3)&gt;0,COUNTA(Raw!NH129:NQ129)&gt;0),"",IF(AND(COUNTA(Raw!NC129:NG129)&gt;0,COUNTIF(Raw!NC129:NG129,3)=0,COUNTA(Raw!NH129:NW129)=0),"",1))))</f>
        <v/>
      </c>
      <c r="AR129" s="19" t="str">
        <f>IF(A129=0,"",IF(COUNTA(Raw!NH129:NW129)=0,"",IF(AND(COUNTIF(Raw!NH129:NQ129,10)&gt;0,COUNTA(Raw!NR129:NW129)&gt;0),"",IF(AND(COUNTA(Raw!NH129:NQ129)&gt;0,COUNTIF(Raw!NH129:NQ129,10)=0,COUNTA(Raw!NR129:NY129)=0),"",1))))</f>
        <v/>
      </c>
      <c r="AS129" s="19" t="str">
        <f>IF(A129=0,"",IF(COUNTA(Raw!NY129:OG129)=0,"",IF(AND(Raw!NY129=1,COUNTA(Raw!NZ129:OG129)&gt;0),"",IF(AND(Raw!NY129=2,COUNTA(Raw!NZ129:OG129)=0),"",1))))</f>
        <v/>
      </c>
      <c r="AT129" s="19" t="str">
        <f>IF(A129=0,"",IF(COUNTA(Raw!OH129:OY129)=0,"",IF(AND(Raw!OH129=1,COUNTA(Raw!OI129:OY129)&gt;0),"",IF(AND(Raw!OH129=2,COUNTA(Raw!OI129:OY129)=0),"",1))))</f>
        <v/>
      </c>
      <c r="AU129" s="19" t="str">
        <f>IF(A129=0,"",IF(COUNTA(Raw!PR129:QB129)=0,"",
IF(AND(OR(AND(COUNTIF(Raw!PR129:QB129,1)=1,COUNTA(Raw!QI129:QY129)&gt;0),AND(COUNTIF(Raw!PR129:QB129,1)=0,COUNTA(Raw!QI129:QY129)=0)),OR(AND(COUNTIF(Raw!PR129:QB129,2)=1,COUNTA(Raw!QZ129:RP129)&gt;0),AND(COUNTIF(Raw!PR129:QB129,2)=0,COUNTA(Raw!QZ129:RP129)=0)),OR(AND(COUNTIF(Raw!PR129:QB129,3)=1,COUNTA(Raw!RQ129:SG129)&gt;0),AND(COUNTIF(Raw!PR129:QB129,3)=0,COUNTA(Raw!RQ129:SG129)=0)),OR(AND(COUNTIF(Raw!PR129:QB129,4)=1,COUNTA(Raw!SH129:ST129)&gt;0),AND(COUNTIF(Raw!PR129:QB129,4)=0,COUNTA(Raw!SH129:ST129)=0)),OR(AND(COUNTIF(Raw!PR129:QB129,5)=1,COUNTA(Raw!SU129:TG129)&gt;0),AND(COUNTIF(Raw!PR129:QB129,5)=0,COUNTA(Raw!SU129:TG129)=0)),OR(AND(COUNTIF(Raw!PR129:QB129,6)=1,COUNTA(Raw!TH129:TT129)&gt;0),AND(COUNTIF(Raw!PR129:QB129,6)=0,COUNTA(Raw!TH129:TT129)=0)),OR(AND(COUNTIF(Raw!PR129:QB129,7)=1,COUNTA(Raw!TU129:UI129)&gt;0),AND(COUNTIF(Raw!PR129:QB129,7)=0,COUNTA(Raw!TU129:UI129)=0)),OR(AND(COUNTIF(Raw!PR129:QB129,8)=1,COUNTA(Raw!UJ129:UV129)&gt;0),AND(COUNTIF(Raw!PR129:QB129,8)=0,COUNTA(Raw!UJ129:UV129)=0)),OR(AND(COUNTIF(Raw!PR129:QB129,9)=1,COUNTA(Raw!UW129:VG129)&gt;0),AND(COUNTIF(Raw!PR129:QB129,9)=0,COUNTA(Raw!UW129:VG129)=0)),OR(AND(COUNTIF(Raw!PR129:QB129,10)=1,COUNTA(Raw!VH129:VP129)&gt;0),AND(COUNTIF(Raw!PR129:QB129,10)=0,COUNTA(Raw!VH129:VP129)=0)),OR(AND(COUNTIF(Raw!PR129:QB129,11)=1,COUNTA(Raw!VQ129:WK129)&gt;0),AND(COUNTIF(Raw!PR129:QB129,11)=0,COUNTA(Raw!VQ129:WK129)=0))),"",1)))</f>
        <v/>
      </c>
      <c r="AV129" s="19" t="str">
        <f>IF(A129=0,"",IF(COUNTA(Raw!QI129:QY129)=0,"",IF(AND(OR(AND(Raw!QI129=4,COUNTIF(Raw!QR129:QY129,1)=0),Raw!QI129&lt;&gt;4),OR(AND(Raw!QJ129=4,COUNTIF(Raw!QR129:QY129,2)=0),Raw!QJ129&lt;&gt;4),OR(AND(Raw!QK129=4,COUNTIF(Raw!QR129:QY129,3)=0),Raw!QK129&lt;&gt;4),OR(AND(Raw!QL129=4,COUNTIF(Raw!QR129:QY129,4)=0),Raw!QL129&lt;&gt;4),OR(AND(Raw!QM129=4,COUNTIF(Raw!QR129:QY129,5)=0),Raw!QM129&lt;&gt;4),OR(AND(Raw!QN129=4,COUNTIF(Raw!QR129:QY129,6)=0),Raw!QN129&lt;&gt;4),OR(AND(Raw!QO129=4,COUNTIF(Raw!QR129:QY129,7)=0),Raw!QO129&lt;&gt;4),OR(AND(Raw!QP129=4,COUNTIF(Raw!QR129:QY129,8)=0),Raw!QP129&lt;&gt;4)),"",1)))</f>
        <v/>
      </c>
      <c r="AW129" t="str">
        <f>IF(A129=0,"",IF(COUNTA(Raw!QZ129:RP129)=0,"",IF(AND(OR(AND(Raw!QZ129=4,COUNTIF(Raw!RI129:RP129,1)=0),Raw!QZ129&lt;&gt;4),OR(AND(Raw!RA129=4,COUNTIF(Raw!RI129:RP129,2)=0),Raw!RA129&lt;&gt;4),OR(AND(Raw!RB129=4,COUNTIF(Raw!RI129:RP129,3)=0),Raw!RB129&lt;&gt;4),OR(AND(Raw!RC129=4,COUNTIF(Raw!RI129:RP129,4)=0),Raw!RC129&lt;&gt;4),OR(AND(Raw!RD129=4,COUNTIF(Raw!RI129:RP129,5)=0),Raw!RD129&lt;&gt;4),OR(AND(Raw!RE129=4,COUNTIF(Raw!RI129:RP129,6)=0),Raw!RE129&lt;&gt;4),OR(AND(Raw!RF129=4,COUNTIF(Raw!RI129:RP129,7)=0),Raw!RF129&lt;&gt;4),OR(AND(Raw!RG129=4,COUNTIF(Raw!RI129:RP129,8)=0),Raw!RG129&lt;&gt;4)),"",1)))</f>
        <v/>
      </c>
      <c r="AX129" t="str">
        <f>IF(A129=0,"",IF(COUNTA(Raw!RQ129:SG129)=0,"",IF(AND(OR(AND(Raw!RQ129=4,COUNTIF(Raw!RZ129:SG129,1)=0),Raw!RQ129&lt;&gt;4),OR(AND(Raw!RR129=4,COUNTIF(Raw!RZ129:SG129,2)=0),Raw!RR129&lt;&gt;4),OR(AND(Raw!RS129=4,COUNTIF(Raw!RZ129:SG129,3)=0),Raw!RS129&lt;&gt;4),OR(AND(Raw!RT129=4,COUNTIF(Raw!RZ129:SG129,4)=0),Raw!RT129&lt;&gt;4),OR(AND(Raw!RU129=4,COUNTIF(Raw!RZ129:SG129,5)=0),Raw!RU129&lt;&gt;4),OR(AND(Raw!RV129=4,COUNTIF(Raw!RZ129:SG129,6)=0),Raw!RV129&lt;&gt;4),OR(AND(Raw!RW129=4,COUNTIF(Raw!RZ129:SG129,7)=0),Raw!RW129&lt;&gt;4),OR(AND(Raw!RX129=4,COUNTIF(Raw!RZ129:SG129,8)=0),Raw!RX129&lt;&gt;4)),"",1)))</f>
        <v/>
      </c>
      <c r="AY129" t="str">
        <f>IF(A129=0,"",IF(COUNTA(Raw!SH129:ST129)=0,"",IF(AND(OR(AND(Raw!SH129=4,COUNTIF(Raw!SO129:ST129,1)=0),Raw!SH129&lt;&gt;4),OR(AND(Raw!SI129=4,COUNTIF(Raw!SO129:ST129,2)=0),Raw!SI129&lt;&gt;4),OR(AND(Raw!SJ129=4,COUNTIF(Raw!SO129:ST129,3)=0),Raw!SJ129&lt;&gt;4),OR(AND(Raw!SK129=4,COUNTIF(Raw!SO129:ST129,4)=0),Raw!SK129&lt;&gt;4),OR(AND(Raw!SL129=4,COUNTIF(Raw!SO129:ST129,5)=0),Raw!SL129&lt;&gt;4),OR(AND(Raw!SM129=4,COUNTIF(Raw!SO129:ST129,6)=0),Raw!SM129&lt;&gt;4)),"",1)))</f>
        <v/>
      </c>
      <c r="AZ129" t="str">
        <f>IF(A129=0,"",IF(COUNTA(Raw!SU129:TG129)=0,"",IF(AND(OR(AND(Raw!SU129=4,COUNTIF(Raw!TB129:TG129,1)=0),Raw!SU129&lt;&gt;4),OR(AND(Raw!SV129=4,COUNTIF(Raw!TB129:TG129,2)=0),Raw!SV129&lt;&gt;4),OR(AND(Raw!SW129=4,COUNTIF(Raw!TB129:TG129,3)=0),Raw!SW129&lt;&gt;4),OR(AND(Raw!SX129=4,COUNTIF(Raw!TB129:TG129,4)=0),Raw!SX129&lt;&gt;4),OR(AND(Raw!SY129=4,COUNTIF(Raw!TB129:TG129,5)=0),Raw!SY129&lt;&gt;4),OR(AND(Raw!SZ129=4,COUNTIF(Raw!TB129:TG129,6)=0),Raw!SZ129&lt;&gt;4)),"",1)))</f>
        <v/>
      </c>
      <c r="BA129" t="str">
        <f>IF(A129=0,"",IF(COUNTA(Raw!TH129:TT129)=0,"",IF(AND(OR(AND(Raw!TH129=4,COUNTIF(Raw!TO129:TT129,1)=0),Raw!TH129&lt;&gt;4),OR(AND(Raw!TI129=4,COUNTIF(Raw!TO129:TT129,2)=0),Raw!TI129&lt;&gt;4),OR(AND(Raw!TJ129=4,COUNTIF(Raw!TO129:TT129,3)=0),Raw!TJ129&lt;&gt;4),OR(AND(Raw!TK129=4,COUNTIF(Raw!TO129:TT129,4)=0),Raw!TK129&lt;&gt;4),OR(AND(Raw!TL129=4,COUNTIF(Raw!TO129:TT129,5)=0),Raw!TL129&lt;&gt;4),OR(AND(Raw!TM129=4,COUNTIF(Raw!TO129:TT129,6)=0),Raw!TM129&lt;&gt;4)),"",1)))</f>
        <v/>
      </c>
      <c r="BB129" t="str">
        <f>IF(A129=0,"",IF(COUNTA(Raw!TU129:UI129)=0,"",IF(AND(OR(AND(Raw!TU129=4,COUNTIF(Raw!UC129:UI129,1)=0),Raw!TU129&lt;&gt;4),OR(AND(Raw!TV129=4,COUNTIF(Raw!UC129:UI129,2)=0),Raw!TV129&lt;&gt;4),OR(AND(Raw!TW129=4,COUNTIF(Raw!UC129:UI129,3)=0),Raw!TW129&lt;&gt;4),OR(AND(Raw!TX129=4,COUNTIF(Raw!UC129:UI129,4)=0),Raw!TX129&lt;&gt;4),OR(AND(Raw!TY129=4,COUNTIF(Raw!UC129:UI129,5)=0),Raw!TY129&lt;&gt;4),OR(AND(Raw!TZ129=4,COUNTIF(Raw!UC129:UI129,6)=0),Raw!TZ129&lt;&gt;4),OR(AND(Raw!UA129=4,COUNTIF(Raw!UC129:UI129,7)=0),Raw!UA129&lt;&gt;4)),"",1)))</f>
        <v/>
      </c>
      <c r="BC129" t="str">
        <f>IF(A129=0,"",IF(COUNTA(Raw!UJ129:UV129)=0,"",IF(AND(OR(AND(Raw!UJ129=4,COUNTIF(Raw!UQ129:UV129,1)=0),Raw!UJ129&lt;&gt;4),OR(AND(Raw!UK129=4,COUNTIF(Raw!UQ129:UV129,2)=0),Raw!UK129&lt;&gt;4),OR(AND(Raw!UL129=4,COUNTIF(Raw!UQ129:UV129,3)=0),Raw!UL129&lt;&gt;4),OR(AND(Raw!UM129=4,COUNTIF(Raw!UQ129:UV129,4)=0),Raw!UM129&lt;&gt;4),OR(AND(Raw!UN129=4,COUNTIF(Raw!UQ129:UV129,5)=0),Raw!UN129&lt;&gt;4),OR(AND(Raw!UO129=4,COUNTIF(Raw!UQ129:UV129,6)=0),Raw!UO129&lt;&gt;4)),"",1)))</f>
        <v/>
      </c>
      <c r="BD129" t="str">
        <f>IF(A129=0,"",IF(COUNTA(Raw!UW129:VG129)=0,"",IF(AND(OR(AND(Raw!UW129=4,COUNTIF(Raw!VC129:VG129,1)=0),Raw!UW129&lt;&gt;4),OR(AND(Raw!UX129=4,COUNTIF(Raw!VC129:VG129,2)=0),Raw!UX129&lt;&gt;4),OR(AND(Raw!UY129=4,COUNTIF(Raw!VC129:VG129,3)=0),Raw!UY129&lt;&gt;4),OR(AND(Raw!UZ129=4,COUNTIF(Raw!VC129:VG129,4)=0),Raw!UZ129&lt;&gt;4),OR(AND(Raw!VA129=4,COUNTIF(Raw!VC129:VG129,5)=0),Raw!VA129&lt;&gt;4)),"",1)))</f>
        <v/>
      </c>
      <c r="BE129" t="str">
        <f>IF(A129=0,"",IF(COUNTA(Raw!VH129:VP129)=0,"",
IF(AND(
OR(AND(Raw!VH129=4,COUNTIF(Raw!VM129:VP129,1)=0),Raw!VH129&lt;&gt;4),
OR(AND(Raw!VI129=4,COUNTIF(Raw!VM129:VP129,2)=0),Raw!VI129&lt;&gt;4),
OR(AND(Raw!VJ129=4,COUNTIF(Raw!VM129:VP129,3)=0),Raw!VJ129&lt;&gt;4),
OR(AND(Raw!VK129=4,COUNTIF(Raw!VM129:VP129,4)=0),Raw!VK129&lt;&gt;4)
),"",1)))</f>
        <v/>
      </c>
      <c r="BF129" t="str">
        <f>IF(A129=0,"",IF(COUNTA(Raw!VQ129:WK129)=0,"",
IF(AND(
OR(AND(Raw!VQ129=4,COUNTIF(Raw!WB129:WK129,1)=0),Raw!VQ129&lt;&gt;4),
OR(AND(Raw!VR129=4,COUNTIF(Raw!WB129:WK129,2)=0),Raw!VR129&lt;&gt;4),
OR(AND(Raw!VS129=4,COUNTIF(Raw!WB129:WK129,3)=0),Raw!VS129&lt;&gt;4),
OR(AND(Raw!VT129=4,COUNTIF(Raw!WB129:WK129,4)=0),Raw!VT129&lt;&gt;4),
OR(AND(Raw!VU129=4,COUNTIF(Raw!WB129:WK129,5)=0),Raw!VU129&lt;&gt;4),
OR(AND(Raw!VV129=4,COUNTIF(Raw!WB129:WK129,6)=0),Raw!VV129&lt;&gt;4),
OR(AND(Raw!VW129=4,COUNTIF(Raw!WB129:WK129,7)=0),Raw!VW129&lt;&gt;4),
OR(AND(Raw!VX129=4,COUNTIF(Raw!WB129:WK129,8)=0),Raw!VX129&lt;&gt;4),
OR(AND(Raw!VY129=4,COUNTIF(Raw!WB129:WK129,9)=0),Raw!VX129&lt;&gt;4),
OR(AND(Raw!VZ129=4,COUNTIF(Raw!WB129:WK129,10)=0),Raw!VZ129&lt;&gt;4)
),"",1)))</f>
        <v/>
      </c>
      <c r="BG129" t="str">
        <f>IF(A129=0,"",IF(COUNTA(Raw!WL129:XB129)=0,"",
IF(AND(
OR(AND(Raw!WL129=4,COUNTIF(Raw!WU129:XB129,1)=0),Raw!WL129&lt;&gt;4),
OR(AND(Raw!WM129=4,COUNTIF(Raw!WU129:XB129,2)=0),Raw!WM129&lt;&gt;4),
OR(AND(Raw!WN129=4,COUNTIF(Raw!WU129:XB129,3)=0),Raw!WN129&lt;&gt;4),
OR(AND(Raw!WO129=4,COUNTIF(Raw!WU129:XB129,4)=0),Raw!WO129&lt;&gt;4),
OR(AND(Raw!WP129=4,COUNTIF(Raw!WU129:XB129,5)=0),Raw!WP129&lt;&gt;4),
OR(AND(Raw!WQ129=4,COUNTIF(Raw!WU129:XB129,6)=0),Raw!WQ129&lt;&gt;4),
OR(AND(Raw!WR129=4,COUNTIF(Raw!WU129:XB129,7)=0),Raw!WR129&lt;&gt;4),
OR(AND(Raw!WS129=4,COUNTIF(Raw!WU129:XB129,8)=0),Raw!WS129&lt;&gt;4)
),"",1)))</f>
        <v/>
      </c>
      <c r="BH129" t="str">
        <f>IF(A129=0,"",IF(COUNTA(Raw!XC129:XK129)=0,"",
IF(AND(
OR(AND(Raw!XC129=4,COUNTIF(Raw!XH129:XK129,1)=0),Raw!XC129&lt;&gt;4),
OR(AND(Raw!XD129=4,COUNTIF(Raw!XH129:XK129,2)=0),Raw!XD129&lt;&gt;4),
OR(AND(Raw!XE129=4,COUNTIF(Raw!XH129:XK129,3)=0),Raw!XE129&lt;&gt;4),
OR(AND(Raw!XF129=4,COUNTIF(Raw!XH129:XK129,4)=0),Raw!XF129&lt;&gt;4)
),"",1)))</f>
        <v/>
      </c>
      <c r="BI129" t="str">
        <f>IF(A129=0,"",IF(COUNTA(Raw!XL129:XT129)=0,"",
IF(AND(
OR(AND(Raw!XL129=4,COUNTIF(Raw!XQ129:XT129,1)=0),Raw!XL129&lt;&gt;4),
OR(AND(Raw!XM129=4,COUNTIF(Raw!XQ129:XT129,2)=0),Raw!XM129&lt;&gt;4),
OR(AND(Raw!XN129=4,COUNTIF(Raw!XQ129:XT129,3)=0),Raw!XN129&lt;&gt;4),
OR(AND(Raw!XO129=4,COUNTIF(Raw!XQ129:XT129,4)=0),Raw!XO129&lt;&gt;4)
),"",1)))</f>
        <v/>
      </c>
      <c r="BJ129" t="str">
        <f>IF(A129=0,"",IF(COUNTA(Raw!XU129:YI129)=0,"",
IF(AND(
OR(AND(Raw!XU129=4,COUNTIF(Raw!YC129:YI129,1)=0),Raw!XU129&lt;&gt;4),
OR(AND(Raw!XV129=4,COUNTIF(Raw!YC129:YI129,2)=0),Raw!XV129&lt;&gt;4),
OR(AND(Raw!XW129=4,COUNTIF(Raw!YC129:YI129,3)=0),Raw!XW129&lt;&gt;4),
OR(AND(Raw!XX129=4,COUNTIF(Raw!YC129:YI129,4)=0),Raw!XX129&lt;&gt;4),
OR(AND(Raw!XY129=4,COUNTIF(Raw!YC129:YI129,5)=0),Raw!XY129&lt;&gt;4),
OR(AND(Raw!XZ129=4,COUNTIF(Raw!YC129:YI129,6)=0),Raw!XZ129&lt;&gt;4),
OR(AND(Raw!YA129=4,COUNTIF(Raw!YC129:YI129,7)=0),Raw!YA129&lt;&gt;4)
),"",1)))</f>
        <v/>
      </c>
      <c r="BK129" t="str">
        <f>IF(A129=0,"",IF(COUNTA(Raw!YJ129:YR129)=0,"",
IF(AND(
OR(AND(Raw!YJ129=4,COUNTIF(Raw!YO129:YR129,1)=0),Raw!YJ129&lt;&gt;4),
OR(AND(Raw!YK129=4,COUNTIF(Raw!YO129:YR129,2)=0),Raw!YK129&lt;&gt;4),
OR(AND(Raw!YL129=4,COUNTIF(Raw!YO129:YR129,3)=0),Raw!YL129&lt;&gt;4),
OR(AND(Raw!YM129=4,COUNTIF(Raw!YO129:YR129,4)=0),Raw!YM129&lt;&gt;4)
),"",1)))</f>
        <v/>
      </c>
      <c r="BL129" t="str">
        <f>IF(A129=0,"",IF(COUNTA(Raw!YS129:YU129)=0,"",IF(AND(Raw!YS129=4,ISBLANK(Raw!YU129)),"",IF(AND(Raw!YS129&lt;&gt;4,ISBLANK(Raw!YU129)=FALSE),"",1))))</f>
        <v/>
      </c>
    </row>
    <row r="130" spans="1:64">
      <c r="A130" s="20">
        <f>Raw!A130</f>
        <v>0</v>
      </c>
      <c r="B130" s="19" t="str">
        <f>IF(A130=0,"",IF(AND(Raw!AC130=1,COUNTA(Raw!AR130:IC130)&gt;0,COUNTA(Raw!ID130:YU130)=0),"",IF(AND(Raw!AC130=2,COUNTA(Raw!AR130:IC130)=0,COUNTA(Raw!ID130:MV130)&gt;0,COUNTA(Raw!MW130:YU130)=0),"",IF(AND(Raw!AC130=3,COUNTA(Raw!AP130:MV130)=0,COUNTA(Raw!MW130:YU130)&gt;0),"",1))))</f>
        <v/>
      </c>
      <c r="C130" s="19" t="str">
        <f>IF(A130=0,"",IF(AND(Raw!AK130=1,ISBLANK(Raw!AM130)=FALSE,ISBLANK(Raw!AO130)),"",IF(AND(Raw!AK130=2,ISBLANK(Raw!AM130),ISBLANK(Raw!AO130)=FALSE),"",1)))</f>
        <v/>
      </c>
      <c r="D130" s="19" t="str">
        <f>IF(A130=0,"",IF(COUNTA(Raw!AS130:AZ130)=0,"",IF(AND(Raw!AS130+Raw!AT130=100,Raw!AU130+Raw!AV130=100,Raw!AW130+Raw!AX130=100,Raw!AY130+Raw!AZ130=100),"",1)))</f>
        <v/>
      </c>
      <c r="E130" s="19" t="str">
        <f>IF(A130=0,"",IF(ISBLANK(Raw!AQ130),"",IF(Raw!AQ130=1,"",1)))</f>
        <v/>
      </c>
      <c r="F130" s="19" t="str">
        <f>IF(A130=0,"",IF(ISBLANK(Raw!AR130),"",IF(AND(Raw!AR130&gt;=0,Raw!AR130&lt;=100),"",1)))</f>
        <v/>
      </c>
      <c r="G130" s="19" t="str">
        <f>IF(A130=0,"",IF(AND(ISBLANK(Raw!BA130),ISBLANK(Raw!AS130)),"",IF(AND(Raw!AS130&gt;0,ISBLANK(Raw!BA130)=FALSE),"",1)))</f>
        <v/>
      </c>
      <c r="H130" s="19" t="str">
        <f>IF(A130=0,"",IF(COUNTA(Raw!BA130:BH130)=0,"",IF(AND(Raw!BA130=0,COUNTA(Raw!BB130:BH130)=0),"",IF(AND(Raw!BA130&gt;0,COUNTA(Raw!BB130:BH130)&gt;0),"",1))))</f>
        <v/>
      </c>
      <c r="I130" s="19" t="str">
        <f>IF(A130=0,"",IF(AND(ISBLANK(Raw!BI130),ISBLANK(Raw!BJ130)),"",IF(AND(Raw!BI130=1,ISBLANK(Raw!BJ130)=FALSE),"",IF(AND(Raw!BI130=2,ISBLANK(Raw!BJ130)),"",1))))</f>
        <v/>
      </c>
      <c r="J130" s="19" t="str">
        <f>IF(A130=0,"",IF(AND(ISBLANK(Raw!AT130),COUNTBLANK(Raw!BK130:BQ130)),"",IF(AND(Raw!AT130&gt;0,COUNTA(Raw!BK130:BQ130)&gt;0),"",IF(AND(Raw!AT130=0,COUNTA(Raw!BK130:BQ130)=0),"",1))))</f>
        <v/>
      </c>
      <c r="K130" s="19" t="str">
        <f>IF(A130=0,"",IF(AND(ISBLANK(Raw!AS130),COUNTA(Raw!BR130:BX130)=0),"",IF(AND(Raw!AS130&gt;0,COUNTA(Raw!BR130:BX130)&gt;0),"",IF(AND(Raw!AS130=0,COUNTA(Raw!BR130:BX130)=0),"",1))))</f>
        <v/>
      </c>
      <c r="L130" s="19" t="str">
        <f>IF(A130=0,"",IF(AND(COUNTA(Raw!BK130:BX130)=0,COUNTA(Raw!BY130:CH130)=0),"",IF(AND(COUNTIF(Raw!BK130:BX130,1)&gt;0,COUNTA(Raw!BY130:CH130)&gt;0),"",IF(AND(COUNTIF(Raw!BK130:BX130,1)=0,COUNTA(Raw!BY130:CH130)=0),"",1))))</f>
        <v/>
      </c>
      <c r="M130" s="19" t="str">
        <f>IF(A130=0,"",IF(AND(COUNTA(Raw!BK130:BX130)=0,COUNTA(Raw!CI130:CR130)),"",IF(AND(COUNTIF(Raw!BK130:BX130,3)&gt;0,COUNTA(Raw!CI130:CR130)&gt;0),"",IF(AND(COUNTIF(Raw!BK130:BX130,3)=0,COUNTA(Raw!CI130:CR130)=0),"",1))))</f>
        <v/>
      </c>
      <c r="N130" s="19" t="str">
        <f>IF(A130=0,"",IF(COUNTA(Raw!CS130:DF130)=0,"",IF(AND(COUNTIF(Raw!CS130:CV130,1)=1,COUNTA(Raw!CW130:DA130)&gt;0,COUNTA(Raw!DB130:DF130)=0),"",IF(AND(COUNTIF(Raw!CS130:CV130,2)=1,COUNTA(Raw!CW130:DA130)=0,COUNTA(Raw!DB130:DF130)&gt;0),"",IF(AND(COUNTA(Raw!CS130:CV130)&gt;0,COUNTA(Raw!CW130:DF130)=0),"",1)))))</f>
        <v/>
      </c>
      <c r="O130" s="19" t="str">
        <f>IF(A130=0,"",IF(COUNTA(Raw!DG130:DP130)=0,"",IF(AND(COUNTIF(Raw!BK130:BQ130,1)&gt;0,OR(COUNTIF(Raw!DG130:DP130,1)=1,COUNTIF(Raw!DG130:DP130,2)=1,COUNTIF(Raw!DG130:DP130,3)=1)),"",IF(AND(COUNTIF(Raw!BK130:BQ130,1)=0,AND(COUNTIF(Raw!DG130:DP130,1)=0,COUNTIF(Raw!DG130:DP130,2)=0,COUNTIF(Raw!DG130:DP130,3)=0)),"",1))))</f>
        <v/>
      </c>
      <c r="P130" s="19" t="str">
        <f>IF(A130=0,"",IF(COUNTA(Raw!DG130:DR130)=0,"",IF(AND(COUNTIF(Raw!DG130:DP130,4)=1,ISBLANK(Raw!DQ130)=FALSE,ISBLANK(Raw!DR130)),"",IF(AND(COUNTIF(Raw!DG130:DP130,7)=1,ISBLANK(Raw!DQ130),ISBLANK(Raw!DR130)=FALSE),"",IF(AND(COUNTA(Raw!DG130:DP130)&gt;0,COUNTIF(Raw!DG130:DP130,4)=0,COUNTIF(Raw!DG130:DP130,7)=0,COUNTA(Raw!DQ130:DR130)=0),"",1)))))</f>
        <v/>
      </c>
      <c r="Q130" s="19" t="str">
        <f>IF(A130=0,"",IF(AND(COUNTA(Raw!DS130:DU130)=0,COUNTA(Raw!BK130:BQ130)=0),"",IF(AND(COUNTIF(Raw!BK130:BQ130,1)&gt;0,COUNTA(Raw!DS130:DU130)&gt;0),"",IF(AND(COUNTIF(Raw!BK130:BQ130,1)=0,COUNTA(Raw!DS130:DU130)=0),"",1))))</f>
        <v/>
      </c>
      <c r="R130" s="19" t="str">
        <f>IF(A130=0,"",IF(AND(ISBLANK(Raw!AT130),ISBLANK(Raw!EJ130)),"",IF(AND(Raw!AT130&gt;0,ISBLANK(Raw!EJ130)=FALSE,Raw!EJ130&gt;=0,Raw!EJ130&lt;=7),"",IF(AND(Raw!AT130=0,ISBLANK(Raw!EJ130)),"",1))))</f>
        <v/>
      </c>
      <c r="S130" t="str">
        <f>IF(A130=0,"",IF(AND(ISBLANK(Raw!AS130),ISBLANK(Raw!EK130)),"",IF(AND(Raw!AS130&gt;0,ISBLANK(Raw!EK130)=FALSE),"",IF(AND(Raw!AS130=0,ISBLANK(Raw!EK130)),"",1))))</f>
        <v/>
      </c>
      <c r="T130" s="19" t="str">
        <f>IF(A130=0,"",IF(AND(ISBLANK(Raw!AT130),COUNTA(Raw!EL130:EQ130)=0),"",IF(AND(Raw!AT130&gt;0,COUNTA(Raw!EL130:EQ130)&gt;0),"",IF(AND(Raw!AT130=0,COUNTA(Raw!EL130:EQ130)=0),"",1))))</f>
        <v/>
      </c>
      <c r="U130" t="str">
        <f>IF(A130=0,"",IF(AND(ISBLANK(Raw!AT130),COUNTA(Raw!ER130:EU130)=0),"",IF(AND(Raw!AT130&gt;0,COUNTA(Raw!ER130:EU130)&gt;0),"",IF(AND(Raw!AT130=0,COUNTA(Raw!ER130:EU130)=0),"",1))))</f>
        <v/>
      </c>
      <c r="V130" t="str">
        <f>IF(A130=0,"",IF(AND(ISBLANK(Raw!AS130),COUNTA(Raw!EV130:FA130)=0),"",IF(AND(Raw!AS130&gt;0,COUNTA(Raw!EV130:FA130)&gt;0),"",IF(AND(Raw!AS130=0,COUNTA(Raw!EV130:FA130)=0),"",1))))</f>
        <v/>
      </c>
      <c r="W130" t="str">
        <f>IF(A130=0,"",IF(AND(ISBLANK(Raw!AS130),COUNTA(Raw!FB130:FE130)=0),"",IF(AND(Raw!AS130&gt;0,COUNTA(Raw!FB130:FE130)&gt;0),"",IF(AND(Raw!AS130=0,COUNTA(Raw!FB130:FE130)=0),"",1))))</f>
        <v/>
      </c>
      <c r="X130" t="str">
        <f>IF(A130=0,"",IF(AND(ISBLANK(Raw!AT130),COUNTA(Raw!FF130:FI130)=0),"",IF(AND(Raw!AT130&gt;0,COUNTA(Raw!FF130:FI130)&gt;0),"",IF(AND(Raw!AT130=0,COUNTA(Raw!FF130:FI130)=0),"",1))))</f>
        <v/>
      </c>
      <c r="Y130" t="str">
        <f>IF(A130=0,"",IF(AND(ISBLANK(Raw!AS130),COUNTA(Raw!FJ130:FM130)=0),"",IF(AND(Raw!AS130&gt;0,COUNTA(Raw!FJ130:FM130)&gt;0),"",IF(AND(Raw!AS130=0,COUNTA(Raw!FJ130:FM130)=0),"",1))))</f>
        <v/>
      </c>
      <c r="Z130" t="str">
        <f>IF(A130=0,"",IF(AND(COUNTA(Raw!FN130:FT130)=0,ISBLANK(Raw!FU130)),"",IF(AND(COUNTIF(Raw!FN130:FT130,1)&gt;0,ISBLANK(Raw!FU130)=FALSE),"",IF(AND(COUNTIF(Raw!FN130:FT130,1)=0,ISBLANK(Raw!FU130)),"",1))))</f>
        <v/>
      </c>
      <c r="AA130" s="19" t="str">
        <f>IF(A130=0,"",IF(AND(ISBLANK(Raw!BI130),COUNTA(Raw!FV130:GH130)=0),"",IF(AND(Raw!BI130&lt;&gt;1,COUNTIF(Raw!FV130:GH130,6)=0),"",IF(Raw!BI130=1,"",1))))</f>
        <v/>
      </c>
      <c r="AB130" t="str">
        <f>IF(A130=0,"",IF(AND(ISBLANK(Raw!GI130),COUNTA(Raw!GJ130:GQ130)=0),"",IF(AND(Raw!GI130=1,COUNTA(Raw!GJ130:GQ130)&gt;0),"",IF(AND(Raw!GI130=2,COUNTA(Raw!GJ130:GQ130)=0),"",1))))</f>
        <v/>
      </c>
      <c r="AC130" s="19" t="str">
        <f>IF(A130=0,"",IF(AND(COUNTA(Raw!GY130:HF130)=0,ISBLANK(Raw!HG130)),"",IF(AND(OR(COUNTIF(Raw!GY130:HE130,1)&gt;0,COUNTIF(Raw!GY130:HE130,2)&gt;0),ISBLANK(Raw!HG130)=FALSE),"",IF(AND(COUNTA(Raw!GY130:HF130)&gt;0,ISBLANK(Raw!HG130),COUNTIF(Raw!GY130:HE130,1)=0,COUNTIF(Raw!GY130:HE130,2)=0),"",1))))</f>
        <v/>
      </c>
      <c r="AD130" s="19" t="str">
        <f>IF(A130=0,"",IF(COUNTA(Raw!HU130:IB130)=0,"",IF(AND(Raw!AK130&lt;&gt;2,COUNTIF(Raw!HU130:IA130,2)=0,COUNTIF(Raw!HU130:IA130,3)=0),"",IF(Raw!AK130=2,"",1))))</f>
        <v/>
      </c>
      <c r="AE130" s="19" t="str">
        <f>IF(A130=0,"",IF(AND(Raw!AK130=2,ISBLANK(Raw!IC130)=FALSE),"",IF(AND(Raw!AK130&lt;&gt;2,ISBLANK(Raw!IC130)),"",1)))</f>
        <v/>
      </c>
      <c r="AF130" s="19" t="str">
        <f>IF(A130=0,"",IF(COUNTA(Raw!ID130:IF130)=0,"",IF(AND(MATCH(2023-Raw!ID130,Code!$A$3:$A$12,1)=Raw!IF130,2023-Raw!ID130=Raw!IE130),"",1)))</f>
        <v/>
      </c>
      <c r="AG130" s="19" t="str">
        <f>IF(A130=0,"",IF(COUNTA(Raw!IG130:II130)=0,"",IF(AND(Raw!IG130=4,ISBLANK(Raw!II130)=FALSE),"",IF(AND(Raw!IG130&lt;&gt;4,ISBLANK(Raw!II130)),"",1))))</f>
        <v/>
      </c>
      <c r="AH130" s="19" t="str">
        <f>IF(A130=0,"",IF(COUNTA(Raw!IJ130:IM130)=0,"",IF(AND(Raw!IJ130=1,ISBLANK(Raw!IK130)=FALSE),"",IF(AND(Raw!IJ130=2,COUNTA(Raw!IK130:IM130)&gt;0),"",1))))</f>
        <v/>
      </c>
      <c r="AI130" s="19" t="str">
        <f>IF(A130=0,"",IF(COUNTA(Raw!IK130:IM130)=0,"",IF(AND(Raw!IK130=1,ISBLANK(Raw!IL130)=FALSE),"",IF(AND(Raw!IK130=2,COUNTA(Raw!IL130:IM130)=0),"",1))))</f>
        <v/>
      </c>
      <c r="AJ130" s="19" t="str">
        <f>IF(A130=0,"",IF(COUNTA(Raw!JD130:JJ130)=0,"",IF(AND(Raw!JD130&gt;600,COUNTA(Raw!JE130:JI130)&gt;0),"",IF(AND(Raw!JD130&lt;=600,COUNTA(Raw!JE130:JJ130)=0),"",1))))</f>
        <v/>
      </c>
      <c r="AK130" s="19" t="str">
        <f>IF(A130=0,"",IF(COUNTA(Raw!JK130:KA130)=0,"",IF(AND(Raw!JK130=1,COUNTA(Raw!JM130:JV130)&gt;0),"",IF(AND(Raw!JK130=3,COUNTA(Raw!JM130:JV130)&gt;0,COUNTA(Raw!JW130:KA130)=0),"",IF(AND(ISBLANK(Raw!JK130)=FALSE,Raw!JK130&lt;&gt;1,Raw!JK130&lt;&gt;3,COUNTA(Raw!JM130:KA130)=0),"",1)))))</f>
        <v/>
      </c>
      <c r="AL130" s="19" t="str">
        <f>IF(A130=0,"",IF(COUNTA(Raw!JW130:KA130)=0,"",IF(AND(COUNTIF(Raw!JW130:JZ130,4)=0,COUNTA(Raw!JW130:JZ130)&gt;0,ISBLANK(Raw!KA130)=FALSE),"",IF(AND(COUNTIF(Raw!JW130:KA130,4)&gt;0,ISBLANK(Raw!KA130)),"",1))))</f>
        <v/>
      </c>
      <c r="AM130" s="19" t="str">
        <f>IF(A130=0,"",IF(COUNTA(Raw!KT130:KU130)=0,"",IF(AND(Raw!KT130=1,ISBLANK(Raw!KU130)=FALSE),"",IF(AND(Raw!KT130=2,ISBLANK(Raw!KU130)),"",1))))</f>
        <v/>
      </c>
      <c r="AN130" s="19" t="str">
        <f>IF(A130=0,"",IF(COUNTA(Raw!KX130:LF130)=0,"",IF(AND(COUNTIF(Raw!KX130:LB130,5)=1,COUNTA(Raw!KX130:LB130)=1,COUNTA(Raw!LC130:LF130)=0),"",IF(AND(COUNTIF(Raw!KX130:LB130,5)=0,COUNTA(Raw!KX130:LB130)&gt;0,COUNTA(Raw!LC130:LF130)&gt;0),"",1))))</f>
        <v/>
      </c>
      <c r="AO130" s="19" t="str">
        <f>IF(A130=0,"",IF(COUNTA(Raw!LM130:LU130)=0,"",IF(AND(Raw!LM130=1,ISBLANK(Raw!LN130)=FALSE,COUNTA(Raw!LO130:LU130)&gt;0),"",IF(AND(Raw!LM130=2,COUNTA(Raw!LN130:LU130)=0),"",1))))</f>
        <v/>
      </c>
      <c r="AP130" s="19" t="str">
        <f>IF(A130=0,"",IF(COUNTA(Raw!MY130:OG130)=0,"",IF(AND(Raw!MY130=2,COUNTA(Raw!MZ130:OG130)=0),"",IF(AND(Raw!MY130=1,COUNTA(Raw!MZ130:OG130)&gt;0),"",1))))</f>
        <v/>
      </c>
      <c r="AQ130" s="19" t="str">
        <f>IF(A130=0,"",IF(COUNTA(Raw!NC130:NW130)=0,"",IF(AND(COUNTIF(Raw!NC130:NG130,3)&gt;0,COUNTA(Raw!NH130:NQ130)&gt;0),"",IF(AND(COUNTA(Raw!NC130:NG130)&gt;0,COUNTIF(Raw!NC130:NG130,3)=0,COUNTA(Raw!NH130:NW130)=0),"",1))))</f>
        <v/>
      </c>
      <c r="AR130" s="19" t="str">
        <f>IF(A130=0,"",IF(COUNTA(Raw!NH130:NW130)=0,"",IF(AND(COUNTIF(Raw!NH130:NQ130,10)&gt;0,COUNTA(Raw!NR130:NW130)&gt;0),"",IF(AND(COUNTA(Raw!NH130:NQ130)&gt;0,COUNTIF(Raw!NH130:NQ130,10)=0,COUNTA(Raw!NR130:NY130)=0),"",1))))</f>
        <v/>
      </c>
      <c r="AS130" s="19" t="str">
        <f>IF(A130=0,"",IF(COUNTA(Raw!NY130:OG130)=0,"",IF(AND(Raw!NY130=1,COUNTA(Raw!NZ130:OG130)&gt;0),"",IF(AND(Raw!NY130=2,COUNTA(Raw!NZ130:OG130)=0),"",1))))</f>
        <v/>
      </c>
      <c r="AT130" s="19" t="str">
        <f>IF(A130=0,"",IF(COUNTA(Raw!OH130:OY130)=0,"",IF(AND(Raw!OH130=1,COUNTA(Raw!OI130:OY130)&gt;0),"",IF(AND(Raw!OH130=2,COUNTA(Raw!OI130:OY130)=0),"",1))))</f>
        <v/>
      </c>
      <c r="AU130" s="19" t="str">
        <f>IF(A130=0,"",IF(COUNTA(Raw!PR130:QB130)=0,"",
IF(AND(OR(AND(COUNTIF(Raw!PR130:QB130,1)=1,COUNTA(Raw!QI130:QY130)&gt;0),AND(COUNTIF(Raw!PR130:QB130,1)=0,COUNTA(Raw!QI130:QY130)=0)),OR(AND(COUNTIF(Raw!PR130:QB130,2)=1,COUNTA(Raw!QZ130:RP130)&gt;0),AND(COUNTIF(Raw!PR130:QB130,2)=0,COUNTA(Raw!QZ130:RP130)=0)),OR(AND(COUNTIF(Raw!PR130:QB130,3)=1,COUNTA(Raw!RQ130:SG130)&gt;0),AND(COUNTIF(Raw!PR130:QB130,3)=0,COUNTA(Raw!RQ130:SG130)=0)),OR(AND(COUNTIF(Raw!PR130:QB130,4)=1,COUNTA(Raw!SH130:ST130)&gt;0),AND(COUNTIF(Raw!PR130:QB130,4)=0,COUNTA(Raw!SH130:ST130)=0)),OR(AND(COUNTIF(Raw!PR130:QB130,5)=1,COUNTA(Raw!SU130:TG130)&gt;0),AND(COUNTIF(Raw!PR130:QB130,5)=0,COUNTA(Raw!SU130:TG130)=0)),OR(AND(COUNTIF(Raw!PR130:QB130,6)=1,COUNTA(Raw!TH130:TT130)&gt;0),AND(COUNTIF(Raw!PR130:QB130,6)=0,COUNTA(Raw!TH130:TT130)=0)),OR(AND(COUNTIF(Raw!PR130:QB130,7)=1,COUNTA(Raw!TU130:UI130)&gt;0),AND(COUNTIF(Raw!PR130:QB130,7)=0,COUNTA(Raw!TU130:UI130)=0)),OR(AND(COUNTIF(Raw!PR130:QB130,8)=1,COUNTA(Raw!UJ130:UV130)&gt;0),AND(COUNTIF(Raw!PR130:QB130,8)=0,COUNTA(Raw!UJ130:UV130)=0)),OR(AND(COUNTIF(Raw!PR130:QB130,9)=1,COUNTA(Raw!UW130:VG130)&gt;0),AND(COUNTIF(Raw!PR130:QB130,9)=0,COUNTA(Raw!UW130:VG130)=0)),OR(AND(COUNTIF(Raw!PR130:QB130,10)=1,COUNTA(Raw!VH130:VP130)&gt;0),AND(COUNTIF(Raw!PR130:QB130,10)=0,COUNTA(Raw!VH130:VP130)=0)),OR(AND(COUNTIF(Raw!PR130:QB130,11)=1,COUNTA(Raw!VQ130:WK130)&gt;0),AND(COUNTIF(Raw!PR130:QB130,11)=0,COUNTA(Raw!VQ130:WK130)=0))),"",1)))</f>
        <v/>
      </c>
      <c r="AV130" s="19" t="str">
        <f>IF(A130=0,"",IF(COUNTA(Raw!QI130:QY130)=0,"",IF(AND(OR(AND(Raw!QI130=4,COUNTIF(Raw!QR130:QY130,1)=0),Raw!QI130&lt;&gt;4),OR(AND(Raw!QJ130=4,COUNTIF(Raw!QR130:QY130,2)=0),Raw!QJ130&lt;&gt;4),OR(AND(Raw!QK130=4,COUNTIF(Raw!QR130:QY130,3)=0),Raw!QK130&lt;&gt;4),OR(AND(Raw!QL130=4,COUNTIF(Raw!QR130:QY130,4)=0),Raw!QL130&lt;&gt;4),OR(AND(Raw!QM130=4,COUNTIF(Raw!QR130:QY130,5)=0),Raw!QM130&lt;&gt;4),OR(AND(Raw!QN130=4,COUNTIF(Raw!QR130:QY130,6)=0),Raw!QN130&lt;&gt;4),OR(AND(Raw!QO130=4,COUNTIF(Raw!QR130:QY130,7)=0),Raw!QO130&lt;&gt;4),OR(AND(Raw!QP130=4,COUNTIF(Raw!QR130:QY130,8)=0),Raw!QP130&lt;&gt;4)),"",1)))</f>
        <v/>
      </c>
      <c r="AW130" t="str">
        <f>IF(A130=0,"",IF(COUNTA(Raw!QZ130:RP130)=0,"",IF(AND(OR(AND(Raw!QZ130=4,COUNTIF(Raw!RI130:RP130,1)=0),Raw!QZ130&lt;&gt;4),OR(AND(Raw!RA130=4,COUNTIF(Raw!RI130:RP130,2)=0),Raw!RA130&lt;&gt;4),OR(AND(Raw!RB130=4,COUNTIF(Raw!RI130:RP130,3)=0),Raw!RB130&lt;&gt;4),OR(AND(Raw!RC130=4,COUNTIF(Raw!RI130:RP130,4)=0),Raw!RC130&lt;&gt;4),OR(AND(Raw!RD130=4,COUNTIF(Raw!RI130:RP130,5)=0),Raw!RD130&lt;&gt;4),OR(AND(Raw!RE130=4,COUNTIF(Raw!RI130:RP130,6)=0),Raw!RE130&lt;&gt;4),OR(AND(Raw!RF130=4,COUNTIF(Raw!RI130:RP130,7)=0),Raw!RF130&lt;&gt;4),OR(AND(Raw!RG130=4,COUNTIF(Raw!RI130:RP130,8)=0),Raw!RG130&lt;&gt;4)),"",1)))</f>
        <v/>
      </c>
      <c r="AX130" t="str">
        <f>IF(A130=0,"",IF(COUNTA(Raw!RQ130:SG130)=0,"",IF(AND(OR(AND(Raw!RQ130=4,COUNTIF(Raw!RZ130:SG130,1)=0),Raw!RQ130&lt;&gt;4),OR(AND(Raw!RR130=4,COUNTIF(Raw!RZ130:SG130,2)=0),Raw!RR130&lt;&gt;4),OR(AND(Raw!RS130=4,COUNTIF(Raw!RZ130:SG130,3)=0),Raw!RS130&lt;&gt;4),OR(AND(Raw!RT130=4,COUNTIF(Raw!RZ130:SG130,4)=0),Raw!RT130&lt;&gt;4),OR(AND(Raw!RU130=4,COUNTIF(Raw!RZ130:SG130,5)=0),Raw!RU130&lt;&gt;4),OR(AND(Raw!RV130=4,COUNTIF(Raw!RZ130:SG130,6)=0),Raw!RV130&lt;&gt;4),OR(AND(Raw!RW130=4,COUNTIF(Raw!RZ130:SG130,7)=0),Raw!RW130&lt;&gt;4),OR(AND(Raw!RX130=4,COUNTIF(Raw!RZ130:SG130,8)=0),Raw!RX130&lt;&gt;4)),"",1)))</f>
        <v/>
      </c>
      <c r="AY130" t="str">
        <f>IF(A130=0,"",IF(COUNTA(Raw!SH130:ST130)=0,"",IF(AND(OR(AND(Raw!SH130=4,COUNTIF(Raw!SO130:ST130,1)=0),Raw!SH130&lt;&gt;4),OR(AND(Raw!SI130=4,COUNTIF(Raw!SO130:ST130,2)=0),Raw!SI130&lt;&gt;4),OR(AND(Raw!SJ130=4,COUNTIF(Raw!SO130:ST130,3)=0),Raw!SJ130&lt;&gt;4),OR(AND(Raw!SK130=4,COUNTIF(Raw!SO130:ST130,4)=0),Raw!SK130&lt;&gt;4),OR(AND(Raw!SL130=4,COUNTIF(Raw!SO130:ST130,5)=0),Raw!SL130&lt;&gt;4),OR(AND(Raw!SM130=4,COUNTIF(Raw!SO130:ST130,6)=0),Raw!SM130&lt;&gt;4)),"",1)))</f>
        <v/>
      </c>
      <c r="AZ130" t="str">
        <f>IF(A130=0,"",IF(COUNTA(Raw!SU130:TG130)=0,"",IF(AND(OR(AND(Raw!SU130=4,COUNTIF(Raw!TB130:TG130,1)=0),Raw!SU130&lt;&gt;4),OR(AND(Raw!SV130=4,COUNTIF(Raw!TB130:TG130,2)=0),Raw!SV130&lt;&gt;4),OR(AND(Raw!SW130=4,COUNTIF(Raw!TB130:TG130,3)=0),Raw!SW130&lt;&gt;4),OR(AND(Raw!SX130=4,COUNTIF(Raw!TB130:TG130,4)=0),Raw!SX130&lt;&gt;4),OR(AND(Raw!SY130=4,COUNTIF(Raw!TB130:TG130,5)=0),Raw!SY130&lt;&gt;4),OR(AND(Raw!SZ130=4,COUNTIF(Raw!TB130:TG130,6)=0),Raw!SZ130&lt;&gt;4)),"",1)))</f>
        <v/>
      </c>
      <c r="BA130" t="str">
        <f>IF(A130=0,"",IF(COUNTA(Raw!TH130:TT130)=0,"",IF(AND(OR(AND(Raw!TH130=4,COUNTIF(Raw!TO130:TT130,1)=0),Raw!TH130&lt;&gt;4),OR(AND(Raw!TI130=4,COUNTIF(Raw!TO130:TT130,2)=0),Raw!TI130&lt;&gt;4),OR(AND(Raw!TJ130=4,COUNTIF(Raw!TO130:TT130,3)=0),Raw!TJ130&lt;&gt;4),OR(AND(Raw!TK130=4,COUNTIF(Raw!TO130:TT130,4)=0),Raw!TK130&lt;&gt;4),OR(AND(Raw!TL130=4,COUNTIF(Raw!TO130:TT130,5)=0),Raw!TL130&lt;&gt;4),OR(AND(Raw!TM130=4,COUNTIF(Raw!TO130:TT130,6)=0),Raw!TM130&lt;&gt;4)),"",1)))</f>
        <v/>
      </c>
      <c r="BB130" t="str">
        <f>IF(A130=0,"",IF(COUNTA(Raw!TU130:UI130)=0,"",IF(AND(OR(AND(Raw!TU130=4,COUNTIF(Raw!UC130:UI130,1)=0),Raw!TU130&lt;&gt;4),OR(AND(Raw!TV130=4,COUNTIF(Raw!UC130:UI130,2)=0),Raw!TV130&lt;&gt;4),OR(AND(Raw!TW130=4,COUNTIF(Raw!UC130:UI130,3)=0),Raw!TW130&lt;&gt;4),OR(AND(Raw!TX130=4,COUNTIF(Raw!UC130:UI130,4)=0),Raw!TX130&lt;&gt;4),OR(AND(Raw!TY130=4,COUNTIF(Raw!UC130:UI130,5)=0),Raw!TY130&lt;&gt;4),OR(AND(Raw!TZ130=4,COUNTIF(Raw!UC130:UI130,6)=0),Raw!TZ130&lt;&gt;4),OR(AND(Raw!UA130=4,COUNTIF(Raw!UC130:UI130,7)=0),Raw!UA130&lt;&gt;4)),"",1)))</f>
        <v/>
      </c>
      <c r="BC130" t="str">
        <f>IF(A130=0,"",IF(COUNTA(Raw!UJ130:UV130)=0,"",IF(AND(OR(AND(Raw!UJ130=4,COUNTIF(Raw!UQ130:UV130,1)=0),Raw!UJ130&lt;&gt;4),OR(AND(Raw!UK130=4,COUNTIF(Raw!UQ130:UV130,2)=0),Raw!UK130&lt;&gt;4),OR(AND(Raw!UL130=4,COUNTIF(Raw!UQ130:UV130,3)=0),Raw!UL130&lt;&gt;4),OR(AND(Raw!UM130=4,COUNTIF(Raw!UQ130:UV130,4)=0),Raw!UM130&lt;&gt;4),OR(AND(Raw!UN130=4,COUNTIF(Raw!UQ130:UV130,5)=0),Raw!UN130&lt;&gt;4),OR(AND(Raw!UO130=4,COUNTIF(Raw!UQ130:UV130,6)=0),Raw!UO130&lt;&gt;4)),"",1)))</f>
        <v/>
      </c>
      <c r="BD130" t="str">
        <f>IF(A130=0,"",IF(COUNTA(Raw!UW130:VG130)=0,"",IF(AND(OR(AND(Raw!UW130=4,COUNTIF(Raw!VC130:VG130,1)=0),Raw!UW130&lt;&gt;4),OR(AND(Raw!UX130=4,COUNTIF(Raw!VC130:VG130,2)=0),Raw!UX130&lt;&gt;4),OR(AND(Raw!UY130=4,COUNTIF(Raw!VC130:VG130,3)=0),Raw!UY130&lt;&gt;4),OR(AND(Raw!UZ130=4,COUNTIF(Raw!VC130:VG130,4)=0),Raw!UZ130&lt;&gt;4),OR(AND(Raw!VA130=4,COUNTIF(Raw!VC130:VG130,5)=0),Raw!VA130&lt;&gt;4)),"",1)))</f>
        <v/>
      </c>
      <c r="BE130" t="str">
        <f>IF(A130=0,"",IF(COUNTA(Raw!VH130:VP130)=0,"",
IF(AND(
OR(AND(Raw!VH130=4,COUNTIF(Raw!VM130:VP130,1)=0),Raw!VH130&lt;&gt;4),
OR(AND(Raw!VI130=4,COUNTIF(Raw!VM130:VP130,2)=0),Raw!VI130&lt;&gt;4),
OR(AND(Raw!VJ130=4,COUNTIF(Raw!VM130:VP130,3)=0),Raw!VJ130&lt;&gt;4),
OR(AND(Raw!VK130=4,COUNTIF(Raw!VM130:VP130,4)=0),Raw!VK130&lt;&gt;4)
),"",1)))</f>
        <v/>
      </c>
      <c r="BF130" t="str">
        <f>IF(A130=0,"",IF(COUNTA(Raw!VQ130:WK130)=0,"",
IF(AND(
OR(AND(Raw!VQ130=4,COUNTIF(Raw!WB130:WK130,1)=0),Raw!VQ130&lt;&gt;4),
OR(AND(Raw!VR130=4,COUNTIF(Raw!WB130:WK130,2)=0),Raw!VR130&lt;&gt;4),
OR(AND(Raw!VS130=4,COUNTIF(Raw!WB130:WK130,3)=0),Raw!VS130&lt;&gt;4),
OR(AND(Raw!VT130=4,COUNTIF(Raw!WB130:WK130,4)=0),Raw!VT130&lt;&gt;4),
OR(AND(Raw!VU130=4,COUNTIF(Raw!WB130:WK130,5)=0),Raw!VU130&lt;&gt;4),
OR(AND(Raw!VV130=4,COUNTIF(Raw!WB130:WK130,6)=0),Raw!VV130&lt;&gt;4),
OR(AND(Raw!VW130=4,COUNTIF(Raw!WB130:WK130,7)=0),Raw!VW130&lt;&gt;4),
OR(AND(Raw!VX130=4,COUNTIF(Raw!WB130:WK130,8)=0),Raw!VX130&lt;&gt;4),
OR(AND(Raw!VY130=4,COUNTIF(Raw!WB130:WK130,9)=0),Raw!VX130&lt;&gt;4),
OR(AND(Raw!VZ130=4,COUNTIF(Raw!WB130:WK130,10)=0),Raw!VZ130&lt;&gt;4)
),"",1)))</f>
        <v/>
      </c>
      <c r="BG130" t="str">
        <f>IF(A130=0,"",IF(COUNTA(Raw!WL130:XB130)=0,"",
IF(AND(
OR(AND(Raw!WL130=4,COUNTIF(Raw!WU130:XB130,1)=0),Raw!WL130&lt;&gt;4),
OR(AND(Raw!WM130=4,COUNTIF(Raw!WU130:XB130,2)=0),Raw!WM130&lt;&gt;4),
OR(AND(Raw!WN130=4,COUNTIF(Raw!WU130:XB130,3)=0),Raw!WN130&lt;&gt;4),
OR(AND(Raw!WO130=4,COUNTIF(Raw!WU130:XB130,4)=0),Raw!WO130&lt;&gt;4),
OR(AND(Raw!WP130=4,COUNTIF(Raw!WU130:XB130,5)=0),Raw!WP130&lt;&gt;4),
OR(AND(Raw!WQ130=4,COUNTIF(Raw!WU130:XB130,6)=0),Raw!WQ130&lt;&gt;4),
OR(AND(Raw!WR130=4,COUNTIF(Raw!WU130:XB130,7)=0),Raw!WR130&lt;&gt;4),
OR(AND(Raw!WS130=4,COUNTIF(Raw!WU130:XB130,8)=0),Raw!WS130&lt;&gt;4)
),"",1)))</f>
        <v/>
      </c>
      <c r="BH130" t="str">
        <f>IF(A130=0,"",IF(COUNTA(Raw!XC130:XK130)=0,"",
IF(AND(
OR(AND(Raw!XC130=4,COUNTIF(Raw!XH130:XK130,1)=0),Raw!XC130&lt;&gt;4),
OR(AND(Raw!XD130=4,COUNTIF(Raw!XH130:XK130,2)=0),Raw!XD130&lt;&gt;4),
OR(AND(Raw!XE130=4,COUNTIF(Raw!XH130:XK130,3)=0),Raw!XE130&lt;&gt;4),
OR(AND(Raw!XF130=4,COUNTIF(Raw!XH130:XK130,4)=0),Raw!XF130&lt;&gt;4)
),"",1)))</f>
        <v/>
      </c>
      <c r="BI130" t="str">
        <f>IF(A130=0,"",IF(COUNTA(Raw!XL130:XT130)=0,"",
IF(AND(
OR(AND(Raw!XL130=4,COUNTIF(Raw!XQ130:XT130,1)=0),Raw!XL130&lt;&gt;4),
OR(AND(Raw!XM130=4,COUNTIF(Raw!XQ130:XT130,2)=0),Raw!XM130&lt;&gt;4),
OR(AND(Raw!XN130=4,COUNTIF(Raw!XQ130:XT130,3)=0),Raw!XN130&lt;&gt;4),
OR(AND(Raw!XO130=4,COUNTIF(Raw!XQ130:XT130,4)=0),Raw!XO130&lt;&gt;4)
),"",1)))</f>
        <v/>
      </c>
      <c r="BJ130" t="str">
        <f>IF(A130=0,"",IF(COUNTA(Raw!XU130:YI130)=0,"",
IF(AND(
OR(AND(Raw!XU130=4,COUNTIF(Raw!YC130:YI130,1)=0),Raw!XU130&lt;&gt;4),
OR(AND(Raw!XV130=4,COUNTIF(Raw!YC130:YI130,2)=0),Raw!XV130&lt;&gt;4),
OR(AND(Raw!XW130=4,COUNTIF(Raw!YC130:YI130,3)=0),Raw!XW130&lt;&gt;4),
OR(AND(Raw!XX130=4,COUNTIF(Raw!YC130:YI130,4)=0),Raw!XX130&lt;&gt;4),
OR(AND(Raw!XY130=4,COUNTIF(Raw!YC130:YI130,5)=0),Raw!XY130&lt;&gt;4),
OR(AND(Raw!XZ130=4,COUNTIF(Raw!YC130:YI130,6)=0),Raw!XZ130&lt;&gt;4),
OR(AND(Raw!YA130=4,COUNTIF(Raw!YC130:YI130,7)=0),Raw!YA130&lt;&gt;4)
),"",1)))</f>
        <v/>
      </c>
      <c r="BK130" t="str">
        <f>IF(A130=0,"",IF(COUNTA(Raw!YJ130:YR130)=0,"",
IF(AND(
OR(AND(Raw!YJ130=4,COUNTIF(Raw!YO130:YR130,1)=0),Raw!YJ130&lt;&gt;4),
OR(AND(Raw!YK130=4,COUNTIF(Raw!YO130:YR130,2)=0),Raw!YK130&lt;&gt;4),
OR(AND(Raw!YL130=4,COUNTIF(Raw!YO130:YR130,3)=0),Raw!YL130&lt;&gt;4),
OR(AND(Raw!YM130=4,COUNTIF(Raw!YO130:YR130,4)=0),Raw!YM130&lt;&gt;4)
),"",1)))</f>
        <v/>
      </c>
      <c r="BL130" t="str">
        <f>IF(A130=0,"",IF(COUNTA(Raw!YS130:YU130)=0,"",IF(AND(Raw!YS130=4,ISBLANK(Raw!YU130)),"",IF(AND(Raw!YS130&lt;&gt;4,ISBLANK(Raw!YU130)=FALSE),"",1))))</f>
        <v/>
      </c>
    </row>
    <row r="131" spans="1:64">
      <c r="A131" s="20">
        <f>Raw!A131</f>
        <v>0</v>
      </c>
      <c r="B131" s="19" t="str">
        <f>IF(A131=0,"",IF(AND(Raw!AC131=1,COUNTA(Raw!AR131:IC131)&gt;0,COUNTA(Raw!ID131:YU131)=0),"",IF(AND(Raw!AC131=2,COUNTA(Raw!AR131:IC131)=0,COUNTA(Raw!ID131:MV131)&gt;0,COUNTA(Raw!MW131:YU131)=0),"",IF(AND(Raw!AC131=3,COUNTA(Raw!AP131:MV131)=0,COUNTA(Raw!MW131:YU131)&gt;0),"",1))))</f>
        <v/>
      </c>
      <c r="C131" s="19" t="str">
        <f>IF(A131=0,"",IF(AND(Raw!AK131=1,ISBLANK(Raw!AM131)=FALSE,ISBLANK(Raw!AO131)),"",IF(AND(Raw!AK131=2,ISBLANK(Raw!AM131),ISBLANK(Raw!AO131)=FALSE),"",1)))</f>
        <v/>
      </c>
      <c r="D131" s="19" t="str">
        <f>IF(A131=0,"",IF(COUNTA(Raw!AS131:AZ131)=0,"",IF(AND(Raw!AS131+Raw!AT131=100,Raw!AU131+Raw!AV131=100,Raw!AW131+Raw!AX131=100,Raw!AY131+Raw!AZ131=100),"",1)))</f>
        <v/>
      </c>
      <c r="E131" s="19" t="str">
        <f>IF(A131=0,"",IF(ISBLANK(Raw!AQ131),"",IF(Raw!AQ131=1,"",1)))</f>
        <v/>
      </c>
      <c r="F131" s="19" t="str">
        <f>IF(A131=0,"",IF(ISBLANK(Raw!AR131),"",IF(AND(Raw!AR131&gt;=0,Raw!AR131&lt;=100),"",1)))</f>
        <v/>
      </c>
      <c r="G131" s="19" t="str">
        <f>IF(A131=0,"",IF(AND(ISBLANK(Raw!BA131),ISBLANK(Raw!AS131)),"",IF(AND(Raw!AS131&gt;0,ISBLANK(Raw!BA131)=FALSE),"",1)))</f>
        <v/>
      </c>
      <c r="H131" s="19" t="str">
        <f>IF(A131=0,"",IF(COUNTA(Raw!BA131:BH131)=0,"",IF(AND(Raw!BA131=0,COUNTA(Raw!BB131:BH131)=0),"",IF(AND(Raw!BA131&gt;0,COUNTA(Raw!BB131:BH131)&gt;0),"",1))))</f>
        <v/>
      </c>
      <c r="I131" s="19" t="str">
        <f>IF(A131=0,"",IF(AND(ISBLANK(Raw!BI131),ISBLANK(Raw!BJ131)),"",IF(AND(Raw!BI131=1,ISBLANK(Raw!BJ131)=FALSE),"",IF(AND(Raw!BI131=2,ISBLANK(Raw!BJ131)),"",1))))</f>
        <v/>
      </c>
      <c r="J131" s="19" t="str">
        <f>IF(A131=0,"",IF(AND(ISBLANK(Raw!AT131),COUNTBLANK(Raw!BK131:BQ131)),"",IF(AND(Raw!AT131&gt;0,COUNTA(Raw!BK131:BQ131)&gt;0),"",IF(AND(Raw!AT131=0,COUNTA(Raw!BK131:BQ131)=0),"",1))))</f>
        <v/>
      </c>
      <c r="K131" s="19" t="str">
        <f>IF(A131=0,"",IF(AND(ISBLANK(Raw!AS131),COUNTA(Raw!BR131:BX131)=0),"",IF(AND(Raw!AS131&gt;0,COUNTA(Raw!BR131:BX131)&gt;0),"",IF(AND(Raw!AS131=0,COUNTA(Raw!BR131:BX131)=0),"",1))))</f>
        <v/>
      </c>
      <c r="L131" s="19" t="str">
        <f>IF(A131=0,"",IF(AND(COUNTA(Raw!BK131:BX131)=0,COUNTA(Raw!BY131:CH131)=0),"",IF(AND(COUNTIF(Raw!BK131:BX131,1)&gt;0,COUNTA(Raw!BY131:CH131)&gt;0),"",IF(AND(COUNTIF(Raw!BK131:BX131,1)=0,COUNTA(Raw!BY131:CH131)=0),"",1))))</f>
        <v/>
      </c>
      <c r="M131" s="19" t="str">
        <f>IF(A131=0,"",IF(AND(COUNTA(Raw!BK131:BX131)=0,COUNTA(Raw!CI131:CR131)),"",IF(AND(COUNTIF(Raw!BK131:BX131,3)&gt;0,COUNTA(Raw!CI131:CR131)&gt;0),"",IF(AND(COUNTIF(Raw!BK131:BX131,3)=0,COUNTA(Raw!CI131:CR131)=0),"",1))))</f>
        <v/>
      </c>
      <c r="N131" s="19" t="str">
        <f>IF(A131=0,"",IF(COUNTA(Raw!CS131:DF131)=0,"",IF(AND(COUNTIF(Raw!CS131:CV131,1)=1,COUNTA(Raw!CW131:DA131)&gt;0,COUNTA(Raw!DB131:DF131)=0),"",IF(AND(COUNTIF(Raw!CS131:CV131,2)=1,COUNTA(Raw!CW131:DA131)=0,COUNTA(Raw!DB131:DF131)&gt;0),"",IF(AND(COUNTA(Raw!CS131:CV131)&gt;0,COUNTA(Raw!CW131:DF131)=0),"",1)))))</f>
        <v/>
      </c>
      <c r="O131" s="19" t="str">
        <f>IF(A131=0,"",IF(COUNTA(Raw!DG131:DP131)=0,"",IF(AND(COUNTIF(Raw!BK131:BQ131,1)&gt;0,OR(COUNTIF(Raw!DG131:DP131,1)=1,COUNTIF(Raw!DG131:DP131,2)=1,COUNTIF(Raw!DG131:DP131,3)=1)),"",IF(AND(COUNTIF(Raw!BK131:BQ131,1)=0,AND(COUNTIF(Raw!DG131:DP131,1)=0,COUNTIF(Raw!DG131:DP131,2)=0,COUNTIF(Raw!DG131:DP131,3)=0)),"",1))))</f>
        <v/>
      </c>
      <c r="P131" s="19" t="str">
        <f>IF(A131=0,"",IF(COUNTA(Raw!DG131:DR131)=0,"",IF(AND(COUNTIF(Raw!DG131:DP131,4)=1,ISBLANK(Raw!DQ131)=FALSE,ISBLANK(Raw!DR131)),"",IF(AND(COUNTIF(Raw!DG131:DP131,7)=1,ISBLANK(Raw!DQ131),ISBLANK(Raw!DR131)=FALSE),"",IF(AND(COUNTA(Raw!DG131:DP131)&gt;0,COUNTIF(Raw!DG131:DP131,4)=0,COUNTIF(Raw!DG131:DP131,7)=0,COUNTA(Raw!DQ131:DR131)=0),"",1)))))</f>
        <v/>
      </c>
      <c r="Q131" s="19" t="str">
        <f>IF(A131=0,"",IF(AND(COUNTA(Raw!DS131:DU131)=0,COUNTA(Raw!BK131:BQ131)=0),"",IF(AND(COUNTIF(Raw!BK131:BQ131,1)&gt;0,COUNTA(Raw!DS131:DU131)&gt;0),"",IF(AND(COUNTIF(Raw!BK131:BQ131,1)=0,COUNTA(Raw!DS131:DU131)=0),"",1))))</f>
        <v/>
      </c>
      <c r="R131" s="19" t="str">
        <f>IF(A131=0,"",IF(AND(ISBLANK(Raw!AT131),ISBLANK(Raw!EJ131)),"",IF(AND(Raw!AT131&gt;0,ISBLANK(Raw!EJ131)=FALSE,Raw!EJ131&gt;=0,Raw!EJ131&lt;=7),"",IF(AND(Raw!AT131=0,ISBLANK(Raw!EJ131)),"",1))))</f>
        <v/>
      </c>
      <c r="S131" t="str">
        <f>IF(A131=0,"",IF(AND(ISBLANK(Raw!AS131),ISBLANK(Raw!EK131)),"",IF(AND(Raw!AS131&gt;0,ISBLANK(Raw!EK131)=FALSE),"",IF(AND(Raw!AS131=0,ISBLANK(Raw!EK131)),"",1))))</f>
        <v/>
      </c>
      <c r="T131" s="19" t="str">
        <f>IF(A131=0,"",IF(AND(ISBLANK(Raw!AT131),COUNTA(Raw!EL131:EQ131)=0),"",IF(AND(Raw!AT131&gt;0,COUNTA(Raw!EL131:EQ131)&gt;0),"",IF(AND(Raw!AT131=0,COUNTA(Raw!EL131:EQ131)=0),"",1))))</f>
        <v/>
      </c>
      <c r="U131" t="str">
        <f>IF(A131=0,"",IF(AND(ISBLANK(Raw!AT131),COUNTA(Raw!ER131:EU131)=0),"",IF(AND(Raw!AT131&gt;0,COUNTA(Raw!ER131:EU131)&gt;0),"",IF(AND(Raw!AT131=0,COUNTA(Raw!ER131:EU131)=0),"",1))))</f>
        <v/>
      </c>
      <c r="V131" t="str">
        <f>IF(A131=0,"",IF(AND(ISBLANK(Raw!AS131),COUNTA(Raw!EV131:FA131)=0),"",IF(AND(Raw!AS131&gt;0,COUNTA(Raw!EV131:FA131)&gt;0),"",IF(AND(Raw!AS131=0,COUNTA(Raw!EV131:FA131)=0),"",1))))</f>
        <v/>
      </c>
      <c r="W131" t="str">
        <f>IF(A131=0,"",IF(AND(ISBLANK(Raw!AS131),COUNTA(Raw!FB131:FE131)=0),"",IF(AND(Raw!AS131&gt;0,COUNTA(Raw!FB131:FE131)&gt;0),"",IF(AND(Raw!AS131=0,COUNTA(Raw!FB131:FE131)=0),"",1))))</f>
        <v/>
      </c>
      <c r="X131" t="str">
        <f>IF(A131=0,"",IF(AND(ISBLANK(Raw!AT131),COUNTA(Raw!FF131:FI131)=0),"",IF(AND(Raw!AT131&gt;0,COUNTA(Raw!FF131:FI131)&gt;0),"",IF(AND(Raw!AT131=0,COUNTA(Raw!FF131:FI131)=0),"",1))))</f>
        <v/>
      </c>
      <c r="Y131" t="str">
        <f>IF(A131=0,"",IF(AND(ISBLANK(Raw!AS131),COUNTA(Raw!FJ131:FM131)=0),"",IF(AND(Raw!AS131&gt;0,COUNTA(Raw!FJ131:FM131)&gt;0),"",IF(AND(Raw!AS131=0,COUNTA(Raw!FJ131:FM131)=0),"",1))))</f>
        <v/>
      </c>
      <c r="Z131" t="str">
        <f>IF(A131=0,"",IF(AND(COUNTA(Raw!FN131:FT131)=0,ISBLANK(Raw!FU131)),"",IF(AND(COUNTIF(Raw!FN131:FT131,1)&gt;0,ISBLANK(Raw!FU131)=FALSE),"",IF(AND(COUNTIF(Raw!FN131:FT131,1)=0,ISBLANK(Raw!FU131)),"",1))))</f>
        <v/>
      </c>
      <c r="AA131" s="19" t="str">
        <f>IF(A131=0,"",IF(AND(ISBLANK(Raw!BI131),COUNTA(Raw!FV131:GH131)=0),"",IF(AND(Raw!BI131&lt;&gt;1,COUNTIF(Raw!FV131:GH131,6)=0),"",IF(Raw!BI131=1,"",1))))</f>
        <v/>
      </c>
      <c r="AB131" t="str">
        <f>IF(A131=0,"",IF(AND(ISBLANK(Raw!GI131),COUNTA(Raw!GJ131:GQ131)=0),"",IF(AND(Raw!GI131=1,COUNTA(Raw!GJ131:GQ131)&gt;0),"",IF(AND(Raw!GI131=2,COUNTA(Raw!GJ131:GQ131)=0),"",1))))</f>
        <v/>
      </c>
      <c r="AC131" s="19" t="str">
        <f>IF(A131=0,"",IF(AND(COUNTA(Raw!GY131:HF131)=0,ISBLANK(Raw!HG131)),"",IF(AND(OR(COUNTIF(Raw!GY131:HE131,1)&gt;0,COUNTIF(Raw!GY131:HE131,2)&gt;0),ISBLANK(Raw!HG131)=FALSE),"",IF(AND(COUNTA(Raw!GY131:HF131)&gt;0,ISBLANK(Raw!HG131),COUNTIF(Raw!GY131:HE131,1)=0,COUNTIF(Raw!GY131:HE131,2)=0),"",1))))</f>
        <v/>
      </c>
      <c r="AD131" s="19" t="str">
        <f>IF(A131=0,"",IF(COUNTA(Raw!HU131:IB131)=0,"",IF(AND(Raw!AK131&lt;&gt;2,COUNTIF(Raw!HU131:IA131,2)=0,COUNTIF(Raw!HU131:IA131,3)=0),"",IF(Raw!AK131=2,"",1))))</f>
        <v/>
      </c>
      <c r="AE131" s="19" t="str">
        <f>IF(A131=0,"",IF(AND(Raw!AK131=2,ISBLANK(Raw!IC131)=FALSE),"",IF(AND(Raw!AK131&lt;&gt;2,ISBLANK(Raw!IC131)),"",1)))</f>
        <v/>
      </c>
      <c r="AF131" s="19" t="str">
        <f>IF(A131=0,"",IF(COUNTA(Raw!ID131:IF131)=0,"",IF(AND(MATCH(2023-Raw!ID131,Code!$A$3:$A$12,1)=Raw!IF131,2023-Raw!ID131=Raw!IE131),"",1)))</f>
        <v/>
      </c>
      <c r="AG131" s="19" t="str">
        <f>IF(A131=0,"",IF(COUNTA(Raw!IG131:II131)=0,"",IF(AND(Raw!IG131=4,ISBLANK(Raw!II131)=FALSE),"",IF(AND(Raw!IG131&lt;&gt;4,ISBLANK(Raw!II131)),"",1))))</f>
        <v/>
      </c>
      <c r="AH131" s="19" t="str">
        <f>IF(A131=0,"",IF(COUNTA(Raw!IJ131:IM131)=0,"",IF(AND(Raw!IJ131=1,ISBLANK(Raw!IK131)=FALSE),"",IF(AND(Raw!IJ131=2,COUNTA(Raw!IK131:IM131)&gt;0),"",1))))</f>
        <v/>
      </c>
      <c r="AI131" s="19" t="str">
        <f>IF(A131=0,"",IF(COUNTA(Raw!IK131:IM131)=0,"",IF(AND(Raw!IK131=1,ISBLANK(Raw!IL131)=FALSE),"",IF(AND(Raw!IK131=2,COUNTA(Raw!IL131:IM131)=0),"",1))))</f>
        <v/>
      </c>
      <c r="AJ131" s="19" t="str">
        <f>IF(A131=0,"",IF(COUNTA(Raw!JD131:JJ131)=0,"",IF(AND(Raw!JD131&gt;600,COUNTA(Raw!JE131:JI131)&gt;0),"",IF(AND(Raw!JD131&lt;=600,COUNTA(Raw!JE131:JJ131)=0),"",1))))</f>
        <v/>
      </c>
      <c r="AK131" s="19" t="str">
        <f>IF(A131=0,"",IF(COUNTA(Raw!JK131:KA131)=0,"",IF(AND(Raw!JK131=1,COUNTA(Raw!JM131:JV131)&gt;0),"",IF(AND(Raw!JK131=3,COUNTA(Raw!JM131:JV131)&gt;0,COUNTA(Raw!JW131:KA131)=0),"",IF(AND(ISBLANK(Raw!JK131)=FALSE,Raw!JK131&lt;&gt;1,Raw!JK131&lt;&gt;3,COUNTA(Raw!JM131:KA131)=0),"",1)))))</f>
        <v/>
      </c>
      <c r="AL131" s="19" t="str">
        <f>IF(A131=0,"",IF(COUNTA(Raw!JW131:KA131)=0,"",IF(AND(COUNTIF(Raw!JW131:JZ131,4)=0,COUNTA(Raw!JW131:JZ131)&gt;0,ISBLANK(Raw!KA131)=FALSE),"",IF(AND(COUNTIF(Raw!JW131:KA131,4)&gt;0,ISBLANK(Raw!KA131)),"",1))))</f>
        <v/>
      </c>
      <c r="AM131" s="19" t="str">
        <f>IF(A131=0,"",IF(COUNTA(Raw!KT131:KU131)=0,"",IF(AND(Raw!KT131=1,ISBLANK(Raw!KU131)=FALSE),"",IF(AND(Raw!KT131=2,ISBLANK(Raw!KU131)),"",1))))</f>
        <v/>
      </c>
      <c r="AN131" s="19" t="str">
        <f>IF(A131=0,"",IF(COUNTA(Raw!KX131:LF131)=0,"",IF(AND(COUNTIF(Raw!KX131:LB131,5)=1,COUNTA(Raw!KX131:LB131)=1,COUNTA(Raw!LC131:LF131)=0),"",IF(AND(COUNTIF(Raw!KX131:LB131,5)=0,COUNTA(Raw!KX131:LB131)&gt;0,COUNTA(Raw!LC131:LF131)&gt;0),"",1))))</f>
        <v/>
      </c>
      <c r="AO131" s="19" t="str">
        <f>IF(A131=0,"",IF(COUNTA(Raw!LM131:LU131)=0,"",IF(AND(Raw!LM131=1,ISBLANK(Raw!LN131)=FALSE,COUNTA(Raw!LO131:LU131)&gt;0),"",IF(AND(Raw!LM131=2,COUNTA(Raw!LN131:LU131)=0),"",1))))</f>
        <v/>
      </c>
      <c r="AP131" s="19" t="str">
        <f>IF(A131=0,"",IF(COUNTA(Raw!MY131:OG131)=0,"",IF(AND(Raw!MY131=2,COUNTA(Raw!MZ131:OG131)=0),"",IF(AND(Raw!MY131=1,COUNTA(Raw!MZ131:OG131)&gt;0),"",1))))</f>
        <v/>
      </c>
      <c r="AQ131" s="19" t="str">
        <f>IF(A131=0,"",IF(COUNTA(Raw!NC131:NW131)=0,"",IF(AND(COUNTIF(Raw!NC131:NG131,3)&gt;0,COUNTA(Raw!NH131:NQ131)&gt;0),"",IF(AND(COUNTA(Raw!NC131:NG131)&gt;0,COUNTIF(Raw!NC131:NG131,3)=0,COUNTA(Raw!NH131:NW131)=0),"",1))))</f>
        <v/>
      </c>
      <c r="AR131" s="19" t="str">
        <f>IF(A131=0,"",IF(COUNTA(Raw!NH131:NW131)=0,"",IF(AND(COUNTIF(Raw!NH131:NQ131,10)&gt;0,COUNTA(Raw!NR131:NW131)&gt;0),"",IF(AND(COUNTA(Raw!NH131:NQ131)&gt;0,COUNTIF(Raw!NH131:NQ131,10)=0,COUNTA(Raw!NR131:NY131)=0),"",1))))</f>
        <v/>
      </c>
      <c r="AS131" s="19" t="str">
        <f>IF(A131=0,"",IF(COUNTA(Raw!NY131:OG131)=0,"",IF(AND(Raw!NY131=1,COUNTA(Raw!NZ131:OG131)&gt;0),"",IF(AND(Raw!NY131=2,COUNTA(Raw!NZ131:OG131)=0),"",1))))</f>
        <v/>
      </c>
      <c r="AT131" s="19" t="str">
        <f>IF(A131=0,"",IF(COUNTA(Raw!OH131:OY131)=0,"",IF(AND(Raw!OH131=1,COUNTA(Raw!OI131:OY131)&gt;0),"",IF(AND(Raw!OH131=2,COUNTA(Raw!OI131:OY131)=0),"",1))))</f>
        <v/>
      </c>
      <c r="AU131" s="19" t="str">
        <f>IF(A131=0,"",IF(COUNTA(Raw!PR131:QB131)=0,"",
IF(AND(OR(AND(COUNTIF(Raw!PR131:QB131,1)=1,COUNTA(Raw!QI131:QY131)&gt;0),AND(COUNTIF(Raw!PR131:QB131,1)=0,COUNTA(Raw!QI131:QY131)=0)),OR(AND(COUNTIF(Raw!PR131:QB131,2)=1,COUNTA(Raw!QZ131:RP131)&gt;0),AND(COUNTIF(Raw!PR131:QB131,2)=0,COUNTA(Raw!QZ131:RP131)=0)),OR(AND(COUNTIF(Raw!PR131:QB131,3)=1,COUNTA(Raw!RQ131:SG131)&gt;0),AND(COUNTIF(Raw!PR131:QB131,3)=0,COUNTA(Raw!RQ131:SG131)=0)),OR(AND(COUNTIF(Raw!PR131:QB131,4)=1,COUNTA(Raw!SH131:ST131)&gt;0),AND(COUNTIF(Raw!PR131:QB131,4)=0,COUNTA(Raw!SH131:ST131)=0)),OR(AND(COUNTIF(Raw!PR131:QB131,5)=1,COUNTA(Raw!SU131:TG131)&gt;0),AND(COUNTIF(Raw!PR131:QB131,5)=0,COUNTA(Raw!SU131:TG131)=0)),OR(AND(COUNTIF(Raw!PR131:QB131,6)=1,COUNTA(Raw!TH131:TT131)&gt;0),AND(COUNTIF(Raw!PR131:QB131,6)=0,COUNTA(Raw!TH131:TT131)=0)),OR(AND(COUNTIF(Raw!PR131:QB131,7)=1,COUNTA(Raw!TU131:UI131)&gt;0),AND(COUNTIF(Raw!PR131:QB131,7)=0,COUNTA(Raw!TU131:UI131)=0)),OR(AND(COUNTIF(Raw!PR131:QB131,8)=1,COUNTA(Raw!UJ131:UV131)&gt;0),AND(COUNTIF(Raw!PR131:QB131,8)=0,COUNTA(Raw!UJ131:UV131)=0)),OR(AND(COUNTIF(Raw!PR131:QB131,9)=1,COUNTA(Raw!UW131:VG131)&gt;0),AND(COUNTIF(Raw!PR131:QB131,9)=0,COUNTA(Raw!UW131:VG131)=0)),OR(AND(COUNTIF(Raw!PR131:QB131,10)=1,COUNTA(Raw!VH131:VP131)&gt;0),AND(COUNTIF(Raw!PR131:QB131,10)=0,COUNTA(Raw!VH131:VP131)=0)),OR(AND(COUNTIF(Raw!PR131:QB131,11)=1,COUNTA(Raw!VQ131:WK131)&gt;0),AND(COUNTIF(Raw!PR131:QB131,11)=0,COUNTA(Raw!VQ131:WK131)=0))),"",1)))</f>
        <v/>
      </c>
      <c r="AV131" s="19" t="str">
        <f>IF(A131=0,"",IF(COUNTA(Raw!QI131:QY131)=0,"",IF(AND(OR(AND(Raw!QI131=4,COUNTIF(Raw!QR131:QY131,1)=0),Raw!QI131&lt;&gt;4),OR(AND(Raw!QJ131=4,COUNTIF(Raw!QR131:QY131,2)=0),Raw!QJ131&lt;&gt;4),OR(AND(Raw!QK131=4,COUNTIF(Raw!QR131:QY131,3)=0),Raw!QK131&lt;&gt;4),OR(AND(Raw!QL131=4,COUNTIF(Raw!QR131:QY131,4)=0),Raw!QL131&lt;&gt;4),OR(AND(Raw!QM131=4,COUNTIF(Raw!QR131:QY131,5)=0),Raw!QM131&lt;&gt;4),OR(AND(Raw!QN131=4,COUNTIF(Raw!QR131:QY131,6)=0),Raw!QN131&lt;&gt;4),OR(AND(Raw!QO131=4,COUNTIF(Raw!QR131:QY131,7)=0),Raw!QO131&lt;&gt;4),OR(AND(Raw!QP131=4,COUNTIF(Raw!QR131:QY131,8)=0),Raw!QP131&lt;&gt;4)),"",1)))</f>
        <v/>
      </c>
      <c r="AW131" t="str">
        <f>IF(A131=0,"",IF(COUNTA(Raw!QZ131:RP131)=0,"",IF(AND(OR(AND(Raw!QZ131=4,COUNTIF(Raw!RI131:RP131,1)=0),Raw!QZ131&lt;&gt;4),OR(AND(Raw!RA131=4,COUNTIF(Raw!RI131:RP131,2)=0),Raw!RA131&lt;&gt;4),OR(AND(Raw!RB131=4,COUNTIF(Raw!RI131:RP131,3)=0),Raw!RB131&lt;&gt;4),OR(AND(Raw!RC131=4,COUNTIF(Raw!RI131:RP131,4)=0),Raw!RC131&lt;&gt;4),OR(AND(Raw!RD131=4,COUNTIF(Raw!RI131:RP131,5)=0),Raw!RD131&lt;&gt;4),OR(AND(Raw!RE131=4,COUNTIF(Raw!RI131:RP131,6)=0),Raw!RE131&lt;&gt;4),OR(AND(Raw!RF131=4,COUNTIF(Raw!RI131:RP131,7)=0),Raw!RF131&lt;&gt;4),OR(AND(Raw!RG131=4,COUNTIF(Raw!RI131:RP131,8)=0),Raw!RG131&lt;&gt;4)),"",1)))</f>
        <v/>
      </c>
      <c r="AX131" t="str">
        <f>IF(A131=0,"",IF(COUNTA(Raw!RQ131:SG131)=0,"",IF(AND(OR(AND(Raw!RQ131=4,COUNTIF(Raw!RZ131:SG131,1)=0),Raw!RQ131&lt;&gt;4),OR(AND(Raw!RR131=4,COUNTIF(Raw!RZ131:SG131,2)=0),Raw!RR131&lt;&gt;4),OR(AND(Raw!RS131=4,COUNTIF(Raw!RZ131:SG131,3)=0),Raw!RS131&lt;&gt;4),OR(AND(Raw!RT131=4,COUNTIF(Raw!RZ131:SG131,4)=0),Raw!RT131&lt;&gt;4),OR(AND(Raw!RU131=4,COUNTIF(Raw!RZ131:SG131,5)=0),Raw!RU131&lt;&gt;4),OR(AND(Raw!RV131=4,COUNTIF(Raw!RZ131:SG131,6)=0),Raw!RV131&lt;&gt;4),OR(AND(Raw!RW131=4,COUNTIF(Raw!RZ131:SG131,7)=0),Raw!RW131&lt;&gt;4),OR(AND(Raw!RX131=4,COUNTIF(Raw!RZ131:SG131,8)=0),Raw!RX131&lt;&gt;4)),"",1)))</f>
        <v/>
      </c>
      <c r="AY131" t="str">
        <f>IF(A131=0,"",IF(COUNTA(Raw!SH131:ST131)=0,"",IF(AND(OR(AND(Raw!SH131=4,COUNTIF(Raw!SO131:ST131,1)=0),Raw!SH131&lt;&gt;4),OR(AND(Raw!SI131=4,COUNTIF(Raw!SO131:ST131,2)=0),Raw!SI131&lt;&gt;4),OR(AND(Raw!SJ131=4,COUNTIF(Raw!SO131:ST131,3)=0),Raw!SJ131&lt;&gt;4),OR(AND(Raw!SK131=4,COUNTIF(Raw!SO131:ST131,4)=0),Raw!SK131&lt;&gt;4),OR(AND(Raw!SL131=4,COUNTIF(Raw!SO131:ST131,5)=0),Raw!SL131&lt;&gt;4),OR(AND(Raw!SM131=4,COUNTIF(Raw!SO131:ST131,6)=0),Raw!SM131&lt;&gt;4)),"",1)))</f>
        <v/>
      </c>
      <c r="AZ131" t="str">
        <f>IF(A131=0,"",IF(COUNTA(Raw!SU131:TG131)=0,"",IF(AND(OR(AND(Raw!SU131=4,COUNTIF(Raw!TB131:TG131,1)=0),Raw!SU131&lt;&gt;4),OR(AND(Raw!SV131=4,COUNTIF(Raw!TB131:TG131,2)=0),Raw!SV131&lt;&gt;4),OR(AND(Raw!SW131=4,COUNTIF(Raw!TB131:TG131,3)=0),Raw!SW131&lt;&gt;4),OR(AND(Raw!SX131=4,COUNTIF(Raw!TB131:TG131,4)=0),Raw!SX131&lt;&gt;4),OR(AND(Raw!SY131=4,COUNTIF(Raw!TB131:TG131,5)=0),Raw!SY131&lt;&gt;4),OR(AND(Raw!SZ131=4,COUNTIF(Raw!TB131:TG131,6)=0),Raw!SZ131&lt;&gt;4)),"",1)))</f>
        <v/>
      </c>
      <c r="BA131" t="str">
        <f>IF(A131=0,"",IF(COUNTA(Raw!TH131:TT131)=0,"",IF(AND(OR(AND(Raw!TH131=4,COUNTIF(Raw!TO131:TT131,1)=0),Raw!TH131&lt;&gt;4),OR(AND(Raw!TI131=4,COUNTIF(Raw!TO131:TT131,2)=0),Raw!TI131&lt;&gt;4),OR(AND(Raw!TJ131=4,COUNTIF(Raw!TO131:TT131,3)=0),Raw!TJ131&lt;&gt;4),OR(AND(Raw!TK131=4,COUNTIF(Raw!TO131:TT131,4)=0),Raw!TK131&lt;&gt;4),OR(AND(Raw!TL131=4,COUNTIF(Raw!TO131:TT131,5)=0),Raw!TL131&lt;&gt;4),OR(AND(Raw!TM131=4,COUNTIF(Raw!TO131:TT131,6)=0),Raw!TM131&lt;&gt;4)),"",1)))</f>
        <v/>
      </c>
      <c r="BB131" t="str">
        <f>IF(A131=0,"",IF(COUNTA(Raw!TU131:UI131)=0,"",IF(AND(OR(AND(Raw!TU131=4,COUNTIF(Raw!UC131:UI131,1)=0),Raw!TU131&lt;&gt;4),OR(AND(Raw!TV131=4,COUNTIF(Raw!UC131:UI131,2)=0),Raw!TV131&lt;&gt;4),OR(AND(Raw!TW131=4,COUNTIF(Raw!UC131:UI131,3)=0),Raw!TW131&lt;&gt;4),OR(AND(Raw!TX131=4,COUNTIF(Raw!UC131:UI131,4)=0),Raw!TX131&lt;&gt;4),OR(AND(Raw!TY131=4,COUNTIF(Raw!UC131:UI131,5)=0),Raw!TY131&lt;&gt;4),OR(AND(Raw!TZ131=4,COUNTIF(Raw!UC131:UI131,6)=0),Raw!TZ131&lt;&gt;4),OR(AND(Raw!UA131=4,COUNTIF(Raw!UC131:UI131,7)=0),Raw!UA131&lt;&gt;4)),"",1)))</f>
        <v/>
      </c>
      <c r="BC131" t="str">
        <f>IF(A131=0,"",IF(COUNTA(Raw!UJ131:UV131)=0,"",IF(AND(OR(AND(Raw!UJ131=4,COUNTIF(Raw!UQ131:UV131,1)=0),Raw!UJ131&lt;&gt;4),OR(AND(Raw!UK131=4,COUNTIF(Raw!UQ131:UV131,2)=0),Raw!UK131&lt;&gt;4),OR(AND(Raw!UL131=4,COUNTIF(Raw!UQ131:UV131,3)=0),Raw!UL131&lt;&gt;4),OR(AND(Raw!UM131=4,COUNTIF(Raw!UQ131:UV131,4)=0),Raw!UM131&lt;&gt;4),OR(AND(Raw!UN131=4,COUNTIF(Raw!UQ131:UV131,5)=0),Raw!UN131&lt;&gt;4),OR(AND(Raw!UO131=4,COUNTIF(Raw!UQ131:UV131,6)=0),Raw!UO131&lt;&gt;4)),"",1)))</f>
        <v/>
      </c>
      <c r="BD131" t="str">
        <f>IF(A131=0,"",IF(COUNTA(Raw!UW131:VG131)=0,"",IF(AND(OR(AND(Raw!UW131=4,COUNTIF(Raw!VC131:VG131,1)=0),Raw!UW131&lt;&gt;4),OR(AND(Raw!UX131=4,COUNTIF(Raw!VC131:VG131,2)=0),Raw!UX131&lt;&gt;4),OR(AND(Raw!UY131=4,COUNTIF(Raw!VC131:VG131,3)=0),Raw!UY131&lt;&gt;4),OR(AND(Raw!UZ131=4,COUNTIF(Raw!VC131:VG131,4)=0),Raw!UZ131&lt;&gt;4),OR(AND(Raw!VA131=4,COUNTIF(Raw!VC131:VG131,5)=0),Raw!VA131&lt;&gt;4)),"",1)))</f>
        <v/>
      </c>
      <c r="BE131" t="str">
        <f>IF(A131=0,"",IF(COUNTA(Raw!VH131:VP131)=0,"",
IF(AND(
OR(AND(Raw!VH131=4,COUNTIF(Raw!VM131:VP131,1)=0),Raw!VH131&lt;&gt;4),
OR(AND(Raw!VI131=4,COUNTIF(Raw!VM131:VP131,2)=0),Raw!VI131&lt;&gt;4),
OR(AND(Raw!VJ131=4,COUNTIF(Raw!VM131:VP131,3)=0),Raw!VJ131&lt;&gt;4),
OR(AND(Raw!VK131=4,COUNTIF(Raw!VM131:VP131,4)=0),Raw!VK131&lt;&gt;4)
),"",1)))</f>
        <v/>
      </c>
      <c r="BF131" t="str">
        <f>IF(A131=0,"",IF(COUNTA(Raw!VQ131:WK131)=0,"",
IF(AND(
OR(AND(Raw!VQ131=4,COUNTIF(Raw!WB131:WK131,1)=0),Raw!VQ131&lt;&gt;4),
OR(AND(Raw!VR131=4,COUNTIF(Raw!WB131:WK131,2)=0),Raw!VR131&lt;&gt;4),
OR(AND(Raw!VS131=4,COUNTIF(Raw!WB131:WK131,3)=0),Raw!VS131&lt;&gt;4),
OR(AND(Raw!VT131=4,COUNTIF(Raw!WB131:WK131,4)=0),Raw!VT131&lt;&gt;4),
OR(AND(Raw!VU131=4,COUNTIF(Raw!WB131:WK131,5)=0),Raw!VU131&lt;&gt;4),
OR(AND(Raw!VV131=4,COUNTIF(Raw!WB131:WK131,6)=0),Raw!VV131&lt;&gt;4),
OR(AND(Raw!VW131=4,COUNTIF(Raw!WB131:WK131,7)=0),Raw!VW131&lt;&gt;4),
OR(AND(Raw!VX131=4,COUNTIF(Raw!WB131:WK131,8)=0),Raw!VX131&lt;&gt;4),
OR(AND(Raw!VY131=4,COUNTIF(Raw!WB131:WK131,9)=0),Raw!VX131&lt;&gt;4),
OR(AND(Raw!VZ131=4,COUNTIF(Raw!WB131:WK131,10)=0),Raw!VZ131&lt;&gt;4)
),"",1)))</f>
        <v/>
      </c>
      <c r="BG131" t="str">
        <f>IF(A131=0,"",IF(COUNTA(Raw!WL131:XB131)=0,"",
IF(AND(
OR(AND(Raw!WL131=4,COUNTIF(Raw!WU131:XB131,1)=0),Raw!WL131&lt;&gt;4),
OR(AND(Raw!WM131=4,COUNTIF(Raw!WU131:XB131,2)=0),Raw!WM131&lt;&gt;4),
OR(AND(Raw!WN131=4,COUNTIF(Raw!WU131:XB131,3)=0),Raw!WN131&lt;&gt;4),
OR(AND(Raw!WO131=4,COUNTIF(Raw!WU131:XB131,4)=0),Raw!WO131&lt;&gt;4),
OR(AND(Raw!WP131=4,COUNTIF(Raw!WU131:XB131,5)=0),Raw!WP131&lt;&gt;4),
OR(AND(Raw!WQ131=4,COUNTIF(Raw!WU131:XB131,6)=0),Raw!WQ131&lt;&gt;4),
OR(AND(Raw!WR131=4,COUNTIF(Raw!WU131:XB131,7)=0),Raw!WR131&lt;&gt;4),
OR(AND(Raw!WS131=4,COUNTIF(Raw!WU131:XB131,8)=0),Raw!WS131&lt;&gt;4)
),"",1)))</f>
        <v/>
      </c>
      <c r="BH131" t="str">
        <f>IF(A131=0,"",IF(COUNTA(Raw!XC131:XK131)=0,"",
IF(AND(
OR(AND(Raw!XC131=4,COUNTIF(Raw!XH131:XK131,1)=0),Raw!XC131&lt;&gt;4),
OR(AND(Raw!XD131=4,COUNTIF(Raw!XH131:XK131,2)=0),Raw!XD131&lt;&gt;4),
OR(AND(Raw!XE131=4,COUNTIF(Raw!XH131:XK131,3)=0),Raw!XE131&lt;&gt;4),
OR(AND(Raw!XF131=4,COUNTIF(Raw!XH131:XK131,4)=0),Raw!XF131&lt;&gt;4)
),"",1)))</f>
        <v/>
      </c>
      <c r="BI131" t="str">
        <f>IF(A131=0,"",IF(COUNTA(Raw!XL131:XT131)=0,"",
IF(AND(
OR(AND(Raw!XL131=4,COUNTIF(Raw!XQ131:XT131,1)=0),Raw!XL131&lt;&gt;4),
OR(AND(Raw!XM131=4,COUNTIF(Raw!XQ131:XT131,2)=0),Raw!XM131&lt;&gt;4),
OR(AND(Raw!XN131=4,COUNTIF(Raw!XQ131:XT131,3)=0),Raw!XN131&lt;&gt;4),
OR(AND(Raw!XO131=4,COUNTIF(Raw!XQ131:XT131,4)=0),Raw!XO131&lt;&gt;4)
),"",1)))</f>
        <v/>
      </c>
      <c r="BJ131" t="str">
        <f>IF(A131=0,"",IF(COUNTA(Raw!XU131:YI131)=0,"",
IF(AND(
OR(AND(Raw!XU131=4,COUNTIF(Raw!YC131:YI131,1)=0),Raw!XU131&lt;&gt;4),
OR(AND(Raw!XV131=4,COUNTIF(Raw!YC131:YI131,2)=0),Raw!XV131&lt;&gt;4),
OR(AND(Raw!XW131=4,COUNTIF(Raw!YC131:YI131,3)=0),Raw!XW131&lt;&gt;4),
OR(AND(Raw!XX131=4,COUNTIF(Raw!YC131:YI131,4)=0),Raw!XX131&lt;&gt;4),
OR(AND(Raw!XY131=4,COUNTIF(Raw!YC131:YI131,5)=0),Raw!XY131&lt;&gt;4),
OR(AND(Raw!XZ131=4,COUNTIF(Raw!YC131:YI131,6)=0),Raw!XZ131&lt;&gt;4),
OR(AND(Raw!YA131=4,COUNTIF(Raw!YC131:YI131,7)=0),Raw!YA131&lt;&gt;4)
),"",1)))</f>
        <v/>
      </c>
      <c r="BK131" t="str">
        <f>IF(A131=0,"",IF(COUNTA(Raw!YJ131:YR131)=0,"",
IF(AND(
OR(AND(Raw!YJ131=4,COUNTIF(Raw!YO131:YR131,1)=0),Raw!YJ131&lt;&gt;4),
OR(AND(Raw!YK131=4,COUNTIF(Raw!YO131:YR131,2)=0),Raw!YK131&lt;&gt;4),
OR(AND(Raw!YL131=4,COUNTIF(Raw!YO131:YR131,3)=0),Raw!YL131&lt;&gt;4),
OR(AND(Raw!YM131=4,COUNTIF(Raw!YO131:YR131,4)=0),Raw!YM131&lt;&gt;4)
),"",1)))</f>
        <v/>
      </c>
      <c r="BL131" t="str">
        <f>IF(A131=0,"",IF(COUNTA(Raw!YS131:YU131)=0,"",IF(AND(Raw!YS131=4,ISBLANK(Raw!YU131)),"",IF(AND(Raw!YS131&lt;&gt;4,ISBLANK(Raw!YU131)=FALSE),"",1))))</f>
        <v/>
      </c>
    </row>
    <row r="132" spans="1:64">
      <c r="A132" s="20">
        <f>Raw!A132</f>
        <v>0</v>
      </c>
      <c r="B132" s="19" t="str">
        <f>IF(A132=0,"",IF(AND(Raw!AC132=1,COUNTA(Raw!AR132:IC132)&gt;0,COUNTA(Raw!ID132:YU132)=0),"",IF(AND(Raw!AC132=2,COUNTA(Raw!AR132:IC132)=0,COUNTA(Raw!ID132:MV132)&gt;0,COUNTA(Raw!MW132:YU132)=0),"",IF(AND(Raw!AC132=3,COUNTA(Raw!AP132:MV132)=0,COUNTA(Raw!MW132:YU132)&gt;0),"",1))))</f>
        <v/>
      </c>
      <c r="C132" s="19" t="str">
        <f>IF(A132=0,"",IF(AND(Raw!AK132=1,ISBLANK(Raw!AM132)=FALSE,ISBLANK(Raw!AO132)),"",IF(AND(Raw!AK132=2,ISBLANK(Raw!AM132),ISBLANK(Raw!AO132)=FALSE),"",1)))</f>
        <v/>
      </c>
      <c r="D132" s="19" t="str">
        <f>IF(A132=0,"",IF(COUNTA(Raw!AS132:AZ132)=0,"",IF(AND(Raw!AS132+Raw!AT132=100,Raw!AU132+Raw!AV132=100,Raw!AW132+Raw!AX132=100,Raw!AY132+Raw!AZ132=100),"",1)))</f>
        <v/>
      </c>
      <c r="E132" s="19" t="str">
        <f>IF(A132=0,"",IF(ISBLANK(Raw!AQ132),"",IF(Raw!AQ132=1,"",1)))</f>
        <v/>
      </c>
      <c r="F132" s="19" t="str">
        <f>IF(A132=0,"",IF(ISBLANK(Raw!AR132),"",IF(AND(Raw!AR132&gt;=0,Raw!AR132&lt;=100),"",1)))</f>
        <v/>
      </c>
      <c r="G132" s="19" t="str">
        <f>IF(A132=0,"",IF(AND(ISBLANK(Raw!BA132),ISBLANK(Raw!AS132)),"",IF(AND(Raw!AS132&gt;0,ISBLANK(Raw!BA132)=FALSE),"",1)))</f>
        <v/>
      </c>
      <c r="H132" s="19" t="str">
        <f>IF(A132=0,"",IF(COUNTA(Raw!BA132:BH132)=0,"",IF(AND(Raw!BA132=0,COUNTA(Raw!BB132:BH132)=0),"",IF(AND(Raw!BA132&gt;0,COUNTA(Raw!BB132:BH132)&gt;0),"",1))))</f>
        <v/>
      </c>
      <c r="I132" s="19" t="str">
        <f>IF(A132=0,"",IF(AND(ISBLANK(Raw!BI132),ISBLANK(Raw!BJ132)),"",IF(AND(Raw!BI132=1,ISBLANK(Raw!BJ132)=FALSE),"",IF(AND(Raw!BI132=2,ISBLANK(Raw!BJ132)),"",1))))</f>
        <v/>
      </c>
      <c r="J132" s="19" t="str">
        <f>IF(A132=0,"",IF(AND(ISBLANK(Raw!AT132),COUNTBLANK(Raw!BK132:BQ132)),"",IF(AND(Raw!AT132&gt;0,COUNTA(Raw!BK132:BQ132)&gt;0),"",IF(AND(Raw!AT132=0,COUNTA(Raw!BK132:BQ132)=0),"",1))))</f>
        <v/>
      </c>
      <c r="K132" s="19" t="str">
        <f>IF(A132=0,"",IF(AND(ISBLANK(Raw!AS132),COUNTA(Raw!BR132:BX132)=0),"",IF(AND(Raw!AS132&gt;0,COUNTA(Raw!BR132:BX132)&gt;0),"",IF(AND(Raw!AS132=0,COUNTA(Raw!BR132:BX132)=0),"",1))))</f>
        <v/>
      </c>
      <c r="L132" s="19" t="str">
        <f>IF(A132=0,"",IF(AND(COUNTA(Raw!BK132:BX132)=0,COUNTA(Raw!BY132:CH132)=0),"",IF(AND(COUNTIF(Raw!BK132:BX132,1)&gt;0,COUNTA(Raw!BY132:CH132)&gt;0),"",IF(AND(COUNTIF(Raw!BK132:BX132,1)=0,COUNTA(Raw!BY132:CH132)=0),"",1))))</f>
        <v/>
      </c>
      <c r="M132" s="19" t="str">
        <f>IF(A132=0,"",IF(AND(COUNTA(Raw!BK132:BX132)=0,COUNTA(Raw!CI132:CR132)),"",IF(AND(COUNTIF(Raw!BK132:BX132,3)&gt;0,COUNTA(Raw!CI132:CR132)&gt;0),"",IF(AND(COUNTIF(Raw!BK132:BX132,3)=0,COUNTA(Raw!CI132:CR132)=0),"",1))))</f>
        <v/>
      </c>
      <c r="N132" s="19" t="str">
        <f>IF(A132=0,"",IF(COUNTA(Raw!CS132:DF132)=0,"",IF(AND(COUNTIF(Raw!CS132:CV132,1)=1,COUNTA(Raw!CW132:DA132)&gt;0,COUNTA(Raw!DB132:DF132)=0),"",IF(AND(COUNTIF(Raw!CS132:CV132,2)=1,COUNTA(Raw!CW132:DA132)=0,COUNTA(Raw!DB132:DF132)&gt;0),"",IF(AND(COUNTA(Raw!CS132:CV132)&gt;0,COUNTA(Raw!CW132:DF132)=0),"",1)))))</f>
        <v/>
      </c>
      <c r="O132" s="19" t="str">
        <f>IF(A132=0,"",IF(COUNTA(Raw!DG132:DP132)=0,"",IF(AND(COUNTIF(Raw!BK132:BQ132,1)&gt;0,OR(COUNTIF(Raw!DG132:DP132,1)=1,COUNTIF(Raw!DG132:DP132,2)=1,COUNTIF(Raw!DG132:DP132,3)=1)),"",IF(AND(COUNTIF(Raw!BK132:BQ132,1)=0,AND(COUNTIF(Raw!DG132:DP132,1)=0,COUNTIF(Raw!DG132:DP132,2)=0,COUNTIF(Raw!DG132:DP132,3)=0)),"",1))))</f>
        <v/>
      </c>
      <c r="P132" s="19" t="str">
        <f>IF(A132=0,"",IF(COUNTA(Raw!DG132:DR132)=0,"",IF(AND(COUNTIF(Raw!DG132:DP132,4)=1,ISBLANK(Raw!DQ132)=FALSE,ISBLANK(Raw!DR132)),"",IF(AND(COUNTIF(Raw!DG132:DP132,7)=1,ISBLANK(Raw!DQ132),ISBLANK(Raw!DR132)=FALSE),"",IF(AND(COUNTA(Raw!DG132:DP132)&gt;0,COUNTIF(Raw!DG132:DP132,4)=0,COUNTIF(Raw!DG132:DP132,7)=0,COUNTA(Raw!DQ132:DR132)=0),"",1)))))</f>
        <v/>
      </c>
      <c r="Q132" s="19" t="str">
        <f>IF(A132=0,"",IF(AND(COUNTA(Raw!DS132:DU132)=0,COUNTA(Raw!BK132:BQ132)=0),"",IF(AND(COUNTIF(Raw!BK132:BQ132,1)&gt;0,COUNTA(Raw!DS132:DU132)&gt;0),"",IF(AND(COUNTIF(Raw!BK132:BQ132,1)=0,COUNTA(Raw!DS132:DU132)=0),"",1))))</f>
        <v/>
      </c>
      <c r="R132" s="19" t="str">
        <f>IF(A132=0,"",IF(AND(ISBLANK(Raw!AT132),ISBLANK(Raw!EJ132)),"",IF(AND(Raw!AT132&gt;0,ISBLANK(Raw!EJ132)=FALSE,Raw!EJ132&gt;=0,Raw!EJ132&lt;=7),"",IF(AND(Raw!AT132=0,ISBLANK(Raw!EJ132)),"",1))))</f>
        <v/>
      </c>
      <c r="S132" t="str">
        <f>IF(A132=0,"",IF(AND(ISBLANK(Raw!AS132),ISBLANK(Raw!EK132)),"",IF(AND(Raw!AS132&gt;0,ISBLANK(Raw!EK132)=FALSE),"",IF(AND(Raw!AS132=0,ISBLANK(Raw!EK132)),"",1))))</f>
        <v/>
      </c>
      <c r="T132" s="19" t="str">
        <f>IF(A132=0,"",IF(AND(ISBLANK(Raw!AT132),COUNTA(Raw!EL132:EQ132)=0),"",IF(AND(Raw!AT132&gt;0,COUNTA(Raw!EL132:EQ132)&gt;0),"",IF(AND(Raw!AT132=0,COUNTA(Raw!EL132:EQ132)=0),"",1))))</f>
        <v/>
      </c>
      <c r="U132" t="str">
        <f>IF(A132=0,"",IF(AND(ISBLANK(Raw!AT132),COUNTA(Raw!ER132:EU132)=0),"",IF(AND(Raw!AT132&gt;0,COUNTA(Raw!ER132:EU132)&gt;0),"",IF(AND(Raw!AT132=0,COUNTA(Raw!ER132:EU132)=0),"",1))))</f>
        <v/>
      </c>
      <c r="V132" t="str">
        <f>IF(A132=0,"",IF(AND(ISBLANK(Raw!AS132),COUNTA(Raw!EV132:FA132)=0),"",IF(AND(Raw!AS132&gt;0,COUNTA(Raw!EV132:FA132)&gt;0),"",IF(AND(Raw!AS132=0,COUNTA(Raw!EV132:FA132)=0),"",1))))</f>
        <v/>
      </c>
      <c r="W132" t="str">
        <f>IF(A132=0,"",IF(AND(ISBLANK(Raw!AS132),COUNTA(Raw!FB132:FE132)=0),"",IF(AND(Raw!AS132&gt;0,COUNTA(Raw!FB132:FE132)&gt;0),"",IF(AND(Raw!AS132=0,COUNTA(Raw!FB132:FE132)=0),"",1))))</f>
        <v/>
      </c>
      <c r="X132" t="str">
        <f>IF(A132=0,"",IF(AND(ISBLANK(Raw!AT132),COUNTA(Raw!FF132:FI132)=0),"",IF(AND(Raw!AT132&gt;0,COUNTA(Raw!FF132:FI132)&gt;0),"",IF(AND(Raw!AT132=0,COUNTA(Raw!FF132:FI132)=0),"",1))))</f>
        <v/>
      </c>
      <c r="Y132" t="str">
        <f>IF(A132=0,"",IF(AND(ISBLANK(Raw!AS132),COUNTA(Raw!FJ132:FM132)=0),"",IF(AND(Raw!AS132&gt;0,COUNTA(Raw!FJ132:FM132)&gt;0),"",IF(AND(Raw!AS132=0,COUNTA(Raw!FJ132:FM132)=0),"",1))))</f>
        <v/>
      </c>
      <c r="Z132" t="str">
        <f>IF(A132=0,"",IF(AND(COUNTA(Raw!FN132:FT132)=0,ISBLANK(Raw!FU132)),"",IF(AND(COUNTIF(Raw!FN132:FT132,1)&gt;0,ISBLANK(Raw!FU132)=FALSE),"",IF(AND(COUNTIF(Raw!FN132:FT132,1)=0,ISBLANK(Raw!FU132)),"",1))))</f>
        <v/>
      </c>
      <c r="AA132" s="19" t="str">
        <f>IF(A132=0,"",IF(AND(ISBLANK(Raw!BI132),COUNTA(Raw!FV132:GH132)=0),"",IF(AND(Raw!BI132&lt;&gt;1,COUNTIF(Raw!FV132:GH132,6)=0),"",IF(Raw!BI132=1,"",1))))</f>
        <v/>
      </c>
      <c r="AB132" t="str">
        <f>IF(A132=0,"",IF(AND(ISBLANK(Raw!GI132),COUNTA(Raw!GJ132:GQ132)=0),"",IF(AND(Raw!GI132=1,COUNTA(Raw!GJ132:GQ132)&gt;0),"",IF(AND(Raw!GI132=2,COUNTA(Raw!GJ132:GQ132)=0),"",1))))</f>
        <v/>
      </c>
      <c r="AC132" s="19" t="str">
        <f>IF(A132=0,"",IF(AND(COUNTA(Raw!GY132:HF132)=0,ISBLANK(Raw!HG132)),"",IF(AND(OR(COUNTIF(Raw!GY132:HE132,1)&gt;0,COUNTIF(Raw!GY132:HE132,2)&gt;0),ISBLANK(Raw!HG132)=FALSE),"",IF(AND(COUNTA(Raw!GY132:HF132)&gt;0,ISBLANK(Raw!HG132),COUNTIF(Raw!GY132:HE132,1)=0,COUNTIF(Raw!GY132:HE132,2)=0),"",1))))</f>
        <v/>
      </c>
      <c r="AD132" s="19" t="str">
        <f>IF(A132=0,"",IF(COUNTA(Raw!HU132:IB132)=0,"",IF(AND(Raw!AK132&lt;&gt;2,COUNTIF(Raw!HU132:IA132,2)=0,COUNTIF(Raw!HU132:IA132,3)=0),"",IF(Raw!AK132=2,"",1))))</f>
        <v/>
      </c>
      <c r="AE132" s="19" t="str">
        <f>IF(A132=0,"",IF(AND(Raw!AK132=2,ISBLANK(Raw!IC132)=FALSE),"",IF(AND(Raw!AK132&lt;&gt;2,ISBLANK(Raw!IC132)),"",1)))</f>
        <v/>
      </c>
      <c r="AF132" s="19" t="str">
        <f>IF(A132=0,"",IF(COUNTA(Raw!ID132:IF132)=0,"",IF(AND(MATCH(2023-Raw!ID132,Code!$A$3:$A$12,1)=Raw!IF132,2023-Raw!ID132=Raw!IE132),"",1)))</f>
        <v/>
      </c>
      <c r="AG132" s="19" t="str">
        <f>IF(A132=0,"",IF(COUNTA(Raw!IG132:II132)=0,"",IF(AND(Raw!IG132=4,ISBLANK(Raw!II132)=FALSE),"",IF(AND(Raw!IG132&lt;&gt;4,ISBLANK(Raw!II132)),"",1))))</f>
        <v/>
      </c>
      <c r="AH132" s="19" t="str">
        <f>IF(A132=0,"",IF(COUNTA(Raw!IJ132:IM132)=0,"",IF(AND(Raw!IJ132=1,ISBLANK(Raw!IK132)=FALSE),"",IF(AND(Raw!IJ132=2,COUNTA(Raw!IK132:IM132)&gt;0),"",1))))</f>
        <v/>
      </c>
      <c r="AI132" s="19" t="str">
        <f>IF(A132=0,"",IF(COUNTA(Raw!IK132:IM132)=0,"",IF(AND(Raw!IK132=1,ISBLANK(Raw!IL132)=FALSE),"",IF(AND(Raw!IK132=2,COUNTA(Raw!IL132:IM132)=0),"",1))))</f>
        <v/>
      </c>
      <c r="AJ132" s="19" t="str">
        <f>IF(A132=0,"",IF(COUNTA(Raw!JD132:JJ132)=0,"",IF(AND(Raw!JD132&gt;600,COUNTA(Raw!JE132:JI132)&gt;0),"",IF(AND(Raw!JD132&lt;=600,COUNTA(Raw!JE132:JJ132)=0),"",1))))</f>
        <v/>
      </c>
      <c r="AK132" s="19" t="str">
        <f>IF(A132=0,"",IF(COUNTA(Raw!JK132:KA132)=0,"",IF(AND(Raw!JK132=1,COUNTA(Raw!JM132:JV132)&gt;0),"",IF(AND(Raw!JK132=3,COUNTA(Raw!JM132:JV132)&gt;0,COUNTA(Raw!JW132:KA132)=0),"",IF(AND(ISBLANK(Raw!JK132)=FALSE,Raw!JK132&lt;&gt;1,Raw!JK132&lt;&gt;3,COUNTA(Raw!JM132:KA132)=0),"",1)))))</f>
        <v/>
      </c>
      <c r="AL132" s="19" t="str">
        <f>IF(A132=0,"",IF(COUNTA(Raw!JW132:KA132)=0,"",IF(AND(COUNTIF(Raw!JW132:JZ132,4)=0,COUNTA(Raw!JW132:JZ132)&gt;0,ISBLANK(Raw!KA132)=FALSE),"",IF(AND(COUNTIF(Raw!JW132:KA132,4)&gt;0,ISBLANK(Raw!KA132)),"",1))))</f>
        <v/>
      </c>
      <c r="AM132" s="19" t="str">
        <f>IF(A132=0,"",IF(COUNTA(Raw!KT132:KU132)=0,"",IF(AND(Raw!KT132=1,ISBLANK(Raw!KU132)=FALSE),"",IF(AND(Raw!KT132=2,ISBLANK(Raw!KU132)),"",1))))</f>
        <v/>
      </c>
      <c r="AN132" s="19" t="str">
        <f>IF(A132=0,"",IF(COUNTA(Raw!KX132:LF132)=0,"",IF(AND(COUNTIF(Raw!KX132:LB132,5)=1,COUNTA(Raw!KX132:LB132)=1,COUNTA(Raw!LC132:LF132)=0),"",IF(AND(COUNTIF(Raw!KX132:LB132,5)=0,COUNTA(Raw!KX132:LB132)&gt;0,COUNTA(Raw!LC132:LF132)&gt;0),"",1))))</f>
        <v/>
      </c>
      <c r="AO132" s="19" t="str">
        <f>IF(A132=0,"",IF(COUNTA(Raw!LM132:LU132)=0,"",IF(AND(Raw!LM132=1,ISBLANK(Raw!LN132)=FALSE,COUNTA(Raw!LO132:LU132)&gt;0),"",IF(AND(Raw!LM132=2,COUNTA(Raw!LN132:LU132)=0),"",1))))</f>
        <v/>
      </c>
      <c r="AP132" s="19" t="str">
        <f>IF(A132=0,"",IF(COUNTA(Raw!MY132:OG132)=0,"",IF(AND(Raw!MY132=2,COUNTA(Raw!MZ132:OG132)=0),"",IF(AND(Raw!MY132=1,COUNTA(Raw!MZ132:OG132)&gt;0),"",1))))</f>
        <v/>
      </c>
      <c r="AQ132" s="19" t="str">
        <f>IF(A132=0,"",IF(COUNTA(Raw!NC132:NW132)=0,"",IF(AND(COUNTIF(Raw!NC132:NG132,3)&gt;0,COUNTA(Raw!NH132:NQ132)&gt;0),"",IF(AND(COUNTA(Raw!NC132:NG132)&gt;0,COUNTIF(Raw!NC132:NG132,3)=0,COUNTA(Raw!NH132:NW132)=0),"",1))))</f>
        <v/>
      </c>
      <c r="AR132" s="19" t="str">
        <f>IF(A132=0,"",IF(COUNTA(Raw!NH132:NW132)=0,"",IF(AND(COUNTIF(Raw!NH132:NQ132,10)&gt;0,COUNTA(Raw!NR132:NW132)&gt;0),"",IF(AND(COUNTA(Raw!NH132:NQ132)&gt;0,COUNTIF(Raw!NH132:NQ132,10)=0,COUNTA(Raw!NR132:NY132)=0),"",1))))</f>
        <v/>
      </c>
      <c r="AS132" s="19" t="str">
        <f>IF(A132=0,"",IF(COUNTA(Raw!NY132:OG132)=0,"",IF(AND(Raw!NY132=1,COUNTA(Raw!NZ132:OG132)&gt;0),"",IF(AND(Raw!NY132=2,COUNTA(Raw!NZ132:OG132)=0),"",1))))</f>
        <v/>
      </c>
      <c r="AT132" s="19" t="str">
        <f>IF(A132=0,"",IF(COUNTA(Raw!OH132:OY132)=0,"",IF(AND(Raw!OH132=1,COUNTA(Raw!OI132:OY132)&gt;0),"",IF(AND(Raw!OH132=2,COUNTA(Raw!OI132:OY132)=0),"",1))))</f>
        <v/>
      </c>
      <c r="AU132" s="19" t="str">
        <f>IF(A132=0,"",IF(COUNTA(Raw!PR132:QB132)=0,"",
IF(AND(OR(AND(COUNTIF(Raw!PR132:QB132,1)=1,COUNTA(Raw!QI132:QY132)&gt;0),AND(COUNTIF(Raw!PR132:QB132,1)=0,COUNTA(Raw!QI132:QY132)=0)),OR(AND(COUNTIF(Raw!PR132:QB132,2)=1,COUNTA(Raw!QZ132:RP132)&gt;0),AND(COUNTIF(Raw!PR132:QB132,2)=0,COUNTA(Raw!QZ132:RP132)=0)),OR(AND(COUNTIF(Raw!PR132:QB132,3)=1,COUNTA(Raw!RQ132:SG132)&gt;0),AND(COUNTIF(Raw!PR132:QB132,3)=0,COUNTA(Raw!RQ132:SG132)=0)),OR(AND(COUNTIF(Raw!PR132:QB132,4)=1,COUNTA(Raw!SH132:ST132)&gt;0),AND(COUNTIF(Raw!PR132:QB132,4)=0,COUNTA(Raw!SH132:ST132)=0)),OR(AND(COUNTIF(Raw!PR132:QB132,5)=1,COUNTA(Raw!SU132:TG132)&gt;0),AND(COUNTIF(Raw!PR132:QB132,5)=0,COUNTA(Raw!SU132:TG132)=0)),OR(AND(COUNTIF(Raw!PR132:QB132,6)=1,COUNTA(Raw!TH132:TT132)&gt;0),AND(COUNTIF(Raw!PR132:QB132,6)=0,COUNTA(Raw!TH132:TT132)=0)),OR(AND(COUNTIF(Raw!PR132:QB132,7)=1,COUNTA(Raw!TU132:UI132)&gt;0),AND(COUNTIF(Raw!PR132:QB132,7)=0,COUNTA(Raw!TU132:UI132)=0)),OR(AND(COUNTIF(Raw!PR132:QB132,8)=1,COUNTA(Raw!UJ132:UV132)&gt;0),AND(COUNTIF(Raw!PR132:QB132,8)=0,COUNTA(Raw!UJ132:UV132)=0)),OR(AND(COUNTIF(Raw!PR132:QB132,9)=1,COUNTA(Raw!UW132:VG132)&gt;0),AND(COUNTIF(Raw!PR132:QB132,9)=0,COUNTA(Raw!UW132:VG132)=0)),OR(AND(COUNTIF(Raw!PR132:QB132,10)=1,COUNTA(Raw!VH132:VP132)&gt;0),AND(COUNTIF(Raw!PR132:QB132,10)=0,COUNTA(Raw!VH132:VP132)=0)),OR(AND(COUNTIF(Raw!PR132:QB132,11)=1,COUNTA(Raw!VQ132:WK132)&gt;0),AND(COUNTIF(Raw!PR132:QB132,11)=0,COUNTA(Raw!VQ132:WK132)=0))),"",1)))</f>
        <v/>
      </c>
      <c r="AV132" s="19" t="str">
        <f>IF(A132=0,"",IF(COUNTA(Raw!QI132:QY132)=0,"",IF(AND(OR(AND(Raw!QI132=4,COUNTIF(Raw!QR132:QY132,1)=0),Raw!QI132&lt;&gt;4),OR(AND(Raw!QJ132=4,COUNTIF(Raw!QR132:QY132,2)=0),Raw!QJ132&lt;&gt;4),OR(AND(Raw!QK132=4,COUNTIF(Raw!QR132:QY132,3)=0),Raw!QK132&lt;&gt;4),OR(AND(Raw!QL132=4,COUNTIF(Raw!QR132:QY132,4)=0),Raw!QL132&lt;&gt;4),OR(AND(Raw!QM132=4,COUNTIF(Raw!QR132:QY132,5)=0),Raw!QM132&lt;&gt;4),OR(AND(Raw!QN132=4,COUNTIF(Raw!QR132:QY132,6)=0),Raw!QN132&lt;&gt;4),OR(AND(Raw!QO132=4,COUNTIF(Raw!QR132:QY132,7)=0),Raw!QO132&lt;&gt;4),OR(AND(Raw!QP132=4,COUNTIF(Raw!QR132:QY132,8)=0),Raw!QP132&lt;&gt;4)),"",1)))</f>
        <v/>
      </c>
      <c r="AW132" t="str">
        <f>IF(A132=0,"",IF(COUNTA(Raw!QZ132:RP132)=0,"",IF(AND(OR(AND(Raw!QZ132=4,COUNTIF(Raw!RI132:RP132,1)=0),Raw!QZ132&lt;&gt;4),OR(AND(Raw!RA132=4,COUNTIF(Raw!RI132:RP132,2)=0),Raw!RA132&lt;&gt;4),OR(AND(Raw!RB132=4,COUNTIF(Raw!RI132:RP132,3)=0),Raw!RB132&lt;&gt;4),OR(AND(Raw!RC132=4,COUNTIF(Raw!RI132:RP132,4)=0),Raw!RC132&lt;&gt;4),OR(AND(Raw!RD132=4,COUNTIF(Raw!RI132:RP132,5)=0),Raw!RD132&lt;&gt;4),OR(AND(Raw!RE132=4,COUNTIF(Raw!RI132:RP132,6)=0),Raw!RE132&lt;&gt;4),OR(AND(Raw!RF132=4,COUNTIF(Raw!RI132:RP132,7)=0),Raw!RF132&lt;&gt;4),OR(AND(Raw!RG132=4,COUNTIF(Raw!RI132:RP132,8)=0),Raw!RG132&lt;&gt;4)),"",1)))</f>
        <v/>
      </c>
      <c r="AX132" t="str">
        <f>IF(A132=0,"",IF(COUNTA(Raw!RQ132:SG132)=0,"",IF(AND(OR(AND(Raw!RQ132=4,COUNTIF(Raw!RZ132:SG132,1)=0),Raw!RQ132&lt;&gt;4),OR(AND(Raw!RR132=4,COUNTIF(Raw!RZ132:SG132,2)=0),Raw!RR132&lt;&gt;4),OR(AND(Raw!RS132=4,COUNTIF(Raw!RZ132:SG132,3)=0),Raw!RS132&lt;&gt;4),OR(AND(Raw!RT132=4,COUNTIF(Raw!RZ132:SG132,4)=0),Raw!RT132&lt;&gt;4),OR(AND(Raw!RU132=4,COUNTIF(Raw!RZ132:SG132,5)=0),Raw!RU132&lt;&gt;4),OR(AND(Raw!RV132=4,COUNTIF(Raw!RZ132:SG132,6)=0),Raw!RV132&lt;&gt;4),OR(AND(Raw!RW132=4,COUNTIF(Raw!RZ132:SG132,7)=0),Raw!RW132&lt;&gt;4),OR(AND(Raw!RX132=4,COUNTIF(Raw!RZ132:SG132,8)=0),Raw!RX132&lt;&gt;4)),"",1)))</f>
        <v/>
      </c>
      <c r="AY132" t="str">
        <f>IF(A132=0,"",IF(COUNTA(Raw!SH132:ST132)=0,"",IF(AND(OR(AND(Raw!SH132=4,COUNTIF(Raw!SO132:ST132,1)=0),Raw!SH132&lt;&gt;4),OR(AND(Raw!SI132=4,COUNTIF(Raw!SO132:ST132,2)=0),Raw!SI132&lt;&gt;4),OR(AND(Raw!SJ132=4,COUNTIF(Raw!SO132:ST132,3)=0),Raw!SJ132&lt;&gt;4),OR(AND(Raw!SK132=4,COUNTIF(Raw!SO132:ST132,4)=0),Raw!SK132&lt;&gt;4),OR(AND(Raw!SL132=4,COUNTIF(Raw!SO132:ST132,5)=0),Raw!SL132&lt;&gt;4),OR(AND(Raw!SM132=4,COUNTIF(Raw!SO132:ST132,6)=0),Raw!SM132&lt;&gt;4)),"",1)))</f>
        <v/>
      </c>
      <c r="AZ132" t="str">
        <f>IF(A132=0,"",IF(COUNTA(Raw!SU132:TG132)=0,"",IF(AND(OR(AND(Raw!SU132=4,COUNTIF(Raw!TB132:TG132,1)=0),Raw!SU132&lt;&gt;4),OR(AND(Raw!SV132=4,COUNTIF(Raw!TB132:TG132,2)=0),Raw!SV132&lt;&gt;4),OR(AND(Raw!SW132=4,COUNTIF(Raw!TB132:TG132,3)=0),Raw!SW132&lt;&gt;4),OR(AND(Raw!SX132=4,COUNTIF(Raw!TB132:TG132,4)=0),Raw!SX132&lt;&gt;4),OR(AND(Raw!SY132=4,COUNTIF(Raw!TB132:TG132,5)=0),Raw!SY132&lt;&gt;4),OR(AND(Raw!SZ132=4,COUNTIF(Raw!TB132:TG132,6)=0),Raw!SZ132&lt;&gt;4)),"",1)))</f>
        <v/>
      </c>
      <c r="BA132" t="str">
        <f>IF(A132=0,"",IF(COUNTA(Raw!TH132:TT132)=0,"",IF(AND(OR(AND(Raw!TH132=4,COUNTIF(Raw!TO132:TT132,1)=0),Raw!TH132&lt;&gt;4),OR(AND(Raw!TI132=4,COUNTIF(Raw!TO132:TT132,2)=0),Raw!TI132&lt;&gt;4),OR(AND(Raw!TJ132=4,COUNTIF(Raw!TO132:TT132,3)=0),Raw!TJ132&lt;&gt;4),OR(AND(Raw!TK132=4,COUNTIF(Raw!TO132:TT132,4)=0),Raw!TK132&lt;&gt;4),OR(AND(Raw!TL132=4,COUNTIF(Raw!TO132:TT132,5)=0),Raw!TL132&lt;&gt;4),OR(AND(Raw!TM132=4,COUNTIF(Raw!TO132:TT132,6)=0),Raw!TM132&lt;&gt;4)),"",1)))</f>
        <v/>
      </c>
      <c r="BB132" t="str">
        <f>IF(A132=0,"",IF(COUNTA(Raw!TU132:UI132)=0,"",IF(AND(OR(AND(Raw!TU132=4,COUNTIF(Raw!UC132:UI132,1)=0),Raw!TU132&lt;&gt;4),OR(AND(Raw!TV132=4,COUNTIF(Raw!UC132:UI132,2)=0),Raw!TV132&lt;&gt;4),OR(AND(Raw!TW132=4,COUNTIF(Raw!UC132:UI132,3)=0),Raw!TW132&lt;&gt;4),OR(AND(Raw!TX132=4,COUNTIF(Raw!UC132:UI132,4)=0),Raw!TX132&lt;&gt;4),OR(AND(Raw!TY132=4,COUNTIF(Raw!UC132:UI132,5)=0),Raw!TY132&lt;&gt;4),OR(AND(Raw!TZ132=4,COUNTIF(Raw!UC132:UI132,6)=0),Raw!TZ132&lt;&gt;4),OR(AND(Raw!UA132=4,COUNTIF(Raw!UC132:UI132,7)=0),Raw!UA132&lt;&gt;4)),"",1)))</f>
        <v/>
      </c>
      <c r="BC132" t="str">
        <f>IF(A132=0,"",IF(COUNTA(Raw!UJ132:UV132)=0,"",IF(AND(OR(AND(Raw!UJ132=4,COUNTIF(Raw!UQ132:UV132,1)=0),Raw!UJ132&lt;&gt;4),OR(AND(Raw!UK132=4,COUNTIF(Raw!UQ132:UV132,2)=0),Raw!UK132&lt;&gt;4),OR(AND(Raw!UL132=4,COUNTIF(Raw!UQ132:UV132,3)=0),Raw!UL132&lt;&gt;4),OR(AND(Raw!UM132=4,COUNTIF(Raw!UQ132:UV132,4)=0),Raw!UM132&lt;&gt;4),OR(AND(Raw!UN132=4,COUNTIF(Raw!UQ132:UV132,5)=0),Raw!UN132&lt;&gt;4),OR(AND(Raw!UO132=4,COUNTIF(Raw!UQ132:UV132,6)=0),Raw!UO132&lt;&gt;4)),"",1)))</f>
        <v/>
      </c>
      <c r="BD132" t="str">
        <f>IF(A132=0,"",IF(COUNTA(Raw!UW132:VG132)=0,"",IF(AND(OR(AND(Raw!UW132=4,COUNTIF(Raw!VC132:VG132,1)=0),Raw!UW132&lt;&gt;4),OR(AND(Raw!UX132=4,COUNTIF(Raw!VC132:VG132,2)=0),Raw!UX132&lt;&gt;4),OR(AND(Raw!UY132=4,COUNTIF(Raw!VC132:VG132,3)=0),Raw!UY132&lt;&gt;4),OR(AND(Raw!UZ132=4,COUNTIF(Raw!VC132:VG132,4)=0),Raw!UZ132&lt;&gt;4),OR(AND(Raw!VA132=4,COUNTIF(Raw!VC132:VG132,5)=0),Raw!VA132&lt;&gt;4)),"",1)))</f>
        <v/>
      </c>
      <c r="BE132" t="str">
        <f>IF(A132=0,"",IF(COUNTA(Raw!VH132:VP132)=0,"",
IF(AND(
OR(AND(Raw!VH132=4,COUNTIF(Raw!VM132:VP132,1)=0),Raw!VH132&lt;&gt;4),
OR(AND(Raw!VI132=4,COUNTIF(Raw!VM132:VP132,2)=0),Raw!VI132&lt;&gt;4),
OR(AND(Raw!VJ132=4,COUNTIF(Raw!VM132:VP132,3)=0),Raw!VJ132&lt;&gt;4),
OR(AND(Raw!VK132=4,COUNTIF(Raw!VM132:VP132,4)=0),Raw!VK132&lt;&gt;4)
),"",1)))</f>
        <v/>
      </c>
      <c r="BF132" t="str">
        <f>IF(A132=0,"",IF(COUNTA(Raw!VQ132:WK132)=0,"",
IF(AND(
OR(AND(Raw!VQ132=4,COUNTIF(Raw!WB132:WK132,1)=0),Raw!VQ132&lt;&gt;4),
OR(AND(Raw!VR132=4,COUNTIF(Raw!WB132:WK132,2)=0),Raw!VR132&lt;&gt;4),
OR(AND(Raw!VS132=4,COUNTIF(Raw!WB132:WK132,3)=0),Raw!VS132&lt;&gt;4),
OR(AND(Raw!VT132=4,COUNTIF(Raw!WB132:WK132,4)=0),Raw!VT132&lt;&gt;4),
OR(AND(Raw!VU132=4,COUNTIF(Raw!WB132:WK132,5)=0),Raw!VU132&lt;&gt;4),
OR(AND(Raw!VV132=4,COUNTIF(Raw!WB132:WK132,6)=0),Raw!VV132&lt;&gt;4),
OR(AND(Raw!VW132=4,COUNTIF(Raw!WB132:WK132,7)=0),Raw!VW132&lt;&gt;4),
OR(AND(Raw!VX132=4,COUNTIF(Raw!WB132:WK132,8)=0),Raw!VX132&lt;&gt;4),
OR(AND(Raw!VY132=4,COUNTIF(Raw!WB132:WK132,9)=0),Raw!VX132&lt;&gt;4),
OR(AND(Raw!VZ132=4,COUNTIF(Raw!WB132:WK132,10)=0),Raw!VZ132&lt;&gt;4)
),"",1)))</f>
        <v/>
      </c>
      <c r="BG132" t="str">
        <f>IF(A132=0,"",IF(COUNTA(Raw!WL132:XB132)=0,"",
IF(AND(
OR(AND(Raw!WL132=4,COUNTIF(Raw!WU132:XB132,1)=0),Raw!WL132&lt;&gt;4),
OR(AND(Raw!WM132=4,COUNTIF(Raw!WU132:XB132,2)=0),Raw!WM132&lt;&gt;4),
OR(AND(Raw!WN132=4,COUNTIF(Raw!WU132:XB132,3)=0),Raw!WN132&lt;&gt;4),
OR(AND(Raw!WO132=4,COUNTIF(Raw!WU132:XB132,4)=0),Raw!WO132&lt;&gt;4),
OR(AND(Raw!WP132=4,COUNTIF(Raw!WU132:XB132,5)=0),Raw!WP132&lt;&gt;4),
OR(AND(Raw!WQ132=4,COUNTIF(Raw!WU132:XB132,6)=0),Raw!WQ132&lt;&gt;4),
OR(AND(Raw!WR132=4,COUNTIF(Raw!WU132:XB132,7)=0),Raw!WR132&lt;&gt;4),
OR(AND(Raw!WS132=4,COUNTIF(Raw!WU132:XB132,8)=0),Raw!WS132&lt;&gt;4)
),"",1)))</f>
        <v/>
      </c>
      <c r="BH132" t="str">
        <f>IF(A132=0,"",IF(COUNTA(Raw!XC132:XK132)=0,"",
IF(AND(
OR(AND(Raw!XC132=4,COUNTIF(Raw!XH132:XK132,1)=0),Raw!XC132&lt;&gt;4),
OR(AND(Raw!XD132=4,COUNTIF(Raw!XH132:XK132,2)=0),Raw!XD132&lt;&gt;4),
OR(AND(Raw!XE132=4,COUNTIF(Raw!XH132:XK132,3)=0),Raw!XE132&lt;&gt;4),
OR(AND(Raw!XF132=4,COUNTIF(Raw!XH132:XK132,4)=0),Raw!XF132&lt;&gt;4)
),"",1)))</f>
        <v/>
      </c>
      <c r="BI132" t="str">
        <f>IF(A132=0,"",IF(COUNTA(Raw!XL132:XT132)=0,"",
IF(AND(
OR(AND(Raw!XL132=4,COUNTIF(Raw!XQ132:XT132,1)=0),Raw!XL132&lt;&gt;4),
OR(AND(Raw!XM132=4,COUNTIF(Raw!XQ132:XT132,2)=0),Raw!XM132&lt;&gt;4),
OR(AND(Raw!XN132=4,COUNTIF(Raw!XQ132:XT132,3)=0),Raw!XN132&lt;&gt;4),
OR(AND(Raw!XO132=4,COUNTIF(Raw!XQ132:XT132,4)=0),Raw!XO132&lt;&gt;4)
),"",1)))</f>
        <v/>
      </c>
      <c r="BJ132" t="str">
        <f>IF(A132=0,"",IF(COUNTA(Raw!XU132:YI132)=0,"",
IF(AND(
OR(AND(Raw!XU132=4,COUNTIF(Raw!YC132:YI132,1)=0),Raw!XU132&lt;&gt;4),
OR(AND(Raw!XV132=4,COUNTIF(Raw!YC132:YI132,2)=0),Raw!XV132&lt;&gt;4),
OR(AND(Raw!XW132=4,COUNTIF(Raw!YC132:YI132,3)=0),Raw!XW132&lt;&gt;4),
OR(AND(Raw!XX132=4,COUNTIF(Raw!YC132:YI132,4)=0),Raw!XX132&lt;&gt;4),
OR(AND(Raw!XY132=4,COUNTIF(Raw!YC132:YI132,5)=0),Raw!XY132&lt;&gt;4),
OR(AND(Raw!XZ132=4,COUNTIF(Raw!YC132:YI132,6)=0),Raw!XZ132&lt;&gt;4),
OR(AND(Raw!YA132=4,COUNTIF(Raw!YC132:YI132,7)=0),Raw!YA132&lt;&gt;4)
),"",1)))</f>
        <v/>
      </c>
      <c r="BK132" t="str">
        <f>IF(A132=0,"",IF(COUNTA(Raw!YJ132:YR132)=0,"",
IF(AND(
OR(AND(Raw!YJ132=4,COUNTIF(Raw!YO132:YR132,1)=0),Raw!YJ132&lt;&gt;4),
OR(AND(Raw!YK132=4,COUNTIF(Raw!YO132:YR132,2)=0),Raw!YK132&lt;&gt;4),
OR(AND(Raw!YL132=4,COUNTIF(Raw!YO132:YR132,3)=0),Raw!YL132&lt;&gt;4),
OR(AND(Raw!YM132=4,COUNTIF(Raw!YO132:YR132,4)=0),Raw!YM132&lt;&gt;4)
),"",1)))</f>
        <v/>
      </c>
      <c r="BL132" t="str">
        <f>IF(A132=0,"",IF(COUNTA(Raw!YS132:YU132)=0,"",IF(AND(Raw!YS132=4,ISBLANK(Raw!YU132)),"",IF(AND(Raw!YS132&lt;&gt;4,ISBLANK(Raw!YU132)=FALSE),"",1))))</f>
        <v/>
      </c>
    </row>
    <row r="133" spans="1:64">
      <c r="A133" s="20">
        <f>Raw!A133</f>
        <v>0</v>
      </c>
      <c r="B133" s="19" t="str">
        <f>IF(A133=0,"",IF(AND(Raw!AC133=1,COUNTA(Raw!AR133:IC133)&gt;0,COUNTA(Raw!ID133:YU133)=0),"",IF(AND(Raw!AC133=2,COUNTA(Raw!AR133:IC133)=0,COUNTA(Raw!ID133:MV133)&gt;0,COUNTA(Raw!MW133:YU133)=0),"",IF(AND(Raw!AC133=3,COUNTA(Raw!AP133:MV133)=0,COUNTA(Raw!MW133:YU133)&gt;0),"",1))))</f>
        <v/>
      </c>
      <c r="C133" s="19" t="str">
        <f>IF(A133=0,"",IF(AND(Raw!AK133=1,ISBLANK(Raw!AM133)=FALSE,ISBLANK(Raw!AO133)),"",IF(AND(Raw!AK133=2,ISBLANK(Raw!AM133),ISBLANK(Raw!AO133)=FALSE),"",1)))</f>
        <v/>
      </c>
      <c r="D133" s="19" t="str">
        <f>IF(A133=0,"",IF(COUNTA(Raw!AS133:AZ133)=0,"",IF(AND(Raw!AS133+Raw!AT133=100,Raw!AU133+Raw!AV133=100,Raw!AW133+Raw!AX133=100,Raw!AY133+Raw!AZ133=100),"",1)))</f>
        <v/>
      </c>
      <c r="E133" s="19" t="str">
        <f>IF(A133=0,"",IF(ISBLANK(Raw!AQ133),"",IF(Raw!AQ133=1,"",1)))</f>
        <v/>
      </c>
      <c r="F133" s="19" t="str">
        <f>IF(A133=0,"",IF(ISBLANK(Raw!AR133),"",IF(AND(Raw!AR133&gt;=0,Raw!AR133&lt;=100),"",1)))</f>
        <v/>
      </c>
      <c r="G133" s="19" t="str">
        <f>IF(A133=0,"",IF(AND(ISBLANK(Raw!BA133),ISBLANK(Raw!AS133)),"",IF(AND(Raw!AS133&gt;0,ISBLANK(Raw!BA133)=FALSE),"",1)))</f>
        <v/>
      </c>
      <c r="H133" s="19" t="str">
        <f>IF(A133=0,"",IF(COUNTA(Raw!BA133:BH133)=0,"",IF(AND(Raw!BA133=0,COUNTA(Raw!BB133:BH133)=0),"",IF(AND(Raw!BA133&gt;0,COUNTA(Raw!BB133:BH133)&gt;0),"",1))))</f>
        <v/>
      </c>
      <c r="I133" s="19" t="str">
        <f>IF(A133=0,"",IF(AND(ISBLANK(Raw!BI133),ISBLANK(Raw!BJ133)),"",IF(AND(Raw!BI133=1,ISBLANK(Raw!BJ133)=FALSE),"",IF(AND(Raw!BI133=2,ISBLANK(Raw!BJ133)),"",1))))</f>
        <v/>
      </c>
      <c r="J133" s="19" t="str">
        <f>IF(A133=0,"",IF(AND(ISBLANK(Raw!AT133),COUNTBLANK(Raw!BK133:BQ133)),"",IF(AND(Raw!AT133&gt;0,COUNTA(Raw!BK133:BQ133)&gt;0),"",IF(AND(Raw!AT133=0,COUNTA(Raw!BK133:BQ133)=0),"",1))))</f>
        <v/>
      </c>
      <c r="K133" s="19" t="str">
        <f>IF(A133=0,"",IF(AND(ISBLANK(Raw!AS133),COUNTA(Raw!BR133:BX133)=0),"",IF(AND(Raw!AS133&gt;0,COUNTA(Raw!BR133:BX133)&gt;0),"",IF(AND(Raw!AS133=0,COUNTA(Raw!BR133:BX133)=0),"",1))))</f>
        <v/>
      </c>
      <c r="L133" s="19" t="str">
        <f>IF(A133=0,"",IF(AND(COUNTA(Raw!BK133:BX133)=0,COUNTA(Raw!BY133:CH133)=0),"",IF(AND(COUNTIF(Raw!BK133:BX133,1)&gt;0,COUNTA(Raw!BY133:CH133)&gt;0),"",IF(AND(COUNTIF(Raw!BK133:BX133,1)=0,COUNTA(Raw!BY133:CH133)=0),"",1))))</f>
        <v/>
      </c>
      <c r="M133" s="19" t="str">
        <f>IF(A133=0,"",IF(AND(COUNTA(Raw!BK133:BX133)=0,COUNTA(Raw!CI133:CR133)),"",IF(AND(COUNTIF(Raw!BK133:BX133,3)&gt;0,COUNTA(Raw!CI133:CR133)&gt;0),"",IF(AND(COUNTIF(Raw!BK133:BX133,3)=0,COUNTA(Raw!CI133:CR133)=0),"",1))))</f>
        <v/>
      </c>
      <c r="N133" s="19" t="str">
        <f>IF(A133=0,"",IF(COUNTA(Raw!CS133:DF133)=0,"",IF(AND(COUNTIF(Raw!CS133:CV133,1)=1,COUNTA(Raw!CW133:DA133)&gt;0,COUNTA(Raw!DB133:DF133)=0),"",IF(AND(COUNTIF(Raw!CS133:CV133,2)=1,COUNTA(Raw!CW133:DA133)=0,COUNTA(Raw!DB133:DF133)&gt;0),"",IF(AND(COUNTA(Raw!CS133:CV133)&gt;0,COUNTA(Raw!CW133:DF133)=0),"",1)))))</f>
        <v/>
      </c>
      <c r="O133" s="19" t="str">
        <f>IF(A133=0,"",IF(COUNTA(Raw!DG133:DP133)=0,"",IF(AND(COUNTIF(Raw!BK133:BQ133,1)&gt;0,OR(COUNTIF(Raw!DG133:DP133,1)=1,COUNTIF(Raw!DG133:DP133,2)=1,COUNTIF(Raw!DG133:DP133,3)=1)),"",IF(AND(COUNTIF(Raw!BK133:BQ133,1)=0,AND(COUNTIF(Raw!DG133:DP133,1)=0,COUNTIF(Raw!DG133:DP133,2)=0,COUNTIF(Raw!DG133:DP133,3)=0)),"",1))))</f>
        <v/>
      </c>
      <c r="P133" s="19" t="str">
        <f>IF(A133=0,"",IF(COUNTA(Raw!DG133:DR133)=0,"",IF(AND(COUNTIF(Raw!DG133:DP133,4)=1,ISBLANK(Raw!DQ133)=FALSE,ISBLANK(Raw!DR133)),"",IF(AND(COUNTIF(Raw!DG133:DP133,7)=1,ISBLANK(Raw!DQ133),ISBLANK(Raw!DR133)=FALSE),"",IF(AND(COUNTA(Raw!DG133:DP133)&gt;0,COUNTIF(Raw!DG133:DP133,4)=0,COUNTIF(Raw!DG133:DP133,7)=0,COUNTA(Raw!DQ133:DR133)=0),"",1)))))</f>
        <v/>
      </c>
      <c r="Q133" s="19" t="str">
        <f>IF(A133=0,"",IF(AND(COUNTA(Raw!DS133:DU133)=0,COUNTA(Raw!BK133:BQ133)=0),"",IF(AND(COUNTIF(Raw!BK133:BQ133,1)&gt;0,COUNTA(Raw!DS133:DU133)&gt;0),"",IF(AND(COUNTIF(Raw!BK133:BQ133,1)=0,COUNTA(Raw!DS133:DU133)=0),"",1))))</f>
        <v/>
      </c>
      <c r="R133" s="19" t="str">
        <f>IF(A133=0,"",IF(AND(ISBLANK(Raw!AT133),ISBLANK(Raw!EJ133)),"",IF(AND(Raw!AT133&gt;0,ISBLANK(Raw!EJ133)=FALSE,Raw!EJ133&gt;=0,Raw!EJ133&lt;=7),"",IF(AND(Raw!AT133=0,ISBLANK(Raw!EJ133)),"",1))))</f>
        <v/>
      </c>
      <c r="S133" t="str">
        <f>IF(A133=0,"",IF(AND(ISBLANK(Raw!AS133),ISBLANK(Raw!EK133)),"",IF(AND(Raw!AS133&gt;0,ISBLANK(Raw!EK133)=FALSE),"",IF(AND(Raw!AS133=0,ISBLANK(Raw!EK133)),"",1))))</f>
        <v/>
      </c>
      <c r="T133" s="19" t="str">
        <f>IF(A133=0,"",IF(AND(ISBLANK(Raw!AT133),COUNTA(Raw!EL133:EQ133)=0),"",IF(AND(Raw!AT133&gt;0,COUNTA(Raw!EL133:EQ133)&gt;0),"",IF(AND(Raw!AT133=0,COUNTA(Raw!EL133:EQ133)=0),"",1))))</f>
        <v/>
      </c>
      <c r="U133" t="str">
        <f>IF(A133=0,"",IF(AND(ISBLANK(Raw!AT133),COUNTA(Raw!ER133:EU133)=0),"",IF(AND(Raw!AT133&gt;0,COUNTA(Raw!ER133:EU133)&gt;0),"",IF(AND(Raw!AT133=0,COUNTA(Raw!ER133:EU133)=0),"",1))))</f>
        <v/>
      </c>
      <c r="V133" t="str">
        <f>IF(A133=0,"",IF(AND(ISBLANK(Raw!AS133),COUNTA(Raw!EV133:FA133)=0),"",IF(AND(Raw!AS133&gt;0,COUNTA(Raw!EV133:FA133)&gt;0),"",IF(AND(Raw!AS133=0,COUNTA(Raw!EV133:FA133)=0),"",1))))</f>
        <v/>
      </c>
      <c r="W133" t="str">
        <f>IF(A133=0,"",IF(AND(ISBLANK(Raw!AS133),COUNTA(Raw!FB133:FE133)=0),"",IF(AND(Raw!AS133&gt;0,COUNTA(Raw!FB133:FE133)&gt;0),"",IF(AND(Raw!AS133=0,COUNTA(Raw!FB133:FE133)=0),"",1))))</f>
        <v/>
      </c>
      <c r="X133" t="str">
        <f>IF(A133=0,"",IF(AND(ISBLANK(Raw!AT133),COUNTA(Raw!FF133:FI133)=0),"",IF(AND(Raw!AT133&gt;0,COUNTA(Raw!FF133:FI133)&gt;0),"",IF(AND(Raw!AT133=0,COUNTA(Raw!FF133:FI133)=0),"",1))))</f>
        <v/>
      </c>
      <c r="Y133" t="str">
        <f>IF(A133=0,"",IF(AND(ISBLANK(Raw!AS133),COUNTA(Raw!FJ133:FM133)=0),"",IF(AND(Raw!AS133&gt;0,COUNTA(Raw!FJ133:FM133)&gt;0),"",IF(AND(Raw!AS133=0,COUNTA(Raw!FJ133:FM133)=0),"",1))))</f>
        <v/>
      </c>
      <c r="Z133" t="str">
        <f>IF(A133=0,"",IF(AND(COUNTA(Raw!FN133:FT133)=0,ISBLANK(Raw!FU133)),"",IF(AND(COUNTIF(Raw!FN133:FT133,1)&gt;0,ISBLANK(Raw!FU133)=FALSE),"",IF(AND(COUNTIF(Raw!FN133:FT133,1)=0,ISBLANK(Raw!FU133)),"",1))))</f>
        <v/>
      </c>
      <c r="AA133" s="19" t="str">
        <f>IF(A133=0,"",IF(AND(ISBLANK(Raw!BI133),COUNTA(Raw!FV133:GH133)=0),"",IF(AND(Raw!BI133&lt;&gt;1,COUNTIF(Raw!FV133:GH133,6)=0),"",IF(Raw!BI133=1,"",1))))</f>
        <v/>
      </c>
      <c r="AB133" t="str">
        <f>IF(A133=0,"",IF(AND(ISBLANK(Raw!GI133),COUNTA(Raw!GJ133:GQ133)=0),"",IF(AND(Raw!GI133=1,COUNTA(Raw!GJ133:GQ133)&gt;0),"",IF(AND(Raw!GI133=2,COUNTA(Raw!GJ133:GQ133)=0),"",1))))</f>
        <v/>
      </c>
      <c r="AC133" s="19" t="str">
        <f>IF(A133=0,"",IF(AND(COUNTA(Raw!GY133:HF133)=0,ISBLANK(Raw!HG133)),"",IF(AND(OR(COUNTIF(Raw!GY133:HE133,1)&gt;0,COUNTIF(Raw!GY133:HE133,2)&gt;0),ISBLANK(Raw!HG133)=FALSE),"",IF(AND(COUNTA(Raw!GY133:HF133)&gt;0,ISBLANK(Raw!HG133),COUNTIF(Raw!GY133:HE133,1)=0,COUNTIF(Raw!GY133:HE133,2)=0),"",1))))</f>
        <v/>
      </c>
      <c r="AD133" s="19" t="str">
        <f>IF(A133=0,"",IF(COUNTA(Raw!HU133:IB133)=0,"",IF(AND(Raw!AK133&lt;&gt;2,COUNTIF(Raw!HU133:IA133,2)=0,COUNTIF(Raw!HU133:IA133,3)=0),"",IF(Raw!AK133=2,"",1))))</f>
        <v/>
      </c>
      <c r="AE133" s="19" t="str">
        <f>IF(A133=0,"",IF(AND(Raw!AK133=2,ISBLANK(Raw!IC133)=FALSE),"",IF(AND(Raw!AK133&lt;&gt;2,ISBLANK(Raw!IC133)),"",1)))</f>
        <v/>
      </c>
      <c r="AF133" s="19" t="str">
        <f>IF(A133=0,"",IF(COUNTA(Raw!ID133:IF133)=0,"",IF(AND(MATCH(2023-Raw!ID133,Code!$A$3:$A$12,1)=Raw!IF133,2023-Raw!ID133=Raw!IE133),"",1)))</f>
        <v/>
      </c>
      <c r="AG133" s="19" t="str">
        <f>IF(A133=0,"",IF(COUNTA(Raw!IG133:II133)=0,"",IF(AND(Raw!IG133=4,ISBLANK(Raw!II133)=FALSE),"",IF(AND(Raw!IG133&lt;&gt;4,ISBLANK(Raw!II133)),"",1))))</f>
        <v/>
      </c>
      <c r="AH133" s="19" t="str">
        <f>IF(A133=0,"",IF(COUNTA(Raw!IJ133:IM133)=0,"",IF(AND(Raw!IJ133=1,ISBLANK(Raw!IK133)=FALSE),"",IF(AND(Raw!IJ133=2,COUNTA(Raw!IK133:IM133)&gt;0),"",1))))</f>
        <v/>
      </c>
      <c r="AI133" s="19" t="str">
        <f>IF(A133=0,"",IF(COUNTA(Raw!IK133:IM133)=0,"",IF(AND(Raw!IK133=1,ISBLANK(Raw!IL133)=FALSE),"",IF(AND(Raw!IK133=2,COUNTA(Raw!IL133:IM133)=0),"",1))))</f>
        <v/>
      </c>
      <c r="AJ133" s="19" t="str">
        <f>IF(A133=0,"",IF(COUNTA(Raw!JD133:JJ133)=0,"",IF(AND(Raw!JD133&gt;600,COUNTA(Raw!JE133:JI133)&gt;0),"",IF(AND(Raw!JD133&lt;=600,COUNTA(Raw!JE133:JJ133)=0),"",1))))</f>
        <v/>
      </c>
      <c r="AK133" s="19" t="str">
        <f>IF(A133=0,"",IF(COUNTA(Raw!JK133:KA133)=0,"",IF(AND(Raw!JK133=1,COUNTA(Raw!JM133:JV133)&gt;0),"",IF(AND(Raw!JK133=3,COUNTA(Raw!JM133:JV133)&gt;0,COUNTA(Raw!JW133:KA133)=0),"",IF(AND(ISBLANK(Raw!JK133)=FALSE,Raw!JK133&lt;&gt;1,Raw!JK133&lt;&gt;3,COUNTA(Raw!JM133:KA133)=0),"",1)))))</f>
        <v/>
      </c>
      <c r="AL133" s="19" t="str">
        <f>IF(A133=0,"",IF(COUNTA(Raw!JW133:KA133)=0,"",IF(AND(COUNTIF(Raw!JW133:JZ133,4)=0,COUNTA(Raw!JW133:JZ133)&gt;0,ISBLANK(Raw!KA133)=FALSE),"",IF(AND(COUNTIF(Raw!JW133:KA133,4)&gt;0,ISBLANK(Raw!KA133)),"",1))))</f>
        <v/>
      </c>
      <c r="AM133" s="19" t="str">
        <f>IF(A133=0,"",IF(COUNTA(Raw!KT133:KU133)=0,"",IF(AND(Raw!KT133=1,ISBLANK(Raw!KU133)=FALSE),"",IF(AND(Raw!KT133=2,ISBLANK(Raw!KU133)),"",1))))</f>
        <v/>
      </c>
      <c r="AN133" s="19" t="str">
        <f>IF(A133=0,"",IF(COUNTA(Raw!KX133:LF133)=0,"",IF(AND(COUNTIF(Raw!KX133:LB133,5)=1,COUNTA(Raw!KX133:LB133)=1,COUNTA(Raw!LC133:LF133)=0),"",IF(AND(COUNTIF(Raw!KX133:LB133,5)=0,COUNTA(Raw!KX133:LB133)&gt;0,COUNTA(Raw!LC133:LF133)&gt;0),"",1))))</f>
        <v/>
      </c>
      <c r="AO133" s="19" t="str">
        <f>IF(A133=0,"",IF(COUNTA(Raw!LM133:LU133)=0,"",IF(AND(Raw!LM133=1,ISBLANK(Raw!LN133)=FALSE,COUNTA(Raw!LO133:LU133)&gt;0),"",IF(AND(Raw!LM133=2,COUNTA(Raw!LN133:LU133)=0),"",1))))</f>
        <v/>
      </c>
      <c r="AP133" s="19" t="str">
        <f>IF(A133=0,"",IF(COUNTA(Raw!MY133:OG133)=0,"",IF(AND(Raw!MY133=2,COUNTA(Raw!MZ133:OG133)=0),"",IF(AND(Raw!MY133=1,COUNTA(Raw!MZ133:OG133)&gt;0),"",1))))</f>
        <v/>
      </c>
      <c r="AQ133" s="19" t="str">
        <f>IF(A133=0,"",IF(COUNTA(Raw!NC133:NW133)=0,"",IF(AND(COUNTIF(Raw!NC133:NG133,3)&gt;0,COUNTA(Raw!NH133:NQ133)&gt;0),"",IF(AND(COUNTA(Raw!NC133:NG133)&gt;0,COUNTIF(Raw!NC133:NG133,3)=0,COUNTA(Raw!NH133:NW133)=0),"",1))))</f>
        <v/>
      </c>
      <c r="AR133" s="19" t="str">
        <f>IF(A133=0,"",IF(COUNTA(Raw!NH133:NW133)=0,"",IF(AND(COUNTIF(Raw!NH133:NQ133,10)&gt;0,COUNTA(Raw!NR133:NW133)&gt;0),"",IF(AND(COUNTA(Raw!NH133:NQ133)&gt;0,COUNTIF(Raw!NH133:NQ133,10)=0,COUNTA(Raw!NR133:NY133)=0),"",1))))</f>
        <v/>
      </c>
      <c r="AS133" s="19" t="str">
        <f>IF(A133=0,"",IF(COUNTA(Raw!NY133:OG133)=0,"",IF(AND(Raw!NY133=1,COUNTA(Raw!NZ133:OG133)&gt;0),"",IF(AND(Raw!NY133=2,COUNTA(Raw!NZ133:OG133)=0),"",1))))</f>
        <v/>
      </c>
      <c r="AT133" s="19" t="str">
        <f>IF(A133=0,"",IF(COUNTA(Raw!OH133:OY133)=0,"",IF(AND(Raw!OH133=1,COUNTA(Raw!OI133:OY133)&gt;0),"",IF(AND(Raw!OH133=2,COUNTA(Raw!OI133:OY133)=0),"",1))))</f>
        <v/>
      </c>
      <c r="AU133" s="19" t="str">
        <f>IF(A133=0,"",IF(COUNTA(Raw!PR133:QB133)=0,"",
IF(AND(OR(AND(COUNTIF(Raw!PR133:QB133,1)=1,COUNTA(Raw!QI133:QY133)&gt;0),AND(COUNTIF(Raw!PR133:QB133,1)=0,COUNTA(Raw!QI133:QY133)=0)),OR(AND(COUNTIF(Raw!PR133:QB133,2)=1,COUNTA(Raw!QZ133:RP133)&gt;0),AND(COUNTIF(Raw!PR133:QB133,2)=0,COUNTA(Raw!QZ133:RP133)=0)),OR(AND(COUNTIF(Raw!PR133:QB133,3)=1,COUNTA(Raw!RQ133:SG133)&gt;0),AND(COUNTIF(Raw!PR133:QB133,3)=0,COUNTA(Raw!RQ133:SG133)=0)),OR(AND(COUNTIF(Raw!PR133:QB133,4)=1,COUNTA(Raw!SH133:ST133)&gt;0),AND(COUNTIF(Raw!PR133:QB133,4)=0,COUNTA(Raw!SH133:ST133)=0)),OR(AND(COUNTIF(Raw!PR133:QB133,5)=1,COUNTA(Raw!SU133:TG133)&gt;0),AND(COUNTIF(Raw!PR133:QB133,5)=0,COUNTA(Raw!SU133:TG133)=0)),OR(AND(COUNTIF(Raw!PR133:QB133,6)=1,COUNTA(Raw!TH133:TT133)&gt;0),AND(COUNTIF(Raw!PR133:QB133,6)=0,COUNTA(Raw!TH133:TT133)=0)),OR(AND(COUNTIF(Raw!PR133:QB133,7)=1,COUNTA(Raw!TU133:UI133)&gt;0),AND(COUNTIF(Raw!PR133:QB133,7)=0,COUNTA(Raw!TU133:UI133)=0)),OR(AND(COUNTIF(Raw!PR133:QB133,8)=1,COUNTA(Raw!UJ133:UV133)&gt;0),AND(COUNTIF(Raw!PR133:QB133,8)=0,COUNTA(Raw!UJ133:UV133)=0)),OR(AND(COUNTIF(Raw!PR133:QB133,9)=1,COUNTA(Raw!UW133:VG133)&gt;0),AND(COUNTIF(Raw!PR133:QB133,9)=0,COUNTA(Raw!UW133:VG133)=0)),OR(AND(COUNTIF(Raw!PR133:QB133,10)=1,COUNTA(Raw!VH133:VP133)&gt;0),AND(COUNTIF(Raw!PR133:QB133,10)=0,COUNTA(Raw!VH133:VP133)=0)),OR(AND(COUNTIF(Raw!PR133:QB133,11)=1,COUNTA(Raw!VQ133:WK133)&gt;0),AND(COUNTIF(Raw!PR133:QB133,11)=0,COUNTA(Raw!VQ133:WK133)=0))),"",1)))</f>
        <v/>
      </c>
      <c r="AV133" s="19" t="str">
        <f>IF(A133=0,"",IF(COUNTA(Raw!QI133:QY133)=0,"",IF(AND(OR(AND(Raw!QI133=4,COUNTIF(Raw!QR133:QY133,1)=0),Raw!QI133&lt;&gt;4),OR(AND(Raw!QJ133=4,COUNTIF(Raw!QR133:QY133,2)=0),Raw!QJ133&lt;&gt;4),OR(AND(Raw!QK133=4,COUNTIF(Raw!QR133:QY133,3)=0),Raw!QK133&lt;&gt;4),OR(AND(Raw!QL133=4,COUNTIF(Raw!QR133:QY133,4)=0),Raw!QL133&lt;&gt;4),OR(AND(Raw!QM133=4,COUNTIF(Raw!QR133:QY133,5)=0),Raw!QM133&lt;&gt;4),OR(AND(Raw!QN133=4,COUNTIF(Raw!QR133:QY133,6)=0),Raw!QN133&lt;&gt;4),OR(AND(Raw!QO133=4,COUNTIF(Raw!QR133:QY133,7)=0),Raw!QO133&lt;&gt;4),OR(AND(Raw!QP133=4,COUNTIF(Raw!QR133:QY133,8)=0),Raw!QP133&lt;&gt;4)),"",1)))</f>
        <v/>
      </c>
      <c r="AW133" t="str">
        <f>IF(A133=0,"",IF(COUNTA(Raw!QZ133:RP133)=0,"",IF(AND(OR(AND(Raw!QZ133=4,COUNTIF(Raw!RI133:RP133,1)=0),Raw!QZ133&lt;&gt;4),OR(AND(Raw!RA133=4,COUNTIF(Raw!RI133:RP133,2)=0),Raw!RA133&lt;&gt;4),OR(AND(Raw!RB133=4,COUNTIF(Raw!RI133:RP133,3)=0),Raw!RB133&lt;&gt;4),OR(AND(Raw!RC133=4,COUNTIF(Raw!RI133:RP133,4)=0),Raw!RC133&lt;&gt;4),OR(AND(Raw!RD133=4,COUNTIF(Raw!RI133:RP133,5)=0),Raw!RD133&lt;&gt;4),OR(AND(Raw!RE133=4,COUNTIF(Raw!RI133:RP133,6)=0),Raw!RE133&lt;&gt;4),OR(AND(Raw!RF133=4,COUNTIF(Raw!RI133:RP133,7)=0),Raw!RF133&lt;&gt;4),OR(AND(Raw!RG133=4,COUNTIF(Raw!RI133:RP133,8)=0),Raw!RG133&lt;&gt;4)),"",1)))</f>
        <v/>
      </c>
      <c r="AX133" t="str">
        <f>IF(A133=0,"",IF(COUNTA(Raw!RQ133:SG133)=0,"",IF(AND(OR(AND(Raw!RQ133=4,COUNTIF(Raw!RZ133:SG133,1)=0),Raw!RQ133&lt;&gt;4),OR(AND(Raw!RR133=4,COUNTIF(Raw!RZ133:SG133,2)=0),Raw!RR133&lt;&gt;4),OR(AND(Raw!RS133=4,COUNTIF(Raw!RZ133:SG133,3)=0),Raw!RS133&lt;&gt;4),OR(AND(Raw!RT133=4,COUNTIF(Raw!RZ133:SG133,4)=0),Raw!RT133&lt;&gt;4),OR(AND(Raw!RU133=4,COUNTIF(Raw!RZ133:SG133,5)=0),Raw!RU133&lt;&gt;4),OR(AND(Raw!RV133=4,COUNTIF(Raw!RZ133:SG133,6)=0),Raw!RV133&lt;&gt;4),OR(AND(Raw!RW133=4,COUNTIF(Raw!RZ133:SG133,7)=0),Raw!RW133&lt;&gt;4),OR(AND(Raw!RX133=4,COUNTIF(Raw!RZ133:SG133,8)=0),Raw!RX133&lt;&gt;4)),"",1)))</f>
        <v/>
      </c>
      <c r="AY133" t="str">
        <f>IF(A133=0,"",IF(COUNTA(Raw!SH133:ST133)=0,"",IF(AND(OR(AND(Raw!SH133=4,COUNTIF(Raw!SO133:ST133,1)=0),Raw!SH133&lt;&gt;4),OR(AND(Raw!SI133=4,COUNTIF(Raw!SO133:ST133,2)=0),Raw!SI133&lt;&gt;4),OR(AND(Raw!SJ133=4,COUNTIF(Raw!SO133:ST133,3)=0),Raw!SJ133&lt;&gt;4),OR(AND(Raw!SK133=4,COUNTIF(Raw!SO133:ST133,4)=0),Raw!SK133&lt;&gt;4),OR(AND(Raw!SL133=4,COUNTIF(Raw!SO133:ST133,5)=0),Raw!SL133&lt;&gt;4),OR(AND(Raw!SM133=4,COUNTIF(Raw!SO133:ST133,6)=0),Raw!SM133&lt;&gt;4)),"",1)))</f>
        <v/>
      </c>
      <c r="AZ133" t="str">
        <f>IF(A133=0,"",IF(COUNTA(Raw!SU133:TG133)=0,"",IF(AND(OR(AND(Raw!SU133=4,COUNTIF(Raw!TB133:TG133,1)=0),Raw!SU133&lt;&gt;4),OR(AND(Raw!SV133=4,COUNTIF(Raw!TB133:TG133,2)=0),Raw!SV133&lt;&gt;4),OR(AND(Raw!SW133=4,COUNTIF(Raw!TB133:TG133,3)=0),Raw!SW133&lt;&gt;4),OR(AND(Raw!SX133=4,COUNTIF(Raw!TB133:TG133,4)=0),Raw!SX133&lt;&gt;4),OR(AND(Raw!SY133=4,COUNTIF(Raw!TB133:TG133,5)=0),Raw!SY133&lt;&gt;4),OR(AND(Raw!SZ133=4,COUNTIF(Raw!TB133:TG133,6)=0),Raw!SZ133&lt;&gt;4)),"",1)))</f>
        <v/>
      </c>
      <c r="BA133" t="str">
        <f>IF(A133=0,"",IF(COUNTA(Raw!TH133:TT133)=0,"",IF(AND(OR(AND(Raw!TH133=4,COUNTIF(Raw!TO133:TT133,1)=0),Raw!TH133&lt;&gt;4),OR(AND(Raw!TI133=4,COUNTIF(Raw!TO133:TT133,2)=0),Raw!TI133&lt;&gt;4),OR(AND(Raw!TJ133=4,COUNTIF(Raw!TO133:TT133,3)=0),Raw!TJ133&lt;&gt;4),OR(AND(Raw!TK133=4,COUNTIF(Raw!TO133:TT133,4)=0),Raw!TK133&lt;&gt;4),OR(AND(Raw!TL133=4,COUNTIF(Raw!TO133:TT133,5)=0),Raw!TL133&lt;&gt;4),OR(AND(Raw!TM133=4,COUNTIF(Raw!TO133:TT133,6)=0),Raw!TM133&lt;&gt;4)),"",1)))</f>
        <v/>
      </c>
      <c r="BB133" t="str">
        <f>IF(A133=0,"",IF(COUNTA(Raw!TU133:UI133)=0,"",IF(AND(OR(AND(Raw!TU133=4,COUNTIF(Raw!UC133:UI133,1)=0),Raw!TU133&lt;&gt;4),OR(AND(Raw!TV133=4,COUNTIF(Raw!UC133:UI133,2)=0),Raw!TV133&lt;&gt;4),OR(AND(Raw!TW133=4,COUNTIF(Raw!UC133:UI133,3)=0),Raw!TW133&lt;&gt;4),OR(AND(Raw!TX133=4,COUNTIF(Raw!UC133:UI133,4)=0),Raw!TX133&lt;&gt;4),OR(AND(Raw!TY133=4,COUNTIF(Raw!UC133:UI133,5)=0),Raw!TY133&lt;&gt;4),OR(AND(Raw!TZ133=4,COUNTIF(Raw!UC133:UI133,6)=0),Raw!TZ133&lt;&gt;4),OR(AND(Raw!UA133=4,COUNTIF(Raw!UC133:UI133,7)=0),Raw!UA133&lt;&gt;4)),"",1)))</f>
        <v/>
      </c>
      <c r="BC133" t="str">
        <f>IF(A133=0,"",IF(COUNTA(Raw!UJ133:UV133)=0,"",IF(AND(OR(AND(Raw!UJ133=4,COUNTIF(Raw!UQ133:UV133,1)=0),Raw!UJ133&lt;&gt;4),OR(AND(Raw!UK133=4,COUNTIF(Raw!UQ133:UV133,2)=0),Raw!UK133&lt;&gt;4),OR(AND(Raw!UL133=4,COUNTIF(Raw!UQ133:UV133,3)=0),Raw!UL133&lt;&gt;4),OR(AND(Raw!UM133=4,COUNTIF(Raw!UQ133:UV133,4)=0),Raw!UM133&lt;&gt;4),OR(AND(Raw!UN133=4,COUNTIF(Raw!UQ133:UV133,5)=0),Raw!UN133&lt;&gt;4),OR(AND(Raw!UO133=4,COUNTIF(Raw!UQ133:UV133,6)=0),Raw!UO133&lt;&gt;4)),"",1)))</f>
        <v/>
      </c>
      <c r="BD133" t="str">
        <f>IF(A133=0,"",IF(COUNTA(Raw!UW133:VG133)=0,"",IF(AND(OR(AND(Raw!UW133=4,COUNTIF(Raw!VC133:VG133,1)=0),Raw!UW133&lt;&gt;4),OR(AND(Raw!UX133=4,COUNTIF(Raw!VC133:VG133,2)=0),Raw!UX133&lt;&gt;4),OR(AND(Raw!UY133=4,COUNTIF(Raw!VC133:VG133,3)=0),Raw!UY133&lt;&gt;4),OR(AND(Raw!UZ133=4,COUNTIF(Raw!VC133:VG133,4)=0),Raw!UZ133&lt;&gt;4),OR(AND(Raw!VA133=4,COUNTIF(Raw!VC133:VG133,5)=0),Raw!VA133&lt;&gt;4)),"",1)))</f>
        <v/>
      </c>
      <c r="BE133" t="str">
        <f>IF(A133=0,"",IF(COUNTA(Raw!VH133:VP133)=0,"",
IF(AND(
OR(AND(Raw!VH133=4,COUNTIF(Raw!VM133:VP133,1)=0),Raw!VH133&lt;&gt;4),
OR(AND(Raw!VI133=4,COUNTIF(Raw!VM133:VP133,2)=0),Raw!VI133&lt;&gt;4),
OR(AND(Raw!VJ133=4,COUNTIF(Raw!VM133:VP133,3)=0),Raw!VJ133&lt;&gt;4),
OR(AND(Raw!VK133=4,COUNTIF(Raw!VM133:VP133,4)=0),Raw!VK133&lt;&gt;4)
),"",1)))</f>
        <v/>
      </c>
      <c r="BF133" t="str">
        <f>IF(A133=0,"",IF(COUNTA(Raw!VQ133:WK133)=0,"",
IF(AND(
OR(AND(Raw!VQ133=4,COUNTIF(Raw!WB133:WK133,1)=0),Raw!VQ133&lt;&gt;4),
OR(AND(Raw!VR133=4,COUNTIF(Raw!WB133:WK133,2)=0),Raw!VR133&lt;&gt;4),
OR(AND(Raw!VS133=4,COUNTIF(Raw!WB133:WK133,3)=0),Raw!VS133&lt;&gt;4),
OR(AND(Raw!VT133=4,COUNTIF(Raw!WB133:WK133,4)=0),Raw!VT133&lt;&gt;4),
OR(AND(Raw!VU133=4,COUNTIF(Raw!WB133:WK133,5)=0),Raw!VU133&lt;&gt;4),
OR(AND(Raw!VV133=4,COUNTIF(Raw!WB133:WK133,6)=0),Raw!VV133&lt;&gt;4),
OR(AND(Raw!VW133=4,COUNTIF(Raw!WB133:WK133,7)=0),Raw!VW133&lt;&gt;4),
OR(AND(Raw!VX133=4,COUNTIF(Raw!WB133:WK133,8)=0),Raw!VX133&lt;&gt;4),
OR(AND(Raw!VY133=4,COUNTIF(Raw!WB133:WK133,9)=0),Raw!VX133&lt;&gt;4),
OR(AND(Raw!VZ133=4,COUNTIF(Raw!WB133:WK133,10)=0),Raw!VZ133&lt;&gt;4)
),"",1)))</f>
        <v/>
      </c>
      <c r="BG133" t="str">
        <f>IF(A133=0,"",IF(COUNTA(Raw!WL133:XB133)=0,"",
IF(AND(
OR(AND(Raw!WL133=4,COUNTIF(Raw!WU133:XB133,1)=0),Raw!WL133&lt;&gt;4),
OR(AND(Raw!WM133=4,COUNTIF(Raw!WU133:XB133,2)=0),Raw!WM133&lt;&gt;4),
OR(AND(Raw!WN133=4,COUNTIF(Raw!WU133:XB133,3)=0),Raw!WN133&lt;&gt;4),
OR(AND(Raw!WO133=4,COUNTIF(Raw!WU133:XB133,4)=0),Raw!WO133&lt;&gt;4),
OR(AND(Raw!WP133=4,COUNTIF(Raw!WU133:XB133,5)=0),Raw!WP133&lt;&gt;4),
OR(AND(Raw!WQ133=4,COUNTIF(Raw!WU133:XB133,6)=0),Raw!WQ133&lt;&gt;4),
OR(AND(Raw!WR133=4,COUNTIF(Raw!WU133:XB133,7)=0),Raw!WR133&lt;&gt;4),
OR(AND(Raw!WS133=4,COUNTIF(Raw!WU133:XB133,8)=0),Raw!WS133&lt;&gt;4)
),"",1)))</f>
        <v/>
      </c>
      <c r="BH133" t="str">
        <f>IF(A133=0,"",IF(COUNTA(Raw!XC133:XK133)=0,"",
IF(AND(
OR(AND(Raw!XC133=4,COUNTIF(Raw!XH133:XK133,1)=0),Raw!XC133&lt;&gt;4),
OR(AND(Raw!XD133=4,COUNTIF(Raw!XH133:XK133,2)=0),Raw!XD133&lt;&gt;4),
OR(AND(Raw!XE133=4,COUNTIF(Raw!XH133:XK133,3)=0),Raw!XE133&lt;&gt;4),
OR(AND(Raw!XF133=4,COUNTIF(Raw!XH133:XK133,4)=0),Raw!XF133&lt;&gt;4)
),"",1)))</f>
        <v/>
      </c>
      <c r="BI133" t="str">
        <f>IF(A133=0,"",IF(COUNTA(Raw!XL133:XT133)=0,"",
IF(AND(
OR(AND(Raw!XL133=4,COUNTIF(Raw!XQ133:XT133,1)=0),Raw!XL133&lt;&gt;4),
OR(AND(Raw!XM133=4,COUNTIF(Raw!XQ133:XT133,2)=0),Raw!XM133&lt;&gt;4),
OR(AND(Raw!XN133=4,COUNTIF(Raw!XQ133:XT133,3)=0),Raw!XN133&lt;&gt;4),
OR(AND(Raw!XO133=4,COUNTIF(Raw!XQ133:XT133,4)=0),Raw!XO133&lt;&gt;4)
),"",1)))</f>
        <v/>
      </c>
      <c r="BJ133" t="str">
        <f>IF(A133=0,"",IF(COUNTA(Raw!XU133:YI133)=0,"",
IF(AND(
OR(AND(Raw!XU133=4,COUNTIF(Raw!YC133:YI133,1)=0),Raw!XU133&lt;&gt;4),
OR(AND(Raw!XV133=4,COUNTIF(Raw!YC133:YI133,2)=0),Raw!XV133&lt;&gt;4),
OR(AND(Raw!XW133=4,COUNTIF(Raw!YC133:YI133,3)=0),Raw!XW133&lt;&gt;4),
OR(AND(Raw!XX133=4,COUNTIF(Raw!YC133:YI133,4)=0),Raw!XX133&lt;&gt;4),
OR(AND(Raw!XY133=4,COUNTIF(Raw!YC133:YI133,5)=0),Raw!XY133&lt;&gt;4),
OR(AND(Raw!XZ133=4,COUNTIF(Raw!YC133:YI133,6)=0),Raw!XZ133&lt;&gt;4),
OR(AND(Raw!YA133=4,COUNTIF(Raw!YC133:YI133,7)=0),Raw!YA133&lt;&gt;4)
),"",1)))</f>
        <v/>
      </c>
      <c r="BK133" t="str">
        <f>IF(A133=0,"",IF(COUNTA(Raw!YJ133:YR133)=0,"",
IF(AND(
OR(AND(Raw!YJ133=4,COUNTIF(Raw!YO133:YR133,1)=0),Raw!YJ133&lt;&gt;4),
OR(AND(Raw!YK133=4,COUNTIF(Raw!YO133:YR133,2)=0),Raw!YK133&lt;&gt;4),
OR(AND(Raw!YL133=4,COUNTIF(Raw!YO133:YR133,3)=0),Raw!YL133&lt;&gt;4),
OR(AND(Raw!YM133=4,COUNTIF(Raw!YO133:YR133,4)=0),Raw!YM133&lt;&gt;4)
),"",1)))</f>
        <v/>
      </c>
      <c r="BL133" t="str">
        <f>IF(A133=0,"",IF(COUNTA(Raw!YS133:YU133)=0,"",IF(AND(Raw!YS133=4,ISBLANK(Raw!YU133)),"",IF(AND(Raw!YS133&lt;&gt;4,ISBLANK(Raw!YU133)=FALSE),"",1))))</f>
        <v/>
      </c>
    </row>
    <row r="134" spans="1:64">
      <c r="A134" s="20">
        <f>Raw!A134</f>
        <v>0</v>
      </c>
      <c r="B134" s="19" t="str">
        <f>IF(A134=0,"",IF(AND(Raw!AC134=1,COUNTA(Raw!AR134:IC134)&gt;0,COUNTA(Raw!ID134:YU134)=0),"",IF(AND(Raw!AC134=2,COUNTA(Raw!AR134:IC134)=0,COUNTA(Raw!ID134:MV134)&gt;0,COUNTA(Raw!MW134:YU134)=0),"",IF(AND(Raw!AC134=3,COUNTA(Raw!AP134:MV134)=0,COUNTA(Raw!MW134:YU134)&gt;0),"",1))))</f>
        <v/>
      </c>
      <c r="C134" s="19" t="str">
        <f>IF(A134=0,"",IF(AND(Raw!AK134=1,ISBLANK(Raw!AM134)=FALSE,ISBLANK(Raw!AO134)),"",IF(AND(Raw!AK134=2,ISBLANK(Raw!AM134),ISBLANK(Raw!AO134)=FALSE),"",1)))</f>
        <v/>
      </c>
      <c r="D134" s="19" t="str">
        <f>IF(A134=0,"",IF(COUNTA(Raw!AS134:AZ134)=0,"",IF(AND(Raw!AS134+Raw!AT134=100,Raw!AU134+Raw!AV134=100,Raw!AW134+Raw!AX134=100,Raw!AY134+Raw!AZ134=100),"",1)))</f>
        <v/>
      </c>
      <c r="E134" s="19" t="str">
        <f>IF(A134=0,"",IF(ISBLANK(Raw!AQ134),"",IF(Raw!AQ134=1,"",1)))</f>
        <v/>
      </c>
      <c r="F134" s="19" t="str">
        <f>IF(A134=0,"",IF(ISBLANK(Raw!AR134),"",IF(AND(Raw!AR134&gt;=0,Raw!AR134&lt;=100),"",1)))</f>
        <v/>
      </c>
      <c r="G134" s="19" t="str">
        <f>IF(A134=0,"",IF(AND(ISBLANK(Raw!BA134),ISBLANK(Raw!AS134)),"",IF(AND(Raw!AS134&gt;0,ISBLANK(Raw!BA134)=FALSE),"",1)))</f>
        <v/>
      </c>
      <c r="H134" s="19" t="str">
        <f>IF(A134=0,"",IF(COUNTA(Raw!BA134:BH134)=0,"",IF(AND(Raw!BA134=0,COUNTA(Raw!BB134:BH134)=0),"",IF(AND(Raw!BA134&gt;0,COUNTA(Raw!BB134:BH134)&gt;0),"",1))))</f>
        <v/>
      </c>
      <c r="I134" s="19" t="str">
        <f>IF(A134=0,"",IF(AND(ISBLANK(Raw!BI134),ISBLANK(Raw!BJ134)),"",IF(AND(Raw!BI134=1,ISBLANK(Raw!BJ134)=FALSE),"",IF(AND(Raw!BI134=2,ISBLANK(Raw!BJ134)),"",1))))</f>
        <v/>
      </c>
      <c r="J134" s="19" t="str">
        <f>IF(A134=0,"",IF(AND(ISBLANK(Raw!AT134),COUNTBLANK(Raw!BK134:BQ134)),"",IF(AND(Raw!AT134&gt;0,COUNTA(Raw!BK134:BQ134)&gt;0),"",IF(AND(Raw!AT134=0,COUNTA(Raw!BK134:BQ134)=0),"",1))))</f>
        <v/>
      </c>
      <c r="K134" s="19" t="str">
        <f>IF(A134=0,"",IF(AND(ISBLANK(Raw!AS134),COUNTA(Raw!BR134:BX134)=0),"",IF(AND(Raw!AS134&gt;0,COUNTA(Raw!BR134:BX134)&gt;0),"",IF(AND(Raw!AS134=0,COUNTA(Raw!BR134:BX134)=0),"",1))))</f>
        <v/>
      </c>
      <c r="L134" s="19" t="str">
        <f>IF(A134=0,"",IF(AND(COUNTA(Raw!BK134:BX134)=0,COUNTA(Raw!BY134:CH134)=0),"",IF(AND(COUNTIF(Raw!BK134:BX134,1)&gt;0,COUNTA(Raw!BY134:CH134)&gt;0),"",IF(AND(COUNTIF(Raw!BK134:BX134,1)=0,COUNTA(Raw!BY134:CH134)=0),"",1))))</f>
        <v/>
      </c>
      <c r="M134" s="19" t="str">
        <f>IF(A134=0,"",IF(AND(COUNTA(Raw!BK134:BX134)=0,COUNTA(Raw!CI134:CR134)),"",IF(AND(COUNTIF(Raw!BK134:BX134,3)&gt;0,COUNTA(Raw!CI134:CR134)&gt;0),"",IF(AND(COUNTIF(Raw!BK134:BX134,3)=0,COUNTA(Raw!CI134:CR134)=0),"",1))))</f>
        <v/>
      </c>
      <c r="N134" s="19" t="str">
        <f>IF(A134=0,"",IF(COUNTA(Raw!CS134:DF134)=0,"",IF(AND(COUNTIF(Raw!CS134:CV134,1)=1,COUNTA(Raw!CW134:DA134)&gt;0,COUNTA(Raw!DB134:DF134)=0),"",IF(AND(COUNTIF(Raw!CS134:CV134,2)=1,COUNTA(Raw!CW134:DA134)=0,COUNTA(Raw!DB134:DF134)&gt;0),"",IF(AND(COUNTA(Raw!CS134:CV134)&gt;0,COUNTA(Raw!CW134:DF134)=0),"",1)))))</f>
        <v/>
      </c>
      <c r="O134" s="19" t="str">
        <f>IF(A134=0,"",IF(COUNTA(Raw!DG134:DP134)=0,"",IF(AND(COUNTIF(Raw!BK134:BQ134,1)&gt;0,OR(COUNTIF(Raw!DG134:DP134,1)=1,COUNTIF(Raw!DG134:DP134,2)=1,COUNTIF(Raw!DG134:DP134,3)=1)),"",IF(AND(COUNTIF(Raw!BK134:BQ134,1)=0,AND(COUNTIF(Raw!DG134:DP134,1)=0,COUNTIF(Raw!DG134:DP134,2)=0,COUNTIF(Raw!DG134:DP134,3)=0)),"",1))))</f>
        <v/>
      </c>
      <c r="P134" s="19" t="str">
        <f>IF(A134=0,"",IF(COUNTA(Raw!DG134:DR134)=0,"",IF(AND(COUNTIF(Raw!DG134:DP134,4)=1,ISBLANK(Raw!DQ134)=FALSE,ISBLANK(Raw!DR134)),"",IF(AND(COUNTIF(Raw!DG134:DP134,7)=1,ISBLANK(Raw!DQ134),ISBLANK(Raw!DR134)=FALSE),"",IF(AND(COUNTA(Raw!DG134:DP134)&gt;0,COUNTIF(Raw!DG134:DP134,4)=0,COUNTIF(Raw!DG134:DP134,7)=0,COUNTA(Raw!DQ134:DR134)=0),"",1)))))</f>
        <v/>
      </c>
      <c r="Q134" s="19" t="str">
        <f>IF(A134=0,"",IF(AND(COUNTA(Raw!DS134:DU134)=0,COUNTA(Raw!BK134:BQ134)=0),"",IF(AND(COUNTIF(Raw!BK134:BQ134,1)&gt;0,COUNTA(Raw!DS134:DU134)&gt;0),"",IF(AND(COUNTIF(Raw!BK134:BQ134,1)=0,COUNTA(Raw!DS134:DU134)=0),"",1))))</f>
        <v/>
      </c>
      <c r="R134" s="19" t="str">
        <f>IF(A134=0,"",IF(AND(ISBLANK(Raw!AT134),ISBLANK(Raw!EJ134)),"",IF(AND(Raw!AT134&gt;0,ISBLANK(Raw!EJ134)=FALSE,Raw!EJ134&gt;=0,Raw!EJ134&lt;=7),"",IF(AND(Raw!AT134=0,ISBLANK(Raw!EJ134)),"",1))))</f>
        <v/>
      </c>
      <c r="S134" t="str">
        <f>IF(A134=0,"",IF(AND(ISBLANK(Raw!AS134),ISBLANK(Raw!EK134)),"",IF(AND(Raw!AS134&gt;0,ISBLANK(Raw!EK134)=FALSE),"",IF(AND(Raw!AS134=0,ISBLANK(Raw!EK134)),"",1))))</f>
        <v/>
      </c>
      <c r="T134" s="19" t="str">
        <f>IF(A134=0,"",IF(AND(ISBLANK(Raw!AT134),COUNTA(Raw!EL134:EQ134)=0),"",IF(AND(Raw!AT134&gt;0,COUNTA(Raw!EL134:EQ134)&gt;0),"",IF(AND(Raw!AT134=0,COUNTA(Raw!EL134:EQ134)=0),"",1))))</f>
        <v/>
      </c>
      <c r="U134" t="str">
        <f>IF(A134=0,"",IF(AND(ISBLANK(Raw!AT134),COUNTA(Raw!ER134:EU134)=0),"",IF(AND(Raw!AT134&gt;0,COUNTA(Raw!ER134:EU134)&gt;0),"",IF(AND(Raw!AT134=0,COUNTA(Raw!ER134:EU134)=0),"",1))))</f>
        <v/>
      </c>
      <c r="V134" t="str">
        <f>IF(A134=0,"",IF(AND(ISBLANK(Raw!AS134),COUNTA(Raw!EV134:FA134)=0),"",IF(AND(Raw!AS134&gt;0,COUNTA(Raw!EV134:FA134)&gt;0),"",IF(AND(Raw!AS134=0,COUNTA(Raw!EV134:FA134)=0),"",1))))</f>
        <v/>
      </c>
      <c r="W134" t="str">
        <f>IF(A134=0,"",IF(AND(ISBLANK(Raw!AS134),COUNTA(Raw!FB134:FE134)=0),"",IF(AND(Raw!AS134&gt;0,COUNTA(Raw!FB134:FE134)&gt;0),"",IF(AND(Raw!AS134=0,COUNTA(Raw!FB134:FE134)=0),"",1))))</f>
        <v/>
      </c>
      <c r="X134" t="str">
        <f>IF(A134=0,"",IF(AND(ISBLANK(Raw!AT134),COUNTA(Raw!FF134:FI134)=0),"",IF(AND(Raw!AT134&gt;0,COUNTA(Raw!FF134:FI134)&gt;0),"",IF(AND(Raw!AT134=0,COUNTA(Raw!FF134:FI134)=0),"",1))))</f>
        <v/>
      </c>
      <c r="Y134" t="str">
        <f>IF(A134=0,"",IF(AND(ISBLANK(Raw!AS134),COUNTA(Raw!FJ134:FM134)=0),"",IF(AND(Raw!AS134&gt;0,COUNTA(Raw!FJ134:FM134)&gt;0),"",IF(AND(Raw!AS134=0,COUNTA(Raw!FJ134:FM134)=0),"",1))))</f>
        <v/>
      </c>
      <c r="Z134" t="str">
        <f>IF(A134=0,"",IF(AND(COUNTA(Raw!FN134:FT134)=0,ISBLANK(Raw!FU134)),"",IF(AND(COUNTIF(Raw!FN134:FT134,1)&gt;0,ISBLANK(Raw!FU134)=FALSE),"",IF(AND(COUNTIF(Raw!FN134:FT134,1)=0,ISBLANK(Raw!FU134)),"",1))))</f>
        <v/>
      </c>
      <c r="AA134" s="19" t="str">
        <f>IF(A134=0,"",IF(AND(ISBLANK(Raw!BI134),COUNTA(Raw!FV134:GH134)=0),"",IF(AND(Raw!BI134&lt;&gt;1,COUNTIF(Raw!FV134:GH134,6)=0),"",IF(Raw!BI134=1,"",1))))</f>
        <v/>
      </c>
      <c r="AB134" t="str">
        <f>IF(A134=0,"",IF(AND(ISBLANK(Raw!GI134),COUNTA(Raw!GJ134:GQ134)=0),"",IF(AND(Raw!GI134=1,COUNTA(Raw!GJ134:GQ134)&gt;0),"",IF(AND(Raw!GI134=2,COUNTA(Raw!GJ134:GQ134)=0),"",1))))</f>
        <v/>
      </c>
      <c r="AC134" s="19" t="str">
        <f>IF(A134=0,"",IF(AND(COUNTA(Raw!GY134:HF134)=0,ISBLANK(Raw!HG134)),"",IF(AND(OR(COUNTIF(Raw!GY134:HE134,1)&gt;0,COUNTIF(Raw!GY134:HE134,2)&gt;0),ISBLANK(Raw!HG134)=FALSE),"",IF(AND(COUNTA(Raw!GY134:HF134)&gt;0,ISBLANK(Raw!HG134),COUNTIF(Raw!GY134:HE134,1)=0,COUNTIF(Raw!GY134:HE134,2)=0),"",1))))</f>
        <v/>
      </c>
      <c r="AD134" s="19" t="str">
        <f>IF(A134=0,"",IF(COUNTA(Raw!HU134:IB134)=0,"",IF(AND(Raw!AK134&lt;&gt;2,COUNTIF(Raw!HU134:IA134,2)=0,COUNTIF(Raw!HU134:IA134,3)=0),"",IF(Raw!AK134=2,"",1))))</f>
        <v/>
      </c>
      <c r="AE134" s="19" t="str">
        <f>IF(A134=0,"",IF(AND(Raw!AK134=2,ISBLANK(Raw!IC134)=FALSE),"",IF(AND(Raw!AK134&lt;&gt;2,ISBLANK(Raw!IC134)),"",1)))</f>
        <v/>
      </c>
      <c r="AF134" s="19" t="str">
        <f>IF(A134=0,"",IF(COUNTA(Raw!ID134:IF134)=0,"",IF(AND(MATCH(2023-Raw!ID134,Code!$A$3:$A$12,1)=Raw!IF134,2023-Raw!ID134=Raw!IE134),"",1)))</f>
        <v/>
      </c>
      <c r="AG134" s="19" t="str">
        <f>IF(A134=0,"",IF(COUNTA(Raw!IG134:II134)=0,"",IF(AND(Raw!IG134=4,ISBLANK(Raw!II134)=FALSE),"",IF(AND(Raw!IG134&lt;&gt;4,ISBLANK(Raw!II134)),"",1))))</f>
        <v/>
      </c>
      <c r="AH134" s="19" t="str">
        <f>IF(A134=0,"",IF(COUNTA(Raw!IJ134:IM134)=0,"",IF(AND(Raw!IJ134=1,ISBLANK(Raw!IK134)=FALSE),"",IF(AND(Raw!IJ134=2,COUNTA(Raw!IK134:IM134)&gt;0),"",1))))</f>
        <v/>
      </c>
      <c r="AI134" s="19" t="str">
        <f>IF(A134=0,"",IF(COUNTA(Raw!IK134:IM134)=0,"",IF(AND(Raw!IK134=1,ISBLANK(Raw!IL134)=FALSE),"",IF(AND(Raw!IK134=2,COUNTA(Raw!IL134:IM134)=0),"",1))))</f>
        <v/>
      </c>
      <c r="AJ134" s="19" t="str">
        <f>IF(A134=0,"",IF(COUNTA(Raw!JD134:JJ134)=0,"",IF(AND(Raw!JD134&gt;600,COUNTA(Raw!JE134:JI134)&gt;0),"",IF(AND(Raw!JD134&lt;=600,COUNTA(Raw!JE134:JJ134)=0),"",1))))</f>
        <v/>
      </c>
      <c r="AK134" s="19" t="str">
        <f>IF(A134=0,"",IF(COUNTA(Raw!JK134:KA134)=0,"",IF(AND(Raw!JK134=1,COUNTA(Raw!JM134:JV134)&gt;0),"",IF(AND(Raw!JK134=3,COUNTA(Raw!JM134:JV134)&gt;0,COUNTA(Raw!JW134:KA134)=0),"",IF(AND(ISBLANK(Raw!JK134)=FALSE,Raw!JK134&lt;&gt;1,Raw!JK134&lt;&gt;3,COUNTA(Raw!JM134:KA134)=0),"",1)))))</f>
        <v/>
      </c>
      <c r="AL134" s="19" t="str">
        <f>IF(A134=0,"",IF(COUNTA(Raw!JW134:KA134)=0,"",IF(AND(COUNTIF(Raw!JW134:JZ134,4)=0,COUNTA(Raw!JW134:JZ134)&gt;0,ISBLANK(Raw!KA134)=FALSE),"",IF(AND(COUNTIF(Raw!JW134:KA134,4)&gt;0,ISBLANK(Raw!KA134)),"",1))))</f>
        <v/>
      </c>
      <c r="AM134" s="19" t="str">
        <f>IF(A134=0,"",IF(COUNTA(Raw!KT134:KU134)=0,"",IF(AND(Raw!KT134=1,ISBLANK(Raw!KU134)=FALSE),"",IF(AND(Raw!KT134=2,ISBLANK(Raw!KU134)),"",1))))</f>
        <v/>
      </c>
      <c r="AN134" s="19" t="str">
        <f>IF(A134=0,"",IF(COUNTA(Raw!KX134:LF134)=0,"",IF(AND(COUNTIF(Raw!KX134:LB134,5)=1,COUNTA(Raw!KX134:LB134)=1,COUNTA(Raw!LC134:LF134)=0),"",IF(AND(COUNTIF(Raw!KX134:LB134,5)=0,COUNTA(Raw!KX134:LB134)&gt;0,COUNTA(Raw!LC134:LF134)&gt;0),"",1))))</f>
        <v/>
      </c>
      <c r="AO134" s="19" t="str">
        <f>IF(A134=0,"",IF(COUNTA(Raw!LM134:LU134)=0,"",IF(AND(Raw!LM134=1,ISBLANK(Raw!LN134)=FALSE,COUNTA(Raw!LO134:LU134)&gt;0),"",IF(AND(Raw!LM134=2,COUNTA(Raw!LN134:LU134)=0),"",1))))</f>
        <v/>
      </c>
      <c r="AP134" s="19" t="str">
        <f>IF(A134=0,"",IF(COUNTA(Raw!MY134:OG134)=0,"",IF(AND(Raw!MY134=2,COUNTA(Raw!MZ134:OG134)=0),"",IF(AND(Raw!MY134=1,COUNTA(Raw!MZ134:OG134)&gt;0),"",1))))</f>
        <v/>
      </c>
      <c r="AQ134" s="19" t="str">
        <f>IF(A134=0,"",IF(COUNTA(Raw!NC134:NW134)=0,"",IF(AND(COUNTIF(Raw!NC134:NG134,3)&gt;0,COUNTA(Raw!NH134:NQ134)&gt;0),"",IF(AND(COUNTA(Raw!NC134:NG134)&gt;0,COUNTIF(Raw!NC134:NG134,3)=0,COUNTA(Raw!NH134:NW134)=0),"",1))))</f>
        <v/>
      </c>
      <c r="AR134" s="19" t="str">
        <f>IF(A134=0,"",IF(COUNTA(Raw!NH134:NW134)=0,"",IF(AND(COUNTIF(Raw!NH134:NQ134,10)&gt;0,COUNTA(Raw!NR134:NW134)&gt;0),"",IF(AND(COUNTA(Raw!NH134:NQ134)&gt;0,COUNTIF(Raw!NH134:NQ134,10)=0,COUNTA(Raw!NR134:NY134)=0),"",1))))</f>
        <v/>
      </c>
      <c r="AS134" s="19" t="str">
        <f>IF(A134=0,"",IF(COUNTA(Raw!NY134:OG134)=0,"",IF(AND(Raw!NY134=1,COUNTA(Raw!NZ134:OG134)&gt;0),"",IF(AND(Raw!NY134=2,COUNTA(Raw!NZ134:OG134)=0),"",1))))</f>
        <v/>
      </c>
      <c r="AT134" s="19" t="str">
        <f>IF(A134=0,"",IF(COUNTA(Raw!OH134:OY134)=0,"",IF(AND(Raw!OH134=1,COUNTA(Raw!OI134:OY134)&gt;0),"",IF(AND(Raw!OH134=2,COUNTA(Raw!OI134:OY134)=0),"",1))))</f>
        <v/>
      </c>
      <c r="AU134" s="19" t="str">
        <f>IF(A134=0,"",IF(COUNTA(Raw!PR134:QB134)=0,"",
IF(AND(OR(AND(COUNTIF(Raw!PR134:QB134,1)=1,COUNTA(Raw!QI134:QY134)&gt;0),AND(COUNTIF(Raw!PR134:QB134,1)=0,COUNTA(Raw!QI134:QY134)=0)),OR(AND(COUNTIF(Raw!PR134:QB134,2)=1,COUNTA(Raw!QZ134:RP134)&gt;0),AND(COUNTIF(Raw!PR134:QB134,2)=0,COUNTA(Raw!QZ134:RP134)=0)),OR(AND(COUNTIF(Raw!PR134:QB134,3)=1,COUNTA(Raw!RQ134:SG134)&gt;0),AND(COUNTIF(Raw!PR134:QB134,3)=0,COUNTA(Raw!RQ134:SG134)=0)),OR(AND(COUNTIF(Raw!PR134:QB134,4)=1,COUNTA(Raw!SH134:ST134)&gt;0),AND(COUNTIF(Raw!PR134:QB134,4)=0,COUNTA(Raw!SH134:ST134)=0)),OR(AND(COUNTIF(Raw!PR134:QB134,5)=1,COUNTA(Raw!SU134:TG134)&gt;0),AND(COUNTIF(Raw!PR134:QB134,5)=0,COUNTA(Raw!SU134:TG134)=0)),OR(AND(COUNTIF(Raw!PR134:QB134,6)=1,COUNTA(Raw!TH134:TT134)&gt;0),AND(COUNTIF(Raw!PR134:QB134,6)=0,COUNTA(Raw!TH134:TT134)=0)),OR(AND(COUNTIF(Raw!PR134:QB134,7)=1,COUNTA(Raw!TU134:UI134)&gt;0),AND(COUNTIF(Raw!PR134:QB134,7)=0,COUNTA(Raw!TU134:UI134)=0)),OR(AND(COUNTIF(Raw!PR134:QB134,8)=1,COUNTA(Raw!UJ134:UV134)&gt;0),AND(COUNTIF(Raw!PR134:QB134,8)=0,COUNTA(Raw!UJ134:UV134)=0)),OR(AND(COUNTIF(Raw!PR134:QB134,9)=1,COUNTA(Raw!UW134:VG134)&gt;0),AND(COUNTIF(Raw!PR134:QB134,9)=0,COUNTA(Raw!UW134:VG134)=0)),OR(AND(COUNTIF(Raw!PR134:QB134,10)=1,COUNTA(Raw!VH134:VP134)&gt;0),AND(COUNTIF(Raw!PR134:QB134,10)=0,COUNTA(Raw!VH134:VP134)=0)),OR(AND(COUNTIF(Raw!PR134:QB134,11)=1,COUNTA(Raw!VQ134:WK134)&gt;0),AND(COUNTIF(Raw!PR134:QB134,11)=0,COUNTA(Raw!VQ134:WK134)=0))),"",1)))</f>
        <v/>
      </c>
      <c r="AV134" s="19" t="str">
        <f>IF(A134=0,"",IF(COUNTA(Raw!QI134:QY134)=0,"",IF(AND(OR(AND(Raw!QI134=4,COUNTIF(Raw!QR134:QY134,1)=0),Raw!QI134&lt;&gt;4),OR(AND(Raw!QJ134=4,COUNTIF(Raw!QR134:QY134,2)=0),Raw!QJ134&lt;&gt;4),OR(AND(Raw!QK134=4,COUNTIF(Raw!QR134:QY134,3)=0),Raw!QK134&lt;&gt;4),OR(AND(Raw!QL134=4,COUNTIF(Raw!QR134:QY134,4)=0),Raw!QL134&lt;&gt;4),OR(AND(Raw!QM134=4,COUNTIF(Raw!QR134:QY134,5)=0),Raw!QM134&lt;&gt;4),OR(AND(Raw!QN134=4,COUNTIF(Raw!QR134:QY134,6)=0),Raw!QN134&lt;&gt;4),OR(AND(Raw!QO134=4,COUNTIF(Raw!QR134:QY134,7)=0),Raw!QO134&lt;&gt;4),OR(AND(Raw!QP134=4,COUNTIF(Raw!QR134:QY134,8)=0),Raw!QP134&lt;&gt;4)),"",1)))</f>
        <v/>
      </c>
      <c r="AW134" t="str">
        <f>IF(A134=0,"",IF(COUNTA(Raw!QZ134:RP134)=0,"",IF(AND(OR(AND(Raw!QZ134=4,COUNTIF(Raw!RI134:RP134,1)=0),Raw!QZ134&lt;&gt;4),OR(AND(Raw!RA134=4,COUNTIF(Raw!RI134:RP134,2)=0),Raw!RA134&lt;&gt;4),OR(AND(Raw!RB134=4,COUNTIF(Raw!RI134:RP134,3)=0),Raw!RB134&lt;&gt;4),OR(AND(Raw!RC134=4,COUNTIF(Raw!RI134:RP134,4)=0),Raw!RC134&lt;&gt;4),OR(AND(Raw!RD134=4,COUNTIF(Raw!RI134:RP134,5)=0),Raw!RD134&lt;&gt;4),OR(AND(Raw!RE134=4,COUNTIF(Raw!RI134:RP134,6)=0),Raw!RE134&lt;&gt;4),OR(AND(Raw!RF134=4,COUNTIF(Raw!RI134:RP134,7)=0),Raw!RF134&lt;&gt;4),OR(AND(Raw!RG134=4,COUNTIF(Raw!RI134:RP134,8)=0),Raw!RG134&lt;&gt;4)),"",1)))</f>
        <v/>
      </c>
      <c r="AX134" t="str">
        <f>IF(A134=0,"",IF(COUNTA(Raw!RQ134:SG134)=0,"",IF(AND(OR(AND(Raw!RQ134=4,COUNTIF(Raw!RZ134:SG134,1)=0),Raw!RQ134&lt;&gt;4),OR(AND(Raw!RR134=4,COUNTIF(Raw!RZ134:SG134,2)=0),Raw!RR134&lt;&gt;4),OR(AND(Raw!RS134=4,COUNTIF(Raw!RZ134:SG134,3)=0),Raw!RS134&lt;&gt;4),OR(AND(Raw!RT134=4,COUNTIF(Raw!RZ134:SG134,4)=0),Raw!RT134&lt;&gt;4),OR(AND(Raw!RU134=4,COUNTIF(Raw!RZ134:SG134,5)=0),Raw!RU134&lt;&gt;4),OR(AND(Raw!RV134=4,COUNTIF(Raw!RZ134:SG134,6)=0),Raw!RV134&lt;&gt;4),OR(AND(Raw!RW134=4,COUNTIF(Raw!RZ134:SG134,7)=0),Raw!RW134&lt;&gt;4),OR(AND(Raw!RX134=4,COUNTIF(Raw!RZ134:SG134,8)=0),Raw!RX134&lt;&gt;4)),"",1)))</f>
        <v/>
      </c>
      <c r="AY134" t="str">
        <f>IF(A134=0,"",IF(COUNTA(Raw!SH134:ST134)=0,"",IF(AND(OR(AND(Raw!SH134=4,COUNTIF(Raw!SO134:ST134,1)=0),Raw!SH134&lt;&gt;4),OR(AND(Raw!SI134=4,COUNTIF(Raw!SO134:ST134,2)=0),Raw!SI134&lt;&gt;4),OR(AND(Raw!SJ134=4,COUNTIF(Raw!SO134:ST134,3)=0),Raw!SJ134&lt;&gt;4),OR(AND(Raw!SK134=4,COUNTIF(Raw!SO134:ST134,4)=0),Raw!SK134&lt;&gt;4),OR(AND(Raw!SL134=4,COUNTIF(Raw!SO134:ST134,5)=0),Raw!SL134&lt;&gt;4),OR(AND(Raw!SM134=4,COUNTIF(Raw!SO134:ST134,6)=0),Raw!SM134&lt;&gt;4)),"",1)))</f>
        <v/>
      </c>
      <c r="AZ134" t="str">
        <f>IF(A134=0,"",IF(COUNTA(Raw!SU134:TG134)=0,"",IF(AND(OR(AND(Raw!SU134=4,COUNTIF(Raw!TB134:TG134,1)=0),Raw!SU134&lt;&gt;4),OR(AND(Raw!SV134=4,COUNTIF(Raw!TB134:TG134,2)=0),Raw!SV134&lt;&gt;4),OR(AND(Raw!SW134=4,COUNTIF(Raw!TB134:TG134,3)=0),Raw!SW134&lt;&gt;4),OR(AND(Raw!SX134=4,COUNTIF(Raw!TB134:TG134,4)=0),Raw!SX134&lt;&gt;4),OR(AND(Raw!SY134=4,COUNTIF(Raw!TB134:TG134,5)=0),Raw!SY134&lt;&gt;4),OR(AND(Raw!SZ134=4,COUNTIF(Raw!TB134:TG134,6)=0),Raw!SZ134&lt;&gt;4)),"",1)))</f>
        <v/>
      </c>
      <c r="BA134" t="str">
        <f>IF(A134=0,"",IF(COUNTA(Raw!TH134:TT134)=0,"",IF(AND(OR(AND(Raw!TH134=4,COUNTIF(Raw!TO134:TT134,1)=0),Raw!TH134&lt;&gt;4),OR(AND(Raw!TI134=4,COUNTIF(Raw!TO134:TT134,2)=0),Raw!TI134&lt;&gt;4),OR(AND(Raw!TJ134=4,COUNTIF(Raw!TO134:TT134,3)=0),Raw!TJ134&lt;&gt;4),OR(AND(Raw!TK134=4,COUNTIF(Raw!TO134:TT134,4)=0),Raw!TK134&lt;&gt;4),OR(AND(Raw!TL134=4,COUNTIF(Raw!TO134:TT134,5)=0),Raw!TL134&lt;&gt;4),OR(AND(Raw!TM134=4,COUNTIF(Raw!TO134:TT134,6)=0),Raw!TM134&lt;&gt;4)),"",1)))</f>
        <v/>
      </c>
      <c r="BB134" t="str">
        <f>IF(A134=0,"",IF(COUNTA(Raw!TU134:UI134)=0,"",IF(AND(OR(AND(Raw!TU134=4,COUNTIF(Raw!UC134:UI134,1)=0),Raw!TU134&lt;&gt;4),OR(AND(Raw!TV134=4,COUNTIF(Raw!UC134:UI134,2)=0),Raw!TV134&lt;&gt;4),OR(AND(Raw!TW134=4,COUNTIF(Raw!UC134:UI134,3)=0),Raw!TW134&lt;&gt;4),OR(AND(Raw!TX134=4,COUNTIF(Raw!UC134:UI134,4)=0),Raw!TX134&lt;&gt;4),OR(AND(Raw!TY134=4,COUNTIF(Raw!UC134:UI134,5)=0),Raw!TY134&lt;&gt;4),OR(AND(Raw!TZ134=4,COUNTIF(Raw!UC134:UI134,6)=0),Raw!TZ134&lt;&gt;4),OR(AND(Raw!UA134=4,COUNTIF(Raw!UC134:UI134,7)=0),Raw!UA134&lt;&gt;4)),"",1)))</f>
        <v/>
      </c>
      <c r="BC134" t="str">
        <f>IF(A134=0,"",IF(COUNTA(Raw!UJ134:UV134)=0,"",IF(AND(OR(AND(Raw!UJ134=4,COUNTIF(Raw!UQ134:UV134,1)=0),Raw!UJ134&lt;&gt;4),OR(AND(Raw!UK134=4,COUNTIF(Raw!UQ134:UV134,2)=0),Raw!UK134&lt;&gt;4),OR(AND(Raw!UL134=4,COUNTIF(Raw!UQ134:UV134,3)=0),Raw!UL134&lt;&gt;4),OR(AND(Raw!UM134=4,COUNTIF(Raw!UQ134:UV134,4)=0),Raw!UM134&lt;&gt;4),OR(AND(Raw!UN134=4,COUNTIF(Raw!UQ134:UV134,5)=0),Raw!UN134&lt;&gt;4),OR(AND(Raw!UO134=4,COUNTIF(Raw!UQ134:UV134,6)=0),Raw!UO134&lt;&gt;4)),"",1)))</f>
        <v/>
      </c>
      <c r="BD134" t="str">
        <f>IF(A134=0,"",IF(COUNTA(Raw!UW134:VG134)=0,"",IF(AND(OR(AND(Raw!UW134=4,COUNTIF(Raw!VC134:VG134,1)=0),Raw!UW134&lt;&gt;4),OR(AND(Raw!UX134=4,COUNTIF(Raw!VC134:VG134,2)=0),Raw!UX134&lt;&gt;4),OR(AND(Raw!UY134=4,COUNTIF(Raw!VC134:VG134,3)=0),Raw!UY134&lt;&gt;4),OR(AND(Raw!UZ134=4,COUNTIF(Raw!VC134:VG134,4)=0),Raw!UZ134&lt;&gt;4),OR(AND(Raw!VA134=4,COUNTIF(Raw!VC134:VG134,5)=0),Raw!VA134&lt;&gt;4)),"",1)))</f>
        <v/>
      </c>
      <c r="BE134" t="str">
        <f>IF(A134=0,"",IF(COUNTA(Raw!VH134:VP134)=0,"",
IF(AND(
OR(AND(Raw!VH134=4,COUNTIF(Raw!VM134:VP134,1)=0),Raw!VH134&lt;&gt;4),
OR(AND(Raw!VI134=4,COUNTIF(Raw!VM134:VP134,2)=0),Raw!VI134&lt;&gt;4),
OR(AND(Raw!VJ134=4,COUNTIF(Raw!VM134:VP134,3)=0),Raw!VJ134&lt;&gt;4),
OR(AND(Raw!VK134=4,COUNTIF(Raw!VM134:VP134,4)=0),Raw!VK134&lt;&gt;4)
),"",1)))</f>
        <v/>
      </c>
      <c r="BF134" t="str">
        <f>IF(A134=0,"",IF(COUNTA(Raw!VQ134:WK134)=0,"",
IF(AND(
OR(AND(Raw!VQ134=4,COUNTIF(Raw!WB134:WK134,1)=0),Raw!VQ134&lt;&gt;4),
OR(AND(Raw!VR134=4,COUNTIF(Raw!WB134:WK134,2)=0),Raw!VR134&lt;&gt;4),
OR(AND(Raw!VS134=4,COUNTIF(Raw!WB134:WK134,3)=0),Raw!VS134&lt;&gt;4),
OR(AND(Raw!VT134=4,COUNTIF(Raw!WB134:WK134,4)=0),Raw!VT134&lt;&gt;4),
OR(AND(Raw!VU134=4,COUNTIF(Raw!WB134:WK134,5)=0),Raw!VU134&lt;&gt;4),
OR(AND(Raw!VV134=4,COUNTIF(Raw!WB134:WK134,6)=0),Raw!VV134&lt;&gt;4),
OR(AND(Raw!VW134=4,COUNTIF(Raw!WB134:WK134,7)=0),Raw!VW134&lt;&gt;4),
OR(AND(Raw!VX134=4,COUNTIF(Raw!WB134:WK134,8)=0),Raw!VX134&lt;&gt;4),
OR(AND(Raw!VY134=4,COUNTIF(Raw!WB134:WK134,9)=0),Raw!VX134&lt;&gt;4),
OR(AND(Raw!VZ134=4,COUNTIF(Raw!WB134:WK134,10)=0),Raw!VZ134&lt;&gt;4)
),"",1)))</f>
        <v/>
      </c>
      <c r="BG134" t="str">
        <f>IF(A134=0,"",IF(COUNTA(Raw!WL134:XB134)=0,"",
IF(AND(
OR(AND(Raw!WL134=4,COUNTIF(Raw!WU134:XB134,1)=0),Raw!WL134&lt;&gt;4),
OR(AND(Raw!WM134=4,COUNTIF(Raw!WU134:XB134,2)=0),Raw!WM134&lt;&gt;4),
OR(AND(Raw!WN134=4,COUNTIF(Raw!WU134:XB134,3)=0),Raw!WN134&lt;&gt;4),
OR(AND(Raw!WO134=4,COUNTIF(Raw!WU134:XB134,4)=0),Raw!WO134&lt;&gt;4),
OR(AND(Raw!WP134=4,COUNTIF(Raw!WU134:XB134,5)=0),Raw!WP134&lt;&gt;4),
OR(AND(Raw!WQ134=4,COUNTIF(Raw!WU134:XB134,6)=0),Raw!WQ134&lt;&gt;4),
OR(AND(Raw!WR134=4,COUNTIF(Raw!WU134:XB134,7)=0),Raw!WR134&lt;&gt;4),
OR(AND(Raw!WS134=4,COUNTIF(Raw!WU134:XB134,8)=0),Raw!WS134&lt;&gt;4)
),"",1)))</f>
        <v/>
      </c>
      <c r="BH134" t="str">
        <f>IF(A134=0,"",IF(COUNTA(Raw!XC134:XK134)=0,"",
IF(AND(
OR(AND(Raw!XC134=4,COUNTIF(Raw!XH134:XK134,1)=0),Raw!XC134&lt;&gt;4),
OR(AND(Raw!XD134=4,COUNTIF(Raw!XH134:XK134,2)=0),Raw!XD134&lt;&gt;4),
OR(AND(Raw!XE134=4,COUNTIF(Raw!XH134:XK134,3)=0),Raw!XE134&lt;&gt;4),
OR(AND(Raw!XF134=4,COUNTIF(Raw!XH134:XK134,4)=0),Raw!XF134&lt;&gt;4)
),"",1)))</f>
        <v/>
      </c>
      <c r="BI134" t="str">
        <f>IF(A134=0,"",IF(COUNTA(Raw!XL134:XT134)=0,"",
IF(AND(
OR(AND(Raw!XL134=4,COUNTIF(Raw!XQ134:XT134,1)=0),Raw!XL134&lt;&gt;4),
OR(AND(Raw!XM134=4,COUNTIF(Raw!XQ134:XT134,2)=0),Raw!XM134&lt;&gt;4),
OR(AND(Raw!XN134=4,COUNTIF(Raw!XQ134:XT134,3)=0),Raw!XN134&lt;&gt;4),
OR(AND(Raw!XO134=4,COUNTIF(Raw!XQ134:XT134,4)=0),Raw!XO134&lt;&gt;4)
),"",1)))</f>
        <v/>
      </c>
      <c r="BJ134" t="str">
        <f>IF(A134=0,"",IF(COUNTA(Raw!XU134:YI134)=0,"",
IF(AND(
OR(AND(Raw!XU134=4,COUNTIF(Raw!YC134:YI134,1)=0),Raw!XU134&lt;&gt;4),
OR(AND(Raw!XV134=4,COUNTIF(Raw!YC134:YI134,2)=0),Raw!XV134&lt;&gt;4),
OR(AND(Raw!XW134=4,COUNTIF(Raw!YC134:YI134,3)=0),Raw!XW134&lt;&gt;4),
OR(AND(Raw!XX134=4,COUNTIF(Raw!YC134:YI134,4)=0),Raw!XX134&lt;&gt;4),
OR(AND(Raw!XY134=4,COUNTIF(Raw!YC134:YI134,5)=0),Raw!XY134&lt;&gt;4),
OR(AND(Raw!XZ134=4,COUNTIF(Raw!YC134:YI134,6)=0),Raw!XZ134&lt;&gt;4),
OR(AND(Raw!YA134=4,COUNTIF(Raw!YC134:YI134,7)=0),Raw!YA134&lt;&gt;4)
),"",1)))</f>
        <v/>
      </c>
      <c r="BK134" t="str">
        <f>IF(A134=0,"",IF(COUNTA(Raw!YJ134:YR134)=0,"",
IF(AND(
OR(AND(Raw!YJ134=4,COUNTIF(Raw!YO134:YR134,1)=0),Raw!YJ134&lt;&gt;4),
OR(AND(Raw!YK134=4,COUNTIF(Raw!YO134:YR134,2)=0),Raw!YK134&lt;&gt;4),
OR(AND(Raw!YL134=4,COUNTIF(Raw!YO134:YR134,3)=0),Raw!YL134&lt;&gt;4),
OR(AND(Raw!YM134=4,COUNTIF(Raw!YO134:YR134,4)=0),Raw!YM134&lt;&gt;4)
),"",1)))</f>
        <v/>
      </c>
      <c r="BL134" t="str">
        <f>IF(A134=0,"",IF(COUNTA(Raw!YS134:YU134)=0,"",IF(AND(Raw!YS134=4,ISBLANK(Raw!YU134)),"",IF(AND(Raw!YS134&lt;&gt;4,ISBLANK(Raw!YU134)=FALSE),"",1))))</f>
        <v/>
      </c>
    </row>
    <row r="135" spans="1:64">
      <c r="A135" s="20">
        <f>Raw!A135</f>
        <v>0</v>
      </c>
      <c r="B135" s="19" t="str">
        <f>IF(A135=0,"",IF(AND(Raw!AC135=1,COUNTA(Raw!AR135:IC135)&gt;0,COUNTA(Raw!ID135:YU135)=0),"",IF(AND(Raw!AC135=2,COUNTA(Raw!AR135:IC135)=0,COUNTA(Raw!ID135:MV135)&gt;0,COUNTA(Raw!MW135:YU135)=0),"",IF(AND(Raw!AC135=3,COUNTA(Raw!AP135:MV135)=0,COUNTA(Raw!MW135:YU135)&gt;0),"",1))))</f>
        <v/>
      </c>
      <c r="C135" s="19" t="str">
        <f>IF(A135=0,"",IF(AND(Raw!AK135=1,ISBLANK(Raw!AM135)=FALSE,ISBLANK(Raw!AO135)),"",IF(AND(Raw!AK135=2,ISBLANK(Raw!AM135),ISBLANK(Raw!AO135)=FALSE),"",1)))</f>
        <v/>
      </c>
      <c r="D135" s="19" t="str">
        <f>IF(A135=0,"",IF(COUNTA(Raw!AS135:AZ135)=0,"",IF(AND(Raw!AS135+Raw!AT135=100,Raw!AU135+Raw!AV135=100,Raw!AW135+Raw!AX135=100,Raw!AY135+Raw!AZ135=100),"",1)))</f>
        <v/>
      </c>
      <c r="E135" s="19" t="str">
        <f>IF(A135=0,"",IF(ISBLANK(Raw!AQ135),"",IF(Raw!AQ135=1,"",1)))</f>
        <v/>
      </c>
      <c r="F135" s="19" t="str">
        <f>IF(A135=0,"",IF(ISBLANK(Raw!AR135),"",IF(AND(Raw!AR135&gt;=0,Raw!AR135&lt;=100),"",1)))</f>
        <v/>
      </c>
      <c r="G135" s="19" t="str">
        <f>IF(A135=0,"",IF(AND(ISBLANK(Raw!BA135),ISBLANK(Raw!AS135)),"",IF(AND(Raw!AS135&gt;0,ISBLANK(Raw!BA135)=FALSE),"",1)))</f>
        <v/>
      </c>
      <c r="H135" s="19" t="str">
        <f>IF(A135=0,"",IF(COUNTA(Raw!BA135:BH135)=0,"",IF(AND(Raw!BA135=0,COUNTA(Raw!BB135:BH135)=0),"",IF(AND(Raw!BA135&gt;0,COUNTA(Raw!BB135:BH135)&gt;0),"",1))))</f>
        <v/>
      </c>
      <c r="I135" s="19" t="str">
        <f>IF(A135=0,"",IF(AND(ISBLANK(Raw!BI135),ISBLANK(Raw!BJ135)),"",IF(AND(Raw!BI135=1,ISBLANK(Raw!BJ135)=FALSE),"",IF(AND(Raw!BI135=2,ISBLANK(Raw!BJ135)),"",1))))</f>
        <v/>
      </c>
      <c r="J135" s="19" t="str">
        <f>IF(A135=0,"",IF(AND(ISBLANK(Raw!AT135),COUNTBLANK(Raw!BK135:BQ135)),"",IF(AND(Raw!AT135&gt;0,COUNTA(Raw!BK135:BQ135)&gt;0),"",IF(AND(Raw!AT135=0,COUNTA(Raw!BK135:BQ135)=0),"",1))))</f>
        <v/>
      </c>
      <c r="K135" s="19" t="str">
        <f>IF(A135=0,"",IF(AND(ISBLANK(Raw!AS135),COUNTA(Raw!BR135:BX135)=0),"",IF(AND(Raw!AS135&gt;0,COUNTA(Raw!BR135:BX135)&gt;0),"",IF(AND(Raw!AS135=0,COUNTA(Raw!BR135:BX135)=0),"",1))))</f>
        <v/>
      </c>
      <c r="L135" s="19" t="str">
        <f>IF(A135=0,"",IF(AND(COUNTA(Raw!BK135:BX135)=0,COUNTA(Raw!BY135:CH135)=0),"",IF(AND(COUNTIF(Raw!BK135:BX135,1)&gt;0,COUNTA(Raw!BY135:CH135)&gt;0),"",IF(AND(COUNTIF(Raw!BK135:BX135,1)=0,COUNTA(Raw!BY135:CH135)=0),"",1))))</f>
        <v/>
      </c>
      <c r="M135" s="19" t="str">
        <f>IF(A135=0,"",IF(AND(COUNTA(Raw!BK135:BX135)=0,COUNTA(Raw!CI135:CR135)),"",IF(AND(COUNTIF(Raw!BK135:BX135,3)&gt;0,COUNTA(Raw!CI135:CR135)&gt;0),"",IF(AND(COUNTIF(Raw!BK135:BX135,3)=0,COUNTA(Raw!CI135:CR135)=0),"",1))))</f>
        <v/>
      </c>
      <c r="N135" s="19" t="str">
        <f>IF(A135=0,"",IF(COUNTA(Raw!CS135:DF135)=0,"",IF(AND(COUNTIF(Raw!CS135:CV135,1)=1,COUNTA(Raw!CW135:DA135)&gt;0,COUNTA(Raw!DB135:DF135)=0),"",IF(AND(COUNTIF(Raw!CS135:CV135,2)=1,COUNTA(Raw!CW135:DA135)=0,COUNTA(Raw!DB135:DF135)&gt;0),"",IF(AND(COUNTA(Raw!CS135:CV135)&gt;0,COUNTA(Raw!CW135:DF135)=0),"",1)))))</f>
        <v/>
      </c>
      <c r="O135" s="19" t="str">
        <f>IF(A135=0,"",IF(COUNTA(Raw!DG135:DP135)=0,"",IF(AND(COUNTIF(Raw!BK135:BQ135,1)&gt;0,OR(COUNTIF(Raw!DG135:DP135,1)=1,COUNTIF(Raw!DG135:DP135,2)=1,COUNTIF(Raw!DG135:DP135,3)=1)),"",IF(AND(COUNTIF(Raw!BK135:BQ135,1)=0,AND(COUNTIF(Raw!DG135:DP135,1)=0,COUNTIF(Raw!DG135:DP135,2)=0,COUNTIF(Raw!DG135:DP135,3)=0)),"",1))))</f>
        <v/>
      </c>
      <c r="P135" s="19" t="str">
        <f>IF(A135=0,"",IF(COUNTA(Raw!DG135:DR135)=0,"",IF(AND(COUNTIF(Raw!DG135:DP135,4)=1,ISBLANK(Raw!DQ135)=FALSE,ISBLANK(Raw!DR135)),"",IF(AND(COUNTIF(Raw!DG135:DP135,7)=1,ISBLANK(Raw!DQ135),ISBLANK(Raw!DR135)=FALSE),"",IF(AND(COUNTA(Raw!DG135:DP135)&gt;0,COUNTIF(Raw!DG135:DP135,4)=0,COUNTIF(Raw!DG135:DP135,7)=0,COUNTA(Raw!DQ135:DR135)=0),"",1)))))</f>
        <v/>
      </c>
      <c r="Q135" s="19" t="str">
        <f>IF(A135=0,"",IF(AND(COUNTA(Raw!DS135:DU135)=0,COUNTA(Raw!BK135:BQ135)=0),"",IF(AND(COUNTIF(Raw!BK135:BQ135,1)&gt;0,COUNTA(Raw!DS135:DU135)&gt;0),"",IF(AND(COUNTIF(Raw!BK135:BQ135,1)=0,COUNTA(Raw!DS135:DU135)=0),"",1))))</f>
        <v/>
      </c>
      <c r="R135" s="19" t="str">
        <f>IF(A135=0,"",IF(AND(ISBLANK(Raw!AT135),ISBLANK(Raw!EJ135)),"",IF(AND(Raw!AT135&gt;0,ISBLANK(Raw!EJ135)=FALSE,Raw!EJ135&gt;=0,Raw!EJ135&lt;=7),"",IF(AND(Raw!AT135=0,ISBLANK(Raw!EJ135)),"",1))))</f>
        <v/>
      </c>
      <c r="S135" t="str">
        <f>IF(A135=0,"",IF(AND(ISBLANK(Raw!AS135),ISBLANK(Raw!EK135)),"",IF(AND(Raw!AS135&gt;0,ISBLANK(Raw!EK135)=FALSE),"",IF(AND(Raw!AS135=0,ISBLANK(Raw!EK135)),"",1))))</f>
        <v/>
      </c>
      <c r="T135" s="19" t="str">
        <f>IF(A135=0,"",IF(AND(ISBLANK(Raw!AT135),COUNTA(Raw!EL135:EQ135)=0),"",IF(AND(Raw!AT135&gt;0,COUNTA(Raw!EL135:EQ135)&gt;0),"",IF(AND(Raw!AT135=0,COUNTA(Raw!EL135:EQ135)=0),"",1))))</f>
        <v/>
      </c>
      <c r="U135" t="str">
        <f>IF(A135=0,"",IF(AND(ISBLANK(Raw!AT135),COUNTA(Raw!ER135:EU135)=0),"",IF(AND(Raw!AT135&gt;0,COUNTA(Raw!ER135:EU135)&gt;0),"",IF(AND(Raw!AT135=0,COUNTA(Raw!ER135:EU135)=0),"",1))))</f>
        <v/>
      </c>
      <c r="V135" t="str">
        <f>IF(A135=0,"",IF(AND(ISBLANK(Raw!AS135),COUNTA(Raw!EV135:FA135)=0),"",IF(AND(Raw!AS135&gt;0,COUNTA(Raw!EV135:FA135)&gt;0),"",IF(AND(Raw!AS135=0,COUNTA(Raw!EV135:FA135)=0),"",1))))</f>
        <v/>
      </c>
      <c r="W135" t="str">
        <f>IF(A135=0,"",IF(AND(ISBLANK(Raw!AS135),COUNTA(Raw!FB135:FE135)=0),"",IF(AND(Raw!AS135&gt;0,COUNTA(Raw!FB135:FE135)&gt;0),"",IF(AND(Raw!AS135=0,COUNTA(Raw!FB135:FE135)=0),"",1))))</f>
        <v/>
      </c>
      <c r="X135" t="str">
        <f>IF(A135=0,"",IF(AND(ISBLANK(Raw!AT135),COUNTA(Raw!FF135:FI135)=0),"",IF(AND(Raw!AT135&gt;0,COUNTA(Raw!FF135:FI135)&gt;0),"",IF(AND(Raw!AT135=0,COUNTA(Raw!FF135:FI135)=0),"",1))))</f>
        <v/>
      </c>
      <c r="Y135" t="str">
        <f>IF(A135=0,"",IF(AND(ISBLANK(Raw!AS135),COUNTA(Raw!FJ135:FM135)=0),"",IF(AND(Raw!AS135&gt;0,COUNTA(Raw!FJ135:FM135)&gt;0),"",IF(AND(Raw!AS135=0,COUNTA(Raw!FJ135:FM135)=0),"",1))))</f>
        <v/>
      </c>
      <c r="Z135" t="str">
        <f>IF(A135=0,"",IF(AND(COUNTA(Raw!FN135:FT135)=0,ISBLANK(Raw!FU135)),"",IF(AND(COUNTIF(Raw!FN135:FT135,1)&gt;0,ISBLANK(Raw!FU135)=FALSE),"",IF(AND(COUNTIF(Raw!FN135:FT135,1)=0,ISBLANK(Raw!FU135)),"",1))))</f>
        <v/>
      </c>
      <c r="AA135" s="19" t="str">
        <f>IF(A135=0,"",IF(AND(ISBLANK(Raw!BI135),COUNTA(Raw!FV135:GH135)=0),"",IF(AND(Raw!BI135&lt;&gt;1,COUNTIF(Raw!FV135:GH135,6)=0),"",IF(Raw!BI135=1,"",1))))</f>
        <v/>
      </c>
      <c r="AB135" t="str">
        <f>IF(A135=0,"",IF(AND(ISBLANK(Raw!GI135),COUNTA(Raw!GJ135:GQ135)=0),"",IF(AND(Raw!GI135=1,COUNTA(Raw!GJ135:GQ135)&gt;0),"",IF(AND(Raw!GI135=2,COUNTA(Raw!GJ135:GQ135)=0),"",1))))</f>
        <v/>
      </c>
      <c r="AC135" s="19" t="str">
        <f>IF(A135=0,"",IF(AND(COUNTA(Raw!GY135:HF135)=0,ISBLANK(Raw!HG135)),"",IF(AND(OR(COUNTIF(Raw!GY135:HE135,1)&gt;0,COUNTIF(Raw!GY135:HE135,2)&gt;0),ISBLANK(Raw!HG135)=FALSE),"",IF(AND(COUNTA(Raw!GY135:HF135)&gt;0,ISBLANK(Raw!HG135),COUNTIF(Raw!GY135:HE135,1)=0,COUNTIF(Raw!GY135:HE135,2)=0),"",1))))</f>
        <v/>
      </c>
      <c r="AD135" s="19" t="str">
        <f>IF(A135=0,"",IF(COUNTA(Raw!HU135:IB135)=0,"",IF(AND(Raw!AK135&lt;&gt;2,COUNTIF(Raw!HU135:IA135,2)=0,COUNTIF(Raw!HU135:IA135,3)=0),"",IF(Raw!AK135=2,"",1))))</f>
        <v/>
      </c>
      <c r="AE135" s="19" t="str">
        <f>IF(A135=0,"",IF(AND(Raw!AK135=2,ISBLANK(Raw!IC135)=FALSE),"",IF(AND(Raw!AK135&lt;&gt;2,ISBLANK(Raw!IC135)),"",1)))</f>
        <v/>
      </c>
      <c r="AF135" s="19" t="str">
        <f>IF(A135=0,"",IF(COUNTA(Raw!ID135:IF135)=0,"",IF(AND(MATCH(2023-Raw!ID135,Code!$A$3:$A$12,1)=Raw!IF135,2023-Raw!ID135=Raw!IE135),"",1)))</f>
        <v/>
      </c>
      <c r="AG135" s="19" t="str">
        <f>IF(A135=0,"",IF(COUNTA(Raw!IG135:II135)=0,"",IF(AND(Raw!IG135=4,ISBLANK(Raw!II135)=FALSE),"",IF(AND(Raw!IG135&lt;&gt;4,ISBLANK(Raw!II135)),"",1))))</f>
        <v/>
      </c>
      <c r="AH135" s="19" t="str">
        <f>IF(A135=0,"",IF(COUNTA(Raw!IJ135:IM135)=0,"",IF(AND(Raw!IJ135=1,ISBLANK(Raw!IK135)=FALSE),"",IF(AND(Raw!IJ135=2,COUNTA(Raw!IK135:IM135)&gt;0),"",1))))</f>
        <v/>
      </c>
      <c r="AI135" s="19" t="str">
        <f>IF(A135=0,"",IF(COUNTA(Raw!IK135:IM135)=0,"",IF(AND(Raw!IK135=1,ISBLANK(Raw!IL135)=FALSE),"",IF(AND(Raw!IK135=2,COUNTA(Raw!IL135:IM135)=0),"",1))))</f>
        <v/>
      </c>
      <c r="AJ135" s="19" t="str">
        <f>IF(A135=0,"",IF(COUNTA(Raw!JD135:JJ135)=0,"",IF(AND(Raw!JD135&gt;600,COUNTA(Raw!JE135:JI135)&gt;0),"",IF(AND(Raw!JD135&lt;=600,COUNTA(Raw!JE135:JJ135)=0),"",1))))</f>
        <v/>
      </c>
      <c r="AK135" s="19" t="str">
        <f>IF(A135=0,"",IF(COUNTA(Raw!JK135:KA135)=0,"",IF(AND(Raw!JK135=1,COUNTA(Raw!JM135:JV135)&gt;0),"",IF(AND(Raw!JK135=3,COUNTA(Raw!JM135:JV135)&gt;0,COUNTA(Raw!JW135:KA135)=0),"",IF(AND(ISBLANK(Raw!JK135)=FALSE,Raw!JK135&lt;&gt;1,Raw!JK135&lt;&gt;3,COUNTA(Raw!JM135:KA135)=0),"",1)))))</f>
        <v/>
      </c>
      <c r="AL135" s="19" t="str">
        <f>IF(A135=0,"",IF(COUNTA(Raw!JW135:KA135)=0,"",IF(AND(COUNTIF(Raw!JW135:JZ135,4)=0,COUNTA(Raw!JW135:JZ135)&gt;0,ISBLANK(Raw!KA135)=FALSE),"",IF(AND(COUNTIF(Raw!JW135:KA135,4)&gt;0,ISBLANK(Raw!KA135)),"",1))))</f>
        <v/>
      </c>
      <c r="AM135" s="19" t="str">
        <f>IF(A135=0,"",IF(COUNTA(Raw!KT135:KU135)=0,"",IF(AND(Raw!KT135=1,ISBLANK(Raw!KU135)=FALSE),"",IF(AND(Raw!KT135=2,ISBLANK(Raw!KU135)),"",1))))</f>
        <v/>
      </c>
      <c r="AN135" s="19" t="str">
        <f>IF(A135=0,"",IF(COUNTA(Raw!KX135:LF135)=0,"",IF(AND(COUNTIF(Raw!KX135:LB135,5)=1,COUNTA(Raw!KX135:LB135)=1,COUNTA(Raw!LC135:LF135)=0),"",IF(AND(COUNTIF(Raw!KX135:LB135,5)=0,COUNTA(Raw!KX135:LB135)&gt;0,COUNTA(Raw!LC135:LF135)&gt;0),"",1))))</f>
        <v/>
      </c>
      <c r="AO135" s="19" t="str">
        <f>IF(A135=0,"",IF(COUNTA(Raw!LM135:LU135)=0,"",IF(AND(Raw!LM135=1,ISBLANK(Raw!LN135)=FALSE,COUNTA(Raw!LO135:LU135)&gt;0),"",IF(AND(Raw!LM135=2,COUNTA(Raw!LN135:LU135)=0),"",1))))</f>
        <v/>
      </c>
      <c r="AP135" s="19" t="str">
        <f>IF(A135=0,"",IF(COUNTA(Raw!MY135:OG135)=0,"",IF(AND(Raw!MY135=2,COUNTA(Raw!MZ135:OG135)=0),"",IF(AND(Raw!MY135=1,COUNTA(Raw!MZ135:OG135)&gt;0),"",1))))</f>
        <v/>
      </c>
      <c r="AQ135" s="19" t="str">
        <f>IF(A135=0,"",IF(COUNTA(Raw!NC135:NW135)=0,"",IF(AND(COUNTIF(Raw!NC135:NG135,3)&gt;0,COUNTA(Raw!NH135:NQ135)&gt;0),"",IF(AND(COUNTA(Raw!NC135:NG135)&gt;0,COUNTIF(Raw!NC135:NG135,3)=0,COUNTA(Raw!NH135:NW135)=0),"",1))))</f>
        <v/>
      </c>
      <c r="AR135" s="19" t="str">
        <f>IF(A135=0,"",IF(COUNTA(Raw!NH135:NW135)=0,"",IF(AND(COUNTIF(Raw!NH135:NQ135,10)&gt;0,COUNTA(Raw!NR135:NW135)&gt;0),"",IF(AND(COUNTA(Raw!NH135:NQ135)&gt;0,COUNTIF(Raw!NH135:NQ135,10)=0,COUNTA(Raw!NR135:NY135)=0),"",1))))</f>
        <v/>
      </c>
      <c r="AS135" s="19" t="str">
        <f>IF(A135=0,"",IF(COUNTA(Raw!NY135:OG135)=0,"",IF(AND(Raw!NY135=1,COUNTA(Raw!NZ135:OG135)&gt;0),"",IF(AND(Raw!NY135=2,COUNTA(Raw!NZ135:OG135)=0),"",1))))</f>
        <v/>
      </c>
      <c r="AT135" s="19" t="str">
        <f>IF(A135=0,"",IF(COUNTA(Raw!OH135:OY135)=0,"",IF(AND(Raw!OH135=1,COUNTA(Raw!OI135:OY135)&gt;0),"",IF(AND(Raw!OH135=2,COUNTA(Raw!OI135:OY135)=0),"",1))))</f>
        <v/>
      </c>
      <c r="AU135" s="19" t="str">
        <f>IF(A135=0,"",IF(COUNTA(Raw!PR135:QB135)=0,"",
IF(AND(OR(AND(COUNTIF(Raw!PR135:QB135,1)=1,COUNTA(Raw!QI135:QY135)&gt;0),AND(COUNTIF(Raw!PR135:QB135,1)=0,COUNTA(Raw!QI135:QY135)=0)),OR(AND(COUNTIF(Raw!PR135:QB135,2)=1,COUNTA(Raw!QZ135:RP135)&gt;0),AND(COUNTIF(Raw!PR135:QB135,2)=0,COUNTA(Raw!QZ135:RP135)=0)),OR(AND(COUNTIF(Raw!PR135:QB135,3)=1,COUNTA(Raw!RQ135:SG135)&gt;0),AND(COUNTIF(Raw!PR135:QB135,3)=0,COUNTA(Raw!RQ135:SG135)=0)),OR(AND(COUNTIF(Raw!PR135:QB135,4)=1,COUNTA(Raw!SH135:ST135)&gt;0),AND(COUNTIF(Raw!PR135:QB135,4)=0,COUNTA(Raw!SH135:ST135)=0)),OR(AND(COUNTIF(Raw!PR135:QB135,5)=1,COUNTA(Raw!SU135:TG135)&gt;0),AND(COUNTIF(Raw!PR135:QB135,5)=0,COUNTA(Raw!SU135:TG135)=0)),OR(AND(COUNTIF(Raw!PR135:QB135,6)=1,COUNTA(Raw!TH135:TT135)&gt;0),AND(COUNTIF(Raw!PR135:QB135,6)=0,COUNTA(Raw!TH135:TT135)=0)),OR(AND(COUNTIF(Raw!PR135:QB135,7)=1,COUNTA(Raw!TU135:UI135)&gt;0),AND(COUNTIF(Raw!PR135:QB135,7)=0,COUNTA(Raw!TU135:UI135)=0)),OR(AND(COUNTIF(Raw!PR135:QB135,8)=1,COUNTA(Raw!UJ135:UV135)&gt;0),AND(COUNTIF(Raw!PR135:QB135,8)=0,COUNTA(Raw!UJ135:UV135)=0)),OR(AND(COUNTIF(Raw!PR135:QB135,9)=1,COUNTA(Raw!UW135:VG135)&gt;0),AND(COUNTIF(Raw!PR135:QB135,9)=0,COUNTA(Raw!UW135:VG135)=0)),OR(AND(COUNTIF(Raw!PR135:QB135,10)=1,COUNTA(Raw!VH135:VP135)&gt;0),AND(COUNTIF(Raw!PR135:QB135,10)=0,COUNTA(Raw!VH135:VP135)=0)),OR(AND(COUNTIF(Raw!PR135:QB135,11)=1,COUNTA(Raw!VQ135:WK135)&gt;0),AND(COUNTIF(Raw!PR135:QB135,11)=0,COUNTA(Raw!VQ135:WK135)=0))),"",1)))</f>
        <v/>
      </c>
      <c r="AV135" s="19" t="str">
        <f>IF(A135=0,"",IF(COUNTA(Raw!QI135:QY135)=0,"",IF(AND(OR(AND(Raw!QI135=4,COUNTIF(Raw!QR135:QY135,1)=0),Raw!QI135&lt;&gt;4),OR(AND(Raw!QJ135=4,COUNTIF(Raw!QR135:QY135,2)=0),Raw!QJ135&lt;&gt;4),OR(AND(Raw!QK135=4,COUNTIF(Raw!QR135:QY135,3)=0),Raw!QK135&lt;&gt;4),OR(AND(Raw!QL135=4,COUNTIF(Raw!QR135:QY135,4)=0),Raw!QL135&lt;&gt;4),OR(AND(Raw!QM135=4,COUNTIF(Raw!QR135:QY135,5)=0),Raw!QM135&lt;&gt;4),OR(AND(Raw!QN135=4,COUNTIF(Raw!QR135:QY135,6)=0),Raw!QN135&lt;&gt;4),OR(AND(Raw!QO135=4,COUNTIF(Raw!QR135:QY135,7)=0),Raw!QO135&lt;&gt;4),OR(AND(Raw!QP135=4,COUNTIF(Raw!QR135:QY135,8)=0),Raw!QP135&lt;&gt;4)),"",1)))</f>
        <v/>
      </c>
      <c r="AW135" t="str">
        <f>IF(A135=0,"",IF(COUNTA(Raw!QZ135:RP135)=0,"",IF(AND(OR(AND(Raw!QZ135=4,COUNTIF(Raw!RI135:RP135,1)=0),Raw!QZ135&lt;&gt;4),OR(AND(Raw!RA135=4,COUNTIF(Raw!RI135:RP135,2)=0),Raw!RA135&lt;&gt;4),OR(AND(Raw!RB135=4,COUNTIF(Raw!RI135:RP135,3)=0),Raw!RB135&lt;&gt;4),OR(AND(Raw!RC135=4,COUNTIF(Raw!RI135:RP135,4)=0),Raw!RC135&lt;&gt;4),OR(AND(Raw!RD135=4,COUNTIF(Raw!RI135:RP135,5)=0),Raw!RD135&lt;&gt;4),OR(AND(Raw!RE135=4,COUNTIF(Raw!RI135:RP135,6)=0),Raw!RE135&lt;&gt;4),OR(AND(Raw!RF135=4,COUNTIF(Raw!RI135:RP135,7)=0),Raw!RF135&lt;&gt;4),OR(AND(Raw!RG135=4,COUNTIF(Raw!RI135:RP135,8)=0),Raw!RG135&lt;&gt;4)),"",1)))</f>
        <v/>
      </c>
      <c r="AX135" t="str">
        <f>IF(A135=0,"",IF(COUNTA(Raw!RQ135:SG135)=0,"",IF(AND(OR(AND(Raw!RQ135=4,COUNTIF(Raw!RZ135:SG135,1)=0),Raw!RQ135&lt;&gt;4),OR(AND(Raw!RR135=4,COUNTIF(Raw!RZ135:SG135,2)=0),Raw!RR135&lt;&gt;4),OR(AND(Raw!RS135=4,COUNTIF(Raw!RZ135:SG135,3)=0),Raw!RS135&lt;&gt;4),OR(AND(Raw!RT135=4,COUNTIF(Raw!RZ135:SG135,4)=0),Raw!RT135&lt;&gt;4),OR(AND(Raw!RU135=4,COUNTIF(Raw!RZ135:SG135,5)=0),Raw!RU135&lt;&gt;4),OR(AND(Raw!RV135=4,COUNTIF(Raw!RZ135:SG135,6)=0),Raw!RV135&lt;&gt;4),OR(AND(Raw!RW135=4,COUNTIF(Raw!RZ135:SG135,7)=0),Raw!RW135&lt;&gt;4),OR(AND(Raw!RX135=4,COUNTIF(Raw!RZ135:SG135,8)=0),Raw!RX135&lt;&gt;4)),"",1)))</f>
        <v/>
      </c>
      <c r="AY135" t="str">
        <f>IF(A135=0,"",IF(COUNTA(Raw!SH135:ST135)=0,"",IF(AND(OR(AND(Raw!SH135=4,COUNTIF(Raw!SO135:ST135,1)=0),Raw!SH135&lt;&gt;4),OR(AND(Raw!SI135=4,COUNTIF(Raw!SO135:ST135,2)=0),Raw!SI135&lt;&gt;4),OR(AND(Raw!SJ135=4,COUNTIF(Raw!SO135:ST135,3)=0),Raw!SJ135&lt;&gt;4),OR(AND(Raw!SK135=4,COUNTIF(Raw!SO135:ST135,4)=0),Raw!SK135&lt;&gt;4),OR(AND(Raw!SL135=4,COUNTIF(Raw!SO135:ST135,5)=0),Raw!SL135&lt;&gt;4),OR(AND(Raw!SM135=4,COUNTIF(Raw!SO135:ST135,6)=0),Raw!SM135&lt;&gt;4)),"",1)))</f>
        <v/>
      </c>
      <c r="AZ135" t="str">
        <f>IF(A135=0,"",IF(COUNTA(Raw!SU135:TG135)=0,"",IF(AND(OR(AND(Raw!SU135=4,COUNTIF(Raw!TB135:TG135,1)=0),Raw!SU135&lt;&gt;4),OR(AND(Raw!SV135=4,COUNTIF(Raw!TB135:TG135,2)=0),Raw!SV135&lt;&gt;4),OR(AND(Raw!SW135=4,COUNTIF(Raw!TB135:TG135,3)=0),Raw!SW135&lt;&gt;4),OR(AND(Raw!SX135=4,COUNTIF(Raw!TB135:TG135,4)=0),Raw!SX135&lt;&gt;4),OR(AND(Raw!SY135=4,COUNTIF(Raw!TB135:TG135,5)=0),Raw!SY135&lt;&gt;4),OR(AND(Raw!SZ135=4,COUNTIF(Raw!TB135:TG135,6)=0),Raw!SZ135&lt;&gt;4)),"",1)))</f>
        <v/>
      </c>
      <c r="BA135" t="str">
        <f>IF(A135=0,"",IF(COUNTA(Raw!TH135:TT135)=0,"",IF(AND(OR(AND(Raw!TH135=4,COUNTIF(Raw!TO135:TT135,1)=0),Raw!TH135&lt;&gt;4),OR(AND(Raw!TI135=4,COUNTIF(Raw!TO135:TT135,2)=0),Raw!TI135&lt;&gt;4),OR(AND(Raw!TJ135=4,COUNTIF(Raw!TO135:TT135,3)=0),Raw!TJ135&lt;&gt;4),OR(AND(Raw!TK135=4,COUNTIF(Raw!TO135:TT135,4)=0),Raw!TK135&lt;&gt;4),OR(AND(Raw!TL135=4,COUNTIF(Raw!TO135:TT135,5)=0),Raw!TL135&lt;&gt;4),OR(AND(Raw!TM135=4,COUNTIF(Raw!TO135:TT135,6)=0),Raw!TM135&lt;&gt;4)),"",1)))</f>
        <v/>
      </c>
      <c r="BB135" t="str">
        <f>IF(A135=0,"",IF(COUNTA(Raw!TU135:UI135)=0,"",IF(AND(OR(AND(Raw!TU135=4,COUNTIF(Raw!UC135:UI135,1)=0),Raw!TU135&lt;&gt;4),OR(AND(Raw!TV135=4,COUNTIF(Raw!UC135:UI135,2)=0),Raw!TV135&lt;&gt;4),OR(AND(Raw!TW135=4,COUNTIF(Raw!UC135:UI135,3)=0),Raw!TW135&lt;&gt;4),OR(AND(Raw!TX135=4,COUNTIF(Raw!UC135:UI135,4)=0),Raw!TX135&lt;&gt;4),OR(AND(Raw!TY135=4,COUNTIF(Raw!UC135:UI135,5)=0),Raw!TY135&lt;&gt;4),OR(AND(Raw!TZ135=4,COUNTIF(Raw!UC135:UI135,6)=0),Raw!TZ135&lt;&gt;4),OR(AND(Raw!UA135=4,COUNTIF(Raw!UC135:UI135,7)=0),Raw!UA135&lt;&gt;4)),"",1)))</f>
        <v/>
      </c>
      <c r="BC135" t="str">
        <f>IF(A135=0,"",IF(COUNTA(Raw!UJ135:UV135)=0,"",IF(AND(OR(AND(Raw!UJ135=4,COUNTIF(Raw!UQ135:UV135,1)=0),Raw!UJ135&lt;&gt;4),OR(AND(Raw!UK135=4,COUNTIF(Raw!UQ135:UV135,2)=0),Raw!UK135&lt;&gt;4),OR(AND(Raw!UL135=4,COUNTIF(Raw!UQ135:UV135,3)=0),Raw!UL135&lt;&gt;4),OR(AND(Raw!UM135=4,COUNTIF(Raw!UQ135:UV135,4)=0),Raw!UM135&lt;&gt;4),OR(AND(Raw!UN135=4,COUNTIF(Raw!UQ135:UV135,5)=0),Raw!UN135&lt;&gt;4),OR(AND(Raw!UO135=4,COUNTIF(Raw!UQ135:UV135,6)=0),Raw!UO135&lt;&gt;4)),"",1)))</f>
        <v/>
      </c>
      <c r="BD135" t="str">
        <f>IF(A135=0,"",IF(COUNTA(Raw!UW135:VG135)=0,"",IF(AND(OR(AND(Raw!UW135=4,COUNTIF(Raw!VC135:VG135,1)=0),Raw!UW135&lt;&gt;4),OR(AND(Raw!UX135=4,COUNTIF(Raw!VC135:VG135,2)=0),Raw!UX135&lt;&gt;4),OR(AND(Raw!UY135=4,COUNTIF(Raw!VC135:VG135,3)=0),Raw!UY135&lt;&gt;4),OR(AND(Raw!UZ135=4,COUNTIF(Raw!VC135:VG135,4)=0),Raw!UZ135&lt;&gt;4),OR(AND(Raw!VA135=4,COUNTIF(Raw!VC135:VG135,5)=0),Raw!VA135&lt;&gt;4)),"",1)))</f>
        <v/>
      </c>
      <c r="BE135" t="str">
        <f>IF(A135=0,"",IF(COUNTA(Raw!VH135:VP135)=0,"",
IF(AND(
OR(AND(Raw!VH135=4,COUNTIF(Raw!VM135:VP135,1)=0),Raw!VH135&lt;&gt;4),
OR(AND(Raw!VI135=4,COUNTIF(Raw!VM135:VP135,2)=0),Raw!VI135&lt;&gt;4),
OR(AND(Raw!VJ135=4,COUNTIF(Raw!VM135:VP135,3)=0),Raw!VJ135&lt;&gt;4),
OR(AND(Raw!VK135=4,COUNTIF(Raw!VM135:VP135,4)=0),Raw!VK135&lt;&gt;4)
),"",1)))</f>
        <v/>
      </c>
      <c r="BF135" t="str">
        <f>IF(A135=0,"",IF(COUNTA(Raw!VQ135:WK135)=0,"",
IF(AND(
OR(AND(Raw!VQ135=4,COUNTIF(Raw!WB135:WK135,1)=0),Raw!VQ135&lt;&gt;4),
OR(AND(Raw!VR135=4,COUNTIF(Raw!WB135:WK135,2)=0),Raw!VR135&lt;&gt;4),
OR(AND(Raw!VS135=4,COUNTIF(Raw!WB135:WK135,3)=0),Raw!VS135&lt;&gt;4),
OR(AND(Raw!VT135=4,COUNTIF(Raw!WB135:WK135,4)=0),Raw!VT135&lt;&gt;4),
OR(AND(Raw!VU135=4,COUNTIF(Raw!WB135:WK135,5)=0),Raw!VU135&lt;&gt;4),
OR(AND(Raw!VV135=4,COUNTIF(Raw!WB135:WK135,6)=0),Raw!VV135&lt;&gt;4),
OR(AND(Raw!VW135=4,COUNTIF(Raw!WB135:WK135,7)=0),Raw!VW135&lt;&gt;4),
OR(AND(Raw!VX135=4,COUNTIF(Raw!WB135:WK135,8)=0),Raw!VX135&lt;&gt;4),
OR(AND(Raw!VY135=4,COUNTIF(Raw!WB135:WK135,9)=0),Raw!VX135&lt;&gt;4),
OR(AND(Raw!VZ135=4,COUNTIF(Raw!WB135:WK135,10)=0),Raw!VZ135&lt;&gt;4)
),"",1)))</f>
        <v/>
      </c>
      <c r="BG135" t="str">
        <f>IF(A135=0,"",IF(COUNTA(Raw!WL135:XB135)=0,"",
IF(AND(
OR(AND(Raw!WL135=4,COUNTIF(Raw!WU135:XB135,1)=0),Raw!WL135&lt;&gt;4),
OR(AND(Raw!WM135=4,COUNTIF(Raw!WU135:XB135,2)=0),Raw!WM135&lt;&gt;4),
OR(AND(Raw!WN135=4,COUNTIF(Raw!WU135:XB135,3)=0),Raw!WN135&lt;&gt;4),
OR(AND(Raw!WO135=4,COUNTIF(Raw!WU135:XB135,4)=0),Raw!WO135&lt;&gt;4),
OR(AND(Raw!WP135=4,COUNTIF(Raw!WU135:XB135,5)=0),Raw!WP135&lt;&gt;4),
OR(AND(Raw!WQ135=4,COUNTIF(Raw!WU135:XB135,6)=0),Raw!WQ135&lt;&gt;4),
OR(AND(Raw!WR135=4,COUNTIF(Raw!WU135:XB135,7)=0),Raw!WR135&lt;&gt;4),
OR(AND(Raw!WS135=4,COUNTIF(Raw!WU135:XB135,8)=0),Raw!WS135&lt;&gt;4)
),"",1)))</f>
        <v/>
      </c>
      <c r="BH135" t="str">
        <f>IF(A135=0,"",IF(COUNTA(Raw!XC135:XK135)=0,"",
IF(AND(
OR(AND(Raw!XC135=4,COUNTIF(Raw!XH135:XK135,1)=0),Raw!XC135&lt;&gt;4),
OR(AND(Raw!XD135=4,COUNTIF(Raw!XH135:XK135,2)=0),Raw!XD135&lt;&gt;4),
OR(AND(Raw!XE135=4,COUNTIF(Raw!XH135:XK135,3)=0),Raw!XE135&lt;&gt;4),
OR(AND(Raw!XF135=4,COUNTIF(Raw!XH135:XK135,4)=0),Raw!XF135&lt;&gt;4)
),"",1)))</f>
        <v/>
      </c>
      <c r="BI135" t="str">
        <f>IF(A135=0,"",IF(COUNTA(Raw!XL135:XT135)=0,"",
IF(AND(
OR(AND(Raw!XL135=4,COUNTIF(Raw!XQ135:XT135,1)=0),Raw!XL135&lt;&gt;4),
OR(AND(Raw!XM135=4,COUNTIF(Raw!XQ135:XT135,2)=0),Raw!XM135&lt;&gt;4),
OR(AND(Raw!XN135=4,COUNTIF(Raw!XQ135:XT135,3)=0),Raw!XN135&lt;&gt;4),
OR(AND(Raw!XO135=4,COUNTIF(Raw!XQ135:XT135,4)=0),Raw!XO135&lt;&gt;4)
),"",1)))</f>
        <v/>
      </c>
      <c r="BJ135" t="str">
        <f>IF(A135=0,"",IF(COUNTA(Raw!XU135:YI135)=0,"",
IF(AND(
OR(AND(Raw!XU135=4,COUNTIF(Raw!YC135:YI135,1)=0),Raw!XU135&lt;&gt;4),
OR(AND(Raw!XV135=4,COUNTIF(Raw!YC135:YI135,2)=0),Raw!XV135&lt;&gt;4),
OR(AND(Raw!XW135=4,COUNTIF(Raw!YC135:YI135,3)=0),Raw!XW135&lt;&gt;4),
OR(AND(Raw!XX135=4,COUNTIF(Raw!YC135:YI135,4)=0),Raw!XX135&lt;&gt;4),
OR(AND(Raw!XY135=4,COUNTIF(Raw!YC135:YI135,5)=0),Raw!XY135&lt;&gt;4),
OR(AND(Raw!XZ135=4,COUNTIF(Raw!YC135:YI135,6)=0),Raw!XZ135&lt;&gt;4),
OR(AND(Raw!YA135=4,COUNTIF(Raw!YC135:YI135,7)=0),Raw!YA135&lt;&gt;4)
),"",1)))</f>
        <v/>
      </c>
      <c r="BK135" t="str">
        <f>IF(A135=0,"",IF(COUNTA(Raw!YJ135:YR135)=0,"",
IF(AND(
OR(AND(Raw!YJ135=4,COUNTIF(Raw!YO135:YR135,1)=0),Raw!YJ135&lt;&gt;4),
OR(AND(Raw!YK135=4,COUNTIF(Raw!YO135:YR135,2)=0),Raw!YK135&lt;&gt;4),
OR(AND(Raw!YL135=4,COUNTIF(Raw!YO135:YR135,3)=0),Raw!YL135&lt;&gt;4),
OR(AND(Raw!YM135=4,COUNTIF(Raw!YO135:YR135,4)=0),Raw!YM135&lt;&gt;4)
),"",1)))</f>
        <v/>
      </c>
      <c r="BL135" t="str">
        <f>IF(A135=0,"",IF(COUNTA(Raw!YS135:YU135)=0,"",IF(AND(Raw!YS135=4,ISBLANK(Raw!YU135)),"",IF(AND(Raw!YS135&lt;&gt;4,ISBLANK(Raw!YU135)=FALSE),"",1))))</f>
        <v/>
      </c>
    </row>
    <row r="136" spans="1:64">
      <c r="A136" s="20">
        <f>Raw!A136</f>
        <v>0</v>
      </c>
      <c r="B136" s="19" t="str">
        <f>IF(A136=0,"",IF(AND(Raw!AC136=1,COUNTA(Raw!AR136:IC136)&gt;0,COUNTA(Raw!ID136:YU136)=0),"",IF(AND(Raw!AC136=2,COUNTA(Raw!AR136:IC136)=0,COUNTA(Raw!ID136:MV136)&gt;0,COUNTA(Raw!MW136:YU136)=0),"",IF(AND(Raw!AC136=3,COUNTA(Raw!AP136:MV136)=0,COUNTA(Raw!MW136:YU136)&gt;0),"",1))))</f>
        <v/>
      </c>
      <c r="C136" s="19" t="str">
        <f>IF(A136=0,"",IF(AND(Raw!AK136=1,ISBLANK(Raw!AM136)=FALSE,ISBLANK(Raw!AO136)),"",IF(AND(Raw!AK136=2,ISBLANK(Raw!AM136),ISBLANK(Raw!AO136)=FALSE),"",1)))</f>
        <v/>
      </c>
      <c r="D136" s="19" t="str">
        <f>IF(A136=0,"",IF(COUNTA(Raw!AS136:AZ136)=0,"",IF(AND(Raw!AS136+Raw!AT136=100,Raw!AU136+Raw!AV136=100,Raw!AW136+Raw!AX136=100,Raw!AY136+Raw!AZ136=100),"",1)))</f>
        <v/>
      </c>
      <c r="E136" s="19" t="str">
        <f>IF(A136=0,"",IF(ISBLANK(Raw!AQ136),"",IF(Raw!AQ136=1,"",1)))</f>
        <v/>
      </c>
      <c r="F136" s="19" t="str">
        <f>IF(A136=0,"",IF(ISBLANK(Raw!AR136),"",IF(AND(Raw!AR136&gt;=0,Raw!AR136&lt;=100),"",1)))</f>
        <v/>
      </c>
      <c r="G136" s="19" t="str">
        <f>IF(A136=0,"",IF(AND(ISBLANK(Raw!BA136),ISBLANK(Raw!AS136)),"",IF(AND(Raw!AS136&gt;0,ISBLANK(Raw!BA136)=FALSE),"",1)))</f>
        <v/>
      </c>
      <c r="H136" s="19" t="str">
        <f>IF(A136=0,"",IF(COUNTA(Raw!BA136:BH136)=0,"",IF(AND(Raw!BA136=0,COUNTA(Raw!BB136:BH136)=0),"",IF(AND(Raw!BA136&gt;0,COUNTA(Raw!BB136:BH136)&gt;0),"",1))))</f>
        <v/>
      </c>
      <c r="I136" s="19" t="str">
        <f>IF(A136=0,"",IF(AND(ISBLANK(Raw!BI136),ISBLANK(Raw!BJ136)),"",IF(AND(Raw!BI136=1,ISBLANK(Raw!BJ136)=FALSE),"",IF(AND(Raw!BI136=2,ISBLANK(Raw!BJ136)),"",1))))</f>
        <v/>
      </c>
      <c r="J136" s="19" t="str">
        <f>IF(A136=0,"",IF(AND(ISBLANK(Raw!AT136),COUNTBLANK(Raw!BK136:BQ136)),"",IF(AND(Raw!AT136&gt;0,COUNTA(Raw!BK136:BQ136)&gt;0),"",IF(AND(Raw!AT136=0,COUNTA(Raw!BK136:BQ136)=0),"",1))))</f>
        <v/>
      </c>
      <c r="K136" s="19" t="str">
        <f>IF(A136=0,"",IF(AND(ISBLANK(Raw!AS136),COUNTA(Raw!BR136:BX136)=0),"",IF(AND(Raw!AS136&gt;0,COUNTA(Raw!BR136:BX136)&gt;0),"",IF(AND(Raw!AS136=0,COUNTA(Raw!BR136:BX136)=0),"",1))))</f>
        <v/>
      </c>
      <c r="L136" s="19" t="str">
        <f>IF(A136=0,"",IF(AND(COUNTA(Raw!BK136:BX136)=0,COUNTA(Raw!BY136:CH136)=0),"",IF(AND(COUNTIF(Raw!BK136:BX136,1)&gt;0,COUNTA(Raw!BY136:CH136)&gt;0),"",IF(AND(COUNTIF(Raw!BK136:BX136,1)=0,COUNTA(Raw!BY136:CH136)=0),"",1))))</f>
        <v/>
      </c>
      <c r="M136" s="19" t="str">
        <f>IF(A136=0,"",IF(AND(COUNTA(Raw!BK136:BX136)=0,COUNTA(Raw!CI136:CR136)),"",IF(AND(COUNTIF(Raw!BK136:BX136,3)&gt;0,COUNTA(Raw!CI136:CR136)&gt;0),"",IF(AND(COUNTIF(Raw!BK136:BX136,3)=0,COUNTA(Raw!CI136:CR136)=0),"",1))))</f>
        <v/>
      </c>
      <c r="N136" s="19" t="str">
        <f>IF(A136=0,"",IF(COUNTA(Raw!CS136:DF136)=0,"",IF(AND(COUNTIF(Raw!CS136:CV136,1)=1,COUNTA(Raw!CW136:DA136)&gt;0,COUNTA(Raw!DB136:DF136)=0),"",IF(AND(COUNTIF(Raw!CS136:CV136,2)=1,COUNTA(Raw!CW136:DA136)=0,COUNTA(Raw!DB136:DF136)&gt;0),"",IF(AND(COUNTA(Raw!CS136:CV136)&gt;0,COUNTA(Raw!CW136:DF136)=0),"",1)))))</f>
        <v/>
      </c>
      <c r="O136" s="19" t="str">
        <f>IF(A136=0,"",IF(COUNTA(Raw!DG136:DP136)=0,"",IF(AND(COUNTIF(Raw!BK136:BQ136,1)&gt;0,OR(COUNTIF(Raw!DG136:DP136,1)=1,COUNTIF(Raw!DG136:DP136,2)=1,COUNTIF(Raw!DG136:DP136,3)=1)),"",IF(AND(COUNTIF(Raw!BK136:BQ136,1)=0,AND(COUNTIF(Raw!DG136:DP136,1)=0,COUNTIF(Raw!DG136:DP136,2)=0,COUNTIF(Raw!DG136:DP136,3)=0)),"",1))))</f>
        <v/>
      </c>
      <c r="P136" s="19" t="str">
        <f>IF(A136=0,"",IF(COUNTA(Raw!DG136:DR136)=0,"",IF(AND(COUNTIF(Raw!DG136:DP136,4)=1,ISBLANK(Raw!DQ136)=FALSE,ISBLANK(Raw!DR136)),"",IF(AND(COUNTIF(Raw!DG136:DP136,7)=1,ISBLANK(Raw!DQ136),ISBLANK(Raw!DR136)=FALSE),"",IF(AND(COUNTA(Raw!DG136:DP136)&gt;0,COUNTIF(Raw!DG136:DP136,4)=0,COUNTIF(Raw!DG136:DP136,7)=0,COUNTA(Raw!DQ136:DR136)=0),"",1)))))</f>
        <v/>
      </c>
      <c r="Q136" s="19" t="str">
        <f>IF(A136=0,"",IF(AND(COUNTA(Raw!DS136:DU136)=0,COUNTA(Raw!BK136:BQ136)=0),"",IF(AND(COUNTIF(Raw!BK136:BQ136,1)&gt;0,COUNTA(Raw!DS136:DU136)&gt;0),"",IF(AND(COUNTIF(Raw!BK136:BQ136,1)=0,COUNTA(Raw!DS136:DU136)=0),"",1))))</f>
        <v/>
      </c>
      <c r="R136" s="19" t="str">
        <f>IF(A136=0,"",IF(AND(ISBLANK(Raw!AT136),ISBLANK(Raw!EJ136)),"",IF(AND(Raw!AT136&gt;0,ISBLANK(Raw!EJ136)=FALSE,Raw!EJ136&gt;=0,Raw!EJ136&lt;=7),"",IF(AND(Raw!AT136=0,ISBLANK(Raw!EJ136)),"",1))))</f>
        <v/>
      </c>
      <c r="S136" t="str">
        <f>IF(A136=0,"",IF(AND(ISBLANK(Raw!AS136),ISBLANK(Raw!EK136)),"",IF(AND(Raw!AS136&gt;0,ISBLANK(Raw!EK136)=FALSE),"",IF(AND(Raw!AS136=0,ISBLANK(Raw!EK136)),"",1))))</f>
        <v/>
      </c>
      <c r="T136" s="19" t="str">
        <f>IF(A136=0,"",IF(AND(ISBLANK(Raw!AT136),COUNTA(Raw!EL136:EQ136)=0),"",IF(AND(Raw!AT136&gt;0,COUNTA(Raw!EL136:EQ136)&gt;0),"",IF(AND(Raw!AT136=0,COUNTA(Raw!EL136:EQ136)=0),"",1))))</f>
        <v/>
      </c>
      <c r="U136" t="str">
        <f>IF(A136=0,"",IF(AND(ISBLANK(Raw!AT136),COUNTA(Raw!ER136:EU136)=0),"",IF(AND(Raw!AT136&gt;0,COUNTA(Raw!ER136:EU136)&gt;0),"",IF(AND(Raw!AT136=0,COUNTA(Raw!ER136:EU136)=0),"",1))))</f>
        <v/>
      </c>
      <c r="V136" t="str">
        <f>IF(A136=0,"",IF(AND(ISBLANK(Raw!AS136),COUNTA(Raw!EV136:FA136)=0),"",IF(AND(Raw!AS136&gt;0,COUNTA(Raw!EV136:FA136)&gt;0),"",IF(AND(Raw!AS136=0,COUNTA(Raw!EV136:FA136)=0),"",1))))</f>
        <v/>
      </c>
      <c r="W136" t="str">
        <f>IF(A136=0,"",IF(AND(ISBLANK(Raw!AS136),COUNTA(Raw!FB136:FE136)=0),"",IF(AND(Raw!AS136&gt;0,COUNTA(Raw!FB136:FE136)&gt;0),"",IF(AND(Raw!AS136=0,COUNTA(Raw!FB136:FE136)=0),"",1))))</f>
        <v/>
      </c>
      <c r="X136" t="str">
        <f>IF(A136=0,"",IF(AND(ISBLANK(Raw!AT136),COUNTA(Raw!FF136:FI136)=0),"",IF(AND(Raw!AT136&gt;0,COUNTA(Raw!FF136:FI136)&gt;0),"",IF(AND(Raw!AT136=0,COUNTA(Raw!FF136:FI136)=0),"",1))))</f>
        <v/>
      </c>
      <c r="Y136" t="str">
        <f>IF(A136=0,"",IF(AND(ISBLANK(Raw!AS136),COUNTA(Raw!FJ136:FM136)=0),"",IF(AND(Raw!AS136&gt;0,COUNTA(Raw!FJ136:FM136)&gt;0),"",IF(AND(Raw!AS136=0,COUNTA(Raw!FJ136:FM136)=0),"",1))))</f>
        <v/>
      </c>
      <c r="Z136" t="str">
        <f>IF(A136=0,"",IF(AND(COUNTA(Raw!FN136:FT136)=0,ISBLANK(Raw!FU136)),"",IF(AND(COUNTIF(Raw!FN136:FT136,1)&gt;0,ISBLANK(Raw!FU136)=FALSE),"",IF(AND(COUNTIF(Raw!FN136:FT136,1)=0,ISBLANK(Raw!FU136)),"",1))))</f>
        <v/>
      </c>
      <c r="AA136" s="19" t="str">
        <f>IF(A136=0,"",IF(AND(ISBLANK(Raw!BI136),COUNTA(Raw!FV136:GH136)=0),"",IF(AND(Raw!BI136&lt;&gt;1,COUNTIF(Raw!FV136:GH136,6)=0),"",IF(Raw!BI136=1,"",1))))</f>
        <v/>
      </c>
      <c r="AB136" t="str">
        <f>IF(A136=0,"",IF(AND(ISBLANK(Raw!GI136),COUNTA(Raw!GJ136:GQ136)=0),"",IF(AND(Raw!GI136=1,COUNTA(Raw!GJ136:GQ136)&gt;0),"",IF(AND(Raw!GI136=2,COUNTA(Raw!GJ136:GQ136)=0),"",1))))</f>
        <v/>
      </c>
      <c r="AC136" s="19" t="str">
        <f>IF(A136=0,"",IF(AND(COUNTA(Raw!GY136:HF136)=0,ISBLANK(Raw!HG136)),"",IF(AND(OR(COUNTIF(Raw!GY136:HE136,1)&gt;0,COUNTIF(Raw!GY136:HE136,2)&gt;0),ISBLANK(Raw!HG136)=FALSE),"",IF(AND(COUNTA(Raw!GY136:HF136)&gt;0,ISBLANK(Raw!HG136),COUNTIF(Raw!GY136:HE136,1)=0,COUNTIF(Raw!GY136:HE136,2)=0),"",1))))</f>
        <v/>
      </c>
      <c r="AD136" s="19" t="str">
        <f>IF(A136=0,"",IF(COUNTA(Raw!HU136:IB136)=0,"",IF(AND(Raw!AK136&lt;&gt;2,COUNTIF(Raw!HU136:IA136,2)=0,COUNTIF(Raw!HU136:IA136,3)=0),"",IF(Raw!AK136=2,"",1))))</f>
        <v/>
      </c>
      <c r="AE136" s="19" t="str">
        <f>IF(A136=0,"",IF(AND(Raw!AK136=2,ISBLANK(Raw!IC136)=FALSE),"",IF(AND(Raw!AK136&lt;&gt;2,ISBLANK(Raw!IC136)),"",1)))</f>
        <v/>
      </c>
      <c r="AF136" s="19" t="str">
        <f>IF(A136=0,"",IF(COUNTA(Raw!ID136:IF136)=0,"",IF(AND(MATCH(2023-Raw!ID136,Code!$A$3:$A$12,1)=Raw!IF136,2023-Raw!ID136=Raw!IE136),"",1)))</f>
        <v/>
      </c>
      <c r="AG136" s="19" t="str">
        <f>IF(A136=0,"",IF(COUNTA(Raw!IG136:II136)=0,"",IF(AND(Raw!IG136=4,ISBLANK(Raw!II136)=FALSE),"",IF(AND(Raw!IG136&lt;&gt;4,ISBLANK(Raw!II136)),"",1))))</f>
        <v/>
      </c>
      <c r="AH136" s="19" t="str">
        <f>IF(A136=0,"",IF(COUNTA(Raw!IJ136:IM136)=0,"",IF(AND(Raw!IJ136=1,ISBLANK(Raw!IK136)=FALSE),"",IF(AND(Raw!IJ136=2,COUNTA(Raw!IK136:IM136)&gt;0),"",1))))</f>
        <v/>
      </c>
      <c r="AI136" s="19" t="str">
        <f>IF(A136=0,"",IF(COUNTA(Raw!IK136:IM136)=0,"",IF(AND(Raw!IK136=1,ISBLANK(Raw!IL136)=FALSE),"",IF(AND(Raw!IK136=2,COUNTA(Raw!IL136:IM136)=0),"",1))))</f>
        <v/>
      </c>
      <c r="AJ136" s="19" t="str">
        <f>IF(A136=0,"",IF(COUNTA(Raw!JD136:JJ136)=0,"",IF(AND(Raw!JD136&gt;600,COUNTA(Raw!JE136:JI136)&gt;0),"",IF(AND(Raw!JD136&lt;=600,COUNTA(Raw!JE136:JJ136)=0),"",1))))</f>
        <v/>
      </c>
      <c r="AK136" s="19" t="str">
        <f>IF(A136=0,"",IF(COUNTA(Raw!JK136:KA136)=0,"",IF(AND(Raw!JK136=1,COUNTA(Raw!JM136:JV136)&gt;0),"",IF(AND(Raw!JK136=3,COUNTA(Raw!JM136:JV136)&gt;0,COUNTA(Raw!JW136:KA136)=0),"",IF(AND(ISBLANK(Raw!JK136)=FALSE,Raw!JK136&lt;&gt;1,Raw!JK136&lt;&gt;3,COUNTA(Raw!JM136:KA136)=0),"",1)))))</f>
        <v/>
      </c>
      <c r="AL136" s="19" t="str">
        <f>IF(A136=0,"",IF(COUNTA(Raw!JW136:KA136)=0,"",IF(AND(COUNTIF(Raw!JW136:JZ136,4)=0,COUNTA(Raw!JW136:JZ136)&gt;0,ISBLANK(Raw!KA136)=FALSE),"",IF(AND(COUNTIF(Raw!JW136:KA136,4)&gt;0,ISBLANK(Raw!KA136)),"",1))))</f>
        <v/>
      </c>
      <c r="AM136" s="19" t="str">
        <f>IF(A136=0,"",IF(COUNTA(Raw!KT136:KU136)=0,"",IF(AND(Raw!KT136=1,ISBLANK(Raw!KU136)=FALSE),"",IF(AND(Raw!KT136=2,ISBLANK(Raw!KU136)),"",1))))</f>
        <v/>
      </c>
      <c r="AN136" s="19" t="str">
        <f>IF(A136=0,"",IF(COUNTA(Raw!KX136:LF136)=0,"",IF(AND(COUNTIF(Raw!KX136:LB136,5)=1,COUNTA(Raw!KX136:LB136)=1,COUNTA(Raw!LC136:LF136)=0),"",IF(AND(COUNTIF(Raw!KX136:LB136,5)=0,COUNTA(Raw!KX136:LB136)&gt;0,COUNTA(Raw!LC136:LF136)&gt;0),"",1))))</f>
        <v/>
      </c>
      <c r="AO136" s="19" t="str">
        <f>IF(A136=0,"",IF(COUNTA(Raw!LM136:LU136)=0,"",IF(AND(Raw!LM136=1,ISBLANK(Raw!LN136)=FALSE,COUNTA(Raw!LO136:LU136)&gt;0),"",IF(AND(Raw!LM136=2,COUNTA(Raw!LN136:LU136)=0),"",1))))</f>
        <v/>
      </c>
      <c r="AP136" s="19" t="str">
        <f>IF(A136=0,"",IF(COUNTA(Raw!MY136:OG136)=0,"",IF(AND(Raw!MY136=2,COUNTA(Raw!MZ136:OG136)=0),"",IF(AND(Raw!MY136=1,COUNTA(Raw!MZ136:OG136)&gt;0),"",1))))</f>
        <v/>
      </c>
      <c r="AQ136" s="19" t="str">
        <f>IF(A136=0,"",IF(COUNTA(Raw!NC136:NW136)=0,"",IF(AND(COUNTIF(Raw!NC136:NG136,3)&gt;0,COUNTA(Raw!NH136:NQ136)&gt;0),"",IF(AND(COUNTA(Raw!NC136:NG136)&gt;0,COUNTIF(Raw!NC136:NG136,3)=0,COUNTA(Raw!NH136:NW136)=0),"",1))))</f>
        <v/>
      </c>
      <c r="AR136" s="19" t="str">
        <f>IF(A136=0,"",IF(COUNTA(Raw!NH136:NW136)=0,"",IF(AND(COUNTIF(Raw!NH136:NQ136,10)&gt;0,COUNTA(Raw!NR136:NW136)&gt;0),"",IF(AND(COUNTA(Raw!NH136:NQ136)&gt;0,COUNTIF(Raw!NH136:NQ136,10)=0,COUNTA(Raw!NR136:NY136)=0),"",1))))</f>
        <v/>
      </c>
      <c r="AS136" s="19" t="str">
        <f>IF(A136=0,"",IF(COUNTA(Raw!NY136:OG136)=0,"",IF(AND(Raw!NY136=1,COUNTA(Raw!NZ136:OG136)&gt;0),"",IF(AND(Raw!NY136=2,COUNTA(Raw!NZ136:OG136)=0),"",1))))</f>
        <v/>
      </c>
      <c r="AT136" s="19" t="str">
        <f>IF(A136=0,"",IF(COUNTA(Raw!OH136:OY136)=0,"",IF(AND(Raw!OH136=1,COUNTA(Raw!OI136:OY136)&gt;0),"",IF(AND(Raw!OH136=2,COUNTA(Raw!OI136:OY136)=0),"",1))))</f>
        <v/>
      </c>
      <c r="AU136" s="19" t="str">
        <f>IF(A136=0,"",IF(COUNTA(Raw!PR136:QB136)=0,"",
IF(AND(OR(AND(COUNTIF(Raw!PR136:QB136,1)=1,COUNTA(Raw!QI136:QY136)&gt;0),AND(COUNTIF(Raw!PR136:QB136,1)=0,COUNTA(Raw!QI136:QY136)=0)),OR(AND(COUNTIF(Raw!PR136:QB136,2)=1,COUNTA(Raw!QZ136:RP136)&gt;0),AND(COUNTIF(Raw!PR136:QB136,2)=0,COUNTA(Raw!QZ136:RP136)=0)),OR(AND(COUNTIF(Raw!PR136:QB136,3)=1,COUNTA(Raw!RQ136:SG136)&gt;0),AND(COUNTIF(Raw!PR136:QB136,3)=0,COUNTA(Raw!RQ136:SG136)=0)),OR(AND(COUNTIF(Raw!PR136:QB136,4)=1,COUNTA(Raw!SH136:ST136)&gt;0),AND(COUNTIF(Raw!PR136:QB136,4)=0,COUNTA(Raw!SH136:ST136)=0)),OR(AND(COUNTIF(Raw!PR136:QB136,5)=1,COUNTA(Raw!SU136:TG136)&gt;0),AND(COUNTIF(Raw!PR136:QB136,5)=0,COUNTA(Raw!SU136:TG136)=0)),OR(AND(COUNTIF(Raw!PR136:QB136,6)=1,COUNTA(Raw!TH136:TT136)&gt;0),AND(COUNTIF(Raw!PR136:QB136,6)=0,COUNTA(Raw!TH136:TT136)=0)),OR(AND(COUNTIF(Raw!PR136:QB136,7)=1,COUNTA(Raw!TU136:UI136)&gt;0),AND(COUNTIF(Raw!PR136:QB136,7)=0,COUNTA(Raw!TU136:UI136)=0)),OR(AND(COUNTIF(Raw!PR136:QB136,8)=1,COUNTA(Raw!UJ136:UV136)&gt;0),AND(COUNTIF(Raw!PR136:QB136,8)=0,COUNTA(Raw!UJ136:UV136)=0)),OR(AND(COUNTIF(Raw!PR136:QB136,9)=1,COUNTA(Raw!UW136:VG136)&gt;0),AND(COUNTIF(Raw!PR136:QB136,9)=0,COUNTA(Raw!UW136:VG136)=0)),OR(AND(COUNTIF(Raw!PR136:QB136,10)=1,COUNTA(Raw!VH136:VP136)&gt;0),AND(COUNTIF(Raw!PR136:QB136,10)=0,COUNTA(Raw!VH136:VP136)=0)),OR(AND(COUNTIF(Raw!PR136:QB136,11)=1,COUNTA(Raw!VQ136:WK136)&gt;0),AND(COUNTIF(Raw!PR136:QB136,11)=0,COUNTA(Raw!VQ136:WK136)=0))),"",1)))</f>
        <v/>
      </c>
      <c r="AV136" s="19" t="str">
        <f>IF(A136=0,"",IF(COUNTA(Raw!QI136:QY136)=0,"",IF(AND(OR(AND(Raw!QI136=4,COUNTIF(Raw!QR136:QY136,1)=0),Raw!QI136&lt;&gt;4),OR(AND(Raw!QJ136=4,COUNTIF(Raw!QR136:QY136,2)=0),Raw!QJ136&lt;&gt;4),OR(AND(Raw!QK136=4,COUNTIF(Raw!QR136:QY136,3)=0),Raw!QK136&lt;&gt;4),OR(AND(Raw!QL136=4,COUNTIF(Raw!QR136:QY136,4)=0),Raw!QL136&lt;&gt;4),OR(AND(Raw!QM136=4,COUNTIF(Raw!QR136:QY136,5)=0),Raw!QM136&lt;&gt;4),OR(AND(Raw!QN136=4,COUNTIF(Raw!QR136:QY136,6)=0),Raw!QN136&lt;&gt;4),OR(AND(Raw!QO136=4,COUNTIF(Raw!QR136:QY136,7)=0),Raw!QO136&lt;&gt;4),OR(AND(Raw!QP136=4,COUNTIF(Raw!QR136:QY136,8)=0),Raw!QP136&lt;&gt;4)),"",1)))</f>
        <v/>
      </c>
      <c r="AW136" t="str">
        <f>IF(A136=0,"",IF(COUNTA(Raw!QZ136:RP136)=0,"",IF(AND(OR(AND(Raw!QZ136=4,COUNTIF(Raw!RI136:RP136,1)=0),Raw!QZ136&lt;&gt;4),OR(AND(Raw!RA136=4,COUNTIF(Raw!RI136:RP136,2)=0),Raw!RA136&lt;&gt;4),OR(AND(Raw!RB136=4,COUNTIF(Raw!RI136:RP136,3)=0),Raw!RB136&lt;&gt;4),OR(AND(Raw!RC136=4,COUNTIF(Raw!RI136:RP136,4)=0),Raw!RC136&lt;&gt;4),OR(AND(Raw!RD136=4,COUNTIF(Raw!RI136:RP136,5)=0),Raw!RD136&lt;&gt;4),OR(AND(Raw!RE136=4,COUNTIF(Raw!RI136:RP136,6)=0),Raw!RE136&lt;&gt;4),OR(AND(Raw!RF136=4,COUNTIF(Raw!RI136:RP136,7)=0),Raw!RF136&lt;&gt;4),OR(AND(Raw!RG136=4,COUNTIF(Raw!RI136:RP136,8)=0),Raw!RG136&lt;&gt;4)),"",1)))</f>
        <v/>
      </c>
      <c r="AX136" t="str">
        <f>IF(A136=0,"",IF(COUNTA(Raw!RQ136:SG136)=0,"",IF(AND(OR(AND(Raw!RQ136=4,COUNTIF(Raw!RZ136:SG136,1)=0),Raw!RQ136&lt;&gt;4),OR(AND(Raw!RR136=4,COUNTIF(Raw!RZ136:SG136,2)=0),Raw!RR136&lt;&gt;4),OR(AND(Raw!RS136=4,COUNTIF(Raw!RZ136:SG136,3)=0),Raw!RS136&lt;&gt;4),OR(AND(Raw!RT136=4,COUNTIF(Raw!RZ136:SG136,4)=0),Raw!RT136&lt;&gt;4),OR(AND(Raw!RU136=4,COUNTIF(Raw!RZ136:SG136,5)=0),Raw!RU136&lt;&gt;4),OR(AND(Raw!RV136=4,COUNTIF(Raw!RZ136:SG136,6)=0),Raw!RV136&lt;&gt;4),OR(AND(Raw!RW136=4,COUNTIF(Raw!RZ136:SG136,7)=0),Raw!RW136&lt;&gt;4),OR(AND(Raw!RX136=4,COUNTIF(Raw!RZ136:SG136,8)=0),Raw!RX136&lt;&gt;4)),"",1)))</f>
        <v/>
      </c>
      <c r="AY136" t="str">
        <f>IF(A136=0,"",IF(COUNTA(Raw!SH136:ST136)=0,"",IF(AND(OR(AND(Raw!SH136=4,COUNTIF(Raw!SO136:ST136,1)=0),Raw!SH136&lt;&gt;4),OR(AND(Raw!SI136=4,COUNTIF(Raw!SO136:ST136,2)=0),Raw!SI136&lt;&gt;4),OR(AND(Raw!SJ136=4,COUNTIF(Raw!SO136:ST136,3)=0),Raw!SJ136&lt;&gt;4),OR(AND(Raw!SK136=4,COUNTIF(Raw!SO136:ST136,4)=0),Raw!SK136&lt;&gt;4),OR(AND(Raw!SL136=4,COUNTIF(Raw!SO136:ST136,5)=0),Raw!SL136&lt;&gt;4),OR(AND(Raw!SM136=4,COUNTIF(Raw!SO136:ST136,6)=0),Raw!SM136&lt;&gt;4)),"",1)))</f>
        <v/>
      </c>
      <c r="AZ136" t="str">
        <f>IF(A136=0,"",IF(COUNTA(Raw!SU136:TG136)=0,"",IF(AND(OR(AND(Raw!SU136=4,COUNTIF(Raw!TB136:TG136,1)=0),Raw!SU136&lt;&gt;4),OR(AND(Raw!SV136=4,COUNTIF(Raw!TB136:TG136,2)=0),Raw!SV136&lt;&gt;4),OR(AND(Raw!SW136=4,COUNTIF(Raw!TB136:TG136,3)=0),Raw!SW136&lt;&gt;4),OR(AND(Raw!SX136=4,COUNTIF(Raw!TB136:TG136,4)=0),Raw!SX136&lt;&gt;4),OR(AND(Raw!SY136=4,COUNTIF(Raw!TB136:TG136,5)=0),Raw!SY136&lt;&gt;4),OR(AND(Raw!SZ136=4,COUNTIF(Raw!TB136:TG136,6)=0),Raw!SZ136&lt;&gt;4)),"",1)))</f>
        <v/>
      </c>
      <c r="BA136" t="str">
        <f>IF(A136=0,"",IF(COUNTA(Raw!TH136:TT136)=0,"",IF(AND(OR(AND(Raw!TH136=4,COUNTIF(Raw!TO136:TT136,1)=0),Raw!TH136&lt;&gt;4),OR(AND(Raw!TI136=4,COUNTIF(Raw!TO136:TT136,2)=0),Raw!TI136&lt;&gt;4),OR(AND(Raw!TJ136=4,COUNTIF(Raw!TO136:TT136,3)=0),Raw!TJ136&lt;&gt;4),OR(AND(Raw!TK136=4,COUNTIF(Raw!TO136:TT136,4)=0),Raw!TK136&lt;&gt;4),OR(AND(Raw!TL136=4,COUNTIF(Raw!TO136:TT136,5)=0),Raw!TL136&lt;&gt;4),OR(AND(Raw!TM136=4,COUNTIF(Raw!TO136:TT136,6)=0),Raw!TM136&lt;&gt;4)),"",1)))</f>
        <v/>
      </c>
      <c r="BB136" t="str">
        <f>IF(A136=0,"",IF(COUNTA(Raw!TU136:UI136)=0,"",IF(AND(OR(AND(Raw!TU136=4,COUNTIF(Raw!UC136:UI136,1)=0),Raw!TU136&lt;&gt;4),OR(AND(Raw!TV136=4,COUNTIF(Raw!UC136:UI136,2)=0),Raw!TV136&lt;&gt;4),OR(AND(Raw!TW136=4,COUNTIF(Raw!UC136:UI136,3)=0),Raw!TW136&lt;&gt;4),OR(AND(Raw!TX136=4,COUNTIF(Raw!UC136:UI136,4)=0),Raw!TX136&lt;&gt;4),OR(AND(Raw!TY136=4,COUNTIF(Raw!UC136:UI136,5)=0),Raw!TY136&lt;&gt;4),OR(AND(Raw!TZ136=4,COUNTIF(Raw!UC136:UI136,6)=0),Raw!TZ136&lt;&gt;4),OR(AND(Raw!UA136=4,COUNTIF(Raw!UC136:UI136,7)=0),Raw!UA136&lt;&gt;4)),"",1)))</f>
        <v/>
      </c>
      <c r="BC136" t="str">
        <f>IF(A136=0,"",IF(COUNTA(Raw!UJ136:UV136)=0,"",IF(AND(OR(AND(Raw!UJ136=4,COUNTIF(Raw!UQ136:UV136,1)=0),Raw!UJ136&lt;&gt;4),OR(AND(Raw!UK136=4,COUNTIF(Raw!UQ136:UV136,2)=0),Raw!UK136&lt;&gt;4),OR(AND(Raw!UL136=4,COUNTIF(Raw!UQ136:UV136,3)=0),Raw!UL136&lt;&gt;4),OR(AND(Raw!UM136=4,COUNTIF(Raw!UQ136:UV136,4)=0),Raw!UM136&lt;&gt;4),OR(AND(Raw!UN136=4,COUNTIF(Raw!UQ136:UV136,5)=0),Raw!UN136&lt;&gt;4),OR(AND(Raw!UO136=4,COUNTIF(Raw!UQ136:UV136,6)=0),Raw!UO136&lt;&gt;4)),"",1)))</f>
        <v/>
      </c>
      <c r="BD136" t="str">
        <f>IF(A136=0,"",IF(COUNTA(Raw!UW136:VG136)=0,"",IF(AND(OR(AND(Raw!UW136=4,COUNTIF(Raw!VC136:VG136,1)=0),Raw!UW136&lt;&gt;4),OR(AND(Raw!UX136=4,COUNTIF(Raw!VC136:VG136,2)=0),Raw!UX136&lt;&gt;4),OR(AND(Raw!UY136=4,COUNTIF(Raw!VC136:VG136,3)=0),Raw!UY136&lt;&gt;4),OR(AND(Raw!UZ136=4,COUNTIF(Raw!VC136:VG136,4)=0),Raw!UZ136&lt;&gt;4),OR(AND(Raw!VA136=4,COUNTIF(Raw!VC136:VG136,5)=0),Raw!VA136&lt;&gt;4)),"",1)))</f>
        <v/>
      </c>
      <c r="BE136" t="str">
        <f>IF(A136=0,"",IF(COUNTA(Raw!VH136:VP136)=0,"",
IF(AND(
OR(AND(Raw!VH136=4,COUNTIF(Raw!VM136:VP136,1)=0),Raw!VH136&lt;&gt;4),
OR(AND(Raw!VI136=4,COUNTIF(Raw!VM136:VP136,2)=0),Raw!VI136&lt;&gt;4),
OR(AND(Raw!VJ136=4,COUNTIF(Raw!VM136:VP136,3)=0),Raw!VJ136&lt;&gt;4),
OR(AND(Raw!VK136=4,COUNTIF(Raw!VM136:VP136,4)=0),Raw!VK136&lt;&gt;4)
),"",1)))</f>
        <v/>
      </c>
      <c r="BF136" t="str">
        <f>IF(A136=0,"",IF(COUNTA(Raw!VQ136:WK136)=0,"",
IF(AND(
OR(AND(Raw!VQ136=4,COUNTIF(Raw!WB136:WK136,1)=0),Raw!VQ136&lt;&gt;4),
OR(AND(Raw!VR136=4,COUNTIF(Raw!WB136:WK136,2)=0),Raw!VR136&lt;&gt;4),
OR(AND(Raw!VS136=4,COUNTIF(Raw!WB136:WK136,3)=0),Raw!VS136&lt;&gt;4),
OR(AND(Raw!VT136=4,COUNTIF(Raw!WB136:WK136,4)=0),Raw!VT136&lt;&gt;4),
OR(AND(Raw!VU136=4,COUNTIF(Raw!WB136:WK136,5)=0),Raw!VU136&lt;&gt;4),
OR(AND(Raw!VV136=4,COUNTIF(Raw!WB136:WK136,6)=0),Raw!VV136&lt;&gt;4),
OR(AND(Raw!VW136=4,COUNTIF(Raw!WB136:WK136,7)=0),Raw!VW136&lt;&gt;4),
OR(AND(Raw!VX136=4,COUNTIF(Raw!WB136:WK136,8)=0),Raw!VX136&lt;&gt;4),
OR(AND(Raw!VY136=4,COUNTIF(Raw!WB136:WK136,9)=0),Raw!VX136&lt;&gt;4),
OR(AND(Raw!VZ136=4,COUNTIF(Raw!WB136:WK136,10)=0),Raw!VZ136&lt;&gt;4)
),"",1)))</f>
        <v/>
      </c>
      <c r="BG136" t="str">
        <f>IF(A136=0,"",IF(COUNTA(Raw!WL136:XB136)=0,"",
IF(AND(
OR(AND(Raw!WL136=4,COUNTIF(Raw!WU136:XB136,1)=0),Raw!WL136&lt;&gt;4),
OR(AND(Raw!WM136=4,COUNTIF(Raw!WU136:XB136,2)=0),Raw!WM136&lt;&gt;4),
OR(AND(Raw!WN136=4,COUNTIF(Raw!WU136:XB136,3)=0),Raw!WN136&lt;&gt;4),
OR(AND(Raw!WO136=4,COUNTIF(Raw!WU136:XB136,4)=0),Raw!WO136&lt;&gt;4),
OR(AND(Raw!WP136=4,COUNTIF(Raw!WU136:XB136,5)=0),Raw!WP136&lt;&gt;4),
OR(AND(Raw!WQ136=4,COUNTIF(Raw!WU136:XB136,6)=0),Raw!WQ136&lt;&gt;4),
OR(AND(Raw!WR136=4,COUNTIF(Raw!WU136:XB136,7)=0),Raw!WR136&lt;&gt;4),
OR(AND(Raw!WS136=4,COUNTIF(Raw!WU136:XB136,8)=0),Raw!WS136&lt;&gt;4)
),"",1)))</f>
        <v/>
      </c>
      <c r="BH136" t="str">
        <f>IF(A136=0,"",IF(COUNTA(Raw!XC136:XK136)=0,"",
IF(AND(
OR(AND(Raw!XC136=4,COUNTIF(Raw!XH136:XK136,1)=0),Raw!XC136&lt;&gt;4),
OR(AND(Raw!XD136=4,COUNTIF(Raw!XH136:XK136,2)=0),Raw!XD136&lt;&gt;4),
OR(AND(Raw!XE136=4,COUNTIF(Raw!XH136:XK136,3)=0),Raw!XE136&lt;&gt;4),
OR(AND(Raw!XF136=4,COUNTIF(Raw!XH136:XK136,4)=0),Raw!XF136&lt;&gt;4)
),"",1)))</f>
        <v/>
      </c>
      <c r="BI136" t="str">
        <f>IF(A136=0,"",IF(COUNTA(Raw!XL136:XT136)=0,"",
IF(AND(
OR(AND(Raw!XL136=4,COUNTIF(Raw!XQ136:XT136,1)=0),Raw!XL136&lt;&gt;4),
OR(AND(Raw!XM136=4,COUNTIF(Raw!XQ136:XT136,2)=0),Raw!XM136&lt;&gt;4),
OR(AND(Raw!XN136=4,COUNTIF(Raw!XQ136:XT136,3)=0),Raw!XN136&lt;&gt;4),
OR(AND(Raw!XO136=4,COUNTIF(Raw!XQ136:XT136,4)=0),Raw!XO136&lt;&gt;4)
),"",1)))</f>
        <v/>
      </c>
      <c r="BJ136" t="str">
        <f>IF(A136=0,"",IF(COUNTA(Raw!XU136:YI136)=0,"",
IF(AND(
OR(AND(Raw!XU136=4,COUNTIF(Raw!YC136:YI136,1)=0),Raw!XU136&lt;&gt;4),
OR(AND(Raw!XV136=4,COUNTIF(Raw!YC136:YI136,2)=0),Raw!XV136&lt;&gt;4),
OR(AND(Raw!XW136=4,COUNTIF(Raw!YC136:YI136,3)=0),Raw!XW136&lt;&gt;4),
OR(AND(Raw!XX136=4,COUNTIF(Raw!YC136:YI136,4)=0),Raw!XX136&lt;&gt;4),
OR(AND(Raw!XY136=4,COUNTIF(Raw!YC136:YI136,5)=0),Raw!XY136&lt;&gt;4),
OR(AND(Raw!XZ136=4,COUNTIF(Raw!YC136:YI136,6)=0),Raw!XZ136&lt;&gt;4),
OR(AND(Raw!YA136=4,COUNTIF(Raw!YC136:YI136,7)=0),Raw!YA136&lt;&gt;4)
),"",1)))</f>
        <v/>
      </c>
      <c r="BK136" t="str">
        <f>IF(A136=0,"",IF(COUNTA(Raw!YJ136:YR136)=0,"",
IF(AND(
OR(AND(Raw!YJ136=4,COUNTIF(Raw!YO136:YR136,1)=0),Raw!YJ136&lt;&gt;4),
OR(AND(Raw!YK136=4,COUNTIF(Raw!YO136:YR136,2)=0),Raw!YK136&lt;&gt;4),
OR(AND(Raw!YL136=4,COUNTIF(Raw!YO136:YR136,3)=0),Raw!YL136&lt;&gt;4),
OR(AND(Raw!YM136=4,COUNTIF(Raw!YO136:YR136,4)=0),Raw!YM136&lt;&gt;4)
),"",1)))</f>
        <v/>
      </c>
      <c r="BL136" t="str">
        <f>IF(A136=0,"",IF(COUNTA(Raw!YS136:YU136)=0,"",IF(AND(Raw!YS136=4,ISBLANK(Raw!YU136)),"",IF(AND(Raw!YS136&lt;&gt;4,ISBLANK(Raw!YU136)=FALSE),"",1))))</f>
        <v/>
      </c>
    </row>
    <row r="137" spans="1:64">
      <c r="A137" s="20">
        <f>Raw!A137</f>
        <v>0</v>
      </c>
      <c r="B137" s="19" t="str">
        <f>IF(A137=0,"",IF(AND(Raw!AC137=1,COUNTA(Raw!AR137:IC137)&gt;0,COUNTA(Raw!ID137:YU137)=0),"",IF(AND(Raw!AC137=2,COUNTA(Raw!AR137:IC137)=0,COUNTA(Raw!ID137:MV137)&gt;0,COUNTA(Raw!MW137:YU137)=0),"",IF(AND(Raw!AC137=3,COUNTA(Raw!AP137:MV137)=0,COUNTA(Raw!MW137:YU137)&gt;0),"",1))))</f>
        <v/>
      </c>
      <c r="C137" s="19" t="str">
        <f>IF(A137=0,"",IF(AND(Raw!AK137=1,ISBLANK(Raw!AM137)=FALSE,ISBLANK(Raw!AO137)),"",IF(AND(Raw!AK137=2,ISBLANK(Raw!AM137),ISBLANK(Raw!AO137)=FALSE),"",1)))</f>
        <v/>
      </c>
      <c r="D137" s="19" t="str">
        <f>IF(A137=0,"",IF(COUNTA(Raw!AS137:AZ137)=0,"",IF(AND(Raw!AS137+Raw!AT137=100,Raw!AU137+Raw!AV137=100,Raw!AW137+Raw!AX137=100,Raw!AY137+Raw!AZ137=100),"",1)))</f>
        <v/>
      </c>
      <c r="E137" s="19" t="str">
        <f>IF(A137=0,"",IF(ISBLANK(Raw!AQ137),"",IF(Raw!AQ137=1,"",1)))</f>
        <v/>
      </c>
      <c r="F137" s="19" t="str">
        <f>IF(A137=0,"",IF(ISBLANK(Raw!AR137),"",IF(AND(Raw!AR137&gt;=0,Raw!AR137&lt;=100),"",1)))</f>
        <v/>
      </c>
      <c r="G137" s="19" t="str">
        <f>IF(A137=0,"",IF(AND(ISBLANK(Raw!BA137),ISBLANK(Raw!AS137)),"",IF(AND(Raw!AS137&gt;0,ISBLANK(Raw!BA137)=FALSE),"",1)))</f>
        <v/>
      </c>
      <c r="H137" s="19" t="str">
        <f>IF(A137=0,"",IF(COUNTA(Raw!BA137:BH137)=0,"",IF(AND(Raw!BA137=0,COUNTA(Raw!BB137:BH137)=0),"",IF(AND(Raw!BA137&gt;0,COUNTA(Raw!BB137:BH137)&gt;0),"",1))))</f>
        <v/>
      </c>
      <c r="I137" s="19" t="str">
        <f>IF(A137=0,"",IF(AND(ISBLANK(Raw!BI137),ISBLANK(Raw!BJ137)),"",IF(AND(Raw!BI137=1,ISBLANK(Raw!BJ137)=FALSE),"",IF(AND(Raw!BI137=2,ISBLANK(Raw!BJ137)),"",1))))</f>
        <v/>
      </c>
      <c r="J137" s="19" t="str">
        <f>IF(A137=0,"",IF(AND(ISBLANK(Raw!AT137),COUNTBLANK(Raw!BK137:BQ137)),"",IF(AND(Raw!AT137&gt;0,COUNTA(Raw!BK137:BQ137)&gt;0),"",IF(AND(Raw!AT137=0,COUNTA(Raw!BK137:BQ137)=0),"",1))))</f>
        <v/>
      </c>
      <c r="K137" s="19" t="str">
        <f>IF(A137=0,"",IF(AND(ISBLANK(Raw!AS137),COUNTA(Raw!BR137:BX137)=0),"",IF(AND(Raw!AS137&gt;0,COUNTA(Raw!BR137:BX137)&gt;0),"",IF(AND(Raw!AS137=0,COUNTA(Raw!BR137:BX137)=0),"",1))))</f>
        <v/>
      </c>
      <c r="L137" s="19" t="str">
        <f>IF(A137=0,"",IF(AND(COUNTA(Raw!BK137:BX137)=0,COUNTA(Raw!BY137:CH137)=0),"",IF(AND(COUNTIF(Raw!BK137:BX137,1)&gt;0,COUNTA(Raw!BY137:CH137)&gt;0),"",IF(AND(COUNTIF(Raw!BK137:BX137,1)=0,COUNTA(Raw!BY137:CH137)=0),"",1))))</f>
        <v/>
      </c>
      <c r="M137" s="19" t="str">
        <f>IF(A137=0,"",IF(AND(COUNTA(Raw!BK137:BX137)=0,COUNTA(Raw!CI137:CR137)),"",IF(AND(COUNTIF(Raw!BK137:BX137,3)&gt;0,COUNTA(Raw!CI137:CR137)&gt;0),"",IF(AND(COUNTIF(Raw!BK137:BX137,3)=0,COUNTA(Raw!CI137:CR137)=0),"",1))))</f>
        <v/>
      </c>
      <c r="N137" s="19" t="str">
        <f>IF(A137=0,"",IF(COUNTA(Raw!CS137:DF137)=0,"",IF(AND(COUNTIF(Raw!CS137:CV137,1)=1,COUNTA(Raw!CW137:DA137)&gt;0,COUNTA(Raw!DB137:DF137)=0),"",IF(AND(COUNTIF(Raw!CS137:CV137,2)=1,COUNTA(Raw!CW137:DA137)=0,COUNTA(Raw!DB137:DF137)&gt;0),"",IF(AND(COUNTA(Raw!CS137:CV137)&gt;0,COUNTA(Raw!CW137:DF137)=0),"",1)))))</f>
        <v/>
      </c>
      <c r="O137" s="19" t="str">
        <f>IF(A137=0,"",IF(COUNTA(Raw!DG137:DP137)=0,"",IF(AND(COUNTIF(Raw!BK137:BQ137,1)&gt;0,OR(COUNTIF(Raw!DG137:DP137,1)=1,COUNTIF(Raw!DG137:DP137,2)=1,COUNTIF(Raw!DG137:DP137,3)=1)),"",IF(AND(COUNTIF(Raw!BK137:BQ137,1)=0,AND(COUNTIF(Raw!DG137:DP137,1)=0,COUNTIF(Raw!DG137:DP137,2)=0,COUNTIF(Raw!DG137:DP137,3)=0)),"",1))))</f>
        <v/>
      </c>
      <c r="P137" s="19" t="str">
        <f>IF(A137=0,"",IF(COUNTA(Raw!DG137:DR137)=0,"",IF(AND(COUNTIF(Raw!DG137:DP137,4)=1,ISBLANK(Raw!DQ137)=FALSE,ISBLANK(Raw!DR137)),"",IF(AND(COUNTIF(Raw!DG137:DP137,7)=1,ISBLANK(Raw!DQ137),ISBLANK(Raw!DR137)=FALSE),"",IF(AND(COUNTA(Raw!DG137:DP137)&gt;0,COUNTIF(Raw!DG137:DP137,4)=0,COUNTIF(Raw!DG137:DP137,7)=0,COUNTA(Raw!DQ137:DR137)=0),"",1)))))</f>
        <v/>
      </c>
      <c r="Q137" s="19" t="str">
        <f>IF(A137=0,"",IF(AND(COUNTA(Raw!DS137:DU137)=0,COUNTA(Raw!BK137:BQ137)=0),"",IF(AND(COUNTIF(Raw!BK137:BQ137,1)&gt;0,COUNTA(Raw!DS137:DU137)&gt;0),"",IF(AND(COUNTIF(Raw!BK137:BQ137,1)=0,COUNTA(Raw!DS137:DU137)=0),"",1))))</f>
        <v/>
      </c>
      <c r="R137" s="19" t="str">
        <f>IF(A137=0,"",IF(AND(ISBLANK(Raw!AT137),ISBLANK(Raw!EJ137)),"",IF(AND(Raw!AT137&gt;0,ISBLANK(Raw!EJ137)=FALSE,Raw!EJ137&gt;=0,Raw!EJ137&lt;=7),"",IF(AND(Raw!AT137=0,ISBLANK(Raw!EJ137)),"",1))))</f>
        <v/>
      </c>
      <c r="S137" t="str">
        <f>IF(A137=0,"",IF(AND(ISBLANK(Raw!AS137),ISBLANK(Raw!EK137)),"",IF(AND(Raw!AS137&gt;0,ISBLANK(Raw!EK137)=FALSE),"",IF(AND(Raw!AS137=0,ISBLANK(Raw!EK137)),"",1))))</f>
        <v/>
      </c>
      <c r="T137" s="19" t="str">
        <f>IF(A137=0,"",IF(AND(ISBLANK(Raw!AT137),COUNTA(Raw!EL137:EQ137)=0),"",IF(AND(Raw!AT137&gt;0,COUNTA(Raw!EL137:EQ137)&gt;0),"",IF(AND(Raw!AT137=0,COUNTA(Raw!EL137:EQ137)=0),"",1))))</f>
        <v/>
      </c>
      <c r="U137" t="str">
        <f>IF(A137=0,"",IF(AND(ISBLANK(Raw!AT137),COUNTA(Raw!ER137:EU137)=0),"",IF(AND(Raw!AT137&gt;0,COUNTA(Raw!ER137:EU137)&gt;0),"",IF(AND(Raw!AT137=0,COUNTA(Raw!ER137:EU137)=0),"",1))))</f>
        <v/>
      </c>
      <c r="V137" t="str">
        <f>IF(A137=0,"",IF(AND(ISBLANK(Raw!AS137),COUNTA(Raw!EV137:FA137)=0),"",IF(AND(Raw!AS137&gt;0,COUNTA(Raw!EV137:FA137)&gt;0),"",IF(AND(Raw!AS137=0,COUNTA(Raw!EV137:FA137)=0),"",1))))</f>
        <v/>
      </c>
      <c r="W137" t="str">
        <f>IF(A137=0,"",IF(AND(ISBLANK(Raw!AS137),COUNTA(Raw!FB137:FE137)=0),"",IF(AND(Raw!AS137&gt;0,COUNTA(Raw!FB137:FE137)&gt;0),"",IF(AND(Raw!AS137=0,COUNTA(Raw!FB137:FE137)=0),"",1))))</f>
        <v/>
      </c>
      <c r="X137" t="str">
        <f>IF(A137=0,"",IF(AND(ISBLANK(Raw!AT137),COUNTA(Raw!FF137:FI137)=0),"",IF(AND(Raw!AT137&gt;0,COUNTA(Raw!FF137:FI137)&gt;0),"",IF(AND(Raw!AT137=0,COUNTA(Raw!FF137:FI137)=0),"",1))))</f>
        <v/>
      </c>
      <c r="Y137" t="str">
        <f>IF(A137=0,"",IF(AND(ISBLANK(Raw!AS137),COUNTA(Raw!FJ137:FM137)=0),"",IF(AND(Raw!AS137&gt;0,COUNTA(Raw!FJ137:FM137)&gt;0),"",IF(AND(Raw!AS137=0,COUNTA(Raw!FJ137:FM137)=0),"",1))))</f>
        <v/>
      </c>
      <c r="Z137" t="str">
        <f>IF(A137=0,"",IF(AND(COUNTA(Raw!FN137:FT137)=0,ISBLANK(Raw!FU137)),"",IF(AND(COUNTIF(Raw!FN137:FT137,1)&gt;0,ISBLANK(Raw!FU137)=FALSE),"",IF(AND(COUNTIF(Raw!FN137:FT137,1)=0,ISBLANK(Raw!FU137)),"",1))))</f>
        <v/>
      </c>
      <c r="AA137" s="19" t="str">
        <f>IF(A137=0,"",IF(AND(ISBLANK(Raw!BI137),COUNTA(Raw!FV137:GH137)=0),"",IF(AND(Raw!BI137&lt;&gt;1,COUNTIF(Raw!FV137:GH137,6)=0),"",IF(Raw!BI137=1,"",1))))</f>
        <v/>
      </c>
      <c r="AB137" t="str">
        <f>IF(A137=0,"",IF(AND(ISBLANK(Raw!GI137),COUNTA(Raw!GJ137:GQ137)=0),"",IF(AND(Raw!GI137=1,COUNTA(Raw!GJ137:GQ137)&gt;0),"",IF(AND(Raw!GI137=2,COUNTA(Raw!GJ137:GQ137)=0),"",1))))</f>
        <v/>
      </c>
      <c r="AC137" s="19" t="str">
        <f>IF(A137=0,"",IF(AND(COUNTA(Raw!GY137:HF137)=0,ISBLANK(Raw!HG137)),"",IF(AND(OR(COUNTIF(Raw!GY137:HE137,1)&gt;0,COUNTIF(Raw!GY137:HE137,2)&gt;0),ISBLANK(Raw!HG137)=FALSE),"",IF(AND(COUNTA(Raw!GY137:HF137)&gt;0,ISBLANK(Raw!HG137),COUNTIF(Raw!GY137:HE137,1)=0,COUNTIF(Raw!GY137:HE137,2)=0),"",1))))</f>
        <v/>
      </c>
      <c r="AD137" s="19" t="str">
        <f>IF(A137=0,"",IF(COUNTA(Raw!HU137:IB137)=0,"",IF(AND(Raw!AK137&lt;&gt;2,COUNTIF(Raw!HU137:IA137,2)=0,COUNTIF(Raw!HU137:IA137,3)=0),"",IF(Raw!AK137=2,"",1))))</f>
        <v/>
      </c>
      <c r="AE137" s="19" t="str">
        <f>IF(A137=0,"",IF(AND(Raw!AK137=2,ISBLANK(Raw!IC137)=FALSE),"",IF(AND(Raw!AK137&lt;&gt;2,ISBLANK(Raw!IC137)),"",1)))</f>
        <v/>
      </c>
      <c r="AF137" s="19" t="str">
        <f>IF(A137=0,"",IF(COUNTA(Raw!ID137:IF137)=0,"",IF(AND(MATCH(2023-Raw!ID137,Code!$A$3:$A$12,1)=Raw!IF137,2023-Raw!ID137=Raw!IE137),"",1)))</f>
        <v/>
      </c>
      <c r="AG137" s="19" t="str">
        <f>IF(A137=0,"",IF(COUNTA(Raw!IG137:II137)=0,"",IF(AND(Raw!IG137=4,ISBLANK(Raw!II137)=FALSE),"",IF(AND(Raw!IG137&lt;&gt;4,ISBLANK(Raw!II137)),"",1))))</f>
        <v/>
      </c>
      <c r="AH137" s="19" t="str">
        <f>IF(A137=0,"",IF(COUNTA(Raw!IJ137:IM137)=0,"",IF(AND(Raw!IJ137=1,ISBLANK(Raw!IK137)=FALSE),"",IF(AND(Raw!IJ137=2,COUNTA(Raw!IK137:IM137)&gt;0),"",1))))</f>
        <v/>
      </c>
      <c r="AI137" s="19" t="str">
        <f>IF(A137=0,"",IF(COUNTA(Raw!IK137:IM137)=0,"",IF(AND(Raw!IK137=1,ISBLANK(Raw!IL137)=FALSE),"",IF(AND(Raw!IK137=2,COUNTA(Raw!IL137:IM137)=0),"",1))))</f>
        <v/>
      </c>
      <c r="AJ137" s="19" t="str">
        <f>IF(A137=0,"",IF(COUNTA(Raw!JD137:JJ137)=0,"",IF(AND(Raw!JD137&gt;600,COUNTA(Raw!JE137:JI137)&gt;0),"",IF(AND(Raw!JD137&lt;=600,COUNTA(Raw!JE137:JJ137)=0),"",1))))</f>
        <v/>
      </c>
      <c r="AK137" s="19" t="str">
        <f>IF(A137=0,"",IF(COUNTA(Raw!JK137:KA137)=0,"",IF(AND(Raw!JK137=1,COUNTA(Raw!JM137:JV137)&gt;0),"",IF(AND(Raw!JK137=3,COUNTA(Raw!JM137:JV137)&gt;0,COUNTA(Raw!JW137:KA137)=0),"",IF(AND(ISBLANK(Raw!JK137)=FALSE,Raw!JK137&lt;&gt;1,Raw!JK137&lt;&gt;3,COUNTA(Raw!JM137:KA137)=0),"",1)))))</f>
        <v/>
      </c>
      <c r="AL137" s="19" t="str">
        <f>IF(A137=0,"",IF(COUNTA(Raw!JW137:KA137)=0,"",IF(AND(COUNTIF(Raw!JW137:JZ137,4)=0,COUNTA(Raw!JW137:JZ137)&gt;0,ISBLANK(Raw!KA137)=FALSE),"",IF(AND(COUNTIF(Raw!JW137:KA137,4)&gt;0,ISBLANK(Raw!KA137)),"",1))))</f>
        <v/>
      </c>
      <c r="AM137" s="19" t="str">
        <f>IF(A137=0,"",IF(COUNTA(Raw!KT137:KU137)=0,"",IF(AND(Raw!KT137=1,ISBLANK(Raw!KU137)=FALSE),"",IF(AND(Raw!KT137=2,ISBLANK(Raw!KU137)),"",1))))</f>
        <v/>
      </c>
      <c r="AN137" s="19" t="str">
        <f>IF(A137=0,"",IF(COUNTA(Raw!KX137:LF137)=0,"",IF(AND(COUNTIF(Raw!KX137:LB137,5)=1,COUNTA(Raw!KX137:LB137)=1,COUNTA(Raw!LC137:LF137)=0),"",IF(AND(COUNTIF(Raw!KX137:LB137,5)=0,COUNTA(Raw!KX137:LB137)&gt;0,COUNTA(Raw!LC137:LF137)&gt;0),"",1))))</f>
        <v/>
      </c>
      <c r="AO137" s="19" t="str">
        <f>IF(A137=0,"",IF(COUNTA(Raw!LM137:LU137)=0,"",IF(AND(Raw!LM137=1,ISBLANK(Raw!LN137)=FALSE,COUNTA(Raw!LO137:LU137)&gt;0),"",IF(AND(Raw!LM137=2,COUNTA(Raw!LN137:LU137)=0),"",1))))</f>
        <v/>
      </c>
      <c r="AP137" s="19" t="str">
        <f>IF(A137=0,"",IF(COUNTA(Raw!MY137:OG137)=0,"",IF(AND(Raw!MY137=2,COUNTA(Raw!MZ137:OG137)=0),"",IF(AND(Raw!MY137=1,COUNTA(Raw!MZ137:OG137)&gt;0),"",1))))</f>
        <v/>
      </c>
      <c r="AQ137" s="19" t="str">
        <f>IF(A137=0,"",IF(COUNTA(Raw!NC137:NW137)=0,"",IF(AND(COUNTIF(Raw!NC137:NG137,3)&gt;0,COUNTA(Raw!NH137:NQ137)&gt;0),"",IF(AND(COUNTA(Raw!NC137:NG137)&gt;0,COUNTIF(Raw!NC137:NG137,3)=0,COUNTA(Raw!NH137:NW137)=0),"",1))))</f>
        <v/>
      </c>
      <c r="AR137" s="19" t="str">
        <f>IF(A137=0,"",IF(COUNTA(Raw!NH137:NW137)=0,"",IF(AND(COUNTIF(Raw!NH137:NQ137,10)&gt;0,COUNTA(Raw!NR137:NW137)&gt;0),"",IF(AND(COUNTA(Raw!NH137:NQ137)&gt;0,COUNTIF(Raw!NH137:NQ137,10)=0,COUNTA(Raw!NR137:NY137)=0),"",1))))</f>
        <v/>
      </c>
      <c r="AS137" s="19" t="str">
        <f>IF(A137=0,"",IF(COUNTA(Raw!NY137:OG137)=0,"",IF(AND(Raw!NY137=1,COUNTA(Raw!NZ137:OG137)&gt;0),"",IF(AND(Raw!NY137=2,COUNTA(Raw!NZ137:OG137)=0),"",1))))</f>
        <v/>
      </c>
      <c r="AT137" s="19" t="str">
        <f>IF(A137=0,"",IF(COUNTA(Raw!OH137:OY137)=0,"",IF(AND(Raw!OH137=1,COUNTA(Raw!OI137:OY137)&gt;0),"",IF(AND(Raw!OH137=2,COUNTA(Raw!OI137:OY137)=0),"",1))))</f>
        <v/>
      </c>
      <c r="AU137" s="19" t="str">
        <f>IF(A137=0,"",IF(COUNTA(Raw!PR137:QB137)=0,"",
IF(AND(OR(AND(COUNTIF(Raw!PR137:QB137,1)=1,COUNTA(Raw!QI137:QY137)&gt;0),AND(COUNTIF(Raw!PR137:QB137,1)=0,COUNTA(Raw!QI137:QY137)=0)),OR(AND(COUNTIF(Raw!PR137:QB137,2)=1,COUNTA(Raw!QZ137:RP137)&gt;0),AND(COUNTIF(Raw!PR137:QB137,2)=0,COUNTA(Raw!QZ137:RP137)=0)),OR(AND(COUNTIF(Raw!PR137:QB137,3)=1,COUNTA(Raw!RQ137:SG137)&gt;0),AND(COUNTIF(Raw!PR137:QB137,3)=0,COUNTA(Raw!RQ137:SG137)=0)),OR(AND(COUNTIF(Raw!PR137:QB137,4)=1,COUNTA(Raw!SH137:ST137)&gt;0),AND(COUNTIF(Raw!PR137:QB137,4)=0,COUNTA(Raw!SH137:ST137)=0)),OR(AND(COUNTIF(Raw!PR137:QB137,5)=1,COUNTA(Raw!SU137:TG137)&gt;0),AND(COUNTIF(Raw!PR137:QB137,5)=0,COUNTA(Raw!SU137:TG137)=0)),OR(AND(COUNTIF(Raw!PR137:QB137,6)=1,COUNTA(Raw!TH137:TT137)&gt;0),AND(COUNTIF(Raw!PR137:QB137,6)=0,COUNTA(Raw!TH137:TT137)=0)),OR(AND(COUNTIF(Raw!PR137:QB137,7)=1,COUNTA(Raw!TU137:UI137)&gt;0),AND(COUNTIF(Raw!PR137:QB137,7)=0,COUNTA(Raw!TU137:UI137)=0)),OR(AND(COUNTIF(Raw!PR137:QB137,8)=1,COUNTA(Raw!UJ137:UV137)&gt;0),AND(COUNTIF(Raw!PR137:QB137,8)=0,COUNTA(Raw!UJ137:UV137)=0)),OR(AND(COUNTIF(Raw!PR137:QB137,9)=1,COUNTA(Raw!UW137:VG137)&gt;0),AND(COUNTIF(Raw!PR137:QB137,9)=0,COUNTA(Raw!UW137:VG137)=0)),OR(AND(COUNTIF(Raw!PR137:QB137,10)=1,COUNTA(Raw!VH137:VP137)&gt;0),AND(COUNTIF(Raw!PR137:QB137,10)=0,COUNTA(Raw!VH137:VP137)=0)),OR(AND(COUNTIF(Raw!PR137:QB137,11)=1,COUNTA(Raw!VQ137:WK137)&gt;0),AND(COUNTIF(Raw!PR137:QB137,11)=0,COUNTA(Raw!VQ137:WK137)=0))),"",1)))</f>
        <v/>
      </c>
      <c r="AV137" s="19" t="str">
        <f>IF(A137=0,"",IF(COUNTA(Raw!QI137:QY137)=0,"",IF(AND(OR(AND(Raw!QI137=4,COUNTIF(Raw!QR137:QY137,1)=0),Raw!QI137&lt;&gt;4),OR(AND(Raw!QJ137=4,COUNTIF(Raw!QR137:QY137,2)=0),Raw!QJ137&lt;&gt;4),OR(AND(Raw!QK137=4,COUNTIF(Raw!QR137:QY137,3)=0),Raw!QK137&lt;&gt;4),OR(AND(Raw!QL137=4,COUNTIF(Raw!QR137:QY137,4)=0),Raw!QL137&lt;&gt;4),OR(AND(Raw!QM137=4,COUNTIF(Raw!QR137:QY137,5)=0),Raw!QM137&lt;&gt;4),OR(AND(Raw!QN137=4,COUNTIF(Raw!QR137:QY137,6)=0),Raw!QN137&lt;&gt;4),OR(AND(Raw!QO137=4,COUNTIF(Raw!QR137:QY137,7)=0),Raw!QO137&lt;&gt;4),OR(AND(Raw!QP137=4,COUNTIF(Raw!QR137:QY137,8)=0),Raw!QP137&lt;&gt;4)),"",1)))</f>
        <v/>
      </c>
      <c r="AW137" t="str">
        <f>IF(A137=0,"",IF(COUNTA(Raw!QZ137:RP137)=0,"",IF(AND(OR(AND(Raw!QZ137=4,COUNTIF(Raw!RI137:RP137,1)=0),Raw!QZ137&lt;&gt;4),OR(AND(Raw!RA137=4,COUNTIF(Raw!RI137:RP137,2)=0),Raw!RA137&lt;&gt;4),OR(AND(Raw!RB137=4,COUNTIF(Raw!RI137:RP137,3)=0),Raw!RB137&lt;&gt;4),OR(AND(Raw!RC137=4,COUNTIF(Raw!RI137:RP137,4)=0),Raw!RC137&lt;&gt;4),OR(AND(Raw!RD137=4,COUNTIF(Raw!RI137:RP137,5)=0),Raw!RD137&lt;&gt;4),OR(AND(Raw!RE137=4,COUNTIF(Raw!RI137:RP137,6)=0),Raw!RE137&lt;&gt;4),OR(AND(Raw!RF137=4,COUNTIF(Raw!RI137:RP137,7)=0),Raw!RF137&lt;&gt;4),OR(AND(Raw!RG137=4,COUNTIF(Raw!RI137:RP137,8)=0),Raw!RG137&lt;&gt;4)),"",1)))</f>
        <v/>
      </c>
      <c r="AX137" t="str">
        <f>IF(A137=0,"",IF(COUNTA(Raw!RQ137:SG137)=0,"",IF(AND(OR(AND(Raw!RQ137=4,COUNTIF(Raw!RZ137:SG137,1)=0),Raw!RQ137&lt;&gt;4),OR(AND(Raw!RR137=4,COUNTIF(Raw!RZ137:SG137,2)=0),Raw!RR137&lt;&gt;4),OR(AND(Raw!RS137=4,COUNTIF(Raw!RZ137:SG137,3)=0),Raw!RS137&lt;&gt;4),OR(AND(Raw!RT137=4,COUNTIF(Raw!RZ137:SG137,4)=0),Raw!RT137&lt;&gt;4),OR(AND(Raw!RU137=4,COUNTIF(Raw!RZ137:SG137,5)=0),Raw!RU137&lt;&gt;4),OR(AND(Raw!RV137=4,COUNTIF(Raw!RZ137:SG137,6)=0),Raw!RV137&lt;&gt;4),OR(AND(Raw!RW137=4,COUNTIF(Raw!RZ137:SG137,7)=0),Raw!RW137&lt;&gt;4),OR(AND(Raw!RX137=4,COUNTIF(Raw!RZ137:SG137,8)=0),Raw!RX137&lt;&gt;4)),"",1)))</f>
        <v/>
      </c>
      <c r="AY137" t="str">
        <f>IF(A137=0,"",IF(COUNTA(Raw!SH137:ST137)=0,"",IF(AND(OR(AND(Raw!SH137=4,COUNTIF(Raw!SO137:ST137,1)=0),Raw!SH137&lt;&gt;4),OR(AND(Raw!SI137=4,COUNTIF(Raw!SO137:ST137,2)=0),Raw!SI137&lt;&gt;4),OR(AND(Raw!SJ137=4,COUNTIF(Raw!SO137:ST137,3)=0),Raw!SJ137&lt;&gt;4),OR(AND(Raw!SK137=4,COUNTIF(Raw!SO137:ST137,4)=0),Raw!SK137&lt;&gt;4),OR(AND(Raw!SL137=4,COUNTIF(Raw!SO137:ST137,5)=0),Raw!SL137&lt;&gt;4),OR(AND(Raw!SM137=4,COUNTIF(Raw!SO137:ST137,6)=0),Raw!SM137&lt;&gt;4)),"",1)))</f>
        <v/>
      </c>
      <c r="AZ137" t="str">
        <f>IF(A137=0,"",IF(COUNTA(Raw!SU137:TG137)=0,"",IF(AND(OR(AND(Raw!SU137=4,COUNTIF(Raw!TB137:TG137,1)=0),Raw!SU137&lt;&gt;4),OR(AND(Raw!SV137=4,COUNTIF(Raw!TB137:TG137,2)=0),Raw!SV137&lt;&gt;4),OR(AND(Raw!SW137=4,COUNTIF(Raw!TB137:TG137,3)=0),Raw!SW137&lt;&gt;4),OR(AND(Raw!SX137=4,COUNTIF(Raw!TB137:TG137,4)=0),Raw!SX137&lt;&gt;4),OR(AND(Raw!SY137=4,COUNTIF(Raw!TB137:TG137,5)=0),Raw!SY137&lt;&gt;4),OR(AND(Raw!SZ137=4,COUNTIF(Raw!TB137:TG137,6)=0),Raw!SZ137&lt;&gt;4)),"",1)))</f>
        <v/>
      </c>
      <c r="BA137" t="str">
        <f>IF(A137=0,"",IF(COUNTA(Raw!TH137:TT137)=0,"",IF(AND(OR(AND(Raw!TH137=4,COUNTIF(Raw!TO137:TT137,1)=0),Raw!TH137&lt;&gt;4),OR(AND(Raw!TI137=4,COUNTIF(Raw!TO137:TT137,2)=0),Raw!TI137&lt;&gt;4),OR(AND(Raw!TJ137=4,COUNTIF(Raw!TO137:TT137,3)=0),Raw!TJ137&lt;&gt;4),OR(AND(Raw!TK137=4,COUNTIF(Raw!TO137:TT137,4)=0),Raw!TK137&lt;&gt;4),OR(AND(Raw!TL137=4,COUNTIF(Raw!TO137:TT137,5)=0),Raw!TL137&lt;&gt;4),OR(AND(Raw!TM137=4,COUNTIF(Raw!TO137:TT137,6)=0),Raw!TM137&lt;&gt;4)),"",1)))</f>
        <v/>
      </c>
      <c r="BB137" t="str">
        <f>IF(A137=0,"",IF(COUNTA(Raw!TU137:UI137)=0,"",IF(AND(OR(AND(Raw!TU137=4,COUNTIF(Raw!UC137:UI137,1)=0),Raw!TU137&lt;&gt;4),OR(AND(Raw!TV137=4,COUNTIF(Raw!UC137:UI137,2)=0),Raw!TV137&lt;&gt;4),OR(AND(Raw!TW137=4,COUNTIF(Raw!UC137:UI137,3)=0),Raw!TW137&lt;&gt;4),OR(AND(Raw!TX137=4,COUNTIF(Raw!UC137:UI137,4)=0),Raw!TX137&lt;&gt;4),OR(AND(Raw!TY137=4,COUNTIF(Raw!UC137:UI137,5)=0),Raw!TY137&lt;&gt;4),OR(AND(Raw!TZ137=4,COUNTIF(Raw!UC137:UI137,6)=0),Raw!TZ137&lt;&gt;4),OR(AND(Raw!UA137=4,COUNTIF(Raw!UC137:UI137,7)=0),Raw!UA137&lt;&gt;4)),"",1)))</f>
        <v/>
      </c>
      <c r="BC137" t="str">
        <f>IF(A137=0,"",IF(COUNTA(Raw!UJ137:UV137)=0,"",IF(AND(OR(AND(Raw!UJ137=4,COUNTIF(Raw!UQ137:UV137,1)=0),Raw!UJ137&lt;&gt;4),OR(AND(Raw!UK137=4,COUNTIF(Raw!UQ137:UV137,2)=0),Raw!UK137&lt;&gt;4),OR(AND(Raw!UL137=4,COUNTIF(Raw!UQ137:UV137,3)=0),Raw!UL137&lt;&gt;4),OR(AND(Raw!UM137=4,COUNTIF(Raw!UQ137:UV137,4)=0),Raw!UM137&lt;&gt;4),OR(AND(Raw!UN137=4,COUNTIF(Raw!UQ137:UV137,5)=0),Raw!UN137&lt;&gt;4),OR(AND(Raw!UO137=4,COUNTIF(Raw!UQ137:UV137,6)=0),Raw!UO137&lt;&gt;4)),"",1)))</f>
        <v/>
      </c>
      <c r="BD137" t="str">
        <f>IF(A137=0,"",IF(COUNTA(Raw!UW137:VG137)=0,"",IF(AND(OR(AND(Raw!UW137=4,COUNTIF(Raw!VC137:VG137,1)=0),Raw!UW137&lt;&gt;4),OR(AND(Raw!UX137=4,COUNTIF(Raw!VC137:VG137,2)=0),Raw!UX137&lt;&gt;4),OR(AND(Raw!UY137=4,COUNTIF(Raw!VC137:VG137,3)=0),Raw!UY137&lt;&gt;4),OR(AND(Raw!UZ137=4,COUNTIF(Raw!VC137:VG137,4)=0),Raw!UZ137&lt;&gt;4),OR(AND(Raw!VA137=4,COUNTIF(Raw!VC137:VG137,5)=0),Raw!VA137&lt;&gt;4)),"",1)))</f>
        <v/>
      </c>
      <c r="BE137" t="str">
        <f>IF(A137=0,"",IF(COUNTA(Raw!VH137:VP137)=0,"",
IF(AND(
OR(AND(Raw!VH137=4,COUNTIF(Raw!VM137:VP137,1)=0),Raw!VH137&lt;&gt;4),
OR(AND(Raw!VI137=4,COUNTIF(Raw!VM137:VP137,2)=0),Raw!VI137&lt;&gt;4),
OR(AND(Raw!VJ137=4,COUNTIF(Raw!VM137:VP137,3)=0),Raw!VJ137&lt;&gt;4),
OR(AND(Raw!VK137=4,COUNTIF(Raw!VM137:VP137,4)=0),Raw!VK137&lt;&gt;4)
),"",1)))</f>
        <v/>
      </c>
      <c r="BF137" t="str">
        <f>IF(A137=0,"",IF(COUNTA(Raw!VQ137:WK137)=0,"",
IF(AND(
OR(AND(Raw!VQ137=4,COUNTIF(Raw!WB137:WK137,1)=0),Raw!VQ137&lt;&gt;4),
OR(AND(Raw!VR137=4,COUNTIF(Raw!WB137:WK137,2)=0),Raw!VR137&lt;&gt;4),
OR(AND(Raw!VS137=4,COUNTIF(Raw!WB137:WK137,3)=0),Raw!VS137&lt;&gt;4),
OR(AND(Raw!VT137=4,COUNTIF(Raw!WB137:WK137,4)=0),Raw!VT137&lt;&gt;4),
OR(AND(Raw!VU137=4,COUNTIF(Raw!WB137:WK137,5)=0),Raw!VU137&lt;&gt;4),
OR(AND(Raw!VV137=4,COUNTIF(Raw!WB137:WK137,6)=0),Raw!VV137&lt;&gt;4),
OR(AND(Raw!VW137=4,COUNTIF(Raw!WB137:WK137,7)=0),Raw!VW137&lt;&gt;4),
OR(AND(Raw!VX137=4,COUNTIF(Raw!WB137:WK137,8)=0),Raw!VX137&lt;&gt;4),
OR(AND(Raw!VY137=4,COUNTIF(Raw!WB137:WK137,9)=0),Raw!VX137&lt;&gt;4),
OR(AND(Raw!VZ137=4,COUNTIF(Raw!WB137:WK137,10)=0),Raw!VZ137&lt;&gt;4)
),"",1)))</f>
        <v/>
      </c>
      <c r="BG137" t="str">
        <f>IF(A137=0,"",IF(COUNTA(Raw!WL137:XB137)=0,"",
IF(AND(
OR(AND(Raw!WL137=4,COUNTIF(Raw!WU137:XB137,1)=0),Raw!WL137&lt;&gt;4),
OR(AND(Raw!WM137=4,COUNTIF(Raw!WU137:XB137,2)=0),Raw!WM137&lt;&gt;4),
OR(AND(Raw!WN137=4,COUNTIF(Raw!WU137:XB137,3)=0),Raw!WN137&lt;&gt;4),
OR(AND(Raw!WO137=4,COUNTIF(Raw!WU137:XB137,4)=0),Raw!WO137&lt;&gt;4),
OR(AND(Raw!WP137=4,COUNTIF(Raw!WU137:XB137,5)=0),Raw!WP137&lt;&gt;4),
OR(AND(Raw!WQ137=4,COUNTIF(Raw!WU137:XB137,6)=0),Raw!WQ137&lt;&gt;4),
OR(AND(Raw!WR137=4,COUNTIF(Raw!WU137:XB137,7)=0),Raw!WR137&lt;&gt;4),
OR(AND(Raw!WS137=4,COUNTIF(Raw!WU137:XB137,8)=0),Raw!WS137&lt;&gt;4)
),"",1)))</f>
        <v/>
      </c>
      <c r="BH137" t="str">
        <f>IF(A137=0,"",IF(COUNTA(Raw!XC137:XK137)=0,"",
IF(AND(
OR(AND(Raw!XC137=4,COUNTIF(Raw!XH137:XK137,1)=0),Raw!XC137&lt;&gt;4),
OR(AND(Raw!XD137=4,COUNTIF(Raw!XH137:XK137,2)=0),Raw!XD137&lt;&gt;4),
OR(AND(Raw!XE137=4,COUNTIF(Raw!XH137:XK137,3)=0),Raw!XE137&lt;&gt;4),
OR(AND(Raw!XF137=4,COUNTIF(Raw!XH137:XK137,4)=0),Raw!XF137&lt;&gt;4)
),"",1)))</f>
        <v/>
      </c>
      <c r="BI137" t="str">
        <f>IF(A137=0,"",IF(COUNTA(Raw!XL137:XT137)=0,"",
IF(AND(
OR(AND(Raw!XL137=4,COUNTIF(Raw!XQ137:XT137,1)=0),Raw!XL137&lt;&gt;4),
OR(AND(Raw!XM137=4,COUNTIF(Raw!XQ137:XT137,2)=0),Raw!XM137&lt;&gt;4),
OR(AND(Raw!XN137=4,COUNTIF(Raw!XQ137:XT137,3)=0),Raw!XN137&lt;&gt;4),
OR(AND(Raw!XO137=4,COUNTIF(Raw!XQ137:XT137,4)=0),Raw!XO137&lt;&gt;4)
),"",1)))</f>
        <v/>
      </c>
      <c r="BJ137" t="str">
        <f>IF(A137=0,"",IF(COUNTA(Raw!XU137:YI137)=0,"",
IF(AND(
OR(AND(Raw!XU137=4,COUNTIF(Raw!YC137:YI137,1)=0),Raw!XU137&lt;&gt;4),
OR(AND(Raw!XV137=4,COUNTIF(Raw!YC137:YI137,2)=0),Raw!XV137&lt;&gt;4),
OR(AND(Raw!XW137=4,COUNTIF(Raw!YC137:YI137,3)=0),Raw!XW137&lt;&gt;4),
OR(AND(Raw!XX137=4,COUNTIF(Raw!YC137:YI137,4)=0),Raw!XX137&lt;&gt;4),
OR(AND(Raw!XY137=4,COUNTIF(Raw!YC137:YI137,5)=0),Raw!XY137&lt;&gt;4),
OR(AND(Raw!XZ137=4,COUNTIF(Raw!YC137:YI137,6)=0),Raw!XZ137&lt;&gt;4),
OR(AND(Raw!YA137=4,COUNTIF(Raw!YC137:YI137,7)=0),Raw!YA137&lt;&gt;4)
),"",1)))</f>
        <v/>
      </c>
      <c r="BK137" t="str">
        <f>IF(A137=0,"",IF(COUNTA(Raw!YJ137:YR137)=0,"",
IF(AND(
OR(AND(Raw!YJ137=4,COUNTIF(Raw!YO137:YR137,1)=0),Raw!YJ137&lt;&gt;4),
OR(AND(Raw!YK137=4,COUNTIF(Raw!YO137:YR137,2)=0),Raw!YK137&lt;&gt;4),
OR(AND(Raw!YL137=4,COUNTIF(Raw!YO137:YR137,3)=0),Raw!YL137&lt;&gt;4),
OR(AND(Raw!YM137=4,COUNTIF(Raw!YO137:YR137,4)=0),Raw!YM137&lt;&gt;4)
),"",1)))</f>
        <v/>
      </c>
      <c r="BL137" t="str">
        <f>IF(A137=0,"",IF(COUNTA(Raw!YS137:YU137)=0,"",IF(AND(Raw!YS137=4,ISBLANK(Raw!YU137)),"",IF(AND(Raw!YS137&lt;&gt;4,ISBLANK(Raw!YU137)=FALSE),"",1))))</f>
        <v/>
      </c>
    </row>
    <row r="138" spans="1:64">
      <c r="A138" s="20">
        <f>Raw!A138</f>
        <v>0</v>
      </c>
      <c r="B138" s="19" t="str">
        <f>IF(A138=0,"",IF(AND(Raw!AC138=1,COUNTA(Raw!AR138:IC138)&gt;0,COUNTA(Raw!ID138:YU138)=0),"",IF(AND(Raw!AC138=2,COUNTA(Raw!AR138:IC138)=0,COUNTA(Raw!ID138:MV138)&gt;0,COUNTA(Raw!MW138:YU138)=0),"",IF(AND(Raw!AC138=3,COUNTA(Raw!AP138:MV138)=0,COUNTA(Raw!MW138:YU138)&gt;0),"",1))))</f>
        <v/>
      </c>
      <c r="C138" s="19" t="str">
        <f>IF(A138=0,"",IF(AND(Raw!AK138=1,ISBLANK(Raw!AM138)=FALSE,ISBLANK(Raw!AO138)),"",IF(AND(Raw!AK138=2,ISBLANK(Raw!AM138),ISBLANK(Raw!AO138)=FALSE),"",1)))</f>
        <v/>
      </c>
      <c r="D138" s="19" t="str">
        <f>IF(A138=0,"",IF(COUNTA(Raw!AS138:AZ138)=0,"",IF(AND(Raw!AS138+Raw!AT138=100,Raw!AU138+Raw!AV138=100,Raw!AW138+Raw!AX138=100,Raw!AY138+Raw!AZ138=100),"",1)))</f>
        <v/>
      </c>
      <c r="E138" s="19" t="str">
        <f>IF(A138=0,"",IF(ISBLANK(Raw!AQ138),"",IF(Raw!AQ138=1,"",1)))</f>
        <v/>
      </c>
      <c r="F138" s="19" t="str">
        <f>IF(A138=0,"",IF(ISBLANK(Raw!AR138),"",IF(AND(Raw!AR138&gt;=0,Raw!AR138&lt;=100),"",1)))</f>
        <v/>
      </c>
      <c r="G138" s="19" t="str">
        <f>IF(A138=0,"",IF(AND(ISBLANK(Raw!BA138),ISBLANK(Raw!AS138)),"",IF(AND(Raw!AS138&gt;0,ISBLANK(Raw!BA138)=FALSE),"",1)))</f>
        <v/>
      </c>
      <c r="H138" s="19" t="str">
        <f>IF(A138=0,"",IF(COUNTA(Raw!BA138:BH138)=0,"",IF(AND(Raw!BA138=0,COUNTA(Raw!BB138:BH138)=0),"",IF(AND(Raw!BA138&gt;0,COUNTA(Raw!BB138:BH138)&gt;0),"",1))))</f>
        <v/>
      </c>
      <c r="I138" s="19" t="str">
        <f>IF(A138=0,"",IF(AND(ISBLANK(Raw!BI138),ISBLANK(Raw!BJ138)),"",IF(AND(Raw!BI138=1,ISBLANK(Raw!BJ138)=FALSE),"",IF(AND(Raw!BI138=2,ISBLANK(Raw!BJ138)),"",1))))</f>
        <v/>
      </c>
      <c r="J138" s="19" t="str">
        <f>IF(A138=0,"",IF(AND(ISBLANK(Raw!AT138),COUNTBLANK(Raw!BK138:BQ138)),"",IF(AND(Raw!AT138&gt;0,COUNTA(Raw!BK138:BQ138)&gt;0),"",IF(AND(Raw!AT138=0,COUNTA(Raw!BK138:BQ138)=0),"",1))))</f>
        <v/>
      </c>
      <c r="K138" s="19" t="str">
        <f>IF(A138=0,"",IF(AND(ISBLANK(Raw!AS138),COUNTA(Raw!BR138:BX138)=0),"",IF(AND(Raw!AS138&gt;0,COUNTA(Raw!BR138:BX138)&gt;0),"",IF(AND(Raw!AS138=0,COUNTA(Raw!BR138:BX138)=0),"",1))))</f>
        <v/>
      </c>
      <c r="L138" s="19" t="str">
        <f>IF(A138=0,"",IF(AND(COUNTA(Raw!BK138:BX138)=0,COUNTA(Raw!BY138:CH138)=0),"",IF(AND(COUNTIF(Raw!BK138:BX138,1)&gt;0,COUNTA(Raw!BY138:CH138)&gt;0),"",IF(AND(COUNTIF(Raw!BK138:BX138,1)=0,COUNTA(Raw!BY138:CH138)=0),"",1))))</f>
        <v/>
      </c>
      <c r="M138" s="19" t="str">
        <f>IF(A138=0,"",IF(AND(COUNTA(Raw!BK138:BX138)=0,COUNTA(Raw!CI138:CR138)),"",IF(AND(COUNTIF(Raw!BK138:BX138,3)&gt;0,COUNTA(Raw!CI138:CR138)&gt;0),"",IF(AND(COUNTIF(Raw!BK138:BX138,3)=0,COUNTA(Raw!CI138:CR138)=0),"",1))))</f>
        <v/>
      </c>
      <c r="N138" s="19" t="str">
        <f>IF(A138=0,"",IF(COUNTA(Raw!CS138:DF138)=0,"",IF(AND(COUNTIF(Raw!CS138:CV138,1)=1,COUNTA(Raw!CW138:DA138)&gt;0,COUNTA(Raw!DB138:DF138)=0),"",IF(AND(COUNTIF(Raw!CS138:CV138,2)=1,COUNTA(Raw!CW138:DA138)=0,COUNTA(Raw!DB138:DF138)&gt;0),"",IF(AND(COUNTA(Raw!CS138:CV138)&gt;0,COUNTA(Raw!CW138:DF138)=0),"",1)))))</f>
        <v/>
      </c>
      <c r="O138" s="19" t="str">
        <f>IF(A138=0,"",IF(COUNTA(Raw!DG138:DP138)=0,"",IF(AND(COUNTIF(Raw!BK138:BQ138,1)&gt;0,OR(COUNTIF(Raw!DG138:DP138,1)=1,COUNTIF(Raw!DG138:DP138,2)=1,COUNTIF(Raw!DG138:DP138,3)=1)),"",IF(AND(COUNTIF(Raw!BK138:BQ138,1)=0,AND(COUNTIF(Raw!DG138:DP138,1)=0,COUNTIF(Raw!DG138:DP138,2)=0,COUNTIF(Raw!DG138:DP138,3)=0)),"",1))))</f>
        <v/>
      </c>
      <c r="P138" s="19" t="str">
        <f>IF(A138=0,"",IF(COUNTA(Raw!DG138:DR138)=0,"",IF(AND(COUNTIF(Raw!DG138:DP138,4)=1,ISBLANK(Raw!DQ138)=FALSE,ISBLANK(Raw!DR138)),"",IF(AND(COUNTIF(Raw!DG138:DP138,7)=1,ISBLANK(Raw!DQ138),ISBLANK(Raw!DR138)=FALSE),"",IF(AND(COUNTA(Raw!DG138:DP138)&gt;0,COUNTIF(Raw!DG138:DP138,4)=0,COUNTIF(Raw!DG138:DP138,7)=0,COUNTA(Raw!DQ138:DR138)=0),"",1)))))</f>
        <v/>
      </c>
      <c r="Q138" s="19" t="str">
        <f>IF(A138=0,"",IF(AND(COUNTA(Raw!DS138:DU138)=0,COUNTA(Raw!BK138:BQ138)=0),"",IF(AND(COUNTIF(Raw!BK138:BQ138,1)&gt;0,COUNTA(Raw!DS138:DU138)&gt;0),"",IF(AND(COUNTIF(Raw!BK138:BQ138,1)=0,COUNTA(Raw!DS138:DU138)=0),"",1))))</f>
        <v/>
      </c>
      <c r="R138" s="19" t="str">
        <f>IF(A138=0,"",IF(AND(ISBLANK(Raw!AT138),ISBLANK(Raw!EJ138)),"",IF(AND(Raw!AT138&gt;0,ISBLANK(Raw!EJ138)=FALSE,Raw!EJ138&gt;=0,Raw!EJ138&lt;=7),"",IF(AND(Raw!AT138=0,ISBLANK(Raw!EJ138)),"",1))))</f>
        <v/>
      </c>
      <c r="S138" t="str">
        <f>IF(A138=0,"",IF(AND(ISBLANK(Raw!AS138),ISBLANK(Raw!EK138)),"",IF(AND(Raw!AS138&gt;0,ISBLANK(Raw!EK138)=FALSE),"",IF(AND(Raw!AS138=0,ISBLANK(Raw!EK138)),"",1))))</f>
        <v/>
      </c>
      <c r="T138" s="19" t="str">
        <f>IF(A138=0,"",IF(AND(ISBLANK(Raw!AT138),COUNTA(Raw!EL138:EQ138)=0),"",IF(AND(Raw!AT138&gt;0,COUNTA(Raw!EL138:EQ138)&gt;0),"",IF(AND(Raw!AT138=0,COUNTA(Raw!EL138:EQ138)=0),"",1))))</f>
        <v/>
      </c>
      <c r="U138" t="str">
        <f>IF(A138=0,"",IF(AND(ISBLANK(Raw!AT138),COUNTA(Raw!ER138:EU138)=0),"",IF(AND(Raw!AT138&gt;0,COUNTA(Raw!ER138:EU138)&gt;0),"",IF(AND(Raw!AT138=0,COUNTA(Raw!ER138:EU138)=0),"",1))))</f>
        <v/>
      </c>
      <c r="V138" t="str">
        <f>IF(A138=0,"",IF(AND(ISBLANK(Raw!AS138),COUNTA(Raw!EV138:FA138)=0),"",IF(AND(Raw!AS138&gt;0,COUNTA(Raw!EV138:FA138)&gt;0),"",IF(AND(Raw!AS138=0,COUNTA(Raw!EV138:FA138)=0),"",1))))</f>
        <v/>
      </c>
      <c r="W138" t="str">
        <f>IF(A138=0,"",IF(AND(ISBLANK(Raw!AS138),COUNTA(Raw!FB138:FE138)=0),"",IF(AND(Raw!AS138&gt;0,COUNTA(Raw!FB138:FE138)&gt;0),"",IF(AND(Raw!AS138=0,COUNTA(Raw!FB138:FE138)=0),"",1))))</f>
        <v/>
      </c>
      <c r="X138" t="str">
        <f>IF(A138=0,"",IF(AND(ISBLANK(Raw!AT138),COUNTA(Raw!FF138:FI138)=0),"",IF(AND(Raw!AT138&gt;0,COUNTA(Raw!FF138:FI138)&gt;0),"",IF(AND(Raw!AT138=0,COUNTA(Raw!FF138:FI138)=0),"",1))))</f>
        <v/>
      </c>
      <c r="Y138" t="str">
        <f>IF(A138=0,"",IF(AND(ISBLANK(Raw!AS138),COUNTA(Raw!FJ138:FM138)=0),"",IF(AND(Raw!AS138&gt;0,COUNTA(Raw!FJ138:FM138)&gt;0),"",IF(AND(Raw!AS138=0,COUNTA(Raw!FJ138:FM138)=0),"",1))))</f>
        <v/>
      </c>
      <c r="Z138" t="str">
        <f>IF(A138=0,"",IF(AND(COUNTA(Raw!FN138:FT138)=0,ISBLANK(Raw!FU138)),"",IF(AND(COUNTIF(Raw!FN138:FT138,1)&gt;0,ISBLANK(Raw!FU138)=FALSE),"",IF(AND(COUNTIF(Raw!FN138:FT138,1)=0,ISBLANK(Raw!FU138)),"",1))))</f>
        <v/>
      </c>
      <c r="AA138" s="19" t="str">
        <f>IF(A138=0,"",IF(AND(ISBLANK(Raw!BI138),COUNTA(Raw!FV138:GH138)=0),"",IF(AND(Raw!BI138&lt;&gt;1,COUNTIF(Raw!FV138:GH138,6)=0),"",IF(Raw!BI138=1,"",1))))</f>
        <v/>
      </c>
      <c r="AB138" t="str">
        <f>IF(A138=0,"",IF(AND(ISBLANK(Raw!GI138),COUNTA(Raw!GJ138:GQ138)=0),"",IF(AND(Raw!GI138=1,COUNTA(Raw!GJ138:GQ138)&gt;0),"",IF(AND(Raw!GI138=2,COUNTA(Raw!GJ138:GQ138)=0),"",1))))</f>
        <v/>
      </c>
      <c r="AC138" s="19" t="str">
        <f>IF(A138=0,"",IF(AND(COUNTA(Raw!GY138:HF138)=0,ISBLANK(Raw!HG138)),"",IF(AND(OR(COUNTIF(Raw!GY138:HE138,1)&gt;0,COUNTIF(Raw!GY138:HE138,2)&gt;0),ISBLANK(Raw!HG138)=FALSE),"",IF(AND(COUNTA(Raw!GY138:HF138)&gt;0,ISBLANK(Raw!HG138),COUNTIF(Raw!GY138:HE138,1)=0,COUNTIF(Raw!GY138:HE138,2)=0),"",1))))</f>
        <v/>
      </c>
      <c r="AD138" s="19" t="str">
        <f>IF(A138=0,"",IF(COUNTA(Raw!HU138:IB138)=0,"",IF(AND(Raw!AK138&lt;&gt;2,COUNTIF(Raw!HU138:IA138,2)=0,COUNTIF(Raw!HU138:IA138,3)=0),"",IF(Raw!AK138=2,"",1))))</f>
        <v/>
      </c>
      <c r="AE138" s="19" t="str">
        <f>IF(A138=0,"",IF(AND(Raw!AK138=2,ISBLANK(Raw!IC138)=FALSE),"",IF(AND(Raw!AK138&lt;&gt;2,ISBLANK(Raw!IC138)),"",1)))</f>
        <v/>
      </c>
      <c r="AF138" s="19" t="str">
        <f>IF(A138=0,"",IF(COUNTA(Raw!ID138:IF138)=0,"",IF(AND(MATCH(2023-Raw!ID138,Code!$A$3:$A$12,1)=Raw!IF138,2023-Raw!ID138=Raw!IE138),"",1)))</f>
        <v/>
      </c>
      <c r="AG138" s="19" t="str">
        <f>IF(A138=0,"",IF(COUNTA(Raw!IG138:II138)=0,"",IF(AND(Raw!IG138=4,ISBLANK(Raw!II138)=FALSE),"",IF(AND(Raw!IG138&lt;&gt;4,ISBLANK(Raw!II138)),"",1))))</f>
        <v/>
      </c>
      <c r="AH138" s="19" t="str">
        <f>IF(A138=0,"",IF(COUNTA(Raw!IJ138:IM138)=0,"",IF(AND(Raw!IJ138=1,ISBLANK(Raw!IK138)=FALSE),"",IF(AND(Raw!IJ138=2,COUNTA(Raw!IK138:IM138)&gt;0),"",1))))</f>
        <v/>
      </c>
      <c r="AI138" s="19" t="str">
        <f>IF(A138=0,"",IF(COUNTA(Raw!IK138:IM138)=0,"",IF(AND(Raw!IK138=1,ISBLANK(Raw!IL138)=FALSE),"",IF(AND(Raw!IK138=2,COUNTA(Raw!IL138:IM138)=0),"",1))))</f>
        <v/>
      </c>
      <c r="AJ138" s="19" t="str">
        <f>IF(A138=0,"",IF(COUNTA(Raw!JD138:JJ138)=0,"",IF(AND(Raw!JD138&gt;600,COUNTA(Raw!JE138:JI138)&gt;0),"",IF(AND(Raw!JD138&lt;=600,COUNTA(Raw!JE138:JJ138)=0),"",1))))</f>
        <v/>
      </c>
      <c r="AK138" s="19" t="str">
        <f>IF(A138=0,"",IF(COUNTA(Raw!JK138:KA138)=0,"",IF(AND(Raw!JK138=1,COUNTA(Raw!JM138:JV138)&gt;0),"",IF(AND(Raw!JK138=3,COUNTA(Raw!JM138:JV138)&gt;0,COUNTA(Raw!JW138:KA138)=0),"",IF(AND(ISBLANK(Raw!JK138)=FALSE,Raw!JK138&lt;&gt;1,Raw!JK138&lt;&gt;3,COUNTA(Raw!JM138:KA138)=0),"",1)))))</f>
        <v/>
      </c>
      <c r="AL138" s="19" t="str">
        <f>IF(A138=0,"",IF(COUNTA(Raw!JW138:KA138)=0,"",IF(AND(COUNTIF(Raw!JW138:JZ138,4)=0,COUNTA(Raw!JW138:JZ138)&gt;0,ISBLANK(Raw!KA138)=FALSE),"",IF(AND(COUNTIF(Raw!JW138:KA138,4)&gt;0,ISBLANK(Raw!KA138)),"",1))))</f>
        <v/>
      </c>
      <c r="AM138" s="19" t="str">
        <f>IF(A138=0,"",IF(COUNTA(Raw!KT138:KU138)=0,"",IF(AND(Raw!KT138=1,ISBLANK(Raw!KU138)=FALSE),"",IF(AND(Raw!KT138=2,ISBLANK(Raw!KU138)),"",1))))</f>
        <v/>
      </c>
      <c r="AN138" s="19" t="str">
        <f>IF(A138=0,"",IF(COUNTA(Raw!KX138:LF138)=0,"",IF(AND(COUNTIF(Raw!KX138:LB138,5)=1,COUNTA(Raw!KX138:LB138)=1,COUNTA(Raw!LC138:LF138)=0),"",IF(AND(COUNTIF(Raw!KX138:LB138,5)=0,COUNTA(Raw!KX138:LB138)&gt;0,COUNTA(Raw!LC138:LF138)&gt;0),"",1))))</f>
        <v/>
      </c>
      <c r="AO138" s="19" t="str">
        <f>IF(A138=0,"",IF(COUNTA(Raw!LM138:LU138)=0,"",IF(AND(Raw!LM138=1,ISBLANK(Raw!LN138)=FALSE,COUNTA(Raw!LO138:LU138)&gt;0),"",IF(AND(Raw!LM138=2,COUNTA(Raw!LN138:LU138)=0),"",1))))</f>
        <v/>
      </c>
      <c r="AP138" s="19" t="str">
        <f>IF(A138=0,"",IF(COUNTA(Raw!MY138:OG138)=0,"",IF(AND(Raw!MY138=2,COUNTA(Raw!MZ138:OG138)=0),"",IF(AND(Raw!MY138=1,COUNTA(Raw!MZ138:OG138)&gt;0),"",1))))</f>
        <v/>
      </c>
      <c r="AQ138" s="19" t="str">
        <f>IF(A138=0,"",IF(COUNTA(Raw!NC138:NW138)=0,"",IF(AND(COUNTIF(Raw!NC138:NG138,3)&gt;0,COUNTA(Raw!NH138:NQ138)&gt;0),"",IF(AND(COUNTA(Raw!NC138:NG138)&gt;0,COUNTIF(Raw!NC138:NG138,3)=0,COUNTA(Raw!NH138:NW138)=0),"",1))))</f>
        <v/>
      </c>
      <c r="AR138" s="19" t="str">
        <f>IF(A138=0,"",IF(COUNTA(Raw!NH138:NW138)=0,"",IF(AND(COUNTIF(Raw!NH138:NQ138,10)&gt;0,COUNTA(Raw!NR138:NW138)&gt;0),"",IF(AND(COUNTA(Raw!NH138:NQ138)&gt;0,COUNTIF(Raw!NH138:NQ138,10)=0,COUNTA(Raw!NR138:NY138)=0),"",1))))</f>
        <v/>
      </c>
      <c r="AS138" s="19" t="str">
        <f>IF(A138=0,"",IF(COUNTA(Raw!NY138:OG138)=0,"",IF(AND(Raw!NY138=1,COUNTA(Raw!NZ138:OG138)&gt;0),"",IF(AND(Raw!NY138=2,COUNTA(Raw!NZ138:OG138)=0),"",1))))</f>
        <v/>
      </c>
      <c r="AT138" s="19" t="str">
        <f>IF(A138=0,"",IF(COUNTA(Raw!OH138:OY138)=0,"",IF(AND(Raw!OH138=1,COUNTA(Raw!OI138:OY138)&gt;0),"",IF(AND(Raw!OH138=2,COUNTA(Raw!OI138:OY138)=0),"",1))))</f>
        <v/>
      </c>
      <c r="AU138" s="19" t="str">
        <f>IF(A138=0,"",IF(COUNTA(Raw!PR138:QB138)=0,"",
IF(AND(OR(AND(COUNTIF(Raw!PR138:QB138,1)=1,COUNTA(Raw!QI138:QY138)&gt;0),AND(COUNTIF(Raw!PR138:QB138,1)=0,COUNTA(Raw!QI138:QY138)=0)),OR(AND(COUNTIF(Raw!PR138:QB138,2)=1,COUNTA(Raw!QZ138:RP138)&gt;0),AND(COUNTIF(Raw!PR138:QB138,2)=0,COUNTA(Raw!QZ138:RP138)=0)),OR(AND(COUNTIF(Raw!PR138:QB138,3)=1,COUNTA(Raw!RQ138:SG138)&gt;0),AND(COUNTIF(Raw!PR138:QB138,3)=0,COUNTA(Raw!RQ138:SG138)=0)),OR(AND(COUNTIF(Raw!PR138:QB138,4)=1,COUNTA(Raw!SH138:ST138)&gt;0),AND(COUNTIF(Raw!PR138:QB138,4)=0,COUNTA(Raw!SH138:ST138)=0)),OR(AND(COUNTIF(Raw!PR138:QB138,5)=1,COUNTA(Raw!SU138:TG138)&gt;0),AND(COUNTIF(Raw!PR138:QB138,5)=0,COUNTA(Raw!SU138:TG138)=0)),OR(AND(COUNTIF(Raw!PR138:QB138,6)=1,COUNTA(Raw!TH138:TT138)&gt;0),AND(COUNTIF(Raw!PR138:QB138,6)=0,COUNTA(Raw!TH138:TT138)=0)),OR(AND(COUNTIF(Raw!PR138:QB138,7)=1,COUNTA(Raw!TU138:UI138)&gt;0),AND(COUNTIF(Raw!PR138:QB138,7)=0,COUNTA(Raw!TU138:UI138)=0)),OR(AND(COUNTIF(Raw!PR138:QB138,8)=1,COUNTA(Raw!UJ138:UV138)&gt;0),AND(COUNTIF(Raw!PR138:QB138,8)=0,COUNTA(Raw!UJ138:UV138)=0)),OR(AND(COUNTIF(Raw!PR138:QB138,9)=1,COUNTA(Raw!UW138:VG138)&gt;0),AND(COUNTIF(Raw!PR138:QB138,9)=0,COUNTA(Raw!UW138:VG138)=0)),OR(AND(COUNTIF(Raw!PR138:QB138,10)=1,COUNTA(Raw!VH138:VP138)&gt;0),AND(COUNTIF(Raw!PR138:QB138,10)=0,COUNTA(Raw!VH138:VP138)=0)),OR(AND(COUNTIF(Raw!PR138:QB138,11)=1,COUNTA(Raw!VQ138:WK138)&gt;0),AND(COUNTIF(Raw!PR138:QB138,11)=0,COUNTA(Raw!VQ138:WK138)=0))),"",1)))</f>
        <v/>
      </c>
      <c r="AV138" s="19" t="str">
        <f>IF(A138=0,"",IF(COUNTA(Raw!QI138:QY138)=0,"",IF(AND(OR(AND(Raw!QI138=4,COUNTIF(Raw!QR138:QY138,1)=0),Raw!QI138&lt;&gt;4),OR(AND(Raw!QJ138=4,COUNTIF(Raw!QR138:QY138,2)=0),Raw!QJ138&lt;&gt;4),OR(AND(Raw!QK138=4,COUNTIF(Raw!QR138:QY138,3)=0),Raw!QK138&lt;&gt;4),OR(AND(Raw!QL138=4,COUNTIF(Raw!QR138:QY138,4)=0),Raw!QL138&lt;&gt;4),OR(AND(Raw!QM138=4,COUNTIF(Raw!QR138:QY138,5)=0),Raw!QM138&lt;&gt;4),OR(AND(Raw!QN138=4,COUNTIF(Raw!QR138:QY138,6)=0),Raw!QN138&lt;&gt;4),OR(AND(Raw!QO138=4,COUNTIF(Raw!QR138:QY138,7)=0),Raw!QO138&lt;&gt;4),OR(AND(Raw!QP138=4,COUNTIF(Raw!QR138:QY138,8)=0),Raw!QP138&lt;&gt;4)),"",1)))</f>
        <v/>
      </c>
      <c r="AW138" t="str">
        <f>IF(A138=0,"",IF(COUNTA(Raw!QZ138:RP138)=0,"",IF(AND(OR(AND(Raw!QZ138=4,COUNTIF(Raw!RI138:RP138,1)=0),Raw!QZ138&lt;&gt;4),OR(AND(Raw!RA138=4,COUNTIF(Raw!RI138:RP138,2)=0),Raw!RA138&lt;&gt;4),OR(AND(Raw!RB138=4,COUNTIF(Raw!RI138:RP138,3)=0),Raw!RB138&lt;&gt;4),OR(AND(Raw!RC138=4,COUNTIF(Raw!RI138:RP138,4)=0),Raw!RC138&lt;&gt;4),OR(AND(Raw!RD138=4,COUNTIF(Raw!RI138:RP138,5)=0),Raw!RD138&lt;&gt;4),OR(AND(Raw!RE138=4,COUNTIF(Raw!RI138:RP138,6)=0),Raw!RE138&lt;&gt;4),OR(AND(Raw!RF138=4,COUNTIF(Raw!RI138:RP138,7)=0),Raw!RF138&lt;&gt;4),OR(AND(Raw!RG138=4,COUNTIF(Raw!RI138:RP138,8)=0),Raw!RG138&lt;&gt;4)),"",1)))</f>
        <v/>
      </c>
      <c r="AX138" t="str">
        <f>IF(A138=0,"",IF(COUNTA(Raw!RQ138:SG138)=0,"",IF(AND(OR(AND(Raw!RQ138=4,COUNTIF(Raw!RZ138:SG138,1)=0),Raw!RQ138&lt;&gt;4),OR(AND(Raw!RR138=4,COUNTIF(Raw!RZ138:SG138,2)=0),Raw!RR138&lt;&gt;4),OR(AND(Raw!RS138=4,COUNTIF(Raw!RZ138:SG138,3)=0),Raw!RS138&lt;&gt;4),OR(AND(Raw!RT138=4,COUNTIF(Raw!RZ138:SG138,4)=0),Raw!RT138&lt;&gt;4),OR(AND(Raw!RU138=4,COUNTIF(Raw!RZ138:SG138,5)=0),Raw!RU138&lt;&gt;4),OR(AND(Raw!RV138=4,COUNTIF(Raw!RZ138:SG138,6)=0),Raw!RV138&lt;&gt;4),OR(AND(Raw!RW138=4,COUNTIF(Raw!RZ138:SG138,7)=0),Raw!RW138&lt;&gt;4),OR(AND(Raw!RX138=4,COUNTIF(Raw!RZ138:SG138,8)=0),Raw!RX138&lt;&gt;4)),"",1)))</f>
        <v/>
      </c>
      <c r="AY138" t="str">
        <f>IF(A138=0,"",IF(COUNTA(Raw!SH138:ST138)=0,"",IF(AND(OR(AND(Raw!SH138=4,COUNTIF(Raw!SO138:ST138,1)=0),Raw!SH138&lt;&gt;4),OR(AND(Raw!SI138=4,COUNTIF(Raw!SO138:ST138,2)=0),Raw!SI138&lt;&gt;4),OR(AND(Raw!SJ138=4,COUNTIF(Raw!SO138:ST138,3)=0),Raw!SJ138&lt;&gt;4),OR(AND(Raw!SK138=4,COUNTIF(Raw!SO138:ST138,4)=0),Raw!SK138&lt;&gt;4),OR(AND(Raw!SL138=4,COUNTIF(Raw!SO138:ST138,5)=0),Raw!SL138&lt;&gt;4),OR(AND(Raw!SM138=4,COUNTIF(Raw!SO138:ST138,6)=0),Raw!SM138&lt;&gt;4)),"",1)))</f>
        <v/>
      </c>
      <c r="AZ138" t="str">
        <f>IF(A138=0,"",IF(COUNTA(Raw!SU138:TG138)=0,"",IF(AND(OR(AND(Raw!SU138=4,COUNTIF(Raw!TB138:TG138,1)=0),Raw!SU138&lt;&gt;4),OR(AND(Raw!SV138=4,COUNTIF(Raw!TB138:TG138,2)=0),Raw!SV138&lt;&gt;4),OR(AND(Raw!SW138=4,COUNTIF(Raw!TB138:TG138,3)=0),Raw!SW138&lt;&gt;4),OR(AND(Raw!SX138=4,COUNTIF(Raw!TB138:TG138,4)=0),Raw!SX138&lt;&gt;4),OR(AND(Raw!SY138=4,COUNTIF(Raw!TB138:TG138,5)=0),Raw!SY138&lt;&gt;4),OR(AND(Raw!SZ138=4,COUNTIF(Raw!TB138:TG138,6)=0),Raw!SZ138&lt;&gt;4)),"",1)))</f>
        <v/>
      </c>
      <c r="BA138" t="str">
        <f>IF(A138=0,"",IF(COUNTA(Raw!TH138:TT138)=0,"",IF(AND(OR(AND(Raw!TH138=4,COUNTIF(Raw!TO138:TT138,1)=0),Raw!TH138&lt;&gt;4),OR(AND(Raw!TI138=4,COUNTIF(Raw!TO138:TT138,2)=0),Raw!TI138&lt;&gt;4),OR(AND(Raw!TJ138=4,COUNTIF(Raw!TO138:TT138,3)=0),Raw!TJ138&lt;&gt;4),OR(AND(Raw!TK138=4,COUNTIF(Raw!TO138:TT138,4)=0),Raw!TK138&lt;&gt;4),OR(AND(Raw!TL138=4,COUNTIF(Raw!TO138:TT138,5)=0),Raw!TL138&lt;&gt;4),OR(AND(Raw!TM138=4,COUNTIF(Raw!TO138:TT138,6)=0),Raw!TM138&lt;&gt;4)),"",1)))</f>
        <v/>
      </c>
      <c r="BB138" t="str">
        <f>IF(A138=0,"",IF(COUNTA(Raw!TU138:UI138)=0,"",IF(AND(OR(AND(Raw!TU138=4,COUNTIF(Raw!UC138:UI138,1)=0),Raw!TU138&lt;&gt;4),OR(AND(Raw!TV138=4,COUNTIF(Raw!UC138:UI138,2)=0),Raw!TV138&lt;&gt;4),OR(AND(Raw!TW138=4,COUNTIF(Raw!UC138:UI138,3)=0),Raw!TW138&lt;&gt;4),OR(AND(Raw!TX138=4,COUNTIF(Raw!UC138:UI138,4)=0),Raw!TX138&lt;&gt;4),OR(AND(Raw!TY138=4,COUNTIF(Raw!UC138:UI138,5)=0),Raw!TY138&lt;&gt;4),OR(AND(Raw!TZ138=4,COUNTIF(Raw!UC138:UI138,6)=0),Raw!TZ138&lt;&gt;4),OR(AND(Raw!UA138=4,COUNTIF(Raw!UC138:UI138,7)=0),Raw!UA138&lt;&gt;4)),"",1)))</f>
        <v/>
      </c>
      <c r="BC138" t="str">
        <f>IF(A138=0,"",IF(COUNTA(Raw!UJ138:UV138)=0,"",IF(AND(OR(AND(Raw!UJ138=4,COUNTIF(Raw!UQ138:UV138,1)=0),Raw!UJ138&lt;&gt;4),OR(AND(Raw!UK138=4,COUNTIF(Raw!UQ138:UV138,2)=0),Raw!UK138&lt;&gt;4),OR(AND(Raw!UL138=4,COUNTIF(Raw!UQ138:UV138,3)=0),Raw!UL138&lt;&gt;4),OR(AND(Raw!UM138=4,COUNTIF(Raw!UQ138:UV138,4)=0),Raw!UM138&lt;&gt;4),OR(AND(Raw!UN138=4,COUNTIF(Raw!UQ138:UV138,5)=0),Raw!UN138&lt;&gt;4),OR(AND(Raw!UO138=4,COUNTIF(Raw!UQ138:UV138,6)=0),Raw!UO138&lt;&gt;4)),"",1)))</f>
        <v/>
      </c>
      <c r="BD138" t="str">
        <f>IF(A138=0,"",IF(COUNTA(Raw!UW138:VG138)=0,"",IF(AND(OR(AND(Raw!UW138=4,COUNTIF(Raw!VC138:VG138,1)=0),Raw!UW138&lt;&gt;4),OR(AND(Raw!UX138=4,COUNTIF(Raw!VC138:VG138,2)=0),Raw!UX138&lt;&gt;4),OR(AND(Raw!UY138=4,COUNTIF(Raw!VC138:VG138,3)=0),Raw!UY138&lt;&gt;4),OR(AND(Raw!UZ138=4,COUNTIF(Raw!VC138:VG138,4)=0),Raw!UZ138&lt;&gt;4),OR(AND(Raw!VA138=4,COUNTIF(Raw!VC138:VG138,5)=0),Raw!VA138&lt;&gt;4)),"",1)))</f>
        <v/>
      </c>
      <c r="BE138" t="str">
        <f>IF(A138=0,"",IF(COUNTA(Raw!VH138:VP138)=0,"",
IF(AND(
OR(AND(Raw!VH138=4,COUNTIF(Raw!VM138:VP138,1)=0),Raw!VH138&lt;&gt;4),
OR(AND(Raw!VI138=4,COUNTIF(Raw!VM138:VP138,2)=0),Raw!VI138&lt;&gt;4),
OR(AND(Raw!VJ138=4,COUNTIF(Raw!VM138:VP138,3)=0),Raw!VJ138&lt;&gt;4),
OR(AND(Raw!VK138=4,COUNTIF(Raw!VM138:VP138,4)=0),Raw!VK138&lt;&gt;4)
),"",1)))</f>
        <v/>
      </c>
      <c r="BF138" t="str">
        <f>IF(A138=0,"",IF(COUNTA(Raw!VQ138:WK138)=0,"",
IF(AND(
OR(AND(Raw!VQ138=4,COUNTIF(Raw!WB138:WK138,1)=0),Raw!VQ138&lt;&gt;4),
OR(AND(Raw!VR138=4,COUNTIF(Raw!WB138:WK138,2)=0),Raw!VR138&lt;&gt;4),
OR(AND(Raw!VS138=4,COUNTIF(Raw!WB138:WK138,3)=0),Raw!VS138&lt;&gt;4),
OR(AND(Raw!VT138=4,COUNTIF(Raw!WB138:WK138,4)=0),Raw!VT138&lt;&gt;4),
OR(AND(Raw!VU138=4,COUNTIF(Raw!WB138:WK138,5)=0),Raw!VU138&lt;&gt;4),
OR(AND(Raw!VV138=4,COUNTIF(Raw!WB138:WK138,6)=0),Raw!VV138&lt;&gt;4),
OR(AND(Raw!VW138=4,COUNTIF(Raw!WB138:WK138,7)=0),Raw!VW138&lt;&gt;4),
OR(AND(Raw!VX138=4,COUNTIF(Raw!WB138:WK138,8)=0),Raw!VX138&lt;&gt;4),
OR(AND(Raw!VY138=4,COUNTIF(Raw!WB138:WK138,9)=0),Raw!VX138&lt;&gt;4),
OR(AND(Raw!VZ138=4,COUNTIF(Raw!WB138:WK138,10)=0),Raw!VZ138&lt;&gt;4)
),"",1)))</f>
        <v/>
      </c>
      <c r="BG138" t="str">
        <f>IF(A138=0,"",IF(COUNTA(Raw!WL138:XB138)=0,"",
IF(AND(
OR(AND(Raw!WL138=4,COUNTIF(Raw!WU138:XB138,1)=0),Raw!WL138&lt;&gt;4),
OR(AND(Raw!WM138=4,COUNTIF(Raw!WU138:XB138,2)=0),Raw!WM138&lt;&gt;4),
OR(AND(Raw!WN138=4,COUNTIF(Raw!WU138:XB138,3)=0),Raw!WN138&lt;&gt;4),
OR(AND(Raw!WO138=4,COUNTIF(Raw!WU138:XB138,4)=0),Raw!WO138&lt;&gt;4),
OR(AND(Raw!WP138=4,COUNTIF(Raw!WU138:XB138,5)=0),Raw!WP138&lt;&gt;4),
OR(AND(Raw!WQ138=4,COUNTIF(Raw!WU138:XB138,6)=0),Raw!WQ138&lt;&gt;4),
OR(AND(Raw!WR138=4,COUNTIF(Raw!WU138:XB138,7)=0),Raw!WR138&lt;&gt;4),
OR(AND(Raw!WS138=4,COUNTIF(Raw!WU138:XB138,8)=0),Raw!WS138&lt;&gt;4)
),"",1)))</f>
        <v/>
      </c>
      <c r="BH138" t="str">
        <f>IF(A138=0,"",IF(COUNTA(Raw!XC138:XK138)=0,"",
IF(AND(
OR(AND(Raw!XC138=4,COUNTIF(Raw!XH138:XK138,1)=0),Raw!XC138&lt;&gt;4),
OR(AND(Raw!XD138=4,COUNTIF(Raw!XH138:XK138,2)=0),Raw!XD138&lt;&gt;4),
OR(AND(Raw!XE138=4,COUNTIF(Raw!XH138:XK138,3)=0),Raw!XE138&lt;&gt;4),
OR(AND(Raw!XF138=4,COUNTIF(Raw!XH138:XK138,4)=0),Raw!XF138&lt;&gt;4)
),"",1)))</f>
        <v/>
      </c>
      <c r="BI138" t="str">
        <f>IF(A138=0,"",IF(COUNTA(Raw!XL138:XT138)=0,"",
IF(AND(
OR(AND(Raw!XL138=4,COUNTIF(Raw!XQ138:XT138,1)=0),Raw!XL138&lt;&gt;4),
OR(AND(Raw!XM138=4,COUNTIF(Raw!XQ138:XT138,2)=0),Raw!XM138&lt;&gt;4),
OR(AND(Raw!XN138=4,COUNTIF(Raw!XQ138:XT138,3)=0),Raw!XN138&lt;&gt;4),
OR(AND(Raw!XO138=4,COUNTIF(Raw!XQ138:XT138,4)=0),Raw!XO138&lt;&gt;4)
),"",1)))</f>
        <v/>
      </c>
      <c r="BJ138" t="str">
        <f>IF(A138=0,"",IF(COUNTA(Raw!XU138:YI138)=0,"",
IF(AND(
OR(AND(Raw!XU138=4,COUNTIF(Raw!YC138:YI138,1)=0),Raw!XU138&lt;&gt;4),
OR(AND(Raw!XV138=4,COUNTIF(Raw!YC138:YI138,2)=0),Raw!XV138&lt;&gt;4),
OR(AND(Raw!XW138=4,COUNTIF(Raw!YC138:YI138,3)=0),Raw!XW138&lt;&gt;4),
OR(AND(Raw!XX138=4,COUNTIF(Raw!YC138:YI138,4)=0),Raw!XX138&lt;&gt;4),
OR(AND(Raw!XY138=4,COUNTIF(Raw!YC138:YI138,5)=0),Raw!XY138&lt;&gt;4),
OR(AND(Raw!XZ138=4,COUNTIF(Raw!YC138:YI138,6)=0),Raw!XZ138&lt;&gt;4),
OR(AND(Raw!YA138=4,COUNTIF(Raw!YC138:YI138,7)=0),Raw!YA138&lt;&gt;4)
),"",1)))</f>
        <v/>
      </c>
      <c r="BK138" t="str">
        <f>IF(A138=0,"",IF(COUNTA(Raw!YJ138:YR138)=0,"",
IF(AND(
OR(AND(Raw!YJ138=4,COUNTIF(Raw!YO138:YR138,1)=0),Raw!YJ138&lt;&gt;4),
OR(AND(Raw!YK138=4,COUNTIF(Raw!YO138:YR138,2)=0),Raw!YK138&lt;&gt;4),
OR(AND(Raw!YL138=4,COUNTIF(Raw!YO138:YR138,3)=0),Raw!YL138&lt;&gt;4),
OR(AND(Raw!YM138=4,COUNTIF(Raw!YO138:YR138,4)=0),Raw!YM138&lt;&gt;4)
),"",1)))</f>
        <v/>
      </c>
      <c r="BL138" t="str">
        <f>IF(A138=0,"",IF(COUNTA(Raw!YS138:YU138)=0,"",IF(AND(Raw!YS138=4,ISBLANK(Raw!YU138)),"",IF(AND(Raw!YS138&lt;&gt;4,ISBLANK(Raw!YU138)=FALSE),"",1))))</f>
        <v/>
      </c>
    </row>
    <row r="139" spans="1:64">
      <c r="A139" s="20">
        <f>Raw!A139</f>
        <v>0</v>
      </c>
      <c r="B139" s="19" t="str">
        <f>IF(A139=0,"",IF(AND(Raw!AC139=1,COUNTA(Raw!AR139:IC139)&gt;0,COUNTA(Raw!ID139:YU139)=0),"",IF(AND(Raw!AC139=2,COUNTA(Raw!AR139:IC139)=0,COUNTA(Raw!ID139:MV139)&gt;0,COUNTA(Raw!MW139:YU139)=0),"",IF(AND(Raw!AC139=3,COUNTA(Raw!AP139:MV139)=0,COUNTA(Raw!MW139:YU139)&gt;0),"",1))))</f>
        <v/>
      </c>
      <c r="C139" s="19" t="str">
        <f>IF(A139=0,"",IF(AND(Raw!AK139=1,ISBLANK(Raw!AM139)=FALSE,ISBLANK(Raw!AO139)),"",IF(AND(Raw!AK139=2,ISBLANK(Raw!AM139),ISBLANK(Raw!AO139)=FALSE),"",1)))</f>
        <v/>
      </c>
      <c r="D139" s="19" t="str">
        <f>IF(A139=0,"",IF(COUNTA(Raw!AS139:AZ139)=0,"",IF(AND(Raw!AS139+Raw!AT139=100,Raw!AU139+Raw!AV139=100,Raw!AW139+Raw!AX139=100,Raw!AY139+Raw!AZ139=100),"",1)))</f>
        <v/>
      </c>
      <c r="E139" s="19" t="str">
        <f>IF(A139=0,"",IF(ISBLANK(Raw!AQ139),"",IF(Raw!AQ139=1,"",1)))</f>
        <v/>
      </c>
      <c r="F139" s="19" t="str">
        <f>IF(A139=0,"",IF(ISBLANK(Raw!AR139),"",IF(AND(Raw!AR139&gt;=0,Raw!AR139&lt;=100),"",1)))</f>
        <v/>
      </c>
      <c r="G139" s="19" t="str">
        <f>IF(A139=0,"",IF(AND(ISBLANK(Raw!BA139),ISBLANK(Raw!AS139)),"",IF(AND(Raw!AS139&gt;0,ISBLANK(Raw!BA139)=FALSE),"",1)))</f>
        <v/>
      </c>
      <c r="H139" s="19" t="str">
        <f>IF(A139=0,"",IF(COUNTA(Raw!BA139:BH139)=0,"",IF(AND(Raw!BA139=0,COUNTA(Raw!BB139:BH139)=0),"",IF(AND(Raw!BA139&gt;0,COUNTA(Raw!BB139:BH139)&gt;0),"",1))))</f>
        <v/>
      </c>
      <c r="I139" s="19" t="str">
        <f>IF(A139=0,"",IF(AND(ISBLANK(Raw!BI139),ISBLANK(Raw!BJ139)),"",IF(AND(Raw!BI139=1,ISBLANK(Raw!BJ139)=FALSE),"",IF(AND(Raw!BI139=2,ISBLANK(Raw!BJ139)),"",1))))</f>
        <v/>
      </c>
      <c r="J139" s="19" t="str">
        <f>IF(A139=0,"",IF(AND(ISBLANK(Raw!AT139),COUNTBLANK(Raw!BK139:BQ139)),"",IF(AND(Raw!AT139&gt;0,COUNTA(Raw!BK139:BQ139)&gt;0),"",IF(AND(Raw!AT139=0,COUNTA(Raw!BK139:BQ139)=0),"",1))))</f>
        <v/>
      </c>
      <c r="K139" s="19" t="str">
        <f>IF(A139=0,"",IF(AND(ISBLANK(Raw!AS139),COUNTA(Raw!BR139:BX139)=0),"",IF(AND(Raw!AS139&gt;0,COUNTA(Raw!BR139:BX139)&gt;0),"",IF(AND(Raw!AS139=0,COUNTA(Raw!BR139:BX139)=0),"",1))))</f>
        <v/>
      </c>
      <c r="L139" s="19" t="str">
        <f>IF(A139=0,"",IF(AND(COUNTA(Raw!BK139:BX139)=0,COUNTA(Raw!BY139:CH139)=0),"",IF(AND(COUNTIF(Raw!BK139:BX139,1)&gt;0,COUNTA(Raw!BY139:CH139)&gt;0),"",IF(AND(COUNTIF(Raw!BK139:BX139,1)=0,COUNTA(Raw!BY139:CH139)=0),"",1))))</f>
        <v/>
      </c>
      <c r="M139" s="19" t="str">
        <f>IF(A139=0,"",IF(AND(COUNTA(Raw!BK139:BX139)=0,COUNTA(Raw!CI139:CR139)),"",IF(AND(COUNTIF(Raw!BK139:BX139,3)&gt;0,COUNTA(Raw!CI139:CR139)&gt;0),"",IF(AND(COUNTIF(Raw!BK139:BX139,3)=0,COUNTA(Raw!CI139:CR139)=0),"",1))))</f>
        <v/>
      </c>
      <c r="N139" s="19" t="str">
        <f>IF(A139=0,"",IF(COUNTA(Raw!CS139:DF139)=0,"",IF(AND(COUNTIF(Raw!CS139:CV139,1)=1,COUNTA(Raw!CW139:DA139)&gt;0,COUNTA(Raw!DB139:DF139)=0),"",IF(AND(COUNTIF(Raw!CS139:CV139,2)=1,COUNTA(Raw!CW139:DA139)=0,COUNTA(Raw!DB139:DF139)&gt;0),"",IF(AND(COUNTA(Raw!CS139:CV139)&gt;0,COUNTA(Raw!CW139:DF139)=0),"",1)))))</f>
        <v/>
      </c>
      <c r="O139" s="19" t="str">
        <f>IF(A139=0,"",IF(COUNTA(Raw!DG139:DP139)=0,"",IF(AND(COUNTIF(Raw!BK139:BQ139,1)&gt;0,OR(COUNTIF(Raw!DG139:DP139,1)=1,COUNTIF(Raw!DG139:DP139,2)=1,COUNTIF(Raw!DG139:DP139,3)=1)),"",IF(AND(COUNTIF(Raw!BK139:BQ139,1)=0,AND(COUNTIF(Raw!DG139:DP139,1)=0,COUNTIF(Raw!DG139:DP139,2)=0,COUNTIF(Raw!DG139:DP139,3)=0)),"",1))))</f>
        <v/>
      </c>
      <c r="P139" s="19" t="str">
        <f>IF(A139=0,"",IF(COUNTA(Raw!DG139:DR139)=0,"",IF(AND(COUNTIF(Raw!DG139:DP139,4)=1,ISBLANK(Raw!DQ139)=FALSE,ISBLANK(Raw!DR139)),"",IF(AND(COUNTIF(Raw!DG139:DP139,7)=1,ISBLANK(Raw!DQ139),ISBLANK(Raw!DR139)=FALSE),"",IF(AND(COUNTA(Raw!DG139:DP139)&gt;0,COUNTIF(Raw!DG139:DP139,4)=0,COUNTIF(Raw!DG139:DP139,7)=0,COUNTA(Raw!DQ139:DR139)=0),"",1)))))</f>
        <v/>
      </c>
      <c r="Q139" s="19" t="str">
        <f>IF(A139=0,"",IF(AND(COUNTA(Raw!DS139:DU139)=0,COUNTA(Raw!BK139:BQ139)=0),"",IF(AND(COUNTIF(Raw!BK139:BQ139,1)&gt;0,COUNTA(Raw!DS139:DU139)&gt;0),"",IF(AND(COUNTIF(Raw!BK139:BQ139,1)=0,COUNTA(Raw!DS139:DU139)=0),"",1))))</f>
        <v/>
      </c>
      <c r="R139" s="19" t="str">
        <f>IF(A139=0,"",IF(AND(ISBLANK(Raw!AT139),ISBLANK(Raw!EJ139)),"",IF(AND(Raw!AT139&gt;0,ISBLANK(Raw!EJ139)=FALSE,Raw!EJ139&gt;=0,Raw!EJ139&lt;=7),"",IF(AND(Raw!AT139=0,ISBLANK(Raw!EJ139)),"",1))))</f>
        <v/>
      </c>
      <c r="S139" t="str">
        <f>IF(A139=0,"",IF(AND(ISBLANK(Raw!AS139),ISBLANK(Raw!EK139)),"",IF(AND(Raw!AS139&gt;0,ISBLANK(Raw!EK139)=FALSE),"",IF(AND(Raw!AS139=0,ISBLANK(Raw!EK139)),"",1))))</f>
        <v/>
      </c>
      <c r="T139" s="19" t="str">
        <f>IF(A139=0,"",IF(AND(ISBLANK(Raw!AT139),COUNTA(Raw!EL139:EQ139)=0),"",IF(AND(Raw!AT139&gt;0,COUNTA(Raw!EL139:EQ139)&gt;0),"",IF(AND(Raw!AT139=0,COUNTA(Raw!EL139:EQ139)=0),"",1))))</f>
        <v/>
      </c>
      <c r="U139" t="str">
        <f>IF(A139=0,"",IF(AND(ISBLANK(Raw!AT139),COUNTA(Raw!ER139:EU139)=0),"",IF(AND(Raw!AT139&gt;0,COUNTA(Raw!ER139:EU139)&gt;0),"",IF(AND(Raw!AT139=0,COUNTA(Raw!ER139:EU139)=0),"",1))))</f>
        <v/>
      </c>
      <c r="V139" t="str">
        <f>IF(A139=0,"",IF(AND(ISBLANK(Raw!AS139),COUNTA(Raw!EV139:FA139)=0),"",IF(AND(Raw!AS139&gt;0,COUNTA(Raw!EV139:FA139)&gt;0),"",IF(AND(Raw!AS139=0,COUNTA(Raw!EV139:FA139)=0),"",1))))</f>
        <v/>
      </c>
      <c r="W139" t="str">
        <f>IF(A139=0,"",IF(AND(ISBLANK(Raw!AS139),COUNTA(Raw!FB139:FE139)=0),"",IF(AND(Raw!AS139&gt;0,COUNTA(Raw!FB139:FE139)&gt;0),"",IF(AND(Raw!AS139=0,COUNTA(Raw!FB139:FE139)=0),"",1))))</f>
        <v/>
      </c>
      <c r="X139" t="str">
        <f>IF(A139=0,"",IF(AND(ISBLANK(Raw!AT139),COUNTA(Raw!FF139:FI139)=0),"",IF(AND(Raw!AT139&gt;0,COUNTA(Raw!FF139:FI139)&gt;0),"",IF(AND(Raw!AT139=0,COUNTA(Raw!FF139:FI139)=0),"",1))))</f>
        <v/>
      </c>
      <c r="Y139" t="str">
        <f>IF(A139=0,"",IF(AND(ISBLANK(Raw!AS139),COUNTA(Raw!FJ139:FM139)=0),"",IF(AND(Raw!AS139&gt;0,COUNTA(Raw!FJ139:FM139)&gt;0),"",IF(AND(Raw!AS139=0,COUNTA(Raw!FJ139:FM139)=0),"",1))))</f>
        <v/>
      </c>
      <c r="Z139" t="str">
        <f>IF(A139=0,"",IF(AND(COUNTA(Raw!FN139:FT139)=0,ISBLANK(Raw!FU139)),"",IF(AND(COUNTIF(Raw!FN139:FT139,1)&gt;0,ISBLANK(Raw!FU139)=FALSE),"",IF(AND(COUNTIF(Raw!FN139:FT139,1)=0,ISBLANK(Raw!FU139)),"",1))))</f>
        <v/>
      </c>
      <c r="AA139" s="19" t="str">
        <f>IF(A139=0,"",IF(AND(ISBLANK(Raw!BI139),COUNTA(Raw!FV139:GH139)=0),"",IF(AND(Raw!BI139&lt;&gt;1,COUNTIF(Raw!FV139:GH139,6)=0),"",IF(Raw!BI139=1,"",1))))</f>
        <v/>
      </c>
      <c r="AB139" t="str">
        <f>IF(A139=0,"",IF(AND(ISBLANK(Raw!GI139),COUNTA(Raw!GJ139:GQ139)=0),"",IF(AND(Raw!GI139=1,COUNTA(Raw!GJ139:GQ139)&gt;0),"",IF(AND(Raw!GI139=2,COUNTA(Raw!GJ139:GQ139)=0),"",1))))</f>
        <v/>
      </c>
      <c r="AC139" s="19" t="str">
        <f>IF(A139=0,"",IF(AND(COUNTA(Raw!GY139:HF139)=0,ISBLANK(Raw!HG139)),"",IF(AND(OR(COUNTIF(Raw!GY139:HE139,1)&gt;0,COUNTIF(Raw!GY139:HE139,2)&gt;0),ISBLANK(Raw!HG139)=FALSE),"",IF(AND(COUNTA(Raw!GY139:HF139)&gt;0,ISBLANK(Raw!HG139),COUNTIF(Raw!GY139:HE139,1)=0,COUNTIF(Raw!GY139:HE139,2)=0),"",1))))</f>
        <v/>
      </c>
      <c r="AD139" s="19" t="str">
        <f>IF(A139=0,"",IF(COUNTA(Raw!HU139:IB139)=0,"",IF(AND(Raw!AK139&lt;&gt;2,COUNTIF(Raw!HU139:IA139,2)=0,COUNTIF(Raw!HU139:IA139,3)=0),"",IF(Raw!AK139=2,"",1))))</f>
        <v/>
      </c>
      <c r="AE139" s="19" t="str">
        <f>IF(A139=0,"",IF(AND(Raw!AK139=2,ISBLANK(Raw!IC139)=FALSE),"",IF(AND(Raw!AK139&lt;&gt;2,ISBLANK(Raw!IC139)),"",1)))</f>
        <v/>
      </c>
      <c r="AF139" s="19" t="str">
        <f>IF(A139=0,"",IF(COUNTA(Raw!ID139:IF139)=0,"",IF(AND(MATCH(2023-Raw!ID139,Code!$A$3:$A$12,1)=Raw!IF139,2023-Raw!ID139=Raw!IE139),"",1)))</f>
        <v/>
      </c>
      <c r="AG139" s="19" t="str">
        <f>IF(A139=0,"",IF(COUNTA(Raw!IG139:II139)=0,"",IF(AND(Raw!IG139=4,ISBLANK(Raw!II139)=FALSE),"",IF(AND(Raw!IG139&lt;&gt;4,ISBLANK(Raw!II139)),"",1))))</f>
        <v/>
      </c>
      <c r="AH139" s="19" t="str">
        <f>IF(A139=0,"",IF(COUNTA(Raw!IJ139:IM139)=0,"",IF(AND(Raw!IJ139=1,ISBLANK(Raw!IK139)=FALSE),"",IF(AND(Raw!IJ139=2,COUNTA(Raw!IK139:IM139)&gt;0),"",1))))</f>
        <v/>
      </c>
      <c r="AI139" s="19" t="str">
        <f>IF(A139=0,"",IF(COUNTA(Raw!IK139:IM139)=0,"",IF(AND(Raw!IK139=1,ISBLANK(Raw!IL139)=FALSE),"",IF(AND(Raw!IK139=2,COUNTA(Raw!IL139:IM139)=0),"",1))))</f>
        <v/>
      </c>
      <c r="AJ139" s="19" t="str">
        <f>IF(A139=0,"",IF(COUNTA(Raw!JD139:JJ139)=0,"",IF(AND(Raw!JD139&gt;600,COUNTA(Raw!JE139:JI139)&gt;0),"",IF(AND(Raw!JD139&lt;=600,COUNTA(Raw!JE139:JJ139)=0),"",1))))</f>
        <v/>
      </c>
      <c r="AK139" s="19" t="str">
        <f>IF(A139=0,"",IF(COUNTA(Raw!JK139:KA139)=0,"",IF(AND(Raw!JK139=1,COUNTA(Raw!JM139:JV139)&gt;0),"",IF(AND(Raw!JK139=3,COUNTA(Raw!JM139:JV139)&gt;0,COUNTA(Raw!JW139:KA139)=0),"",IF(AND(ISBLANK(Raw!JK139)=FALSE,Raw!JK139&lt;&gt;1,Raw!JK139&lt;&gt;3,COUNTA(Raw!JM139:KA139)=0),"",1)))))</f>
        <v/>
      </c>
      <c r="AL139" s="19" t="str">
        <f>IF(A139=0,"",IF(COUNTA(Raw!JW139:KA139)=0,"",IF(AND(COUNTIF(Raw!JW139:JZ139,4)=0,COUNTA(Raw!JW139:JZ139)&gt;0,ISBLANK(Raw!KA139)=FALSE),"",IF(AND(COUNTIF(Raw!JW139:KA139,4)&gt;0,ISBLANK(Raw!KA139)),"",1))))</f>
        <v/>
      </c>
      <c r="AM139" s="19" t="str">
        <f>IF(A139=0,"",IF(COUNTA(Raw!KT139:KU139)=0,"",IF(AND(Raw!KT139=1,ISBLANK(Raw!KU139)=FALSE),"",IF(AND(Raw!KT139=2,ISBLANK(Raw!KU139)),"",1))))</f>
        <v/>
      </c>
      <c r="AN139" s="19" t="str">
        <f>IF(A139=0,"",IF(COUNTA(Raw!KX139:LF139)=0,"",IF(AND(COUNTIF(Raw!KX139:LB139,5)=1,COUNTA(Raw!KX139:LB139)=1,COUNTA(Raw!LC139:LF139)=0),"",IF(AND(COUNTIF(Raw!KX139:LB139,5)=0,COUNTA(Raw!KX139:LB139)&gt;0,COUNTA(Raw!LC139:LF139)&gt;0),"",1))))</f>
        <v/>
      </c>
      <c r="AO139" s="19" t="str">
        <f>IF(A139=0,"",IF(COUNTA(Raw!LM139:LU139)=0,"",IF(AND(Raw!LM139=1,ISBLANK(Raw!LN139)=FALSE,COUNTA(Raw!LO139:LU139)&gt;0),"",IF(AND(Raw!LM139=2,COUNTA(Raw!LN139:LU139)=0),"",1))))</f>
        <v/>
      </c>
      <c r="AP139" s="19" t="str">
        <f>IF(A139=0,"",IF(COUNTA(Raw!MY139:OG139)=0,"",IF(AND(Raw!MY139=2,COUNTA(Raw!MZ139:OG139)=0),"",IF(AND(Raw!MY139=1,COUNTA(Raw!MZ139:OG139)&gt;0),"",1))))</f>
        <v/>
      </c>
      <c r="AQ139" s="19" t="str">
        <f>IF(A139=0,"",IF(COUNTA(Raw!NC139:NW139)=0,"",IF(AND(COUNTIF(Raw!NC139:NG139,3)&gt;0,COUNTA(Raw!NH139:NQ139)&gt;0),"",IF(AND(COUNTA(Raw!NC139:NG139)&gt;0,COUNTIF(Raw!NC139:NG139,3)=0,COUNTA(Raw!NH139:NW139)=0),"",1))))</f>
        <v/>
      </c>
      <c r="AR139" s="19" t="str">
        <f>IF(A139=0,"",IF(COUNTA(Raw!NH139:NW139)=0,"",IF(AND(COUNTIF(Raw!NH139:NQ139,10)&gt;0,COUNTA(Raw!NR139:NW139)&gt;0),"",IF(AND(COUNTA(Raw!NH139:NQ139)&gt;0,COUNTIF(Raw!NH139:NQ139,10)=0,COUNTA(Raw!NR139:NY139)=0),"",1))))</f>
        <v/>
      </c>
      <c r="AS139" s="19" t="str">
        <f>IF(A139=0,"",IF(COUNTA(Raw!NY139:OG139)=0,"",IF(AND(Raw!NY139=1,COUNTA(Raw!NZ139:OG139)&gt;0),"",IF(AND(Raw!NY139=2,COUNTA(Raw!NZ139:OG139)=0),"",1))))</f>
        <v/>
      </c>
      <c r="AT139" s="19" t="str">
        <f>IF(A139=0,"",IF(COUNTA(Raw!OH139:OY139)=0,"",IF(AND(Raw!OH139=1,COUNTA(Raw!OI139:OY139)&gt;0),"",IF(AND(Raw!OH139=2,COUNTA(Raw!OI139:OY139)=0),"",1))))</f>
        <v/>
      </c>
      <c r="AU139" s="19" t="str">
        <f>IF(A139=0,"",IF(COUNTA(Raw!PR139:QB139)=0,"",
IF(AND(OR(AND(COUNTIF(Raw!PR139:QB139,1)=1,COUNTA(Raw!QI139:QY139)&gt;0),AND(COUNTIF(Raw!PR139:QB139,1)=0,COUNTA(Raw!QI139:QY139)=0)),OR(AND(COUNTIF(Raw!PR139:QB139,2)=1,COUNTA(Raw!QZ139:RP139)&gt;0),AND(COUNTIF(Raw!PR139:QB139,2)=0,COUNTA(Raw!QZ139:RP139)=0)),OR(AND(COUNTIF(Raw!PR139:QB139,3)=1,COUNTA(Raw!RQ139:SG139)&gt;0),AND(COUNTIF(Raw!PR139:QB139,3)=0,COUNTA(Raw!RQ139:SG139)=0)),OR(AND(COUNTIF(Raw!PR139:QB139,4)=1,COUNTA(Raw!SH139:ST139)&gt;0),AND(COUNTIF(Raw!PR139:QB139,4)=0,COUNTA(Raw!SH139:ST139)=0)),OR(AND(COUNTIF(Raw!PR139:QB139,5)=1,COUNTA(Raw!SU139:TG139)&gt;0),AND(COUNTIF(Raw!PR139:QB139,5)=0,COUNTA(Raw!SU139:TG139)=0)),OR(AND(COUNTIF(Raw!PR139:QB139,6)=1,COUNTA(Raw!TH139:TT139)&gt;0),AND(COUNTIF(Raw!PR139:QB139,6)=0,COUNTA(Raw!TH139:TT139)=0)),OR(AND(COUNTIF(Raw!PR139:QB139,7)=1,COUNTA(Raw!TU139:UI139)&gt;0),AND(COUNTIF(Raw!PR139:QB139,7)=0,COUNTA(Raw!TU139:UI139)=0)),OR(AND(COUNTIF(Raw!PR139:QB139,8)=1,COUNTA(Raw!UJ139:UV139)&gt;0),AND(COUNTIF(Raw!PR139:QB139,8)=0,COUNTA(Raw!UJ139:UV139)=0)),OR(AND(COUNTIF(Raw!PR139:QB139,9)=1,COUNTA(Raw!UW139:VG139)&gt;0),AND(COUNTIF(Raw!PR139:QB139,9)=0,COUNTA(Raw!UW139:VG139)=0)),OR(AND(COUNTIF(Raw!PR139:QB139,10)=1,COUNTA(Raw!VH139:VP139)&gt;0),AND(COUNTIF(Raw!PR139:QB139,10)=0,COUNTA(Raw!VH139:VP139)=0)),OR(AND(COUNTIF(Raw!PR139:QB139,11)=1,COUNTA(Raw!VQ139:WK139)&gt;0),AND(COUNTIF(Raw!PR139:QB139,11)=0,COUNTA(Raw!VQ139:WK139)=0))),"",1)))</f>
        <v/>
      </c>
      <c r="AV139" s="19" t="str">
        <f>IF(A139=0,"",IF(COUNTA(Raw!QI139:QY139)=0,"",IF(AND(OR(AND(Raw!QI139=4,COUNTIF(Raw!QR139:QY139,1)=0),Raw!QI139&lt;&gt;4),OR(AND(Raw!QJ139=4,COUNTIF(Raw!QR139:QY139,2)=0),Raw!QJ139&lt;&gt;4),OR(AND(Raw!QK139=4,COUNTIF(Raw!QR139:QY139,3)=0),Raw!QK139&lt;&gt;4),OR(AND(Raw!QL139=4,COUNTIF(Raw!QR139:QY139,4)=0),Raw!QL139&lt;&gt;4),OR(AND(Raw!QM139=4,COUNTIF(Raw!QR139:QY139,5)=0),Raw!QM139&lt;&gt;4),OR(AND(Raw!QN139=4,COUNTIF(Raw!QR139:QY139,6)=0),Raw!QN139&lt;&gt;4),OR(AND(Raw!QO139=4,COUNTIF(Raw!QR139:QY139,7)=0),Raw!QO139&lt;&gt;4),OR(AND(Raw!QP139=4,COUNTIF(Raw!QR139:QY139,8)=0),Raw!QP139&lt;&gt;4)),"",1)))</f>
        <v/>
      </c>
      <c r="AW139" t="str">
        <f>IF(A139=0,"",IF(COUNTA(Raw!QZ139:RP139)=0,"",IF(AND(OR(AND(Raw!QZ139=4,COUNTIF(Raw!RI139:RP139,1)=0),Raw!QZ139&lt;&gt;4),OR(AND(Raw!RA139=4,COUNTIF(Raw!RI139:RP139,2)=0),Raw!RA139&lt;&gt;4),OR(AND(Raw!RB139=4,COUNTIF(Raw!RI139:RP139,3)=0),Raw!RB139&lt;&gt;4),OR(AND(Raw!RC139=4,COUNTIF(Raw!RI139:RP139,4)=0),Raw!RC139&lt;&gt;4),OR(AND(Raw!RD139=4,COUNTIF(Raw!RI139:RP139,5)=0),Raw!RD139&lt;&gt;4),OR(AND(Raw!RE139=4,COUNTIF(Raw!RI139:RP139,6)=0),Raw!RE139&lt;&gt;4),OR(AND(Raw!RF139=4,COUNTIF(Raw!RI139:RP139,7)=0),Raw!RF139&lt;&gt;4),OR(AND(Raw!RG139=4,COUNTIF(Raw!RI139:RP139,8)=0),Raw!RG139&lt;&gt;4)),"",1)))</f>
        <v/>
      </c>
      <c r="AX139" t="str">
        <f>IF(A139=0,"",IF(COUNTA(Raw!RQ139:SG139)=0,"",IF(AND(OR(AND(Raw!RQ139=4,COUNTIF(Raw!RZ139:SG139,1)=0),Raw!RQ139&lt;&gt;4),OR(AND(Raw!RR139=4,COUNTIF(Raw!RZ139:SG139,2)=0),Raw!RR139&lt;&gt;4),OR(AND(Raw!RS139=4,COUNTIF(Raw!RZ139:SG139,3)=0),Raw!RS139&lt;&gt;4),OR(AND(Raw!RT139=4,COUNTIF(Raw!RZ139:SG139,4)=0),Raw!RT139&lt;&gt;4),OR(AND(Raw!RU139=4,COUNTIF(Raw!RZ139:SG139,5)=0),Raw!RU139&lt;&gt;4),OR(AND(Raw!RV139=4,COUNTIF(Raw!RZ139:SG139,6)=0),Raw!RV139&lt;&gt;4),OR(AND(Raw!RW139=4,COUNTIF(Raw!RZ139:SG139,7)=0),Raw!RW139&lt;&gt;4),OR(AND(Raw!RX139=4,COUNTIF(Raw!RZ139:SG139,8)=0),Raw!RX139&lt;&gt;4)),"",1)))</f>
        <v/>
      </c>
      <c r="AY139" t="str">
        <f>IF(A139=0,"",IF(COUNTA(Raw!SH139:ST139)=0,"",IF(AND(OR(AND(Raw!SH139=4,COUNTIF(Raw!SO139:ST139,1)=0),Raw!SH139&lt;&gt;4),OR(AND(Raw!SI139=4,COUNTIF(Raw!SO139:ST139,2)=0),Raw!SI139&lt;&gt;4),OR(AND(Raw!SJ139=4,COUNTIF(Raw!SO139:ST139,3)=0),Raw!SJ139&lt;&gt;4),OR(AND(Raw!SK139=4,COUNTIF(Raw!SO139:ST139,4)=0),Raw!SK139&lt;&gt;4),OR(AND(Raw!SL139=4,COUNTIF(Raw!SO139:ST139,5)=0),Raw!SL139&lt;&gt;4),OR(AND(Raw!SM139=4,COUNTIF(Raw!SO139:ST139,6)=0),Raw!SM139&lt;&gt;4)),"",1)))</f>
        <v/>
      </c>
      <c r="AZ139" t="str">
        <f>IF(A139=0,"",IF(COUNTA(Raw!SU139:TG139)=0,"",IF(AND(OR(AND(Raw!SU139=4,COUNTIF(Raw!TB139:TG139,1)=0),Raw!SU139&lt;&gt;4),OR(AND(Raw!SV139=4,COUNTIF(Raw!TB139:TG139,2)=0),Raw!SV139&lt;&gt;4),OR(AND(Raw!SW139=4,COUNTIF(Raw!TB139:TG139,3)=0),Raw!SW139&lt;&gt;4),OR(AND(Raw!SX139=4,COUNTIF(Raw!TB139:TG139,4)=0),Raw!SX139&lt;&gt;4),OR(AND(Raw!SY139=4,COUNTIF(Raw!TB139:TG139,5)=0),Raw!SY139&lt;&gt;4),OR(AND(Raw!SZ139=4,COUNTIF(Raw!TB139:TG139,6)=0),Raw!SZ139&lt;&gt;4)),"",1)))</f>
        <v/>
      </c>
      <c r="BA139" t="str">
        <f>IF(A139=0,"",IF(COUNTA(Raw!TH139:TT139)=0,"",IF(AND(OR(AND(Raw!TH139=4,COUNTIF(Raw!TO139:TT139,1)=0),Raw!TH139&lt;&gt;4),OR(AND(Raw!TI139=4,COUNTIF(Raw!TO139:TT139,2)=0),Raw!TI139&lt;&gt;4),OR(AND(Raw!TJ139=4,COUNTIF(Raw!TO139:TT139,3)=0),Raw!TJ139&lt;&gt;4),OR(AND(Raw!TK139=4,COUNTIF(Raw!TO139:TT139,4)=0),Raw!TK139&lt;&gt;4),OR(AND(Raw!TL139=4,COUNTIF(Raw!TO139:TT139,5)=0),Raw!TL139&lt;&gt;4),OR(AND(Raw!TM139=4,COUNTIF(Raw!TO139:TT139,6)=0),Raw!TM139&lt;&gt;4)),"",1)))</f>
        <v/>
      </c>
      <c r="BB139" t="str">
        <f>IF(A139=0,"",IF(COUNTA(Raw!TU139:UI139)=0,"",IF(AND(OR(AND(Raw!TU139=4,COUNTIF(Raw!UC139:UI139,1)=0),Raw!TU139&lt;&gt;4),OR(AND(Raw!TV139=4,COUNTIF(Raw!UC139:UI139,2)=0),Raw!TV139&lt;&gt;4),OR(AND(Raw!TW139=4,COUNTIF(Raw!UC139:UI139,3)=0),Raw!TW139&lt;&gt;4),OR(AND(Raw!TX139=4,COUNTIF(Raw!UC139:UI139,4)=0),Raw!TX139&lt;&gt;4),OR(AND(Raw!TY139=4,COUNTIF(Raw!UC139:UI139,5)=0),Raw!TY139&lt;&gt;4),OR(AND(Raw!TZ139=4,COUNTIF(Raw!UC139:UI139,6)=0),Raw!TZ139&lt;&gt;4),OR(AND(Raw!UA139=4,COUNTIF(Raw!UC139:UI139,7)=0),Raw!UA139&lt;&gt;4)),"",1)))</f>
        <v/>
      </c>
      <c r="BC139" t="str">
        <f>IF(A139=0,"",IF(COUNTA(Raw!UJ139:UV139)=0,"",IF(AND(OR(AND(Raw!UJ139=4,COUNTIF(Raw!UQ139:UV139,1)=0),Raw!UJ139&lt;&gt;4),OR(AND(Raw!UK139=4,COUNTIF(Raw!UQ139:UV139,2)=0),Raw!UK139&lt;&gt;4),OR(AND(Raw!UL139=4,COUNTIF(Raw!UQ139:UV139,3)=0),Raw!UL139&lt;&gt;4),OR(AND(Raw!UM139=4,COUNTIF(Raw!UQ139:UV139,4)=0),Raw!UM139&lt;&gt;4),OR(AND(Raw!UN139=4,COUNTIF(Raw!UQ139:UV139,5)=0),Raw!UN139&lt;&gt;4),OR(AND(Raw!UO139=4,COUNTIF(Raw!UQ139:UV139,6)=0),Raw!UO139&lt;&gt;4)),"",1)))</f>
        <v/>
      </c>
      <c r="BD139" t="str">
        <f>IF(A139=0,"",IF(COUNTA(Raw!UW139:VG139)=0,"",IF(AND(OR(AND(Raw!UW139=4,COUNTIF(Raw!VC139:VG139,1)=0),Raw!UW139&lt;&gt;4),OR(AND(Raw!UX139=4,COUNTIF(Raw!VC139:VG139,2)=0),Raw!UX139&lt;&gt;4),OR(AND(Raw!UY139=4,COUNTIF(Raw!VC139:VG139,3)=0),Raw!UY139&lt;&gt;4),OR(AND(Raw!UZ139=4,COUNTIF(Raw!VC139:VG139,4)=0),Raw!UZ139&lt;&gt;4),OR(AND(Raw!VA139=4,COUNTIF(Raw!VC139:VG139,5)=0),Raw!VA139&lt;&gt;4)),"",1)))</f>
        <v/>
      </c>
      <c r="BE139" t="str">
        <f>IF(A139=0,"",IF(COUNTA(Raw!VH139:VP139)=0,"",
IF(AND(
OR(AND(Raw!VH139=4,COUNTIF(Raw!VM139:VP139,1)=0),Raw!VH139&lt;&gt;4),
OR(AND(Raw!VI139=4,COUNTIF(Raw!VM139:VP139,2)=0),Raw!VI139&lt;&gt;4),
OR(AND(Raw!VJ139=4,COUNTIF(Raw!VM139:VP139,3)=0),Raw!VJ139&lt;&gt;4),
OR(AND(Raw!VK139=4,COUNTIF(Raw!VM139:VP139,4)=0),Raw!VK139&lt;&gt;4)
),"",1)))</f>
        <v/>
      </c>
      <c r="BF139" t="str">
        <f>IF(A139=0,"",IF(COUNTA(Raw!VQ139:WK139)=0,"",
IF(AND(
OR(AND(Raw!VQ139=4,COUNTIF(Raw!WB139:WK139,1)=0),Raw!VQ139&lt;&gt;4),
OR(AND(Raw!VR139=4,COUNTIF(Raw!WB139:WK139,2)=0),Raw!VR139&lt;&gt;4),
OR(AND(Raw!VS139=4,COUNTIF(Raw!WB139:WK139,3)=0),Raw!VS139&lt;&gt;4),
OR(AND(Raw!VT139=4,COUNTIF(Raw!WB139:WK139,4)=0),Raw!VT139&lt;&gt;4),
OR(AND(Raw!VU139=4,COUNTIF(Raw!WB139:WK139,5)=0),Raw!VU139&lt;&gt;4),
OR(AND(Raw!VV139=4,COUNTIF(Raw!WB139:WK139,6)=0),Raw!VV139&lt;&gt;4),
OR(AND(Raw!VW139=4,COUNTIF(Raw!WB139:WK139,7)=0),Raw!VW139&lt;&gt;4),
OR(AND(Raw!VX139=4,COUNTIF(Raw!WB139:WK139,8)=0),Raw!VX139&lt;&gt;4),
OR(AND(Raw!VY139=4,COUNTIF(Raw!WB139:WK139,9)=0),Raw!VX139&lt;&gt;4),
OR(AND(Raw!VZ139=4,COUNTIF(Raw!WB139:WK139,10)=0),Raw!VZ139&lt;&gt;4)
),"",1)))</f>
        <v/>
      </c>
      <c r="BG139" t="str">
        <f>IF(A139=0,"",IF(COUNTA(Raw!WL139:XB139)=0,"",
IF(AND(
OR(AND(Raw!WL139=4,COUNTIF(Raw!WU139:XB139,1)=0),Raw!WL139&lt;&gt;4),
OR(AND(Raw!WM139=4,COUNTIF(Raw!WU139:XB139,2)=0),Raw!WM139&lt;&gt;4),
OR(AND(Raw!WN139=4,COUNTIF(Raw!WU139:XB139,3)=0),Raw!WN139&lt;&gt;4),
OR(AND(Raw!WO139=4,COUNTIF(Raw!WU139:XB139,4)=0),Raw!WO139&lt;&gt;4),
OR(AND(Raw!WP139=4,COUNTIF(Raw!WU139:XB139,5)=0),Raw!WP139&lt;&gt;4),
OR(AND(Raw!WQ139=4,COUNTIF(Raw!WU139:XB139,6)=0),Raw!WQ139&lt;&gt;4),
OR(AND(Raw!WR139=4,COUNTIF(Raw!WU139:XB139,7)=0),Raw!WR139&lt;&gt;4),
OR(AND(Raw!WS139=4,COUNTIF(Raw!WU139:XB139,8)=0),Raw!WS139&lt;&gt;4)
),"",1)))</f>
        <v/>
      </c>
      <c r="BH139" t="str">
        <f>IF(A139=0,"",IF(COUNTA(Raw!XC139:XK139)=0,"",
IF(AND(
OR(AND(Raw!XC139=4,COUNTIF(Raw!XH139:XK139,1)=0),Raw!XC139&lt;&gt;4),
OR(AND(Raw!XD139=4,COUNTIF(Raw!XH139:XK139,2)=0),Raw!XD139&lt;&gt;4),
OR(AND(Raw!XE139=4,COUNTIF(Raw!XH139:XK139,3)=0),Raw!XE139&lt;&gt;4),
OR(AND(Raw!XF139=4,COUNTIF(Raw!XH139:XK139,4)=0),Raw!XF139&lt;&gt;4)
),"",1)))</f>
        <v/>
      </c>
      <c r="BI139" t="str">
        <f>IF(A139=0,"",IF(COUNTA(Raw!XL139:XT139)=0,"",
IF(AND(
OR(AND(Raw!XL139=4,COUNTIF(Raw!XQ139:XT139,1)=0),Raw!XL139&lt;&gt;4),
OR(AND(Raw!XM139=4,COUNTIF(Raw!XQ139:XT139,2)=0),Raw!XM139&lt;&gt;4),
OR(AND(Raw!XN139=4,COUNTIF(Raw!XQ139:XT139,3)=0),Raw!XN139&lt;&gt;4),
OR(AND(Raw!XO139=4,COUNTIF(Raw!XQ139:XT139,4)=0),Raw!XO139&lt;&gt;4)
),"",1)))</f>
        <v/>
      </c>
      <c r="BJ139" t="str">
        <f>IF(A139=0,"",IF(COUNTA(Raw!XU139:YI139)=0,"",
IF(AND(
OR(AND(Raw!XU139=4,COUNTIF(Raw!YC139:YI139,1)=0),Raw!XU139&lt;&gt;4),
OR(AND(Raw!XV139=4,COUNTIF(Raw!YC139:YI139,2)=0),Raw!XV139&lt;&gt;4),
OR(AND(Raw!XW139=4,COUNTIF(Raw!YC139:YI139,3)=0),Raw!XW139&lt;&gt;4),
OR(AND(Raw!XX139=4,COUNTIF(Raw!YC139:YI139,4)=0),Raw!XX139&lt;&gt;4),
OR(AND(Raw!XY139=4,COUNTIF(Raw!YC139:YI139,5)=0),Raw!XY139&lt;&gt;4),
OR(AND(Raw!XZ139=4,COUNTIF(Raw!YC139:YI139,6)=0),Raw!XZ139&lt;&gt;4),
OR(AND(Raw!YA139=4,COUNTIF(Raw!YC139:YI139,7)=0),Raw!YA139&lt;&gt;4)
),"",1)))</f>
        <v/>
      </c>
      <c r="BK139" t="str">
        <f>IF(A139=0,"",IF(COUNTA(Raw!YJ139:YR139)=0,"",
IF(AND(
OR(AND(Raw!YJ139=4,COUNTIF(Raw!YO139:YR139,1)=0),Raw!YJ139&lt;&gt;4),
OR(AND(Raw!YK139=4,COUNTIF(Raw!YO139:YR139,2)=0),Raw!YK139&lt;&gt;4),
OR(AND(Raw!YL139=4,COUNTIF(Raw!YO139:YR139,3)=0),Raw!YL139&lt;&gt;4),
OR(AND(Raw!YM139=4,COUNTIF(Raw!YO139:YR139,4)=0),Raw!YM139&lt;&gt;4)
),"",1)))</f>
        <v/>
      </c>
      <c r="BL139" t="str">
        <f>IF(A139=0,"",IF(COUNTA(Raw!YS139:YU139)=0,"",IF(AND(Raw!YS139=4,ISBLANK(Raw!YU139)),"",IF(AND(Raw!YS139&lt;&gt;4,ISBLANK(Raw!YU139)=FALSE),"",1))))</f>
        <v/>
      </c>
    </row>
    <row r="140" spans="1:64">
      <c r="A140" s="20">
        <f>Raw!A140</f>
        <v>0</v>
      </c>
      <c r="B140" s="19" t="str">
        <f>IF(A140=0,"",IF(AND(Raw!AC140=1,COUNTA(Raw!AR140:IC140)&gt;0,COUNTA(Raw!ID140:YU140)=0),"",IF(AND(Raw!AC140=2,COUNTA(Raw!AR140:IC140)=0,COUNTA(Raw!ID140:MV140)&gt;0,COUNTA(Raw!MW140:YU140)=0),"",IF(AND(Raw!AC140=3,COUNTA(Raw!AP140:MV140)=0,COUNTA(Raw!MW140:YU140)&gt;0),"",1))))</f>
        <v/>
      </c>
      <c r="C140" s="19" t="str">
        <f>IF(A140=0,"",IF(AND(Raw!AK140=1,ISBLANK(Raw!AM140)=FALSE,ISBLANK(Raw!AO140)),"",IF(AND(Raw!AK140=2,ISBLANK(Raw!AM140),ISBLANK(Raw!AO140)=FALSE),"",1)))</f>
        <v/>
      </c>
      <c r="D140" s="19" t="str">
        <f>IF(A140=0,"",IF(COUNTA(Raw!AS140:AZ140)=0,"",IF(AND(Raw!AS140+Raw!AT140=100,Raw!AU140+Raw!AV140=100,Raw!AW140+Raw!AX140=100,Raw!AY140+Raw!AZ140=100),"",1)))</f>
        <v/>
      </c>
      <c r="E140" s="19" t="str">
        <f>IF(A140=0,"",IF(ISBLANK(Raw!AQ140),"",IF(Raw!AQ140=1,"",1)))</f>
        <v/>
      </c>
      <c r="F140" s="19" t="str">
        <f>IF(A140=0,"",IF(ISBLANK(Raw!AR140),"",IF(AND(Raw!AR140&gt;=0,Raw!AR140&lt;=100),"",1)))</f>
        <v/>
      </c>
      <c r="G140" s="19" t="str">
        <f>IF(A140=0,"",IF(AND(ISBLANK(Raw!BA140),ISBLANK(Raw!AS140)),"",IF(AND(Raw!AS140&gt;0,ISBLANK(Raw!BA140)=FALSE),"",1)))</f>
        <v/>
      </c>
      <c r="H140" s="19" t="str">
        <f>IF(A140=0,"",IF(COUNTA(Raw!BA140:BH140)=0,"",IF(AND(Raw!BA140=0,COUNTA(Raw!BB140:BH140)=0),"",IF(AND(Raw!BA140&gt;0,COUNTA(Raw!BB140:BH140)&gt;0),"",1))))</f>
        <v/>
      </c>
      <c r="I140" s="19" t="str">
        <f>IF(A140=0,"",IF(AND(ISBLANK(Raw!BI140),ISBLANK(Raw!BJ140)),"",IF(AND(Raw!BI140=1,ISBLANK(Raw!BJ140)=FALSE),"",IF(AND(Raw!BI140=2,ISBLANK(Raw!BJ140)),"",1))))</f>
        <v/>
      </c>
      <c r="J140" s="19" t="str">
        <f>IF(A140=0,"",IF(AND(ISBLANK(Raw!AT140),COUNTBLANK(Raw!BK140:BQ140)),"",IF(AND(Raw!AT140&gt;0,COUNTA(Raw!BK140:BQ140)&gt;0),"",IF(AND(Raw!AT140=0,COUNTA(Raw!BK140:BQ140)=0),"",1))))</f>
        <v/>
      </c>
      <c r="K140" s="19" t="str">
        <f>IF(A140=0,"",IF(AND(ISBLANK(Raw!AS140),COUNTA(Raw!BR140:BX140)=0),"",IF(AND(Raw!AS140&gt;0,COUNTA(Raw!BR140:BX140)&gt;0),"",IF(AND(Raw!AS140=0,COUNTA(Raw!BR140:BX140)=0),"",1))))</f>
        <v/>
      </c>
      <c r="L140" s="19" t="str">
        <f>IF(A140=0,"",IF(AND(COUNTA(Raw!BK140:BX140)=0,COUNTA(Raw!BY140:CH140)=0),"",IF(AND(COUNTIF(Raw!BK140:BX140,1)&gt;0,COUNTA(Raw!BY140:CH140)&gt;0),"",IF(AND(COUNTIF(Raw!BK140:BX140,1)=0,COUNTA(Raw!BY140:CH140)=0),"",1))))</f>
        <v/>
      </c>
      <c r="M140" s="19" t="str">
        <f>IF(A140=0,"",IF(AND(COUNTA(Raw!BK140:BX140)=0,COUNTA(Raw!CI140:CR140)),"",IF(AND(COUNTIF(Raw!BK140:BX140,3)&gt;0,COUNTA(Raw!CI140:CR140)&gt;0),"",IF(AND(COUNTIF(Raw!BK140:BX140,3)=0,COUNTA(Raw!CI140:CR140)=0),"",1))))</f>
        <v/>
      </c>
      <c r="N140" s="19" t="str">
        <f>IF(A140=0,"",IF(COUNTA(Raw!CS140:DF140)=0,"",IF(AND(COUNTIF(Raw!CS140:CV140,1)=1,COUNTA(Raw!CW140:DA140)&gt;0,COUNTA(Raw!DB140:DF140)=0),"",IF(AND(COUNTIF(Raw!CS140:CV140,2)=1,COUNTA(Raw!CW140:DA140)=0,COUNTA(Raw!DB140:DF140)&gt;0),"",IF(AND(COUNTA(Raw!CS140:CV140)&gt;0,COUNTA(Raw!CW140:DF140)=0),"",1)))))</f>
        <v/>
      </c>
      <c r="O140" s="19" t="str">
        <f>IF(A140=0,"",IF(COUNTA(Raw!DG140:DP140)=0,"",IF(AND(COUNTIF(Raw!BK140:BQ140,1)&gt;0,OR(COUNTIF(Raw!DG140:DP140,1)=1,COUNTIF(Raw!DG140:DP140,2)=1,COUNTIF(Raw!DG140:DP140,3)=1)),"",IF(AND(COUNTIF(Raw!BK140:BQ140,1)=0,AND(COUNTIF(Raw!DG140:DP140,1)=0,COUNTIF(Raw!DG140:DP140,2)=0,COUNTIF(Raw!DG140:DP140,3)=0)),"",1))))</f>
        <v/>
      </c>
      <c r="P140" s="19" t="str">
        <f>IF(A140=0,"",IF(COUNTA(Raw!DG140:DR140)=0,"",IF(AND(COUNTIF(Raw!DG140:DP140,4)=1,ISBLANK(Raw!DQ140)=FALSE,ISBLANK(Raw!DR140)),"",IF(AND(COUNTIF(Raw!DG140:DP140,7)=1,ISBLANK(Raw!DQ140),ISBLANK(Raw!DR140)=FALSE),"",IF(AND(COUNTA(Raw!DG140:DP140)&gt;0,COUNTIF(Raw!DG140:DP140,4)=0,COUNTIF(Raw!DG140:DP140,7)=0,COUNTA(Raw!DQ140:DR140)=0),"",1)))))</f>
        <v/>
      </c>
      <c r="Q140" s="19" t="str">
        <f>IF(A140=0,"",IF(AND(COUNTA(Raw!DS140:DU140)=0,COUNTA(Raw!BK140:BQ140)=0),"",IF(AND(COUNTIF(Raw!BK140:BQ140,1)&gt;0,COUNTA(Raw!DS140:DU140)&gt;0),"",IF(AND(COUNTIF(Raw!BK140:BQ140,1)=0,COUNTA(Raw!DS140:DU140)=0),"",1))))</f>
        <v/>
      </c>
      <c r="R140" s="19" t="str">
        <f>IF(A140=0,"",IF(AND(ISBLANK(Raw!AT140),ISBLANK(Raw!EJ140)),"",IF(AND(Raw!AT140&gt;0,ISBLANK(Raw!EJ140)=FALSE,Raw!EJ140&gt;=0,Raw!EJ140&lt;=7),"",IF(AND(Raw!AT140=0,ISBLANK(Raw!EJ140)),"",1))))</f>
        <v/>
      </c>
      <c r="S140" t="str">
        <f>IF(A140=0,"",IF(AND(ISBLANK(Raw!AS140),ISBLANK(Raw!EK140)),"",IF(AND(Raw!AS140&gt;0,ISBLANK(Raw!EK140)=FALSE),"",IF(AND(Raw!AS140=0,ISBLANK(Raw!EK140)),"",1))))</f>
        <v/>
      </c>
      <c r="T140" s="19" t="str">
        <f>IF(A140=0,"",IF(AND(ISBLANK(Raw!AT140),COUNTA(Raw!EL140:EQ140)=0),"",IF(AND(Raw!AT140&gt;0,COUNTA(Raw!EL140:EQ140)&gt;0),"",IF(AND(Raw!AT140=0,COUNTA(Raw!EL140:EQ140)=0),"",1))))</f>
        <v/>
      </c>
      <c r="U140" t="str">
        <f>IF(A140=0,"",IF(AND(ISBLANK(Raw!AT140),COUNTA(Raw!ER140:EU140)=0),"",IF(AND(Raw!AT140&gt;0,COUNTA(Raw!ER140:EU140)&gt;0),"",IF(AND(Raw!AT140=0,COUNTA(Raw!ER140:EU140)=0),"",1))))</f>
        <v/>
      </c>
      <c r="V140" t="str">
        <f>IF(A140=0,"",IF(AND(ISBLANK(Raw!AS140),COUNTA(Raw!EV140:FA140)=0),"",IF(AND(Raw!AS140&gt;0,COUNTA(Raw!EV140:FA140)&gt;0),"",IF(AND(Raw!AS140=0,COUNTA(Raw!EV140:FA140)=0),"",1))))</f>
        <v/>
      </c>
      <c r="W140" t="str">
        <f>IF(A140=0,"",IF(AND(ISBLANK(Raw!AS140),COUNTA(Raw!FB140:FE140)=0),"",IF(AND(Raw!AS140&gt;0,COUNTA(Raw!FB140:FE140)&gt;0),"",IF(AND(Raw!AS140=0,COUNTA(Raw!FB140:FE140)=0),"",1))))</f>
        <v/>
      </c>
      <c r="X140" t="str">
        <f>IF(A140=0,"",IF(AND(ISBLANK(Raw!AT140),COUNTA(Raw!FF140:FI140)=0),"",IF(AND(Raw!AT140&gt;0,COUNTA(Raw!FF140:FI140)&gt;0),"",IF(AND(Raw!AT140=0,COUNTA(Raw!FF140:FI140)=0),"",1))))</f>
        <v/>
      </c>
      <c r="Y140" t="str">
        <f>IF(A140=0,"",IF(AND(ISBLANK(Raw!AS140),COUNTA(Raw!FJ140:FM140)=0),"",IF(AND(Raw!AS140&gt;0,COUNTA(Raw!FJ140:FM140)&gt;0),"",IF(AND(Raw!AS140=0,COUNTA(Raw!FJ140:FM140)=0),"",1))))</f>
        <v/>
      </c>
      <c r="Z140" t="str">
        <f>IF(A140=0,"",IF(AND(COUNTA(Raw!FN140:FT140)=0,ISBLANK(Raw!FU140)),"",IF(AND(COUNTIF(Raw!FN140:FT140,1)&gt;0,ISBLANK(Raw!FU140)=FALSE),"",IF(AND(COUNTIF(Raw!FN140:FT140,1)=0,ISBLANK(Raw!FU140)),"",1))))</f>
        <v/>
      </c>
      <c r="AA140" s="19" t="str">
        <f>IF(A140=0,"",IF(AND(ISBLANK(Raw!BI140),COUNTA(Raw!FV140:GH140)=0),"",IF(AND(Raw!BI140&lt;&gt;1,COUNTIF(Raw!FV140:GH140,6)=0),"",IF(Raw!BI140=1,"",1))))</f>
        <v/>
      </c>
      <c r="AB140" t="str">
        <f>IF(A140=0,"",IF(AND(ISBLANK(Raw!GI140),COUNTA(Raw!GJ140:GQ140)=0),"",IF(AND(Raw!GI140=1,COUNTA(Raw!GJ140:GQ140)&gt;0),"",IF(AND(Raw!GI140=2,COUNTA(Raw!GJ140:GQ140)=0),"",1))))</f>
        <v/>
      </c>
      <c r="AC140" s="19" t="str">
        <f>IF(A140=0,"",IF(AND(COUNTA(Raw!GY140:HF140)=0,ISBLANK(Raw!HG140)),"",IF(AND(OR(COUNTIF(Raw!GY140:HE140,1)&gt;0,COUNTIF(Raw!GY140:HE140,2)&gt;0),ISBLANK(Raw!HG140)=FALSE),"",IF(AND(COUNTA(Raw!GY140:HF140)&gt;0,ISBLANK(Raw!HG140),COUNTIF(Raw!GY140:HE140,1)=0,COUNTIF(Raw!GY140:HE140,2)=0),"",1))))</f>
        <v/>
      </c>
      <c r="AD140" s="19" t="str">
        <f>IF(A140=0,"",IF(COUNTA(Raw!HU140:IB140)=0,"",IF(AND(Raw!AK140&lt;&gt;2,COUNTIF(Raw!HU140:IA140,2)=0,COUNTIF(Raw!HU140:IA140,3)=0),"",IF(Raw!AK140=2,"",1))))</f>
        <v/>
      </c>
      <c r="AE140" s="19" t="str">
        <f>IF(A140=0,"",IF(AND(Raw!AK140=2,ISBLANK(Raw!IC140)=FALSE),"",IF(AND(Raw!AK140&lt;&gt;2,ISBLANK(Raw!IC140)),"",1)))</f>
        <v/>
      </c>
      <c r="AF140" s="19" t="str">
        <f>IF(A140=0,"",IF(COUNTA(Raw!ID140:IF140)=0,"",IF(AND(MATCH(2023-Raw!ID140,Code!$A$3:$A$12,1)=Raw!IF140,2023-Raw!ID140=Raw!IE140),"",1)))</f>
        <v/>
      </c>
      <c r="AG140" s="19" t="str">
        <f>IF(A140=0,"",IF(COUNTA(Raw!IG140:II140)=0,"",IF(AND(Raw!IG140=4,ISBLANK(Raw!II140)=FALSE),"",IF(AND(Raw!IG140&lt;&gt;4,ISBLANK(Raw!II140)),"",1))))</f>
        <v/>
      </c>
      <c r="AH140" s="19" t="str">
        <f>IF(A140=0,"",IF(COUNTA(Raw!IJ140:IM140)=0,"",IF(AND(Raw!IJ140=1,ISBLANK(Raw!IK140)=FALSE),"",IF(AND(Raw!IJ140=2,COUNTA(Raw!IK140:IM140)&gt;0),"",1))))</f>
        <v/>
      </c>
      <c r="AI140" s="19" t="str">
        <f>IF(A140=0,"",IF(COUNTA(Raw!IK140:IM140)=0,"",IF(AND(Raw!IK140=1,ISBLANK(Raw!IL140)=FALSE),"",IF(AND(Raw!IK140=2,COUNTA(Raw!IL140:IM140)=0),"",1))))</f>
        <v/>
      </c>
      <c r="AJ140" s="19" t="str">
        <f>IF(A140=0,"",IF(COUNTA(Raw!JD140:JJ140)=0,"",IF(AND(Raw!JD140&gt;600,COUNTA(Raw!JE140:JI140)&gt;0),"",IF(AND(Raw!JD140&lt;=600,COUNTA(Raw!JE140:JJ140)=0),"",1))))</f>
        <v/>
      </c>
      <c r="AK140" s="19" t="str">
        <f>IF(A140=0,"",IF(COUNTA(Raw!JK140:KA140)=0,"",IF(AND(Raw!JK140=1,COUNTA(Raw!JM140:JV140)&gt;0),"",IF(AND(Raw!JK140=3,COUNTA(Raw!JM140:JV140)&gt;0,COUNTA(Raw!JW140:KA140)=0),"",IF(AND(ISBLANK(Raw!JK140)=FALSE,Raw!JK140&lt;&gt;1,Raw!JK140&lt;&gt;3,COUNTA(Raw!JM140:KA140)=0),"",1)))))</f>
        <v/>
      </c>
      <c r="AL140" s="19" t="str">
        <f>IF(A140=0,"",IF(COUNTA(Raw!JW140:KA140)=0,"",IF(AND(COUNTIF(Raw!JW140:JZ140,4)=0,COUNTA(Raw!JW140:JZ140)&gt;0,ISBLANK(Raw!KA140)=FALSE),"",IF(AND(COUNTIF(Raw!JW140:KA140,4)&gt;0,ISBLANK(Raw!KA140)),"",1))))</f>
        <v/>
      </c>
      <c r="AM140" s="19" t="str">
        <f>IF(A140=0,"",IF(COUNTA(Raw!KT140:KU140)=0,"",IF(AND(Raw!KT140=1,ISBLANK(Raw!KU140)=FALSE),"",IF(AND(Raw!KT140=2,ISBLANK(Raw!KU140)),"",1))))</f>
        <v/>
      </c>
      <c r="AN140" s="19" t="str">
        <f>IF(A140=0,"",IF(COUNTA(Raw!KX140:LF140)=0,"",IF(AND(COUNTIF(Raw!KX140:LB140,5)=1,COUNTA(Raw!KX140:LB140)=1,COUNTA(Raw!LC140:LF140)=0),"",IF(AND(COUNTIF(Raw!KX140:LB140,5)=0,COUNTA(Raw!KX140:LB140)&gt;0,COUNTA(Raw!LC140:LF140)&gt;0),"",1))))</f>
        <v/>
      </c>
      <c r="AO140" s="19" t="str">
        <f>IF(A140=0,"",IF(COUNTA(Raw!LM140:LU140)=0,"",IF(AND(Raw!LM140=1,ISBLANK(Raw!LN140)=FALSE,COUNTA(Raw!LO140:LU140)&gt;0),"",IF(AND(Raw!LM140=2,COUNTA(Raw!LN140:LU140)=0),"",1))))</f>
        <v/>
      </c>
      <c r="AP140" s="19" t="str">
        <f>IF(A140=0,"",IF(COUNTA(Raw!MY140:OG140)=0,"",IF(AND(Raw!MY140=2,COUNTA(Raw!MZ140:OG140)=0),"",IF(AND(Raw!MY140=1,COUNTA(Raw!MZ140:OG140)&gt;0),"",1))))</f>
        <v/>
      </c>
      <c r="AQ140" s="19" t="str">
        <f>IF(A140=0,"",IF(COUNTA(Raw!NC140:NW140)=0,"",IF(AND(COUNTIF(Raw!NC140:NG140,3)&gt;0,COUNTA(Raw!NH140:NQ140)&gt;0),"",IF(AND(COUNTA(Raw!NC140:NG140)&gt;0,COUNTIF(Raw!NC140:NG140,3)=0,COUNTA(Raw!NH140:NW140)=0),"",1))))</f>
        <v/>
      </c>
      <c r="AR140" s="19" t="str">
        <f>IF(A140=0,"",IF(COUNTA(Raw!NH140:NW140)=0,"",IF(AND(COUNTIF(Raw!NH140:NQ140,10)&gt;0,COUNTA(Raw!NR140:NW140)&gt;0),"",IF(AND(COUNTA(Raw!NH140:NQ140)&gt;0,COUNTIF(Raw!NH140:NQ140,10)=0,COUNTA(Raw!NR140:NY140)=0),"",1))))</f>
        <v/>
      </c>
      <c r="AS140" s="19" t="str">
        <f>IF(A140=0,"",IF(COUNTA(Raw!NY140:OG140)=0,"",IF(AND(Raw!NY140=1,COUNTA(Raw!NZ140:OG140)&gt;0),"",IF(AND(Raw!NY140=2,COUNTA(Raw!NZ140:OG140)=0),"",1))))</f>
        <v/>
      </c>
      <c r="AT140" s="19" t="str">
        <f>IF(A140=0,"",IF(COUNTA(Raw!OH140:OY140)=0,"",IF(AND(Raw!OH140=1,COUNTA(Raw!OI140:OY140)&gt;0),"",IF(AND(Raw!OH140=2,COUNTA(Raw!OI140:OY140)=0),"",1))))</f>
        <v/>
      </c>
      <c r="AU140" s="19" t="str">
        <f>IF(A140=0,"",IF(COUNTA(Raw!PR140:QB140)=0,"",
IF(AND(OR(AND(COUNTIF(Raw!PR140:QB140,1)=1,COUNTA(Raw!QI140:QY140)&gt;0),AND(COUNTIF(Raw!PR140:QB140,1)=0,COUNTA(Raw!QI140:QY140)=0)),OR(AND(COUNTIF(Raw!PR140:QB140,2)=1,COUNTA(Raw!QZ140:RP140)&gt;0),AND(COUNTIF(Raw!PR140:QB140,2)=0,COUNTA(Raw!QZ140:RP140)=0)),OR(AND(COUNTIF(Raw!PR140:QB140,3)=1,COUNTA(Raw!RQ140:SG140)&gt;0),AND(COUNTIF(Raw!PR140:QB140,3)=0,COUNTA(Raw!RQ140:SG140)=0)),OR(AND(COUNTIF(Raw!PR140:QB140,4)=1,COUNTA(Raw!SH140:ST140)&gt;0),AND(COUNTIF(Raw!PR140:QB140,4)=0,COUNTA(Raw!SH140:ST140)=0)),OR(AND(COUNTIF(Raw!PR140:QB140,5)=1,COUNTA(Raw!SU140:TG140)&gt;0),AND(COUNTIF(Raw!PR140:QB140,5)=0,COUNTA(Raw!SU140:TG140)=0)),OR(AND(COUNTIF(Raw!PR140:QB140,6)=1,COUNTA(Raw!TH140:TT140)&gt;0),AND(COUNTIF(Raw!PR140:QB140,6)=0,COUNTA(Raw!TH140:TT140)=0)),OR(AND(COUNTIF(Raw!PR140:QB140,7)=1,COUNTA(Raw!TU140:UI140)&gt;0),AND(COUNTIF(Raw!PR140:QB140,7)=0,COUNTA(Raw!TU140:UI140)=0)),OR(AND(COUNTIF(Raw!PR140:QB140,8)=1,COUNTA(Raw!UJ140:UV140)&gt;0),AND(COUNTIF(Raw!PR140:QB140,8)=0,COUNTA(Raw!UJ140:UV140)=0)),OR(AND(COUNTIF(Raw!PR140:QB140,9)=1,COUNTA(Raw!UW140:VG140)&gt;0),AND(COUNTIF(Raw!PR140:QB140,9)=0,COUNTA(Raw!UW140:VG140)=0)),OR(AND(COUNTIF(Raw!PR140:QB140,10)=1,COUNTA(Raw!VH140:VP140)&gt;0),AND(COUNTIF(Raw!PR140:QB140,10)=0,COUNTA(Raw!VH140:VP140)=0)),OR(AND(COUNTIF(Raw!PR140:QB140,11)=1,COUNTA(Raw!VQ140:WK140)&gt;0),AND(COUNTIF(Raw!PR140:QB140,11)=0,COUNTA(Raw!VQ140:WK140)=0))),"",1)))</f>
        <v/>
      </c>
      <c r="AV140" s="19" t="str">
        <f>IF(A140=0,"",IF(COUNTA(Raw!QI140:QY140)=0,"",IF(AND(OR(AND(Raw!QI140=4,COUNTIF(Raw!QR140:QY140,1)=0),Raw!QI140&lt;&gt;4),OR(AND(Raw!QJ140=4,COUNTIF(Raw!QR140:QY140,2)=0),Raw!QJ140&lt;&gt;4),OR(AND(Raw!QK140=4,COUNTIF(Raw!QR140:QY140,3)=0),Raw!QK140&lt;&gt;4),OR(AND(Raw!QL140=4,COUNTIF(Raw!QR140:QY140,4)=0),Raw!QL140&lt;&gt;4),OR(AND(Raw!QM140=4,COUNTIF(Raw!QR140:QY140,5)=0),Raw!QM140&lt;&gt;4),OR(AND(Raw!QN140=4,COUNTIF(Raw!QR140:QY140,6)=0),Raw!QN140&lt;&gt;4),OR(AND(Raw!QO140=4,COUNTIF(Raw!QR140:QY140,7)=0),Raw!QO140&lt;&gt;4),OR(AND(Raw!QP140=4,COUNTIF(Raw!QR140:QY140,8)=0),Raw!QP140&lt;&gt;4)),"",1)))</f>
        <v/>
      </c>
      <c r="AW140" t="str">
        <f>IF(A140=0,"",IF(COUNTA(Raw!QZ140:RP140)=0,"",IF(AND(OR(AND(Raw!QZ140=4,COUNTIF(Raw!RI140:RP140,1)=0),Raw!QZ140&lt;&gt;4),OR(AND(Raw!RA140=4,COUNTIF(Raw!RI140:RP140,2)=0),Raw!RA140&lt;&gt;4),OR(AND(Raw!RB140=4,COUNTIF(Raw!RI140:RP140,3)=0),Raw!RB140&lt;&gt;4),OR(AND(Raw!RC140=4,COUNTIF(Raw!RI140:RP140,4)=0),Raw!RC140&lt;&gt;4),OR(AND(Raw!RD140=4,COUNTIF(Raw!RI140:RP140,5)=0),Raw!RD140&lt;&gt;4),OR(AND(Raw!RE140=4,COUNTIF(Raw!RI140:RP140,6)=0),Raw!RE140&lt;&gt;4),OR(AND(Raw!RF140=4,COUNTIF(Raw!RI140:RP140,7)=0),Raw!RF140&lt;&gt;4),OR(AND(Raw!RG140=4,COUNTIF(Raw!RI140:RP140,8)=0),Raw!RG140&lt;&gt;4)),"",1)))</f>
        <v/>
      </c>
      <c r="AX140" t="str">
        <f>IF(A140=0,"",IF(COUNTA(Raw!RQ140:SG140)=0,"",IF(AND(OR(AND(Raw!RQ140=4,COUNTIF(Raw!RZ140:SG140,1)=0),Raw!RQ140&lt;&gt;4),OR(AND(Raw!RR140=4,COUNTIF(Raw!RZ140:SG140,2)=0),Raw!RR140&lt;&gt;4),OR(AND(Raw!RS140=4,COUNTIF(Raw!RZ140:SG140,3)=0),Raw!RS140&lt;&gt;4),OR(AND(Raw!RT140=4,COUNTIF(Raw!RZ140:SG140,4)=0),Raw!RT140&lt;&gt;4),OR(AND(Raw!RU140=4,COUNTIF(Raw!RZ140:SG140,5)=0),Raw!RU140&lt;&gt;4),OR(AND(Raw!RV140=4,COUNTIF(Raw!RZ140:SG140,6)=0),Raw!RV140&lt;&gt;4),OR(AND(Raw!RW140=4,COUNTIF(Raw!RZ140:SG140,7)=0),Raw!RW140&lt;&gt;4),OR(AND(Raw!RX140=4,COUNTIF(Raw!RZ140:SG140,8)=0),Raw!RX140&lt;&gt;4)),"",1)))</f>
        <v/>
      </c>
      <c r="AY140" t="str">
        <f>IF(A140=0,"",IF(COUNTA(Raw!SH140:ST140)=0,"",IF(AND(OR(AND(Raw!SH140=4,COUNTIF(Raw!SO140:ST140,1)=0),Raw!SH140&lt;&gt;4),OR(AND(Raw!SI140=4,COUNTIF(Raw!SO140:ST140,2)=0),Raw!SI140&lt;&gt;4),OR(AND(Raw!SJ140=4,COUNTIF(Raw!SO140:ST140,3)=0),Raw!SJ140&lt;&gt;4),OR(AND(Raw!SK140=4,COUNTIF(Raw!SO140:ST140,4)=0),Raw!SK140&lt;&gt;4),OR(AND(Raw!SL140=4,COUNTIF(Raw!SO140:ST140,5)=0),Raw!SL140&lt;&gt;4),OR(AND(Raw!SM140=4,COUNTIF(Raw!SO140:ST140,6)=0),Raw!SM140&lt;&gt;4)),"",1)))</f>
        <v/>
      </c>
      <c r="AZ140" t="str">
        <f>IF(A140=0,"",IF(COUNTA(Raw!SU140:TG140)=0,"",IF(AND(OR(AND(Raw!SU140=4,COUNTIF(Raw!TB140:TG140,1)=0),Raw!SU140&lt;&gt;4),OR(AND(Raw!SV140=4,COUNTIF(Raw!TB140:TG140,2)=0),Raw!SV140&lt;&gt;4),OR(AND(Raw!SW140=4,COUNTIF(Raw!TB140:TG140,3)=0),Raw!SW140&lt;&gt;4),OR(AND(Raw!SX140=4,COUNTIF(Raw!TB140:TG140,4)=0),Raw!SX140&lt;&gt;4),OR(AND(Raw!SY140=4,COUNTIF(Raw!TB140:TG140,5)=0),Raw!SY140&lt;&gt;4),OR(AND(Raw!SZ140=4,COUNTIF(Raw!TB140:TG140,6)=0),Raw!SZ140&lt;&gt;4)),"",1)))</f>
        <v/>
      </c>
      <c r="BA140" t="str">
        <f>IF(A140=0,"",IF(COUNTA(Raw!TH140:TT140)=0,"",IF(AND(OR(AND(Raw!TH140=4,COUNTIF(Raw!TO140:TT140,1)=0),Raw!TH140&lt;&gt;4),OR(AND(Raw!TI140=4,COUNTIF(Raw!TO140:TT140,2)=0),Raw!TI140&lt;&gt;4),OR(AND(Raw!TJ140=4,COUNTIF(Raw!TO140:TT140,3)=0),Raw!TJ140&lt;&gt;4),OR(AND(Raw!TK140=4,COUNTIF(Raw!TO140:TT140,4)=0),Raw!TK140&lt;&gt;4),OR(AND(Raw!TL140=4,COUNTIF(Raw!TO140:TT140,5)=0),Raw!TL140&lt;&gt;4),OR(AND(Raw!TM140=4,COUNTIF(Raw!TO140:TT140,6)=0),Raw!TM140&lt;&gt;4)),"",1)))</f>
        <v/>
      </c>
      <c r="BB140" t="str">
        <f>IF(A140=0,"",IF(COUNTA(Raw!TU140:UI140)=0,"",IF(AND(OR(AND(Raw!TU140=4,COUNTIF(Raw!UC140:UI140,1)=0),Raw!TU140&lt;&gt;4),OR(AND(Raw!TV140=4,COUNTIF(Raw!UC140:UI140,2)=0),Raw!TV140&lt;&gt;4),OR(AND(Raw!TW140=4,COUNTIF(Raw!UC140:UI140,3)=0),Raw!TW140&lt;&gt;4),OR(AND(Raw!TX140=4,COUNTIF(Raw!UC140:UI140,4)=0),Raw!TX140&lt;&gt;4),OR(AND(Raw!TY140=4,COUNTIF(Raw!UC140:UI140,5)=0),Raw!TY140&lt;&gt;4),OR(AND(Raw!TZ140=4,COUNTIF(Raw!UC140:UI140,6)=0),Raw!TZ140&lt;&gt;4),OR(AND(Raw!UA140=4,COUNTIF(Raw!UC140:UI140,7)=0),Raw!UA140&lt;&gt;4)),"",1)))</f>
        <v/>
      </c>
      <c r="BC140" t="str">
        <f>IF(A140=0,"",IF(COUNTA(Raw!UJ140:UV140)=0,"",IF(AND(OR(AND(Raw!UJ140=4,COUNTIF(Raw!UQ140:UV140,1)=0),Raw!UJ140&lt;&gt;4),OR(AND(Raw!UK140=4,COUNTIF(Raw!UQ140:UV140,2)=0),Raw!UK140&lt;&gt;4),OR(AND(Raw!UL140=4,COUNTIF(Raw!UQ140:UV140,3)=0),Raw!UL140&lt;&gt;4),OR(AND(Raw!UM140=4,COUNTIF(Raw!UQ140:UV140,4)=0),Raw!UM140&lt;&gt;4),OR(AND(Raw!UN140=4,COUNTIF(Raw!UQ140:UV140,5)=0),Raw!UN140&lt;&gt;4),OR(AND(Raw!UO140=4,COUNTIF(Raw!UQ140:UV140,6)=0),Raw!UO140&lt;&gt;4)),"",1)))</f>
        <v/>
      </c>
      <c r="BD140" t="str">
        <f>IF(A140=0,"",IF(COUNTA(Raw!UW140:VG140)=0,"",IF(AND(OR(AND(Raw!UW140=4,COUNTIF(Raw!VC140:VG140,1)=0),Raw!UW140&lt;&gt;4),OR(AND(Raw!UX140=4,COUNTIF(Raw!VC140:VG140,2)=0),Raw!UX140&lt;&gt;4),OR(AND(Raw!UY140=4,COUNTIF(Raw!VC140:VG140,3)=0),Raw!UY140&lt;&gt;4),OR(AND(Raw!UZ140=4,COUNTIF(Raw!VC140:VG140,4)=0),Raw!UZ140&lt;&gt;4),OR(AND(Raw!VA140=4,COUNTIF(Raw!VC140:VG140,5)=0),Raw!VA140&lt;&gt;4)),"",1)))</f>
        <v/>
      </c>
      <c r="BE140" t="str">
        <f>IF(A140=0,"",IF(COUNTA(Raw!VH140:VP140)=0,"",
IF(AND(
OR(AND(Raw!VH140=4,COUNTIF(Raw!VM140:VP140,1)=0),Raw!VH140&lt;&gt;4),
OR(AND(Raw!VI140=4,COUNTIF(Raw!VM140:VP140,2)=0),Raw!VI140&lt;&gt;4),
OR(AND(Raw!VJ140=4,COUNTIF(Raw!VM140:VP140,3)=0),Raw!VJ140&lt;&gt;4),
OR(AND(Raw!VK140=4,COUNTIF(Raw!VM140:VP140,4)=0),Raw!VK140&lt;&gt;4)
),"",1)))</f>
        <v/>
      </c>
      <c r="BF140" t="str">
        <f>IF(A140=0,"",IF(COUNTA(Raw!VQ140:WK140)=0,"",
IF(AND(
OR(AND(Raw!VQ140=4,COUNTIF(Raw!WB140:WK140,1)=0),Raw!VQ140&lt;&gt;4),
OR(AND(Raw!VR140=4,COUNTIF(Raw!WB140:WK140,2)=0),Raw!VR140&lt;&gt;4),
OR(AND(Raw!VS140=4,COUNTIF(Raw!WB140:WK140,3)=0),Raw!VS140&lt;&gt;4),
OR(AND(Raw!VT140=4,COUNTIF(Raw!WB140:WK140,4)=0),Raw!VT140&lt;&gt;4),
OR(AND(Raw!VU140=4,COUNTIF(Raw!WB140:WK140,5)=0),Raw!VU140&lt;&gt;4),
OR(AND(Raw!VV140=4,COUNTIF(Raw!WB140:WK140,6)=0),Raw!VV140&lt;&gt;4),
OR(AND(Raw!VW140=4,COUNTIF(Raw!WB140:WK140,7)=0),Raw!VW140&lt;&gt;4),
OR(AND(Raw!VX140=4,COUNTIF(Raw!WB140:WK140,8)=0),Raw!VX140&lt;&gt;4),
OR(AND(Raw!VY140=4,COUNTIF(Raw!WB140:WK140,9)=0),Raw!VX140&lt;&gt;4),
OR(AND(Raw!VZ140=4,COUNTIF(Raw!WB140:WK140,10)=0),Raw!VZ140&lt;&gt;4)
),"",1)))</f>
        <v/>
      </c>
      <c r="BG140" t="str">
        <f>IF(A140=0,"",IF(COUNTA(Raw!WL140:XB140)=0,"",
IF(AND(
OR(AND(Raw!WL140=4,COUNTIF(Raw!WU140:XB140,1)=0),Raw!WL140&lt;&gt;4),
OR(AND(Raw!WM140=4,COUNTIF(Raw!WU140:XB140,2)=0),Raw!WM140&lt;&gt;4),
OR(AND(Raw!WN140=4,COUNTIF(Raw!WU140:XB140,3)=0),Raw!WN140&lt;&gt;4),
OR(AND(Raw!WO140=4,COUNTIF(Raw!WU140:XB140,4)=0),Raw!WO140&lt;&gt;4),
OR(AND(Raw!WP140=4,COUNTIF(Raw!WU140:XB140,5)=0),Raw!WP140&lt;&gt;4),
OR(AND(Raw!WQ140=4,COUNTIF(Raw!WU140:XB140,6)=0),Raw!WQ140&lt;&gt;4),
OR(AND(Raw!WR140=4,COUNTIF(Raw!WU140:XB140,7)=0),Raw!WR140&lt;&gt;4),
OR(AND(Raw!WS140=4,COUNTIF(Raw!WU140:XB140,8)=0),Raw!WS140&lt;&gt;4)
),"",1)))</f>
        <v/>
      </c>
      <c r="BH140" t="str">
        <f>IF(A140=0,"",IF(COUNTA(Raw!XC140:XK140)=0,"",
IF(AND(
OR(AND(Raw!XC140=4,COUNTIF(Raw!XH140:XK140,1)=0),Raw!XC140&lt;&gt;4),
OR(AND(Raw!XD140=4,COUNTIF(Raw!XH140:XK140,2)=0),Raw!XD140&lt;&gt;4),
OR(AND(Raw!XE140=4,COUNTIF(Raw!XH140:XK140,3)=0),Raw!XE140&lt;&gt;4),
OR(AND(Raw!XF140=4,COUNTIF(Raw!XH140:XK140,4)=0),Raw!XF140&lt;&gt;4)
),"",1)))</f>
        <v/>
      </c>
      <c r="BI140" t="str">
        <f>IF(A140=0,"",IF(COUNTA(Raw!XL140:XT140)=0,"",
IF(AND(
OR(AND(Raw!XL140=4,COUNTIF(Raw!XQ140:XT140,1)=0),Raw!XL140&lt;&gt;4),
OR(AND(Raw!XM140=4,COUNTIF(Raw!XQ140:XT140,2)=0),Raw!XM140&lt;&gt;4),
OR(AND(Raw!XN140=4,COUNTIF(Raw!XQ140:XT140,3)=0),Raw!XN140&lt;&gt;4),
OR(AND(Raw!XO140=4,COUNTIF(Raw!XQ140:XT140,4)=0),Raw!XO140&lt;&gt;4)
),"",1)))</f>
        <v/>
      </c>
      <c r="BJ140" t="str">
        <f>IF(A140=0,"",IF(COUNTA(Raw!XU140:YI140)=0,"",
IF(AND(
OR(AND(Raw!XU140=4,COUNTIF(Raw!YC140:YI140,1)=0),Raw!XU140&lt;&gt;4),
OR(AND(Raw!XV140=4,COUNTIF(Raw!YC140:YI140,2)=0),Raw!XV140&lt;&gt;4),
OR(AND(Raw!XW140=4,COUNTIF(Raw!YC140:YI140,3)=0),Raw!XW140&lt;&gt;4),
OR(AND(Raw!XX140=4,COUNTIF(Raw!YC140:YI140,4)=0),Raw!XX140&lt;&gt;4),
OR(AND(Raw!XY140=4,COUNTIF(Raw!YC140:YI140,5)=0),Raw!XY140&lt;&gt;4),
OR(AND(Raw!XZ140=4,COUNTIF(Raw!YC140:YI140,6)=0),Raw!XZ140&lt;&gt;4),
OR(AND(Raw!YA140=4,COUNTIF(Raw!YC140:YI140,7)=0),Raw!YA140&lt;&gt;4)
),"",1)))</f>
        <v/>
      </c>
      <c r="BK140" t="str">
        <f>IF(A140=0,"",IF(COUNTA(Raw!YJ140:YR140)=0,"",
IF(AND(
OR(AND(Raw!YJ140=4,COUNTIF(Raw!YO140:YR140,1)=0),Raw!YJ140&lt;&gt;4),
OR(AND(Raw!YK140=4,COUNTIF(Raw!YO140:YR140,2)=0),Raw!YK140&lt;&gt;4),
OR(AND(Raw!YL140=4,COUNTIF(Raw!YO140:YR140,3)=0),Raw!YL140&lt;&gt;4),
OR(AND(Raw!YM140=4,COUNTIF(Raw!YO140:YR140,4)=0),Raw!YM140&lt;&gt;4)
),"",1)))</f>
        <v/>
      </c>
      <c r="BL140" t="str">
        <f>IF(A140=0,"",IF(COUNTA(Raw!YS140:YU140)=0,"",IF(AND(Raw!YS140=4,ISBLANK(Raw!YU140)),"",IF(AND(Raw!YS140&lt;&gt;4,ISBLANK(Raw!YU140)=FALSE),"",1))))</f>
        <v/>
      </c>
    </row>
    <row r="141" spans="1:64">
      <c r="A141" s="20">
        <f>Raw!A141</f>
        <v>0</v>
      </c>
      <c r="B141" s="19" t="str">
        <f>IF(A141=0,"",IF(AND(Raw!AC141=1,COUNTA(Raw!AR141:IC141)&gt;0,COUNTA(Raw!ID141:YU141)=0),"",IF(AND(Raw!AC141=2,COUNTA(Raw!AR141:IC141)=0,COUNTA(Raw!ID141:MV141)&gt;0,COUNTA(Raw!MW141:YU141)=0),"",IF(AND(Raw!AC141=3,COUNTA(Raw!AP141:MV141)=0,COUNTA(Raw!MW141:YU141)&gt;0),"",1))))</f>
        <v/>
      </c>
      <c r="C141" s="19" t="str">
        <f>IF(A141=0,"",IF(AND(Raw!AK141=1,ISBLANK(Raw!AM141)=FALSE,ISBLANK(Raw!AO141)),"",IF(AND(Raw!AK141=2,ISBLANK(Raw!AM141),ISBLANK(Raw!AO141)=FALSE),"",1)))</f>
        <v/>
      </c>
      <c r="D141" s="19" t="str">
        <f>IF(A141=0,"",IF(COUNTA(Raw!AS141:AZ141)=0,"",IF(AND(Raw!AS141+Raw!AT141=100,Raw!AU141+Raw!AV141=100,Raw!AW141+Raw!AX141=100,Raw!AY141+Raw!AZ141=100),"",1)))</f>
        <v/>
      </c>
      <c r="E141" s="19" t="str">
        <f>IF(A141=0,"",IF(ISBLANK(Raw!AQ141),"",IF(Raw!AQ141=1,"",1)))</f>
        <v/>
      </c>
      <c r="F141" s="19" t="str">
        <f>IF(A141=0,"",IF(ISBLANK(Raw!AR141),"",IF(AND(Raw!AR141&gt;=0,Raw!AR141&lt;=100),"",1)))</f>
        <v/>
      </c>
      <c r="G141" s="19" t="str">
        <f>IF(A141=0,"",IF(AND(ISBLANK(Raw!BA141),ISBLANK(Raw!AS141)),"",IF(AND(Raw!AS141&gt;0,ISBLANK(Raw!BA141)=FALSE),"",1)))</f>
        <v/>
      </c>
      <c r="H141" s="19" t="str">
        <f>IF(A141=0,"",IF(COUNTA(Raw!BA141:BH141)=0,"",IF(AND(Raw!BA141=0,COUNTA(Raw!BB141:BH141)=0),"",IF(AND(Raw!BA141&gt;0,COUNTA(Raw!BB141:BH141)&gt;0),"",1))))</f>
        <v/>
      </c>
      <c r="I141" s="19" t="str">
        <f>IF(A141=0,"",IF(AND(ISBLANK(Raw!BI141),ISBLANK(Raw!BJ141)),"",IF(AND(Raw!BI141=1,ISBLANK(Raw!BJ141)=FALSE),"",IF(AND(Raw!BI141=2,ISBLANK(Raw!BJ141)),"",1))))</f>
        <v/>
      </c>
      <c r="J141" s="19" t="str">
        <f>IF(A141=0,"",IF(AND(ISBLANK(Raw!AT141),COUNTBLANK(Raw!BK141:BQ141)),"",IF(AND(Raw!AT141&gt;0,COUNTA(Raw!BK141:BQ141)&gt;0),"",IF(AND(Raw!AT141=0,COUNTA(Raw!BK141:BQ141)=0),"",1))))</f>
        <v/>
      </c>
      <c r="K141" s="19" t="str">
        <f>IF(A141=0,"",IF(AND(ISBLANK(Raw!AS141),COUNTA(Raw!BR141:BX141)=0),"",IF(AND(Raw!AS141&gt;0,COUNTA(Raw!BR141:BX141)&gt;0),"",IF(AND(Raw!AS141=0,COUNTA(Raw!BR141:BX141)=0),"",1))))</f>
        <v/>
      </c>
      <c r="L141" s="19" t="str">
        <f>IF(A141=0,"",IF(AND(COUNTA(Raw!BK141:BX141)=0,COUNTA(Raw!BY141:CH141)=0),"",IF(AND(COUNTIF(Raw!BK141:BX141,1)&gt;0,COUNTA(Raw!BY141:CH141)&gt;0),"",IF(AND(COUNTIF(Raw!BK141:BX141,1)=0,COUNTA(Raw!BY141:CH141)=0),"",1))))</f>
        <v/>
      </c>
      <c r="M141" s="19" t="str">
        <f>IF(A141=0,"",IF(AND(COUNTA(Raw!BK141:BX141)=0,COUNTA(Raw!CI141:CR141)),"",IF(AND(COUNTIF(Raw!BK141:BX141,3)&gt;0,COUNTA(Raw!CI141:CR141)&gt;0),"",IF(AND(COUNTIF(Raw!BK141:BX141,3)=0,COUNTA(Raw!CI141:CR141)=0),"",1))))</f>
        <v/>
      </c>
      <c r="N141" s="19" t="str">
        <f>IF(A141=0,"",IF(COUNTA(Raw!CS141:DF141)=0,"",IF(AND(COUNTIF(Raw!CS141:CV141,1)=1,COUNTA(Raw!CW141:DA141)&gt;0,COUNTA(Raw!DB141:DF141)=0),"",IF(AND(COUNTIF(Raw!CS141:CV141,2)=1,COUNTA(Raw!CW141:DA141)=0,COUNTA(Raw!DB141:DF141)&gt;0),"",IF(AND(COUNTA(Raw!CS141:CV141)&gt;0,COUNTA(Raw!CW141:DF141)=0),"",1)))))</f>
        <v/>
      </c>
      <c r="O141" s="19" t="str">
        <f>IF(A141=0,"",IF(COUNTA(Raw!DG141:DP141)=0,"",IF(AND(COUNTIF(Raw!BK141:BQ141,1)&gt;0,OR(COUNTIF(Raw!DG141:DP141,1)=1,COUNTIF(Raw!DG141:DP141,2)=1,COUNTIF(Raw!DG141:DP141,3)=1)),"",IF(AND(COUNTIF(Raw!BK141:BQ141,1)=0,AND(COUNTIF(Raw!DG141:DP141,1)=0,COUNTIF(Raw!DG141:DP141,2)=0,COUNTIF(Raw!DG141:DP141,3)=0)),"",1))))</f>
        <v/>
      </c>
      <c r="P141" s="19" t="str">
        <f>IF(A141=0,"",IF(COUNTA(Raw!DG141:DR141)=0,"",IF(AND(COUNTIF(Raw!DG141:DP141,4)=1,ISBLANK(Raw!DQ141)=FALSE,ISBLANK(Raw!DR141)),"",IF(AND(COUNTIF(Raw!DG141:DP141,7)=1,ISBLANK(Raw!DQ141),ISBLANK(Raw!DR141)=FALSE),"",IF(AND(COUNTA(Raw!DG141:DP141)&gt;0,COUNTIF(Raw!DG141:DP141,4)=0,COUNTIF(Raw!DG141:DP141,7)=0,COUNTA(Raw!DQ141:DR141)=0),"",1)))))</f>
        <v/>
      </c>
      <c r="Q141" s="19" t="str">
        <f>IF(A141=0,"",IF(AND(COUNTA(Raw!DS141:DU141)=0,COUNTA(Raw!BK141:BQ141)=0),"",IF(AND(COUNTIF(Raw!BK141:BQ141,1)&gt;0,COUNTA(Raw!DS141:DU141)&gt;0),"",IF(AND(COUNTIF(Raw!BK141:BQ141,1)=0,COUNTA(Raw!DS141:DU141)=0),"",1))))</f>
        <v/>
      </c>
      <c r="R141" s="19" t="str">
        <f>IF(A141=0,"",IF(AND(ISBLANK(Raw!AT141),ISBLANK(Raw!EJ141)),"",IF(AND(Raw!AT141&gt;0,ISBLANK(Raw!EJ141)=FALSE,Raw!EJ141&gt;=0,Raw!EJ141&lt;=7),"",IF(AND(Raw!AT141=0,ISBLANK(Raw!EJ141)),"",1))))</f>
        <v/>
      </c>
      <c r="S141" t="str">
        <f>IF(A141=0,"",IF(AND(ISBLANK(Raw!AS141),ISBLANK(Raw!EK141)),"",IF(AND(Raw!AS141&gt;0,ISBLANK(Raw!EK141)=FALSE),"",IF(AND(Raw!AS141=0,ISBLANK(Raw!EK141)),"",1))))</f>
        <v/>
      </c>
      <c r="T141" s="19" t="str">
        <f>IF(A141=0,"",IF(AND(ISBLANK(Raw!AT141),COUNTA(Raw!EL141:EQ141)=0),"",IF(AND(Raw!AT141&gt;0,COUNTA(Raw!EL141:EQ141)&gt;0),"",IF(AND(Raw!AT141=0,COUNTA(Raw!EL141:EQ141)=0),"",1))))</f>
        <v/>
      </c>
      <c r="U141" t="str">
        <f>IF(A141=0,"",IF(AND(ISBLANK(Raw!AT141),COUNTA(Raw!ER141:EU141)=0),"",IF(AND(Raw!AT141&gt;0,COUNTA(Raw!ER141:EU141)&gt;0),"",IF(AND(Raw!AT141=0,COUNTA(Raw!ER141:EU141)=0),"",1))))</f>
        <v/>
      </c>
      <c r="V141" t="str">
        <f>IF(A141=0,"",IF(AND(ISBLANK(Raw!AS141),COUNTA(Raw!EV141:FA141)=0),"",IF(AND(Raw!AS141&gt;0,COUNTA(Raw!EV141:FA141)&gt;0),"",IF(AND(Raw!AS141=0,COUNTA(Raw!EV141:FA141)=0),"",1))))</f>
        <v/>
      </c>
      <c r="W141" t="str">
        <f>IF(A141=0,"",IF(AND(ISBLANK(Raw!AS141),COUNTA(Raw!FB141:FE141)=0),"",IF(AND(Raw!AS141&gt;0,COUNTA(Raw!FB141:FE141)&gt;0),"",IF(AND(Raw!AS141=0,COUNTA(Raw!FB141:FE141)=0),"",1))))</f>
        <v/>
      </c>
      <c r="X141" t="str">
        <f>IF(A141=0,"",IF(AND(ISBLANK(Raw!AT141),COUNTA(Raw!FF141:FI141)=0),"",IF(AND(Raw!AT141&gt;0,COUNTA(Raw!FF141:FI141)&gt;0),"",IF(AND(Raw!AT141=0,COUNTA(Raw!FF141:FI141)=0),"",1))))</f>
        <v/>
      </c>
      <c r="Y141" t="str">
        <f>IF(A141=0,"",IF(AND(ISBLANK(Raw!AS141),COUNTA(Raw!FJ141:FM141)=0),"",IF(AND(Raw!AS141&gt;0,COUNTA(Raw!FJ141:FM141)&gt;0),"",IF(AND(Raw!AS141=0,COUNTA(Raw!FJ141:FM141)=0),"",1))))</f>
        <v/>
      </c>
      <c r="Z141" t="str">
        <f>IF(A141=0,"",IF(AND(COUNTA(Raw!FN141:FT141)=0,ISBLANK(Raw!FU141)),"",IF(AND(COUNTIF(Raw!FN141:FT141,1)&gt;0,ISBLANK(Raw!FU141)=FALSE),"",IF(AND(COUNTIF(Raw!FN141:FT141,1)=0,ISBLANK(Raw!FU141)),"",1))))</f>
        <v/>
      </c>
      <c r="AA141" s="19" t="str">
        <f>IF(A141=0,"",IF(AND(ISBLANK(Raw!BI141),COUNTA(Raw!FV141:GH141)=0),"",IF(AND(Raw!BI141&lt;&gt;1,COUNTIF(Raw!FV141:GH141,6)=0),"",IF(Raw!BI141=1,"",1))))</f>
        <v/>
      </c>
      <c r="AB141" t="str">
        <f>IF(A141=0,"",IF(AND(ISBLANK(Raw!GI141),COUNTA(Raw!GJ141:GQ141)=0),"",IF(AND(Raw!GI141=1,COUNTA(Raw!GJ141:GQ141)&gt;0),"",IF(AND(Raw!GI141=2,COUNTA(Raw!GJ141:GQ141)=0),"",1))))</f>
        <v/>
      </c>
      <c r="AC141" s="19" t="str">
        <f>IF(A141=0,"",IF(AND(COUNTA(Raw!GY141:HF141)=0,ISBLANK(Raw!HG141)),"",IF(AND(OR(COUNTIF(Raw!GY141:HE141,1)&gt;0,COUNTIF(Raw!GY141:HE141,2)&gt;0),ISBLANK(Raw!HG141)=FALSE),"",IF(AND(COUNTA(Raw!GY141:HF141)&gt;0,ISBLANK(Raw!HG141),COUNTIF(Raw!GY141:HE141,1)=0,COUNTIF(Raw!GY141:HE141,2)=0),"",1))))</f>
        <v/>
      </c>
      <c r="AD141" s="19" t="str">
        <f>IF(A141=0,"",IF(COUNTA(Raw!HU141:IB141)=0,"",IF(AND(Raw!AK141&lt;&gt;2,COUNTIF(Raw!HU141:IA141,2)=0,COUNTIF(Raw!HU141:IA141,3)=0),"",IF(Raw!AK141=2,"",1))))</f>
        <v/>
      </c>
      <c r="AE141" s="19" t="str">
        <f>IF(A141=0,"",IF(AND(Raw!AK141=2,ISBLANK(Raw!IC141)=FALSE),"",IF(AND(Raw!AK141&lt;&gt;2,ISBLANK(Raw!IC141)),"",1)))</f>
        <v/>
      </c>
      <c r="AF141" s="19" t="str">
        <f>IF(A141=0,"",IF(COUNTA(Raw!ID141:IF141)=0,"",IF(AND(MATCH(2023-Raw!ID141,Code!$A$3:$A$12,1)=Raw!IF141,2023-Raw!ID141=Raw!IE141),"",1)))</f>
        <v/>
      </c>
      <c r="AG141" s="19" t="str">
        <f>IF(A141=0,"",IF(COUNTA(Raw!IG141:II141)=0,"",IF(AND(Raw!IG141=4,ISBLANK(Raw!II141)=FALSE),"",IF(AND(Raw!IG141&lt;&gt;4,ISBLANK(Raw!II141)),"",1))))</f>
        <v/>
      </c>
      <c r="AH141" s="19" t="str">
        <f>IF(A141=0,"",IF(COUNTA(Raw!IJ141:IM141)=0,"",IF(AND(Raw!IJ141=1,ISBLANK(Raw!IK141)=FALSE),"",IF(AND(Raw!IJ141=2,COUNTA(Raw!IK141:IM141)&gt;0),"",1))))</f>
        <v/>
      </c>
      <c r="AI141" s="19" t="str">
        <f>IF(A141=0,"",IF(COUNTA(Raw!IK141:IM141)=0,"",IF(AND(Raw!IK141=1,ISBLANK(Raw!IL141)=FALSE),"",IF(AND(Raw!IK141=2,COUNTA(Raw!IL141:IM141)=0),"",1))))</f>
        <v/>
      </c>
      <c r="AJ141" s="19" t="str">
        <f>IF(A141=0,"",IF(COUNTA(Raw!JD141:JJ141)=0,"",IF(AND(Raw!JD141&gt;600,COUNTA(Raw!JE141:JI141)&gt;0),"",IF(AND(Raw!JD141&lt;=600,COUNTA(Raw!JE141:JJ141)=0),"",1))))</f>
        <v/>
      </c>
      <c r="AK141" s="19" t="str">
        <f>IF(A141=0,"",IF(COUNTA(Raw!JK141:KA141)=0,"",IF(AND(Raw!JK141=1,COUNTA(Raw!JM141:JV141)&gt;0),"",IF(AND(Raw!JK141=3,COUNTA(Raw!JM141:JV141)&gt;0,COUNTA(Raw!JW141:KA141)=0),"",IF(AND(ISBLANK(Raw!JK141)=FALSE,Raw!JK141&lt;&gt;1,Raw!JK141&lt;&gt;3,COUNTA(Raw!JM141:KA141)=0),"",1)))))</f>
        <v/>
      </c>
      <c r="AL141" s="19" t="str">
        <f>IF(A141=0,"",IF(COUNTA(Raw!JW141:KA141)=0,"",IF(AND(COUNTIF(Raw!JW141:JZ141,4)=0,COUNTA(Raw!JW141:JZ141)&gt;0,ISBLANK(Raw!KA141)=FALSE),"",IF(AND(COUNTIF(Raw!JW141:KA141,4)&gt;0,ISBLANK(Raw!KA141)),"",1))))</f>
        <v/>
      </c>
      <c r="AM141" s="19" t="str">
        <f>IF(A141=0,"",IF(COUNTA(Raw!KT141:KU141)=0,"",IF(AND(Raw!KT141=1,ISBLANK(Raw!KU141)=FALSE),"",IF(AND(Raw!KT141=2,ISBLANK(Raw!KU141)),"",1))))</f>
        <v/>
      </c>
      <c r="AN141" s="19" t="str">
        <f>IF(A141=0,"",IF(COUNTA(Raw!KX141:LF141)=0,"",IF(AND(COUNTIF(Raw!KX141:LB141,5)=1,COUNTA(Raw!KX141:LB141)=1,COUNTA(Raw!LC141:LF141)=0),"",IF(AND(COUNTIF(Raw!KX141:LB141,5)=0,COUNTA(Raw!KX141:LB141)&gt;0,COUNTA(Raw!LC141:LF141)&gt;0),"",1))))</f>
        <v/>
      </c>
      <c r="AO141" s="19" t="str">
        <f>IF(A141=0,"",IF(COUNTA(Raw!LM141:LU141)=0,"",IF(AND(Raw!LM141=1,ISBLANK(Raw!LN141)=FALSE,COUNTA(Raw!LO141:LU141)&gt;0),"",IF(AND(Raw!LM141=2,COUNTA(Raw!LN141:LU141)=0),"",1))))</f>
        <v/>
      </c>
      <c r="AP141" s="19" t="str">
        <f>IF(A141=0,"",IF(COUNTA(Raw!MY141:OG141)=0,"",IF(AND(Raw!MY141=2,COUNTA(Raw!MZ141:OG141)=0),"",IF(AND(Raw!MY141=1,COUNTA(Raw!MZ141:OG141)&gt;0),"",1))))</f>
        <v/>
      </c>
      <c r="AQ141" s="19" t="str">
        <f>IF(A141=0,"",IF(COUNTA(Raw!NC141:NW141)=0,"",IF(AND(COUNTIF(Raw!NC141:NG141,3)&gt;0,COUNTA(Raw!NH141:NQ141)&gt;0),"",IF(AND(COUNTA(Raw!NC141:NG141)&gt;0,COUNTIF(Raw!NC141:NG141,3)=0,COUNTA(Raw!NH141:NW141)=0),"",1))))</f>
        <v/>
      </c>
      <c r="AR141" s="19" t="str">
        <f>IF(A141=0,"",IF(COUNTA(Raw!NH141:NW141)=0,"",IF(AND(COUNTIF(Raw!NH141:NQ141,10)&gt;0,COUNTA(Raw!NR141:NW141)&gt;0),"",IF(AND(COUNTA(Raw!NH141:NQ141)&gt;0,COUNTIF(Raw!NH141:NQ141,10)=0,COUNTA(Raw!NR141:NY141)=0),"",1))))</f>
        <v/>
      </c>
      <c r="AS141" s="19" t="str">
        <f>IF(A141=0,"",IF(COUNTA(Raw!NY141:OG141)=0,"",IF(AND(Raw!NY141=1,COUNTA(Raw!NZ141:OG141)&gt;0),"",IF(AND(Raw!NY141=2,COUNTA(Raw!NZ141:OG141)=0),"",1))))</f>
        <v/>
      </c>
      <c r="AT141" s="19" t="str">
        <f>IF(A141=0,"",IF(COUNTA(Raw!OH141:OY141)=0,"",IF(AND(Raw!OH141=1,COUNTA(Raw!OI141:OY141)&gt;0),"",IF(AND(Raw!OH141=2,COUNTA(Raw!OI141:OY141)=0),"",1))))</f>
        <v/>
      </c>
      <c r="AU141" s="19" t="str">
        <f>IF(A141=0,"",IF(COUNTA(Raw!PR141:QB141)=0,"",
IF(AND(OR(AND(COUNTIF(Raw!PR141:QB141,1)=1,COUNTA(Raw!QI141:QY141)&gt;0),AND(COUNTIF(Raw!PR141:QB141,1)=0,COUNTA(Raw!QI141:QY141)=0)),OR(AND(COUNTIF(Raw!PR141:QB141,2)=1,COUNTA(Raw!QZ141:RP141)&gt;0),AND(COUNTIF(Raw!PR141:QB141,2)=0,COUNTA(Raw!QZ141:RP141)=0)),OR(AND(COUNTIF(Raw!PR141:QB141,3)=1,COUNTA(Raw!RQ141:SG141)&gt;0),AND(COUNTIF(Raw!PR141:QB141,3)=0,COUNTA(Raw!RQ141:SG141)=0)),OR(AND(COUNTIF(Raw!PR141:QB141,4)=1,COUNTA(Raw!SH141:ST141)&gt;0),AND(COUNTIF(Raw!PR141:QB141,4)=0,COUNTA(Raw!SH141:ST141)=0)),OR(AND(COUNTIF(Raw!PR141:QB141,5)=1,COUNTA(Raw!SU141:TG141)&gt;0),AND(COUNTIF(Raw!PR141:QB141,5)=0,COUNTA(Raw!SU141:TG141)=0)),OR(AND(COUNTIF(Raw!PR141:QB141,6)=1,COUNTA(Raw!TH141:TT141)&gt;0),AND(COUNTIF(Raw!PR141:QB141,6)=0,COUNTA(Raw!TH141:TT141)=0)),OR(AND(COUNTIF(Raw!PR141:QB141,7)=1,COUNTA(Raw!TU141:UI141)&gt;0),AND(COUNTIF(Raw!PR141:QB141,7)=0,COUNTA(Raw!TU141:UI141)=0)),OR(AND(COUNTIF(Raw!PR141:QB141,8)=1,COUNTA(Raw!UJ141:UV141)&gt;0),AND(COUNTIF(Raw!PR141:QB141,8)=0,COUNTA(Raw!UJ141:UV141)=0)),OR(AND(COUNTIF(Raw!PR141:QB141,9)=1,COUNTA(Raw!UW141:VG141)&gt;0),AND(COUNTIF(Raw!PR141:QB141,9)=0,COUNTA(Raw!UW141:VG141)=0)),OR(AND(COUNTIF(Raw!PR141:QB141,10)=1,COUNTA(Raw!VH141:VP141)&gt;0),AND(COUNTIF(Raw!PR141:QB141,10)=0,COUNTA(Raw!VH141:VP141)=0)),OR(AND(COUNTIF(Raw!PR141:QB141,11)=1,COUNTA(Raw!VQ141:WK141)&gt;0),AND(COUNTIF(Raw!PR141:QB141,11)=0,COUNTA(Raw!VQ141:WK141)=0))),"",1)))</f>
        <v/>
      </c>
      <c r="AV141" s="19" t="str">
        <f>IF(A141=0,"",IF(COUNTA(Raw!QI141:QY141)=0,"",IF(AND(OR(AND(Raw!QI141=4,COUNTIF(Raw!QR141:QY141,1)=0),Raw!QI141&lt;&gt;4),OR(AND(Raw!QJ141=4,COUNTIF(Raw!QR141:QY141,2)=0),Raw!QJ141&lt;&gt;4),OR(AND(Raw!QK141=4,COUNTIF(Raw!QR141:QY141,3)=0),Raw!QK141&lt;&gt;4),OR(AND(Raw!QL141=4,COUNTIF(Raw!QR141:QY141,4)=0),Raw!QL141&lt;&gt;4),OR(AND(Raw!QM141=4,COUNTIF(Raw!QR141:QY141,5)=0),Raw!QM141&lt;&gt;4),OR(AND(Raw!QN141=4,COUNTIF(Raw!QR141:QY141,6)=0),Raw!QN141&lt;&gt;4),OR(AND(Raw!QO141=4,COUNTIF(Raw!QR141:QY141,7)=0),Raw!QO141&lt;&gt;4),OR(AND(Raw!QP141=4,COUNTIF(Raw!QR141:QY141,8)=0),Raw!QP141&lt;&gt;4)),"",1)))</f>
        <v/>
      </c>
      <c r="AW141" t="str">
        <f>IF(A141=0,"",IF(COUNTA(Raw!QZ141:RP141)=0,"",IF(AND(OR(AND(Raw!QZ141=4,COUNTIF(Raw!RI141:RP141,1)=0),Raw!QZ141&lt;&gt;4),OR(AND(Raw!RA141=4,COUNTIF(Raw!RI141:RP141,2)=0),Raw!RA141&lt;&gt;4),OR(AND(Raw!RB141=4,COUNTIF(Raw!RI141:RP141,3)=0),Raw!RB141&lt;&gt;4),OR(AND(Raw!RC141=4,COUNTIF(Raw!RI141:RP141,4)=0),Raw!RC141&lt;&gt;4),OR(AND(Raw!RD141=4,COUNTIF(Raw!RI141:RP141,5)=0),Raw!RD141&lt;&gt;4),OR(AND(Raw!RE141=4,COUNTIF(Raw!RI141:RP141,6)=0),Raw!RE141&lt;&gt;4),OR(AND(Raw!RF141=4,COUNTIF(Raw!RI141:RP141,7)=0),Raw!RF141&lt;&gt;4),OR(AND(Raw!RG141=4,COUNTIF(Raw!RI141:RP141,8)=0),Raw!RG141&lt;&gt;4)),"",1)))</f>
        <v/>
      </c>
      <c r="AX141" t="str">
        <f>IF(A141=0,"",IF(COUNTA(Raw!RQ141:SG141)=0,"",IF(AND(OR(AND(Raw!RQ141=4,COUNTIF(Raw!RZ141:SG141,1)=0),Raw!RQ141&lt;&gt;4),OR(AND(Raw!RR141=4,COUNTIF(Raw!RZ141:SG141,2)=0),Raw!RR141&lt;&gt;4),OR(AND(Raw!RS141=4,COUNTIF(Raw!RZ141:SG141,3)=0),Raw!RS141&lt;&gt;4),OR(AND(Raw!RT141=4,COUNTIF(Raw!RZ141:SG141,4)=0),Raw!RT141&lt;&gt;4),OR(AND(Raw!RU141=4,COUNTIF(Raw!RZ141:SG141,5)=0),Raw!RU141&lt;&gt;4),OR(AND(Raw!RV141=4,COUNTIF(Raw!RZ141:SG141,6)=0),Raw!RV141&lt;&gt;4),OR(AND(Raw!RW141=4,COUNTIF(Raw!RZ141:SG141,7)=0),Raw!RW141&lt;&gt;4),OR(AND(Raw!RX141=4,COUNTIF(Raw!RZ141:SG141,8)=0),Raw!RX141&lt;&gt;4)),"",1)))</f>
        <v/>
      </c>
      <c r="AY141" t="str">
        <f>IF(A141=0,"",IF(COUNTA(Raw!SH141:ST141)=0,"",IF(AND(OR(AND(Raw!SH141=4,COUNTIF(Raw!SO141:ST141,1)=0),Raw!SH141&lt;&gt;4),OR(AND(Raw!SI141=4,COUNTIF(Raw!SO141:ST141,2)=0),Raw!SI141&lt;&gt;4),OR(AND(Raw!SJ141=4,COUNTIF(Raw!SO141:ST141,3)=0),Raw!SJ141&lt;&gt;4),OR(AND(Raw!SK141=4,COUNTIF(Raw!SO141:ST141,4)=0),Raw!SK141&lt;&gt;4),OR(AND(Raw!SL141=4,COUNTIF(Raw!SO141:ST141,5)=0),Raw!SL141&lt;&gt;4),OR(AND(Raw!SM141=4,COUNTIF(Raw!SO141:ST141,6)=0),Raw!SM141&lt;&gt;4)),"",1)))</f>
        <v/>
      </c>
      <c r="AZ141" t="str">
        <f>IF(A141=0,"",IF(COUNTA(Raw!SU141:TG141)=0,"",IF(AND(OR(AND(Raw!SU141=4,COUNTIF(Raw!TB141:TG141,1)=0),Raw!SU141&lt;&gt;4),OR(AND(Raw!SV141=4,COUNTIF(Raw!TB141:TG141,2)=0),Raw!SV141&lt;&gt;4),OR(AND(Raw!SW141=4,COUNTIF(Raw!TB141:TG141,3)=0),Raw!SW141&lt;&gt;4),OR(AND(Raw!SX141=4,COUNTIF(Raw!TB141:TG141,4)=0),Raw!SX141&lt;&gt;4),OR(AND(Raw!SY141=4,COUNTIF(Raw!TB141:TG141,5)=0),Raw!SY141&lt;&gt;4),OR(AND(Raw!SZ141=4,COUNTIF(Raw!TB141:TG141,6)=0),Raw!SZ141&lt;&gt;4)),"",1)))</f>
        <v/>
      </c>
      <c r="BA141" t="str">
        <f>IF(A141=0,"",IF(COUNTA(Raw!TH141:TT141)=0,"",IF(AND(OR(AND(Raw!TH141=4,COUNTIF(Raw!TO141:TT141,1)=0),Raw!TH141&lt;&gt;4),OR(AND(Raw!TI141=4,COUNTIF(Raw!TO141:TT141,2)=0),Raw!TI141&lt;&gt;4),OR(AND(Raw!TJ141=4,COUNTIF(Raw!TO141:TT141,3)=0),Raw!TJ141&lt;&gt;4),OR(AND(Raw!TK141=4,COUNTIF(Raw!TO141:TT141,4)=0),Raw!TK141&lt;&gt;4),OR(AND(Raw!TL141=4,COUNTIF(Raw!TO141:TT141,5)=0),Raw!TL141&lt;&gt;4),OR(AND(Raw!TM141=4,COUNTIF(Raw!TO141:TT141,6)=0),Raw!TM141&lt;&gt;4)),"",1)))</f>
        <v/>
      </c>
      <c r="BB141" t="str">
        <f>IF(A141=0,"",IF(COUNTA(Raw!TU141:UI141)=0,"",IF(AND(OR(AND(Raw!TU141=4,COUNTIF(Raw!UC141:UI141,1)=0),Raw!TU141&lt;&gt;4),OR(AND(Raw!TV141=4,COUNTIF(Raw!UC141:UI141,2)=0),Raw!TV141&lt;&gt;4),OR(AND(Raw!TW141=4,COUNTIF(Raw!UC141:UI141,3)=0),Raw!TW141&lt;&gt;4),OR(AND(Raw!TX141=4,COUNTIF(Raw!UC141:UI141,4)=0),Raw!TX141&lt;&gt;4),OR(AND(Raw!TY141=4,COUNTIF(Raw!UC141:UI141,5)=0),Raw!TY141&lt;&gt;4),OR(AND(Raw!TZ141=4,COUNTIF(Raw!UC141:UI141,6)=0),Raw!TZ141&lt;&gt;4),OR(AND(Raw!UA141=4,COUNTIF(Raw!UC141:UI141,7)=0),Raw!UA141&lt;&gt;4)),"",1)))</f>
        <v/>
      </c>
      <c r="BC141" t="str">
        <f>IF(A141=0,"",IF(COUNTA(Raw!UJ141:UV141)=0,"",IF(AND(OR(AND(Raw!UJ141=4,COUNTIF(Raw!UQ141:UV141,1)=0),Raw!UJ141&lt;&gt;4),OR(AND(Raw!UK141=4,COUNTIF(Raw!UQ141:UV141,2)=0),Raw!UK141&lt;&gt;4),OR(AND(Raw!UL141=4,COUNTIF(Raw!UQ141:UV141,3)=0),Raw!UL141&lt;&gt;4),OR(AND(Raw!UM141=4,COUNTIF(Raw!UQ141:UV141,4)=0),Raw!UM141&lt;&gt;4),OR(AND(Raw!UN141=4,COUNTIF(Raw!UQ141:UV141,5)=0),Raw!UN141&lt;&gt;4),OR(AND(Raw!UO141=4,COUNTIF(Raw!UQ141:UV141,6)=0),Raw!UO141&lt;&gt;4)),"",1)))</f>
        <v/>
      </c>
      <c r="BD141" t="str">
        <f>IF(A141=0,"",IF(COUNTA(Raw!UW141:VG141)=0,"",IF(AND(OR(AND(Raw!UW141=4,COUNTIF(Raw!VC141:VG141,1)=0),Raw!UW141&lt;&gt;4),OR(AND(Raw!UX141=4,COUNTIF(Raw!VC141:VG141,2)=0),Raw!UX141&lt;&gt;4),OR(AND(Raw!UY141=4,COUNTIF(Raw!VC141:VG141,3)=0),Raw!UY141&lt;&gt;4),OR(AND(Raw!UZ141=4,COUNTIF(Raw!VC141:VG141,4)=0),Raw!UZ141&lt;&gt;4),OR(AND(Raw!VA141=4,COUNTIF(Raw!VC141:VG141,5)=0),Raw!VA141&lt;&gt;4)),"",1)))</f>
        <v/>
      </c>
      <c r="BE141" t="str">
        <f>IF(A141=0,"",IF(COUNTA(Raw!VH141:VP141)=0,"",
IF(AND(
OR(AND(Raw!VH141=4,COUNTIF(Raw!VM141:VP141,1)=0),Raw!VH141&lt;&gt;4),
OR(AND(Raw!VI141=4,COUNTIF(Raw!VM141:VP141,2)=0),Raw!VI141&lt;&gt;4),
OR(AND(Raw!VJ141=4,COUNTIF(Raw!VM141:VP141,3)=0),Raw!VJ141&lt;&gt;4),
OR(AND(Raw!VK141=4,COUNTIF(Raw!VM141:VP141,4)=0),Raw!VK141&lt;&gt;4)
),"",1)))</f>
        <v/>
      </c>
      <c r="BF141" t="str">
        <f>IF(A141=0,"",IF(COUNTA(Raw!VQ141:WK141)=0,"",
IF(AND(
OR(AND(Raw!VQ141=4,COUNTIF(Raw!WB141:WK141,1)=0),Raw!VQ141&lt;&gt;4),
OR(AND(Raw!VR141=4,COUNTIF(Raw!WB141:WK141,2)=0),Raw!VR141&lt;&gt;4),
OR(AND(Raw!VS141=4,COUNTIF(Raw!WB141:WK141,3)=0),Raw!VS141&lt;&gt;4),
OR(AND(Raw!VT141=4,COUNTIF(Raw!WB141:WK141,4)=0),Raw!VT141&lt;&gt;4),
OR(AND(Raw!VU141=4,COUNTIF(Raw!WB141:WK141,5)=0),Raw!VU141&lt;&gt;4),
OR(AND(Raw!VV141=4,COUNTIF(Raw!WB141:WK141,6)=0),Raw!VV141&lt;&gt;4),
OR(AND(Raw!VW141=4,COUNTIF(Raw!WB141:WK141,7)=0),Raw!VW141&lt;&gt;4),
OR(AND(Raw!VX141=4,COUNTIF(Raw!WB141:WK141,8)=0),Raw!VX141&lt;&gt;4),
OR(AND(Raw!VY141=4,COUNTIF(Raw!WB141:WK141,9)=0),Raw!VX141&lt;&gt;4),
OR(AND(Raw!VZ141=4,COUNTIF(Raw!WB141:WK141,10)=0),Raw!VZ141&lt;&gt;4)
),"",1)))</f>
        <v/>
      </c>
      <c r="BG141" t="str">
        <f>IF(A141=0,"",IF(COUNTA(Raw!WL141:XB141)=0,"",
IF(AND(
OR(AND(Raw!WL141=4,COUNTIF(Raw!WU141:XB141,1)=0),Raw!WL141&lt;&gt;4),
OR(AND(Raw!WM141=4,COUNTIF(Raw!WU141:XB141,2)=0),Raw!WM141&lt;&gt;4),
OR(AND(Raw!WN141=4,COUNTIF(Raw!WU141:XB141,3)=0),Raw!WN141&lt;&gt;4),
OR(AND(Raw!WO141=4,COUNTIF(Raw!WU141:XB141,4)=0),Raw!WO141&lt;&gt;4),
OR(AND(Raw!WP141=4,COUNTIF(Raw!WU141:XB141,5)=0),Raw!WP141&lt;&gt;4),
OR(AND(Raw!WQ141=4,COUNTIF(Raw!WU141:XB141,6)=0),Raw!WQ141&lt;&gt;4),
OR(AND(Raw!WR141=4,COUNTIF(Raw!WU141:XB141,7)=0),Raw!WR141&lt;&gt;4),
OR(AND(Raw!WS141=4,COUNTIF(Raw!WU141:XB141,8)=0),Raw!WS141&lt;&gt;4)
),"",1)))</f>
        <v/>
      </c>
      <c r="BH141" t="str">
        <f>IF(A141=0,"",IF(COUNTA(Raw!XC141:XK141)=0,"",
IF(AND(
OR(AND(Raw!XC141=4,COUNTIF(Raw!XH141:XK141,1)=0),Raw!XC141&lt;&gt;4),
OR(AND(Raw!XD141=4,COUNTIF(Raw!XH141:XK141,2)=0),Raw!XD141&lt;&gt;4),
OR(AND(Raw!XE141=4,COUNTIF(Raw!XH141:XK141,3)=0),Raw!XE141&lt;&gt;4),
OR(AND(Raw!XF141=4,COUNTIF(Raw!XH141:XK141,4)=0),Raw!XF141&lt;&gt;4)
),"",1)))</f>
        <v/>
      </c>
      <c r="BI141" t="str">
        <f>IF(A141=0,"",IF(COUNTA(Raw!XL141:XT141)=0,"",
IF(AND(
OR(AND(Raw!XL141=4,COUNTIF(Raw!XQ141:XT141,1)=0),Raw!XL141&lt;&gt;4),
OR(AND(Raw!XM141=4,COUNTIF(Raw!XQ141:XT141,2)=0),Raw!XM141&lt;&gt;4),
OR(AND(Raw!XN141=4,COUNTIF(Raw!XQ141:XT141,3)=0),Raw!XN141&lt;&gt;4),
OR(AND(Raw!XO141=4,COUNTIF(Raw!XQ141:XT141,4)=0),Raw!XO141&lt;&gt;4)
),"",1)))</f>
        <v/>
      </c>
      <c r="BJ141" t="str">
        <f>IF(A141=0,"",IF(COUNTA(Raw!XU141:YI141)=0,"",
IF(AND(
OR(AND(Raw!XU141=4,COUNTIF(Raw!YC141:YI141,1)=0),Raw!XU141&lt;&gt;4),
OR(AND(Raw!XV141=4,COUNTIF(Raw!YC141:YI141,2)=0),Raw!XV141&lt;&gt;4),
OR(AND(Raw!XW141=4,COUNTIF(Raw!YC141:YI141,3)=0),Raw!XW141&lt;&gt;4),
OR(AND(Raw!XX141=4,COUNTIF(Raw!YC141:YI141,4)=0),Raw!XX141&lt;&gt;4),
OR(AND(Raw!XY141=4,COUNTIF(Raw!YC141:YI141,5)=0),Raw!XY141&lt;&gt;4),
OR(AND(Raw!XZ141=4,COUNTIF(Raw!YC141:YI141,6)=0),Raw!XZ141&lt;&gt;4),
OR(AND(Raw!YA141=4,COUNTIF(Raw!YC141:YI141,7)=0),Raw!YA141&lt;&gt;4)
),"",1)))</f>
        <v/>
      </c>
      <c r="BK141" t="str">
        <f>IF(A141=0,"",IF(COUNTA(Raw!YJ141:YR141)=0,"",
IF(AND(
OR(AND(Raw!YJ141=4,COUNTIF(Raw!YO141:YR141,1)=0),Raw!YJ141&lt;&gt;4),
OR(AND(Raw!YK141=4,COUNTIF(Raw!YO141:YR141,2)=0),Raw!YK141&lt;&gt;4),
OR(AND(Raw!YL141=4,COUNTIF(Raw!YO141:YR141,3)=0),Raw!YL141&lt;&gt;4),
OR(AND(Raw!YM141=4,COUNTIF(Raw!YO141:YR141,4)=0),Raw!YM141&lt;&gt;4)
),"",1)))</f>
        <v/>
      </c>
      <c r="BL141" t="str">
        <f>IF(A141=0,"",IF(COUNTA(Raw!YS141:YU141)=0,"",IF(AND(Raw!YS141=4,ISBLANK(Raw!YU141)),"",IF(AND(Raw!YS141&lt;&gt;4,ISBLANK(Raw!YU141)=FALSE),"",1))))</f>
        <v/>
      </c>
    </row>
    <row r="142" spans="1:64">
      <c r="A142" s="20">
        <f>Raw!A142</f>
        <v>0</v>
      </c>
      <c r="B142" s="19" t="str">
        <f>IF(A142=0,"",IF(AND(Raw!AC142=1,COUNTA(Raw!AR142:IC142)&gt;0,COUNTA(Raw!ID142:YU142)=0),"",IF(AND(Raw!AC142=2,COUNTA(Raw!AR142:IC142)=0,COUNTA(Raw!ID142:MV142)&gt;0,COUNTA(Raw!MW142:YU142)=0),"",IF(AND(Raw!AC142=3,COUNTA(Raw!AP142:MV142)=0,COUNTA(Raw!MW142:YU142)&gt;0),"",1))))</f>
        <v/>
      </c>
      <c r="C142" s="19" t="str">
        <f>IF(A142=0,"",IF(AND(Raw!AK142=1,ISBLANK(Raw!AM142)=FALSE,ISBLANK(Raw!AO142)),"",IF(AND(Raw!AK142=2,ISBLANK(Raw!AM142),ISBLANK(Raw!AO142)=FALSE),"",1)))</f>
        <v/>
      </c>
      <c r="D142" s="19" t="str">
        <f>IF(A142=0,"",IF(COUNTA(Raw!AS142:AZ142)=0,"",IF(AND(Raw!AS142+Raw!AT142=100,Raw!AU142+Raw!AV142=100,Raw!AW142+Raw!AX142=100,Raw!AY142+Raw!AZ142=100),"",1)))</f>
        <v/>
      </c>
      <c r="E142" s="19" t="str">
        <f>IF(A142=0,"",IF(ISBLANK(Raw!AQ142),"",IF(Raw!AQ142=1,"",1)))</f>
        <v/>
      </c>
      <c r="F142" s="19" t="str">
        <f>IF(A142=0,"",IF(ISBLANK(Raw!AR142),"",IF(AND(Raw!AR142&gt;=0,Raw!AR142&lt;=100),"",1)))</f>
        <v/>
      </c>
      <c r="G142" s="19" t="str">
        <f>IF(A142=0,"",IF(AND(ISBLANK(Raw!BA142),ISBLANK(Raw!AS142)),"",IF(AND(Raw!AS142&gt;0,ISBLANK(Raw!BA142)=FALSE),"",1)))</f>
        <v/>
      </c>
      <c r="H142" s="19" t="str">
        <f>IF(A142=0,"",IF(COUNTA(Raw!BA142:BH142)=0,"",IF(AND(Raw!BA142=0,COUNTA(Raw!BB142:BH142)=0),"",IF(AND(Raw!BA142&gt;0,COUNTA(Raw!BB142:BH142)&gt;0),"",1))))</f>
        <v/>
      </c>
      <c r="I142" s="19" t="str">
        <f>IF(A142=0,"",IF(AND(ISBLANK(Raw!BI142),ISBLANK(Raw!BJ142)),"",IF(AND(Raw!BI142=1,ISBLANK(Raw!BJ142)=FALSE),"",IF(AND(Raw!BI142=2,ISBLANK(Raw!BJ142)),"",1))))</f>
        <v/>
      </c>
      <c r="J142" s="19" t="str">
        <f>IF(A142=0,"",IF(AND(ISBLANK(Raw!AT142),COUNTBLANK(Raw!BK142:BQ142)),"",IF(AND(Raw!AT142&gt;0,COUNTA(Raw!BK142:BQ142)&gt;0),"",IF(AND(Raw!AT142=0,COUNTA(Raw!BK142:BQ142)=0),"",1))))</f>
        <v/>
      </c>
      <c r="K142" s="19" t="str">
        <f>IF(A142=0,"",IF(AND(ISBLANK(Raw!AS142),COUNTA(Raw!BR142:BX142)=0),"",IF(AND(Raw!AS142&gt;0,COUNTA(Raw!BR142:BX142)&gt;0),"",IF(AND(Raw!AS142=0,COUNTA(Raw!BR142:BX142)=0),"",1))))</f>
        <v/>
      </c>
      <c r="L142" s="19" t="str">
        <f>IF(A142=0,"",IF(AND(COUNTA(Raw!BK142:BX142)=0,COUNTA(Raw!BY142:CH142)=0),"",IF(AND(COUNTIF(Raw!BK142:BX142,1)&gt;0,COUNTA(Raw!BY142:CH142)&gt;0),"",IF(AND(COUNTIF(Raw!BK142:BX142,1)=0,COUNTA(Raw!BY142:CH142)=0),"",1))))</f>
        <v/>
      </c>
      <c r="M142" s="19" t="str">
        <f>IF(A142=0,"",IF(AND(COUNTA(Raw!BK142:BX142)=0,COUNTA(Raw!CI142:CR142)),"",IF(AND(COUNTIF(Raw!BK142:BX142,3)&gt;0,COUNTA(Raw!CI142:CR142)&gt;0),"",IF(AND(COUNTIF(Raw!BK142:BX142,3)=0,COUNTA(Raw!CI142:CR142)=0),"",1))))</f>
        <v/>
      </c>
      <c r="N142" s="19" t="str">
        <f>IF(A142=0,"",IF(COUNTA(Raw!CS142:DF142)=0,"",IF(AND(COUNTIF(Raw!CS142:CV142,1)=1,COUNTA(Raw!CW142:DA142)&gt;0,COUNTA(Raw!DB142:DF142)=0),"",IF(AND(COUNTIF(Raw!CS142:CV142,2)=1,COUNTA(Raw!CW142:DA142)=0,COUNTA(Raw!DB142:DF142)&gt;0),"",IF(AND(COUNTA(Raw!CS142:CV142)&gt;0,COUNTA(Raw!CW142:DF142)=0),"",1)))))</f>
        <v/>
      </c>
      <c r="O142" s="19" t="str">
        <f>IF(A142=0,"",IF(COUNTA(Raw!DG142:DP142)=0,"",IF(AND(COUNTIF(Raw!BK142:BQ142,1)&gt;0,OR(COUNTIF(Raw!DG142:DP142,1)=1,COUNTIF(Raw!DG142:DP142,2)=1,COUNTIF(Raw!DG142:DP142,3)=1)),"",IF(AND(COUNTIF(Raw!BK142:BQ142,1)=0,AND(COUNTIF(Raw!DG142:DP142,1)=0,COUNTIF(Raw!DG142:DP142,2)=0,COUNTIF(Raw!DG142:DP142,3)=0)),"",1))))</f>
        <v/>
      </c>
      <c r="P142" s="19" t="str">
        <f>IF(A142=0,"",IF(COUNTA(Raw!DG142:DR142)=0,"",IF(AND(COUNTIF(Raw!DG142:DP142,4)=1,ISBLANK(Raw!DQ142)=FALSE,ISBLANK(Raw!DR142)),"",IF(AND(COUNTIF(Raw!DG142:DP142,7)=1,ISBLANK(Raw!DQ142),ISBLANK(Raw!DR142)=FALSE),"",IF(AND(COUNTA(Raw!DG142:DP142)&gt;0,COUNTIF(Raw!DG142:DP142,4)=0,COUNTIF(Raw!DG142:DP142,7)=0,COUNTA(Raw!DQ142:DR142)=0),"",1)))))</f>
        <v/>
      </c>
      <c r="Q142" s="19" t="str">
        <f>IF(A142=0,"",IF(AND(COUNTA(Raw!DS142:DU142)=0,COUNTA(Raw!BK142:BQ142)=0),"",IF(AND(COUNTIF(Raw!BK142:BQ142,1)&gt;0,COUNTA(Raw!DS142:DU142)&gt;0),"",IF(AND(COUNTIF(Raw!BK142:BQ142,1)=0,COUNTA(Raw!DS142:DU142)=0),"",1))))</f>
        <v/>
      </c>
      <c r="R142" s="19" t="str">
        <f>IF(A142=0,"",IF(AND(ISBLANK(Raw!AT142),ISBLANK(Raw!EJ142)),"",IF(AND(Raw!AT142&gt;0,ISBLANK(Raw!EJ142)=FALSE,Raw!EJ142&gt;=0,Raw!EJ142&lt;=7),"",IF(AND(Raw!AT142=0,ISBLANK(Raw!EJ142)),"",1))))</f>
        <v/>
      </c>
      <c r="S142" t="str">
        <f>IF(A142=0,"",IF(AND(ISBLANK(Raw!AS142),ISBLANK(Raw!EK142)),"",IF(AND(Raw!AS142&gt;0,ISBLANK(Raw!EK142)=FALSE),"",IF(AND(Raw!AS142=0,ISBLANK(Raw!EK142)),"",1))))</f>
        <v/>
      </c>
      <c r="T142" s="19" t="str">
        <f>IF(A142=0,"",IF(AND(ISBLANK(Raw!AT142),COUNTA(Raw!EL142:EQ142)=0),"",IF(AND(Raw!AT142&gt;0,COUNTA(Raw!EL142:EQ142)&gt;0),"",IF(AND(Raw!AT142=0,COUNTA(Raw!EL142:EQ142)=0),"",1))))</f>
        <v/>
      </c>
      <c r="U142" t="str">
        <f>IF(A142=0,"",IF(AND(ISBLANK(Raw!AT142),COUNTA(Raw!ER142:EU142)=0),"",IF(AND(Raw!AT142&gt;0,COUNTA(Raw!ER142:EU142)&gt;0),"",IF(AND(Raw!AT142=0,COUNTA(Raw!ER142:EU142)=0),"",1))))</f>
        <v/>
      </c>
      <c r="V142" t="str">
        <f>IF(A142=0,"",IF(AND(ISBLANK(Raw!AS142),COUNTA(Raw!EV142:FA142)=0),"",IF(AND(Raw!AS142&gt;0,COUNTA(Raw!EV142:FA142)&gt;0),"",IF(AND(Raw!AS142=0,COUNTA(Raw!EV142:FA142)=0),"",1))))</f>
        <v/>
      </c>
      <c r="W142" t="str">
        <f>IF(A142=0,"",IF(AND(ISBLANK(Raw!AS142),COUNTA(Raw!FB142:FE142)=0),"",IF(AND(Raw!AS142&gt;0,COUNTA(Raw!FB142:FE142)&gt;0),"",IF(AND(Raw!AS142=0,COUNTA(Raw!FB142:FE142)=0),"",1))))</f>
        <v/>
      </c>
      <c r="X142" t="str">
        <f>IF(A142=0,"",IF(AND(ISBLANK(Raw!AT142),COUNTA(Raw!FF142:FI142)=0),"",IF(AND(Raw!AT142&gt;0,COUNTA(Raw!FF142:FI142)&gt;0),"",IF(AND(Raw!AT142=0,COUNTA(Raw!FF142:FI142)=0),"",1))))</f>
        <v/>
      </c>
      <c r="Y142" t="str">
        <f>IF(A142=0,"",IF(AND(ISBLANK(Raw!AS142),COUNTA(Raw!FJ142:FM142)=0),"",IF(AND(Raw!AS142&gt;0,COUNTA(Raw!FJ142:FM142)&gt;0),"",IF(AND(Raw!AS142=0,COUNTA(Raw!FJ142:FM142)=0),"",1))))</f>
        <v/>
      </c>
      <c r="Z142" t="str">
        <f>IF(A142=0,"",IF(AND(COUNTA(Raw!FN142:FT142)=0,ISBLANK(Raw!FU142)),"",IF(AND(COUNTIF(Raw!FN142:FT142,1)&gt;0,ISBLANK(Raw!FU142)=FALSE),"",IF(AND(COUNTIF(Raw!FN142:FT142,1)=0,ISBLANK(Raw!FU142)),"",1))))</f>
        <v/>
      </c>
      <c r="AA142" s="19" t="str">
        <f>IF(A142=0,"",IF(AND(ISBLANK(Raw!BI142),COUNTA(Raw!FV142:GH142)=0),"",IF(AND(Raw!BI142&lt;&gt;1,COUNTIF(Raw!FV142:GH142,6)=0),"",IF(Raw!BI142=1,"",1))))</f>
        <v/>
      </c>
      <c r="AB142" t="str">
        <f>IF(A142=0,"",IF(AND(ISBLANK(Raw!GI142),COUNTA(Raw!GJ142:GQ142)=0),"",IF(AND(Raw!GI142=1,COUNTA(Raw!GJ142:GQ142)&gt;0),"",IF(AND(Raw!GI142=2,COUNTA(Raw!GJ142:GQ142)=0),"",1))))</f>
        <v/>
      </c>
      <c r="AC142" s="19" t="str">
        <f>IF(A142=0,"",IF(AND(COUNTA(Raw!GY142:HF142)=0,ISBLANK(Raw!HG142)),"",IF(AND(OR(COUNTIF(Raw!GY142:HE142,1)&gt;0,COUNTIF(Raw!GY142:HE142,2)&gt;0),ISBLANK(Raw!HG142)=FALSE),"",IF(AND(COUNTA(Raw!GY142:HF142)&gt;0,ISBLANK(Raw!HG142),COUNTIF(Raw!GY142:HE142,1)=0,COUNTIF(Raw!GY142:HE142,2)=0),"",1))))</f>
        <v/>
      </c>
      <c r="AD142" s="19" t="str">
        <f>IF(A142=0,"",IF(COUNTA(Raw!HU142:IB142)=0,"",IF(AND(Raw!AK142&lt;&gt;2,COUNTIF(Raw!HU142:IA142,2)=0,COUNTIF(Raw!HU142:IA142,3)=0),"",IF(Raw!AK142=2,"",1))))</f>
        <v/>
      </c>
      <c r="AE142" s="19" t="str">
        <f>IF(A142=0,"",IF(AND(Raw!AK142=2,ISBLANK(Raw!IC142)=FALSE),"",IF(AND(Raw!AK142&lt;&gt;2,ISBLANK(Raw!IC142)),"",1)))</f>
        <v/>
      </c>
      <c r="AF142" s="19" t="str">
        <f>IF(A142=0,"",IF(COUNTA(Raw!ID142:IF142)=0,"",IF(AND(MATCH(2023-Raw!ID142,Code!$A$3:$A$12,1)=Raw!IF142,2023-Raw!ID142=Raw!IE142),"",1)))</f>
        <v/>
      </c>
      <c r="AG142" s="19" t="str">
        <f>IF(A142=0,"",IF(COUNTA(Raw!IG142:II142)=0,"",IF(AND(Raw!IG142=4,ISBLANK(Raw!II142)=FALSE),"",IF(AND(Raw!IG142&lt;&gt;4,ISBLANK(Raw!II142)),"",1))))</f>
        <v/>
      </c>
      <c r="AH142" s="19" t="str">
        <f>IF(A142=0,"",IF(COUNTA(Raw!IJ142:IM142)=0,"",IF(AND(Raw!IJ142=1,ISBLANK(Raw!IK142)=FALSE),"",IF(AND(Raw!IJ142=2,COUNTA(Raw!IK142:IM142)&gt;0),"",1))))</f>
        <v/>
      </c>
      <c r="AI142" s="19" t="str">
        <f>IF(A142=0,"",IF(COUNTA(Raw!IK142:IM142)=0,"",IF(AND(Raw!IK142=1,ISBLANK(Raw!IL142)=FALSE),"",IF(AND(Raw!IK142=2,COUNTA(Raw!IL142:IM142)=0),"",1))))</f>
        <v/>
      </c>
      <c r="AJ142" s="19" t="str">
        <f>IF(A142=0,"",IF(COUNTA(Raw!JD142:JJ142)=0,"",IF(AND(Raw!JD142&gt;600,COUNTA(Raw!JE142:JI142)&gt;0),"",IF(AND(Raw!JD142&lt;=600,COUNTA(Raw!JE142:JJ142)=0),"",1))))</f>
        <v/>
      </c>
      <c r="AK142" s="19" t="str">
        <f>IF(A142=0,"",IF(COUNTA(Raw!JK142:KA142)=0,"",IF(AND(Raw!JK142=1,COUNTA(Raw!JM142:JV142)&gt;0),"",IF(AND(Raw!JK142=3,COUNTA(Raw!JM142:JV142)&gt;0,COUNTA(Raw!JW142:KA142)=0),"",IF(AND(ISBLANK(Raw!JK142)=FALSE,Raw!JK142&lt;&gt;1,Raw!JK142&lt;&gt;3,COUNTA(Raw!JM142:KA142)=0),"",1)))))</f>
        <v/>
      </c>
      <c r="AL142" s="19" t="str">
        <f>IF(A142=0,"",IF(COUNTA(Raw!JW142:KA142)=0,"",IF(AND(COUNTIF(Raw!JW142:JZ142,4)=0,COUNTA(Raw!JW142:JZ142)&gt;0,ISBLANK(Raw!KA142)=FALSE),"",IF(AND(COUNTIF(Raw!JW142:KA142,4)&gt;0,ISBLANK(Raw!KA142)),"",1))))</f>
        <v/>
      </c>
      <c r="AM142" s="19" t="str">
        <f>IF(A142=0,"",IF(COUNTA(Raw!KT142:KU142)=0,"",IF(AND(Raw!KT142=1,ISBLANK(Raw!KU142)=FALSE),"",IF(AND(Raw!KT142=2,ISBLANK(Raw!KU142)),"",1))))</f>
        <v/>
      </c>
      <c r="AN142" s="19" t="str">
        <f>IF(A142=0,"",IF(COUNTA(Raw!KX142:LF142)=0,"",IF(AND(COUNTIF(Raw!KX142:LB142,5)=1,COUNTA(Raw!KX142:LB142)=1,COUNTA(Raw!LC142:LF142)=0),"",IF(AND(COUNTIF(Raw!KX142:LB142,5)=0,COUNTA(Raw!KX142:LB142)&gt;0,COUNTA(Raw!LC142:LF142)&gt;0),"",1))))</f>
        <v/>
      </c>
      <c r="AO142" s="19" t="str">
        <f>IF(A142=0,"",IF(COUNTA(Raw!LM142:LU142)=0,"",IF(AND(Raw!LM142=1,ISBLANK(Raw!LN142)=FALSE,COUNTA(Raw!LO142:LU142)&gt;0),"",IF(AND(Raw!LM142=2,COUNTA(Raw!LN142:LU142)=0),"",1))))</f>
        <v/>
      </c>
      <c r="AP142" s="19" t="str">
        <f>IF(A142=0,"",IF(COUNTA(Raw!MY142:OG142)=0,"",IF(AND(Raw!MY142=2,COUNTA(Raw!MZ142:OG142)=0),"",IF(AND(Raw!MY142=1,COUNTA(Raw!MZ142:OG142)&gt;0),"",1))))</f>
        <v/>
      </c>
      <c r="AQ142" s="19" t="str">
        <f>IF(A142=0,"",IF(COUNTA(Raw!NC142:NW142)=0,"",IF(AND(COUNTIF(Raw!NC142:NG142,3)&gt;0,COUNTA(Raw!NH142:NQ142)&gt;0),"",IF(AND(COUNTA(Raw!NC142:NG142)&gt;0,COUNTIF(Raw!NC142:NG142,3)=0,COUNTA(Raw!NH142:NW142)=0),"",1))))</f>
        <v/>
      </c>
      <c r="AR142" s="19" t="str">
        <f>IF(A142=0,"",IF(COUNTA(Raw!NH142:NW142)=0,"",IF(AND(COUNTIF(Raw!NH142:NQ142,10)&gt;0,COUNTA(Raw!NR142:NW142)&gt;0),"",IF(AND(COUNTA(Raw!NH142:NQ142)&gt;0,COUNTIF(Raw!NH142:NQ142,10)=0,COUNTA(Raw!NR142:NY142)=0),"",1))))</f>
        <v/>
      </c>
      <c r="AS142" s="19" t="str">
        <f>IF(A142=0,"",IF(COUNTA(Raw!NY142:OG142)=0,"",IF(AND(Raw!NY142=1,COUNTA(Raw!NZ142:OG142)&gt;0),"",IF(AND(Raw!NY142=2,COUNTA(Raw!NZ142:OG142)=0),"",1))))</f>
        <v/>
      </c>
      <c r="AT142" s="19" t="str">
        <f>IF(A142=0,"",IF(COUNTA(Raw!OH142:OY142)=0,"",IF(AND(Raw!OH142=1,COUNTA(Raw!OI142:OY142)&gt;0),"",IF(AND(Raw!OH142=2,COUNTA(Raw!OI142:OY142)=0),"",1))))</f>
        <v/>
      </c>
      <c r="AU142" s="19" t="str">
        <f>IF(A142=0,"",IF(COUNTA(Raw!PR142:QB142)=0,"",
IF(AND(OR(AND(COUNTIF(Raw!PR142:QB142,1)=1,COUNTA(Raw!QI142:QY142)&gt;0),AND(COUNTIF(Raw!PR142:QB142,1)=0,COUNTA(Raw!QI142:QY142)=0)),OR(AND(COUNTIF(Raw!PR142:QB142,2)=1,COUNTA(Raw!QZ142:RP142)&gt;0),AND(COUNTIF(Raw!PR142:QB142,2)=0,COUNTA(Raw!QZ142:RP142)=0)),OR(AND(COUNTIF(Raw!PR142:QB142,3)=1,COUNTA(Raw!RQ142:SG142)&gt;0),AND(COUNTIF(Raw!PR142:QB142,3)=0,COUNTA(Raw!RQ142:SG142)=0)),OR(AND(COUNTIF(Raw!PR142:QB142,4)=1,COUNTA(Raw!SH142:ST142)&gt;0),AND(COUNTIF(Raw!PR142:QB142,4)=0,COUNTA(Raw!SH142:ST142)=0)),OR(AND(COUNTIF(Raw!PR142:QB142,5)=1,COUNTA(Raw!SU142:TG142)&gt;0),AND(COUNTIF(Raw!PR142:QB142,5)=0,COUNTA(Raw!SU142:TG142)=0)),OR(AND(COUNTIF(Raw!PR142:QB142,6)=1,COUNTA(Raw!TH142:TT142)&gt;0),AND(COUNTIF(Raw!PR142:QB142,6)=0,COUNTA(Raw!TH142:TT142)=0)),OR(AND(COUNTIF(Raw!PR142:QB142,7)=1,COUNTA(Raw!TU142:UI142)&gt;0),AND(COUNTIF(Raw!PR142:QB142,7)=0,COUNTA(Raw!TU142:UI142)=0)),OR(AND(COUNTIF(Raw!PR142:QB142,8)=1,COUNTA(Raw!UJ142:UV142)&gt;0),AND(COUNTIF(Raw!PR142:QB142,8)=0,COUNTA(Raw!UJ142:UV142)=0)),OR(AND(COUNTIF(Raw!PR142:QB142,9)=1,COUNTA(Raw!UW142:VG142)&gt;0),AND(COUNTIF(Raw!PR142:QB142,9)=0,COUNTA(Raw!UW142:VG142)=0)),OR(AND(COUNTIF(Raw!PR142:QB142,10)=1,COUNTA(Raw!VH142:VP142)&gt;0),AND(COUNTIF(Raw!PR142:QB142,10)=0,COUNTA(Raw!VH142:VP142)=0)),OR(AND(COUNTIF(Raw!PR142:QB142,11)=1,COUNTA(Raw!VQ142:WK142)&gt;0),AND(COUNTIF(Raw!PR142:QB142,11)=0,COUNTA(Raw!VQ142:WK142)=0))),"",1)))</f>
        <v/>
      </c>
      <c r="AV142" s="19" t="str">
        <f>IF(A142=0,"",IF(COUNTA(Raw!QI142:QY142)=0,"",IF(AND(OR(AND(Raw!QI142=4,COUNTIF(Raw!QR142:QY142,1)=0),Raw!QI142&lt;&gt;4),OR(AND(Raw!QJ142=4,COUNTIF(Raw!QR142:QY142,2)=0),Raw!QJ142&lt;&gt;4),OR(AND(Raw!QK142=4,COUNTIF(Raw!QR142:QY142,3)=0),Raw!QK142&lt;&gt;4),OR(AND(Raw!QL142=4,COUNTIF(Raw!QR142:QY142,4)=0),Raw!QL142&lt;&gt;4),OR(AND(Raw!QM142=4,COUNTIF(Raw!QR142:QY142,5)=0),Raw!QM142&lt;&gt;4),OR(AND(Raw!QN142=4,COUNTIF(Raw!QR142:QY142,6)=0),Raw!QN142&lt;&gt;4),OR(AND(Raw!QO142=4,COUNTIF(Raw!QR142:QY142,7)=0),Raw!QO142&lt;&gt;4),OR(AND(Raw!QP142=4,COUNTIF(Raw!QR142:QY142,8)=0),Raw!QP142&lt;&gt;4)),"",1)))</f>
        <v/>
      </c>
      <c r="AW142" t="str">
        <f>IF(A142=0,"",IF(COUNTA(Raw!QZ142:RP142)=0,"",IF(AND(OR(AND(Raw!QZ142=4,COUNTIF(Raw!RI142:RP142,1)=0),Raw!QZ142&lt;&gt;4),OR(AND(Raw!RA142=4,COUNTIF(Raw!RI142:RP142,2)=0),Raw!RA142&lt;&gt;4),OR(AND(Raw!RB142=4,COUNTIF(Raw!RI142:RP142,3)=0),Raw!RB142&lt;&gt;4),OR(AND(Raw!RC142=4,COUNTIF(Raw!RI142:RP142,4)=0),Raw!RC142&lt;&gt;4),OR(AND(Raw!RD142=4,COUNTIF(Raw!RI142:RP142,5)=0),Raw!RD142&lt;&gt;4),OR(AND(Raw!RE142=4,COUNTIF(Raw!RI142:RP142,6)=0),Raw!RE142&lt;&gt;4),OR(AND(Raw!RF142=4,COUNTIF(Raw!RI142:RP142,7)=0),Raw!RF142&lt;&gt;4),OR(AND(Raw!RG142=4,COUNTIF(Raw!RI142:RP142,8)=0),Raw!RG142&lt;&gt;4)),"",1)))</f>
        <v/>
      </c>
      <c r="AX142" t="str">
        <f>IF(A142=0,"",IF(COUNTA(Raw!RQ142:SG142)=0,"",IF(AND(OR(AND(Raw!RQ142=4,COUNTIF(Raw!RZ142:SG142,1)=0),Raw!RQ142&lt;&gt;4),OR(AND(Raw!RR142=4,COUNTIF(Raw!RZ142:SG142,2)=0),Raw!RR142&lt;&gt;4),OR(AND(Raw!RS142=4,COUNTIF(Raw!RZ142:SG142,3)=0),Raw!RS142&lt;&gt;4),OR(AND(Raw!RT142=4,COUNTIF(Raw!RZ142:SG142,4)=0),Raw!RT142&lt;&gt;4),OR(AND(Raw!RU142=4,COUNTIF(Raw!RZ142:SG142,5)=0),Raw!RU142&lt;&gt;4),OR(AND(Raw!RV142=4,COUNTIF(Raw!RZ142:SG142,6)=0),Raw!RV142&lt;&gt;4),OR(AND(Raw!RW142=4,COUNTIF(Raw!RZ142:SG142,7)=0),Raw!RW142&lt;&gt;4),OR(AND(Raw!RX142=4,COUNTIF(Raw!RZ142:SG142,8)=0),Raw!RX142&lt;&gt;4)),"",1)))</f>
        <v/>
      </c>
      <c r="AY142" t="str">
        <f>IF(A142=0,"",IF(COUNTA(Raw!SH142:ST142)=0,"",IF(AND(OR(AND(Raw!SH142=4,COUNTIF(Raw!SO142:ST142,1)=0),Raw!SH142&lt;&gt;4),OR(AND(Raw!SI142=4,COUNTIF(Raw!SO142:ST142,2)=0),Raw!SI142&lt;&gt;4),OR(AND(Raw!SJ142=4,COUNTIF(Raw!SO142:ST142,3)=0),Raw!SJ142&lt;&gt;4),OR(AND(Raw!SK142=4,COUNTIF(Raw!SO142:ST142,4)=0),Raw!SK142&lt;&gt;4),OR(AND(Raw!SL142=4,COUNTIF(Raw!SO142:ST142,5)=0),Raw!SL142&lt;&gt;4),OR(AND(Raw!SM142=4,COUNTIF(Raw!SO142:ST142,6)=0),Raw!SM142&lt;&gt;4)),"",1)))</f>
        <v/>
      </c>
      <c r="AZ142" t="str">
        <f>IF(A142=0,"",IF(COUNTA(Raw!SU142:TG142)=0,"",IF(AND(OR(AND(Raw!SU142=4,COUNTIF(Raw!TB142:TG142,1)=0),Raw!SU142&lt;&gt;4),OR(AND(Raw!SV142=4,COUNTIF(Raw!TB142:TG142,2)=0),Raw!SV142&lt;&gt;4),OR(AND(Raw!SW142=4,COUNTIF(Raw!TB142:TG142,3)=0),Raw!SW142&lt;&gt;4),OR(AND(Raw!SX142=4,COUNTIF(Raw!TB142:TG142,4)=0),Raw!SX142&lt;&gt;4),OR(AND(Raw!SY142=4,COUNTIF(Raw!TB142:TG142,5)=0),Raw!SY142&lt;&gt;4),OR(AND(Raw!SZ142=4,COUNTIF(Raw!TB142:TG142,6)=0),Raw!SZ142&lt;&gt;4)),"",1)))</f>
        <v/>
      </c>
      <c r="BA142" t="str">
        <f>IF(A142=0,"",IF(COUNTA(Raw!TH142:TT142)=0,"",IF(AND(OR(AND(Raw!TH142=4,COUNTIF(Raw!TO142:TT142,1)=0),Raw!TH142&lt;&gt;4),OR(AND(Raw!TI142=4,COUNTIF(Raw!TO142:TT142,2)=0),Raw!TI142&lt;&gt;4),OR(AND(Raw!TJ142=4,COUNTIF(Raw!TO142:TT142,3)=0),Raw!TJ142&lt;&gt;4),OR(AND(Raw!TK142=4,COUNTIF(Raw!TO142:TT142,4)=0),Raw!TK142&lt;&gt;4),OR(AND(Raw!TL142=4,COUNTIF(Raw!TO142:TT142,5)=0),Raw!TL142&lt;&gt;4),OR(AND(Raw!TM142=4,COUNTIF(Raw!TO142:TT142,6)=0),Raw!TM142&lt;&gt;4)),"",1)))</f>
        <v/>
      </c>
      <c r="BB142" t="str">
        <f>IF(A142=0,"",IF(COUNTA(Raw!TU142:UI142)=0,"",IF(AND(OR(AND(Raw!TU142=4,COUNTIF(Raw!UC142:UI142,1)=0),Raw!TU142&lt;&gt;4),OR(AND(Raw!TV142=4,COUNTIF(Raw!UC142:UI142,2)=0),Raw!TV142&lt;&gt;4),OR(AND(Raw!TW142=4,COUNTIF(Raw!UC142:UI142,3)=0),Raw!TW142&lt;&gt;4),OR(AND(Raw!TX142=4,COUNTIF(Raw!UC142:UI142,4)=0),Raw!TX142&lt;&gt;4),OR(AND(Raw!TY142=4,COUNTIF(Raw!UC142:UI142,5)=0),Raw!TY142&lt;&gt;4),OR(AND(Raw!TZ142=4,COUNTIF(Raw!UC142:UI142,6)=0),Raw!TZ142&lt;&gt;4),OR(AND(Raw!UA142=4,COUNTIF(Raw!UC142:UI142,7)=0),Raw!UA142&lt;&gt;4)),"",1)))</f>
        <v/>
      </c>
      <c r="BC142" t="str">
        <f>IF(A142=0,"",IF(COUNTA(Raw!UJ142:UV142)=0,"",IF(AND(OR(AND(Raw!UJ142=4,COUNTIF(Raw!UQ142:UV142,1)=0),Raw!UJ142&lt;&gt;4),OR(AND(Raw!UK142=4,COUNTIF(Raw!UQ142:UV142,2)=0),Raw!UK142&lt;&gt;4),OR(AND(Raw!UL142=4,COUNTIF(Raw!UQ142:UV142,3)=0),Raw!UL142&lt;&gt;4),OR(AND(Raw!UM142=4,COUNTIF(Raw!UQ142:UV142,4)=0),Raw!UM142&lt;&gt;4),OR(AND(Raw!UN142=4,COUNTIF(Raw!UQ142:UV142,5)=0),Raw!UN142&lt;&gt;4),OR(AND(Raw!UO142=4,COUNTIF(Raw!UQ142:UV142,6)=0),Raw!UO142&lt;&gt;4)),"",1)))</f>
        <v/>
      </c>
      <c r="BD142" t="str">
        <f>IF(A142=0,"",IF(COUNTA(Raw!UW142:VG142)=0,"",IF(AND(OR(AND(Raw!UW142=4,COUNTIF(Raw!VC142:VG142,1)=0),Raw!UW142&lt;&gt;4),OR(AND(Raw!UX142=4,COUNTIF(Raw!VC142:VG142,2)=0),Raw!UX142&lt;&gt;4),OR(AND(Raw!UY142=4,COUNTIF(Raw!VC142:VG142,3)=0),Raw!UY142&lt;&gt;4),OR(AND(Raw!UZ142=4,COUNTIF(Raw!VC142:VG142,4)=0),Raw!UZ142&lt;&gt;4),OR(AND(Raw!VA142=4,COUNTIF(Raw!VC142:VG142,5)=0),Raw!VA142&lt;&gt;4)),"",1)))</f>
        <v/>
      </c>
      <c r="BE142" t="str">
        <f>IF(A142=0,"",IF(COUNTA(Raw!VH142:VP142)=0,"",
IF(AND(
OR(AND(Raw!VH142=4,COUNTIF(Raw!VM142:VP142,1)=0),Raw!VH142&lt;&gt;4),
OR(AND(Raw!VI142=4,COUNTIF(Raw!VM142:VP142,2)=0),Raw!VI142&lt;&gt;4),
OR(AND(Raw!VJ142=4,COUNTIF(Raw!VM142:VP142,3)=0),Raw!VJ142&lt;&gt;4),
OR(AND(Raw!VK142=4,COUNTIF(Raw!VM142:VP142,4)=0),Raw!VK142&lt;&gt;4)
),"",1)))</f>
        <v/>
      </c>
      <c r="BF142" t="str">
        <f>IF(A142=0,"",IF(COUNTA(Raw!VQ142:WK142)=0,"",
IF(AND(
OR(AND(Raw!VQ142=4,COUNTIF(Raw!WB142:WK142,1)=0),Raw!VQ142&lt;&gt;4),
OR(AND(Raw!VR142=4,COUNTIF(Raw!WB142:WK142,2)=0),Raw!VR142&lt;&gt;4),
OR(AND(Raw!VS142=4,COUNTIF(Raw!WB142:WK142,3)=0),Raw!VS142&lt;&gt;4),
OR(AND(Raw!VT142=4,COUNTIF(Raw!WB142:WK142,4)=0),Raw!VT142&lt;&gt;4),
OR(AND(Raw!VU142=4,COUNTIF(Raw!WB142:WK142,5)=0),Raw!VU142&lt;&gt;4),
OR(AND(Raw!VV142=4,COUNTIF(Raw!WB142:WK142,6)=0),Raw!VV142&lt;&gt;4),
OR(AND(Raw!VW142=4,COUNTIF(Raw!WB142:WK142,7)=0),Raw!VW142&lt;&gt;4),
OR(AND(Raw!VX142=4,COUNTIF(Raw!WB142:WK142,8)=0),Raw!VX142&lt;&gt;4),
OR(AND(Raw!VY142=4,COUNTIF(Raw!WB142:WK142,9)=0),Raw!VX142&lt;&gt;4),
OR(AND(Raw!VZ142=4,COUNTIF(Raw!WB142:WK142,10)=0),Raw!VZ142&lt;&gt;4)
),"",1)))</f>
        <v/>
      </c>
      <c r="BG142" t="str">
        <f>IF(A142=0,"",IF(COUNTA(Raw!WL142:XB142)=0,"",
IF(AND(
OR(AND(Raw!WL142=4,COUNTIF(Raw!WU142:XB142,1)=0),Raw!WL142&lt;&gt;4),
OR(AND(Raw!WM142=4,COUNTIF(Raw!WU142:XB142,2)=0),Raw!WM142&lt;&gt;4),
OR(AND(Raw!WN142=4,COUNTIF(Raw!WU142:XB142,3)=0),Raw!WN142&lt;&gt;4),
OR(AND(Raw!WO142=4,COUNTIF(Raw!WU142:XB142,4)=0),Raw!WO142&lt;&gt;4),
OR(AND(Raw!WP142=4,COUNTIF(Raw!WU142:XB142,5)=0),Raw!WP142&lt;&gt;4),
OR(AND(Raw!WQ142=4,COUNTIF(Raw!WU142:XB142,6)=0),Raw!WQ142&lt;&gt;4),
OR(AND(Raw!WR142=4,COUNTIF(Raw!WU142:XB142,7)=0),Raw!WR142&lt;&gt;4),
OR(AND(Raw!WS142=4,COUNTIF(Raw!WU142:XB142,8)=0),Raw!WS142&lt;&gt;4)
),"",1)))</f>
        <v/>
      </c>
      <c r="BH142" t="str">
        <f>IF(A142=0,"",IF(COUNTA(Raw!XC142:XK142)=0,"",
IF(AND(
OR(AND(Raw!XC142=4,COUNTIF(Raw!XH142:XK142,1)=0),Raw!XC142&lt;&gt;4),
OR(AND(Raw!XD142=4,COUNTIF(Raw!XH142:XK142,2)=0),Raw!XD142&lt;&gt;4),
OR(AND(Raw!XE142=4,COUNTIF(Raw!XH142:XK142,3)=0),Raw!XE142&lt;&gt;4),
OR(AND(Raw!XF142=4,COUNTIF(Raw!XH142:XK142,4)=0),Raw!XF142&lt;&gt;4)
),"",1)))</f>
        <v/>
      </c>
      <c r="BI142" t="str">
        <f>IF(A142=0,"",IF(COUNTA(Raw!XL142:XT142)=0,"",
IF(AND(
OR(AND(Raw!XL142=4,COUNTIF(Raw!XQ142:XT142,1)=0),Raw!XL142&lt;&gt;4),
OR(AND(Raw!XM142=4,COUNTIF(Raw!XQ142:XT142,2)=0),Raw!XM142&lt;&gt;4),
OR(AND(Raw!XN142=4,COUNTIF(Raw!XQ142:XT142,3)=0),Raw!XN142&lt;&gt;4),
OR(AND(Raw!XO142=4,COUNTIF(Raw!XQ142:XT142,4)=0),Raw!XO142&lt;&gt;4)
),"",1)))</f>
        <v/>
      </c>
      <c r="BJ142" t="str">
        <f>IF(A142=0,"",IF(COUNTA(Raw!XU142:YI142)=0,"",
IF(AND(
OR(AND(Raw!XU142=4,COUNTIF(Raw!YC142:YI142,1)=0),Raw!XU142&lt;&gt;4),
OR(AND(Raw!XV142=4,COUNTIF(Raw!YC142:YI142,2)=0),Raw!XV142&lt;&gt;4),
OR(AND(Raw!XW142=4,COUNTIF(Raw!YC142:YI142,3)=0),Raw!XW142&lt;&gt;4),
OR(AND(Raw!XX142=4,COUNTIF(Raw!YC142:YI142,4)=0),Raw!XX142&lt;&gt;4),
OR(AND(Raw!XY142=4,COUNTIF(Raw!YC142:YI142,5)=0),Raw!XY142&lt;&gt;4),
OR(AND(Raw!XZ142=4,COUNTIF(Raw!YC142:YI142,6)=0),Raw!XZ142&lt;&gt;4),
OR(AND(Raw!YA142=4,COUNTIF(Raw!YC142:YI142,7)=0),Raw!YA142&lt;&gt;4)
),"",1)))</f>
        <v/>
      </c>
      <c r="BK142" t="str">
        <f>IF(A142=0,"",IF(COUNTA(Raw!YJ142:YR142)=0,"",
IF(AND(
OR(AND(Raw!YJ142=4,COUNTIF(Raw!YO142:YR142,1)=0),Raw!YJ142&lt;&gt;4),
OR(AND(Raw!YK142=4,COUNTIF(Raw!YO142:YR142,2)=0),Raw!YK142&lt;&gt;4),
OR(AND(Raw!YL142=4,COUNTIF(Raw!YO142:YR142,3)=0),Raw!YL142&lt;&gt;4),
OR(AND(Raw!YM142=4,COUNTIF(Raw!YO142:YR142,4)=0),Raw!YM142&lt;&gt;4)
),"",1)))</f>
        <v/>
      </c>
      <c r="BL142" t="str">
        <f>IF(A142=0,"",IF(COUNTA(Raw!YS142:YU142)=0,"",IF(AND(Raw!YS142=4,ISBLANK(Raw!YU142)),"",IF(AND(Raw!YS142&lt;&gt;4,ISBLANK(Raw!YU142)=FALSE),"",1))))</f>
        <v/>
      </c>
    </row>
    <row r="143" spans="1:64">
      <c r="A143" s="20">
        <f>Raw!A143</f>
        <v>0</v>
      </c>
      <c r="B143" s="19" t="str">
        <f>IF(A143=0,"",IF(AND(Raw!AC143=1,COUNTA(Raw!AR143:IC143)&gt;0,COUNTA(Raw!ID143:YU143)=0),"",IF(AND(Raw!AC143=2,COUNTA(Raw!AR143:IC143)=0,COUNTA(Raw!ID143:MV143)&gt;0,COUNTA(Raw!MW143:YU143)=0),"",IF(AND(Raw!AC143=3,COUNTA(Raw!AP143:MV143)=0,COUNTA(Raw!MW143:YU143)&gt;0),"",1))))</f>
        <v/>
      </c>
      <c r="C143" s="19" t="str">
        <f>IF(A143=0,"",IF(AND(Raw!AK143=1,ISBLANK(Raw!AM143)=FALSE,ISBLANK(Raw!AO143)),"",IF(AND(Raw!AK143=2,ISBLANK(Raw!AM143),ISBLANK(Raw!AO143)=FALSE),"",1)))</f>
        <v/>
      </c>
      <c r="D143" s="19" t="str">
        <f>IF(A143=0,"",IF(COUNTA(Raw!AS143:AZ143)=0,"",IF(AND(Raw!AS143+Raw!AT143=100,Raw!AU143+Raw!AV143=100,Raw!AW143+Raw!AX143=100,Raw!AY143+Raw!AZ143=100),"",1)))</f>
        <v/>
      </c>
      <c r="E143" s="19" t="str">
        <f>IF(A143=0,"",IF(ISBLANK(Raw!AQ143),"",IF(Raw!AQ143=1,"",1)))</f>
        <v/>
      </c>
      <c r="F143" s="19" t="str">
        <f>IF(A143=0,"",IF(ISBLANK(Raw!AR143),"",IF(AND(Raw!AR143&gt;=0,Raw!AR143&lt;=100),"",1)))</f>
        <v/>
      </c>
      <c r="G143" s="19" t="str">
        <f>IF(A143=0,"",IF(AND(ISBLANK(Raw!BA143),ISBLANK(Raw!AS143)),"",IF(AND(Raw!AS143&gt;0,ISBLANK(Raw!BA143)=FALSE),"",1)))</f>
        <v/>
      </c>
      <c r="H143" s="19" t="str">
        <f>IF(A143=0,"",IF(COUNTA(Raw!BA143:BH143)=0,"",IF(AND(Raw!BA143=0,COUNTA(Raw!BB143:BH143)=0),"",IF(AND(Raw!BA143&gt;0,COUNTA(Raw!BB143:BH143)&gt;0),"",1))))</f>
        <v/>
      </c>
      <c r="I143" s="19" t="str">
        <f>IF(A143=0,"",IF(AND(ISBLANK(Raw!BI143),ISBLANK(Raw!BJ143)),"",IF(AND(Raw!BI143=1,ISBLANK(Raw!BJ143)=FALSE),"",IF(AND(Raw!BI143=2,ISBLANK(Raw!BJ143)),"",1))))</f>
        <v/>
      </c>
      <c r="J143" s="19" t="str">
        <f>IF(A143=0,"",IF(AND(ISBLANK(Raw!AT143),COUNTBLANK(Raw!BK143:BQ143)),"",IF(AND(Raw!AT143&gt;0,COUNTA(Raw!BK143:BQ143)&gt;0),"",IF(AND(Raw!AT143=0,COUNTA(Raw!BK143:BQ143)=0),"",1))))</f>
        <v/>
      </c>
      <c r="K143" s="19" t="str">
        <f>IF(A143=0,"",IF(AND(ISBLANK(Raw!AS143),COUNTA(Raw!BR143:BX143)=0),"",IF(AND(Raw!AS143&gt;0,COUNTA(Raw!BR143:BX143)&gt;0),"",IF(AND(Raw!AS143=0,COUNTA(Raw!BR143:BX143)=0),"",1))))</f>
        <v/>
      </c>
      <c r="L143" s="19" t="str">
        <f>IF(A143=0,"",IF(AND(COUNTA(Raw!BK143:BX143)=0,COUNTA(Raw!BY143:CH143)=0),"",IF(AND(COUNTIF(Raw!BK143:BX143,1)&gt;0,COUNTA(Raw!BY143:CH143)&gt;0),"",IF(AND(COUNTIF(Raw!BK143:BX143,1)=0,COUNTA(Raw!BY143:CH143)=0),"",1))))</f>
        <v/>
      </c>
      <c r="M143" s="19" t="str">
        <f>IF(A143=0,"",IF(AND(COUNTA(Raw!BK143:BX143)=0,COUNTA(Raw!CI143:CR143)),"",IF(AND(COUNTIF(Raw!BK143:BX143,3)&gt;0,COUNTA(Raw!CI143:CR143)&gt;0),"",IF(AND(COUNTIF(Raw!BK143:BX143,3)=0,COUNTA(Raw!CI143:CR143)=0),"",1))))</f>
        <v/>
      </c>
      <c r="N143" s="19" t="str">
        <f>IF(A143=0,"",IF(COUNTA(Raw!CS143:DF143)=0,"",IF(AND(COUNTIF(Raw!CS143:CV143,1)=1,COUNTA(Raw!CW143:DA143)&gt;0,COUNTA(Raw!DB143:DF143)=0),"",IF(AND(COUNTIF(Raw!CS143:CV143,2)=1,COUNTA(Raw!CW143:DA143)=0,COUNTA(Raw!DB143:DF143)&gt;0),"",IF(AND(COUNTA(Raw!CS143:CV143)&gt;0,COUNTA(Raw!CW143:DF143)=0),"",1)))))</f>
        <v/>
      </c>
      <c r="O143" s="19" t="str">
        <f>IF(A143=0,"",IF(COUNTA(Raw!DG143:DP143)=0,"",IF(AND(COUNTIF(Raw!BK143:BQ143,1)&gt;0,OR(COUNTIF(Raw!DG143:DP143,1)=1,COUNTIF(Raw!DG143:DP143,2)=1,COUNTIF(Raw!DG143:DP143,3)=1)),"",IF(AND(COUNTIF(Raw!BK143:BQ143,1)=0,AND(COUNTIF(Raw!DG143:DP143,1)=0,COUNTIF(Raw!DG143:DP143,2)=0,COUNTIF(Raw!DG143:DP143,3)=0)),"",1))))</f>
        <v/>
      </c>
      <c r="P143" s="19" t="str">
        <f>IF(A143=0,"",IF(COUNTA(Raw!DG143:DR143)=0,"",IF(AND(COUNTIF(Raw!DG143:DP143,4)=1,ISBLANK(Raw!DQ143)=FALSE,ISBLANK(Raw!DR143)),"",IF(AND(COUNTIF(Raw!DG143:DP143,7)=1,ISBLANK(Raw!DQ143),ISBLANK(Raw!DR143)=FALSE),"",IF(AND(COUNTA(Raw!DG143:DP143)&gt;0,COUNTIF(Raw!DG143:DP143,4)=0,COUNTIF(Raw!DG143:DP143,7)=0,COUNTA(Raw!DQ143:DR143)=0),"",1)))))</f>
        <v/>
      </c>
      <c r="Q143" s="19" t="str">
        <f>IF(A143=0,"",IF(AND(COUNTA(Raw!DS143:DU143)=0,COUNTA(Raw!BK143:BQ143)=0),"",IF(AND(COUNTIF(Raw!BK143:BQ143,1)&gt;0,COUNTA(Raw!DS143:DU143)&gt;0),"",IF(AND(COUNTIF(Raw!BK143:BQ143,1)=0,COUNTA(Raw!DS143:DU143)=0),"",1))))</f>
        <v/>
      </c>
      <c r="R143" s="19" t="str">
        <f>IF(A143=0,"",IF(AND(ISBLANK(Raw!AT143),ISBLANK(Raw!EJ143)),"",IF(AND(Raw!AT143&gt;0,ISBLANK(Raw!EJ143)=FALSE,Raw!EJ143&gt;=0,Raw!EJ143&lt;=7),"",IF(AND(Raw!AT143=0,ISBLANK(Raw!EJ143)),"",1))))</f>
        <v/>
      </c>
      <c r="S143" t="str">
        <f>IF(A143=0,"",IF(AND(ISBLANK(Raw!AS143),ISBLANK(Raw!EK143)),"",IF(AND(Raw!AS143&gt;0,ISBLANK(Raw!EK143)=FALSE),"",IF(AND(Raw!AS143=0,ISBLANK(Raw!EK143)),"",1))))</f>
        <v/>
      </c>
      <c r="T143" s="19" t="str">
        <f>IF(A143=0,"",IF(AND(ISBLANK(Raw!AT143),COUNTA(Raw!EL143:EQ143)=0),"",IF(AND(Raw!AT143&gt;0,COUNTA(Raw!EL143:EQ143)&gt;0),"",IF(AND(Raw!AT143=0,COUNTA(Raw!EL143:EQ143)=0),"",1))))</f>
        <v/>
      </c>
      <c r="U143" t="str">
        <f>IF(A143=0,"",IF(AND(ISBLANK(Raw!AT143),COUNTA(Raw!ER143:EU143)=0),"",IF(AND(Raw!AT143&gt;0,COUNTA(Raw!ER143:EU143)&gt;0),"",IF(AND(Raw!AT143=0,COUNTA(Raw!ER143:EU143)=0),"",1))))</f>
        <v/>
      </c>
      <c r="V143" t="str">
        <f>IF(A143=0,"",IF(AND(ISBLANK(Raw!AS143),COUNTA(Raw!EV143:FA143)=0),"",IF(AND(Raw!AS143&gt;0,COUNTA(Raw!EV143:FA143)&gt;0),"",IF(AND(Raw!AS143=0,COUNTA(Raw!EV143:FA143)=0),"",1))))</f>
        <v/>
      </c>
      <c r="W143" t="str">
        <f>IF(A143=0,"",IF(AND(ISBLANK(Raw!AS143),COUNTA(Raw!FB143:FE143)=0),"",IF(AND(Raw!AS143&gt;0,COUNTA(Raw!FB143:FE143)&gt;0),"",IF(AND(Raw!AS143=0,COUNTA(Raw!FB143:FE143)=0),"",1))))</f>
        <v/>
      </c>
      <c r="X143" t="str">
        <f>IF(A143=0,"",IF(AND(ISBLANK(Raw!AT143),COUNTA(Raw!FF143:FI143)=0),"",IF(AND(Raw!AT143&gt;0,COUNTA(Raw!FF143:FI143)&gt;0),"",IF(AND(Raw!AT143=0,COUNTA(Raw!FF143:FI143)=0),"",1))))</f>
        <v/>
      </c>
      <c r="Y143" t="str">
        <f>IF(A143=0,"",IF(AND(ISBLANK(Raw!AS143),COUNTA(Raw!FJ143:FM143)=0),"",IF(AND(Raw!AS143&gt;0,COUNTA(Raw!FJ143:FM143)&gt;0),"",IF(AND(Raw!AS143=0,COUNTA(Raw!FJ143:FM143)=0),"",1))))</f>
        <v/>
      </c>
      <c r="Z143" t="str">
        <f>IF(A143=0,"",IF(AND(COUNTA(Raw!FN143:FT143)=0,ISBLANK(Raw!FU143)),"",IF(AND(COUNTIF(Raw!FN143:FT143,1)&gt;0,ISBLANK(Raw!FU143)=FALSE),"",IF(AND(COUNTIF(Raw!FN143:FT143,1)=0,ISBLANK(Raw!FU143)),"",1))))</f>
        <v/>
      </c>
      <c r="AA143" s="19" t="str">
        <f>IF(A143=0,"",IF(AND(ISBLANK(Raw!BI143),COUNTA(Raw!FV143:GH143)=0),"",IF(AND(Raw!BI143&lt;&gt;1,COUNTIF(Raw!FV143:GH143,6)=0),"",IF(Raw!BI143=1,"",1))))</f>
        <v/>
      </c>
      <c r="AB143" t="str">
        <f>IF(A143=0,"",IF(AND(ISBLANK(Raw!GI143),COUNTA(Raw!GJ143:GQ143)=0),"",IF(AND(Raw!GI143=1,COUNTA(Raw!GJ143:GQ143)&gt;0),"",IF(AND(Raw!GI143=2,COUNTA(Raw!GJ143:GQ143)=0),"",1))))</f>
        <v/>
      </c>
      <c r="AC143" s="19" t="str">
        <f>IF(A143=0,"",IF(AND(COUNTA(Raw!GY143:HF143)=0,ISBLANK(Raw!HG143)),"",IF(AND(OR(COUNTIF(Raw!GY143:HE143,1)&gt;0,COUNTIF(Raw!GY143:HE143,2)&gt;0),ISBLANK(Raw!HG143)=FALSE),"",IF(AND(COUNTA(Raw!GY143:HF143)&gt;0,ISBLANK(Raw!HG143),COUNTIF(Raw!GY143:HE143,1)=0,COUNTIF(Raw!GY143:HE143,2)=0),"",1))))</f>
        <v/>
      </c>
      <c r="AD143" s="19" t="str">
        <f>IF(A143=0,"",IF(COUNTA(Raw!HU143:IB143)=0,"",IF(AND(Raw!AK143&lt;&gt;2,COUNTIF(Raw!HU143:IA143,2)=0,COUNTIF(Raw!HU143:IA143,3)=0),"",IF(Raw!AK143=2,"",1))))</f>
        <v/>
      </c>
      <c r="AE143" s="19" t="str">
        <f>IF(A143=0,"",IF(AND(Raw!AK143=2,ISBLANK(Raw!IC143)=FALSE),"",IF(AND(Raw!AK143&lt;&gt;2,ISBLANK(Raw!IC143)),"",1)))</f>
        <v/>
      </c>
      <c r="AF143" s="19" t="str">
        <f>IF(A143=0,"",IF(COUNTA(Raw!ID143:IF143)=0,"",IF(AND(MATCH(2023-Raw!ID143,Code!$A$3:$A$12,1)=Raw!IF143,2023-Raw!ID143=Raw!IE143),"",1)))</f>
        <v/>
      </c>
      <c r="AG143" s="19" t="str">
        <f>IF(A143=0,"",IF(COUNTA(Raw!IG143:II143)=0,"",IF(AND(Raw!IG143=4,ISBLANK(Raw!II143)=FALSE),"",IF(AND(Raw!IG143&lt;&gt;4,ISBLANK(Raw!II143)),"",1))))</f>
        <v/>
      </c>
      <c r="AH143" s="19" t="str">
        <f>IF(A143=0,"",IF(COUNTA(Raw!IJ143:IM143)=0,"",IF(AND(Raw!IJ143=1,ISBLANK(Raw!IK143)=FALSE),"",IF(AND(Raw!IJ143=2,COUNTA(Raw!IK143:IM143)&gt;0),"",1))))</f>
        <v/>
      </c>
      <c r="AI143" s="19" t="str">
        <f>IF(A143=0,"",IF(COUNTA(Raw!IK143:IM143)=0,"",IF(AND(Raw!IK143=1,ISBLANK(Raw!IL143)=FALSE),"",IF(AND(Raw!IK143=2,COUNTA(Raw!IL143:IM143)=0),"",1))))</f>
        <v/>
      </c>
      <c r="AJ143" s="19" t="str">
        <f>IF(A143=0,"",IF(COUNTA(Raw!JD143:JJ143)=0,"",IF(AND(Raw!JD143&gt;600,COUNTA(Raw!JE143:JI143)&gt;0),"",IF(AND(Raw!JD143&lt;=600,COUNTA(Raw!JE143:JJ143)=0),"",1))))</f>
        <v/>
      </c>
      <c r="AK143" s="19" t="str">
        <f>IF(A143=0,"",IF(COUNTA(Raw!JK143:KA143)=0,"",IF(AND(Raw!JK143=1,COUNTA(Raw!JM143:JV143)&gt;0),"",IF(AND(Raw!JK143=3,COUNTA(Raw!JM143:JV143)&gt;0,COUNTA(Raw!JW143:KA143)=0),"",IF(AND(ISBLANK(Raw!JK143)=FALSE,Raw!JK143&lt;&gt;1,Raw!JK143&lt;&gt;3,COUNTA(Raw!JM143:KA143)=0),"",1)))))</f>
        <v/>
      </c>
      <c r="AL143" s="19" t="str">
        <f>IF(A143=0,"",IF(COUNTA(Raw!JW143:KA143)=0,"",IF(AND(COUNTIF(Raw!JW143:JZ143,4)=0,COUNTA(Raw!JW143:JZ143)&gt;0,ISBLANK(Raw!KA143)=FALSE),"",IF(AND(COUNTIF(Raw!JW143:KA143,4)&gt;0,ISBLANK(Raw!KA143)),"",1))))</f>
        <v/>
      </c>
      <c r="AM143" s="19" t="str">
        <f>IF(A143=0,"",IF(COUNTA(Raw!KT143:KU143)=0,"",IF(AND(Raw!KT143=1,ISBLANK(Raw!KU143)=FALSE),"",IF(AND(Raw!KT143=2,ISBLANK(Raw!KU143)),"",1))))</f>
        <v/>
      </c>
      <c r="AN143" s="19" t="str">
        <f>IF(A143=0,"",IF(COUNTA(Raw!KX143:LF143)=0,"",IF(AND(COUNTIF(Raw!KX143:LB143,5)=1,COUNTA(Raw!KX143:LB143)=1,COUNTA(Raw!LC143:LF143)=0),"",IF(AND(COUNTIF(Raw!KX143:LB143,5)=0,COUNTA(Raw!KX143:LB143)&gt;0,COUNTA(Raw!LC143:LF143)&gt;0),"",1))))</f>
        <v/>
      </c>
      <c r="AO143" s="19" t="str">
        <f>IF(A143=0,"",IF(COUNTA(Raw!LM143:LU143)=0,"",IF(AND(Raw!LM143=1,ISBLANK(Raw!LN143)=FALSE,COUNTA(Raw!LO143:LU143)&gt;0),"",IF(AND(Raw!LM143=2,COUNTA(Raw!LN143:LU143)=0),"",1))))</f>
        <v/>
      </c>
      <c r="AP143" s="19" t="str">
        <f>IF(A143=0,"",IF(COUNTA(Raw!MY143:OG143)=0,"",IF(AND(Raw!MY143=2,COUNTA(Raw!MZ143:OG143)=0),"",IF(AND(Raw!MY143=1,COUNTA(Raw!MZ143:OG143)&gt;0),"",1))))</f>
        <v/>
      </c>
      <c r="AQ143" s="19" t="str">
        <f>IF(A143=0,"",IF(COUNTA(Raw!NC143:NW143)=0,"",IF(AND(COUNTIF(Raw!NC143:NG143,3)&gt;0,COUNTA(Raw!NH143:NQ143)&gt;0),"",IF(AND(COUNTA(Raw!NC143:NG143)&gt;0,COUNTIF(Raw!NC143:NG143,3)=0,COUNTA(Raw!NH143:NW143)=0),"",1))))</f>
        <v/>
      </c>
      <c r="AR143" s="19" t="str">
        <f>IF(A143=0,"",IF(COUNTA(Raw!NH143:NW143)=0,"",IF(AND(COUNTIF(Raw!NH143:NQ143,10)&gt;0,COUNTA(Raw!NR143:NW143)&gt;0),"",IF(AND(COUNTA(Raw!NH143:NQ143)&gt;0,COUNTIF(Raw!NH143:NQ143,10)=0,COUNTA(Raw!NR143:NY143)=0),"",1))))</f>
        <v/>
      </c>
      <c r="AS143" s="19" t="str">
        <f>IF(A143=0,"",IF(COUNTA(Raw!NY143:OG143)=0,"",IF(AND(Raw!NY143=1,COUNTA(Raw!NZ143:OG143)&gt;0),"",IF(AND(Raw!NY143=2,COUNTA(Raw!NZ143:OG143)=0),"",1))))</f>
        <v/>
      </c>
      <c r="AT143" s="19" t="str">
        <f>IF(A143=0,"",IF(COUNTA(Raw!OH143:OY143)=0,"",IF(AND(Raw!OH143=1,COUNTA(Raw!OI143:OY143)&gt;0),"",IF(AND(Raw!OH143=2,COUNTA(Raw!OI143:OY143)=0),"",1))))</f>
        <v/>
      </c>
      <c r="AU143" s="19" t="str">
        <f>IF(A143=0,"",IF(COUNTA(Raw!PR143:QB143)=0,"",
IF(AND(OR(AND(COUNTIF(Raw!PR143:QB143,1)=1,COUNTA(Raw!QI143:QY143)&gt;0),AND(COUNTIF(Raw!PR143:QB143,1)=0,COUNTA(Raw!QI143:QY143)=0)),OR(AND(COUNTIF(Raw!PR143:QB143,2)=1,COUNTA(Raw!QZ143:RP143)&gt;0),AND(COUNTIF(Raw!PR143:QB143,2)=0,COUNTA(Raw!QZ143:RP143)=0)),OR(AND(COUNTIF(Raw!PR143:QB143,3)=1,COUNTA(Raw!RQ143:SG143)&gt;0),AND(COUNTIF(Raw!PR143:QB143,3)=0,COUNTA(Raw!RQ143:SG143)=0)),OR(AND(COUNTIF(Raw!PR143:QB143,4)=1,COUNTA(Raw!SH143:ST143)&gt;0),AND(COUNTIF(Raw!PR143:QB143,4)=0,COUNTA(Raw!SH143:ST143)=0)),OR(AND(COUNTIF(Raw!PR143:QB143,5)=1,COUNTA(Raw!SU143:TG143)&gt;0),AND(COUNTIF(Raw!PR143:QB143,5)=0,COUNTA(Raw!SU143:TG143)=0)),OR(AND(COUNTIF(Raw!PR143:QB143,6)=1,COUNTA(Raw!TH143:TT143)&gt;0),AND(COUNTIF(Raw!PR143:QB143,6)=0,COUNTA(Raw!TH143:TT143)=0)),OR(AND(COUNTIF(Raw!PR143:QB143,7)=1,COUNTA(Raw!TU143:UI143)&gt;0),AND(COUNTIF(Raw!PR143:QB143,7)=0,COUNTA(Raw!TU143:UI143)=0)),OR(AND(COUNTIF(Raw!PR143:QB143,8)=1,COUNTA(Raw!UJ143:UV143)&gt;0),AND(COUNTIF(Raw!PR143:QB143,8)=0,COUNTA(Raw!UJ143:UV143)=0)),OR(AND(COUNTIF(Raw!PR143:QB143,9)=1,COUNTA(Raw!UW143:VG143)&gt;0),AND(COUNTIF(Raw!PR143:QB143,9)=0,COUNTA(Raw!UW143:VG143)=0)),OR(AND(COUNTIF(Raw!PR143:QB143,10)=1,COUNTA(Raw!VH143:VP143)&gt;0),AND(COUNTIF(Raw!PR143:QB143,10)=0,COUNTA(Raw!VH143:VP143)=0)),OR(AND(COUNTIF(Raw!PR143:QB143,11)=1,COUNTA(Raw!VQ143:WK143)&gt;0),AND(COUNTIF(Raw!PR143:QB143,11)=0,COUNTA(Raw!VQ143:WK143)=0))),"",1)))</f>
        <v/>
      </c>
      <c r="AV143" s="19" t="str">
        <f>IF(A143=0,"",IF(COUNTA(Raw!QI143:QY143)=0,"",IF(AND(OR(AND(Raw!QI143=4,COUNTIF(Raw!QR143:QY143,1)=0),Raw!QI143&lt;&gt;4),OR(AND(Raw!QJ143=4,COUNTIF(Raw!QR143:QY143,2)=0),Raw!QJ143&lt;&gt;4),OR(AND(Raw!QK143=4,COUNTIF(Raw!QR143:QY143,3)=0),Raw!QK143&lt;&gt;4),OR(AND(Raw!QL143=4,COUNTIF(Raw!QR143:QY143,4)=0),Raw!QL143&lt;&gt;4),OR(AND(Raw!QM143=4,COUNTIF(Raw!QR143:QY143,5)=0),Raw!QM143&lt;&gt;4),OR(AND(Raw!QN143=4,COUNTIF(Raw!QR143:QY143,6)=0),Raw!QN143&lt;&gt;4),OR(AND(Raw!QO143=4,COUNTIF(Raw!QR143:QY143,7)=0),Raw!QO143&lt;&gt;4),OR(AND(Raw!QP143=4,COUNTIF(Raw!QR143:QY143,8)=0),Raw!QP143&lt;&gt;4)),"",1)))</f>
        <v/>
      </c>
      <c r="AW143" t="str">
        <f>IF(A143=0,"",IF(COUNTA(Raw!QZ143:RP143)=0,"",IF(AND(OR(AND(Raw!QZ143=4,COUNTIF(Raw!RI143:RP143,1)=0),Raw!QZ143&lt;&gt;4),OR(AND(Raw!RA143=4,COUNTIF(Raw!RI143:RP143,2)=0),Raw!RA143&lt;&gt;4),OR(AND(Raw!RB143=4,COUNTIF(Raw!RI143:RP143,3)=0),Raw!RB143&lt;&gt;4),OR(AND(Raw!RC143=4,COUNTIF(Raw!RI143:RP143,4)=0),Raw!RC143&lt;&gt;4),OR(AND(Raw!RD143=4,COUNTIF(Raw!RI143:RP143,5)=0),Raw!RD143&lt;&gt;4),OR(AND(Raw!RE143=4,COUNTIF(Raw!RI143:RP143,6)=0),Raw!RE143&lt;&gt;4),OR(AND(Raw!RF143=4,COUNTIF(Raw!RI143:RP143,7)=0),Raw!RF143&lt;&gt;4),OR(AND(Raw!RG143=4,COUNTIF(Raw!RI143:RP143,8)=0),Raw!RG143&lt;&gt;4)),"",1)))</f>
        <v/>
      </c>
      <c r="AX143" t="str">
        <f>IF(A143=0,"",IF(COUNTA(Raw!RQ143:SG143)=0,"",IF(AND(OR(AND(Raw!RQ143=4,COUNTIF(Raw!RZ143:SG143,1)=0),Raw!RQ143&lt;&gt;4),OR(AND(Raw!RR143=4,COUNTIF(Raw!RZ143:SG143,2)=0),Raw!RR143&lt;&gt;4),OR(AND(Raw!RS143=4,COUNTIF(Raw!RZ143:SG143,3)=0),Raw!RS143&lt;&gt;4),OR(AND(Raw!RT143=4,COUNTIF(Raw!RZ143:SG143,4)=0),Raw!RT143&lt;&gt;4),OR(AND(Raw!RU143=4,COUNTIF(Raw!RZ143:SG143,5)=0),Raw!RU143&lt;&gt;4),OR(AND(Raw!RV143=4,COUNTIF(Raw!RZ143:SG143,6)=0),Raw!RV143&lt;&gt;4),OR(AND(Raw!RW143=4,COUNTIF(Raw!RZ143:SG143,7)=0),Raw!RW143&lt;&gt;4),OR(AND(Raw!RX143=4,COUNTIF(Raw!RZ143:SG143,8)=0),Raw!RX143&lt;&gt;4)),"",1)))</f>
        <v/>
      </c>
      <c r="AY143" t="str">
        <f>IF(A143=0,"",IF(COUNTA(Raw!SH143:ST143)=0,"",IF(AND(OR(AND(Raw!SH143=4,COUNTIF(Raw!SO143:ST143,1)=0),Raw!SH143&lt;&gt;4),OR(AND(Raw!SI143=4,COUNTIF(Raw!SO143:ST143,2)=0),Raw!SI143&lt;&gt;4),OR(AND(Raw!SJ143=4,COUNTIF(Raw!SO143:ST143,3)=0),Raw!SJ143&lt;&gt;4),OR(AND(Raw!SK143=4,COUNTIF(Raw!SO143:ST143,4)=0),Raw!SK143&lt;&gt;4),OR(AND(Raw!SL143=4,COUNTIF(Raw!SO143:ST143,5)=0),Raw!SL143&lt;&gt;4),OR(AND(Raw!SM143=4,COUNTIF(Raw!SO143:ST143,6)=0),Raw!SM143&lt;&gt;4)),"",1)))</f>
        <v/>
      </c>
      <c r="AZ143" t="str">
        <f>IF(A143=0,"",IF(COUNTA(Raw!SU143:TG143)=0,"",IF(AND(OR(AND(Raw!SU143=4,COUNTIF(Raw!TB143:TG143,1)=0),Raw!SU143&lt;&gt;4),OR(AND(Raw!SV143=4,COUNTIF(Raw!TB143:TG143,2)=0),Raw!SV143&lt;&gt;4),OR(AND(Raw!SW143=4,COUNTIF(Raw!TB143:TG143,3)=0),Raw!SW143&lt;&gt;4),OR(AND(Raw!SX143=4,COUNTIF(Raw!TB143:TG143,4)=0),Raw!SX143&lt;&gt;4),OR(AND(Raw!SY143=4,COUNTIF(Raw!TB143:TG143,5)=0),Raw!SY143&lt;&gt;4),OR(AND(Raw!SZ143=4,COUNTIF(Raw!TB143:TG143,6)=0),Raw!SZ143&lt;&gt;4)),"",1)))</f>
        <v/>
      </c>
      <c r="BA143" t="str">
        <f>IF(A143=0,"",IF(COUNTA(Raw!TH143:TT143)=0,"",IF(AND(OR(AND(Raw!TH143=4,COUNTIF(Raw!TO143:TT143,1)=0),Raw!TH143&lt;&gt;4),OR(AND(Raw!TI143=4,COUNTIF(Raw!TO143:TT143,2)=0),Raw!TI143&lt;&gt;4),OR(AND(Raw!TJ143=4,COUNTIF(Raw!TO143:TT143,3)=0),Raw!TJ143&lt;&gt;4),OR(AND(Raw!TK143=4,COUNTIF(Raw!TO143:TT143,4)=0),Raw!TK143&lt;&gt;4),OR(AND(Raw!TL143=4,COUNTIF(Raw!TO143:TT143,5)=0),Raw!TL143&lt;&gt;4),OR(AND(Raw!TM143=4,COUNTIF(Raw!TO143:TT143,6)=0),Raw!TM143&lt;&gt;4)),"",1)))</f>
        <v/>
      </c>
      <c r="BB143" t="str">
        <f>IF(A143=0,"",IF(COUNTA(Raw!TU143:UI143)=0,"",IF(AND(OR(AND(Raw!TU143=4,COUNTIF(Raw!UC143:UI143,1)=0),Raw!TU143&lt;&gt;4),OR(AND(Raw!TV143=4,COUNTIF(Raw!UC143:UI143,2)=0),Raw!TV143&lt;&gt;4),OR(AND(Raw!TW143=4,COUNTIF(Raw!UC143:UI143,3)=0),Raw!TW143&lt;&gt;4),OR(AND(Raw!TX143=4,COUNTIF(Raw!UC143:UI143,4)=0),Raw!TX143&lt;&gt;4),OR(AND(Raw!TY143=4,COUNTIF(Raw!UC143:UI143,5)=0),Raw!TY143&lt;&gt;4),OR(AND(Raw!TZ143=4,COUNTIF(Raw!UC143:UI143,6)=0),Raw!TZ143&lt;&gt;4),OR(AND(Raw!UA143=4,COUNTIF(Raw!UC143:UI143,7)=0),Raw!UA143&lt;&gt;4)),"",1)))</f>
        <v/>
      </c>
      <c r="BC143" t="str">
        <f>IF(A143=0,"",IF(COUNTA(Raw!UJ143:UV143)=0,"",IF(AND(OR(AND(Raw!UJ143=4,COUNTIF(Raw!UQ143:UV143,1)=0),Raw!UJ143&lt;&gt;4),OR(AND(Raw!UK143=4,COUNTIF(Raw!UQ143:UV143,2)=0),Raw!UK143&lt;&gt;4),OR(AND(Raw!UL143=4,COUNTIF(Raw!UQ143:UV143,3)=0),Raw!UL143&lt;&gt;4),OR(AND(Raw!UM143=4,COUNTIF(Raw!UQ143:UV143,4)=0),Raw!UM143&lt;&gt;4),OR(AND(Raw!UN143=4,COUNTIF(Raw!UQ143:UV143,5)=0),Raw!UN143&lt;&gt;4),OR(AND(Raw!UO143=4,COUNTIF(Raw!UQ143:UV143,6)=0),Raw!UO143&lt;&gt;4)),"",1)))</f>
        <v/>
      </c>
      <c r="BD143" t="str">
        <f>IF(A143=0,"",IF(COUNTA(Raw!UW143:VG143)=0,"",IF(AND(OR(AND(Raw!UW143=4,COUNTIF(Raw!VC143:VG143,1)=0),Raw!UW143&lt;&gt;4),OR(AND(Raw!UX143=4,COUNTIF(Raw!VC143:VG143,2)=0),Raw!UX143&lt;&gt;4),OR(AND(Raw!UY143=4,COUNTIF(Raw!VC143:VG143,3)=0),Raw!UY143&lt;&gt;4),OR(AND(Raw!UZ143=4,COUNTIF(Raw!VC143:VG143,4)=0),Raw!UZ143&lt;&gt;4),OR(AND(Raw!VA143=4,COUNTIF(Raw!VC143:VG143,5)=0),Raw!VA143&lt;&gt;4)),"",1)))</f>
        <v/>
      </c>
      <c r="BE143" t="str">
        <f>IF(A143=0,"",IF(COUNTA(Raw!VH143:VP143)=0,"",
IF(AND(
OR(AND(Raw!VH143=4,COUNTIF(Raw!VM143:VP143,1)=0),Raw!VH143&lt;&gt;4),
OR(AND(Raw!VI143=4,COUNTIF(Raw!VM143:VP143,2)=0),Raw!VI143&lt;&gt;4),
OR(AND(Raw!VJ143=4,COUNTIF(Raw!VM143:VP143,3)=0),Raw!VJ143&lt;&gt;4),
OR(AND(Raw!VK143=4,COUNTIF(Raw!VM143:VP143,4)=0),Raw!VK143&lt;&gt;4)
),"",1)))</f>
        <v/>
      </c>
      <c r="BF143" t="str">
        <f>IF(A143=0,"",IF(COUNTA(Raw!VQ143:WK143)=0,"",
IF(AND(
OR(AND(Raw!VQ143=4,COUNTIF(Raw!WB143:WK143,1)=0),Raw!VQ143&lt;&gt;4),
OR(AND(Raw!VR143=4,COUNTIF(Raw!WB143:WK143,2)=0),Raw!VR143&lt;&gt;4),
OR(AND(Raw!VS143=4,COUNTIF(Raw!WB143:WK143,3)=0),Raw!VS143&lt;&gt;4),
OR(AND(Raw!VT143=4,COUNTIF(Raw!WB143:WK143,4)=0),Raw!VT143&lt;&gt;4),
OR(AND(Raw!VU143=4,COUNTIF(Raw!WB143:WK143,5)=0),Raw!VU143&lt;&gt;4),
OR(AND(Raw!VV143=4,COUNTIF(Raw!WB143:WK143,6)=0),Raw!VV143&lt;&gt;4),
OR(AND(Raw!VW143=4,COUNTIF(Raw!WB143:WK143,7)=0),Raw!VW143&lt;&gt;4),
OR(AND(Raw!VX143=4,COUNTIF(Raw!WB143:WK143,8)=0),Raw!VX143&lt;&gt;4),
OR(AND(Raw!VY143=4,COUNTIF(Raw!WB143:WK143,9)=0),Raw!VX143&lt;&gt;4),
OR(AND(Raw!VZ143=4,COUNTIF(Raw!WB143:WK143,10)=0),Raw!VZ143&lt;&gt;4)
),"",1)))</f>
        <v/>
      </c>
      <c r="BG143" t="str">
        <f>IF(A143=0,"",IF(COUNTA(Raw!WL143:XB143)=0,"",
IF(AND(
OR(AND(Raw!WL143=4,COUNTIF(Raw!WU143:XB143,1)=0),Raw!WL143&lt;&gt;4),
OR(AND(Raw!WM143=4,COUNTIF(Raw!WU143:XB143,2)=0),Raw!WM143&lt;&gt;4),
OR(AND(Raw!WN143=4,COUNTIF(Raw!WU143:XB143,3)=0),Raw!WN143&lt;&gt;4),
OR(AND(Raw!WO143=4,COUNTIF(Raw!WU143:XB143,4)=0),Raw!WO143&lt;&gt;4),
OR(AND(Raw!WP143=4,COUNTIF(Raw!WU143:XB143,5)=0),Raw!WP143&lt;&gt;4),
OR(AND(Raw!WQ143=4,COUNTIF(Raw!WU143:XB143,6)=0),Raw!WQ143&lt;&gt;4),
OR(AND(Raw!WR143=4,COUNTIF(Raw!WU143:XB143,7)=0),Raw!WR143&lt;&gt;4),
OR(AND(Raw!WS143=4,COUNTIF(Raw!WU143:XB143,8)=0),Raw!WS143&lt;&gt;4)
),"",1)))</f>
        <v/>
      </c>
      <c r="BH143" t="str">
        <f>IF(A143=0,"",IF(COUNTA(Raw!XC143:XK143)=0,"",
IF(AND(
OR(AND(Raw!XC143=4,COUNTIF(Raw!XH143:XK143,1)=0),Raw!XC143&lt;&gt;4),
OR(AND(Raw!XD143=4,COUNTIF(Raw!XH143:XK143,2)=0),Raw!XD143&lt;&gt;4),
OR(AND(Raw!XE143=4,COUNTIF(Raw!XH143:XK143,3)=0),Raw!XE143&lt;&gt;4),
OR(AND(Raw!XF143=4,COUNTIF(Raw!XH143:XK143,4)=0),Raw!XF143&lt;&gt;4)
),"",1)))</f>
        <v/>
      </c>
      <c r="BI143" t="str">
        <f>IF(A143=0,"",IF(COUNTA(Raw!XL143:XT143)=0,"",
IF(AND(
OR(AND(Raw!XL143=4,COUNTIF(Raw!XQ143:XT143,1)=0),Raw!XL143&lt;&gt;4),
OR(AND(Raw!XM143=4,COUNTIF(Raw!XQ143:XT143,2)=0),Raw!XM143&lt;&gt;4),
OR(AND(Raw!XN143=4,COUNTIF(Raw!XQ143:XT143,3)=0),Raw!XN143&lt;&gt;4),
OR(AND(Raw!XO143=4,COUNTIF(Raw!XQ143:XT143,4)=0),Raw!XO143&lt;&gt;4)
),"",1)))</f>
        <v/>
      </c>
      <c r="BJ143" t="str">
        <f>IF(A143=0,"",IF(COUNTA(Raw!XU143:YI143)=0,"",
IF(AND(
OR(AND(Raw!XU143=4,COUNTIF(Raw!YC143:YI143,1)=0),Raw!XU143&lt;&gt;4),
OR(AND(Raw!XV143=4,COUNTIF(Raw!YC143:YI143,2)=0),Raw!XV143&lt;&gt;4),
OR(AND(Raw!XW143=4,COUNTIF(Raw!YC143:YI143,3)=0),Raw!XW143&lt;&gt;4),
OR(AND(Raw!XX143=4,COUNTIF(Raw!YC143:YI143,4)=0),Raw!XX143&lt;&gt;4),
OR(AND(Raw!XY143=4,COUNTIF(Raw!YC143:YI143,5)=0),Raw!XY143&lt;&gt;4),
OR(AND(Raw!XZ143=4,COUNTIF(Raw!YC143:YI143,6)=0),Raw!XZ143&lt;&gt;4),
OR(AND(Raw!YA143=4,COUNTIF(Raw!YC143:YI143,7)=0),Raw!YA143&lt;&gt;4)
),"",1)))</f>
        <v/>
      </c>
      <c r="BK143" t="str">
        <f>IF(A143=0,"",IF(COUNTA(Raw!YJ143:YR143)=0,"",
IF(AND(
OR(AND(Raw!YJ143=4,COUNTIF(Raw!YO143:YR143,1)=0),Raw!YJ143&lt;&gt;4),
OR(AND(Raw!YK143=4,COUNTIF(Raw!YO143:YR143,2)=0),Raw!YK143&lt;&gt;4),
OR(AND(Raw!YL143=4,COUNTIF(Raw!YO143:YR143,3)=0),Raw!YL143&lt;&gt;4),
OR(AND(Raw!YM143=4,COUNTIF(Raw!YO143:YR143,4)=0),Raw!YM143&lt;&gt;4)
),"",1)))</f>
        <v/>
      </c>
      <c r="BL143" t="str">
        <f>IF(A143=0,"",IF(COUNTA(Raw!YS143:YU143)=0,"",IF(AND(Raw!YS143=4,ISBLANK(Raw!YU143)),"",IF(AND(Raw!YS143&lt;&gt;4,ISBLANK(Raw!YU143)=FALSE),"",1))))</f>
        <v/>
      </c>
    </row>
    <row r="144" spans="1:64">
      <c r="A144" s="20">
        <f>Raw!A144</f>
        <v>0</v>
      </c>
      <c r="B144" s="19" t="str">
        <f>IF(A144=0,"",IF(AND(Raw!AC144=1,COUNTA(Raw!AR144:IC144)&gt;0,COUNTA(Raw!ID144:YU144)=0),"",IF(AND(Raw!AC144=2,COUNTA(Raw!AR144:IC144)=0,COUNTA(Raw!ID144:MV144)&gt;0,COUNTA(Raw!MW144:YU144)=0),"",IF(AND(Raw!AC144=3,COUNTA(Raw!AP144:MV144)=0,COUNTA(Raw!MW144:YU144)&gt;0),"",1))))</f>
        <v/>
      </c>
      <c r="C144" s="19" t="str">
        <f>IF(A144=0,"",IF(AND(Raw!AK144=1,ISBLANK(Raw!AM144)=FALSE,ISBLANK(Raw!AO144)),"",IF(AND(Raw!AK144=2,ISBLANK(Raw!AM144),ISBLANK(Raw!AO144)=FALSE),"",1)))</f>
        <v/>
      </c>
      <c r="D144" s="19" t="str">
        <f>IF(A144=0,"",IF(COUNTA(Raw!AS144:AZ144)=0,"",IF(AND(Raw!AS144+Raw!AT144=100,Raw!AU144+Raw!AV144=100,Raw!AW144+Raw!AX144=100,Raw!AY144+Raw!AZ144=100),"",1)))</f>
        <v/>
      </c>
      <c r="E144" s="19" t="str">
        <f>IF(A144=0,"",IF(ISBLANK(Raw!AQ144),"",IF(Raw!AQ144=1,"",1)))</f>
        <v/>
      </c>
      <c r="F144" s="19" t="str">
        <f>IF(A144=0,"",IF(ISBLANK(Raw!AR144),"",IF(AND(Raw!AR144&gt;=0,Raw!AR144&lt;=100),"",1)))</f>
        <v/>
      </c>
      <c r="G144" s="19" t="str">
        <f>IF(A144=0,"",IF(AND(ISBLANK(Raw!BA144),ISBLANK(Raw!AS144)),"",IF(AND(Raw!AS144&gt;0,ISBLANK(Raw!BA144)=FALSE),"",1)))</f>
        <v/>
      </c>
      <c r="H144" s="19" t="str">
        <f>IF(A144=0,"",IF(COUNTA(Raw!BA144:BH144)=0,"",IF(AND(Raw!BA144=0,COUNTA(Raw!BB144:BH144)=0),"",IF(AND(Raw!BA144&gt;0,COUNTA(Raw!BB144:BH144)&gt;0),"",1))))</f>
        <v/>
      </c>
      <c r="I144" s="19" t="str">
        <f>IF(A144=0,"",IF(AND(ISBLANK(Raw!BI144),ISBLANK(Raw!BJ144)),"",IF(AND(Raw!BI144=1,ISBLANK(Raw!BJ144)=FALSE),"",IF(AND(Raw!BI144=2,ISBLANK(Raw!BJ144)),"",1))))</f>
        <v/>
      </c>
      <c r="J144" s="19" t="str">
        <f>IF(A144=0,"",IF(AND(ISBLANK(Raw!AT144),COUNTBLANK(Raw!BK144:BQ144)),"",IF(AND(Raw!AT144&gt;0,COUNTA(Raw!BK144:BQ144)&gt;0),"",IF(AND(Raw!AT144=0,COUNTA(Raw!BK144:BQ144)=0),"",1))))</f>
        <v/>
      </c>
      <c r="K144" s="19" t="str">
        <f>IF(A144=0,"",IF(AND(ISBLANK(Raw!AS144),COUNTA(Raw!BR144:BX144)=0),"",IF(AND(Raw!AS144&gt;0,COUNTA(Raw!BR144:BX144)&gt;0),"",IF(AND(Raw!AS144=0,COUNTA(Raw!BR144:BX144)=0),"",1))))</f>
        <v/>
      </c>
      <c r="L144" s="19" t="str">
        <f>IF(A144=0,"",IF(AND(COUNTA(Raw!BK144:BX144)=0,COUNTA(Raw!BY144:CH144)=0),"",IF(AND(COUNTIF(Raw!BK144:BX144,1)&gt;0,COUNTA(Raw!BY144:CH144)&gt;0),"",IF(AND(COUNTIF(Raw!BK144:BX144,1)=0,COUNTA(Raw!BY144:CH144)=0),"",1))))</f>
        <v/>
      </c>
      <c r="M144" s="19" t="str">
        <f>IF(A144=0,"",IF(AND(COUNTA(Raw!BK144:BX144)=0,COUNTA(Raw!CI144:CR144)),"",IF(AND(COUNTIF(Raw!BK144:BX144,3)&gt;0,COUNTA(Raw!CI144:CR144)&gt;0),"",IF(AND(COUNTIF(Raw!BK144:BX144,3)=0,COUNTA(Raw!CI144:CR144)=0),"",1))))</f>
        <v/>
      </c>
      <c r="N144" s="19" t="str">
        <f>IF(A144=0,"",IF(COUNTA(Raw!CS144:DF144)=0,"",IF(AND(COUNTIF(Raw!CS144:CV144,1)=1,COUNTA(Raw!CW144:DA144)&gt;0,COUNTA(Raw!DB144:DF144)=0),"",IF(AND(COUNTIF(Raw!CS144:CV144,2)=1,COUNTA(Raw!CW144:DA144)=0,COUNTA(Raw!DB144:DF144)&gt;0),"",IF(AND(COUNTA(Raw!CS144:CV144)&gt;0,COUNTA(Raw!CW144:DF144)=0),"",1)))))</f>
        <v/>
      </c>
      <c r="O144" s="19" t="str">
        <f>IF(A144=0,"",IF(COUNTA(Raw!DG144:DP144)=0,"",IF(AND(COUNTIF(Raw!BK144:BQ144,1)&gt;0,OR(COUNTIF(Raw!DG144:DP144,1)=1,COUNTIF(Raw!DG144:DP144,2)=1,COUNTIF(Raw!DG144:DP144,3)=1)),"",IF(AND(COUNTIF(Raw!BK144:BQ144,1)=0,AND(COUNTIF(Raw!DG144:DP144,1)=0,COUNTIF(Raw!DG144:DP144,2)=0,COUNTIF(Raw!DG144:DP144,3)=0)),"",1))))</f>
        <v/>
      </c>
      <c r="P144" s="19" t="str">
        <f>IF(A144=0,"",IF(COUNTA(Raw!DG144:DR144)=0,"",IF(AND(COUNTIF(Raw!DG144:DP144,4)=1,ISBLANK(Raw!DQ144)=FALSE,ISBLANK(Raw!DR144)),"",IF(AND(COUNTIF(Raw!DG144:DP144,7)=1,ISBLANK(Raw!DQ144),ISBLANK(Raw!DR144)=FALSE),"",IF(AND(COUNTA(Raw!DG144:DP144)&gt;0,COUNTIF(Raw!DG144:DP144,4)=0,COUNTIF(Raw!DG144:DP144,7)=0,COUNTA(Raw!DQ144:DR144)=0),"",1)))))</f>
        <v/>
      </c>
      <c r="Q144" s="19" t="str">
        <f>IF(A144=0,"",IF(AND(COUNTA(Raw!DS144:DU144)=0,COUNTA(Raw!BK144:BQ144)=0),"",IF(AND(COUNTIF(Raw!BK144:BQ144,1)&gt;0,COUNTA(Raw!DS144:DU144)&gt;0),"",IF(AND(COUNTIF(Raw!BK144:BQ144,1)=0,COUNTA(Raw!DS144:DU144)=0),"",1))))</f>
        <v/>
      </c>
      <c r="R144" s="19" t="str">
        <f>IF(A144=0,"",IF(AND(ISBLANK(Raw!AT144),ISBLANK(Raw!EJ144)),"",IF(AND(Raw!AT144&gt;0,ISBLANK(Raw!EJ144)=FALSE,Raw!EJ144&gt;=0,Raw!EJ144&lt;=7),"",IF(AND(Raw!AT144=0,ISBLANK(Raw!EJ144)),"",1))))</f>
        <v/>
      </c>
      <c r="S144" t="str">
        <f>IF(A144=0,"",IF(AND(ISBLANK(Raw!AS144),ISBLANK(Raw!EK144)),"",IF(AND(Raw!AS144&gt;0,ISBLANK(Raw!EK144)=FALSE),"",IF(AND(Raw!AS144=0,ISBLANK(Raw!EK144)),"",1))))</f>
        <v/>
      </c>
      <c r="T144" s="19" t="str">
        <f>IF(A144=0,"",IF(AND(ISBLANK(Raw!AT144),COUNTA(Raw!EL144:EQ144)=0),"",IF(AND(Raw!AT144&gt;0,COUNTA(Raw!EL144:EQ144)&gt;0),"",IF(AND(Raw!AT144=0,COUNTA(Raw!EL144:EQ144)=0),"",1))))</f>
        <v/>
      </c>
      <c r="U144" t="str">
        <f>IF(A144=0,"",IF(AND(ISBLANK(Raw!AT144),COUNTA(Raw!ER144:EU144)=0),"",IF(AND(Raw!AT144&gt;0,COUNTA(Raw!ER144:EU144)&gt;0),"",IF(AND(Raw!AT144=0,COUNTA(Raw!ER144:EU144)=0),"",1))))</f>
        <v/>
      </c>
      <c r="V144" t="str">
        <f>IF(A144=0,"",IF(AND(ISBLANK(Raw!AS144),COUNTA(Raw!EV144:FA144)=0),"",IF(AND(Raw!AS144&gt;0,COUNTA(Raw!EV144:FA144)&gt;0),"",IF(AND(Raw!AS144=0,COUNTA(Raw!EV144:FA144)=0),"",1))))</f>
        <v/>
      </c>
      <c r="W144" t="str">
        <f>IF(A144=0,"",IF(AND(ISBLANK(Raw!AS144),COUNTA(Raw!FB144:FE144)=0),"",IF(AND(Raw!AS144&gt;0,COUNTA(Raw!FB144:FE144)&gt;0),"",IF(AND(Raw!AS144=0,COUNTA(Raw!FB144:FE144)=0),"",1))))</f>
        <v/>
      </c>
      <c r="X144" t="str">
        <f>IF(A144=0,"",IF(AND(ISBLANK(Raw!AT144),COUNTA(Raw!FF144:FI144)=0),"",IF(AND(Raw!AT144&gt;0,COUNTA(Raw!FF144:FI144)&gt;0),"",IF(AND(Raw!AT144=0,COUNTA(Raw!FF144:FI144)=0),"",1))))</f>
        <v/>
      </c>
      <c r="Y144" t="str">
        <f>IF(A144=0,"",IF(AND(ISBLANK(Raw!AS144),COUNTA(Raw!FJ144:FM144)=0),"",IF(AND(Raw!AS144&gt;0,COUNTA(Raw!FJ144:FM144)&gt;0),"",IF(AND(Raw!AS144=0,COUNTA(Raw!FJ144:FM144)=0),"",1))))</f>
        <v/>
      </c>
      <c r="Z144" t="str">
        <f>IF(A144=0,"",IF(AND(COUNTA(Raw!FN144:FT144)=0,ISBLANK(Raw!FU144)),"",IF(AND(COUNTIF(Raw!FN144:FT144,1)&gt;0,ISBLANK(Raw!FU144)=FALSE),"",IF(AND(COUNTIF(Raw!FN144:FT144,1)=0,ISBLANK(Raw!FU144)),"",1))))</f>
        <v/>
      </c>
      <c r="AA144" s="19" t="str">
        <f>IF(A144=0,"",IF(AND(ISBLANK(Raw!BI144),COUNTA(Raw!FV144:GH144)=0),"",IF(AND(Raw!BI144&lt;&gt;1,COUNTIF(Raw!FV144:GH144,6)=0),"",IF(Raw!BI144=1,"",1))))</f>
        <v/>
      </c>
      <c r="AB144" t="str">
        <f>IF(A144=0,"",IF(AND(ISBLANK(Raw!GI144),COUNTA(Raw!GJ144:GQ144)=0),"",IF(AND(Raw!GI144=1,COUNTA(Raw!GJ144:GQ144)&gt;0),"",IF(AND(Raw!GI144=2,COUNTA(Raw!GJ144:GQ144)=0),"",1))))</f>
        <v/>
      </c>
      <c r="AC144" s="19" t="str">
        <f>IF(A144=0,"",IF(AND(COUNTA(Raw!GY144:HF144)=0,ISBLANK(Raw!HG144)),"",IF(AND(OR(COUNTIF(Raw!GY144:HE144,1)&gt;0,COUNTIF(Raw!GY144:HE144,2)&gt;0),ISBLANK(Raw!HG144)=FALSE),"",IF(AND(COUNTA(Raw!GY144:HF144)&gt;0,ISBLANK(Raw!HG144),COUNTIF(Raw!GY144:HE144,1)=0,COUNTIF(Raw!GY144:HE144,2)=0),"",1))))</f>
        <v/>
      </c>
      <c r="AD144" s="19" t="str">
        <f>IF(A144=0,"",IF(COUNTA(Raw!HU144:IB144)=0,"",IF(AND(Raw!AK144&lt;&gt;2,COUNTIF(Raw!HU144:IA144,2)=0,COUNTIF(Raw!HU144:IA144,3)=0),"",IF(Raw!AK144=2,"",1))))</f>
        <v/>
      </c>
      <c r="AE144" s="19" t="str">
        <f>IF(A144=0,"",IF(AND(Raw!AK144=2,ISBLANK(Raw!IC144)=FALSE),"",IF(AND(Raw!AK144&lt;&gt;2,ISBLANK(Raw!IC144)),"",1)))</f>
        <v/>
      </c>
      <c r="AF144" s="19" t="str">
        <f>IF(A144=0,"",IF(COUNTA(Raw!ID144:IF144)=0,"",IF(AND(MATCH(2023-Raw!ID144,Code!$A$3:$A$12,1)=Raw!IF144,2023-Raw!ID144=Raw!IE144),"",1)))</f>
        <v/>
      </c>
      <c r="AG144" s="19" t="str">
        <f>IF(A144=0,"",IF(COUNTA(Raw!IG144:II144)=0,"",IF(AND(Raw!IG144=4,ISBLANK(Raw!II144)=FALSE),"",IF(AND(Raw!IG144&lt;&gt;4,ISBLANK(Raw!II144)),"",1))))</f>
        <v/>
      </c>
      <c r="AH144" s="19" t="str">
        <f>IF(A144=0,"",IF(COUNTA(Raw!IJ144:IM144)=0,"",IF(AND(Raw!IJ144=1,ISBLANK(Raw!IK144)=FALSE),"",IF(AND(Raw!IJ144=2,COUNTA(Raw!IK144:IM144)&gt;0),"",1))))</f>
        <v/>
      </c>
      <c r="AI144" s="19" t="str">
        <f>IF(A144=0,"",IF(COUNTA(Raw!IK144:IM144)=0,"",IF(AND(Raw!IK144=1,ISBLANK(Raw!IL144)=FALSE),"",IF(AND(Raw!IK144=2,COUNTA(Raw!IL144:IM144)=0),"",1))))</f>
        <v/>
      </c>
      <c r="AJ144" s="19" t="str">
        <f>IF(A144=0,"",IF(COUNTA(Raw!JD144:JJ144)=0,"",IF(AND(Raw!JD144&gt;600,COUNTA(Raw!JE144:JI144)&gt;0),"",IF(AND(Raw!JD144&lt;=600,COUNTA(Raw!JE144:JJ144)=0),"",1))))</f>
        <v/>
      </c>
      <c r="AK144" s="19" t="str">
        <f>IF(A144=0,"",IF(COUNTA(Raw!JK144:KA144)=0,"",IF(AND(Raw!JK144=1,COUNTA(Raw!JM144:JV144)&gt;0),"",IF(AND(Raw!JK144=3,COUNTA(Raw!JM144:JV144)&gt;0,COUNTA(Raw!JW144:KA144)=0),"",IF(AND(ISBLANK(Raw!JK144)=FALSE,Raw!JK144&lt;&gt;1,Raw!JK144&lt;&gt;3,COUNTA(Raw!JM144:KA144)=0),"",1)))))</f>
        <v/>
      </c>
      <c r="AL144" s="19" t="str">
        <f>IF(A144=0,"",IF(COUNTA(Raw!JW144:KA144)=0,"",IF(AND(COUNTIF(Raw!JW144:JZ144,4)=0,COUNTA(Raw!JW144:JZ144)&gt;0,ISBLANK(Raw!KA144)=FALSE),"",IF(AND(COUNTIF(Raw!JW144:KA144,4)&gt;0,ISBLANK(Raw!KA144)),"",1))))</f>
        <v/>
      </c>
      <c r="AM144" s="19" t="str">
        <f>IF(A144=0,"",IF(COUNTA(Raw!KT144:KU144)=0,"",IF(AND(Raw!KT144=1,ISBLANK(Raw!KU144)=FALSE),"",IF(AND(Raw!KT144=2,ISBLANK(Raw!KU144)),"",1))))</f>
        <v/>
      </c>
      <c r="AN144" s="19" t="str">
        <f>IF(A144=0,"",IF(COUNTA(Raw!KX144:LF144)=0,"",IF(AND(COUNTIF(Raw!KX144:LB144,5)=1,COUNTA(Raw!KX144:LB144)=1,COUNTA(Raw!LC144:LF144)=0),"",IF(AND(COUNTIF(Raw!KX144:LB144,5)=0,COUNTA(Raw!KX144:LB144)&gt;0,COUNTA(Raw!LC144:LF144)&gt;0),"",1))))</f>
        <v/>
      </c>
      <c r="AO144" s="19" t="str">
        <f>IF(A144=0,"",IF(COUNTA(Raw!LM144:LU144)=0,"",IF(AND(Raw!LM144=1,ISBLANK(Raw!LN144)=FALSE,COUNTA(Raw!LO144:LU144)&gt;0),"",IF(AND(Raw!LM144=2,COUNTA(Raw!LN144:LU144)=0),"",1))))</f>
        <v/>
      </c>
      <c r="AP144" s="19" t="str">
        <f>IF(A144=0,"",IF(COUNTA(Raw!MY144:OG144)=0,"",IF(AND(Raw!MY144=2,COUNTA(Raw!MZ144:OG144)=0),"",IF(AND(Raw!MY144=1,COUNTA(Raw!MZ144:OG144)&gt;0),"",1))))</f>
        <v/>
      </c>
      <c r="AQ144" s="19" t="str">
        <f>IF(A144=0,"",IF(COUNTA(Raw!NC144:NW144)=0,"",IF(AND(COUNTIF(Raw!NC144:NG144,3)&gt;0,COUNTA(Raw!NH144:NQ144)&gt;0),"",IF(AND(COUNTA(Raw!NC144:NG144)&gt;0,COUNTIF(Raw!NC144:NG144,3)=0,COUNTA(Raw!NH144:NW144)=0),"",1))))</f>
        <v/>
      </c>
      <c r="AR144" s="19" t="str">
        <f>IF(A144=0,"",IF(COUNTA(Raw!NH144:NW144)=0,"",IF(AND(COUNTIF(Raw!NH144:NQ144,10)&gt;0,COUNTA(Raw!NR144:NW144)&gt;0),"",IF(AND(COUNTA(Raw!NH144:NQ144)&gt;0,COUNTIF(Raw!NH144:NQ144,10)=0,COUNTA(Raw!NR144:NY144)=0),"",1))))</f>
        <v/>
      </c>
      <c r="AS144" s="19" t="str">
        <f>IF(A144=0,"",IF(COUNTA(Raw!NY144:OG144)=0,"",IF(AND(Raw!NY144=1,COUNTA(Raw!NZ144:OG144)&gt;0),"",IF(AND(Raw!NY144=2,COUNTA(Raw!NZ144:OG144)=0),"",1))))</f>
        <v/>
      </c>
      <c r="AT144" s="19" t="str">
        <f>IF(A144=0,"",IF(COUNTA(Raw!OH144:OY144)=0,"",IF(AND(Raw!OH144=1,COUNTA(Raw!OI144:OY144)&gt;0),"",IF(AND(Raw!OH144=2,COUNTA(Raw!OI144:OY144)=0),"",1))))</f>
        <v/>
      </c>
      <c r="AU144" s="19" t="str">
        <f>IF(A144=0,"",IF(COUNTA(Raw!PR144:QB144)=0,"",
IF(AND(OR(AND(COUNTIF(Raw!PR144:QB144,1)=1,COUNTA(Raw!QI144:QY144)&gt;0),AND(COUNTIF(Raw!PR144:QB144,1)=0,COUNTA(Raw!QI144:QY144)=0)),OR(AND(COUNTIF(Raw!PR144:QB144,2)=1,COUNTA(Raw!QZ144:RP144)&gt;0),AND(COUNTIF(Raw!PR144:QB144,2)=0,COUNTA(Raw!QZ144:RP144)=0)),OR(AND(COUNTIF(Raw!PR144:QB144,3)=1,COUNTA(Raw!RQ144:SG144)&gt;0),AND(COUNTIF(Raw!PR144:QB144,3)=0,COUNTA(Raw!RQ144:SG144)=0)),OR(AND(COUNTIF(Raw!PR144:QB144,4)=1,COUNTA(Raw!SH144:ST144)&gt;0),AND(COUNTIF(Raw!PR144:QB144,4)=0,COUNTA(Raw!SH144:ST144)=0)),OR(AND(COUNTIF(Raw!PR144:QB144,5)=1,COUNTA(Raw!SU144:TG144)&gt;0),AND(COUNTIF(Raw!PR144:QB144,5)=0,COUNTA(Raw!SU144:TG144)=0)),OR(AND(COUNTIF(Raw!PR144:QB144,6)=1,COUNTA(Raw!TH144:TT144)&gt;0),AND(COUNTIF(Raw!PR144:QB144,6)=0,COUNTA(Raw!TH144:TT144)=0)),OR(AND(COUNTIF(Raw!PR144:QB144,7)=1,COUNTA(Raw!TU144:UI144)&gt;0),AND(COUNTIF(Raw!PR144:QB144,7)=0,COUNTA(Raw!TU144:UI144)=0)),OR(AND(COUNTIF(Raw!PR144:QB144,8)=1,COUNTA(Raw!UJ144:UV144)&gt;0),AND(COUNTIF(Raw!PR144:QB144,8)=0,COUNTA(Raw!UJ144:UV144)=0)),OR(AND(COUNTIF(Raw!PR144:QB144,9)=1,COUNTA(Raw!UW144:VG144)&gt;0),AND(COUNTIF(Raw!PR144:QB144,9)=0,COUNTA(Raw!UW144:VG144)=0)),OR(AND(COUNTIF(Raw!PR144:QB144,10)=1,COUNTA(Raw!VH144:VP144)&gt;0),AND(COUNTIF(Raw!PR144:QB144,10)=0,COUNTA(Raw!VH144:VP144)=0)),OR(AND(COUNTIF(Raw!PR144:QB144,11)=1,COUNTA(Raw!VQ144:WK144)&gt;0),AND(COUNTIF(Raw!PR144:QB144,11)=0,COUNTA(Raw!VQ144:WK144)=0))),"",1)))</f>
        <v/>
      </c>
      <c r="AV144" s="19" t="str">
        <f>IF(A144=0,"",IF(COUNTA(Raw!QI144:QY144)=0,"",IF(AND(OR(AND(Raw!QI144=4,COUNTIF(Raw!QR144:QY144,1)=0),Raw!QI144&lt;&gt;4),OR(AND(Raw!QJ144=4,COUNTIF(Raw!QR144:QY144,2)=0),Raw!QJ144&lt;&gt;4),OR(AND(Raw!QK144=4,COUNTIF(Raw!QR144:QY144,3)=0),Raw!QK144&lt;&gt;4),OR(AND(Raw!QL144=4,COUNTIF(Raw!QR144:QY144,4)=0),Raw!QL144&lt;&gt;4),OR(AND(Raw!QM144=4,COUNTIF(Raw!QR144:QY144,5)=0),Raw!QM144&lt;&gt;4),OR(AND(Raw!QN144=4,COUNTIF(Raw!QR144:QY144,6)=0),Raw!QN144&lt;&gt;4),OR(AND(Raw!QO144=4,COUNTIF(Raw!QR144:QY144,7)=0),Raw!QO144&lt;&gt;4),OR(AND(Raw!QP144=4,COUNTIF(Raw!QR144:QY144,8)=0),Raw!QP144&lt;&gt;4)),"",1)))</f>
        <v/>
      </c>
      <c r="AW144" t="str">
        <f>IF(A144=0,"",IF(COUNTA(Raw!QZ144:RP144)=0,"",IF(AND(OR(AND(Raw!QZ144=4,COUNTIF(Raw!RI144:RP144,1)=0),Raw!QZ144&lt;&gt;4),OR(AND(Raw!RA144=4,COUNTIF(Raw!RI144:RP144,2)=0),Raw!RA144&lt;&gt;4),OR(AND(Raw!RB144=4,COUNTIF(Raw!RI144:RP144,3)=0),Raw!RB144&lt;&gt;4),OR(AND(Raw!RC144=4,COUNTIF(Raw!RI144:RP144,4)=0),Raw!RC144&lt;&gt;4),OR(AND(Raw!RD144=4,COUNTIF(Raw!RI144:RP144,5)=0),Raw!RD144&lt;&gt;4),OR(AND(Raw!RE144=4,COUNTIF(Raw!RI144:RP144,6)=0),Raw!RE144&lt;&gt;4),OR(AND(Raw!RF144=4,COUNTIF(Raw!RI144:RP144,7)=0),Raw!RF144&lt;&gt;4),OR(AND(Raw!RG144=4,COUNTIF(Raw!RI144:RP144,8)=0),Raw!RG144&lt;&gt;4)),"",1)))</f>
        <v/>
      </c>
      <c r="AX144" t="str">
        <f>IF(A144=0,"",IF(COUNTA(Raw!RQ144:SG144)=0,"",IF(AND(OR(AND(Raw!RQ144=4,COUNTIF(Raw!RZ144:SG144,1)=0),Raw!RQ144&lt;&gt;4),OR(AND(Raw!RR144=4,COUNTIF(Raw!RZ144:SG144,2)=0),Raw!RR144&lt;&gt;4),OR(AND(Raw!RS144=4,COUNTIF(Raw!RZ144:SG144,3)=0),Raw!RS144&lt;&gt;4),OR(AND(Raw!RT144=4,COUNTIF(Raw!RZ144:SG144,4)=0),Raw!RT144&lt;&gt;4),OR(AND(Raw!RU144=4,COUNTIF(Raw!RZ144:SG144,5)=0),Raw!RU144&lt;&gt;4),OR(AND(Raw!RV144=4,COUNTIF(Raw!RZ144:SG144,6)=0),Raw!RV144&lt;&gt;4),OR(AND(Raw!RW144=4,COUNTIF(Raw!RZ144:SG144,7)=0),Raw!RW144&lt;&gt;4),OR(AND(Raw!RX144=4,COUNTIF(Raw!RZ144:SG144,8)=0),Raw!RX144&lt;&gt;4)),"",1)))</f>
        <v/>
      </c>
      <c r="AY144" t="str">
        <f>IF(A144=0,"",IF(COUNTA(Raw!SH144:ST144)=0,"",IF(AND(OR(AND(Raw!SH144=4,COUNTIF(Raw!SO144:ST144,1)=0),Raw!SH144&lt;&gt;4),OR(AND(Raw!SI144=4,COUNTIF(Raw!SO144:ST144,2)=0),Raw!SI144&lt;&gt;4),OR(AND(Raw!SJ144=4,COUNTIF(Raw!SO144:ST144,3)=0),Raw!SJ144&lt;&gt;4),OR(AND(Raw!SK144=4,COUNTIF(Raw!SO144:ST144,4)=0),Raw!SK144&lt;&gt;4),OR(AND(Raw!SL144=4,COUNTIF(Raw!SO144:ST144,5)=0),Raw!SL144&lt;&gt;4),OR(AND(Raw!SM144=4,COUNTIF(Raw!SO144:ST144,6)=0),Raw!SM144&lt;&gt;4)),"",1)))</f>
        <v/>
      </c>
      <c r="AZ144" t="str">
        <f>IF(A144=0,"",IF(COUNTA(Raw!SU144:TG144)=0,"",IF(AND(OR(AND(Raw!SU144=4,COUNTIF(Raw!TB144:TG144,1)=0),Raw!SU144&lt;&gt;4),OR(AND(Raw!SV144=4,COUNTIF(Raw!TB144:TG144,2)=0),Raw!SV144&lt;&gt;4),OR(AND(Raw!SW144=4,COUNTIF(Raw!TB144:TG144,3)=0),Raw!SW144&lt;&gt;4),OR(AND(Raw!SX144=4,COUNTIF(Raw!TB144:TG144,4)=0),Raw!SX144&lt;&gt;4),OR(AND(Raw!SY144=4,COUNTIF(Raw!TB144:TG144,5)=0),Raw!SY144&lt;&gt;4),OR(AND(Raw!SZ144=4,COUNTIF(Raw!TB144:TG144,6)=0),Raw!SZ144&lt;&gt;4)),"",1)))</f>
        <v/>
      </c>
      <c r="BA144" t="str">
        <f>IF(A144=0,"",IF(COUNTA(Raw!TH144:TT144)=0,"",IF(AND(OR(AND(Raw!TH144=4,COUNTIF(Raw!TO144:TT144,1)=0),Raw!TH144&lt;&gt;4),OR(AND(Raw!TI144=4,COUNTIF(Raw!TO144:TT144,2)=0),Raw!TI144&lt;&gt;4),OR(AND(Raw!TJ144=4,COUNTIF(Raw!TO144:TT144,3)=0),Raw!TJ144&lt;&gt;4),OR(AND(Raw!TK144=4,COUNTIF(Raw!TO144:TT144,4)=0),Raw!TK144&lt;&gt;4),OR(AND(Raw!TL144=4,COUNTIF(Raw!TO144:TT144,5)=0),Raw!TL144&lt;&gt;4),OR(AND(Raw!TM144=4,COUNTIF(Raw!TO144:TT144,6)=0),Raw!TM144&lt;&gt;4)),"",1)))</f>
        <v/>
      </c>
      <c r="BB144" t="str">
        <f>IF(A144=0,"",IF(COUNTA(Raw!TU144:UI144)=0,"",IF(AND(OR(AND(Raw!TU144=4,COUNTIF(Raw!UC144:UI144,1)=0),Raw!TU144&lt;&gt;4),OR(AND(Raw!TV144=4,COUNTIF(Raw!UC144:UI144,2)=0),Raw!TV144&lt;&gt;4),OR(AND(Raw!TW144=4,COUNTIF(Raw!UC144:UI144,3)=0),Raw!TW144&lt;&gt;4),OR(AND(Raw!TX144=4,COUNTIF(Raw!UC144:UI144,4)=0),Raw!TX144&lt;&gt;4),OR(AND(Raw!TY144=4,COUNTIF(Raw!UC144:UI144,5)=0),Raw!TY144&lt;&gt;4),OR(AND(Raw!TZ144=4,COUNTIF(Raw!UC144:UI144,6)=0),Raw!TZ144&lt;&gt;4),OR(AND(Raw!UA144=4,COUNTIF(Raw!UC144:UI144,7)=0),Raw!UA144&lt;&gt;4)),"",1)))</f>
        <v/>
      </c>
      <c r="BC144" t="str">
        <f>IF(A144=0,"",IF(COUNTA(Raw!UJ144:UV144)=0,"",IF(AND(OR(AND(Raw!UJ144=4,COUNTIF(Raw!UQ144:UV144,1)=0),Raw!UJ144&lt;&gt;4),OR(AND(Raw!UK144=4,COUNTIF(Raw!UQ144:UV144,2)=0),Raw!UK144&lt;&gt;4),OR(AND(Raw!UL144=4,COUNTIF(Raw!UQ144:UV144,3)=0),Raw!UL144&lt;&gt;4),OR(AND(Raw!UM144=4,COUNTIF(Raw!UQ144:UV144,4)=0),Raw!UM144&lt;&gt;4),OR(AND(Raw!UN144=4,COUNTIF(Raw!UQ144:UV144,5)=0),Raw!UN144&lt;&gt;4),OR(AND(Raw!UO144=4,COUNTIF(Raw!UQ144:UV144,6)=0),Raw!UO144&lt;&gt;4)),"",1)))</f>
        <v/>
      </c>
      <c r="BD144" t="str">
        <f>IF(A144=0,"",IF(COUNTA(Raw!UW144:VG144)=0,"",IF(AND(OR(AND(Raw!UW144=4,COUNTIF(Raw!VC144:VG144,1)=0),Raw!UW144&lt;&gt;4),OR(AND(Raw!UX144=4,COUNTIF(Raw!VC144:VG144,2)=0),Raw!UX144&lt;&gt;4),OR(AND(Raw!UY144=4,COUNTIF(Raw!VC144:VG144,3)=0),Raw!UY144&lt;&gt;4),OR(AND(Raw!UZ144=4,COUNTIF(Raw!VC144:VG144,4)=0),Raw!UZ144&lt;&gt;4),OR(AND(Raw!VA144=4,COUNTIF(Raw!VC144:VG144,5)=0),Raw!VA144&lt;&gt;4)),"",1)))</f>
        <v/>
      </c>
      <c r="BE144" t="str">
        <f>IF(A144=0,"",IF(COUNTA(Raw!VH144:VP144)=0,"",
IF(AND(
OR(AND(Raw!VH144=4,COUNTIF(Raw!VM144:VP144,1)=0),Raw!VH144&lt;&gt;4),
OR(AND(Raw!VI144=4,COUNTIF(Raw!VM144:VP144,2)=0),Raw!VI144&lt;&gt;4),
OR(AND(Raw!VJ144=4,COUNTIF(Raw!VM144:VP144,3)=0),Raw!VJ144&lt;&gt;4),
OR(AND(Raw!VK144=4,COUNTIF(Raw!VM144:VP144,4)=0),Raw!VK144&lt;&gt;4)
),"",1)))</f>
        <v/>
      </c>
      <c r="BF144" t="str">
        <f>IF(A144=0,"",IF(COUNTA(Raw!VQ144:WK144)=0,"",
IF(AND(
OR(AND(Raw!VQ144=4,COUNTIF(Raw!WB144:WK144,1)=0),Raw!VQ144&lt;&gt;4),
OR(AND(Raw!VR144=4,COUNTIF(Raw!WB144:WK144,2)=0),Raw!VR144&lt;&gt;4),
OR(AND(Raw!VS144=4,COUNTIF(Raw!WB144:WK144,3)=0),Raw!VS144&lt;&gt;4),
OR(AND(Raw!VT144=4,COUNTIF(Raw!WB144:WK144,4)=0),Raw!VT144&lt;&gt;4),
OR(AND(Raw!VU144=4,COUNTIF(Raw!WB144:WK144,5)=0),Raw!VU144&lt;&gt;4),
OR(AND(Raw!VV144=4,COUNTIF(Raw!WB144:WK144,6)=0),Raw!VV144&lt;&gt;4),
OR(AND(Raw!VW144=4,COUNTIF(Raw!WB144:WK144,7)=0),Raw!VW144&lt;&gt;4),
OR(AND(Raw!VX144=4,COUNTIF(Raw!WB144:WK144,8)=0),Raw!VX144&lt;&gt;4),
OR(AND(Raw!VY144=4,COUNTIF(Raw!WB144:WK144,9)=0),Raw!VX144&lt;&gt;4),
OR(AND(Raw!VZ144=4,COUNTIF(Raw!WB144:WK144,10)=0),Raw!VZ144&lt;&gt;4)
),"",1)))</f>
        <v/>
      </c>
      <c r="BG144" t="str">
        <f>IF(A144=0,"",IF(COUNTA(Raw!WL144:XB144)=0,"",
IF(AND(
OR(AND(Raw!WL144=4,COUNTIF(Raw!WU144:XB144,1)=0),Raw!WL144&lt;&gt;4),
OR(AND(Raw!WM144=4,COUNTIF(Raw!WU144:XB144,2)=0),Raw!WM144&lt;&gt;4),
OR(AND(Raw!WN144=4,COUNTIF(Raw!WU144:XB144,3)=0),Raw!WN144&lt;&gt;4),
OR(AND(Raw!WO144=4,COUNTIF(Raw!WU144:XB144,4)=0),Raw!WO144&lt;&gt;4),
OR(AND(Raw!WP144=4,COUNTIF(Raw!WU144:XB144,5)=0),Raw!WP144&lt;&gt;4),
OR(AND(Raw!WQ144=4,COUNTIF(Raw!WU144:XB144,6)=0),Raw!WQ144&lt;&gt;4),
OR(AND(Raw!WR144=4,COUNTIF(Raw!WU144:XB144,7)=0),Raw!WR144&lt;&gt;4),
OR(AND(Raw!WS144=4,COUNTIF(Raw!WU144:XB144,8)=0),Raw!WS144&lt;&gt;4)
),"",1)))</f>
        <v/>
      </c>
      <c r="BH144" t="str">
        <f>IF(A144=0,"",IF(COUNTA(Raw!XC144:XK144)=0,"",
IF(AND(
OR(AND(Raw!XC144=4,COUNTIF(Raw!XH144:XK144,1)=0),Raw!XC144&lt;&gt;4),
OR(AND(Raw!XD144=4,COUNTIF(Raw!XH144:XK144,2)=0),Raw!XD144&lt;&gt;4),
OR(AND(Raw!XE144=4,COUNTIF(Raw!XH144:XK144,3)=0),Raw!XE144&lt;&gt;4),
OR(AND(Raw!XF144=4,COUNTIF(Raw!XH144:XK144,4)=0),Raw!XF144&lt;&gt;4)
),"",1)))</f>
        <v/>
      </c>
      <c r="BI144" t="str">
        <f>IF(A144=0,"",IF(COUNTA(Raw!XL144:XT144)=0,"",
IF(AND(
OR(AND(Raw!XL144=4,COUNTIF(Raw!XQ144:XT144,1)=0),Raw!XL144&lt;&gt;4),
OR(AND(Raw!XM144=4,COUNTIF(Raw!XQ144:XT144,2)=0),Raw!XM144&lt;&gt;4),
OR(AND(Raw!XN144=4,COUNTIF(Raw!XQ144:XT144,3)=0),Raw!XN144&lt;&gt;4),
OR(AND(Raw!XO144=4,COUNTIF(Raw!XQ144:XT144,4)=0),Raw!XO144&lt;&gt;4)
),"",1)))</f>
        <v/>
      </c>
      <c r="BJ144" t="str">
        <f>IF(A144=0,"",IF(COUNTA(Raw!XU144:YI144)=0,"",
IF(AND(
OR(AND(Raw!XU144=4,COUNTIF(Raw!YC144:YI144,1)=0),Raw!XU144&lt;&gt;4),
OR(AND(Raw!XV144=4,COUNTIF(Raw!YC144:YI144,2)=0),Raw!XV144&lt;&gt;4),
OR(AND(Raw!XW144=4,COUNTIF(Raw!YC144:YI144,3)=0),Raw!XW144&lt;&gt;4),
OR(AND(Raw!XX144=4,COUNTIF(Raw!YC144:YI144,4)=0),Raw!XX144&lt;&gt;4),
OR(AND(Raw!XY144=4,COUNTIF(Raw!YC144:YI144,5)=0),Raw!XY144&lt;&gt;4),
OR(AND(Raw!XZ144=4,COUNTIF(Raw!YC144:YI144,6)=0),Raw!XZ144&lt;&gt;4),
OR(AND(Raw!YA144=4,COUNTIF(Raw!YC144:YI144,7)=0),Raw!YA144&lt;&gt;4)
),"",1)))</f>
        <v/>
      </c>
      <c r="BK144" t="str">
        <f>IF(A144=0,"",IF(COUNTA(Raw!YJ144:YR144)=0,"",
IF(AND(
OR(AND(Raw!YJ144=4,COUNTIF(Raw!YO144:YR144,1)=0),Raw!YJ144&lt;&gt;4),
OR(AND(Raw!YK144=4,COUNTIF(Raw!YO144:YR144,2)=0),Raw!YK144&lt;&gt;4),
OR(AND(Raw!YL144=4,COUNTIF(Raw!YO144:YR144,3)=0),Raw!YL144&lt;&gt;4),
OR(AND(Raw!YM144=4,COUNTIF(Raw!YO144:YR144,4)=0),Raw!YM144&lt;&gt;4)
),"",1)))</f>
        <v/>
      </c>
      <c r="BL144" t="str">
        <f>IF(A144=0,"",IF(COUNTA(Raw!YS144:YU144)=0,"",IF(AND(Raw!YS144=4,ISBLANK(Raw!YU144)),"",IF(AND(Raw!YS144&lt;&gt;4,ISBLANK(Raw!YU144)=FALSE),"",1))))</f>
        <v/>
      </c>
    </row>
    <row r="145" spans="1:64">
      <c r="A145" s="20">
        <f>Raw!A145</f>
        <v>0</v>
      </c>
      <c r="B145" s="19" t="str">
        <f>IF(A145=0,"",IF(AND(Raw!AC145=1,COUNTA(Raw!AR145:IC145)&gt;0,COUNTA(Raw!ID145:YU145)=0),"",IF(AND(Raw!AC145=2,COUNTA(Raw!AR145:IC145)=0,COUNTA(Raw!ID145:MV145)&gt;0,COUNTA(Raw!MW145:YU145)=0),"",IF(AND(Raw!AC145=3,COUNTA(Raw!AP145:MV145)=0,COUNTA(Raw!MW145:YU145)&gt;0),"",1))))</f>
        <v/>
      </c>
      <c r="C145" s="19" t="str">
        <f>IF(A145=0,"",IF(AND(Raw!AK145=1,ISBLANK(Raw!AM145)=FALSE,ISBLANK(Raw!AO145)),"",IF(AND(Raw!AK145=2,ISBLANK(Raw!AM145),ISBLANK(Raw!AO145)=FALSE),"",1)))</f>
        <v/>
      </c>
      <c r="D145" s="19" t="str">
        <f>IF(A145=0,"",IF(COUNTA(Raw!AS145:AZ145)=0,"",IF(AND(Raw!AS145+Raw!AT145=100,Raw!AU145+Raw!AV145=100,Raw!AW145+Raw!AX145=100,Raw!AY145+Raw!AZ145=100),"",1)))</f>
        <v/>
      </c>
      <c r="E145" s="19" t="str">
        <f>IF(A145=0,"",IF(ISBLANK(Raw!AQ145),"",IF(Raw!AQ145=1,"",1)))</f>
        <v/>
      </c>
      <c r="F145" s="19" t="str">
        <f>IF(A145=0,"",IF(ISBLANK(Raw!AR145),"",IF(AND(Raw!AR145&gt;=0,Raw!AR145&lt;=100),"",1)))</f>
        <v/>
      </c>
      <c r="G145" s="19" t="str">
        <f>IF(A145=0,"",IF(AND(ISBLANK(Raw!BA145),ISBLANK(Raw!AS145)),"",IF(AND(Raw!AS145&gt;0,ISBLANK(Raw!BA145)=FALSE),"",1)))</f>
        <v/>
      </c>
      <c r="H145" s="19" t="str">
        <f>IF(A145=0,"",IF(COUNTA(Raw!BA145:BH145)=0,"",IF(AND(Raw!BA145=0,COUNTA(Raw!BB145:BH145)=0),"",IF(AND(Raw!BA145&gt;0,COUNTA(Raw!BB145:BH145)&gt;0),"",1))))</f>
        <v/>
      </c>
      <c r="I145" s="19" t="str">
        <f>IF(A145=0,"",IF(AND(ISBLANK(Raw!BI145),ISBLANK(Raw!BJ145)),"",IF(AND(Raw!BI145=1,ISBLANK(Raw!BJ145)=FALSE),"",IF(AND(Raw!BI145=2,ISBLANK(Raw!BJ145)),"",1))))</f>
        <v/>
      </c>
      <c r="J145" s="19" t="str">
        <f>IF(A145=0,"",IF(AND(ISBLANK(Raw!AT145),COUNTBLANK(Raw!BK145:BQ145)),"",IF(AND(Raw!AT145&gt;0,COUNTA(Raw!BK145:BQ145)&gt;0),"",IF(AND(Raw!AT145=0,COUNTA(Raw!BK145:BQ145)=0),"",1))))</f>
        <v/>
      </c>
      <c r="K145" s="19" t="str">
        <f>IF(A145=0,"",IF(AND(ISBLANK(Raw!AS145),COUNTA(Raw!BR145:BX145)=0),"",IF(AND(Raw!AS145&gt;0,COUNTA(Raw!BR145:BX145)&gt;0),"",IF(AND(Raw!AS145=0,COUNTA(Raw!BR145:BX145)=0),"",1))))</f>
        <v/>
      </c>
      <c r="L145" s="19" t="str">
        <f>IF(A145=0,"",IF(AND(COUNTA(Raw!BK145:BX145)=0,COUNTA(Raw!BY145:CH145)=0),"",IF(AND(COUNTIF(Raw!BK145:BX145,1)&gt;0,COUNTA(Raw!BY145:CH145)&gt;0),"",IF(AND(COUNTIF(Raw!BK145:BX145,1)=0,COUNTA(Raw!BY145:CH145)=0),"",1))))</f>
        <v/>
      </c>
      <c r="M145" s="19" t="str">
        <f>IF(A145=0,"",IF(AND(COUNTA(Raw!BK145:BX145)=0,COUNTA(Raw!CI145:CR145)),"",IF(AND(COUNTIF(Raw!BK145:BX145,3)&gt;0,COUNTA(Raw!CI145:CR145)&gt;0),"",IF(AND(COUNTIF(Raw!BK145:BX145,3)=0,COUNTA(Raw!CI145:CR145)=0),"",1))))</f>
        <v/>
      </c>
      <c r="N145" s="19" t="str">
        <f>IF(A145=0,"",IF(COUNTA(Raw!CS145:DF145)=0,"",IF(AND(COUNTIF(Raw!CS145:CV145,1)=1,COUNTA(Raw!CW145:DA145)&gt;0,COUNTA(Raw!DB145:DF145)=0),"",IF(AND(COUNTIF(Raw!CS145:CV145,2)=1,COUNTA(Raw!CW145:DA145)=0,COUNTA(Raw!DB145:DF145)&gt;0),"",IF(AND(COUNTA(Raw!CS145:CV145)&gt;0,COUNTA(Raw!CW145:DF145)=0),"",1)))))</f>
        <v/>
      </c>
      <c r="O145" s="19" t="str">
        <f>IF(A145=0,"",IF(COUNTA(Raw!DG145:DP145)=0,"",IF(AND(COUNTIF(Raw!BK145:BQ145,1)&gt;0,OR(COUNTIF(Raw!DG145:DP145,1)=1,COUNTIF(Raw!DG145:DP145,2)=1,COUNTIF(Raw!DG145:DP145,3)=1)),"",IF(AND(COUNTIF(Raw!BK145:BQ145,1)=0,AND(COUNTIF(Raw!DG145:DP145,1)=0,COUNTIF(Raw!DG145:DP145,2)=0,COUNTIF(Raw!DG145:DP145,3)=0)),"",1))))</f>
        <v/>
      </c>
      <c r="P145" s="19" t="str">
        <f>IF(A145=0,"",IF(COUNTA(Raw!DG145:DR145)=0,"",IF(AND(COUNTIF(Raw!DG145:DP145,4)=1,ISBLANK(Raw!DQ145)=FALSE,ISBLANK(Raw!DR145)),"",IF(AND(COUNTIF(Raw!DG145:DP145,7)=1,ISBLANK(Raw!DQ145),ISBLANK(Raw!DR145)=FALSE),"",IF(AND(COUNTA(Raw!DG145:DP145)&gt;0,COUNTIF(Raw!DG145:DP145,4)=0,COUNTIF(Raw!DG145:DP145,7)=0,COUNTA(Raw!DQ145:DR145)=0),"",1)))))</f>
        <v/>
      </c>
      <c r="Q145" s="19" t="str">
        <f>IF(A145=0,"",IF(AND(COUNTA(Raw!DS145:DU145)=0,COUNTA(Raw!BK145:BQ145)=0),"",IF(AND(COUNTIF(Raw!BK145:BQ145,1)&gt;0,COUNTA(Raw!DS145:DU145)&gt;0),"",IF(AND(COUNTIF(Raw!BK145:BQ145,1)=0,COUNTA(Raw!DS145:DU145)=0),"",1))))</f>
        <v/>
      </c>
      <c r="R145" s="19" t="str">
        <f>IF(A145=0,"",IF(AND(ISBLANK(Raw!AT145),ISBLANK(Raw!EJ145)),"",IF(AND(Raw!AT145&gt;0,ISBLANK(Raw!EJ145)=FALSE,Raw!EJ145&gt;=0,Raw!EJ145&lt;=7),"",IF(AND(Raw!AT145=0,ISBLANK(Raw!EJ145)),"",1))))</f>
        <v/>
      </c>
      <c r="S145" t="str">
        <f>IF(A145=0,"",IF(AND(ISBLANK(Raw!AS145),ISBLANK(Raw!EK145)),"",IF(AND(Raw!AS145&gt;0,ISBLANK(Raw!EK145)=FALSE),"",IF(AND(Raw!AS145=0,ISBLANK(Raw!EK145)),"",1))))</f>
        <v/>
      </c>
      <c r="T145" s="19" t="str">
        <f>IF(A145=0,"",IF(AND(ISBLANK(Raw!AT145),COUNTA(Raw!EL145:EQ145)=0),"",IF(AND(Raw!AT145&gt;0,COUNTA(Raw!EL145:EQ145)&gt;0),"",IF(AND(Raw!AT145=0,COUNTA(Raw!EL145:EQ145)=0),"",1))))</f>
        <v/>
      </c>
      <c r="U145" t="str">
        <f>IF(A145=0,"",IF(AND(ISBLANK(Raw!AT145),COUNTA(Raw!ER145:EU145)=0),"",IF(AND(Raw!AT145&gt;0,COUNTA(Raw!ER145:EU145)&gt;0),"",IF(AND(Raw!AT145=0,COUNTA(Raw!ER145:EU145)=0),"",1))))</f>
        <v/>
      </c>
      <c r="V145" t="str">
        <f>IF(A145=0,"",IF(AND(ISBLANK(Raw!AS145),COUNTA(Raw!EV145:FA145)=0),"",IF(AND(Raw!AS145&gt;0,COUNTA(Raw!EV145:FA145)&gt;0),"",IF(AND(Raw!AS145=0,COUNTA(Raw!EV145:FA145)=0),"",1))))</f>
        <v/>
      </c>
      <c r="W145" t="str">
        <f>IF(A145=0,"",IF(AND(ISBLANK(Raw!AS145),COUNTA(Raw!FB145:FE145)=0),"",IF(AND(Raw!AS145&gt;0,COUNTA(Raw!FB145:FE145)&gt;0),"",IF(AND(Raw!AS145=0,COUNTA(Raw!FB145:FE145)=0),"",1))))</f>
        <v/>
      </c>
      <c r="X145" t="str">
        <f>IF(A145=0,"",IF(AND(ISBLANK(Raw!AT145),COUNTA(Raw!FF145:FI145)=0),"",IF(AND(Raw!AT145&gt;0,COUNTA(Raw!FF145:FI145)&gt;0),"",IF(AND(Raw!AT145=0,COUNTA(Raw!FF145:FI145)=0),"",1))))</f>
        <v/>
      </c>
      <c r="Y145" t="str">
        <f>IF(A145=0,"",IF(AND(ISBLANK(Raw!AS145),COUNTA(Raw!FJ145:FM145)=0),"",IF(AND(Raw!AS145&gt;0,COUNTA(Raw!FJ145:FM145)&gt;0),"",IF(AND(Raw!AS145=0,COUNTA(Raw!FJ145:FM145)=0),"",1))))</f>
        <v/>
      </c>
      <c r="Z145" t="str">
        <f>IF(A145=0,"",IF(AND(COUNTA(Raw!FN145:FT145)=0,ISBLANK(Raw!FU145)),"",IF(AND(COUNTIF(Raw!FN145:FT145,1)&gt;0,ISBLANK(Raw!FU145)=FALSE),"",IF(AND(COUNTIF(Raw!FN145:FT145,1)=0,ISBLANK(Raw!FU145)),"",1))))</f>
        <v/>
      </c>
      <c r="AA145" s="19" t="str">
        <f>IF(A145=0,"",IF(AND(ISBLANK(Raw!BI145),COUNTA(Raw!FV145:GH145)=0),"",IF(AND(Raw!BI145&lt;&gt;1,COUNTIF(Raw!FV145:GH145,6)=0),"",IF(Raw!BI145=1,"",1))))</f>
        <v/>
      </c>
      <c r="AB145" t="str">
        <f>IF(A145=0,"",IF(AND(ISBLANK(Raw!GI145),COUNTA(Raw!GJ145:GQ145)=0),"",IF(AND(Raw!GI145=1,COUNTA(Raw!GJ145:GQ145)&gt;0),"",IF(AND(Raw!GI145=2,COUNTA(Raw!GJ145:GQ145)=0),"",1))))</f>
        <v/>
      </c>
      <c r="AC145" s="19" t="str">
        <f>IF(A145=0,"",IF(AND(COUNTA(Raw!GY145:HF145)=0,ISBLANK(Raw!HG145)),"",IF(AND(OR(COUNTIF(Raw!GY145:HE145,1)&gt;0,COUNTIF(Raw!GY145:HE145,2)&gt;0),ISBLANK(Raw!HG145)=FALSE),"",IF(AND(COUNTA(Raw!GY145:HF145)&gt;0,ISBLANK(Raw!HG145),COUNTIF(Raw!GY145:HE145,1)=0,COUNTIF(Raw!GY145:HE145,2)=0),"",1))))</f>
        <v/>
      </c>
      <c r="AD145" s="19" t="str">
        <f>IF(A145=0,"",IF(COUNTA(Raw!HU145:IB145)=0,"",IF(AND(Raw!AK145&lt;&gt;2,COUNTIF(Raw!HU145:IA145,2)=0,COUNTIF(Raw!HU145:IA145,3)=0),"",IF(Raw!AK145=2,"",1))))</f>
        <v/>
      </c>
      <c r="AE145" s="19" t="str">
        <f>IF(A145=0,"",IF(AND(Raw!AK145=2,ISBLANK(Raw!IC145)=FALSE),"",IF(AND(Raw!AK145&lt;&gt;2,ISBLANK(Raw!IC145)),"",1)))</f>
        <v/>
      </c>
      <c r="AF145" s="19" t="str">
        <f>IF(A145=0,"",IF(COUNTA(Raw!ID145:IF145)=0,"",IF(AND(MATCH(2023-Raw!ID145,Code!$A$3:$A$12,1)=Raw!IF145,2023-Raw!ID145=Raw!IE145),"",1)))</f>
        <v/>
      </c>
      <c r="AG145" s="19" t="str">
        <f>IF(A145=0,"",IF(COUNTA(Raw!IG145:II145)=0,"",IF(AND(Raw!IG145=4,ISBLANK(Raw!II145)=FALSE),"",IF(AND(Raw!IG145&lt;&gt;4,ISBLANK(Raw!II145)),"",1))))</f>
        <v/>
      </c>
      <c r="AH145" s="19" t="str">
        <f>IF(A145=0,"",IF(COUNTA(Raw!IJ145:IM145)=0,"",IF(AND(Raw!IJ145=1,ISBLANK(Raw!IK145)=FALSE),"",IF(AND(Raw!IJ145=2,COUNTA(Raw!IK145:IM145)&gt;0),"",1))))</f>
        <v/>
      </c>
      <c r="AI145" s="19" t="str">
        <f>IF(A145=0,"",IF(COUNTA(Raw!IK145:IM145)=0,"",IF(AND(Raw!IK145=1,ISBLANK(Raw!IL145)=FALSE),"",IF(AND(Raw!IK145=2,COUNTA(Raw!IL145:IM145)=0),"",1))))</f>
        <v/>
      </c>
      <c r="AJ145" s="19" t="str">
        <f>IF(A145=0,"",IF(COUNTA(Raw!JD145:JJ145)=0,"",IF(AND(Raw!JD145&gt;600,COUNTA(Raw!JE145:JI145)&gt;0),"",IF(AND(Raw!JD145&lt;=600,COUNTA(Raw!JE145:JJ145)=0),"",1))))</f>
        <v/>
      </c>
      <c r="AK145" s="19" t="str">
        <f>IF(A145=0,"",IF(COUNTA(Raw!JK145:KA145)=0,"",IF(AND(Raw!JK145=1,COUNTA(Raw!JM145:JV145)&gt;0),"",IF(AND(Raw!JK145=3,COUNTA(Raw!JM145:JV145)&gt;0,COUNTA(Raw!JW145:KA145)=0),"",IF(AND(ISBLANK(Raw!JK145)=FALSE,Raw!JK145&lt;&gt;1,Raw!JK145&lt;&gt;3,COUNTA(Raw!JM145:KA145)=0),"",1)))))</f>
        <v/>
      </c>
      <c r="AL145" s="19" t="str">
        <f>IF(A145=0,"",IF(COUNTA(Raw!JW145:KA145)=0,"",IF(AND(COUNTIF(Raw!JW145:JZ145,4)=0,COUNTA(Raw!JW145:JZ145)&gt;0,ISBLANK(Raw!KA145)=FALSE),"",IF(AND(COUNTIF(Raw!JW145:KA145,4)&gt;0,ISBLANK(Raw!KA145)),"",1))))</f>
        <v/>
      </c>
      <c r="AM145" s="19" t="str">
        <f>IF(A145=0,"",IF(COUNTA(Raw!KT145:KU145)=0,"",IF(AND(Raw!KT145=1,ISBLANK(Raw!KU145)=FALSE),"",IF(AND(Raw!KT145=2,ISBLANK(Raw!KU145)),"",1))))</f>
        <v/>
      </c>
      <c r="AN145" s="19" t="str">
        <f>IF(A145=0,"",IF(COUNTA(Raw!KX145:LF145)=0,"",IF(AND(COUNTIF(Raw!KX145:LB145,5)=1,COUNTA(Raw!KX145:LB145)=1,COUNTA(Raw!LC145:LF145)=0),"",IF(AND(COUNTIF(Raw!KX145:LB145,5)=0,COUNTA(Raw!KX145:LB145)&gt;0,COUNTA(Raw!LC145:LF145)&gt;0),"",1))))</f>
        <v/>
      </c>
      <c r="AO145" s="19" t="str">
        <f>IF(A145=0,"",IF(COUNTA(Raw!LM145:LU145)=0,"",IF(AND(Raw!LM145=1,ISBLANK(Raw!LN145)=FALSE,COUNTA(Raw!LO145:LU145)&gt;0),"",IF(AND(Raw!LM145=2,COUNTA(Raw!LN145:LU145)=0),"",1))))</f>
        <v/>
      </c>
      <c r="AP145" s="19" t="str">
        <f>IF(A145=0,"",IF(COUNTA(Raw!MY145:OG145)=0,"",IF(AND(Raw!MY145=2,COUNTA(Raw!MZ145:OG145)=0),"",IF(AND(Raw!MY145=1,COUNTA(Raw!MZ145:OG145)&gt;0),"",1))))</f>
        <v/>
      </c>
      <c r="AQ145" s="19" t="str">
        <f>IF(A145=0,"",IF(COUNTA(Raw!NC145:NW145)=0,"",IF(AND(COUNTIF(Raw!NC145:NG145,3)&gt;0,COUNTA(Raw!NH145:NQ145)&gt;0),"",IF(AND(COUNTA(Raw!NC145:NG145)&gt;0,COUNTIF(Raw!NC145:NG145,3)=0,COUNTA(Raw!NH145:NW145)=0),"",1))))</f>
        <v/>
      </c>
      <c r="AR145" s="19" t="str">
        <f>IF(A145=0,"",IF(COUNTA(Raw!NH145:NW145)=0,"",IF(AND(COUNTIF(Raw!NH145:NQ145,10)&gt;0,COUNTA(Raw!NR145:NW145)&gt;0),"",IF(AND(COUNTA(Raw!NH145:NQ145)&gt;0,COUNTIF(Raw!NH145:NQ145,10)=0,COUNTA(Raw!NR145:NY145)=0),"",1))))</f>
        <v/>
      </c>
      <c r="AS145" s="19" t="str">
        <f>IF(A145=0,"",IF(COUNTA(Raw!NY145:OG145)=0,"",IF(AND(Raw!NY145=1,COUNTA(Raw!NZ145:OG145)&gt;0),"",IF(AND(Raw!NY145=2,COUNTA(Raw!NZ145:OG145)=0),"",1))))</f>
        <v/>
      </c>
      <c r="AT145" s="19" t="str">
        <f>IF(A145=0,"",IF(COUNTA(Raw!OH145:OY145)=0,"",IF(AND(Raw!OH145=1,COUNTA(Raw!OI145:OY145)&gt;0),"",IF(AND(Raw!OH145=2,COUNTA(Raw!OI145:OY145)=0),"",1))))</f>
        <v/>
      </c>
      <c r="AU145" s="19" t="str">
        <f>IF(A145=0,"",IF(COUNTA(Raw!PR145:QB145)=0,"",
IF(AND(OR(AND(COUNTIF(Raw!PR145:QB145,1)=1,COUNTA(Raw!QI145:QY145)&gt;0),AND(COUNTIF(Raw!PR145:QB145,1)=0,COUNTA(Raw!QI145:QY145)=0)),OR(AND(COUNTIF(Raw!PR145:QB145,2)=1,COUNTA(Raw!QZ145:RP145)&gt;0),AND(COUNTIF(Raw!PR145:QB145,2)=0,COUNTA(Raw!QZ145:RP145)=0)),OR(AND(COUNTIF(Raw!PR145:QB145,3)=1,COUNTA(Raw!RQ145:SG145)&gt;0),AND(COUNTIF(Raw!PR145:QB145,3)=0,COUNTA(Raw!RQ145:SG145)=0)),OR(AND(COUNTIF(Raw!PR145:QB145,4)=1,COUNTA(Raw!SH145:ST145)&gt;0),AND(COUNTIF(Raw!PR145:QB145,4)=0,COUNTA(Raw!SH145:ST145)=0)),OR(AND(COUNTIF(Raw!PR145:QB145,5)=1,COUNTA(Raw!SU145:TG145)&gt;0),AND(COUNTIF(Raw!PR145:QB145,5)=0,COUNTA(Raw!SU145:TG145)=0)),OR(AND(COUNTIF(Raw!PR145:QB145,6)=1,COUNTA(Raw!TH145:TT145)&gt;0),AND(COUNTIF(Raw!PR145:QB145,6)=0,COUNTA(Raw!TH145:TT145)=0)),OR(AND(COUNTIF(Raw!PR145:QB145,7)=1,COUNTA(Raw!TU145:UI145)&gt;0),AND(COUNTIF(Raw!PR145:QB145,7)=0,COUNTA(Raw!TU145:UI145)=0)),OR(AND(COUNTIF(Raw!PR145:QB145,8)=1,COUNTA(Raw!UJ145:UV145)&gt;0),AND(COUNTIF(Raw!PR145:QB145,8)=0,COUNTA(Raw!UJ145:UV145)=0)),OR(AND(COUNTIF(Raw!PR145:QB145,9)=1,COUNTA(Raw!UW145:VG145)&gt;0),AND(COUNTIF(Raw!PR145:QB145,9)=0,COUNTA(Raw!UW145:VG145)=0)),OR(AND(COUNTIF(Raw!PR145:QB145,10)=1,COUNTA(Raw!VH145:VP145)&gt;0),AND(COUNTIF(Raw!PR145:QB145,10)=0,COUNTA(Raw!VH145:VP145)=0)),OR(AND(COUNTIF(Raw!PR145:QB145,11)=1,COUNTA(Raw!VQ145:WK145)&gt;0),AND(COUNTIF(Raw!PR145:QB145,11)=0,COUNTA(Raw!VQ145:WK145)=0))),"",1)))</f>
        <v/>
      </c>
      <c r="AV145" s="19" t="str">
        <f>IF(A145=0,"",IF(COUNTA(Raw!QI145:QY145)=0,"",IF(AND(OR(AND(Raw!QI145=4,COUNTIF(Raw!QR145:QY145,1)=0),Raw!QI145&lt;&gt;4),OR(AND(Raw!QJ145=4,COUNTIF(Raw!QR145:QY145,2)=0),Raw!QJ145&lt;&gt;4),OR(AND(Raw!QK145=4,COUNTIF(Raw!QR145:QY145,3)=0),Raw!QK145&lt;&gt;4),OR(AND(Raw!QL145=4,COUNTIF(Raw!QR145:QY145,4)=0),Raw!QL145&lt;&gt;4),OR(AND(Raw!QM145=4,COUNTIF(Raw!QR145:QY145,5)=0),Raw!QM145&lt;&gt;4),OR(AND(Raw!QN145=4,COUNTIF(Raw!QR145:QY145,6)=0),Raw!QN145&lt;&gt;4),OR(AND(Raw!QO145=4,COUNTIF(Raw!QR145:QY145,7)=0),Raw!QO145&lt;&gt;4),OR(AND(Raw!QP145=4,COUNTIF(Raw!QR145:QY145,8)=0),Raw!QP145&lt;&gt;4)),"",1)))</f>
        <v/>
      </c>
      <c r="AW145" t="str">
        <f>IF(A145=0,"",IF(COUNTA(Raw!QZ145:RP145)=0,"",IF(AND(OR(AND(Raw!QZ145=4,COUNTIF(Raw!RI145:RP145,1)=0),Raw!QZ145&lt;&gt;4),OR(AND(Raw!RA145=4,COUNTIF(Raw!RI145:RP145,2)=0),Raw!RA145&lt;&gt;4),OR(AND(Raw!RB145=4,COUNTIF(Raw!RI145:RP145,3)=0),Raw!RB145&lt;&gt;4),OR(AND(Raw!RC145=4,COUNTIF(Raw!RI145:RP145,4)=0),Raw!RC145&lt;&gt;4),OR(AND(Raw!RD145=4,COUNTIF(Raw!RI145:RP145,5)=0),Raw!RD145&lt;&gt;4),OR(AND(Raw!RE145=4,COUNTIF(Raw!RI145:RP145,6)=0),Raw!RE145&lt;&gt;4),OR(AND(Raw!RF145=4,COUNTIF(Raw!RI145:RP145,7)=0),Raw!RF145&lt;&gt;4),OR(AND(Raw!RG145=4,COUNTIF(Raw!RI145:RP145,8)=0),Raw!RG145&lt;&gt;4)),"",1)))</f>
        <v/>
      </c>
      <c r="AX145" t="str">
        <f>IF(A145=0,"",IF(COUNTA(Raw!RQ145:SG145)=0,"",IF(AND(OR(AND(Raw!RQ145=4,COUNTIF(Raw!RZ145:SG145,1)=0),Raw!RQ145&lt;&gt;4),OR(AND(Raw!RR145=4,COUNTIF(Raw!RZ145:SG145,2)=0),Raw!RR145&lt;&gt;4),OR(AND(Raw!RS145=4,COUNTIF(Raw!RZ145:SG145,3)=0),Raw!RS145&lt;&gt;4),OR(AND(Raw!RT145=4,COUNTIF(Raw!RZ145:SG145,4)=0),Raw!RT145&lt;&gt;4),OR(AND(Raw!RU145=4,COUNTIF(Raw!RZ145:SG145,5)=0),Raw!RU145&lt;&gt;4),OR(AND(Raw!RV145=4,COUNTIF(Raw!RZ145:SG145,6)=0),Raw!RV145&lt;&gt;4),OR(AND(Raw!RW145=4,COUNTIF(Raw!RZ145:SG145,7)=0),Raw!RW145&lt;&gt;4),OR(AND(Raw!RX145=4,COUNTIF(Raw!RZ145:SG145,8)=0),Raw!RX145&lt;&gt;4)),"",1)))</f>
        <v/>
      </c>
      <c r="AY145" t="str">
        <f>IF(A145=0,"",IF(COUNTA(Raw!SH145:ST145)=0,"",IF(AND(OR(AND(Raw!SH145=4,COUNTIF(Raw!SO145:ST145,1)=0),Raw!SH145&lt;&gt;4),OR(AND(Raw!SI145=4,COUNTIF(Raw!SO145:ST145,2)=0),Raw!SI145&lt;&gt;4),OR(AND(Raw!SJ145=4,COUNTIF(Raw!SO145:ST145,3)=0),Raw!SJ145&lt;&gt;4),OR(AND(Raw!SK145=4,COUNTIF(Raw!SO145:ST145,4)=0),Raw!SK145&lt;&gt;4),OR(AND(Raw!SL145=4,COUNTIF(Raw!SO145:ST145,5)=0),Raw!SL145&lt;&gt;4),OR(AND(Raw!SM145=4,COUNTIF(Raw!SO145:ST145,6)=0),Raw!SM145&lt;&gt;4)),"",1)))</f>
        <v/>
      </c>
      <c r="AZ145" t="str">
        <f>IF(A145=0,"",IF(COUNTA(Raw!SU145:TG145)=0,"",IF(AND(OR(AND(Raw!SU145=4,COUNTIF(Raw!TB145:TG145,1)=0),Raw!SU145&lt;&gt;4),OR(AND(Raw!SV145=4,COUNTIF(Raw!TB145:TG145,2)=0),Raw!SV145&lt;&gt;4),OR(AND(Raw!SW145=4,COUNTIF(Raw!TB145:TG145,3)=0),Raw!SW145&lt;&gt;4),OR(AND(Raw!SX145=4,COUNTIF(Raw!TB145:TG145,4)=0),Raw!SX145&lt;&gt;4),OR(AND(Raw!SY145=4,COUNTIF(Raw!TB145:TG145,5)=0),Raw!SY145&lt;&gt;4),OR(AND(Raw!SZ145=4,COUNTIF(Raw!TB145:TG145,6)=0),Raw!SZ145&lt;&gt;4)),"",1)))</f>
        <v/>
      </c>
      <c r="BA145" t="str">
        <f>IF(A145=0,"",IF(COUNTA(Raw!TH145:TT145)=0,"",IF(AND(OR(AND(Raw!TH145=4,COUNTIF(Raw!TO145:TT145,1)=0),Raw!TH145&lt;&gt;4),OR(AND(Raw!TI145=4,COUNTIF(Raw!TO145:TT145,2)=0),Raw!TI145&lt;&gt;4),OR(AND(Raw!TJ145=4,COUNTIF(Raw!TO145:TT145,3)=0),Raw!TJ145&lt;&gt;4),OR(AND(Raw!TK145=4,COUNTIF(Raw!TO145:TT145,4)=0),Raw!TK145&lt;&gt;4),OR(AND(Raw!TL145=4,COUNTIF(Raw!TO145:TT145,5)=0),Raw!TL145&lt;&gt;4),OR(AND(Raw!TM145=4,COUNTIF(Raw!TO145:TT145,6)=0),Raw!TM145&lt;&gt;4)),"",1)))</f>
        <v/>
      </c>
      <c r="BB145" t="str">
        <f>IF(A145=0,"",IF(COUNTA(Raw!TU145:UI145)=0,"",IF(AND(OR(AND(Raw!TU145=4,COUNTIF(Raw!UC145:UI145,1)=0),Raw!TU145&lt;&gt;4),OR(AND(Raw!TV145=4,COUNTIF(Raw!UC145:UI145,2)=0),Raw!TV145&lt;&gt;4),OR(AND(Raw!TW145=4,COUNTIF(Raw!UC145:UI145,3)=0),Raw!TW145&lt;&gt;4),OR(AND(Raw!TX145=4,COUNTIF(Raw!UC145:UI145,4)=0),Raw!TX145&lt;&gt;4),OR(AND(Raw!TY145=4,COUNTIF(Raw!UC145:UI145,5)=0),Raw!TY145&lt;&gt;4),OR(AND(Raw!TZ145=4,COUNTIF(Raw!UC145:UI145,6)=0),Raw!TZ145&lt;&gt;4),OR(AND(Raw!UA145=4,COUNTIF(Raw!UC145:UI145,7)=0),Raw!UA145&lt;&gt;4)),"",1)))</f>
        <v/>
      </c>
      <c r="BC145" t="str">
        <f>IF(A145=0,"",IF(COUNTA(Raw!UJ145:UV145)=0,"",IF(AND(OR(AND(Raw!UJ145=4,COUNTIF(Raw!UQ145:UV145,1)=0),Raw!UJ145&lt;&gt;4),OR(AND(Raw!UK145=4,COUNTIF(Raw!UQ145:UV145,2)=0),Raw!UK145&lt;&gt;4),OR(AND(Raw!UL145=4,COUNTIF(Raw!UQ145:UV145,3)=0),Raw!UL145&lt;&gt;4),OR(AND(Raw!UM145=4,COUNTIF(Raw!UQ145:UV145,4)=0),Raw!UM145&lt;&gt;4),OR(AND(Raw!UN145=4,COUNTIF(Raw!UQ145:UV145,5)=0),Raw!UN145&lt;&gt;4),OR(AND(Raw!UO145=4,COUNTIF(Raw!UQ145:UV145,6)=0),Raw!UO145&lt;&gt;4)),"",1)))</f>
        <v/>
      </c>
      <c r="BD145" t="str">
        <f>IF(A145=0,"",IF(COUNTA(Raw!UW145:VG145)=0,"",IF(AND(OR(AND(Raw!UW145=4,COUNTIF(Raw!VC145:VG145,1)=0),Raw!UW145&lt;&gt;4),OR(AND(Raw!UX145=4,COUNTIF(Raw!VC145:VG145,2)=0),Raw!UX145&lt;&gt;4),OR(AND(Raw!UY145=4,COUNTIF(Raw!VC145:VG145,3)=0),Raw!UY145&lt;&gt;4),OR(AND(Raw!UZ145=4,COUNTIF(Raw!VC145:VG145,4)=0),Raw!UZ145&lt;&gt;4),OR(AND(Raw!VA145=4,COUNTIF(Raw!VC145:VG145,5)=0),Raw!VA145&lt;&gt;4)),"",1)))</f>
        <v/>
      </c>
      <c r="BE145" t="str">
        <f>IF(A145=0,"",IF(COUNTA(Raw!VH145:VP145)=0,"",
IF(AND(
OR(AND(Raw!VH145=4,COUNTIF(Raw!VM145:VP145,1)=0),Raw!VH145&lt;&gt;4),
OR(AND(Raw!VI145=4,COUNTIF(Raw!VM145:VP145,2)=0),Raw!VI145&lt;&gt;4),
OR(AND(Raw!VJ145=4,COUNTIF(Raw!VM145:VP145,3)=0),Raw!VJ145&lt;&gt;4),
OR(AND(Raw!VK145=4,COUNTIF(Raw!VM145:VP145,4)=0),Raw!VK145&lt;&gt;4)
),"",1)))</f>
        <v/>
      </c>
      <c r="BF145" t="str">
        <f>IF(A145=0,"",IF(COUNTA(Raw!VQ145:WK145)=0,"",
IF(AND(
OR(AND(Raw!VQ145=4,COUNTIF(Raw!WB145:WK145,1)=0),Raw!VQ145&lt;&gt;4),
OR(AND(Raw!VR145=4,COUNTIF(Raw!WB145:WK145,2)=0),Raw!VR145&lt;&gt;4),
OR(AND(Raw!VS145=4,COUNTIF(Raw!WB145:WK145,3)=0),Raw!VS145&lt;&gt;4),
OR(AND(Raw!VT145=4,COUNTIF(Raw!WB145:WK145,4)=0),Raw!VT145&lt;&gt;4),
OR(AND(Raw!VU145=4,COUNTIF(Raw!WB145:WK145,5)=0),Raw!VU145&lt;&gt;4),
OR(AND(Raw!VV145=4,COUNTIF(Raw!WB145:WK145,6)=0),Raw!VV145&lt;&gt;4),
OR(AND(Raw!VW145=4,COUNTIF(Raw!WB145:WK145,7)=0),Raw!VW145&lt;&gt;4),
OR(AND(Raw!VX145=4,COUNTIF(Raw!WB145:WK145,8)=0),Raw!VX145&lt;&gt;4),
OR(AND(Raw!VY145=4,COUNTIF(Raw!WB145:WK145,9)=0),Raw!VX145&lt;&gt;4),
OR(AND(Raw!VZ145=4,COUNTIF(Raw!WB145:WK145,10)=0),Raw!VZ145&lt;&gt;4)
),"",1)))</f>
        <v/>
      </c>
      <c r="BG145" t="str">
        <f>IF(A145=0,"",IF(COUNTA(Raw!WL145:XB145)=0,"",
IF(AND(
OR(AND(Raw!WL145=4,COUNTIF(Raw!WU145:XB145,1)=0),Raw!WL145&lt;&gt;4),
OR(AND(Raw!WM145=4,COUNTIF(Raw!WU145:XB145,2)=0),Raw!WM145&lt;&gt;4),
OR(AND(Raw!WN145=4,COUNTIF(Raw!WU145:XB145,3)=0),Raw!WN145&lt;&gt;4),
OR(AND(Raw!WO145=4,COUNTIF(Raw!WU145:XB145,4)=0),Raw!WO145&lt;&gt;4),
OR(AND(Raw!WP145=4,COUNTIF(Raw!WU145:XB145,5)=0),Raw!WP145&lt;&gt;4),
OR(AND(Raw!WQ145=4,COUNTIF(Raw!WU145:XB145,6)=0),Raw!WQ145&lt;&gt;4),
OR(AND(Raw!WR145=4,COUNTIF(Raw!WU145:XB145,7)=0),Raw!WR145&lt;&gt;4),
OR(AND(Raw!WS145=4,COUNTIF(Raw!WU145:XB145,8)=0),Raw!WS145&lt;&gt;4)
),"",1)))</f>
        <v/>
      </c>
      <c r="BH145" t="str">
        <f>IF(A145=0,"",IF(COUNTA(Raw!XC145:XK145)=0,"",
IF(AND(
OR(AND(Raw!XC145=4,COUNTIF(Raw!XH145:XK145,1)=0),Raw!XC145&lt;&gt;4),
OR(AND(Raw!XD145=4,COUNTIF(Raw!XH145:XK145,2)=0),Raw!XD145&lt;&gt;4),
OR(AND(Raw!XE145=4,COUNTIF(Raw!XH145:XK145,3)=0),Raw!XE145&lt;&gt;4),
OR(AND(Raw!XF145=4,COUNTIF(Raw!XH145:XK145,4)=0),Raw!XF145&lt;&gt;4)
),"",1)))</f>
        <v/>
      </c>
      <c r="BI145" t="str">
        <f>IF(A145=0,"",IF(COUNTA(Raw!XL145:XT145)=0,"",
IF(AND(
OR(AND(Raw!XL145=4,COUNTIF(Raw!XQ145:XT145,1)=0),Raw!XL145&lt;&gt;4),
OR(AND(Raw!XM145=4,COUNTIF(Raw!XQ145:XT145,2)=0),Raw!XM145&lt;&gt;4),
OR(AND(Raw!XN145=4,COUNTIF(Raw!XQ145:XT145,3)=0),Raw!XN145&lt;&gt;4),
OR(AND(Raw!XO145=4,COUNTIF(Raw!XQ145:XT145,4)=0),Raw!XO145&lt;&gt;4)
),"",1)))</f>
        <v/>
      </c>
      <c r="BJ145" t="str">
        <f>IF(A145=0,"",IF(COUNTA(Raw!XU145:YI145)=0,"",
IF(AND(
OR(AND(Raw!XU145=4,COUNTIF(Raw!YC145:YI145,1)=0),Raw!XU145&lt;&gt;4),
OR(AND(Raw!XV145=4,COUNTIF(Raw!YC145:YI145,2)=0),Raw!XV145&lt;&gt;4),
OR(AND(Raw!XW145=4,COUNTIF(Raw!YC145:YI145,3)=0),Raw!XW145&lt;&gt;4),
OR(AND(Raw!XX145=4,COUNTIF(Raw!YC145:YI145,4)=0),Raw!XX145&lt;&gt;4),
OR(AND(Raw!XY145=4,COUNTIF(Raw!YC145:YI145,5)=0),Raw!XY145&lt;&gt;4),
OR(AND(Raw!XZ145=4,COUNTIF(Raw!YC145:YI145,6)=0),Raw!XZ145&lt;&gt;4),
OR(AND(Raw!YA145=4,COUNTIF(Raw!YC145:YI145,7)=0),Raw!YA145&lt;&gt;4)
),"",1)))</f>
        <v/>
      </c>
      <c r="BK145" t="str">
        <f>IF(A145=0,"",IF(COUNTA(Raw!YJ145:YR145)=0,"",
IF(AND(
OR(AND(Raw!YJ145=4,COUNTIF(Raw!YO145:YR145,1)=0),Raw!YJ145&lt;&gt;4),
OR(AND(Raw!YK145=4,COUNTIF(Raw!YO145:YR145,2)=0),Raw!YK145&lt;&gt;4),
OR(AND(Raw!YL145=4,COUNTIF(Raw!YO145:YR145,3)=0),Raw!YL145&lt;&gt;4),
OR(AND(Raw!YM145=4,COUNTIF(Raw!YO145:YR145,4)=0),Raw!YM145&lt;&gt;4)
),"",1)))</f>
        <v/>
      </c>
      <c r="BL145" t="str">
        <f>IF(A145=0,"",IF(COUNTA(Raw!YS145:YU145)=0,"",IF(AND(Raw!YS145=4,ISBLANK(Raw!YU145)),"",IF(AND(Raw!YS145&lt;&gt;4,ISBLANK(Raw!YU145)=FALSE),"",1))))</f>
        <v/>
      </c>
    </row>
    <row r="146" spans="1:64">
      <c r="A146" s="20">
        <f>Raw!A146</f>
        <v>0</v>
      </c>
      <c r="B146" s="19" t="str">
        <f>IF(A146=0,"",IF(AND(Raw!AC146=1,COUNTA(Raw!AR146:IC146)&gt;0,COUNTA(Raw!ID146:YU146)=0),"",IF(AND(Raw!AC146=2,COUNTA(Raw!AR146:IC146)=0,COUNTA(Raw!ID146:MV146)&gt;0,COUNTA(Raw!MW146:YU146)=0),"",IF(AND(Raw!AC146=3,COUNTA(Raw!AP146:MV146)=0,COUNTA(Raw!MW146:YU146)&gt;0),"",1))))</f>
        <v/>
      </c>
      <c r="C146" s="19" t="str">
        <f>IF(A146=0,"",IF(AND(Raw!AK146=1,ISBLANK(Raw!AM146)=FALSE,ISBLANK(Raw!AO146)),"",IF(AND(Raw!AK146=2,ISBLANK(Raw!AM146),ISBLANK(Raw!AO146)=FALSE),"",1)))</f>
        <v/>
      </c>
      <c r="D146" s="19" t="str">
        <f>IF(A146=0,"",IF(COUNTA(Raw!AS146:AZ146)=0,"",IF(AND(Raw!AS146+Raw!AT146=100,Raw!AU146+Raw!AV146=100,Raw!AW146+Raw!AX146=100,Raw!AY146+Raw!AZ146=100),"",1)))</f>
        <v/>
      </c>
      <c r="E146" s="19" t="str">
        <f>IF(A146=0,"",IF(ISBLANK(Raw!AQ146),"",IF(Raw!AQ146=1,"",1)))</f>
        <v/>
      </c>
      <c r="F146" s="19" t="str">
        <f>IF(A146=0,"",IF(ISBLANK(Raw!AR146),"",IF(AND(Raw!AR146&gt;=0,Raw!AR146&lt;=100),"",1)))</f>
        <v/>
      </c>
      <c r="G146" s="19" t="str">
        <f>IF(A146=0,"",IF(AND(ISBLANK(Raw!BA146),ISBLANK(Raw!AS146)),"",IF(AND(Raw!AS146&gt;0,ISBLANK(Raw!BA146)=FALSE),"",1)))</f>
        <v/>
      </c>
      <c r="H146" s="19" t="str">
        <f>IF(A146=0,"",IF(COUNTA(Raw!BA146:BH146)=0,"",IF(AND(Raw!BA146=0,COUNTA(Raw!BB146:BH146)=0),"",IF(AND(Raw!BA146&gt;0,COUNTA(Raw!BB146:BH146)&gt;0),"",1))))</f>
        <v/>
      </c>
      <c r="I146" s="19" t="str">
        <f>IF(A146=0,"",IF(AND(ISBLANK(Raw!BI146),ISBLANK(Raw!BJ146)),"",IF(AND(Raw!BI146=1,ISBLANK(Raw!BJ146)=FALSE),"",IF(AND(Raw!BI146=2,ISBLANK(Raw!BJ146)),"",1))))</f>
        <v/>
      </c>
      <c r="J146" s="19" t="str">
        <f>IF(A146=0,"",IF(AND(ISBLANK(Raw!AT146),COUNTBLANK(Raw!BK146:BQ146)),"",IF(AND(Raw!AT146&gt;0,COUNTA(Raw!BK146:BQ146)&gt;0),"",IF(AND(Raw!AT146=0,COUNTA(Raw!BK146:BQ146)=0),"",1))))</f>
        <v/>
      </c>
      <c r="K146" s="19" t="str">
        <f>IF(A146=0,"",IF(AND(ISBLANK(Raw!AS146),COUNTA(Raw!BR146:BX146)=0),"",IF(AND(Raw!AS146&gt;0,COUNTA(Raw!BR146:BX146)&gt;0),"",IF(AND(Raw!AS146=0,COUNTA(Raw!BR146:BX146)=0),"",1))))</f>
        <v/>
      </c>
      <c r="L146" s="19" t="str">
        <f>IF(A146=0,"",IF(AND(COUNTA(Raw!BK146:BX146)=0,COUNTA(Raw!BY146:CH146)=0),"",IF(AND(COUNTIF(Raw!BK146:BX146,1)&gt;0,COUNTA(Raw!BY146:CH146)&gt;0),"",IF(AND(COUNTIF(Raw!BK146:BX146,1)=0,COUNTA(Raw!BY146:CH146)=0),"",1))))</f>
        <v/>
      </c>
      <c r="M146" s="19" t="str">
        <f>IF(A146=0,"",IF(AND(COUNTA(Raw!BK146:BX146)=0,COUNTA(Raw!CI146:CR146)),"",IF(AND(COUNTIF(Raw!BK146:BX146,3)&gt;0,COUNTA(Raw!CI146:CR146)&gt;0),"",IF(AND(COUNTIF(Raw!BK146:BX146,3)=0,COUNTA(Raw!CI146:CR146)=0),"",1))))</f>
        <v/>
      </c>
      <c r="N146" s="19" t="str">
        <f>IF(A146=0,"",IF(COUNTA(Raw!CS146:DF146)=0,"",IF(AND(COUNTIF(Raw!CS146:CV146,1)=1,COUNTA(Raw!CW146:DA146)&gt;0,COUNTA(Raw!DB146:DF146)=0),"",IF(AND(COUNTIF(Raw!CS146:CV146,2)=1,COUNTA(Raw!CW146:DA146)=0,COUNTA(Raw!DB146:DF146)&gt;0),"",IF(AND(COUNTA(Raw!CS146:CV146)&gt;0,COUNTA(Raw!CW146:DF146)=0),"",1)))))</f>
        <v/>
      </c>
      <c r="O146" s="19" t="str">
        <f>IF(A146=0,"",IF(COUNTA(Raw!DG146:DP146)=0,"",IF(AND(COUNTIF(Raw!BK146:BQ146,1)&gt;0,OR(COUNTIF(Raw!DG146:DP146,1)=1,COUNTIF(Raw!DG146:DP146,2)=1,COUNTIF(Raw!DG146:DP146,3)=1)),"",IF(AND(COUNTIF(Raw!BK146:BQ146,1)=0,AND(COUNTIF(Raw!DG146:DP146,1)=0,COUNTIF(Raw!DG146:DP146,2)=0,COUNTIF(Raw!DG146:DP146,3)=0)),"",1))))</f>
        <v/>
      </c>
      <c r="P146" s="19" t="str">
        <f>IF(A146=0,"",IF(COUNTA(Raw!DG146:DR146)=0,"",IF(AND(COUNTIF(Raw!DG146:DP146,4)=1,ISBLANK(Raw!DQ146)=FALSE,ISBLANK(Raw!DR146)),"",IF(AND(COUNTIF(Raw!DG146:DP146,7)=1,ISBLANK(Raw!DQ146),ISBLANK(Raw!DR146)=FALSE),"",IF(AND(COUNTA(Raw!DG146:DP146)&gt;0,COUNTIF(Raw!DG146:DP146,4)=0,COUNTIF(Raw!DG146:DP146,7)=0,COUNTA(Raw!DQ146:DR146)=0),"",1)))))</f>
        <v/>
      </c>
      <c r="Q146" s="19" t="str">
        <f>IF(A146=0,"",IF(AND(COUNTA(Raw!DS146:DU146)=0,COUNTA(Raw!BK146:BQ146)=0),"",IF(AND(COUNTIF(Raw!BK146:BQ146,1)&gt;0,COUNTA(Raw!DS146:DU146)&gt;0),"",IF(AND(COUNTIF(Raw!BK146:BQ146,1)=0,COUNTA(Raw!DS146:DU146)=0),"",1))))</f>
        <v/>
      </c>
      <c r="R146" s="19" t="str">
        <f>IF(A146=0,"",IF(AND(ISBLANK(Raw!AT146),ISBLANK(Raw!EJ146)),"",IF(AND(Raw!AT146&gt;0,ISBLANK(Raw!EJ146)=FALSE,Raw!EJ146&gt;=0,Raw!EJ146&lt;=7),"",IF(AND(Raw!AT146=0,ISBLANK(Raw!EJ146)),"",1))))</f>
        <v/>
      </c>
      <c r="S146" t="str">
        <f>IF(A146=0,"",IF(AND(ISBLANK(Raw!AS146),ISBLANK(Raw!EK146)),"",IF(AND(Raw!AS146&gt;0,ISBLANK(Raw!EK146)=FALSE),"",IF(AND(Raw!AS146=0,ISBLANK(Raw!EK146)),"",1))))</f>
        <v/>
      </c>
      <c r="T146" s="19" t="str">
        <f>IF(A146=0,"",IF(AND(ISBLANK(Raw!AT146),COUNTA(Raw!EL146:EQ146)=0),"",IF(AND(Raw!AT146&gt;0,COUNTA(Raw!EL146:EQ146)&gt;0),"",IF(AND(Raw!AT146=0,COUNTA(Raw!EL146:EQ146)=0),"",1))))</f>
        <v/>
      </c>
      <c r="U146" t="str">
        <f>IF(A146=0,"",IF(AND(ISBLANK(Raw!AT146),COUNTA(Raw!ER146:EU146)=0),"",IF(AND(Raw!AT146&gt;0,COUNTA(Raw!ER146:EU146)&gt;0),"",IF(AND(Raw!AT146=0,COUNTA(Raw!ER146:EU146)=0),"",1))))</f>
        <v/>
      </c>
      <c r="V146" t="str">
        <f>IF(A146=0,"",IF(AND(ISBLANK(Raw!AS146),COUNTA(Raw!EV146:FA146)=0),"",IF(AND(Raw!AS146&gt;0,COUNTA(Raw!EV146:FA146)&gt;0),"",IF(AND(Raw!AS146=0,COUNTA(Raw!EV146:FA146)=0),"",1))))</f>
        <v/>
      </c>
      <c r="W146" t="str">
        <f>IF(A146=0,"",IF(AND(ISBLANK(Raw!AS146),COUNTA(Raw!FB146:FE146)=0),"",IF(AND(Raw!AS146&gt;0,COUNTA(Raw!FB146:FE146)&gt;0),"",IF(AND(Raw!AS146=0,COUNTA(Raw!FB146:FE146)=0),"",1))))</f>
        <v/>
      </c>
      <c r="X146" t="str">
        <f>IF(A146=0,"",IF(AND(ISBLANK(Raw!AT146),COUNTA(Raw!FF146:FI146)=0),"",IF(AND(Raw!AT146&gt;0,COUNTA(Raw!FF146:FI146)&gt;0),"",IF(AND(Raw!AT146=0,COUNTA(Raw!FF146:FI146)=0),"",1))))</f>
        <v/>
      </c>
      <c r="Y146" t="str">
        <f>IF(A146=0,"",IF(AND(ISBLANK(Raw!AS146),COUNTA(Raw!FJ146:FM146)=0),"",IF(AND(Raw!AS146&gt;0,COUNTA(Raw!FJ146:FM146)&gt;0),"",IF(AND(Raw!AS146=0,COUNTA(Raw!FJ146:FM146)=0),"",1))))</f>
        <v/>
      </c>
      <c r="Z146" t="str">
        <f>IF(A146=0,"",IF(AND(COUNTA(Raw!FN146:FT146)=0,ISBLANK(Raw!FU146)),"",IF(AND(COUNTIF(Raw!FN146:FT146,1)&gt;0,ISBLANK(Raw!FU146)=FALSE),"",IF(AND(COUNTIF(Raw!FN146:FT146,1)=0,ISBLANK(Raw!FU146)),"",1))))</f>
        <v/>
      </c>
      <c r="AA146" s="19" t="str">
        <f>IF(A146=0,"",IF(AND(ISBLANK(Raw!BI146),COUNTA(Raw!FV146:GH146)=0),"",IF(AND(Raw!BI146&lt;&gt;1,COUNTIF(Raw!FV146:GH146,6)=0),"",IF(Raw!BI146=1,"",1))))</f>
        <v/>
      </c>
      <c r="AB146" t="str">
        <f>IF(A146=0,"",IF(AND(ISBLANK(Raw!GI146),COUNTA(Raw!GJ146:GQ146)=0),"",IF(AND(Raw!GI146=1,COUNTA(Raw!GJ146:GQ146)&gt;0),"",IF(AND(Raw!GI146=2,COUNTA(Raw!GJ146:GQ146)=0),"",1))))</f>
        <v/>
      </c>
      <c r="AC146" s="19" t="str">
        <f>IF(A146=0,"",IF(AND(COUNTA(Raw!GY146:HF146)=0,ISBLANK(Raw!HG146)),"",IF(AND(OR(COUNTIF(Raw!GY146:HE146,1)&gt;0,COUNTIF(Raw!GY146:HE146,2)&gt;0),ISBLANK(Raw!HG146)=FALSE),"",IF(AND(COUNTA(Raw!GY146:HF146)&gt;0,ISBLANK(Raw!HG146),COUNTIF(Raw!GY146:HE146,1)=0,COUNTIF(Raw!GY146:HE146,2)=0),"",1))))</f>
        <v/>
      </c>
      <c r="AD146" s="19" t="str">
        <f>IF(A146=0,"",IF(COUNTA(Raw!HU146:IB146)=0,"",IF(AND(Raw!AK146&lt;&gt;2,COUNTIF(Raw!HU146:IA146,2)=0,COUNTIF(Raw!HU146:IA146,3)=0),"",IF(Raw!AK146=2,"",1))))</f>
        <v/>
      </c>
      <c r="AE146" s="19" t="str">
        <f>IF(A146=0,"",IF(AND(Raw!AK146=2,ISBLANK(Raw!IC146)=FALSE),"",IF(AND(Raw!AK146&lt;&gt;2,ISBLANK(Raw!IC146)),"",1)))</f>
        <v/>
      </c>
      <c r="AF146" s="19" t="str">
        <f>IF(A146=0,"",IF(COUNTA(Raw!ID146:IF146)=0,"",IF(AND(MATCH(2023-Raw!ID146,Code!$A$3:$A$12,1)=Raw!IF146,2023-Raw!ID146=Raw!IE146),"",1)))</f>
        <v/>
      </c>
      <c r="AG146" s="19" t="str">
        <f>IF(A146=0,"",IF(COUNTA(Raw!IG146:II146)=0,"",IF(AND(Raw!IG146=4,ISBLANK(Raw!II146)=FALSE),"",IF(AND(Raw!IG146&lt;&gt;4,ISBLANK(Raw!II146)),"",1))))</f>
        <v/>
      </c>
      <c r="AH146" s="19" t="str">
        <f>IF(A146=0,"",IF(COUNTA(Raw!IJ146:IM146)=0,"",IF(AND(Raw!IJ146=1,ISBLANK(Raw!IK146)=FALSE),"",IF(AND(Raw!IJ146=2,COUNTA(Raw!IK146:IM146)&gt;0),"",1))))</f>
        <v/>
      </c>
      <c r="AI146" s="19" t="str">
        <f>IF(A146=0,"",IF(COUNTA(Raw!IK146:IM146)=0,"",IF(AND(Raw!IK146=1,ISBLANK(Raw!IL146)=FALSE),"",IF(AND(Raw!IK146=2,COUNTA(Raw!IL146:IM146)=0),"",1))))</f>
        <v/>
      </c>
      <c r="AJ146" s="19" t="str">
        <f>IF(A146=0,"",IF(COUNTA(Raw!JD146:JJ146)=0,"",IF(AND(Raw!JD146&gt;600,COUNTA(Raw!JE146:JI146)&gt;0),"",IF(AND(Raw!JD146&lt;=600,COUNTA(Raw!JE146:JJ146)=0),"",1))))</f>
        <v/>
      </c>
      <c r="AK146" s="19" t="str">
        <f>IF(A146=0,"",IF(COUNTA(Raw!JK146:KA146)=0,"",IF(AND(Raw!JK146=1,COUNTA(Raw!JM146:JV146)&gt;0),"",IF(AND(Raw!JK146=3,COUNTA(Raw!JM146:JV146)&gt;0,COUNTA(Raw!JW146:KA146)=0),"",IF(AND(ISBLANK(Raw!JK146)=FALSE,Raw!JK146&lt;&gt;1,Raw!JK146&lt;&gt;3,COUNTA(Raw!JM146:KA146)=0),"",1)))))</f>
        <v/>
      </c>
      <c r="AL146" s="19" t="str">
        <f>IF(A146=0,"",IF(COUNTA(Raw!JW146:KA146)=0,"",IF(AND(COUNTIF(Raw!JW146:JZ146,4)=0,COUNTA(Raw!JW146:JZ146)&gt;0,ISBLANK(Raw!KA146)=FALSE),"",IF(AND(COUNTIF(Raw!JW146:KA146,4)&gt;0,ISBLANK(Raw!KA146)),"",1))))</f>
        <v/>
      </c>
      <c r="AM146" s="19" t="str">
        <f>IF(A146=0,"",IF(COUNTA(Raw!KT146:KU146)=0,"",IF(AND(Raw!KT146=1,ISBLANK(Raw!KU146)=FALSE),"",IF(AND(Raw!KT146=2,ISBLANK(Raw!KU146)),"",1))))</f>
        <v/>
      </c>
      <c r="AN146" s="19" t="str">
        <f>IF(A146=0,"",IF(COUNTA(Raw!KX146:LF146)=0,"",IF(AND(COUNTIF(Raw!KX146:LB146,5)=1,COUNTA(Raw!KX146:LB146)=1,COUNTA(Raw!LC146:LF146)=0),"",IF(AND(COUNTIF(Raw!KX146:LB146,5)=0,COUNTA(Raw!KX146:LB146)&gt;0,COUNTA(Raw!LC146:LF146)&gt;0),"",1))))</f>
        <v/>
      </c>
      <c r="AO146" s="19" t="str">
        <f>IF(A146=0,"",IF(COUNTA(Raw!LM146:LU146)=0,"",IF(AND(Raw!LM146=1,ISBLANK(Raw!LN146)=FALSE,COUNTA(Raw!LO146:LU146)&gt;0),"",IF(AND(Raw!LM146=2,COUNTA(Raw!LN146:LU146)=0),"",1))))</f>
        <v/>
      </c>
      <c r="AP146" s="19" t="str">
        <f>IF(A146=0,"",IF(COUNTA(Raw!MY146:OG146)=0,"",IF(AND(Raw!MY146=2,COUNTA(Raw!MZ146:OG146)=0),"",IF(AND(Raw!MY146=1,COUNTA(Raw!MZ146:OG146)&gt;0),"",1))))</f>
        <v/>
      </c>
      <c r="AQ146" s="19" t="str">
        <f>IF(A146=0,"",IF(COUNTA(Raw!NC146:NW146)=0,"",IF(AND(COUNTIF(Raw!NC146:NG146,3)&gt;0,COUNTA(Raw!NH146:NQ146)&gt;0),"",IF(AND(COUNTA(Raw!NC146:NG146)&gt;0,COUNTIF(Raw!NC146:NG146,3)=0,COUNTA(Raw!NH146:NW146)=0),"",1))))</f>
        <v/>
      </c>
      <c r="AR146" s="19" t="str">
        <f>IF(A146=0,"",IF(COUNTA(Raw!NH146:NW146)=0,"",IF(AND(COUNTIF(Raw!NH146:NQ146,10)&gt;0,COUNTA(Raw!NR146:NW146)&gt;0),"",IF(AND(COUNTA(Raw!NH146:NQ146)&gt;0,COUNTIF(Raw!NH146:NQ146,10)=0,COUNTA(Raw!NR146:NY146)=0),"",1))))</f>
        <v/>
      </c>
      <c r="AS146" s="19" t="str">
        <f>IF(A146=0,"",IF(COUNTA(Raw!NY146:OG146)=0,"",IF(AND(Raw!NY146=1,COUNTA(Raw!NZ146:OG146)&gt;0),"",IF(AND(Raw!NY146=2,COUNTA(Raw!NZ146:OG146)=0),"",1))))</f>
        <v/>
      </c>
      <c r="AT146" s="19" t="str">
        <f>IF(A146=0,"",IF(COUNTA(Raw!OH146:OY146)=0,"",IF(AND(Raw!OH146=1,COUNTA(Raw!OI146:OY146)&gt;0),"",IF(AND(Raw!OH146=2,COUNTA(Raw!OI146:OY146)=0),"",1))))</f>
        <v/>
      </c>
      <c r="AU146" s="19" t="str">
        <f>IF(A146=0,"",IF(COUNTA(Raw!PR146:QB146)=0,"",
IF(AND(OR(AND(COUNTIF(Raw!PR146:QB146,1)=1,COUNTA(Raw!QI146:QY146)&gt;0),AND(COUNTIF(Raw!PR146:QB146,1)=0,COUNTA(Raw!QI146:QY146)=0)),OR(AND(COUNTIF(Raw!PR146:QB146,2)=1,COUNTA(Raw!QZ146:RP146)&gt;0),AND(COUNTIF(Raw!PR146:QB146,2)=0,COUNTA(Raw!QZ146:RP146)=0)),OR(AND(COUNTIF(Raw!PR146:QB146,3)=1,COUNTA(Raw!RQ146:SG146)&gt;0),AND(COUNTIF(Raw!PR146:QB146,3)=0,COUNTA(Raw!RQ146:SG146)=0)),OR(AND(COUNTIF(Raw!PR146:QB146,4)=1,COUNTA(Raw!SH146:ST146)&gt;0),AND(COUNTIF(Raw!PR146:QB146,4)=0,COUNTA(Raw!SH146:ST146)=0)),OR(AND(COUNTIF(Raw!PR146:QB146,5)=1,COUNTA(Raw!SU146:TG146)&gt;0),AND(COUNTIF(Raw!PR146:QB146,5)=0,COUNTA(Raw!SU146:TG146)=0)),OR(AND(COUNTIF(Raw!PR146:QB146,6)=1,COUNTA(Raw!TH146:TT146)&gt;0),AND(COUNTIF(Raw!PR146:QB146,6)=0,COUNTA(Raw!TH146:TT146)=0)),OR(AND(COUNTIF(Raw!PR146:QB146,7)=1,COUNTA(Raw!TU146:UI146)&gt;0),AND(COUNTIF(Raw!PR146:QB146,7)=0,COUNTA(Raw!TU146:UI146)=0)),OR(AND(COUNTIF(Raw!PR146:QB146,8)=1,COUNTA(Raw!UJ146:UV146)&gt;0),AND(COUNTIF(Raw!PR146:QB146,8)=0,COUNTA(Raw!UJ146:UV146)=0)),OR(AND(COUNTIF(Raw!PR146:QB146,9)=1,COUNTA(Raw!UW146:VG146)&gt;0),AND(COUNTIF(Raw!PR146:QB146,9)=0,COUNTA(Raw!UW146:VG146)=0)),OR(AND(COUNTIF(Raw!PR146:QB146,10)=1,COUNTA(Raw!VH146:VP146)&gt;0),AND(COUNTIF(Raw!PR146:QB146,10)=0,COUNTA(Raw!VH146:VP146)=0)),OR(AND(COUNTIF(Raw!PR146:QB146,11)=1,COUNTA(Raw!VQ146:WK146)&gt;0),AND(COUNTIF(Raw!PR146:QB146,11)=0,COUNTA(Raw!VQ146:WK146)=0))),"",1)))</f>
        <v/>
      </c>
      <c r="AV146" s="19" t="str">
        <f>IF(A146=0,"",IF(COUNTA(Raw!QI146:QY146)=0,"",IF(AND(OR(AND(Raw!QI146=4,COUNTIF(Raw!QR146:QY146,1)=0),Raw!QI146&lt;&gt;4),OR(AND(Raw!QJ146=4,COUNTIF(Raw!QR146:QY146,2)=0),Raw!QJ146&lt;&gt;4),OR(AND(Raw!QK146=4,COUNTIF(Raw!QR146:QY146,3)=0),Raw!QK146&lt;&gt;4),OR(AND(Raw!QL146=4,COUNTIF(Raw!QR146:QY146,4)=0),Raw!QL146&lt;&gt;4),OR(AND(Raw!QM146=4,COUNTIF(Raw!QR146:QY146,5)=0),Raw!QM146&lt;&gt;4),OR(AND(Raw!QN146=4,COUNTIF(Raw!QR146:QY146,6)=0),Raw!QN146&lt;&gt;4),OR(AND(Raw!QO146=4,COUNTIF(Raw!QR146:QY146,7)=0),Raw!QO146&lt;&gt;4),OR(AND(Raw!QP146=4,COUNTIF(Raw!QR146:QY146,8)=0),Raw!QP146&lt;&gt;4)),"",1)))</f>
        <v/>
      </c>
      <c r="AW146" t="str">
        <f>IF(A146=0,"",IF(COUNTA(Raw!QZ146:RP146)=0,"",IF(AND(OR(AND(Raw!QZ146=4,COUNTIF(Raw!RI146:RP146,1)=0),Raw!QZ146&lt;&gt;4),OR(AND(Raw!RA146=4,COUNTIF(Raw!RI146:RP146,2)=0),Raw!RA146&lt;&gt;4),OR(AND(Raw!RB146=4,COUNTIF(Raw!RI146:RP146,3)=0),Raw!RB146&lt;&gt;4),OR(AND(Raw!RC146=4,COUNTIF(Raw!RI146:RP146,4)=0),Raw!RC146&lt;&gt;4),OR(AND(Raw!RD146=4,COUNTIF(Raw!RI146:RP146,5)=0),Raw!RD146&lt;&gt;4),OR(AND(Raw!RE146=4,COUNTIF(Raw!RI146:RP146,6)=0),Raw!RE146&lt;&gt;4),OR(AND(Raw!RF146=4,COUNTIF(Raw!RI146:RP146,7)=0),Raw!RF146&lt;&gt;4),OR(AND(Raw!RG146=4,COUNTIF(Raw!RI146:RP146,8)=0),Raw!RG146&lt;&gt;4)),"",1)))</f>
        <v/>
      </c>
      <c r="AX146" t="str">
        <f>IF(A146=0,"",IF(COUNTA(Raw!RQ146:SG146)=0,"",IF(AND(OR(AND(Raw!RQ146=4,COUNTIF(Raw!RZ146:SG146,1)=0),Raw!RQ146&lt;&gt;4),OR(AND(Raw!RR146=4,COUNTIF(Raw!RZ146:SG146,2)=0),Raw!RR146&lt;&gt;4),OR(AND(Raw!RS146=4,COUNTIF(Raw!RZ146:SG146,3)=0),Raw!RS146&lt;&gt;4),OR(AND(Raw!RT146=4,COUNTIF(Raw!RZ146:SG146,4)=0),Raw!RT146&lt;&gt;4),OR(AND(Raw!RU146=4,COUNTIF(Raw!RZ146:SG146,5)=0),Raw!RU146&lt;&gt;4),OR(AND(Raw!RV146=4,COUNTIF(Raw!RZ146:SG146,6)=0),Raw!RV146&lt;&gt;4),OR(AND(Raw!RW146=4,COUNTIF(Raw!RZ146:SG146,7)=0),Raw!RW146&lt;&gt;4),OR(AND(Raw!RX146=4,COUNTIF(Raw!RZ146:SG146,8)=0),Raw!RX146&lt;&gt;4)),"",1)))</f>
        <v/>
      </c>
      <c r="AY146" t="str">
        <f>IF(A146=0,"",IF(COUNTA(Raw!SH146:ST146)=0,"",IF(AND(OR(AND(Raw!SH146=4,COUNTIF(Raw!SO146:ST146,1)=0),Raw!SH146&lt;&gt;4),OR(AND(Raw!SI146=4,COUNTIF(Raw!SO146:ST146,2)=0),Raw!SI146&lt;&gt;4),OR(AND(Raw!SJ146=4,COUNTIF(Raw!SO146:ST146,3)=0),Raw!SJ146&lt;&gt;4),OR(AND(Raw!SK146=4,COUNTIF(Raw!SO146:ST146,4)=0),Raw!SK146&lt;&gt;4),OR(AND(Raw!SL146=4,COUNTIF(Raw!SO146:ST146,5)=0),Raw!SL146&lt;&gt;4),OR(AND(Raw!SM146=4,COUNTIF(Raw!SO146:ST146,6)=0),Raw!SM146&lt;&gt;4)),"",1)))</f>
        <v/>
      </c>
      <c r="AZ146" t="str">
        <f>IF(A146=0,"",IF(COUNTA(Raw!SU146:TG146)=0,"",IF(AND(OR(AND(Raw!SU146=4,COUNTIF(Raw!TB146:TG146,1)=0),Raw!SU146&lt;&gt;4),OR(AND(Raw!SV146=4,COUNTIF(Raw!TB146:TG146,2)=0),Raw!SV146&lt;&gt;4),OR(AND(Raw!SW146=4,COUNTIF(Raw!TB146:TG146,3)=0),Raw!SW146&lt;&gt;4),OR(AND(Raw!SX146=4,COUNTIF(Raw!TB146:TG146,4)=0),Raw!SX146&lt;&gt;4),OR(AND(Raw!SY146=4,COUNTIF(Raw!TB146:TG146,5)=0),Raw!SY146&lt;&gt;4),OR(AND(Raw!SZ146=4,COUNTIF(Raw!TB146:TG146,6)=0),Raw!SZ146&lt;&gt;4)),"",1)))</f>
        <v/>
      </c>
      <c r="BA146" t="str">
        <f>IF(A146=0,"",IF(COUNTA(Raw!TH146:TT146)=0,"",IF(AND(OR(AND(Raw!TH146=4,COUNTIF(Raw!TO146:TT146,1)=0),Raw!TH146&lt;&gt;4),OR(AND(Raw!TI146=4,COUNTIF(Raw!TO146:TT146,2)=0),Raw!TI146&lt;&gt;4),OR(AND(Raw!TJ146=4,COUNTIF(Raw!TO146:TT146,3)=0),Raw!TJ146&lt;&gt;4),OR(AND(Raw!TK146=4,COUNTIF(Raw!TO146:TT146,4)=0),Raw!TK146&lt;&gt;4),OR(AND(Raw!TL146=4,COUNTIF(Raw!TO146:TT146,5)=0),Raw!TL146&lt;&gt;4),OR(AND(Raw!TM146=4,COUNTIF(Raw!TO146:TT146,6)=0),Raw!TM146&lt;&gt;4)),"",1)))</f>
        <v/>
      </c>
      <c r="BB146" t="str">
        <f>IF(A146=0,"",IF(COUNTA(Raw!TU146:UI146)=0,"",IF(AND(OR(AND(Raw!TU146=4,COUNTIF(Raw!UC146:UI146,1)=0),Raw!TU146&lt;&gt;4),OR(AND(Raw!TV146=4,COUNTIF(Raw!UC146:UI146,2)=0),Raw!TV146&lt;&gt;4),OR(AND(Raw!TW146=4,COUNTIF(Raw!UC146:UI146,3)=0),Raw!TW146&lt;&gt;4),OR(AND(Raw!TX146=4,COUNTIF(Raw!UC146:UI146,4)=0),Raw!TX146&lt;&gt;4),OR(AND(Raw!TY146=4,COUNTIF(Raw!UC146:UI146,5)=0),Raw!TY146&lt;&gt;4),OR(AND(Raw!TZ146=4,COUNTIF(Raw!UC146:UI146,6)=0),Raw!TZ146&lt;&gt;4),OR(AND(Raw!UA146=4,COUNTIF(Raw!UC146:UI146,7)=0),Raw!UA146&lt;&gt;4)),"",1)))</f>
        <v/>
      </c>
      <c r="BC146" t="str">
        <f>IF(A146=0,"",IF(COUNTA(Raw!UJ146:UV146)=0,"",IF(AND(OR(AND(Raw!UJ146=4,COUNTIF(Raw!UQ146:UV146,1)=0),Raw!UJ146&lt;&gt;4),OR(AND(Raw!UK146=4,COUNTIF(Raw!UQ146:UV146,2)=0),Raw!UK146&lt;&gt;4),OR(AND(Raw!UL146=4,COUNTIF(Raw!UQ146:UV146,3)=0),Raw!UL146&lt;&gt;4),OR(AND(Raw!UM146=4,COUNTIF(Raw!UQ146:UV146,4)=0),Raw!UM146&lt;&gt;4),OR(AND(Raw!UN146=4,COUNTIF(Raw!UQ146:UV146,5)=0),Raw!UN146&lt;&gt;4),OR(AND(Raw!UO146=4,COUNTIF(Raw!UQ146:UV146,6)=0),Raw!UO146&lt;&gt;4)),"",1)))</f>
        <v/>
      </c>
      <c r="BD146" t="str">
        <f>IF(A146=0,"",IF(COUNTA(Raw!UW146:VG146)=0,"",IF(AND(OR(AND(Raw!UW146=4,COUNTIF(Raw!VC146:VG146,1)=0),Raw!UW146&lt;&gt;4),OR(AND(Raw!UX146=4,COUNTIF(Raw!VC146:VG146,2)=0),Raw!UX146&lt;&gt;4),OR(AND(Raw!UY146=4,COUNTIF(Raw!VC146:VG146,3)=0),Raw!UY146&lt;&gt;4),OR(AND(Raw!UZ146=4,COUNTIF(Raw!VC146:VG146,4)=0),Raw!UZ146&lt;&gt;4),OR(AND(Raw!VA146=4,COUNTIF(Raw!VC146:VG146,5)=0),Raw!VA146&lt;&gt;4)),"",1)))</f>
        <v/>
      </c>
      <c r="BE146" t="str">
        <f>IF(A146=0,"",IF(COUNTA(Raw!VH146:VP146)=0,"",
IF(AND(
OR(AND(Raw!VH146=4,COUNTIF(Raw!VM146:VP146,1)=0),Raw!VH146&lt;&gt;4),
OR(AND(Raw!VI146=4,COUNTIF(Raw!VM146:VP146,2)=0),Raw!VI146&lt;&gt;4),
OR(AND(Raw!VJ146=4,COUNTIF(Raw!VM146:VP146,3)=0),Raw!VJ146&lt;&gt;4),
OR(AND(Raw!VK146=4,COUNTIF(Raw!VM146:VP146,4)=0),Raw!VK146&lt;&gt;4)
),"",1)))</f>
        <v/>
      </c>
      <c r="BF146" t="str">
        <f>IF(A146=0,"",IF(COUNTA(Raw!VQ146:WK146)=0,"",
IF(AND(
OR(AND(Raw!VQ146=4,COUNTIF(Raw!WB146:WK146,1)=0),Raw!VQ146&lt;&gt;4),
OR(AND(Raw!VR146=4,COUNTIF(Raw!WB146:WK146,2)=0),Raw!VR146&lt;&gt;4),
OR(AND(Raw!VS146=4,COUNTIF(Raw!WB146:WK146,3)=0),Raw!VS146&lt;&gt;4),
OR(AND(Raw!VT146=4,COUNTIF(Raw!WB146:WK146,4)=0),Raw!VT146&lt;&gt;4),
OR(AND(Raw!VU146=4,COUNTIF(Raw!WB146:WK146,5)=0),Raw!VU146&lt;&gt;4),
OR(AND(Raw!VV146=4,COUNTIF(Raw!WB146:WK146,6)=0),Raw!VV146&lt;&gt;4),
OR(AND(Raw!VW146=4,COUNTIF(Raw!WB146:WK146,7)=0),Raw!VW146&lt;&gt;4),
OR(AND(Raw!VX146=4,COUNTIF(Raw!WB146:WK146,8)=0),Raw!VX146&lt;&gt;4),
OR(AND(Raw!VY146=4,COUNTIF(Raw!WB146:WK146,9)=0),Raw!VX146&lt;&gt;4),
OR(AND(Raw!VZ146=4,COUNTIF(Raw!WB146:WK146,10)=0),Raw!VZ146&lt;&gt;4)
),"",1)))</f>
        <v/>
      </c>
      <c r="BG146" t="str">
        <f>IF(A146=0,"",IF(COUNTA(Raw!WL146:XB146)=0,"",
IF(AND(
OR(AND(Raw!WL146=4,COUNTIF(Raw!WU146:XB146,1)=0),Raw!WL146&lt;&gt;4),
OR(AND(Raw!WM146=4,COUNTIF(Raw!WU146:XB146,2)=0),Raw!WM146&lt;&gt;4),
OR(AND(Raw!WN146=4,COUNTIF(Raw!WU146:XB146,3)=0),Raw!WN146&lt;&gt;4),
OR(AND(Raw!WO146=4,COUNTIF(Raw!WU146:XB146,4)=0),Raw!WO146&lt;&gt;4),
OR(AND(Raw!WP146=4,COUNTIF(Raw!WU146:XB146,5)=0),Raw!WP146&lt;&gt;4),
OR(AND(Raw!WQ146=4,COUNTIF(Raw!WU146:XB146,6)=0),Raw!WQ146&lt;&gt;4),
OR(AND(Raw!WR146=4,COUNTIF(Raw!WU146:XB146,7)=0),Raw!WR146&lt;&gt;4),
OR(AND(Raw!WS146=4,COUNTIF(Raw!WU146:XB146,8)=0),Raw!WS146&lt;&gt;4)
),"",1)))</f>
        <v/>
      </c>
      <c r="BH146" t="str">
        <f>IF(A146=0,"",IF(COUNTA(Raw!XC146:XK146)=0,"",
IF(AND(
OR(AND(Raw!XC146=4,COUNTIF(Raw!XH146:XK146,1)=0),Raw!XC146&lt;&gt;4),
OR(AND(Raw!XD146=4,COUNTIF(Raw!XH146:XK146,2)=0),Raw!XD146&lt;&gt;4),
OR(AND(Raw!XE146=4,COUNTIF(Raw!XH146:XK146,3)=0),Raw!XE146&lt;&gt;4),
OR(AND(Raw!XF146=4,COUNTIF(Raw!XH146:XK146,4)=0),Raw!XF146&lt;&gt;4)
),"",1)))</f>
        <v/>
      </c>
      <c r="BI146" t="str">
        <f>IF(A146=0,"",IF(COUNTA(Raw!XL146:XT146)=0,"",
IF(AND(
OR(AND(Raw!XL146=4,COUNTIF(Raw!XQ146:XT146,1)=0),Raw!XL146&lt;&gt;4),
OR(AND(Raw!XM146=4,COUNTIF(Raw!XQ146:XT146,2)=0),Raw!XM146&lt;&gt;4),
OR(AND(Raw!XN146=4,COUNTIF(Raw!XQ146:XT146,3)=0),Raw!XN146&lt;&gt;4),
OR(AND(Raw!XO146=4,COUNTIF(Raw!XQ146:XT146,4)=0),Raw!XO146&lt;&gt;4)
),"",1)))</f>
        <v/>
      </c>
      <c r="BJ146" t="str">
        <f>IF(A146=0,"",IF(COUNTA(Raw!XU146:YI146)=0,"",
IF(AND(
OR(AND(Raw!XU146=4,COUNTIF(Raw!YC146:YI146,1)=0),Raw!XU146&lt;&gt;4),
OR(AND(Raw!XV146=4,COUNTIF(Raw!YC146:YI146,2)=0),Raw!XV146&lt;&gt;4),
OR(AND(Raw!XW146=4,COUNTIF(Raw!YC146:YI146,3)=0),Raw!XW146&lt;&gt;4),
OR(AND(Raw!XX146=4,COUNTIF(Raw!YC146:YI146,4)=0),Raw!XX146&lt;&gt;4),
OR(AND(Raw!XY146=4,COUNTIF(Raw!YC146:YI146,5)=0),Raw!XY146&lt;&gt;4),
OR(AND(Raw!XZ146=4,COUNTIF(Raw!YC146:YI146,6)=0),Raw!XZ146&lt;&gt;4),
OR(AND(Raw!YA146=4,COUNTIF(Raw!YC146:YI146,7)=0),Raw!YA146&lt;&gt;4)
),"",1)))</f>
        <v/>
      </c>
      <c r="BK146" t="str">
        <f>IF(A146=0,"",IF(COUNTA(Raw!YJ146:YR146)=0,"",
IF(AND(
OR(AND(Raw!YJ146=4,COUNTIF(Raw!YO146:YR146,1)=0),Raw!YJ146&lt;&gt;4),
OR(AND(Raw!YK146=4,COUNTIF(Raw!YO146:YR146,2)=0),Raw!YK146&lt;&gt;4),
OR(AND(Raw!YL146=4,COUNTIF(Raw!YO146:YR146,3)=0),Raw!YL146&lt;&gt;4),
OR(AND(Raw!YM146=4,COUNTIF(Raw!YO146:YR146,4)=0),Raw!YM146&lt;&gt;4)
),"",1)))</f>
        <v/>
      </c>
      <c r="BL146" t="str">
        <f>IF(A146=0,"",IF(COUNTA(Raw!YS146:YU146)=0,"",IF(AND(Raw!YS146=4,ISBLANK(Raw!YU146)),"",IF(AND(Raw!YS146&lt;&gt;4,ISBLANK(Raw!YU146)=FALSE),"",1))))</f>
        <v/>
      </c>
    </row>
    <row r="147" spans="1:64">
      <c r="A147" s="20">
        <f>Raw!A147</f>
        <v>0</v>
      </c>
      <c r="B147" s="19" t="str">
        <f>IF(A147=0,"",IF(AND(Raw!AC147=1,COUNTA(Raw!AR147:IC147)&gt;0,COUNTA(Raw!ID147:YU147)=0),"",IF(AND(Raw!AC147=2,COUNTA(Raw!AR147:IC147)=0,COUNTA(Raw!ID147:MV147)&gt;0,COUNTA(Raw!MW147:YU147)=0),"",IF(AND(Raw!AC147=3,COUNTA(Raw!AP147:MV147)=0,COUNTA(Raw!MW147:YU147)&gt;0),"",1))))</f>
        <v/>
      </c>
      <c r="C147" s="19" t="str">
        <f>IF(A147=0,"",IF(AND(Raw!AK147=1,ISBLANK(Raw!AM147)=FALSE,ISBLANK(Raw!AO147)),"",IF(AND(Raw!AK147=2,ISBLANK(Raw!AM147),ISBLANK(Raw!AO147)=FALSE),"",1)))</f>
        <v/>
      </c>
      <c r="D147" s="19" t="str">
        <f>IF(A147=0,"",IF(COUNTA(Raw!AS147:AZ147)=0,"",IF(AND(Raw!AS147+Raw!AT147=100,Raw!AU147+Raw!AV147=100,Raw!AW147+Raw!AX147=100,Raw!AY147+Raw!AZ147=100),"",1)))</f>
        <v/>
      </c>
      <c r="E147" s="19" t="str">
        <f>IF(A147=0,"",IF(ISBLANK(Raw!AQ147),"",IF(Raw!AQ147=1,"",1)))</f>
        <v/>
      </c>
      <c r="F147" s="19" t="str">
        <f>IF(A147=0,"",IF(ISBLANK(Raw!AR147),"",IF(AND(Raw!AR147&gt;=0,Raw!AR147&lt;=100),"",1)))</f>
        <v/>
      </c>
      <c r="G147" s="19" t="str">
        <f>IF(A147=0,"",IF(AND(ISBLANK(Raw!BA147),ISBLANK(Raw!AS147)),"",IF(AND(Raw!AS147&gt;0,ISBLANK(Raw!BA147)=FALSE),"",1)))</f>
        <v/>
      </c>
      <c r="H147" s="19" t="str">
        <f>IF(A147=0,"",IF(COUNTA(Raw!BA147:BH147)=0,"",IF(AND(Raw!BA147=0,COUNTA(Raw!BB147:BH147)=0),"",IF(AND(Raw!BA147&gt;0,COUNTA(Raw!BB147:BH147)&gt;0),"",1))))</f>
        <v/>
      </c>
      <c r="I147" s="19" t="str">
        <f>IF(A147=0,"",IF(AND(ISBLANK(Raw!BI147),ISBLANK(Raw!BJ147)),"",IF(AND(Raw!BI147=1,ISBLANK(Raw!BJ147)=FALSE),"",IF(AND(Raw!BI147=2,ISBLANK(Raw!BJ147)),"",1))))</f>
        <v/>
      </c>
      <c r="J147" s="19" t="str">
        <f>IF(A147=0,"",IF(AND(ISBLANK(Raw!AT147),COUNTBLANK(Raw!BK147:BQ147)),"",IF(AND(Raw!AT147&gt;0,COUNTA(Raw!BK147:BQ147)&gt;0),"",IF(AND(Raw!AT147=0,COUNTA(Raw!BK147:BQ147)=0),"",1))))</f>
        <v/>
      </c>
      <c r="K147" s="19" t="str">
        <f>IF(A147=0,"",IF(AND(ISBLANK(Raw!AS147),COUNTA(Raw!BR147:BX147)=0),"",IF(AND(Raw!AS147&gt;0,COUNTA(Raw!BR147:BX147)&gt;0),"",IF(AND(Raw!AS147=0,COUNTA(Raw!BR147:BX147)=0),"",1))))</f>
        <v/>
      </c>
      <c r="L147" s="19" t="str">
        <f>IF(A147=0,"",IF(AND(COUNTA(Raw!BK147:BX147)=0,COUNTA(Raw!BY147:CH147)=0),"",IF(AND(COUNTIF(Raw!BK147:BX147,1)&gt;0,COUNTA(Raw!BY147:CH147)&gt;0),"",IF(AND(COUNTIF(Raw!BK147:BX147,1)=0,COUNTA(Raw!BY147:CH147)=0),"",1))))</f>
        <v/>
      </c>
      <c r="M147" s="19" t="str">
        <f>IF(A147=0,"",IF(AND(COUNTA(Raw!BK147:BX147)=0,COUNTA(Raw!CI147:CR147)),"",IF(AND(COUNTIF(Raw!BK147:BX147,3)&gt;0,COUNTA(Raw!CI147:CR147)&gt;0),"",IF(AND(COUNTIF(Raw!BK147:BX147,3)=0,COUNTA(Raw!CI147:CR147)=0),"",1))))</f>
        <v/>
      </c>
      <c r="N147" s="19" t="str">
        <f>IF(A147=0,"",IF(COUNTA(Raw!CS147:DF147)=0,"",IF(AND(COUNTIF(Raw!CS147:CV147,1)=1,COUNTA(Raw!CW147:DA147)&gt;0,COUNTA(Raw!DB147:DF147)=0),"",IF(AND(COUNTIF(Raw!CS147:CV147,2)=1,COUNTA(Raw!CW147:DA147)=0,COUNTA(Raw!DB147:DF147)&gt;0),"",IF(AND(COUNTA(Raw!CS147:CV147)&gt;0,COUNTA(Raw!CW147:DF147)=0),"",1)))))</f>
        <v/>
      </c>
      <c r="O147" s="19" t="str">
        <f>IF(A147=0,"",IF(COUNTA(Raw!DG147:DP147)=0,"",IF(AND(COUNTIF(Raw!BK147:BQ147,1)&gt;0,OR(COUNTIF(Raw!DG147:DP147,1)=1,COUNTIF(Raw!DG147:DP147,2)=1,COUNTIF(Raw!DG147:DP147,3)=1)),"",IF(AND(COUNTIF(Raw!BK147:BQ147,1)=0,AND(COUNTIF(Raw!DG147:DP147,1)=0,COUNTIF(Raw!DG147:DP147,2)=0,COUNTIF(Raw!DG147:DP147,3)=0)),"",1))))</f>
        <v/>
      </c>
      <c r="P147" s="19" t="str">
        <f>IF(A147=0,"",IF(COUNTA(Raw!DG147:DR147)=0,"",IF(AND(COUNTIF(Raw!DG147:DP147,4)=1,ISBLANK(Raw!DQ147)=FALSE,ISBLANK(Raw!DR147)),"",IF(AND(COUNTIF(Raw!DG147:DP147,7)=1,ISBLANK(Raw!DQ147),ISBLANK(Raw!DR147)=FALSE),"",IF(AND(COUNTA(Raw!DG147:DP147)&gt;0,COUNTIF(Raw!DG147:DP147,4)=0,COUNTIF(Raw!DG147:DP147,7)=0,COUNTA(Raw!DQ147:DR147)=0),"",1)))))</f>
        <v/>
      </c>
      <c r="Q147" s="19" t="str">
        <f>IF(A147=0,"",IF(AND(COUNTA(Raw!DS147:DU147)=0,COUNTA(Raw!BK147:BQ147)=0),"",IF(AND(COUNTIF(Raw!BK147:BQ147,1)&gt;0,COUNTA(Raw!DS147:DU147)&gt;0),"",IF(AND(COUNTIF(Raw!BK147:BQ147,1)=0,COUNTA(Raw!DS147:DU147)=0),"",1))))</f>
        <v/>
      </c>
      <c r="R147" s="19" t="str">
        <f>IF(A147=0,"",IF(AND(ISBLANK(Raw!AT147),ISBLANK(Raw!EJ147)),"",IF(AND(Raw!AT147&gt;0,ISBLANK(Raw!EJ147)=FALSE,Raw!EJ147&gt;=0,Raw!EJ147&lt;=7),"",IF(AND(Raw!AT147=0,ISBLANK(Raw!EJ147)),"",1))))</f>
        <v/>
      </c>
      <c r="S147" t="str">
        <f>IF(A147=0,"",IF(AND(ISBLANK(Raw!AS147),ISBLANK(Raw!EK147)),"",IF(AND(Raw!AS147&gt;0,ISBLANK(Raw!EK147)=FALSE),"",IF(AND(Raw!AS147=0,ISBLANK(Raw!EK147)),"",1))))</f>
        <v/>
      </c>
      <c r="T147" s="19" t="str">
        <f>IF(A147=0,"",IF(AND(ISBLANK(Raw!AT147),COUNTA(Raw!EL147:EQ147)=0),"",IF(AND(Raw!AT147&gt;0,COUNTA(Raw!EL147:EQ147)&gt;0),"",IF(AND(Raw!AT147=0,COUNTA(Raw!EL147:EQ147)=0),"",1))))</f>
        <v/>
      </c>
      <c r="U147" t="str">
        <f>IF(A147=0,"",IF(AND(ISBLANK(Raw!AT147),COUNTA(Raw!ER147:EU147)=0),"",IF(AND(Raw!AT147&gt;0,COUNTA(Raw!ER147:EU147)&gt;0),"",IF(AND(Raw!AT147=0,COUNTA(Raw!ER147:EU147)=0),"",1))))</f>
        <v/>
      </c>
      <c r="V147" t="str">
        <f>IF(A147=0,"",IF(AND(ISBLANK(Raw!AS147),COUNTA(Raw!EV147:FA147)=0),"",IF(AND(Raw!AS147&gt;0,COUNTA(Raw!EV147:FA147)&gt;0),"",IF(AND(Raw!AS147=0,COUNTA(Raw!EV147:FA147)=0),"",1))))</f>
        <v/>
      </c>
      <c r="W147" t="str">
        <f>IF(A147=0,"",IF(AND(ISBLANK(Raw!AS147),COUNTA(Raw!FB147:FE147)=0),"",IF(AND(Raw!AS147&gt;0,COUNTA(Raw!FB147:FE147)&gt;0),"",IF(AND(Raw!AS147=0,COUNTA(Raw!FB147:FE147)=0),"",1))))</f>
        <v/>
      </c>
      <c r="X147" t="str">
        <f>IF(A147=0,"",IF(AND(ISBLANK(Raw!AT147),COUNTA(Raw!FF147:FI147)=0),"",IF(AND(Raw!AT147&gt;0,COUNTA(Raw!FF147:FI147)&gt;0),"",IF(AND(Raw!AT147=0,COUNTA(Raw!FF147:FI147)=0),"",1))))</f>
        <v/>
      </c>
      <c r="Y147" t="str">
        <f>IF(A147=0,"",IF(AND(ISBLANK(Raw!AS147),COUNTA(Raw!FJ147:FM147)=0),"",IF(AND(Raw!AS147&gt;0,COUNTA(Raw!FJ147:FM147)&gt;0),"",IF(AND(Raw!AS147=0,COUNTA(Raw!FJ147:FM147)=0),"",1))))</f>
        <v/>
      </c>
      <c r="Z147" t="str">
        <f>IF(A147=0,"",IF(AND(COUNTA(Raw!FN147:FT147)=0,ISBLANK(Raw!FU147)),"",IF(AND(COUNTIF(Raw!FN147:FT147,1)&gt;0,ISBLANK(Raw!FU147)=FALSE),"",IF(AND(COUNTIF(Raw!FN147:FT147,1)=0,ISBLANK(Raw!FU147)),"",1))))</f>
        <v/>
      </c>
      <c r="AA147" s="19" t="str">
        <f>IF(A147=0,"",IF(AND(ISBLANK(Raw!BI147),COUNTA(Raw!FV147:GH147)=0),"",IF(AND(Raw!BI147&lt;&gt;1,COUNTIF(Raw!FV147:GH147,6)=0),"",IF(Raw!BI147=1,"",1))))</f>
        <v/>
      </c>
      <c r="AB147" t="str">
        <f>IF(A147=0,"",IF(AND(ISBLANK(Raw!GI147),COUNTA(Raw!GJ147:GQ147)=0),"",IF(AND(Raw!GI147=1,COUNTA(Raw!GJ147:GQ147)&gt;0),"",IF(AND(Raw!GI147=2,COUNTA(Raw!GJ147:GQ147)=0),"",1))))</f>
        <v/>
      </c>
      <c r="AC147" s="19" t="str">
        <f>IF(A147=0,"",IF(AND(COUNTA(Raw!GY147:HF147)=0,ISBLANK(Raw!HG147)),"",IF(AND(OR(COUNTIF(Raw!GY147:HE147,1)&gt;0,COUNTIF(Raw!GY147:HE147,2)&gt;0),ISBLANK(Raw!HG147)=FALSE),"",IF(AND(COUNTA(Raw!GY147:HF147)&gt;0,ISBLANK(Raw!HG147),COUNTIF(Raw!GY147:HE147,1)=0,COUNTIF(Raw!GY147:HE147,2)=0),"",1))))</f>
        <v/>
      </c>
      <c r="AD147" s="19" t="str">
        <f>IF(A147=0,"",IF(COUNTA(Raw!HU147:IB147)=0,"",IF(AND(Raw!AK147&lt;&gt;2,COUNTIF(Raw!HU147:IA147,2)=0,COUNTIF(Raw!HU147:IA147,3)=0),"",IF(Raw!AK147=2,"",1))))</f>
        <v/>
      </c>
      <c r="AE147" s="19" t="str">
        <f>IF(A147=0,"",IF(AND(Raw!AK147=2,ISBLANK(Raw!IC147)=FALSE),"",IF(AND(Raw!AK147&lt;&gt;2,ISBLANK(Raw!IC147)),"",1)))</f>
        <v/>
      </c>
      <c r="AF147" s="19" t="str">
        <f>IF(A147=0,"",IF(COUNTA(Raw!ID147:IF147)=0,"",IF(AND(MATCH(2023-Raw!ID147,Code!$A$3:$A$12,1)=Raw!IF147,2023-Raw!ID147=Raw!IE147),"",1)))</f>
        <v/>
      </c>
      <c r="AG147" s="19" t="str">
        <f>IF(A147=0,"",IF(COUNTA(Raw!IG147:II147)=0,"",IF(AND(Raw!IG147=4,ISBLANK(Raw!II147)=FALSE),"",IF(AND(Raw!IG147&lt;&gt;4,ISBLANK(Raw!II147)),"",1))))</f>
        <v/>
      </c>
      <c r="AH147" s="19" t="str">
        <f>IF(A147=0,"",IF(COUNTA(Raw!IJ147:IM147)=0,"",IF(AND(Raw!IJ147=1,ISBLANK(Raw!IK147)=FALSE),"",IF(AND(Raw!IJ147=2,COUNTA(Raw!IK147:IM147)&gt;0),"",1))))</f>
        <v/>
      </c>
      <c r="AI147" s="19" t="str">
        <f>IF(A147=0,"",IF(COUNTA(Raw!IK147:IM147)=0,"",IF(AND(Raw!IK147=1,ISBLANK(Raw!IL147)=FALSE),"",IF(AND(Raw!IK147=2,COUNTA(Raw!IL147:IM147)=0),"",1))))</f>
        <v/>
      </c>
      <c r="AJ147" s="19" t="str">
        <f>IF(A147=0,"",IF(COUNTA(Raw!JD147:JJ147)=0,"",IF(AND(Raw!JD147&gt;600,COUNTA(Raw!JE147:JI147)&gt;0),"",IF(AND(Raw!JD147&lt;=600,COUNTA(Raw!JE147:JJ147)=0),"",1))))</f>
        <v/>
      </c>
      <c r="AK147" s="19" t="str">
        <f>IF(A147=0,"",IF(COUNTA(Raw!JK147:KA147)=0,"",IF(AND(Raw!JK147=1,COUNTA(Raw!JM147:JV147)&gt;0),"",IF(AND(Raw!JK147=3,COUNTA(Raw!JM147:JV147)&gt;0,COUNTA(Raw!JW147:KA147)=0),"",IF(AND(ISBLANK(Raw!JK147)=FALSE,Raw!JK147&lt;&gt;1,Raw!JK147&lt;&gt;3,COUNTA(Raw!JM147:KA147)=0),"",1)))))</f>
        <v/>
      </c>
      <c r="AL147" s="19" t="str">
        <f>IF(A147=0,"",IF(COUNTA(Raw!JW147:KA147)=0,"",IF(AND(COUNTIF(Raw!JW147:JZ147,4)=0,COUNTA(Raw!JW147:JZ147)&gt;0,ISBLANK(Raw!KA147)=FALSE),"",IF(AND(COUNTIF(Raw!JW147:KA147,4)&gt;0,ISBLANK(Raw!KA147)),"",1))))</f>
        <v/>
      </c>
      <c r="AM147" s="19" t="str">
        <f>IF(A147=0,"",IF(COUNTA(Raw!KT147:KU147)=0,"",IF(AND(Raw!KT147=1,ISBLANK(Raw!KU147)=FALSE),"",IF(AND(Raw!KT147=2,ISBLANK(Raw!KU147)),"",1))))</f>
        <v/>
      </c>
      <c r="AN147" s="19" t="str">
        <f>IF(A147=0,"",IF(COUNTA(Raw!KX147:LF147)=0,"",IF(AND(COUNTIF(Raw!KX147:LB147,5)=1,COUNTA(Raw!KX147:LB147)=1,COUNTA(Raw!LC147:LF147)=0),"",IF(AND(COUNTIF(Raw!KX147:LB147,5)=0,COUNTA(Raw!KX147:LB147)&gt;0,COUNTA(Raw!LC147:LF147)&gt;0),"",1))))</f>
        <v/>
      </c>
      <c r="AO147" s="19" t="str">
        <f>IF(A147=0,"",IF(COUNTA(Raw!LM147:LU147)=0,"",IF(AND(Raw!LM147=1,ISBLANK(Raw!LN147)=FALSE,COUNTA(Raw!LO147:LU147)&gt;0),"",IF(AND(Raw!LM147=2,COUNTA(Raw!LN147:LU147)=0),"",1))))</f>
        <v/>
      </c>
      <c r="AP147" s="19" t="str">
        <f>IF(A147=0,"",IF(COUNTA(Raw!MY147:OG147)=0,"",IF(AND(Raw!MY147=2,COUNTA(Raw!MZ147:OG147)=0),"",IF(AND(Raw!MY147=1,COUNTA(Raw!MZ147:OG147)&gt;0),"",1))))</f>
        <v/>
      </c>
      <c r="AQ147" s="19" t="str">
        <f>IF(A147=0,"",IF(COUNTA(Raw!NC147:NW147)=0,"",IF(AND(COUNTIF(Raw!NC147:NG147,3)&gt;0,COUNTA(Raw!NH147:NQ147)&gt;0),"",IF(AND(COUNTA(Raw!NC147:NG147)&gt;0,COUNTIF(Raw!NC147:NG147,3)=0,COUNTA(Raw!NH147:NW147)=0),"",1))))</f>
        <v/>
      </c>
      <c r="AR147" s="19" t="str">
        <f>IF(A147=0,"",IF(COUNTA(Raw!NH147:NW147)=0,"",IF(AND(COUNTIF(Raw!NH147:NQ147,10)&gt;0,COUNTA(Raw!NR147:NW147)&gt;0),"",IF(AND(COUNTA(Raw!NH147:NQ147)&gt;0,COUNTIF(Raw!NH147:NQ147,10)=0,COUNTA(Raw!NR147:NY147)=0),"",1))))</f>
        <v/>
      </c>
      <c r="AS147" s="19" t="str">
        <f>IF(A147=0,"",IF(COUNTA(Raw!NY147:OG147)=0,"",IF(AND(Raw!NY147=1,COUNTA(Raw!NZ147:OG147)&gt;0),"",IF(AND(Raw!NY147=2,COUNTA(Raw!NZ147:OG147)=0),"",1))))</f>
        <v/>
      </c>
      <c r="AT147" s="19" t="str">
        <f>IF(A147=0,"",IF(COUNTA(Raw!OH147:OY147)=0,"",IF(AND(Raw!OH147=1,COUNTA(Raw!OI147:OY147)&gt;0),"",IF(AND(Raw!OH147=2,COUNTA(Raw!OI147:OY147)=0),"",1))))</f>
        <v/>
      </c>
      <c r="AU147" s="19" t="str">
        <f>IF(A147=0,"",IF(COUNTA(Raw!PR147:QB147)=0,"",
IF(AND(OR(AND(COUNTIF(Raw!PR147:QB147,1)=1,COUNTA(Raw!QI147:QY147)&gt;0),AND(COUNTIF(Raw!PR147:QB147,1)=0,COUNTA(Raw!QI147:QY147)=0)),OR(AND(COUNTIF(Raw!PR147:QB147,2)=1,COUNTA(Raw!QZ147:RP147)&gt;0),AND(COUNTIF(Raw!PR147:QB147,2)=0,COUNTA(Raw!QZ147:RP147)=0)),OR(AND(COUNTIF(Raw!PR147:QB147,3)=1,COUNTA(Raw!RQ147:SG147)&gt;0),AND(COUNTIF(Raw!PR147:QB147,3)=0,COUNTA(Raw!RQ147:SG147)=0)),OR(AND(COUNTIF(Raw!PR147:QB147,4)=1,COUNTA(Raw!SH147:ST147)&gt;0),AND(COUNTIF(Raw!PR147:QB147,4)=0,COUNTA(Raw!SH147:ST147)=0)),OR(AND(COUNTIF(Raw!PR147:QB147,5)=1,COUNTA(Raw!SU147:TG147)&gt;0),AND(COUNTIF(Raw!PR147:QB147,5)=0,COUNTA(Raw!SU147:TG147)=0)),OR(AND(COUNTIF(Raw!PR147:QB147,6)=1,COUNTA(Raw!TH147:TT147)&gt;0),AND(COUNTIF(Raw!PR147:QB147,6)=0,COUNTA(Raw!TH147:TT147)=0)),OR(AND(COUNTIF(Raw!PR147:QB147,7)=1,COUNTA(Raw!TU147:UI147)&gt;0),AND(COUNTIF(Raw!PR147:QB147,7)=0,COUNTA(Raw!TU147:UI147)=0)),OR(AND(COUNTIF(Raw!PR147:QB147,8)=1,COUNTA(Raw!UJ147:UV147)&gt;0),AND(COUNTIF(Raw!PR147:QB147,8)=0,COUNTA(Raw!UJ147:UV147)=0)),OR(AND(COUNTIF(Raw!PR147:QB147,9)=1,COUNTA(Raw!UW147:VG147)&gt;0),AND(COUNTIF(Raw!PR147:QB147,9)=0,COUNTA(Raw!UW147:VG147)=0)),OR(AND(COUNTIF(Raw!PR147:QB147,10)=1,COUNTA(Raw!VH147:VP147)&gt;0),AND(COUNTIF(Raw!PR147:QB147,10)=0,COUNTA(Raw!VH147:VP147)=0)),OR(AND(COUNTIF(Raw!PR147:QB147,11)=1,COUNTA(Raw!VQ147:WK147)&gt;0),AND(COUNTIF(Raw!PR147:QB147,11)=0,COUNTA(Raw!VQ147:WK147)=0))),"",1)))</f>
        <v/>
      </c>
      <c r="AV147" s="19" t="str">
        <f>IF(A147=0,"",IF(COUNTA(Raw!QI147:QY147)=0,"",IF(AND(OR(AND(Raw!QI147=4,COUNTIF(Raw!QR147:QY147,1)=0),Raw!QI147&lt;&gt;4),OR(AND(Raw!QJ147=4,COUNTIF(Raw!QR147:QY147,2)=0),Raw!QJ147&lt;&gt;4),OR(AND(Raw!QK147=4,COUNTIF(Raw!QR147:QY147,3)=0),Raw!QK147&lt;&gt;4),OR(AND(Raw!QL147=4,COUNTIF(Raw!QR147:QY147,4)=0),Raw!QL147&lt;&gt;4),OR(AND(Raw!QM147=4,COUNTIF(Raw!QR147:QY147,5)=0),Raw!QM147&lt;&gt;4),OR(AND(Raw!QN147=4,COUNTIF(Raw!QR147:QY147,6)=0),Raw!QN147&lt;&gt;4),OR(AND(Raw!QO147=4,COUNTIF(Raw!QR147:QY147,7)=0),Raw!QO147&lt;&gt;4),OR(AND(Raw!QP147=4,COUNTIF(Raw!QR147:QY147,8)=0),Raw!QP147&lt;&gt;4)),"",1)))</f>
        <v/>
      </c>
      <c r="AW147" t="str">
        <f>IF(A147=0,"",IF(COUNTA(Raw!QZ147:RP147)=0,"",IF(AND(OR(AND(Raw!QZ147=4,COUNTIF(Raw!RI147:RP147,1)=0),Raw!QZ147&lt;&gt;4),OR(AND(Raw!RA147=4,COUNTIF(Raw!RI147:RP147,2)=0),Raw!RA147&lt;&gt;4),OR(AND(Raw!RB147=4,COUNTIF(Raw!RI147:RP147,3)=0),Raw!RB147&lt;&gt;4),OR(AND(Raw!RC147=4,COUNTIF(Raw!RI147:RP147,4)=0),Raw!RC147&lt;&gt;4),OR(AND(Raw!RD147=4,COUNTIF(Raw!RI147:RP147,5)=0),Raw!RD147&lt;&gt;4),OR(AND(Raw!RE147=4,COUNTIF(Raw!RI147:RP147,6)=0),Raw!RE147&lt;&gt;4),OR(AND(Raw!RF147=4,COUNTIF(Raw!RI147:RP147,7)=0),Raw!RF147&lt;&gt;4),OR(AND(Raw!RG147=4,COUNTIF(Raw!RI147:RP147,8)=0),Raw!RG147&lt;&gt;4)),"",1)))</f>
        <v/>
      </c>
      <c r="AX147" t="str">
        <f>IF(A147=0,"",IF(COUNTA(Raw!RQ147:SG147)=0,"",IF(AND(OR(AND(Raw!RQ147=4,COUNTIF(Raw!RZ147:SG147,1)=0),Raw!RQ147&lt;&gt;4),OR(AND(Raw!RR147=4,COUNTIF(Raw!RZ147:SG147,2)=0),Raw!RR147&lt;&gt;4),OR(AND(Raw!RS147=4,COUNTIF(Raw!RZ147:SG147,3)=0),Raw!RS147&lt;&gt;4),OR(AND(Raw!RT147=4,COUNTIF(Raw!RZ147:SG147,4)=0),Raw!RT147&lt;&gt;4),OR(AND(Raw!RU147=4,COUNTIF(Raw!RZ147:SG147,5)=0),Raw!RU147&lt;&gt;4),OR(AND(Raw!RV147=4,COUNTIF(Raw!RZ147:SG147,6)=0),Raw!RV147&lt;&gt;4),OR(AND(Raw!RW147=4,COUNTIF(Raw!RZ147:SG147,7)=0),Raw!RW147&lt;&gt;4),OR(AND(Raw!RX147=4,COUNTIF(Raw!RZ147:SG147,8)=0),Raw!RX147&lt;&gt;4)),"",1)))</f>
        <v/>
      </c>
      <c r="AY147" t="str">
        <f>IF(A147=0,"",IF(COUNTA(Raw!SH147:ST147)=0,"",IF(AND(OR(AND(Raw!SH147=4,COUNTIF(Raw!SO147:ST147,1)=0),Raw!SH147&lt;&gt;4),OR(AND(Raw!SI147=4,COUNTIF(Raw!SO147:ST147,2)=0),Raw!SI147&lt;&gt;4),OR(AND(Raw!SJ147=4,COUNTIF(Raw!SO147:ST147,3)=0),Raw!SJ147&lt;&gt;4),OR(AND(Raw!SK147=4,COUNTIF(Raw!SO147:ST147,4)=0),Raw!SK147&lt;&gt;4),OR(AND(Raw!SL147=4,COUNTIF(Raw!SO147:ST147,5)=0),Raw!SL147&lt;&gt;4),OR(AND(Raw!SM147=4,COUNTIF(Raw!SO147:ST147,6)=0),Raw!SM147&lt;&gt;4)),"",1)))</f>
        <v/>
      </c>
      <c r="AZ147" t="str">
        <f>IF(A147=0,"",IF(COUNTA(Raw!SU147:TG147)=0,"",IF(AND(OR(AND(Raw!SU147=4,COUNTIF(Raw!TB147:TG147,1)=0),Raw!SU147&lt;&gt;4),OR(AND(Raw!SV147=4,COUNTIF(Raw!TB147:TG147,2)=0),Raw!SV147&lt;&gt;4),OR(AND(Raw!SW147=4,COUNTIF(Raw!TB147:TG147,3)=0),Raw!SW147&lt;&gt;4),OR(AND(Raw!SX147=4,COUNTIF(Raw!TB147:TG147,4)=0),Raw!SX147&lt;&gt;4),OR(AND(Raw!SY147=4,COUNTIF(Raw!TB147:TG147,5)=0),Raw!SY147&lt;&gt;4),OR(AND(Raw!SZ147=4,COUNTIF(Raw!TB147:TG147,6)=0),Raw!SZ147&lt;&gt;4)),"",1)))</f>
        <v/>
      </c>
      <c r="BA147" t="str">
        <f>IF(A147=0,"",IF(COUNTA(Raw!TH147:TT147)=0,"",IF(AND(OR(AND(Raw!TH147=4,COUNTIF(Raw!TO147:TT147,1)=0),Raw!TH147&lt;&gt;4),OR(AND(Raw!TI147=4,COUNTIF(Raw!TO147:TT147,2)=0),Raw!TI147&lt;&gt;4),OR(AND(Raw!TJ147=4,COUNTIF(Raw!TO147:TT147,3)=0),Raw!TJ147&lt;&gt;4),OR(AND(Raw!TK147=4,COUNTIF(Raw!TO147:TT147,4)=0),Raw!TK147&lt;&gt;4),OR(AND(Raw!TL147=4,COUNTIF(Raw!TO147:TT147,5)=0),Raw!TL147&lt;&gt;4),OR(AND(Raw!TM147=4,COUNTIF(Raw!TO147:TT147,6)=0),Raw!TM147&lt;&gt;4)),"",1)))</f>
        <v/>
      </c>
      <c r="BB147" t="str">
        <f>IF(A147=0,"",IF(COUNTA(Raw!TU147:UI147)=0,"",IF(AND(OR(AND(Raw!TU147=4,COUNTIF(Raw!UC147:UI147,1)=0),Raw!TU147&lt;&gt;4),OR(AND(Raw!TV147=4,COUNTIF(Raw!UC147:UI147,2)=0),Raw!TV147&lt;&gt;4),OR(AND(Raw!TW147=4,COUNTIF(Raw!UC147:UI147,3)=0),Raw!TW147&lt;&gt;4),OR(AND(Raw!TX147=4,COUNTIF(Raw!UC147:UI147,4)=0),Raw!TX147&lt;&gt;4),OR(AND(Raw!TY147=4,COUNTIF(Raw!UC147:UI147,5)=0),Raw!TY147&lt;&gt;4),OR(AND(Raw!TZ147=4,COUNTIF(Raw!UC147:UI147,6)=0),Raw!TZ147&lt;&gt;4),OR(AND(Raw!UA147=4,COUNTIF(Raw!UC147:UI147,7)=0),Raw!UA147&lt;&gt;4)),"",1)))</f>
        <v/>
      </c>
      <c r="BC147" t="str">
        <f>IF(A147=0,"",IF(COUNTA(Raw!UJ147:UV147)=0,"",IF(AND(OR(AND(Raw!UJ147=4,COUNTIF(Raw!UQ147:UV147,1)=0),Raw!UJ147&lt;&gt;4),OR(AND(Raw!UK147=4,COUNTIF(Raw!UQ147:UV147,2)=0),Raw!UK147&lt;&gt;4),OR(AND(Raw!UL147=4,COUNTIF(Raw!UQ147:UV147,3)=0),Raw!UL147&lt;&gt;4),OR(AND(Raw!UM147=4,COUNTIF(Raw!UQ147:UV147,4)=0),Raw!UM147&lt;&gt;4),OR(AND(Raw!UN147=4,COUNTIF(Raw!UQ147:UV147,5)=0),Raw!UN147&lt;&gt;4),OR(AND(Raw!UO147=4,COUNTIF(Raw!UQ147:UV147,6)=0),Raw!UO147&lt;&gt;4)),"",1)))</f>
        <v/>
      </c>
      <c r="BD147" t="str">
        <f>IF(A147=0,"",IF(COUNTA(Raw!UW147:VG147)=0,"",IF(AND(OR(AND(Raw!UW147=4,COUNTIF(Raw!VC147:VG147,1)=0),Raw!UW147&lt;&gt;4),OR(AND(Raw!UX147=4,COUNTIF(Raw!VC147:VG147,2)=0),Raw!UX147&lt;&gt;4),OR(AND(Raw!UY147=4,COUNTIF(Raw!VC147:VG147,3)=0),Raw!UY147&lt;&gt;4),OR(AND(Raw!UZ147=4,COUNTIF(Raw!VC147:VG147,4)=0),Raw!UZ147&lt;&gt;4),OR(AND(Raw!VA147=4,COUNTIF(Raw!VC147:VG147,5)=0),Raw!VA147&lt;&gt;4)),"",1)))</f>
        <v/>
      </c>
      <c r="BE147" t="str">
        <f>IF(A147=0,"",IF(COUNTA(Raw!VH147:VP147)=0,"",
IF(AND(
OR(AND(Raw!VH147=4,COUNTIF(Raw!VM147:VP147,1)=0),Raw!VH147&lt;&gt;4),
OR(AND(Raw!VI147=4,COUNTIF(Raw!VM147:VP147,2)=0),Raw!VI147&lt;&gt;4),
OR(AND(Raw!VJ147=4,COUNTIF(Raw!VM147:VP147,3)=0),Raw!VJ147&lt;&gt;4),
OR(AND(Raw!VK147=4,COUNTIF(Raw!VM147:VP147,4)=0),Raw!VK147&lt;&gt;4)
),"",1)))</f>
        <v/>
      </c>
      <c r="BF147" t="str">
        <f>IF(A147=0,"",IF(COUNTA(Raw!VQ147:WK147)=0,"",
IF(AND(
OR(AND(Raw!VQ147=4,COUNTIF(Raw!WB147:WK147,1)=0),Raw!VQ147&lt;&gt;4),
OR(AND(Raw!VR147=4,COUNTIF(Raw!WB147:WK147,2)=0),Raw!VR147&lt;&gt;4),
OR(AND(Raw!VS147=4,COUNTIF(Raw!WB147:WK147,3)=0),Raw!VS147&lt;&gt;4),
OR(AND(Raw!VT147=4,COUNTIF(Raw!WB147:WK147,4)=0),Raw!VT147&lt;&gt;4),
OR(AND(Raw!VU147=4,COUNTIF(Raw!WB147:WK147,5)=0),Raw!VU147&lt;&gt;4),
OR(AND(Raw!VV147=4,COUNTIF(Raw!WB147:WK147,6)=0),Raw!VV147&lt;&gt;4),
OR(AND(Raw!VW147=4,COUNTIF(Raw!WB147:WK147,7)=0),Raw!VW147&lt;&gt;4),
OR(AND(Raw!VX147=4,COUNTIF(Raw!WB147:WK147,8)=0),Raw!VX147&lt;&gt;4),
OR(AND(Raw!VY147=4,COUNTIF(Raw!WB147:WK147,9)=0),Raw!VX147&lt;&gt;4),
OR(AND(Raw!VZ147=4,COUNTIF(Raw!WB147:WK147,10)=0),Raw!VZ147&lt;&gt;4)
),"",1)))</f>
        <v/>
      </c>
      <c r="BG147" t="str">
        <f>IF(A147=0,"",IF(COUNTA(Raw!WL147:XB147)=0,"",
IF(AND(
OR(AND(Raw!WL147=4,COUNTIF(Raw!WU147:XB147,1)=0),Raw!WL147&lt;&gt;4),
OR(AND(Raw!WM147=4,COUNTIF(Raw!WU147:XB147,2)=0),Raw!WM147&lt;&gt;4),
OR(AND(Raw!WN147=4,COUNTIF(Raw!WU147:XB147,3)=0),Raw!WN147&lt;&gt;4),
OR(AND(Raw!WO147=4,COUNTIF(Raw!WU147:XB147,4)=0),Raw!WO147&lt;&gt;4),
OR(AND(Raw!WP147=4,COUNTIF(Raw!WU147:XB147,5)=0),Raw!WP147&lt;&gt;4),
OR(AND(Raw!WQ147=4,COUNTIF(Raw!WU147:XB147,6)=0),Raw!WQ147&lt;&gt;4),
OR(AND(Raw!WR147=4,COUNTIF(Raw!WU147:XB147,7)=0),Raw!WR147&lt;&gt;4),
OR(AND(Raw!WS147=4,COUNTIF(Raw!WU147:XB147,8)=0),Raw!WS147&lt;&gt;4)
),"",1)))</f>
        <v/>
      </c>
      <c r="BH147" t="str">
        <f>IF(A147=0,"",IF(COUNTA(Raw!XC147:XK147)=0,"",
IF(AND(
OR(AND(Raw!XC147=4,COUNTIF(Raw!XH147:XK147,1)=0),Raw!XC147&lt;&gt;4),
OR(AND(Raw!XD147=4,COUNTIF(Raw!XH147:XK147,2)=0),Raw!XD147&lt;&gt;4),
OR(AND(Raw!XE147=4,COUNTIF(Raw!XH147:XK147,3)=0),Raw!XE147&lt;&gt;4),
OR(AND(Raw!XF147=4,COUNTIF(Raw!XH147:XK147,4)=0),Raw!XF147&lt;&gt;4)
),"",1)))</f>
        <v/>
      </c>
      <c r="BI147" t="str">
        <f>IF(A147=0,"",IF(COUNTA(Raw!XL147:XT147)=0,"",
IF(AND(
OR(AND(Raw!XL147=4,COUNTIF(Raw!XQ147:XT147,1)=0),Raw!XL147&lt;&gt;4),
OR(AND(Raw!XM147=4,COUNTIF(Raw!XQ147:XT147,2)=0),Raw!XM147&lt;&gt;4),
OR(AND(Raw!XN147=4,COUNTIF(Raw!XQ147:XT147,3)=0),Raw!XN147&lt;&gt;4),
OR(AND(Raw!XO147=4,COUNTIF(Raw!XQ147:XT147,4)=0),Raw!XO147&lt;&gt;4)
),"",1)))</f>
        <v/>
      </c>
      <c r="BJ147" t="str">
        <f>IF(A147=0,"",IF(COUNTA(Raw!XU147:YI147)=0,"",
IF(AND(
OR(AND(Raw!XU147=4,COUNTIF(Raw!YC147:YI147,1)=0),Raw!XU147&lt;&gt;4),
OR(AND(Raw!XV147=4,COUNTIF(Raw!YC147:YI147,2)=0),Raw!XV147&lt;&gt;4),
OR(AND(Raw!XW147=4,COUNTIF(Raw!YC147:YI147,3)=0),Raw!XW147&lt;&gt;4),
OR(AND(Raw!XX147=4,COUNTIF(Raw!YC147:YI147,4)=0),Raw!XX147&lt;&gt;4),
OR(AND(Raw!XY147=4,COUNTIF(Raw!YC147:YI147,5)=0),Raw!XY147&lt;&gt;4),
OR(AND(Raw!XZ147=4,COUNTIF(Raw!YC147:YI147,6)=0),Raw!XZ147&lt;&gt;4),
OR(AND(Raw!YA147=4,COUNTIF(Raw!YC147:YI147,7)=0),Raw!YA147&lt;&gt;4)
),"",1)))</f>
        <v/>
      </c>
      <c r="BK147" t="str">
        <f>IF(A147=0,"",IF(COUNTA(Raw!YJ147:YR147)=0,"",
IF(AND(
OR(AND(Raw!YJ147=4,COUNTIF(Raw!YO147:YR147,1)=0),Raw!YJ147&lt;&gt;4),
OR(AND(Raw!YK147=4,COUNTIF(Raw!YO147:YR147,2)=0),Raw!YK147&lt;&gt;4),
OR(AND(Raw!YL147=4,COUNTIF(Raw!YO147:YR147,3)=0),Raw!YL147&lt;&gt;4),
OR(AND(Raw!YM147=4,COUNTIF(Raw!YO147:YR147,4)=0),Raw!YM147&lt;&gt;4)
),"",1)))</f>
        <v/>
      </c>
      <c r="BL147" t="str">
        <f>IF(A147=0,"",IF(COUNTA(Raw!YS147:YU147)=0,"",IF(AND(Raw!YS147=4,ISBLANK(Raw!YU147)),"",IF(AND(Raw!YS147&lt;&gt;4,ISBLANK(Raw!YU147)=FALSE),"",1))))</f>
        <v/>
      </c>
    </row>
    <row r="148" spans="1:64">
      <c r="A148" s="20">
        <f>Raw!A148</f>
        <v>0</v>
      </c>
      <c r="B148" s="19" t="str">
        <f>IF(A148=0,"",IF(AND(Raw!AC148=1,COUNTA(Raw!AR148:IC148)&gt;0,COUNTA(Raw!ID148:YU148)=0),"",IF(AND(Raw!AC148=2,COUNTA(Raw!AR148:IC148)=0,COUNTA(Raw!ID148:MV148)&gt;0,COUNTA(Raw!MW148:YU148)=0),"",IF(AND(Raw!AC148=3,COUNTA(Raw!AP148:MV148)=0,COUNTA(Raw!MW148:YU148)&gt;0),"",1))))</f>
        <v/>
      </c>
      <c r="C148" s="19" t="str">
        <f>IF(A148=0,"",IF(AND(Raw!AK148=1,ISBLANK(Raw!AM148)=FALSE,ISBLANK(Raw!AO148)),"",IF(AND(Raw!AK148=2,ISBLANK(Raw!AM148),ISBLANK(Raw!AO148)=FALSE),"",1)))</f>
        <v/>
      </c>
      <c r="D148" s="19" t="str">
        <f>IF(A148=0,"",IF(COUNTA(Raw!AS148:AZ148)=0,"",IF(AND(Raw!AS148+Raw!AT148=100,Raw!AU148+Raw!AV148=100,Raw!AW148+Raw!AX148=100,Raw!AY148+Raw!AZ148=100),"",1)))</f>
        <v/>
      </c>
      <c r="E148" s="19" t="str">
        <f>IF(A148=0,"",IF(ISBLANK(Raw!AQ148),"",IF(Raw!AQ148=1,"",1)))</f>
        <v/>
      </c>
      <c r="F148" s="19" t="str">
        <f>IF(A148=0,"",IF(ISBLANK(Raw!AR148),"",IF(AND(Raw!AR148&gt;=0,Raw!AR148&lt;=100),"",1)))</f>
        <v/>
      </c>
      <c r="G148" s="19" t="str">
        <f>IF(A148=0,"",IF(AND(ISBLANK(Raw!BA148),ISBLANK(Raw!AS148)),"",IF(AND(Raw!AS148&gt;0,ISBLANK(Raw!BA148)=FALSE),"",1)))</f>
        <v/>
      </c>
      <c r="H148" s="19" t="str">
        <f>IF(A148=0,"",IF(COUNTA(Raw!BA148:BH148)=0,"",IF(AND(Raw!BA148=0,COUNTA(Raw!BB148:BH148)=0),"",IF(AND(Raw!BA148&gt;0,COUNTA(Raw!BB148:BH148)&gt;0),"",1))))</f>
        <v/>
      </c>
      <c r="I148" s="19" t="str">
        <f>IF(A148=0,"",IF(AND(ISBLANK(Raw!BI148),ISBLANK(Raw!BJ148)),"",IF(AND(Raw!BI148=1,ISBLANK(Raw!BJ148)=FALSE),"",IF(AND(Raw!BI148=2,ISBLANK(Raw!BJ148)),"",1))))</f>
        <v/>
      </c>
      <c r="J148" s="19" t="str">
        <f>IF(A148=0,"",IF(AND(ISBLANK(Raw!AT148),COUNTBLANK(Raw!BK148:BQ148)),"",IF(AND(Raw!AT148&gt;0,COUNTA(Raw!BK148:BQ148)&gt;0),"",IF(AND(Raw!AT148=0,COUNTA(Raw!BK148:BQ148)=0),"",1))))</f>
        <v/>
      </c>
      <c r="K148" s="19" t="str">
        <f>IF(A148=0,"",IF(AND(ISBLANK(Raw!AS148),COUNTA(Raw!BR148:BX148)=0),"",IF(AND(Raw!AS148&gt;0,COUNTA(Raw!BR148:BX148)&gt;0),"",IF(AND(Raw!AS148=0,COUNTA(Raw!BR148:BX148)=0),"",1))))</f>
        <v/>
      </c>
      <c r="L148" s="19" t="str">
        <f>IF(A148=0,"",IF(AND(COUNTA(Raw!BK148:BX148)=0,COUNTA(Raw!BY148:CH148)=0),"",IF(AND(COUNTIF(Raw!BK148:BX148,1)&gt;0,COUNTA(Raw!BY148:CH148)&gt;0),"",IF(AND(COUNTIF(Raw!BK148:BX148,1)=0,COUNTA(Raw!BY148:CH148)=0),"",1))))</f>
        <v/>
      </c>
      <c r="M148" s="19" t="str">
        <f>IF(A148=0,"",IF(AND(COUNTA(Raw!BK148:BX148)=0,COUNTA(Raw!CI148:CR148)),"",IF(AND(COUNTIF(Raw!BK148:BX148,3)&gt;0,COUNTA(Raw!CI148:CR148)&gt;0),"",IF(AND(COUNTIF(Raw!BK148:BX148,3)=0,COUNTA(Raw!CI148:CR148)=0),"",1))))</f>
        <v/>
      </c>
      <c r="N148" s="19" t="str">
        <f>IF(A148=0,"",IF(COUNTA(Raw!CS148:DF148)=0,"",IF(AND(COUNTIF(Raw!CS148:CV148,1)=1,COUNTA(Raw!CW148:DA148)&gt;0,COUNTA(Raw!DB148:DF148)=0),"",IF(AND(COUNTIF(Raw!CS148:CV148,2)=1,COUNTA(Raw!CW148:DA148)=0,COUNTA(Raw!DB148:DF148)&gt;0),"",IF(AND(COUNTA(Raw!CS148:CV148)&gt;0,COUNTA(Raw!CW148:DF148)=0),"",1)))))</f>
        <v/>
      </c>
      <c r="O148" s="19" t="str">
        <f>IF(A148=0,"",IF(COUNTA(Raw!DG148:DP148)=0,"",IF(AND(COUNTIF(Raw!BK148:BQ148,1)&gt;0,OR(COUNTIF(Raw!DG148:DP148,1)=1,COUNTIF(Raw!DG148:DP148,2)=1,COUNTIF(Raw!DG148:DP148,3)=1)),"",IF(AND(COUNTIF(Raw!BK148:BQ148,1)=0,AND(COUNTIF(Raw!DG148:DP148,1)=0,COUNTIF(Raw!DG148:DP148,2)=0,COUNTIF(Raw!DG148:DP148,3)=0)),"",1))))</f>
        <v/>
      </c>
      <c r="P148" s="19" t="str">
        <f>IF(A148=0,"",IF(COUNTA(Raw!DG148:DR148)=0,"",IF(AND(COUNTIF(Raw!DG148:DP148,4)=1,ISBLANK(Raw!DQ148)=FALSE,ISBLANK(Raw!DR148)),"",IF(AND(COUNTIF(Raw!DG148:DP148,7)=1,ISBLANK(Raw!DQ148),ISBLANK(Raw!DR148)=FALSE),"",IF(AND(COUNTA(Raw!DG148:DP148)&gt;0,COUNTIF(Raw!DG148:DP148,4)=0,COUNTIF(Raw!DG148:DP148,7)=0,COUNTA(Raw!DQ148:DR148)=0),"",1)))))</f>
        <v/>
      </c>
      <c r="Q148" s="19" t="str">
        <f>IF(A148=0,"",IF(AND(COUNTA(Raw!DS148:DU148)=0,COUNTA(Raw!BK148:BQ148)=0),"",IF(AND(COUNTIF(Raw!BK148:BQ148,1)&gt;0,COUNTA(Raw!DS148:DU148)&gt;0),"",IF(AND(COUNTIF(Raw!BK148:BQ148,1)=0,COUNTA(Raw!DS148:DU148)=0),"",1))))</f>
        <v/>
      </c>
      <c r="R148" s="19" t="str">
        <f>IF(A148=0,"",IF(AND(ISBLANK(Raw!AT148),ISBLANK(Raw!EJ148)),"",IF(AND(Raw!AT148&gt;0,ISBLANK(Raw!EJ148)=FALSE,Raw!EJ148&gt;=0,Raw!EJ148&lt;=7),"",IF(AND(Raw!AT148=0,ISBLANK(Raw!EJ148)),"",1))))</f>
        <v/>
      </c>
      <c r="S148" t="str">
        <f>IF(A148=0,"",IF(AND(ISBLANK(Raw!AS148),ISBLANK(Raw!EK148)),"",IF(AND(Raw!AS148&gt;0,ISBLANK(Raw!EK148)=FALSE),"",IF(AND(Raw!AS148=0,ISBLANK(Raw!EK148)),"",1))))</f>
        <v/>
      </c>
      <c r="T148" s="19" t="str">
        <f>IF(A148=0,"",IF(AND(ISBLANK(Raw!AT148),COUNTA(Raw!EL148:EQ148)=0),"",IF(AND(Raw!AT148&gt;0,COUNTA(Raw!EL148:EQ148)&gt;0),"",IF(AND(Raw!AT148=0,COUNTA(Raw!EL148:EQ148)=0),"",1))))</f>
        <v/>
      </c>
      <c r="U148" t="str">
        <f>IF(A148=0,"",IF(AND(ISBLANK(Raw!AT148),COUNTA(Raw!ER148:EU148)=0),"",IF(AND(Raw!AT148&gt;0,COUNTA(Raw!ER148:EU148)&gt;0),"",IF(AND(Raw!AT148=0,COUNTA(Raw!ER148:EU148)=0),"",1))))</f>
        <v/>
      </c>
      <c r="V148" t="str">
        <f>IF(A148=0,"",IF(AND(ISBLANK(Raw!AS148),COUNTA(Raw!EV148:FA148)=0),"",IF(AND(Raw!AS148&gt;0,COUNTA(Raw!EV148:FA148)&gt;0),"",IF(AND(Raw!AS148=0,COUNTA(Raw!EV148:FA148)=0),"",1))))</f>
        <v/>
      </c>
      <c r="W148" t="str">
        <f>IF(A148=0,"",IF(AND(ISBLANK(Raw!AS148),COUNTA(Raw!FB148:FE148)=0),"",IF(AND(Raw!AS148&gt;0,COUNTA(Raw!FB148:FE148)&gt;0),"",IF(AND(Raw!AS148=0,COUNTA(Raw!FB148:FE148)=0),"",1))))</f>
        <v/>
      </c>
      <c r="X148" t="str">
        <f>IF(A148=0,"",IF(AND(ISBLANK(Raw!AT148),COUNTA(Raw!FF148:FI148)=0),"",IF(AND(Raw!AT148&gt;0,COUNTA(Raw!FF148:FI148)&gt;0),"",IF(AND(Raw!AT148=0,COUNTA(Raw!FF148:FI148)=0),"",1))))</f>
        <v/>
      </c>
      <c r="Y148" t="str">
        <f>IF(A148=0,"",IF(AND(ISBLANK(Raw!AS148),COUNTA(Raw!FJ148:FM148)=0),"",IF(AND(Raw!AS148&gt;0,COUNTA(Raw!FJ148:FM148)&gt;0),"",IF(AND(Raw!AS148=0,COUNTA(Raw!FJ148:FM148)=0),"",1))))</f>
        <v/>
      </c>
      <c r="Z148" t="str">
        <f>IF(A148=0,"",IF(AND(COUNTA(Raw!FN148:FT148)=0,ISBLANK(Raw!FU148)),"",IF(AND(COUNTIF(Raw!FN148:FT148,1)&gt;0,ISBLANK(Raw!FU148)=FALSE),"",IF(AND(COUNTIF(Raw!FN148:FT148,1)=0,ISBLANK(Raw!FU148)),"",1))))</f>
        <v/>
      </c>
      <c r="AA148" s="19" t="str">
        <f>IF(A148=0,"",IF(AND(ISBLANK(Raw!BI148),COUNTA(Raw!FV148:GH148)=0),"",IF(AND(Raw!BI148&lt;&gt;1,COUNTIF(Raw!FV148:GH148,6)=0),"",IF(Raw!BI148=1,"",1))))</f>
        <v/>
      </c>
      <c r="AB148" t="str">
        <f>IF(A148=0,"",IF(AND(ISBLANK(Raw!GI148),COUNTA(Raw!GJ148:GQ148)=0),"",IF(AND(Raw!GI148=1,COUNTA(Raw!GJ148:GQ148)&gt;0),"",IF(AND(Raw!GI148=2,COUNTA(Raw!GJ148:GQ148)=0),"",1))))</f>
        <v/>
      </c>
      <c r="AC148" s="19" t="str">
        <f>IF(A148=0,"",IF(AND(COUNTA(Raw!GY148:HF148)=0,ISBLANK(Raw!HG148)),"",IF(AND(OR(COUNTIF(Raw!GY148:HE148,1)&gt;0,COUNTIF(Raw!GY148:HE148,2)&gt;0),ISBLANK(Raw!HG148)=FALSE),"",IF(AND(COUNTA(Raw!GY148:HF148)&gt;0,ISBLANK(Raw!HG148),COUNTIF(Raw!GY148:HE148,1)=0,COUNTIF(Raw!GY148:HE148,2)=0),"",1))))</f>
        <v/>
      </c>
      <c r="AD148" s="19" t="str">
        <f>IF(A148=0,"",IF(COUNTA(Raw!HU148:IB148)=0,"",IF(AND(Raw!AK148&lt;&gt;2,COUNTIF(Raw!HU148:IA148,2)=0,COUNTIF(Raw!HU148:IA148,3)=0),"",IF(Raw!AK148=2,"",1))))</f>
        <v/>
      </c>
      <c r="AE148" s="19" t="str">
        <f>IF(A148=0,"",IF(AND(Raw!AK148=2,ISBLANK(Raw!IC148)=FALSE),"",IF(AND(Raw!AK148&lt;&gt;2,ISBLANK(Raw!IC148)),"",1)))</f>
        <v/>
      </c>
      <c r="AF148" s="19" t="str">
        <f>IF(A148=0,"",IF(COUNTA(Raw!ID148:IF148)=0,"",IF(AND(MATCH(2023-Raw!ID148,Code!$A$3:$A$12,1)=Raw!IF148,2023-Raw!ID148=Raw!IE148),"",1)))</f>
        <v/>
      </c>
      <c r="AG148" s="19" t="str">
        <f>IF(A148=0,"",IF(COUNTA(Raw!IG148:II148)=0,"",IF(AND(Raw!IG148=4,ISBLANK(Raw!II148)=FALSE),"",IF(AND(Raw!IG148&lt;&gt;4,ISBLANK(Raw!II148)),"",1))))</f>
        <v/>
      </c>
      <c r="AH148" s="19" t="str">
        <f>IF(A148=0,"",IF(COUNTA(Raw!IJ148:IM148)=0,"",IF(AND(Raw!IJ148=1,ISBLANK(Raw!IK148)=FALSE),"",IF(AND(Raw!IJ148=2,COUNTA(Raw!IK148:IM148)&gt;0),"",1))))</f>
        <v/>
      </c>
      <c r="AI148" s="19" t="str">
        <f>IF(A148=0,"",IF(COUNTA(Raw!IK148:IM148)=0,"",IF(AND(Raw!IK148=1,ISBLANK(Raw!IL148)=FALSE),"",IF(AND(Raw!IK148=2,COUNTA(Raw!IL148:IM148)=0),"",1))))</f>
        <v/>
      </c>
      <c r="AJ148" s="19" t="str">
        <f>IF(A148=0,"",IF(COUNTA(Raw!JD148:JJ148)=0,"",IF(AND(Raw!JD148&gt;600,COUNTA(Raw!JE148:JI148)&gt;0),"",IF(AND(Raw!JD148&lt;=600,COUNTA(Raw!JE148:JJ148)=0),"",1))))</f>
        <v/>
      </c>
      <c r="AK148" s="19" t="str">
        <f>IF(A148=0,"",IF(COUNTA(Raw!JK148:KA148)=0,"",IF(AND(Raw!JK148=1,COUNTA(Raw!JM148:JV148)&gt;0),"",IF(AND(Raw!JK148=3,COUNTA(Raw!JM148:JV148)&gt;0,COUNTA(Raw!JW148:KA148)=0),"",IF(AND(ISBLANK(Raw!JK148)=FALSE,Raw!JK148&lt;&gt;1,Raw!JK148&lt;&gt;3,COUNTA(Raw!JM148:KA148)=0),"",1)))))</f>
        <v/>
      </c>
      <c r="AL148" s="19" t="str">
        <f>IF(A148=0,"",IF(COUNTA(Raw!JW148:KA148)=0,"",IF(AND(COUNTIF(Raw!JW148:JZ148,4)=0,COUNTA(Raw!JW148:JZ148)&gt;0,ISBLANK(Raw!KA148)=FALSE),"",IF(AND(COUNTIF(Raw!JW148:KA148,4)&gt;0,ISBLANK(Raw!KA148)),"",1))))</f>
        <v/>
      </c>
      <c r="AM148" s="19" t="str">
        <f>IF(A148=0,"",IF(COUNTA(Raw!KT148:KU148)=0,"",IF(AND(Raw!KT148=1,ISBLANK(Raw!KU148)=FALSE),"",IF(AND(Raw!KT148=2,ISBLANK(Raw!KU148)),"",1))))</f>
        <v/>
      </c>
      <c r="AN148" s="19" t="str">
        <f>IF(A148=0,"",IF(COUNTA(Raw!KX148:LF148)=0,"",IF(AND(COUNTIF(Raw!KX148:LB148,5)=1,COUNTA(Raw!KX148:LB148)=1,COUNTA(Raw!LC148:LF148)=0),"",IF(AND(COUNTIF(Raw!KX148:LB148,5)=0,COUNTA(Raw!KX148:LB148)&gt;0,COUNTA(Raw!LC148:LF148)&gt;0),"",1))))</f>
        <v/>
      </c>
      <c r="AO148" s="19" t="str">
        <f>IF(A148=0,"",IF(COUNTA(Raw!LM148:LU148)=0,"",IF(AND(Raw!LM148=1,ISBLANK(Raw!LN148)=FALSE,COUNTA(Raw!LO148:LU148)&gt;0),"",IF(AND(Raw!LM148=2,COUNTA(Raw!LN148:LU148)=0),"",1))))</f>
        <v/>
      </c>
      <c r="AP148" s="19" t="str">
        <f>IF(A148=0,"",IF(COUNTA(Raw!MY148:OG148)=0,"",IF(AND(Raw!MY148=2,COUNTA(Raw!MZ148:OG148)=0),"",IF(AND(Raw!MY148=1,COUNTA(Raw!MZ148:OG148)&gt;0),"",1))))</f>
        <v/>
      </c>
      <c r="AQ148" s="19" t="str">
        <f>IF(A148=0,"",IF(COUNTA(Raw!NC148:NW148)=0,"",IF(AND(COUNTIF(Raw!NC148:NG148,3)&gt;0,COUNTA(Raw!NH148:NQ148)&gt;0),"",IF(AND(COUNTA(Raw!NC148:NG148)&gt;0,COUNTIF(Raw!NC148:NG148,3)=0,COUNTA(Raw!NH148:NW148)=0),"",1))))</f>
        <v/>
      </c>
      <c r="AR148" s="19" t="str">
        <f>IF(A148=0,"",IF(COUNTA(Raw!NH148:NW148)=0,"",IF(AND(COUNTIF(Raw!NH148:NQ148,10)&gt;0,COUNTA(Raw!NR148:NW148)&gt;0),"",IF(AND(COUNTA(Raw!NH148:NQ148)&gt;0,COUNTIF(Raw!NH148:NQ148,10)=0,COUNTA(Raw!NR148:NY148)=0),"",1))))</f>
        <v/>
      </c>
      <c r="AS148" s="19" t="str">
        <f>IF(A148=0,"",IF(COUNTA(Raw!NY148:OG148)=0,"",IF(AND(Raw!NY148=1,COUNTA(Raw!NZ148:OG148)&gt;0),"",IF(AND(Raw!NY148=2,COUNTA(Raw!NZ148:OG148)=0),"",1))))</f>
        <v/>
      </c>
      <c r="AT148" s="19" t="str">
        <f>IF(A148=0,"",IF(COUNTA(Raw!OH148:OY148)=0,"",IF(AND(Raw!OH148=1,COUNTA(Raw!OI148:OY148)&gt;0),"",IF(AND(Raw!OH148=2,COUNTA(Raw!OI148:OY148)=0),"",1))))</f>
        <v/>
      </c>
      <c r="AU148" s="19" t="str">
        <f>IF(A148=0,"",IF(COUNTA(Raw!PR148:QB148)=0,"",
IF(AND(OR(AND(COUNTIF(Raw!PR148:QB148,1)=1,COUNTA(Raw!QI148:QY148)&gt;0),AND(COUNTIF(Raw!PR148:QB148,1)=0,COUNTA(Raw!QI148:QY148)=0)),OR(AND(COUNTIF(Raw!PR148:QB148,2)=1,COUNTA(Raw!QZ148:RP148)&gt;0),AND(COUNTIF(Raw!PR148:QB148,2)=0,COUNTA(Raw!QZ148:RP148)=0)),OR(AND(COUNTIF(Raw!PR148:QB148,3)=1,COUNTA(Raw!RQ148:SG148)&gt;0),AND(COUNTIF(Raw!PR148:QB148,3)=0,COUNTA(Raw!RQ148:SG148)=0)),OR(AND(COUNTIF(Raw!PR148:QB148,4)=1,COUNTA(Raw!SH148:ST148)&gt;0),AND(COUNTIF(Raw!PR148:QB148,4)=0,COUNTA(Raw!SH148:ST148)=0)),OR(AND(COUNTIF(Raw!PR148:QB148,5)=1,COUNTA(Raw!SU148:TG148)&gt;0),AND(COUNTIF(Raw!PR148:QB148,5)=0,COUNTA(Raw!SU148:TG148)=0)),OR(AND(COUNTIF(Raw!PR148:QB148,6)=1,COUNTA(Raw!TH148:TT148)&gt;0),AND(COUNTIF(Raw!PR148:QB148,6)=0,COUNTA(Raw!TH148:TT148)=0)),OR(AND(COUNTIF(Raw!PR148:QB148,7)=1,COUNTA(Raw!TU148:UI148)&gt;0),AND(COUNTIF(Raw!PR148:QB148,7)=0,COUNTA(Raw!TU148:UI148)=0)),OR(AND(COUNTIF(Raw!PR148:QB148,8)=1,COUNTA(Raw!UJ148:UV148)&gt;0),AND(COUNTIF(Raw!PR148:QB148,8)=0,COUNTA(Raw!UJ148:UV148)=0)),OR(AND(COUNTIF(Raw!PR148:QB148,9)=1,COUNTA(Raw!UW148:VG148)&gt;0),AND(COUNTIF(Raw!PR148:QB148,9)=0,COUNTA(Raw!UW148:VG148)=0)),OR(AND(COUNTIF(Raw!PR148:QB148,10)=1,COUNTA(Raw!VH148:VP148)&gt;0),AND(COUNTIF(Raw!PR148:QB148,10)=0,COUNTA(Raw!VH148:VP148)=0)),OR(AND(COUNTIF(Raw!PR148:QB148,11)=1,COUNTA(Raw!VQ148:WK148)&gt;0),AND(COUNTIF(Raw!PR148:QB148,11)=0,COUNTA(Raw!VQ148:WK148)=0))),"",1)))</f>
        <v/>
      </c>
      <c r="AV148" s="19" t="str">
        <f>IF(A148=0,"",IF(COUNTA(Raw!QI148:QY148)=0,"",IF(AND(OR(AND(Raw!QI148=4,COUNTIF(Raw!QR148:QY148,1)=0),Raw!QI148&lt;&gt;4),OR(AND(Raw!QJ148=4,COUNTIF(Raw!QR148:QY148,2)=0),Raw!QJ148&lt;&gt;4),OR(AND(Raw!QK148=4,COUNTIF(Raw!QR148:QY148,3)=0),Raw!QK148&lt;&gt;4),OR(AND(Raw!QL148=4,COUNTIF(Raw!QR148:QY148,4)=0),Raw!QL148&lt;&gt;4),OR(AND(Raw!QM148=4,COUNTIF(Raw!QR148:QY148,5)=0),Raw!QM148&lt;&gt;4),OR(AND(Raw!QN148=4,COUNTIF(Raw!QR148:QY148,6)=0),Raw!QN148&lt;&gt;4),OR(AND(Raw!QO148=4,COUNTIF(Raw!QR148:QY148,7)=0),Raw!QO148&lt;&gt;4),OR(AND(Raw!QP148=4,COUNTIF(Raw!QR148:QY148,8)=0),Raw!QP148&lt;&gt;4)),"",1)))</f>
        <v/>
      </c>
      <c r="AW148" t="str">
        <f>IF(A148=0,"",IF(COUNTA(Raw!QZ148:RP148)=0,"",IF(AND(OR(AND(Raw!QZ148=4,COUNTIF(Raw!RI148:RP148,1)=0),Raw!QZ148&lt;&gt;4),OR(AND(Raw!RA148=4,COUNTIF(Raw!RI148:RP148,2)=0),Raw!RA148&lt;&gt;4),OR(AND(Raw!RB148=4,COUNTIF(Raw!RI148:RP148,3)=0),Raw!RB148&lt;&gt;4),OR(AND(Raw!RC148=4,COUNTIF(Raw!RI148:RP148,4)=0),Raw!RC148&lt;&gt;4),OR(AND(Raw!RD148=4,COUNTIF(Raw!RI148:RP148,5)=0),Raw!RD148&lt;&gt;4),OR(AND(Raw!RE148=4,COUNTIF(Raw!RI148:RP148,6)=0),Raw!RE148&lt;&gt;4),OR(AND(Raw!RF148=4,COUNTIF(Raw!RI148:RP148,7)=0),Raw!RF148&lt;&gt;4),OR(AND(Raw!RG148=4,COUNTIF(Raw!RI148:RP148,8)=0),Raw!RG148&lt;&gt;4)),"",1)))</f>
        <v/>
      </c>
      <c r="AX148" t="str">
        <f>IF(A148=0,"",IF(COUNTA(Raw!RQ148:SG148)=0,"",IF(AND(OR(AND(Raw!RQ148=4,COUNTIF(Raw!RZ148:SG148,1)=0),Raw!RQ148&lt;&gt;4),OR(AND(Raw!RR148=4,COUNTIF(Raw!RZ148:SG148,2)=0),Raw!RR148&lt;&gt;4),OR(AND(Raw!RS148=4,COUNTIF(Raw!RZ148:SG148,3)=0),Raw!RS148&lt;&gt;4),OR(AND(Raw!RT148=4,COUNTIF(Raw!RZ148:SG148,4)=0),Raw!RT148&lt;&gt;4),OR(AND(Raw!RU148=4,COUNTIF(Raw!RZ148:SG148,5)=0),Raw!RU148&lt;&gt;4),OR(AND(Raw!RV148=4,COUNTIF(Raw!RZ148:SG148,6)=0),Raw!RV148&lt;&gt;4),OR(AND(Raw!RW148=4,COUNTIF(Raw!RZ148:SG148,7)=0),Raw!RW148&lt;&gt;4),OR(AND(Raw!RX148=4,COUNTIF(Raw!RZ148:SG148,8)=0),Raw!RX148&lt;&gt;4)),"",1)))</f>
        <v/>
      </c>
      <c r="AY148" t="str">
        <f>IF(A148=0,"",IF(COUNTA(Raw!SH148:ST148)=0,"",IF(AND(OR(AND(Raw!SH148=4,COUNTIF(Raw!SO148:ST148,1)=0),Raw!SH148&lt;&gt;4),OR(AND(Raw!SI148=4,COUNTIF(Raw!SO148:ST148,2)=0),Raw!SI148&lt;&gt;4),OR(AND(Raw!SJ148=4,COUNTIF(Raw!SO148:ST148,3)=0),Raw!SJ148&lt;&gt;4),OR(AND(Raw!SK148=4,COUNTIF(Raw!SO148:ST148,4)=0),Raw!SK148&lt;&gt;4),OR(AND(Raw!SL148=4,COUNTIF(Raw!SO148:ST148,5)=0),Raw!SL148&lt;&gt;4),OR(AND(Raw!SM148=4,COUNTIF(Raw!SO148:ST148,6)=0),Raw!SM148&lt;&gt;4)),"",1)))</f>
        <v/>
      </c>
      <c r="AZ148" t="str">
        <f>IF(A148=0,"",IF(COUNTA(Raw!SU148:TG148)=0,"",IF(AND(OR(AND(Raw!SU148=4,COUNTIF(Raw!TB148:TG148,1)=0),Raw!SU148&lt;&gt;4),OR(AND(Raw!SV148=4,COUNTIF(Raw!TB148:TG148,2)=0),Raw!SV148&lt;&gt;4),OR(AND(Raw!SW148=4,COUNTIF(Raw!TB148:TG148,3)=0),Raw!SW148&lt;&gt;4),OR(AND(Raw!SX148=4,COUNTIF(Raw!TB148:TG148,4)=0),Raw!SX148&lt;&gt;4),OR(AND(Raw!SY148=4,COUNTIF(Raw!TB148:TG148,5)=0),Raw!SY148&lt;&gt;4),OR(AND(Raw!SZ148=4,COUNTIF(Raw!TB148:TG148,6)=0),Raw!SZ148&lt;&gt;4)),"",1)))</f>
        <v/>
      </c>
      <c r="BA148" t="str">
        <f>IF(A148=0,"",IF(COUNTA(Raw!TH148:TT148)=0,"",IF(AND(OR(AND(Raw!TH148=4,COUNTIF(Raw!TO148:TT148,1)=0),Raw!TH148&lt;&gt;4),OR(AND(Raw!TI148=4,COUNTIF(Raw!TO148:TT148,2)=0),Raw!TI148&lt;&gt;4),OR(AND(Raw!TJ148=4,COUNTIF(Raw!TO148:TT148,3)=0),Raw!TJ148&lt;&gt;4),OR(AND(Raw!TK148=4,COUNTIF(Raw!TO148:TT148,4)=0),Raw!TK148&lt;&gt;4),OR(AND(Raw!TL148=4,COUNTIF(Raw!TO148:TT148,5)=0),Raw!TL148&lt;&gt;4),OR(AND(Raw!TM148=4,COUNTIF(Raw!TO148:TT148,6)=0),Raw!TM148&lt;&gt;4)),"",1)))</f>
        <v/>
      </c>
      <c r="BB148" t="str">
        <f>IF(A148=0,"",IF(COUNTA(Raw!TU148:UI148)=0,"",IF(AND(OR(AND(Raw!TU148=4,COUNTIF(Raw!UC148:UI148,1)=0),Raw!TU148&lt;&gt;4),OR(AND(Raw!TV148=4,COUNTIF(Raw!UC148:UI148,2)=0),Raw!TV148&lt;&gt;4),OR(AND(Raw!TW148=4,COUNTIF(Raw!UC148:UI148,3)=0),Raw!TW148&lt;&gt;4),OR(AND(Raw!TX148=4,COUNTIF(Raw!UC148:UI148,4)=0),Raw!TX148&lt;&gt;4),OR(AND(Raw!TY148=4,COUNTIF(Raw!UC148:UI148,5)=0),Raw!TY148&lt;&gt;4),OR(AND(Raw!TZ148=4,COUNTIF(Raw!UC148:UI148,6)=0),Raw!TZ148&lt;&gt;4),OR(AND(Raw!UA148=4,COUNTIF(Raw!UC148:UI148,7)=0),Raw!UA148&lt;&gt;4)),"",1)))</f>
        <v/>
      </c>
      <c r="BC148" t="str">
        <f>IF(A148=0,"",IF(COUNTA(Raw!UJ148:UV148)=0,"",IF(AND(OR(AND(Raw!UJ148=4,COUNTIF(Raw!UQ148:UV148,1)=0),Raw!UJ148&lt;&gt;4),OR(AND(Raw!UK148=4,COUNTIF(Raw!UQ148:UV148,2)=0),Raw!UK148&lt;&gt;4),OR(AND(Raw!UL148=4,COUNTIF(Raw!UQ148:UV148,3)=0),Raw!UL148&lt;&gt;4),OR(AND(Raw!UM148=4,COUNTIF(Raw!UQ148:UV148,4)=0),Raw!UM148&lt;&gt;4),OR(AND(Raw!UN148=4,COUNTIF(Raw!UQ148:UV148,5)=0),Raw!UN148&lt;&gt;4),OR(AND(Raw!UO148=4,COUNTIF(Raw!UQ148:UV148,6)=0),Raw!UO148&lt;&gt;4)),"",1)))</f>
        <v/>
      </c>
      <c r="BD148" t="str">
        <f>IF(A148=0,"",IF(COUNTA(Raw!UW148:VG148)=0,"",IF(AND(OR(AND(Raw!UW148=4,COUNTIF(Raw!VC148:VG148,1)=0),Raw!UW148&lt;&gt;4),OR(AND(Raw!UX148=4,COUNTIF(Raw!VC148:VG148,2)=0),Raw!UX148&lt;&gt;4),OR(AND(Raw!UY148=4,COUNTIF(Raw!VC148:VG148,3)=0),Raw!UY148&lt;&gt;4),OR(AND(Raw!UZ148=4,COUNTIF(Raw!VC148:VG148,4)=0),Raw!UZ148&lt;&gt;4),OR(AND(Raw!VA148=4,COUNTIF(Raw!VC148:VG148,5)=0),Raw!VA148&lt;&gt;4)),"",1)))</f>
        <v/>
      </c>
      <c r="BE148" t="str">
        <f>IF(A148=0,"",IF(COUNTA(Raw!VH148:VP148)=0,"",
IF(AND(
OR(AND(Raw!VH148=4,COUNTIF(Raw!VM148:VP148,1)=0),Raw!VH148&lt;&gt;4),
OR(AND(Raw!VI148=4,COUNTIF(Raw!VM148:VP148,2)=0),Raw!VI148&lt;&gt;4),
OR(AND(Raw!VJ148=4,COUNTIF(Raw!VM148:VP148,3)=0),Raw!VJ148&lt;&gt;4),
OR(AND(Raw!VK148=4,COUNTIF(Raw!VM148:VP148,4)=0),Raw!VK148&lt;&gt;4)
),"",1)))</f>
        <v/>
      </c>
      <c r="BF148" t="str">
        <f>IF(A148=0,"",IF(COUNTA(Raw!VQ148:WK148)=0,"",
IF(AND(
OR(AND(Raw!VQ148=4,COUNTIF(Raw!WB148:WK148,1)=0),Raw!VQ148&lt;&gt;4),
OR(AND(Raw!VR148=4,COUNTIF(Raw!WB148:WK148,2)=0),Raw!VR148&lt;&gt;4),
OR(AND(Raw!VS148=4,COUNTIF(Raw!WB148:WK148,3)=0),Raw!VS148&lt;&gt;4),
OR(AND(Raw!VT148=4,COUNTIF(Raw!WB148:WK148,4)=0),Raw!VT148&lt;&gt;4),
OR(AND(Raw!VU148=4,COUNTIF(Raw!WB148:WK148,5)=0),Raw!VU148&lt;&gt;4),
OR(AND(Raw!VV148=4,COUNTIF(Raw!WB148:WK148,6)=0),Raw!VV148&lt;&gt;4),
OR(AND(Raw!VW148=4,COUNTIF(Raw!WB148:WK148,7)=0),Raw!VW148&lt;&gt;4),
OR(AND(Raw!VX148=4,COUNTIF(Raw!WB148:WK148,8)=0),Raw!VX148&lt;&gt;4),
OR(AND(Raw!VY148=4,COUNTIF(Raw!WB148:WK148,9)=0),Raw!VX148&lt;&gt;4),
OR(AND(Raw!VZ148=4,COUNTIF(Raw!WB148:WK148,10)=0),Raw!VZ148&lt;&gt;4)
),"",1)))</f>
        <v/>
      </c>
      <c r="BG148" t="str">
        <f>IF(A148=0,"",IF(COUNTA(Raw!WL148:XB148)=0,"",
IF(AND(
OR(AND(Raw!WL148=4,COUNTIF(Raw!WU148:XB148,1)=0),Raw!WL148&lt;&gt;4),
OR(AND(Raw!WM148=4,COUNTIF(Raw!WU148:XB148,2)=0),Raw!WM148&lt;&gt;4),
OR(AND(Raw!WN148=4,COUNTIF(Raw!WU148:XB148,3)=0),Raw!WN148&lt;&gt;4),
OR(AND(Raw!WO148=4,COUNTIF(Raw!WU148:XB148,4)=0),Raw!WO148&lt;&gt;4),
OR(AND(Raw!WP148=4,COUNTIF(Raw!WU148:XB148,5)=0),Raw!WP148&lt;&gt;4),
OR(AND(Raw!WQ148=4,COUNTIF(Raw!WU148:XB148,6)=0),Raw!WQ148&lt;&gt;4),
OR(AND(Raw!WR148=4,COUNTIF(Raw!WU148:XB148,7)=0),Raw!WR148&lt;&gt;4),
OR(AND(Raw!WS148=4,COUNTIF(Raw!WU148:XB148,8)=0),Raw!WS148&lt;&gt;4)
),"",1)))</f>
        <v/>
      </c>
      <c r="BH148" t="str">
        <f>IF(A148=0,"",IF(COUNTA(Raw!XC148:XK148)=0,"",
IF(AND(
OR(AND(Raw!XC148=4,COUNTIF(Raw!XH148:XK148,1)=0),Raw!XC148&lt;&gt;4),
OR(AND(Raw!XD148=4,COUNTIF(Raw!XH148:XK148,2)=0),Raw!XD148&lt;&gt;4),
OR(AND(Raw!XE148=4,COUNTIF(Raw!XH148:XK148,3)=0),Raw!XE148&lt;&gt;4),
OR(AND(Raw!XF148=4,COUNTIF(Raw!XH148:XK148,4)=0),Raw!XF148&lt;&gt;4)
),"",1)))</f>
        <v/>
      </c>
      <c r="BI148" t="str">
        <f>IF(A148=0,"",IF(COUNTA(Raw!XL148:XT148)=0,"",
IF(AND(
OR(AND(Raw!XL148=4,COUNTIF(Raw!XQ148:XT148,1)=0),Raw!XL148&lt;&gt;4),
OR(AND(Raw!XM148=4,COUNTIF(Raw!XQ148:XT148,2)=0),Raw!XM148&lt;&gt;4),
OR(AND(Raw!XN148=4,COUNTIF(Raw!XQ148:XT148,3)=0),Raw!XN148&lt;&gt;4),
OR(AND(Raw!XO148=4,COUNTIF(Raw!XQ148:XT148,4)=0),Raw!XO148&lt;&gt;4)
),"",1)))</f>
        <v/>
      </c>
      <c r="BJ148" t="str">
        <f>IF(A148=0,"",IF(COUNTA(Raw!XU148:YI148)=0,"",
IF(AND(
OR(AND(Raw!XU148=4,COUNTIF(Raw!YC148:YI148,1)=0),Raw!XU148&lt;&gt;4),
OR(AND(Raw!XV148=4,COUNTIF(Raw!YC148:YI148,2)=0),Raw!XV148&lt;&gt;4),
OR(AND(Raw!XW148=4,COUNTIF(Raw!YC148:YI148,3)=0),Raw!XW148&lt;&gt;4),
OR(AND(Raw!XX148=4,COUNTIF(Raw!YC148:YI148,4)=0),Raw!XX148&lt;&gt;4),
OR(AND(Raw!XY148=4,COUNTIF(Raw!YC148:YI148,5)=0),Raw!XY148&lt;&gt;4),
OR(AND(Raw!XZ148=4,COUNTIF(Raw!YC148:YI148,6)=0),Raw!XZ148&lt;&gt;4),
OR(AND(Raw!YA148=4,COUNTIF(Raw!YC148:YI148,7)=0),Raw!YA148&lt;&gt;4)
),"",1)))</f>
        <v/>
      </c>
      <c r="BK148" t="str">
        <f>IF(A148=0,"",IF(COUNTA(Raw!YJ148:YR148)=0,"",
IF(AND(
OR(AND(Raw!YJ148=4,COUNTIF(Raw!YO148:YR148,1)=0),Raw!YJ148&lt;&gt;4),
OR(AND(Raw!YK148=4,COUNTIF(Raw!YO148:YR148,2)=0),Raw!YK148&lt;&gt;4),
OR(AND(Raw!YL148=4,COUNTIF(Raw!YO148:YR148,3)=0),Raw!YL148&lt;&gt;4),
OR(AND(Raw!YM148=4,COUNTIF(Raw!YO148:YR148,4)=0),Raw!YM148&lt;&gt;4)
),"",1)))</f>
        <v/>
      </c>
      <c r="BL148" t="str">
        <f>IF(A148=0,"",IF(COUNTA(Raw!YS148:YU148)=0,"",IF(AND(Raw!YS148=4,ISBLANK(Raw!YU148)),"",IF(AND(Raw!YS148&lt;&gt;4,ISBLANK(Raw!YU148)=FALSE),"",1))))</f>
        <v/>
      </c>
    </row>
    <row r="149" spans="1:64">
      <c r="A149" s="20">
        <f>Raw!A149</f>
        <v>0</v>
      </c>
      <c r="B149" s="19" t="str">
        <f>IF(A149=0,"",IF(AND(Raw!AC149=1,COUNTA(Raw!AR149:IC149)&gt;0,COUNTA(Raw!ID149:YU149)=0),"",IF(AND(Raw!AC149=2,COUNTA(Raw!AR149:IC149)=0,COUNTA(Raw!ID149:MV149)&gt;0,COUNTA(Raw!MW149:YU149)=0),"",IF(AND(Raw!AC149=3,COUNTA(Raw!AP149:MV149)=0,COUNTA(Raw!MW149:YU149)&gt;0),"",1))))</f>
        <v/>
      </c>
      <c r="C149" s="19" t="str">
        <f>IF(A149=0,"",IF(AND(Raw!AK149=1,ISBLANK(Raw!AM149)=FALSE,ISBLANK(Raw!AO149)),"",IF(AND(Raw!AK149=2,ISBLANK(Raw!AM149),ISBLANK(Raw!AO149)=FALSE),"",1)))</f>
        <v/>
      </c>
      <c r="D149" s="19" t="str">
        <f>IF(A149=0,"",IF(COUNTA(Raw!AS149:AZ149)=0,"",IF(AND(Raw!AS149+Raw!AT149=100,Raw!AU149+Raw!AV149=100,Raw!AW149+Raw!AX149=100,Raw!AY149+Raw!AZ149=100),"",1)))</f>
        <v/>
      </c>
      <c r="E149" s="19" t="str">
        <f>IF(A149=0,"",IF(ISBLANK(Raw!AQ149),"",IF(Raw!AQ149=1,"",1)))</f>
        <v/>
      </c>
      <c r="F149" s="19" t="str">
        <f>IF(A149=0,"",IF(ISBLANK(Raw!AR149),"",IF(AND(Raw!AR149&gt;=0,Raw!AR149&lt;=100),"",1)))</f>
        <v/>
      </c>
      <c r="G149" s="19" t="str">
        <f>IF(A149=0,"",IF(AND(ISBLANK(Raw!BA149),ISBLANK(Raw!AS149)),"",IF(AND(Raw!AS149&gt;0,ISBLANK(Raw!BA149)=FALSE),"",1)))</f>
        <v/>
      </c>
      <c r="H149" s="19" t="str">
        <f>IF(A149=0,"",IF(COUNTA(Raw!BA149:BH149)=0,"",IF(AND(Raw!BA149=0,COUNTA(Raw!BB149:BH149)=0),"",IF(AND(Raw!BA149&gt;0,COUNTA(Raw!BB149:BH149)&gt;0),"",1))))</f>
        <v/>
      </c>
      <c r="I149" s="19" t="str">
        <f>IF(A149=0,"",IF(AND(ISBLANK(Raw!BI149),ISBLANK(Raw!BJ149)),"",IF(AND(Raw!BI149=1,ISBLANK(Raw!BJ149)=FALSE),"",IF(AND(Raw!BI149=2,ISBLANK(Raw!BJ149)),"",1))))</f>
        <v/>
      </c>
      <c r="J149" s="19" t="str">
        <f>IF(A149=0,"",IF(AND(ISBLANK(Raw!AT149),COUNTBLANK(Raw!BK149:BQ149)),"",IF(AND(Raw!AT149&gt;0,COUNTA(Raw!BK149:BQ149)&gt;0),"",IF(AND(Raw!AT149=0,COUNTA(Raw!BK149:BQ149)=0),"",1))))</f>
        <v/>
      </c>
      <c r="K149" s="19" t="str">
        <f>IF(A149=0,"",IF(AND(ISBLANK(Raw!AS149),COUNTA(Raw!BR149:BX149)=0),"",IF(AND(Raw!AS149&gt;0,COUNTA(Raw!BR149:BX149)&gt;0),"",IF(AND(Raw!AS149=0,COUNTA(Raw!BR149:BX149)=0),"",1))))</f>
        <v/>
      </c>
      <c r="L149" s="19" t="str">
        <f>IF(A149=0,"",IF(AND(COUNTA(Raw!BK149:BX149)=0,COUNTA(Raw!BY149:CH149)=0),"",IF(AND(COUNTIF(Raw!BK149:BX149,1)&gt;0,COUNTA(Raw!BY149:CH149)&gt;0),"",IF(AND(COUNTIF(Raw!BK149:BX149,1)=0,COUNTA(Raw!BY149:CH149)=0),"",1))))</f>
        <v/>
      </c>
      <c r="M149" s="19" t="str">
        <f>IF(A149=0,"",IF(AND(COUNTA(Raw!BK149:BX149)=0,COUNTA(Raw!CI149:CR149)),"",IF(AND(COUNTIF(Raw!BK149:BX149,3)&gt;0,COUNTA(Raw!CI149:CR149)&gt;0),"",IF(AND(COUNTIF(Raw!BK149:BX149,3)=0,COUNTA(Raw!CI149:CR149)=0),"",1))))</f>
        <v/>
      </c>
      <c r="N149" s="19" t="str">
        <f>IF(A149=0,"",IF(COUNTA(Raw!CS149:DF149)=0,"",IF(AND(COUNTIF(Raw!CS149:CV149,1)=1,COUNTA(Raw!CW149:DA149)&gt;0,COUNTA(Raw!DB149:DF149)=0),"",IF(AND(COUNTIF(Raw!CS149:CV149,2)=1,COUNTA(Raw!CW149:DA149)=0,COUNTA(Raw!DB149:DF149)&gt;0),"",IF(AND(COUNTA(Raw!CS149:CV149)&gt;0,COUNTA(Raw!CW149:DF149)=0),"",1)))))</f>
        <v/>
      </c>
      <c r="O149" s="19" t="str">
        <f>IF(A149=0,"",IF(COUNTA(Raw!DG149:DP149)=0,"",IF(AND(COUNTIF(Raw!BK149:BQ149,1)&gt;0,OR(COUNTIF(Raw!DG149:DP149,1)=1,COUNTIF(Raw!DG149:DP149,2)=1,COUNTIF(Raw!DG149:DP149,3)=1)),"",IF(AND(COUNTIF(Raw!BK149:BQ149,1)=0,AND(COUNTIF(Raw!DG149:DP149,1)=0,COUNTIF(Raw!DG149:DP149,2)=0,COUNTIF(Raw!DG149:DP149,3)=0)),"",1))))</f>
        <v/>
      </c>
      <c r="P149" s="19" t="str">
        <f>IF(A149=0,"",IF(COUNTA(Raw!DG149:DR149)=0,"",IF(AND(COUNTIF(Raw!DG149:DP149,4)=1,ISBLANK(Raw!DQ149)=FALSE,ISBLANK(Raw!DR149)),"",IF(AND(COUNTIF(Raw!DG149:DP149,7)=1,ISBLANK(Raw!DQ149),ISBLANK(Raw!DR149)=FALSE),"",IF(AND(COUNTA(Raw!DG149:DP149)&gt;0,COUNTIF(Raw!DG149:DP149,4)=0,COUNTIF(Raw!DG149:DP149,7)=0,COUNTA(Raw!DQ149:DR149)=0),"",1)))))</f>
        <v/>
      </c>
      <c r="Q149" s="19" t="str">
        <f>IF(A149=0,"",IF(AND(COUNTA(Raw!DS149:DU149)=0,COUNTA(Raw!BK149:BQ149)=0),"",IF(AND(COUNTIF(Raw!BK149:BQ149,1)&gt;0,COUNTA(Raw!DS149:DU149)&gt;0),"",IF(AND(COUNTIF(Raw!BK149:BQ149,1)=0,COUNTA(Raw!DS149:DU149)=0),"",1))))</f>
        <v/>
      </c>
      <c r="R149" s="19" t="str">
        <f>IF(A149=0,"",IF(AND(ISBLANK(Raw!AT149),ISBLANK(Raw!EJ149)),"",IF(AND(Raw!AT149&gt;0,ISBLANK(Raw!EJ149)=FALSE,Raw!EJ149&gt;=0,Raw!EJ149&lt;=7),"",IF(AND(Raw!AT149=0,ISBLANK(Raw!EJ149)),"",1))))</f>
        <v/>
      </c>
      <c r="S149" t="str">
        <f>IF(A149=0,"",IF(AND(ISBLANK(Raw!AS149),ISBLANK(Raw!EK149)),"",IF(AND(Raw!AS149&gt;0,ISBLANK(Raw!EK149)=FALSE),"",IF(AND(Raw!AS149=0,ISBLANK(Raw!EK149)),"",1))))</f>
        <v/>
      </c>
      <c r="T149" s="19" t="str">
        <f>IF(A149=0,"",IF(AND(ISBLANK(Raw!AT149),COUNTA(Raw!EL149:EQ149)=0),"",IF(AND(Raw!AT149&gt;0,COUNTA(Raw!EL149:EQ149)&gt;0),"",IF(AND(Raw!AT149=0,COUNTA(Raw!EL149:EQ149)=0),"",1))))</f>
        <v/>
      </c>
      <c r="U149" t="str">
        <f>IF(A149=0,"",IF(AND(ISBLANK(Raw!AT149),COUNTA(Raw!ER149:EU149)=0),"",IF(AND(Raw!AT149&gt;0,COUNTA(Raw!ER149:EU149)&gt;0),"",IF(AND(Raw!AT149=0,COUNTA(Raw!ER149:EU149)=0),"",1))))</f>
        <v/>
      </c>
      <c r="V149" t="str">
        <f>IF(A149=0,"",IF(AND(ISBLANK(Raw!AS149),COUNTA(Raw!EV149:FA149)=0),"",IF(AND(Raw!AS149&gt;0,COUNTA(Raw!EV149:FA149)&gt;0),"",IF(AND(Raw!AS149=0,COUNTA(Raw!EV149:FA149)=0),"",1))))</f>
        <v/>
      </c>
      <c r="W149" t="str">
        <f>IF(A149=0,"",IF(AND(ISBLANK(Raw!AS149),COUNTA(Raw!FB149:FE149)=0),"",IF(AND(Raw!AS149&gt;0,COUNTA(Raw!FB149:FE149)&gt;0),"",IF(AND(Raw!AS149=0,COUNTA(Raw!FB149:FE149)=0),"",1))))</f>
        <v/>
      </c>
      <c r="X149" t="str">
        <f>IF(A149=0,"",IF(AND(ISBLANK(Raw!AT149),COUNTA(Raw!FF149:FI149)=0),"",IF(AND(Raw!AT149&gt;0,COUNTA(Raw!FF149:FI149)&gt;0),"",IF(AND(Raw!AT149=0,COUNTA(Raw!FF149:FI149)=0),"",1))))</f>
        <v/>
      </c>
      <c r="Y149" t="str">
        <f>IF(A149=0,"",IF(AND(ISBLANK(Raw!AS149),COUNTA(Raw!FJ149:FM149)=0),"",IF(AND(Raw!AS149&gt;0,COUNTA(Raw!FJ149:FM149)&gt;0),"",IF(AND(Raw!AS149=0,COUNTA(Raw!FJ149:FM149)=0),"",1))))</f>
        <v/>
      </c>
      <c r="Z149" t="str">
        <f>IF(A149=0,"",IF(AND(COUNTA(Raw!FN149:FT149)=0,ISBLANK(Raw!FU149)),"",IF(AND(COUNTIF(Raw!FN149:FT149,1)&gt;0,ISBLANK(Raw!FU149)=FALSE),"",IF(AND(COUNTIF(Raw!FN149:FT149,1)=0,ISBLANK(Raw!FU149)),"",1))))</f>
        <v/>
      </c>
      <c r="AA149" s="19" t="str">
        <f>IF(A149=0,"",IF(AND(ISBLANK(Raw!BI149),COUNTA(Raw!FV149:GH149)=0),"",IF(AND(Raw!BI149&lt;&gt;1,COUNTIF(Raw!FV149:GH149,6)=0),"",IF(Raw!BI149=1,"",1))))</f>
        <v/>
      </c>
      <c r="AB149" t="str">
        <f>IF(A149=0,"",IF(AND(ISBLANK(Raw!GI149),COUNTA(Raw!GJ149:GQ149)=0),"",IF(AND(Raw!GI149=1,COUNTA(Raw!GJ149:GQ149)&gt;0),"",IF(AND(Raw!GI149=2,COUNTA(Raw!GJ149:GQ149)=0),"",1))))</f>
        <v/>
      </c>
      <c r="AC149" s="19" t="str">
        <f>IF(A149=0,"",IF(AND(COUNTA(Raw!GY149:HF149)=0,ISBLANK(Raw!HG149)),"",IF(AND(OR(COUNTIF(Raw!GY149:HE149,1)&gt;0,COUNTIF(Raw!GY149:HE149,2)&gt;0),ISBLANK(Raw!HG149)=FALSE),"",IF(AND(COUNTA(Raw!GY149:HF149)&gt;0,ISBLANK(Raw!HG149),COUNTIF(Raw!GY149:HE149,1)=0,COUNTIF(Raw!GY149:HE149,2)=0),"",1))))</f>
        <v/>
      </c>
      <c r="AD149" s="19" t="str">
        <f>IF(A149=0,"",IF(COUNTA(Raw!HU149:IB149)=0,"",IF(AND(Raw!AK149&lt;&gt;2,COUNTIF(Raw!HU149:IA149,2)=0,COUNTIF(Raw!HU149:IA149,3)=0),"",IF(Raw!AK149=2,"",1))))</f>
        <v/>
      </c>
      <c r="AE149" s="19" t="str">
        <f>IF(A149=0,"",IF(AND(Raw!AK149=2,ISBLANK(Raw!IC149)=FALSE),"",IF(AND(Raw!AK149&lt;&gt;2,ISBLANK(Raw!IC149)),"",1)))</f>
        <v/>
      </c>
      <c r="AF149" s="19" t="str">
        <f>IF(A149=0,"",IF(COUNTA(Raw!ID149:IF149)=0,"",IF(AND(MATCH(2023-Raw!ID149,Code!$A$3:$A$12,1)=Raw!IF149,2023-Raw!ID149=Raw!IE149),"",1)))</f>
        <v/>
      </c>
      <c r="AG149" s="19" t="str">
        <f>IF(A149=0,"",IF(COUNTA(Raw!IG149:II149)=0,"",IF(AND(Raw!IG149=4,ISBLANK(Raw!II149)=FALSE),"",IF(AND(Raw!IG149&lt;&gt;4,ISBLANK(Raw!II149)),"",1))))</f>
        <v/>
      </c>
      <c r="AH149" s="19" t="str">
        <f>IF(A149=0,"",IF(COUNTA(Raw!IJ149:IM149)=0,"",IF(AND(Raw!IJ149=1,ISBLANK(Raw!IK149)=FALSE),"",IF(AND(Raw!IJ149=2,COUNTA(Raw!IK149:IM149)&gt;0),"",1))))</f>
        <v/>
      </c>
      <c r="AI149" s="19" t="str">
        <f>IF(A149=0,"",IF(COUNTA(Raw!IK149:IM149)=0,"",IF(AND(Raw!IK149=1,ISBLANK(Raw!IL149)=FALSE),"",IF(AND(Raw!IK149=2,COUNTA(Raw!IL149:IM149)=0),"",1))))</f>
        <v/>
      </c>
      <c r="AJ149" s="19" t="str">
        <f>IF(A149=0,"",IF(COUNTA(Raw!JD149:JJ149)=0,"",IF(AND(Raw!JD149&gt;600,COUNTA(Raw!JE149:JI149)&gt;0),"",IF(AND(Raw!JD149&lt;=600,COUNTA(Raw!JE149:JJ149)=0),"",1))))</f>
        <v/>
      </c>
      <c r="AK149" s="19" t="str">
        <f>IF(A149=0,"",IF(COUNTA(Raw!JK149:KA149)=0,"",IF(AND(Raw!JK149=1,COUNTA(Raw!JM149:JV149)&gt;0),"",IF(AND(Raw!JK149=3,COUNTA(Raw!JM149:JV149)&gt;0,COUNTA(Raw!JW149:KA149)=0),"",IF(AND(ISBLANK(Raw!JK149)=FALSE,Raw!JK149&lt;&gt;1,Raw!JK149&lt;&gt;3,COUNTA(Raw!JM149:KA149)=0),"",1)))))</f>
        <v/>
      </c>
      <c r="AL149" s="19" t="str">
        <f>IF(A149=0,"",IF(COUNTA(Raw!JW149:KA149)=0,"",IF(AND(COUNTIF(Raw!JW149:JZ149,4)=0,COUNTA(Raw!JW149:JZ149)&gt;0,ISBLANK(Raw!KA149)=FALSE),"",IF(AND(COUNTIF(Raw!JW149:KA149,4)&gt;0,ISBLANK(Raw!KA149)),"",1))))</f>
        <v/>
      </c>
      <c r="AM149" s="19" t="str">
        <f>IF(A149=0,"",IF(COUNTA(Raw!KT149:KU149)=0,"",IF(AND(Raw!KT149=1,ISBLANK(Raw!KU149)=FALSE),"",IF(AND(Raw!KT149=2,ISBLANK(Raw!KU149)),"",1))))</f>
        <v/>
      </c>
      <c r="AN149" s="19" t="str">
        <f>IF(A149=0,"",IF(COUNTA(Raw!KX149:LF149)=0,"",IF(AND(COUNTIF(Raw!KX149:LB149,5)=1,COUNTA(Raw!KX149:LB149)=1,COUNTA(Raw!LC149:LF149)=0),"",IF(AND(COUNTIF(Raw!KX149:LB149,5)=0,COUNTA(Raw!KX149:LB149)&gt;0,COUNTA(Raw!LC149:LF149)&gt;0),"",1))))</f>
        <v/>
      </c>
      <c r="AO149" s="19" t="str">
        <f>IF(A149=0,"",IF(COUNTA(Raw!LM149:LU149)=0,"",IF(AND(Raw!LM149=1,ISBLANK(Raw!LN149)=FALSE,COUNTA(Raw!LO149:LU149)&gt;0),"",IF(AND(Raw!LM149=2,COUNTA(Raw!LN149:LU149)=0),"",1))))</f>
        <v/>
      </c>
      <c r="AP149" s="19" t="str">
        <f>IF(A149=0,"",IF(COUNTA(Raw!MY149:OG149)=0,"",IF(AND(Raw!MY149=2,COUNTA(Raw!MZ149:OG149)=0),"",IF(AND(Raw!MY149=1,COUNTA(Raw!MZ149:OG149)&gt;0),"",1))))</f>
        <v/>
      </c>
      <c r="AQ149" s="19" t="str">
        <f>IF(A149=0,"",IF(COUNTA(Raw!NC149:NW149)=0,"",IF(AND(COUNTIF(Raw!NC149:NG149,3)&gt;0,COUNTA(Raw!NH149:NQ149)&gt;0),"",IF(AND(COUNTA(Raw!NC149:NG149)&gt;0,COUNTIF(Raw!NC149:NG149,3)=0,COUNTA(Raw!NH149:NW149)=0),"",1))))</f>
        <v/>
      </c>
      <c r="AR149" s="19" t="str">
        <f>IF(A149=0,"",IF(COUNTA(Raw!NH149:NW149)=0,"",IF(AND(COUNTIF(Raw!NH149:NQ149,10)&gt;0,COUNTA(Raw!NR149:NW149)&gt;0),"",IF(AND(COUNTA(Raw!NH149:NQ149)&gt;0,COUNTIF(Raw!NH149:NQ149,10)=0,COUNTA(Raw!NR149:NY149)=0),"",1))))</f>
        <v/>
      </c>
      <c r="AS149" s="19" t="str">
        <f>IF(A149=0,"",IF(COUNTA(Raw!NY149:OG149)=0,"",IF(AND(Raw!NY149=1,COUNTA(Raw!NZ149:OG149)&gt;0),"",IF(AND(Raw!NY149=2,COUNTA(Raw!NZ149:OG149)=0),"",1))))</f>
        <v/>
      </c>
      <c r="AT149" s="19" t="str">
        <f>IF(A149=0,"",IF(COUNTA(Raw!OH149:OY149)=0,"",IF(AND(Raw!OH149=1,COUNTA(Raw!OI149:OY149)&gt;0),"",IF(AND(Raw!OH149=2,COUNTA(Raw!OI149:OY149)=0),"",1))))</f>
        <v/>
      </c>
      <c r="AU149" s="19" t="str">
        <f>IF(A149=0,"",IF(COUNTA(Raw!PR149:QB149)=0,"",
IF(AND(OR(AND(COUNTIF(Raw!PR149:QB149,1)=1,COUNTA(Raw!QI149:QY149)&gt;0),AND(COUNTIF(Raw!PR149:QB149,1)=0,COUNTA(Raw!QI149:QY149)=0)),OR(AND(COUNTIF(Raw!PR149:QB149,2)=1,COUNTA(Raw!QZ149:RP149)&gt;0),AND(COUNTIF(Raw!PR149:QB149,2)=0,COUNTA(Raw!QZ149:RP149)=0)),OR(AND(COUNTIF(Raw!PR149:QB149,3)=1,COUNTA(Raw!RQ149:SG149)&gt;0),AND(COUNTIF(Raw!PR149:QB149,3)=0,COUNTA(Raw!RQ149:SG149)=0)),OR(AND(COUNTIF(Raw!PR149:QB149,4)=1,COUNTA(Raw!SH149:ST149)&gt;0),AND(COUNTIF(Raw!PR149:QB149,4)=0,COUNTA(Raw!SH149:ST149)=0)),OR(AND(COUNTIF(Raw!PR149:QB149,5)=1,COUNTA(Raw!SU149:TG149)&gt;0),AND(COUNTIF(Raw!PR149:QB149,5)=0,COUNTA(Raw!SU149:TG149)=0)),OR(AND(COUNTIF(Raw!PR149:QB149,6)=1,COUNTA(Raw!TH149:TT149)&gt;0),AND(COUNTIF(Raw!PR149:QB149,6)=0,COUNTA(Raw!TH149:TT149)=0)),OR(AND(COUNTIF(Raw!PR149:QB149,7)=1,COUNTA(Raw!TU149:UI149)&gt;0),AND(COUNTIF(Raw!PR149:QB149,7)=0,COUNTA(Raw!TU149:UI149)=0)),OR(AND(COUNTIF(Raw!PR149:QB149,8)=1,COUNTA(Raw!UJ149:UV149)&gt;0),AND(COUNTIF(Raw!PR149:QB149,8)=0,COUNTA(Raw!UJ149:UV149)=0)),OR(AND(COUNTIF(Raw!PR149:QB149,9)=1,COUNTA(Raw!UW149:VG149)&gt;0),AND(COUNTIF(Raw!PR149:QB149,9)=0,COUNTA(Raw!UW149:VG149)=0)),OR(AND(COUNTIF(Raw!PR149:QB149,10)=1,COUNTA(Raw!VH149:VP149)&gt;0),AND(COUNTIF(Raw!PR149:QB149,10)=0,COUNTA(Raw!VH149:VP149)=0)),OR(AND(COUNTIF(Raw!PR149:QB149,11)=1,COUNTA(Raw!VQ149:WK149)&gt;0),AND(COUNTIF(Raw!PR149:QB149,11)=0,COUNTA(Raw!VQ149:WK149)=0))),"",1)))</f>
        <v/>
      </c>
      <c r="AV149" s="19" t="str">
        <f>IF(A149=0,"",IF(COUNTA(Raw!QI149:QY149)=0,"",IF(AND(OR(AND(Raw!QI149=4,COUNTIF(Raw!QR149:QY149,1)=0),Raw!QI149&lt;&gt;4),OR(AND(Raw!QJ149=4,COUNTIF(Raw!QR149:QY149,2)=0),Raw!QJ149&lt;&gt;4),OR(AND(Raw!QK149=4,COUNTIF(Raw!QR149:QY149,3)=0),Raw!QK149&lt;&gt;4),OR(AND(Raw!QL149=4,COUNTIF(Raw!QR149:QY149,4)=0),Raw!QL149&lt;&gt;4),OR(AND(Raw!QM149=4,COUNTIF(Raw!QR149:QY149,5)=0),Raw!QM149&lt;&gt;4),OR(AND(Raw!QN149=4,COUNTIF(Raw!QR149:QY149,6)=0),Raw!QN149&lt;&gt;4),OR(AND(Raw!QO149=4,COUNTIF(Raw!QR149:QY149,7)=0),Raw!QO149&lt;&gt;4),OR(AND(Raw!QP149=4,COUNTIF(Raw!QR149:QY149,8)=0),Raw!QP149&lt;&gt;4)),"",1)))</f>
        <v/>
      </c>
      <c r="AW149" t="str">
        <f>IF(A149=0,"",IF(COUNTA(Raw!QZ149:RP149)=0,"",IF(AND(OR(AND(Raw!QZ149=4,COUNTIF(Raw!RI149:RP149,1)=0),Raw!QZ149&lt;&gt;4),OR(AND(Raw!RA149=4,COUNTIF(Raw!RI149:RP149,2)=0),Raw!RA149&lt;&gt;4),OR(AND(Raw!RB149=4,COUNTIF(Raw!RI149:RP149,3)=0),Raw!RB149&lt;&gt;4),OR(AND(Raw!RC149=4,COUNTIF(Raw!RI149:RP149,4)=0),Raw!RC149&lt;&gt;4),OR(AND(Raw!RD149=4,COUNTIF(Raw!RI149:RP149,5)=0),Raw!RD149&lt;&gt;4),OR(AND(Raw!RE149=4,COUNTIF(Raw!RI149:RP149,6)=0),Raw!RE149&lt;&gt;4),OR(AND(Raw!RF149=4,COUNTIF(Raw!RI149:RP149,7)=0),Raw!RF149&lt;&gt;4),OR(AND(Raw!RG149=4,COUNTIF(Raw!RI149:RP149,8)=0),Raw!RG149&lt;&gt;4)),"",1)))</f>
        <v/>
      </c>
      <c r="AX149" t="str">
        <f>IF(A149=0,"",IF(COUNTA(Raw!RQ149:SG149)=0,"",IF(AND(OR(AND(Raw!RQ149=4,COUNTIF(Raw!RZ149:SG149,1)=0),Raw!RQ149&lt;&gt;4),OR(AND(Raw!RR149=4,COUNTIF(Raw!RZ149:SG149,2)=0),Raw!RR149&lt;&gt;4),OR(AND(Raw!RS149=4,COUNTIF(Raw!RZ149:SG149,3)=0),Raw!RS149&lt;&gt;4),OR(AND(Raw!RT149=4,COUNTIF(Raw!RZ149:SG149,4)=0),Raw!RT149&lt;&gt;4),OR(AND(Raw!RU149=4,COUNTIF(Raw!RZ149:SG149,5)=0),Raw!RU149&lt;&gt;4),OR(AND(Raw!RV149=4,COUNTIF(Raw!RZ149:SG149,6)=0),Raw!RV149&lt;&gt;4),OR(AND(Raw!RW149=4,COUNTIF(Raw!RZ149:SG149,7)=0),Raw!RW149&lt;&gt;4),OR(AND(Raw!RX149=4,COUNTIF(Raw!RZ149:SG149,8)=0),Raw!RX149&lt;&gt;4)),"",1)))</f>
        <v/>
      </c>
      <c r="AY149" t="str">
        <f>IF(A149=0,"",IF(COUNTA(Raw!SH149:ST149)=0,"",IF(AND(OR(AND(Raw!SH149=4,COUNTIF(Raw!SO149:ST149,1)=0),Raw!SH149&lt;&gt;4),OR(AND(Raw!SI149=4,COUNTIF(Raw!SO149:ST149,2)=0),Raw!SI149&lt;&gt;4),OR(AND(Raw!SJ149=4,COUNTIF(Raw!SO149:ST149,3)=0),Raw!SJ149&lt;&gt;4),OR(AND(Raw!SK149=4,COUNTIF(Raw!SO149:ST149,4)=0),Raw!SK149&lt;&gt;4),OR(AND(Raw!SL149=4,COUNTIF(Raw!SO149:ST149,5)=0),Raw!SL149&lt;&gt;4),OR(AND(Raw!SM149=4,COUNTIF(Raw!SO149:ST149,6)=0),Raw!SM149&lt;&gt;4)),"",1)))</f>
        <v/>
      </c>
      <c r="AZ149" t="str">
        <f>IF(A149=0,"",IF(COUNTA(Raw!SU149:TG149)=0,"",IF(AND(OR(AND(Raw!SU149=4,COUNTIF(Raw!TB149:TG149,1)=0),Raw!SU149&lt;&gt;4),OR(AND(Raw!SV149=4,COUNTIF(Raw!TB149:TG149,2)=0),Raw!SV149&lt;&gt;4),OR(AND(Raw!SW149=4,COUNTIF(Raw!TB149:TG149,3)=0),Raw!SW149&lt;&gt;4),OR(AND(Raw!SX149=4,COUNTIF(Raw!TB149:TG149,4)=0),Raw!SX149&lt;&gt;4),OR(AND(Raw!SY149=4,COUNTIF(Raw!TB149:TG149,5)=0),Raw!SY149&lt;&gt;4),OR(AND(Raw!SZ149=4,COUNTIF(Raw!TB149:TG149,6)=0),Raw!SZ149&lt;&gt;4)),"",1)))</f>
        <v/>
      </c>
      <c r="BA149" t="str">
        <f>IF(A149=0,"",IF(COUNTA(Raw!TH149:TT149)=0,"",IF(AND(OR(AND(Raw!TH149=4,COUNTIF(Raw!TO149:TT149,1)=0),Raw!TH149&lt;&gt;4),OR(AND(Raw!TI149=4,COUNTIF(Raw!TO149:TT149,2)=0),Raw!TI149&lt;&gt;4),OR(AND(Raw!TJ149=4,COUNTIF(Raw!TO149:TT149,3)=0),Raw!TJ149&lt;&gt;4),OR(AND(Raw!TK149=4,COUNTIF(Raw!TO149:TT149,4)=0),Raw!TK149&lt;&gt;4),OR(AND(Raw!TL149=4,COUNTIF(Raw!TO149:TT149,5)=0),Raw!TL149&lt;&gt;4),OR(AND(Raw!TM149=4,COUNTIF(Raw!TO149:TT149,6)=0),Raw!TM149&lt;&gt;4)),"",1)))</f>
        <v/>
      </c>
      <c r="BB149" t="str">
        <f>IF(A149=0,"",IF(COUNTA(Raw!TU149:UI149)=0,"",IF(AND(OR(AND(Raw!TU149=4,COUNTIF(Raw!UC149:UI149,1)=0),Raw!TU149&lt;&gt;4),OR(AND(Raw!TV149=4,COUNTIF(Raw!UC149:UI149,2)=0),Raw!TV149&lt;&gt;4),OR(AND(Raw!TW149=4,COUNTIF(Raw!UC149:UI149,3)=0),Raw!TW149&lt;&gt;4),OR(AND(Raw!TX149=4,COUNTIF(Raw!UC149:UI149,4)=0),Raw!TX149&lt;&gt;4),OR(AND(Raw!TY149=4,COUNTIF(Raw!UC149:UI149,5)=0),Raw!TY149&lt;&gt;4),OR(AND(Raw!TZ149=4,COUNTIF(Raw!UC149:UI149,6)=0),Raw!TZ149&lt;&gt;4),OR(AND(Raw!UA149=4,COUNTIF(Raw!UC149:UI149,7)=0),Raw!UA149&lt;&gt;4)),"",1)))</f>
        <v/>
      </c>
      <c r="BC149" t="str">
        <f>IF(A149=0,"",IF(COUNTA(Raw!UJ149:UV149)=0,"",IF(AND(OR(AND(Raw!UJ149=4,COUNTIF(Raw!UQ149:UV149,1)=0),Raw!UJ149&lt;&gt;4),OR(AND(Raw!UK149=4,COUNTIF(Raw!UQ149:UV149,2)=0),Raw!UK149&lt;&gt;4),OR(AND(Raw!UL149=4,COUNTIF(Raw!UQ149:UV149,3)=0),Raw!UL149&lt;&gt;4),OR(AND(Raw!UM149=4,COUNTIF(Raw!UQ149:UV149,4)=0),Raw!UM149&lt;&gt;4),OR(AND(Raw!UN149=4,COUNTIF(Raw!UQ149:UV149,5)=0),Raw!UN149&lt;&gt;4),OR(AND(Raw!UO149=4,COUNTIF(Raw!UQ149:UV149,6)=0),Raw!UO149&lt;&gt;4)),"",1)))</f>
        <v/>
      </c>
      <c r="BD149" t="str">
        <f>IF(A149=0,"",IF(COUNTA(Raw!UW149:VG149)=0,"",IF(AND(OR(AND(Raw!UW149=4,COUNTIF(Raw!VC149:VG149,1)=0),Raw!UW149&lt;&gt;4),OR(AND(Raw!UX149=4,COUNTIF(Raw!VC149:VG149,2)=0),Raw!UX149&lt;&gt;4),OR(AND(Raw!UY149=4,COUNTIF(Raw!VC149:VG149,3)=0),Raw!UY149&lt;&gt;4),OR(AND(Raw!UZ149=4,COUNTIF(Raw!VC149:VG149,4)=0),Raw!UZ149&lt;&gt;4),OR(AND(Raw!VA149=4,COUNTIF(Raw!VC149:VG149,5)=0),Raw!VA149&lt;&gt;4)),"",1)))</f>
        <v/>
      </c>
      <c r="BE149" t="str">
        <f>IF(A149=0,"",IF(COUNTA(Raw!VH149:VP149)=0,"",
IF(AND(
OR(AND(Raw!VH149=4,COUNTIF(Raw!VM149:VP149,1)=0),Raw!VH149&lt;&gt;4),
OR(AND(Raw!VI149=4,COUNTIF(Raw!VM149:VP149,2)=0),Raw!VI149&lt;&gt;4),
OR(AND(Raw!VJ149=4,COUNTIF(Raw!VM149:VP149,3)=0),Raw!VJ149&lt;&gt;4),
OR(AND(Raw!VK149=4,COUNTIF(Raw!VM149:VP149,4)=0),Raw!VK149&lt;&gt;4)
),"",1)))</f>
        <v/>
      </c>
      <c r="BF149" t="str">
        <f>IF(A149=0,"",IF(COUNTA(Raw!VQ149:WK149)=0,"",
IF(AND(
OR(AND(Raw!VQ149=4,COUNTIF(Raw!WB149:WK149,1)=0),Raw!VQ149&lt;&gt;4),
OR(AND(Raw!VR149=4,COUNTIF(Raw!WB149:WK149,2)=0),Raw!VR149&lt;&gt;4),
OR(AND(Raw!VS149=4,COUNTIF(Raw!WB149:WK149,3)=0),Raw!VS149&lt;&gt;4),
OR(AND(Raw!VT149=4,COUNTIF(Raw!WB149:WK149,4)=0),Raw!VT149&lt;&gt;4),
OR(AND(Raw!VU149=4,COUNTIF(Raw!WB149:WK149,5)=0),Raw!VU149&lt;&gt;4),
OR(AND(Raw!VV149=4,COUNTIF(Raw!WB149:WK149,6)=0),Raw!VV149&lt;&gt;4),
OR(AND(Raw!VW149=4,COUNTIF(Raw!WB149:WK149,7)=0),Raw!VW149&lt;&gt;4),
OR(AND(Raw!VX149=4,COUNTIF(Raw!WB149:WK149,8)=0),Raw!VX149&lt;&gt;4),
OR(AND(Raw!VY149=4,COUNTIF(Raw!WB149:WK149,9)=0),Raw!VX149&lt;&gt;4),
OR(AND(Raw!VZ149=4,COUNTIF(Raw!WB149:WK149,10)=0),Raw!VZ149&lt;&gt;4)
),"",1)))</f>
        <v/>
      </c>
      <c r="BG149" t="str">
        <f>IF(A149=0,"",IF(COUNTA(Raw!WL149:XB149)=0,"",
IF(AND(
OR(AND(Raw!WL149=4,COUNTIF(Raw!WU149:XB149,1)=0),Raw!WL149&lt;&gt;4),
OR(AND(Raw!WM149=4,COUNTIF(Raw!WU149:XB149,2)=0),Raw!WM149&lt;&gt;4),
OR(AND(Raw!WN149=4,COUNTIF(Raw!WU149:XB149,3)=0),Raw!WN149&lt;&gt;4),
OR(AND(Raw!WO149=4,COUNTIF(Raw!WU149:XB149,4)=0),Raw!WO149&lt;&gt;4),
OR(AND(Raw!WP149=4,COUNTIF(Raw!WU149:XB149,5)=0),Raw!WP149&lt;&gt;4),
OR(AND(Raw!WQ149=4,COUNTIF(Raw!WU149:XB149,6)=0),Raw!WQ149&lt;&gt;4),
OR(AND(Raw!WR149=4,COUNTIF(Raw!WU149:XB149,7)=0),Raw!WR149&lt;&gt;4),
OR(AND(Raw!WS149=4,COUNTIF(Raw!WU149:XB149,8)=0),Raw!WS149&lt;&gt;4)
),"",1)))</f>
        <v/>
      </c>
      <c r="BH149" t="str">
        <f>IF(A149=0,"",IF(COUNTA(Raw!XC149:XK149)=0,"",
IF(AND(
OR(AND(Raw!XC149=4,COUNTIF(Raw!XH149:XK149,1)=0),Raw!XC149&lt;&gt;4),
OR(AND(Raw!XD149=4,COUNTIF(Raw!XH149:XK149,2)=0),Raw!XD149&lt;&gt;4),
OR(AND(Raw!XE149=4,COUNTIF(Raw!XH149:XK149,3)=0),Raw!XE149&lt;&gt;4),
OR(AND(Raw!XF149=4,COUNTIF(Raw!XH149:XK149,4)=0),Raw!XF149&lt;&gt;4)
),"",1)))</f>
        <v/>
      </c>
      <c r="BI149" t="str">
        <f>IF(A149=0,"",IF(COUNTA(Raw!XL149:XT149)=0,"",
IF(AND(
OR(AND(Raw!XL149=4,COUNTIF(Raw!XQ149:XT149,1)=0),Raw!XL149&lt;&gt;4),
OR(AND(Raw!XM149=4,COUNTIF(Raw!XQ149:XT149,2)=0),Raw!XM149&lt;&gt;4),
OR(AND(Raw!XN149=4,COUNTIF(Raw!XQ149:XT149,3)=0),Raw!XN149&lt;&gt;4),
OR(AND(Raw!XO149=4,COUNTIF(Raw!XQ149:XT149,4)=0),Raw!XO149&lt;&gt;4)
),"",1)))</f>
        <v/>
      </c>
      <c r="BJ149" t="str">
        <f>IF(A149=0,"",IF(COUNTA(Raw!XU149:YI149)=0,"",
IF(AND(
OR(AND(Raw!XU149=4,COUNTIF(Raw!YC149:YI149,1)=0),Raw!XU149&lt;&gt;4),
OR(AND(Raw!XV149=4,COUNTIF(Raw!YC149:YI149,2)=0),Raw!XV149&lt;&gt;4),
OR(AND(Raw!XW149=4,COUNTIF(Raw!YC149:YI149,3)=0),Raw!XW149&lt;&gt;4),
OR(AND(Raw!XX149=4,COUNTIF(Raw!YC149:YI149,4)=0),Raw!XX149&lt;&gt;4),
OR(AND(Raw!XY149=4,COUNTIF(Raw!YC149:YI149,5)=0),Raw!XY149&lt;&gt;4),
OR(AND(Raw!XZ149=4,COUNTIF(Raw!YC149:YI149,6)=0),Raw!XZ149&lt;&gt;4),
OR(AND(Raw!YA149=4,COUNTIF(Raw!YC149:YI149,7)=0),Raw!YA149&lt;&gt;4)
),"",1)))</f>
        <v/>
      </c>
      <c r="BK149" t="str">
        <f>IF(A149=0,"",IF(COUNTA(Raw!YJ149:YR149)=0,"",
IF(AND(
OR(AND(Raw!YJ149=4,COUNTIF(Raw!YO149:YR149,1)=0),Raw!YJ149&lt;&gt;4),
OR(AND(Raw!YK149=4,COUNTIF(Raw!YO149:YR149,2)=0),Raw!YK149&lt;&gt;4),
OR(AND(Raw!YL149=4,COUNTIF(Raw!YO149:YR149,3)=0),Raw!YL149&lt;&gt;4),
OR(AND(Raw!YM149=4,COUNTIF(Raw!YO149:YR149,4)=0),Raw!YM149&lt;&gt;4)
),"",1)))</f>
        <v/>
      </c>
      <c r="BL149" t="str">
        <f>IF(A149=0,"",IF(COUNTA(Raw!YS149:YU149)=0,"",IF(AND(Raw!YS149=4,ISBLANK(Raw!YU149)),"",IF(AND(Raw!YS149&lt;&gt;4,ISBLANK(Raw!YU149)=FALSE),"",1))))</f>
        <v/>
      </c>
    </row>
    <row r="150" spans="1:64">
      <c r="A150" s="20">
        <f>Raw!A150</f>
        <v>0</v>
      </c>
      <c r="B150" s="19" t="str">
        <f>IF(A150=0,"",IF(AND(Raw!AC150=1,COUNTA(Raw!AR150:IC150)&gt;0,COUNTA(Raw!ID150:YU150)=0),"",IF(AND(Raw!AC150=2,COUNTA(Raw!AR150:IC150)=0,COUNTA(Raw!ID150:MV150)&gt;0,COUNTA(Raw!MW150:YU150)=0),"",IF(AND(Raw!AC150=3,COUNTA(Raw!AP150:MV150)=0,COUNTA(Raw!MW150:YU150)&gt;0),"",1))))</f>
        <v/>
      </c>
      <c r="C150" s="19" t="str">
        <f>IF(A150=0,"",IF(AND(Raw!AK150=1,ISBLANK(Raw!AM150)=FALSE,ISBLANK(Raw!AO150)),"",IF(AND(Raw!AK150=2,ISBLANK(Raw!AM150),ISBLANK(Raw!AO150)=FALSE),"",1)))</f>
        <v/>
      </c>
      <c r="D150" s="19" t="str">
        <f>IF(A150=0,"",IF(COUNTA(Raw!AS150:AZ150)=0,"",IF(AND(Raw!AS150+Raw!AT150=100,Raw!AU150+Raw!AV150=100,Raw!AW150+Raw!AX150=100,Raw!AY150+Raw!AZ150=100),"",1)))</f>
        <v/>
      </c>
      <c r="E150" s="19" t="str">
        <f>IF(A150=0,"",IF(ISBLANK(Raw!AQ150),"",IF(Raw!AQ150=1,"",1)))</f>
        <v/>
      </c>
      <c r="F150" s="19" t="str">
        <f>IF(A150=0,"",IF(ISBLANK(Raw!AR150),"",IF(AND(Raw!AR150&gt;=0,Raw!AR150&lt;=100),"",1)))</f>
        <v/>
      </c>
      <c r="G150" s="19" t="str">
        <f>IF(A150=0,"",IF(AND(ISBLANK(Raw!BA150),ISBLANK(Raw!AS150)),"",IF(AND(Raw!AS150&gt;0,ISBLANK(Raw!BA150)=FALSE),"",1)))</f>
        <v/>
      </c>
      <c r="H150" s="19" t="str">
        <f>IF(A150=0,"",IF(COUNTA(Raw!BA150:BH150)=0,"",IF(AND(Raw!BA150=0,COUNTA(Raw!BB150:BH150)=0),"",IF(AND(Raw!BA150&gt;0,COUNTA(Raw!BB150:BH150)&gt;0),"",1))))</f>
        <v/>
      </c>
      <c r="I150" s="19" t="str">
        <f>IF(A150=0,"",IF(AND(ISBLANK(Raw!BI150),ISBLANK(Raw!BJ150)),"",IF(AND(Raw!BI150=1,ISBLANK(Raw!BJ150)=FALSE),"",IF(AND(Raw!BI150=2,ISBLANK(Raw!BJ150)),"",1))))</f>
        <v/>
      </c>
      <c r="J150" s="19" t="str">
        <f>IF(A150=0,"",IF(AND(ISBLANK(Raw!AT150),COUNTBLANK(Raw!BK150:BQ150)),"",IF(AND(Raw!AT150&gt;0,COUNTA(Raw!BK150:BQ150)&gt;0),"",IF(AND(Raw!AT150=0,COUNTA(Raw!BK150:BQ150)=0),"",1))))</f>
        <v/>
      </c>
      <c r="K150" s="19" t="str">
        <f>IF(A150=0,"",IF(AND(ISBLANK(Raw!AS150),COUNTA(Raw!BR150:BX150)=0),"",IF(AND(Raw!AS150&gt;0,COUNTA(Raw!BR150:BX150)&gt;0),"",IF(AND(Raw!AS150=0,COUNTA(Raw!BR150:BX150)=0),"",1))))</f>
        <v/>
      </c>
      <c r="L150" s="19" t="str">
        <f>IF(A150=0,"",IF(AND(COUNTA(Raw!BK150:BX150)=0,COUNTA(Raw!BY150:CH150)=0),"",IF(AND(COUNTIF(Raw!BK150:BX150,1)&gt;0,COUNTA(Raw!BY150:CH150)&gt;0),"",IF(AND(COUNTIF(Raw!BK150:BX150,1)=0,COUNTA(Raw!BY150:CH150)=0),"",1))))</f>
        <v/>
      </c>
      <c r="M150" s="19" t="str">
        <f>IF(A150=0,"",IF(AND(COUNTA(Raw!BK150:BX150)=0,COUNTA(Raw!CI150:CR150)),"",IF(AND(COUNTIF(Raw!BK150:BX150,3)&gt;0,COUNTA(Raw!CI150:CR150)&gt;0),"",IF(AND(COUNTIF(Raw!BK150:BX150,3)=0,COUNTA(Raw!CI150:CR150)=0),"",1))))</f>
        <v/>
      </c>
      <c r="N150" s="19" t="str">
        <f>IF(A150=0,"",IF(COUNTA(Raw!CS150:DF150)=0,"",IF(AND(COUNTIF(Raw!CS150:CV150,1)=1,COUNTA(Raw!CW150:DA150)&gt;0,COUNTA(Raw!DB150:DF150)=0),"",IF(AND(COUNTIF(Raw!CS150:CV150,2)=1,COUNTA(Raw!CW150:DA150)=0,COUNTA(Raw!DB150:DF150)&gt;0),"",IF(AND(COUNTA(Raw!CS150:CV150)&gt;0,COUNTA(Raw!CW150:DF150)=0),"",1)))))</f>
        <v/>
      </c>
      <c r="O150" s="19" t="str">
        <f>IF(A150=0,"",IF(COUNTA(Raw!DG150:DP150)=0,"",IF(AND(COUNTIF(Raw!BK150:BQ150,1)&gt;0,OR(COUNTIF(Raw!DG150:DP150,1)=1,COUNTIF(Raw!DG150:DP150,2)=1,COUNTIF(Raw!DG150:DP150,3)=1)),"",IF(AND(COUNTIF(Raw!BK150:BQ150,1)=0,AND(COUNTIF(Raw!DG150:DP150,1)=0,COUNTIF(Raw!DG150:DP150,2)=0,COUNTIF(Raw!DG150:DP150,3)=0)),"",1))))</f>
        <v/>
      </c>
      <c r="P150" s="19" t="str">
        <f>IF(A150=0,"",IF(COUNTA(Raw!DG150:DR150)=0,"",IF(AND(COUNTIF(Raw!DG150:DP150,4)=1,ISBLANK(Raw!DQ150)=FALSE,ISBLANK(Raw!DR150)),"",IF(AND(COUNTIF(Raw!DG150:DP150,7)=1,ISBLANK(Raw!DQ150),ISBLANK(Raw!DR150)=FALSE),"",IF(AND(COUNTA(Raw!DG150:DP150)&gt;0,COUNTIF(Raw!DG150:DP150,4)=0,COUNTIF(Raw!DG150:DP150,7)=0,COUNTA(Raw!DQ150:DR150)=0),"",1)))))</f>
        <v/>
      </c>
      <c r="Q150" s="19" t="str">
        <f>IF(A150=0,"",IF(AND(COUNTA(Raw!DS150:DU150)=0,COUNTA(Raw!BK150:BQ150)=0),"",IF(AND(COUNTIF(Raw!BK150:BQ150,1)&gt;0,COUNTA(Raw!DS150:DU150)&gt;0),"",IF(AND(COUNTIF(Raw!BK150:BQ150,1)=0,COUNTA(Raw!DS150:DU150)=0),"",1))))</f>
        <v/>
      </c>
      <c r="R150" s="19" t="str">
        <f>IF(A150=0,"",IF(AND(ISBLANK(Raw!AT150),ISBLANK(Raw!EJ150)),"",IF(AND(Raw!AT150&gt;0,ISBLANK(Raw!EJ150)=FALSE,Raw!EJ150&gt;=0,Raw!EJ150&lt;=7),"",IF(AND(Raw!AT150=0,ISBLANK(Raw!EJ150)),"",1))))</f>
        <v/>
      </c>
      <c r="S150" t="str">
        <f>IF(A150=0,"",IF(AND(ISBLANK(Raw!AS150),ISBLANK(Raw!EK150)),"",IF(AND(Raw!AS150&gt;0,ISBLANK(Raw!EK150)=FALSE),"",IF(AND(Raw!AS150=0,ISBLANK(Raw!EK150)),"",1))))</f>
        <v/>
      </c>
      <c r="T150" s="19" t="str">
        <f>IF(A150=0,"",IF(AND(ISBLANK(Raw!AT150),COUNTA(Raw!EL150:EQ150)=0),"",IF(AND(Raw!AT150&gt;0,COUNTA(Raw!EL150:EQ150)&gt;0),"",IF(AND(Raw!AT150=0,COUNTA(Raw!EL150:EQ150)=0),"",1))))</f>
        <v/>
      </c>
      <c r="U150" t="str">
        <f>IF(A150=0,"",IF(AND(ISBLANK(Raw!AT150),COUNTA(Raw!ER150:EU150)=0),"",IF(AND(Raw!AT150&gt;0,COUNTA(Raw!ER150:EU150)&gt;0),"",IF(AND(Raw!AT150=0,COUNTA(Raw!ER150:EU150)=0),"",1))))</f>
        <v/>
      </c>
      <c r="V150" t="str">
        <f>IF(A150=0,"",IF(AND(ISBLANK(Raw!AS150),COUNTA(Raw!EV150:FA150)=0),"",IF(AND(Raw!AS150&gt;0,COUNTA(Raw!EV150:FA150)&gt;0),"",IF(AND(Raw!AS150=0,COUNTA(Raw!EV150:FA150)=0),"",1))))</f>
        <v/>
      </c>
      <c r="W150" t="str">
        <f>IF(A150=0,"",IF(AND(ISBLANK(Raw!AS150),COUNTA(Raw!FB150:FE150)=0),"",IF(AND(Raw!AS150&gt;0,COUNTA(Raw!FB150:FE150)&gt;0),"",IF(AND(Raw!AS150=0,COUNTA(Raw!FB150:FE150)=0),"",1))))</f>
        <v/>
      </c>
      <c r="X150" t="str">
        <f>IF(A150=0,"",IF(AND(ISBLANK(Raw!AT150),COUNTA(Raw!FF150:FI150)=0),"",IF(AND(Raw!AT150&gt;0,COUNTA(Raw!FF150:FI150)&gt;0),"",IF(AND(Raw!AT150=0,COUNTA(Raw!FF150:FI150)=0),"",1))))</f>
        <v/>
      </c>
      <c r="Y150" t="str">
        <f>IF(A150=0,"",IF(AND(ISBLANK(Raw!AS150),COUNTA(Raw!FJ150:FM150)=0),"",IF(AND(Raw!AS150&gt;0,COUNTA(Raw!FJ150:FM150)&gt;0),"",IF(AND(Raw!AS150=0,COUNTA(Raw!FJ150:FM150)=0),"",1))))</f>
        <v/>
      </c>
      <c r="Z150" t="str">
        <f>IF(A150=0,"",IF(AND(COUNTA(Raw!FN150:FT150)=0,ISBLANK(Raw!FU150)),"",IF(AND(COUNTIF(Raw!FN150:FT150,1)&gt;0,ISBLANK(Raw!FU150)=FALSE),"",IF(AND(COUNTIF(Raw!FN150:FT150,1)=0,ISBLANK(Raw!FU150)),"",1))))</f>
        <v/>
      </c>
      <c r="AA150" s="19" t="str">
        <f>IF(A150=0,"",IF(AND(ISBLANK(Raw!BI150),COUNTA(Raw!FV150:GH150)=0),"",IF(AND(Raw!BI150&lt;&gt;1,COUNTIF(Raw!FV150:GH150,6)=0),"",IF(Raw!BI150=1,"",1))))</f>
        <v/>
      </c>
      <c r="AB150" t="str">
        <f>IF(A150=0,"",IF(AND(ISBLANK(Raw!GI150),COUNTA(Raw!GJ150:GQ150)=0),"",IF(AND(Raw!GI150=1,COUNTA(Raw!GJ150:GQ150)&gt;0),"",IF(AND(Raw!GI150=2,COUNTA(Raw!GJ150:GQ150)=0),"",1))))</f>
        <v/>
      </c>
      <c r="AC150" s="19" t="str">
        <f>IF(A150=0,"",IF(AND(COUNTA(Raw!GY150:HF150)=0,ISBLANK(Raw!HG150)),"",IF(AND(OR(COUNTIF(Raw!GY150:HE150,1)&gt;0,COUNTIF(Raw!GY150:HE150,2)&gt;0),ISBLANK(Raw!HG150)=FALSE),"",IF(AND(COUNTA(Raw!GY150:HF150)&gt;0,ISBLANK(Raw!HG150),COUNTIF(Raw!GY150:HE150,1)=0,COUNTIF(Raw!GY150:HE150,2)=0),"",1))))</f>
        <v/>
      </c>
      <c r="AD150" s="19" t="str">
        <f>IF(A150=0,"",IF(COUNTA(Raw!HU150:IB150)=0,"",IF(AND(Raw!AK150&lt;&gt;2,COUNTIF(Raw!HU150:IA150,2)=0,COUNTIF(Raw!HU150:IA150,3)=0),"",IF(Raw!AK150=2,"",1))))</f>
        <v/>
      </c>
      <c r="AE150" s="19" t="str">
        <f>IF(A150=0,"",IF(AND(Raw!AK150=2,ISBLANK(Raw!IC150)=FALSE),"",IF(AND(Raw!AK150&lt;&gt;2,ISBLANK(Raw!IC150)),"",1)))</f>
        <v/>
      </c>
      <c r="AF150" s="19" t="str">
        <f>IF(A150=0,"",IF(COUNTA(Raw!ID150:IF150)=0,"",IF(AND(MATCH(2023-Raw!ID150,Code!$A$3:$A$12,1)=Raw!IF150,2023-Raw!ID150=Raw!IE150),"",1)))</f>
        <v/>
      </c>
      <c r="AG150" s="19" t="str">
        <f>IF(A150=0,"",IF(COUNTA(Raw!IG150:II150)=0,"",IF(AND(Raw!IG150=4,ISBLANK(Raw!II150)=FALSE),"",IF(AND(Raw!IG150&lt;&gt;4,ISBLANK(Raw!II150)),"",1))))</f>
        <v/>
      </c>
      <c r="AH150" s="19" t="str">
        <f>IF(A150=0,"",IF(COUNTA(Raw!IJ150:IM150)=0,"",IF(AND(Raw!IJ150=1,ISBLANK(Raw!IK150)=FALSE),"",IF(AND(Raw!IJ150=2,COUNTA(Raw!IK150:IM150)&gt;0),"",1))))</f>
        <v/>
      </c>
      <c r="AI150" s="19" t="str">
        <f>IF(A150=0,"",IF(COUNTA(Raw!IK150:IM150)=0,"",IF(AND(Raw!IK150=1,ISBLANK(Raw!IL150)=FALSE),"",IF(AND(Raw!IK150=2,COUNTA(Raw!IL150:IM150)=0),"",1))))</f>
        <v/>
      </c>
      <c r="AJ150" s="19" t="str">
        <f>IF(A150=0,"",IF(COUNTA(Raw!JD150:JJ150)=0,"",IF(AND(Raw!JD150&gt;600,COUNTA(Raw!JE150:JI150)&gt;0),"",IF(AND(Raw!JD150&lt;=600,COUNTA(Raw!JE150:JJ150)=0),"",1))))</f>
        <v/>
      </c>
      <c r="AK150" s="19" t="str">
        <f>IF(A150=0,"",IF(COUNTA(Raw!JK150:KA150)=0,"",IF(AND(Raw!JK150=1,COUNTA(Raw!JM150:JV150)&gt;0),"",IF(AND(Raw!JK150=3,COUNTA(Raw!JM150:JV150)&gt;0,COUNTA(Raw!JW150:KA150)=0),"",IF(AND(ISBLANK(Raw!JK150)=FALSE,Raw!JK150&lt;&gt;1,Raw!JK150&lt;&gt;3,COUNTA(Raw!JM150:KA150)=0),"",1)))))</f>
        <v/>
      </c>
      <c r="AL150" s="19" t="str">
        <f>IF(A150=0,"",IF(COUNTA(Raw!JW150:KA150)=0,"",IF(AND(COUNTIF(Raw!JW150:JZ150,4)=0,COUNTA(Raw!JW150:JZ150)&gt;0,ISBLANK(Raw!KA150)=FALSE),"",IF(AND(COUNTIF(Raw!JW150:KA150,4)&gt;0,ISBLANK(Raw!KA150)),"",1))))</f>
        <v/>
      </c>
      <c r="AM150" s="19" t="str">
        <f>IF(A150=0,"",IF(COUNTA(Raw!KT150:KU150)=0,"",IF(AND(Raw!KT150=1,ISBLANK(Raw!KU150)=FALSE),"",IF(AND(Raw!KT150=2,ISBLANK(Raw!KU150)),"",1))))</f>
        <v/>
      </c>
      <c r="AN150" s="19" t="str">
        <f>IF(A150=0,"",IF(COUNTA(Raw!KX150:LF150)=0,"",IF(AND(COUNTIF(Raw!KX150:LB150,5)=1,COUNTA(Raw!KX150:LB150)=1,COUNTA(Raw!LC150:LF150)=0),"",IF(AND(COUNTIF(Raw!KX150:LB150,5)=0,COUNTA(Raw!KX150:LB150)&gt;0,COUNTA(Raw!LC150:LF150)&gt;0),"",1))))</f>
        <v/>
      </c>
      <c r="AO150" s="19" t="str">
        <f>IF(A150=0,"",IF(COUNTA(Raw!LM150:LU150)=0,"",IF(AND(Raw!LM150=1,ISBLANK(Raw!LN150)=FALSE,COUNTA(Raw!LO150:LU150)&gt;0),"",IF(AND(Raw!LM150=2,COUNTA(Raw!LN150:LU150)=0),"",1))))</f>
        <v/>
      </c>
      <c r="AP150" s="19" t="str">
        <f>IF(A150=0,"",IF(COUNTA(Raw!MY150:OG150)=0,"",IF(AND(Raw!MY150=2,COUNTA(Raw!MZ150:OG150)=0),"",IF(AND(Raw!MY150=1,COUNTA(Raw!MZ150:OG150)&gt;0),"",1))))</f>
        <v/>
      </c>
      <c r="AQ150" s="19" t="str">
        <f>IF(A150=0,"",IF(COUNTA(Raw!NC150:NW150)=0,"",IF(AND(COUNTIF(Raw!NC150:NG150,3)&gt;0,COUNTA(Raw!NH150:NQ150)&gt;0),"",IF(AND(COUNTA(Raw!NC150:NG150)&gt;0,COUNTIF(Raw!NC150:NG150,3)=0,COUNTA(Raw!NH150:NW150)=0),"",1))))</f>
        <v/>
      </c>
      <c r="AR150" s="19" t="str">
        <f>IF(A150=0,"",IF(COUNTA(Raw!NH150:NW150)=0,"",IF(AND(COUNTIF(Raw!NH150:NQ150,10)&gt;0,COUNTA(Raw!NR150:NW150)&gt;0),"",IF(AND(COUNTA(Raw!NH150:NQ150)&gt;0,COUNTIF(Raw!NH150:NQ150,10)=0,COUNTA(Raw!NR150:NY150)=0),"",1))))</f>
        <v/>
      </c>
      <c r="AS150" s="19" t="str">
        <f>IF(A150=0,"",IF(COUNTA(Raw!NY150:OG150)=0,"",IF(AND(Raw!NY150=1,COUNTA(Raw!NZ150:OG150)&gt;0),"",IF(AND(Raw!NY150=2,COUNTA(Raw!NZ150:OG150)=0),"",1))))</f>
        <v/>
      </c>
      <c r="AT150" s="19" t="str">
        <f>IF(A150=0,"",IF(COUNTA(Raw!OH150:OY150)=0,"",IF(AND(Raw!OH150=1,COUNTA(Raw!OI150:OY150)&gt;0),"",IF(AND(Raw!OH150=2,COUNTA(Raw!OI150:OY150)=0),"",1))))</f>
        <v/>
      </c>
      <c r="AU150" s="19" t="str">
        <f>IF(A150=0,"",IF(COUNTA(Raw!PR150:QB150)=0,"",
IF(AND(OR(AND(COUNTIF(Raw!PR150:QB150,1)=1,COUNTA(Raw!QI150:QY150)&gt;0),AND(COUNTIF(Raw!PR150:QB150,1)=0,COUNTA(Raw!QI150:QY150)=0)),OR(AND(COUNTIF(Raw!PR150:QB150,2)=1,COUNTA(Raw!QZ150:RP150)&gt;0),AND(COUNTIF(Raw!PR150:QB150,2)=0,COUNTA(Raw!QZ150:RP150)=0)),OR(AND(COUNTIF(Raw!PR150:QB150,3)=1,COUNTA(Raw!RQ150:SG150)&gt;0),AND(COUNTIF(Raw!PR150:QB150,3)=0,COUNTA(Raw!RQ150:SG150)=0)),OR(AND(COUNTIF(Raw!PR150:QB150,4)=1,COUNTA(Raw!SH150:ST150)&gt;0),AND(COUNTIF(Raw!PR150:QB150,4)=0,COUNTA(Raw!SH150:ST150)=0)),OR(AND(COUNTIF(Raw!PR150:QB150,5)=1,COUNTA(Raw!SU150:TG150)&gt;0),AND(COUNTIF(Raw!PR150:QB150,5)=0,COUNTA(Raw!SU150:TG150)=0)),OR(AND(COUNTIF(Raw!PR150:QB150,6)=1,COUNTA(Raw!TH150:TT150)&gt;0),AND(COUNTIF(Raw!PR150:QB150,6)=0,COUNTA(Raw!TH150:TT150)=0)),OR(AND(COUNTIF(Raw!PR150:QB150,7)=1,COUNTA(Raw!TU150:UI150)&gt;0),AND(COUNTIF(Raw!PR150:QB150,7)=0,COUNTA(Raw!TU150:UI150)=0)),OR(AND(COUNTIF(Raw!PR150:QB150,8)=1,COUNTA(Raw!UJ150:UV150)&gt;0),AND(COUNTIF(Raw!PR150:QB150,8)=0,COUNTA(Raw!UJ150:UV150)=0)),OR(AND(COUNTIF(Raw!PR150:QB150,9)=1,COUNTA(Raw!UW150:VG150)&gt;0),AND(COUNTIF(Raw!PR150:QB150,9)=0,COUNTA(Raw!UW150:VG150)=0)),OR(AND(COUNTIF(Raw!PR150:QB150,10)=1,COUNTA(Raw!VH150:VP150)&gt;0),AND(COUNTIF(Raw!PR150:QB150,10)=0,COUNTA(Raw!VH150:VP150)=0)),OR(AND(COUNTIF(Raw!PR150:QB150,11)=1,COUNTA(Raw!VQ150:WK150)&gt;0),AND(COUNTIF(Raw!PR150:QB150,11)=0,COUNTA(Raw!VQ150:WK150)=0))),"",1)))</f>
        <v/>
      </c>
      <c r="AV150" s="19" t="str">
        <f>IF(A150=0,"",IF(COUNTA(Raw!QI150:QY150)=0,"",IF(AND(OR(AND(Raw!QI150=4,COUNTIF(Raw!QR150:QY150,1)=0),Raw!QI150&lt;&gt;4),OR(AND(Raw!QJ150=4,COUNTIF(Raw!QR150:QY150,2)=0),Raw!QJ150&lt;&gt;4),OR(AND(Raw!QK150=4,COUNTIF(Raw!QR150:QY150,3)=0),Raw!QK150&lt;&gt;4),OR(AND(Raw!QL150=4,COUNTIF(Raw!QR150:QY150,4)=0),Raw!QL150&lt;&gt;4),OR(AND(Raw!QM150=4,COUNTIF(Raw!QR150:QY150,5)=0),Raw!QM150&lt;&gt;4),OR(AND(Raw!QN150=4,COUNTIF(Raw!QR150:QY150,6)=0),Raw!QN150&lt;&gt;4),OR(AND(Raw!QO150=4,COUNTIF(Raw!QR150:QY150,7)=0),Raw!QO150&lt;&gt;4),OR(AND(Raw!QP150=4,COUNTIF(Raw!QR150:QY150,8)=0),Raw!QP150&lt;&gt;4)),"",1)))</f>
        <v/>
      </c>
      <c r="AW150" t="str">
        <f>IF(A150=0,"",IF(COUNTA(Raw!QZ150:RP150)=0,"",IF(AND(OR(AND(Raw!QZ150=4,COUNTIF(Raw!RI150:RP150,1)=0),Raw!QZ150&lt;&gt;4),OR(AND(Raw!RA150=4,COUNTIF(Raw!RI150:RP150,2)=0),Raw!RA150&lt;&gt;4),OR(AND(Raw!RB150=4,COUNTIF(Raw!RI150:RP150,3)=0),Raw!RB150&lt;&gt;4),OR(AND(Raw!RC150=4,COUNTIF(Raw!RI150:RP150,4)=0),Raw!RC150&lt;&gt;4),OR(AND(Raw!RD150=4,COUNTIF(Raw!RI150:RP150,5)=0),Raw!RD150&lt;&gt;4),OR(AND(Raw!RE150=4,COUNTIF(Raw!RI150:RP150,6)=0),Raw!RE150&lt;&gt;4),OR(AND(Raw!RF150=4,COUNTIF(Raw!RI150:RP150,7)=0),Raw!RF150&lt;&gt;4),OR(AND(Raw!RG150=4,COUNTIF(Raw!RI150:RP150,8)=0),Raw!RG150&lt;&gt;4)),"",1)))</f>
        <v/>
      </c>
      <c r="AX150" t="str">
        <f>IF(A150=0,"",IF(COUNTA(Raw!RQ150:SG150)=0,"",IF(AND(OR(AND(Raw!RQ150=4,COUNTIF(Raw!RZ150:SG150,1)=0),Raw!RQ150&lt;&gt;4),OR(AND(Raw!RR150=4,COUNTIF(Raw!RZ150:SG150,2)=0),Raw!RR150&lt;&gt;4),OR(AND(Raw!RS150=4,COUNTIF(Raw!RZ150:SG150,3)=0),Raw!RS150&lt;&gt;4),OR(AND(Raw!RT150=4,COUNTIF(Raw!RZ150:SG150,4)=0),Raw!RT150&lt;&gt;4),OR(AND(Raw!RU150=4,COUNTIF(Raw!RZ150:SG150,5)=0),Raw!RU150&lt;&gt;4),OR(AND(Raw!RV150=4,COUNTIF(Raw!RZ150:SG150,6)=0),Raw!RV150&lt;&gt;4),OR(AND(Raw!RW150=4,COUNTIF(Raw!RZ150:SG150,7)=0),Raw!RW150&lt;&gt;4),OR(AND(Raw!RX150=4,COUNTIF(Raw!RZ150:SG150,8)=0),Raw!RX150&lt;&gt;4)),"",1)))</f>
        <v/>
      </c>
      <c r="AY150" t="str">
        <f>IF(A150=0,"",IF(COUNTA(Raw!SH150:ST150)=0,"",IF(AND(OR(AND(Raw!SH150=4,COUNTIF(Raw!SO150:ST150,1)=0),Raw!SH150&lt;&gt;4),OR(AND(Raw!SI150=4,COUNTIF(Raw!SO150:ST150,2)=0),Raw!SI150&lt;&gt;4),OR(AND(Raw!SJ150=4,COUNTIF(Raw!SO150:ST150,3)=0),Raw!SJ150&lt;&gt;4),OR(AND(Raw!SK150=4,COUNTIF(Raw!SO150:ST150,4)=0),Raw!SK150&lt;&gt;4),OR(AND(Raw!SL150=4,COUNTIF(Raw!SO150:ST150,5)=0),Raw!SL150&lt;&gt;4),OR(AND(Raw!SM150=4,COUNTIF(Raw!SO150:ST150,6)=0),Raw!SM150&lt;&gt;4)),"",1)))</f>
        <v/>
      </c>
      <c r="AZ150" t="str">
        <f>IF(A150=0,"",IF(COUNTA(Raw!SU150:TG150)=0,"",IF(AND(OR(AND(Raw!SU150=4,COUNTIF(Raw!TB150:TG150,1)=0),Raw!SU150&lt;&gt;4),OR(AND(Raw!SV150=4,COUNTIF(Raw!TB150:TG150,2)=0),Raw!SV150&lt;&gt;4),OR(AND(Raw!SW150=4,COUNTIF(Raw!TB150:TG150,3)=0),Raw!SW150&lt;&gt;4),OR(AND(Raw!SX150=4,COUNTIF(Raw!TB150:TG150,4)=0),Raw!SX150&lt;&gt;4),OR(AND(Raw!SY150=4,COUNTIF(Raw!TB150:TG150,5)=0),Raw!SY150&lt;&gt;4),OR(AND(Raw!SZ150=4,COUNTIF(Raw!TB150:TG150,6)=0),Raw!SZ150&lt;&gt;4)),"",1)))</f>
        <v/>
      </c>
      <c r="BA150" t="str">
        <f>IF(A150=0,"",IF(COUNTA(Raw!TH150:TT150)=0,"",IF(AND(OR(AND(Raw!TH150=4,COUNTIF(Raw!TO150:TT150,1)=0),Raw!TH150&lt;&gt;4),OR(AND(Raw!TI150=4,COUNTIF(Raw!TO150:TT150,2)=0),Raw!TI150&lt;&gt;4),OR(AND(Raw!TJ150=4,COUNTIF(Raw!TO150:TT150,3)=0),Raw!TJ150&lt;&gt;4),OR(AND(Raw!TK150=4,COUNTIF(Raw!TO150:TT150,4)=0),Raw!TK150&lt;&gt;4),OR(AND(Raw!TL150=4,COUNTIF(Raw!TO150:TT150,5)=0),Raw!TL150&lt;&gt;4),OR(AND(Raw!TM150=4,COUNTIF(Raw!TO150:TT150,6)=0),Raw!TM150&lt;&gt;4)),"",1)))</f>
        <v/>
      </c>
      <c r="BB150" t="str">
        <f>IF(A150=0,"",IF(COUNTA(Raw!TU150:UI150)=0,"",IF(AND(OR(AND(Raw!TU150=4,COUNTIF(Raw!UC150:UI150,1)=0),Raw!TU150&lt;&gt;4),OR(AND(Raw!TV150=4,COUNTIF(Raw!UC150:UI150,2)=0),Raw!TV150&lt;&gt;4),OR(AND(Raw!TW150=4,COUNTIF(Raw!UC150:UI150,3)=0),Raw!TW150&lt;&gt;4),OR(AND(Raw!TX150=4,COUNTIF(Raw!UC150:UI150,4)=0),Raw!TX150&lt;&gt;4),OR(AND(Raw!TY150=4,COUNTIF(Raw!UC150:UI150,5)=0),Raw!TY150&lt;&gt;4),OR(AND(Raw!TZ150=4,COUNTIF(Raw!UC150:UI150,6)=0),Raw!TZ150&lt;&gt;4),OR(AND(Raw!UA150=4,COUNTIF(Raw!UC150:UI150,7)=0),Raw!UA150&lt;&gt;4)),"",1)))</f>
        <v/>
      </c>
      <c r="BC150" t="str">
        <f>IF(A150=0,"",IF(COUNTA(Raw!UJ150:UV150)=0,"",IF(AND(OR(AND(Raw!UJ150=4,COUNTIF(Raw!UQ150:UV150,1)=0),Raw!UJ150&lt;&gt;4),OR(AND(Raw!UK150=4,COUNTIF(Raw!UQ150:UV150,2)=0),Raw!UK150&lt;&gt;4),OR(AND(Raw!UL150=4,COUNTIF(Raw!UQ150:UV150,3)=0),Raw!UL150&lt;&gt;4),OR(AND(Raw!UM150=4,COUNTIF(Raw!UQ150:UV150,4)=0),Raw!UM150&lt;&gt;4),OR(AND(Raw!UN150=4,COUNTIF(Raw!UQ150:UV150,5)=0),Raw!UN150&lt;&gt;4),OR(AND(Raw!UO150=4,COUNTIF(Raw!UQ150:UV150,6)=0),Raw!UO150&lt;&gt;4)),"",1)))</f>
        <v/>
      </c>
      <c r="BD150" t="str">
        <f>IF(A150=0,"",IF(COUNTA(Raw!UW150:VG150)=0,"",IF(AND(OR(AND(Raw!UW150=4,COUNTIF(Raw!VC150:VG150,1)=0),Raw!UW150&lt;&gt;4),OR(AND(Raw!UX150=4,COUNTIF(Raw!VC150:VG150,2)=0),Raw!UX150&lt;&gt;4),OR(AND(Raw!UY150=4,COUNTIF(Raw!VC150:VG150,3)=0),Raw!UY150&lt;&gt;4),OR(AND(Raw!UZ150=4,COUNTIF(Raw!VC150:VG150,4)=0),Raw!UZ150&lt;&gt;4),OR(AND(Raw!VA150=4,COUNTIF(Raw!VC150:VG150,5)=0),Raw!VA150&lt;&gt;4)),"",1)))</f>
        <v/>
      </c>
      <c r="BE150" t="str">
        <f>IF(A150=0,"",IF(COUNTA(Raw!VH150:VP150)=0,"",
IF(AND(
OR(AND(Raw!VH150=4,COUNTIF(Raw!VM150:VP150,1)=0),Raw!VH150&lt;&gt;4),
OR(AND(Raw!VI150=4,COUNTIF(Raw!VM150:VP150,2)=0),Raw!VI150&lt;&gt;4),
OR(AND(Raw!VJ150=4,COUNTIF(Raw!VM150:VP150,3)=0),Raw!VJ150&lt;&gt;4),
OR(AND(Raw!VK150=4,COUNTIF(Raw!VM150:VP150,4)=0),Raw!VK150&lt;&gt;4)
),"",1)))</f>
        <v/>
      </c>
      <c r="BF150" t="str">
        <f>IF(A150=0,"",IF(COUNTA(Raw!VQ150:WK150)=0,"",
IF(AND(
OR(AND(Raw!VQ150=4,COUNTIF(Raw!WB150:WK150,1)=0),Raw!VQ150&lt;&gt;4),
OR(AND(Raw!VR150=4,COUNTIF(Raw!WB150:WK150,2)=0),Raw!VR150&lt;&gt;4),
OR(AND(Raw!VS150=4,COUNTIF(Raw!WB150:WK150,3)=0),Raw!VS150&lt;&gt;4),
OR(AND(Raw!VT150=4,COUNTIF(Raw!WB150:WK150,4)=0),Raw!VT150&lt;&gt;4),
OR(AND(Raw!VU150=4,COUNTIF(Raw!WB150:WK150,5)=0),Raw!VU150&lt;&gt;4),
OR(AND(Raw!VV150=4,COUNTIF(Raw!WB150:WK150,6)=0),Raw!VV150&lt;&gt;4),
OR(AND(Raw!VW150=4,COUNTIF(Raw!WB150:WK150,7)=0),Raw!VW150&lt;&gt;4),
OR(AND(Raw!VX150=4,COUNTIF(Raw!WB150:WK150,8)=0),Raw!VX150&lt;&gt;4),
OR(AND(Raw!VY150=4,COUNTIF(Raw!WB150:WK150,9)=0),Raw!VX150&lt;&gt;4),
OR(AND(Raw!VZ150=4,COUNTIF(Raw!WB150:WK150,10)=0),Raw!VZ150&lt;&gt;4)
),"",1)))</f>
        <v/>
      </c>
      <c r="BG150" t="str">
        <f>IF(A150=0,"",IF(COUNTA(Raw!WL150:XB150)=0,"",
IF(AND(
OR(AND(Raw!WL150=4,COUNTIF(Raw!WU150:XB150,1)=0),Raw!WL150&lt;&gt;4),
OR(AND(Raw!WM150=4,COUNTIF(Raw!WU150:XB150,2)=0),Raw!WM150&lt;&gt;4),
OR(AND(Raw!WN150=4,COUNTIF(Raw!WU150:XB150,3)=0),Raw!WN150&lt;&gt;4),
OR(AND(Raw!WO150=4,COUNTIF(Raw!WU150:XB150,4)=0),Raw!WO150&lt;&gt;4),
OR(AND(Raw!WP150=4,COUNTIF(Raw!WU150:XB150,5)=0),Raw!WP150&lt;&gt;4),
OR(AND(Raw!WQ150=4,COUNTIF(Raw!WU150:XB150,6)=0),Raw!WQ150&lt;&gt;4),
OR(AND(Raw!WR150=4,COUNTIF(Raw!WU150:XB150,7)=0),Raw!WR150&lt;&gt;4),
OR(AND(Raw!WS150=4,COUNTIF(Raw!WU150:XB150,8)=0),Raw!WS150&lt;&gt;4)
),"",1)))</f>
        <v/>
      </c>
      <c r="BH150" t="str">
        <f>IF(A150=0,"",IF(COUNTA(Raw!XC150:XK150)=0,"",
IF(AND(
OR(AND(Raw!XC150=4,COUNTIF(Raw!XH150:XK150,1)=0),Raw!XC150&lt;&gt;4),
OR(AND(Raw!XD150=4,COUNTIF(Raw!XH150:XK150,2)=0),Raw!XD150&lt;&gt;4),
OR(AND(Raw!XE150=4,COUNTIF(Raw!XH150:XK150,3)=0),Raw!XE150&lt;&gt;4),
OR(AND(Raw!XF150=4,COUNTIF(Raw!XH150:XK150,4)=0),Raw!XF150&lt;&gt;4)
),"",1)))</f>
        <v/>
      </c>
      <c r="BI150" t="str">
        <f>IF(A150=0,"",IF(COUNTA(Raw!XL150:XT150)=0,"",
IF(AND(
OR(AND(Raw!XL150=4,COUNTIF(Raw!XQ150:XT150,1)=0),Raw!XL150&lt;&gt;4),
OR(AND(Raw!XM150=4,COUNTIF(Raw!XQ150:XT150,2)=0),Raw!XM150&lt;&gt;4),
OR(AND(Raw!XN150=4,COUNTIF(Raw!XQ150:XT150,3)=0),Raw!XN150&lt;&gt;4),
OR(AND(Raw!XO150=4,COUNTIF(Raw!XQ150:XT150,4)=0),Raw!XO150&lt;&gt;4)
),"",1)))</f>
        <v/>
      </c>
      <c r="BJ150" t="str">
        <f>IF(A150=0,"",IF(COUNTA(Raw!XU150:YI150)=0,"",
IF(AND(
OR(AND(Raw!XU150=4,COUNTIF(Raw!YC150:YI150,1)=0),Raw!XU150&lt;&gt;4),
OR(AND(Raw!XV150=4,COUNTIF(Raw!YC150:YI150,2)=0),Raw!XV150&lt;&gt;4),
OR(AND(Raw!XW150=4,COUNTIF(Raw!YC150:YI150,3)=0),Raw!XW150&lt;&gt;4),
OR(AND(Raw!XX150=4,COUNTIF(Raw!YC150:YI150,4)=0),Raw!XX150&lt;&gt;4),
OR(AND(Raw!XY150=4,COUNTIF(Raw!YC150:YI150,5)=0),Raw!XY150&lt;&gt;4),
OR(AND(Raw!XZ150=4,COUNTIF(Raw!YC150:YI150,6)=0),Raw!XZ150&lt;&gt;4),
OR(AND(Raw!YA150=4,COUNTIF(Raw!YC150:YI150,7)=0),Raw!YA150&lt;&gt;4)
),"",1)))</f>
        <v/>
      </c>
      <c r="BK150" t="str">
        <f>IF(A150=0,"",IF(COUNTA(Raw!YJ150:YR150)=0,"",
IF(AND(
OR(AND(Raw!YJ150=4,COUNTIF(Raw!YO150:YR150,1)=0),Raw!YJ150&lt;&gt;4),
OR(AND(Raw!YK150=4,COUNTIF(Raw!YO150:YR150,2)=0),Raw!YK150&lt;&gt;4),
OR(AND(Raw!YL150=4,COUNTIF(Raw!YO150:YR150,3)=0),Raw!YL150&lt;&gt;4),
OR(AND(Raw!YM150=4,COUNTIF(Raw!YO150:YR150,4)=0),Raw!YM150&lt;&gt;4)
),"",1)))</f>
        <v/>
      </c>
      <c r="BL150" t="str">
        <f>IF(A150=0,"",IF(COUNTA(Raw!YS150:YU150)=0,"",IF(AND(Raw!YS150=4,ISBLANK(Raw!YU150)),"",IF(AND(Raw!YS150&lt;&gt;4,ISBLANK(Raw!YU150)=FALSE),"",1))))</f>
        <v/>
      </c>
    </row>
    <row r="151" spans="1:64">
      <c r="A151" s="20">
        <f>Raw!A151</f>
        <v>0</v>
      </c>
      <c r="B151" s="19" t="str">
        <f>IF(A151=0,"",IF(AND(Raw!AC151=1,COUNTA(Raw!AR151:IC151)&gt;0,COUNTA(Raw!ID151:YU151)=0),"",IF(AND(Raw!AC151=2,COUNTA(Raw!AR151:IC151)=0,COUNTA(Raw!ID151:MV151)&gt;0,COUNTA(Raw!MW151:YU151)=0),"",IF(AND(Raw!AC151=3,COUNTA(Raw!AP151:MV151)=0,COUNTA(Raw!MW151:YU151)&gt;0),"",1))))</f>
        <v/>
      </c>
      <c r="C151" s="19" t="str">
        <f>IF(A151=0,"",IF(AND(Raw!AK151=1,ISBLANK(Raw!AM151)=FALSE,ISBLANK(Raw!AO151)),"",IF(AND(Raw!AK151=2,ISBLANK(Raw!AM151),ISBLANK(Raw!AO151)=FALSE),"",1)))</f>
        <v/>
      </c>
      <c r="D151" s="19" t="str">
        <f>IF(A151=0,"",IF(COUNTA(Raw!AS151:AZ151)=0,"",IF(AND(Raw!AS151+Raw!AT151=100,Raw!AU151+Raw!AV151=100,Raw!AW151+Raw!AX151=100,Raw!AY151+Raw!AZ151=100),"",1)))</f>
        <v/>
      </c>
      <c r="E151" s="19" t="str">
        <f>IF(A151=0,"",IF(ISBLANK(Raw!AQ151),"",IF(Raw!AQ151=1,"",1)))</f>
        <v/>
      </c>
      <c r="F151" s="19" t="str">
        <f>IF(A151=0,"",IF(ISBLANK(Raw!AR151),"",IF(AND(Raw!AR151&gt;=0,Raw!AR151&lt;=100),"",1)))</f>
        <v/>
      </c>
      <c r="G151" s="19" t="str">
        <f>IF(A151=0,"",IF(AND(ISBLANK(Raw!BA151),ISBLANK(Raw!AS151)),"",IF(AND(Raw!AS151&gt;0,ISBLANK(Raw!BA151)=FALSE),"",1)))</f>
        <v/>
      </c>
      <c r="H151" s="19" t="str">
        <f>IF(A151=0,"",IF(COUNTA(Raw!BA151:BH151)=0,"",IF(AND(Raw!BA151=0,COUNTA(Raw!BB151:BH151)=0),"",IF(AND(Raw!BA151&gt;0,COUNTA(Raw!BB151:BH151)&gt;0),"",1))))</f>
        <v/>
      </c>
      <c r="I151" s="19" t="str">
        <f>IF(A151=0,"",IF(AND(ISBLANK(Raw!BI151),ISBLANK(Raw!BJ151)),"",IF(AND(Raw!BI151=1,ISBLANK(Raw!BJ151)=FALSE),"",IF(AND(Raw!BI151=2,ISBLANK(Raw!BJ151)),"",1))))</f>
        <v/>
      </c>
      <c r="J151" s="19" t="str">
        <f>IF(A151=0,"",IF(AND(ISBLANK(Raw!AT151),COUNTBLANK(Raw!BK151:BQ151)),"",IF(AND(Raw!AT151&gt;0,COUNTA(Raw!BK151:BQ151)&gt;0),"",IF(AND(Raw!AT151=0,COUNTA(Raw!BK151:BQ151)=0),"",1))))</f>
        <v/>
      </c>
      <c r="K151" s="19" t="str">
        <f>IF(A151=0,"",IF(AND(ISBLANK(Raw!AS151),COUNTA(Raw!BR151:BX151)=0),"",IF(AND(Raw!AS151&gt;0,COUNTA(Raw!BR151:BX151)&gt;0),"",IF(AND(Raw!AS151=0,COUNTA(Raw!BR151:BX151)=0),"",1))))</f>
        <v/>
      </c>
      <c r="L151" s="19" t="str">
        <f>IF(A151=0,"",IF(AND(COUNTA(Raw!BK151:BX151)=0,COUNTA(Raw!BY151:CH151)=0),"",IF(AND(COUNTIF(Raw!BK151:BX151,1)&gt;0,COUNTA(Raw!BY151:CH151)&gt;0),"",IF(AND(COUNTIF(Raw!BK151:BX151,1)=0,COUNTA(Raw!BY151:CH151)=0),"",1))))</f>
        <v/>
      </c>
      <c r="M151" s="19" t="str">
        <f>IF(A151=0,"",IF(AND(COUNTA(Raw!BK151:BX151)=0,COUNTA(Raw!CI151:CR151)),"",IF(AND(COUNTIF(Raw!BK151:BX151,3)&gt;0,COUNTA(Raw!CI151:CR151)&gt;0),"",IF(AND(COUNTIF(Raw!BK151:BX151,3)=0,COUNTA(Raw!CI151:CR151)=0),"",1))))</f>
        <v/>
      </c>
      <c r="N151" s="19" t="str">
        <f>IF(A151=0,"",IF(COUNTA(Raw!CS151:DF151)=0,"",IF(AND(COUNTIF(Raw!CS151:CV151,1)=1,COUNTA(Raw!CW151:DA151)&gt;0,COUNTA(Raw!DB151:DF151)=0),"",IF(AND(COUNTIF(Raw!CS151:CV151,2)=1,COUNTA(Raw!CW151:DA151)=0,COUNTA(Raw!DB151:DF151)&gt;0),"",IF(AND(COUNTA(Raw!CS151:CV151)&gt;0,COUNTA(Raw!CW151:DF151)=0),"",1)))))</f>
        <v/>
      </c>
      <c r="O151" s="19" t="str">
        <f>IF(A151=0,"",IF(COUNTA(Raw!DG151:DP151)=0,"",IF(AND(COUNTIF(Raw!BK151:BQ151,1)&gt;0,OR(COUNTIF(Raw!DG151:DP151,1)=1,COUNTIF(Raw!DG151:DP151,2)=1,COUNTIF(Raw!DG151:DP151,3)=1)),"",IF(AND(COUNTIF(Raw!BK151:BQ151,1)=0,AND(COUNTIF(Raw!DG151:DP151,1)=0,COUNTIF(Raw!DG151:DP151,2)=0,COUNTIF(Raw!DG151:DP151,3)=0)),"",1))))</f>
        <v/>
      </c>
      <c r="P151" s="19" t="str">
        <f>IF(A151=0,"",IF(COUNTA(Raw!DG151:DR151)=0,"",IF(AND(COUNTIF(Raw!DG151:DP151,4)=1,ISBLANK(Raw!DQ151)=FALSE,ISBLANK(Raw!DR151)),"",IF(AND(COUNTIF(Raw!DG151:DP151,7)=1,ISBLANK(Raw!DQ151),ISBLANK(Raw!DR151)=FALSE),"",IF(AND(COUNTA(Raw!DG151:DP151)&gt;0,COUNTIF(Raw!DG151:DP151,4)=0,COUNTIF(Raw!DG151:DP151,7)=0,COUNTA(Raw!DQ151:DR151)=0),"",1)))))</f>
        <v/>
      </c>
      <c r="Q151" s="19" t="str">
        <f>IF(A151=0,"",IF(AND(COUNTA(Raw!DS151:DU151)=0,COUNTA(Raw!BK151:BQ151)=0),"",IF(AND(COUNTIF(Raw!BK151:BQ151,1)&gt;0,COUNTA(Raw!DS151:DU151)&gt;0),"",IF(AND(COUNTIF(Raw!BK151:BQ151,1)=0,COUNTA(Raw!DS151:DU151)=0),"",1))))</f>
        <v/>
      </c>
      <c r="R151" s="19" t="str">
        <f>IF(A151=0,"",IF(AND(ISBLANK(Raw!AT151),ISBLANK(Raw!EJ151)),"",IF(AND(Raw!AT151&gt;0,ISBLANK(Raw!EJ151)=FALSE,Raw!EJ151&gt;=0,Raw!EJ151&lt;=7),"",IF(AND(Raw!AT151=0,ISBLANK(Raw!EJ151)),"",1))))</f>
        <v/>
      </c>
      <c r="S151" t="str">
        <f>IF(A151=0,"",IF(AND(ISBLANK(Raw!AS151),ISBLANK(Raw!EK151)),"",IF(AND(Raw!AS151&gt;0,ISBLANK(Raw!EK151)=FALSE),"",IF(AND(Raw!AS151=0,ISBLANK(Raw!EK151)),"",1))))</f>
        <v/>
      </c>
      <c r="T151" s="19" t="str">
        <f>IF(A151=0,"",IF(AND(ISBLANK(Raw!AT151),COUNTA(Raw!EL151:EQ151)=0),"",IF(AND(Raw!AT151&gt;0,COUNTA(Raw!EL151:EQ151)&gt;0),"",IF(AND(Raw!AT151=0,COUNTA(Raw!EL151:EQ151)=0),"",1))))</f>
        <v/>
      </c>
      <c r="U151" t="str">
        <f>IF(A151=0,"",IF(AND(ISBLANK(Raw!AT151),COUNTA(Raw!ER151:EU151)=0),"",IF(AND(Raw!AT151&gt;0,COUNTA(Raw!ER151:EU151)&gt;0),"",IF(AND(Raw!AT151=0,COUNTA(Raw!ER151:EU151)=0),"",1))))</f>
        <v/>
      </c>
      <c r="V151" t="str">
        <f>IF(A151=0,"",IF(AND(ISBLANK(Raw!AS151),COUNTA(Raw!EV151:FA151)=0),"",IF(AND(Raw!AS151&gt;0,COUNTA(Raw!EV151:FA151)&gt;0),"",IF(AND(Raw!AS151=0,COUNTA(Raw!EV151:FA151)=0),"",1))))</f>
        <v/>
      </c>
      <c r="W151" t="str">
        <f>IF(A151=0,"",IF(AND(ISBLANK(Raw!AS151),COUNTA(Raw!FB151:FE151)=0),"",IF(AND(Raw!AS151&gt;0,COUNTA(Raw!FB151:FE151)&gt;0),"",IF(AND(Raw!AS151=0,COUNTA(Raw!FB151:FE151)=0),"",1))))</f>
        <v/>
      </c>
      <c r="X151" t="str">
        <f>IF(A151=0,"",IF(AND(ISBLANK(Raw!AT151),COUNTA(Raw!FF151:FI151)=0),"",IF(AND(Raw!AT151&gt;0,COUNTA(Raw!FF151:FI151)&gt;0),"",IF(AND(Raw!AT151=0,COUNTA(Raw!FF151:FI151)=0),"",1))))</f>
        <v/>
      </c>
      <c r="Y151" t="str">
        <f>IF(A151=0,"",IF(AND(ISBLANK(Raw!AS151),COUNTA(Raw!FJ151:FM151)=0),"",IF(AND(Raw!AS151&gt;0,COUNTA(Raw!FJ151:FM151)&gt;0),"",IF(AND(Raw!AS151=0,COUNTA(Raw!FJ151:FM151)=0),"",1))))</f>
        <v/>
      </c>
      <c r="Z151" t="str">
        <f>IF(A151=0,"",IF(AND(COUNTA(Raw!FN151:FT151)=0,ISBLANK(Raw!FU151)),"",IF(AND(COUNTIF(Raw!FN151:FT151,1)&gt;0,ISBLANK(Raw!FU151)=FALSE),"",IF(AND(COUNTIF(Raw!FN151:FT151,1)=0,ISBLANK(Raw!FU151)),"",1))))</f>
        <v/>
      </c>
      <c r="AA151" s="19" t="str">
        <f>IF(A151=0,"",IF(AND(ISBLANK(Raw!BI151),COUNTA(Raw!FV151:GH151)=0),"",IF(AND(Raw!BI151&lt;&gt;1,COUNTIF(Raw!FV151:GH151,6)=0),"",IF(Raw!BI151=1,"",1))))</f>
        <v/>
      </c>
      <c r="AB151" t="str">
        <f>IF(A151=0,"",IF(AND(ISBLANK(Raw!GI151),COUNTA(Raw!GJ151:GQ151)=0),"",IF(AND(Raw!GI151=1,COUNTA(Raw!GJ151:GQ151)&gt;0),"",IF(AND(Raw!GI151=2,COUNTA(Raw!GJ151:GQ151)=0),"",1))))</f>
        <v/>
      </c>
      <c r="AC151" s="19" t="str">
        <f>IF(A151=0,"",IF(AND(COUNTA(Raw!GY151:HF151)=0,ISBLANK(Raw!HG151)),"",IF(AND(OR(COUNTIF(Raw!GY151:HE151,1)&gt;0,COUNTIF(Raw!GY151:HE151,2)&gt;0),ISBLANK(Raw!HG151)=FALSE),"",IF(AND(COUNTA(Raw!GY151:HF151)&gt;0,ISBLANK(Raw!HG151),COUNTIF(Raw!GY151:HE151,1)=0,COUNTIF(Raw!GY151:HE151,2)=0),"",1))))</f>
        <v/>
      </c>
      <c r="AD151" s="19" t="str">
        <f>IF(A151=0,"",IF(COUNTA(Raw!HU151:IB151)=0,"",IF(AND(Raw!AK151&lt;&gt;2,COUNTIF(Raw!HU151:IA151,2)=0,COUNTIF(Raw!HU151:IA151,3)=0),"",IF(Raw!AK151=2,"",1))))</f>
        <v/>
      </c>
      <c r="AE151" s="19" t="str">
        <f>IF(A151=0,"",IF(AND(Raw!AK151=2,ISBLANK(Raw!IC151)=FALSE),"",IF(AND(Raw!AK151&lt;&gt;2,ISBLANK(Raw!IC151)),"",1)))</f>
        <v/>
      </c>
      <c r="AF151" s="19" t="str">
        <f>IF(A151=0,"",IF(COUNTA(Raw!ID151:IF151)=0,"",IF(AND(MATCH(2023-Raw!ID151,Code!$A$3:$A$12,1)=Raw!IF151,2023-Raw!ID151=Raw!IE151),"",1)))</f>
        <v/>
      </c>
      <c r="AG151" s="19" t="str">
        <f>IF(A151=0,"",IF(COUNTA(Raw!IG151:II151)=0,"",IF(AND(Raw!IG151=4,ISBLANK(Raw!II151)=FALSE),"",IF(AND(Raw!IG151&lt;&gt;4,ISBLANK(Raw!II151)),"",1))))</f>
        <v/>
      </c>
      <c r="AH151" s="19" t="str">
        <f>IF(A151=0,"",IF(COUNTA(Raw!IJ151:IM151)=0,"",IF(AND(Raw!IJ151=1,ISBLANK(Raw!IK151)=FALSE),"",IF(AND(Raw!IJ151=2,COUNTA(Raw!IK151:IM151)&gt;0),"",1))))</f>
        <v/>
      </c>
      <c r="AI151" s="19" t="str">
        <f>IF(A151=0,"",IF(COUNTA(Raw!IK151:IM151)=0,"",IF(AND(Raw!IK151=1,ISBLANK(Raw!IL151)=FALSE),"",IF(AND(Raw!IK151=2,COUNTA(Raw!IL151:IM151)=0),"",1))))</f>
        <v/>
      </c>
      <c r="AJ151" s="19" t="str">
        <f>IF(A151=0,"",IF(COUNTA(Raw!JD151:JJ151)=0,"",IF(AND(Raw!JD151&gt;600,COUNTA(Raw!JE151:JI151)&gt;0),"",IF(AND(Raw!JD151&lt;=600,COUNTA(Raw!JE151:JJ151)=0),"",1))))</f>
        <v/>
      </c>
      <c r="AK151" s="19" t="str">
        <f>IF(A151=0,"",IF(COUNTA(Raw!JK151:KA151)=0,"",IF(AND(Raw!JK151=1,COUNTA(Raw!JM151:JV151)&gt;0),"",IF(AND(Raw!JK151=3,COUNTA(Raw!JM151:JV151)&gt;0,COUNTA(Raw!JW151:KA151)=0),"",IF(AND(ISBLANK(Raw!JK151)=FALSE,Raw!JK151&lt;&gt;1,Raw!JK151&lt;&gt;3,COUNTA(Raw!JM151:KA151)=0),"",1)))))</f>
        <v/>
      </c>
      <c r="AL151" s="19" t="str">
        <f>IF(A151=0,"",IF(COUNTA(Raw!JW151:KA151)=0,"",IF(AND(COUNTIF(Raw!JW151:JZ151,4)=0,COUNTA(Raw!JW151:JZ151)&gt;0,ISBLANK(Raw!KA151)=FALSE),"",IF(AND(COUNTIF(Raw!JW151:KA151,4)&gt;0,ISBLANK(Raw!KA151)),"",1))))</f>
        <v/>
      </c>
      <c r="AM151" s="19" t="str">
        <f>IF(A151=0,"",IF(COUNTA(Raw!KT151:KU151)=0,"",IF(AND(Raw!KT151=1,ISBLANK(Raw!KU151)=FALSE),"",IF(AND(Raw!KT151=2,ISBLANK(Raw!KU151)),"",1))))</f>
        <v/>
      </c>
      <c r="AN151" s="19" t="str">
        <f>IF(A151=0,"",IF(COUNTA(Raw!KX151:LF151)=0,"",IF(AND(COUNTIF(Raw!KX151:LB151,5)=1,COUNTA(Raw!KX151:LB151)=1,COUNTA(Raw!LC151:LF151)=0),"",IF(AND(COUNTIF(Raw!KX151:LB151,5)=0,COUNTA(Raw!KX151:LB151)&gt;0,COUNTA(Raw!LC151:LF151)&gt;0),"",1))))</f>
        <v/>
      </c>
      <c r="AO151" s="19" t="str">
        <f>IF(A151=0,"",IF(COUNTA(Raw!LM151:LU151)=0,"",IF(AND(Raw!LM151=1,ISBLANK(Raw!LN151)=FALSE,COUNTA(Raw!LO151:LU151)&gt;0),"",IF(AND(Raw!LM151=2,COUNTA(Raw!LN151:LU151)=0),"",1))))</f>
        <v/>
      </c>
      <c r="AP151" s="19" t="str">
        <f>IF(A151=0,"",IF(COUNTA(Raw!MY151:OG151)=0,"",IF(AND(Raw!MY151=2,COUNTA(Raw!MZ151:OG151)=0),"",IF(AND(Raw!MY151=1,COUNTA(Raw!MZ151:OG151)&gt;0),"",1))))</f>
        <v/>
      </c>
      <c r="AQ151" s="19" t="str">
        <f>IF(A151=0,"",IF(COUNTA(Raw!NC151:NW151)=0,"",IF(AND(COUNTIF(Raw!NC151:NG151,3)&gt;0,COUNTA(Raw!NH151:NQ151)&gt;0),"",IF(AND(COUNTA(Raw!NC151:NG151)&gt;0,COUNTIF(Raw!NC151:NG151,3)=0,COUNTA(Raw!NH151:NW151)=0),"",1))))</f>
        <v/>
      </c>
      <c r="AR151" s="19" t="str">
        <f>IF(A151=0,"",IF(COUNTA(Raw!NH151:NW151)=0,"",IF(AND(COUNTIF(Raw!NH151:NQ151,10)&gt;0,COUNTA(Raw!NR151:NW151)&gt;0),"",IF(AND(COUNTA(Raw!NH151:NQ151)&gt;0,COUNTIF(Raw!NH151:NQ151,10)=0,COUNTA(Raw!NR151:NY151)=0),"",1))))</f>
        <v/>
      </c>
      <c r="AS151" s="19" t="str">
        <f>IF(A151=0,"",IF(COUNTA(Raw!NY151:OG151)=0,"",IF(AND(Raw!NY151=1,COUNTA(Raw!NZ151:OG151)&gt;0),"",IF(AND(Raw!NY151=2,COUNTA(Raw!NZ151:OG151)=0),"",1))))</f>
        <v/>
      </c>
      <c r="AT151" s="19" t="str">
        <f>IF(A151=0,"",IF(COUNTA(Raw!OH151:OY151)=0,"",IF(AND(Raw!OH151=1,COUNTA(Raw!OI151:OY151)&gt;0),"",IF(AND(Raw!OH151=2,COUNTA(Raw!OI151:OY151)=0),"",1))))</f>
        <v/>
      </c>
      <c r="AU151" s="19" t="str">
        <f>IF(A151=0,"",IF(COUNTA(Raw!PR151:QB151)=0,"",
IF(AND(OR(AND(COUNTIF(Raw!PR151:QB151,1)=1,COUNTA(Raw!QI151:QY151)&gt;0),AND(COUNTIF(Raw!PR151:QB151,1)=0,COUNTA(Raw!QI151:QY151)=0)),OR(AND(COUNTIF(Raw!PR151:QB151,2)=1,COUNTA(Raw!QZ151:RP151)&gt;0),AND(COUNTIF(Raw!PR151:QB151,2)=0,COUNTA(Raw!QZ151:RP151)=0)),OR(AND(COUNTIF(Raw!PR151:QB151,3)=1,COUNTA(Raw!RQ151:SG151)&gt;0),AND(COUNTIF(Raw!PR151:QB151,3)=0,COUNTA(Raw!RQ151:SG151)=0)),OR(AND(COUNTIF(Raw!PR151:QB151,4)=1,COUNTA(Raw!SH151:ST151)&gt;0),AND(COUNTIF(Raw!PR151:QB151,4)=0,COUNTA(Raw!SH151:ST151)=0)),OR(AND(COUNTIF(Raw!PR151:QB151,5)=1,COUNTA(Raw!SU151:TG151)&gt;0),AND(COUNTIF(Raw!PR151:QB151,5)=0,COUNTA(Raw!SU151:TG151)=0)),OR(AND(COUNTIF(Raw!PR151:QB151,6)=1,COUNTA(Raw!TH151:TT151)&gt;0),AND(COUNTIF(Raw!PR151:QB151,6)=0,COUNTA(Raw!TH151:TT151)=0)),OR(AND(COUNTIF(Raw!PR151:QB151,7)=1,COUNTA(Raw!TU151:UI151)&gt;0),AND(COUNTIF(Raw!PR151:QB151,7)=0,COUNTA(Raw!TU151:UI151)=0)),OR(AND(COUNTIF(Raw!PR151:QB151,8)=1,COUNTA(Raw!UJ151:UV151)&gt;0),AND(COUNTIF(Raw!PR151:QB151,8)=0,COUNTA(Raw!UJ151:UV151)=0)),OR(AND(COUNTIF(Raw!PR151:QB151,9)=1,COUNTA(Raw!UW151:VG151)&gt;0),AND(COUNTIF(Raw!PR151:QB151,9)=0,COUNTA(Raw!UW151:VG151)=0)),OR(AND(COUNTIF(Raw!PR151:QB151,10)=1,COUNTA(Raw!VH151:VP151)&gt;0),AND(COUNTIF(Raw!PR151:QB151,10)=0,COUNTA(Raw!VH151:VP151)=0)),OR(AND(COUNTIF(Raw!PR151:QB151,11)=1,COUNTA(Raw!VQ151:WK151)&gt;0),AND(COUNTIF(Raw!PR151:QB151,11)=0,COUNTA(Raw!VQ151:WK151)=0))),"",1)))</f>
        <v/>
      </c>
      <c r="AV151" s="19" t="str">
        <f>IF(A151=0,"",IF(COUNTA(Raw!QI151:QY151)=0,"",IF(AND(OR(AND(Raw!QI151=4,COUNTIF(Raw!QR151:QY151,1)=0),Raw!QI151&lt;&gt;4),OR(AND(Raw!QJ151=4,COUNTIF(Raw!QR151:QY151,2)=0),Raw!QJ151&lt;&gt;4),OR(AND(Raw!QK151=4,COUNTIF(Raw!QR151:QY151,3)=0),Raw!QK151&lt;&gt;4),OR(AND(Raw!QL151=4,COUNTIF(Raw!QR151:QY151,4)=0),Raw!QL151&lt;&gt;4),OR(AND(Raw!QM151=4,COUNTIF(Raw!QR151:QY151,5)=0),Raw!QM151&lt;&gt;4),OR(AND(Raw!QN151=4,COUNTIF(Raw!QR151:QY151,6)=0),Raw!QN151&lt;&gt;4),OR(AND(Raw!QO151=4,COUNTIF(Raw!QR151:QY151,7)=0),Raw!QO151&lt;&gt;4),OR(AND(Raw!QP151=4,COUNTIF(Raw!QR151:QY151,8)=0),Raw!QP151&lt;&gt;4)),"",1)))</f>
        <v/>
      </c>
      <c r="AW151" t="str">
        <f>IF(A151=0,"",IF(COUNTA(Raw!QZ151:RP151)=0,"",IF(AND(OR(AND(Raw!QZ151=4,COUNTIF(Raw!RI151:RP151,1)=0),Raw!QZ151&lt;&gt;4),OR(AND(Raw!RA151=4,COUNTIF(Raw!RI151:RP151,2)=0),Raw!RA151&lt;&gt;4),OR(AND(Raw!RB151=4,COUNTIF(Raw!RI151:RP151,3)=0),Raw!RB151&lt;&gt;4),OR(AND(Raw!RC151=4,COUNTIF(Raw!RI151:RP151,4)=0),Raw!RC151&lt;&gt;4),OR(AND(Raw!RD151=4,COUNTIF(Raw!RI151:RP151,5)=0),Raw!RD151&lt;&gt;4),OR(AND(Raw!RE151=4,COUNTIF(Raw!RI151:RP151,6)=0),Raw!RE151&lt;&gt;4),OR(AND(Raw!RF151=4,COUNTIF(Raw!RI151:RP151,7)=0),Raw!RF151&lt;&gt;4),OR(AND(Raw!RG151=4,COUNTIF(Raw!RI151:RP151,8)=0),Raw!RG151&lt;&gt;4)),"",1)))</f>
        <v/>
      </c>
      <c r="AX151" t="str">
        <f>IF(A151=0,"",IF(COUNTA(Raw!RQ151:SG151)=0,"",IF(AND(OR(AND(Raw!RQ151=4,COUNTIF(Raw!RZ151:SG151,1)=0),Raw!RQ151&lt;&gt;4),OR(AND(Raw!RR151=4,COUNTIF(Raw!RZ151:SG151,2)=0),Raw!RR151&lt;&gt;4),OR(AND(Raw!RS151=4,COUNTIF(Raw!RZ151:SG151,3)=0),Raw!RS151&lt;&gt;4),OR(AND(Raw!RT151=4,COUNTIF(Raw!RZ151:SG151,4)=0),Raw!RT151&lt;&gt;4),OR(AND(Raw!RU151=4,COUNTIF(Raw!RZ151:SG151,5)=0),Raw!RU151&lt;&gt;4),OR(AND(Raw!RV151=4,COUNTIF(Raw!RZ151:SG151,6)=0),Raw!RV151&lt;&gt;4),OR(AND(Raw!RW151=4,COUNTIF(Raw!RZ151:SG151,7)=0),Raw!RW151&lt;&gt;4),OR(AND(Raw!RX151=4,COUNTIF(Raw!RZ151:SG151,8)=0),Raw!RX151&lt;&gt;4)),"",1)))</f>
        <v/>
      </c>
      <c r="AY151" t="str">
        <f>IF(A151=0,"",IF(COUNTA(Raw!SH151:ST151)=0,"",IF(AND(OR(AND(Raw!SH151=4,COUNTIF(Raw!SO151:ST151,1)=0),Raw!SH151&lt;&gt;4),OR(AND(Raw!SI151=4,COUNTIF(Raw!SO151:ST151,2)=0),Raw!SI151&lt;&gt;4),OR(AND(Raw!SJ151=4,COUNTIF(Raw!SO151:ST151,3)=0),Raw!SJ151&lt;&gt;4),OR(AND(Raw!SK151=4,COUNTIF(Raw!SO151:ST151,4)=0),Raw!SK151&lt;&gt;4),OR(AND(Raw!SL151=4,COUNTIF(Raw!SO151:ST151,5)=0),Raw!SL151&lt;&gt;4),OR(AND(Raw!SM151=4,COUNTIF(Raw!SO151:ST151,6)=0),Raw!SM151&lt;&gt;4)),"",1)))</f>
        <v/>
      </c>
      <c r="AZ151" t="str">
        <f>IF(A151=0,"",IF(COUNTA(Raw!SU151:TG151)=0,"",IF(AND(OR(AND(Raw!SU151=4,COUNTIF(Raw!TB151:TG151,1)=0),Raw!SU151&lt;&gt;4),OR(AND(Raw!SV151=4,COUNTIF(Raw!TB151:TG151,2)=0),Raw!SV151&lt;&gt;4),OR(AND(Raw!SW151=4,COUNTIF(Raw!TB151:TG151,3)=0),Raw!SW151&lt;&gt;4),OR(AND(Raw!SX151=4,COUNTIF(Raw!TB151:TG151,4)=0),Raw!SX151&lt;&gt;4),OR(AND(Raw!SY151=4,COUNTIF(Raw!TB151:TG151,5)=0),Raw!SY151&lt;&gt;4),OR(AND(Raw!SZ151=4,COUNTIF(Raw!TB151:TG151,6)=0),Raw!SZ151&lt;&gt;4)),"",1)))</f>
        <v/>
      </c>
      <c r="BA151" t="str">
        <f>IF(A151=0,"",IF(COUNTA(Raw!TH151:TT151)=0,"",IF(AND(OR(AND(Raw!TH151=4,COUNTIF(Raw!TO151:TT151,1)=0),Raw!TH151&lt;&gt;4),OR(AND(Raw!TI151=4,COUNTIF(Raw!TO151:TT151,2)=0),Raw!TI151&lt;&gt;4),OR(AND(Raw!TJ151=4,COUNTIF(Raw!TO151:TT151,3)=0),Raw!TJ151&lt;&gt;4),OR(AND(Raw!TK151=4,COUNTIF(Raw!TO151:TT151,4)=0),Raw!TK151&lt;&gt;4),OR(AND(Raw!TL151=4,COUNTIF(Raw!TO151:TT151,5)=0),Raw!TL151&lt;&gt;4),OR(AND(Raw!TM151=4,COUNTIF(Raw!TO151:TT151,6)=0),Raw!TM151&lt;&gt;4)),"",1)))</f>
        <v/>
      </c>
      <c r="BB151" t="str">
        <f>IF(A151=0,"",IF(COUNTA(Raw!TU151:UI151)=0,"",IF(AND(OR(AND(Raw!TU151=4,COUNTIF(Raw!UC151:UI151,1)=0),Raw!TU151&lt;&gt;4),OR(AND(Raw!TV151=4,COUNTIF(Raw!UC151:UI151,2)=0),Raw!TV151&lt;&gt;4),OR(AND(Raw!TW151=4,COUNTIF(Raw!UC151:UI151,3)=0),Raw!TW151&lt;&gt;4),OR(AND(Raw!TX151=4,COUNTIF(Raw!UC151:UI151,4)=0),Raw!TX151&lt;&gt;4),OR(AND(Raw!TY151=4,COUNTIF(Raw!UC151:UI151,5)=0),Raw!TY151&lt;&gt;4),OR(AND(Raw!TZ151=4,COUNTIF(Raw!UC151:UI151,6)=0),Raw!TZ151&lt;&gt;4),OR(AND(Raw!UA151=4,COUNTIF(Raw!UC151:UI151,7)=0),Raw!UA151&lt;&gt;4)),"",1)))</f>
        <v/>
      </c>
      <c r="BC151" t="str">
        <f>IF(A151=0,"",IF(COUNTA(Raw!UJ151:UV151)=0,"",IF(AND(OR(AND(Raw!UJ151=4,COUNTIF(Raw!UQ151:UV151,1)=0),Raw!UJ151&lt;&gt;4),OR(AND(Raw!UK151=4,COUNTIF(Raw!UQ151:UV151,2)=0),Raw!UK151&lt;&gt;4),OR(AND(Raw!UL151=4,COUNTIF(Raw!UQ151:UV151,3)=0),Raw!UL151&lt;&gt;4),OR(AND(Raw!UM151=4,COUNTIF(Raw!UQ151:UV151,4)=0),Raw!UM151&lt;&gt;4),OR(AND(Raw!UN151=4,COUNTIF(Raw!UQ151:UV151,5)=0),Raw!UN151&lt;&gt;4),OR(AND(Raw!UO151=4,COUNTIF(Raw!UQ151:UV151,6)=0),Raw!UO151&lt;&gt;4)),"",1)))</f>
        <v/>
      </c>
      <c r="BD151" t="str">
        <f>IF(A151=0,"",IF(COUNTA(Raw!UW151:VG151)=0,"",IF(AND(OR(AND(Raw!UW151=4,COUNTIF(Raw!VC151:VG151,1)=0),Raw!UW151&lt;&gt;4),OR(AND(Raw!UX151=4,COUNTIF(Raw!VC151:VG151,2)=0),Raw!UX151&lt;&gt;4),OR(AND(Raw!UY151=4,COUNTIF(Raw!VC151:VG151,3)=0),Raw!UY151&lt;&gt;4),OR(AND(Raw!UZ151=4,COUNTIF(Raw!VC151:VG151,4)=0),Raw!UZ151&lt;&gt;4),OR(AND(Raw!VA151=4,COUNTIF(Raw!VC151:VG151,5)=0),Raw!VA151&lt;&gt;4)),"",1)))</f>
        <v/>
      </c>
      <c r="BE151" t="str">
        <f>IF(A151=0,"",IF(COUNTA(Raw!VH151:VP151)=0,"",
IF(AND(
OR(AND(Raw!VH151=4,COUNTIF(Raw!VM151:VP151,1)=0),Raw!VH151&lt;&gt;4),
OR(AND(Raw!VI151=4,COUNTIF(Raw!VM151:VP151,2)=0),Raw!VI151&lt;&gt;4),
OR(AND(Raw!VJ151=4,COUNTIF(Raw!VM151:VP151,3)=0),Raw!VJ151&lt;&gt;4),
OR(AND(Raw!VK151=4,COUNTIF(Raw!VM151:VP151,4)=0),Raw!VK151&lt;&gt;4)
),"",1)))</f>
        <v/>
      </c>
      <c r="BF151" t="str">
        <f>IF(A151=0,"",IF(COUNTA(Raw!VQ151:WK151)=0,"",
IF(AND(
OR(AND(Raw!VQ151=4,COUNTIF(Raw!WB151:WK151,1)=0),Raw!VQ151&lt;&gt;4),
OR(AND(Raw!VR151=4,COUNTIF(Raw!WB151:WK151,2)=0),Raw!VR151&lt;&gt;4),
OR(AND(Raw!VS151=4,COUNTIF(Raw!WB151:WK151,3)=0),Raw!VS151&lt;&gt;4),
OR(AND(Raw!VT151=4,COUNTIF(Raw!WB151:WK151,4)=0),Raw!VT151&lt;&gt;4),
OR(AND(Raw!VU151=4,COUNTIF(Raw!WB151:WK151,5)=0),Raw!VU151&lt;&gt;4),
OR(AND(Raw!VV151=4,COUNTIF(Raw!WB151:WK151,6)=0),Raw!VV151&lt;&gt;4),
OR(AND(Raw!VW151=4,COUNTIF(Raw!WB151:WK151,7)=0),Raw!VW151&lt;&gt;4),
OR(AND(Raw!VX151=4,COUNTIF(Raw!WB151:WK151,8)=0),Raw!VX151&lt;&gt;4),
OR(AND(Raw!VY151=4,COUNTIF(Raw!WB151:WK151,9)=0),Raw!VX151&lt;&gt;4),
OR(AND(Raw!VZ151=4,COUNTIF(Raw!WB151:WK151,10)=0),Raw!VZ151&lt;&gt;4)
),"",1)))</f>
        <v/>
      </c>
      <c r="BG151" t="str">
        <f>IF(A151=0,"",IF(COUNTA(Raw!WL151:XB151)=0,"",
IF(AND(
OR(AND(Raw!WL151=4,COUNTIF(Raw!WU151:XB151,1)=0),Raw!WL151&lt;&gt;4),
OR(AND(Raw!WM151=4,COUNTIF(Raw!WU151:XB151,2)=0),Raw!WM151&lt;&gt;4),
OR(AND(Raw!WN151=4,COUNTIF(Raw!WU151:XB151,3)=0),Raw!WN151&lt;&gt;4),
OR(AND(Raw!WO151=4,COUNTIF(Raw!WU151:XB151,4)=0),Raw!WO151&lt;&gt;4),
OR(AND(Raw!WP151=4,COUNTIF(Raw!WU151:XB151,5)=0),Raw!WP151&lt;&gt;4),
OR(AND(Raw!WQ151=4,COUNTIF(Raw!WU151:XB151,6)=0),Raw!WQ151&lt;&gt;4),
OR(AND(Raw!WR151=4,COUNTIF(Raw!WU151:XB151,7)=0),Raw!WR151&lt;&gt;4),
OR(AND(Raw!WS151=4,COUNTIF(Raw!WU151:XB151,8)=0),Raw!WS151&lt;&gt;4)
),"",1)))</f>
        <v/>
      </c>
      <c r="BH151" t="str">
        <f>IF(A151=0,"",IF(COUNTA(Raw!XC151:XK151)=0,"",
IF(AND(
OR(AND(Raw!XC151=4,COUNTIF(Raw!XH151:XK151,1)=0),Raw!XC151&lt;&gt;4),
OR(AND(Raw!XD151=4,COUNTIF(Raw!XH151:XK151,2)=0),Raw!XD151&lt;&gt;4),
OR(AND(Raw!XE151=4,COUNTIF(Raw!XH151:XK151,3)=0),Raw!XE151&lt;&gt;4),
OR(AND(Raw!XF151=4,COUNTIF(Raw!XH151:XK151,4)=0),Raw!XF151&lt;&gt;4)
),"",1)))</f>
        <v/>
      </c>
      <c r="BI151" t="str">
        <f>IF(A151=0,"",IF(COUNTA(Raw!XL151:XT151)=0,"",
IF(AND(
OR(AND(Raw!XL151=4,COUNTIF(Raw!XQ151:XT151,1)=0),Raw!XL151&lt;&gt;4),
OR(AND(Raw!XM151=4,COUNTIF(Raw!XQ151:XT151,2)=0),Raw!XM151&lt;&gt;4),
OR(AND(Raw!XN151=4,COUNTIF(Raw!XQ151:XT151,3)=0),Raw!XN151&lt;&gt;4),
OR(AND(Raw!XO151=4,COUNTIF(Raw!XQ151:XT151,4)=0),Raw!XO151&lt;&gt;4)
),"",1)))</f>
        <v/>
      </c>
      <c r="BJ151" t="str">
        <f>IF(A151=0,"",IF(COUNTA(Raw!XU151:YI151)=0,"",
IF(AND(
OR(AND(Raw!XU151=4,COUNTIF(Raw!YC151:YI151,1)=0),Raw!XU151&lt;&gt;4),
OR(AND(Raw!XV151=4,COUNTIF(Raw!YC151:YI151,2)=0),Raw!XV151&lt;&gt;4),
OR(AND(Raw!XW151=4,COUNTIF(Raw!YC151:YI151,3)=0),Raw!XW151&lt;&gt;4),
OR(AND(Raw!XX151=4,COUNTIF(Raw!YC151:YI151,4)=0),Raw!XX151&lt;&gt;4),
OR(AND(Raw!XY151=4,COUNTIF(Raw!YC151:YI151,5)=0),Raw!XY151&lt;&gt;4),
OR(AND(Raw!XZ151=4,COUNTIF(Raw!YC151:YI151,6)=0),Raw!XZ151&lt;&gt;4),
OR(AND(Raw!YA151=4,COUNTIF(Raw!YC151:YI151,7)=0),Raw!YA151&lt;&gt;4)
),"",1)))</f>
        <v/>
      </c>
      <c r="BK151" t="str">
        <f>IF(A151=0,"",IF(COUNTA(Raw!YJ151:YR151)=0,"",
IF(AND(
OR(AND(Raw!YJ151=4,COUNTIF(Raw!YO151:YR151,1)=0),Raw!YJ151&lt;&gt;4),
OR(AND(Raw!YK151=4,COUNTIF(Raw!YO151:YR151,2)=0),Raw!YK151&lt;&gt;4),
OR(AND(Raw!YL151=4,COUNTIF(Raw!YO151:YR151,3)=0),Raw!YL151&lt;&gt;4),
OR(AND(Raw!YM151=4,COUNTIF(Raw!YO151:YR151,4)=0),Raw!YM151&lt;&gt;4)
),"",1)))</f>
        <v/>
      </c>
      <c r="BL151" t="str">
        <f>IF(A151=0,"",IF(COUNTA(Raw!YS151:YU151)=0,"",IF(AND(Raw!YS151=4,ISBLANK(Raw!YU151)),"",IF(AND(Raw!YS151&lt;&gt;4,ISBLANK(Raw!YU151)=FALSE),"",1))))</f>
        <v/>
      </c>
    </row>
    <row r="152" spans="1:64">
      <c r="A152" s="20">
        <f>Raw!A152</f>
        <v>0</v>
      </c>
      <c r="B152" s="19" t="str">
        <f>IF(A152=0,"",IF(AND(Raw!AC152=1,COUNTA(Raw!AR152:IC152)&gt;0,COUNTA(Raw!ID152:YU152)=0),"",IF(AND(Raw!AC152=2,COUNTA(Raw!AR152:IC152)=0,COUNTA(Raw!ID152:MV152)&gt;0,COUNTA(Raw!MW152:YU152)=0),"",IF(AND(Raw!AC152=3,COUNTA(Raw!AP152:MV152)=0,COUNTA(Raw!MW152:YU152)&gt;0),"",1))))</f>
        <v/>
      </c>
      <c r="C152" s="19" t="str">
        <f>IF(A152=0,"",IF(AND(Raw!AK152=1,ISBLANK(Raw!AM152)=FALSE,ISBLANK(Raw!AO152)),"",IF(AND(Raw!AK152=2,ISBLANK(Raw!AM152),ISBLANK(Raw!AO152)=FALSE),"",1)))</f>
        <v/>
      </c>
      <c r="D152" s="19" t="str">
        <f>IF(A152=0,"",IF(COUNTA(Raw!AS152:AZ152)=0,"",IF(AND(Raw!AS152+Raw!AT152=100,Raw!AU152+Raw!AV152=100,Raw!AW152+Raw!AX152=100,Raw!AY152+Raw!AZ152=100),"",1)))</f>
        <v/>
      </c>
      <c r="E152" s="19" t="str">
        <f>IF(A152=0,"",IF(ISBLANK(Raw!AQ152),"",IF(Raw!AQ152=1,"",1)))</f>
        <v/>
      </c>
      <c r="F152" s="19" t="str">
        <f>IF(A152=0,"",IF(ISBLANK(Raw!AR152),"",IF(AND(Raw!AR152&gt;=0,Raw!AR152&lt;=100),"",1)))</f>
        <v/>
      </c>
      <c r="G152" s="19" t="str">
        <f>IF(A152=0,"",IF(AND(ISBLANK(Raw!BA152),ISBLANK(Raw!AS152)),"",IF(AND(Raw!AS152&gt;0,ISBLANK(Raw!BA152)=FALSE),"",1)))</f>
        <v/>
      </c>
      <c r="H152" s="19" t="str">
        <f>IF(A152=0,"",IF(COUNTA(Raw!BA152:BH152)=0,"",IF(AND(Raw!BA152=0,COUNTA(Raw!BB152:BH152)=0),"",IF(AND(Raw!BA152&gt;0,COUNTA(Raw!BB152:BH152)&gt;0),"",1))))</f>
        <v/>
      </c>
      <c r="I152" s="19" t="str">
        <f>IF(A152=0,"",IF(AND(ISBLANK(Raw!BI152),ISBLANK(Raw!BJ152)),"",IF(AND(Raw!BI152=1,ISBLANK(Raw!BJ152)=FALSE),"",IF(AND(Raw!BI152=2,ISBLANK(Raw!BJ152)),"",1))))</f>
        <v/>
      </c>
      <c r="J152" s="19" t="str">
        <f>IF(A152=0,"",IF(AND(ISBLANK(Raw!AT152),COUNTBLANK(Raw!BK152:BQ152)),"",IF(AND(Raw!AT152&gt;0,COUNTA(Raw!BK152:BQ152)&gt;0),"",IF(AND(Raw!AT152=0,COUNTA(Raw!BK152:BQ152)=0),"",1))))</f>
        <v/>
      </c>
      <c r="K152" s="19" t="str">
        <f>IF(A152=0,"",IF(AND(ISBLANK(Raw!AS152),COUNTA(Raw!BR152:BX152)=0),"",IF(AND(Raw!AS152&gt;0,COUNTA(Raw!BR152:BX152)&gt;0),"",IF(AND(Raw!AS152=0,COUNTA(Raw!BR152:BX152)=0),"",1))))</f>
        <v/>
      </c>
      <c r="L152" s="19" t="str">
        <f>IF(A152=0,"",IF(AND(COUNTA(Raw!BK152:BX152)=0,COUNTA(Raw!BY152:CH152)=0),"",IF(AND(COUNTIF(Raw!BK152:BX152,1)&gt;0,COUNTA(Raw!BY152:CH152)&gt;0),"",IF(AND(COUNTIF(Raw!BK152:BX152,1)=0,COUNTA(Raw!BY152:CH152)=0),"",1))))</f>
        <v/>
      </c>
      <c r="M152" s="19" t="str">
        <f>IF(A152=0,"",IF(AND(COUNTA(Raw!BK152:BX152)=0,COUNTA(Raw!CI152:CR152)),"",IF(AND(COUNTIF(Raw!BK152:BX152,3)&gt;0,COUNTA(Raw!CI152:CR152)&gt;0),"",IF(AND(COUNTIF(Raw!BK152:BX152,3)=0,COUNTA(Raw!CI152:CR152)=0),"",1))))</f>
        <v/>
      </c>
      <c r="N152" s="19" t="str">
        <f>IF(A152=0,"",IF(COUNTA(Raw!CS152:DF152)=0,"",IF(AND(COUNTIF(Raw!CS152:CV152,1)=1,COUNTA(Raw!CW152:DA152)&gt;0,COUNTA(Raw!DB152:DF152)=0),"",IF(AND(COUNTIF(Raw!CS152:CV152,2)=1,COUNTA(Raw!CW152:DA152)=0,COUNTA(Raw!DB152:DF152)&gt;0),"",IF(AND(COUNTA(Raw!CS152:CV152)&gt;0,COUNTA(Raw!CW152:DF152)=0),"",1)))))</f>
        <v/>
      </c>
      <c r="O152" s="19" t="str">
        <f>IF(A152=0,"",IF(COUNTA(Raw!DG152:DP152)=0,"",IF(AND(COUNTIF(Raw!BK152:BQ152,1)&gt;0,OR(COUNTIF(Raw!DG152:DP152,1)=1,COUNTIF(Raw!DG152:DP152,2)=1,COUNTIF(Raw!DG152:DP152,3)=1)),"",IF(AND(COUNTIF(Raw!BK152:BQ152,1)=0,AND(COUNTIF(Raw!DG152:DP152,1)=0,COUNTIF(Raw!DG152:DP152,2)=0,COUNTIF(Raw!DG152:DP152,3)=0)),"",1))))</f>
        <v/>
      </c>
      <c r="P152" s="19" t="str">
        <f>IF(A152=0,"",IF(COUNTA(Raw!DG152:DR152)=0,"",IF(AND(COUNTIF(Raw!DG152:DP152,4)=1,ISBLANK(Raw!DQ152)=FALSE,ISBLANK(Raw!DR152)),"",IF(AND(COUNTIF(Raw!DG152:DP152,7)=1,ISBLANK(Raw!DQ152),ISBLANK(Raw!DR152)=FALSE),"",IF(AND(COUNTA(Raw!DG152:DP152)&gt;0,COUNTIF(Raw!DG152:DP152,4)=0,COUNTIF(Raw!DG152:DP152,7)=0,COUNTA(Raw!DQ152:DR152)=0),"",1)))))</f>
        <v/>
      </c>
      <c r="Q152" s="19" t="str">
        <f>IF(A152=0,"",IF(AND(COUNTA(Raw!DS152:DU152)=0,COUNTA(Raw!BK152:BQ152)=0),"",IF(AND(COUNTIF(Raw!BK152:BQ152,1)&gt;0,COUNTA(Raw!DS152:DU152)&gt;0),"",IF(AND(COUNTIF(Raw!BK152:BQ152,1)=0,COUNTA(Raw!DS152:DU152)=0),"",1))))</f>
        <v/>
      </c>
      <c r="R152" s="19" t="str">
        <f>IF(A152=0,"",IF(AND(ISBLANK(Raw!AT152),ISBLANK(Raw!EJ152)),"",IF(AND(Raw!AT152&gt;0,ISBLANK(Raw!EJ152)=FALSE,Raw!EJ152&gt;=0,Raw!EJ152&lt;=7),"",IF(AND(Raw!AT152=0,ISBLANK(Raw!EJ152)),"",1))))</f>
        <v/>
      </c>
      <c r="S152" t="str">
        <f>IF(A152=0,"",IF(AND(ISBLANK(Raw!AS152),ISBLANK(Raw!EK152)),"",IF(AND(Raw!AS152&gt;0,ISBLANK(Raw!EK152)=FALSE),"",IF(AND(Raw!AS152=0,ISBLANK(Raw!EK152)),"",1))))</f>
        <v/>
      </c>
      <c r="T152" s="19" t="str">
        <f>IF(A152=0,"",IF(AND(ISBLANK(Raw!AT152),COUNTA(Raw!EL152:EQ152)=0),"",IF(AND(Raw!AT152&gt;0,COUNTA(Raw!EL152:EQ152)&gt;0),"",IF(AND(Raw!AT152=0,COUNTA(Raw!EL152:EQ152)=0),"",1))))</f>
        <v/>
      </c>
      <c r="U152" t="str">
        <f>IF(A152=0,"",IF(AND(ISBLANK(Raw!AT152),COUNTA(Raw!ER152:EU152)=0),"",IF(AND(Raw!AT152&gt;0,COUNTA(Raw!ER152:EU152)&gt;0),"",IF(AND(Raw!AT152=0,COUNTA(Raw!ER152:EU152)=0),"",1))))</f>
        <v/>
      </c>
      <c r="V152" t="str">
        <f>IF(A152=0,"",IF(AND(ISBLANK(Raw!AS152),COUNTA(Raw!EV152:FA152)=0),"",IF(AND(Raw!AS152&gt;0,COUNTA(Raw!EV152:FA152)&gt;0),"",IF(AND(Raw!AS152=0,COUNTA(Raw!EV152:FA152)=0),"",1))))</f>
        <v/>
      </c>
      <c r="W152" t="str">
        <f>IF(A152=0,"",IF(AND(ISBLANK(Raw!AS152),COUNTA(Raw!FB152:FE152)=0),"",IF(AND(Raw!AS152&gt;0,COUNTA(Raw!FB152:FE152)&gt;0),"",IF(AND(Raw!AS152=0,COUNTA(Raw!FB152:FE152)=0),"",1))))</f>
        <v/>
      </c>
      <c r="X152" t="str">
        <f>IF(A152=0,"",IF(AND(ISBLANK(Raw!AT152),COUNTA(Raw!FF152:FI152)=0),"",IF(AND(Raw!AT152&gt;0,COUNTA(Raw!FF152:FI152)&gt;0),"",IF(AND(Raw!AT152=0,COUNTA(Raw!FF152:FI152)=0),"",1))))</f>
        <v/>
      </c>
      <c r="Y152" t="str">
        <f>IF(A152=0,"",IF(AND(ISBLANK(Raw!AS152),COUNTA(Raw!FJ152:FM152)=0),"",IF(AND(Raw!AS152&gt;0,COUNTA(Raw!FJ152:FM152)&gt;0),"",IF(AND(Raw!AS152=0,COUNTA(Raw!FJ152:FM152)=0),"",1))))</f>
        <v/>
      </c>
      <c r="Z152" t="str">
        <f>IF(A152=0,"",IF(AND(COUNTA(Raw!FN152:FT152)=0,ISBLANK(Raw!FU152)),"",IF(AND(COUNTIF(Raw!FN152:FT152,1)&gt;0,ISBLANK(Raw!FU152)=FALSE),"",IF(AND(COUNTIF(Raw!FN152:FT152,1)=0,ISBLANK(Raw!FU152)),"",1))))</f>
        <v/>
      </c>
      <c r="AA152" s="19" t="str">
        <f>IF(A152=0,"",IF(AND(ISBLANK(Raw!BI152),COUNTA(Raw!FV152:GH152)=0),"",IF(AND(Raw!BI152&lt;&gt;1,COUNTIF(Raw!FV152:GH152,6)=0),"",IF(Raw!BI152=1,"",1))))</f>
        <v/>
      </c>
      <c r="AB152" t="str">
        <f>IF(A152=0,"",IF(AND(ISBLANK(Raw!GI152),COUNTA(Raw!GJ152:GQ152)=0),"",IF(AND(Raw!GI152=1,COUNTA(Raw!GJ152:GQ152)&gt;0),"",IF(AND(Raw!GI152=2,COUNTA(Raw!GJ152:GQ152)=0),"",1))))</f>
        <v/>
      </c>
      <c r="AC152" s="19" t="str">
        <f>IF(A152=0,"",IF(AND(COUNTA(Raw!GY152:HF152)=0,ISBLANK(Raw!HG152)),"",IF(AND(OR(COUNTIF(Raw!GY152:HE152,1)&gt;0,COUNTIF(Raw!GY152:HE152,2)&gt;0),ISBLANK(Raw!HG152)=FALSE),"",IF(AND(COUNTA(Raw!GY152:HF152)&gt;0,ISBLANK(Raw!HG152),COUNTIF(Raw!GY152:HE152,1)=0,COUNTIF(Raw!GY152:HE152,2)=0),"",1))))</f>
        <v/>
      </c>
      <c r="AD152" s="19" t="str">
        <f>IF(A152=0,"",IF(COUNTA(Raw!HU152:IB152)=0,"",IF(AND(Raw!AK152&lt;&gt;2,COUNTIF(Raw!HU152:IA152,2)=0,COUNTIF(Raw!HU152:IA152,3)=0),"",IF(Raw!AK152=2,"",1))))</f>
        <v/>
      </c>
      <c r="AE152" s="19" t="str">
        <f>IF(A152=0,"",IF(AND(Raw!AK152=2,ISBLANK(Raw!IC152)=FALSE),"",IF(AND(Raw!AK152&lt;&gt;2,ISBLANK(Raw!IC152)),"",1)))</f>
        <v/>
      </c>
      <c r="AF152" s="19" t="str">
        <f>IF(A152=0,"",IF(COUNTA(Raw!ID152:IF152)=0,"",IF(AND(MATCH(2023-Raw!ID152,Code!$A$3:$A$12,1)=Raw!IF152,2023-Raw!ID152=Raw!IE152),"",1)))</f>
        <v/>
      </c>
      <c r="AG152" s="19" t="str">
        <f>IF(A152=0,"",IF(COUNTA(Raw!IG152:II152)=0,"",IF(AND(Raw!IG152=4,ISBLANK(Raw!II152)=FALSE),"",IF(AND(Raw!IG152&lt;&gt;4,ISBLANK(Raw!II152)),"",1))))</f>
        <v/>
      </c>
      <c r="AH152" s="19" t="str">
        <f>IF(A152=0,"",IF(COUNTA(Raw!IJ152:IM152)=0,"",IF(AND(Raw!IJ152=1,ISBLANK(Raw!IK152)=FALSE),"",IF(AND(Raw!IJ152=2,COUNTA(Raw!IK152:IM152)&gt;0),"",1))))</f>
        <v/>
      </c>
      <c r="AI152" s="19" t="str">
        <f>IF(A152=0,"",IF(COUNTA(Raw!IK152:IM152)=0,"",IF(AND(Raw!IK152=1,ISBLANK(Raw!IL152)=FALSE),"",IF(AND(Raw!IK152=2,COUNTA(Raw!IL152:IM152)=0),"",1))))</f>
        <v/>
      </c>
      <c r="AJ152" s="19" t="str">
        <f>IF(A152=0,"",IF(COUNTA(Raw!JD152:JJ152)=0,"",IF(AND(Raw!JD152&gt;600,COUNTA(Raw!JE152:JI152)&gt;0),"",IF(AND(Raw!JD152&lt;=600,COUNTA(Raw!JE152:JJ152)=0),"",1))))</f>
        <v/>
      </c>
      <c r="AK152" s="19" t="str">
        <f>IF(A152=0,"",IF(COUNTA(Raw!JK152:KA152)=0,"",IF(AND(Raw!JK152=1,COUNTA(Raw!JM152:JV152)&gt;0),"",IF(AND(Raw!JK152=3,COUNTA(Raw!JM152:JV152)&gt;0,COUNTA(Raw!JW152:KA152)=0),"",IF(AND(ISBLANK(Raw!JK152)=FALSE,Raw!JK152&lt;&gt;1,Raw!JK152&lt;&gt;3,COUNTA(Raw!JM152:KA152)=0),"",1)))))</f>
        <v/>
      </c>
      <c r="AL152" s="19" t="str">
        <f>IF(A152=0,"",IF(COUNTA(Raw!JW152:KA152)=0,"",IF(AND(COUNTIF(Raw!JW152:JZ152,4)=0,COUNTA(Raw!JW152:JZ152)&gt;0,ISBLANK(Raw!KA152)=FALSE),"",IF(AND(COUNTIF(Raw!JW152:KA152,4)&gt;0,ISBLANK(Raw!KA152)),"",1))))</f>
        <v/>
      </c>
      <c r="AM152" s="19" t="str">
        <f>IF(A152=0,"",IF(COUNTA(Raw!KT152:KU152)=0,"",IF(AND(Raw!KT152=1,ISBLANK(Raw!KU152)=FALSE),"",IF(AND(Raw!KT152=2,ISBLANK(Raw!KU152)),"",1))))</f>
        <v/>
      </c>
      <c r="AN152" s="19" t="str">
        <f>IF(A152=0,"",IF(COUNTA(Raw!KX152:LF152)=0,"",IF(AND(COUNTIF(Raw!KX152:LB152,5)=1,COUNTA(Raw!KX152:LB152)=1,COUNTA(Raw!LC152:LF152)=0),"",IF(AND(COUNTIF(Raw!KX152:LB152,5)=0,COUNTA(Raw!KX152:LB152)&gt;0,COUNTA(Raw!LC152:LF152)&gt;0),"",1))))</f>
        <v/>
      </c>
      <c r="AO152" s="19" t="str">
        <f>IF(A152=0,"",IF(COUNTA(Raw!LM152:LU152)=0,"",IF(AND(Raw!LM152=1,ISBLANK(Raw!LN152)=FALSE,COUNTA(Raw!LO152:LU152)&gt;0),"",IF(AND(Raw!LM152=2,COUNTA(Raw!LN152:LU152)=0),"",1))))</f>
        <v/>
      </c>
      <c r="AP152" s="19" t="str">
        <f>IF(A152=0,"",IF(COUNTA(Raw!MY152:OG152)=0,"",IF(AND(Raw!MY152=2,COUNTA(Raw!MZ152:OG152)=0),"",IF(AND(Raw!MY152=1,COUNTA(Raw!MZ152:OG152)&gt;0),"",1))))</f>
        <v/>
      </c>
      <c r="AQ152" s="19" t="str">
        <f>IF(A152=0,"",IF(COUNTA(Raw!NC152:NW152)=0,"",IF(AND(COUNTIF(Raw!NC152:NG152,3)&gt;0,COUNTA(Raw!NH152:NQ152)&gt;0),"",IF(AND(COUNTA(Raw!NC152:NG152)&gt;0,COUNTIF(Raw!NC152:NG152,3)=0,COUNTA(Raw!NH152:NW152)=0),"",1))))</f>
        <v/>
      </c>
      <c r="AR152" s="19" t="str">
        <f>IF(A152=0,"",IF(COUNTA(Raw!NH152:NW152)=0,"",IF(AND(COUNTIF(Raw!NH152:NQ152,10)&gt;0,COUNTA(Raw!NR152:NW152)&gt;0),"",IF(AND(COUNTA(Raw!NH152:NQ152)&gt;0,COUNTIF(Raw!NH152:NQ152,10)=0,COUNTA(Raw!NR152:NY152)=0),"",1))))</f>
        <v/>
      </c>
      <c r="AS152" s="19" t="str">
        <f>IF(A152=0,"",IF(COUNTA(Raw!NY152:OG152)=0,"",IF(AND(Raw!NY152=1,COUNTA(Raw!NZ152:OG152)&gt;0),"",IF(AND(Raw!NY152=2,COUNTA(Raw!NZ152:OG152)=0),"",1))))</f>
        <v/>
      </c>
      <c r="AT152" s="19" t="str">
        <f>IF(A152=0,"",IF(COUNTA(Raw!OH152:OY152)=0,"",IF(AND(Raw!OH152=1,COUNTA(Raw!OI152:OY152)&gt;0),"",IF(AND(Raw!OH152=2,COUNTA(Raw!OI152:OY152)=0),"",1))))</f>
        <v/>
      </c>
      <c r="AU152" s="19" t="str">
        <f>IF(A152=0,"",IF(COUNTA(Raw!PR152:QB152)=0,"",
IF(AND(OR(AND(COUNTIF(Raw!PR152:QB152,1)=1,COUNTA(Raw!QI152:QY152)&gt;0),AND(COUNTIF(Raw!PR152:QB152,1)=0,COUNTA(Raw!QI152:QY152)=0)),OR(AND(COUNTIF(Raw!PR152:QB152,2)=1,COUNTA(Raw!QZ152:RP152)&gt;0),AND(COUNTIF(Raw!PR152:QB152,2)=0,COUNTA(Raw!QZ152:RP152)=0)),OR(AND(COUNTIF(Raw!PR152:QB152,3)=1,COUNTA(Raw!RQ152:SG152)&gt;0),AND(COUNTIF(Raw!PR152:QB152,3)=0,COUNTA(Raw!RQ152:SG152)=0)),OR(AND(COUNTIF(Raw!PR152:QB152,4)=1,COUNTA(Raw!SH152:ST152)&gt;0),AND(COUNTIF(Raw!PR152:QB152,4)=0,COUNTA(Raw!SH152:ST152)=0)),OR(AND(COUNTIF(Raw!PR152:QB152,5)=1,COUNTA(Raw!SU152:TG152)&gt;0),AND(COUNTIF(Raw!PR152:QB152,5)=0,COUNTA(Raw!SU152:TG152)=0)),OR(AND(COUNTIF(Raw!PR152:QB152,6)=1,COUNTA(Raw!TH152:TT152)&gt;0),AND(COUNTIF(Raw!PR152:QB152,6)=0,COUNTA(Raw!TH152:TT152)=0)),OR(AND(COUNTIF(Raw!PR152:QB152,7)=1,COUNTA(Raw!TU152:UI152)&gt;0),AND(COUNTIF(Raw!PR152:QB152,7)=0,COUNTA(Raw!TU152:UI152)=0)),OR(AND(COUNTIF(Raw!PR152:QB152,8)=1,COUNTA(Raw!UJ152:UV152)&gt;0),AND(COUNTIF(Raw!PR152:QB152,8)=0,COUNTA(Raw!UJ152:UV152)=0)),OR(AND(COUNTIF(Raw!PR152:QB152,9)=1,COUNTA(Raw!UW152:VG152)&gt;0),AND(COUNTIF(Raw!PR152:QB152,9)=0,COUNTA(Raw!UW152:VG152)=0)),OR(AND(COUNTIF(Raw!PR152:QB152,10)=1,COUNTA(Raw!VH152:VP152)&gt;0),AND(COUNTIF(Raw!PR152:QB152,10)=0,COUNTA(Raw!VH152:VP152)=0)),OR(AND(COUNTIF(Raw!PR152:QB152,11)=1,COUNTA(Raw!VQ152:WK152)&gt;0),AND(COUNTIF(Raw!PR152:QB152,11)=0,COUNTA(Raw!VQ152:WK152)=0))),"",1)))</f>
        <v/>
      </c>
      <c r="AV152" s="19" t="str">
        <f>IF(A152=0,"",IF(COUNTA(Raw!QI152:QY152)=0,"",IF(AND(OR(AND(Raw!QI152=4,COUNTIF(Raw!QR152:QY152,1)=0),Raw!QI152&lt;&gt;4),OR(AND(Raw!QJ152=4,COUNTIF(Raw!QR152:QY152,2)=0),Raw!QJ152&lt;&gt;4),OR(AND(Raw!QK152=4,COUNTIF(Raw!QR152:QY152,3)=0),Raw!QK152&lt;&gt;4),OR(AND(Raw!QL152=4,COUNTIF(Raw!QR152:QY152,4)=0),Raw!QL152&lt;&gt;4),OR(AND(Raw!QM152=4,COUNTIF(Raw!QR152:QY152,5)=0),Raw!QM152&lt;&gt;4),OR(AND(Raw!QN152=4,COUNTIF(Raw!QR152:QY152,6)=0),Raw!QN152&lt;&gt;4),OR(AND(Raw!QO152=4,COUNTIF(Raw!QR152:QY152,7)=0),Raw!QO152&lt;&gt;4),OR(AND(Raw!QP152=4,COUNTIF(Raw!QR152:QY152,8)=0),Raw!QP152&lt;&gt;4)),"",1)))</f>
        <v/>
      </c>
      <c r="AW152" t="str">
        <f>IF(A152=0,"",IF(COUNTA(Raw!QZ152:RP152)=0,"",IF(AND(OR(AND(Raw!QZ152=4,COUNTIF(Raw!RI152:RP152,1)=0),Raw!QZ152&lt;&gt;4),OR(AND(Raw!RA152=4,COUNTIF(Raw!RI152:RP152,2)=0),Raw!RA152&lt;&gt;4),OR(AND(Raw!RB152=4,COUNTIF(Raw!RI152:RP152,3)=0),Raw!RB152&lt;&gt;4),OR(AND(Raw!RC152=4,COUNTIF(Raw!RI152:RP152,4)=0),Raw!RC152&lt;&gt;4),OR(AND(Raw!RD152=4,COUNTIF(Raw!RI152:RP152,5)=0),Raw!RD152&lt;&gt;4),OR(AND(Raw!RE152=4,COUNTIF(Raw!RI152:RP152,6)=0),Raw!RE152&lt;&gt;4),OR(AND(Raw!RF152=4,COUNTIF(Raw!RI152:RP152,7)=0),Raw!RF152&lt;&gt;4),OR(AND(Raw!RG152=4,COUNTIF(Raw!RI152:RP152,8)=0),Raw!RG152&lt;&gt;4)),"",1)))</f>
        <v/>
      </c>
      <c r="AX152" t="str">
        <f>IF(A152=0,"",IF(COUNTA(Raw!RQ152:SG152)=0,"",IF(AND(OR(AND(Raw!RQ152=4,COUNTIF(Raw!RZ152:SG152,1)=0),Raw!RQ152&lt;&gt;4),OR(AND(Raw!RR152=4,COUNTIF(Raw!RZ152:SG152,2)=0),Raw!RR152&lt;&gt;4),OR(AND(Raw!RS152=4,COUNTIF(Raw!RZ152:SG152,3)=0),Raw!RS152&lt;&gt;4),OR(AND(Raw!RT152=4,COUNTIF(Raw!RZ152:SG152,4)=0),Raw!RT152&lt;&gt;4),OR(AND(Raw!RU152=4,COUNTIF(Raw!RZ152:SG152,5)=0),Raw!RU152&lt;&gt;4),OR(AND(Raw!RV152=4,COUNTIF(Raw!RZ152:SG152,6)=0),Raw!RV152&lt;&gt;4),OR(AND(Raw!RW152=4,COUNTIF(Raw!RZ152:SG152,7)=0),Raw!RW152&lt;&gt;4),OR(AND(Raw!RX152=4,COUNTIF(Raw!RZ152:SG152,8)=0),Raw!RX152&lt;&gt;4)),"",1)))</f>
        <v/>
      </c>
      <c r="AY152" t="str">
        <f>IF(A152=0,"",IF(COUNTA(Raw!SH152:ST152)=0,"",IF(AND(OR(AND(Raw!SH152=4,COUNTIF(Raw!SO152:ST152,1)=0),Raw!SH152&lt;&gt;4),OR(AND(Raw!SI152=4,COUNTIF(Raw!SO152:ST152,2)=0),Raw!SI152&lt;&gt;4),OR(AND(Raw!SJ152=4,COUNTIF(Raw!SO152:ST152,3)=0),Raw!SJ152&lt;&gt;4),OR(AND(Raw!SK152=4,COUNTIF(Raw!SO152:ST152,4)=0),Raw!SK152&lt;&gt;4),OR(AND(Raw!SL152=4,COUNTIF(Raw!SO152:ST152,5)=0),Raw!SL152&lt;&gt;4),OR(AND(Raw!SM152=4,COUNTIF(Raw!SO152:ST152,6)=0),Raw!SM152&lt;&gt;4)),"",1)))</f>
        <v/>
      </c>
      <c r="AZ152" t="str">
        <f>IF(A152=0,"",IF(COUNTA(Raw!SU152:TG152)=0,"",IF(AND(OR(AND(Raw!SU152=4,COUNTIF(Raw!TB152:TG152,1)=0),Raw!SU152&lt;&gt;4),OR(AND(Raw!SV152=4,COUNTIF(Raw!TB152:TG152,2)=0),Raw!SV152&lt;&gt;4),OR(AND(Raw!SW152=4,COUNTIF(Raw!TB152:TG152,3)=0),Raw!SW152&lt;&gt;4),OR(AND(Raw!SX152=4,COUNTIF(Raw!TB152:TG152,4)=0),Raw!SX152&lt;&gt;4),OR(AND(Raw!SY152=4,COUNTIF(Raw!TB152:TG152,5)=0),Raw!SY152&lt;&gt;4),OR(AND(Raw!SZ152=4,COUNTIF(Raw!TB152:TG152,6)=0),Raw!SZ152&lt;&gt;4)),"",1)))</f>
        <v/>
      </c>
      <c r="BA152" t="str">
        <f>IF(A152=0,"",IF(COUNTA(Raw!TH152:TT152)=0,"",IF(AND(OR(AND(Raw!TH152=4,COUNTIF(Raw!TO152:TT152,1)=0),Raw!TH152&lt;&gt;4),OR(AND(Raw!TI152=4,COUNTIF(Raw!TO152:TT152,2)=0),Raw!TI152&lt;&gt;4),OR(AND(Raw!TJ152=4,COUNTIF(Raw!TO152:TT152,3)=0),Raw!TJ152&lt;&gt;4),OR(AND(Raw!TK152=4,COUNTIF(Raw!TO152:TT152,4)=0),Raw!TK152&lt;&gt;4),OR(AND(Raw!TL152=4,COUNTIF(Raw!TO152:TT152,5)=0),Raw!TL152&lt;&gt;4),OR(AND(Raw!TM152=4,COUNTIF(Raw!TO152:TT152,6)=0),Raw!TM152&lt;&gt;4)),"",1)))</f>
        <v/>
      </c>
      <c r="BB152" t="str">
        <f>IF(A152=0,"",IF(COUNTA(Raw!TU152:UI152)=0,"",IF(AND(OR(AND(Raw!TU152=4,COUNTIF(Raw!UC152:UI152,1)=0),Raw!TU152&lt;&gt;4),OR(AND(Raw!TV152=4,COUNTIF(Raw!UC152:UI152,2)=0),Raw!TV152&lt;&gt;4),OR(AND(Raw!TW152=4,COUNTIF(Raw!UC152:UI152,3)=0),Raw!TW152&lt;&gt;4),OR(AND(Raw!TX152=4,COUNTIF(Raw!UC152:UI152,4)=0),Raw!TX152&lt;&gt;4),OR(AND(Raw!TY152=4,COUNTIF(Raw!UC152:UI152,5)=0),Raw!TY152&lt;&gt;4),OR(AND(Raw!TZ152=4,COUNTIF(Raw!UC152:UI152,6)=0),Raw!TZ152&lt;&gt;4),OR(AND(Raw!UA152=4,COUNTIF(Raw!UC152:UI152,7)=0),Raw!UA152&lt;&gt;4)),"",1)))</f>
        <v/>
      </c>
      <c r="BC152" t="str">
        <f>IF(A152=0,"",IF(COUNTA(Raw!UJ152:UV152)=0,"",IF(AND(OR(AND(Raw!UJ152=4,COUNTIF(Raw!UQ152:UV152,1)=0),Raw!UJ152&lt;&gt;4),OR(AND(Raw!UK152=4,COUNTIF(Raw!UQ152:UV152,2)=0),Raw!UK152&lt;&gt;4),OR(AND(Raw!UL152=4,COUNTIF(Raw!UQ152:UV152,3)=0),Raw!UL152&lt;&gt;4),OR(AND(Raw!UM152=4,COUNTIF(Raw!UQ152:UV152,4)=0),Raw!UM152&lt;&gt;4),OR(AND(Raw!UN152=4,COUNTIF(Raw!UQ152:UV152,5)=0),Raw!UN152&lt;&gt;4),OR(AND(Raw!UO152=4,COUNTIF(Raw!UQ152:UV152,6)=0),Raw!UO152&lt;&gt;4)),"",1)))</f>
        <v/>
      </c>
      <c r="BD152" t="str">
        <f>IF(A152=0,"",IF(COUNTA(Raw!UW152:VG152)=0,"",IF(AND(OR(AND(Raw!UW152=4,COUNTIF(Raw!VC152:VG152,1)=0),Raw!UW152&lt;&gt;4),OR(AND(Raw!UX152=4,COUNTIF(Raw!VC152:VG152,2)=0),Raw!UX152&lt;&gt;4),OR(AND(Raw!UY152=4,COUNTIF(Raw!VC152:VG152,3)=0),Raw!UY152&lt;&gt;4),OR(AND(Raw!UZ152=4,COUNTIF(Raw!VC152:VG152,4)=0),Raw!UZ152&lt;&gt;4),OR(AND(Raw!VA152=4,COUNTIF(Raw!VC152:VG152,5)=0),Raw!VA152&lt;&gt;4)),"",1)))</f>
        <v/>
      </c>
      <c r="BE152" t="str">
        <f>IF(A152=0,"",IF(COUNTA(Raw!VH152:VP152)=0,"",
IF(AND(
OR(AND(Raw!VH152=4,COUNTIF(Raw!VM152:VP152,1)=0),Raw!VH152&lt;&gt;4),
OR(AND(Raw!VI152=4,COUNTIF(Raw!VM152:VP152,2)=0),Raw!VI152&lt;&gt;4),
OR(AND(Raw!VJ152=4,COUNTIF(Raw!VM152:VP152,3)=0),Raw!VJ152&lt;&gt;4),
OR(AND(Raw!VK152=4,COUNTIF(Raw!VM152:VP152,4)=0),Raw!VK152&lt;&gt;4)
),"",1)))</f>
        <v/>
      </c>
      <c r="BF152" t="str">
        <f>IF(A152=0,"",IF(COUNTA(Raw!VQ152:WK152)=0,"",
IF(AND(
OR(AND(Raw!VQ152=4,COUNTIF(Raw!WB152:WK152,1)=0),Raw!VQ152&lt;&gt;4),
OR(AND(Raw!VR152=4,COUNTIF(Raw!WB152:WK152,2)=0),Raw!VR152&lt;&gt;4),
OR(AND(Raw!VS152=4,COUNTIF(Raw!WB152:WK152,3)=0),Raw!VS152&lt;&gt;4),
OR(AND(Raw!VT152=4,COUNTIF(Raw!WB152:WK152,4)=0),Raw!VT152&lt;&gt;4),
OR(AND(Raw!VU152=4,COUNTIF(Raw!WB152:WK152,5)=0),Raw!VU152&lt;&gt;4),
OR(AND(Raw!VV152=4,COUNTIF(Raw!WB152:WK152,6)=0),Raw!VV152&lt;&gt;4),
OR(AND(Raw!VW152=4,COUNTIF(Raw!WB152:WK152,7)=0),Raw!VW152&lt;&gt;4),
OR(AND(Raw!VX152=4,COUNTIF(Raw!WB152:WK152,8)=0),Raw!VX152&lt;&gt;4),
OR(AND(Raw!VY152=4,COUNTIF(Raw!WB152:WK152,9)=0),Raw!VX152&lt;&gt;4),
OR(AND(Raw!VZ152=4,COUNTIF(Raw!WB152:WK152,10)=0),Raw!VZ152&lt;&gt;4)
),"",1)))</f>
        <v/>
      </c>
      <c r="BG152" t="str">
        <f>IF(A152=0,"",IF(COUNTA(Raw!WL152:XB152)=0,"",
IF(AND(
OR(AND(Raw!WL152=4,COUNTIF(Raw!WU152:XB152,1)=0),Raw!WL152&lt;&gt;4),
OR(AND(Raw!WM152=4,COUNTIF(Raw!WU152:XB152,2)=0),Raw!WM152&lt;&gt;4),
OR(AND(Raw!WN152=4,COUNTIF(Raw!WU152:XB152,3)=0),Raw!WN152&lt;&gt;4),
OR(AND(Raw!WO152=4,COUNTIF(Raw!WU152:XB152,4)=0),Raw!WO152&lt;&gt;4),
OR(AND(Raw!WP152=4,COUNTIF(Raw!WU152:XB152,5)=0),Raw!WP152&lt;&gt;4),
OR(AND(Raw!WQ152=4,COUNTIF(Raw!WU152:XB152,6)=0),Raw!WQ152&lt;&gt;4),
OR(AND(Raw!WR152=4,COUNTIF(Raw!WU152:XB152,7)=0),Raw!WR152&lt;&gt;4),
OR(AND(Raw!WS152=4,COUNTIF(Raw!WU152:XB152,8)=0),Raw!WS152&lt;&gt;4)
),"",1)))</f>
        <v/>
      </c>
      <c r="BH152" t="str">
        <f>IF(A152=0,"",IF(COUNTA(Raw!XC152:XK152)=0,"",
IF(AND(
OR(AND(Raw!XC152=4,COUNTIF(Raw!XH152:XK152,1)=0),Raw!XC152&lt;&gt;4),
OR(AND(Raw!XD152=4,COUNTIF(Raw!XH152:XK152,2)=0),Raw!XD152&lt;&gt;4),
OR(AND(Raw!XE152=4,COUNTIF(Raw!XH152:XK152,3)=0),Raw!XE152&lt;&gt;4),
OR(AND(Raw!XF152=4,COUNTIF(Raw!XH152:XK152,4)=0),Raw!XF152&lt;&gt;4)
),"",1)))</f>
        <v/>
      </c>
      <c r="BI152" t="str">
        <f>IF(A152=0,"",IF(COUNTA(Raw!XL152:XT152)=0,"",
IF(AND(
OR(AND(Raw!XL152=4,COUNTIF(Raw!XQ152:XT152,1)=0),Raw!XL152&lt;&gt;4),
OR(AND(Raw!XM152=4,COUNTIF(Raw!XQ152:XT152,2)=0),Raw!XM152&lt;&gt;4),
OR(AND(Raw!XN152=4,COUNTIF(Raw!XQ152:XT152,3)=0),Raw!XN152&lt;&gt;4),
OR(AND(Raw!XO152=4,COUNTIF(Raw!XQ152:XT152,4)=0),Raw!XO152&lt;&gt;4)
),"",1)))</f>
        <v/>
      </c>
      <c r="BJ152" t="str">
        <f>IF(A152=0,"",IF(COUNTA(Raw!XU152:YI152)=0,"",
IF(AND(
OR(AND(Raw!XU152=4,COUNTIF(Raw!YC152:YI152,1)=0),Raw!XU152&lt;&gt;4),
OR(AND(Raw!XV152=4,COUNTIF(Raw!YC152:YI152,2)=0),Raw!XV152&lt;&gt;4),
OR(AND(Raw!XW152=4,COUNTIF(Raw!YC152:YI152,3)=0),Raw!XW152&lt;&gt;4),
OR(AND(Raw!XX152=4,COUNTIF(Raw!YC152:YI152,4)=0),Raw!XX152&lt;&gt;4),
OR(AND(Raw!XY152=4,COUNTIF(Raw!YC152:YI152,5)=0),Raw!XY152&lt;&gt;4),
OR(AND(Raw!XZ152=4,COUNTIF(Raw!YC152:YI152,6)=0),Raw!XZ152&lt;&gt;4),
OR(AND(Raw!YA152=4,COUNTIF(Raw!YC152:YI152,7)=0),Raw!YA152&lt;&gt;4)
),"",1)))</f>
        <v/>
      </c>
      <c r="BK152" t="str">
        <f>IF(A152=0,"",IF(COUNTA(Raw!YJ152:YR152)=0,"",
IF(AND(
OR(AND(Raw!YJ152=4,COUNTIF(Raw!YO152:YR152,1)=0),Raw!YJ152&lt;&gt;4),
OR(AND(Raw!YK152=4,COUNTIF(Raw!YO152:YR152,2)=0),Raw!YK152&lt;&gt;4),
OR(AND(Raw!YL152=4,COUNTIF(Raw!YO152:YR152,3)=0),Raw!YL152&lt;&gt;4),
OR(AND(Raw!YM152=4,COUNTIF(Raw!YO152:YR152,4)=0),Raw!YM152&lt;&gt;4)
),"",1)))</f>
        <v/>
      </c>
      <c r="BL152" t="str">
        <f>IF(A152=0,"",IF(COUNTA(Raw!YS152:YU152)=0,"",IF(AND(Raw!YS152=4,ISBLANK(Raw!YU152)),"",IF(AND(Raw!YS152&lt;&gt;4,ISBLANK(Raw!YU152)=FALSE),"",1))))</f>
        <v/>
      </c>
    </row>
    <row r="153" spans="1:64">
      <c r="A153" s="20">
        <f>Raw!A153</f>
        <v>0</v>
      </c>
      <c r="B153" s="19" t="str">
        <f>IF(A153=0,"",IF(AND(Raw!AC153=1,COUNTA(Raw!AR153:IC153)&gt;0,COUNTA(Raw!ID153:YU153)=0),"",IF(AND(Raw!AC153=2,COUNTA(Raw!AR153:IC153)=0,COUNTA(Raw!ID153:MV153)&gt;0,COUNTA(Raw!MW153:YU153)=0),"",IF(AND(Raw!AC153=3,COUNTA(Raw!AP153:MV153)=0,COUNTA(Raw!MW153:YU153)&gt;0),"",1))))</f>
        <v/>
      </c>
      <c r="C153" s="19" t="str">
        <f>IF(A153=0,"",IF(AND(Raw!AK153=1,ISBLANK(Raw!AM153)=FALSE,ISBLANK(Raw!AO153)),"",IF(AND(Raw!AK153=2,ISBLANK(Raw!AM153),ISBLANK(Raw!AO153)=FALSE),"",1)))</f>
        <v/>
      </c>
      <c r="D153" s="19" t="str">
        <f>IF(A153=0,"",IF(COUNTA(Raw!AS153:AZ153)=0,"",IF(AND(Raw!AS153+Raw!AT153=100,Raw!AU153+Raw!AV153=100,Raw!AW153+Raw!AX153=100,Raw!AY153+Raw!AZ153=100),"",1)))</f>
        <v/>
      </c>
      <c r="E153" s="19" t="str">
        <f>IF(A153=0,"",IF(ISBLANK(Raw!AQ153),"",IF(Raw!AQ153=1,"",1)))</f>
        <v/>
      </c>
      <c r="F153" s="19" t="str">
        <f>IF(A153=0,"",IF(ISBLANK(Raw!AR153),"",IF(AND(Raw!AR153&gt;=0,Raw!AR153&lt;=100),"",1)))</f>
        <v/>
      </c>
      <c r="G153" s="19" t="str">
        <f>IF(A153=0,"",IF(AND(ISBLANK(Raw!BA153),ISBLANK(Raw!AS153)),"",IF(AND(Raw!AS153&gt;0,ISBLANK(Raw!BA153)=FALSE),"",1)))</f>
        <v/>
      </c>
      <c r="H153" s="19" t="str">
        <f>IF(A153=0,"",IF(COUNTA(Raw!BA153:BH153)=0,"",IF(AND(Raw!BA153=0,COUNTA(Raw!BB153:BH153)=0),"",IF(AND(Raw!BA153&gt;0,COUNTA(Raw!BB153:BH153)&gt;0),"",1))))</f>
        <v/>
      </c>
      <c r="I153" s="19" t="str">
        <f>IF(A153=0,"",IF(AND(ISBLANK(Raw!BI153),ISBLANK(Raw!BJ153)),"",IF(AND(Raw!BI153=1,ISBLANK(Raw!BJ153)=FALSE),"",IF(AND(Raw!BI153=2,ISBLANK(Raw!BJ153)),"",1))))</f>
        <v/>
      </c>
      <c r="J153" s="19" t="str">
        <f>IF(A153=0,"",IF(AND(ISBLANK(Raw!AT153),COUNTBLANK(Raw!BK153:BQ153)),"",IF(AND(Raw!AT153&gt;0,COUNTA(Raw!BK153:BQ153)&gt;0),"",IF(AND(Raw!AT153=0,COUNTA(Raw!BK153:BQ153)=0),"",1))))</f>
        <v/>
      </c>
      <c r="K153" s="19" t="str">
        <f>IF(A153=0,"",IF(AND(ISBLANK(Raw!AS153),COUNTA(Raw!BR153:BX153)=0),"",IF(AND(Raw!AS153&gt;0,COUNTA(Raw!BR153:BX153)&gt;0),"",IF(AND(Raw!AS153=0,COUNTA(Raw!BR153:BX153)=0),"",1))))</f>
        <v/>
      </c>
      <c r="L153" s="19" t="str">
        <f>IF(A153=0,"",IF(AND(COUNTA(Raw!BK153:BX153)=0,COUNTA(Raw!BY153:CH153)=0),"",IF(AND(COUNTIF(Raw!BK153:BX153,1)&gt;0,COUNTA(Raw!BY153:CH153)&gt;0),"",IF(AND(COUNTIF(Raw!BK153:BX153,1)=0,COUNTA(Raw!BY153:CH153)=0),"",1))))</f>
        <v/>
      </c>
      <c r="M153" s="19" t="str">
        <f>IF(A153=0,"",IF(AND(COUNTA(Raw!BK153:BX153)=0,COUNTA(Raw!CI153:CR153)),"",IF(AND(COUNTIF(Raw!BK153:BX153,3)&gt;0,COUNTA(Raw!CI153:CR153)&gt;0),"",IF(AND(COUNTIF(Raw!BK153:BX153,3)=0,COUNTA(Raw!CI153:CR153)=0),"",1))))</f>
        <v/>
      </c>
      <c r="N153" s="19" t="str">
        <f>IF(A153=0,"",IF(COUNTA(Raw!CS153:DF153)=0,"",IF(AND(COUNTIF(Raw!CS153:CV153,1)=1,COUNTA(Raw!CW153:DA153)&gt;0,COUNTA(Raw!DB153:DF153)=0),"",IF(AND(COUNTIF(Raw!CS153:CV153,2)=1,COUNTA(Raw!CW153:DA153)=0,COUNTA(Raw!DB153:DF153)&gt;0),"",IF(AND(COUNTA(Raw!CS153:CV153)&gt;0,COUNTA(Raw!CW153:DF153)=0),"",1)))))</f>
        <v/>
      </c>
      <c r="O153" s="19" t="str">
        <f>IF(A153=0,"",IF(COUNTA(Raw!DG153:DP153)=0,"",IF(AND(COUNTIF(Raw!BK153:BQ153,1)&gt;0,OR(COUNTIF(Raw!DG153:DP153,1)=1,COUNTIF(Raw!DG153:DP153,2)=1,COUNTIF(Raw!DG153:DP153,3)=1)),"",IF(AND(COUNTIF(Raw!BK153:BQ153,1)=0,AND(COUNTIF(Raw!DG153:DP153,1)=0,COUNTIF(Raw!DG153:DP153,2)=0,COUNTIF(Raw!DG153:DP153,3)=0)),"",1))))</f>
        <v/>
      </c>
      <c r="P153" s="19" t="str">
        <f>IF(A153=0,"",IF(COUNTA(Raw!DG153:DR153)=0,"",IF(AND(COUNTIF(Raw!DG153:DP153,4)=1,ISBLANK(Raw!DQ153)=FALSE,ISBLANK(Raw!DR153)),"",IF(AND(COUNTIF(Raw!DG153:DP153,7)=1,ISBLANK(Raw!DQ153),ISBLANK(Raw!DR153)=FALSE),"",IF(AND(COUNTA(Raw!DG153:DP153)&gt;0,COUNTIF(Raw!DG153:DP153,4)=0,COUNTIF(Raw!DG153:DP153,7)=0,COUNTA(Raw!DQ153:DR153)=0),"",1)))))</f>
        <v/>
      </c>
      <c r="Q153" s="19" t="str">
        <f>IF(A153=0,"",IF(AND(COUNTA(Raw!DS153:DU153)=0,COUNTA(Raw!BK153:BQ153)=0),"",IF(AND(COUNTIF(Raw!BK153:BQ153,1)&gt;0,COUNTA(Raw!DS153:DU153)&gt;0),"",IF(AND(COUNTIF(Raw!BK153:BQ153,1)=0,COUNTA(Raw!DS153:DU153)=0),"",1))))</f>
        <v/>
      </c>
      <c r="R153" s="19" t="str">
        <f>IF(A153=0,"",IF(AND(ISBLANK(Raw!AT153),ISBLANK(Raw!EJ153)),"",IF(AND(Raw!AT153&gt;0,ISBLANK(Raw!EJ153)=FALSE,Raw!EJ153&gt;=0,Raw!EJ153&lt;=7),"",IF(AND(Raw!AT153=0,ISBLANK(Raw!EJ153)),"",1))))</f>
        <v/>
      </c>
      <c r="S153" t="str">
        <f>IF(A153=0,"",IF(AND(ISBLANK(Raw!AS153),ISBLANK(Raw!EK153)),"",IF(AND(Raw!AS153&gt;0,ISBLANK(Raw!EK153)=FALSE),"",IF(AND(Raw!AS153=0,ISBLANK(Raw!EK153)),"",1))))</f>
        <v/>
      </c>
      <c r="T153" s="19" t="str">
        <f>IF(A153=0,"",IF(AND(ISBLANK(Raw!AT153),COUNTA(Raw!EL153:EQ153)=0),"",IF(AND(Raw!AT153&gt;0,COUNTA(Raw!EL153:EQ153)&gt;0),"",IF(AND(Raw!AT153=0,COUNTA(Raw!EL153:EQ153)=0),"",1))))</f>
        <v/>
      </c>
      <c r="U153" t="str">
        <f>IF(A153=0,"",IF(AND(ISBLANK(Raw!AT153),COUNTA(Raw!ER153:EU153)=0),"",IF(AND(Raw!AT153&gt;0,COUNTA(Raw!ER153:EU153)&gt;0),"",IF(AND(Raw!AT153=0,COUNTA(Raw!ER153:EU153)=0),"",1))))</f>
        <v/>
      </c>
      <c r="V153" t="str">
        <f>IF(A153=0,"",IF(AND(ISBLANK(Raw!AS153),COUNTA(Raw!EV153:FA153)=0),"",IF(AND(Raw!AS153&gt;0,COUNTA(Raw!EV153:FA153)&gt;0),"",IF(AND(Raw!AS153=0,COUNTA(Raw!EV153:FA153)=0),"",1))))</f>
        <v/>
      </c>
      <c r="W153" t="str">
        <f>IF(A153=0,"",IF(AND(ISBLANK(Raw!AS153),COUNTA(Raw!FB153:FE153)=0),"",IF(AND(Raw!AS153&gt;0,COUNTA(Raw!FB153:FE153)&gt;0),"",IF(AND(Raw!AS153=0,COUNTA(Raw!FB153:FE153)=0),"",1))))</f>
        <v/>
      </c>
      <c r="X153" t="str">
        <f>IF(A153=0,"",IF(AND(ISBLANK(Raw!AT153),COUNTA(Raw!FF153:FI153)=0),"",IF(AND(Raw!AT153&gt;0,COUNTA(Raw!FF153:FI153)&gt;0),"",IF(AND(Raw!AT153=0,COUNTA(Raw!FF153:FI153)=0),"",1))))</f>
        <v/>
      </c>
      <c r="Y153" t="str">
        <f>IF(A153=0,"",IF(AND(ISBLANK(Raw!AS153),COUNTA(Raw!FJ153:FM153)=0),"",IF(AND(Raw!AS153&gt;0,COUNTA(Raw!FJ153:FM153)&gt;0),"",IF(AND(Raw!AS153=0,COUNTA(Raw!FJ153:FM153)=0),"",1))))</f>
        <v/>
      </c>
      <c r="Z153" t="str">
        <f>IF(A153=0,"",IF(AND(COUNTA(Raw!FN153:FT153)=0,ISBLANK(Raw!FU153)),"",IF(AND(COUNTIF(Raw!FN153:FT153,1)&gt;0,ISBLANK(Raw!FU153)=FALSE),"",IF(AND(COUNTIF(Raw!FN153:FT153,1)=0,ISBLANK(Raw!FU153)),"",1))))</f>
        <v/>
      </c>
      <c r="AA153" s="19" t="str">
        <f>IF(A153=0,"",IF(AND(ISBLANK(Raw!BI153),COUNTA(Raw!FV153:GH153)=0),"",IF(AND(Raw!BI153&lt;&gt;1,COUNTIF(Raw!FV153:GH153,6)=0),"",IF(Raw!BI153=1,"",1))))</f>
        <v/>
      </c>
      <c r="AB153" t="str">
        <f>IF(A153=0,"",IF(AND(ISBLANK(Raw!GI153),COUNTA(Raw!GJ153:GQ153)=0),"",IF(AND(Raw!GI153=1,COUNTA(Raw!GJ153:GQ153)&gt;0),"",IF(AND(Raw!GI153=2,COUNTA(Raw!GJ153:GQ153)=0),"",1))))</f>
        <v/>
      </c>
      <c r="AC153" s="19" t="str">
        <f>IF(A153=0,"",IF(AND(COUNTA(Raw!GY153:HF153)=0,ISBLANK(Raw!HG153)),"",IF(AND(OR(COUNTIF(Raw!GY153:HE153,1)&gt;0,COUNTIF(Raw!GY153:HE153,2)&gt;0),ISBLANK(Raw!HG153)=FALSE),"",IF(AND(COUNTA(Raw!GY153:HF153)&gt;0,ISBLANK(Raw!HG153),COUNTIF(Raw!GY153:HE153,1)=0,COUNTIF(Raw!GY153:HE153,2)=0),"",1))))</f>
        <v/>
      </c>
      <c r="AD153" s="19" t="str">
        <f>IF(A153=0,"",IF(COUNTA(Raw!HU153:IB153)=0,"",IF(AND(Raw!AK153&lt;&gt;2,COUNTIF(Raw!HU153:IA153,2)=0,COUNTIF(Raw!HU153:IA153,3)=0),"",IF(Raw!AK153=2,"",1))))</f>
        <v/>
      </c>
      <c r="AE153" s="19" t="str">
        <f>IF(A153=0,"",IF(AND(Raw!AK153=2,ISBLANK(Raw!IC153)=FALSE),"",IF(AND(Raw!AK153&lt;&gt;2,ISBLANK(Raw!IC153)),"",1)))</f>
        <v/>
      </c>
      <c r="AF153" s="19" t="str">
        <f>IF(A153=0,"",IF(COUNTA(Raw!ID153:IF153)=0,"",IF(AND(MATCH(2023-Raw!ID153,Code!$A$3:$A$12,1)=Raw!IF153,2023-Raw!ID153=Raw!IE153),"",1)))</f>
        <v/>
      </c>
      <c r="AG153" s="19" t="str">
        <f>IF(A153=0,"",IF(COUNTA(Raw!IG153:II153)=0,"",IF(AND(Raw!IG153=4,ISBLANK(Raw!II153)=FALSE),"",IF(AND(Raw!IG153&lt;&gt;4,ISBLANK(Raw!II153)),"",1))))</f>
        <v/>
      </c>
      <c r="AH153" s="19" t="str">
        <f>IF(A153=0,"",IF(COUNTA(Raw!IJ153:IM153)=0,"",IF(AND(Raw!IJ153=1,ISBLANK(Raw!IK153)=FALSE),"",IF(AND(Raw!IJ153=2,COUNTA(Raw!IK153:IM153)&gt;0),"",1))))</f>
        <v/>
      </c>
      <c r="AI153" s="19" t="str">
        <f>IF(A153=0,"",IF(COUNTA(Raw!IK153:IM153)=0,"",IF(AND(Raw!IK153=1,ISBLANK(Raw!IL153)=FALSE),"",IF(AND(Raw!IK153=2,COUNTA(Raw!IL153:IM153)=0),"",1))))</f>
        <v/>
      </c>
      <c r="AJ153" s="19" t="str">
        <f>IF(A153=0,"",IF(COUNTA(Raw!JD153:JJ153)=0,"",IF(AND(Raw!JD153&gt;600,COUNTA(Raw!JE153:JI153)&gt;0),"",IF(AND(Raw!JD153&lt;=600,COUNTA(Raw!JE153:JJ153)=0),"",1))))</f>
        <v/>
      </c>
      <c r="AK153" s="19" t="str">
        <f>IF(A153=0,"",IF(COUNTA(Raw!JK153:KA153)=0,"",IF(AND(Raw!JK153=1,COUNTA(Raw!JM153:JV153)&gt;0),"",IF(AND(Raw!JK153=3,COUNTA(Raw!JM153:JV153)&gt;0,COUNTA(Raw!JW153:KA153)=0),"",IF(AND(ISBLANK(Raw!JK153)=FALSE,Raw!JK153&lt;&gt;1,Raw!JK153&lt;&gt;3,COUNTA(Raw!JM153:KA153)=0),"",1)))))</f>
        <v/>
      </c>
      <c r="AL153" s="19" t="str">
        <f>IF(A153=0,"",IF(COUNTA(Raw!JW153:KA153)=0,"",IF(AND(COUNTIF(Raw!JW153:JZ153,4)=0,COUNTA(Raw!JW153:JZ153)&gt;0,ISBLANK(Raw!KA153)=FALSE),"",IF(AND(COUNTIF(Raw!JW153:KA153,4)&gt;0,ISBLANK(Raw!KA153)),"",1))))</f>
        <v/>
      </c>
      <c r="AM153" s="19" t="str">
        <f>IF(A153=0,"",IF(COUNTA(Raw!KT153:KU153)=0,"",IF(AND(Raw!KT153=1,ISBLANK(Raw!KU153)=FALSE),"",IF(AND(Raw!KT153=2,ISBLANK(Raw!KU153)),"",1))))</f>
        <v/>
      </c>
      <c r="AN153" s="19" t="str">
        <f>IF(A153=0,"",IF(COUNTA(Raw!KX153:LF153)=0,"",IF(AND(COUNTIF(Raw!KX153:LB153,5)=1,COUNTA(Raw!KX153:LB153)=1,COUNTA(Raw!LC153:LF153)=0),"",IF(AND(COUNTIF(Raw!KX153:LB153,5)=0,COUNTA(Raw!KX153:LB153)&gt;0,COUNTA(Raw!LC153:LF153)&gt;0),"",1))))</f>
        <v/>
      </c>
      <c r="AO153" s="19" t="str">
        <f>IF(A153=0,"",IF(COUNTA(Raw!LM153:LU153)=0,"",IF(AND(Raw!LM153=1,ISBLANK(Raw!LN153)=FALSE,COUNTA(Raw!LO153:LU153)&gt;0),"",IF(AND(Raw!LM153=2,COUNTA(Raw!LN153:LU153)=0),"",1))))</f>
        <v/>
      </c>
      <c r="AP153" s="19" t="str">
        <f>IF(A153=0,"",IF(COUNTA(Raw!MY153:OG153)=0,"",IF(AND(Raw!MY153=2,COUNTA(Raw!MZ153:OG153)=0),"",IF(AND(Raw!MY153=1,COUNTA(Raw!MZ153:OG153)&gt;0),"",1))))</f>
        <v/>
      </c>
      <c r="AQ153" s="19" t="str">
        <f>IF(A153=0,"",IF(COUNTA(Raw!NC153:NW153)=0,"",IF(AND(COUNTIF(Raw!NC153:NG153,3)&gt;0,COUNTA(Raw!NH153:NQ153)&gt;0),"",IF(AND(COUNTA(Raw!NC153:NG153)&gt;0,COUNTIF(Raw!NC153:NG153,3)=0,COUNTA(Raw!NH153:NW153)=0),"",1))))</f>
        <v/>
      </c>
      <c r="AR153" s="19" t="str">
        <f>IF(A153=0,"",IF(COUNTA(Raw!NH153:NW153)=0,"",IF(AND(COUNTIF(Raw!NH153:NQ153,10)&gt;0,COUNTA(Raw!NR153:NW153)&gt;0),"",IF(AND(COUNTA(Raw!NH153:NQ153)&gt;0,COUNTIF(Raw!NH153:NQ153,10)=0,COUNTA(Raw!NR153:NY153)=0),"",1))))</f>
        <v/>
      </c>
      <c r="AS153" s="19" t="str">
        <f>IF(A153=0,"",IF(COUNTA(Raw!NY153:OG153)=0,"",IF(AND(Raw!NY153=1,COUNTA(Raw!NZ153:OG153)&gt;0),"",IF(AND(Raw!NY153=2,COUNTA(Raw!NZ153:OG153)=0),"",1))))</f>
        <v/>
      </c>
      <c r="AT153" s="19" t="str">
        <f>IF(A153=0,"",IF(COUNTA(Raw!OH153:OY153)=0,"",IF(AND(Raw!OH153=1,COUNTA(Raw!OI153:OY153)&gt;0),"",IF(AND(Raw!OH153=2,COUNTA(Raw!OI153:OY153)=0),"",1))))</f>
        <v/>
      </c>
      <c r="AU153" s="19" t="str">
        <f>IF(A153=0,"",IF(COUNTA(Raw!PR153:QB153)=0,"",
IF(AND(OR(AND(COUNTIF(Raw!PR153:QB153,1)=1,COUNTA(Raw!QI153:QY153)&gt;0),AND(COUNTIF(Raw!PR153:QB153,1)=0,COUNTA(Raw!QI153:QY153)=0)),OR(AND(COUNTIF(Raw!PR153:QB153,2)=1,COUNTA(Raw!QZ153:RP153)&gt;0),AND(COUNTIF(Raw!PR153:QB153,2)=0,COUNTA(Raw!QZ153:RP153)=0)),OR(AND(COUNTIF(Raw!PR153:QB153,3)=1,COUNTA(Raw!RQ153:SG153)&gt;0),AND(COUNTIF(Raw!PR153:QB153,3)=0,COUNTA(Raw!RQ153:SG153)=0)),OR(AND(COUNTIF(Raw!PR153:QB153,4)=1,COUNTA(Raw!SH153:ST153)&gt;0),AND(COUNTIF(Raw!PR153:QB153,4)=0,COUNTA(Raw!SH153:ST153)=0)),OR(AND(COUNTIF(Raw!PR153:QB153,5)=1,COUNTA(Raw!SU153:TG153)&gt;0),AND(COUNTIF(Raw!PR153:QB153,5)=0,COUNTA(Raw!SU153:TG153)=0)),OR(AND(COUNTIF(Raw!PR153:QB153,6)=1,COUNTA(Raw!TH153:TT153)&gt;0),AND(COUNTIF(Raw!PR153:QB153,6)=0,COUNTA(Raw!TH153:TT153)=0)),OR(AND(COUNTIF(Raw!PR153:QB153,7)=1,COUNTA(Raw!TU153:UI153)&gt;0),AND(COUNTIF(Raw!PR153:QB153,7)=0,COUNTA(Raw!TU153:UI153)=0)),OR(AND(COUNTIF(Raw!PR153:QB153,8)=1,COUNTA(Raw!UJ153:UV153)&gt;0),AND(COUNTIF(Raw!PR153:QB153,8)=0,COUNTA(Raw!UJ153:UV153)=0)),OR(AND(COUNTIF(Raw!PR153:QB153,9)=1,COUNTA(Raw!UW153:VG153)&gt;0),AND(COUNTIF(Raw!PR153:QB153,9)=0,COUNTA(Raw!UW153:VG153)=0)),OR(AND(COUNTIF(Raw!PR153:QB153,10)=1,COUNTA(Raw!VH153:VP153)&gt;0),AND(COUNTIF(Raw!PR153:QB153,10)=0,COUNTA(Raw!VH153:VP153)=0)),OR(AND(COUNTIF(Raw!PR153:QB153,11)=1,COUNTA(Raw!VQ153:WK153)&gt;0),AND(COUNTIF(Raw!PR153:QB153,11)=0,COUNTA(Raw!VQ153:WK153)=0))),"",1)))</f>
        <v/>
      </c>
      <c r="AV153" s="19" t="str">
        <f>IF(A153=0,"",IF(COUNTA(Raw!QI153:QY153)=0,"",IF(AND(OR(AND(Raw!QI153=4,COUNTIF(Raw!QR153:QY153,1)=0),Raw!QI153&lt;&gt;4),OR(AND(Raw!QJ153=4,COUNTIF(Raw!QR153:QY153,2)=0),Raw!QJ153&lt;&gt;4),OR(AND(Raw!QK153=4,COUNTIF(Raw!QR153:QY153,3)=0),Raw!QK153&lt;&gt;4),OR(AND(Raw!QL153=4,COUNTIF(Raw!QR153:QY153,4)=0),Raw!QL153&lt;&gt;4),OR(AND(Raw!QM153=4,COUNTIF(Raw!QR153:QY153,5)=0),Raw!QM153&lt;&gt;4),OR(AND(Raw!QN153=4,COUNTIF(Raw!QR153:QY153,6)=0),Raw!QN153&lt;&gt;4),OR(AND(Raw!QO153=4,COUNTIF(Raw!QR153:QY153,7)=0),Raw!QO153&lt;&gt;4),OR(AND(Raw!QP153=4,COUNTIF(Raw!QR153:QY153,8)=0),Raw!QP153&lt;&gt;4)),"",1)))</f>
        <v/>
      </c>
      <c r="AW153" t="str">
        <f>IF(A153=0,"",IF(COUNTA(Raw!QZ153:RP153)=0,"",IF(AND(OR(AND(Raw!QZ153=4,COUNTIF(Raw!RI153:RP153,1)=0),Raw!QZ153&lt;&gt;4),OR(AND(Raw!RA153=4,COUNTIF(Raw!RI153:RP153,2)=0),Raw!RA153&lt;&gt;4),OR(AND(Raw!RB153=4,COUNTIF(Raw!RI153:RP153,3)=0),Raw!RB153&lt;&gt;4),OR(AND(Raw!RC153=4,COUNTIF(Raw!RI153:RP153,4)=0),Raw!RC153&lt;&gt;4),OR(AND(Raw!RD153=4,COUNTIF(Raw!RI153:RP153,5)=0),Raw!RD153&lt;&gt;4),OR(AND(Raw!RE153=4,COUNTIF(Raw!RI153:RP153,6)=0),Raw!RE153&lt;&gt;4),OR(AND(Raw!RF153=4,COUNTIF(Raw!RI153:RP153,7)=0),Raw!RF153&lt;&gt;4),OR(AND(Raw!RG153=4,COUNTIF(Raw!RI153:RP153,8)=0),Raw!RG153&lt;&gt;4)),"",1)))</f>
        <v/>
      </c>
      <c r="AX153" t="str">
        <f>IF(A153=0,"",IF(COUNTA(Raw!RQ153:SG153)=0,"",IF(AND(OR(AND(Raw!RQ153=4,COUNTIF(Raw!RZ153:SG153,1)=0),Raw!RQ153&lt;&gt;4),OR(AND(Raw!RR153=4,COUNTIF(Raw!RZ153:SG153,2)=0),Raw!RR153&lt;&gt;4),OR(AND(Raw!RS153=4,COUNTIF(Raw!RZ153:SG153,3)=0),Raw!RS153&lt;&gt;4),OR(AND(Raw!RT153=4,COUNTIF(Raw!RZ153:SG153,4)=0),Raw!RT153&lt;&gt;4),OR(AND(Raw!RU153=4,COUNTIF(Raw!RZ153:SG153,5)=0),Raw!RU153&lt;&gt;4),OR(AND(Raw!RV153=4,COUNTIF(Raw!RZ153:SG153,6)=0),Raw!RV153&lt;&gt;4),OR(AND(Raw!RW153=4,COUNTIF(Raw!RZ153:SG153,7)=0),Raw!RW153&lt;&gt;4),OR(AND(Raw!RX153=4,COUNTIF(Raw!RZ153:SG153,8)=0),Raw!RX153&lt;&gt;4)),"",1)))</f>
        <v/>
      </c>
      <c r="AY153" t="str">
        <f>IF(A153=0,"",IF(COUNTA(Raw!SH153:ST153)=0,"",IF(AND(OR(AND(Raw!SH153=4,COUNTIF(Raw!SO153:ST153,1)=0),Raw!SH153&lt;&gt;4),OR(AND(Raw!SI153=4,COUNTIF(Raw!SO153:ST153,2)=0),Raw!SI153&lt;&gt;4),OR(AND(Raw!SJ153=4,COUNTIF(Raw!SO153:ST153,3)=0),Raw!SJ153&lt;&gt;4),OR(AND(Raw!SK153=4,COUNTIF(Raw!SO153:ST153,4)=0),Raw!SK153&lt;&gt;4),OR(AND(Raw!SL153=4,COUNTIF(Raw!SO153:ST153,5)=0),Raw!SL153&lt;&gt;4),OR(AND(Raw!SM153=4,COUNTIF(Raw!SO153:ST153,6)=0),Raw!SM153&lt;&gt;4)),"",1)))</f>
        <v/>
      </c>
      <c r="AZ153" t="str">
        <f>IF(A153=0,"",IF(COUNTA(Raw!SU153:TG153)=0,"",IF(AND(OR(AND(Raw!SU153=4,COUNTIF(Raw!TB153:TG153,1)=0),Raw!SU153&lt;&gt;4),OR(AND(Raw!SV153=4,COUNTIF(Raw!TB153:TG153,2)=0),Raw!SV153&lt;&gt;4),OR(AND(Raw!SW153=4,COUNTIF(Raw!TB153:TG153,3)=0),Raw!SW153&lt;&gt;4),OR(AND(Raw!SX153=4,COUNTIF(Raw!TB153:TG153,4)=0),Raw!SX153&lt;&gt;4),OR(AND(Raw!SY153=4,COUNTIF(Raw!TB153:TG153,5)=0),Raw!SY153&lt;&gt;4),OR(AND(Raw!SZ153=4,COUNTIF(Raw!TB153:TG153,6)=0),Raw!SZ153&lt;&gt;4)),"",1)))</f>
        <v/>
      </c>
      <c r="BA153" t="str">
        <f>IF(A153=0,"",IF(COUNTA(Raw!TH153:TT153)=0,"",IF(AND(OR(AND(Raw!TH153=4,COUNTIF(Raw!TO153:TT153,1)=0),Raw!TH153&lt;&gt;4),OR(AND(Raw!TI153=4,COUNTIF(Raw!TO153:TT153,2)=0),Raw!TI153&lt;&gt;4),OR(AND(Raw!TJ153=4,COUNTIF(Raw!TO153:TT153,3)=0),Raw!TJ153&lt;&gt;4),OR(AND(Raw!TK153=4,COUNTIF(Raw!TO153:TT153,4)=0),Raw!TK153&lt;&gt;4),OR(AND(Raw!TL153=4,COUNTIF(Raw!TO153:TT153,5)=0),Raw!TL153&lt;&gt;4),OR(AND(Raw!TM153=4,COUNTIF(Raw!TO153:TT153,6)=0),Raw!TM153&lt;&gt;4)),"",1)))</f>
        <v/>
      </c>
      <c r="BB153" t="str">
        <f>IF(A153=0,"",IF(COUNTA(Raw!TU153:UI153)=0,"",IF(AND(OR(AND(Raw!TU153=4,COUNTIF(Raw!UC153:UI153,1)=0),Raw!TU153&lt;&gt;4),OR(AND(Raw!TV153=4,COUNTIF(Raw!UC153:UI153,2)=0),Raw!TV153&lt;&gt;4),OR(AND(Raw!TW153=4,COUNTIF(Raw!UC153:UI153,3)=0),Raw!TW153&lt;&gt;4),OR(AND(Raw!TX153=4,COUNTIF(Raw!UC153:UI153,4)=0),Raw!TX153&lt;&gt;4),OR(AND(Raw!TY153=4,COUNTIF(Raw!UC153:UI153,5)=0),Raw!TY153&lt;&gt;4),OR(AND(Raw!TZ153=4,COUNTIF(Raw!UC153:UI153,6)=0),Raw!TZ153&lt;&gt;4),OR(AND(Raw!UA153=4,COUNTIF(Raw!UC153:UI153,7)=0),Raw!UA153&lt;&gt;4)),"",1)))</f>
        <v/>
      </c>
      <c r="BC153" t="str">
        <f>IF(A153=0,"",IF(COUNTA(Raw!UJ153:UV153)=0,"",IF(AND(OR(AND(Raw!UJ153=4,COUNTIF(Raw!UQ153:UV153,1)=0),Raw!UJ153&lt;&gt;4),OR(AND(Raw!UK153=4,COUNTIF(Raw!UQ153:UV153,2)=0),Raw!UK153&lt;&gt;4),OR(AND(Raw!UL153=4,COUNTIF(Raw!UQ153:UV153,3)=0),Raw!UL153&lt;&gt;4),OR(AND(Raw!UM153=4,COUNTIF(Raw!UQ153:UV153,4)=0),Raw!UM153&lt;&gt;4),OR(AND(Raw!UN153=4,COUNTIF(Raw!UQ153:UV153,5)=0),Raw!UN153&lt;&gt;4),OR(AND(Raw!UO153=4,COUNTIF(Raw!UQ153:UV153,6)=0),Raw!UO153&lt;&gt;4)),"",1)))</f>
        <v/>
      </c>
      <c r="BD153" t="str">
        <f>IF(A153=0,"",IF(COUNTA(Raw!UW153:VG153)=0,"",IF(AND(OR(AND(Raw!UW153=4,COUNTIF(Raw!VC153:VG153,1)=0),Raw!UW153&lt;&gt;4),OR(AND(Raw!UX153=4,COUNTIF(Raw!VC153:VG153,2)=0),Raw!UX153&lt;&gt;4),OR(AND(Raw!UY153=4,COUNTIF(Raw!VC153:VG153,3)=0),Raw!UY153&lt;&gt;4),OR(AND(Raw!UZ153=4,COUNTIF(Raw!VC153:VG153,4)=0),Raw!UZ153&lt;&gt;4),OR(AND(Raw!VA153=4,COUNTIF(Raw!VC153:VG153,5)=0),Raw!VA153&lt;&gt;4)),"",1)))</f>
        <v/>
      </c>
      <c r="BE153" t="str">
        <f>IF(A153=0,"",IF(COUNTA(Raw!VH153:VP153)=0,"",
IF(AND(
OR(AND(Raw!VH153=4,COUNTIF(Raw!VM153:VP153,1)=0),Raw!VH153&lt;&gt;4),
OR(AND(Raw!VI153=4,COUNTIF(Raw!VM153:VP153,2)=0),Raw!VI153&lt;&gt;4),
OR(AND(Raw!VJ153=4,COUNTIF(Raw!VM153:VP153,3)=0),Raw!VJ153&lt;&gt;4),
OR(AND(Raw!VK153=4,COUNTIF(Raw!VM153:VP153,4)=0),Raw!VK153&lt;&gt;4)
),"",1)))</f>
        <v/>
      </c>
      <c r="BF153" t="str">
        <f>IF(A153=0,"",IF(COUNTA(Raw!VQ153:WK153)=0,"",
IF(AND(
OR(AND(Raw!VQ153=4,COUNTIF(Raw!WB153:WK153,1)=0),Raw!VQ153&lt;&gt;4),
OR(AND(Raw!VR153=4,COUNTIF(Raw!WB153:WK153,2)=0),Raw!VR153&lt;&gt;4),
OR(AND(Raw!VS153=4,COUNTIF(Raw!WB153:WK153,3)=0),Raw!VS153&lt;&gt;4),
OR(AND(Raw!VT153=4,COUNTIF(Raw!WB153:WK153,4)=0),Raw!VT153&lt;&gt;4),
OR(AND(Raw!VU153=4,COUNTIF(Raw!WB153:WK153,5)=0),Raw!VU153&lt;&gt;4),
OR(AND(Raw!VV153=4,COUNTIF(Raw!WB153:WK153,6)=0),Raw!VV153&lt;&gt;4),
OR(AND(Raw!VW153=4,COUNTIF(Raw!WB153:WK153,7)=0),Raw!VW153&lt;&gt;4),
OR(AND(Raw!VX153=4,COUNTIF(Raw!WB153:WK153,8)=0),Raw!VX153&lt;&gt;4),
OR(AND(Raw!VY153=4,COUNTIF(Raw!WB153:WK153,9)=0),Raw!VX153&lt;&gt;4),
OR(AND(Raw!VZ153=4,COUNTIF(Raw!WB153:WK153,10)=0),Raw!VZ153&lt;&gt;4)
),"",1)))</f>
        <v/>
      </c>
      <c r="BG153" t="str">
        <f>IF(A153=0,"",IF(COUNTA(Raw!WL153:XB153)=0,"",
IF(AND(
OR(AND(Raw!WL153=4,COUNTIF(Raw!WU153:XB153,1)=0),Raw!WL153&lt;&gt;4),
OR(AND(Raw!WM153=4,COUNTIF(Raw!WU153:XB153,2)=0),Raw!WM153&lt;&gt;4),
OR(AND(Raw!WN153=4,COUNTIF(Raw!WU153:XB153,3)=0),Raw!WN153&lt;&gt;4),
OR(AND(Raw!WO153=4,COUNTIF(Raw!WU153:XB153,4)=0),Raw!WO153&lt;&gt;4),
OR(AND(Raw!WP153=4,COUNTIF(Raw!WU153:XB153,5)=0),Raw!WP153&lt;&gt;4),
OR(AND(Raw!WQ153=4,COUNTIF(Raw!WU153:XB153,6)=0),Raw!WQ153&lt;&gt;4),
OR(AND(Raw!WR153=4,COUNTIF(Raw!WU153:XB153,7)=0),Raw!WR153&lt;&gt;4),
OR(AND(Raw!WS153=4,COUNTIF(Raw!WU153:XB153,8)=0),Raw!WS153&lt;&gt;4)
),"",1)))</f>
        <v/>
      </c>
      <c r="BH153" t="str">
        <f>IF(A153=0,"",IF(COUNTA(Raw!XC153:XK153)=0,"",
IF(AND(
OR(AND(Raw!XC153=4,COUNTIF(Raw!XH153:XK153,1)=0),Raw!XC153&lt;&gt;4),
OR(AND(Raw!XD153=4,COUNTIF(Raw!XH153:XK153,2)=0),Raw!XD153&lt;&gt;4),
OR(AND(Raw!XE153=4,COUNTIF(Raw!XH153:XK153,3)=0),Raw!XE153&lt;&gt;4),
OR(AND(Raw!XF153=4,COUNTIF(Raw!XH153:XK153,4)=0),Raw!XF153&lt;&gt;4)
),"",1)))</f>
        <v/>
      </c>
      <c r="BI153" t="str">
        <f>IF(A153=0,"",IF(COUNTA(Raw!XL153:XT153)=0,"",
IF(AND(
OR(AND(Raw!XL153=4,COUNTIF(Raw!XQ153:XT153,1)=0),Raw!XL153&lt;&gt;4),
OR(AND(Raw!XM153=4,COUNTIF(Raw!XQ153:XT153,2)=0),Raw!XM153&lt;&gt;4),
OR(AND(Raw!XN153=4,COUNTIF(Raw!XQ153:XT153,3)=0),Raw!XN153&lt;&gt;4),
OR(AND(Raw!XO153=4,COUNTIF(Raw!XQ153:XT153,4)=0),Raw!XO153&lt;&gt;4)
),"",1)))</f>
        <v/>
      </c>
      <c r="BJ153" t="str">
        <f>IF(A153=0,"",IF(COUNTA(Raw!XU153:YI153)=0,"",
IF(AND(
OR(AND(Raw!XU153=4,COUNTIF(Raw!YC153:YI153,1)=0),Raw!XU153&lt;&gt;4),
OR(AND(Raw!XV153=4,COUNTIF(Raw!YC153:YI153,2)=0),Raw!XV153&lt;&gt;4),
OR(AND(Raw!XW153=4,COUNTIF(Raw!YC153:YI153,3)=0),Raw!XW153&lt;&gt;4),
OR(AND(Raw!XX153=4,COUNTIF(Raw!YC153:YI153,4)=0),Raw!XX153&lt;&gt;4),
OR(AND(Raw!XY153=4,COUNTIF(Raw!YC153:YI153,5)=0),Raw!XY153&lt;&gt;4),
OR(AND(Raw!XZ153=4,COUNTIF(Raw!YC153:YI153,6)=0),Raw!XZ153&lt;&gt;4),
OR(AND(Raw!YA153=4,COUNTIF(Raw!YC153:YI153,7)=0),Raw!YA153&lt;&gt;4)
),"",1)))</f>
        <v/>
      </c>
      <c r="BK153" t="str">
        <f>IF(A153=0,"",IF(COUNTA(Raw!YJ153:YR153)=0,"",
IF(AND(
OR(AND(Raw!YJ153=4,COUNTIF(Raw!YO153:YR153,1)=0),Raw!YJ153&lt;&gt;4),
OR(AND(Raw!YK153=4,COUNTIF(Raw!YO153:YR153,2)=0),Raw!YK153&lt;&gt;4),
OR(AND(Raw!YL153=4,COUNTIF(Raw!YO153:YR153,3)=0),Raw!YL153&lt;&gt;4),
OR(AND(Raw!YM153=4,COUNTIF(Raw!YO153:YR153,4)=0),Raw!YM153&lt;&gt;4)
),"",1)))</f>
        <v/>
      </c>
      <c r="BL153" t="str">
        <f>IF(A153=0,"",IF(COUNTA(Raw!YS153:YU153)=0,"",IF(AND(Raw!YS153=4,ISBLANK(Raw!YU153)),"",IF(AND(Raw!YS153&lt;&gt;4,ISBLANK(Raw!YU153)=FALSE),"",1))))</f>
        <v/>
      </c>
    </row>
    <row r="154" spans="1:64">
      <c r="A154" s="20">
        <f>Raw!A154</f>
        <v>0</v>
      </c>
      <c r="B154" s="19" t="str">
        <f>IF(A154=0,"",IF(AND(Raw!AC154=1,COUNTA(Raw!AR154:IC154)&gt;0,COUNTA(Raw!ID154:YU154)=0),"",IF(AND(Raw!AC154=2,COUNTA(Raw!AR154:IC154)=0,COUNTA(Raw!ID154:MV154)&gt;0,COUNTA(Raw!MW154:YU154)=0),"",IF(AND(Raw!AC154=3,COUNTA(Raw!AP154:MV154)=0,COUNTA(Raw!MW154:YU154)&gt;0),"",1))))</f>
        <v/>
      </c>
      <c r="C154" s="19" t="str">
        <f>IF(A154=0,"",IF(AND(Raw!AK154=1,ISBLANK(Raw!AM154)=FALSE,ISBLANK(Raw!AO154)),"",IF(AND(Raw!AK154=2,ISBLANK(Raw!AM154),ISBLANK(Raw!AO154)=FALSE),"",1)))</f>
        <v/>
      </c>
      <c r="D154" s="19" t="str">
        <f>IF(A154=0,"",IF(COUNTA(Raw!AS154:AZ154)=0,"",IF(AND(Raw!AS154+Raw!AT154=100,Raw!AU154+Raw!AV154=100,Raw!AW154+Raw!AX154=100,Raw!AY154+Raw!AZ154=100),"",1)))</f>
        <v/>
      </c>
      <c r="E154" s="19" t="str">
        <f>IF(A154=0,"",IF(ISBLANK(Raw!AQ154),"",IF(Raw!AQ154=1,"",1)))</f>
        <v/>
      </c>
      <c r="F154" s="19" t="str">
        <f>IF(A154=0,"",IF(ISBLANK(Raw!AR154),"",IF(AND(Raw!AR154&gt;=0,Raw!AR154&lt;=100),"",1)))</f>
        <v/>
      </c>
      <c r="G154" s="19" t="str">
        <f>IF(A154=0,"",IF(AND(ISBLANK(Raw!BA154),ISBLANK(Raw!AS154)),"",IF(AND(Raw!AS154&gt;0,ISBLANK(Raw!BA154)=FALSE),"",1)))</f>
        <v/>
      </c>
      <c r="H154" s="19" t="str">
        <f>IF(A154=0,"",IF(COUNTA(Raw!BA154:BH154)=0,"",IF(AND(Raw!BA154=0,COUNTA(Raw!BB154:BH154)=0),"",IF(AND(Raw!BA154&gt;0,COUNTA(Raw!BB154:BH154)&gt;0),"",1))))</f>
        <v/>
      </c>
      <c r="I154" s="19" t="str">
        <f>IF(A154=0,"",IF(AND(ISBLANK(Raw!BI154),ISBLANK(Raw!BJ154)),"",IF(AND(Raw!BI154=1,ISBLANK(Raw!BJ154)=FALSE),"",IF(AND(Raw!BI154=2,ISBLANK(Raw!BJ154)),"",1))))</f>
        <v/>
      </c>
      <c r="J154" s="19" t="str">
        <f>IF(A154=0,"",IF(AND(ISBLANK(Raw!AT154),COUNTBLANK(Raw!BK154:BQ154)),"",IF(AND(Raw!AT154&gt;0,COUNTA(Raw!BK154:BQ154)&gt;0),"",IF(AND(Raw!AT154=0,COUNTA(Raw!BK154:BQ154)=0),"",1))))</f>
        <v/>
      </c>
      <c r="K154" s="19" t="str">
        <f>IF(A154=0,"",IF(AND(ISBLANK(Raw!AS154),COUNTA(Raw!BR154:BX154)=0),"",IF(AND(Raw!AS154&gt;0,COUNTA(Raw!BR154:BX154)&gt;0),"",IF(AND(Raw!AS154=0,COUNTA(Raw!BR154:BX154)=0),"",1))))</f>
        <v/>
      </c>
      <c r="L154" s="19" t="str">
        <f>IF(A154=0,"",IF(AND(COUNTA(Raw!BK154:BX154)=0,COUNTA(Raw!BY154:CH154)=0),"",IF(AND(COUNTIF(Raw!BK154:BX154,1)&gt;0,COUNTA(Raw!BY154:CH154)&gt;0),"",IF(AND(COUNTIF(Raw!BK154:BX154,1)=0,COUNTA(Raw!BY154:CH154)=0),"",1))))</f>
        <v/>
      </c>
      <c r="M154" s="19" t="str">
        <f>IF(A154=0,"",IF(AND(COUNTA(Raw!BK154:BX154)=0,COUNTA(Raw!CI154:CR154)),"",IF(AND(COUNTIF(Raw!BK154:BX154,3)&gt;0,COUNTA(Raw!CI154:CR154)&gt;0),"",IF(AND(COUNTIF(Raw!BK154:BX154,3)=0,COUNTA(Raw!CI154:CR154)=0),"",1))))</f>
        <v/>
      </c>
      <c r="N154" s="19" t="str">
        <f>IF(A154=0,"",IF(COUNTA(Raw!CS154:DF154)=0,"",IF(AND(COUNTIF(Raw!CS154:CV154,1)=1,COUNTA(Raw!CW154:DA154)&gt;0,COUNTA(Raw!DB154:DF154)=0),"",IF(AND(COUNTIF(Raw!CS154:CV154,2)=1,COUNTA(Raw!CW154:DA154)=0,COUNTA(Raw!DB154:DF154)&gt;0),"",IF(AND(COUNTA(Raw!CS154:CV154)&gt;0,COUNTA(Raw!CW154:DF154)=0),"",1)))))</f>
        <v/>
      </c>
      <c r="O154" s="19" t="str">
        <f>IF(A154=0,"",IF(COUNTA(Raw!DG154:DP154)=0,"",IF(AND(COUNTIF(Raw!BK154:BQ154,1)&gt;0,OR(COUNTIF(Raw!DG154:DP154,1)=1,COUNTIF(Raw!DG154:DP154,2)=1,COUNTIF(Raw!DG154:DP154,3)=1)),"",IF(AND(COUNTIF(Raw!BK154:BQ154,1)=0,AND(COUNTIF(Raw!DG154:DP154,1)=0,COUNTIF(Raw!DG154:DP154,2)=0,COUNTIF(Raw!DG154:DP154,3)=0)),"",1))))</f>
        <v/>
      </c>
      <c r="P154" s="19" t="str">
        <f>IF(A154=0,"",IF(COUNTA(Raw!DG154:DR154)=0,"",IF(AND(COUNTIF(Raw!DG154:DP154,4)=1,ISBLANK(Raw!DQ154)=FALSE,ISBLANK(Raw!DR154)),"",IF(AND(COUNTIF(Raw!DG154:DP154,7)=1,ISBLANK(Raw!DQ154),ISBLANK(Raw!DR154)=FALSE),"",IF(AND(COUNTA(Raw!DG154:DP154)&gt;0,COUNTIF(Raw!DG154:DP154,4)=0,COUNTIF(Raw!DG154:DP154,7)=0,COUNTA(Raw!DQ154:DR154)=0),"",1)))))</f>
        <v/>
      </c>
      <c r="Q154" s="19" t="str">
        <f>IF(A154=0,"",IF(AND(COUNTA(Raw!DS154:DU154)=0,COUNTA(Raw!BK154:BQ154)=0),"",IF(AND(COUNTIF(Raw!BK154:BQ154,1)&gt;0,COUNTA(Raw!DS154:DU154)&gt;0),"",IF(AND(COUNTIF(Raw!BK154:BQ154,1)=0,COUNTA(Raw!DS154:DU154)=0),"",1))))</f>
        <v/>
      </c>
      <c r="R154" s="19" t="str">
        <f>IF(A154=0,"",IF(AND(ISBLANK(Raw!AT154),ISBLANK(Raw!EJ154)),"",IF(AND(Raw!AT154&gt;0,ISBLANK(Raw!EJ154)=FALSE,Raw!EJ154&gt;=0,Raw!EJ154&lt;=7),"",IF(AND(Raw!AT154=0,ISBLANK(Raw!EJ154)),"",1))))</f>
        <v/>
      </c>
      <c r="S154" t="str">
        <f>IF(A154=0,"",IF(AND(ISBLANK(Raw!AS154),ISBLANK(Raw!EK154)),"",IF(AND(Raw!AS154&gt;0,ISBLANK(Raw!EK154)=FALSE),"",IF(AND(Raw!AS154=0,ISBLANK(Raw!EK154)),"",1))))</f>
        <v/>
      </c>
      <c r="T154" s="19" t="str">
        <f>IF(A154=0,"",IF(AND(ISBLANK(Raw!AT154),COUNTA(Raw!EL154:EQ154)=0),"",IF(AND(Raw!AT154&gt;0,COUNTA(Raw!EL154:EQ154)&gt;0),"",IF(AND(Raw!AT154=0,COUNTA(Raw!EL154:EQ154)=0),"",1))))</f>
        <v/>
      </c>
      <c r="U154" t="str">
        <f>IF(A154=0,"",IF(AND(ISBLANK(Raw!AT154),COUNTA(Raw!ER154:EU154)=0),"",IF(AND(Raw!AT154&gt;0,COUNTA(Raw!ER154:EU154)&gt;0),"",IF(AND(Raw!AT154=0,COUNTA(Raw!ER154:EU154)=0),"",1))))</f>
        <v/>
      </c>
      <c r="V154" t="str">
        <f>IF(A154=0,"",IF(AND(ISBLANK(Raw!AS154),COUNTA(Raw!EV154:FA154)=0),"",IF(AND(Raw!AS154&gt;0,COUNTA(Raw!EV154:FA154)&gt;0),"",IF(AND(Raw!AS154=0,COUNTA(Raw!EV154:FA154)=0),"",1))))</f>
        <v/>
      </c>
      <c r="W154" t="str">
        <f>IF(A154=0,"",IF(AND(ISBLANK(Raw!AS154),COUNTA(Raw!FB154:FE154)=0),"",IF(AND(Raw!AS154&gt;0,COUNTA(Raw!FB154:FE154)&gt;0),"",IF(AND(Raw!AS154=0,COUNTA(Raw!FB154:FE154)=0),"",1))))</f>
        <v/>
      </c>
      <c r="X154" t="str">
        <f>IF(A154=0,"",IF(AND(ISBLANK(Raw!AT154),COUNTA(Raw!FF154:FI154)=0),"",IF(AND(Raw!AT154&gt;0,COUNTA(Raw!FF154:FI154)&gt;0),"",IF(AND(Raw!AT154=0,COUNTA(Raw!FF154:FI154)=0),"",1))))</f>
        <v/>
      </c>
      <c r="Y154" t="str">
        <f>IF(A154=0,"",IF(AND(ISBLANK(Raw!AS154),COUNTA(Raw!FJ154:FM154)=0),"",IF(AND(Raw!AS154&gt;0,COUNTA(Raw!FJ154:FM154)&gt;0),"",IF(AND(Raw!AS154=0,COUNTA(Raw!FJ154:FM154)=0),"",1))))</f>
        <v/>
      </c>
      <c r="Z154" t="str">
        <f>IF(A154=0,"",IF(AND(COUNTA(Raw!FN154:FT154)=0,ISBLANK(Raw!FU154)),"",IF(AND(COUNTIF(Raw!FN154:FT154,1)&gt;0,ISBLANK(Raw!FU154)=FALSE),"",IF(AND(COUNTIF(Raw!FN154:FT154,1)=0,ISBLANK(Raw!FU154)),"",1))))</f>
        <v/>
      </c>
      <c r="AA154" s="19" t="str">
        <f>IF(A154=0,"",IF(AND(ISBLANK(Raw!BI154),COUNTA(Raw!FV154:GH154)=0),"",IF(AND(Raw!BI154&lt;&gt;1,COUNTIF(Raw!FV154:GH154,6)=0),"",IF(Raw!BI154=1,"",1))))</f>
        <v/>
      </c>
      <c r="AB154" t="str">
        <f>IF(A154=0,"",IF(AND(ISBLANK(Raw!GI154),COUNTA(Raw!GJ154:GQ154)=0),"",IF(AND(Raw!GI154=1,COUNTA(Raw!GJ154:GQ154)&gt;0),"",IF(AND(Raw!GI154=2,COUNTA(Raw!GJ154:GQ154)=0),"",1))))</f>
        <v/>
      </c>
      <c r="AC154" s="19" t="str">
        <f>IF(A154=0,"",IF(AND(COUNTA(Raw!GY154:HF154)=0,ISBLANK(Raw!HG154)),"",IF(AND(OR(COUNTIF(Raw!GY154:HE154,1)&gt;0,COUNTIF(Raw!GY154:HE154,2)&gt;0),ISBLANK(Raw!HG154)=FALSE),"",IF(AND(COUNTA(Raw!GY154:HF154)&gt;0,ISBLANK(Raw!HG154),COUNTIF(Raw!GY154:HE154,1)=0,COUNTIF(Raw!GY154:HE154,2)=0),"",1))))</f>
        <v/>
      </c>
      <c r="AD154" s="19" t="str">
        <f>IF(A154=0,"",IF(COUNTA(Raw!HU154:IB154)=0,"",IF(AND(Raw!AK154&lt;&gt;2,COUNTIF(Raw!HU154:IA154,2)=0,COUNTIF(Raw!HU154:IA154,3)=0),"",IF(Raw!AK154=2,"",1))))</f>
        <v/>
      </c>
      <c r="AE154" s="19" t="str">
        <f>IF(A154=0,"",IF(AND(Raw!AK154=2,ISBLANK(Raw!IC154)=FALSE),"",IF(AND(Raw!AK154&lt;&gt;2,ISBLANK(Raw!IC154)),"",1)))</f>
        <v/>
      </c>
      <c r="AF154" s="19" t="str">
        <f>IF(A154=0,"",IF(COUNTA(Raw!ID154:IF154)=0,"",IF(AND(MATCH(2023-Raw!ID154,Code!$A$3:$A$12,1)=Raw!IF154,2023-Raw!ID154=Raw!IE154),"",1)))</f>
        <v/>
      </c>
      <c r="AG154" s="19" t="str">
        <f>IF(A154=0,"",IF(COUNTA(Raw!IG154:II154)=0,"",IF(AND(Raw!IG154=4,ISBLANK(Raw!II154)=FALSE),"",IF(AND(Raw!IG154&lt;&gt;4,ISBLANK(Raw!II154)),"",1))))</f>
        <v/>
      </c>
      <c r="AH154" s="19" t="str">
        <f>IF(A154=0,"",IF(COUNTA(Raw!IJ154:IM154)=0,"",IF(AND(Raw!IJ154=1,ISBLANK(Raw!IK154)=FALSE),"",IF(AND(Raw!IJ154=2,COUNTA(Raw!IK154:IM154)&gt;0),"",1))))</f>
        <v/>
      </c>
      <c r="AI154" s="19" t="str">
        <f>IF(A154=0,"",IF(COUNTA(Raw!IK154:IM154)=0,"",IF(AND(Raw!IK154=1,ISBLANK(Raw!IL154)=FALSE),"",IF(AND(Raw!IK154=2,COUNTA(Raw!IL154:IM154)=0),"",1))))</f>
        <v/>
      </c>
      <c r="AJ154" s="19" t="str">
        <f>IF(A154=0,"",IF(COUNTA(Raw!JD154:JJ154)=0,"",IF(AND(Raw!JD154&gt;600,COUNTA(Raw!JE154:JI154)&gt;0),"",IF(AND(Raw!JD154&lt;=600,COUNTA(Raw!JE154:JJ154)=0),"",1))))</f>
        <v/>
      </c>
      <c r="AK154" s="19" t="str">
        <f>IF(A154=0,"",IF(COUNTA(Raw!JK154:KA154)=0,"",IF(AND(Raw!JK154=1,COUNTA(Raw!JM154:JV154)&gt;0),"",IF(AND(Raw!JK154=3,COUNTA(Raw!JM154:JV154)&gt;0,COUNTA(Raw!JW154:KA154)=0),"",IF(AND(ISBLANK(Raw!JK154)=FALSE,Raw!JK154&lt;&gt;1,Raw!JK154&lt;&gt;3,COUNTA(Raw!JM154:KA154)=0),"",1)))))</f>
        <v/>
      </c>
      <c r="AL154" s="19" t="str">
        <f>IF(A154=0,"",IF(COUNTA(Raw!JW154:KA154)=0,"",IF(AND(COUNTIF(Raw!JW154:JZ154,4)=0,COUNTA(Raw!JW154:JZ154)&gt;0,ISBLANK(Raw!KA154)=FALSE),"",IF(AND(COUNTIF(Raw!JW154:KA154,4)&gt;0,ISBLANK(Raw!KA154)),"",1))))</f>
        <v/>
      </c>
      <c r="AM154" s="19" t="str">
        <f>IF(A154=0,"",IF(COUNTA(Raw!KT154:KU154)=0,"",IF(AND(Raw!KT154=1,ISBLANK(Raw!KU154)=FALSE),"",IF(AND(Raw!KT154=2,ISBLANK(Raw!KU154)),"",1))))</f>
        <v/>
      </c>
      <c r="AN154" s="19" t="str">
        <f>IF(A154=0,"",IF(COUNTA(Raw!KX154:LF154)=0,"",IF(AND(COUNTIF(Raw!KX154:LB154,5)=1,COUNTA(Raw!KX154:LB154)=1,COUNTA(Raw!LC154:LF154)=0),"",IF(AND(COUNTIF(Raw!KX154:LB154,5)=0,COUNTA(Raw!KX154:LB154)&gt;0,COUNTA(Raw!LC154:LF154)&gt;0),"",1))))</f>
        <v/>
      </c>
      <c r="AO154" s="19" t="str">
        <f>IF(A154=0,"",IF(COUNTA(Raw!LM154:LU154)=0,"",IF(AND(Raw!LM154=1,ISBLANK(Raw!LN154)=FALSE,COUNTA(Raw!LO154:LU154)&gt;0),"",IF(AND(Raw!LM154=2,COUNTA(Raw!LN154:LU154)=0),"",1))))</f>
        <v/>
      </c>
      <c r="AP154" s="19" t="str">
        <f>IF(A154=0,"",IF(COUNTA(Raw!MY154:OG154)=0,"",IF(AND(Raw!MY154=2,COUNTA(Raw!MZ154:OG154)=0),"",IF(AND(Raw!MY154=1,COUNTA(Raw!MZ154:OG154)&gt;0),"",1))))</f>
        <v/>
      </c>
      <c r="AQ154" s="19" t="str">
        <f>IF(A154=0,"",IF(COUNTA(Raw!NC154:NW154)=0,"",IF(AND(COUNTIF(Raw!NC154:NG154,3)&gt;0,COUNTA(Raw!NH154:NQ154)&gt;0),"",IF(AND(COUNTA(Raw!NC154:NG154)&gt;0,COUNTIF(Raw!NC154:NG154,3)=0,COUNTA(Raw!NH154:NW154)=0),"",1))))</f>
        <v/>
      </c>
      <c r="AR154" s="19" t="str">
        <f>IF(A154=0,"",IF(COUNTA(Raw!NH154:NW154)=0,"",IF(AND(COUNTIF(Raw!NH154:NQ154,10)&gt;0,COUNTA(Raw!NR154:NW154)&gt;0),"",IF(AND(COUNTA(Raw!NH154:NQ154)&gt;0,COUNTIF(Raw!NH154:NQ154,10)=0,COUNTA(Raw!NR154:NY154)=0),"",1))))</f>
        <v/>
      </c>
      <c r="AS154" s="19" t="str">
        <f>IF(A154=0,"",IF(COUNTA(Raw!NY154:OG154)=0,"",IF(AND(Raw!NY154=1,COUNTA(Raw!NZ154:OG154)&gt;0),"",IF(AND(Raw!NY154=2,COUNTA(Raw!NZ154:OG154)=0),"",1))))</f>
        <v/>
      </c>
      <c r="AT154" s="19" t="str">
        <f>IF(A154=0,"",IF(COUNTA(Raw!OH154:OY154)=0,"",IF(AND(Raw!OH154=1,COUNTA(Raw!OI154:OY154)&gt;0),"",IF(AND(Raw!OH154=2,COUNTA(Raw!OI154:OY154)=0),"",1))))</f>
        <v/>
      </c>
      <c r="AU154" s="19" t="str">
        <f>IF(A154=0,"",IF(COUNTA(Raw!PR154:QB154)=0,"",
IF(AND(OR(AND(COUNTIF(Raw!PR154:QB154,1)=1,COUNTA(Raw!QI154:QY154)&gt;0),AND(COUNTIF(Raw!PR154:QB154,1)=0,COUNTA(Raw!QI154:QY154)=0)),OR(AND(COUNTIF(Raw!PR154:QB154,2)=1,COUNTA(Raw!QZ154:RP154)&gt;0),AND(COUNTIF(Raw!PR154:QB154,2)=0,COUNTA(Raw!QZ154:RP154)=0)),OR(AND(COUNTIF(Raw!PR154:QB154,3)=1,COUNTA(Raw!RQ154:SG154)&gt;0),AND(COUNTIF(Raw!PR154:QB154,3)=0,COUNTA(Raw!RQ154:SG154)=0)),OR(AND(COUNTIF(Raw!PR154:QB154,4)=1,COUNTA(Raw!SH154:ST154)&gt;0),AND(COUNTIF(Raw!PR154:QB154,4)=0,COUNTA(Raw!SH154:ST154)=0)),OR(AND(COUNTIF(Raw!PR154:QB154,5)=1,COUNTA(Raw!SU154:TG154)&gt;0),AND(COUNTIF(Raw!PR154:QB154,5)=0,COUNTA(Raw!SU154:TG154)=0)),OR(AND(COUNTIF(Raw!PR154:QB154,6)=1,COUNTA(Raw!TH154:TT154)&gt;0),AND(COUNTIF(Raw!PR154:QB154,6)=0,COUNTA(Raw!TH154:TT154)=0)),OR(AND(COUNTIF(Raw!PR154:QB154,7)=1,COUNTA(Raw!TU154:UI154)&gt;0),AND(COUNTIF(Raw!PR154:QB154,7)=0,COUNTA(Raw!TU154:UI154)=0)),OR(AND(COUNTIF(Raw!PR154:QB154,8)=1,COUNTA(Raw!UJ154:UV154)&gt;0),AND(COUNTIF(Raw!PR154:QB154,8)=0,COUNTA(Raw!UJ154:UV154)=0)),OR(AND(COUNTIF(Raw!PR154:QB154,9)=1,COUNTA(Raw!UW154:VG154)&gt;0),AND(COUNTIF(Raw!PR154:QB154,9)=0,COUNTA(Raw!UW154:VG154)=0)),OR(AND(COUNTIF(Raw!PR154:QB154,10)=1,COUNTA(Raw!VH154:VP154)&gt;0),AND(COUNTIF(Raw!PR154:QB154,10)=0,COUNTA(Raw!VH154:VP154)=0)),OR(AND(COUNTIF(Raw!PR154:QB154,11)=1,COUNTA(Raw!VQ154:WK154)&gt;0),AND(COUNTIF(Raw!PR154:QB154,11)=0,COUNTA(Raw!VQ154:WK154)=0))),"",1)))</f>
        <v/>
      </c>
      <c r="AV154" s="19" t="str">
        <f>IF(A154=0,"",IF(COUNTA(Raw!QI154:QY154)=0,"",IF(AND(OR(AND(Raw!QI154=4,COUNTIF(Raw!QR154:QY154,1)=0),Raw!QI154&lt;&gt;4),OR(AND(Raw!QJ154=4,COUNTIF(Raw!QR154:QY154,2)=0),Raw!QJ154&lt;&gt;4),OR(AND(Raw!QK154=4,COUNTIF(Raw!QR154:QY154,3)=0),Raw!QK154&lt;&gt;4),OR(AND(Raw!QL154=4,COUNTIF(Raw!QR154:QY154,4)=0),Raw!QL154&lt;&gt;4),OR(AND(Raw!QM154=4,COUNTIF(Raw!QR154:QY154,5)=0),Raw!QM154&lt;&gt;4),OR(AND(Raw!QN154=4,COUNTIF(Raw!QR154:QY154,6)=0),Raw!QN154&lt;&gt;4),OR(AND(Raw!QO154=4,COUNTIF(Raw!QR154:QY154,7)=0),Raw!QO154&lt;&gt;4),OR(AND(Raw!QP154=4,COUNTIF(Raw!QR154:QY154,8)=0),Raw!QP154&lt;&gt;4)),"",1)))</f>
        <v/>
      </c>
      <c r="AW154" t="str">
        <f>IF(A154=0,"",IF(COUNTA(Raw!QZ154:RP154)=0,"",IF(AND(OR(AND(Raw!QZ154=4,COUNTIF(Raw!RI154:RP154,1)=0),Raw!QZ154&lt;&gt;4),OR(AND(Raw!RA154=4,COUNTIF(Raw!RI154:RP154,2)=0),Raw!RA154&lt;&gt;4),OR(AND(Raw!RB154=4,COUNTIF(Raw!RI154:RP154,3)=0),Raw!RB154&lt;&gt;4),OR(AND(Raw!RC154=4,COUNTIF(Raw!RI154:RP154,4)=0),Raw!RC154&lt;&gt;4),OR(AND(Raw!RD154=4,COUNTIF(Raw!RI154:RP154,5)=0),Raw!RD154&lt;&gt;4),OR(AND(Raw!RE154=4,COUNTIF(Raw!RI154:RP154,6)=0),Raw!RE154&lt;&gt;4),OR(AND(Raw!RF154=4,COUNTIF(Raw!RI154:RP154,7)=0),Raw!RF154&lt;&gt;4),OR(AND(Raw!RG154=4,COUNTIF(Raw!RI154:RP154,8)=0),Raw!RG154&lt;&gt;4)),"",1)))</f>
        <v/>
      </c>
      <c r="AX154" t="str">
        <f>IF(A154=0,"",IF(COUNTA(Raw!RQ154:SG154)=0,"",IF(AND(OR(AND(Raw!RQ154=4,COUNTIF(Raw!RZ154:SG154,1)=0),Raw!RQ154&lt;&gt;4),OR(AND(Raw!RR154=4,COUNTIF(Raw!RZ154:SG154,2)=0),Raw!RR154&lt;&gt;4),OR(AND(Raw!RS154=4,COUNTIF(Raw!RZ154:SG154,3)=0),Raw!RS154&lt;&gt;4),OR(AND(Raw!RT154=4,COUNTIF(Raw!RZ154:SG154,4)=0),Raw!RT154&lt;&gt;4),OR(AND(Raw!RU154=4,COUNTIF(Raw!RZ154:SG154,5)=0),Raw!RU154&lt;&gt;4),OR(AND(Raw!RV154=4,COUNTIF(Raw!RZ154:SG154,6)=0),Raw!RV154&lt;&gt;4),OR(AND(Raw!RW154=4,COUNTIF(Raw!RZ154:SG154,7)=0),Raw!RW154&lt;&gt;4),OR(AND(Raw!RX154=4,COUNTIF(Raw!RZ154:SG154,8)=0),Raw!RX154&lt;&gt;4)),"",1)))</f>
        <v/>
      </c>
      <c r="AY154" t="str">
        <f>IF(A154=0,"",IF(COUNTA(Raw!SH154:ST154)=0,"",IF(AND(OR(AND(Raw!SH154=4,COUNTIF(Raw!SO154:ST154,1)=0),Raw!SH154&lt;&gt;4),OR(AND(Raw!SI154=4,COUNTIF(Raw!SO154:ST154,2)=0),Raw!SI154&lt;&gt;4),OR(AND(Raw!SJ154=4,COUNTIF(Raw!SO154:ST154,3)=0),Raw!SJ154&lt;&gt;4),OR(AND(Raw!SK154=4,COUNTIF(Raw!SO154:ST154,4)=0),Raw!SK154&lt;&gt;4),OR(AND(Raw!SL154=4,COUNTIF(Raw!SO154:ST154,5)=0),Raw!SL154&lt;&gt;4),OR(AND(Raw!SM154=4,COUNTIF(Raw!SO154:ST154,6)=0),Raw!SM154&lt;&gt;4)),"",1)))</f>
        <v/>
      </c>
      <c r="AZ154" t="str">
        <f>IF(A154=0,"",IF(COUNTA(Raw!SU154:TG154)=0,"",IF(AND(OR(AND(Raw!SU154=4,COUNTIF(Raw!TB154:TG154,1)=0),Raw!SU154&lt;&gt;4),OR(AND(Raw!SV154=4,COUNTIF(Raw!TB154:TG154,2)=0),Raw!SV154&lt;&gt;4),OR(AND(Raw!SW154=4,COUNTIF(Raw!TB154:TG154,3)=0),Raw!SW154&lt;&gt;4),OR(AND(Raw!SX154=4,COUNTIF(Raw!TB154:TG154,4)=0),Raw!SX154&lt;&gt;4),OR(AND(Raw!SY154=4,COUNTIF(Raw!TB154:TG154,5)=0),Raw!SY154&lt;&gt;4),OR(AND(Raw!SZ154=4,COUNTIF(Raw!TB154:TG154,6)=0),Raw!SZ154&lt;&gt;4)),"",1)))</f>
        <v/>
      </c>
      <c r="BA154" t="str">
        <f>IF(A154=0,"",IF(COUNTA(Raw!TH154:TT154)=0,"",IF(AND(OR(AND(Raw!TH154=4,COUNTIF(Raw!TO154:TT154,1)=0),Raw!TH154&lt;&gt;4),OR(AND(Raw!TI154=4,COUNTIF(Raw!TO154:TT154,2)=0),Raw!TI154&lt;&gt;4),OR(AND(Raw!TJ154=4,COUNTIF(Raw!TO154:TT154,3)=0),Raw!TJ154&lt;&gt;4),OR(AND(Raw!TK154=4,COUNTIF(Raw!TO154:TT154,4)=0),Raw!TK154&lt;&gt;4),OR(AND(Raw!TL154=4,COUNTIF(Raw!TO154:TT154,5)=0),Raw!TL154&lt;&gt;4),OR(AND(Raw!TM154=4,COUNTIF(Raw!TO154:TT154,6)=0),Raw!TM154&lt;&gt;4)),"",1)))</f>
        <v/>
      </c>
      <c r="BB154" t="str">
        <f>IF(A154=0,"",IF(COUNTA(Raw!TU154:UI154)=0,"",IF(AND(OR(AND(Raw!TU154=4,COUNTIF(Raw!UC154:UI154,1)=0),Raw!TU154&lt;&gt;4),OR(AND(Raw!TV154=4,COUNTIF(Raw!UC154:UI154,2)=0),Raw!TV154&lt;&gt;4),OR(AND(Raw!TW154=4,COUNTIF(Raw!UC154:UI154,3)=0),Raw!TW154&lt;&gt;4),OR(AND(Raw!TX154=4,COUNTIF(Raw!UC154:UI154,4)=0),Raw!TX154&lt;&gt;4),OR(AND(Raw!TY154=4,COUNTIF(Raw!UC154:UI154,5)=0),Raw!TY154&lt;&gt;4),OR(AND(Raw!TZ154=4,COUNTIF(Raw!UC154:UI154,6)=0),Raw!TZ154&lt;&gt;4),OR(AND(Raw!UA154=4,COUNTIF(Raw!UC154:UI154,7)=0),Raw!UA154&lt;&gt;4)),"",1)))</f>
        <v/>
      </c>
      <c r="BC154" t="str">
        <f>IF(A154=0,"",IF(COUNTA(Raw!UJ154:UV154)=0,"",IF(AND(OR(AND(Raw!UJ154=4,COUNTIF(Raw!UQ154:UV154,1)=0),Raw!UJ154&lt;&gt;4),OR(AND(Raw!UK154=4,COUNTIF(Raw!UQ154:UV154,2)=0),Raw!UK154&lt;&gt;4),OR(AND(Raw!UL154=4,COUNTIF(Raw!UQ154:UV154,3)=0),Raw!UL154&lt;&gt;4),OR(AND(Raw!UM154=4,COUNTIF(Raw!UQ154:UV154,4)=0),Raw!UM154&lt;&gt;4),OR(AND(Raw!UN154=4,COUNTIF(Raw!UQ154:UV154,5)=0),Raw!UN154&lt;&gt;4),OR(AND(Raw!UO154=4,COUNTIF(Raw!UQ154:UV154,6)=0),Raw!UO154&lt;&gt;4)),"",1)))</f>
        <v/>
      </c>
      <c r="BD154" t="str">
        <f>IF(A154=0,"",IF(COUNTA(Raw!UW154:VG154)=0,"",IF(AND(OR(AND(Raw!UW154=4,COUNTIF(Raw!VC154:VG154,1)=0),Raw!UW154&lt;&gt;4),OR(AND(Raw!UX154=4,COUNTIF(Raw!VC154:VG154,2)=0),Raw!UX154&lt;&gt;4),OR(AND(Raw!UY154=4,COUNTIF(Raw!VC154:VG154,3)=0),Raw!UY154&lt;&gt;4),OR(AND(Raw!UZ154=4,COUNTIF(Raw!VC154:VG154,4)=0),Raw!UZ154&lt;&gt;4),OR(AND(Raw!VA154=4,COUNTIF(Raw!VC154:VG154,5)=0),Raw!VA154&lt;&gt;4)),"",1)))</f>
        <v/>
      </c>
      <c r="BE154" t="str">
        <f>IF(A154=0,"",IF(COUNTA(Raw!VH154:VP154)=0,"",
IF(AND(
OR(AND(Raw!VH154=4,COUNTIF(Raw!VM154:VP154,1)=0),Raw!VH154&lt;&gt;4),
OR(AND(Raw!VI154=4,COUNTIF(Raw!VM154:VP154,2)=0),Raw!VI154&lt;&gt;4),
OR(AND(Raw!VJ154=4,COUNTIF(Raw!VM154:VP154,3)=0),Raw!VJ154&lt;&gt;4),
OR(AND(Raw!VK154=4,COUNTIF(Raw!VM154:VP154,4)=0),Raw!VK154&lt;&gt;4)
),"",1)))</f>
        <v/>
      </c>
      <c r="BF154" t="str">
        <f>IF(A154=0,"",IF(COUNTA(Raw!VQ154:WK154)=0,"",
IF(AND(
OR(AND(Raw!VQ154=4,COUNTIF(Raw!WB154:WK154,1)=0),Raw!VQ154&lt;&gt;4),
OR(AND(Raw!VR154=4,COUNTIF(Raw!WB154:WK154,2)=0),Raw!VR154&lt;&gt;4),
OR(AND(Raw!VS154=4,COUNTIF(Raw!WB154:WK154,3)=0),Raw!VS154&lt;&gt;4),
OR(AND(Raw!VT154=4,COUNTIF(Raw!WB154:WK154,4)=0),Raw!VT154&lt;&gt;4),
OR(AND(Raw!VU154=4,COUNTIF(Raw!WB154:WK154,5)=0),Raw!VU154&lt;&gt;4),
OR(AND(Raw!VV154=4,COUNTIF(Raw!WB154:WK154,6)=0),Raw!VV154&lt;&gt;4),
OR(AND(Raw!VW154=4,COUNTIF(Raw!WB154:WK154,7)=0),Raw!VW154&lt;&gt;4),
OR(AND(Raw!VX154=4,COUNTIF(Raw!WB154:WK154,8)=0),Raw!VX154&lt;&gt;4),
OR(AND(Raw!VY154=4,COUNTIF(Raw!WB154:WK154,9)=0),Raw!VX154&lt;&gt;4),
OR(AND(Raw!VZ154=4,COUNTIF(Raw!WB154:WK154,10)=0),Raw!VZ154&lt;&gt;4)
),"",1)))</f>
        <v/>
      </c>
      <c r="BG154" t="str">
        <f>IF(A154=0,"",IF(COUNTA(Raw!WL154:XB154)=0,"",
IF(AND(
OR(AND(Raw!WL154=4,COUNTIF(Raw!WU154:XB154,1)=0),Raw!WL154&lt;&gt;4),
OR(AND(Raw!WM154=4,COUNTIF(Raw!WU154:XB154,2)=0),Raw!WM154&lt;&gt;4),
OR(AND(Raw!WN154=4,COUNTIF(Raw!WU154:XB154,3)=0),Raw!WN154&lt;&gt;4),
OR(AND(Raw!WO154=4,COUNTIF(Raw!WU154:XB154,4)=0),Raw!WO154&lt;&gt;4),
OR(AND(Raw!WP154=4,COUNTIF(Raw!WU154:XB154,5)=0),Raw!WP154&lt;&gt;4),
OR(AND(Raw!WQ154=4,COUNTIF(Raw!WU154:XB154,6)=0),Raw!WQ154&lt;&gt;4),
OR(AND(Raw!WR154=4,COUNTIF(Raw!WU154:XB154,7)=0),Raw!WR154&lt;&gt;4),
OR(AND(Raw!WS154=4,COUNTIF(Raw!WU154:XB154,8)=0),Raw!WS154&lt;&gt;4)
),"",1)))</f>
        <v/>
      </c>
      <c r="BH154" t="str">
        <f>IF(A154=0,"",IF(COUNTA(Raw!XC154:XK154)=0,"",
IF(AND(
OR(AND(Raw!XC154=4,COUNTIF(Raw!XH154:XK154,1)=0),Raw!XC154&lt;&gt;4),
OR(AND(Raw!XD154=4,COUNTIF(Raw!XH154:XK154,2)=0),Raw!XD154&lt;&gt;4),
OR(AND(Raw!XE154=4,COUNTIF(Raw!XH154:XK154,3)=0),Raw!XE154&lt;&gt;4),
OR(AND(Raw!XF154=4,COUNTIF(Raw!XH154:XK154,4)=0),Raw!XF154&lt;&gt;4)
),"",1)))</f>
        <v/>
      </c>
      <c r="BI154" t="str">
        <f>IF(A154=0,"",IF(COUNTA(Raw!XL154:XT154)=0,"",
IF(AND(
OR(AND(Raw!XL154=4,COUNTIF(Raw!XQ154:XT154,1)=0),Raw!XL154&lt;&gt;4),
OR(AND(Raw!XM154=4,COUNTIF(Raw!XQ154:XT154,2)=0),Raw!XM154&lt;&gt;4),
OR(AND(Raw!XN154=4,COUNTIF(Raw!XQ154:XT154,3)=0),Raw!XN154&lt;&gt;4),
OR(AND(Raw!XO154=4,COUNTIF(Raw!XQ154:XT154,4)=0),Raw!XO154&lt;&gt;4)
),"",1)))</f>
        <v/>
      </c>
      <c r="BJ154" t="str">
        <f>IF(A154=0,"",IF(COUNTA(Raw!XU154:YI154)=0,"",
IF(AND(
OR(AND(Raw!XU154=4,COUNTIF(Raw!YC154:YI154,1)=0),Raw!XU154&lt;&gt;4),
OR(AND(Raw!XV154=4,COUNTIF(Raw!YC154:YI154,2)=0),Raw!XV154&lt;&gt;4),
OR(AND(Raw!XW154=4,COUNTIF(Raw!YC154:YI154,3)=0),Raw!XW154&lt;&gt;4),
OR(AND(Raw!XX154=4,COUNTIF(Raw!YC154:YI154,4)=0),Raw!XX154&lt;&gt;4),
OR(AND(Raw!XY154=4,COUNTIF(Raw!YC154:YI154,5)=0),Raw!XY154&lt;&gt;4),
OR(AND(Raw!XZ154=4,COUNTIF(Raw!YC154:YI154,6)=0),Raw!XZ154&lt;&gt;4),
OR(AND(Raw!YA154=4,COUNTIF(Raw!YC154:YI154,7)=0),Raw!YA154&lt;&gt;4)
),"",1)))</f>
        <v/>
      </c>
      <c r="BK154" t="str">
        <f>IF(A154=0,"",IF(COUNTA(Raw!YJ154:YR154)=0,"",
IF(AND(
OR(AND(Raw!YJ154=4,COUNTIF(Raw!YO154:YR154,1)=0),Raw!YJ154&lt;&gt;4),
OR(AND(Raw!YK154=4,COUNTIF(Raw!YO154:YR154,2)=0),Raw!YK154&lt;&gt;4),
OR(AND(Raw!YL154=4,COUNTIF(Raw!YO154:YR154,3)=0),Raw!YL154&lt;&gt;4),
OR(AND(Raw!YM154=4,COUNTIF(Raw!YO154:YR154,4)=0),Raw!YM154&lt;&gt;4)
),"",1)))</f>
        <v/>
      </c>
      <c r="BL154" t="str">
        <f>IF(A154=0,"",IF(COUNTA(Raw!YS154:YU154)=0,"",IF(AND(Raw!YS154=4,ISBLANK(Raw!YU154)),"",IF(AND(Raw!YS154&lt;&gt;4,ISBLANK(Raw!YU154)=FALSE),"",1))))</f>
        <v/>
      </c>
    </row>
    <row r="155" spans="1:64">
      <c r="A155" s="20">
        <f>Raw!A155</f>
        <v>0</v>
      </c>
      <c r="B155" s="19" t="str">
        <f>IF(A155=0,"",IF(AND(Raw!AC155=1,COUNTA(Raw!AR155:IC155)&gt;0,COUNTA(Raw!ID155:YU155)=0),"",IF(AND(Raw!AC155=2,COUNTA(Raw!AR155:IC155)=0,COUNTA(Raw!ID155:MV155)&gt;0,COUNTA(Raw!MW155:YU155)=0),"",IF(AND(Raw!AC155=3,COUNTA(Raw!AP155:MV155)=0,COUNTA(Raw!MW155:YU155)&gt;0),"",1))))</f>
        <v/>
      </c>
      <c r="C155" s="19" t="str">
        <f>IF(A155=0,"",IF(AND(Raw!AK155=1,ISBLANK(Raw!AM155)=FALSE,ISBLANK(Raw!AO155)),"",IF(AND(Raw!AK155=2,ISBLANK(Raw!AM155),ISBLANK(Raw!AO155)=FALSE),"",1)))</f>
        <v/>
      </c>
      <c r="D155" s="19" t="str">
        <f>IF(A155=0,"",IF(COUNTA(Raw!AS155:AZ155)=0,"",IF(AND(Raw!AS155+Raw!AT155=100,Raw!AU155+Raw!AV155=100,Raw!AW155+Raw!AX155=100,Raw!AY155+Raw!AZ155=100),"",1)))</f>
        <v/>
      </c>
      <c r="E155" s="19" t="str">
        <f>IF(A155=0,"",IF(ISBLANK(Raw!AQ155),"",IF(Raw!AQ155=1,"",1)))</f>
        <v/>
      </c>
      <c r="F155" s="19" t="str">
        <f>IF(A155=0,"",IF(ISBLANK(Raw!AR155),"",IF(AND(Raw!AR155&gt;=0,Raw!AR155&lt;=100),"",1)))</f>
        <v/>
      </c>
      <c r="G155" s="19" t="str">
        <f>IF(A155=0,"",IF(AND(ISBLANK(Raw!BA155),ISBLANK(Raw!AS155)),"",IF(AND(Raw!AS155&gt;0,ISBLANK(Raw!BA155)=FALSE),"",1)))</f>
        <v/>
      </c>
      <c r="H155" s="19" t="str">
        <f>IF(A155=0,"",IF(COUNTA(Raw!BA155:BH155)=0,"",IF(AND(Raw!BA155=0,COUNTA(Raw!BB155:BH155)=0),"",IF(AND(Raw!BA155&gt;0,COUNTA(Raw!BB155:BH155)&gt;0),"",1))))</f>
        <v/>
      </c>
      <c r="I155" s="19" t="str">
        <f>IF(A155=0,"",IF(AND(ISBLANK(Raw!BI155),ISBLANK(Raw!BJ155)),"",IF(AND(Raw!BI155=1,ISBLANK(Raw!BJ155)=FALSE),"",IF(AND(Raw!BI155=2,ISBLANK(Raw!BJ155)),"",1))))</f>
        <v/>
      </c>
      <c r="J155" s="19" t="str">
        <f>IF(A155=0,"",IF(AND(ISBLANK(Raw!AT155),COUNTBLANK(Raw!BK155:BQ155)),"",IF(AND(Raw!AT155&gt;0,COUNTA(Raw!BK155:BQ155)&gt;0),"",IF(AND(Raw!AT155=0,COUNTA(Raw!BK155:BQ155)=0),"",1))))</f>
        <v/>
      </c>
      <c r="K155" s="19" t="str">
        <f>IF(A155=0,"",IF(AND(ISBLANK(Raw!AS155),COUNTA(Raw!BR155:BX155)=0),"",IF(AND(Raw!AS155&gt;0,COUNTA(Raw!BR155:BX155)&gt;0),"",IF(AND(Raw!AS155=0,COUNTA(Raw!BR155:BX155)=0),"",1))))</f>
        <v/>
      </c>
      <c r="L155" s="19" t="str">
        <f>IF(A155=0,"",IF(AND(COUNTA(Raw!BK155:BX155)=0,COUNTA(Raw!BY155:CH155)=0),"",IF(AND(COUNTIF(Raw!BK155:BX155,1)&gt;0,COUNTA(Raw!BY155:CH155)&gt;0),"",IF(AND(COUNTIF(Raw!BK155:BX155,1)=0,COUNTA(Raw!BY155:CH155)=0),"",1))))</f>
        <v/>
      </c>
      <c r="M155" s="19" t="str">
        <f>IF(A155=0,"",IF(AND(COUNTA(Raw!BK155:BX155)=0,COUNTA(Raw!CI155:CR155)),"",IF(AND(COUNTIF(Raw!BK155:BX155,3)&gt;0,COUNTA(Raw!CI155:CR155)&gt;0),"",IF(AND(COUNTIF(Raw!BK155:BX155,3)=0,COUNTA(Raw!CI155:CR155)=0),"",1))))</f>
        <v/>
      </c>
      <c r="N155" s="19" t="str">
        <f>IF(A155=0,"",IF(COUNTA(Raw!CS155:DF155)=0,"",IF(AND(COUNTIF(Raw!CS155:CV155,1)=1,COUNTA(Raw!CW155:DA155)&gt;0,COUNTA(Raw!DB155:DF155)=0),"",IF(AND(COUNTIF(Raw!CS155:CV155,2)=1,COUNTA(Raw!CW155:DA155)=0,COUNTA(Raw!DB155:DF155)&gt;0),"",IF(AND(COUNTA(Raw!CS155:CV155)&gt;0,COUNTA(Raw!CW155:DF155)=0),"",1)))))</f>
        <v/>
      </c>
      <c r="O155" s="19" t="str">
        <f>IF(A155=0,"",IF(COUNTA(Raw!DG155:DP155)=0,"",IF(AND(COUNTIF(Raw!BK155:BQ155,1)&gt;0,OR(COUNTIF(Raw!DG155:DP155,1)=1,COUNTIF(Raw!DG155:DP155,2)=1,COUNTIF(Raw!DG155:DP155,3)=1)),"",IF(AND(COUNTIF(Raw!BK155:BQ155,1)=0,AND(COUNTIF(Raw!DG155:DP155,1)=0,COUNTIF(Raw!DG155:DP155,2)=0,COUNTIF(Raw!DG155:DP155,3)=0)),"",1))))</f>
        <v/>
      </c>
      <c r="P155" s="19" t="str">
        <f>IF(A155=0,"",IF(COUNTA(Raw!DG155:DR155)=0,"",IF(AND(COUNTIF(Raw!DG155:DP155,4)=1,ISBLANK(Raw!DQ155)=FALSE,ISBLANK(Raw!DR155)),"",IF(AND(COUNTIF(Raw!DG155:DP155,7)=1,ISBLANK(Raw!DQ155),ISBLANK(Raw!DR155)=FALSE),"",IF(AND(COUNTA(Raw!DG155:DP155)&gt;0,COUNTIF(Raw!DG155:DP155,4)=0,COUNTIF(Raw!DG155:DP155,7)=0,COUNTA(Raw!DQ155:DR155)=0),"",1)))))</f>
        <v/>
      </c>
      <c r="Q155" s="19" t="str">
        <f>IF(A155=0,"",IF(AND(COUNTA(Raw!DS155:DU155)=0,COUNTA(Raw!BK155:BQ155)=0),"",IF(AND(COUNTIF(Raw!BK155:BQ155,1)&gt;0,COUNTA(Raw!DS155:DU155)&gt;0),"",IF(AND(COUNTIF(Raw!BK155:BQ155,1)=0,COUNTA(Raw!DS155:DU155)=0),"",1))))</f>
        <v/>
      </c>
      <c r="R155" s="19" t="str">
        <f>IF(A155=0,"",IF(AND(ISBLANK(Raw!AT155),ISBLANK(Raw!EJ155)),"",IF(AND(Raw!AT155&gt;0,ISBLANK(Raw!EJ155)=FALSE,Raw!EJ155&gt;=0,Raw!EJ155&lt;=7),"",IF(AND(Raw!AT155=0,ISBLANK(Raw!EJ155)),"",1))))</f>
        <v/>
      </c>
      <c r="S155" t="str">
        <f>IF(A155=0,"",IF(AND(ISBLANK(Raw!AS155),ISBLANK(Raw!EK155)),"",IF(AND(Raw!AS155&gt;0,ISBLANK(Raw!EK155)=FALSE),"",IF(AND(Raw!AS155=0,ISBLANK(Raw!EK155)),"",1))))</f>
        <v/>
      </c>
      <c r="T155" s="19" t="str">
        <f>IF(A155=0,"",IF(AND(ISBLANK(Raw!AT155),COUNTA(Raw!EL155:EQ155)=0),"",IF(AND(Raw!AT155&gt;0,COUNTA(Raw!EL155:EQ155)&gt;0),"",IF(AND(Raw!AT155=0,COUNTA(Raw!EL155:EQ155)=0),"",1))))</f>
        <v/>
      </c>
      <c r="U155" t="str">
        <f>IF(A155=0,"",IF(AND(ISBLANK(Raw!AT155),COUNTA(Raw!ER155:EU155)=0),"",IF(AND(Raw!AT155&gt;0,COUNTA(Raw!ER155:EU155)&gt;0),"",IF(AND(Raw!AT155=0,COUNTA(Raw!ER155:EU155)=0),"",1))))</f>
        <v/>
      </c>
      <c r="V155" t="str">
        <f>IF(A155=0,"",IF(AND(ISBLANK(Raw!AS155),COUNTA(Raw!EV155:FA155)=0),"",IF(AND(Raw!AS155&gt;0,COUNTA(Raw!EV155:FA155)&gt;0),"",IF(AND(Raw!AS155=0,COUNTA(Raw!EV155:FA155)=0),"",1))))</f>
        <v/>
      </c>
      <c r="W155" t="str">
        <f>IF(A155=0,"",IF(AND(ISBLANK(Raw!AS155),COUNTA(Raw!FB155:FE155)=0),"",IF(AND(Raw!AS155&gt;0,COUNTA(Raw!FB155:FE155)&gt;0),"",IF(AND(Raw!AS155=0,COUNTA(Raw!FB155:FE155)=0),"",1))))</f>
        <v/>
      </c>
      <c r="X155" t="str">
        <f>IF(A155=0,"",IF(AND(ISBLANK(Raw!AT155),COUNTA(Raw!FF155:FI155)=0),"",IF(AND(Raw!AT155&gt;0,COUNTA(Raw!FF155:FI155)&gt;0),"",IF(AND(Raw!AT155=0,COUNTA(Raw!FF155:FI155)=0),"",1))))</f>
        <v/>
      </c>
      <c r="Y155" t="str">
        <f>IF(A155=0,"",IF(AND(ISBLANK(Raw!AS155),COUNTA(Raw!FJ155:FM155)=0),"",IF(AND(Raw!AS155&gt;0,COUNTA(Raw!FJ155:FM155)&gt;0),"",IF(AND(Raw!AS155=0,COUNTA(Raw!FJ155:FM155)=0),"",1))))</f>
        <v/>
      </c>
      <c r="Z155" t="str">
        <f>IF(A155=0,"",IF(AND(COUNTA(Raw!FN155:FT155)=0,ISBLANK(Raw!FU155)),"",IF(AND(COUNTIF(Raw!FN155:FT155,1)&gt;0,ISBLANK(Raw!FU155)=FALSE),"",IF(AND(COUNTIF(Raw!FN155:FT155,1)=0,ISBLANK(Raw!FU155)),"",1))))</f>
        <v/>
      </c>
      <c r="AA155" s="19" t="str">
        <f>IF(A155=0,"",IF(AND(ISBLANK(Raw!BI155),COUNTA(Raw!FV155:GH155)=0),"",IF(AND(Raw!BI155&lt;&gt;1,COUNTIF(Raw!FV155:GH155,6)=0),"",IF(Raw!BI155=1,"",1))))</f>
        <v/>
      </c>
      <c r="AB155" t="str">
        <f>IF(A155=0,"",IF(AND(ISBLANK(Raw!GI155),COUNTA(Raw!GJ155:GQ155)=0),"",IF(AND(Raw!GI155=1,COUNTA(Raw!GJ155:GQ155)&gt;0),"",IF(AND(Raw!GI155=2,COUNTA(Raw!GJ155:GQ155)=0),"",1))))</f>
        <v/>
      </c>
      <c r="AC155" s="19" t="str">
        <f>IF(A155=0,"",IF(AND(COUNTA(Raw!GY155:HF155)=0,ISBLANK(Raw!HG155)),"",IF(AND(OR(COUNTIF(Raw!GY155:HE155,1)&gt;0,COUNTIF(Raw!GY155:HE155,2)&gt;0),ISBLANK(Raw!HG155)=FALSE),"",IF(AND(COUNTA(Raw!GY155:HF155)&gt;0,ISBLANK(Raw!HG155),COUNTIF(Raw!GY155:HE155,1)=0,COUNTIF(Raw!GY155:HE155,2)=0),"",1))))</f>
        <v/>
      </c>
      <c r="AD155" s="19" t="str">
        <f>IF(A155=0,"",IF(COUNTA(Raw!HU155:IB155)=0,"",IF(AND(Raw!AK155&lt;&gt;2,COUNTIF(Raw!HU155:IA155,2)=0,COUNTIF(Raw!HU155:IA155,3)=0),"",IF(Raw!AK155=2,"",1))))</f>
        <v/>
      </c>
      <c r="AE155" s="19" t="str">
        <f>IF(A155=0,"",IF(AND(Raw!AK155=2,ISBLANK(Raw!IC155)=FALSE),"",IF(AND(Raw!AK155&lt;&gt;2,ISBLANK(Raw!IC155)),"",1)))</f>
        <v/>
      </c>
      <c r="AF155" s="19" t="str">
        <f>IF(A155=0,"",IF(COUNTA(Raw!ID155:IF155)=0,"",IF(AND(MATCH(2023-Raw!ID155,Code!$A$3:$A$12,1)=Raw!IF155,2023-Raw!ID155=Raw!IE155),"",1)))</f>
        <v/>
      </c>
      <c r="AG155" s="19" t="str">
        <f>IF(A155=0,"",IF(COUNTA(Raw!IG155:II155)=0,"",IF(AND(Raw!IG155=4,ISBLANK(Raw!II155)=FALSE),"",IF(AND(Raw!IG155&lt;&gt;4,ISBLANK(Raw!II155)),"",1))))</f>
        <v/>
      </c>
      <c r="AH155" s="19" t="str">
        <f>IF(A155=0,"",IF(COUNTA(Raw!IJ155:IM155)=0,"",IF(AND(Raw!IJ155=1,ISBLANK(Raw!IK155)=FALSE),"",IF(AND(Raw!IJ155=2,COUNTA(Raw!IK155:IM155)&gt;0),"",1))))</f>
        <v/>
      </c>
      <c r="AI155" s="19" t="str">
        <f>IF(A155=0,"",IF(COUNTA(Raw!IK155:IM155)=0,"",IF(AND(Raw!IK155=1,ISBLANK(Raw!IL155)=FALSE),"",IF(AND(Raw!IK155=2,COUNTA(Raw!IL155:IM155)=0),"",1))))</f>
        <v/>
      </c>
      <c r="AJ155" s="19" t="str">
        <f>IF(A155=0,"",IF(COUNTA(Raw!JD155:JJ155)=0,"",IF(AND(Raw!JD155&gt;600,COUNTA(Raw!JE155:JI155)&gt;0),"",IF(AND(Raw!JD155&lt;=600,COUNTA(Raw!JE155:JJ155)=0),"",1))))</f>
        <v/>
      </c>
      <c r="AK155" s="19" t="str">
        <f>IF(A155=0,"",IF(COUNTA(Raw!JK155:KA155)=0,"",IF(AND(Raw!JK155=1,COUNTA(Raw!JM155:JV155)&gt;0),"",IF(AND(Raw!JK155=3,COUNTA(Raw!JM155:JV155)&gt;0,COUNTA(Raw!JW155:KA155)=0),"",IF(AND(ISBLANK(Raw!JK155)=FALSE,Raw!JK155&lt;&gt;1,Raw!JK155&lt;&gt;3,COUNTA(Raw!JM155:KA155)=0),"",1)))))</f>
        <v/>
      </c>
      <c r="AL155" s="19" t="str">
        <f>IF(A155=0,"",IF(COUNTA(Raw!JW155:KA155)=0,"",IF(AND(COUNTIF(Raw!JW155:JZ155,4)=0,COUNTA(Raw!JW155:JZ155)&gt;0,ISBLANK(Raw!KA155)=FALSE),"",IF(AND(COUNTIF(Raw!JW155:KA155,4)&gt;0,ISBLANK(Raw!KA155)),"",1))))</f>
        <v/>
      </c>
      <c r="AM155" s="19" t="str">
        <f>IF(A155=0,"",IF(COUNTA(Raw!KT155:KU155)=0,"",IF(AND(Raw!KT155=1,ISBLANK(Raw!KU155)=FALSE),"",IF(AND(Raw!KT155=2,ISBLANK(Raw!KU155)),"",1))))</f>
        <v/>
      </c>
      <c r="AN155" s="19" t="str">
        <f>IF(A155=0,"",IF(COUNTA(Raw!KX155:LF155)=0,"",IF(AND(COUNTIF(Raw!KX155:LB155,5)=1,COUNTA(Raw!KX155:LB155)=1,COUNTA(Raw!LC155:LF155)=0),"",IF(AND(COUNTIF(Raw!KX155:LB155,5)=0,COUNTA(Raw!KX155:LB155)&gt;0,COUNTA(Raw!LC155:LF155)&gt;0),"",1))))</f>
        <v/>
      </c>
      <c r="AO155" s="19" t="str">
        <f>IF(A155=0,"",IF(COUNTA(Raw!LM155:LU155)=0,"",IF(AND(Raw!LM155=1,ISBLANK(Raw!LN155)=FALSE,COUNTA(Raw!LO155:LU155)&gt;0),"",IF(AND(Raw!LM155=2,COUNTA(Raw!LN155:LU155)=0),"",1))))</f>
        <v/>
      </c>
      <c r="AP155" s="19" t="str">
        <f>IF(A155=0,"",IF(COUNTA(Raw!MY155:OG155)=0,"",IF(AND(Raw!MY155=2,COUNTA(Raw!MZ155:OG155)=0),"",IF(AND(Raw!MY155=1,COUNTA(Raw!MZ155:OG155)&gt;0),"",1))))</f>
        <v/>
      </c>
      <c r="AQ155" s="19" t="str">
        <f>IF(A155=0,"",IF(COUNTA(Raw!NC155:NW155)=0,"",IF(AND(COUNTIF(Raw!NC155:NG155,3)&gt;0,COUNTA(Raw!NH155:NQ155)&gt;0),"",IF(AND(COUNTA(Raw!NC155:NG155)&gt;0,COUNTIF(Raw!NC155:NG155,3)=0,COUNTA(Raw!NH155:NW155)=0),"",1))))</f>
        <v/>
      </c>
      <c r="AR155" s="19" t="str">
        <f>IF(A155=0,"",IF(COUNTA(Raw!NH155:NW155)=0,"",IF(AND(COUNTIF(Raw!NH155:NQ155,10)&gt;0,COUNTA(Raw!NR155:NW155)&gt;0),"",IF(AND(COUNTA(Raw!NH155:NQ155)&gt;0,COUNTIF(Raw!NH155:NQ155,10)=0,COUNTA(Raw!NR155:NY155)=0),"",1))))</f>
        <v/>
      </c>
      <c r="AS155" s="19" t="str">
        <f>IF(A155=0,"",IF(COUNTA(Raw!NY155:OG155)=0,"",IF(AND(Raw!NY155=1,COUNTA(Raw!NZ155:OG155)&gt;0),"",IF(AND(Raw!NY155=2,COUNTA(Raw!NZ155:OG155)=0),"",1))))</f>
        <v/>
      </c>
      <c r="AT155" s="19" t="str">
        <f>IF(A155=0,"",IF(COUNTA(Raw!OH155:OY155)=0,"",IF(AND(Raw!OH155=1,COUNTA(Raw!OI155:OY155)&gt;0),"",IF(AND(Raw!OH155=2,COUNTA(Raw!OI155:OY155)=0),"",1))))</f>
        <v/>
      </c>
      <c r="AU155" s="19" t="str">
        <f>IF(A155=0,"",IF(COUNTA(Raw!PR155:QB155)=0,"",
IF(AND(OR(AND(COUNTIF(Raw!PR155:QB155,1)=1,COUNTA(Raw!QI155:QY155)&gt;0),AND(COUNTIF(Raw!PR155:QB155,1)=0,COUNTA(Raw!QI155:QY155)=0)),OR(AND(COUNTIF(Raw!PR155:QB155,2)=1,COUNTA(Raw!QZ155:RP155)&gt;0),AND(COUNTIF(Raw!PR155:QB155,2)=0,COUNTA(Raw!QZ155:RP155)=0)),OR(AND(COUNTIF(Raw!PR155:QB155,3)=1,COUNTA(Raw!RQ155:SG155)&gt;0),AND(COUNTIF(Raw!PR155:QB155,3)=0,COUNTA(Raw!RQ155:SG155)=0)),OR(AND(COUNTIF(Raw!PR155:QB155,4)=1,COUNTA(Raw!SH155:ST155)&gt;0),AND(COUNTIF(Raw!PR155:QB155,4)=0,COUNTA(Raw!SH155:ST155)=0)),OR(AND(COUNTIF(Raw!PR155:QB155,5)=1,COUNTA(Raw!SU155:TG155)&gt;0),AND(COUNTIF(Raw!PR155:QB155,5)=0,COUNTA(Raw!SU155:TG155)=0)),OR(AND(COUNTIF(Raw!PR155:QB155,6)=1,COUNTA(Raw!TH155:TT155)&gt;0),AND(COUNTIF(Raw!PR155:QB155,6)=0,COUNTA(Raw!TH155:TT155)=0)),OR(AND(COUNTIF(Raw!PR155:QB155,7)=1,COUNTA(Raw!TU155:UI155)&gt;0),AND(COUNTIF(Raw!PR155:QB155,7)=0,COUNTA(Raw!TU155:UI155)=0)),OR(AND(COUNTIF(Raw!PR155:QB155,8)=1,COUNTA(Raw!UJ155:UV155)&gt;0),AND(COUNTIF(Raw!PR155:QB155,8)=0,COUNTA(Raw!UJ155:UV155)=0)),OR(AND(COUNTIF(Raw!PR155:QB155,9)=1,COUNTA(Raw!UW155:VG155)&gt;0),AND(COUNTIF(Raw!PR155:QB155,9)=0,COUNTA(Raw!UW155:VG155)=0)),OR(AND(COUNTIF(Raw!PR155:QB155,10)=1,COUNTA(Raw!VH155:VP155)&gt;0),AND(COUNTIF(Raw!PR155:QB155,10)=0,COUNTA(Raw!VH155:VP155)=0)),OR(AND(COUNTIF(Raw!PR155:QB155,11)=1,COUNTA(Raw!VQ155:WK155)&gt;0),AND(COUNTIF(Raw!PR155:QB155,11)=0,COUNTA(Raw!VQ155:WK155)=0))),"",1)))</f>
        <v/>
      </c>
      <c r="AV155" s="19" t="str">
        <f>IF(A155=0,"",IF(COUNTA(Raw!QI155:QY155)=0,"",IF(AND(OR(AND(Raw!QI155=4,COUNTIF(Raw!QR155:QY155,1)=0),Raw!QI155&lt;&gt;4),OR(AND(Raw!QJ155=4,COUNTIF(Raw!QR155:QY155,2)=0),Raw!QJ155&lt;&gt;4),OR(AND(Raw!QK155=4,COUNTIF(Raw!QR155:QY155,3)=0),Raw!QK155&lt;&gt;4),OR(AND(Raw!QL155=4,COUNTIF(Raw!QR155:QY155,4)=0),Raw!QL155&lt;&gt;4),OR(AND(Raw!QM155=4,COUNTIF(Raw!QR155:QY155,5)=0),Raw!QM155&lt;&gt;4),OR(AND(Raw!QN155=4,COUNTIF(Raw!QR155:QY155,6)=0),Raw!QN155&lt;&gt;4),OR(AND(Raw!QO155=4,COUNTIF(Raw!QR155:QY155,7)=0),Raw!QO155&lt;&gt;4),OR(AND(Raw!QP155=4,COUNTIF(Raw!QR155:QY155,8)=0),Raw!QP155&lt;&gt;4)),"",1)))</f>
        <v/>
      </c>
      <c r="AW155" t="str">
        <f>IF(A155=0,"",IF(COUNTA(Raw!QZ155:RP155)=0,"",IF(AND(OR(AND(Raw!QZ155=4,COUNTIF(Raw!RI155:RP155,1)=0),Raw!QZ155&lt;&gt;4),OR(AND(Raw!RA155=4,COUNTIF(Raw!RI155:RP155,2)=0),Raw!RA155&lt;&gt;4),OR(AND(Raw!RB155=4,COUNTIF(Raw!RI155:RP155,3)=0),Raw!RB155&lt;&gt;4),OR(AND(Raw!RC155=4,COUNTIF(Raw!RI155:RP155,4)=0),Raw!RC155&lt;&gt;4),OR(AND(Raw!RD155=4,COUNTIF(Raw!RI155:RP155,5)=0),Raw!RD155&lt;&gt;4),OR(AND(Raw!RE155=4,COUNTIF(Raw!RI155:RP155,6)=0),Raw!RE155&lt;&gt;4),OR(AND(Raw!RF155=4,COUNTIF(Raw!RI155:RP155,7)=0),Raw!RF155&lt;&gt;4),OR(AND(Raw!RG155=4,COUNTIF(Raw!RI155:RP155,8)=0),Raw!RG155&lt;&gt;4)),"",1)))</f>
        <v/>
      </c>
      <c r="AX155" t="str">
        <f>IF(A155=0,"",IF(COUNTA(Raw!RQ155:SG155)=0,"",IF(AND(OR(AND(Raw!RQ155=4,COUNTIF(Raw!RZ155:SG155,1)=0),Raw!RQ155&lt;&gt;4),OR(AND(Raw!RR155=4,COUNTIF(Raw!RZ155:SG155,2)=0),Raw!RR155&lt;&gt;4),OR(AND(Raw!RS155=4,COUNTIF(Raw!RZ155:SG155,3)=0),Raw!RS155&lt;&gt;4),OR(AND(Raw!RT155=4,COUNTIF(Raw!RZ155:SG155,4)=0),Raw!RT155&lt;&gt;4),OR(AND(Raw!RU155=4,COUNTIF(Raw!RZ155:SG155,5)=0),Raw!RU155&lt;&gt;4),OR(AND(Raw!RV155=4,COUNTIF(Raw!RZ155:SG155,6)=0),Raw!RV155&lt;&gt;4),OR(AND(Raw!RW155=4,COUNTIF(Raw!RZ155:SG155,7)=0),Raw!RW155&lt;&gt;4),OR(AND(Raw!RX155=4,COUNTIF(Raw!RZ155:SG155,8)=0),Raw!RX155&lt;&gt;4)),"",1)))</f>
        <v/>
      </c>
      <c r="AY155" t="str">
        <f>IF(A155=0,"",IF(COUNTA(Raw!SH155:ST155)=0,"",IF(AND(OR(AND(Raw!SH155=4,COUNTIF(Raw!SO155:ST155,1)=0),Raw!SH155&lt;&gt;4),OR(AND(Raw!SI155=4,COUNTIF(Raw!SO155:ST155,2)=0),Raw!SI155&lt;&gt;4),OR(AND(Raw!SJ155=4,COUNTIF(Raw!SO155:ST155,3)=0),Raw!SJ155&lt;&gt;4),OR(AND(Raw!SK155=4,COUNTIF(Raw!SO155:ST155,4)=0),Raw!SK155&lt;&gt;4),OR(AND(Raw!SL155=4,COUNTIF(Raw!SO155:ST155,5)=0),Raw!SL155&lt;&gt;4),OR(AND(Raw!SM155=4,COUNTIF(Raw!SO155:ST155,6)=0),Raw!SM155&lt;&gt;4)),"",1)))</f>
        <v/>
      </c>
      <c r="AZ155" t="str">
        <f>IF(A155=0,"",IF(COUNTA(Raw!SU155:TG155)=0,"",IF(AND(OR(AND(Raw!SU155=4,COUNTIF(Raw!TB155:TG155,1)=0),Raw!SU155&lt;&gt;4),OR(AND(Raw!SV155=4,COUNTIF(Raw!TB155:TG155,2)=0),Raw!SV155&lt;&gt;4),OR(AND(Raw!SW155=4,COUNTIF(Raw!TB155:TG155,3)=0),Raw!SW155&lt;&gt;4),OR(AND(Raw!SX155=4,COUNTIF(Raw!TB155:TG155,4)=0),Raw!SX155&lt;&gt;4),OR(AND(Raw!SY155=4,COUNTIF(Raw!TB155:TG155,5)=0),Raw!SY155&lt;&gt;4),OR(AND(Raw!SZ155=4,COUNTIF(Raw!TB155:TG155,6)=0),Raw!SZ155&lt;&gt;4)),"",1)))</f>
        <v/>
      </c>
      <c r="BA155" t="str">
        <f>IF(A155=0,"",IF(COUNTA(Raw!TH155:TT155)=0,"",IF(AND(OR(AND(Raw!TH155=4,COUNTIF(Raw!TO155:TT155,1)=0),Raw!TH155&lt;&gt;4),OR(AND(Raw!TI155=4,COUNTIF(Raw!TO155:TT155,2)=0),Raw!TI155&lt;&gt;4),OR(AND(Raw!TJ155=4,COUNTIF(Raw!TO155:TT155,3)=0),Raw!TJ155&lt;&gt;4),OR(AND(Raw!TK155=4,COUNTIF(Raw!TO155:TT155,4)=0),Raw!TK155&lt;&gt;4),OR(AND(Raw!TL155=4,COUNTIF(Raw!TO155:TT155,5)=0),Raw!TL155&lt;&gt;4),OR(AND(Raw!TM155=4,COUNTIF(Raw!TO155:TT155,6)=0),Raw!TM155&lt;&gt;4)),"",1)))</f>
        <v/>
      </c>
      <c r="BB155" t="str">
        <f>IF(A155=0,"",IF(COUNTA(Raw!TU155:UI155)=0,"",IF(AND(OR(AND(Raw!TU155=4,COUNTIF(Raw!UC155:UI155,1)=0),Raw!TU155&lt;&gt;4),OR(AND(Raw!TV155=4,COUNTIF(Raw!UC155:UI155,2)=0),Raw!TV155&lt;&gt;4),OR(AND(Raw!TW155=4,COUNTIF(Raw!UC155:UI155,3)=0),Raw!TW155&lt;&gt;4),OR(AND(Raw!TX155=4,COUNTIF(Raw!UC155:UI155,4)=0),Raw!TX155&lt;&gt;4),OR(AND(Raw!TY155=4,COUNTIF(Raw!UC155:UI155,5)=0),Raw!TY155&lt;&gt;4),OR(AND(Raw!TZ155=4,COUNTIF(Raw!UC155:UI155,6)=0),Raw!TZ155&lt;&gt;4),OR(AND(Raw!UA155=4,COUNTIF(Raw!UC155:UI155,7)=0),Raw!UA155&lt;&gt;4)),"",1)))</f>
        <v/>
      </c>
      <c r="BC155" t="str">
        <f>IF(A155=0,"",IF(COUNTA(Raw!UJ155:UV155)=0,"",IF(AND(OR(AND(Raw!UJ155=4,COUNTIF(Raw!UQ155:UV155,1)=0),Raw!UJ155&lt;&gt;4),OR(AND(Raw!UK155=4,COUNTIF(Raw!UQ155:UV155,2)=0),Raw!UK155&lt;&gt;4),OR(AND(Raw!UL155=4,COUNTIF(Raw!UQ155:UV155,3)=0),Raw!UL155&lt;&gt;4),OR(AND(Raw!UM155=4,COUNTIF(Raw!UQ155:UV155,4)=0),Raw!UM155&lt;&gt;4),OR(AND(Raw!UN155=4,COUNTIF(Raw!UQ155:UV155,5)=0),Raw!UN155&lt;&gt;4),OR(AND(Raw!UO155=4,COUNTIF(Raw!UQ155:UV155,6)=0),Raw!UO155&lt;&gt;4)),"",1)))</f>
        <v/>
      </c>
      <c r="BD155" t="str">
        <f>IF(A155=0,"",IF(COUNTA(Raw!UW155:VG155)=0,"",IF(AND(OR(AND(Raw!UW155=4,COUNTIF(Raw!VC155:VG155,1)=0),Raw!UW155&lt;&gt;4),OR(AND(Raw!UX155=4,COUNTIF(Raw!VC155:VG155,2)=0),Raw!UX155&lt;&gt;4),OR(AND(Raw!UY155=4,COUNTIF(Raw!VC155:VG155,3)=0),Raw!UY155&lt;&gt;4),OR(AND(Raw!UZ155=4,COUNTIF(Raw!VC155:VG155,4)=0),Raw!UZ155&lt;&gt;4),OR(AND(Raw!VA155=4,COUNTIF(Raw!VC155:VG155,5)=0),Raw!VA155&lt;&gt;4)),"",1)))</f>
        <v/>
      </c>
      <c r="BE155" t="str">
        <f>IF(A155=0,"",IF(COUNTA(Raw!VH155:VP155)=0,"",
IF(AND(
OR(AND(Raw!VH155=4,COUNTIF(Raw!VM155:VP155,1)=0),Raw!VH155&lt;&gt;4),
OR(AND(Raw!VI155=4,COUNTIF(Raw!VM155:VP155,2)=0),Raw!VI155&lt;&gt;4),
OR(AND(Raw!VJ155=4,COUNTIF(Raw!VM155:VP155,3)=0),Raw!VJ155&lt;&gt;4),
OR(AND(Raw!VK155=4,COUNTIF(Raw!VM155:VP155,4)=0),Raw!VK155&lt;&gt;4)
),"",1)))</f>
        <v/>
      </c>
      <c r="BF155" t="str">
        <f>IF(A155=0,"",IF(COUNTA(Raw!VQ155:WK155)=0,"",
IF(AND(
OR(AND(Raw!VQ155=4,COUNTIF(Raw!WB155:WK155,1)=0),Raw!VQ155&lt;&gt;4),
OR(AND(Raw!VR155=4,COUNTIF(Raw!WB155:WK155,2)=0),Raw!VR155&lt;&gt;4),
OR(AND(Raw!VS155=4,COUNTIF(Raw!WB155:WK155,3)=0),Raw!VS155&lt;&gt;4),
OR(AND(Raw!VT155=4,COUNTIF(Raw!WB155:WK155,4)=0),Raw!VT155&lt;&gt;4),
OR(AND(Raw!VU155=4,COUNTIF(Raw!WB155:WK155,5)=0),Raw!VU155&lt;&gt;4),
OR(AND(Raw!VV155=4,COUNTIF(Raw!WB155:WK155,6)=0),Raw!VV155&lt;&gt;4),
OR(AND(Raw!VW155=4,COUNTIF(Raw!WB155:WK155,7)=0),Raw!VW155&lt;&gt;4),
OR(AND(Raw!VX155=4,COUNTIF(Raw!WB155:WK155,8)=0),Raw!VX155&lt;&gt;4),
OR(AND(Raw!VY155=4,COUNTIF(Raw!WB155:WK155,9)=0),Raw!VX155&lt;&gt;4),
OR(AND(Raw!VZ155=4,COUNTIF(Raw!WB155:WK155,10)=0),Raw!VZ155&lt;&gt;4)
),"",1)))</f>
        <v/>
      </c>
      <c r="BG155" t="str">
        <f>IF(A155=0,"",IF(COUNTA(Raw!WL155:XB155)=0,"",
IF(AND(
OR(AND(Raw!WL155=4,COUNTIF(Raw!WU155:XB155,1)=0),Raw!WL155&lt;&gt;4),
OR(AND(Raw!WM155=4,COUNTIF(Raw!WU155:XB155,2)=0),Raw!WM155&lt;&gt;4),
OR(AND(Raw!WN155=4,COUNTIF(Raw!WU155:XB155,3)=0),Raw!WN155&lt;&gt;4),
OR(AND(Raw!WO155=4,COUNTIF(Raw!WU155:XB155,4)=0),Raw!WO155&lt;&gt;4),
OR(AND(Raw!WP155=4,COUNTIF(Raw!WU155:XB155,5)=0),Raw!WP155&lt;&gt;4),
OR(AND(Raw!WQ155=4,COUNTIF(Raw!WU155:XB155,6)=0),Raw!WQ155&lt;&gt;4),
OR(AND(Raw!WR155=4,COUNTIF(Raw!WU155:XB155,7)=0),Raw!WR155&lt;&gt;4),
OR(AND(Raw!WS155=4,COUNTIF(Raw!WU155:XB155,8)=0),Raw!WS155&lt;&gt;4)
),"",1)))</f>
        <v/>
      </c>
      <c r="BH155" t="str">
        <f>IF(A155=0,"",IF(COUNTA(Raw!XC155:XK155)=0,"",
IF(AND(
OR(AND(Raw!XC155=4,COUNTIF(Raw!XH155:XK155,1)=0),Raw!XC155&lt;&gt;4),
OR(AND(Raw!XD155=4,COUNTIF(Raw!XH155:XK155,2)=0),Raw!XD155&lt;&gt;4),
OR(AND(Raw!XE155=4,COUNTIF(Raw!XH155:XK155,3)=0),Raw!XE155&lt;&gt;4),
OR(AND(Raw!XF155=4,COUNTIF(Raw!XH155:XK155,4)=0),Raw!XF155&lt;&gt;4)
),"",1)))</f>
        <v/>
      </c>
      <c r="BI155" t="str">
        <f>IF(A155=0,"",IF(COUNTA(Raw!XL155:XT155)=0,"",
IF(AND(
OR(AND(Raw!XL155=4,COUNTIF(Raw!XQ155:XT155,1)=0),Raw!XL155&lt;&gt;4),
OR(AND(Raw!XM155=4,COUNTIF(Raw!XQ155:XT155,2)=0),Raw!XM155&lt;&gt;4),
OR(AND(Raw!XN155=4,COUNTIF(Raw!XQ155:XT155,3)=0),Raw!XN155&lt;&gt;4),
OR(AND(Raw!XO155=4,COUNTIF(Raw!XQ155:XT155,4)=0),Raw!XO155&lt;&gt;4)
),"",1)))</f>
        <v/>
      </c>
      <c r="BJ155" t="str">
        <f>IF(A155=0,"",IF(COUNTA(Raw!XU155:YI155)=0,"",
IF(AND(
OR(AND(Raw!XU155=4,COUNTIF(Raw!YC155:YI155,1)=0),Raw!XU155&lt;&gt;4),
OR(AND(Raw!XV155=4,COUNTIF(Raw!YC155:YI155,2)=0),Raw!XV155&lt;&gt;4),
OR(AND(Raw!XW155=4,COUNTIF(Raw!YC155:YI155,3)=0),Raw!XW155&lt;&gt;4),
OR(AND(Raw!XX155=4,COUNTIF(Raw!YC155:YI155,4)=0),Raw!XX155&lt;&gt;4),
OR(AND(Raw!XY155=4,COUNTIF(Raw!YC155:YI155,5)=0),Raw!XY155&lt;&gt;4),
OR(AND(Raw!XZ155=4,COUNTIF(Raw!YC155:YI155,6)=0),Raw!XZ155&lt;&gt;4),
OR(AND(Raw!YA155=4,COUNTIF(Raw!YC155:YI155,7)=0),Raw!YA155&lt;&gt;4)
),"",1)))</f>
        <v/>
      </c>
      <c r="BK155" t="str">
        <f>IF(A155=0,"",IF(COUNTA(Raw!YJ155:YR155)=0,"",
IF(AND(
OR(AND(Raw!YJ155=4,COUNTIF(Raw!YO155:YR155,1)=0),Raw!YJ155&lt;&gt;4),
OR(AND(Raw!YK155=4,COUNTIF(Raw!YO155:YR155,2)=0),Raw!YK155&lt;&gt;4),
OR(AND(Raw!YL155=4,COUNTIF(Raw!YO155:YR155,3)=0),Raw!YL155&lt;&gt;4),
OR(AND(Raw!YM155=4,COUNTIF(Raw!YO155:YR155,4)=0),Raw!YM155&lt;&gt;4)
),"",1)))</f>
        <v/>
      </c>
      <c r="BL155" t="str">
        <f>IF(A155=0,"",IF(COUNTA(Raw!YS155:YU155)=0,"",IF(AND(Raw!YS155=4,ISBLANK(Raw!YU155)),"",IF(AND(Raw!YS155&lt;&gt;4,ISBLANK(Raw!YU155)=FALSE),"",1))))</f>
        <v/>
      </c>
    </row>
    <row r="156" spans="1:64">
      <c r="A156" s="20">
        <f>Raw!A156</f>
        <v>0</v>
      </c>
      <c r="B156" s="19" t="str">
        <f>IF(A156=0,"",IF(AND(Raw!AC156=1,COUNTA(Raw!AR156:IC156)&gt;0,COUNTA(Raw!ID156:YU156)=0),"",IF(AND(Raw!AC156=2,COUNTA(Raw!AR156:IC156)=0,COUNTA(Raw!ID156:MV156)&gt;0,COUNTA(Raw!MW156:YU156)=0),"",IF(AND(Raw!AC156=3,COUNTA(Raw!AP156:MV156)=0,COUNTA(Raw!MW156:YU156)&gt;0),"",1))))</f>
        <v/>
      </c>
      <c r="C156" s="19" t="str">
        <f>IF(A156=0,"",IF(AND(Raw!AK156=1,ISBLANK(Raw!AM156)=FALSE,ISBLANK(Raw!AO156)),"",IF(AND(Raw!AK156=2,ISBLANK(Raw!AM156),ISBLANK(Raw!AO156)=FALSE),"",1)))</f>
        <v/>
      </c>
      <c r="D156" s="19" t="str">
        <f>IF(A156=0,"",IF(COUNTA(Raw!AS156:AZ156)=0,"",IF(AND(Raw!AS156+Raw!AT156=100,Raw!AU156+Raw!AV156=100,Raw!AW156+Raw!AX156=100,Raw!AY156+Raw!AZ156=100),"",1)))</f>
        <v/>
      </c>
      <c r="E156" s="19" t="str">
        <f>IF(A156=0,"",IF(ISBLANK(Raw!AQ156),"",IF(Raw!AQ156=1,"",1)))</f>
        <v/>
      </c>
      <c r="F156" s="19" t="str">
        <f>IF(A156=0,"",IF(ISBLANK(Raw!AR156),"",IF(AND(Raw!AR156&gt;=0,Raw!AR156&lt;=100),"",1)))</f>
        <v/>
      </c>
      <c r="G156" s="19" t="str">
        <f>IF(A156=0,"",IF(AND(ISBLANK(Raw!BA156),ISBLANK(Raw!AS156)),"",IF(AND(Raw!AS156&gt;0,ISBLANK(Raw!BA156)=FALSE),"",1)))</f>
        <v/>
      </c>
      <c r="H156" s="19" t="str">
        <f>IF(A156=0,"",IF(COUNTA(Raw!BA156:BH156)=0,"",IF(AND(Raw!BA156=0,COUNTA(Raw!BB156:BH156)=0),"",IF(AND(Raw!BA156&gt;0,COUNTA(Raw!BB156:BH156)&gt;0),"",1))))</f>
        <v/>
      </c>
      <c r="I156" s="19" t="str">
        <f>IF(A156=0,"",IF(AND(ISBLANK(Raw!BI156),ISBLANK(Raw!BJ156)),"",IF(AND(Raw!BI156=1,ISBLANK(Raw!BJ156)=FALSE),"",IF(AND(Raw!BI156=2,ISBLANK(Raw!BJ156)),"",1))))</f>
        <v/>
      </c>
      <c r="J156" s="19" t="str">
        <f>IF(A156=0,"",IF(AND(ISBLANK(Raw!AT156),COUNTBLANK(Raw!BK156:BQ156)),"",IF(AND(Raw!AT156&gt;0,COUNTA(Raw!BK156:BQ156)&gt;0),"",IF(AND(Raw!AT156=0,COUNTA(Raw!BK156:BQ156)=0),"",1))))</f>
        <v/>
      </c>
      <c r="K156" s="19" t="str">
        <f>IF(A156=0,"",IF(AND(ISBLANK(Raw!AS156),COUNTA(Raw!BR156:BX156)=0),"",IF(AND(Raw!AS156&gt;0,COUNTA(Raw!BR156:BX156)&gt;0),"",IF(AND(Raw!AS156=0,COUNTA(Raw!BR156:BX156)=0),"",1))))</f>
        <v/>
      </c>
      <c r="L156" s="19" t="str">
        <f>IF(A156=0,"",IF(AND(COUNTA(Raw!BK156:BX156)=0,COUNTA(Raw!BY156:CH156)=0),"",IF(AND(COUNTIF(Raw!BK156:BX156,1)&gt;0,COUNTA(Raw!BY156:CH156)&gt;0),"",IF(AND(COUNTIF(Raw!BK156:BX156,1)=0,COUNTA(Raw!BY156:CH156)=0),"",1))))</f>
        <v/>
      </c>
      <c r="M156" s="19" t="str">
        <f>IF(A156=0,"",IF(AND(COUNTA(Raw!BK156:BX156)=0,COUNTA(Raw!CI156:CR156)),"",IF(AND(COUNTIF(Raw!BK156:BX156,3)&gt;0,COUNTA(Raw!CI156:CR156)&gt;0),"",IF(AND(COUNTIF(Raw!BK156:BX156,3)=0,COUNTA(Raw!CI156:CR156)=0),"",1))))</f>
        <v/>
      </c>
      <c r="N156" s="19" t="str">
        <f>IF(A156=0,"",IF(COUNTA(Raw!CS156:DF156)=0,"",IF(AND(COUNTIF(Raw!CS156:CV156,1)=1,COUNTA(Raw!CW156:DA156)&gt;0,COUNTA(Raw!DB156:DF156)=0),"",IF(AND(COUNTIF(Raw!CS156:CV156,2)=1,COUNTA(Raw!CW156:DA156)=0,COUNTA(Raw!DB156:DF156)&gt;0),"",IF(AND(COUNTA(Raw!CS156:CV156)&gt;0,COUNTA(Raw!CW156:DF156)=0),"",1)))))</f>
        <v/>
      </c>
      <c r="O156" s="19" t="str">
        <f>IF(A156=0,"",IF(COUNTA(Raw!DG156:DP156)=0,"",IF(AND(COUNTIF(Raw!BK156:BQ156,1)&gt;0,OR(COUNTIF(Raw!DG156:DP156,1)=1,COUNTIF(Raw!DG156:DP156,2)=1,COUNTIF(Raw!DG156:DP156,3)=1)),"",IF(AND(COUNTIF(Raw!BK156:BQ156,1)=0,AND(COUNTIF(Raw!DG156:DP156,1)=0,COUNTIF(Raw!DG156:DP156,2)=0,COUNTIF(Raw!DG156:DP156,3)=0)),"",1))))</f>
        <v/>
      </c>
      <c r="P156" s="19" t="str">
        <f>IF(A156=0,"",IF(COUNTA(Raw!DG156:DR156)=0,"",IF(AND(COUNTIF(Raw!DG156:DP156,4)=1,ISBLANK(Raw!DQ156)=FALSE,ISBLANK(Raw!DR156)),"",IF(AND(COUNTIF(Raw!DG156:DP156,7)=1,ISBLANK(Raw!DQ156),ISBLANK(Raw!DR156)=FALSE),"",IF(AND(COUNTA(Raw!DG156:DP156)&gt;0,COUNTIF(Raw!DG156:DP156,4)=0,COUNTIF(Raw!DG156:DP156,7)=0,COUNTA(Raw!DQ156:DR156)=0),"",1)))))</f>
        <v/>
      </c>
      <c r="Q156" s="19" t="str">
        <f>IF(A156=0,"",IF(AND(COUNTA(Raw!DS156:DU156)=0,COUNTA(Raw!BK156:BQ156)=0),"",IF(AND(COUNTIF(Raw!BK156:BQ156,1)&gt;0,COUNTA(Raw!DS156:DU156)&gt;0),"",IF(AND(COUNTIF(Raw!BK156:BQ156,1)=0,COUNTA(Raw!DS156:DU156)=0),"",1))))</f>
        <v/>
      </c>
      <c r="R156" s="19" t="str">
        <f>IF(A156=0,"",IF(AND(ISBLANK(Raw!AT156),ISBLANK(Raw!EJ156)),"",IF(AND(Raw!AT156&gt;0,ISBLANK(Raw!EJ156)=FALSE,Raw!EJ156&gt;=0,Raw!EJ156&lt;=7),"",IF(AND(Raw!AT156=0,ISBLANK(Raw!EJ156)),"",1))))</f>
        <v/>
      </c>
      <c r="S156" t="str">
        <f>IF(A156=0,"",IF(AND(ISBLANK(Raw!AS156),ISBLANK(Raw!EK156)),"",IF(AND(Raw!AS156&gt;0,ISBLANK(Raw!EK156)=FALSE),"",IF(AND(Raw!AS156=0,ISBLANK(Raw!EK156)),"",1))))</f>
        <v/>
      </c>
      <c r="T156" s="19" t="str">
        <f>IF(A156=0,"",IF(AND(ISBLANK(Raw!AT156),COUNTA(Raw!EL156:EQ156)=0),"",IF(AND(Raw!AT156&gt;0,COUNTA(Raw!EL156:EQ156)&gt;0),"",IF(AND(Raw!AT156=0,COUNTA(Raw!EL156:EQ156)=0),"",1))))</f>
        <v/>
      </c>
      <c r="U156" t="str">
        <f>IF(A156=0,"",IF(AND(ISBLANK(Raw!AT156),COUNTA(Raw!ER156:EU156)=0),"",IF(AND(Raw!AT156&gt;0,COUNTA(Raw!ER156:EU156)&gt;0),"",IF(AND(Raw!AT156=0,COUNTA(Raw!ER156:EU156)=0),"",1))))</f>
        <v/>
      </c>
      <c r="V156" t="str">
        <f>IF(A156=0,"",IF(AND(ISBLANK(Raw!AS156),COUNTA(Raw!EV156:FA156)=0),"",IF(AND(Raw!AS156&gt;0,COUNTA(Raw!EV156:FA156)&gt;0),"",IF(AND(Raw!AS156=0,COUNTA(Raw!EV156:FA156)=0),"",1))))</f>
        <v/>
      </c>
      <c r="W156" t="str">
        <f>IF(A156=0,"",IF(AND(ISBLANK(Raw!AS156),COUNTA(Raw!FB156:FE156)=0),"",IF(AND(Raw!AS156&gt;0,COUNTA(Raw!FB156:FE156)&gt;0),"",IF(AND(Raw!AS156=0,COUNTA(Raw!FB156:FE156)=0),"",1))))</f>
        <v/>
      </c>
      <c r="X156" t="str">
        <f>IF(A156=0,"",IF(AND(ISBLANK(Raw!AT156),COUNTA(Raw!FF156:FI156)=0),"",IF(AND(Raw!AT156&gt;0,COUNTA(Raw!FF156:FI156)&gt;0),"",IF(AND(Raw!AT156=0,COUNTA(Raw!FF156:FI156)=0),"",1))))</f>
        <v/>
      </c>
      <c r="Y156" t="str">
        <f>IF(A156=0,"",IF(AND(ISBLANK(Raw!AS156),COUNTA(Raw!FJ156:FM156)=0),"",IF(AND(Raw!AS156&gt;0,COUNTA(Raw!FJ156:FM156)&gt;0),"",IF(AND(Raw!AS156=0,COUNTA(Raw!FJ156:FM156)=0),"",1))))</f>
        <v/>
      </c>
      <c r="Z156" t="str">
        <f>IF(A156=0,"",IF(AND(COUNTA(Raw!FN156:FT156)=0,ISBLANK(Raw!FU156)),"",IF(AND(COUNTIF(Raw!FN156:FT156,1)&gt;0,ISBLANK(Raw!FU156)=FALSE),"",IF(AND(COUNTIF(Raw!FN156:FT156,1)=0,ISBLANK(Raw!FU156)),"",1))))</f>
        <v/>
      </c>
      <c r="AA156" s="19" t="str">
        <f>IF(A156=0,"",IF(AND(ISBLANK(Raw!BI156),COUNTA(Raw!FV156:GH156)=0),"",IF(AND(Raw!BI156&lt;&gt;1,COUNTIF(Raw!FV156:GH156,6)=0),"",IF(Raw!BI156=1,"",1))))</f>
        <v/>
      </c>
      <c r="AB156" t="str">
        <f>IF(A156=0,"",IF(AND(ISBLANK(Raw!GI156),COUNTA(Raw!GJ156:GQ156)=0),"",IF(AND(Raw!GI156=1,COUNTA(Raw!GJ156:GQ156)&gt;0),"",IF(AND(Raw!GI156=2,COUNTA(Raw!GJ156:GQ156)=0),"",1))))</f>
        <v/>
      </c>
      <c r="AC156" s="19" t="str">
        <f>IF(A156=0,"",IF(AND(COUNTA(Raw!GY156:HF156)=0,ISBLANK(Raw!HG156)),"",IF(AND(OR(COUNTIF(Raw!GY156:HE156,1)&gt;0,COUNTIF(Raw!GY156:HE156,2)&gt;0),ISBLANK(Raw!HG156)=FALSE),"",IF(AND(COUNTA(Raw!GY156:HF156)&gt;0,ISBLANK(Raw!HG156),COUNTIF(Raw!GY156:HE156,1)=0,COUNTIF(Raw!GY156:HE156,2)=0),"",1))))</f>
        <v/>
      </c>
      <c r="AD156" s="19" t="str">
        <f>IF(A156=0,"",IF(COUNTA(Raw!HU156:IB156)=0,"",IF(AND(Raw!AK156&lt;&gt;2,COUNTIF(Raw!HU156:IA156,2)=0,COUNTIF(Raw!HU156:IA156,3)=0),"",IF(Raw!AK156=2,"",1))))</f>
        <v/>
      </c>
      <c r="AE156" s="19" t="str">
        <f>IF(A156=0,"",IF(AND(Raw!AK156=2,ISBLANK(Raw!IC156)=FALSE),"",IF(AND(Raw!AK156&lt;&gt;2,ISBLANK(Raw!IC156)),"",1)))</f>
        <v/>
      </c>
      <c r="AF156" s="19" t="str">
        <f>IF(A156=0,"",IF(COUNTA(Raw!ID156:IF156)=0,"",IF(AND(MATCH(2023-Raw!ID156,Code!$A$3:$A$12,1)=Raw!IF156,2023-Raw!ID156=Raw!IE156),"",1)))</f>
        <v/>
      </c>
      <c r="AG156" s="19" t="str">
        <f>IF(A156=0,"",IF(COUNTA(Raw!IG156:II156)=0,"",IF(AND(Raw!IG156=4,ISBLANK(Raw!II156)=FALSE),"",IF(AND(Raw!IG156&lt;&gt;4,ISBLANK(Raw!II156)),"",1))))</f>
        <v/>
      </c>
      <c r="AH156" s="19" t="str">
        <f>IF(A156=0,"",IF(COUNTA(Raw!IJ156:IM156)=0,"",IF(AND(Raw!IJ156=1,ISBLANK(Raw!IK156)=FALSE),"",IF(AND(Raw!IJ156=2,COUNTA(Raw!IK156:IM156)&gt;0),"",1))))</f>
        <v/>
      </c>
      <c r="AI156" s="19" t="str">
        <f>IF(A156=0,"",IF(COUNTA(Raw!IK156:IM156)=0,"",IF(AND(Raw!IK156=1,ISBLANK(Raw!IL156)=FALSE),"",IF(AND(Raw!IK156=2,COUNTA(Raw!IL156:IM156)=0),"",1))))</f>
        <v/>
      </c>
      <c r="AJ156" s="19" t="str">
        <f>IF(A156=0,"",IF(COUNTA(Raw!JD156:JJ156)=0,"",IF(AND(Raw!JD156&gt;600,COUNTA(Raw!JE156:JI156)&gt;0),"",IF(AND(Raw!JD156&lt;=600,COUNTA(Raw!JE156:JJ156)=0),"",1))))</f>
        <v/>
      </c>
      <c r="AK156" s="19" t="str">
        <f>IF(A156=0,"",IF(COUNTA(Raw!JK156:KA156)=0,"",IF(AND(Raw!JK156=1,COUNTA(Raw!JM156:JV156)&gt;0),"",IF(AND(Raw!JK156=3,COUNTA(Raw!JM156:JV156)&gt;0,COUNTA(Raw!JW156:KA156)=0),"",IF(AND(ISBLANK(Raw!JK156)=FALSE,Raw!JK156&lt;&gt;1,Raw!JK156&lt;&gt;3,COUNTA(Raw!JM156:KA156)=0),"",1)))))</f>
        <v/>
      </c>
      <c r="AL156" s="19" t="str">
        <f>IF(A156=0,"",IF(COUNTA(Raw!JW156:KA156)=0,"",IF(AND(COUNTIF(Raw!JW156:JZ156,4)=0,COUNTA(Raw!JW156:JZ156)&gt;0,ISBLANK(Raw!KA156)=FALSE),"",IF(AND(COUNTIF(Raw!JW156:KA156,4)&gt;0,ISBLANK(Raw!KA156)),"",1))))</f>
        <v/>
      </c>
      <c r="AM156" s="19" t="str">
        <f>IF(A156=0,"",IF(COUNTA(Raw!KT156:KU156)=0,"",IF(AND(Raw!KT156=1,ISBLANK(Raw!KU156)=FALSE),"",IF(AND(Raw!KT156=2,ISBLANK(Raw!KU156)),"",1))))</f>
        <v/>
      </c>
      <c r="AN156" s="19" t="str">
        <f>IF(A156=0,"",IF(COUNTA(Raw!KX156:LF156)=0,"",IF(AND(COUNTIF(Raw!KX156:LB156,5)=1,COUNTA(Raw!KX156:LB156)=1,COUNTA(Raw!LC156:LF156)=0),"",IF(AND(COUNTIF(Raw!KX156:LB156,5)=0,COUNTA(Raw!KX156:LB156)&gt;0,COUNTA(Raw!LC156:LF156)&gt;0),"",1))))</f>
        <v/>
      </c>
      <c r="AO156" s="19" t="str">
        <f>IF(A156=0,"",IF(COUNTA(Raw!LM156:LU156)=0,"",IF(AND(Raw!LM156=1,ISBLANK(Raw!LN156)=FALSE,COUNTA(Raw!LO156:LU156)&gt;0),"",IF(AND(Raw!LM156=2,COUNTA(Raw!LN156:LU156)=0),"",1))))</f>
        <v/>
      </c>
      <c r="AP156" s="19" t="str">
        <f>IF(A156=0,"",IF(COUNTA(Raw!MY156:OG156)=0,"",IF(AND(Raw!MY156=2,COUNTA(Raw!MZ156:OG156)=0),"",IF(AND(Raw!MY156=1,COUNTA(Raw!MZ156:OG156)&gt;0),"",1))))</f>
        <v/>
      </c>
      <c r="AQ156" s="19" t="str">
        <f>IF(A156=0,"",IF(COUNTA(Raw!NC156:NW156)=0,"",IF(AND(COUNTIF(Raw!NC156:NG156,3)&gt;0,COUNTA(Raw!NH156:NQ156)&gt;0),"",IF(AND(COUNTA(Raw!NC156:NG156)&gt;0,COUNTIF(Raw!NC156:NG156,3)=0,COUNTA(Raw!NH156:NW156)=0),"",1))))</f>
        <v/>
      </c>
      <c r="AR156" s="19" t="str">
        <f>IF(A156=0,"",IF(COUNTA(Raw!NH156:NW156)=0,"",IF(AND(COUNTIF(Raw!NH156:NQ156,10)&gt;0,COUNTA(Raw!NR156:NW156)&gt;0),"",IF(AND(COUNTA(Raw!NH156:NQ156)&gt;0,COUNTIF(Raw!NH156:NQ156,10)=0,COUNTA(Raw!NR156:NY156)=0),"",1))))</f>
        <v/>
      </c>
      <c r="AS156" s="19" t="str">
        <f>IF(A156=0,"",IF(COUNTA(Raw!NY156:OG156)=0,"",IF(AND(Raw!NY156=1,COUNTA(Raw!NZ156:OG156)&gt;0),"",IF(AND(Raw!NY156=2,COUNTA(Raw!NZ156:OG156)=0),"",1))))</f>
        <v/>
      </c>
      <c r="AT156" s="19" t="str">
        <f>IF(A156=0,"",IF(COUNTA(Raw!OH156:OY156)=0,"",IF(AND(Raw!OH156=1,COUNTA(Raw!OI156:OY156)&gt;0),"",IF(AND(Raw!OH156=2,COUNTA(Raw!OI156:OY156)=0),"",1))))</f>
        <v/>
      </c>
      <c r="AU156" s="19" t="str">
        <f>IF(A156=0,"",IF(COUNTA(Raw!PR156:QB156)=0,"",
IF(AND(OR(AND(COUNTIF(Raw!PR156:QB156,1)=1,COUNTA(Raw!QI156:QY156)&gt;0),AND(COUNTIF(Raw!PR156:QB156,1)=0,COUNTA(Raw!QI156:QY156)=0)),OR(AND(COUNTIF(Raw!PR156:QB156,2)=1,COUNTA(Raw!QZ156:RP156)&gt;0),AND(COUNTIF(Raw!PR156:QB156,2)=0,COUNTA(Raw!QZ156:RP156)=0)),OR(AND(COUNTIF(Raw!PR156:QB156,3)=1,COUNTA(Raw!RQ156:SG156)&gt;0),AND(COUNTIF(Raw!PR156:QB156,3)=0,COUNTA(Raw!RQ156:SG156)=0)),OR(AND(COUNTIF(Raw!PR156:QB156,4)=1,COUNTA(Raw!SH156:ST156)&gt;0),AND(COUNTIF(Raw!PR156:QB156,4)=0,COUNTA(Raw!SH156:ST156)=0)),OR(AND(COUNTIF(Raw!PR156:QB156,5)=1,COUNTA(Raw!SU156:TG156)&gt;0),AND(COUNTIF(Raw!PR156:QB156,5)=0,COUNTA(Raw!SU156:TG156)=0)),OR(AND(COUNTIF(Raw!PR156:QB156,6)=1,COUNTA(Raw!TH156:TT156)&gt;0),AND(COUNTIF(Raw!PR156:QB156,6)=0,COUNTA(Raw!TH156:TT156)=0)),OR(AND(COUNTIF(Raw!PR156:QB156,7)=1,COUNTA(Raw!TU156:UI156)&gt;0),AND(COUNTIF(Raw!PR156:QB156,7)=0,COUNTA(Raw!TU156:UI156)=0)),OR(AND(COUNTIF(Raw!PR156:QB156,8)=1,COUNTA(Raw!UJ156:UV156)&gt;0),AND(COUNTIF(Raw!PR156:QB156,8)=0,COUNTA(Raw!UJ156:UV156)=0)),OR(AND(COUNTIF(Raw!PR156:QB156,9)=1,COUNTA(Raw!UW156:VG156)&gt;0),AND(COUNTIF(Raw!PR156:QB156,9)=0,COUNTA(Raw!UW156:VG156)=0)),OR(AND(COUNTIF(Raw!PR156:QB156,10)=1,COUNTA(Raw!VH156:VP156)&gt;0),AND(COUNTIF(Raw!PR156:QB156,10)=0,COUNTA(Raw!VH156:VP156)=0)),OR(AND(COUNTIF(Raw!PR156:QB156,11)=1,COUNTA(Raw!VQ156:WK156)&gt;0),AND(COUNTIF(Raw!PR156:QB156,11)=0,COUNTA(Raw!VQ156:WK156)=0))),"",1)))</f>
        <v/>
      </c>
      <c r="AV156" s="19" t="str">
        <f>IF(A156=0,"",IF(COUNTA(Raw!QI156:QY156)=0,"",IF(AND(OR(AND(Raw!QI156=4,COUNTIF(Raw!QR156:QY156,1)=0),Raw!QI156&lt;&gt;4),OR(AND(Raw!QJ156=4,COUNTIF(Raw!QR156:QY156,2)=0),Raw!QJ156&lt;&gt;4),OR(AND(Raw!QK156=4,COUNTIF(Raw!QR156:QY156,3)=0),Raw!QK156&lt;&gt;4),OR(AND(Raw!QL156=4,COUNTIF(Raw!QR156:QY156,4)=0),Raw!QL156&lt;&gt;4),OR(AND(Raw!QM156=4,COUNTIF(Raw!QR156:QY156,5)=0),Raw!QM156&lt;&gt;4),OR(AND(Raw!QN156=4,COUNTIF(Raw!QR156:QY156,6)=0),Raw!QN156&lt;&gt;4),OR(AND(Raw!QO156=4,COUNTIF(Raw!QR156:QY156,7)=0),Raw!QO156&lt;&gt;4),OR(AND(Raw!QP156=4,COUNTIF(Raw!QR156:QY156,8)=0),Raw!QP156&lt;&gt;4)),"",1)))</f>
        <v/>
      </c>
      <c r="AW156" t="str">
        <f>IF(A156=0,"",IF(COUNTA(Raw!QZ156:RP156)=0,"",IF(AND(OR(AND(Raw!QZ156=4,COUNTIF(Raw!RI156:RP156,1)=0),Raw!QZ156&lt;&gt;4),OR(AND(Raw!RA156=4,COUNTIF(Raw!RI156:RP156,2)=0),Raw!RA156&lt;&gt;4),OR(AND(Raw!RB156=4,COUNTIF(Raw!RI156:RP156,3)=0),Raw!RB156&lt;&gt;4),OR(AND(Raw!RC156=4,COUNTIF(Raw!RI156:RP156,4)=0),Raw!RC156&lt;&gt;4),OR(AND(Raw!RD156=4,COUNTIF(Raw!RI156:RP156,5)=0),Raw!RD156&lt;&gt;4),OR(AND(Raw!RE156=4,COUNTIF(Raw!RI156:RP156,6)=0),Raw!RE156&lt;&gt;4),OR(AND(Raw!RF156=4,COUNTIF(Raw!RI156:RP156,7)=0),Raw!RF156&lt;&gt;4),OR(AND(Raw!RG156=4,COUNTIF(Raw!RI156:RP156,8)=0),Raw!RG156&lt;&gt;4)),"",1)))</f>
        <v/>
      </c>
      <c r="AX156" t="str">
        <f>IF(A156=0,"",IF(COUNTA(Raw!RQ156:SG156)=0,"",IF(AND(OR(AND(Raw!RQ156=4,COUNTIF(Raw!RZ156:SG156,1)=0),Raw!RQ156&lt;&gt;4),OR(AND(Raw!RR156=4,COUNTIF(Raw!RZ156:SG156,2)=0),Raw!RR156&lt;&gt;4),OR(AND(Raw!RS156=4,COUNTIF(Raw!RZ156:SG156,3)=0),Raw!RS156&lt;&gt;4),OR(AND(Raw!RT156=4,COUNTIF(Raw!RZ156:SG156,4)=0),Raw!RT156&lt;&gt;4),OR(AND(Raw!RU156=4,COUNTIF(Raw!RZ156:SG156,5)=0),Raw!RU156&lt;&gt;4),OR(AND(Raw!RV156=4,COUNTIF(Raw!RZ156:SG156,6)=0),Raw!RV156&lt;&gt;4),OR(AND(Raw!RW156=4,COUNTIF(Raw!RZ156:SG156,7)=0),Raw!RW156&lt;&gt;4),OR(AND(Raw!RX156=4,COUNTIF(Raw!RZ156:SG156,8)=0),Raw!RX156&lt;&gt;4)),"",1)))</f>
        <v/>
      </c>
      <c r="AY156" t="str">
        <f>IF(A156=0,"",IF(COUNTA(Raw!SH156:ST156)=0,"",IF(AND(OR(AND(Raw!SH156=4,COUNTIF(Raw!SO156:ST156,1)=0),Raw!SH156&lt;&gt;4),OR(AND(Raw!SI156=4,COUNTIF(Raw!SO156:ST156,2)=0),Raw!SI156&lt;&gt;4),OR(AND(Raw!SJ156=4,COUNTIF(Raw!SO156:ST156,3)=0),Raw!SJ156&lt;&gt;4),OR(AND(Raw!SK156=4,COUNTIF(Raw!SO156:ST156,4)=0),Raw!SK156&lt;&gt;4),OR(AND(Raw!SL156=4,COUNTIF(Raw!SO156:ST156,5)=0),Raw!SL156&lt;&gt;4),OR(AND(Raw!SM156=4,COUNTIF(Raw!SO156:ST156,6)=0),Raw!SM156&lt;&gt;4)),"",1)))</f>
        <v/>
      </c>
      <c r="AZ156" t="str">
        <f>IF(A156=0,"",IF(COUNTA(Raw!SU156:TG156)=0,"",IF(AND(OR(AND(Raw!SU156=4,COUNTIF(Raw!TB156:TG156,1)=0),Raw!SU156&lt;&gt;4),OR(AND(Raw!SV156=4,COUNTIF(Raw!TB156:TG156,2)=0),Raw!SV156&lt;&gt;4),OR(AND(Raw!SW156=4,COUNTIF(Raw!TB156:TG156,3)=0),Raw!SW156&lt;&gt;4),OR(AND(Raw!SX156=4,COUNTIF(Raw!TB156:TG156,4)=0),Raw!SX156&lt;&gt;4),OR(AND(Raw!SY156=4,COUNTIF(Raw!TB156:TG156,5)=0),Raw!SY156&lt;&gt;4),OR(AND(Raw!SZ156=4,COUNTIF(Raw!TB156:TG156,6)=0),Raw!SZ156&lt;&gt;4)),"",1)))</f>
        <v/>
      </c>
      <c r="BA156" t="str">
        <f>IF(A156=0,"",IF(COUNTA(Raw!TH156:TT156)=0,"",IF(AND(OR(AND(Raw!TH156=4,COUNTIF(Raw!TO156:TT156,1)=0),Raw!TH156&lt;&gt;4),OR(AND(Raw!TI156=4,COUNTIF(Raw!TO156:TT156,2)=0),Raw!TI156&lt;&gt;4),OR(AND(Raw!TJ156=4,COUNTIF(Raw!TO156:TT156,3)=0),Raw!TJ156&lt;&gt;4),OR(AND(Raw!TK156=4,COUNTIF(Raw!TO156:TT156,4)=0),Raw!TK156&lt;&gt;4),OR(AND(Raw!TL156=4,COUNTIF(Raw!TO156:TT156,5)=0),Raw!TL156&lt;&gt;4),OR(AND(Raw!TM156=4,COUNTIF(Raw!TO156:TT156,6)=0),Raw!TM156&lt;&gt;4)),"",1)))</f>
        <v/>
      </c>
      <c r="BB156" t="str">
        <f>IF(A156=0,"",IF(COUNTA(Raw!TU156:UI156)=0,"",IF(AND(OR(AND(Raw!TU156=4,COUNTIF(Raw!UC156:UI156,1)=0),Raw!TU156&lt;&gt;4),OR(AND(Raw!TV156=4,COUNTIF(Raw!UC156:UI156,2)=0),Raw!TV156&lt;&gt;4),OR(AND(Raw!TW156=4,COUNTIF(Raw!UC156:UI156,3)=0),Raw!TW156&lt;&gt;4),OR(AND(Raw!TX156=4,COUNTIF(Raw!UC156:UI156,4)=0),Raw!TX156&lt;&gt;4),OR(AND(Raw!TY156=4,COUNTIF(Raw!UC156:UI156,5)=0),Raw!TY156&lt;&gt;4),OR(AND(Raw!TZ156=4,COUNTIF(Raw!UC156:UI156,6)=0),Raw!TZ156&lt;&gt;4),OR(AND(Raw!UA156=4,COUNTIF(Raw!UC156:UI156,7)=0),Raw!UA156&lt;&gt;4)),"",1)))</f>
        <v/>
      </c>
      <c r="BC156" t="str">
        <f>IF(A156=0,"",IF(COUNTA(Raw!UJ156:UV156)=0,"",IF(AND(OR(AND(Raw!UJ156=4,COUNTIF(Raw!UQ156:UV156,1)=0),Raw!UJ156&lt;&gt;4),OR(AND(Raw!UK156=4,COUNTIF(Raw!UQ156:UV156,2)=0),Raw!UK156&lt;&gt;4),OR(AND(Raw!UL156=4,COUNTIF(Raw!UQ156:UV156,3)=0),Raw!UL156&lt;&gt;4),OR(AND(Raw!UM156=4,COUNTIF(Raw!UQ156:UV156,4)=0),Raw!UM156&lt;&gt;4),OR(AND(Raw!UN156=4,COUNTIF(Raw!UQ156:UV156,5)=0),Raw!UN156&lt;&gt;4),OR(AND(Raw!UO156=4,COUNTIF(Raw!UQ156:UV156,6)=0),Raw!UO156&lt;&gt;4)),"",1)))</f>
        <v/>
      </c>
      <c r="BD156" t="str">
        <f>IF(A156=0,"",IF(COUNTA(Raw!UW156:VG156)=0,"",IF(AND(OR(AND(Raw!UW156=4,COUNTIF(Raw!VC156:VG156,1)=0),Raw!UW156&lt;&gt;4),OR(AND(Raw!UX156=4,COUNTIF(Raw!VC156:VG156,2)=0),Raw!UX156&lt;&gt;4),OR(AND(Raw!UY156=4,COUNTIF(Raw!VC156:VG156,3)=0),Raw!UY156&lt;&gt;4),OR(AND(Raw!UZ156=4,COUNTIF(Raw!VC156:VG156,4)=0),Raw!UZ156&lt;&gt;4),OR(AND(Raw!VA156=4,COUNTIF(Raw!VC156:VG156,5)=0),Raw!VA156&lt;&gt;4)),"",1)))</f>
        <v/>
      </c>
      <c r="BE156" t="str">
        <f>IF(A156=0,"",IF(COUNTA(Raw!VH156:VP156)=0,"",
IF(AND(
OR(AND(Raw!VH156=4,COUNTIF(Raw!VM156:VP156,1)=0),Raw!VH156&lt;&gt;4),
OR(AND(Raw!VI156=4,COUNTIF(Raw!VM156:VP156,2)=0),Raw!VI156&lt;&gt;4),
OR(AND(Raw!VJ156=4,COUNTIF(Raw!VM156:VP156,3)=0),Raw!VJ156&lt;&gt;4),
OR(AND(Raw!VK156=4,COUNTIF(Raw!VM156:VP156,4)=0),Raw!VK156&lt;&gt;4)
),"",1)))</f>
        <v/>
      </c>
      <c r="BF156" t="str">
        <f>IF(A156=0,"",IF(COUNTA(Raw!VQ156:WK156)=0,"",
IF(AND(
OR(AND(Raw!VQ156=4,COUNTIF(Raw!WB156:WK156,1)=0),Raw!VQ156&lt;&gt;4),
OR(AND(Raw!VR156=4,COUNTIF(Raw!WB156:WK156,2)=0),Raw!VR156&lt;&gt;4),
OR(AND(Raw!VS156=4,COUNTIF(Raw!WB156:WK156,3)=0),Raw!VS156&lt;&gt;4),
OR(AND(Raw!VT156=4,COUNTIF(Raw!WB156:WK156,4)=0),Raw!VT156&lt;&gt;4),
OR(AND(Raw!VU156=4,COUNTIF(Raw!WB156:WK156,5)=0),Raw!VU156&lt;&gt;4),
OR(AND(Raw!VV156=4,COUNTIF(Raw!WB156:WK156,6)=0),Raw!VV156&lt;&gt;4),
OR(AND(Raw!VW156=4,COUNTIF(Raw!WB156:WK156,7)=0),Raw!VW156&lt;&gt;4),
OR(AND(Raw!VX156=4,COUNTIF(Raw!WB156:WK156,8)=0),Raw!VX156&lt;&gt;4),
OR(AND(Raw!VY156=4,COUNTIF(Raw!WB156:WK156,9)=0),Raw!VX156&lt;&gt;4),
OR(AND(Raw!VZ156=4,COUNTIF(Raw!WB156:WK156,10)=0),Raw!VZ156&lt;&gt;4)
),"",1)))</f>
        <v/>
      </c>
      <c r="BG156" t="str">
        <f>IF(A156=0,"",IF(COUNTA(Raw!WL156:XB156)=0,"",
IF(AND(
OR(AND(Raw!WL156=4,COUNTIF(Raw!WU156:XB156,1)=0),Raw!WL156&lt;&gt;4),
OR(AND(Raw!WM156=4,COUNTIF(Raw!WU156:XB156,2)=0),Raw!WM156&lt;&gt;4),
OR(AND(Raw!WN156=4,COUNTIF(Raw!WU156:XB156,3)=0),Raw!WN156&lt;&gt;4),
OR(AND(Raw!WO156=4,COUNTIF(Raw!WU156:XB156,4)=0),Raw!WO156&lt;&gt;4),
OR(AND(Raw!WP156=4,COUNTIF(Raw!WU156:XB156,5)=0),Raw!WP156&lt;&gt;4),
OR(AND(Raw!WQ156=4,COUNTIF(Raw!WU156:XB156,6)=0),Raw!WQ156&lt;&gt;4),
OR(AND(Raw!WR156=4,COUNTIF(Raw!WU156:XB156,7)=0),Raw!WR156&lt;&gt;4),
OR(AND(Raw!WS156=4,COUNTIF(Raw!WU156:XB156,8)=0),Raw!WS156&lt;&gt;4)
),"",1)))</f>
        <v/>
      </c>
      <c r="BH156" t="str">
        <f>IF(A156=0,"",IF(COUNTA(Raw!XC156:XK156)=0,"",
IF(AND(
OR(AND(Raw!XC156=4,COUNTIF(Raw!XH156:XK156,1)=0),Raw!XC156&lt;&gt;4),
OR(AND(Raw!XD156=4,COUNTIF(Raw!XH156:XK156,2)=0),Raw!XD156&lt;&gt;4),
OR(AND(Raw!XE156=4,COUNTIF(Raw!XH156:XK156,3)=0),Raw!XE156&lt;&gt;4),
OR(AND(Raw!XF156=4,COUNTIF(Raw!XH156:XK156,4)=0),Raw!XF156&lt;&gt;4)
),"",1)))</f>
        <v/>
      </c>
      <c r="BI156" t="str">
        <f>IF(A156=0,"",IF(COUNTA(Raw!XL156:XT156)=0,"",
IF(AND(
OR(AND(Raw!XL156=4,COUNTIF(Raw!XQ156:XT156,1)=0),Raw!XL156&lt;&gt;4),
OR(AND(Raw!XM156=4,COUNTIF(Raw!XQ156:XT156,2)=0),Raw!XM156&lt;&gt;4),
OR(AND(Raw!XN156=4,COUNTIF(Raw!XQ156:XT156,3)=0),Raw!XN156&lt;&gt;4),
OR(AND(Raw!XO156=4,COUNTIF(Raw!XQ156:XT156,4)=0),Raw!XO156&lt;&gt;4)
),"",1)))</f>
        <v/>
      </c>
      <c r="BJ156" t="str">
        <f>IF(A156=0,"",IF(COUNTA(Raw!XU156:YI156)=0,"",
IF(AND(
OR(AND(Raw!XU156=4,COUNTIF(Raw!YC156:YI156,1)=0),Raw!XU156&lt;&gt;4),
OR(AND(Raw!XV156=4,COUNTIF(Raw!YC156:YI156,2)=0),Raw!XV156&lt;&gt;4),
OR(AND(Raw!XW156=4,COUNTIF(Raw!YC156:YI156,3)=0),Raw!XW156&lt;&gt;4),
OR(AND(Raw!XX156=4,COUNTIF(Raw!YC156:YI156,4)=0),Raw!XX156&lt;&gt;4),
OR(AND(Raw!XY156=4,COUNTIF(Raw!YC156:YI156,5)=0),Raw!XY156&lt;&gt;4),
OR(AND(Raw!XZ156=4,COUNTIF(Raw!YC156:YI156,6)=0),Raw!XZ156&lt;&gt;4),
OR(AND(Raw!YA156=4,COUNTIF(Raw!YC156:YI156,7)=0),Raw!YA156&lt;&gt;4)
),"",1)))</f>
        <v/>
      </c>
      <c r="BK156" t="str">
        <f>IF(A156=0,"",IF(COUNTA(Raw!YJ156:YR156)=0,"",
IF(AND(
OR(AND(Raw!YJ156=4,COUNTIF(Raw!YO156:YR156,1)=0),Raw!YJ156&lt;&gt;4),
OR(AND(Raw!YK156=4,COUNTIF(Raw!YO156:YR156,2)=0),Raw!YK156&lt;&gt;4),
OR(AND(Raw!YL156=4,COUNTIF(Raw!YO156:YR156,3)=0),Raw!YL156&lt;&gt;4),
OR(AND(Raw!YM156=4,COUNTIF(Raw!YO156:YR156,4)=0),Raw!YM156&lt;&gt;4)
),"",1)))</f>
        <v/>
      </c>
      <c r="BL156" t="str">
        <f>IF(A156=0,"",IF(COUNTA(Raw!YS156:YU156)=0,"",IF(AND(Raw!YS156=4,ISBLANK(Raw!YU156)),"",IF(AND(Raw!YS156&lt;&gt;4,ISBLANK(Raw!YU156)=FALSE),"",1))))</f>
        <v/>
      </c>
    </row>
    <row r="157" spans="1:64">
      <c r="A157" s="20">
        <f>Raw!A157</f>
        <v>0</v>
      </c>
      <c r="B157" s="19" t="str">
        <f>IF(A157=0,"",IF(AND(Raw!AC157=1,COUNTA(Raw!AR157:IC157)&gt;0,COUNTA(Raw!ID157:YU157)=0),"",IF(AND(Raw!AC157=2,COUNTA(Raw!AR157:IC157)=0,COUNTA(Raw!ID157:MV157)&gt;0,COUNTA(Raw!MW157:YU157)=0),"",IF(AND(Raw!AC157=3,COUNTA(Raw!AP157:MV157)=0,COUNTA(Raw!MW157:YU157)&gt;0),"",1))))</f>
        <v/>
      </c>
      <c r="C157" s="19" t="str">
        <f>IF(A157=0,"",IF(AND(Raw!AK157=1,ISBLANK(Raw!AM157)=FALSE,ISBLANK(Raw!AO157)),"",IF(AND(Raw!AK157=2,ISBLANK(Raw!AM157),ISBLANK(Raw!AO157)=FALSE),"",1)))</f>
        <v/>
      </c>
      <c r="D157" s="19" t="str">
        <f>IF(A157=0,"",IF(COUNTA(Raw!AS157:AZ157)=0,"",IF(AND(Raw!AS157+Raw!AT157=100,Raw!AU157+Raw!AV157=100,Raw!AW157+Raw!AX157=100,Raw!AY157+Raw!AZ157=100),"",1)))</f>
        <v/>
      </c>
      <c r="E157" s="19" t="str">
        <f>IF(A157=0,"",IF(ISBLANK(Raw!AQ157),"",IF(Raw!AQ157=1,"",1)))</f>
        <v/>
      </c>
      <c r="F157" s="19" t="str">
        <f>IF(A157=0,"",IF(ISBLANK(Raw!AR157),"",IF(AND(Raw!AR157&gt;=0,Raw!AR157&lt;=100),"",1)))</f>
        <v/>
      </c>
      <c r="G157" s="19" t="str">
        <f>IF(A157=0,"",IF(AND(ISBLANK(Raw!BA157),ISBLANK(Raw!AS157)),"",IF(AND(Raw!AS157&gt;0,ISBLANK(Raw!BA157)=FALSE),"",1)))</f>
        <v/>
      </c>
      <c r="H157" s="19" t="str">
        <f>IF(A157=0,"",IF(COUNTA(Raw!BA157:BH157)=0,"",IF(AND(Raw!BA157=0,COUNTA(Raw!BB157:BH157)=0),"",IF(AND(Raw!BA157&gt;0,COUNTA(Raw!BB157:BH157)&gt;0),"",1))))</f>
        <v/>
      </c>
      <c r="I157" s="19" t="str">
        <f>IF(A157=0,"",IF(AND(ISBLANK(Raw!BI157),ISBLANK(Raw!BJ157)),"",IF(AND(Raw!BI157=1,ISBLANK(Raw!BJ157)=FALSE),"",IF(AND(Raw!BI157=2,ISBLANK(Raw!BJ157)),"",1))))</f>
        <v/>
      </c>
      <c r="J157" s="19" t="str">
        <f>IF(A157=0,"",IF(AND(ISBLANK(Raw!AT157),COUNTBLANK(Raw!BK157:BQ157)),"",IF(AND(Raw!AT157&gt;0,COUNTA(Raw!BK157:BQ157)&gt;0),"",IF(AND(Raw!AT157=0,COUNTA(Raw!BK157:BQ157)=0),"",1))))</f>
        <v/>
      </c>
      <c r="K157" s="19" t="str">
        <f>IF(A157=0,"",IF(AND(ISBLANK(Raw!AS157),COUNTA(Raw!BR157:BX157)=0),"",IF(AND(Raw!AS157&gt;0,COUNTA(Raw!BR157:BX157)&gt;0),"",IF(AND(Raw!AS157=0,COUNTA(Raw!BR157:BX157)=0),"",1))))</f>
        <v/>
      </c>
      <c r="L157" s="19" t="str">
        <f>IF(A157=0,"",IF(AND(COUNTA(Raw!BK157:BX157)=0,COUNTA(Raw!BY157:CH157)=0),"",IF(AND(COUNTIF(Raw!BK157:BX157,1)&gt;0,COUNTA(Raw!BY157:CH157)&gt;0),"",IF(AND(COUNTIF(Raw!BK157:BX157,1)=0,COUNTA(Raw!BY157:CH157)=0),"",1))))</f>
        <v/>
      </c>
      <c r="M157" s="19" t="str">
        <f>IF(A157=0,"",IF(AND(COUNTA(Raw!BK157:BX157)=0,COUNTA(Raw!CI157:CR157)),"",IF(AND(COUNTIF(Raw!BK157:BX157,3)&gt;0,COUNTA(Raw!CI157:CR157)&gt;0),"",IF(AND(COUNTIF(Raw!BK157:BX157,3)=0,COUNTA(Raw!CI157:CR157)=0),"",1))))</f>
        <v/>
      </c>
      <c r="N157" s="19" t="str">
        <f>IF(A157=0,"",IF(COUNTA(Raw!CS157:DF157)=0,"",IF(AND(COUNTIF(Raw!CS157:CV157,1)=1,COUNTA(Raw!CW157:DA157)&gt;0,COUNTA(Raw!DB157:DF157)=0),"",IF(AND(COUNTIF(Raw!CS157:CV157,2)=1,COUNTA(Raw!CW157:DA157)=0,COUNTA(Raw!DB157:DF157)&gt;0),"",IF(AND(COUNTA(Raw!CS157:CV157)&gt;0,COUNTA(Raw!CW157:DF157)=0),"",1)))))</f>
        <v/>
      </c>
      <c r="O157" s="19" t="str">
        <f>IF(A157=0,"",IF(COUNTA(Raw!DG157:DP157)=0,"",IF(AND(COUNTIF(Raw!BK157:BQ157,1)&gt;0,OR(COUNTIF(Raw!DG157:DP157,1)=1,COUNTIF(Raw!DG157:DP157,2)=1,COUNTIF(Raw!DG157:DP157,3)=1)),"",IF(AND(COUNTIF(Raw!BK157:BQ157,1)=0,AND(COUNTIF(Raw!DG157:DP157,1)=0,COUNTIF(Raw!DG157:DP157,2)=0,COUNTIF(Raw!DG157:DP157,3)=0)),"",1))))</f>
        <v/>
      </c>
      <c r="P157" s="19" t="str">
        <f>IF(A157=0,"",IF(COUNTA(Raw!DG157:DR157)=0,"",IF(AND(COUNTIF(Raw!DG157:DP157,4)=1,ISBLANK(Raw!DQ157)=FALSE,ISBLANK(Raw!DR157)),"",IF(AND(COUNTIF(Raw!DG157:DP157,7)=1,ISBLANK(Raw!DQ157),ISBLANK(Raw!DR157)=FALSE),"",IF(AND(COUNTA(Raw!DG157:DP157)&gt;0,COUNTIF(Raw!DG157:DP157,4)=0,COUNTIF(Raw!DG157:DP157,7)=0,COUNTA(Raw!DQ157:DR157)=0),"",1)))))</f>
        <v/>
      </c>
      <c r="Q157" s="19" t="str">
        <f>IF(A157=0,"",IF(AND(COUNTA(Raw!DS157:DU157)=0,COUNTA(Raw!BK157:BQ157)=0),"",IF(AND(COUNTIF(Raw!BK157:BQ157,1)&gt;0,COUNTA(Raw!DS157:DU157)&gt;0),"",IF(AND(COUNTIF(Raw!BK157:BQ157,1)=0,COUNTA(Raw!DS157:DU157)=0),"",1))))</f>
        <v/>
      </c>
      <c r="R157" s="19" t="str">
        <f>IF(A157=0,"",IF(AND(ISBLANK(Raw!AT157),ISBLANK(Raw!EJ157)),"",IF(AND(Raw!AT157&gt;0,ISBLANK(Raw!EJ157)=FALSE,Raw!EJ157&gt;=0,Raw!EJ157&lt;=7),"",IF(AND(Raw!AT157=0,ISBLANK(Raw!EJ157)),"",1))))</f>
        <v/>
      </c>
      <c r="S157" t="str">
        <f>IF(A157=0,"",IF(AND(ISBLANK(Raw!AS157),ISBLANK(Raw!EK157)),"",IF(AND(Raw!AS157&gt;0,ISBLANK(Raw!EK157)=FALSE),"",IF(AND(Raw!AS157=0,ISBLANK(Raw!EK157)),"",1))))</f>
        <v/>
      </c>
      <c r="T157" s="19" t="str">
        <f>IF(A157=0,"",IF(AND(ISBLANK(Raw!AT157),COUNTA(Raw!EL157:EQ157)=0),"",IF(AND(Raw!AT157&gt;0,COUNTA(Raw!EL157:EQ157)&gt;0),"",IF(AND(Raw!AT157=0,COUNTA(Raw!EL157:EQ157)=0),"",1))))</f>
        <v/>
      </c>
      <c r="U157" t="str">
        <f>IF(A157=0,"",IF(AND(ISBLANK(Raw!AT157),COUNTA(Raw!ER157:EU157)=0),"",IF(AND(Raw!AT157&gt;0,COUNTA(Raw!ER157:EU157)&gt;0),"",IF(AND(Raw!AT157=0,COUNTA(Raw!ER157:EU157)=0),"",1))))</f>
        <v/>
      </c>
      <c r="V157" t="str">
        <f>IF(A157=0,"",IF(AND(ISBLANK(Raw!AS157),COUNTA(Raw!EV157:FA157)=0),"",IF(AND(Raw!AS157&gt;0,COUNTA(Raw!EV157:FA157)&gt;0),"",IF(AND(Raw!AS157=0,COUNTA(Raw!EV157:FA157)=0),"",1))))</f>
        <v/>
      </c>
      <c r="W157" t="str">
        <f>IF(A157=0,"",IF(AND(ISBLANK(Raw!AS157),COUNTA(Raw!FB157:FE157)=0),"",IF(AND(Raw!AS157&gt;0,COUNTA(Raw!FB157:FE157)&gt;0),"",IF(AND(Raw!AS157=0,COUNTA(Raw!FB157:FE157)=0),"",1))))</f>
        <v/>
      </c>
      <c r="X157" t="str">
        <f>IF(A157=0,"",IF(AND(ISBLANK(Raw!AT157),COUNTA(Raw!FF157:FI157)=0),"",IF(AND(Raw!AT157&gt;0,COUNTA(Raw!FF157:FI157)&gt;0),"",IF(AND(Raw!AT157=0,COUNTA(Raw!FF157:FI157)=0),"",1))))</f>
        <v/>
      </c>
      <c r="Y157" t="str">
        <f>IF(A157=0,"",IF(AND(ISBLANK(Raw!AS157),COUNTA(Raw!FJ157:FM157)=0),"",IF(AND(Raw!AS157&gt;0,COUNTA(Raw!FJ157:FM157)&gt;0),"",IF(AND(Raw!AS157=0,COUNTA(Raw!FJ157:FM157)=0),"",1))))</f>
        <v/>
      </c>
      <c r="Z157" t="str">
        <f>IF(A157=0,"",IF(AND(COUNTA(Raw!FN157:FT157)=0,ISBLANK(Raw!FU157)),"",IF(AND(COUNTIF(Raw!FN157:FT157,1)&gt;0,ISBLANK(Raw!FU157)=FALSE),"",IF(AND(COUNTIF(Raw!FN157:FT157,1)=0,ISBLANK(Raw!FU157)),"",1))))</f>
        <v/>
      </c>
      <c r="AA157" s="19" t="str">
        <f>IF(A157=0,"",IF(AND(ISBLANK(Raw!BI157),COUNTA(Raw!FV157:GH157)=0),"",IF(AND(Raw!BI157&lt;&gt;1,COUNTIF(Raw!FV157:GH157,6)=0),"",IF(Raw!BI157=1,"",1))))</f>
        <v/>
      </c>
      <c r="AB157" t="str">
        <f>IF(A157=0,"",IF(AND(ISBLANK(Raw!GI157),COUNTA(Raw!GJ157:GQ157)=0),"",IF(AND(Raw!GI157=1,COUNTA(Raw!GJ157:GQ157)&gt;0),"",IF(AND(Raw!GI157=2,COUNTA(Raw!GJ157:GQ157)=0),"",1))))</f>
        <v/>
      </c>
      <c r="AC157" s="19" t="str">
        <f>IF(A157=0,"",IF(AND(COUNTA(Raw!GY157:HF157)=0,ISBLANK(Raw!HG157)),"",IF(AND(OR(COUNTIF(Raw!GY157:HE157,1)&gt;0,COUNTIF(Raw!GY157:HE157,2)&gt;0),ISBLANK(Raw!HG157)=FALSE),"",IF(AND(COUNTA(Raw!GY157:HF157)&gt;0,ISBLANK(Raw!HG157),COUNTIF(Raw!GY157:HE157,1)=0,COUNTIF(Raw!GY157:HE157,2)=0),"",1))))</f>
        <v/>
      </c>
      <c r="AD157" s="19" t="str">
        <f>IF(A157=0,"",IF(COUNTA(Raw!HU157:IB157)=0,"",IF(AND(Raw!AK157&lt;&gt;2,COUNTIF(Raw!HU157:IA157,2)=0,COUNTIF(Raw!HU157:IA157,3)=0),"",IF(Raw!AK157=2,"",1))))</f>
        <v/>
      </c>
      <c r="AE157" s="19" t="str">
        <f>IF(A157=0,"",IF(AND(Raw!AK157=2,ISBLANK(Raw!IC157)=FALSE),"",IF(AND(Raw!AK157&lt;&gt;2,ISBLANK(Raw!IC157)),"",1)))</f>
        <v/>
      </c>
      <c r="AF157" s="19" t="str">
        <f>IF(A157=0,"",IF(COUNTA(Raw!ID157:IF157)=0,"",IF(AND(MATCH(2023-Raw!ID157,Code!$A$3:$A$12,1)=Raw!IF157,2023-Raw!ID157=Raw!IE157),"",1)))</f>
        <v/>
      </c>
      <c r="AG157" s="19" t="str">
        <f>IF(A157=0,"",IF(COUNTA(Raw!IG157:II157)=0,"",IF(AND(Raw!IG157=4,ISBLANK(Raw!II157)=FALSE),"",IF(AND(Raw!IG157&lt;&gt;4,ISBLANK(Raw!II157)),"",1))))</f>
        <v/>
      </c>
      <c r="AH157" s="19" t="str">
        <f>IF(A157=0,"",IF(COUNTA(Raw!IJ157:IM157)=0,"",IF(AND(Raw!IJ157=1,ISBLANK(Raw!IK157)=FALSE),"",IF(AND(Raw!IJ157=2,COUNTA(Raw!IK157:IM157)&gt;0),"",1))))</f>
        <v/>
      </c>
      <c r="AI157" s="19" t="str">
        <f>IF(A157=0,"",IF(COUNTA(Raw!IK157:IM157)=0,"",IF(AND(Raw!IK157=1,ISBLANK(Raw!IL157)=FALSE),"",IF(AND(Raw!IK157=2,COUNTA(Raw!IL157:IM157)=0),"",1))))</f>
        <v/>
      </c>
      <c r="AJ157" s="19" t="str">
        <f>IF(A157=0,"",IF(COUNTA(Raw!JD157:JJ157)=0,"",IF(AND(Raw!JD157&gt;600,COUNTA(Raw!JE157:JI157)&gt;0),"",IF(AND(Raw!JD157&lt;=600,COUNTA(Raw!JE157:JJ157)=0),"",1))))</f>
        <v/>
      </c>
      <c r="AK157" s="19" t="str">
        <f>IF(A157=0,"",IF(COUNTA(Raw!JK157:KA157)=0,"",IF(AND(Raw!JK157=1,COUNTA(Raw!JM157:JV157)&gt;0),"",IF(AND(Raw!JK157=3,COUNTA(Raw!JM157:JV157)&gt;0,COUNTA(Raw!JW157:KA157)=0),"",IF(AND(ISBLANK(Raw!JK157)=FALSE,Raw!JK157&lt;&gt;1,Raw!JK157&lt;&gt;3,COUNTA(Raw!JM157:KA157)=0),"",1)))))</f>
        <v/>
      </c>
      <c r="AL157" s="19" t="str">
        <f>IF(A157=0,"",IF(COUNTA(Raw!JW157:KA157)=0,"",IF(AND(COUNTIF(Raw!JW157:JZ157,4)=0,COUNTA(Raw!JW157:JZ157)&gt;0,ISBLANK(Raw!KA157)=FALSE),"",IF(AND(COUNTIF(Raw!JW157:KA157,4)&gt;0,ISBLANK(Raw!KA157)),"",1))))</f>
        <v/>
      </c>
      <c r="AM157" s="19" t="str">
        <f>IF(A157=0,"",IF(COUNTA(Raw!KT157:KU157)=0,"",IF(AND(Raw!KT157=1,ISBLANK(Raw!KU157)=FALSE),"",IF(AND(Raw!KT157=2,ISBLANK(Raw!KU157)),"",1))))</f>
        <v/>
      </c>
      <c r="AN157" s="19" t="str">
        <f>IF(A157=0,"",IF(COUNTA(Raw!KX157:LF157)=0,"",IF(AND(COUNTIF(Raw!KX157:LB157,5)=1,COUNTA(Raw!KX157:LB157)=1,COUNTA(Raw!LC157:LF157)=0),"",IF(AND(COUNTIF(Raw!KX157:LB157,5)=0,COUNTA(Raw!KX157:LB157)&gt;0,COUNTA(Raw!LC157:LF157)&gt;0),"",1))))</f>
        <v/>
      </c>
      <c r="AO157" s="19" t="str">
        <f>IF(A157=0,"",IF(COUNTA(Raw!LM157:LU157)=0,"",IF(AND(Raw!LM157=1,ISBLANK(Raw!LN157)=FALSE,COUNTA(Raw!LO157:LU157)&gt;0),"",IF(AND(Raw!LM157=2,COUNTA(Raw!LN157:LU157)=0),"",1))))</f>
        <v/>
      </c>
      <c r="AP157" s="19" t="str">
        <f>IF(A157=0,"",IF(COUNTA(Raw!MY157:OG157)=0,"",IF(AND(Raw!MY157=2,COUNTA(Raw!MZ157:OG157)=0),"",IF(AND(Raw!MY157=1,COUNTA(Raw!MZ157:OG157)&gt;0),"",1))))</f>
        <v/>
      </c>
      <c r="AQ157" s="19" t="str">
        <f>IF(A157=0,"",IF(COUNTA(Raw!NC157:NW157)=0,"",IF(AND(COUNTIF(Raw!NC157:NG157,3)&gt;0,COUNTA(Raw!NH157:NQ157)&gt;0),"",IF(AND(COUNTA(Raw!NC157:NG157)&gt;0,COUNTIF(Raw!NC157:NG157,3)=0,COUNTA(Raw!NH157:NW157)=0),"",1))))</f>
        <v/>
      </c>
      <c r="AR157" s="19" t="str">
        <f>IF(A157=0,"",IF(COUNTA(Raw!NH157:NW157)=0,"",IF(AND(COUNTIF(Raw!NH157:NQ157,10)&gt;0,COUNTA(Raw!NR157:NW157)&gt;0),"",IF(AND(COUNTA(Raw!NH157:NQ157)&gt;0,COUNTIF(Raw!NH157:NQ157,10)=0,COUNTA(Raw!NR157:NY157)=0),"",1))))</f>
        <v/>
      </c>
      <c r="AS157" s="19" t="str">
        <f>IF(A157=0,"",IF(COUNTA(Raw!NY157:OG157)=0,"",IF(AND(Raw!NY157=1,COUNTA(Raw!NZ157:OG157)&gt;0),"",IF(AND(Raw!NY157=2,COUNTA(Raw!NZ157:OG157)=0),"",1))))</f>
        <v/>
      </c>
      <c r="AT157" s="19" t="str">
        <f>IF(A157=0,"",IF(COUNTA(Raw!OH157:OY157)=0,"",IF(AND(Raw!OH157=1,COUNTA(Raw!OI157:OY157)&gt;0),"",IF(AND(Raw!OH157=2,COUNTA(Raw!OI157:OY157)=0),"",1))))</f>
        <v/>
      </c>
      <c r="AU157" s="19" t="str">
        <f>IF(A157=0,"",IF(COUNTA(Raw!PR157:QB157)=0,"",
IF(AND(OR(AND(COUNTIF(Raw!PR157:QB157,1)=1,COUNTA(Raw!QI157:QY157)&gt;0),AND(COUNTIF(Raw!PR157:QB157,1)=0,COUNTA(Raw!QI157:QY157)=0)),OR(AND(COUNTIF(Raw!PR157:QB157,2)=1,COUNTA(Raw!QZ157:RP157)&gt;0),AND(COUNTIF(Raw!PR157:QB157,2)=0,COUNTA(Raw!QZ157:RP157)=0)),OR(AND(COUNTIF(Raw!PR157:QB157,3)=1,COUNTA(Raw!RQ157:SG157)&gt;0),AND(COUNTIF(Raw!PR157:QB157,3)=0,COUNTA(Raw!RQ157:SG157)=0)),OR(AND(COUNTIF(Raw!PR157:QB157,4)=1,COUNTA(Raw!SH157:ST157)&gt;0),AND(COUNTIF(Raw!PR157:QB157,4)=0,COUNTA(Raw!SH157:ST157)=0)),OR(AND(COUNTIF(Raw!PR157:QB157,5)=1,COUNTA(Raw!SU157:TG157)&gt;0),AND(COUNTIF(Raw!PR157:QB157,5)=0,COUNTA(Raw!SU157:TG157)=0)),OR(AND(COUNTIF(Raw!PR157:QB157,6)=1,COUNTA(Raw!TH157:TT157)&gt;0),AND(COUNTIF(Raw!PR157:QB157,6)=0,COUNTA(Raw!TH157:TT157)=0)),OR(AND(COUNTIF(Raw!PR157:QB157,7)=1,COUNTA(Raw!TU157:UI157)&gt;0),AND(COUNTIF(Raw!PR157:QB157,7)=0,COUNTA(Raw!TU157:UI157)=0)),OR(AND(COUNTIF(Raw!PR157:QB157,8)=1,COUNTA(Raw!UJ157:UV157)&gt;0),AND(COUNTIF(Raw!PR157:QB157,8)=0,COUNTA(Raw!UJ157:UV157)=0)),OR(AND(COUNTIF(Raw!PR157:QB157,9)=1,COUNTA(Raw!UW157:VG157)&gt;0),AND(COUNTIF(Raw!PR157:QB157,9)=0,COUNTA(Raw!UW157:VG157)=0)),OR(AND(COUNTIF(Raw!PR157:QB157,10)=1,COUNTA(Raw!VH157:VP157)&gt;0),AND(COUNTIF(Raw!PR157:QB157,10)=0,COUNTA(Raw!VH157:VP157)=0)),OR(AND(COUNTIF(Raw!PR157:QB157,11)=1,COUNTA(Raw!VQ157:WK157)&gt;0),AND(COUNTIF(Raw!PR157:QB157,11)=0,COUNTA(Raw!VQ157:WK157)=0))),"",1)))</f>
        <v/>
      </c>
      <c r="AV157" s="19" t="str">
        <f>IF(A157=0,"",IF(COUNTA(Raw!QI157:QY157)=0,"",IF(AND(OR(AND(Raw!QI157=4,COUNTIF(Raw!QR157:QY157,1)=0),Raw!QI157&lt;&gt;4),OR(AND(Raw!QJ157=4,COUNTIF(Raw!QR157:QY157,2)=0),Raw!QJ157&lt;&gt;4),OR(AND(Raw!QK157=4,COUNTIF(Raw!QR157:QY157,3)=0),Raw!QK157&lt;&gt;4),OR(AND(Raw!QL157=4,COUNTIF(Raw!QR157:QY157,4)=0),Raw!QL157&lt;&gt;4),OR(AND(Raw!QM157=4,COUNTIF(Raw!QR157:QY157,5)=0),Raw!QM157&lt;&gt;4),OR(AND(Raw!QN157=4,COUNTIF(Raw!QR157:QY157,6)=0),Raw!QN157&lt;&gt;4),OR(AND(Raw!QO157=4,COUNTIF(Raw!QR157:QY157,7)=0),Raw!QO157&lt;&gt;4),OR(AND(Raw!QP157=4,COUNTIF(Raw!QR157:QY157,8)=0),Raw!QP157&lt;&gt;4)),"",1)))</f>
        <v/>
      </c>
      <c r="AW157" t="str">
        <f>IF(A157=0,"",IF(COUNTA(Raw!QZ157:RP157)=0,"",IF(AND(OR(AND(Raw!QZ157=4,COUNTIF(Raw!RI157:RP157,1)=0),Raw!QZ157&lt;&gt;4),OR(AND(Raw!RA157=4,COUNTIF(Raw!RI157:RP157,2)=0),Raw!RA157&lt;&gt;4),OR(AND(Raw!RB157=4,COUNTIF(Raw!RI157:RP157,3)=0),Raw!RB157&lt;&gt;4),OR(AND(Raw!RC157=4,COUNTIF(Raw!RI157:RP157,4)=0),Raw!RC157&lt;&gt;4),OR(AND(Raw!RD157=4,COUNTIF(Raw!RI157:RP157,5)=0),Raw!RD157&lt;&gt;4),OR(AND(Raw!RE157=4,COUNTIF(Raw!RI157:RP157,6)=0),Raw!RE157&lt;&gt;4),OR(AND(Raw!RF157=4,COUNTIF(Raw!RI157:RP157,7)=0),Raw!RF157&lt;&gt;4),OR(AND(Raw!RG157=4,COUNTIF(Raw!RI157:RP157,8)=0),Raw!RG157&lt;&gt;4)),"",1)))</f>
        <v/>
      </c>
      <c r="AX157" t="str">
        <f>IF(A157=0,"",IF(COUNTA(Raw!RQ157:SG157)=0,"",IF(AND(OR(AND(Raw!RQ157=4,COUNTIF(Raw!RZ157:SG157,1)=0),Raw!RQ157&lt;&gt;4),OR(AND(Raw!RR157=4,COUNTIF(Raw!RZ157:SG157,2)=0),Raw!RR157&lt;&gt;4),OR(AND(Raw!RS157=4,COUNTIF(Raw!RZ157:SG157,3)=0),Raw!RS157&lt;&gt;4),OR(AND(Raw!RT157=4,COUNTIF(Raw!RZ157:SG157,4)=0),Raw!RT157&lt;&gt;4),OR(AND(Raw!RU157=4,COUNTIF(Raw!RZ157:SG157,5)=0),Raw!RU157&lt;&gt;4),OR(AND(Raw!RV157=4,COUNTIF(Raw!RZ157:SG157,6)=0),Raw!RV157&lt;&gt;4),OR(AND(Raw!RW157=4,COUNTIF(Raw!RZ157:SG157,7)=0),Raw!RW157&lt;&gt;4),OR(AND(Raw!RX157=4,COUNTIF(Raw!RZ157:SG157,8)=0),Raw!RX157&lt;&gt;4)),"",1)))</f>
        <v/>
      </c>
      <c r="AY157" t="str">
        <f>IF(A157=0,"",IF(COUNTA(Raw!SH157:ST157)=0,"",IF(AND(OR(AND(Raw!SH157=4,COUNTIF(Raw!SO157:ST157,1)=0),Raw!SH157&lt;&gt;4),OR(AND(Raw!SI157=4,COUNTIF(Raw!SO157:ST157,2)=0),Raw!SI157&lt;&gt;4),OR(AND(Raw!SJ157=4,COUNTIF(Raw!SO157:ST157,3)=0),Raw!SJ157&lt;&gt;4),OR(AND(Raw!SK157=4,COUNTIF(Raw!SO157:ST157,4)=0),Raw!SK157&lt;&gt;4),OR(AND(Raw!SL157=4,COUNTIF(Raw!SO157:ST157,5)=0),Raw!SL157&lt;&gt;4),OR(AND(Raw!SM157=4,COUNTIF(Raw!SO157:ST157,6)=0),Raw!SM157&lt;&gt;4)),"",1)))</f>
        <v/>
      </c>
      <c r="AZ157" t="str">
        <f>IF(A157=0,"",IF(COUNTA(Raw!SU157:TG157)=0,"",IF(AND(OR(AND(Raw!SU157=4,COUNTIF(Raw!TB157:TG157,1)=0),Raw!SU157&lt;&gt;4),OR(AND(Raw!SV157=4,COUNTIF(Raw!TB157:TG157,2)=0),Raw!SV157&lt;&gt;4),OR(AND(Raw!SW157=4,COUNTIF(Raw!TB157:TG157,3)=0),Raw!SW157&lt;&gt;4),OR(AND(Raw!SX157=4,COUNTIF(Raw!TB157:TG157,4)=0),Raw!SX157&lt;&gt;4),OR(AND(Raw!SY157=4,COUNTIF(Raw!TB157:TG157,5)=0),Raw!SY157&lt;&gt;4),OR(AND(Raw!SZ157=4,COUNTIF(Raw!TB157:TG157,6)=0),Raw!SZ157&lt;&gt;4)),"",1)))</f>
        <v/>
      </c>
      <c r="BA157" t="str">
        <f>IF(A157=0,"",IF(COUNTA(Raw!TH157:TT157)=0,"",IF(AND(OR(AND(Raw!TH157=4,COUNTIF(Raw!TO157:TT157,1)=0),Raw!TH157&lt;&gt;4),OR(AND(Raw!TI157=4,COUNTIF(Raw!TO157:TT157,2)=0),Raw!TI157&lt;&gt;4),OR(AND(Raw!TJ157=4,COUNTIF(Raw!TO157:TT157,3)=0),Raw!TJ157&lt;&gt;4),OR(AND(Raw!TK157=4,COUNTIF(Raw!TO157:TT157,4)=0),Raw!TK157&lt;&gt;4),OR(AND(Raw!TL157=4,COUNTIF(Raw!TO157:TT157,5)=0),Raw!TL157&lt;&gt;4),OR(AND(Raw!TM157=4,COUNTIF(Raw!TO157:TT157,6)=0),Raw!TM157&lt;&gt;4)),"",1)))</f>
        <v/>
      </c>
      <c r="BB157" t="str">
        <f>IF(A157=0,"",IF(COUNTA(Raw!TU157:UI157)=0,"",IF(AND(OR(AND(Raw!TU157=4,COUNTIF(Raw!UC157:UI157,1)=0),Raw!TU157&lt;&gt;4),OR(AND(Raw!TV157=4,COUNTIF(Raw!UC157:UI157,2)=0),Raw!TV157&lt;&gt;4),OR(AND(Raw!TW157=4,COUNTIF(Raw!UC157:UI157,3)=0),Raw!TW157&lt;&gt;4),OR(AND(Raw!TX157=4,COUNTIF(Raw!UC157:UI157,4)=0),Raw!TX157&lt;&gt;4),OR(AND(Raw!TY157=4,COUNTIF(Raw!UC157:UI157,5)=0),Raw!TY157&lt;&gt;4),OR(AND(Raw!TZ157=4,COUNTIF(Raw!UC157:UI157,6)=0),Raw!TZ157&lt;&gt;4),OR(AND(Raw!UA157=4,COUNTIF(Raw!UC157:UI157,7)=0),Raw!UA157&lt;&gt;4)),"",1)))</f>
        <v/>
      </c>
      <c r="BC157" t="str">
        <f>IF(A157=0,"",IF(COUNTA(Raw!UJ157:UV157)=0,"",IF(AND(OR(AND(Raw!UJ157=4,COUNTIF(Raw!UQ157:UV157,1)=0),Raw!UJ157&lt;&gt;4),OR(AND(Raw!UK157=4,COUNTIF(Raw!UQ157:UV157,2)=0),Raw!UK157&lt;&gt;4),OR(AND(Raw!UL157=4,COUNTIF(Raw!UQ157:UV157,3)=0),Raw!UL157&lt;&gt;4),OR(AND(Raw!UM157=4,COUNTIF(Raw!UQ157:UV157,4)=0),Raw!UM157&lt;&gt;4),OR(AND(Raw!UN157=4,COUNTIF(Raw!UQ157:UV157,5)=0),Raw!UN157&lt;&gt;4),OR(AND(Raw!UO157=4,COUNTIF(Raw!UQ157:UV157,6)=0),Raw!UO157&lt;&gt;4)),"",1)))</f>
        <v/>
      </c>
      <c r="BD157" t="str">
        <f>IF(A157=0,"",IF(COUNTA(Raw!UW157:VG157)=0,"",IF(AND(OR(AND(Raw!UW157=4,COUNTIF(Raw!VC157:VG157,1)=0),Raw!UW157&lt;&gt;4),OR(AND(Raw!UX157=4,COUNTIF(Raw!VC157:VG157,2)=0),Raw!UX157&lt;&gt;4),OR(AND(Raw!UY157=4,COUNTIF(Raw!VC157:VG157,3)=0),Raw!UY157&lt;&gt;4),OR(AND(Raw!UZ157=4,COUNTIF(Raw!VC157:VG157,4)=0),Raw!UZ157&lt;&gt;4),OR(AND(Raw!VA157=4,COUNTIF(Raw!VC157:VG157,5)=0),Raw!VA157&lt;&gt;4)),"",1)))</f>
        <v/>
      </c>
      <c r="BE157" t="str">
        <f>IF(A157=0,"",IF(COUNTA(Raw!VH157:VP157)=0,"",
IF(AND(
OR(AND(Raw!VH157=4,COUNTIF(Raw!VM157:VP157,1)=0),Raw!VH157&lt;&gt;4),
OR(AND(Raw!VI157=4,COUNTIF(Raw!VM157:VP157,2)=0),Raw!VI157&lt;&gt;4),
OR(AND(Raw!VJ157=4,COUNTIF(Raw!VM157:VP157,3)=0),Raw!VJ157&lt;&gt;4),
OR(AND(Raw!VK157=4,COUNTIF(Raw!VM157:VP157,4)=0),Raw!VK157&lt;&gt;4)
),"",1)))</f>
        <v/>
      </c>
      <c r="BF157" t="str">
        <f>IF(A157=0,"",IF(COUNTA(Raw!VQ157:WK157)=0,"",
IF(AND(
OR(AND(Raw!VQ157=4,COUNTIF(Raw!WB157:WK157,1)=0),Raw!VQ157&lt;&gt;4),
OR(AND(Raw!VR157=4,COUNTIF(Raw!WB157:WK157,2)=0),Raw!VR157&lt;&gt;4),
OR(AND(Raw!VS157=4,COUNTIF(Raw!WB157:WK157,3)=0),Raw!VS157&lt;&gt;4),
OR(AND(Raw!VT157=4,COUNTIF(Raw!WB157:WK157,4)=0),Raw!VT157&lt;&gt;4),
OR(AND(Raw!VU157=4,COUNTIF(Raw!WB157:WK157,5)=0),Raw!VU157&lt;&gt;4),
OR(AND(Raw!VV157=4,COUNTIF(Raw!WB157:WK157,6)=0),Raw!VV157&lt;&gt;4),
OR(AND(Raw!VW157=4,COUNTIF(Raw!WB157:WK157,7)=0),Raw!VW157&lt;&gt;4),
OR(AND(Raw!VX157=4,COUNTIF(Raw!WB157:WK157,8)=0),Raw!VX157&lt;&gt;4),
OR(AND(Raw!VY157=4,COUNTIF(Raw!WB157:WK157,9)=0),Raw!VX157&lt;&gt;4),
OR(AND(Raw!VZ157=4,COUNTIF(Raw!WB157:WK157,10)=0),Raw!VZ157&lt;&gt;4)
),"",1)))</f>
        <v/>
      </c>
      <c r="BG157" t="str">
        <f>IF(A157=0,"",IF(COUNTA(Raw!WL157:XB157)=0,"",
IF(AND(
OR(AND(Raw!WL157=4,COUNTIF(Raw!WU157:XB157,1)=0),Raw!WL157&lt;&gt;4),
OR(AND(Raw!WM157=4,COUNTIF(Raw!WU157:XB157,2)=0),Raw!WM157&lt;&gt;4),
OR(AND(Raw!WN157=4,COUNTIF(Raw!WU157:XB157,3)=0),Raw!WN157&lt;&gt;4),
OR(AND(Raw!WO157=4,COUNTIF(Raw!WU157:XB157,4)=0),Raw!WO157&lt;&gt;4),
OR(AND(Raw!WP157=4,COUNTIF(Raw!WU157:XB157,5)=0),Raw!WP157&lt;&gt;4),
OR(AND(Raw!WQ157=4,COUNTIF(Raw!WU157:XB157,6)=0),Raw!WQ157&lt;&gt;4),
OR(AND(Raw!WR157=4,COUNTIF(Raw!WU157:XB157,7)=0),Raw!WR157&lt;&gt;4),
OR(AND(Raw!WS157=4,COUNTIF(Raw!WU157:XB157,8)=0),Raw!WS157&lt;&gt;4)
),"",1)))</f>
        <v/>
      </c>
      <c r="BH157" t="str">
        <f>IF(A157=0,"",IF(COUNTA(Raw!XC157:XK157)=0,"",
IF(AND(
OR(AND(Raw!XC157=4,COUNTIF(Raw!XH157:XK157,1)=0),Raw!XC157&lt;&gt;4),
OR(AND(Raw!XD157=4,COUNTIF(Raw!XH157:XK157,2)=0),Raw!XD157&lt;&gt;4),
OR(AND(Raw!XE157=4,COUNTIF(Raw!XH157:XK157,3)=0),Raw!XE157&lt;&gt;4),
OR(AND(Raw!XF157=4,COUNTIF(Raw!XH157:XK157,4)=0),Raw!XF157&lt;&gt;4)
),"",1)))</f>
        <v/>
      </c>
      <c r="BI157" t="str">
        <f>IF(A157=0,"",IF(COUNTA(Raw!XL157:XT157)=0,"",
IF(AND(
OR(AND(Raw!XL157=4,COUNTIF(Raw!XQ157:XT157,1)=0),Raw!XL157&lt;&gt;4),
OR(AND(Raw!XM157=4,COUNTIF(Raw!XQ157:XT157,2)=0),Raw!XM157&lt;&gt;4),
OR(AND(Raw!XN157=4,COUNTIF(Raw!XQ157:XT157,3)=0),Raw!XN157&lt;&gt;4),
OR(AND(Raw!XO157=4,COUNTIF(Raw!XQ157:XT157,4)=0),Raw!XO157&lt;&gt;4)
),"",1)))</f>
        <v/>
      </c>
      <c r="BJ157" t="str">
        <f>IF(A157=0,"",IF(COUNTA(Raw!XU157:YI157)=0,"",
IF(AND(
OR(AND(Raw!XU157=4,COUNTIF(Raw!YC157:YI157,1)=0),Raw!XU157&lt;&gt;4),
OR(AND(Raw!XV157=4,COUNTIF(Raw!YC157:YI157,2)=0),Raw!XV157&lt;&gt;4),
OR(AND(Raw!XW157=4,COUNTIF(Raw!YC157:YI157,3)=0),Raw!XW157&lt;&gt;4),
OR(AND(Raw!XX157=4,COUNTIF(Raw!YC157:YI157,4)=0),Raw!XX157&lt;&gt;4),
OR(AND(Raw!XY157=4,COUNTIF(Raw!YC157:YI157,5)=0),Raw!XY157&lt;&gt;4),
OR(AND(Raw!XZ157=4,COUNTIF(Raw!YC157:YI157,6)=0),Raw!XZ157&lt;&gt;4),
OR(AND(Raw!YA157=4,COUNTIF(Raw!YC157:YI157,7)=0),Raw!YA157&lt;&gt;4)
),"",1)))</f>
        <v/>
      </c>
      <c r="BK157" t="str">
        <f>IF(A157=0,"",IF(COUNTA(Raw!YJ157:YR157)=0,"",
IF(AND(
OR(AND(Raw!YJ157=4,COUNTIF(Raw!YO157:YR157,1)=0),Raw!YJ157&lt;&gt;4),
OR(AND(Raw!YK157=4,COUNTIF(Raw!YO157:YR157,2)=0),Raw!YK157&lt;&gt;4),
OR(AND(Raw!YL157=4,COUNTIF(Raw!YO157:YR157,3)=0),Raw!YL157&lt;&gt;4),
OR(AND(Raw!YM157=4,COUNTIF(Raw!YO157:YR157,4)=0),Raw!YM157&lt;&gt;4)
),"",1)))</f>
        <v/>
      </c>
      <c r="BL157" t="str">
        <f>IF(A157=0,"",IF(COUNTA(Raw!YS157:YU157)=0,"",IF(AND(Raw!YS157=4,ISBLANK(Raw!YU157)),"",IF(AND(Raw!YS157&lt;&gt;4,ISBLANK(Raw!YU157)=FALSE),"",1))))</f>
        <v/>
      </c>
    </row>
    <row r="158" spans="1:64">
      <c r="A158" s="20">
        <f>Raw!A158</f>
        <v>0</v>
      </c>
      <c r="B158" s="19" t="str">
        <f>IF(A158=0,"",IF(AND(Raw!AC158=1,COUNTA(Raw!AR158:IC158)&gt;0,COUNTA(Raw!ID158:YU158)=0),"",IF(AND(Raw!AC158=2,COUNTA(Raw!AR158:IC158)=0,COUNTA(Raw!ID158:MV158)&gt;0,COUNTA(Raw!MW158:YU158)=0),"",IF(AND(Raw!AC158=3,COUNTA(Raw!AP158:MV158)=0,COUNTA(Raw!MW158:YU158)&gt;0),"",1))))</f>
        <v/>
      </c>
      <c r="C158" s="19" t="str">
        <f>IF(A158=0,"",IF(AND(Raw!AK158=1,ISBLANK(Raw!AM158)=FALSE,ISBLANK(Raw!AO158)),"",IF(AND(Raw!AK158=2,ISBLANK(Raw!AM158),ISBLANK(Raw!AO158)=FALSE),"",1)))</f>
        <v/>
      </c>
      <c r="D158" s="19" t="str">
        <f>IF(A158=0,"",IF(COUNTA(Raw!AS158:AZ158)=0,"",IF(AND(Raw!AS158+Raw!AT158=100,Raw!AU158+Raw!AV158=100,Raw!AW158+Raw!AX158=100,Raw!AY158+Raw!AZ158=100),"",1)))</f>
        <v/>
      </c>
      <c r="E158" s="19" t="str">
        <f>IF(A158=0,"",IF(ISBLANK(Raw!AQ158),"",IF(Raw!AQ158=1,"",1)))</f>
        <v/>
      </c>
      <c r="F158" s="19" t="str">
        <f>IF(A158=0,"",IF(ISBLANK(Raw!AR158),"",IF(AND(Raw!AR158&gt;=0,Raw!AR158&lt;=100),"",1)))</f>
        <v/>
      </c>
      <c r="G158" s="19" t="str">
        <f>IF(A158=0,"",IF(AND(ISBLANK(Raw!BA158),ISBLANK(Raw!AS158)),"",IF(AND(Raw!AS158&gt;0,ISBLANK(Raw!BA158)=FALSE),"",1)))</f>
        <v/>
      </c>
      <c r="H158" s="19" t="str">
        <f>IF(A158=0,"",IF(COUNTA(Raw!BA158:BH158)=0,"",IF(AND(Raw!BA158=0,COUNTA(Raw!BB158:BH158)=0),"",IF(AND(Raw!BA158&gt;0,COUNTA(Raw!BB158:BH158)&gt;0),"",1))))</f>
        <v/>
      </c>
      <c r="I158" s="19" t="str">
        <f>IF(A158=0,"",IF(AND(ISBLANK(Raw!BI158),ISBLANK(Raw!BJ158)),"",IF(AND(Raw!BI158=1,ISBLANK(Raw!BJ158)=FALSE),"",IF(AND(Raw!BI158=2,ISBLANK(Raw!BJ158)),"",1))))</f>
        <v/>
      </c>
      <c r="J158" s="19" t="str">
        <f>IF(A158=0,"",IF(AND(ISBLANK(Raw!AT158),COUNTBLANK(Raw!BK158:BQ158)),"",IF(AND(Raw!AT158&gt;0,COUNTA(Raw!BK158:BQ158)&gt;0),"",IF(AND(Raw!AT158=0,COUNTA(Raw!BK158:BQ158)=0),"",1))))</f>
        <v/>
      </c>
      <c r="K158" s="19" t="str">
        <f>IF(A158=0,"",IF(AND(ISBLANK(Raw!AS158),COUNTA(Raw!BR158:BX158)=0),"",IF(AND(Raw!AS158&gt;0,COUNTA(Raw!BR158:BX158)&gt;0),"",IF(AND(Raw!AS158=0,COUNTA(Raw!BR158:BX158)=0),"",1))))</f>
        <v/>
      </c>
      <c r="L158" s="19" t="str">
        <f>IF(A158=0,"",IF(AND(COUNTA(Raw!BK158:BX158)=0,COUNTA(Raw!BY158:CH158)=0),"",IF(AND(COUNTIF(Raw!BK158:BX158,1)&gt;0,COUNTA(Raw!BY158:CH158)&gt;0),"",IF(AND(COUNTIF(Raw!BK158:BX158,1)=0,COUNTA(Raw!BY158:CH158)=0),"",1))))</f>
        <v/>
      </c>
      <c r="M158" s="19" t="str">
        <f>IF(A158=0,"",IF(AND(COUNTA(Raw!BK158:BX158)=0,COUNTA(Raw!CI158:CR158)),"",IF(AND(COUNTIF(Raw!BK158:BX158,3)&gt;0,COUNTA(Raw!CI158:CR158)&gt;0),"",IF(AND(COUNTIF(Raw!BK158:BX158,3)=0,COUNTA(Raw!CI158:CR158)=0),"",1))))</f>
        <v/>
      </c>
      <c r="N158" s="19" t="str">
        <f>IF(A158=0,"",IF(COUNTA(Raw!CS158:DF158)=0,"",IF(AND(COUNTIF(Raw!CS158:CV158,1)=1,COUNTA(Raw!CW158:DA158)&gt;0,COUNTA(Raw!DB158:DF158)=0),"",IF(AND(COUNTIF(Raw!CS158:CV158,2)=1,COUNTA(Raw!CW158:DA158)=0,COUNTA(Raw!DB158:DF158)&gt;0),"",IF(AND(COUNTA(Raw!CS158:CV158)&gt;0,COUNTA(Raw!CW158:DF158)=0),"",1)))))</f>
        <v/>
      </c>
      <c r="O158" s="19" t="str">
        <f>IF(A158=0,"",IF(COUNTA(Raw!DG158:DP158)=0,"",IF(AND(COUNTIF(Raw!BK158:BQ158,1)&gt;0,OR(COUNTIF(Raw!DG158:DP158,1)=1,COUNTIF(Raw!DG158:DP158,2)=1,COUNTIF(Raw!DG158:DP158,3)=1)),"",IF(AND(COUNTIF(Raw!BK158:BQ158,1)=0,AND(COUNTIF(Raw!DG158:DP158,1)=0,COUNTIF(Raw!DG158:DP158,2)=0,COUNTIF(Raw!DG158:DP158,3)=0)),"",1))))</f>
        <v/>
      </c>
      <c r="P158" s="19" t="str">
        <f>IF(A158=0,"",IF(COUNTA(Raw!DG158:DR158)=0,"",IF(AND(COUNTIF(Raw!DG158:DP158,4)=1,ISBLANK(Raw!DQ158)=FALSE,ISBLANK(Raw!DR158)),"",IF(AND(COUNTIF(Raw!DG158:DP158,7)=1,ISBLANK(Raw!DQ158),ISBLANK(Raw!DR158)=FALSE),"",IF(AND(COUNTA(Raw!DG158:DP158)&gt;0,COUNTIF(Raw!DG158:DP158,4)=0,COUNTIF(Raw!DG158:DP158,7)=0,COUNTA(Raw!DQ158:DR158)=0),"",1)))))</f>
        <v/>
      </c>
      <c r="Q158" s="19" t="str">
        <f>IF(A158=0,"",IF(AND(COUNTA(Raw!DS158:DU158)=0,COUNTA(Raw!BK158:BQ158)=0),"",IF(AND(COUNTIF(Raw!BK158:BQ158,1)&gt;0,COUNTA(Raw!DS158:DU158)&gt;0),"",IF(AND(COUNTIF(Raw!BK158:BQ158,1)=0,COUNTA(Raw!DS158:DU158)=0),"",1))))</f>
        <v/>
      </c>
      <c r="R158" s="19" t="str">
        <f>IF(A158=0,"",IF(AND(ISBLANK(Raw!AT158),ISBLANK(Raw!EJ158)),"",IF(AND(Raw!AT158&gt;0,ISBLANK(Raw!EJ158)=FALSE,Raw!EJ158&gt;=0,Raw!EJ158&lt;=7),"",IF(AND(Raw!AT158=0,ISBLANK(Raw!EJ158)),"",1))))</f>
        <v/>
      </c>
      <c r="S158" t="str">
        <f>IF(A158=0,"",IF(AND(ISBLANK(Raw!AS158),ISBLANK(Raw!EK158)),"",IF(AND(Raw!AS158&gt;0,ISBLANK(Raw!EK158)=FALSE),"",IF(AND(Raw!AS158=0,ISBLANK(Raw!EK158)),"",1))))</f>
        <v/>
      </c>
      <c r="T158" s="19" t="str">
        <f>IF(A158=0,"",IF(AND(ISBLANK(Raw!AT158),COUNTA(Raw!EL158:EQ158)=0),"",IF(AND(Raw!AT158&gt;0,COUNTA(Raw!EL158:EQ158)&gt;0),"",IF(AND(Raw!AT158=0,COUNTA(Raw!EL158:EQ158)=0),"",1))))</f>
        <v/>
      </c>
      <c r="U158" t="str">
        <f>IF(A158=0,"",IF(AND(ISBLANK(Raw!AT158),COUNTA(Raw!ER158:EU158)=0),"",IF(AND(Raw!AT158&gt;0,COUNTA(Raw!ER158:EU158)&gt;0),"",IF(AND(Raw!AT158=0,COUNTA(Raw!ER158:EU158)=0),"",1))))</f>
        <v/>
      </c>
      <c r="V158" t="str">
        <f>IF(A158=0,"",IF(AND(ISBLANK(Raw!AS158),COUNTA(Raw!EV158:FA158)=0),"",IF(AND(Raw!AS158&gt;0,COUNTA(Raw!EV158:FA158)&gt;0),"",IF(AND(Raw!AS158=0,COUNTA(Raw!EV158:FA158)=0),"",1))))</f>
        <v/>
      </c>
      <c r="W158" t="str">
        <f>IF(A158=0,"",IF(AND(ISBLANK(Raw!AS158),COUNTA(Raw!FB158:FE158)=0),"",IF(AND(Raw!AS158&gt;0,COUNTA(Raw!FB158:FE158)&gt;0),"",IF(AND(Raw!AS158=0,COUNTA(Raw!FB158:FE158)=0),"",1))))</f>
        <v/>
      </c>
      <c r="X158" t="str">
        <f>IF(A158=0,"",IF(AND(ISBLANK(Raw!AT158),COUNTA(Raw!FF158:FI158)=0),"",IF(AND(Raw!AT158&gt;0,COUNTA(Raw!FF158:FI158)&gt;0),"",IF(AND(Raw!AT158=0,COUNTA(Raw!FF158:FI158)=0),"",1))))</f>
        <v/>
      </c>
      <c r="Y158" t="str">
        <f>IF(A158=0,"",IF(AND(ISBLANK(Raw!AS158),COUNTA(Raw!FJ158:FM158)=0),"",IF(AND(Raw!AS158&gt;0,COUNTA(Raw!FJ158:FM158)&gt;0),"",IF(AND(Raw!AS158=0,COUNTA(Raw!FJ158:FM158)=0),"",1))))</f>
        <v/>
      </c>
      <c r="Z158" t="str">
        <f>IF(A158=0,"",IF(AND(COUNTA(Raw!FN158:FT158)=0,ISBLANK(Raw!FU158)),"",IF(AND(COUNTIF(Raw!FN158:FT158,1)&gt;0,ISBLANK(Raw!FU158)=FALSE),"",IF(AND(COUNTIF(Raw!FN158:FT158,1)=0,ISBLANK(Raw!FU158)),"",1))))</f>
        <v/>
      </c>
      <c r="AA158" s="19" t="str">
        <f>IF(A158=0,"",IF(AND(ISBLANK(Raw!BI158),COUNTA(Raw!FV158:GH158)=0),"",IF(AND(Raw!BI158&lt;&gt;1,COUNTIF(Raw!FV158:GH158,6)=0),"",IF(Raw!BI158=1,"",1))))</f>
        <v/>
      </c>
      <c r="AB158" t="str">
        <f>IF(A158=0,"",IF(AND(ISBLANK(Raw!GI158),COUNTA(Raw!GJ158:GQ158)=0),"",IF(AND(Raw!GI158=1,COUNTA(Raw!GJ158:GQ158)&gt;0),"",IF(AND(Raw!GI158=2,COUNTA(Raw!GJ158:GQ158)=0),"",1))))</f>
        <v/>
      </c>
      <c r="AC158" s="19" t="str">
        <f>IF(A158=0,"",IF(AND(COUNTA(Raw!GY158:HF158)=0,ISBLANK(Raw!HG158)),"",IF(AND(OR(COUNTIF(Raw!GY158:HE158,1)&gt;0,COUNTIF(Raw!GY158:HE158,2)&gt;0),ISBLANK(Raw!HG158)=FALSE),"",IF(AND(COUNTA(Raw!GY158:HF158)&gt;0,ISBLANK(Raw!HG158),COUNTIF(Raw!GY158:HE158,1)=0,COUNTIF(Raw!GY158:HE158,2)=0),"",1))))</f>
        <v/>
      </c>
      <c r="AD158" s="19" t="str">
        <f>IF(A158=0,"",IF(COUNTA(Raw!HU158:IB158)=0,"",IF(AND(Raw!AK158&lt;&gt;2,COUNTIF(Raw!HU158:IA158,2)=0,COUNTIF(Raw!HU158:IA158,3)=0),"",IF(Raw!AK158=2,"",1))))</f>
        <v/>
      </c>
      <c r="AE158" s="19" t="str">
        <f>IF(A158=0,"",IF(AND(Raw!AK158=2,ISBLANK(Raw!IC158)=FALSE),"",IF(AND(Raw!AK158&lt;&gt;2,ISBLANK(Raw!IC158)),"",1)))</f>
        <v/>
      </c>
      <c r="AF158" s="19" t="str">
        <f>IF(A158=0,"",IF(COUNTA(Raw!ID158:IF158)=0,"",IF(AND(MATCH(2023-Raw!ID158,Code!$A$3:$A$12,1)=Raw!IF158,2023-Raw!ID158=Raw!IE158),"",1)))</f>
        <v/>
      </c>
      <c r="AG158" s="19" t="str">
        <f>IF(A158=0,"",IF(COUNTA(Raw!IG158:II158)=0,"",IF(AND(Raw!IG158=4,ISBLANK(Raw!II158)=FALSE),"",IF(AND(Raw!IG158&lt;&gt;4,ISBLANK(Raw!II158)),"",1))))</f>
        <v/>
      </c>
      <c r="AH158" s="19" t="str">
        <f>IF(A158=0,"",IF(COUNTA(Raw!IJ158:IM158)=0,"",IF(AND(Raw!IJ158=1,ISBLANK(Raw!IK158)=FALSE),"",IF(AND(Raw!IJ158=2,COUNTA(Raw!IK158:IM158)&gt;0),"",1))))</f>
        <v/>
      </c>
      <c r="AI158" s="19" t="str">
        <f>IF(A158=0,"",IF(COUNTA(Raw!IK158:IM158)=0,"",IF(AND(Raw!IK158=1,ISBLANK(Raw!IL158)=FALSE),"",IF(AND(Raw!IK158=2,COUNTA(Raw!IL158:IM158)=0),"",1))))</f>
        <v/>
      </c>
      <c r="AJ158" s="19" t="str">
        <f>IF(A158=0,"",IF(COUNTA(Raw!JD158:JJ158)=0,"",IF(AND(Raw!JD158&gt;600,COUNTA(Raw!JE158:JI158)&gt;0),"",IF(AND(Raw!JD158&lt;=600,COUNTA(Raw!JE158:JJ158)=0),"",1))))</f>
        <v/>
      </c>
      <c r="AK158" s="19" t="str">
        <f>IF(A158=0,"",IF(COUNTA(Raw!JK158:KA158)=0,"",IF(AND(Raw!JK158=1,COUNTA(Raw!JM158:JV158)&gt;0),"",IF(AND(Raw!JK158=3,COUNTA(Raw!JM158:JV158)&gt;0,COUNTA(Raw!JW158:KA158)=0),"",IF(AND(ISBLANK(Raw!JK158)=FALSE,Raw!JK158&lt;&gt;1,Raw!JK158&lt;&gt;3,COUNTA(Raw!JM158:KA158)=0),"",1)))))</f>
        <v/>
      </c>
      <c r="AL158" s="19" t="str">
        <f>IF(A158=0,"",IF(COUNTA(Raw!JW158:KA158)=0,"",IF(AND(COUNTIF(Raw!JW158:JZ158,4)=0,COUNTA(Raw!JW158:JZ158)&gt;0,ISBLANK(Raw!KA158)=FALSE),"",IF(AND(COUNTIF(Raw!JW158:KA158,4)&gt;0,ISBLANK(Raw!KA158)),"",1))))</f>
        <v/>
      </c>
      <c r="AM158" s="19" t="str">
        <f>IF(A158=0,"",IF(COUNTA(Raw!KT158:KU158)=0,"",IF(AND(Raw!KT158=1,ISBLANK(Raw!KU158)=FALSE),"",IF(AND(Raw!KT158=2,ISBLANK(Raw!KU158)),"",1))))</f>
        <v/>
      </c>
      <c r="AN158" s="19" t="str">
        <f>IF(A158=0,"",IF(COUNTA(Raw!KX158:LF158)=0,"",IF(AND(COUNTIF(Raw!KX158:LB158,5)=1,COUNTA(Raw!KX158:LB158)=1,COUNTA(Raw!LC158:LF158)=0),"",IF(AND(COUNTIF(Raw!KX158:LB158,5)=0,COUNTA(Raw!KX158:LB158)&gt;0,COUNTA(Raw!LC158:LF158)&gt;0),"",1))))</f>
        <v/>
      </c>
      <c r="AO158" s="19" t="str">
        <f>IF(A158=0,"",IF(COUNTA(Raw!LM158:LU158)=0,"",IF(AND(Raw!LM158=1,ISBLANK(Raw!LN158)=FALSE,COUNTA(Raw!LO158:LU158)&gt;0),"",IF(AND(Raw!LM158=2,COUNTA(Raw!LN158:LU158)=0),"",1))))</f>
        <v/>
      </c>
      <c r="AP158" s="19" t="str">
        <f>IF(A158=0,"",IF(COUNTA(Raw!MY158:OG158)=0,"",IF(AND(Raw!MY158=2,COUNTA(Raw!MZ158:OG158)=0),"",IF(AND(Raw!MY158=1,COUNTA(Raw!MZ158:OG158)&gt;0),"",1))))</f>
        <v/>
      </c>
      <c r="AQ158" s="19" t="str">
        <f>IF(A158=0,"",IF(COUNTA(Raw!NC158:NW158)=0,"",IF(AND(COUNTIF(Raw!NC158:NG158,3)&gt;0,COUNTA(Raw!NH158:NQ158)&gt;0),"",IF(AND(COUNTA(Raw!NC158:NG158)&gt;0,COUNTIF(Raw!NC158:NG158,3)=0,COUNTA(Raw!NH158:NW158)=0),"",1))))</f>
        <v/>
      </c>
      <c r="AR158" s="19" t="str">
        <f>IF(A158=0,"",IF(COUNTA(Raw!NH158:NW158)=0,"",IF(AND(COUNTIF(Raw!NH158:NQ158,10)&gt;0,COUNTA(Raw!NR158:NW158)&gt;0),"",IF(AND(COUNTA(Raw!NH158:NQ158)&gt;0,COUNTIF(Raw!NH158:NQ158,10)=0,COUNTA(Raw!NR158:NY158)=0),"",1))))</f>
        <v/>
      </c>
      <c r="AS158" s="19" t="str">
        <f>IF(A158=0,"",IF(COUNTA(Raw!NY158:OG158)=0,"",IF(AND(Raw!NY158=1,COUNTA(Raw!NZ158:OG158)&gt;0),"",IF(AND(Raw!NY158=2,COUNTA(Raw!NZ158:OG158)=0),"",1))))</f>
        <v/>
      </c>
      <c r="AT158" s="19" t="str">
        <f>IF(A158=0,"",IF(COUNTA(Raw!OH158:OY158)=0,"",IF(AND(Raw!OH158=1,COUNTA(Raw!OI158:OY158)&gt;0),"",IF(AND(Raw!OH158=2,COUNTA(Raw!OI158:OY158)=0),"",1))))</f>
        <v/>
      </c>
      <c r="AU158" s="19" t="str">
        <f>IF(A158=0,"",IF(COUNTA(Raw!PR158:QB158)=0,"",
IF(AND(OR(AND(COUNTIF(Raw!PR158:QB158,1)=1,COUNTA(Raw!QI158:QY158)&gt;0),AND(COUNTIF(Raw!PR158:QB158,1)=0,COUNTA(Raw!QI158:QY158)=0)),OR(AND(COUNTIF(Raw!PR158:QB158,2)=1,COUNTA(Raw!QZ158:RP158)&gt;0),AND(COUNTIF(Raw!PR158:QB158,2)=0,COUNTA(Raw!QZ158:RP158)=0)),OR(AND(COUNTIF(Raw!PR158:QB158,3)=1,COUNTA(Raw!RQ158:SG158)&gt;0),AND(COUNTIF(Raw!PR158:QB158,3)=0,COUNTA(Raw!RQ158:SG158)=0)),OR(AND(COUNTIF(Raw!PR158:QB158,4)=1,COUNTA(Raw!SH158:ST158)&gt;0),AND(COUNTIF(Raw!PR158:QB158,4)=0,COUNTA(Raw!SH158:ST158)=0)),OR(AND(COUNTIF(Raw!PR158:QB158,5)=1,COUNTA(Raw!SU158:TG158)&gt;0),AND(COUNTIF(Raw!PR158:QB158,5)=0,COUNTA(Raw!SU158:TG158)=0)),OR(AND(COUNTIF(Raw!PR158:QB158,6)=1,COUNTA(Raw!TH158:TT158)&gt;0),AND(COUNTIF(Raw!PR158:QB158,6)=0,COUNTA(Raw!TH158:TT158)=0)),OR(AND(COUNTIF(Raw!PR158:QB158,7)=1,COUNTA(Raw!TU158:UI158)&gt;0),AND(COUNTIF(Raw!PR158:QB158,7)=0,COUNTA(Raw!TU158:UI158)=0)),OR(AND(COUNTIF(Raw!PR158:QB158,8)=1,COUNTA(Raw!UJ158:UV158)&gt;0),AND(COUNTIF(Raw!PR158:QB158,8)=0,COUNTA(Raw!UJ158:UV158)=0)),OR(AND(COUNTIF(Raw!PR158:QB158,9)=1,COUNTA(Raw!UW158:VG158)&gt;0),AND(COUNTIF(Raw!PR158:QB158,9)=0,COUNTA(Raw!UW158:VG158)=0)),OR(AND(COUNTIF(Raw!PR158:QB158,10)=1,COUNTA(Raw!VH158:VP158)&gt;0),AND(COUNTIF(Raw!PR158:QB158,10)=0,COUNTA(Raw!VH158:VP158)=0)),OR(AND(COUNTIF(Raw!PR158:QB158,11)=1,COUNTA(Raw!VQ158:WK158)&gt;0),AND(COUNTIF(Raw!PR158:QB158,11)=0,COUNTA(Raw!VQ158:WK158)=0))),"",1)))</f>
        <v/>
      </c>
      <c r="AV158" s="19" t="str">
        <f>IF(A158=0,"",IF(COUNTA(Raw!QI158:QY158)=0,"",IF(AND(OR(AND(Raw!QI158=4,COUNTIF(Raw!QR158:QY158,1)=0),Raw!QI158&lt;&gt;4),OR(AND(Raw!QJ158=4,COUNTIF(Raw!QR158:QY158,2)=0),Raw!QJ158&lt;&gt;4),OR(AND(Raw!QK158=4,COUNTIF(Raw!QR158:QY158,3)=0),Raw!QK158&lt;&gt;4),OR(AND(Raw!QL158=4,COUNTIF(Raw!QR158:QY158,4)=0),Raw!QL158&lt;&gt;4),OR(AND(Raw!QM158=4,COUNTIF(Raw!QR158:QY158,5)=0),Raw!QM158&lt;&gt;4),OR(AND(Raw!QN158=4,COUNTIF(Raw!QR158:QY158,6)=0),Raw!QN158&lt;&gt;4),OR(AND(Raw!QO158=4,COUNTIF(Raw!QR158:QY158,7)=0),Raw!QO158&lt;&gt;4),OR(AND(Raw!QP158=4,COUNTIF(Raw!QR158:QY158,8)=0),Raw!QP158&lt;&gt;4)),"",1)))</f>
        <v/>
      </c>
      <c r="AW158" t="str">
        <f>IF(A158=0,"",IF(COUNTA(Raw!QZ158:RP158)=0,"",IF(AND(OR(AND(Raw!QZ158=4,COUNTIF(Raw!RI158:RP158,1)=0),Raw!QZ158&lt;&gt;4),OR(AND(Raw!RA158=4,COUNTIF(Raw!RI158:RP158,2)=0),Raw!RA158&lt;&gt;4),OR(AND(Raw!RB158=4,COUNTIF(Raw!RI158:RP158,3)=0),Raw!RB158&lt;&gt;4),OR(AND(Raw!RC158=4,COUNTIF(Raw!RI158:RP158,4)=0),Raw!RC158&lt;&gt;4),OR(AND(Raw!RD158=4,COUNTIF(Raw!RI158:RP158,5)=0),Raw!RD158&lt;&gt;4),OR(AND(Raw!RE158=4,COUNTIF(Raw!RI158:RP158,6)=0),Raw!RE158&lt;&gt;4),OR(AND(Raw!RF158=4,COUNTIF(Raw!RI158:RP158,7)=0),Raw!RF158&lt;&gt;4),OR(AND(Raw!RG158=4,COUNTIF(Raw!RI158:RP158,8)=0),Raw!RG158&lt;&gt;4)),"",1)))</f>
        <v/>
      </c>
      <c r="AX158" t="str">
        <f>IF(A158=0,"",IF(COUNTA(Raw!RQ158:SG158)=0,"",IF(AND(OR(AND(Raw!RQ158=4,COUNTIF(Raw!RZ158:SG158,1)=0),Raw!RQ158&lt;&gt;4),OR(AND(Raw!RR158=4,COUNTIF(Raw!RZ158:SG158,2)=0),Raw!RR158&lt;&gt;4),OR(AND(Raw!RS158=4,COUNTIF(Raw!RZ158:SG158,3)=0),Raw!RS158&lt;&gt;4),OR(AND(Raw!RT158=4,COUNTIF(Raw!RZ158:SG158,4)=0),Raw!RT158&lt;&gt;4),OR(AND(Raw!RU158=4,COUNTIF(Raw!RZ158:SG158,5)=0),Raw!RU158&lt;&gt;4),OR(AND(Raw!RV158=4,COUNTIF(Raw!RZ158:SG158,6)=0),Raw!RV158&lt;&gt;4),OR(AND(Raw!RW158=4,COUNTIF(Raw!RZ158:SG158,7)=0),Raw!RW158&lt;&gt;4),OR(AND(Raw!RX158=4,COUNTIF(Raw!RZ158:SG158,8)=0),Raw!RX158&lt;&gt;4)),"",1)))</f>
        <v/>
      </c>
      <c r="AY158" t="str">
        <f>IF(A158=0,"",IF(COUNTA(Raw!SH158:ST158)=0,"",IF(AND(OR(AND(Raw!SH158=4,COUNTIF(Raw!SO158:ST158,1)=0),Raw!SH158&lt;&gt;4),OR(AND(Raw!SI158=4,COUNTIF(Raw!SO158:ST158,2)=0),Raw!SI158&lt;&gt;4),OR(AND(Raw!SJ158=4,COUNTIF(Raw!SO158:ST158,3)=0),Raw!SJ158&lt;&gt;4),OR(AND(Raw!SK158=4,COUNTIF(Raw!SO158:ST158,4)=0),Raw!SK158&lt;&gt;4),OR(AND(Raw!SL158=4,COUNTIF(Raw!SO158:ST158,5)=0),Raw!SL158&lt;&gt;4),OR(AND(Raw!SM158=4,COUNTIF(Raw!SO158:ST158,6)=0),Raw!SM158&lt;&gt;4)),"",1)))</f>
        <v/>
      </c>
      <c r="AZ158" t="str">
        <f>IF(A158=0,"",IF(COUNTA(Raw!SU158:TG158)=0,"",IF(AND(OR(AND(Raw!SU158=4,COUNTIF(Raw!TB158:TG158,1)=0),Raw!SU158&lt;&gt;4),OR(AND(Raw!SV158=4,COUNTIF(Raw!TB158:TG158,2)=0),Raw!SV158&lt;&gt;4),OR(AND(Raw!SW158=4,COUNTIF(Raw!TB158:TG158,3)=0),Raw!SW158&lt;&gt;4),OR(AND(Raw!SX158=4,COUNTIF(Raw!TB158:TG158,4)=0),Raw!SX158&lt;&gt;4),OR(AND(Raw!SY158=4,COUNTIF(Raw!TB158:TG158,5)=0),Raw!SY158&lt;&gt;4),OR(AND(Raw!SZ158=4,COUNTIF(Raw!TB158:TG158,6)=0),Raw!SZ158&lt;&gt;4)),"",1)))</f>
        <v/>
      </c>
      <c r="BA158" t="str">
        <f>IF(A158=0,"",IF(COUNTA(Raw!TH158:TT158)=0,"",IF(AND(OR(AND(Raw!TH158=4,COUNTIF(Raw!TO158:TT158,1)=0),Raw!TH158&lt;&gt;4),OR(AND(Raw!TI158=4,COUNTIF(Raw!TO158:TT158,2)=0),Raw!TI158&lt;&gt;4),OR(AND(Raw!TJ158=4,COUNTIF(Raw!TO158:TT158,3)=0),Raw!TJ158&lt;&gt;4),OR(AND(Raw!TK158=4,COUNTIF(Raw!TO158:TT158,4)=0),Raw!TK158&lt;&gt;4),OR(AND(Raw!TL158=4,COUNTIF(Raw!TO158:TT158,5)=0),Raw!TL158&lt;&gt;4),OR(AND(Raw!TM158=4,COUNTIF(Raw!TO158:TT158,6)=0),Raw!TM158&lt;&gt;4)),"",1)))</f>
        <v/>
      </c>
      <c r="BB158" t="str">
        <f>IF(A158=0,"",IF(COUNTA(Raw!TU158:UI158)=0,"",IF(AND(OR(AND(Raw!TU158=4,COUNTIF(Raw!UC158:UI158,1)=0),Raw!TU158&lt;&gt;4),OR(AND(Raw!TV158=4,COUNTIF(Raw!UC158:UI158,2)=0),Raw!TV158&lt;&gt;4),OR(AND(Raw!TW158=4,COUNTIF(Raw!UC158:UI158,3)=0),Raw!TW158&lt;&gt;4),OR(AND(Raw!TX158=4,COUNTIF(Raw!UC158:UI158,4)=0),Raw!TX158&lt;&gt;4),OR(AND(Raw!TY158=4,COUNTIF(Raw!UC158:UI158,5)=0),Raw!TY158&lt;&gt;4),OR(AND(Raw!TZ158=4,COUNTIF(Raw!UC158:UI158,6)=0),Raw!TZ158&lt;&gt;4),OR(AND(Raw!UA158=4,COUNTIF(Raw!UC158:UI158,7)=0),Raw!UA158&lt;&gt;4)),"",1)))</f>
        <v/>
      </c>
      <c r="BC158" t="str">
        <f>IF(A158=0,"",IF(COUNTA(Raw!UJ158:UV158)=0,"",IF(AND(OR(AND(Raw!UJ158=4,COUNTIF(Raw!UQ158:UV158,1)=0),Raw!UJ158&lt;&gt;4),OR(AND(Raw!UK158=4,COUNTIF(Raw!UQ158:UV158,2)=0),Raw!UK158&lt;&gt;4),OR(AND(Raw!UL158=4,COUNTIF(Raw!UQ158:UV158,3)=0),Raw!UL158&lt;&gt;4),OR(AND(Raw!UM158=4,COUNTIF(Raw!UQ158:UV158,4)=0),Raw!UM158&lt;&gt;4),OR(AND(Raw!UN158=4,COUNTIF(Raw!UQ158:UV158,5)=0),Raw!UN158&lt;&gt;4),OR(AND(Raw!UO158=4,COUNTIF(Raw!UQ158:UV158,6)=0),Raw!UO158&lt;&gt;4)),"",1)))</f>
        <v/>
      </c>
      <c r="BD158" t="str">
        <f>IF(A158=0,"",IF(COUNTA(Raw!UW158:VG158)=0,"",IF(AND(OR(AND(Raw!UW158=4,COUNTIF(Raw!VC158:VG158,1)=0),Raw!UW158&lt;&gt;4),OR(AND(Raw!UX158=4,COUNTIF(Raw!VC158:VG158,2)=0),Raw!UX158&lt;&gt;4),OR(AND(Raw!UY158=4,COUNTIF(Raw!VC158:VG158,3)=0),Raw!UY158&lt;&gt;4),OR(AND(Raw!UZ158=4,COUNTIF(Raw!VC158:VG158,4)=0),Raw!UZ158&lt;&gt;4),OR(AND(Raw!VA158=4,COUNTIF(Raw!VC158:VG158,5)=0),Raw!VA158&lt;&gt;4)),"",1)))</f>
        <v/>
      </c>
      <c r="BE158" t="str">
        <f>IF(A158=0,"",IF(COUNTA(Raw!VH158:VP158)=0,"",
IF(AND(
OR(AND(Raw!VH158=4,COUNTIF(Raw!VM158:VP158,1)=0),Raw!VH158&lt;&gt;4),
OR(AND(Raw!VI158=4,COUNTIF(Raw!VM158:VP158,2)=0),Raw!VI158&lt;&gt;4),
OR(AND(Raw!VJ158=4,COUNTIF(Raw!VM158:VP158,3)=0),Raw!VJ158&lt;&gt;4),
OR(AND(Raw!VK158=4,COUNTIF(Raw!VM158:VP158,4)=0),Raw!VK158&lt;&gt;4)
),"",1)))</f>
        <v/>
      </c>
      <c r="BF158" t="str">
        <f>IF(A158=0,"",IF(COUNTA(Raw!VQ158:WK158)=0,"",
IF(AND(
OR(AND(Raw!VQ158=4,COUNTIF(Raw!WB158:WK158,1)=0),Raw!VQ158&lt;&gt;4),
OR(AND(Raw!VR158=4,COUNTIF(Raw!WB158:WK158,2)=0),Raw!VR158&lt;&gt;4),
OR(AND(Raw!VS158=4,COUNTIF(Raw!WB158:WK158,3)=0),Raw!VS158&lt;&gt;4),
OR(AND(Raw!VT158=4,COUNTIF(Raw!WB158:WK158,4)=0),Raw!VT158&lt;&gt;4),
OR(AND(Raw!VU158=4,COUNTIF(Raw!WB158:WK158,5)=0),Raw!VU158&lt;&gt;4),
OR(AND(Raw!VV158=4,COUNTIF(Raw!WB158:WK158,6)=0),Raw!VV158&lt;&gt;4),
OR(AND(Raw!VW158=4,COUNTIF(Raw!WB158:WK158,7)=0),Raw!VW158&lt;&gt;4),
OR(AND(Raw!VX158=4,COUNTIF(Raw!WB158:WK158,8)=0),Raw!VX158&lt;&gt;4),
OR(AND(Raw!VY158=4,COUNTIF(Raw!WB158:WK158,9)=0),Raw!VX158&lt;&gt;4),
OR(AND(Raw!VZ158=4,COUNTIF(Raw!WB158:WK158,10)=0),Raw!VZ158&lt;&gt;4)
),"",1)))</f>
        <v/>
      </c>
      <c r="BG158" t="str">
        <f>IF(A158=0,"",IF(COUNTA(Raw!WL158:XB158)=0,"",
IF(AND(
OR(AND(Raw!WL158=4,COUNTIF(Raw!WU158:XB158,1)=0),Raw!WL158&lt;&gt;4),
OR(AND(Raw!WM158=4,COUNTIF(Raw!WU158:XB158,2)=0),Raw!WM158&lt;&gt;4),
OR(AND(Raw!WN158=4,COUNTIF(Raw!WU158:XB158,3)=0),Raw!WN158&lt;&gt;4),
OR(AND(Raw!WO158=4,COUNTIF(Raw!WU158:XB158,4)=0),Raw!WO158&lt;&gt;4),
OR(AND(Raw!WP158=4,COUNTIF(Raw!WU158:XB158,5)=0),Raw!WP158&lt;&gt;4),
OR(AND(Raw!WQ158=4,COUNTIF(Raw!WU158:XB158,6)=0),Raw!WQ158&lt;&gt;4),
OR(AND(Raw!WR158=4,COUNTIF(Raw!WU158:XB158,7)=0),Raw!WR158&lt;&gt;4),
OR(AND(Raw!WS158=4,COUNTIF(Raw!WU158:XB158,8)=0),Raw!WS158&lt;&gt;4)
),"",1)))</f>
        <v/>
      </c>
      <c r="BH158" t="str">
        <f>IF(A158=0,"",IF(COUNTA(Raw!XC158:XK158)=0,"",
IF(AND(
OR(AND(Raw!XC158=4,COUNTIF(Raw!XH158:XK158,1)=0),Raw!XC158&lt;&gt;4),
OR(AND(Raw!XD158=4,COUNTIF(Raw!XH158:XK158,2)=0),Raw!XD158&lt;&gt;4),
OR(AND(Raw!XE158=4,COUNTIF(Raw!XH158:XK158,3)=0),Raw!XE158&lt;&gt;4),
OR(AND(Raw!XF158=4,COUNTIF(Raw!XH158:XK158,4)=0),Raw!XF158&lt;&gt;4)
),"",1)))</f>
        <v/>
      </c>
      <c r="BI158" t="str">
        <f>IF(A158=0,"",IF(COUNTA(Raw!XL158:XT158)=0,"",
IF(AND(
OR(AND(Raw!XL158=4,COUNTIF(Raw!XQ158:XT158,1)=0),Raw!XL158&lt;&gt;4),
OR(AND(Raw!XM158=4,COUNTIF(Raw!XQ158:XT158,2)=0),Raw!XM158&lt;&gt;4),
OR(AND(Raw!XN158=4,COUNTIF(Raw!XQ158:XT158,3)=0),Raw!XN158&lt;&gt;4),
OR(AND(Raw!XO158=4,COUNTIF(Raw!XQ158:XT158,4)=0),Raw!XO158&lt;&gt;4)
),"",1)))</f>
        <v/>
      </c>
      <c r="BJ158" t="str">
        <f>IF(A158=0,"",IF(COUNTA(Raw!XU158:YI158)=0,"",
IF(AND(
OR(AND(Raw!XU158=4,COUNTIF(Raw!YC158:YI158,1)=0),Raw!XU158&lt;&gt;4),
OR(AND(Raw!XV158=4,COUNTIF(Raw!YC158:YI158,2)=0),Raw!XV158&lt;&gt;4),
OR(AND(Raw!XW158=4,COUNTIF(Raw!YC158:YI158,3)=0),Raw!XW158&lt;&gt;4),
OR(AND(Raw!XX158=4,COUNTIF(Raw!YC158:YI158,4)=0),Raw!XX158&lt;&gt;4),
OR(AND(Raw!XY158=4,COUNTIF(Raw!YC158:YI158,5)=0),Raw!XY158&lt;&gt;4),
OR(AND(Raw!XZ158=4,COUNTIF(Raw!YC158:YI158,6)=0),Raw!XZ158&lt;&gt;4),
OR(AND(Raw!YA158=4,COUNTIF(Raw!YC158:YI158,7)=0),Raw!YA158&lt;&gt;4)
),"",1)))</f>
        <v/>
      </c>
      <c r="BK158" t="str">
        <f>IF(A158=0,"",IF(COUNTA(Raw!YJ158:YR158)=0,"",
IF(AND(
OR(AND(Raw!YJ158=4,COUNTIF(Raw!YO158:YR158,1)=0),Raw!YJ158&lt;&gt;4),
OR(AND(Raw!YK158=4,COUNTIF(Raw!YO158:YR158,2)=0),Raw!YK158&lt;&gt;4),
OR(AND(Raw!YL158=4,COUNTIF(Raw!YO158:YR158,3)=0),Raw!YL158&lt;&gt;4),
OR(AND(Raw!YM158=4,COUNTIF(Raw!YO158:YR158,4)=0),Raw!YM158&lt;&gt;4)
),"",1)))</f>
        <v/>
      </c>
      <c r="BL158" t="str">
        <f>IF(A158=0,"",IF(COUNTA(Raw!YS158:YU158)=0,"",IF(AND(Raw!YS158=4,ISBLANK(Raw!YU158)),"",IF(AND(Raw!YS158&lt;&gt;4,ISBLANK(Raw!YU158)=FALSE),"",1))))</f>
        <v/>
      </c>
    </row>
    <row r="159" spans="1:64">
      <c r="A159" s="20">
        <f>Raw!A159</f>
        <v>0</v>
      </c>
      <c r="B159" s="19" t="str">
        <f>IF(A159=0,"",IF(AND(Raw!AC159=1,COUNTA(Raw!AR159:IC159)&gt;0,COUNTA(Raw!ID159:YU159)=0),"",IF(AND(Raw!AC159=2,COUNTA(Raw!AR159:IC159)=0,COUNTA(Raw!ID159:MV159)&gt;0,COUNTA(Raw!MW159:YU159)=0),"",IF(AND(Raw!AC159=3,COUNTA(Raw!AP159:MV159)=0,COUNTA(Raw!MW159:YU159)&gt;0),"",1))))</f>
        <v/>
      </c>
      <c r="C159" s="19" t="str">
        <f>IF(A159=0,"",IF(AND(Raw!AK159=1,ISBLANK(Raw!AM159)=FALSE,ISBLANK(Raw!AO159)),"",IF(AND(Raw!AK159=2,ISBLANK(Raw!AM159),ISBLANK(Raw!AO159)=FALSE),"",1)))</f>
        <v/>
      </c>
      <c r="D159" s="19" t="str">
        <f>IF(A159=0,"",IF(COUNTA(Raw!AS159:AZ159)=0,"",IF(AND(Raw!AS159+Raw!AT159=100,Raw!AU159+Raw!AV159=100,Raw!AW159+Raw!AX159=100,Raw!AY159+Raw!AZ159=100),"",1)))</f>
        <v/>
      </c>
      <c r="E159" s="19" t="str">
        <f>IF(A159=0,"",IF(ISBLANK(Raw!AQ159),"",IF(Raw!AQ159=1,"",1)))</f>
        <v/>
      </c>
      <c r="F159" s="19" t="str">
        <f>IF(A159=0,"",IF(ISBLANK(Raw!AR159),"",IF(AND(Raw!AR159&gt;=0,Raw!AR159&lt;=100),"",1)))</f>
        <v/>
      </c>
      <c r="G159" s="19" t="str">
        <f>IF(A159=0,"",IF(AND(ISBLANK(Raw!BA159),ISBLANK(Raw!AS159)),"",IF(AND(Raw!AS159&gt;0,ISBLANK(Raw!BA159)=FALSE),"",1)))</f>
        <v/>
      </c>
      <c r="H159" s="19" t="str">
        <f>IF(A159=0,"",IF(COUNTA(Raw!BA159:BH159)=0,"",IF(AND(Raw!BA159=0,COUNTA(Raw!BB159:BH159)=0),"",IF(AND(Raw!BA159&gt;0,COUNTA(Raw!BB159:BH159)&gt;0),"",1))))</f>
        <v/>
      </c>
      <c r="I159" s="19" t="str">
        <f>IF(A159=0,"",IF(AND(ISBLANK(Raw!BI159),ISBLANK(Raw!BJ159)),"",IF(AND(Raw!BI159=1,ISBLANK(Raw!BJ159)=FALSE),"",IF(AND(Raw!BI159=2,ISBLANK(Raw!BJ159)),"",1))))</f>
        <v/>
      </c>
      <c r="J159" s="19" t="str">
        <f>IF(A159=0,"",IF(AND(ISBLANK(Raw!AT159),COUNTBLANK(Raw!BK159:BQ159)),"",IF(AND(Raw!AT159&gt;0,COUNTA(Raw!BK159:BQ159)&gt;0),"",IF(AND(Raw!AT159=0,COUNTA(Raw!BK159:BQ159)=0),"",1))))</f>
        <v/>
      </c>
      <c r="K159" s="19" t="str">
        <f>IF(A159=0,"",IF(AND(ISBLANK(Raw!AS159),COUNTA(Raw!BR159:BX159)=0),"",IF(AND(Raw!AS159&gt;0,COUNTA(Raw!BR159:BX159)&gt;0),"",IF(AND(Raw!AS159=0,COUNTA(Raw!BR159:BX159)=0),"",1))))</f>
        <v/>
      </c>
      <c r="L159" s="19" t="str">
        <f>IF(A159=0,"",IF(AND(COUNTA(Raw!BK159:BX159)=0,COUNTA(Raw!BY159:CH159)=0),"",IF(AND(COUNTIF(Raw!BK159:BX159,1)&gt;0,COUNTA(Raw!BY159:CH159)&gt;0),"",IF(AND(COUNTIF(Raw!BK159:BX159,1)=0,COUNTA(Raw!BY159:CH159)=0),"",1))))</f>
        <v/>
      </c>
      <c r="M159" s="19" t="str">
        <f>IF(A159=0,"",IF(AND(COUNTA(Raw!BK159:BX159)=0,COUNTA(Raw!CI159:CR159)),"",IF(AND(COUNTIF(Raw!BK159:BX159,3)&gt;0,COUNTA(Raw!CI159:CR159)&gt;0),"",IF(AND(COUNTIF(Raw!BK159:BX159,3)=0,COUNTA(Raw!CI159:CR159)=0),"",1))))</f>
        <v/>
      </c>
      <c r="N159" s="19" t="str">
        <f>IF(A159=0,"",IF(COUNTA(Raw!CS159:DF159)=0,"",IF(AND(COUNTIF(Raw!CS159:CV159,1)=1,COUNTA(Raw!CW159:DA159)&gt;0,COUNTA(Raw!DB159:DF159)=0),"",IF(AND(COUNTIF(Raw!CS159:CV159,2)=1,COUNTA(Raw!CW159:DA159)=0,COUNTA(Raw!DB159:DF159)&gt;0),"",IF(AND(COUNTA(Raw!CS159:CV159)&gt;0,COUNTA(Raw!CW159:DF159)=0),"",1)))))</f>
        <v/>
      </c>
      <c r="O159" s="19" t="str">
        <f>IF(A159=0,"",IF(COUNTA(Raw!DG159:DP159)=0,"",IF(AND(COUNTIF(Raw!BK159:BQ159,1)&gt;0,OR(COUNTIF(Raw!DG159:DP159,1)=1,COUNTIF(Raw!DG159:DP159,2)=1,COUNTIF(Raw!DG159:DP159,3)=1)),"",IF(AND(COUNTIF(Raw!BK159:BQ159,1)=0,AND(COUNTIF(Raw!DG159:DP159,1)=0,COUNTIF(Raw!DG159:DP159,2)=0,COUNTIF(Raw!DG159:DP159,3)=0)),"",1))))</f>
        <v/>
      </c>
      <c r="P159" s="19" t="str">
        <f>IF(A159=0,"",IF(COUNTA(Raw!DG159:DR159)=0,"",IF(AND(COUNTIF(Raw!DG159:DP159,4)=1,ISBLANK(Raw!DQ159)=FALSE,ISBLANK(Raw!DR159)),"",IF(AND(COUNTIF(Raw!DG159:DP159,7)=1,ISBLANK(Raw!DQ159),ISBLANK(Raw!DR159)=FALSE),"",IF(AND(COUNTA(Raw!DG159:DP159)&gt;0,COUNTIF(Raw!DG159:DP159,4)=0,COUNTIF(Raw!DG159:DP159,7)=0,COUNTA(Raw!DQ159:DR159)=0),"",1)))))</f>
        <v/>
      </c>
      <c r="Q159" s="19" t="str">
        <f>IF(A159=0,"",IF(AND(COUNTA(Raw!DS159:DU159)=0,COUNTA(Raw!BK159:BQ159)=0),"",IF(AND(COUNTIF(Raw!BK159:BQ159,1)&gt;0,COUNTA(Raw!DS159:DU159)&gt;0),"",IF(AND(COUNTIF(Raw!BK159:BQ159,1)=0,COUNTA(Raw!DS159:DU159)=0),"",1))))</f>
        <v/>
      </c>
      <c r="R159" s="19" t="str">
        <f>IF(A159=0,"",IF(AND(ISBLANK(Raw!AT159),ISBLANK(Raw!EJ159)),"",IF(AND(Raw!AT159&gt;0,ISBLANK(Raw!EJ159)=FALSE,Raw!EJ159&gt;=0,Raw!EJ159&lt;=7),"",IF(AND(Raw!AT159=0,ISBLANK(Raw!EJ159)),"",1))))</f>
        <v/>
      </c>
      <c r="S159" t="str">
        <f>IF(A159=0,"",IF(AND(ISBLANK(Raw!AS159),ISBLANK(Raw!EK159)),"",IF(AND(Raw!AS159&gt;0,ISBLANK(Raw!EK159)=FALSE),"",IF(AND(Raw!AS159=0,ISBLANK(Raw!EK159)),"",1))))</f>
        <v/>
      </c>
      <c r="T159" s="19" t="str">
        <f>IF(A159=0,"",IF(AND(ISBLANK(Raw!AT159),COUNTA(Raw!EL159:EQ159)=0),"",IF(AND(Raw!AT159&gt;0,COUNTA(Raw!EL159:EQ159)&gt;0),"",IF(AND(Raw!AT159=0,COUNTA(Raw!EL159:EQ159)=0),"",1))))</f>
        <v/>
      </c>
      <c r="U159" t="str">
        <f>IF(A159=0,"",IF(AND(ISBLANK(Raw!AT159),COUNTA(Raw!ER159:EU159)=0),"",IF(AND(Raw!AT159&gt;0,COUNTA(Raw!ER159:EU159)&gt;0),"",IF(AND(Raw!AT159=0,COUNTA(Raw!ER159:EU159)=0),"",1))))</f>
        <v/>
      </c>
      <c r="V159" t="str">
        <f>IF(A159=0,"",IF(AND(ISBLANK(Raw!AS159),COUNTA(Raw!EV159:FA159)=0),"",IF(AND(Raw!AS159&gt;0,COUNTA(Raw!EV159:FA159)&gt;0),"",IF(AND(Raw!AS159=0,COUNTA(Raw!EV159:FA159)=0),"",1))))</f>
        <v/>
      </c>
      <c r="W159" t="str">
        <f>IF(A159=0,"",IF(AND(ISBLANK(Raw!AS159),COUNTA(Raw!FB159:FE159)=0),"",IF(AND(Raw!AS159&gt;0,COUNTA(Raw!FB159:FE159)&gt;0),"",IF(AND(Raw!AS159=0,COUNTA(Raw!FB159:FE159)=0),"",1))))</f>
        <v/>
      </c>
      <c r="X159" t="str">
        <f>IF(A159=0,"",IF(AND(ISBLANK(Raw!AT159),COUNTA(Raw!FF159:FI159)=0),"",IF(AND(Raw!AT159&gt;0,COUNTA(Raw!FF159:FI159)&gt;0),"",IF(AND(Raw!AT159=0,COUNTA(Raw!FF159:FI159)=0),"",1))))</f>
        <v/>
      </c>
      <c r="Y159" t="str">
        <f>IF(A159=0,"",IF(AND(ISBLANK(Raw!AS159),COUNTA(Raw!FJ159:FM159)=0),"",IF(AND(Raw!AS159&gt;0,COUNTA(Raw!FJ159:FM159)&gt;0),"",IF(AND(Raw!AS159=0,COUNTA(Raw!FJ159:FM159)=0),"",1))))</f>
        <v/>
      </c>
      <c r="Z159" t="str">
        <f>IF(A159=0,"",IF(AND(COUNTA(Raw!FN159:FT159)=0,ISBLANK(Raw!FU159)),"",IF(AND(COUNTIF(Raw!FN159:FT159,1)&gt;0,ISBLANK(Raw!FU159)=FALSE),"",IF(AND(COUNTIF(Raw!FN159:FT159,1)=0,ISBLANK(Raw!FU159)),"",1))))</f>
        <v/>
      </c>
      <c r="AA159" s="19" t="str">
        <f>IF(A159=0,"",IF(AND(ISBLANK(Raw!BI159),COUNTA(Raw!FV159:GH159)=0),"",IF(AND(Raw!BI159&lt;&gt;1,COUNTIF(Raw!FV159:GH159,6)=0),"",IF(Raw!BI159=1,"",1))))</f>
        <v/>
      </c>
      <c r="AB159" t="str">
        <f>IF(A159=0,"",IF(AND(ISBLANK(Raw!GI159),COUNTA(Raw!GJ159:GQ159)=0),"",IF(AND(Raw!GI159=1,COUNTA(Raw!GJ159:GQ159)&gt;0),"",IF(AND(Raw!GI159=2,COUNTA(Raw!GJ159:GQ159)=0),"",1))))</f>
        <v/>
      </c>
      <c r="AC159" s="19" t="str">
        <f>IF(A159=0,"",IF(AND(COUNTA(Raw!GY159:HF159)=0,ISBLANK(Raw!HG159)),"",IF(AND(OR(COUNTIF(Raw!GY159:HE159,1)&gt;0,COUNTIF(Raw!GY159:HE159,2)&gt;0),ISBLANK(Raw!HG159)=FALSE),"",IF(AND(COUNTA(Raw!GY159:HF159)&gt;0,ISBLANK(Raw!HG159),COUNTIF(Raw!GY159:HE159,1)=0,COUNTIF(Raw!GY159:HE159,2)=0),"",1))))</f>
        <v/>
      </c>
      <c r="AD159" s="19" t="str">
        <f>IF(A159=0,"",IF(COUNTA(Raw!HU159:IB159)=0,"",IF(AND(Raw!AK159&lt;&gt;2,COUNTIF(Raw!HU159:IA159,2)=0,COUNTIF(Raw!HU159:IA159,3)=0),"",IF(Raw!AK159=2,"",1))))</f>
        <v/>
      </c>
      <c r="AE159" s="19" t="str">
        <f>IF(A159=0,"",IF(AND(Raw!AK159=2,ISBLANK(Raw!IC159)=FALSE),"",IF(AND(Raw!AK159&lt;&gt;2,ISBLANK(Raw!IC159)),"",1)))</f>
        <v/>
      </c>
      <c r="AF159" s="19" t="str">
        <f>IF(A159=0,"",IF(COUNTA(Raw!ID159:IF159)=0,"",IF(AND(MATCH(2023-Raw!ID159,Code!$A$3:$A$12,1)=Raw!IF159,2023-Raw!ID159=Raw!IE159),"",1)))</f>
        <v/>
      </c>
      <c r="AG159" s="19" t="str">
        <f>IF(A159=0,"",IF(COUNTA(Raw!IG159:II159)=0,"",IF(AND(Raw!IG159=4,ISBLANK(Raw!II159)=FALSE),"",IF(AND(Raw!IG159&lt;&gt;4,ISBLANK(Raw!II159)),"",1))))</f>
        <v/>
      </c>
      <c r="AH159" s="19" t="str">
        <f>IF(A159=0,"",IF(COUNTA(Raw!IJ159:IM159)=0,"",IF(AND(Raw!IJ159=1,ISBLANK(Raw!IK159)=FALSE),"",IF(AND(Raw!IJ159=2,COUNTA(Raw!IK159:IM159)&gt;0),"",1))))</f>
        <v/>
      </c>
      <c r="AI159" s="19" t="str">
        <f>IF(A159=0,"",IF(COUNTA(Raw!IK159:IM159)=0,"",IF(AND(Raw!IK159=1,ISBLANK(Raw!IL159)=FALSE),"",IF(AND(Raw!IK159=2,COUNTA(Raw!IL159:IM159)=0),"",1))))</f>
        <v/>
      </c>
      <c r="AJ159" s="19" t="str">
        <f>IF(A159=0,"",IF(COUNTA(Raw!JD159:JJ159)=0,"",IF(AND(Raw!JD159&gt;600,COUNTA(Raw!JE159:JI159)&gt;0),"",IF(AND(Raw!JD159&lt;=600,COUNTA(Raw!JE159:JJ159)=0),"",1))))</f>
        <v/>
      </c>
      <c r="AK159" s="19" t="str">
        <f>IF(A159=0,"",IF(COUNTA(Raw!JK159:KA159)=0,"",IF(AND(Raw!JK159=1,COUNTA(Raw!JM159:JV159)&gt;0),"",IF(AND(Raw!JK159=3,COUNTA(Raw!JM159:JV159)&gt;0,COUNTA(Raw!JW159:KA159)=0),"",IF(AND(ISBLANK(Raw!JK159)=FALSE,Raw!JK159&lt;&gt;1,Raw!JK159&lt;&gt;3,COUNTA(Raw!JM159:KA159)=0),"",1)))))</f>
        <v/>
      </c>
      <c r="AL159" s="19" t="str">
        <f>IF(A159=0,"",IF(COUNTA(Raw!JW159:KA159)=0,"",IF(AND(COUNTIF(Raw!JW159:JZ159,4)=0,COUNTA(Raw!JW159:JZ159)&gt;0,ISBLANK(Raw!KA159)=FALSE),"",IF(AND(COUNTIF(Raw!JW159:KA159,4)&gt;0,ISBLANK(Raw!KA159)),"",1))))</f>
        <v/>
      </c>
      <c r="AM159" s="19" t="str">
        <f>IF(A159=0,"",IF(COUNTA(Raw!KT159:KU159)=0,"",IF(AND(Raw!KT159=1,ISBLANK(Raw!KU159)=FALSE),"",IF(AND(Raw!KT159=2,ISBLANK(Raw!KU159)),"",1))))</f>
        <v/>
      </c>
      <c r="AN159" s="19" t="str">
        <f>IF(A159=0,"",IF(COUNTA(Raw!KX159:LF159)=0,"",IF(AND(COUNTIF(Raw!KX159:LB159,5)=1,COUNTA(Raw!KX159:LB159)=1,COUNTA(Raw!LC159:LF159)=0),"",IF(AND(COUNTIF(Raw!KX159:LB159,5)=0,COUNTA(Raw!KX159:LB159)&gt;0,COUNTA(Raw!LC159:LF159)&gt;0),"",1))))</f>
        <v/>
      </c>
      <c r="AO159" s="19" t="str">
        <f>IF(A159=0,"",IF(COUNTA(Raw!LM159:LU159)=0,"",IF(AND(Raw!LM159=1,ISBLANK(Raw!LN159)=FALSE,COUNTA(Raw!LO159:LU159)&gt;0),"",IF(AND(Raw!LM159=2,COUNTA(Raw!LN159:LU159)=0),"",1))))</f>
        <v/>
      </c>
      <c r="AP159" s="19" t="str">
        <f>IF(A159=0,"",IF(COUNTA(Raw!MY159:OG159)=0,"",IF(AND(Raw!MY159=2,COUNTA(Raw!MZ159:OG159)=0),"",IF(AND(Raw!MY159=1,COUNTA(Raw!MZ159:OG159)&gt;0),"",1))))</f>
        <v/>
      </c>
      <c r="AQ159" s="19" t="str">
        <f>IF(A159=0,"",IF(COUNTA(Raw!NC159:NW159)=0,"",IF(AND(COUNTIF(Raw!NC159:NG159,3)&gt;0,COUNTA(Raw!NH159:NQ159)&gt;0),"",IF(AND(COUNTA(Raw!NC159:NG159)&gt;0,COUNTIF(Raw!NC159:NG159,3)=0,COUNTA(Raw!NH159:NW159)=0),"",1))))</f>
        <v/>
      </c>
      <c r="AR159" s="19" t="str">
        <f>IF(A159=0,"",IF(COUNTA(Raw!NH159:NW159)=0,"",IF(AND(COUNTIF(Raw!NH159:NQ159,10)&gt;0,COUNTA(Raw!NR159:NW159)&gt;0),"",IF(AND(COUNTA(Raw!NH159:NQ159)&gt;0,COUNTIF(Raw!NH159:NQ159,10)=0,COUNTA(Raw!NR159:NY159)=0),"",1))))</f>
        <v/>
      </c>
      <c r="AS159" s="19" t="str">
        <f>IF(A159=0,"",IF(COUNTA(Raw!NY159:OG159)=0,"",IF(AND(Raw!NY159=1,COUNTA(Raw!NZ159:OG159)&gt;0),"",IF(AND(Raw!NY159=2,COUNTA(Raw!NZ159:OG159)=0),"",1))))</f>
        <v/>
      </c>
      <c r="AT159" s="19" t="str">
        <f>IF(A159=0,"",IF(COUNTA(Raw!OH159:OY159)=0,"",IF(AND(Raw!OH159=1,COUNTA(Raw!OI159:OY159)&gt;0),"",IF(AND(Raw!OH159=2,COUNTA(Raw!OI159:OY159)=0),"",1))))</f>
        <v/>
      </c>
      <c r="AU159" s="19" t="str">
        <f>IF(A159=0,"",IF(COUNTA(Raw!PR159:QB159)=0,"",
IF(AND(OR(AND(COUNTIF(Raw!PR159:QB159,1)=1,COUNTA(Raw!QI159:QY159)&gt;0),AND(COUNTIF(Raw!PR159:QB159,1)=0,COUNTA(Raw!QI159:QY159)=0)),OR(AND(COUNTIF(Raw!PR159:QB159,2)=1,COUNTA(Raw!QZ159:RP159)&gt;0),AND(COUNTIF(Raw!PR159:QB159,2)=0,COUNTA(Raw!QZ159:RP159)=0)),OR(AND(COUNTIF(Raw!PR159:QB159,3)=1,COUNTA(Raw!RQ159:SG159)&gt;0),AND(COUNTIF(Raw!PR159:QB159,3)=0,COUNTA(Raw!RQ159:SG159)=0)),OR(AND(COUNTIF(Raw!PR159:QB159,4)=1,COUNTA(Raw!SH159:ST159)&gt;0),AND(COUNTIF(Raw!PR159:QB159,4)=0,COUNTA(Raw!SH159:ST159)=0)),OR(AND(COUNTIF(Raw!PR159:QB159,5)=1,COUNTA(Raw!SU159:TG159)&gt;0),AND(COUNTIF(Raw!PR159:QB159,5)=0,COUNTA(Raw!SU159:TG159)=0)),OR(AND(COUNTIF(Raw!PR159:QB159,6)=1,COUNTA(Raw!TH159:TT159)&gt;0),AND(COUNTIF(Raw!PR159:QB159,6)=0,COUNTA(Raw!TH159:TT159)=0)),OR(AND(COUNTIF(Raw!PR159:QB159,7)=1,COUNTA(Raw!TU159:UI159)&gt;0),AND(COUNTIF(Raw!PR159:QB159,7)=0,COUNTA(Raw!TU159:UI159)=0)),OR(AND(COUNTIF(Raw!PR159:QB159,8)=1,COUNTA(Raw!UJ159:UV159)&gt;0),AND(COUNTIF(Raw!PR159:QB159,8)=0,COUNTA(Raw!UJ159:UV159)=0)),OR(AND(COUNTIF(Raw!PR159:QB159,9)=1,COUNTA(Raw!UW159:VG159)&gt;0),AND(COUNTIF(Raw!PR159:QB159,9)=0,COUNTA(Raw!UW159:VG159)=0)),OR(AND(COUNTIF(Raw!PR159:QB159,10)=1,COUNTA(Raw!VH159:VP159)&gt;0),AND(COUNTIF(Raw!PR159:QB159,10)=0,COUNTA(Raw!VH159:VP159)=0)),OR(AND(COUNTIF(Raw!PR159:QB159,11)=1,COUNTA(Raw!VQ159:WK159)&gt;0),AND(COUNTIF(Raw!PR159:QB159,11)=0,COUNTA(Raw!VQ159:WK159)=0))),"",1)))</f>
        <v/>
      </c>
      <c r="AV159" s="19" t="str">
        <f>IF(A159=0,"",IF(COUNTA(Raw!QI159:QY159)=0,"",IF(AND(OR(AND(Raw!QI159=4,COUNTIF(Raw!QR159:QY159,1)=0),Raw!QI159&lt;&gt;4),OR(AND(Raw!QJ159=4,COUNTIF(Raw!QR159:QY159,2)=0),Raw!QJ159&lt;&gt;4),OR(AND(Raw!QK159=4,COUNTIF(Raw!QR159:QY159,3)=0),Raw!QK159&lt;&gt;4),OR(AND(Raw!QL159=4,COUNTIF(Raw!QR159:QY159,4)=0),Raw!QL159&lt;&gt;4),OR(AND(Raw!QM159=4,COUNTIF(Raw!QR159:QY159,5)=0),Raw!QM159&lt;&gt;4),OR(AND(Raw!QN159=4,COUNTIF(Raw!QR159:QY159,6)=0),Raw!QN159&lt;&gt;4),OR(AND(Raw!QO159=4,COUNTIF(Raw!QR159:QY159,7)=0),Raw!QO159&lt;&gt;4),OR(AND(Raw!QP159=4,COUNTIF(Raw!QR159:QY159,8)=0),Raw!QP159&lt;&gt;4)),"",1)))</f>
        <v/>
      </c>
      <c r="AW159" t="str">
        <f>IF(A159=0,"",IF(COUNTA(Raw!QZ159:RP159)=0,"",IF(AND(OR(AND(Raw!QZ159=4,COUNTIF(Raw!RI159:RP159,1)=0),Raw!QZ159&lt;&gt;4),OR(AND(Raw!RA159=4,COUNTIF(Raw!RI159:RP159,2)=0),Raw!RA159&lt;&gt;4),OR(AND(Raw!RB159=4,COUNTIF(Raw!RI159:RP159,3)=0),Raw!RB159&lt;&gt;4),OR(AND(Raw!RC159=4,COUNTIF(Raw!RI159:RP159,4)=0),Raw!RC159&lt;&gt;4),OR(AND(Raw!RD159=4,COUNTIF(Raw!RI159:RP159,5)=0),Raw!RD159&lt;&gt;4),OR(AND(Raw!RE159=4,COUNTIF(Raw!RI159:RP159,6)=0),Raw!RE159&lt;&gt;4),OR(AND(Raw!RF159=4,COUNTIF(Raw!RI159:RP159,7)=0),Raw!RF159&lt;&gt;4),OR(AND(Raw!RG159=4,COUNTIF(Raw!RI159:RP159,8)=0),Raw!RG159&lt;&gt;4)),"",1)))</f>
        <v/>
      </c>
      <c r="AX159" t="str">
        <f>IF(A159=0,"",IF(COUNTA(Raw!RQ159:SG159)=0,"",IF(AND(OR(AND(Raw!RQ159=4,COUNTIF(Raw!RZ159:SG159,1)=0),Raw!RQ159&lt;&gt;4),OR(AND(Raw!RR159=4,COUNTIF(Raw!RZ159:SG159,2)=0),Raw!RR159&lt;&gt;4),OR(AND(Raw!RS159=4,COUNTIF(Raw!RZ159:SG159,3)=0),Raw!RS159&lt;&gt;4),OR(AND(Raw!RT159=4,COUNTIF(Raw!RZ159:SG159,4)=0),Raw!RT159&lt;&gt;4),OR(AND(Raw!RU159=4,COUNTIF(Raw!RZ159:SG159,5)=0),Raw!RU159&lt;&gt;4),OR(AND(Raw!RV159=4,COUNTIF(Raw!RZ159:SG159,6)=0),Raw!RV159&lt;&gt;4),OR(AND(Raw!RW159=4,COUNTIF(Raw!RZ159:SG159,7)=0),Raw!RW159&lt;&gt;4),OR(AND(Raw!RX159=4,COUNTIF(Raw!RZ159:SG159,8)=0),Raw!RX159&lt;&gt;4)),"",1)))</f>
        <v/>
      </c>
      <c r="AY159" t="str">
        <f>IF(A159=0,"",IF(COUNTA(Raw!SH159:ST159)=0,"",IF(AND(OR(AND(Raw!SH159=4,COUNTIF(Raw!SO159:ST159,1)=0),Raw!SH159&lt;&gt;4),OR(AND(Raw!SI159=4,COUNTIF(Raw!SO159:ST159,2)=0),Raw!SI159&lt;&gt;4),OR(AND(Raw!SJ159=4,COUNTIF(Raw!SO159:ST159,3)=0),Raw!SJ159&lt;&gt;4),OR(AND(Raw!SK159=4,COUNTIF(Raw!SO159:ST159,4)=0),Raw!SK159&lt;&gt;4),OR(AND(Raw!SL159=4,COUNTIF(Raw!SO159:ST159,5)=0),Raw!SL159&lt;&gt;4),OR(AND(Raw!SM159=4,COUNTIF(Raw!SO159:ST159,6)=0),Raw!SM159&lt;&gt;4)),"",1)))</f>
        <v/>
      </c>
      <c r="AZ159" t="str">
        <f>IF(A159=0,"",IF(COUNTA(Raw!SU159:TG159)=0,"",IF(AND(OR(AND(Raw!SU159=4,COUNTIF(Raw!TB159:TG159,1)=0),Raw!SU159&lt;&gt;4),OR(AND(Raw!SV159=4,COUNTIF(Raw!TB159:TG159,2)=0),Raw!SV159&lt;&gt;4),OR(AND(Raw!SW159=4,COUNTIF(Raw!TB159:TG159,3)=0),Raw!SW159&lt;&gt;4),OR(AND(Raw!SX159=4,COUNTIF(Raw!TB159:TG159,4)=0),Raw!SX159&lt;&gt;4),OR(AND(Raw!SY159=4,COUNTIF(Raw!TB159:TG159,5)=0),Raw!SY159&lt;&gt;4),OR(AND(Raw!SZ159=4,COUNTIF(Raw!TB159:TG159,6)=0),Raw!SZ159&lt;&gt;4)),"",1)))</f>
        <v/>
      </c>
      <c r="BA159" t="str">
        <f>IF(A159=0,"",IF(COUNTA(Raw!TH159:TT159)=0,"",IF(AND(OR(AND(Raw!TH159=4,COUNTIF(Raw!TO159:TT159,1)=0),Raw!TH159&lt;&gt;4),OR(AND(Raw!TI159=4,COUNTIF(Raw!TO159:TT159,2)=0),Raw!TI159&lt;&gt;4),OR(AND(Raw!TJ159=4,COUNTIF(Raw!TO159:TT159,3)=0),Raw!TJ159&lt;&gt;4),OR(AND(Raw!TK159=4,COUNTIF(Raw!TO159:TT159,4)=0),Raw!TK159&lt;&gt;4),OR(AND(Raw!TL159=4,COUNTIF(Raw!TO159:TT159,5)=0),Raw!TL159&lt;&gt;4),OR(AND(Raw!TM159=4,COUNTIF(Raw!TO159:TT159,6)=0),Raw!TM159&lt;&gt;4)),"",1)))</f>
        <v/>
      </c>
      <c r="BB159" t="str">
        <f>IF(A159=0,"",IF(COUNTA(Raw!TU159:UI159)=0,"",IF(AND(OR(AND(Raw!TU159=4,COUNTIF(Raw!UC159:UI159,1)=0),Raw!TU159&lt;&gt;4),OR(AND(Raw!TV159=4,COUNTIF(Raw!UC159:UI159,2)=0),Raw!TV159&lt;&gt;4),OR(AND(Raw!TW159=4,COUNTIF(Raw!UC159:UI159,3)=0),Raw!TW159&lt;&gt;4),OR(AND(Raw!TX159=4,COUNTIF(Raw!UC159:UI159,4)=0),Raw!TX159&lt;&gt;4),OR(AND(Raw!TY159=4,COUNTIF(Raw!UC159:UI159,5)=0),Raw!TY159&lt;&gt;4),OR(AND(Raw!TZ159=4,COUNTIF(Raw!UC159:UI159,6)=0),Raw!TZ159&lt;&gt;4),OR(AND(Raw!UA159=4,COUNTIF(Raw!UC159:UI159,7)=0),Raw!UA159&lt;&gt;4)),"",1)))</f>
        <v/>
      </c>
      <c r="BC159" t="str">
        <f>IF(A159=0,"",IF(COUNTA(Raw!UJ159:UV159)=0,"",IF(AND(OR(AND(Raw!UJ159=4,COUNTIF(Raw!UQ159:UV159,1)=0),Raw!UJ159&lt;&gt;4),OR(AND(Raw!UK159=4,COUNTIF(Raw!UQ159:UV159,2)=0),Raw!UK159&lt;&gt;4),OR(AND(Raw!UL159=4,COUNTIF(Raw!UQ159:UV159,3)=0),Raw!UL159&lt;&gt;4),OR(AND(Raw!UM159=4,COUNTIF(Raw!UQ159:UV159,4)=0),Raw!UM159&lt;&gt;4),OR(AND(Raw!UN159=4,COUNTIF(Raw!UQ159:UV159,5)=0),Raw!UN159&lt;&gt;4),OR(AND(Raw!UO159=4,COUNTIF(Raw!UQ159:UV159,6)=0),Raw!UO159&lt;&gt;4)),"",1)))</f>
        <v/>
      </c>
      <c r="BD159" t="str">
        <f>IF(A159=0,"",IF(COUNTA(Raw!UW159:VG159)=0,"",IF(AND(OR(AND(Raw!UW159=4,COUNTIF(Raw!VC159:VG159,1)=0),Raw!UW159&lt;&gt;4),OR(AND(Raw!UX159=4,COUNTIF(Raw!VC159:VG159,2)=0),Raw!UX159&lt;&gt;4),OR(AND(Raw!UY159=4,COUNTIF(Raw!VC159:VG159,3)=0),Raw!UY159&lt;&gt;4),OR(AND(Raw!UZ159=4,COUNTIF(Raw!VC159:VG159,4)=0),Raw!UZ159&lt;&gt;4),OR(AND(Raw!VA159=4,COUNTIF(Raw!VC159:VG159,5)=0),Raw!VA159&lt;&gt;4)),"",1)))</f>
        <v/>
      </c>
      <c r="BE159" t="str">
        <f>IF(A159=0,"",IF(COUNTA(Raw!VH159:VP159)=0,"",
IF(AND(
OR(AND(Raw!VH159=4,COUNTIF(Raw!VM159:VP159,1)=0),Raw!VH159&lt;&gt;4),
OR(AND(Raw!VI159=4,COUNTIF(Raw!VM159:VP159,2)=0),Raw!VI159&lt;&gt;4),
OR(AND(Raw!VJ159=4,COUNTIF(Raw!VM159:VP159,3)=0),Raw!VJ159&lt;&gt;4),
OR(AND(Raw!VK159=4,COUNTIF(Raw!VM159:VP159,4)=0),Raw!VK159&lt;&gt;4)
),"",1)))</f>
        <v/>
      </c>
      <c r="BF159" t="str">
        <f>IF(A159=0,"",IF(COUNTA(Raw!VQ159:WK159)=0,"",
IF(AND(
OR(AND(Raw!VQ159=4,COUNTIF(Raw!WB159:WK159,1)=0),Raw!VQ159&lt;&gt;4),
OR(AND(Raw!VR159=4,COUNTIF(Raw!WB159:WK159,2)=0),Raw!VR159&lt;&gt;4),
OR(AND(Raw!VS159=4,COUNTIF(Raw!WB159:WK159,3)=0),Raw!VS159&lt;&gt;4),
OR(AND(Raw!VT159=4,COUNTIF(Raw!WB159:WK159,4)=0),Raw!VT159&lt;&gt;4),
OR(AND(Raw!VU159=4,COUNTIF(Raw!WB159:WK159,5)=0),Raw!VU159&lt;&gt;4),
OR(AND(Raw!VV159=4,COUNTIF(Raw!WB159:WK159,6)=0),Raw!VV159&lt;&gt;4),
OR(AND(Raw!VW159=4,COUNTIF(Raw!WB159:WK159,7)=0),Raw!VW159&lt;&gt;4),
OR(AND(Raw!VX159=4,COUNTIF(Raw!WB159:WK159,8)=0),Raw!VX159&lt;&gt;4),
OR(AND(Raw!VY159=4,COUNTIF(Raw!WB159:WK159,9)=0),Raw!VX159&lt;&gt;4),
OR(AND(Raw!VZ159=4,COUNTIF(Raw!WB159:WK159,10)=0),Raw!VZ159&lt;&gt;4)
),"",1)))</f>
        <v/>
      </c>
      <c r="BG159" t="str">
        <f>IF(A159=0,"",IF(COUNTA(Raw!WL159:XB159)=0,"",
IF(AND(
OR(AND(Raw!WL159=4,COUNTIF(Raw!WU159:XB159,1)=0),Raw!WL159&lt;&gt;4),
OR(AND(Raw!WM159=4,COUNTIF(Raw!WU159:XB159,2)=0),Raw!WM159&lt;&gt;4),
OR(AND(Raw!WN159=4,COUNTIF(Raw!WU159:XB159,3)=0),Raw!WN159&lt;&gt;4),
OR(AND(Raw!WO159=4,COUNTIF(Raw!WU159:XB159,4)=0),Raw!WO159&lt;&gt;4),
OR(AND(Raw!WP159=4,COUNTIF(Raw!WU159:XB159,5)=0),Raw!WP159&lt;&gt;4),
OR(AND(Raw!WQ159=4,COUNTIF(Raw!WU159:XB159,6)=0),Raw!WQ159&lt;&gt;4),
OR(AND(Raw!WR159=4,COUNTIF(Raw!WU159:XB159,7)=0),Raw!WR159&lt;&gt;4),
OR(AND(Raw!WS159=4,COUNTIF(Raw!WU159:XB159,8)=0),Raw!WS159&lt;&gt;4)
),"",1)))</f>
        <v/>
      </c>
      <c r="BH159" t="str">
        <f>IF(A159=0,"",IF(COUNTA(Raw!XC159:XK159)=0,"",
IF(AND(
OR(AND(Raw!XC159=4,COUNTIF(Raw!XH159:XK159,1)=0),Raw!XC159&lt;&gt;4),
OR(AND(Raw!XD159=4,COUNTIF(Raw!XH159:XK159,2)=0),Raw!XD159&lt;&gt;4),
OR(AND(Raw!XE159=4,COUNTIF(Raw!XH159:XK159,3)=0),Raw!XE159&lt;&gt;4),
OR(AND(Raw!XF159=4,COUNTIF(Raw!XH159:XK159,4)=0),Raw!XF159&lt;&gt;4)
),"",1)))</f>
        <v/>
      </c>
      <c r="BI159" t="str">
        <f>IF(A159=0,"",IF(COUNTA(Raw!XL159:XT159)=0,"",
IF(AND(
OR(AND(Raw!XL159=4,COUNTIF(Raw!XQ159:XT159,1)=0),Raw!XL159&lt;&gt;4),
OR(AND(Raw!XM159=4,COUNTIF(Raw!XQ159:XT159,2)=0),Raw!XM159&lt;&gt;4),
OR(AND(Raw!XN159=4,COUNTIF(Raw!XQ159:XT159,3)=0),Raw!XN159&lt;&gt;4),
OR(AND(Raw!XO159=4,COUNTIF(Raw!XQ159:XT159,4)=0),Raw!XO159&lt;&gt;4)
),"",1)))</f>
        <v/>
      </c>
      <c r="BJ159" t="str">
        <f>IF(A159=0,"",IF(COUNTA(Raw!XU159:YI159)=0,"",
IF(AND(
OR(AND(Raw!XU159=4,COUNTIF(Raw!YC159:YI159,1)=0),Raw!XU159&lt;&gt;4),
OR(AND(Raw!XV159=4,COUNTIF(Raw!YC159:YI159,2)=0),Raw!XV159&lt;&gt;4),
OR(AND(Raw!XW159=4,COUNTIF(Raw!YC159:YI159,3)=0),Raw!XW159&lt;&gt;4),
OR(AND(Raw!XX159=4,COUNTIF(Raw!YC159:YI159,4)=0),Raw!XX159&lt;&gt;4),
OR(AND(Raw!XY159=4,COUNTIF(Raw!YC159:YI159,5)=0),Raw!XY159&lt;&gt;4),
OR(AND(Raw!XZ159=4,COUNTIF(Raw!YC159:YI159,6)=0),Raw!XZ159&lt;&gt;4),
OR(AND(Raw!YA159=4,COUNTIF(Raw!YC159:YI159,7)=0),Raw!YA159&lt;&gt;4)
),"",1)))</f>
        <v/>
      </c>
      <c r="BK159" t="str">
        <f>IF(A159=0,"",IF(COUNTA(Raw!YJ159:YR159)=0,"",
IF(AND(
OR(AND(Raw!YJ159=4,COUNTIF(Raw!YO159:YR159,1)=0),Raw!YJ159&lt;&gt;4),
OR(AND(Raw!YK159=4,COUNTIF(Raw!YO159:YR159,2)=0),Raw!YK159&lt;&gt;4),
OR(AND(Raw!YL159=4,COUNTIF(Raw!YO159:YR159,3)=0),Raw!YL159&lt;&gt;4),
OR(AND(Raw!YM159=4,COUNTIF(Raw!YO159:YR159,4)=0),Raw!YM159&lt;&gt;4)
),"",1)))</f>
        <v/>
      </c>
      <c r="BL159" t="str">
        <f>IF(A159=0,"",IF(COUNTA(Raw!YS159:YU159)=0,"",IF(AND(Raw!YS159=4,ISBLANK(Raw!YU159)),"",IF(AND(Raw!YS159&lt;&gt;4,ISBLANK(Raw!YU159)=FALSE),"",1))))</f>
        <v/>
      </c>
    </row>
    <row r="160" spans="1:64">
      <c r="A160" s="20">
        <f>Raw!A160</f>
        <v>0</v>
      </c>
      <c r="B160" s="19" t="str">
        <f>IF(A160=0,"",IF(AND(Raw!AC160=1,COUNTA(Raw!AR160:IC160)&gt;0,COUNTA(Raw!ID160:YU160)=0),"",IF(AND(Raw!AC160=2,COUNTA(Raw!AR160:IC160)=0,COUNTA(Raw!ID160:MV160)&gt;0,COUNTA(Raw!MW160:YU160)=0),"",IF(AND(Raw!AC160=3,COUNTA(Raw!AP160:MV160)=0,COUNTA(Raw!MW160:YU160)&gt;0),"",1))))</f>
        <v/>
      </c>
      <c r="C160" s="19" t="str">
        <f>IF(A160=0,"",IF(AND(Raw!AK160=1,ISBLANK(Raw!AM160)=FALSE,ISBLANK(Raw!AO160)),"",IF(AND(Raw!AK160=2,ISBLANK(Raw!AM160),ISBLANK(Raw!AO160)=FALSE),"",1)))</f>
        <v/>
      </c>
      <c r="D160" s="19" t="str">
        <f>IF(A160=0,"",IF(COUNTA(Raw!AS160:AZ160)=0,"",IF(AND(Raw!AS160+Raw!AT160=100,Raw!AU160+Raw!AV160=100,Raw!AW160+Raw!AX160=100,Raw!AY160+Raw!AZ160=100),"",1)))</f>
        <v/>
      </c>
      <c r="E160" s="19" t="str">
        <f>IF(A160=0,"",IF(ISBLANK(Raw!AQ160),"",IF(Raw!AQ160=1,"",1)))</f>
        <v/>
      </c>
      <c r="F160" s="19" t="str">
        <f>IF(A160=0,"",IF(ISBLANK(Raw!AR160),"",IF(AND(Raw!AR160&gt;=0,Raw!AR160&lt;=100),"",1)))</f>
        <v/>
      </c>
      <c r="G160" s="19" t="str">
        <f>IF(A160=0,"",IF(AND(ISBLANK(Raw!BA160),ISBLANK(Raw!AS160)),"",IF(AND(Raw!AS160&gt;0,ISBLANK(Raw!BA160)=FALSE),"",1)))</f>
        <v/>
      </c>
      <c r="H160" s="19" t="str">
        <f>IF(A160=0,"",IF(COUNTA(Raw!BA160:BH160)=0,"",IF(AND(Raw!BA160=0,COUNTA(Raw!BB160:BH160)=0),"",IF(AND(Raw!BA160&gt;0,COUNTA(Raw!BB160:BH160)&gt;0),"",1))))</f>
        <v/>
      </c>
      <c r="I160" s="19" t="str">
        <f>IF(A160=0,"",IF(AND(ISBLANK(Raw!BI160),ISBLANK(Raw!BJ160)),"",IF(AND(Raw!BI160=1,ISBLANK(Raw!BJ160)=FALSE),"",IF(AND(Raw!BI160=2,ISBLANK(Raw!BJ160)),"",1))))</f>
        <v/>
      </c>
      <c r="J160" s="19" t="str">
        <f>IF(A160=0,"",IF(AND(ISBLANK(Raw!AT160),COUNTBLANK(Raw!BK160:BQ160)),"",IF(AND(Raw!AT160&gt;0,COUNTA(Raw!BK160:BQ160)&gt;0),"",IF(AND(Raw!AT160=0,COUNTA(Raw!BK160:BQ160)=0),"",1))))</f>
        <v/>
      </c>
      <c r="K160" s="19" t="str">
        <f>IF(A160=0,"",IF(AND(ISBLANK(Raw!AS160),COUNTA(Raw!BR160:BX160)=0),"",IF(AND(Raw!AS160&gt;0,COUNTA(Raw!BR160:BX160)&gt;0),"",IF(AND(Raw!AS160=0,COUNTA(Raw!BR160:BX160)=0),"",1))))</f>
        <v/>
      </c>
      <c r="L160" s="19" t="str">
        <f>IF(A160=0,"",IF(AND(COUNTA(Raw!BK160:BX160)=0,COUNTA(Raw!BY160:CH160)=0),"",IF(AND(COUNTIF(Raw!BK160:BX160,1)&gt;0,COUNTA(Raw!BY160:CH160)&gt;0),"",IF(AND(COUNTIF(Raw!BK160:BX160,1)=0,COUNTA(Raw!BY160:CH160)=0),"",1))))</f>
        <v/>
      </c>
      <c r="M160" s="19" t="str">
        <f>IF(A160=0,"",IF(AND(COUNTA(Raw!BK160:BX160)=0,COUNTA(Raw!CI160:CR160)),"",IF(AND(COUNTIF(Raw!BK160:BX160,3)&gt;0,COUNTA(Raw!CI160:CR160)&gt;0),"",IF(AND(COUNTIF(Raw!BK160:BX160,3)=0,COUNTA(Raw!CI160:CR160)=0),"",1))))</f>
        <v/>
      </c>
      <c r="N160" s="19" t="str">
        <f>IF(A160=0,"",IF(COUNTA(Raw!CS160:DF160)=0,"",IF(AND(COUNTIF(Raw!CS160:CV160,1)=1,COUNTA(Raw!CW160:DA160)&gt;0,COUNTA(Raw!DB160:DF160)=0),"",IF(AND(COUNTIF(Raw!CS160:CV160,2)=1,COUNTA(Raw!CW160:DA160)=0,COUNTA(Raw!DB160:DF160)&gt;0),"",IF(AND(COUNTA(Raw!CS160:CV160)&gt;0,COUNTA(Raw!CW160:DF160)=0),"",1)))))</f>
        <v/>
      </c>
      <c r="O160" s="19" t="str">
        <f>IF(A160=0,"",IF(COUNTA(Raw!DG160:DP160)=0,"",IF(AND(COUNTIF(Raw!BK160:BQ160,1)&gt;0,OR(COUNTIF(Raw!DG160:DP160,1)=1,COUNTIF(Raw!DG160:DP160,2)=1,COUNTIF(Raw!DG160:DP160,3)=1)),"",IF(AND(COUNTIF(Raw!BK160:BQ160,1)=0,AND(COUNTIF(Raw!DG160:DP160,1)=0,COUNTIF(Raw!DG160:DP160,2)=0,COUNTIF(Raw!DG160:DP160,3)=0)),"",1))))</f>
        <v/>
      </c>
      <c r="P160" s="19" t="str">
        <f>IF(A160=0,"",IF(COUNTA(Raw!DG160:DR160)=0,"",IF(AND(COUNTIF(Raw!DG160:DP160,4)=1,ISBLANK(Raw!DQ160)=FALSE,ISBLANK(Raw!DR160)),"",IF(AND(COUNTIF(Raw!DG160:DP160,7)=1,ISBLANK(Raw!DQ160),ISBLANK(Raw!DR160)=FALSE),"",IF(AND(COUNTA(Raw!DG160:DP160)&gt;0,COUNTIF(Raw!DG160:DP160,4)=0,COUNTIF(Raw!DG160:DP160,7)=0,COUNTA(Raw!DQ160:DR160)=0),"",1)))))</f>
        <v/>
      </c>
      <c r="Q160" s="19" t="str">
        <f>IF(A160=0,"",IF(AND(COUNTA(Raw!DS160:DU160)=0,COUNTA(Raw!BK160:BQ160)=0),"",IF(AND(COUNTIF(Raw!BK160:BQ160,1)&gt;0,COUNTA(Raw!DS160:DU160)&gt;0),"",IF(AND(COUNTIF(Raw!BK160:BQ160,1)=0,COUNTA(Raw!DS160:DU160)=0),"",1))))</f>
        <v/>
      </c>
      <c r="R160" s="19" t="str">
        <f>IF(A160=0,"",IF(AND(ISBLANK(Raw!AT160),ISBLANK(Raw!EJ160)),"",IF(AND(Raw!AT160&gt;0,ISBLANK(Raw!EJ160)=FALSE,Raw!EJ160&gt;=0,Raw!EJ160&lt;=7),"",IF(AND(Raw!AT160=0,ISBLANK(Raw!EJ160)),"",1))))</f>
        <v/>
      </c>
      <c r="S160" t="str">
        <f>IF(A160=0,"",IF(AND(ISBLANK(Raw!AS160),ISBLANK(Raw!EK160)),"",IF(AND(Raw!AS160&gt;0,ISBLANK(Raw!EK160)=FALSE),"",IF(AND(Raw!AS160=0,ISBLANK(Raw!EK160)),"",1))))</f>
        <v/>
      </c>
      <c r="T160" s="19" t="str">
        <f>IF(A160=0,"",IF(AND(ISBLANK(Raw!AT160),COUNTA(Raw!EL160:EQ160)=0),"",IF(AND(Raw!AT160&gt;0,COUNTA(Raw!EL160:EQ160)&gt;0),"",IF(AND(Raw!AT160=0,COUNTA(Raw!EL160:EQ160)=0),"",1))))</f>
        <v/>
      </c>
      <c r="U160" t="str">
        <f>IF(A160=0,"",IF(AND(ISBLANK(Raw!AT160),COUNTA(Raw!ER160:EU160)=0),"",IF(AND(Raw!AT160&gt;0,COUNTA(Raw!ER160:EU160)&gt;0),"",IF(AND(Raw!AT160=0,COUNTA(Raw!ER160:EU160)=0),"",1))))</f>
        <v/>
      </c>
      <c r="V160" t="str">
        <f>IF(A160=0,"",IF(AND(ISBLANK(Raw!AS160),COUNTA(Raw!EV160:FA160)=0),"",IF(AND(Raw!AS160&gt;0,COUNTA(Raw!EV160:FA160)&gt;0),"",IF(AND(Raw!AS160=0,COUNTA(Raw!EV160:FA160)=0),"",1))))</f>
        <v/>
      </c>
      <c r="W160" t="str">
        <f>IF(A160=0,"",IF(AND(ISBLANK(Raw!AS160),COUNTA(Raw!FB160:FE160)=0),"",IF(AND(Raw!AS160&gt;0,COUNTA(Raw!FB160:FE160)&gt;0),"",IF(AND(Raw!AS160=0,COUNTA(Raw!FB160:FE160)=0),"",1))))</f>
        <v/>
      </c>
      <c r="X160" t="str">
        <f>IF(A160=0,"",IF(AND(ISBLANK(Raw!AT160),COUNTA(Raw!FF160:FI160)=0),"",IF(AND(Raw!AT160&gt;0,COUNTA(Raw!FF160:FI160)&gt;0),"",IF(AND(Raw!AT160=0,COUNTA(Raw!FF160:FI160)=0),"",1))))</f>
        <v/>
      </c>
      <c r="Y160" t="str">
        <f>IF(A160=0,"",IF(AND(ISBLANK(Raw!AS160),COUNTA(Raw!FJ160:FM160)=0),"",IF(AND(Raw!AS160&gt;0,COUNTA(Raw!FJ160:FM160)&gt;0),"",IF(AND(Raw!AS160=0,COUNTA(Raw!FJ160:FM160)=0),"",1))))</f>
        <v/>
      </c>
      <c r="Z160" t="str">
        <f>IF(A160=0,"",IF(AND(COUNTA(Raw!FN160:FT160)=0,ISBLANK(Raw!FU160)),"",IF(AND(COUNTIF(Raw!FN160:FT160,1)&gt;0,ISBLANK(Raw!FU160)=FALSE),"",IF(AND(COUNTIF(Raw!FN160:FT160,1)=0,ISBLANK(Raw!FU160)),"",1))))</f>
        <v/>
      </c>
      <c r="AA160" s="19" t="str">
        <f>IF(A160=0,"",IF(AND(ISBLANK(Raw!BI160),COUNTA(Raw!FV160:GH160)=0),"",IF(AND(Raw!BI160&lt;&gt;1,COUNTIF(Raw!FV160:GH160,6)=0),"",IF(Raw!BI160=1,"",1))))</f>
        <v/>
      </c>
      <c r="AB160" t="str">
        <f>IF(A160=0,"",IF(AND(ISBLANK(Raw!GI160),COUNTA(Raw!GJ160:GQ160)=0),"",IF(AND(Raw!GI160=1,COUNTA(Raw!GJ160:GQ160)&gt;0),"",IF(AND(Raw!GI160=2,COUNTA(Raw!GJ160:GQ160)=0),"",1))))</f>
        <v/>
      </c>
      <c r="AC160" s="19" t="str">
        <f>IF(A160=0,"",IF(AND(COUNTA(Raw!GY160:HF160)=0,ISBLANK(Raw!HG160)),"",IF(AND(OR(COUNTIF(Raw!GY160:HE160,1)&gt;0,COUNTIF(Raw!GY160:HE160,2)&gt;0),ISBLANK(Raw!HG160)=FALSE),"",IF(AND(COUNTA(Raw!GY160:HF160)&gt;0,ISBLANK(Raw!HG160),COUNTIF(Raw!GY160:HE160,1)=0,COUNTIF(Raw!GY160:HE160,2)=0),"",1))))</f>
        <v/>
      </c>
      <c r="AD160" s="19" t="str">
        <f>IF(A160=0,"",IF(COUNTA(Raw!HU160:IB160)=0,"",IF(AND(Raw!AK160&lt;&gt;2,COUNTIF(Raw!HU160:IA160,2)=0,COUNTIF(Raw!HU160:IA160,3)=0),"",IF(Raw!AK160=2,"",1))))</f>
        <v/>
      </c>
      <c r="AE160" s="19" t="str">
        <f>IF(A160=0,"",IF(AND(Raw!AK160=2,ISBLANK(Raw!IC160)=FALSE),"",IF(AND(Raw!AK160&lt;&gt;2,ISBLANK(Raw!IC160)),"",1)))</f>
        <v/>
      </c>
      <c r="AF160" s="19" t="str">
        <f>IF(A160=0,"",IF(COUNTA(Raw!ID160:IF160)=0,"",IF(AND(MATCH(2023-Raw!ID160,Code!$A$3:$A$12,1)=Raw!IF160,2023-Raw!ID160=Raw!IE160),"",1)))</f>
        <v/>
      </c>
      <c r="AG160" s="19" t="str">
        <f>IF(A160=0,"",IF(COUNTA(Raw!IG160:II160)=0,"",IF(AND(Raw!IG160=4,ISBLANK(Raw!II160)=FALSE),"",IF(AND(Raw!IG160&lt;&gt;4,ISBLANK(Raw!II160)),"",1))))</f>
        <v/>
      </c>
      <c r="AH160" s="19" t="str">
        <f>IF(A160=0,"",IF(COUNTA(Raw!IJ160:IM160)=0,"",IF(AND(Raw!IJ160=1,ISBLANK(Raw!IK160)=FALSE),"",IF(AND(Raw!IJ160=2,COUNTA(Raw!IK160:IM160)&gt;0),"",1))))</f>
        <v/>
      </c>
      <c r="AI160" s="19" t="str">
        <f>IF(A160=0,"",IF(COUNTA(Raw!IK160:IM160)=0,"",IF(AND(Raw!IK160=1,ISBLANK(Raw!IL160)=FALSE),"",IF(AND(Raw!IK160=2,COUNTA(Raw!IL160:IM160)=0),"",1))))</f>
        <v/>
      </c>
      <c r="AJ160" s="19" t="str">
        <f>IF(A160=0,"",IF(COUNTA(Raw!JD160:JJ160)=0,"",IF(AND(Raw!JD160&gt;600,COUNTA(Raw!JE160:JI160)&gt;0),"",IF(AND(Raw!JD160&lt;=600,COUNTA(Raw!JE160:JJ160)=0),"",1))))</f>
        <v/>
      </c>
      <c r="AK160" s="19" t="str">
        <f>IF(A160=0,"",IF(COUNTA(Raw!JK160:KA160)=0,"",IF(AND(Raw!JK160=1,COUNTA(Raw!JM160:JV160)&gt;0),"",IF(AND(Raw!JK160=3,COUNTA(Raw!JM160:JV160)&gt;0,COUNTA(Raw!JW160:KA160)=0),"",IF(AND(ISBLANK(Raw!JK160)=FALSE,Raw!JK160&lt;&gt;1,Raw!JK160&lt;&gt;3,COUNTA(Raw!JM160:KA160)=0),"",1)))))</f>
        <v/>
      </c>
      <c r="AL160" s="19" t="str">
        <f>IF(A160=0,"",IF(COUNTA(Raw!JW160:KA160)=0,"",IF(AND(COUNTIF(Raw!JW160:JZ160,4)=0,COUNTA(Raw!JW160:JZ160)&gt;0,ISBLANK(Raw!KA160)=FALSE),"",IF(AND(COUNTIF(Raw!JW160:KA160,4)&gt;0,ISBLANK(Raw!KA160)),"",1))))</f>
        <v/>
      </c>
      <c r="AM160" s="19" t="str">
        <f>IF(A160=0,"",IF(COUNTA(Raw!KT160:KU160)=0,"",IF(AND(Raw!KT160=1,ISBLANK(Raw!KU160)=FALSE),"",IF(AND(Raw!KT160=2,ISBLANK(Raw!KU160)),"",1))))</f>
        <v/>
      </c>
      <c r="AN160" s="19" t="str">
        <f>IF(A160=0,"",IF(COUNTA(Raw!KX160:LF160)=0,"",IF(AND(COUNTIF(Raw!KX160:LB160,5)=1,COUNTA(Raw!KX160:LB160)=1,COUNTA(Raw!LC160:LF160)=0),"",IF(AND(COUNTIF(Raw!KX160:LB160,5)=0,COUNTA(Raw!KX160:LB160)&gt;0,COUNTA(Raw!LC160:LF160)&gt;0),"",1))))</f>
        <v/>
      </c>
      <c r="AO160" s="19" t="str">
        <f>IF(A160=0,"",IF(COUNTA(Raw!LM160:LU160)=0,"",IF(AND(Raw!LM160=1,ISBLANK(Raw!LN160)=FALSE,COUNTA(Raw!LO160:LU160)&gt;0),"",IF(AND(Raw!LM160=2,COUNTA(Raw!LN160:LU160)=0),"",1))))</f>
        <v/>
      </c>
      <c r="AP160" s="19" t="str">
        <f>IF(A160=0,"",IF(COUNTA(Raw!MY160:OG160)=0,"",IF(AND(Raw!MY160=2,COUNTA(Raw!MZ160:OG160)=0),"",IF(AND(Raw!MY160=1,COUNTA(Raw!MZ160:OG160)&gt;0),"",1))))</f>
        <v/>
      </c>
      <c r="AQ160" s="19" t="str">
        <f>IF(A160=0,"",IF(COUNTA(Raw!NC160:NW160)=0,"",IF(AND(COUNTIF(Raw!NC160:NG160,3)&gt;0,COUNTA(Raw!NH160:NQ160)&gt;0),"",IF(AND(COUNTA(Raw!NC160:NG160)&gt;0,COUNTIF(Raw!NC160:NG160,3)=0,COUNTA(Raw!NH160:NW160)=0),"",1))))</f>
        <v/>
      </c>
      <c r="AR160" s="19" t="str">
        <f>IF(A160=0,"",IF(COUNTA(Raw!NH160:NW160)=0,"",IF(AND(COUNTIF(Raw!NH160:NQ160,10)&gt;0,COUNTA(Raw!NR160:NW160)&gt;0),"",IF(AND(COUNTA(Raw!NH160:NQ160)&gt;0,COUNTIF(Raw!NH160:NQ160,10)=0,COUNTA(Raw!NR160:NY160)=0),"",1))))</f>
        <v/>
      </c>
      <c r="AS160" s="19" t="str">
        <f>IF(A160=0,"",IF(COUNTA(Raw!NY160:OG160)=0,"",IF(AND(Raw!NY160=1,COUNTA(Raw!NZ160:OG160)&gt;0),"",IF(AND(Raw!NY160=2,COUNTA(Raw!NZ160:OG160)=0),"",1))))</f>
        <v/>
      </c>
      <c r="AT160" s="19" t="str">
        <f>IF(A160=0,"",IF(COUNTA(Raw!OH160:OY160)=0,"",IF(AND(Raw!OH160=1,COUNTA(Raw!OI160:OY160)&gt;0),"",IF(AND(Raw!OH160=2,COUNTA(Raw!OI160:OY160)=0),"",1))))</f>
        <v/>
      </c>
      <c r="AU160" s="19" t="str">
        <f>IF(A160=0,"",IF(COUNTA(Raw!PR160:QB160)=0,"",
IF(AND(OR(AND(COUNTIF(Raw!PR160:QB160,1)=1,COUNTA(Raw!QI160:QY160)&gt;0),AND(COUNTIF(Raw!PR160:QB160,1)=0,COUNTA(Raw!QI160:QY160)=0)),OR(AND(COUNTIF(Raw!PR160:QB160,2)=1,COUNTA(Raw!QZ160:RP160)&gt;0),AND(COUNTIF(Raw!PR160:QB160,2)=0,COUNTA(Raw!QZ160:RP160)=0)),OR(AND(COUNTIF(Raw!PR160:QB160,3)=1,COUNTA(Raw!RQ160:SG160)&gt;0),AND(COUNTIF(Raw!PR160:QB160,3)=0,COUNTA(Raw!RQ160:SG160)=0)),OR(AND(COUNTIF(Raw!PR160:QB160,4)=1,COUNTA(Raw!SH160:ST160)&gt;0),AND(COUNTIF(Raw!PR160:QB160,4)=0,COUNTA(Raw!SH160:ST160)=0)),OR(AND(COUNTIF(Raw!PR160:QB160,5)=1,COUNTA(Raw!SU160:TG160)&gt;0),AND(COUNTIF(Raw!PR160:QB160,5)=0,COUNTA(Raw!SU160:TG160)=0)),OR(AND(COUNTIF(Raw!PR160:QB160,6)=1,COUNTA(Raw!TH160:TT160)&gt;0),AND(COUNTIF(Raw!PR160:QB160,6)=0,COUNTA(Raw!TH160:TT160)=0)),OR(AND(COUNTIF(Raw!PR160:QB160,7)=1,COUNTA(Raw!TU160:UI160)&gt;0),AND(COUNTIF(Raw!PR160:QB160,7)=0,COUNTA(Raw!TU160:UI160)=0)),OR(AND(COUNTIF(Raw!PR160:QB160,8)=1,COUNTA(Raw!UJ160:UV160)&gt;0),AND(COUNTIF(Raw!PR160:QB160,8)=0,COUNTA(Raw!UJ160:UV160)=0)),OR(AND(COUNTIF(Raw!PR160:QB160,9)=1,COUNTA(Raw!UW160:VG160)&gt;0),AND(COUNTIF(Raw!PR160:QB160,9)=0,COUNTA(Raw!UW160:VG160)=0)),OR(AND(COUNTIF(Raw!PR160:QB160,10)=1,COUNTA(Raw!VH160:VP160)&gt;0),AND(COUNTIF(Raw!PR160:QB160,10)=0,COUNTA(Raw!VH160:VP160)=0)),OR(AND(COUNTIF(Raw!PR160:QB160,11)=1,COUNTA(Raw!VQ160:WK160)&gt;0),AND(COUNTIF(Raw!PR160:QB160,11)=0,COUNTA(Raw!VQ160:WK160)=0))),"",1)))</f>
        <v/>
      </c>
      <c r="AV160" s="19" t="str">
        <f>IF(A160=0,"",IF(COUNTA(Raw!QI160:QY160)=0,"",IF(AND(OR(AND(Raw!QI160=4,COUNTIF(Raw!QR160:QY160,1)=0),Raw!QI160&lt;&gt;4),OR(AND(Raw!QJ160=4,COUNTIF(Raw!QR160:QY160,2)=0),Raw!QJ160&lt;&gt;4),OR(AND(Raw!QK160=4,COUNTIF(Raw!QR160:QY160,3)=0),Raw!QK160&lt;&gt;4),OR(AND(Raw!QL160=4,COUNTIF(Raw!QR160:QY160,4)=0),Raw!QL160&lt;&gt;4),OR(AND(Raw!QM160=4,COUNTIF(Raw!QR160:QY160,5)=0),Raw!QM160&lt;&gt;4),OR(AND(Raw!QN160=4,COUNTIF(Raw!QR160:QY160,6)=0),Raw!QN160&lt;&gt;4),OR(AND(Raw!QO160=4,COUNTIF(Raw!QR160:QY160,7)=0),Raw!QO160&lt;&gt;4),OR(AND(Raw!QP160=4,COUNTIF(Raw!QR160:QY160,8)=0),Raw!QP160&lt;&gt;4)),"",1)))</f>
        <v/>
      </c>
      <c r="AW160" t="str">
        <f>IF(A160=0,"",IF(COUNTA(Raw!QZ160:RP160)=0,"",IF(AND(OR(AND(Raw!QZ160=4,COUNTIF(Raw!RI160:RP160,1)=0),Raw!QZ160&lt;&gt;4),OR(AND(Raw!RA160=4,COUNTIF(Raw!RI160:RP160,2)=0),Raw!RA160&lt;&gt;4),OR(AND(Raw!RB160=4,COUNTIF(Raw!RI160:RP160,3)=0),Raw!RB160&lt;&gt;4),OR(AND(Raw!RC160=4,COUNTIF(Raw!RI160:RP160,4)=0),Raw!RC160&lt;&gt;4),OR(AND(Raw!RD160=4,COUNTIF(Raw!RI160:RP160,5)=0),Raw!RD160&lt;&gt;4),OR(AND(Raw!RE160=4,COUNTIF(Raw!RI160:RP160,6)=0),Raw!RE160&lt;&gt;4),OR(AND(Raw!RF160=4,COUNTIF(Raw!RI160:RP160,7)=0),Raw!RF160&lt;&gt;4),OR(AND(Raw!RG160=4,COUNTIF(Raw!RI160:RP160,8)=0),Raw!RG160&lt;&gt;4)),"",1)))</f>
        <v/>
      </c>
      <c r="AX160" t="str">
        <f>IF(A160=0,"",IF(COUNTA(Raw!RQ160:SG160)=0,"",IF(AND(OR(AND(Raw!RQ160=4,COUNTIF(Raw!RZ160:SG160,1)=0),Raw!RQ160&lt;&gt;4),OR(AND(Raw!RR160=4,COUNTIF(Raw!RZ160:SG160,2)=0),Raw!RR160&lt;&gt;4),OR(AND(Raw!RS160=4,COUNTIF(Raw!RZ160:SG160,3)=0),Raw!RS160&lt;&gt;4),OR(AND(Raw!RT160=4,COUNTIF(Raw!RZ160:SG160,4)=0),Raw!RT160&lt;&gt;4),OR(AND(Raw!RU160=4,COUNTIF(Raw!RZ160:SG160,5)=0),Raw!RU160&lt;&gt;4),OR(AND(Raw!RV160=4,COUNTIF(Raw!RZ160:SG160,6)=0),Raw!RV160&lt;&gt;4),OR(AND(Raw!RW160=4,COUNTIF(Raw!RZ160:SG160,7)=0),Raw!RW160&lt;&gt;4),OR(AND(Raw!RX160=4,COUNTIF(Raw!RZ160:SG160,8)=0),Raw!RX160&lt;&gt;4)),"",1)))</f>
        <v/>
      </c>
      <c r="AY160" t="str">
        <f>IF(A160=0,"",IF(COUNTA(Raw!SH160:ST160)=0,"",IF(AND(OR(AND(Raw!SH160=4,COUNTIF(Raw!SO160:ST160,1)=0),Raw!SH160&lt;&gt;4),OR(AND(Raw!SI160=4,COUNTIF(Raw!SO160:ST160,2)=0),Raw!SI160&lt;&gt;4),OR(AND(Raw!SJ160=4,COUNTIF(Raw!SO160:ST160,3)=0),Raw!SJ160&lt;&gt;4),OR(AND(Raw!SK160=4,COUNTIF(Raw!SO160:ST160,4)=0),Raw!SK160&lt;&gt;4),OR(AND(Raw!SL160=4,COUNTIF(Raw!SO160:ST160,5)=0),Raw!SL160&lt;&gt;4),OR(AND(Raw!SM160=4,COUNTIF(Raw!SO160:ST160,6)=0),Raw!SM160&lt;&gt;4)),"",1)))</f>
        <v/>
      </c>
      <c r="AZ160" t="str">
        <f>IF(A160=0,"",IF(COUNTA(Raw!SU160:TG160)=0,"",IF(AND(OR(AND(Raw!SU160=4,COUNTIF(Raw!TB160:TG160,1)=0),Raw!SU160&lt;&gt;4),OR(AND(Raw!SV160=4,COUNTIF(Raw!TB160:TG160,2)=0),Raw!SV160&lt;&gt;4),OR(AND(Raw!SW160=4,COUNTIF(Raw!TB160:TG160,3)=0),Raw!SW160&lt;&gt;4),OR(AND(Raw!SX160=4,COUNTIF(Raw!TB160:TG160,4)=0),Raw!SX160&lt;&gt;4),OR(AND(Raw!SY160=4,COUNTIF(Raw!TB160:TG160,5)=0),Raw!SY160&lt;&gt;4),OR(AND(Raw!SZ160=4,COUNTIF(Raw!TB160:TG160,6)=0),Raw!SZ160&lt;&gt;4)),"",1)))</f>
        <v/>
      </c>
      <c r="BA160" t="str">
        <f>IF(A160=0,"",IF(COUNTA(Raw!TH160:TT160)=0,"",IF(AND(OR(AND(Raw!TH160=4,COUNTIF(Raw!TO160:TT160,1)=0),Raw!TH160&lt;&gt;4),OR(AND(Raw!TI160=4,COUNTIF(Raw!TO160:TT160,2)=0),Raw!TI160&lt;&gt;4),OR(AND(Raw!TJ160=4,COUNTIF(Raw!TO160:TT160,3)=0),Raw!TJ160&lt;&gt;4),OR(AND(Raw!TK160=4,COUNTIF(Raw!TO160:TT160,4)=0),Raw!TK160&lt;&gt;4),OR(AND(Raw!TL160=4,COUNTIF(Raw!TO160:TT160,5)=0),Raw!TL160&lt;&gt;4),OR(AND(Raw!TM160=4,COUNTIF(Raw!TO160:TT160,6)=0),Raw!TM160&lt;&gt;4)),"",1)))</f>
        <v/>
      </c>
      <c r="BB160" t="str">
        <f>IF(A160=0,"",IF(COUNTA(Raw!TU160:UI160)=0,"",IF(AND(OR(AND(Raw!TU160=4,COUNTIF(Raw!UC160:UI160,1)=0),Raw!TU160&lt;&gt;4),OR(AND(Raw!TV160=4,COUNTIF(Raw!UC160:UI160,2)=0),Raw!TV160&lt;&gt;4),OR(AND(Raw!TW160=4,COUNTIF(Raw!UC160:UI160,3)=0),Raw!TW160&lt;&gt;4),OR(AND(Raw!TX160=4,COUNTIF(Raw!UC160:UI160,4)=0),Raw!TX160&lt;&gt;4),OR(AND(Raw!TY160=4,COUNTIF(Raw!UC160:UI160,5)=0),Raw!TY160&lt;&gt;4),OR(AND(Raw!TZ160=4,COUNTIF(Raw!UC160:UI160,6)=0),Raw!TZ160&lt;&gt;4),OR(AND(Raw!UA160=4,COUNTIF(Raw!UC160:UI160,7)=0),Raw!UA160&lt;&gt;4)),"",1)))</f>
        <v/>
      </c>
      <c r="BC160" t="str">
        <f>IF(A160=0,"",IF(COUNTA(Raw!UJ160:UV160)=0,"",IF(AND(OR(AND(Raw!UJ160=4,COUNTIF(Raw!UQ160:UV160,1)=0),Raw!UJ160&lt;&gt;4),OR(AND(Raw!UK160=4,COUNTIF(Raw!UQ160:UV160,2)=0),Raw!UK160&lt;&gt;4),OR(AND(Raw!UL160=4,COUNTIF(Raw!UQ160:UV160,3)=0),Raw!UL160&lt;&gt;4),OR(AND(Raw!UM160=4,COUNTIF(Raw!UQ160:UV160,4)=0),Raw!UM160&lt;&gt;4),OR(AND(Raw!UN160=4,COUNTIF(Raw!UQ160:UV160,5)=0),Raw!UN160&lt;&gt;4),OR(AND(Raw!UO160=4,COUNTIF(Raw!UQ160:UV160,6)=0),Raw!UO160&lt;&gt;4)),"",1)))</f>
        <v/>
      </c>
      <c r="BD160" t="str">
        <f>IF(A160=0,"",IF(COUNTA(Raw!UW160:VG160)=0,"",IF(AND(OR(AND(Raw!UW160=4,COUNTIF(Raw!VC160:VG160,1)=0),Raw!UW160&lt;&gt;4),OR(AND(Raw!UX160=4,COUNTIF(Raw!VC160:VG160,2)=0),Raw!UX160&lt;&gt;4),OR(AND(Raw!UY160=4,COUNTIF(Raw!VC160:VG160,3)=0),Raw!UY160&lt;&gt;4),OR(AND(Raw!UZ160=4,COUNTIF(Raw!VC160:VG160,4)=0),Raw!UZ160&lt;&gt;4),OR(AND(Raw!VA160=4,COUNTIF(Raw!VC160:VG160,5)=0),Raw!VA160&lt;&gt;4)),"",1)))</f>
        <v/>
      </c>
      <c r="BE160" t="str">
        <f>IF(A160=0,"",IF(COUNTA(Raw!VH160:VP160)=0,"",
IF(AND(
OR(AND(Raw!VH160=4,COUNTIF(Raw!VM160:VP160,1)=0),Raw!VH160&lt;&gt;4),
OR(AND(Raw!VI160=4,COUNTIF(Raw!VM160:VP160,2)=0),Raw!VI160&lt;&gt;4),
OR(AND(Raw!VJ160=4,COUNTIF(Raw!VM160:VP160,3)=0),Raw!VJ160&lt;&gt;4),
OR(AND(Raw!VK160=4,COUNTIF(Raw!VM160:VP160,4)=0),Raw!VK160&lt;&gt;4)
),"",1)))</f>
        <v/>
      </c>
      <c r="BF160" t="str">
        <f>IF(A160=0,"",IF(COUNTA(Raw!VQ160:WK160)=0,"",
IF(AND(
OR(AND(Raw!VQ160=4,COUNTIF(Raw!WB160:WK160,1)=0),Raw!VQ160&lt;&gt;4),
OR(AND(Raw!VR160=4,COUNTIF(Raw!WB160:WK160,2)=0),Raw!VR160&lt;&gt;4),
OR(AND(Raw!VS160=4,COUNTIF(Raw!WB160:WK160,3)=0),Raw!VS160&lt;&gt;4),
OR(AND(Raw!VT160=4,COUNTIF(Raw!WB160:WK160,4)=0),Raw!VT160&lt;&gt;4),
OR(AND(Raw!VU160=4,COUNTIF(Raw!WB160:WK160,5)=0),Raw!VU160&lt;&gt;4),
OR(AND(Raw!VV160=4,COUNTIF(Raw!WB160:WK160,6)=0),Raw!VV160&lt;&gt;4),
OR(AND(Raw!VW160=4,COUNTIF(Raw!WB160:WK160,7)=0),Raw!VW160&lt;&gt;4),
OR(AND(Raw!VX160=4,COUNTIF(Raw!WB160:WK160,8)=0),Raw!VX160&lt;&gt;4),
OR(AND(Raw!VY160=4,COUNTIF(Raw!WB160:WK160,9)=0),Raw!VX160&lt;&gt;4),
OR(AND(Raw!VZ160=4,COUNTIF(Raw!WB160:WK160,10)=0),Raw!VZ160&lt;&gt;4)
),"",1)))</f>
        <v/>
      </c>
      <c r="BG160" t="str">
        <f>IF(A160=0,"",IF(COUNTA(Raw!WL160:XB160)=0,"",
IF(AND(
OR(AND(Raw!WL160=4,COUNTIF(Raw!WU160:XB160,1)=0),Raw!WL160&lt;&gt;4),
OR(AND(Raw!WM160=4,COUNTIF(Raw!WU160:XB160,2)=0),Raw!WM160&lt;&gt;4),
OR(AND(Raw!WN160=4,COUNTIF(Raw!WU160:XB160,3)=0),Raw!WN160&lt;&gt;4),
OR(AND(Raw!WO160=4,COUNTIF(Raw!WU160:XB160,4)=0),Raw!WO160&lt;&gt;4),
OR(AND(Raw!WP160=4,COUNTIF(Raw!WU160:XB160,5)=0),Raw!WP160&lt;&gt;4),
OR(AND(Raw!WQ160=4,COUNTIF(Raw!WU160:XB160,6)=0),Raw!WQ160&lt;&gt;4),
OR(AND(Raw!WR160=4,COUNTIF(Raw!WU160:XB160,7)=0),Raw!WR160&lt;&gt;4),
OR(AND(Raw!WS160=4,COUNTIF(Raw!WU160:XB160,8)=0),Raw!WS160&lt;&gt;4)
),"",1)))</f>
        <v/>
      </c>
      <c r="BH160" t="str">
        <f>IF(A160=0,"",IF(COUNTA(Raw!XC160:XK160)=0,"",
IF(AND(
OR(AND(Raw!XC160=4,COUNTIF(Raw!XH160:XK160,1)=0),Raw!XC160&lt;&gt;4),
OR(AND(Raw!XD160=4,COUNTIF(Raw!XH160:XK160,2)=0),Raw!XD160&lt;&gt;4),
OR(AND(Raw!XE160=4,COUNTIF(Raw!XH160:XK160,3)=0),Raw!XE160&lt;&gt;4),
OR(AND(Raw!XF160=4,COUNTIF(Raw!XH160:XK160,4)=0),Raw!XF160&lt;&gt;4)
),"",1)))</f>
        <v/>
      </c>
      <c r="BI160" t="str">
        <f>IF(A160=0,"",IF(COUNTA(Raw!XL160:XT160)=0,"",
IF(AND(
OR(AND(Raw!XL160=4,COUNTIF(Raw!XQ160:XT160,1)=0),Raw!XL160&lt;&gt;4),
OR(AND(Raw!XM160=4,COUNTIF(Raw!XQ160:XT160,2)=0),Raw!XM160&lt;&gt;4),
OR(AND(Raw!XN160=4,COUNTIF(Raw!XQ160:XT160,3)=0),Raw!XN160&lt;&gt;4),
OR(AND(Raw!XO160=4,COUNTIF(Raw!XQ160:XT160,4)=0),Raw!XO160&lt;&gt;4)
),"",1)))</f>
        <v/>
      </c>
      <c r="BJ160" t="str">
        <f>IF(A160=0,"",IF(COUNTA(Raw!XU160:YI160)=0,"",
IF(AND(
OR(AND(Raw!XU160=4,COUNTIF(Raw!YC160:YI160,1)=0),Raw!XU160&lt;&gt;4),
OR(AND(Raw!XV160=4,COUNTIF(Raw!YC160:YI160,2)=0),Raw!XV160&lt;&gt;4),
OR(AND(Raw!XW160=4,COUNTIF(Raw!YC160:YI160,3)=0),Raw!XW160&lt;&gt;4),
OR(AND(Raw!XX160=4,COUNTIF(Raw!YC160:YI160,4)=0),Raw!XX160&lt;&gt;4),
OR(AND(Raw!XY160=4,COUNTIF(Raw!YC160:YI160,5)=0),Raw!XY160&lt;&gt;4),
OR(AND(Raw!XZ160=4,COUNTIF(Raw!YC160:YI160,6)=0),Raw!XZ160&lt;&gt;4),
OR(AND(Raw!YA160=4,COUNTIF(Raw!YC160:YI160,7)=0),Raw!YA160&lt;&gt;4)
),"",1)))</f>
        <v/>
      </c>
      <c r="BK160" t="str">
        <f>IF(A160=0,"",IF(COUNTA(Raw!YJ160:YR160)=0,"",
IF(AND(
OR(AND(Raw!YJ160=4,COUNTIF(Raw!YO160:YR160,1)=0),Raw!YJ160&lt;&gt;4),
OR(AND(Raw!YK160=4,COUNTIF(Raw!YO160:YR160,2)=0),Raw!YK160&lt;&gt;4),
OR(AND(Raw!YL160=4,COUNTIF(Raw!YO160:YR160,3)=0),Raw!YL160&lt;&gt;4),
OR(AND(Raw!YM160=4,COUNTIF(Raw!YO160:YR160,4)=0),Raw!YM160&lt;&gt;4)
),"",1)))</f>
        <v/>
      </c>
      <c r="BL160" t="str">
        <f>IF(A160=0,"",IF(COUNTA(Raw!YS160:YU160)=0,"",IF(AND(Raw!YS160=4,ISBLANK(Raw!YU160)),"",IF(AND(Raw!YS160&lt;&gt;4,ISBLANK(Raw!YU160)=FALSE),"",1))))</f>
        <v/>
      </c>
    </row>
    <row r="161" spans="1:64">
      <c r="A161" s="20">
        <f>Raw!A161</f>
        <v>0</v>
      </c>
      <c r="B161" s="19" t="str">
        <f>IF(A161=0,"",IF(AND(Raw!AC161=1,COUNTA(Raw!AR161:IC161)&gt;0,COUNTA(Raw!ID161:YU161)=0),"",IF(AND(Raw!AC161=2,COUNTA(Raw!AR161:IC161)=0,COUNTA(Raw!ID161:MV161)&gt;0,COUNTA(Raw!MW161:YU161)=0),"",IF(AND(Raw!AC161=3,COUNTA(Raw!AP161:MV161)=0,COUNTA(Raw!MW161:YU161)&gt;0),"",1))))</f>
        <v/>
      </c>
      <c r="C161" s="19" t="str">
        <f>IF(A161=0,"",IF(AND(Raw!AK161=1,ISBLANK(Raw!AM161)=FALSE,ISBLANK(Raw!AO161)),"",IF(AND(Raw!AK161=2,ISBLANK(Raw!AM161),ISBLANK(Raw!AO161)=FALSE),"",1)))</f>
        <v/>
      </c>
      <c r="D161" s="19" t="str">
        <f>IF(A161=0,"",IF(COUNTA(Raw!AS161:AZ161)=0,"",IF(AND(Raw!AS161+Raw!AT161=100,Raw!AU161+Raw!AV161=100,Raw!AW161+Raw!AX161=100,Raw!AY161+Raw!AZ161=100),"",1)))</f>
        <v/>
      </c>
      <c r="E161" s="19" t="str">
        <f>IF(A161=0,"",IF(ISBLANK(Raw!AQ161),"",IF(Raw!AQ161=1,"",1)))</f>
        <v/>
      </c>
      <c r="F161" s="19" t="str">
        <f>IF(A161=0,"",IF(ISBLANK(Raw!AR161),"",IF(AND(Raw!AR161&gt;=0,Raw!AR161&lt;=100),"",1)))</f>
        <v/>
      </c>
      <c r="G161" s="19" t="str">
        <f>IF(A161=0,"",IF(AND(ISBLANK(Raw!BA161),ISBLANK(Raw!AS161)),"",IF(AND(Raw!AS161&gt;0,ISBLANK(Raw!BA161)=FALSE),"",1)))</f>
        <v/>
      </c>
      <c r="H161" s="19" t="str">
        <f>IF(A161=0,"",IF(COUNTA(Raw!BA161:BH161)=0,"",IF(AND(Raw!BA161=0,COUNTA(Raw!BB161:BH161)=0),"",IF(AND(Raw!BA161&gt;0,COUNTA(Raw!BB161:BH161)&gt;0),"",1))))</f>
        <v/>
      </c>
      <c r="I161" s="19" t="str">
        <f>IF(A161=0,"",IF(AND(ISBLANK(Raw!BI161),ISBLANK(Raw!BJ161)),"",IF(AND(Raw!BI161=1,ISBLANK(Raw!BJ161)=FALSE),"",IF(AND(Raw!BI161=2,ISBLANK(Raw!BJ161)),"",1))))</f>
        <v/>
      </c>
      <c r="J161" s="19" t="str">
        <f>IF(A161=0,"",IF(AND(ISBLANK(Raw!AT161),COUNTBLANK(Raw!BK161:BQ161)),"",IF(AND(Raw!AT161&gt;0,COUNTA(Raw!BK161:BQ161)&gt;0),"",IF(AND(Raw!AT161=0,COUNTA(Raw!BK161:BQ161)=0),"",1))))</f>
        <v/>
      </c>
      <c r="K161" s="19" t="str">
        <f>IF(A161=0,"",IF(AND(ISBLANK(Raw!AS161),COUNTA(Raw!BR161:BX161)=0),"",IF(AND(Raw!AS161&gt;0,COUNTA(Raw!BR161:BX161)&gt;0),"",IF(AND(Raw!AS161=0,COUNTA(Raw!BR161:BX161)=0),"",1))))</f>
        <v/>
      </c>
      <c r="L161" s="19" t="str">
        <f>IF(A161=0,"",IF(AND(COUNTA(Raw!BK161:BX161)=0,COUNTA(Raw!BY161:CH161)=0),"",IF(AND(COUNTIF(Raw!BK161:BX161,1)&gt;0,COUNTA(Raw!BY161:CH161)&gt;0),"",IF(AND(COUNTIF(Raw!BK161:BX161,1)=0,COUNTA(Raw!BY161:CH161)=0),"",1))))</f>
        <v/>
      </c>
      <c r="M161" s="19" t="str">
        <f>IF(A161=0,"",IF(AND(COUNTA(Raw!BK161:BX161)=0,COUNTA(Raw!CI161:CR161)),"",IF(AND(COUNTIF(Raw!BK161:BX161,3)&gt;0,COUNTA(Raw!CI161:CR161)&gt;0),"",IF(AND(COUNTIF(Raw!BK161:BX161,3)=0,COUNTA(Raw!CI161:CR161)=0),"",1))))</f>
        <v/>
      </c>
      <c r="N161" s="19" t="str">
        <f>IF(A161=0,"",IF(COUNTA(Raw!CS161:DF161)=0,"",IF(AND(COUNTIF(Raw!CS161:CV161,1)=1,COUNTA(Raw!CW161:DA161)&gt;0,COUNTA(Raw!DB161:DF161)=0),"",IF(AND(COUNTIF(Raw!CS161:CV161,2)=1,COUNTA(Raw!CW161:DA161)=0,COUNTA(Raw!DB161:DF161)&gt;0),"",IF(AND(COUNTA(Raw!CS161:CV161)&gt;0,COUNTA(Raw!CW161:DF161)=0),"",1)))))</f>
        <v/>
      </c>
      <c r="O161" s="19" t="str">
        <f>IF(A161=0,"",IF(COUNTA(Raw!DG161:DP161)=0,"",IF(AND(COUNTIF(Raw!BK161:BQ161,1)&gt;0,OR(COUNTIF(Raw!DG161:DP161,1)=1,COUNTIF(Raw!DG161:DP161,2)=1,COUNTIF(Raw!DG161:DP161,3)=1)),"",IF(AND(COUNTIF(Raw!BK161:BQ161,1)=0,AND(COUNTIF(Raw!DG161:DP161,1)=0,COUNTIF(Raw!DG161:DP161,2)=0,COUNTIF(Raw!DG161:DP161,3)=0)),"",1))))</f>
        <v/>
      </c>
      <c r="P161" s="19" t="str">
        <f>IF(A161=0,"",IF(COUNTA(Raw!DG161:DR161)=0,"",IF(AND(COUNTIF(Raw!DG161:DP161,4)=1,ISBLANK(Raw!DQ161)=FALSE,ISBLANK(Raw!DR161)),"",IF(AND(COUNTIF(Raw!DG161:DP161,7)=1,ISBLANK(Raw!DQ161),ISBLANK(Raw!DR161)=FALSE),"",IF(AND(COUNTA(Raw!DG161:DP161)&gt;0,COUNTIF(Raw!DG161:DP161,4)=0,COUNTIF(Raw!DG161:DP161,7)=0,COUNTA(Raw!DQ161:DR161)=0),"",1)))))</f>
        <v/>
      </c>
      <c r="Q161" s="19" t="str">
        <f>IF(A161=0,"",IF(AND(COUNTA(Raw!DS161:DU161)=0,COUNTA(Raw!BK161:BQ161)=0),"",IF(AND(COUNTIF(Raw!BK161:BQ161,1)&gt;0,COUNTA(Raw!DS161:DU161)&gt;0),"",IF(AND(COUNTIF(Raw!BK161:BQ161,1)=0,COUNTA(Raw!DS161:DU161)=0),"",1))))</f>
        <v/>
      </c>
      <c r="R161" s="19" t="str">
        <f>IF(A161=0,"",IF(AND(ISBLANK(Raw!AT161),ISBLANK(Raw!EJ161)),"",IF(AND(Raw!AT161&gt;0,ISBLANK(Raw!EJ161)=FALSE,Raw!EJ161&gt;=0,Raw!EJ161&lt;=7),"",IF(AND(Raw!AT161=0,ISBLANK(Raw!EJ161)),"",1))))</f>
        <v/>
      </c>
      <c r="S161" t="str">
        <f>IF(A161=0,"",IF(AND(ISBLANK(Raw!AS161),ISBLANK(Raw!EK161)),"",IF(AND(Raw!AS161&gt;0,ISBLANK(Raw!EK161)=FALSE),"",IF(AND(Raw!AS161=0,ISBLANK(Raw!EK161)),"",1))))</f>
        <v/>
      </c>
      <c r="T161" s="19" t="str">
        <f>IF(A161=0,"",IF(AND(ISBLANK(Raw!AT161),COUNTA(Raw!EL161:EQ161)=0),"",IF(AND(Raw!AT161&gt;0,COUNTA(Raw!EL161:EQ161)&gt;0),"",IF(AND(Raw!AT161=0,COUNTA(Raw!EL161:EQ161)=0),"",1))))</f>
        <v/>
      </c>
      <c r="U161" t="str">
        <f>IF(A161=0,"",IF(AND(ISBLANK(Raw!AT161),COUNTA(Raw!ER161:EU161)=0),"",IF(AND(Raw!AT161&gt;0,COUNTA(Raw!ER161:EU161)&gt;0),"",IF(AND(Raw!AT161=0,COUNTA(Raw!ER161:EU161)=0),"",1))))</f>
        <v/>
      </c>
      <c r="V161" t="str">
        <f>IF(A161=0,"",IF(AND(ISBLANK(Raw!AS161),COUNTA(Raw!EV161:FA161)=0),"",IF(AND(Raw!AS161&gt;0,COUNTA(Raw!EV161:FA161)&gt;0),"",IF(AND(Raw!AS161=0,COUNTA(Raw!EV161:FA161)=0),"",1))))</f>
        <v/>
      </c>
      <c r="W161" t="str">
        <f>IF(A161=0,"",IF(AND(ISBLANK(Raw!AS161),COUNTA(Raw!FB161:FE161)=0),"",IF(AND(Raw!AS161&gt;0,COUNTA(Raw!FB161:FE161)&gt;0),"",IF(AND(Raw!AS161=0,COUNTA(Raw!FB161:FE161)=0),"",1))))</f>
        <v/>
      </c>
      <c r="X161" t="str">
        <f>IF(A161=0,"",IF(AND(ISBLANK(Raw!AT161),COUNTA(Raw!FF161:FI161)=0),"",IF(AND(Raw!AT161&gt;0,COUNTA(Raw!FF161:FI161)&gt;0),"",IF(AND(Raw!AT161=0,COUNTA(Raw!FF161:FI161)=0),"",1))))</f>
        <v/>
      </c>
      <c r="Y161" t="str">
        <f>IF(A161=0,"",IF(AND(ISBLANK(Raw!AS161),COUNTA(Raw!FJ161:FM161)=0),"",IF(AND(Raw!AS161&gt;0,COUNTA(Raw!FJ161:FM161)&gt;0),"",IF(AND(Raw!AS161=0,COUNTA(Raw!FJ161:FM161)=0),"",1))))</f>
        <v/>
      </c>
      <c r="Z161" t="str">
        <f>IF(A161=0,"",IF(AND(COUNTA(Raw!FN161:FT161)=0,ISBLANK(Raw!FU161)),"",IF(AND(COUNTIF(Raw!FN161:FT161,1)&gt;0,ISBLANK(Raw!FU161)=FALSE),"",IF(AND(COUNTIF(Raw!FN161:FT161,1)=0,ISBLANK(Raw!FU161)),"",1))))</f>
        <v/>
      </c>
      <c r="AA161" s="19" t="str">
        <f>IF(A161=0,"",IF(AND(ISBLANK(Raw!BI161),COUNTA(Raw!FV161:GH161)=0),"",IF(AND(Raw!BI161&lt;&gt;1,COUNTIF(Raw!FV161:GH161,6)=0),"",IF(Raw!BI161=1,"",1))))</f>
        <v/>
      </c>
      <c r="AB161" t="str">
        <f>IF(A161=0,"",IF(AND(ISBLANK(Raw!GI161),COUNTA(Raw!GJ161:GQ161)=0),"",IF(AND(Raw!GI161=1,COUNTA(Raw!GJ161:GQ161)&gt;0),"",IF(AND(Raw!GI161=2,COUNTA(Raw!GJ161:GQ161)=0),"",1))))</f>
        <v/>
      </c>
      <c r="AC161" s="19" t="str">
        <f>IF(A161=0,"",IF(AND(COUNTA(Raw!GY161:HF161)=0,ISBLANK(Raw!HG161)),"",IF(AND(OR(COUNTIF(Raw!GY161:HE161,1)&gt;0,COUNTIF(Raw!GY161:HE161,2)&gt;0),ISBLANK(Raw!HG161)=FALSE),"",IF(AND(COUNTA(Raw!GY161:HF161)&gt;0,ISBLANK(Raw!HG161),COUNTIF(Raw!GY161:HE161,1)=0,COUNTIF(Raw!GY161:HE161,2)=0),"",1))))</f>
        <v/>
      </c>
      <c r="AD161" s="19" t="str">
        <f>IF(A161=0,"",IF(COUNTA(Raw!HU161:IB161)=0,"",IF(AND(Raw!AK161&lt;&gt;2,COUNTIF(Raw!HU161:IA161,2)=0,COUNTIF(Raw!HU161:IA161,3)=0),"",IF(Raw!AK161=2,"",1))))</f>
        <v/>
      </c>
      <c r="AE161" s="19" t="str">
        <f>IF(A161=0,"",IF(AND(Raw!AK161=2,ISBLANK(Raw!IC161)=FALSE),"",IF(AND(Raw!AK161&lt;&gt;2,ISBLANK(Raw!IC161)),"",1)))</f>
        <v/>
      </c>
      <c r="AF161" s="19" t="str">
        <f>IF(A161=0,"",IF(COUNTA(Raw!ID161:IF161)=0,"",IF(AND(MATCH(2023-Raw!ID161,Code!$A$3:$A$12,1)=Raw!IF161,2023-Raw!ID161=Raw!IE161),"",1)))</f>
        <v/>
      </c>
      <c r="AG161" s="19" t="str">
        <f>IF(A161=0,"",IF(COUNTA(Raw!IG161:II161)=0,"",IF(AND(Raw!IG161=4,ISBLANK(Raw!II161)=FALSE),"",IF(AND(Raw!IG161&lt;&gt;4,ISBLANK(Raw!II161)),"",1))))</f>
        <v/>
      </c>
      <c r="AH161" s="19" t="str">
        <f>IF(A161=0,"",IF(COUNTA(Raw!IJ161:IM161)=0,"",IF(AND(Raw!IJ161=1,ISBLANK(Raw!IK161)=FALSE),"",IF(AND(Raw!IJ161=2,COUNTA(Raw!IK161:IM161)&gt;0),"",1))))</f>
        <v/>
      </c>
      <c r="AI161" s="19" t="str">
        <f>IF(A161=0,"",IF(COUNTA(Raw!IK161:IM161)=0,"",IF(AND(Raw!IK161=1,ISBLANK(Raw!IL161)=FALSE),"",IF(AND(Raw!IK161=2,COUNTA(Raw!IL161:IM161)=0),"",1))))</f>
        <v/>
      </c>
      <c r="AJ161" s="19" t="str">
        <f>IF(A161=0,"",IF(COUNTA(Raw!JD161:JJ161)=0,"",IF(AND(Raw!JD161&gt;600,COUNTA(Raw!JE161:JI161)&gt;0),"",IF(AND(Raw!JD161&lt;=600,COUNTA(Raw!JE161:JJ161)=0),"",1))))</f>
        <v/>
      </c>
      <c r="AK161" s="19" t="str">
        <f>IF(A161=0,"",IF(COUNTA(Raw!JK161:KA161)=0,"",IF(AND(Raw!JK161=1,COUNTA(Raw!JM161:JV161)&gt;0),"",IF(AND(Raw!JK161=3,COUNTA(Raw!JM161:JV161)&gt;0,COUNTA(Raw!JW161:KA161)=0),"",IF(AND(ISBLANK(Raw!JK161)=FALSE,Raw!JK161&lt;&gt;1,Raw!JK161&lt;&gt;3,COUNTA(Raw!JM161:KA161)=0),"",1)))))</f>
        <v/>
      </c>
      <c r="AL161" s="19" t="str">
        <f>IF(A161=0,"",IF(COUNTA(Raw!JW161:KA161)=0,"",IF(AND(COUNTIF(Raw!JW161:JZ161,4)=0,COUNTA(Raw!JW161:JZ161)&gt;0,ISBLANK(Raw!KA161)=FALSE),"",IF(AND(COUNTIF(Raw!JW161:KA161,4)&gt;0,ISBLANK(Raw!KA161)),"",1))))</f>
        <v/>
      </c>
      <c r="AM161" s="19" t="str">
        <f>IF(A161=0,"",IF(COUNTA(Raw!KT161:KU161)=0,"",IF(AND(Raw!KT161=1,ISBLANK(Raw!KU161)=FALSE),"",IF(AND(Raw!KT161=2,ISBLANK(Raw!KU161)),"",1))))</f>
        <v/>
      </c>
      <c r="AN161" s="19" t="str">
        <f>IF(A161=0,"",IF(COUNTA(Raw!KX161:LF161)=0,"",IF(AND(COUNTIF(Raw!KX161:LB161,5)=1,COUNTA(Raw!KX161:LB161)=1,COUNTA(Raw!LC161:LF161)=0),"",IF(AND(COUNTIF(Raw!KX161:LB161,5)=0,COUNTA(Raw!KX161:LB161)&gt;0,COUNTA(Raw!LC161:LF161)&gt;0),"",1))))</f>
        <v/>
      </c>
      <c r="AO161" s="19" t="str">
        <f>IF(A161=0,"",IF(COUNTA(Raw!LM161:LU161)=0,"",IF(AND(Raw!LM161=1,ISBLANK(Raw!LN161)=FALSE,COUNTA(Raw!LO161:LU161)&gt;0),"",IF(AND(Raw!LM161=2,COUNTA(Raw!LN161:LU161)=0),"",1))))</f>
        <v/>
      </c>
      <c r="AP161" s="19" t="str">
        <f>IF(A161=0,"",IF(COUNTA(Raw!MY161:OG161)=0,"",IF(AND(Raw!MY161=2,COUNTA(Raw!MZ161:OG161)=0),"",IF(AND(Raw!MY161=1,COUNTA(Raw!MZ161:OG161)&gt;0),"",1))))</f>
        <v/>
      </c>
      <c r="AQ161" s="19" t="str">
        <f>IF(A161=0,"",IF(COUNTA(Raw!NC161:NW161)=0,"",IF(AND(COUNTIF(Raw!NC161:NG161,3)&gt;0,COUNTA(Raw!NH161:NQ161)&gt;0),"",IF(AND(COUNTA(Raw!NC161:NG161)&gt;0,COUNTIF(Raw!NC161:NG161,3)=0,COUNTA(Raw!NH161:NW161)=0),"",1))))</f>
        <v/>
      </c>
      <c r="AR161" s="19" t="str">
        <f>IF(A161=0,"",IF(COUNTA(Raw!NH161:NW161)=0,"",IF(AND(COUNTIF(Raw!NH161:NQ161,10)&gt;0,COUNTA(Raw!NR161:NW161)&gt;0),"",IF(AND(COUNTA(Raw!NH161:NQ161)&gt;0,COUNTIF(Raw!NH161:NQ161,10)=0,COUNTA(Raw!NR161:NY161)=0),"",1))))</f>
        <v/>
      </c>
      <c r="AS161" s="19" t="str">
        <f>IF(A161=0,"",IF(COUNTA(Raw!NY161:OG161)=0,"",IF(AND(Raw!NY161=1,COUNTA(Raw!NZ161:OG161)&gt;0),"",IF(AND(Raw!NY161=2,COUNTA(Raw!NZ161:OG161)=0),"",1))))</f>
        <v/>
      </c>
      <c r="AT161" s="19" t="str">
        <f>IF(A161=0,"",IF(COUNTA(Raw!OH161:OY161)=0,"",IF(AND(Raw!OH161=1,COUNTA(Raw!OI161:OY161)&gt;0),"",IF(AND(Raw!OH161=2,COUNTA(Raw!OI161:OY161)=0),"",1))))</f>
        <v/>
      </c>
      <c r="AU161" s="19" t="str">
        <f>IF(A161=0,"",IF(COUNTA(Raw!PR161:QB161)=0,"",
IF(AND(OR(AND(COUNTIF(Raw!PR161:QB161,1)=1,COUNTA(Raw!QI161:QY161)&gt;0),AND(COUNTIF(Raw!PR161:QB161,1)=0,COUNTA(Raw!QI161:QY161)=0)),OR(AND(COUNTIF(Raw!PR161:QB161,2)=1,COUNTA(Raw!QZ161:RP161)&gt;0),AND(COUNTIF(Raw!PR161:QB161,2)=0,COUNTA(Raw!QZ161:RP161)=0)),OR(AND(COUNTIF(Raw!PR161:QB161,3)=1,COUNTA(Raw!RQ161:SG161)&gt;0),AND(COUNTIF(Raw!PR161:QB161,3)=0,COUNTA(Raw!RQ161:SG161)=0)),OR(AND(COUNTIF(Raw!PR161:QB161,4)=1,COUNTA(Raw!SH161:ST161)&gt;0),AND(COUNTIF(Raw!PR161:QB161,4)=0,COUNTA(Raw!SH161:ST161)=0)),OR(AND(COUNTIF(Raw!PR161:QB161,5)=1,COUNTA(Raw!SU161:TG161)&gt;0),AND(COUNTIF(Raw!PR161:QB161,5)=0,COUNTA(Raw!SU161:TG161)=0)),OR(AND(COUNTIF(Raw!PR161:QB161,6)=1,COUNTA(Raw!TH161:TT161)&gt;0),AND(COUNTIF(Raw!PR161:QB161,6)=0,COUNTA(Raw!TH161:TT161)=0)),OR(AND(COUNTIF(Raw!PR161:QB161,7)=1,COUNTA(Raw!TU161:UI161)&gt;0),AND(COUNTIF(Raw!PR161:QB161,7)=0,COUNTA(Raw!TU161:UI161)=0)),OR(AND(COUNTIF(Raw!PR161:QB161,8)=1,COUNTA(Raw!UJ161:UV161)&gt;0),AND(COUNTIF(Raw!PR161:QB161,8)=0,COUNTA(Raw!UJ161:UV161)=0)),OR(AND(COUNTIF(Raw!PR161:QB161,9)=1,COUNTA(Raw!UW161:VG161)&gt;0),AND(COUNTIF(Raw!PR161:QB161,9)=0,COUNTA(Raw!UW161:VG161)=0)),OR(AND(COUNTIF(Raw!PR161:QB161,10)=1,COUNTA(Raw!VH161:VP161)&gt;0),AND(COUNTIF(Raw!PR161:QB161,10)=0,COUNTA(Raw!VH161:VP161)=0)),OR(AND(COUNTIF(Raw!PR161:QB161,11)=1,COUNTA(Raw!VQ161:WK161)&gt;0),AND(COUNTIF(Raw!PR161:QB161,11)=0,COUNTA(Raw!VQ161:WK161)=0))),"",1)))</f>
        <v/>
      </c>
      <c r="AV161" s="19" t="str">
        <f>IF(A161=0,"",IF(COUNTA(Raw!QI161:QY161)=0,"",IF(AND(OR(AND(Raw!QI161=4,COUNTIF(Raw!QR161:QY161,1)=0),Raw!QI161&lt;&gt;4),OR(AND(Raw!QJ161=4,COUNTIF(Raw!QR161:QY161,2)=0),Raw!QJ161&lt;&gt;4),OR(AND(Raw!QK161=4,COUNTIF(Raw!QR161:QY161,3)=0),Raw!QK161&lt;&gt;4),OR(AND(Raw!QL161=4,COUNTIF(Raw!QR161:QY161,4)=0),Raw!QL161&lt;&gt;4),OR(AND(Raw!QM161=4,COUNTIF(Raw!QR161:QY161,5)=0),Raw!QM161&lt;&gt;4),OR(AND(Raw!QN161=4,COUNTIF(Raw!QR161:QY161,6)=0),Raw!QN161&lt;&gt;4),OR(AND(Raw!QO161=4,COUNTIF(Raw!QR161:QY161,7)=0),Raw!QO161&lt;&gt;4),OR(AND(Raw!QP161=4,COUNTIF(Raw!QR161:QY161,8)=0),Raw!QP161&lt;&gt;4)),"",1)))</f>
        <v/>
      </c>
      <c r="AW161" t="str">
        <f>IF(A161=0,"",IF(COUNTA(Raw!QZ161:RP161)=0,"",IF(AND(OR(AND(Raw!QZ161=4,COUNTIF(Raw!RI161:RP161,1)=0),Raw!QZ161&lt;&gt;4),OR(AND(Raw!RA161=4,COUNTIF(Raw!RI161:RP161,2)=0),Raw!RA161&lt;&gt;4),OR(AND(Raw!RB161=4,COUNTIF(Raw!RI161:RP161,3)=0),Raw!RB161&lt;&gt;4),OR(AND(Raw!RC161=4,COUNTIF(Raw!RI161:RP161,4)=0),Raw!RC161&lt;&gt;4),OR(AND(Raw!RD161=4,COUNTIF(Raw!RI161:RP161,5)=0),Raw!RD161&lt;&gt;4),OR(AND(Raw!RE161=4,COUNTIF(Raw!RI161:RP161,6)=0),Raw!RE161&lt;&gt;4),OR(AND(Raw!RF161=4,COUNTIF(Raw!RI161:RP161,7)=0),Raw!RF161&lt;&gt;4),OR(AND(Raw!RG161=4,COUNTIF(Raw!RI161:RP161,8)=0),Raw!RG161&lt;&gt;4)),"",1)))</f>
        <v/>
      </c>
      <c r="AX161" t="str">
        <f>IF(A161=0,"",IF(COUNTA(Raw!RQ161:SG161)=0,"",IF(AND(OR(AND(Raw!RQ161=4,COUNTIF(Raw!RZ161:SG161,1)=0),Raw!RQ161&lt;&gt;4),OR(AND(Raw!RR161=4,COUNTIF(Raw!RZ161:SG161,2)=0),Raw!RR161&lt;&gt;4),OR(AND(Raw!RS161=4,COUNTIF(Raw!RZ161:SG161,3)=0),Raw!RS161&lt;&gt;4),OR(AND(Raw!RT161=4,COUNTIF(Raw!RZ161:SG161,4)=0),Raw!RT161&lt;&gt;4),OR(AND(Raw!RU161=4,COUNTIF(Raw!RZ161:SG161,5)=0),Raw!RU161&lt;&gt;4),OR(AND(Raw!RV161=4,COUNTIF(Raw!RZ161:SG161,6)=0),Raw!RV161&lt;&gt;4),OR(AND(Raw!RW161=4,COUNTIF(Raw!RZ161:SG161,7)=0),Raw!RW161&lt;&gt;4),OR(AND(Raw!RX161=4,COUNTIF(Raw!RZ161:SG161,8)=0),Raw!RX161&lt;&gt;4)),"",1)))</f>
        <v/>
      </c>
      <c r="AY161" t="str">
        <f>IF(A161=0,"",IF(COUNTA(Raw!SH161:ST161)=0,"",IF(AND(OR(AND(Raw!SH161=4,COUNTIF(Raw!SO161:ST161,1)=0),Raw!SH161&lt;&gt;4),OR(AND(Raw!SI161=4,COUNTIF(Raw!SO161:ST161,2)=0),Raw!SI161&lt;&gt;4),OR(AND(Raw!SJ161=4,COUNTIF(Raw!SO161:ST161,3)=0),Raw!SJ161&lt;&gt;4),OR(AND(Raw!SK161=4,COUNTIF(Raw!SO161:ST161,4)=0),Raw!SK161&lt;&gt;4),OR(AND(Raw!SL161=4,COUNTIF(Raw!SO161:ST161,5)=0),Raw!SL161&lt;&gt;4),OR(AND(Raw!SM161=4,COUNTIF(Raw!SO161:ST161,6)=0),Raw!SM161&lt;&gt;4)),"",1)))</f>
        <v/>
      </c>
      <c r="AZ161" t="str">
        <f>IF(A161=0,"",IF(COUNTA(Raw!SU161:TG161)=0,"",IF(AND(OR(AND(Raw!SU161=4,COUNTIF(Raw!TB161:TG161,1)=0),Raw!SU161&lt;&gt;4),OR(AND(Raw!SV161=4,COUNTIF(Raw!TB161:TG161,2)=0),Raw!SV161&lt;&gt;4),OR(AND(Raw!SW161=4,COUNTIF(Raw!TB161:TG161,3)=0),Raw!SW161&lt;&gt;4),OR(AND(Raw!SX161=4,COUNTIF(Raw!TB161:TG161,4)=0),Raw!SX161&lt;&gt;4),OR(AND(Raw!SY161=4,COUNTIF(Raw!TB161:TG161,5)=0),Raw!SY161&lt;&gt;4),OR(AND(Raw!SZ161=4,COUNTIF(Raw!TB161:TG161,6)=0),Raw!SZ161&lt;&gt;4)),"",1)))</f>
        <v/>
      </c>
      <c r="BA161" t="str">
        <f>IF(A161=0,"",IF(COUNTA(Raw!TH161:TT161)=0,"",IF(AND(OR(AND(Raw!TH161=4,COUNTIF(Raw!TO161:TT161,1)=0),Raw!TH161&lt;&gt;4),OR(AND(Raw!TI161=4,COUNTIF(Raw!TO161:TT161,2)=0),Raw!TI161&lt;&gt;4),OR(AND(Raw!TJ161=4,COUNTIF(Raw!TO161:TT161,3)=0),Raw!TJ161&lt;&gt;4),OR(AND(Raw!TK161=4,COUNTIF(Raw!TO161:TT161,4)=0),Raw!TK161&lt;&gt;4),OR(AND(Raw!TL161=4,COUNTIF(Raw!TO161:TT161,5)=0),Raw!TL161&lt;&gt;4),OR(AND(Raw!TM161=4,COUNTIF(Raw!TO161:TT161,6)=0),Raw!TM161&lt;&gt;4)),"",1)))</f>
        <v/>
      </c>
      <c r="BB161" t="str">
        <f>IF(A161=0,"",IF(COUNTA(Raw!TU161:UI161)=0,"",IF(AND(OR(AND(Raw!TU161=4,COUNTIF(Raw!UC161:UI161,1)=0),Raw!TU161&lt;&gt;4),OR(AND(Raw!TV161=4,COUNTIF(Raw!UC161:UI161,2)=0),Raw!TV161&lt;&gt;4),OR(AND(Raw!TW161=4,COUNTIF(Raw!UC161:UI161,3)=0),Raw!TW161&lt;&gt;4),OR(AND(Raw!TX161=4,COUNTIF(Raw!UC161:UI161,4)=0),Raw!TX161&lt;&gt;4),OR(AND(Raw!TY161=4,COUNTIF(Raw!UC161:UI161,5)=0),Raw!TY161&lt;&gt;4),OR(AND(Raw!TZ161=4,COUNTIF(Raw!UC161:UI161,6)=0),Raw!TZ161&lt;&gt;4),OR(AND(Raw!UA161=4,COUNTIF(Raw!UC161:UI161,7)=0),Raw!UA161&lt;&gt;4)),"",1)))</f>
        <v/>
      </c>
      <c r="BC161" t="str">
        <f>IF(A161=0,"",IF(COUNTA(Raw!UJ161:UV161)=0,"",IF(AND(OR(AND(Raw!UJ161=4,COUNTIF(Raw!UQ161:UV161,1)=0),Raw!UJ161&lt;&gt;4),OR(AND(Raw!UK161=4,COUNTIF(Raw!UQ161:UV161,2)=0),Raw!UK161&lt;&gt;4),OR(AND(Raw!UL161=4,COUNTIF(Raw!UQ161:UV161,3)=0),Raw!UL161&lt;&gt;4),OR(AND(Raw!UM161=4,COUNTIF(Raw!UQ161:UV161,4)=0),Raw!UM161&lt;&gt;4),OR(AND(Raw!UN161=4,COUNTIF(Raw!UQ161:UV161,5)=0),Raw!UN161&lt;&gt;4),OR(AND(Raw!UO161=4,COUNTIF(Raw!UQ161:UV161,6)=0),Raw!UO161&lt;&gt;4)),"",1)))</f>
        <v/>
      </c>
      <c r="BD161" t="str">
        <f>IF(A161=0,"",IF(COUNTA(Raw!UW161:VG161)=0,"",IF(AND(OR(AND(Raw!UW161=4,COUNTIF(Raw!VC161:VG161,1)=0),Raw!UW161&lt;&gt;4),OR(AND(Raw!UX161=4,COUNTIF(Raw!VC161:VG161,2)=0),Raw!UX161&lt;&gt;4),OR(AND(Raw!UY161=4,COUNTIF(Raw!VC161:VG161,3)=0),Raw!UY161&lt;&gt;4),OR(AND(Raw!UZ161=4,COUNTIF(Raw!VC161:VG161,4)=0),Raw!UZ161&lt;&gt;4),OR(AND(Raw!VA161=4,COUNTIF(Raw!VC161:VG161,5)=0),Raw!VA161&lt;&gt;4)),"",1)))</f>
        <v/>
      </c>
      <c r="BE161" t="str">
        <f>IF(A161=0,"",IF(COUNTA(Raw!VH161:VP161)=0,"",
IF(AND(
OR(AND(Raw!VH161=4,COUNTIF(Raw!VM161:VP161,1)=0),Raw!VH161&lt;&gt;4),
OR(AND(Raw!VI161=4,COUNTIF(Raw!VM161:VP161,2)=0),Raw!VI161&lt;&gt;4),
OR(AND(Raw!VJ161=4,COUNTIF(Raw!VM161:VP161,3)=0),Raw!VJ161&lt;&gt;4),
OR(AND(Raw!VK161=4,COUNTIF(Raw!VM161:VP161,4)=0),Raw!VK161&lt;&gt;4)
),"",1)))</f>
        <v/>
      </c>
      <c r="BF161" t="str">
        <f>IF(A161=0,"",IF(COUNTA(Raw!VQ161:WK161)=0,"",
IF(AND(
OR(AND(Raw!VQ161=4,COUNTIF(Raw!WB161:WK161,1)=0),Raw!VQ161&lt;&gt;4),
OR(AND(Raw!VR161=4,COUNTIF(Raw!WB161:WK161,2)=0),Raw!VR161&lt;&gt;4),
OR(AND(Raw!VS161=4,COUNTIF(Raw!WB161:WK161,3)=0),Raw!VS161&lt;&gt;4),
OR(AND(Raw!VT161=4,COUNTIF(Raw!WB161:WK161,4)=0),Raw!VT161&lt;&gt;4),
OR(AND(Raw!VU161=4,COUNTIF(Raw!WB161:WK161,5)=0),Raw!VU161&lt;&gt;4),
OR(AND(Raw!VV161=4,COUNTIF(Raw!WB161:WK161,6)=0),Raw!VV161&lt;&gt;4),
OR(AND(Raw!VW161=4,COUNTIF(Raw!WB161:WK161,7)=0),Raw!VW161&lt;&gt;4),
OR(AND(Raw!VX161=4,COUNTIF(Raw!WB161:WK161,8)=0),Raw!VX161&lt;&gt;4),
OR(AND(Raw!VY161=4,COUNTIF(Raw!WB161:WK161,9)=0),Raw!VX161&lt;&gt;4),
OR(AND(Raw!VZ161=4,COUNTIF(Raw!WB161:WK161,10)=0),Raw!VZ161&lt;&gt;4)
),"",1)))</f>
        <v/>
      </c>
      <c r="BG161" t="str">
        <f>IF(A161=0,"",IF(COUNTA(Raw!WL161:XB161)=0,"",
IF(AND(
OR(AND(Raw!WL161=4,COUNTIF(Raw!WU161:XB161,1)=0),Raw!WL161&lt;&gt;4),
OR(AND(Raw!WM161=4,COUNTIF(Raw!WU161:XB161,2)=0),Raw!WM161&lt;&gt;4),
OR(AND(Raw!WN161=4,COUNTIF(Raw!WU161:XB161,3)=0),Raw!WN161&lt;&gt;4),
OR(AND(Raw!WO161=4,COUNTIF(Raw!WU161:XB161,4)=0),Raw!WO161&lt;&gt;4),
OR(AND(Raw!WP161=4,COUNTIF(Raw!WU161:XB161,5)=0),Raw!WP161&lt;&gt;4),
OR(AND(Raw!WQ161=4,COUNTIF(Raw!WU161:XB161,6)=0),Raw!WQ161&lt;&gt;4),
OR(AND(Raw!WR161=4,COUNTIF(Raw!WU161:XB161,7)=0),Raw!WR161&lt;&gt;4),
OR(AND(Raw!WS161=4,COUNTIF(Raw!WU161:XB161,8)=0),Raw!WS161&lt;&gt;4)
),"",1)))</f>
        <v/>
      </c>
      <c r="BH161" t="str">
        <f>IF(A161=0,"",IF(COUNTA(Raw!XC161:XK161)=0,"",
IF(AND(
OR(AND(Raw!XC161=4,COUNTIF(Raw!XH161:XK161,1)=0),Raw!XC161&lt;&gt;4),
OR(AND(Raw!XD161=4,COUNTIF(Raw!XH161:XK161,2)=0),Raw!XD161&lt;&gt;4),
OR(AND(Raw!XE161=4,COUNTIF(Raw!XH161:XK161,3)=0),Raw!XE161&lt;&gt;4),
OR(AND(Raw!XF161=4,COUNTIF(Raw!XH161:XK161,4)=0),Raw!XF161&lt;&gt;4)
),"",1)))</f>
        <v/>
      </c>
      <c r="BI161" t="str">
        <f>IF(A161=0,"",IF(COUNTA(Raw!XL161:XT161)=0,"",
IF(AND(
OR(AND(Raw!XL161=4,COUNTIF(Raw!XQ161:XT161,1)=0),Raw!XL161&lt;&gt;4),
OR(AND(Raw!XM161=4,COUNTIF(Raw!XQ161:XT161,2)=0),Raw!XM161&lt;&gt;4),
OR(AND(Raw!XN161=4,COUNTIF(Raw!XQ161:XT161,3)=0),Raw!XN161&lt;&gt;4),
OR(AND(Raw!XO161=4,COUNTIF(Raw!XQ161:XT161,4)=0),Raw!XO161&lt;&gt;4)
),"",1)))</f>
        <v/>
      </c>
      <c r="BJ161" t="str">
        <f>IF(A161=0,"",IF(COUNTA(Raw!XU161:YI161)=0,"",
IF(AND(
OR(AND(Raw!XU161=4,COUNTIF(Raw!YC161:YI161,1)=0),Raw!XU161&lt;&gt;4),
OR(AND(Raw!XV161=4,COUNTIF(Raw!YC161:YI161,2)=0),Raw!XV161&lt;&gt;4),
OR(AND(Raw!XW161=4,COUNTIF(Raw!YC161:YI161,3)=0),Raw!XW161&lt;&gt;4),
OR(AND(Raw!XX161=4,COUNTIF(Raw!YC161:YI161,4)=0),Raw!XX161&lt;&gt;4),
OR(AND(Raw!XY161=4,COUNTIF(Raw!YC161:YI161,5)=0),Raw!XY161&lt;&gt;4),
OR(AND(Raw!XZ161=4,COUNTIF(Raw!YC161:YI161,6)=0),Raw!XZ161&lt;&gt;4),
OR(AND(Raw!YA161=4,COUNTIF(Raw!YC161:YI161,7)=0),Raw!YA161&lt;&gt;4)
),"",1)))</f>
        <v/>
      </c>
      <c r="BK161" t="str">
        <f>IF(A161=0,"",IF(COUNTA(Raw!YJ161:YR161)=0,"",
IF(AND(
OR(AND(Raw!YJ161=4,COUNTIF(Raw!YO161:YR161,1)=0),Raw!YJ161&lt;&gt;4),
OR(AND(Raw!YK161=4,COUNTIF(Raw!YO161:YR161,2)=0),Raw!YK161&lt;&gt;4),
OR(AND(Raw!YL161=4,COUNTIF(Raw!YO161:YR161,3)=0),Raw!YL161&lt;&gt;4),
OR(AND(Raw!YM161=4,COUNTIF(Raw!YO161:YR161,4)=0),Raw!YM161&lt;&gt;4)
),"",1)))</f>
        <v/>
      </c>
      <c r="BL161" t="str">
        <f>IF(A161=0,"",IF(COUNTA(Raw!YS161:YU161)=0,"",IF(AND(Raw!YS161=4,ISBLANK(Raw!YU161)),"",IF(AND(Raw!YS161&lt;&gt;4,ISBLANK(Raw!YU161)=FALSE),"",1))))</f>
        <v/>
      </c>
    </row>
    <row r="162" spans="1:64">
      <c r="A162" s="20">
        <f>Raw!A162</f>
        <v>0</v>
      </c>
      <c r="B162" s="19" t="str">
        <f>IF(A162=0,"",IF(AND(Raw!AC162=1,COUNTA(Raw!AR162:IC162)&gt;0,COUNTA(Raw!ID162:YU162)=0),"",IF(AND(Raw!AC162=2,COUNTA(Raw!AR162:IC162)=0,COUNTA(Raw!ID162:MV162)&gt;0,COUNTA(Raw!MW162:YU162)=0),"",IF(AND(Raw!AC162=3,COUNTA(Raw!AP162:MV162)=0,COUNTA(Raw!MW162:YU162)&gt;0),"",1))))</f>
        <v/>
      </c>
      <c r="C162" s="19" t="str">
        <f>IF(A162=0,"",IF(AND(Raw!AK162=1,ISBLANK(Raw!AM162)=FALSE,ISBLANK(Raw!AO162)),"",IF(AND(Raw!AK162=2,ISBLANK(Raw!AM162),ISBLANK(Raw!AO162)=FALSE),"",1)))</f>
        <v/>
      </c>
      <c r="D162" s="19" t="str">
        <f>IF(A162=0,"",IF(COUNTA(Raw!AS162:AZ162)=0,"",IF(AND(Raw!AS162+Raw!AT162=100,Raw!AU162+Raw!AV162=100,Raw!AW162+Raw!AX162=100,Raw!AY162+Raw!AZ162=100),"",1)))</f>
        <v/>
      </c>
      <c r="E162" s="19" t="str">
        <f>IF(A162=0,"",IF(ISBLANK(Raw!AQ162),"",IF(Raw!AQ162=1,"",1)))</f>
        <v/>
      </c>
      <c r="F162" s="19" t="str">
        <f>IF(A162=0,"",IF(ISBLANK(Raw!AR162),"",IF(AND(Raw!AR162&gt;=0,Raw!AR162&lt;=100),"",1)))</f>
        <v/>
      </c>
      <c r="G162" s="19" t="str">
        <f>IF(A162=0,"",IF(AND(ISBLANK(Raw!BA162),ISBLANK(Raw!AS162)),"",IF(AND(Raw!AS162&gt;0,ISBLANK(Raw!BA162)=FALSE),"",1)))</f>
        <v/>
      </c>
      <c r="H162" s="19" t="str">
        <f>IF(A162=0,"",IF(COUNTA(Raw!BA162:BH162)=0,"",IF(AND(Raw!BA162=0,COUNTA(Raw!BB162:BH162)=0),"",IF(AND(Raw!BA162&gt;0,COUNTA(Raw!BB162:BH162)&gt;0),"",1))))</f>
        <v/>
      </c>
      <c r="I162" s="19" t="str">
        <f>IF(A162=0,"",IF(AND(ISBLANK(Raw!BI162),ISBLANK(Raw!BJ162)),"",IF(AND(Raw!BI162=1,ISBLANK(Raw!BJ162)=FALSE),"",IF(AND(Raw!BI162=2,ISBLANK(Raw!BJ162)),"",1))))</f>
        <v/>
      </c>
      <c r="J162" s="19" t="str">
        <f>IF(A162=0,"",IF(AND(ISBLANK(Raw!AT162),COUNTBLANK(Raw!BK162:BQ162)),"",IF(AND(Raw!AT162&gt;0,COUNTA(Raw!BK162:BQ162)&gt;0),"",IF(AND(Raw!AT162=0,COUNTA(Raw!BK162:BQ162)=0),"",1))))</f>
        <v/>
      </c>
      <c r="K162" s="19" t="str">
        <f>IF(A162=0,"",IF(AND(ISBLANK(Raw!AS162),COUNTA(Raw!BR162:BX162)=0),"",IF(AND(Raw!AS162&gt;0,COUNTA(Raw!BR162:BX162)&gt;0),"",IF(AND(Raw!AS162=0,COUNTA(Raw!BR162:BX162)=0),"",1))))</f>
        <v/>
      </c>
      <c r="L162" s="19" t="str">
        <f>IF(A162=0,"",IF(AND(COUNTA(Raw!BK162:BX162)=0,COUNTA(Raw!BY162:CH162)=0),"",IF(AND(COUNTIF(Raw!BK162:BX162,1)&gt;0,COUNTA(Raw!BY162:CH162)&gt;0),"",IF(AND(COUNTIF(Raw!BK162:BX162,1)=0,COUNTA(Raw!BY162:CH162)=0),"",1))))</f>
        <v/>
      </c>
      <c r="M162" s="19" t="str">
        <f>IF(A162=0,"",IF(AND(COUNTA(Raw!BK162:BX162)=0,COUNTA(Raw!CI162:CR162)),"",IF(AND(COUNTIF(Raw!BK162:BX162,3)&gt;0,COUNTA(Raw!CI162:CR162)&gt;0),"",IF(AND(COUNTIF(Raw!BK162:BX162,3)=0,COUNTA(Raw!CI162:CR162)=0),"",1))))</f>
        <v/>
      </c>
      <c r="N162" s="19" t="str">
        <f>IF(A162=0,"",IF(COUNTA(Raw!CS162:DF162)=0,"",IF(AND(COUNTIF(Raw!CS162:CV162,1)=1,COUNTA(Raw!CW162:DA162)&gt;0,COUNTA(Raw!DB162:DF162)=0),"",IF(AND(COUNTIF(Raw!CS162:CV162,2)=1,COUNTA(Raw!CW162:DA162)=0,COUNTA(Raw!DB162:DF162)&gt;0),"",IF(AND(COUNTA(Raw!CS162:CV162)&gt;0,COUNTA(Raw!CW162:DF162)=0),"",1)))))</f>
        <v/>
      </c>
      <c r="O162" s="19" t="str">
        <f>IF(A162=0,"",IF(COUNTA(Raw!DG162:DP162)=0,"",IF(AND(COUNTIF(Raw!BK162:BQ162,1)&gt;0,OR(COUNTIF(Raw!DG162:DP162,1)=1,COUNTIF(Raw!DG162:DP162,2)=1,COUNTIF(Raw!DG162:DP162,3)=1)),"",IF(AND(COUNTIF(Raw!BK162:BQ162,1)=0,AND(COUNTIF(Raw!DG162:DP162,1)=0,COUNTIF(Raw!DG162:DP162,2)=0,COUNTIF(Raw!DG162:DP162,3)=0)),"",1))))</f>
        <v/>
      </c>
      <c r="P162" s="19" t="str">
        <f>IF(A162=0,"",IF(COUNTA(Raw!DG162:DR162)=0,"",IF(AND(COUNTIF(Raw!DG162:DP162,4)=1,ISBLANK(Raw!DQ162)=FALSE,ISBLANK(Raw!DR162)),"",IF(AND(COUNTIF(Raw!DG162:DP162,7)=1,ISBLANK(Raw!DQ162),ISBLANK(Raw!DR162)=FALSE),"",IF(AND(COUNTA(Raw!DG162:DP162)&gt;0,COUNTIF(Raw!DG162:DP162,4)=0,COUNTIF(Raw!DG162:DP162,7)=0,COUNTA(Raw!DQ162:DR162)=0),"",1)))))</f>
        <v/>
      </c>
      <c r="Q162" s="19" t="str">
        <f>IF(A162=0,"",IF(AND(COUNTA(Raw!DS162:DU162)=0,COUNTA(Raw!BK162:BQ162)=0),"",IF(AND(COUNTIF(Raw!BK162:BQ162,1)&gt;0,COUNTA(Raw!DS162:DU162)&gt;0),"",IF(AND(COUNTIF(Raw!BK162:BQ162,1)=0,COUNTA(Raw!DS162:DU162)=0),"",1))))</f>
        <v/>
      </c>
      <c r="R162" s="19" t="str">
        <f>IF(A162=0,"",IF(AND(ISBLANK(Raw!AT162),ISBLANK(Raw!EJ162)),"",IF(AND(Raw!AT162&gt;0,ISBLANK(Raw!EJ162)=FALSE,Raw!EJ162&gt;=0,Raw!EJ162&lt;=7),"",IF(AND(Raw!AT162=0,ISBLANK(Raw!EJ162)),"",1))))</f>
        <v/>
      </c>
      <c r="S162" t="str">
        <f>IF(A162=0,"",IF(AND(ISBLANK(Raw!AS162),ISBLANK(Raw!EK162)),"",IF(AND(Raw!AS162&gt;0,ISBLANK(Raw!EK162)=FALSE),"",IF(AND(Raw!AS162=0,ISBLANK(Raw!EK162)),"",1))))</f>
        <v/>
      </c>
      <c r="T162" s="19" t="str">
        <f>IF(A162=0,"",IF(AND(ISBLANK(Raw!AT162),COUNTA(Raw!EL162:EQ162)=0),"",IF(AND(Raw!AT162&gt;0,COUNTA(Raw!EL162:EQ162)&gt;0),"",IF(AND(Raw!AT162=0,COUNTA(Raw!EL162:EQ162)=0),"",1))))</f>
        <v/>
      </c>
      <c r="U162" t="str">
        <f>IF(A162=0,"",IF(AND(ISBLANK(Raw!AT162),COUNTA(Raw!ER162:EU162)=0),"",IF(AND(Raw!AT162&gt;0,COUNTA(Raw!ER162:EU162)&gt;0),"",IF(AND(Raw!AT162=0,COUNTA(Raw!ER162:EU162)=0),"",1))))</f>
        <v/>
      </c>
      <c r="V162" t="str">
        <f>IF(A162=0,"",IF(AND(ISBLANK(Raw!AS162),COUNTA(Raw!EV162:FA162)=0),"",IF(AND(Raw!AS162&gt;0,COUNTA(Raw!EV162:FA162)&gt;0),"",IF(AND(Raw!AS162=0,COUNTA(Raw!EV162:FA162)=0),"",1))))</f>
        <v/>
      </c>
      <c r="W162" t="str">
        <f>IF(A162=0,"",IF(AND(ISBLANK(Raw!AS162),COUNTA(Raw!FB162:FE162)=0),"",IF(AND(Raw!AS162&gt;0,COUNTA(Raw!FB162:FE162)&gt;0),"",IF(AND(Raw!AS162=0,COUNTA(Raw!FB162:FE162)=0),"",1))))</f>
        <v/>
      </c>
      <c r="X162" t="str">
        <f>IF(A162=0,"",IF(AND(ISBLANK(Raw!AT162),COUNTA(Raw!FF162:FI162)=0),"",IF(AND(Raw!AT162&gt;0,COUNTA(Raw!FF162:FI162)&gt;0),"",IF(AND(Raw!AT162=0,COUNTA(Raw!FF162:FI162)=0),"",1))))</f>
        <v/>
      </c>
      <c r="Y162" t="str">
        <f>IF(A162=0,"",IF(AND(ISBLANK(Raw!AS162),COUNTA(Raw!FJ162:FM162)=0),"",IF(AND(Raw!AS162&gt;0,COUNTA(Raw!FJ162:FM162)&gt;0),"",IF(AND(Raw!AS162=0,COUNTA(Raw!FJ162:FM162)=0),"",1))))</f>
        <v/>
      </c>
      <c r="Z162" t="str">
        <f>IF(A162=0,"",IF(AND(COUNTA(Raw!FN162:FT162)=0,ISBLANK(Raw!FU162)),"",IF(AND(COUNTIF(Raw!FN162:FT162,1)&gt;0,ISBLANK(Raw!FU162)=FALSE),"",IF(AND(COUNTIF(Raw!FN162:FT162,1)=0,ISBLANK(Raw!FU162)),"",1))))</f>
        <v/>
      </c>
      <c r="AA162" s="19" t="str">
        <f>IF(A162=0,"",IF(AND(ISBLANK(Raw!BI162),COUNTA(Raw!FV162:GH162)=0),"",IF(AND(Raw!BI162&lt;&gt;1,COUNTIF(Raw!FV162:GH162,6)=0),"",IF(Raw!BI162=1,"",1))))</f>
        <v/>
      </c>
      <c r="AB162" t="str">
        <f>IF(A162=0,"",IF(AND(ISBLANK(Raw!GI162),COUNTA(Raw!GJ162:GQ162)=0),"",IF(AND(Raw!GI162=1,COUNTA(Raw!GJ162:GQ162)&gt;0),"",IF(AND(Raw!GI162=2,COUNTA(Raw!GJ162:GQ162)=0),"",1))))</f>
        <v/>
      </c>
      <c r="AC162" s="19" t="str">
        <f>IF(A162=0,"",IF(AND(COUNTA(Raw!GY162:HF162)=0,ISBLANK(Raw!HG162)),"",IF(AND(OR(COUNTIF(Raw!GY162:HE162,1)&gt;0,COUNTIF(Raw!GY162:HE162,2)&gt;0),ISBLANK(Raw!HG162)=FALSE),"",IF(AND(COUNTA(Raw!GY162:HF162)&gt;0,ISBLANK(Raw!HG162),COUNTIF(Raw!GY162:HE162,1)=0,COUNTIF(Raw!GY162:HE162,2)=0),"",1))))</f>
        <v/>
      </c>
      <c r="AD162" s="19" t="str">
        <f>IF(A162=0,"",IF(COUNTA(Raw!HU162:IB162)=0,"",IF(AND(Raw!AK162&lt;&gt;2,COUNTIF(Raw!HU162:IA162,2)=0,COUNTIF(Raw!HU162:IA162,3)=0),"",IF(Raw!AK162=2,"",1))))</f>
        <v/>
      </c>
      <c r="AE162" s="19" t="str">
        <f>IF(A162=0,"",IF(AND(Raw!AK162=2,ISBLANK(Raw!IC162)=FALSE),"",IF(AND(Raw!AK162&lt;&gt;2,ISBLANK(Raw!IC162)),"",1)))</f>
        <v/>
      </c>
      <c r="AF162" s="19" t="str">
        <f>IF(A162=0,"",IF(COUNTA(Raw!ID162:IF162)=0,"",IF(AND(MATCH(2023-Raw!ID162,Code!$A$3:$A$12,1)=Raw!IF162,2023-Raw!ID162=Raw!IE162),"",1)))</f>
        <v/>
      </c>
      <c r="AG162" s="19" t="str">
        <f>IF(A162=0,"",IF(COUNTA(Raw!IG162:II162)=0,"",IF(AND(Raw!IG162=4,ISBLANK(Raw!II162)=FALSE),"",IF(AND(Raw!IG162&lt;&gt;4,ISBLANK(Raw!II162)),"",1))))</f>
        <v/>
      </c>
      <c r="AH162" s="19" t="str">
        <f>IF(A162=0,"",IF(COUNTA(Raw!IJ162:IM162)=0,"",IF(AND(Raw!IJ162=1,ISBLANK(Raw!IK162)=FALSE),"",IF(AND(Raw!IJ162=2,COUNTA(Raw!IK162:IM162)&gt;0),"",1))))</f>
        <v/>
      </c>
      <c r="AI162" s="19" t="str">
        <f>IF(A162=0,"",IF(COUNTA(Raw!IK162:IM162)=0,"",IF(AND(Raw!IK162=1,ISBLANK(Raw!IL162)=FALSE),"",IF(AND(Raw!IK162=2,COUNTA(Raw!IL162:IM162)=0),"",1))))</f>
        <v/>
      </c>
      <c r="AJ162" s="19" t="str">
        <f>IF(A162=0,"",IF(COUNTA(Raw!JD162:JJ162)=0,"",IF(AND(Raw!JD162&gt;600,COUNTA(Raw!JE162:JI162)&gt;0),"",IF(AND(Raw!JD162&lt;=600,COUNTA(Raw!JE162:JJ162)=0),"",1))))</f>
        <v/>
      </c>
      <c r="AK162" s="19" t="str">
        <f>IF(A162=0,"",IF(COUNTA(Raw!JK162:KA162)=0,"",IF(AND(Raw!JK162=1,COUNTA(Raw!JM162:JV162)&gt;0),"",IF(AND(Raw!JK162=3,COUNTA(Raw!JM162:JV162)&gt;0,COUNTA(Raw!JW162:KA162)=0),"",IF(AND(ISBLANK(Raw!JK162)=FALSE,Raw!JK162&lt;&gt;1,Raw!JK162&lt;&gt;3,COUNTA(Raw!JM162:KA162)=0),"",1)))))</f>
        <v/>
      </c>
      <c r="AL162" s="19" t="str">
        <f>IF(A162=0,"",IF(COUNTA(Raw!JW162:KA162)=0,"",IF(AND(COUNTIF(Raw!JW162:JZ162,4)=0,COUNTA(Raw!JW162:JZ162)&gt;0,ISBLANK(Raw!KA162)=FALSE),"",IF(AND(COUNTIF(Raw!JW162:KA162,4)&gt;0,ISBLANK(Raw!KA162)),"",1))))</f>
        <v/>
      </c>
      <c r="AM162" s="19" t="str">
        <f>IF(A162=0,"",IF(COUNTA(Raw!KT162:KU162)=0,"",IF(AND(Raw!KT162=1,ISBLANK(Raw!KU162)=FALSE),"",IF(AND(Raw!KT162=2,ISBLANK(Raw!KU162)),"",1))))</f>
        <v/>
      </c>
      <c r="AN162" s="19" t="str">
        <f>IF(A162=0,"",IF(COUNTA(Raw!KX162:LF162)=0,"",IF(AND(COUNTIF(Raw!KX162:LB162,5)=1,COUNTA(Raw!KX162:LB162)=1,COUNTA(Raw!LC162:LF162)=0),"",IF(AND(COUNTIF(Raw!KX162:LB162,5)=0,COUNTA(Raw!KX162:LB162)&gt;0,COUNTA(Raw!LC162:LF162)&gt;0),"",1))))</f>
        <v/>
      </c>
      <c r="AO162" s="19" t="str">
        <f>IF(A162=0,"",IF(COUNTA(Raw!LM162:LU162)=0,"",IF(AND(Raw!LM162=1,ISBLANK(Raw!LN162)=FALSE,COUNTA(Raw!LO162:LU162)&gt;0),"",IF(AND(Raw!LM162=2,COUNTA(Raw!LN162:LU162)=0),"",1))))</f>
        <v/>
      </c>
      <c r="AP162" s="19" t="str">
        <f>IF(A162=0,"",IF(COUNTA(Raw!MY162:OG162)=0,"",IF(AND(Raw!MY162=2,COUNTA(Raw!MZ162:OG162)=0),"",IF(AND(Raw!MY162=1,COUNTA(Raw!MZ162:OG162)&gt;0),"",1))))</f>
        <v/>
      </c>
      <c r="AQ162" s="19" t="str">
        <f>IF(A162=0,"",IF(COUNTA(Raw!NC162:NW162)=0,"",IF(AND(COUNTIF(Raw!NC162:NG162,3)&gt;0,COUNTA(Raw!NH162:NQ162)&gt;0),"",IF(AND(COUNTA(Raw!NC162:NG162)&gt;0,COUNTIF(Raw!NC162:NG162,3)=0,COUNTA(Raw!NH162:NW162)=0),"",1))))</f>
        <v/>
      </c>
      <c r="AR162" s="19" t="str">
        <f>IF(A162=0,"",IF(COUNTA(Raw!NH162:NW162)=0,"",IF(AND(COUNTIF(Raw!NH162:NQ162,10)&gt;0,COUNTA(Raw!NR162:NW162)&gt;0),"",IF(AND(COUNTA(Raw!NH162:NQ162)&gt;0,COUNTIF(Raw!NH162:NQ162,10)=0,COUNTA(Raw!NR162:NY162)=0),"",1))))</f>
        <v/>
      </c>
      <c r="AS162" s="19" t="str">
        <f>IF(A162=0,"",IF(COUNTA(Raw!NY162:OG162)=0,"",IF(AND(Raw!NY162=1,COUNTA(Raw!NZ162:OG162)&gt;0),"",IF(AND(Raw!NY162=2,COUNTA(Raw!NZ162:OG162)=0),"",1))))</f>
        <v/>
      </c>
      <c r="AT162" s="19" t="str">
        <f>IF(A162=0,"",IF(COUNTA(Raw!OH162:OY162)=0,"",IF(AND(Raw!OH162=1,COUNTA(Raw!OI162:OY162)&gt;0),"",IF(AND(Raw!OH162=2,COUNTA(Raw!OI162:OY162)=0),"",1))))</f>
        <v/>
      </c>
      <c r="AU162" s="19" t="str">
        <f>IF(A162=0,"",IF(COUNTA(Raw!PR162:QB162)=0,"",
IF(AND(OR(AND(COUNTIF(Raw!PR162:QB162,1)=1,COUNTA(Raw!QI162:QY162)&gt;0),AND(COUNTIF(Raw!PR162:QB162,1)=0,COUNTA(Raw!QI162:QY162)=0)),OR(AND(COUNTIF(Raw!PR162:QB162,2)=1,COUNTA(Raw!QZ162:RP162)&gt;0),AND(COUNTIF(Raw!PR162:QB162,2)=0,COUNTA(Raw!QZ162:RP162)=0)),OR(AND(COUNTIF(Raw!PR162:QB162,3)=1,COUNTA(Raw!RQ162:SG162)&gt;0),AND(COUNTIF(Raw!PR162:QB162,3)=0,COUNTA(Raw!RQ162:SG162)=0)),OR(AND(COUNTIF(Raw!PR162:QB162,4)=1,COUNTA(Raw!SH162:ST162)&gt;0),AND(COUNTIF(Raw!PR162:QB162,4)=0,COUNTA(Raw!SH162:ST162)=0)),OR(AND(COUNTIF(Raw!PR162:QB162,5)=1,COUNTA(Raw!SU162:TG162)&gt;0),AND(COUNTIF(Raw!PR162:QB162,5)=0,COUNTA(Raw!SU162:TG162)=0)),OR(AND(COUNTIF(Raw!PR162:QB162,6)=1,COUNTA(Raw!TH162:TT162)&gt;0),AND(COUNTIF(Raw!PR162:QB162,6)=0,COUNTA(Raw!TH162:TT162)=0)),OR(AND(COUNTIF(Raw!PR162:QB162,7)=1,COUNTA(Raw!TU162:UI162)&gt;0),AND(COUNTIF(Raw!PR162:QB162,7)=0,COUNTA(Raw!TU162:UI162)=0)),OR(AND(COUNTIF(Raw!PR162:QB162,8)=1,COUNTA(Raw!UJ162:UV162)&gt;0),AND(COUNTIF(Raw!PR162:QB162,8)=0,COUNTA(Raw!UJ162:UV162)=0)),OR(AND(COUNTIF(Raw!PR162:QB162,9)=1,COUNTA(Raw!UW162:VG162)&gt;0),AND(COUNTIF(Raw!PR162:QB162,9)=0,COUNTA(Raw!UW162:VG162)=0)),OR(AND(COUNTIF(Raw!PR162:QB162,10)=1,COUNTA(Raw!VH162:VP162)&gt;0),AND(COUNTIF(Raw!PR162:QB162,10)=0,COUNTA(Raw!VH162:VP162)=0)),OR(AND(COUNTIF(Raw!PR162:QB162,11)=1,COUNTA(Raw!VQ162:WK162)&gt;0),AND(COUNTIF(Raw!PR162:QB162,11)=0,COUNTA(Raw!VQ162:WK162)=0))),"",1)))</f>
        <v/>
      </c>
      <c r="AV162" s="19" t="str">
        <f>IF(A162=0,"",IF(COUNTA(Raw!QI162:QY162)=0,"",IF(AND(OR(AND(Raw!QI162=4,COUNTIF(Raw!QR162:QY162,1)=0),Raw!QI162&lt;&gt;4),OR(AND(Raw!QJ162=4,COUNTIF(Raw!QR162:QY162,2)=0),Raw!QJ162&lt;&gt;4),OR(AND(Raw!QK162=4,COUNTIF(Raw!QR162:QY162,3)=0),Raw!QK162&lt;&gt;4),OR(AND(Raw!QL162=4,COUNTIF(Raw!QR162:QY162,4)=0),Raw!QL162&lt;&gt;4),OR(AND(Raw!QM162=4,COUNTIF(Raw!QR162:QY162,5)=0),Raw!QM162&lt;&gt;4),OR(AND(Raw!QN162=4,COUNTIF(Raw!QR162:QY162,6)=0),Raw!QN162&lt;&gt;4),OR(AND(Raw!QO162=4,COUNTIF(Raw!QR162:QY162,7)=0),Raw!QO162&lt;&gt;4),OR(AND(Raw!QP162=4,COUNTIF(Raw!QR162:QY162,8)=0),Raw!QP162&lt;&gt;4)),"",1)))</f>
        <v/>
      </c>
      <c r="AW162" t="str">
        <f>IF(A162=0,"",IF(COUNTA(Raw!QZ162:RP162)=0,"",IF(AND(OR(AND(Raw!QZ162=4,COUNTIF(Raw!RI162:RP162,1)=0),Raw!QZ162&lt;&gt;4),OR(AND(Raw!RA162=4,COUNTIF(Raw!RI162:RP162,2)=0),Raw!RA162&lt;&gt;4),OR(AND(Raw!RB162=4,COUNTIF(Raw!RI162:RP162,3)=0),Raw!RB162&lt;&gt;4),OR(AND(Raw!RC162=4,COUNTIF(Raw!RI162:RP162,4)=0),Raw!RC162&lt;&gt;4),OR(AND(Raw!RD162=4,COUNTIF(Raw!RI162:RP162,5)=0),Raw!RD162&lt;&gt;4),OR(AND(Raw!RE162=4,COUNTIF(Raw!RI162:RP162,6)=0),Raw!RE162&lt;&gt;4),OR(AND(Raw!RF162=4,COUNTIF(Raw!RI162:RP162,7)=0),Raw!RF162&lt;&gt;4),OR(AND(Raw!RG162=4,COUNTIF(Raw!RI162:RP162,8)=0),Raw!RG162&lt;&gt;4)),"",1)))</f>
        <v/>
      </c>
      <c r="AX162" t="str">
        <f>IF(A162=0,"",IF(COUNTA(Raw!RQ162:SG162)=0,"",IF(AND(OR(AND(Raw!RQ162=4,COUNTIF(Raw!RZ162:SG162,1)=0),Raw!RQ162&lt;&gt;4),OR(AND(Raw!RR162=4,COUNTIF(Raw!RZ162:SG162,2)=0),Raw!RR162&lt;&gt;4),OR(AND(Raw!RS162=4,COUNTIF(Raw!RZ162:SG162,3)=0),Raw!RS162&lt;&gt;4),OR(AND(Raw!RT162=4,COUNTIF(Raw!RZ162:SG162,4)=0),Raw!RT162&lt;&gt;4),OR(AND(Raw!RU162=4,COUNTIF(Raw!RZ162:SG162,5)=0),Raw!RU162&lt;&gt;4),OR(AND(Raw!RV162=4,COUNTIF(Raw!RZ162:SG162,6)=0),Raw!RV162&lt;&gt;4),OR(AND(Raw!RW162=4,COUNTIF(Raw!RZ162:SG162,7)=0),Raw!RW162&lt;&gt;4),OR(AND(Raw!RX162=4,COUNTIF(Raw!RZ162:SG162,8)=0),Raw!RX162&lt;&gt;4)),"",1)))</f>
        <v/>
      </c>
      <c r="AY162" t="str">
        <f>IF(A162=0,"",IF(COUNTA(Raw!SH162:ST162)=0,"",IF(AND(OR(AND(Raw!SH162=4,COUNTIF(Raw!SO162:ST162,1)=0),Raw!SH162&lt;&gt;4),OR(AND(Raw!SI162=4,COUNTIF(Raw!SO162:ST162,2)=0),Raw!SI162&lt;&gt;4),OR(AND(Raw!SJ162=4,COUNTIF(Raw!SO162:ST162,3)=0),Raw!SJ162&lt;&gt;4),OR(AND(Raw!SK162=4,COUNTIF(Raw!SO162:ST162,4)=0),Raw!SK162&lt;&gt;4),OR(AND(Raw!SL162=4,COUNTIF(Raw!SO162:ST162,5)=0),Raw!SL162&lt;&gt;4),OR(AND(Raw!SM162=4,COUNTIF(Raw!SO162:ST162,6)=0),Raw!SM162&lt;&gt;4)),"",1)))</f>
        <v/>
      </c>
      <c r="AZ162" t="str">
        <f>IF(A162=0,"",IF(COUNTA(Raw!SU162:TG162)=0,"",IF(AND(OR(AND(Raw!SU162=4,COUNTIF(Raw!TB162:TG162,1)=0),Raw!SU162&lt;&gt;4),OR(AND(Raw!SV162=4,COUNTIF(Raw!TB162:TG162,2)=0),Raw!SV162&lt;&gt;4),OR(AND(Raw!SW162=4,COUNTIF(Raw!TB162:TG162,3)=0),Raw!SW162&lt;&gt;4),OR(AND(Raw!SX162=4,COUNTIF(Raw!TB162:TG162,4)=0),Raw!SX162&lt;&gt;4),OR(AND(Raw!SY162=4,COUNTIF(Raw!TB162:TG162,5)=0),Raw!SY162&lt;&gt;4),OR(AND(Raw!SZ162=4,COUNTIF(Raw!TB162:TG162,6)=0),Raw!SZ162&lt;&gt;4)),"",1)))</f>
        <v/>
      </c>
      <c r="BA162" t="str">
        <f>IF(A162=0,"",IF(COUNTA(Raw!TH162:TT162)=0,"",IF(AND(OR(AND(Raw!TH162=4,COUNTIF(Raw!TO162:TT162,1)=0),Raw!TH162&lt;&gt;4),OR(AND(Raw!TI162=4,COUNTIF(Raw!TO162:TT162,2)=0),Raw!TI162&lt;&gt;4),OR(AND(Raw!TJ162=4,COUNTIF(Raw!TO162:TT162,3)=0),Raw!TJ162&lt;&gt;4),OR(AND(Raw!TK162=4,COUNTIF(Raw!TO162:TT162,4)=0),Raw!TK162&lt;&gt;4),OR(AND(Raw!TL162=4,COUNTIF(Raw!TO162:TT162,5)=0),Raw!TL162&lt;&gt;4),OR(AND(Raw!TM162=4,COUNTIF(Raw!TO162:TT162,6)=0),Raw!TM162&lt;&gt;4)),"",1)))</f>
        <v/>
      </c>
      <c r="BB162" t="str">
        <f>IF(A162=0,"",IF(COUNTA(Raw!TU162:UI162)=0,"",IF(AND(OR(AND(Raw!TU162=4,COUNTIF(Raw!UC162:UI162,1)=0),Raw!TU162&lt;&gt;4),OR(AND(Raw!TV162=4,COUNTIF(Raw!UC162:UI162,2)=0),Raw!TV162&lt;&gt;4),OR(AND(Raw!TW162=4,COUNTIF(Raw!UC162:UI162,3)=0),Raw!TW162&lt;&gt;4),OR(AND(Raw!TX162=4,COUNTIF(Raw!UC162:UI162,4)=0),Raw!TX162&lt;&gt;4),OR(AND(Raw!TY162=4,COUNTIF(Raw!UC162:UI162,5)=0),Raw!TY162&lt;&gt;4),OR(AND(Raw!TZ162=4,COUNTIF(Raw!UC162:UI162,6)=0),Raw!TZ162&lt;&gt;4),OR(AND(Raw!UA162=4,COUNTIF(Raw!UC162:UI162,7)=0),Raw!UA162&lt;&gt;4)),"",1)))</f>
        <v/>
      </c>
      <c r="BC162" t="str">
        <f>IF(A162=0,"",IF(COUNTA(Raw!UJ162:UV162)=0,"",IF(AND(OR(AND(Raw!UJ162=4,COUNTIF(Raw!UQ162:UV162,1)=0),Raw!UJ162&lt;&gt;4),OR(AND(Raw!UK162=4,COUNTIF(Raw!UQ162:UV162,2)=0),Raw!UK162&lt;&gt;4),OR(AND(Raw!UL162=4,COUNTIF(Raw!UQ162:UV162,3)=0),Raw!UL162&lt;&gt;4),OR(AND(Raw!UM162=4,COUNTIF(Raw!UQ162:UV162,4)=0),Raw!UM162&lt;&gt;4),OR(AND(Raw!UN162=4,COUNTIF(Raw!UQ162:UV162,5)=0),Raw!UN162&lt;&gt;4),OR(AND(Raw!UO162=4,COUNTIF(Raw!UQ162:UV162,6)=0),Raw!UO162&lt;&gt;4)),"",1)))</f>
        <v/>
      </c>
      <c r="BD162" t="str">
        <f>IF(A162=0,"",IF(COUNTA(Raw!UW162:VG162)=0,"",IF(AND(OR(AND(Raw!UW162=4,COUNTIF(Raw!VC162:VG162,1)=0),Raw!UW162&lt;&gt;4),OR(AND(Raw!UX162=4,COUNTIF(Raw!VC162:VG162,2)=0),Raw!UX162&lt;&gt;4),OR(AND(Raw!UY162=4,COUNTIF(Raw!VC162:VG162,3)=0),Raw!UY162&lt;&gt;4),OR(AND(Raw!UZ162=4,COUNTIF(Raw!VC162:VG162,4)=0),Raw!UZ162&lt;&gt;4),OR(AND(Raw!VA162=4,COUNTIF(Raw!VC162:VG162,5)=0),Raw!VA162&lt;&gt;4)),"",1)))</f>
        <v/>
      </c>
      <c r="BE162" t="str">
        <f>IF(A162=0,"",IF(COUNTA(Raw!VH162:VP162)=0,"",
IF(AND(
OR(AND(Raw!VH162=4,COUNTIF(Raw!VM162:VP162,1)=0),Raw!VH162&lt;&gt;4),
OR(AND(Raw!VI162=4,COUNTIF(Raw!VM162:VP162,2)=0),Raw!VI162&lt;&gt;4),
OR(AND(Raw!VJ162=4,COUNTIF(Raw!VM162:VP162,3)=0),Raw!VJ162&lt;&gt;4),
OR(AND(Raw!VK162=4,COUNTIF(Raw!VM162:VP162,4)=0),Raw!VK162&lt;&gt;4)
),"",1)))</f>
        <v/>
      </c>
      <c r="BF162" t="str">
        <f>IF(A162=0,"",IF(COUNTA(Raw!VQ162:WK162)=0,"",
IF(AND(
OR(AND(Raw!VQ162=4,COUNTIF(Raw!WB162:WK162,1)=0),Raw!VQ162&lt;&gt;4),
OR(AND(Raw!VR162=4,COUNTIF(Raw!WB162:WK162,2)=0),Raw!VR162&lt;&gt;4),
OR(AND(Raw!VS162=4,COUNTIF(Raw!WB162:WK162,3)=0),Raw!VS162&lt;&gt;4),
OR(AND(Raw!VT162=4,COUNTIF(Raw!WB162:WK162,4)=0),Raw!VT162&lt;&gt;4),
OR(AND(Raw!VU162=4,COUNTIF(Raw!WB162:WK162,5)=0),Raw!VU162&lt;&gt;4),
OR(AND(Raw!VV162=4,COUNTIF(Raw!WB162:WK162,6)=0),Raw!VV162&lt;&gt;4),
OR(AND(Raw!VW162=4,COUNTIF(Raw!WB162:WK162,7)=0),Raw!VW162&lt;&gt;4),
OR(AND(Raw!VX162=4,COUNTIF(Raw!WB162:WK162,8)=0),Raw!VX162&lt;&gt;4),
OR(AND(Raw!VY162=4,COUNTIF(Raw!WB162:WK162,9)=0),Raw!VX162&lt;&gt;4),
OR(AND(Raw!VZ162=4,COUNTIF(Raw!WB162:WK162,10)=0),Raw!VZ162&lt;&gt;4)
),"",1)))</f>
        <v/>
      </c>
      <c r="BG162" t="str">
        <f>IF(A162=0,"",IF(COUNTA(Raw!WL162:XB162)=0,"",
IF(AND(
OR(AND(Raw!WL162=4,COUNTIF(Raw!WU162:XB162,1)=0),Raw!WL162&lt;&gt;4),
OR(AND(Raw!WM162=4,COUNTIF(Raw!WU162:XB162,2)=0),Raw!WM162&lt;&gt;4),
OR(AND(Raw!WN162=4,COUNTIF(Raw!WU162:XB162,3)=0),Raw!WN162&lt;&gt;4),
OR(AND(Raw!WO162=4,COUNTIF(Raw!WU162:XB162,4)=0),Raw!WO162&lt;&gt;4),
OR(AND(Raw!WP162=4,COUNTIF(Raw!WU162:XB162,5)=0),Raw!WP162&lt;&gt;4),
OR(AND(Raw!WQ162=4,COUNTIF(Raw!WU162:XB162,6)=0),Raw!WQ162&lt;&gt;4),
OR(AND(Raw!WR162=4,COUNTIF(Raw!WU162:XB162,7)=0),Raw!WR162&lt;&gt;4),
OR(AND(Raw!WS162=4,COUNTIF(Raw!WU162:XB162,8)=0),Raw!WS162&lt;&gt;4)
),"",1)))</f>
        <v/>
      </c>
      <c r="BH162" t="str">
        <f>IF(A162=0,"",IF(COUNTA(Raw!XC162:XK162)=0,"",
IF(AND(
OR(AND(Raw!XC162=4,COUNTIF(Raw!XH162:XK162,1)=0),Raw!XC162&lt;&gt;4),
OR(AND(Raw!XD162=4,COUNTIF(Raw!XH162:XK162,2)=0),Raw!XD162&lt;&gt;4),
OR(AND(Raw!XE162=4,COUNTIF(Raw!XH162:XK162,3)=0),Raw!XE162&lt;&gt;4),
OR(AND(Raw!XF162=4,COUNTIF(Raw!XH162:XK162,4)=0),Raw!XF162&lt;&gt;4)
),"",1)))</f>
        <v/>
      </c>
      <c r="BI162" t="str">
        <f>IF(A162=0,"",IF(COUNTA(Raw!XL162:XT162)=0,"",
IF(AND(
OR(AND(Raw!XL162=4,COUNTIF(Raw!XQ162:XT162,1)=0),Raw!XL162&lt;&gt;4),
OR(AND(Raw!XM162=4,COUNTIF(Raw!XQ162:XT162,2)=0),Raw!XM162&lt;&gt;4),
OR(AND(Raw!XN162=4,COUNTIF(Raw!XQ162:XT162,3)=0),Raw!XN162&lt;&gt;4),
OR(AND(Raw!XO162=4,COUNTIF(Raw!XQ162:XT162,4)=0),Raw!XO162&lt;&gt;4)
),"",1)))</f>
        <v/>
      </c>
      <c r="BJ162" t="str">
        <f>IF(A162=0,"",IF(COUNTA(Raw!XU162:YI162)=0,"",
IF(AND(
OR(AND(Raw!XU162=4,COUNTIF(Raw!YC162:YI162,1)=0),Raw!XU162&lt;&gt;4),
OR(AND(Raw!XV162=4,COUNTIF(Raw!YC162:YI162,2)=0),Raw!XV162&lt;&gt;4),
OR(AND(Raw!XW162=4,COUNTIF(Raw!YC162:YI162,3)=0),Raw!XW162&lt;&gt;4),
OR(AND(Raw!XX162=4,COUNTIF(Raw!YC162:YI162,4)=0),Raw!XX162&lt;&gt;4),
OR(AND(Raw!XY162=4,COUNTIF(Raw!YC162:YI162,5)=0),Raw!XY162&lt;&gt;4),
OR(AND(Raw!XZ162=4,COUNTIF(Raw!YC162:YI162,6)=0),Raw!XZ162&lt;&gt;4),
OR(AND(Raw!YA162=4,COUNTIF(Raw!YC162:YI162,7)=0),Raw!YA162&lt;&gt;4)
),"",1)))</f>
        <v/>
      </c>
      <c r="BK162" t="str">
        <f>IF(A162=0,"",IF(COUNTA(Raw!YJ162:YR162)=0,"",
IF(AND(
OR(AND(Raw!YJ162=4,COUNTIF(Raw!YO162:YR162,1)=0),Raw!YJ162&lt;&gt;4),
OR(AND(Raw!YK162=4,COUNTIF(Raw!YO162:YR162,2)=0),Raw!YK162&lt;&gt;4),
OR(AND(Raw!YL162=4,COUNTIF(Raw!YO162:YR162,3)=0),Raw!YL162&lt;&gt;4),
OR(AND(Raw!YM162=4,COUNTIF(Raw!YO162:YR162,4)=0),Raw!YM162&lt;&gt;4)
),"",1)))</f>
        <v/>
      </c>
      <c r="BL162" t="str">
        <f>IF(A162=0,"",IF(COUNTA(Raw!YS162:YU162)=0,"",IF(AND(Raw!YS162=4,ISBLANK(Raw!YU162)),"",IF(AND(Raw!YS162&lt;&gt;4,ISBLANK(Raw!YU162)=FALSE),"",1))))</f>
        <v/>
      </c>
    </row>
    <row r="163" spans="1:64">
      <c r="A163" s="20">
        <f>Raw!A163</f>
        <v>0</v>
      </c>
      <c r="B163" s="19" t="str">
        <f>IF(A163=0,"",IF(AND(Raw!AC163=1,COUNTA(Raw!AR163:IC163)&gt;0,COUNTA(Raw!ID163:YU163)=0),"",IF(AND(Raw!AC163=2,COUNTA(Raw!AR163:IC163)=0,COUNTA(Raw!ID163:MV163)&gt;0,COUNTA(Raw!MW163:YU163)=0),"",IF(AND(Raw!AC163=3,COUNTA(Raw!AP163:MV163)=0,COUNTA(Raw!MW163:YU163)&gt;0),"",1))))</f>
        <v/>
      </c>
      <c r="C163" s="19" t="str">
        <f>IF(A163=0,"",IF(AND(Raw!AK163=1,ISBLANK(Raw!AM163)=FALSE,ISBLANK(Raw!AO163)),"",IF(AND(Raw!AK163=2,ISBLANK(Raw!AM163),ISBLANK(Raw!AO163)=FALSE),"",1)))</f>
        <v/>
      </c>
      <c r="D163" s="19" t="str">
        <f>IF(A163=0,"",IF(COUNTA(Raw!AS163:AZ163)=0,"",IF(AND(Raw!AS163+Raw!AT163=100,Raw!AU163+Raw!AV163=100,Raw!AW163+Raw!AX163=100,Raw!AY163+Raw!AZ163=100),"",1)))</f>
        <v/>
      </c>
      <c r="E163" s="19" t="str">
        <f>IF(A163=0,"",IF(ISBLANK(Raw!AQ163),"",IF(Raw!AQ163=1,"",1)))</f>
        <v/>
      </c>
      <c r="F163" s="19" t="str">
        <f>IF(A163=0,"",IF(ISBLANK(Raw!AR163),"",IF(AND(Raw!AR163&gt;=0,Raw!AR163&lt;=100),"",1)))</f>
        <v/>
      </c>
      <c r="G163" s="19" t="str">
        <f>IF(A163=0,"",IF(AND(ISBLANK(Raw!BA163),ISBLANK(Raw!AS163)),"",IF(AND(Raw!AS163&gt;0,ISBLANK(Raw!BA163)=FALSE),"",1)))</f>
        <v/>
      </c>
      <c r="H163" s="19" t="str">
        <f>IF(A163=0,"",IF(COUNTA(Raw!BA163:BH163)=0,"",IF(AND(Raw!BA163=0,COUNTA(Raw!BB163:BH163)=0),"",IF(AND(Raw!BA163&gt;0,COUNTA(Raw!BB163:BH163)&gt;0),"",1))))</f>
        <v/>
      </c>
      <c r="I163" s="19" t="str">
        <f>IF(A163=0,"",IF(AND(ISBLANK(Raw!BI163),ISBLANK(Raw!BJ163)),"",IF(AND(Raw!BI163=1,ISBLANK(Raw!BJ163)=FALSE),"",IF(AND(Raw!BI163=2,ISBLANK(Raw!BJ163)),"",1))))</f>
        <v/>
      </c>
      <c r="J163" s="19" t="str">
        <f>IF(A163=0,"",IF(AND(ISBLANK(Raw!AT163),COUNTBLANK(Raw!BK163:BQ163)),"",IF(AND(Raw!AT163&gt;0,COUNTA(Raw!BK163:BQ163)&gt;0),"",IF(AND(Raw!AT163=0,COUNTA(Raw!BK163:BQ163)=0),"",1))))</f>
        <v/>
      </c>
      <c r="K163" s="19" t="str">
        <f>IF(A163=0,"",IF(AND(ISBLANK(Raw!AS163),COUNTA(Raw!BR163:BX163)=0),"",IF(AND(Raw!AS163&gt;0,COUNTA(Raw!BR163:BX163)&gt;0),"",IF(AND(Raw!AS163=0,COUNTA(Raw!BR163:BX163)=0),"",1))))</f>
        <v/>
      </c>
      <c r="L163" s="19" t="str">
        <f>IF(A163=0,"",IF(AND(COUNTA(Raw!BK163:BX163)=0,COUNTA(Raw!BY163:CH163)=0),"",IF(AND(COUNTIF(Raw!BK163:BX163,1)&gt;0,COUNTA(Raw!BY163:CH163)&gt;0),"",IF(AND(COUNTIF(Raw!BK163:BX163,1)=0,COUNTA(Raw!BY163:CH163)=0),"",1))))</f>
        <v/>
      </c>
      <c r="M163" s="19" t="str">
        <f>IF(A163=0,"",IF(AND(COUNTA(Raw!BK163:BX163)=0,COUNTA(Raw!CI163:CR163)),"",IF(AND(COUNTIF(Raw!BK163:BX163,3)&gt;0,COUNTA(Raw!CI163:CR163)&gt;0),"",IF(AND(COUNTIF(Raw!BK163:BX163,3)=0,COUNTA(Raw!CI163:CR163)=0),"",1))))</f>
        <v/>
      </c>
      <c r="N163" s="19" t="str">
        <f>IF(A163=0,"",IF(COUNTA(Raw!CS163:DF163)=0,"",IF(AND(COUNTIF(Raw!CS163:CV163,1)=1,COUNTA(Raw!CW163:DA163)&gt;0,COUNTA(Raw!DB163:DF163)=0),"",IF(AND(COUNTIF(Raw!CS163:CV163,2)=1,COUNTA(Raw!CW163:DA163)=0,COUNTA(Raw!DB163:DF163)&gt;0),"",IF(AND(COUNTA(Raw!CS163:CV163)&gt;0,COUNTA(Raw!CW163:DF163)=0),"",1)))))</f>
        <v/>
      </c>
      <c r="O163" s="19" t="str">
        <f>IF(A163=0,"",IF(COUNTA(Raw!DG163:DP163)=0,"",IF(AND(COUNTIF(Raw!BK163:BQ163,1)&gt;0,OR(COUNTIF(Raw!DG163:DP163,1)=1,COUNTIF(Raw!DG163:DP163,2)=1,COUNTIF(Raw!DG163:DP163,3)=1)),"",IF(AND(COUNTIF(Raw!BK163:BQ163,1)=0,AND(COUNTIF(Raw!DG163:DP163,1)=0,COUNTIF(Raw!DG163:DP163,2)=0,COUNTIF(Raw!DG163:DP163,3)=0)),"",1))))</f>
        <v/>
      </c>
      <c r="P163" s="19" t="str">
        <f>IF(A163=0,"",IF(COUNTA(Raw!DG163:DR163)=0,"",IF(AND(COUNTIF(Raw!DG163:DP163,4)=1,ISBLANK(Raw!DQ163)=FALSE,ISBLANK(Raw!DR163)),"",IF(AND(COUNTIF(Raw!DG163:DP163,7)=1,ISBLANK(Raw!DQ163),ISBLANK(Raw!DR163)=FALSE),"",IF(AND(COUNTA(Raw!DG163:DP163)&gt;0,COUNTIF(Raw!DG163:DP163,4)=0,COUNTIF(Raw!DG163:DP163,7)=0,COUNTA(Raw!DQ163:DR163)=0),"",1)))))</f>
        <v/>
      </c>
      <c r="Q163" s="19" t="str">
        <f>IF(A163=0,"",IF(AND(COUNTA(Raw!DS163:DU163)=0,COUNTA(Raw!BK163:BQ163)=0),"",IF(AND(COUNTIF(Raw!BK163:BQ163,1)&gt;0,COUNTA(Raw!DS163:DU163)&gt;0),"",IF(AND(COUNTIF(Raw!BK163:BQ163,1)=0,COUNTA(Raw!DS163:DU163)=0),"",1))))</f>
        <v/>
      </c>
      <c r="R163" s="19" t="str">
        <f>IF(A163=0,"",IF(AND(ISBLANK(Raw!AT163),ISBLANK(Raw!EJ163)),"",IF(AND(Raw!AT163&gt;0,ISBLANK(Raw!EJ163)=FALSE,Raw!EJ163&gt;=0,Raw!EJ163&lt;=7),"",IF(AND(Raw!AT163=0,ISBLANK(Raw!EJ163)),"",1))))</f>
        <v/>
      </c>
      <c r="S163" t="str">
        <f>IF(A163=0,"",IF(AND(ISBLANK(Raw!AS163),ISBLANK(Raw!EK163)),"",IF(AND(Raw!AS163&gt;0,ISBLANK(Raw!EK163)=FALSE),"",IF(AND(Raw!AS163=0,ISBLANK(Raw!EK163)),"",1))))</f>
        <v/>
      </c>
      <c r="T163" s="19" t="str">
        <f>IF(A163=0,"",IF(AND(ISBLANK(Raw!AT163),COUNTA(Raw!EL163:EQ163)=0),"",IF(AND(Raw!AT163&gt;0,COUNTA(Raw!EL163:EQ163)&gt;0),"",IF(AND(Raw!AT163=0,COUNTA(Raw!EL163:EQ163)=0),"",1))))</f>
        <v/>
      </c>
      <c r="U163" t="str">
        <f>IF(A163=0,"",IF(AND(ISBLANK(Raw!AT163),COUNTA(Raw!ER163:EU163)=0),"",IF(AND(Raw!AT163&gt;0,COUNTA(Raw!ER163:EU163)&gt;0),"",IF(AND(Raw!AT163=0,COUNTA(Raw!ER163:EU163)=0),"",1))))</f>
        <v/>
      </c>
      <c r="V163" t="str">
        <f>IF(A163=0,"",IF(AND(ISBLANK(Raw!AS163),COUNTA(Raw!EV163:FA163)=0),"",IF(AND(Raw!AS163&gt;0,COUNTA(Raw!EV163:FA163)&gt;0),"",IF(AND(Raw!AS163=0,COUNTA(Raw!EV163:FA163)=0),"",1))))</f>
        <v/>
      </c>
      <c r="W163" t="str">
        <f>IF(A163=0,"",IF(AND(ISBLANK(Raw!AS163),COUNTA(Raw!FB163:FE163)=0),"",IF(AND(Raw!AS163&gt;0,COUNTA(Raw!FB163:FE163)&gt;0),"",IF(AND(Raw!AS163=0,COUNTA(Raw!FB163:FE163)=0),"",1))))</f>
        <v/>
      </c>
      <c r="X163" t="str">
        <f>IF(A163=0,"",IF(AND(ISBLANK(Raw!AT163),COUNTA(Raw!FF163:FI163)=0),"",IF(AND(Raw!AT163&gt;0,COUNTA(Raw!FF163:FI163)&gt;0),"",IF(AND(Raw!AT163=0,COUNTA(Raw!FF163:FI163)=0),"",1))))</f>
        <v/>
      </c>
      <c r="Y163" t="str">
        <f>IF(A163=0,"",IF(AND(ISBLANK(Raw!AS163),COUNTA(Raw!FJ163:FM163)=0),"",IF(AND(Raw!AS163&gt;0,COUNTA(Raw!FJ163:FM163)&gt;0),"",IF(AND(Raw!AS163=0,COUNTA(Raw!FJ163:FM163)=0),"",1))))</f>
        <v/>
      </c>
      <c r="Z163" t="str">
        <f>IF(A163=0,"",IF(AND(COUNTA(Raw!FN163:FT163)=0,ISBLANK(Raw!FU163)),"",IF(AND(COUNTIF(Raw!FN163:FT163,1)&gt;0,ISBLANK(Raw!FU163)=FALSE),"",IF(AND(COUNTIF(Raw!FN163:FT163,1)=0,ISBLANK(Raw!FU163)),"",1))))</f>
        <v/>
      </c>
      <c r="AA163" s="19" t="str">
        <f>IF(A163=0,"",IF(AND(ISBLANK(Raw!BI163),COUNTA(Raw!FV163:GH163)=0),"",IF(AND(Raw!BI163&lt;&gt;1,COUNTIF(Raw!FV163:GH163,6)=0),"",IF(Raw!BI163=1,"",1))))</f>
        <v/>
      </c>
      <c r="AB163" t="str">
        <f>IF(A163=0,"",IF(AND(ISBLANK(Raw!GI163),COUNTA(Raw!GJ163:GQ163)=0),"",IF(AND(Raw!GI163=1,COUNTA(Raw!GJ163:GQ163)&gt;0),"",IF(AND(Raw!GI163=2,COUNTA(Raw!GJ163:GQ163)=0),"",1))))</f>
        <v/>
      </c>
      <c r="AC163" s="19" t="str">
        <f>IF(A163=0,"",IF(AND(COUNTA(Raw!GY163:HF163)=0,ISBLANK(Raw!HG163)),"",IF(AND(OR(COUNTIF(Raw!GY163:HE163,1)&gt;0,COUNTIF(Raw!GY163:HE163,2)&gt;0),ISBLANK(Raw!HG163)=FALSE),"",IF(AND(COUNTA(Raw!GY163:HF163)&gt;0,ISBLANK(Raw!HG163),COUNTIF(Raw!GY163:HE163,1)=0,COUNTIF(Raw!GY163:HE163,2)=0),"",1))))</f>
        <v/>
      </c>
      <c r="AD163" s="19" t="str">
        <f>IF(A163=0,"",IF(COUNTA(Raw!HU163:IB163)=0,"",IF(AND(Raw!AK163&lt;&gt;2,COUNTIF(Raw!HU163:IA163,2)=0,COUNTIF(Raw!HU163:IA163,3)=0),"",IF(Raw!AK163=2,"",1))))</f>
        <v/>
      </c>
      <c r="AE163" s="19" t="str">
        <f>IF(A163=0,"",IF(AND(Raw!AK163=2,ISBLANK(Raw!IC163)=FALSE),"",IF(AND(Raw!AK163&lt;&gt;2,ISBLANK(Raw!IC163)),"",1)))</f>
        <v/>
      </c>
      <c r="AF163" s="19" t="str">
        <f>IF(A163=0,"",IF(COUNTA(Raw!ID163:IF163)=0,"",IF(AND(MATCH(2023-Raw!ID163,Code!$A$3:$A$12,1)=Raw!IF163,2023-Raw!ID163=Raw!IE163),"",1)))</f>
        <v/>
      </c>
      <c r="AG163" s="19" t="str">
        <f>IF(A163=0,"",IF(COUNTA(Raw!IG163:II163)=0,"",IF(AND(Raw!IG163=4,ISBLANK(Raw!II163)=FALSE),"",IF(AND(Raw!IG163&lt;&gt;4,ISBLANK(Raw!II163)),"",1))))</f>
        <v/>
      </c>
      <c r="AH163" s="19" t="str">
        <f>IF(A163=0,"",IF(COUNTA(Raw!IJ163:IM163)=0,"",IF(AND(Raw!IJ163=1,ISBLANK(Raw!IK163)=FALSE),"",IF(AND(Raw!IJ163=2,COUNTA(Raw!IK163:IM163)&gt;0),"",1))))</f>
        <v/>
      </c>
      <c r="AI163" s="19" t="str">
        <f>IF(A163=0,"",IF(COUNTA(Raw!IK163:IM163)=0,"",IF(AND(Raw!IK163=1,ISBLANK(Raw!IL163)=FALSE),"",IF(AND(Raw!IK163=2,COUNTA(Raw!IL163:IM163)=0),"",1))))</f>
        <v/>
      </c>
      <c r="AJ163" s="19" t="str">
        <f>IF(A163=0,"",IF(COUNTA(Raw!JD163:JJ163)=0,"",IF(AND(Raw!JD163&gt;600,COUNTA(Raw!JE163:JI163)&gt;0),"",IF(AND(Raw!JD163&lt;=600,COUNTA(Raw!JE163:JJ163)=0),"",1))))</f>
        <v/>
      </c>
      <c r="AK163" s="19" t="str">
        <f>IF(A163=0,"",IF(COUNTA(Raw!JK163:KA163)=0,"",IF(AND(Raw!JK163=1,COUNTA(Raw!JM163:JV163)&gt;0),"",IF(AND(Raw!JK163=3,COUNTA(Raw!JM163:JV163)&gt;0,COUNTA(Raw!JW163:KA163)=0),"",IF(AND(ISBLANK(Raw!JK163)=FALSE,Raw!JK163&lt;&gt;1,Raw!JK163&lt;&gt;3,COUNTA(Raw!JM163:KA163)=0),"",1)))))</f>
        <v/>
      </c>
      <c r="AL163" s="19" t="str">
        <f>IF(A163=0,"",IF(COUNTA(Raw!JW163:KA163)=0,"",IF(AND(COUNTIF(Raw!JW163:JZ163,4)=0,COUNTA(Raw!JW163:JZ163)&gt;0,ISBLANK(Raw!KA163)=FALSE),"",IF(AND(COUNTIF(Raw!JW163:KA163,4)&gt;0,ISBLANK(Raw!KA163)),"",1))))</f>
        <v/>
      </c>
      <c r="AM163" s="19" t="str">
        <f>IF(A163=0,"",IF(COUNTA(Raw!KT163:KU163)=0,"",IF(AND(Raw!KT163=1,ISBLANK(Raw!KU163)=FALSE),"",IF(AND(Raw!KT163=2,ISBLANK(Raw!KU163)),"",1))))</f>
        <v/>
      </c>
      <c r="AN163" s="19" t="str">
        <f>IF(A163=0,"",IF(COUNTA(Raw!KX163:LF163)=0,"",IF(AND(COUNTIF(Raw!KX163:LB163,5)=1,COUNTA(Raw!KX163:LB163)=1,COUNTA(Raw!LC163:LF163)=0),"",IF(AND(COUNTIF(Raw!KX163:LB163,5)=0,COUNTA(Raw!KX163:LB163)&gt;0,COUNTA(Raw!LC163:LF163)&gt;0),"",1))))</f>
        <v/>
      </c>
      <c r="AO163" s="19" t="str">
        <f>IF(A163=0,"",IF(COUNTA(Raw!LM163:LU163)=0,"",IF(AND(Raw!LM163=1,ISBLANK(Raw!LN163)=FALSE,COUNTA(Raw!LO163:LU163)&gt;0),"",IF(AND(Raw!LM163=2,COUNTA(Raw!LN163:LU163)=0),"",1))))</f>
        <v/>
      </c>
      <c r="AP163" s="19" t="str">
        <f>IF(A163=0,"",IF(COUNTA(Raw!MY163:OG163)=0,"",IF(AND(Raw!MY163=2,COUNTA(Raw!MZ163:OG163)=0),"",IF(AND(Raw!MY163=1,COUNTA(Raw!MZ163:OG163)&gt;0),"",1))))</f>
        <v/>
      </c>
      <c r="AQ163" s="19" t="str">
        <f>IF(A163=0,"",IF(COUNTA(Raw!NC163:NW163)=0,"",IF(AND(COUNTIF(Raw!NC163:NG163,3)&gt;0,COUNTA(Raw!NH163:NQ163)&gt;0),"",IF(AND(COUNTA(Raw!NC163:NG163)&gt;0,COUNTIF(Raw!NC163:NG163,3)=0,COUNTA(Raw!NH163:NW163)=0),"",1))))</f>
        <v/>
      </c>
      <c r="AR163" s="19" t="str">
        <f>IF(A163=0,"",IF(COUNTA(Raw!NH163:NW163)=0,"",IF(AND(COUNTIF(Raw!NH163:NQ163,10)&gt;0,COUNTA(Raw!NR163:NW163)&gt;0),"",IF(AND(COUNTA(Raw!NH163:NQ163)&gt;0,COUNTIF(Raw!NH163:NQ163,10)=0,COUNTA(Raw!NR163:NY163)=0),"",1))))</f>
        <v/>
      </c>
      <c r="AS163" s="19" t="str">
        <f>IF(A163=0,"",IF(COUNTA(Raw!NY163:OG163)=0,"",IF(AND(Raw!NY163=1,COUNTA(Raw!NZ163:OG163)&gt;0),"",IF(AND(Raw!NY163=2,COUNTA(Raw!NZ163:OG163)=0),"",1))))</f>
        <v/>
      </c>
      <c r="AT163" s="19" t="str">
        <f>IF(A163=0,"",IF(COUNTA(Raw!OH163:OY163)=0,"",IF(AND(Raw!OH163=1,COUNTA(Raw!OI163:OY163)&gt;0),"",IF(AND(Raw!OH163=2,COUNTA(Raw!OI163:OY163)=0),"",1))))</f>
        <v/>
      </c>
      <c r="AU163" s="19" t="str">
        <f>IF(A163=0,"",IF(COUNTA(Raw!PR163:QB163)=0,"",
IF(AND(OR(AND(COUNTIF(Raw!PR163:QB163,1)=1,COUNTA(Raw!QI163:QY163)&gt;0),AND(COUNTIF(Raw!PR163:QB163,1)=0,COUNTA(Raw!QI163:QY163)=0)),OR(AND(COUNTIF(Raw!PR163:QB163,2)=1,COUNTA(Raw!QZ163:RP163)&gt;0),AND(COUNTIF(Raw!PR163:QB163,2)=0,COUNTA(Raw!QZ163:RP163)=0)),OR(AND(COUNTIF(Raw!PR163:QB163,3)=1,COUNTA(Raw!RQ163:SG163)&gt;0),AND(COUNTIF(Raw!PR163:QB163,3)=0,COUNTA(Raw!RQ163:SG163)=0)),OR(AND(COUNTIF(Raw!PR163:QB163,4)=1,COUNTA(Raw!SH163:ST163)&gt;0),AND(COUNTIF(Raw!PR163:QB163,4)=0,COUNTA(Raw!SH163:ST163)=0)),OR(AND(COUNTIF(Raw!PR163:QB163,5)=1,COUNTA(Raw!SU163:TG163)&gt;0),AND(COUNTIF(Raw!PR163:QB163,5)=0,COUNTA(Raw!SU163:TG163)=0)),OR(AND(COUNTIF(Raw!PR163:QB163,6)=1,COUNTA(Raw!TH163:TT163)&gt;0),AND(COUNTIF(Raw!PR163:QB163,6)=0,COUNTA(Raw!TH163:TT163)=0)),OR(AND(COUNTIF(Raw!PR163:QB163,7)=1,COUNTA(Raw!TU163:UI163)&gt;0),AND(COUNTIF(Raw!PR163:QB163,7)=0,COUNTA(Raw!TU163:UI163)=0)),OR(AND(COUNTIF(Raw!PR163:QB163,8)=1,COUNTA(Raw!UJ163:UV163)&gt;0),AND(COUNTIF(Raw!PR163:QB163,8)=0,COUNTA(Raw!UJ163:UV163)=0)),OR(AND(COUNTIF(Raw!PR163:QB163,9)=1,COUNTA(Raw!UW163:VG163)&gt;0),AND(COUNTIF(Raw!PR163:QB163,9)=0,COUNTA(Raw!UW163:VG163)=0)),OR(AND(COUNTIF(Raw!PR163:QB163,10)=1,COUNTA(Raw!VH163:VP163)&gt;0),AND(COUNTIF(Raw!PR163:QB163,10)=0,COUNTA(Raw!VH163:VP163)=0)),OR(AND(COUNTIF(Raw!PR163:QB163,11)=1,COUNTA(Raw!VQ163:WK163)&gt;0),AND(COUNTIF(Raw!PR163:QB163,11)=0,COUNTA(Raw!VQ163:WK163)=0))),"",1)))</f>
        <v/>
      </c>
      <c r="AV163" s="19" t="str">
        <f>IF(A163=0,"",IF(COUNTA(Raw!QI163:QY163)=0,"",IF(AND(OR(AND(Raw!QI163=4,COUNTIF(Raw!QR163:QY163,1)=0),Raw!QI163&lt;&gt;4),OR(AND(Raw!QJ163=4,COUNTIF(Raw!QR163:QY163,2)=0),Raw!QJ163&lt;&gt;4),OR(AND(Raw!QK163=4,COUNTIF(Raw!QR163:QY163,3)=0),Raw!QK163&lt;&gt;4),OR(AND(Raw!QL163=4,COUNTIF(Raw!QR163:QY163,4)=0),Raw!QL163&lt;&gt;4),OR(AND(Raw!QM163=4,COUNTIF(Raw!QR163:QY163,5)=0),Raw!QM163&lt;&gt;4),OR(AND(Raw!QN163=4,COUNTIF(Raw!QR163:QY163,6)=0),Raw!QN163&lt;&gt;4),OR(AND(Raw!QO163=4,COUNTIF(Raw!QR163:QY163,7)=0),Raw!QO163&lt;&gt;4),OR(AND(Raw!QP163=4,COUNTIF(Raw!QR163:QY163,8)=0),Raw!QP163&lt;&gt;4)),"",1)))</f>
        <v/>
      </c>
      <c r="AW163" t="str">
        <f>IF(A163=0,"",IF(COUNTA(Raw!QZ163:RP163)=0,"",IF(AND(OR(AND(Raw!QZ163=4,COUNTIF(Raw!RI163:RP163,1)=0),Raw!QZ163&lt;&gt;4),OR(AND(Raw!RA163=4,COUNTIF(Raw!RI163:RP163,2)=0),Raw!RA163&lt;&gt;4),OR(AND(Raw!RB163=4,COUNTIF(Raw!RI163:RP163,3)=0),Raw!RB163&lt;&gt;4),OR(AND(Raw!RC163=4,COUNTIF(Raw!RI163:RP163,4)=0),Raw!RC163&lt;&gt;4),OR(AND(Raw!RD163=4,COUNTIF(Raw!RI163:RP163,5)=0),Raw!RD163&lt;&gt;4),OR(AND(Raw!RE163=4,COUNTIF(Raw!RI163:RP163,6)=0),Raw!RE163&lt;&gt;4),OR(AND(Raw!RF163=4,COUNTIF(Raw!RI163:RP163,7)=0),Raw!RF163&lt;&gt;4),OR(AND(Raw!RG163=4,COUNTIF(Raw!RI163:RP163,8)=0),Raw!RG163&lt;&gt;4)),"",1)))</f>
        <v/>
      </c>
      <c r="AX163" t="str">
        <f>IF(A163=0,"",IF(COUNTA(Raw!RQ163:SG163)=0,"",IF(AND(OR(AND(Raw!RQ163=4,COUNTIF(Raw!RZ163:SG163,1)=0),Raw!RQ163&lt;&gt;4),OR(AND(Raw!RR163=4,COUNTIF(Raw!RZ163:SG163,2)=0),Raw!RR163&lt;&gt;4),OR(AND(Raw!RS163=4,COUNTIF(Raw!RZ163:SG163,3)=0),Raw!RS163&lt;&gt;4),OR(AND(Raw!RT163=4,COUNTIF(Raw!RZ163:SG163,4)=0),Raw!RT163&lt;&gt;4),OR(AND(Raw!RU163=4,COUNTIF(Raw!RZ163:SG163,5)=0),Raw!RU163&lt;&gt;4),OR(AND(Raw!RV163=4,COUNTIF(Raw!RZ163:SG163,6)=0),Raw!RV163&lt;&gt;4),OR(AND(Raw!RW163=4,COUNTIF(Raw!RZ163:SG163,7)=0),Raw!RW163&lt;&gt;4),OR(AND(Raw!RX163=4,COUNTIF(Raw!RZ163:SG163,8)=0),Raw!RX163&lt;&gt;4)),"",1)))</f>
        <v/>
      </c>
      <c r="AY163" t="str">
        <f>IF(A163=0,"",IF(COUNTA(Raw!SH163:ST163)=0,"",IF(AND(OR(AND(Raw!SH163=4,COUNTIF(Raw!SO163:ST163,1)=0),Raw!SH163&lt;&gt;4),OR(AND(Raw!SI163=4,COUNTIF(Raw!SO163:ST163,2)=0),Raw!SI163&lt;&gt;4),OR(AND(Raw!SJ163=4,COUNTIF(Raw!SO163:ST163,3)=0),Raw!SJ163&lt;&gt;4),OR(AND(Raw!SK163=4,COUNTIF(Raw!SO163:ST163,4)=0),Raw!SK163&lt;&gt;4),OR(AND(Raw!SL163=4,COUNTIF(Raw!SO163:ST163,5)=0),Raw!SL163&lt;&gt;4),OR(AND(Raw!SM163=4,COUNTIF(Raw!SO163:ST163,6)=0),Raw!SM163&lt;&gt;4)),"",1)))</f>
        <v/>
      </c>
      <c r="AZ163" t="str">
        <f>IF(A163=0,"",IF(COUNTA(Raw!SU163:TG163)=0,"",IF(AND(OR(AND(Raw!SU163=4,COUNTIF(Raw!TB163:TG163,1)=0),Raw!SU163&lt;&gt;4),OR(AND(Raw!SV163=4,COUNTIF(Raw!TB163:TG163,2)=0),Raw!SV163&lt;&gt;4),OR(AND(Raw!SW163=4,COUNTIF(Raw!TB163:TG163,3)=0),Raw!SW163&lt;&gt;4),OR(AND(Raw!SX163=4,COUNTIF(Raw!TB163:TG163,4)=0),Raw!SX163&lt;&gt;4),OR(AND(Raw!SY163=4,COUNTIF(Raw!TB163:TG163,5)=0),Raw!SY163&lt;&gt;4),OR(AND(Raw!SZ163=4,COUNTIF(Raw!TB163:TG163,6)=0),Raw!SZ163&lt;&gt;4)),"",1)))</f>
        <v/>
      </c>
      <c r="BA163" t="str">
        <f>IF(A163=0,"",IF(COUNTA(Raw!TH163:TT163)=0,"",IF(AND(OR(AND(Raw!TH163=4,COUNTIF(Raw!TO163:TT163,1)=0),Raw!TH163&lt;&gt;4),OR(AND(Raw!TI163=4,COUNTIF(Raw!TO163:TT163,2)=0),Raw!TI163&lt;&gt;4),OR(AND(Raw!TJ163=4,COUNTIF(Raw!TO163:TT163,3)=0),Raw!TJ163&lt;&gt;4),OR(AND(Raw!TK163=4,COUNTIF(Raw!TO163:TT163,4)=0),Raw!TK163&lt;&gt;4),OR(AND(Raw!TL163=4,COUNTIF(Raw!TO163:TT163,5)=0),Raw!TL163&lt;&gt;4),OR(AND(Raw!TM163=4,COUNTIF(Raw!TO163:TT163,6)=0),Raw!TM163&lt;&gt;4)),"",1)))</f>
        <v/>
      </c>
      <c r="BB163" t="str">
        <f>IF(A163=0,"",IF(COUNTA(Raw!TU163:UI163)=0,"",IF(AND(OR(AND(Raw!TU163=4,COUNTIF(Raw!UC163:UI163,1)=0),Raw!TU163&lt;&gt;4),OR(AND(Raw!TV163=4,COUNTIF(Raw!UC163:UI163,2)=0),Raw!TV163&lt;&gt;4),OR(AND(Raw!TW163=4,COUNTIF(Raw!UC163:UI163,3)=0),Raw!TW163&lt;&gt;4),OR(AND(Raw!TX163=4,COUNTIF(Raw!UC163:UI163,4)=0),Raw!TX163&lt;&gt;4),OR(AND(Raw!TY163=4,COUNTIF(Raw!UC163:UI163,5)=0),Raw!TY163&lt;&gt;4),OR(AND(Raw!TZ163=4,COUNTIF(Raw!UC163:UI163,6)=0),Raw!TZ163&lt;&gt;4),OR(AND(Raw!UA163=4,COUNTIF(Raw!UC163:UI163,7)=0),Raw!UA163&lt;&gt;4)),"",1)))</f>
        <v/>
      </c>
      <c r="BC163" t="str">
        <f>IF(A163=0,"",IF(COUNTA(Raw!UJ163:UV163)=0,"",IF(AND(OR(AND(Raw!UJ163=4,COUNTIF(Raw!UQ163:UV163,1)=0),Raw!UJ163&lt;&gt;4),OR(AND(Raw!UK163=4,COUNTIF(Raw!UQ163:UV163,2)=0),Raw!UK163&lt;&gt;4),OR(AND(Raw!UL163=4,COUNTIF(Raw!UQ163:UV163,3)=0),Raw!UL163&lt;&gt;4),OR(AND(Raw!UM163=4,COUNTIF(Raw!UQ163:UV163,4)=0),Raw!UM163&lt;&gt;4),OR(AND(Raw!UN163=4,COUNTIF(Raw!UQ163:UV163,5)=0),Raw!UN163&lt;&gt;4),OR(AND(Raw!UO163=4,COUNTIF(Raw!UQ163:UV163,6)=0),Raw!UO163&lt;&gt;4)),"",1)))</f>
        <v/>
      </c>
      <c r="BD163" t="str">
        <f>IF(A163=0,"",IF(COUNTA(Raw!UW163:VG163)=0,"",IF(AND(OR(AND(Raw!UW163=4,COUNTIF(Raw!VC163:VG163,1)=0),Raw!UW163&lt;&gt;4),OR(AND(Raw!UX163=4,COUNTIF(Raw!VC163:VG163,2)=0),Raw!UX163&lt;&gt;4),OR(AND(Raw!UY163=4,COUNTIF(Raw!VC163:VG163,3)=0),Raw!UY163&lt;&gt;4),OR(AND(Raw!UZ163=4,COUNTIF(Raw!VC163:VG163,4)=0),Raw!UZ163&lt;&gt;4),OR(AND(Raw!VA163=4,COUNTIF(Raw!VC163:VG163,5)=0),Raw!VA163&lt;&gt;4)),"",1)))</f>
        <v/>
      </c>
      <c r="BE163" t="str">
        <f>IF(A163=0,"",IF(COUNTA(Raw!VH163:VP163)=0,"",
IF(AND(
OR(AND(Raw!VH163=4,COUNTIF(Raw!VM163:VP163,1)=0),Raw!VH163&lt;&gt;4),
OR(AND(Raw!VI163=4,COUNTIF(Raw!VM163:VP163,2)=0),Raw!VI163&lt;&gt;4),
OR(AND(Raw!VJ163=4,COUNTIF(Raw!VM163:VP163,3)=0),Raw!VJ163&lt;&gt;4),
OR(AND(Raw!VK163=4,COUNTIF(Raw!VM163:VP163,4)=0),Raw!VK163&lt;&gt;4)
),"",1)))</f>
        <v/>
      </c>
      <c r="BF163" t="str">
        <f>IF(A163=0,"",IF(COUNTA(Raw!VQ163:WK163)=0,"",
IF(AND(
OR(AND(Raw!VQ163=4,COUNTIF(Raw!WB163:WK163,1)=0),Raw!VQ163&lt;&gt;4),
OR(AND(Raw!VR163=4,COUNTIF(Raw!WB163:WK163,2)=0),Raw!VR163&lt;&gt;4),
OR(AND(Raw!VS163=4,COUNTIF(Raw!WB163:WK163,3)=0),Raw!VS163&lt;&gt;4),
OR(AND(Raw!VT163=4,COUNTIF(Raw!WB163:WK163,4)=0),Raw!VT163&lt;&gt;4),
OR(AND(Raw!VU163=4,COUNTIF(Raw!WB163:WK163,5)=0),Raw!VU163&lt;&gt;4),
OR(AND(Raw!VV163=4,COUNTIF(Raw!WB163:WK163,6)=0),Raw!VV163&lt;&gt;4),
OR(AND(Raw!VW163=4,COUNTIF(Raw!WB163:WK163,7)=0),Raw!VW163&lt;&gt;4),
OR(AND(Raw!VX163=4,COUNTIF(Raw!WB163:WK163,8)=0),Raw!VX163&lt;&gt;4),
OR(AND(Raw!VY163=4,COUNTIF(Raw!WB163:WK163,9)=0),Raw!VX163&lt;&gt;4),
OR(AND(Raw!VZ163=4,COUNTIF(Raw!WB163:WK163,10)=0),Raw!VZ163&lt;&gt;4)
),"",1)))</f>
        <v/>
      </c>
      <c r="BG163" t="str">
        <f>IF(A163=0,"",IF(COUNTA(Raw!WL163:XB163)=0,"",
IF(AND(
OR(AND(Raw!WL163=4,COUNTIF(Raw!WU163:XB163,1)=0),Raw!WL163&lt;&gt;4),
OR(AND(Raw!WM163=4,COUNTIF(Raw!WU163:XB163,2)=0),Raw!WM163&lt;&gt;4),
OR(AND(Raw!WN163=4,COUNTIF(Raw!WU163:XB163,3)=0),Raw!WN163&lt;&gt;4),
OR(AND(Raw!WO163=4,COUNTIF(Raw!WU163:XB163,4)=0),Raw!WO163&lt;&gt;4),
OR(AND(Raw!WP163=4,COUNTIF(Raw!WU163:XB163,5)=0),Raw!WP163&lt;&gt;4),
OR(AND(Raw!WQ163=4,COUNTIF(Raw!WU163:XB163,6)=0),Raw!WQ163&lt;&gt;4),
OR(AND(Raw!WR163=4,COUNTIF(Raw!WU163:XB163,7)=0),Raw!WR163&lt;&gt;4),
OR(AND(Raw!WS163=4,COUNTIF(Raw!WU163:XB163,8)=0),Raw!WS163&lt;&gt;4)
),"",1)))</f>
        <v/>
      </c>
      <c r="BH163" t="str">
        <f>IF(A163=0,"",IF(COUNTA(Raw!XC163:XK163)=0,"",
IF(AND(
OR(AND(Raw!XC163=4,COUNTIF(Raw!XH163:XK163,1)=0),Raw!XC163&lt;&gt;4),
OR(AND(Raw!XD163=4,COUNTIF(Raw!XH163:XK163,2)=0),Raw!XD163&lt;&gt;4),
OR(AND(Raw!XE163=4,COUNTIF(Raw!XH163:XK163,3)=0),Raw!XE163&lt;&gt;4),
OR(AND(Raw!XF163=4,COUNTIF(Raw!XH163:XK163,4)=0),Raw!XF163&lt;&gt;4)
),"",1)))</f>
        <v/>
      </c>
      <c r="BI163" t="str">
        <f>IF(A163=0,"",IF(COUNTA(Raw!XL163:XT163)=0,"",
IF(AND(
OR(AND(Raw!XL163=4,COUNTIF(Raw!XQ163:XT163,1)=0),Raw!XL163&lt;&gt;4),
OR(AND(Raw!XM163=4,COUNTIF(Raw!XQ163:XT163,2)=0),Raw!XM163&lt;&gt;4),
OR(AND(Raw!XN163=4,COUNTIF(Raw!XQ163:XT163,3)=0),Raw!XN163&lt;&gt;4),
OR(AND(Raw!XO163=4,COUNTIF(Raw!XQ163:XT163,4)=0),Raw!XO163&lt;&gt;4)
),"",1)))</f>
        <v/>
      </c>
      <c r="BJ163" t="str">
        <f>IF(A163=0,"",IF(COUNTA(Raw!XU163:YI163)=0,"",
IF(AND(
OR(AND(Raw!XU163=4,COUNTIF(Raw!YC163:YI163,1)=0),Raw!XU163&lt;&gt;4),
OR(AND(Raw!XV163=4,COUNTIF(Raw!YC163:YI163,2)=0),Raw!XV163&lt;&gt;4),
OR(AND(Raw!XW163=4,COUNTIF(Raw!YC163:YI163,3)=0),Raw!XW163&lt;&gt;4),
OR(AND(Raw!XX163=4,COUNTIF(Raw!YC163:YI163,4)=0),Raw!XX163&lt;&gt;4),
OR(AND(Raw!XY163=4,COUNTIF(Raw!YC163:YI163,5)=0),Raw!XY163&lt;&gt;4),
OR(AND(Raw!XZ163=4,COUNTIF(Raw!YC163:YI163,6)=0),Raw!XZ163&lt;&gt;4),
OR(AND(Raw!YA163=4,COUNTIF(Raw!YC163:YI163,7)=0),Raw!YA163&lt;&gt;4)
),"",1)))</f>
        <v/>
      </c>
      <c r="BK163" t="str">
        <f>IF(A163=0,"",IF(COUNTA(Raw!YJ163:YR163)=0,"",
IF(AND(
OR(AND(Raw!YJ163=4,COUNTIF(Raw!YO163:YR163,1)=0),Raw!YJ163&lt;&gt;4),
OR(AND(Raw!YK163=4,COUNTIF(Raw!YO163:YR163,2)=0),Raw!YK163&lt;&gt;4),
OR(AND(Raw!YL163=4,COUNTIF(Raw!YO163:YR163,3)=0),Raw!YL163&lt;&gt;4),
OR(AND(Raw!YM163=4,COUNTIF(Raw!YO163:YR163,4)=0),Raw!YM163&lt;&gt;4)
),"",1)))</f>
        <v/>
      </c>
      <c r="BL163" t="str">
        <f>IF(A163=0,"",IF(COUNTA(Raw!YS163:YU163)=0,"",IF(AND(Raw!YS163=4,ISBLANK(Raw!YU163)),"",IF(AND(Raw!YS163&lt;&gt;4,ISBLANK(Raw!YU163)=FALSE),"",1))))</f>
        <v/>
      </c>
    </row>
    <row r="164" spans="1:64">
      <c r="A164" s="20">
        <f>Raw!A164</f>
        <v>0</v>
      </c>
      <c r="B164" s="19" t="str">
        <f>IF(A164=0,"",IF(AND(Raw!AC164=1,COUNTA(Raw!AR164:IC164)&gt;0,COUNTA(Raw!ID164:YU164)=0),"",IF(AND(Raw!AC164=2,COUNTA(Raw!AR164:IC164)=0,COUNTA(Raw!ID164:MV164)&gt;0,COUNTA(Raw!MW164:YU164)=0),"",IF(AND(Raw!AC164=3,COUNTA(Raw!AP164:MV164)=0,COUNTA(Raw!MW164:YU164)&gt;0),"",1))))</f>
        <v/>
      </c>
      <c r="C164" s="19" t="str">
        <f>IF(A164=0,"",IF(AND(Raw!AK164=1,ISBLANK(Raw!AM164)=FALSE,ISBLANK(Raw!AO164)),"",IF(AND(Raw!AK164=2,ISBLANK(Raw!AM164),ISBLANK(Raw!AO164)=FALSE),"",1)))</f>
        <v/>
      </c>
      <c r="D164" s="19" t="str">
        <f>IF(A164=0,"",IF(COUNTA(Raw!AS164:AZ164)=0,"",IF(AND(Raw!AS164+Raw!AT164=100,Raw!AU164+Raw!AV164=100,Raw!AW164+Raw!AX164=100,Raw!AY164+Raw!AZ164=100),"",1)))</f>
        <v/>
      </c>
      <c r="E164" s="19" t="str">
        <f>IF(A164=0,"",IF(ISBLANK(Raw!AQ164),"",IF(Raw!AQ164=1,"",1)))</f>
        <v/>
      </c>
      <c r="F164" s="19" t="str">
        <f>IF(A164=0,"",IF(ISBLANK(Raw!AR164),"",IF(AND(Raw!AR164&gt;=0,Raw!AR164&lt;=100),"",1)))</f>
        <v/>
      </c>
      <c r="G164" s="19" t="str">
        <f>IF(A164=0,"",IF(AND(ISBLANK(Raw!BA164),ISBLANK(Raw!AS164)),"",IF(AND(Raw!AS164&gt;0,ISBLANK(Raw!BA164)=FALSE),"",1)))</f>
        <v/>
      </c>
      <c r="H164" s="19" t="str">
        <f>IF(A164=0,"",IF(COUNTA(Raw!BA164:BH164)=0,"",IF(AND(Raw!BA164=0,COUNTA(Raw!BB164:BH164)=0),"",IF(AND(Raw!BA164&gt;0,COUNTA(Raw!BB164:BH164)&gt;0),"",1))))</f>
        <v/>
      </c>
      <c r="I164" s="19" t="str">
        <f>IF(A164=0,"",IF(AND(ISBLANK(Raw!BI164),ISBLANK(Raw!BJ164)),"",IF(AND(Raw!BI164=1,ISBLANK(Raw!BJ164)=FALSE),"",IF(AND(Raw!BI164=2,ISBLANK(Raw!BJ164)),"",1))))</f>
        <v/>
      </c>
      <c r="J164" s="19" t="str">
        <f>IF(A164=0,"",IF(AND(ISBLANK(Raw!AT164),COUNTBLANK(Raw!BK164:BQ164)),"",IF(AND(Raw!AT164&gt;0,COUNTA(Raw!BK164:BQ164)&gt;0),"",IF(AND(Raw!AT164=0,COUNTA(Raw!BK164:BQ164)=0),"",1))))</f>
        <v/>
      </c>
      <c r="K164" s="19" t="str">
        <f>IF(A164=0,"",IF(AND(ISBLANK(Raw!AS164),COUNTA(Raw!BR164:BX164)=0),"",IF(AND(Raw!AS164&gt;0,COUNTA(Raw!BR164:BX164)&gt;0),"",IF(AND(Raw!AS164=0,COUNTA(Raw!BR164:BX164)=0),"",1))))</f>
        <v/>
      </c>
      <c r="L164" s="19" t="str">
        <f>IF(A164=0,"",IF(AND(COUNTA(Raw!BK164:BX164)=0,COUNTA(Raw!BY164:CH164)=0),"",IF(AND(COUNTIF(Raw!BK164:BX164,1)&gt;0,COUNTA(Raw!BY164:CH164)&gt;0),"",IF(AND(COUNTIF(Raw!BK164:BX164,1)=0,COUNTA(Raw!BY164:CH164)=0),"",1))))</f>
        <v/>
      </c>
      <c r="M164" s="19" t="str">
        <f>IF(A164=0,"",IF(AND(COUNTA(Raw!BK164:BX164)=0,COUNTA(Raw!CI164:CR164)),"",IF(AND(COUNTIF(Raw!BK164:BX164,3)&gt;0,COUNTA(Raw!CI164:CR164)&gt;0),"",IF(AND(COUNTIF(Raw!BK164:BX164,3)=0,COUNTA(Raw!CI164:CR164)=0),"",1))))</f>
        <v/>
      </c>
      <c r="N164" s="19" t="str">
        <f>IF(A164=0,"",IF(COUNTA(Raw!CS164:DF164)=0,"",IF(AND(COUNTIF(Raw!CS164:CV164,1)=1,COUNTA(Raw!CW164:DA164)&gt;0,COUNTA(Raw!DB164:DF164)=0),"",IF(AND(COUNTIF(Raw!CS164:CV164,2)=1,COUNTA(Raw!CW164:DA164)=0,COUNTA(Raw!DB164:DF164)&gt;0),"",IF(AND(COUNTA(Raw!CS164:CV164)&gt;0,COUNTA(Raw!CW164:DF164)=0),"",1)))))</f>
        <v/>
      </c>
      <c r="O164" s="19" t="str">
        <f>IF(A164=0,"",IF(COUNTA(Raw!DG164:DP164)=0,"",IF(AND(COUNTIF(Raw!BK164:BQ164,1)&gt;0,OR(COUNTIF(Raw!DG164:DP164,1)=1,COUNTIF(Raw!DG164:DP164,2)=1,COUNTIF(Raw!DG164:DP164,3)=1)),"",IF(AND(COUNTIF(Raw!BK164:BQ164,1)=0,AND(COUNTIF(Raw!DG164:DP164,1)=0,COUNTIF(Raw!DG164:DP164,2)=0,COUNTIF(Raw!DG164:DP164,3)=0)),"",1))))</f>
        <v/>
      </c>
      <c r="P164" s="19" t="str">
        <f>IF(A164=0,"",IF(COUNTA(Raw!DG164:DR164)=0,"",IF(AND(COUNTIF(Raw!DG164:DP164,4)=1,ISBLANK(Raw!DQ164)=FALSE,ISBLANK(Raw!DR164)),"",IF(AND(COUNTIF(Raw!DG164:DP164,7)=1,ISBLANK(Raw!DQ164),ISBLANK(Raw!DR164)=FALSE),"",IF(AND(COUNTA(Raw!DG164:DP164)&gt;0,COUNTIF(Raw!DG164:DP164,4)=0,COUNTIF(Raw!DG164:DP164,7)=0,COUNTA(Raw!DQ164:DR164)=0),"",1)))))</f>
        <v/>
      </c>
      <c r="Q164" s="19" t="str">
        <f>IF(A164=0,"",IF(AND(COUNTA(Raw!DS164:DU164)=0,COUNTA(Raw!BK164:BQ164)=0),"",IF(AND(COUNTIF(Raw!BK164:BQ164,1)&gt;0,COUNTA(Raw!DS164:DU164)&gt;0),"",IF(AND(COUNTIF(Raw!BK164:BQ164,1)=0,COUNTA(Raw!DS164:DU164)=0),"",1))))</f>
        <v/>
      </c>
      <c r="R164" s="19" t="str">
        <f>IF(A164=0,"",IF(AND(ISBLANK(Raw!AT164),ISBLANK(Raw!EJ164)),"",IF(AND(Raw!AT164&gt;0,ISBLANK(Raw!EJ164)=FALSE,Raw!EJ164&gt;=0,Raw!EJ164&lt;=7),"",IF(AND(Raw!AT164=0,ISBLANK(Raw!EJ164)),"",1))))</f>
        <v/>
      </c>
      <c r="S164" t="str">
        <f>IF(A164=0,"",IF(AND(ISBLANK(Raw!AS164),ISBLANK(Raw!EK164)),"",IF(AND(Raw!AS164&gt;0,ISBLANK(Raw!EK164)=FALSE),"",IF(AND(Raw!AS164=0,ISBLANK(Raw!EK164)),"",1))))</f>
        <v/>
      </c>
      <c r="T164" s="19" t="str">
        <f>IF(A164=0,"",IF(AND(ISBLANK(Raw!AT164),COUNTA(Raw!EL164:EQ164)=0),"",IF(AND(Raw!AT164&gt;0,COUNTA(Raw!EL164:EQ164)&gt;0),"",IF(AND(Raw!AT164=0,COUNTA(Raw!EL164:EQ164)=0),"",1))))</f>
        <v/>
      </c>
      <c r="U164" t="str">
        <f>IF(A164=0,"",IF(AND(ISBLANK(Raw!AT164),COUNTA(Raw!ER164:EU164)=0),"",IF(AND(Raw!AT164&gt;0,COUNTA(Raw!ER164:EU164)&gt;0),"",IF(AND(Raw!AT164=0,COUNTA(Raw!ER164:EU164)=0),"",1))))</f>
        <v/>
      </c>
      <c r="V164" t="str">
        <f>IF(A164=0,"",IF(AND(ISBLANK(Raw!AS164),COUNTA(Raw!EV164:FA164)=0),"",IF(AND(Raw!AS164&gt;0,COUNTA(Raw!EV164:FA164)&gt;0),"",IF(AND(Raw!AS164=0,COUNTA(Raw!EV164:FA164)=0),"",1))))</f>
        <v/>
      </c>
      <c r="W164" t="str">
        <f>IF(A164=0,"",IF(AND(ISBLANK(Raw!AS164),COUNTA(Raw!FB164:FE164)=0),"",IF(AND(Raw!AS164&gt;0,COUNTA(Raw!FB164:FE164)&gt;0),"",IF(AND(Raw!AS164=0,COUNTA(Raw!FB164:FE164)=0),"",1))))</f>
        <v/>
      </c>
      <c r="X164" t="str">
        <f>IF(A164=0,"",IF(AND(ISBLANK(Raw!AT164),COUNTA(Raw!FF164:FI164)=0),"",IF(AND(Raw!AT164&gt;0,COUNTA(Raw!FF164:FI164)&gt;0),"",IF(AND(Raw!AT164=0,COUNTA(Raw!FF164:FI164)=0),"",1))))</f>
        <v/>
      </c>
      <c r="Y164" t="str">
        <f>IF(A164=0,"",IF(AND(ISBLANK(Raw!AS164),COUNTA(Raw!FJ164:FM164)=0),"",IF(AND(Raw!AS164&gt;0,COUNTA(Raw!FJ164:FM164)&gt;0),"",IF(AND(Raw!AS164=0,COUNTA(Raw!FJ164:FM164)=0),"",1))))</f>
        <v/>
      </c>
      <c r="Z164" t="str">
        <f>IF(A164=0,"",IF(AND(COUNTA(Raw!FN164:FT164)=0,ISBLANK(Raw!FU164)),"",IF(AND(COUNTIF(Raw!FN164:FT164,1)&gt;0,ISBLANK(Raw!FU164)=FALSE),"",IF(AND(COUNTIF(Raw!FN164:FT164,1)=0,ISBLANK(Raw!FU164)),"",1))))</f>
        <v/>
      </c>
      <c r="AA164" s="19" t="str">
        <f>IF(A164=0,"",IF(AND(ISBLANK(Raw!BI164),COUNTA(Raw!FV164:GH164)=0),"",IF(AND(Raw!BI164&lt;&gt;1,COUNTIF(Raw!FV164:GH164,6)=0),"",IF(Raw!BI164=1,"",1))))</f>
        <v/>
      </c>
      <c r="AB164" t="str">
        <f>IF(A164=0,"",IF(AND(ISBLANK(Raw!GI164),COUNTA(Raw!GJ164:GQ164)=0),"",IF(AND(Raw!GI164=1,COUNTA(Raw!GJ164:GQ164)&gt;0),"",IF(AND(Raw!GI164=2,COUNTA(Raw!GJ164:GQ164)=0),"",1))))</f>
        <v/>
      </c>
      <c r="AC164" s="19" t="str">
        <f>IF(A164=0,"",IF(AND(COUNTA(Raw!GY164:HF164)=0,ISBLANK(Raw!HG164)),"",IF(AND(OR(COUNTIF(Raw!GY164:HE164,1)&gt;0,COUNTIF(Raw!GY164:HE164,2)&gt;0),ISBLANK(Raw!HG164)=FALSE),"",IF(AND(COUNTA(Raw!GY164:HF164)&gt;0,ISBLANK(Raw!HG164),COUNTIF(Raw!GY164:HE164,1)=0,COUNTIF(Raw!GY164:HE164,2)=0),"",1))))</f>
        <v/>
      </c>
      <c r="AD164" s="19" t="str">
        <f>IF(A164=0,"",IF(COUNTA(Raw!HU164:IB164)=0,"",IF(AND(Raw!AK164&lt;&gt;2,COUNTIF(Raw!HU164:IA164,2)=0,COUNTIF(Raw!HU164:IA164,3)=0),"",IF(Raw!AK164=2,"",1))))</f>
        <v/>
      </c>
      <c r="AE164" s="19" t="str">
        <f>IF(A164=0,"",IF(AND(Raw!AK164=2,ISBLANK(Raw!IC164)=FALSE),"",IF(AND(Raw!AK164&lt;&gt;2,ISBLANK(Raw!IC164)),"",1)))</f>
        <v/>
      </c>
      <c r="AF164" s="19" t="str">
        <f>IF(A164=0,"",IF(COUNTA(Raw!ID164:IF164)=0,"",IF(AND(MATCH(2023-Raw!ID164,Code!$A$3:$A$12,1)=Raw!IF164,2023-Raw!ID164=Raw!IE164),"",1)))</f>
        <v/>
      </c>
      <c r="AG164" s="19" t="str">
        <f>IF(A164=0,"",IF(COUNTA(Raw!IG164:II164)=0,"",IF(AND(Raw!IG164=4,ISBLANK(Raw!II164)=FALSE),"",IF(AND(Raw!IG164&lt;&gt;4,ISBLANK(Raw!II164)),"",1))))</f>
        <v/>
      </c>
      <c r="AH164" s="19" t="str">
        <f>IF(A164=0,"",IF(COUNTA(Raw!IJ164:IM164)=0,"",IF(AND(Raw!IJ164=1,ISBLANK(Raw!IK164)=FALSE),"",IF(AND(Raw!IJ164=2,COUNTA(Raw!IK164:IM164)&gt;0),"",1))))</f>
        <v/>
      </c>
      <c r="AI164" s="19" t="str">
        <f>IF(A164=0,"",IF(COUNTA(Raw!IK164:IM164)=0,"",IF(AND(Raw!IK164=1,ISBLANK(Raw!IL164)=FALSE),"",IF(AND(Raw!IK164=2,COUNTA(Raw!IL164:IM164)=0),"",1))))</f>
        <v/>
      </c>
      <c r="AJ164" s="19" t="str">
        <f>IF(A164=0,"",IF(COUNTA(Raw!JD164:JJ164)=0,"",IF(AND(Raw!JD164&gt;600,COUNTA(Raw!JE164:JI164)&gt;0),"",IF(AND(Raw!JD164&lt;=600,COUNTA(Raw!JE164:JJ164)=0),"",1))))</f>
        <v/>
      </c>
      <c r="AK164" s="19" t="str">
        <f>IF(A164=0,"",IF(COUNTA(Raw!JK164:KA164)=0,"",IF(AND(Raw!JK164=1,COUNTA(Raw!JM164:JV164)&gt;0),"",IF(AND(Raw!JK164=3,COUNTA(Raw!JM164:JV164)&gt;0,COUNTA(Raw!JW164:KA164)=0),"",IF(AND(ISBLANK(Raw!JK164)=FALSE,Raw!JK164&lt;&gt;1,Raw!JK164&lt;&gt;3,COUNTA(Raw!JM164:KA164)=0),"",1)))))</f>
        <v/>
      </c>
      <c r="AL164" s="19" t="str">
        <f>IF(A164=0,"",IF(COUNTA(Raw!JW164:KA164)=0,"",IF(AND(COUNTIF(Raw!JW164:JZ164,4)=0,COUNTA(Raw!JW164:JZ164)&gt;0,ISBLANK(Raw!KA164)=FALSE),"",IF(AND(COUNTIF(Raw!JW164:KA164,4)&gt;0,ISBLANK(Raw!KA164)),"",1))))</f>
        <v/>
      </c>
      <c r="AM164" s="19" t="str">
        <f>IF(A164=0,"",IF(COUNTA(Raw!KT164:KU164)=0,"",IF(AND(Raw!KT164=1,ISBLANK(Raw!KU164)=FALSE),"",IF(AND(Raw!KT164=2,ISBLANK(Raw!KU164)),"",1))))</f>
        <v/>
      </c>
      <c r="AN164" s="19" t="str">
        <f>IF(A164=0,"",IF(COUNTA(Raw!KX164:LF164)=0,"",IF(AND(COUNTIF(Raw!KX164:LB164,5)=1,COUNTA(Raw!KX164:LB164)=1,COUNTA(Raw!LC164:LF164)=0),"",IF(AND(COUNTIF(Raw!KX164:LB164,5)=0,COUNTA(Raw!KX164:LB164)&gt;0,COUNTA(Raw!LC164:LF164)&gt;0),"",1))))</f>
        <v/>
      </c>
      <c r="AO164" s="19" t="str">
        <f>IF(A164=0,"",IF(COUNTA(Raw!LM164:LU164)=0,"",IF(AND(Raw!LM164=1,ISBLANK(Raw!LN164)=FALSE,COUNTA(Raw!LO164:LU164)&gt;0),"",IF(AND(Raw!LM164=2,COUNTA(Raw!LN164:LU164)=0),"",1))))</f>
        <v/>
      </c>
      <c r="AP164" s="19" t="str">
        <f>IF(A164=0,"",IF(COUNTA(Raw!MY164:OG164)=0,"",IF(AND(Raw!MY164=2,COUNTA(Raw!MZ164:OG164)=0),"",IF(AND(Raw!MY164=1,COUNTA(Raw!MZ164:OG164)&gt;0),"",1))))</f>
        <v/>
      </c>
      <c r="AQ164" s="19" t="str">
        <f>IF(A164=0,"",IF(COUNTA(Raw!NC164:NW164)=0,"",IF(AND(COUNTIF(Raw!NC164:NG164,3)&gt;0,COUNTA(Raw!NH164:NQ164)&gt;0),"",IF(AND(COUNTA(Raw!NC164:NG164)&gt;0,COUNTIF(Raw!NC164:NG164,3)=0,COUNTA(Raw!NH164:NW164)=0),"",1))))</f>
        <v/>
      </c>
      <c r="AR164" s="19" t="str">
        <f>IF(A164=0,"",IF(COUNTA(Raw!NH164:NW164)=0,"",IF(AND(COUNTIF(Raw!NH164:NQ164,10)&gt;0,COUNTA(Raw!NR164:NW164)&gt;0),"",IF(AND(COUNTA(Raw!NH164:NQ164)&gt;0,COUNTIF(Raw!NH164:NQ164,10)=0,COUNTA(Raw!NR164:NY164)=0),"",1))))</f>
        <v/>
      </c>
      <c r="AS164" s="19" t="str">
        <f>IF(A164=0,"",IF(COUNTA(Raw!NY164:OG164)=0,"",IF(AND(Raw!NY164=1,COUNTA(Raw!NZ164:OG164)&gt;0),"",IF(AND(Raw!NY164=2,COUNTA(Raw!NZ164:OG164)=0),"",1))))</f>
        <v/>
      </c>
      <c r="AT164" s="19" t="str">
        <f>IF(A164=0,"",IF(COUNTA(Raw!OH164:OY164)=0,"",IF(AND(Raw!OH164=1,COUNTA(Raw!OI164:OY164)&gt;0),"",IF(AND(Raw!OH164=2,COUNTA(Raw!OI164:OY164)=0),"",1))))</f>
        <v/>
      </c>
      <c r="AU164" s="19" t="str">
        <f>IF(A164=0,"",IF(COUNTA(Raw!PR164:QB164)=0,"",
IF(AND(OR(AND(COUNTIF(Raw!PR164:QB164,1)=1,COUNTA(Raw!QI164:QY164)&gt;0),AND(COUNTIF(Raw!PR164:QB164,1)=0,COUNTA(Raw!QI164:QY164)=0)),OR(AND(COUNTIF(Raw!PR164:QB164,2)=1,COUNTA(Raw!QZ164:RP164)&gt;0),AND(COUNTIF(Raw!PR164:QB164,2)=0,COUNTA(Raw!QZ164:RP164)=0)),OR(AND(COUNTIF(Raw!PR164:QB164,3)=1,COUNTA(Raw!RQ164:SG164)&gt;0),AND(COUNTIF(Raw!PR164:QB164,3)=0,COUNTA(Raw!RQ164:SG164)=0)),OR(AND(COUNTIF(Raw!PR164:QB164,4)=1,COUNTA(Raw!SH164:ST164)&gt;0),AND(COUNTIF(Raw!PR164:QB164,4)=0,COUNTA(Raw!SH164:ST164)=0)),OR(AND(COUNTIF(Raw!PR164:QB164,5)=1,COUNTA(Raw!SU164:TG164)&gt;0),AND(COUNTIF(Raw!PR164:QB164,5)=0,COUNTA(Raw!SU164:TG164)=0)),OR(AND(COUNTIF(Raw!PR164:QB164,6)=1,COUNTA(Raw!TH164:TT164)&gt;0),AND(COUNTIF(Raw!PR164:QB164,6)=0,COUNTA(Raw!TH164:TT164)=0)),OR(AND(COUNTIF(Raw!PR164:QB164,7)=1,COUNTA(Raw!TU164:UI164)&gt;0),AND(COUNTIF(Raw!PR164:QB164,7)=0,COUNTA(Raw!TU164:UI164)=0)),OR(AND(COUNTIF(Raw!PR164:QB164,8)=1,COUNTA(Raw!UJ164:UV164)&gt;0),AND(COUNTIF(Raw!PR164:QB164,8)=0,COUNTA(Raw!UJ164:UV164)=0)),OR(AND(COUNTIF(Raw!PR164:QB164,9)=1,COUNTA(Raw!UW164:VG164)&gt;0),AND(COUNTIF(Raw!PR164:QB164,9)=0,COUNTA(Raw!UW164:VG164)=0)),OR(AND(COUNTIF(Raw!PR164:QB164,10)=1,COUNTA(Raw!VH164:VP164)&gt;0),AND(COUNTIF(Raw!PR164:QB164,10)=0,COUNTA(Raw!VH164:VP164)=0)),OR(AND(COUNTIF(Raw!PR164:QB164,11)=1,COUNTA(Raw!VQ164:WK164)&gt;0),AND(COUNTIF(Raw!PR164:QB164,11)=0,COUNTA(Raw!VQ164:WK164)=0))),"",1)))</f>
        <v/>
      </c>
      <c r="AV164" s="19" t="str">
        <f>IF(A164=0,"",IF(COUNTA(Raw!QI164:QY164)=0,"",IF(AND(OR(AND(Raw!QI164=4,COUNTIF(Raw!QR164:QY164,1)=0),Raw!QI164&lt;&gt;4),OR(AND(Raw!QJ164=4,COUNTIF(Raw!QR164:QY164,2)=0),Raw!QJ164&lt;&gt;4),OR(AND(Raw!QK164=4,COUNTIF(Raw!QR164:QY164,3)=0),Raw!QK164&lt;&gt;4),OR(AND(Raw!QL164=4,COUNTIF(Raw!QR164:QY164,4)=0),Raw!QL164&lt;&gt;4),OR(AND(Raw!QM164=4,COUNTIF(Raw!QR164:QY164,5)=0),Raw!QM164&lt;&gt;4),OR(AND(Raw!QN164=4,COUNTIF(Raw!QR164:QY164,6)=0),Raw!QN164&lt;&gt;4),OR(AND(Raw!QO164=4,COUNTIF(Raw!QR164:QY164,7)=0),Raw!QO164&lt;&gt;4),OR(AND(Raw!QP164=4,COUNTIF(Raw!QR164:QY164,8)=0),Raw!QP164&lt;&gt;4)),"",1)))</f>
        <v/>
      </c>
      <c r="AW164" t="str">
        <f>IF(A164=0,"",IF(COUNTA(Raw!QZ164:RP164)=0,"",IF(AND(OR(AND(Raw!QZ164=4,COUNTIF(Raw!RI164:RP164,1)=0),Raw!QZ164&lt;&gt;4),OR(AND(Raw!RA164=4,COUNTIF(Raw!RI164:RP164,2)=0),Raw!RA164&lt;&gt;4),OR(AND(Raw!RB164=4,COUNTIF(Raw!RI164:RP164,3)=0),Raw!RB164&lt;&gt;4),OR(AND(Raw!RC164=4,COUNTIF(Raw!RI164:RP164,4)=0),Raw!RC164&lt;&gt;4),OR(AND(Raw!RD164=4,COUNTIF(Raw!RI164:RP164,5)=0),Raw!RD164&lt;&gt;4),OR(AND(Raw!RE164=4,COUNTIF(Raw!RI164:RP164,6)=0),Raw!RE164&lt;&gt;4),OR(AND(Raw!RF164=4,COUNTIF(Raw!RI164:RP164,7)=0),Raw!RF164&lt;&gt;4),OR(AND(Raw!RG164=4,COUNTIF(Raw!RI164:RP164,8)=0),Raw!RG164&lt;&gt;4)),"",1)))</f>
        <v/>
      </c>
      <c r="AX164" t="str">
        <f>IF(A164=0,"",IF(COUNTA(Raw!RQ164:SG164)=0,"",IF(AND(OR(AND(Raw!RQ164=4,COUNTIF(Raw!RZ164:SG164,1)=0),Raw!RQ164&lt;&gt;4),OR(AND(Raw!RR164=4,COUNTIF(Raw!RZ164:SG164,2)=0),Raw!RR164&lt;&gt;4),OR(AND(Raw!RS164=4,COUNTIF(Raw!RZ164:SG164,3)=0),Raw!RS164&lt;&gt;4),OR(AND(Raw!RT164=4,COUNTIF(Raw!RZ164:SG164,4)=0),Raw!RT164&lt;&gt;4),OR(AND(Raw!RU164=4,COUNTIF(Raw!RZ164:SG164,5)=0),Raw!RU164&lt;&gt;4),OR(AND(Raw!RV164=4,COUNTIF(Raw!RZ164:SG164,6)=0),Raw!RV164&lt;&gt;4),OR(AND(Raw!RW164=4,COUNTIF(Raw!RZ164:SG164,7)=0),Raw!RW164&lt;&gt;4),OR(AND(Raw!RX164=4,COUNTIF(Raw!RZ164:SG164,8)=0),Raw!RX164&lt;&gt;4)),"",1)))</f>
        <v/>
      </c>
      <c r="AY164" t="str">
        <f>IF(A164=0,"",IF(COUNTA(Raw!SH164:ST164)=0,"",IF(AND(OR(AND(Raw!SH164=4,COUNTIF(Raw!SO164:ST164,1)=0),Raw!SH164&lt;&gt;4),OR(AND(Raw!SI164=4,COUNTIF(Raw!SO164:ST164,2)=0),Raw!SI164&lt;&gt;4),OR(AND(Raw!SJ164=4,COUNTIF(Raw!SO164:ST164,3)=0),Raw!SJ164&lt;&gt;4),OR(AND(Raw!SK164=4,COUNTIF(Raw!SO164:ST164,4)=0),Raw!SK164&lt;&gt;4),OR(AND(Raw!SL164=4,COUNTIF(Raw!SO164:ST164,5)=0),Raw!SL164&lt;&gt;4),OR(AND(Raw!SM164=4,COUNTIF(Raw!SO164:ST164,6)=0),Raw!SM164&lt;&gt;4)),"",1)))</f>
        <v/>
      </c>
      <c r="AZ164" t="str">
        <f>IF(A164=0,"",IF(COUNTA(Raw!SU164:TG164)=0,"",IF(AND(OR(AND(Raw!SU164=4,COUNTIF(Raw!TB164:TG164,1)=0),Raw!SU164&lt;&gt;4),OR(AND(Raw!SV164=4,COUNTIF(Raw!TB164:TG164,2)=0),Raw!SV164&lt;&gt;4),OR(AND(Raw!SW164=4,COUNTIF(Raw!TB164:TG164,3)=0),Raw!SW164&lt;&gt;4),OR(AND(Raw!SX164=4,COUNTIF(Raw!TB164:TG164,4)=0),Raw!SX164&lt;&gt;4),OR(AND(Raw!SY164=4,COUNTIF(Raw!TB164:TG164,5)=0),Raw!SY164&lt;&gt;4),OR(AND(Raw!SZ164=4,COUNTIF(Raw!TB164:TG164,6)=0),Raw!SZ164&lt;&gt;4)),"",1)))</f>
        <v/>
      </c>
      <c r="BA164" t="str">
        <f>IF(A164=0,"",IF(COUNTA(Raw!TH164:TT164)=0,"",IF(AND(OR(AND(Raw!TH164=4,COUNTIF(Raw!TO164:TT164,1)=0),Raw!TH164&lt;&gt;4),OR(AND(Raw!TI164=4,COUNTIF(Raw!TO164:TT164,2)=0),Raw!TI164&lt;&gt;4),OR(AND(Raw!TJ164=4,COUNTIF(Raw!TO164:TT164,3)=0),Raw!TJ164&lt;&gt;4),OR(AND(Raw!TK164=4,COUNTIF(Raw!TO164:TT164,4)=0),Raw!TK164&lt;&gt;4),OR(AND(Raw!TL164=4,COUNTIF(Raw!TO164:TT164,5)=0),Raw!TL164&lt;&gt;4),OR(AND(Raw!TM164=4,COUNTIF(Raw!TO164:TT164,6)=0),Raw!TM164&lt;&gt;4)),"",1)))</f>
        <v/>
      </c>
      <c r="BB164" t="str">
        <f>IF(A164=0,"",IF(COUNTA(Raw!TU164:UI164)=0,"",IF(AND(OR(AND(Raw!TU164=4,COUNTIF(Raw!UC164:UI164,1)=0),Raw!TU164&lt;&gt;4),OR(AND(Raw!TV164=4,COUNTIF(Raw!UC164:UI164,2)=0),Raw!TV164&lt;&gt;4),OR(AND(Raw!TW164=4,COUNTIF(Raw!UC164:UI164,3)=0),Raw!TW164&lt;&gt;4),OR(AND(Raw!TX164=4,COUNTIF(Raw!UC164:UI164,4)=0),Raw!TX164&lt;&gt;4),OR(AND(Raw!TY164=4,COUNTIF(Raw!UC164:UI164,5)=0),Raw!TY164&lt;&gt;4),OR(AND(Raw!TZ164=4,COUNTIF(Raw!UC164:UI164,6)=0),Raw!TZ164&lt;&gt;4),OR(AND(Raw!UA164=4,COUNTIF(Raw!UC164:UI164,7)=0),Raw!UA164&lt;&gt;4)),"",1)))</f>
        <v/>
      </c>
      <c r="BC164" t="str">
        <f>IF(A164=0,"",IF(COUNTA(Raw!UJ164:UV164)=0,"",IF(AND(OR(AND(Raw!UJ164=4,COUNTIF(Raw!UQ164:UV164,1)=0),Raw!UJ164&lt;&gt;4),OR(AND(Raw!UK164=4,COUNTIF(Raw!UQ164:UV164,2)=0),Raw!UK164&lt;&gt;4),OR(AND(Raw!UL164=4,COUNTIF(Raw!UQ164:UV164,3)=0),Raw!UL164&lt;&gt;4),OR(AND(Raw!UM164=4,COUNTIF(Raw!UQ164:UV164,4)=0),Raw!UM164&lt;&gt;4),OR(AND(Raw!UN164=4,COUNTIF(Raw!UQ164:UV164,5)=0),Raw!UN164&lt;&gt;4),OR(AND(Raw!UO164=4,COUNTIF(Raw!UQ164:UV164,6)=0),Raw!UO164&lt;&gt;4)),"",1)))</f>
        <v/>
      </c>
      <c r="BD164" t="str">
        <f>IF(A164=0,"",IF(COUNTA(Raw!UW164:VG164)=0,"",IF(AND(OR(AND(Raw!UW164=4,COUNTIF(Raw!VC164:VG164,1)=0),Raw!UW164&lt;&gt;4),OR(AND(Raw!UX164=4,COUNTIF(Raw!VC164:VG164,2)=0),Raw!UX164&lt;&gt;4),OR(AND(Raw!UY164=4,COUNTIF(Raw!VC164:VG164,3)=0),Raw!UY164&lt;&gt;4),OR(AND(Raw!UZ164=4,COUNTIF(Raw!VC164:VG164,4)=0),Raw!UZ164&lt;&gt;4),OR(AND(Raw!VA164=4,COUNTIF(Raw!VC164:VG164,5)=0),Raw!VA164&lt;&gt;4)),"",1)))</f>
        <v/>
      </c>
      <c r="BE164" t="str">
        <f>IF(A164=0,"",IF(COUNTA(Raw!VH164:VP164)=0,"",
IF(AND(
OR(AND(Raw!VH164=4,COUNTIF(Raw!VM164:VP164,1)=0),Raw!VH164&lt;&gt;4),
OR(AND(Raw!VI164=4,COUNTIF(Raw!VM164:VP164,2)=0),Raw!VI164&lt;&gt;4),
OR(AND(Raw!VJ164=4,COUNTIF(Raw!VM164:VP164,3)=0),Raw!VJ164&lt;&gt;4),
OR(AND(Raw!VK164=4,COUNTIF(Raw!VM164:VP164,4)=0),Raw!VK164&lt;&gt;4)
),"",1)))</f>
        <v/>
      </c>
      <c r="BF164" t="str">
        <f>IF(A164=0,"",IF(COUNTA(Raw!VQ164:WK164)=0,"",
IF(AND(
OR(AND(Raw!VQ164=4,COUNTIF(Raw!WB164:WK164,1)=0),Raw!VQ164&lt;&gt;4),
OR(AND(Raw!VR164=4,COUNTIF(Raw!WB164:WK164,2)=0),Raw!VR164&lt;&gt;4),
OR(AND(Raw!VS164=4,COUNTIF(Raw!WB164:WK164,3)=0),Raw!VS164&lt;&gt;4),
OR(AND(Raw!VT164=4,COUNTIF(Raw!WB164:WK164,4)=0),Raw!VT164&lt;&gt;4),
OR(AND(Raw!VU164=4,COUNTIF(Raw!WB164:WK164,5)=0),Raw!VU164&lt;&gt;4),
OR(AND(Raw!VV164=4,COUNTIF(Raw!WB164:WK164,6)=0),Raw!VV164&lt;&gt;4),
OR(AND(Raw!VW164=4,COUNTIF(Raw!WB164:WK164,7)=0),Raw!VW164&lt;&gt;4),
OR(AND(Raw!VX164=4,COUNTIF(Raw!WB164:WK164,8)=0),Raw!VX164&lt;&gt;4),
OR(AND(Raw!VY164=4,COUNTIF(Raw!WB164:WK164,9)=0),Raw!VX164&lt;&gt;4),
OR(AND(Raw!VZ164=4,COUNTIF(Raw!WB164:WK164,10)=0),Raw!VZ164&lt;&gt;4)
),"",1)))</f>
        <v/>
      </c>
      <c r="BG164" t="str">
        <f>IF(A164=0,"",IF(COUNTA(Raw!WL164:XB164)=0,"",
IF(AND(
OR(AND(Raw!WL164=4,COUNTIF(Raw!WU164:XB164,1)=0),Raw!WL164&lt;&gt;4),
OR(AND(Raw!WM164=4,COUNTIF(Raw!WU164:XB164,2)=0),Raw!WM164&lt;&gt;4),
OR(AND(Raw!WN164=4,COUNTIF(Raw!WU164:XB164,3)=0),Raw!WN164&lt;&gt;4),
OR(AND(Raw!WO164=4,COUNTIF(Raw!WU164:XB164,4)=0),Raw!WO164&lt;&gt;4),
OR(AND(Raw!WP164=4,COUNTIF(Raw!WU164:XB164,5)=0),Raw!WP164&lt;&gt;4),
OR(AND(Raw!WQ164=4,COUNTIF(Raw!WU164:XB164,6)=0),Raw!WQ164&lt;&gt;4),
OR(AND(Raw!WR164=4,COUNTIF(Raw!WU164:XB164,7)=0),Raw!WR164&lt;&gt;4),
OR(AND(Raw!WS164=4,COUNTIF(Raw!WU164:XB164,8)=0),Raw!WS164&lt;&gt;4)
),"",1)))</f>
        <v/>
      </c>
      <c r="BH164" t="str">
        <f>IF(A164=0,"",IF(COUNTA(Raw!XC164:XK164)=0,"",
IF(AND(
OR(AND(Raw!XC164=4,COUNTIF(Raw!XH164:XK164,1)=0),Raw!XC164&lt;&gt;4),
OR(AND(Raw!XD164=4,COUNTIF(Raw!XH164:XK164,2)=0),Raw!XD164&lt;&gt;4),
OR(AND(Raw!XE164=4,COUNTIF(Raw!XH164:XK164,3)=0),Raw!XE164&lt;&gt;4),
OR(AND(Raw!XF164=4,COUNTIF(Raw!XH164:XK164,4)=0),Raw!XF164&lt;&gt;4)
),"",1)))</f>
        <v/>
      </c>
      <c r="BI164" t="str">
        <f>IF(A164=0,"",IF(COUNTA(Raw!XL164:XT164)=0,"",
IF(AND(
OR(AND(Raw!XL164=4,COUNTIF(Raw!XQ164:XT164,1)=0),Raw!XL164&lt;&gt;4),
OR(AND(Raw!XM164=4,COUNTIF(Raw!XQ164:XT164,2)=0),Raw!XM164&lt;&gt;4),
OR(AND(Raw!XN164=4,COUNTIF(Raw!XQ164:XT164,3)=0),Raw!XN164&lt;&gt;4),
OR(AND(Raw!XO164=4,COUNTIF(Raw!XQ164:XT164,4)=0),Raw!XO164&lt;&gt;4)
),"",1)))</f>
        <v/>
      </c>
      <c r="BJ164" t="str">
        <f>IF(A164=0,"",IF(COUNTA(Raw!XU164:YI164)=0,"",
IF(AND(
OR(AND(Raw!XU164=4,COUNTIF(Raw!YC164:YI164,1)=0),Raw!XU164&lt;&gt;4),
OR(AND(Raw!XV164=4,COUNTIF(Raw!YC164:YI164,2)=0),Raw!XV164&lt;&gt;4),
OR(AND(Raw!XW164=4,COUNTIF(Raw!YC164:YI164,3)=0),Raw!XW164&lt;&gt;4),
OR(AND(Raw!XX164=4,COUNTIF(Raw!YC164:YI164,4)=0),Raw!XX164&lt;&gt;4),
OR(AND(Raw!XY164=4,COUNTIF(Raw!YC164:YI164,5)=0),Raw!XY164&lt;&gt;4),
OR(AND(Raw!XZ164=4,COUNTIF(Raw!YC164:YI164,6)=0),Raw!XZ164&lt;&gt;4),
OR(AND(Raw!YA164=4,COUNTIF(Raw!YC164:YI164,7)=0),Raw!YA164&lt;&gt;4)
),"",1)))</f>
        <v/>
      </c>
      <c r="BK164" t="str">
        <f>IF(A164=0,"",IF(COUNTA(Raw!YJ164:YR164)=0,"",
IF(AND(
OR(AND(Raw!YJ164=4,COUNTIF(Raw!YO164:YR164,1)=0),Raw!YJ164&lt;&gt;4),
OR(AND(Raw!YK164=4,COUNTIF(Raw!YO164:YR164,2)=0),Raw!YK164&lt;&gt;4),
OR(AND(Raw!YL164=4,COUNTIF(Raw!YO164:YR164,3)=0),Raw!YL164&lt;&gt;4),
OR(AND(Raw!YM164=4,COUNTIF(Raw!YO164:YR164,4)=0),Raw!YM164&lt;&gt;4)
),"",1)))</f>
        <v/>
      </c>
      <c r="BL164" t="str">
        <f>IF(A164=0,"",IF(COUNTA(Raw!YS164:YU164)=0,"",IF(AND(Raw!YS164=4,ISBLANK(Raw!YU164)),"",IF(AND(Raw!YS164&lt;&gt;4,ISBLANK(Raw!YU164)=FALSE),"",1))))</f>
        <v/>
      </c>
    </row>
    <row r="165" spans="1:64">
      <c r="A165" s="20">
        <f>Raw!A165</f>
        <v>0</v>
      </c>
      <c r="B165" s="19" t="str">
        <f>IF(A165=0,"",IF(AND(Raw!AC165=1,COUNTA(Raw!AR165:IC165)&gt;0,COUNTA(Raw!ID165:YU165)=0),"",IF(AND(Raw!AC165=2,COUNTA(Raw!AR165:IC165)=0,COUNTA(Raw!ID165:MV165)&gt;0,COUNTA(Raw!MW165:YU165)=0),"",IF(AND(Raw!AC165=3,COUNTA(Raw!AP165:MV165)=0,COUNTA(Raw!MW165:YU165)&gt;0),"",1))))</f>
        <v/>
      </c>
      <c r="C165" s="19" t="str">
        <f>IF(A165=0,"",IF(AND(Raw!AK165=1,ISBLANK(Raw!AM165)=FALSE,ISBLANK(Raw!AO165)),"",IF(AND(Raw!AK165=2,ISBLANK(Raw!AM165),ISBLANK(Raw!AO165)=FALSE),"",1)))</f>
        <v/>
      </c>
      <c r="D165" s="19" t="str">
        <f>IF(A165=0,"",IF(COUNTA(Raw!AS165:AZ165)=0,"",IF(AND(Raw!AS165+Raw!AT165=100,Raw!AU165+Raw!AV165=100,Raw!AW165+Raw!AX165=100,Raw!AY165+Raw!AZ165=100),"",1)))</f>
        <v/>
      </c>
      <c r="E165" s="19" t="str">
        <f>IF(A165=0,"",IF(ISBLANK(Raw!AQ165),"",IF(Raw!AQ165=1,"",1)))</f>
        <v/>
      </c>
      <c r="F165" s="19" t="str">
        <f>IF(A165=0,"",IF(ISBLANK(Raw!AR165),"",IF(AND(Raw!AR165&gt;=0,Raw!AR165&lt;=100),"",1)))</f>
        <v/>
      </c>
      <c r="G165" s="19" t="str">
        <f>IF(A165=0,"",IF(AND(ISBLANK(Raw!BA165),ISBLANK(Raw!AS165)),"",IF(AND(Raw!AS165&gt;0,ISBLANK(Raw!BA165)=FALSE),"",1)))</f>
        <v/>
      </c>
      <c r="H165" s="19" t="str">
        <f>IF(A165=0,"",IF(COUNTA(Raw!BA165:BH165)=0,"",IF(AND(Raw!BA165=0,COUNTA(Raw!BB165:BH165)=0),"",IF(AND(Raw!BA165&gt;0,COUNTA(Raw!BB165:BH165)&gt;0),"",1))))</f>
        <v/>
      </c>
      <c r="I165" s="19" t="str">
        <f>IF(A165=0,"",IF(AND(ISBLANK(Raw!BI165),ISBLANK(Raw!BJ165)),"",IF(AND(Raw!BI165=1,ISBLANK(Raw!BJ165)=FALSE),"",IF(AND(Raw!BI165=2,ISBLANK(Raw!BJ165)),"",1))))</f>
        <v/>
      </c>
      <c r="J165" s="19" t="str">
        <f>IF(A165=0,"",IF(AND(ISBLANK(Raw!AT165),COUNTBLANK(Raw!BK165:BQ165)),"",IF(AND(Raw!AT165&gt;0,COUNTA(Raw!BK165:BQ165)&gt;0),"",IF(AND(Raw!AT165=0,COUNTA(Raw!BK165:BQ165)=0),"",1))))</f>
        <v/>
      </c>
      <c r="K165" s="19" t="str">
        <f>IF(A165=0,"",IF(AND(ISBLANK(Raw!AS165),COUNTA(Raw!BR165:BX165)=0),"",IF(AND(Raw!AS165&gt;0,COUNTA(Raw!BR165:BX165)&gt;0),"",IF(AND(Raw!AS165=0,COUNTA(Raw!BR165:BX165)=0),"",1))))</f>
        <v/>
      </c>
      <c r="L165" s="19" t="str">
        <f>IF(A165=0,"",IF(AND(COUNTA(Raw!BK165:BX165)=0,COUNTA(Raw!BY165:CH165)=0),"",IF(AND(COUNTIF(Raw!BK165:BX165,1)&gt;0,COUNTA(Raw!BY165:CH165)&gt;0),"",IF(AND(COUNTIF(Raw!BK165:BX165,1)=0,COUNTA(Raw!BY165:CH165)=0),"",1))))</f>
        <v/>
      </c>
      <c r="M165" s="19" t="str">
        <f>IF(A165=0,"",IF(AND(COUNTA(Raw!BK165:BX165)=0,COUNTA(Raw!CI165:CR165)),"",IF(AND(COUNTIF(Raw!BK165:BX165,3)&gt;0,COUNTA(Raw!CI165:CR165)&gt;0),"",IF(AND(COUNTIF(Raw!BK165:BX165,3)=0,COUNTA(Raw!CI165:CR165)=0),"",1))))</f>
        <v/>
      </c>
      <c r="N165" s="19" t="str">
        <f>IF(A165=0,"",IF(COUNTA(Raw!CS165:DF165)=0,"",IF(AND(COUNTIF(Raw!CS165:CV165,1)=1,COUNTA(Raw!CW165:DA165)&gt;0,COUNTA(Raw!DB165:DF165)=0),"",IF(AND(COUNTIF(Raw!CS165:CV165,2)=1,COUNTA(Raw!CW165:DA165)=0,COUNTA(Raw!DB165:DF165)&gt;0),"",IF(AND(COUNTA(Raw!CS165:CV165)&gt;0,COUNTA(Raw!CW165:DF165)=0),"",1)))))</f>
        <v/>
      </c>
      <c r="O165" s="19" t="str">
        <f>IF(A165=0,"",IF(COUNTA(Raw!DG165:DP165)=0,"",IF(AND(COUNTIF(Raw!BK165:BQ165,1)&gt;0,OR(COUNTIF(Raw!DG165:DP165,1)=1,COUNTIF(Raw!DG165:DP165,2)=1,COUNTIF(Raw!DG165:DP165,3)=1)),"",IF(AND(COUNTIF(Raw!BK165:BQ165,1)=0,AND(COUNTIF(Raw!DG165:DP165,1)=0,COUNTIF(Raw!DG165:DP165,2)=0,COUNTIF(Raw!DG165:DP165,3)=0)),"",1))))</f>
        <v/>
      </c>
      <c r="P165" s="19" t="str">
        <f>IF(A165=0,"",IF(COUNTA(Raw!DG165:DR165)=0,"",IF(AND(COUNTIF(Raw!DG165:DP165,4)=1,ISBLANK(Raw!DQ165)=FALSE,ISBLANK(Raw!DR165)),"",IF(AND(COUNTIF(Raw!DG165:DP165,7)=1,ISBLANK(Raw!DQ165),ISBLANK(Raw!DR165)=FALSE),"",IF(AND(COUNTA(Raw!DG165:DP165)&gt;0,COUNTIF(Raw!DG165:DP165,4)=0,COUNTIF(Raw!DG165:DP165,7)=0,COUNTA(Raw!DQ165:DR165)=0),"",1)))))</f>
        <v/>
      </c>
      <c r="Q165" s="19" t="str">
        <f>IF(A165=0,"",IF(AND(COUNTA(Raw!DS165:DU165)=0,COUNTA(Raw!BK165:BQ165)=0),"",IF(AND(COUNTIF(Raw!BK165:BQ165,1)&gt;0,COUNTA(Raw!DS165:DU165)&gt;0),"",IF(AND(COUNTIF(Raw!BK165:BQ165,1)=0,COUNTA(Raw!DS165:DU165)=0),"",1))))</f>
        <v/>
      </c>
      <c r="R165" s="19" t="str">
        <f>IF(A165=0,"",IF(AND(ISBLANK(Raw!AT165),ISBLANK(Raw!EJ165)),"",IF(AND(Raw!AT165&gt;0,ISBLANK(Raw!EJ165)=FALSE,Raw!EJ165&gt;=0,Raw!EJ165&lt;=7),"",IF(AND(Raw!AT165=0,ISBLANK(Raw!EJ165)),"",1))))</f>
        <v/>
      </c>
      <c r="S165" t="str">
        <f>IF(A165=0,"",IF(AND(ISBLANK(Raw!AS165),ISBLANK(Raw!EK165)),"",IF(AND(Raw!AS165&gt;0,ISBLANK(Raw!EK165)=FALSE),"",IF(AND(Raw!AS165=0,ISBLANK(Raw!EK165)),"",1))))</f>
        <v/>
      </c>
      <c r="T165" s="19" t="str">
        <f>IF(A165=0,"",IF(AND(ISBLANK(Raw!AT165),COUNTA(Raw!EL165:EQ165)=0),"",IF(AND(Raw!AT165&gt;0,COUNTA(Raw!EL165:EQ165)&gt;0),"",IF(AND(Raw!AT165=0,COUNTA(Raw!EL165:EQ165)=0),"",1))))</f>
        <v/>
      </c>
      <c r="U165" t="str">
        <f>IF(A165=0,"",IF(AND(ISBLANK(Raw!AT165),COUNTA(Raw!ER165:EU165)=0),"",IF(AND(Raw!AT165&gt;0,COUNTA(Raw!ER165:EU165)&gt;0),"",IF(AND(Raw!AT165=0,COUNTA(Raw!ER165:EU165)=0),"",1))))</f>
        <v/>
      </c>
      <c r="V165" t="str">
        <f>IF(A165=0,"",IF(AND(ISBLANK(Raw!AS165),COUNTA(Raw!EV165:FA165)=0),"",IF(AND(Raw!AS165&gt;0,COUNTA(Raw!EV165:FA165)&gt;0),"",IF(AND(Raw!AS165=0,COUNTA(Raw!EV165:FA165)=0),"",1))))</f>
        <v/>
      </c>
      <c r="W165" t="str">
        <f>IF(A165=0,"",IF(AND(ISBLANK(Raw!AS165),COUNTA(Raw!FB165:FE165)=0),"",IF(AND(Raw!AS165&gt;0,COUNTA(Raw!FB165:FE165)&gt;0),"",IF(AND(Raw!AS165=0,COUNTA(Raw!FB165:FE165)=0),"",1))))</f>
        <v/>
      </c>
      <c r="X165" t="str">
        <f>IF(A165=0,"",IF(AND(ISBLANK(Raw!AT165),COUNTA(Raw!FF165:FI165)=0),"",IF(AND(Raw!AT165&gt;0,COUNTA(Raw!FF165:FI165)&gt;0),"",IF(AND(Raw!AT165=0,COUNTA(Raw!FF165:FI165)=0),"",1))))</f>
        <v/>
      </c>
      <c r="Y165" t="str">
        <f>IF(A165=0,"",IF(AND(ISBLANK(Raw!AS165),COUNTA(Raw!FJ165:FM165)=0),"",IF(AND(Raw!AS165&gt;0,COUNTA(Raw!FJ165:FM165)&gt;0),"",IF(AND(Raw!AS165=0,COUNTA(Raw!FJ165:FM165)=0),"",1))))</f>
        <v/>
      </c>
      <c r="Z165" t="str">
        <f>IF(A165=0,"",IF(AND(COUNTA(Raw!FN165:FT165)=0,ISBLANK(Raw!FU165)),"",IF(AND(COUNTIF(Raw!FN165:FT165,1)&gt;0,ISBLANK(Raw!FU165)=FALSE),"",IF(AND(COUNTIF(Raw!FN165:FT165,1)=0,ISBLANK(Raw!FU165)),"",1))))</f>
        <v/>
      </c>
      <c r="AA165" s="19" t="str">
        <f>IF(A165=0,"",IF(AND(ISBLANK(Raw!BI165),COUNTA(Raw!FV165:GH165)=0),"",IF(AND(Raw!BI165&lt;&gt;1,COUNTIF(Raw!FV165:GH165,6)=0),"",IF(Raw!BI165=1,"",1))))</f>
        <v/>
      </c>
      <c r="AB165" t="str">
        <f>IF(A165=0,"",IF(AND(ISBLANK(Raw!GI165),COUNTA(Raw!GJ165:GQ165)=0),"",IF(AND(Raw!GI165=1,COUNTA(Raw!GJ165:GQ165)&gt;0),"",IF(AND(Raw!GI165=2,COUNTA(Raw!GJ165:GQ165)=0),"",1))))</f>
        <v/>
      </c>
      <c r="AC165" s="19" t="str">
        <f>IF(A165=0,"",IF(AND(COUNTA(Raw!GY165:HF165)=0,ISBLANK(Raw!HG165)),"",IF(AND(OR(COUNTIF(Raw!GY165:HE165,1)&gt;0,COUNTIF(Raw!GY165:HE165,2)&gt;0),ISBLANK(Raw!HG165)=FALSE),"",IF(AND(COUNTA(Raw!GY165:HF165)&gt;0,ISBLANK(Raw!HG165),COUNTIF(Raw!GY165:HE165,1)=0,COUNTIF(Raw!GY165:HE165,2)=0),"",1))))</f>
        <v/>
      </c>
      <c r="AD165" s="19" t="str">
        <f>IF(A165=0,"",IF(COUNTA(Raw!HU165:IB165)=0,"",IF(AND(Raw!AK165&lt;&gt;2,COUNTIF(Raw!HU165:IA165,2)=0,COUNTIF(Raw!HU165:IA165,3)=0),"",IF(Raw!AK165=2,"",1))))</f>
        <v/>
      </c>
      <c r="AE165" s="19" t="str">
        <f>IF(A165=0,"",IF(AND(Raw!AK165=2,ISBLANK(Raw!IC165)=FALSE),"",IF(AND(Raw!AK165&lt;&gt;2,ISBLANK(Raw!IC165)),"",1)))</f>
        <v/>
      </c>
      <c r="AF165" s="19" t="str">
        <f>IF(A165=0,"",IF(COUNTA(Raw!ID165:IF165)=0,"",IF(AND(MATCH(2023-Raw!ID165,Code!$A$3:$A$12,1)=Raw!IF165,2023-Raw!ID165=Raw!IE165),"",1)))</f>
        <v/>
      </c>
      <c r="AG165" s="19" t="str">
        <f>IF(A165=0,"",IF(COUNTA(Raw!IG165:II165)=0,"",IF(AND(Raw!IG165=4,ISBLANK(Raw!II165)=FALSE),"",IF(AND(Raw!IG165&lt;&gt;4,ISBLANK(Raw!II165)),"",1))))</f>
        <v/>
      </c>
      <c r="AH165" s="19" t="str">
        <f>IF(A165=0,"",IF(COUNTA(Raw!IJ165:IM165)=0,"",IF(AND(Raw!IJ165=1,ISBLANK(Raw!IK165)=FALSE),"",IF(AND(Raw!IJ165=2,COUNTA(Raw!IK165:IM165)&gt;0),"",1))))</f>
        <v/>
      </c>
      <c r="AI165" s="19" t="str">
        <f>IF(A165=0,"",IF(COUNTA(Raw!IK165:IM165)=0,"",IF(AND(Raw!IK165=1,ISBLANK(Raw!IL165)=FALSE),"",IF(AND(Raw!IK165=2,COUNTA(Raw!IL165:IM165)=0),"",1))))</f>
        <v/>
      </c>
      <c r="AJ165" s="19" t="str">
        <f>IF(A165=0,"",IF(COUNTA(Raw!JD165:JJ165)=0,"",IF(AND(Raw!JD165&gt;600,COUNTA(Raw!JE165:JI165)&gt;0),"",IF(AND(Raw!JD165&lt;=600,COUNTA(Raw!JE165:JJ165)=0),"",1))))</f>
        <v/>
      </c>
      <c r="AK165" s="19" t="str">
        <f>IF(A165=0,"",IF(COUNTA(Raw!JK165:KA165)=0,"",IF(AND(Raw!JK165=1,COUNTA(Raw!JM165:JV165)&gt;0),"",IF(AND(Raw!JK165=3,COUNTA(Raw!JM165:JV165)&gt;0,COUNTA(Raw!JW165:KA165)=0),"",IF(AND(ISBLANK(Raw!JK165)=FALSE,Raw!JK165&lt;&gt;1,Raw!JK165&lt;&gt;3,COUNTA(Raw!JM165:KA165)=0),"",1)))))</f>
        <v/>
      </c>
      <c r="AL165" s="19" t="str">
        <f>IF(A165=0,"",IF(COUNTA(Raw!JW165:KA165)=0,"",IF(AND(COUNTIF(Raw!JW165:JZ165,4)=0,COUNTA(Raw!JW165:JZ165)&gt;0,ISBLANK(Raw!KA165)=FALSE),"",IF(AND(COUNTIF(Raw!JW165:KA165,4)&gt;0,ISBLANK(Raw!KA165)),"",1))))</f>
        <v/>
      </c>
      <c r="AM165" s="19" t="str">
        <f>IF(A165=0,"",IF(COUNTA(Raw!KT165:KU165)=0,"",IF(AND(Raw!KT165=1,ISBLANK(Raw!KU165)=FALSE),"",IF(AND(Raw!KT165=2,ISBLANK(Raw!KU165)),"",1))))</f>
        <v/>
      </c>
      <c r="AN165" s="19" t="str">
        <f>IF(A165=0,"",IF(COUNTA(Raw!KX165:LF165)=0,"",IF(AND(COUNTIF(Raw!KX165:LB165,5)=1,COUNTA(Raw!KX165:LB165)=1,COUNTA(Raw!LC165:LF165)=0),"",IF(AND(COUNTIF(Raw!KX165:LB165,5)=0,COUNTA(Raw!KX165:LB165)&gt;0,COUNTA(Raw!LC165:LF165)&gt;0),"",1))))</f>
        <v/>
      </c>
      <c r="AO165" s="19" t="str">
        <f>IF(A165=0,"",IF(COUNTA(Raw!LM165:LU165)=0,"",IF(AND(Raw!LM165=1,ISBLANK(Raw!LN165)=FALSE,COUNTA(Raw!LO165:LU165)&gt;0),"",IF(AND(Raw!LM165=2,COUNTA(Raw!LN165:LU165)=0),"",1))))</f>
        <v/>
      </c>
      <c r="AP165" s="19" t="str">
        <f>IF(A165=0,"",IF(COUNTA(Raw!MY165:OG165)=0,"",IF(AND(Raw!MY165=2,COUNTA(Raw!MZ165:OG165)=0),"",IF(AND(Raw!MY165=1,COUNTA(Raw!MZ165:OG165)&gt;0),"",1))))</f>
        <v/>
      </c>
      <c r="AQ165" s="19" t="str">
        <f>IF(A165=0,"",IF(COUNTA(Raw!NC165:NW165)=0,"",IF(AND(COUNTIF(Raw!NC165:NG165,3)&gt;0,COUNTA(Raw!NH165:NQ165)&gt;0),"",IF(AND(COUNTA(Raw!NC165:NG165)&gt;0,COUNTIF(Raw!NC165:NG165,3)=0,COUNTA(Raw!NH165:NW165)=0),"",1))))</f>
        <v/>
      </c>
      <c r="AR165" s="19" t="str">
        <f>IF(A165=0,"",IF(COUNTA(Raw!NH165:NW165)=0,"",IF(AND(COUNTIF(Raw!NH165:NQ165,10)&gt;0,COUNTA(Raw!NR165:NW165)&gt;0),"",IF(AND(COUNTA(Raw!NH165:NQ165)&gt;0,COUNTIF(Raw!NH165:NQ165,10)=0,COUNTA(Raw!NR165:NY165)=0),"",1))))</f>
        <v/>
      </c>
      <c r="AS165" s="19" t="str">
        <f>IF(A165=0,"",IF(COUNTA(Raw!NY165:OG165)=0,"",IF(AND(Raw!NY165=1,COUNTA(Raw!NZ165:OG165)&gt;0),"",IF(AND(Raw!NY165=2,COUNTA(Raw!NZ165:OG165)=0),"",1))))</f>
        <v/>
      </c>
      <c r="AT165" s="19" t="str">
        <f>IF(A165=0,"",IF(COUNTA(Raw!OH165:OY165)=0,"",IF(AND(Raw!OH165=1,COUNTA(Raw!OI165:OY165)&gt;0),"",IF(AND(Raw!OH165=2,COUNTA(Raw!OI165:OY165)=0),"",1))))</f>
        <v/>
      </c>
      <c r="AU165" s="19" t="str">
        <f>IF(A165=0,"",IF(COUNTA(Raw!PR165:QB165)=0,"",
IF(AND(OR(AND(COUNTIF(Raw!PR165:QB165,1)=1,COUNTA(Raw!QI165:QY165)&gt;0),AND(COUNTIF(Raw!PR165:QB165,1)=0,COUNTA(Raw!QI165:QY165)=0)),OR(AND(COUNTIF(Raw!PR165:QB165,2)=1,COUNTA(Raw!QZ165:RP165)&gt;0),AND(COUNTIF(Raw!PR165:QB165,2)=0,COUNTA(Raw!QZ165:RP165)=0)),OR(AND(COUNTIF(Raw!PR165:QB165,3)=1,COUNTA(Raw!RQ165:SG165)&gt;0),AND(COUNTIF(Raw!PR165:QB165,3)=0,COUNTA(Raw!RQ165:SG165)=0)),OR(AND(COUNTIF(Raw!PR165:QB165,4)=1,COUNTA(Raw!SH165:ST165)&gt;0),AND(COUNTIF(Raw!PR165:QB165,4)=0,COUNTA(Raw!SH165:ST165)=0)),OR(AND(COUNTIF(Raw!PR165:QB165,5)=1,COUNTA(Raw!SU165:TG165)&gt;0),AND(COUNTIF(Raw!PR165:QB165,5)=0,COUNTA(Raw!SU165:TG165)=0)),OR(AND(COUNTIF(Raw!PR165:QB165,6)=1,COUNTA(Raw!TH165:TT165)&gt;0),AND(COUNTIF(Raw!PR165:QB165,6)=0,COUNTA(Raw!TH165:TT165)=0)),OR(AND(COUNTIF(Raw!PR165:QB165,7)=1,COUNTA(Raw!TU165:UI165)&gt;0),AND(COUNTIF(Raw!PR165:QB165,7)=0,COUNTA(Raw!TU165:UI165)=0)),OR(AND(COUNTIF(Raw!PR165:QB165,8)=1,COUNTA(Raw!UJ165:UV165)&gt;0),AND(COUNTIF(Raw!PR165:QB165,8)=0,COUNTA(Raw!UJ165:UV165)=0)),OR(AND(COUNTIF(Raw!PR165:QB165,9)=1,COUNTA(Raw!UW165:VG165)&gt;0),AND(COUNTIF(Raw!PR165:QB165,9)=0,COUNTA(Raw!UW165:VG165)=0)),OR(AND(COUNTIF(Raw!PR165:QB165,10)=1,COUNTA(Raw!VH165:VP165)&gt;0),AND(COUNTIF(Raw!PR165:QB165,10)=0,COUNTA(Raw!VH165:VP165)=0)),OR(AND(COUNTIF(Raw!PR165:QB165,11)=1,COUNTA(Raw!VQ165:WK165)&gt;0),AND(COUNTIF(Raw!PR165:QB165,11)=0,COUNTA(Raw!VQ165:WK165)=0))),"",1)))</f>
        <v/>
      </c>
      <c r="AV165" s="19" t="str">
        <f>IF(A165=0,"",IF(COUNTA(Raw!QI165:QY165)=0,"",IF(AND(OR(AND(Raw!QI165=4,COUNTIF(Raw!QR165:QY165,1)=0),Raw!QI165&lt;&gt;4),OR(AND(Raw!QJ165=4,COUNTIF(Raw!QR165:QY165,2)=0),Raw!QJ165&lt;&gt;4),OR(AND(Raw!QK165=4,COUNTIF(Raw!QR165:QY165,3)=0),Raw!QK165&lt;&gt;4),OR(AND(Raw!QL165=4,COUNTIF(Raw!QR165:QY165,4)=0),Raw!QL165&lt;&gt;4),OR(AND(Raw!QM165=4,COUNTIF(Raw!QR165:QY165,5)=0),Raw!QM165&lt;&gt;4),OR(AND(Raw!QN165=4,COUNTIF(Raw!QR165:QY165,6)=0),Raw!QN165&lt;&gt;4),OR(AND(Raw!QO165=4,COUNTIF(Raw!QR165:QY165,7)=0),Raw!QO165&lt;&gt;4),OR(AND(Raw!QP165=4,COUNTIF(Raw!QR165:QY165,8)=0),Raw!QP165&lt;&gt;4)),"",1)))</f>
        <v/>
      </c>
      <c r="AW165" t="str">
        <f>IF(A165=0,"",IF(COUNTA(Raw!QZ165:RP165)=0,"",IF(AND(OR(AND(Raw!QZ165=4,COUNTIF(Raw!RI165:RP165,1)=0),Raw!QZ165&lt;&gt;4),OR(AND(Raw!RA165=4,COUNTIF(Raw!RI165:RP165,2)=0),Raw!RA165&lt;&gt;4),OR(AND(Raw!RB165=4,COUNTIF(Raw!RI165:RP165,3)=0),Raw!RB165&lt;&gt;4),OR(AND(Raw!RC165=4,COUNTIF(Raw!RI165:RP165,4)=0),Raw!RC165&lt;&gt;4),OR(AND(Raw!RD165=4,COUNTIF(Raw!RI165:RP165,5)=0),Raw!RD165&lt;&gt;4),OR(AND(Raw!RE165=4,COUNTIF(Raw!RI165:RP165,6)=0),Raw!RE165&lt;&gt;4),OR(AND(Raw!RF165=4,COUNTIF(Raw!RI165:RP165,7)=0),Raw!RF165&lt;&gt;4),OR(AND(Raw!RG165=4,COUNTIF(Raw!RI165:RP165,8)=0),Raw!RG165&lt;&gt;4)),"",1)))</f>
        <v/>
      </c>
      <c r="AX165" t="str">
        <f>IF(A165=0,"",IF(COUNTA(Raw!RQ165:SG165)=0,"",IF(AND(OR(AND(Raw!RQ165=4,COUNTIF(Raw!RZ165:SG165,1)=0),Raw!RQ165&lt;&gt;4),OR(AND(Raw!RR165=4,COUNTIF(Raw!RZ165:SG165,2)=0),Raw!RR165&lt;&gt;4),OR(AND(Raw!RS165=4,COUNTIF(Raw!RZ165:SG165,3)=0),Raw!RS165&lt;&gt;4),OR(AND(Raw!RT165=4,COUNTIF(Raw!RZ165:SG165,4)=0),Raw!RT165&lt;&gt;4),OR(AND(Raw!RU165=4,COUNTIF(Raw!RZ165:SG165,5)=0),Raw!RU165&lt;&gt;4),OR(AND(Raw!RV165=4,COUNTIF(Raw!RZ165:SG165,6)=0),Raw!RV165&lt;&gt;4),OR(AND(Raw!RW165=4,COUNTIF(Raw!RZ165:SG165,7)=0),Raw!RW165&lt;&gt;4),OR(AND(Raw!RX165=4,COUNTIF(Raw!RZ165:SG165,8)=0),Raw!RX165&lt;&gt;4)),"",1)))</f>
        <v/>
      </c>
      <c r="AY165" t="str">
        <f>IF(A165=0,"",IF(COUNTA(Raw!SH165:ST165)=0,"",IF(AND(OR(AND(Raw!SH165=4,COUNTIF(Raw!SO165:ST165,1)=0),Raw!SH165&lt;&gt;4),OR(AND(Raw!SI165=4,COUNTIF(Raw!SO165:ST165,2)=0),Raw!SI165&lt;&gt;4),OR(AND(Raw!SJ165=4,COUNTIF(Raw!SO165:ST165,3)=0),Raw!SJ165&lt;&gt;4),OR(AND(Raw!SK165=4,COUNTIF(Raw!SO165:ST165,4)=0),Raw!SK165&lt;&gt;4),OR(AND(Raw!SL165=4,COUNTIF(Raw!SO165:ST165,5)=0),Raw!SL165&lt;&gt;4),OR(AND(Raw!SM165=4,COUNTIF(Raw!SO165:ST165,6)=0),Raw!SM165&lt;&gt;4)),"",1)))</f>
        <v/>
      </c>
      <c r="AZ165" t="str">
        <f>IF(A165=0,"",IF(COUNTA(Raw!SU165:TG165)=0,"",IF(AND(OR(AND(Raw!SU165=4,COUNTIF(Raw!TB165:TG165,1)=0),Raw!SU165&lt;&gt;4),OR(AND(Raw!SV165=4,COUNTIF(Raw!TB165:TG165,2)=0),Raw!SV165&lt;&gt;4),OR(AND(Raw!SW165=4,COUNTIF(Raw!TB165:TG165,3)=0),Raw!SW165&lt;&gt;4),OR(AND(Raw!SX165=4,COUNTIF(Raw!TB165:TG165,4)=0),Raw!SX165&lt;&gt;4),OR(AND(Raw!SY165=4,COUNTIF(Raw!TB165:TG165,5)=0),Raw!SY165&lt;&gt;4),OR(AND(Raw!SZ165=4,COUNTIF(Raw!TB165:TG165,6)=0),Raw!SZ165&lt;&gt;4)),"",1)))</f>
        <v/>
      </c>
      <c r="BA165" t="str">
        <f>IF(A165=0,"",IF(COUNTA(Raw!TH165:TT165)=0,"",IF(AND(OR(AND(Raw!TH165=4,COUNTIF(Raw!TO165:TT165,1)=0),Raw!TH165&lt;&gt;4),OR(AND(Raw!TI165=4,COUNTIF(Raw!TO165:TT165,2)=0),Raw!TI165&lt;&gt;4),OR(AND(Raw!TJ165=4,COUNTIF(Raw!TO165:TT165,3)=0),Raw!TJ165&lt;&gt;4),OR(AND(Raw!TK165=4,COUNTIF(Raw!TO165:TT165,4)=0),Raw!TK165&lt;&gt;4),OR(AND(Raw!TL165=4,COUNTIF(Raw!TO165:TT165,5)=0),Raw!TL165&lt;&gt;4),OR(AND(Raw!TM165=4,COUNTIF(Raw!TO165:TT165,6)=0),Raw!TM165&lt;&gt;4)),"",1)))</f>
        <v/>
      </c>
      <c r="BB165" t="str">
        <f>IF(A165=0,"",IF(COUNTA(Raw!TU165:UI165)=0,"",IF(AND(OR(AND(Raw!TU165=4,COUNTIF(Raw!UC165:UI165,1)=0),Raw!TU165&lt;&gt;4),OR(AND(Raw!TV165=4,COUNTIF(Raw!UC165:UI165,2)=0),Raw!TV165&lt;&gt;4),OR(AND(Raw!TW165=4,COUNTIF(Raw!UC165:UI165,3)=0),Raw!TW165&lt;&gt;4),OR(AND(Raw!TX165=4,COUNTIF(Raw!UC165:UI165,4)=0),Raw!TX165&lt;&gt;4),OR(AND(Raw!TY165=4,COUNTIF(Raw!UC165:UI165,5)=0),Raw!TY165&lt;&gt;4),OR(AND(Raw!TZ165=4,COUNTIF(Raw!UC165:UI165,6)=0),Raw!TZ165&lt;&gt;4),OR(AND(Raw!UA165=4,COUNTIF(Raw!UC165:UI165,7)=0),Raw!UA165&lt;&gt;4)),"",1)))</f>
        <v/>
      </c>
      <c r="BC165" t="str">
        <f>IF(A165=0,"",IF(COUNTA(Raw!UJ165:UV165)=0,"",IF(AND(OR(AND(Raw!UJ165=4,COUNTIF(Raw!UQ165:UV165,1)=0),Raw!UJ165&lt;&gt;4),OR(AND(Raw!UK165=4,COUNTIF(Raw!UQ165:UV165,2)=0),Raw!UK165&lt;&gt;4),OR(AND(Raw!UL165=4,COUNTIF(Raw!UQ165:UV165,3)=0),Raw!UL165&lt;&gt;4),OR(AND(Raw!UM165=4,COUNTIF(Raw!UQ165:UV165,4)=0),Raw!UM165&lt;&gt;4),OR(AND(Raw!UN165=4,COUNTIF(Raw!UQ165:UV165,5)=0),Raw!UN165&lt;&gt;4),OR(AND(Raw!UO165=4,COUNTIF(Raw!UQ165:UV165,6)=0),Raw!UO165&lt;&gt;4)),"",1)))</f>
        <v/>
      </c>
      <c r="BD165" t="str">
        <f>IF(A165=0,"",IF(COUNTA(Raw!UW165:VG165)=0,"",IF(AND(OR(AND(Raw!UW165=4,COUNTIF(Raw!VC165:VG165,1)=0),Raw!UW165&lt;&gt;4),OR(AND(Raw!UX165=4,COUNTIF(Raw!VC165:VG165,2)=0),Raw!UX165&lt;&gt;4),OR(AND(Raw!UY165=4,COUNTIF(Raw!VC165:VG165,3)=0),Raw!UY165&lt;&gt;4),OR(AND(Raw!UZ165=4,COUNTIF(Raw!VC165:VG165,4)=0),Raw!UZ165&lt;&gt;4),OR(AND(Raw!VA165=4,COUNTIF(Raw!VC165:VG165,5)=0),Raw!VA165&lt;&gt;4)),"",1)))</f>
        <v/>
      </c>
      <c r="BE165" t="str">
        <f>IF(A165=0,"",IF(COUNTA(Raw!VH165:VP165)=0,"",
IF(AND(
OR(AND(Raw!VH165=4,COUNTIF(Raw!VM165:VP165,1)=0),Raw!VH165&lt;&gt;4),
OR(AND(Raw!VI165=4,COUNTIF(Raw!VM165:VP165,2)=0),Raw!VI165&lt;&gt;4),
OR(AND(Raw!VJ165=4,COUNTIF(Raw!VM165:VP165,3)=0),Raw!VJ165&lt;&gt;4),
OR(AND(Raw!VK165=4,COUNTIF(Raw!VM165:VP165,4)=0),Raw!VK165&lt;&gt;4)
),"",1)))</f>
        <v/>
      </c>
      <c r="BF165" t="str">
        <f>IF(A165=0,"",IF(COUNTA(Raw!VQ165:WK165)=0,"",
IF(AND(
OR(AND(Raw!VQ165=4,COUNTIF(Raw!WB165:WK165,1)=0),Raw!VQ165&lt;&gt;4),
OR(AND(Raw!VR165=4,COUNTIF(Raw!WB165:WK165,2)=0),Raw!VR165&lt;&gt;4),
OR(AND(Raw!VS165=4,COUNTIF(Raw!WB165:WK165,3)=0),Raw!VS165&lt;&gt;4),
OR(AND(Raw!VT165=4,COUNTIF(Raw!WB165:WK165,4)=0),Raw!VT165&lt;&gt;4),
OR(AND(Raw!VU165=4,COUNTIF(Raw!WB165:WK165,5)=0),Raw!VU165&lt;&gt;4),
OR(AND(Raw!VV165=4,COUNTIF(Raw!WB165:WK165,6)=0),Raw!VV165&lt;&gt;4),
OR(AND(Raw!VW165=4,COUNTIF(Raw!WB165:WK165,7)=0),Raw!VW165&lt;&gt;4),
OR(AND(Raw!VX165=4,COUNTIF(Raw!WB165:WK165,8)=0),Raw!VX165&lt;&gt;4),
OR(AND(Raw!VY165=4,COUNTIF(Raw!WB165:WK165,9)=0),Raw!VX165&lt;&gt;4),
OR(AND(Raw!VZ165=4,COUNTIF(Raw!WB165:WK165,10)=0),Raw!VZ165&lt;&gt;4)
),"",1)))</f>
        <v/>
      </c>
      <c r="BG165" t="str">
        <f>IF(A165=0,"",IF(COUNTA(Raw!WL165:XB165)=0,"",
IF(AND(
OR(AND(Raw!WL165=4,COUNTIF(Raw!WU165:XB165,1)=0),Raw!WL165&lt;&gt;4),
OR(AND(Raw!WM165=4,COUNTIF(Raw!WU165:XB165,2)=0),Raw!WM165&lt;&gt;4),
OR(AND(Raw!WN165=4,COUNTIF(Raw!WU165:XB165,3)=0),Raw!WN165&lt;&gt;4),
OR(AND(Raw!WO165=4,COUNTIF(Raw!WU165:XB165,4)=0),Raw!WO165&lt;&gt;4),
OR(AND(Raw!WP165=4,COUNTIF(Raw!WU165:XB165,5)=0),Raw!WP165&lt;&gt;4),
OR(AND(Raw!WQ165=4,COUNTIF(Raw!WU165:XB165,6)=0),Raw!WQ165&lt;&gt;4),
OR(AND(Raw!WR165=4,COUNTIF(Raw!WU165:XB165,7)=0),Raw!WR165&lt;&gt;4),
OR(AND(Raw!WS165=4,COUNTIF(Raw!WU165:XB165,8)=0),Raw!WS165&lt;&gt;4)
),"",1)))</f>
        <v/>
      </c>
      <c r="BH165" t="str">
        <f>IF(A165=0,"",IF(COUNTA(Raw!XC165:XK165)=0,"",
IF(AND(
OR(AND(Raw!XC165=4,COUNTIF(Raw!XH165:XK165,1)=0),Raw!XC165&lt;&gt;4),
OR(AND(Raw!XD165=4,COUNTIF(Raw!XH165:XK165,2)=0),Raw!XD165&lt;&gt;4),
OR(AND(Raw!XE165=4,COUNTIF(Raw!XH165:XK165,3)=0),Raw!XE165&lt;&gt;4),
OR(AND(Raw!XF165=4,COUNTIF(Raw!XH165:XK165,4)=0),Raw!XF165&lt;&gt;4)
),"",1)))</f>
        <v/>
      </c>
      <c r="BI165" t="str">
        <f>IF(A165=0,"",IF(COUNTA(Raw!XL165:XT165)=0,"",
IF(AND(
OR(AND(Raw!XL165=4,COUNTIF(Raw!XQ165:XT165,1)=0),Raw!XL165&lt;&gt;4),
OR(AND(Raw!XM165=4,COUNTIF(Raw!XQ165:XT165,2)=0),Raw!XM165&lt;&gt;4),
OR(AND(Raw!XN165=4,COUNTIF(Raw!XQ165:XT165,3)=0),Raw!XN165&lt;&gt;4),
OR(AND(Raw!XO165=4,COUNTIF(Raw!XQ165:XT165,4)=0),Raw!XO165&lt;&gt;4)
),"",1)))</f>
        <v/>
      </c>
      <c r="BJ165" t="str">
        <f>IF(A165=0,"",IF(COUNTA(Raw!XU165:YI165)=0,"",
IF(AND(
OR(AND(Raw!XU165=4,COUNTIF(Raw!YC165:YI165,1)=0),Raw!XU165&lt;&gt;4),
OR(AND(Raw!XV165=4,COUNTIF(Raw!YC165:YI165,2)=0),Raw!XV165&lt;&gt;4),
OR(AND(Raw!XW165=4,COUNTIF(Raw!YC165:YI165,3)=0),Raw!XW165&lt;&gt;4),
OR(AND(Raw!XX165=4,COUNTIF(Raw!YC165:YI165,4)=0),Raw!XX165&lt;&gt;4),
OR(AND(Raw!XY165=4,COUNTIF(Raw!YC165:YI165,5)=0),Raw!XY165&lt;&gt;4),
OR(AND(Raw!XZ165=4,COUNTIF(Raw!YC165:YI165,6)=0),Raw!XZ165&lt;&gt;4),
OR(AND(Raw!YA165=4,COUNTIF(Raw!YC165:YI165,7)=0),Raw!YA165&lt;&gt;4)
),"",1)))</f>
        <v/>
      </c>
      <c r="BK165" t="str">
        <f>IF(A165=0,"",IF(COUNTA(Raw!YJ165:YR165)=0,"",
IF(AND(
OR(AND(Raw!YJ165=4,COUNTIF(Raw!YO165:YR165,1)=0),Raw!YJ165&lt;&gt;4),
OR(AND(Raw!YK165=4,COUNTIF(Raw!YO165:YR165,2)=0),Raw!YK165&lt;&gt;4),
OR(AND(Raw!YL165=4,COUNTIF(Raw!YO165:YR165,3)=0),Raw!YL165&lt;&gt;4),
OR(AND(Raw!YM165=4,COUNTIF(Raw!YO165:YR165,4)=0),Raw!YM165&lt;&gt;4)
),"",1)))</f>
        <v/>
      </c>
      <c r="BL165" t="str">
        <f>IF(A165=0,"",IF(COUNTA(Raw!YS165:YU165)=0,"",IF(AND(Raw!YS165=4,ISBLANK(Raw!YU165)),"",IF(AND(Raw!YS165&lt;&gt;4,ISBLANK(Raw!YU165)=FALSE),"",1))))</f>
        <v/>
      </c>
    </row>
    <row r="166" spans="1:64">
      <c r="A166" s="20">
        <f>Raw!A166</f>
        <v>0</v>
      </c>
      <c r="B166" s="19" t="str">
        <f>IF(A166=0,"",IF(AND(Raw!AC166=1,COUNTA(Raw!AR166:IC166)&gt;0,COUNTA(Raw!ID166:YU166)=0),"",IF(AND(Raw!AC166=2,COUNTA(Raw!AR166:IC166)=0,COUNTA(Raw!ID166:MV166)&gt;0,COUNTA(Raw!MW166:YU166)=0),"",IF(AND(Raw!AC166=3,COUNTA(Raw!AP166:MV166)=0,COUNTA(Raw!MW166:YU166)&gt;0),"",1))))</f>
        <v/>
      </c>
      <c r="C166" s="19" t="str">
        <f>IF(A166=0,"",IF(AND(Raw!AK166=1,ISBLANK(Raw!AM166)=FALSE,ISBLANK(Raw!AO166)),"",IF(AND(Raw!AK166=2,ISBLANK(Raw!AM166),ISBLANK(Raw!AO166)=FALSE),"",1)))</f>
        <v/>
      </c>
      <c r="D166" s="19" t="str">
        <f>IF(A166=0,"",IF(COUNTA(Raw!AS166:AZ166)=0,"",IF(AND(Raw!AS166+Raw!AT166=100,Raw!AU166+Raw!AV166=100,Raw!AW166+Raw!AX166=100,Raw!AY166+Raw!AZ166=100),"",1)))</f>
        <v/>
      </c>
      <c r="E166" s="19" t="str">
        <f>IF(A166=0,"",IF(ISBLANK(Raw!AQ166),"",IF(Raw!AQ166=1,"",1)))</f>
        <v/>
      </c>
      <c r="F166" s="19" t="str">
        <f>IF(A166=0,"",IF(ISBLANK(Raw!AR166),"",IF(AND(Raw!AR166&gt;=0,Raw!AR166&lt;=100),"",1)))</f>
        <v/>
      </c>
      <c r="G166" s="19" t="str">
        <f>IF(A166=0,"",IF(AND(ISBLANK(Raw!BA166),ISBLANK(Raw!AS166)),"",IF(AND(Raw!AS166&gt;0,ISBLANK(Raw!BA166)=FALSE),"",1)))</f>
        <v/>
      </c>
      <c r="H166" s="19" t="str">
        <f>IF(A166=0,"",IF(COUNTA(Raw!BA166:BH166)=0,"",IF(AND(Raw!BA166=0,COUNTA(Raw!BB166:BH166)=0),"",IF(AND(Raw!BA166&gt;0,COUNTA(Raw!BB166:BH166)&gt;0),"",1))))</f>
        <v/>
      </c>
      <c r="I166" s="19" t="str">
        <f>IF(A166=0,"",IF(AND(ISBLANK(Raw!BI166),ISBLANK(Raw!BJ166)),"",IF(AND(Raw!BI166=1,ISBLANK(Raw!BJ166)=FALSE),"",IF(AND(Raw!BI166=2,ISBLANK(Raw!BJ166)),"",1))))</f>
        <v/>
      </c>
      <c r="J166" s="19" t="str">
        <f>IF(A166=0,"",IF(AND(ISBLANK(Raw!AT166),COUNTBLANK(Raw!BK166:BQ166)),"",IF(AND(Raw!AT166&gt;0,COUNTA(Raw!BK166:BQ166)&gt;0),"",IF(AND(Raw!AT166=0,COUNTA(Raw!BK166:BQ166)=0),"",1))))</f>
        <v/>
      </c>
      <c r="K166" s="19" t="str">
        <f>IF(A166=0,"",IF(AND(ISBLANK(Raw!AS166),COUNTA(Raw!BR166:BX166)=0),"",IF(AND(Raw!AS166&gt;0,COUNTA(Raw!BR166:BX166)&gt;0),"",IF(AND(Raw!AS166=0,COUNTA(Raw!BR166:BX166)=0),"",1))))</f>
        <v/>
      </c>
      <c r="L166" s="19" t="str">
        <f>IF(A166=0,"",IF(AND(COUNTA(Raw!BK166:BX166)=0,COUNTA(Raw!BY166:CH166)=0),"",IF(AND(COUNTIF(Raw!BK166:BX166,1)&gt;0,COUNTA(Raw!BY166:CH166)&gt;0),"",IF(AND(COUNTIF(Raw!BK166:BX166,1)=0,COUNTA(Raw!BY166:CH166)=0),"",1))))</f>
        <v/>
      </c>
      <c r="M166" s="19" t="str">
        <f>IF(A166=0,"",IF(AND(COUNTA(Raw!BK166:BX166)=0,COUNTA(Raw!CI166:CR166)),"",IF(AND(COUNTIF(Raw!BK166:BX166,3)&gt;0,COUNTA(Raw!CI166:CR166)&gt;0),"",IF(AND(COUNTIF(Raw!BK166:BX166,3)=0,COUNTA(Raw!CI166:CR166)=0),"",1))))</f>
        <v/>
      </c>
      <c r="N166" s="19" t="str">
        <f>IF(A166=0,"",IF(COUNTA(Raw!CS166:DF166)=0,"",IF(AND(COUNTIF(Raw!CS166:CV166,1)=1,COUNTA(Raw!CW166:DA166)&gt;0,COUNTA(Raw!DB166:DF166)=0),"",IF(AND(COUNTIF(Raw!CS166:CV166,2)=1,COUNTA(Raw!CW166:DA166)=0,COUNTA(Raw!DB166:DF166)&gt;0),"",IF(AND(COUNTA(Raw!CS166:CV166)&gt;0,COUNTA(Raw!CW166:DF166)=0),"",1)))))</f>
        <v/>
      </c>
      <c r="O166" s="19" t="str">
        <f>IF(A166=0,"",IF(COUNTA(Raw!DG166:DP166)=0,"",IF(AND(COUNTIF(Raw!BK166:BQ166,1)&gt;0,OR(COUNTIF(Raw!DG166:DP166,1)=1,COUNTIF(Raw!DG166:DP166,2)=1,COUNTIF(Raw!DG166:DP166,3)=1)),"",IF(AND(COUNTIF(Raw!BK166:BQ166,1)=0,AND(COUNTIF(Raw!DG166:DP166,1)=0,COUNTIF(Raw!DG166:DP166,2)=0,COUNTIF(Raw!DG166:DP166,3)=0)),"",1))))</f>
        <v/>
      </c>
      <c r="P166" s="19" t="str">
        <f>IF(A166=0,"",IF(COUNTA(Raw!DG166:DR166)=0,"",IF(AND(COUNTIF(Raw!DG166:DP166,4)=1,ISBLANK(Raw!DQ166)=FALSE,ISBLANK(Raw!DR166)),"",IF(AND(COUNTIF(Raw!DG166:DP166,7)=1,ISBLANK(Raw!DQ166),ISBLANK(Raw!DR166)=FALSE),"",IF(AND(COUNTA(Raw!DG166:DP166)&gt;0,COUNTIF(Raw!DG166:DP166,4)=0,COUNTIF(Raw!DG166:DP166,7)=0,COUNTA(Raw!DQ166:DR166)=0),"",1)))))</f>
        <v/>
      </c>
      <c r="Q166" s="19" t="str">
        <f>IF(A166=0,"",IF(AND(COUNTA(Raw!DS166:DU166)=0,COUNTA(Raw!BK166:BQ166)=0),"",IF(AND(COUNTIF(Raw!BK166:BQ166,1)&gt;0,COUNTA(Raw!DS166:DU166)&gt;0),"",IF(AND(COUNTIF(Raw!BK166:BQ166,1)=0,COUNTA(Raw!DS166:DU166)=0),"",1))))</f>
        <v/>
      </c>
      <c r="R166" s="19" t="str">
        <f>IF(A166=0,"",IF(AND(ISBLANK(Raw!AT166),ISBLANK(Raw!EJ166)),"",IF(AND(Raw!AT166&gt;0,ISBLANK(Raw!EJ166)=FALSE,Raw!EJ166&gt;=0,Raw!EJ166&lt;=7),"",IF(AND(Raw!AT166=0,ISBLANK(Raw!EJ166)),"",1))))</f>
        <v/>
      </c>
      <c r="S166" t="str">
        <f>IF(A166=0,"",IF(AND(ISBLANK(Raw!AS166),ISBLANK(Raw!EK166)),"",IF(AND(Raw!AS166&gt;0,ISBLANK(Raw!EK166)=FALSE),"",IF(AND(Raw!AS166=0,ISBLANK(Raw!EK166)),"",1))))</f>
        <v/>
      </c>
      <c r="T166" s="19" t="str">
        <f>IF(A166=0,"",IF(AND(ISBLANK(Raw!AT166),COUNTA(Raw!EL166:EQ166)=0),"",IF(AND(Raw!AT166&gt;0,COUNTA(Raw!EL166:EQ166)&gt;0),"",IF(AND(Raw!AT166=0,COUNTA(Raw!EL166:EQ166)=0),"",1))))</f>
        <v/>
      </c>
      <c r="U166" t="str">
        <f>IF(A166=0,"",IF(AND(ISBLANK(Raw!AT166),COUNTA(Raw!ER166:EU166)=0),"",IF(AND(Raw!AT166&gt;0,COUNTA(Raw!ER166:EU166)&gt;0),"",IF(AND(Raw!AT166=0,COUNTA(Raw!ER166:EU166)=0),"",1))))</f>
        <v/>
      </c>
      <c r="V166" t="str">
        <f>IF(A166=0,"",IF(AND(ISBLANK(Raw!AS166),COUNTA(Raw!EV166:FA166)=0),"",IF(AND(Raw!AS166&gt;0,COUNTA(Raw!EV166:FA166)&gt;0),"",IF(AND(Raw!AS166=0,COUNTA(Raw!EV166:FA166)=0),"",1))))</f>
        <v/>
      </c>
      <c r="W166" t="str">
        <f>IF(A166=0,"",IF(AND(ISBLANK(Raw!AS166),COUNTA(Raw!FB166:FE166)=0),"",IF(AND(Raw!AS166&gt;0,COUNTA(Raw!FB166:FE166)&gt;0),"",IF(AND(Raw!AS166=0,COUNTA(Raw!FB166:FE166)=0),"",1))))</f>
        <v/>
      </c>
      <c r="X166" t="str">
        <f>IF(A166=0,"",IF(AND(ISBLANK(Raw!AT166),COUNTA(Raw!FF166:FI166)=0),"",IF(AND(Raw!AT166&gt;0,COUNTA(Raw!FF166:FI166)&gt;0),"",IF(AND(Raw!AT166=0,COUNTA(Raw!FF166:FI166)=0),"",1))))</f>
        <v/>
      </c>
      <c r="Y166" t="str">
        <f>IF(A166=0,"",IF(AND(ISBLANK(Raw!AS166),COUNTA(Raw!FJ166:FM166)=0),"",IF(AND(Raw!AS166&gt;0,COUNTA(Raw!FJ166:FM166)&gt;0),"",IF(AND(Raw!AS166=0,COUNTA(Raw!FJ166:FM166)=0),"",1))))</f>
        <v/>
      </c>
      <c r="Z166" t="str">
        <f>IF(A166=0,"",IF(AND(COUNTA(Raw!FN166:FT166)=0,ISBLANK(Raw!FU166)),"",IF(AND(COUNTIF(Raw!FN166:FT166,1)&gt;0,ISBLANK(Raw!FU166)=FALSE),"",IF(AND(COUNTIF(Raw!FN166:FT166,1)=0,ISBLANK(Raw!FU166)),"",1))))</f>
        <v/>
      </c>
      <c r="AA166" s="19" t="str">
        <f>IF(A166=0,"",IF(AND(ISBLANK(Raw!BI166),COUNTA(Raw!FV166:GH166)=0),"",IF(AND(Raw!BI166&lt;&gt;1,COUNTIF(Raw!FV166:GH166,6)=0),"",IF(Raw!BI166=1,"",1))))</f>
        <v/>
      </c>
      <c r="AB166" t="str">
        <f>IF(A166=0,"",IF(AND(ISBLANK(Raw!GI166),COUNTA(Raw!GJ166:GQ166)=0),"",IF(AND(Raw!GI166=1,COUNTA(Raw!GJ166:GQ166)&gt;0),"",IF(AND(Raw!GI166=2,COUNTA(Raw!GJ166:GQ166)=0),"",1))))</f>
        <v/>
      </c>
      <c r="AC166" s="19" t="str">
        <f>IF(A166=0,"",IF(AND(COUNTA(Raw!GY166:HF166)=0,ISBLANK(Raw!HG166)),"",IF(AND(OR(COUNTIF(Raw!GY166:HE166,1)&gt;0,COUNTIF(Raw!GY166:HE166,2)&gt;0),ISBLANK(Raw!HG166)=FALSE),"",IF(AND(COUNTA(Raw!GY166:HF166)&gt;0,ISBLANK(Raw!HG166),COUNTIF(Raw!GY166:HE166,1)=0,COUNTIF(Raw!GY166:HE166,2)=0),"",1))))</f>
        <v/>
      </c>
      <c r="AD166" s="19" t="str">
        <f>IF(A166=0,"",IF(COUNTA(Raw!HU166:IB166)=0,"",IF(AND(Raw!AK166&lt;&gt;2,COUNTIF(Raw!HU166:IA166,2)=0,COUNTIF(Raw!HU166:IA166,3)=0),"",IF(Raw!AK166=2,"",1))))</f>
        <v/>
      </c>
      <c r="AE166" s="19" t="str">
        <f>IF(A166=0,"",IF(AND(Raw!AK166=2,ISBLANK(Raw!IC166)=FALSE),"",IF(AND(Raw!AK166&lt;&gt;2,ISBLANK(Raw!IC166)),"",1)))</f>
        <v/>
      </c>
      <c r="AF166" s="19" t="str">
        <f>IF(A166=0,"",IF(COUNTA(Raw!ID166:IF166)=0,"",IF(AND(MATCH(2023-Raw!ID166,Code!$A$3:$A$12,1)=Raw!IF166,2023-Raw!ID166=Raw!IE166),"",1)))</f>
        <v/>
      </c>
      <c r="AG166" s="19" t="str">
        <f>IF(A166=0,"",IF(COUNTA(Raw!IG166:II166)=0,"",IF(AND(Raw!IG166=4,ISBLANK(Raw!II166)=FALSE),"",IF(AND(Raw!IG166&lt;&gt;4,ISBLANK(Raw!II166)),"",1))))</f>
        <v/>
      </c>
      <c r="AH166" s="19" t="str">
        <f>IF(A166=0,"",IF(COUNTA(Raw!IJ166:IM166)=0,"",IF(AND(Raw!IJ166=1,ISBLANK(Raw!IK166)=FALSE),"",IF(AND(Raw!IJ166=2,COUNTA(Raw!IK166:IM166)&gt;0),"",1))))</f>
        <v/>
      </c>
      <c r="AI166" s="19" t="str">
        <f>IF(A166=0,"",IF(COUNTA(Raw!IK166:IM166)=0,"",IF(AND(Raw!IK166=1,ISBLANK(Raw!IL166)=FALSE),"",IF(AND(Raw!IK166=2,COUNTA(Raw!IL166:IM166)=0),"",1))))</f>
        <v/>
      </c>
      <c r="AJ166" s="19" t="str">
        <f>IF(A166=0,"",IF(COUNTA(Raw!JD166:JJ166)=0,"",IF(AND(Raw!JD166&gt;600,COUNTA(Raw!JE166:JI166)&gt;0),"",IF(AND(Raw!JD166&lt;=600,COUNTA(Raw!JE166:JJ166)=0),"",1))))</f>
        <v/>
      </c>
      <c r="AK166" s="19" t="str">
        <f>IF(A166=0,"",IF(COUNTA(Raw!JK166:KA166)=0,"",IF(AND(Raw!JK166=1,COUNTA(Raw!JM166:JV166)&gt;0),"",IF(AND(Raw!JK166=3,COUNTA(Raw!JM166:JV166)&gt;0,COUNTA(Raw!JW166:KA166)=0),"",IF(AND(ISBLANK(Raw!JK166)=FALSE,Raw!JK166&lt;&gt;1,Raw!JK166&lt;&gt;3,COUNTA(Raw!JM166:KA166)=0),"",1)))))</f>
        <v/>
      </c>
      <c r="AL166" s="19" t="str">
        <f>IF(A166=0,"",IF(COUNTA(Raw!JW166:KA166)=0,"",IF(AND(COUNTIF(Raw!JW166:JZ166,4)=0,COUNTA(Raw!JW166:JZ166)&gt;0,ISBLANK(Raw!KA166)=FALSE),"",IF(AND(COUNTIF(Raw!JW166:KA166,4)&gt;0,ISBLANK(Raw!KA166)),"",1))))</f>
        <v/>
      </c>
      <c r="AM166" s="19" t="str">
        <f>IF(A166=0,"",IF(COUNTA(Raw!KT166:KU166)=0,"",IF(AND(Raw!KT166=1,ISBLANK(Raw!KU166)=FALSE),"",IF(AND(Raw!KT166=2,ISBLANK(Raw!KU166)),"",1))))</f>
        <v/>
      </c>
      <c r="AN166" s="19" t="str">
        <f>IF(A166=0,"",IF(COUNTA(Raw!KX166:LF166)=0,"",IF(AND(COUNTIF(Raw!KX166:LB166,5)=1,COUNTA(Raw!KX166:LB166)=1,COUNTA(Raw!LC166:LF166)=0),"",IF(AND(COUNTIF(Raw!KX166:LB166,5)=0,COUNTA(Raw!KX166:LB166)&gt;0,COUNTA(Raw!LC166:LF166)&gt;0),"",1))))</f>
        <v/>
      </c>
      <c r="AO166" s="19" t="str">
        <f>IF(A166=0,"",IF(COUNTA(Raw!LM166:LU166)=0,"",IF(AND(Raw!LM166=1,ISBLANK(Raw!LN166)=FALSE,COUNTA(Raw!LO166:LU166)&gt;0),"",IF(AND(Raw!LM166=2,COUNTA(Raw!LN166:LU166)=0),"",1))))</f>
        <v/>
      </c>
      <c r="AP166" s="19" t="str">
        <f>IF(A166=0,"",IF(COUNTA(Raw!MY166:OG166)=0,"",IF(AND(Raw!MY166=2,COUNTA(Raw!MZ166:OG166)=0),"",IF(AND(Raw!MY166=1,COUNTA(Raw!MZ166:OG166)&gt;0),"",1))))</f>
        <v/>
      </c>
      <c r="AQ166" s="19" t="str">
        <f>IF(A166=0,"",IF(COUNTA(Raw!NC166:NW166)=0,"",IF(AND(COUNTIF(Raw!NC166:NG166,3)&gt;0,COUNTA(Raw!NH166:NQ166)&gt;0),"",IF(AND(COUNTA(Raw!NC166:NG166)&gt;0,COUNTIF(Raw!NC166:NG166,3)=0,COUNTA(Raw!NH166:NW166)=0),"",1))))</f>
        <v/>
      </c>
      <c r="AR166" s="19" t="str">
        <f>IF(A166=0,"",IF(COUNTA(Raw!NH166:NW166)=0,"",IF(AND(COUNTIF(Raw!NH166:NQ166,10)&gt;0,COUNTA(Raw!NR166:NW166)&gt;0),"",IF(AND(COUNTA(Raw!NH166:NQ166)&gt;0,COUNTIF(Raw!NH166:NQ166,10)=0,COUNTA(Raw!NR166:NY166)=0),"",1))))</f>
        <v/>
      </c>
      <c r="AS166" s="19" t="str">
        <f>IF(A166=0,"",IF(COUNTA(Raw!NY166:OG166)=0,"",IF(AND(Raw!NY166=1,COUNTA(Raw!NZ166:OG166)&gt;0),"",IF(AND(Raw!NY166=2,COUNTA(Raw!NZ166:OG166)=0),"",1))))</f>
        <v/>
      </c>
      <c r="AT166" s="19" t="str">
        <f>IF(A166=0,"",IF(COUNTA(Raw!OH166:OY166)=0,"",IF(AND(Raw!OH166=1,COUNTA(Raw!OI166:OY166)&gt;0),"",IF(AND(Raw!OH166=2,COUNTA(Raw!OI166:OY166)=0),"",1))))</f>
        <v/>
      </c>
      <c r="AU166" s="19" t="str">
        <f>IF(A166=0,"",IF(COUNTA(Raw!PR166:QB166)=0,"",
IF(AND(OR(AND(COUNTIF(Raw!PR166:QB166,1)=1,COUNTA(Raw!QI166:QY166)&gt;0),AND(COUNTIF(Raw!PR166:QB166,1)=0,COUNTA(Raw!QI166:QY166)=0)),OR(AND(COUNTIF(Raw!PR166:QB166,2)=1,COUNTA(Raw!QZ166:RP166)&gt;0),AND(COUNTIF(Raw!PR166:QB166,2)=0,COUNTA(Raw!QZ166:RP166)=0)),OR(AND(COUNTIF(Raw!PR166:QB166,3)=1,COUNTA(Raw!RQ166:SG166)&gt;0),AND(COUNTIF(Raw!PR166:QB166,3)=0,COUNTA(Raw!RQ166:SG166)=0)),OR(AND(COUNTIF(Raw!PR166:QB166,4)=1,COUNTA(Raw!SH166:ST166)&gt;0),AND(COUNTIF(Raw!PR166:QB166,4)=0,COUNTA(Raw!SH166:ST166)=0)),OR(AND(COUNTIF(Raw!PR166:QB166,5)=1,COUNTA(Raw!SU166:TG166)&gt;0),AND(COUNTIF(Raw!PR166:QB166,5)=0,COUNTA(Raw!SU166:TG166)=0)),OR(AND(COUNTIF(Raw!PR166:QB166,6)=1,COUNTA(Raw!TH166:TT166)&gt;0),AND(COUNTIF(Raw!PR166:QB166,6)=0,COUNTA(Raw!TH166:TT166)=0)),OR(AND(COUNTIF(Raw!PR166:QB166,7)=1,COUNTA(Raw!TU166:UI166)&gt;0),AND(COUNTIF(Raw!PR166:QB166,7)=0,COUNTA(Raw!TU166:UI166)=0)),OR(AND(COUNTIF(Raw!PR166:QB166,8)=1,COUNTA(Raw!UJ166:UV166)&gt;0),AND(COUNTIF(Raw!PR166:QB166,8)=0,COUNTA(Raw!UJ166:UV166)=0)),OR(AND(COUNTIF(Raw!PR166:QB166,9)=1,COUNTA(Raw!UW166:VG166)&gt;0),AND(COUNTIF(Raw!PR166:QB166,9)=0,COUNTA(Raw!UW166:VG166)=0)),OR(AND(COUNTIF(Raw!PR166:QB166,10)=1,COUNTA(Raw!VH166:VP166)&gt;0),AND(COUNTIF(Raw!PR166:QB166,10)=0,COUNTA(Raw!VH166:VP166)=0)),OR(AND(COUNTIF(Raw!PR166:QB166,11)=1,COUNTA(Raw!VQ166:WK166)&gt;0),AND(COUNTIF(Raw!PR166:QB166,11)=0,COUNTA(Raw!VQ166:WK166)=0))),"",1)))</f>
        <v/>
      </c>
      <c r="AV166" s="19" t="str">
        <f>IF(A166=0,"",IF(COUNTA(Raw!QI166:QY166)=0,"",IF(AND(OR(AND(Raw!QI166=4,COUNTIF(Raw!QR166:QY166,1)=0),Raw!QI166&lt;&gt;4),OR(AND(Raw!QJ166=4,COUNTIF(Raw!QR166:QY166,2)=0),Raw!QJ166&lt;&gt;4),OR(AND(Raw!QK166=4,COUNTIF(Raw!QR166:QY166,3)=0),Raw!QK166&lt;&gt;4),OR(AND(Raw!QL166=4,COUNTIF(Raw!QR166:QY166,4)=0),Raw!QL166&lt;&gt;4),OR(AND(Raw!QM166=4,COUNTIF(Raw!QR166:QY166,5)=0),Raw!QM166&lt;&gt;4),OR(AND(Raw!QN166=4,COUNTIF(Raw!QR166:QY166,6)=0),Raw!QN166&lt;&gt;4),OR(AND(Raw!QO166=4,COUNTIF(Raw!QR166:QY166,7)=0),Raw!QO166&lt;&gt;4),OR(AND(Raw!QP166=4,COUNTIF(Raw!QR166:QY166,8)=0),Raw!QP166&lt;&gt;4)),"",1)))</f>
        <v/>
      </c>
      <c r="AW166" t="str">
        <f>IF(A166=0,"",IF(COUNTA(Raw!QZ166:RP166)=0,"",IF(AND(OR(AND(Raw!QZ166=4,COUNTIF(Raw!RI166:RP166,1)=0),Raw!QZ166&lt;&gt;4),OR(AND(Raw!RA166=4,COUNTIF(Raw!RI166:RP166,2)=0),Raw!RA166&lt;&gt;4),OR(AND(Raw!RB166=4,COUNTIF(Raw!RI166:RP166,3)=0),Raw!RB166&lt;&gt;4),OR(AND(Raw!RC166=4,COUNTIF(Raw!RI166:RP166,4)=0),Raw!RC166&lt;&gt;4),OR(AND(Raw!RD166=4,COUNTIF(Raw!RI166:RP166,5)=0),Raw!RD166&lt;&gt;4),OR(AND(Raw!RE166=4,COUNTIF(Raw!RI166:RP166,6)=0),Raw!RE166&lt;&gt;4),OR(AND(Raw!RF166=4,COUNTIF(Raw!RI166:RP166,7)=0),Raw!RF166&lt;&gt;4),OR(AND(Raw!RG166=4,COUNTIF(Raw!RI166:RP166,8)=0),Raw!RG166&lt;&gt;4)),"",1)))</f>
        <v/>
      </c>
      <c r="AX166" t="str">
        <f>IF(A166=0,"",IF(COUNTA(Raw!RQ166:SG166)=0,"",IF(AND(OR(AND(Raw!RQ166=4,COUNTIF(Raw!RZ166:SG166,1)=0),Raw!RQ166&lt;&gt;4),OR(AND(Raw!RR166=4,COUNTIF(Raw!RZ166:SG166,2)=0),Raw!RR166&lt;&gt;4),OR(AND(Raw!RS166=4,COUNTIF(Raw!RZ166:SG166,3)=0),Raw!RS166&lt;&gt;4),OR(AND(Raw!RT166=4,COUNTIF(Raw!RZ166:SG166,4)=0),Raw!RT166&lt;&gt;4),OR(AND(Raw!RU166=4,COUNTIF(Raw!RZ166:SG166,5)=0),Raw!RU166&lt;&gt;4),OR(AND(Raw!RV166=4,COUNTIF(Raw!RZ166:SG166,6)=0),Raw!RV166&lt;&gt;4),OR(AND(Raw!RW166=4,COUNTIF(Raw!RZ166:SG166,7)=0),Raw!RW166&lt;&gt;4),OR(AND(Raw!RX166=4,COUNTIF(Raw!RZ166:SG166,8)=0),Raw!RX166&lt;&gt;4)),"",1)))</f>
        <v/>
      </c>
      <c r="AY166" t="str">
        <f>IF(A166=0,"",IF(COUNTA(Raw!SH166:ST166)=0,"",IF(AND(OR(AND(Raw!SH166=4,COUNTIF(Raw!SO166:ST166,1)=0),Raw!SH166&lt;&gt;4),OR(AND(Raw!SI166=4,COUNTIF(Raw!SO166:ST166,2)=0),Raw!SI166&lt;&gt;4),OR(AND(Raw!SJ166=4,COUNTIF(Raw!SO166:ST166,3)=0),Raw!SJ166&lt;&gt;4),OR(AND(Raw!SK166=4,COUNTIF(Raw!SO166:ST166,4)=0),Raw!SK166&lt;&gt;4),OR(AND(Raw!SL166=4,COUNTIF(Raw!SO166:ST166,5)=0),Raw!SL166&lt;&gt;4),OR(AND(Raw!SM166=4,COUNTIF(Raw!SO166:ST166,6)=0),Raw!SM166&lt;&gt;4)),"",1)))</f>
        <v/>
      </c>
      <c r="AZ166" t="str">
        <f>IF(A166=0,"",IF(COUNTA(Raw!SU166:TG166)=0,"",IF(AND(OR(AND(Raw!SU166=4,COUNTIF(Raw!TB166:TG166,1)=0),Raw!SU166&lt;&gt;4),OR(AND(Raw!SV166=4,COUNTIF(Raw!TB166:TG166,2)=0),Raw!SV166&lt;&gt;4),OR(AND(Raw!SW166=4,COUNTIF(Raw!TB166:TG166,3)=0),Raw!SW166&lt;&gt;4),OR(AND(Raw!SX166=4,COUNTIF(Raw!TB166:TG166,4)=0),Raw!SX166&lt;&gt;4),OR(AND(Raw!SY166=4,COUNTIF(Raw!TB166:TG166,5)=0),Raw!SY166&lt;&gt;4),OR(AND(Raw!SZ166=4,COUNTIF(Raw!TB166:TG166,6)=0),Raw!SZ166&lt;&gt;4)),"",1)))</f>
        <v/>
      </c>
      <c r="BA166" t="str">
        <f>IF(A166=0,"",IF(COUNTA(Raw!TH166:TT166)=0,"",IF(AND(OR(AND(Raw!TH166=4,COUNTIF(Raw!TO166:TT166,1)=0),Raw!TH166&lt;&gt;4),OR(AND(Raw!TI166=4,COUNTIF(Raw!TO166:TT166,2)=0),Raw!TI166&lt;&gt;4),OR(AND(Raw!TJ166=4,COUNTIF(Raw!TO166:TT166,3)=0),Raw!TJ166&lt;&gt;4),OR(AND(Raw!TK166=4,COUNTIF(Raw!TO166:TT166,4)=0),Raw!TK166&lt;&gt;4),OR(AND(Raw!TL166=4,COUNTIF(Raw!TO166:TT166,5)=0),Raw!TL166&lt;&gt;4),OR(AND(Raw!TM166=4,COUNTIF(Raw!TO166:TT166,6)=0),Raw!TM166&lt;&gt;4)),"",1)))</f>
        <v/>
      </c>
      <c r="BB166" t="str">
        <f>IF(A166=0,"",IF(COUNTA(Raw!TU166:UI166)=0,"",IF(AND(OR(AND(Raw!TU166=4,COUNTIF(Raw!UC166:UI166,1)=0),Raw!TU166&lt;&gt;4),OR(AND(Raw!TV166=4,COUNTIF(Raw!UC166:UI166,2)=0),Raw!TV166&lt;&gt;4),OR(AND(Raw!TW166=4,COUNTIF(Raw!UC166:UI166,3)=0),Raw!TW166&lt;&gt;4),OR(AND(Raw!TX166=4,COUNTIF(Raw!UC166:UI166,4)=0),Raw!TX166&lt;&gt;4),OR(AND(Raw!TY166=4,COUNTIF(Raw!UC166:UI166,5)=0),Raw!TY166&lt;&gt;4),OR(AND(Raw!TZ166=4,COUNTIF(Raw!UC166:UI166,6)=0),Raw!TZ166&lt;&gt;4),OR(AND(Raw!UA166=4,COUNTIF(Raw!UC166:UI166,7)=0),Raw!UA166&lt;&gt;4)),"",1)))</f>
        <v/>
      </c>
      <c r="BC166" t="str">
        <f>IF(A166=0,"",IF(COUNTA(Raw!UJ166:UV166)=0,"",IF(AND(OR(AND(Raw!UJ166=4,COUNTIF(Raw!UQ166:UV166,1)=0),Raw!UJ166&lt;&gt;4),OR(AND(Raw!UK166=4,COUNTIF(Raw!UQ166:UV166,2)=0),Raw!UK166&lt;&gt;4),OR(AND(Raw!UL166=4,COUNTIF(Raw!UQ166:UV166,3)=0),Raw!UL166&lt;&gt;4),OR(AND(Raw!UM166=4,COUNTIF(Raw!UQ166:UV166,4)=0),Raw!UM166&lt;&gt;4),OR(AND(Raw!UN166=4,COUNTIF(Raw!UQ166:UV166,5)=0),Raw!UN166&lt;&gt;4),OR(AND(Raw!UO166=4,COUNTIF(Raw!UQ166:UV166,6)=0),Raw!UO166&lt;&gt;4)),"",1)))</f>
        <v/>
      </c>
      <c r="BD166" t="str">
        <f>IF(A166=0,"",IF(COUNTA(Raw!UW166:VG166)=0,"",IF(AND(OR(AND(Raw!UW166=4,COUNTIF(Raw!VC166:VG166,1)=0),Raw!UW166&lt;&gt;4),OR(AND(Raw!UX166=4,COUNTIF(Raw!VC166:VG166,2)=0),Raw!UX166&lt;&gt;4),OR(AND(Raw!UY166=4,COUNTIF(Raw!VC166:VG166,3)=0),Raw!UY166&lt;&gt;4),OR(AND(Raw!UZ166=4,COUNTIF(Raw!VC166:VG166,4)=0),Raw!UZ166&lt;&gt;4),OR(AND(Raw!VA166=4,COUNTIF(Raw!VC166:VG166,5)=0),Raw!VA166&lt;&gt;4)),"",1)))</f>
        <v/>
      </c>
      <c r="BE166" t="str">
        <f>IF(A166=0,"",IF(COUNTA(Raw!VH166:VP166)=0,"",
IF(AND(
OR(AND(Raw!VH166=4,COUNTIF(Raw!VM166:VP166,1)=0),Raw!VH166&lt;&gt;4),
OR(AND(Raw!VI166=4,COUNTIF(Raw!VM166:VP166,2)=0),Raw!VI166&lt;&gt;4),
OR(AND(Raw!VJ166=4,COUNTIF(Raw!VM166:VP166,3)=0),Raw!VJ166&lt;&gt;4),
OR(AND(Raw!VK166=4,COUNTIF(Raw!VM166:VP166,4)=0),Raw!VK166&lt;&gt;4)
),"",1)))</f>
        <v/>
      </c>
      <c r="BF166" t="str">
        <f>IF(A166=0,"",IF(COUNTA(Raw!VQ166:WK166)=0,"",
IF(AND(
OR(AND(Raw!VQ166=4,COUNTIF(Raw!WB166:WK166,1)=0),Raw!VQ166&lt;&gt;4),
OR(AND(Raw!VR166=4,COUNTIF(Raw!WB166:WK166,2)=0),Raw!VR166&lt;&gt;4),
OR(AND(Raw!VS166=4,COUNTIF(Raw!WB166:WK166,3)=0),Raw!VS166&lt;&gt;4),
OR(AND(Raw!VT166=4,COUNTIF(Raw!WB166:WK166,4)=0),Raw!VT166&lt;&gt;4),
OR(AND(Raw!VU166=4,COUNTIF(Raw!WB166:WK166,5)=0),Raw!VU166&lt;&gt;4),
OR(AND(Raw!VV166=4,COUNTIF(Raw!WB166:WK166,6)=0),Raw!VV166&lt;&gt;4),
OR(AND(Raw!VW166=4,COUNTIF(Raw!WB166:WK166,7)=0),Raw!VW166&lt;&gt;4),
OR(AND(Raw!VX166=4,COUNTIF(Raw!WB166:WK166,8)=0),Raw!VX166&lt;&gt;4),
OR(AND(Raw!VY166=4,COUNTIF(Raw!WB166:WK166,9)=0),Raw!VX166&lt;&gt;4),
OR(AND(Raw!VZ166=4,COUNTIF(Raw!WB166:WK166,10)=0),Raw!VZ166&lt;&gt;4)
),"",1)))</f>
        <v/>
      </c>
      <c r="BG166" t="str">
        <f>IF(A166=0,"",IF(COUNTA(Raw!WL166:XB166)=0,"",
IF(AND(
OR(AND(Raw!WL166=4,COUNTIF(Raw!WU166:XB166,1)=0),Raw!WL166&lt;&gt;4),
OR(AND(Raw!WM166=4,COUNTIF(Raw!WU166:XB166,2)=0),Raw!WM166&lt;&gt;4),
OR(AND(Raw!WN166=4,COUNTIF(Raw!WU166:XB166,3)=0),Raw!WN166&lt;&gt;4),
OR(AND(Raw!WO166=4,COUNTIF(Raw!WU166:XB166,4)=0),Raw!WO166&lt;&gt;4),
OR(AND(Raw!WP166=4,COUNTIF(Raw!WU166:XB166,5)=0),Raw!WP166&lt;&gt;4),
OR(AND(Raw!WQ166=4,COUNTIF(Raw!WU166:XB166,6)=0),Raw!WQ166&lt;&gt;4),
OR(AND(Raw!WR166=4,COUNTIF(Raw!WU166:XB166,7)=0),Raw!WR166&lt;&gt;4),
OR(AND(Raw!WS166=4,COUNTIF(Raw!WU166:XB166,8)=0),Raw!WS166&lt;&gt;4)
),"",1)))</f>
        <v/>
      </c>
      <c r="BH166" t="str">
        <f>IF(A166=0,"",IF(COUNTA(Raw!XC166:XK166)=0,"",
IF(AND(
OR(AND(Raw!XC166=4,COUNTIF(Raw!XH166:XK166,1)=0),Raw!XC166&lt;&gt;4),
OR(AND(Raw!XD166=4,COUNTIF(Raw!XH166:XK166,2)=0),Raw!XD166&lt;&gt;4),
OR(AND(Raw!XE166=4,COUNTIF(Raw!XH166:XK166,3)=0),Raw!XE166&lt;&gt;4),
OR(AND(Raw!XF166=4,COUNTIF(Raw!XH166:XK166,4)=0),Raw!XF166&lt;&gt;4)
),"",1)))</f>
        <v/>
      </c>
      <c r="BI166" t="str">
        <f>IF(A166=0,"",IF(COUNTA(Raw!XL166:XT166)=0,"",
IF(AND(
OR(AND(Raw!XL166=4,COUNTIF(Raw!XQ166:XT166,1)=0),Raw!XL166&lt;&gt;4),
OR(AND(Raw!XM166=4,COUNTIF(Raw!XQ166:XT166,2)=0),Raw!XM166&lt;&gt;4),
OR(AND(Raw!XN166=4,COUNTIF(Raw!XQ166:XT166,3)=0),Raw!XN166&lt;&gt;4),
OR(AND(Raw!XO166=4,COUNTIF(Raw!XQ166:XT166,4)=0),Raw!XO166&lt;&gt;4)
),"",1)))</f>
        <v/>
      </c>
      <c r="BJ166" t="str">
        <f>IF(A166=0,"",IF(COUNTA(Raw!XU166:YI166)=0,"",
IF(AND(
OR(AND(Raw!XU166=4,COUNTIF(Raw!YC166:YI166,1)=0),Raw!XU166&lt;&gt;4),
OR(AND(Raw!XV166=4,COUNTIF(Raw!YC166:YI166,2)=0),Raw!XV166&lt;&gt;4),
OR(AND(Raw!XW166=4,COUNTIF(Raw!YC166:YI166,3)=0),Raw!XW166&lt;&gt;4),
OR(AND(Raw!XX166=4,COUNTIF(Raw!YC166:YI166,4)=0),Raw!XX166&lt;&gt;4),
OR(AND(Raw!XY166=4,COUNTIF(Raw!YC166:YI166,5)=0),Raw!XY166&lt;&gt;4),
OR(AND(Raw!XZ166=4,COUNTIF(Raw!YC166:YI166,6)=0),Raw!XZ166&lt;&gt;4),
OR(AND(Raw!YA166=4,COUNTIF(Raw!YC166:YI166,7)=0),Raw!YA166&lt;&gt;4)
),"",1)))</f>
        <v/>
      </c>
      <c r="BK166" t="str">
        <f>IF(A166=0,"",IF(COUNTA(Raw!YJ166:YR166)=0,"",
IF(AND(
OR(AND(Raw!YJ166=4,COUNTIF(Raw!YO166:YR166,1)=0),Raw!YJ166&lt;&gt;4),
OR(AND(Raw!YK166=4,COUNTIF(Raw!YO166:YR166,2)=0),Raw!YK166&lt;&gt;4),
OR(AND(Raw!YL166=4,COUNTIF(Raw!YO166:YR166,3)=0),Raw!YL166&lt;&gt;4),
OR(AND(Raw!YM166=4,COUNTIF(Raw!YO166:YR166,4)=0),Raw!YM166&lt;&gt;4)
),"",1)))</f>
        <v/>
      </c>
      <c r="BL166" t="str">
        <f>IF(A166=0,"",IF(COUNTA(Raw!YS166:YU166)=0,"",IF(AND(Raw!YS166=4,ISBLANK(Raw!YU166)),"",IF(AND(Raw!YS166&lt;&gt;4,ISBLANK(Raw!YU166)=FALSE),"",1))))</f>
        <v/>
      </c>
    </row>
    <row r="167" spans="1:64">
      <c r="A167" s="20">
        <f>Raw!A167</f>
        <v>0</v>
      </c>
      <c r="B167" s="19" t="str">
        <f>IF(A167=0,"",IF(AND(Raw!AC167=1,COUNTA(Raw!AR167:IC167)&gt;0,COUNTA(Raw!ID167:YU167)=0),"",IF(AND(Raw!AC167=2,COUNTA(Raw!AR167:IC167)=0,COUNTA(Raw!ID167:MV167)&gt;0,COUNTA(Raw!MW167:YU167)=0),"",IF(AND(Raw!AC167=3,COUNTA(Raw!AP167:MV167)=0,COUNTA(Raw!MW167:YU167)&gt;0),"",1))))</f>
        <v/>
      </c>
      <c r="C167" s="19" t="str">
        <f>IF(A167=0,"",IF(AND(Raw!AK167=1,ISBLANK(Raw!AM167)=FALSE,ISBLANK(Raw!AO167)),"",IF(AND(Raw!AK167=2,ISBLANK(Raw!AM167),ISBLANK(Raw!AO167)=FALSE),"",1)))</f>
        <v/>
      </c>
      <c r="D167" s="19" t="str">
        <f>IF(A167=0,"",IF(COUNTA(Raw!AS167:AZ167)=0,"",IF(AND(Raw!AS167+Raw!AT167=100,Raw!AU167+Raw!AV167=100,Raw!AW167+Raw!AX167=100,Raw!AY167+Raw!AZ167=100),"",1)))</f>
        <v/>
      </c>
      <c r="E167" s="19" t="str">
        <f>IF(A167=0,"",IF(ISBLANK(Raw!AQ167),"",IF(Raw!AQ167=1,"",1)))</f>
        <v/>
      </c>
      <c r="F167" s="19" t="str">
        <f>IF(A167=0,"",IF(ISBLANK(Raw!AR167),"",IF(AND(Raw!AR167&gt;=0,Raw!AR167&lt;=100),"",1)))</f>
        <v/>
      </c>
      <c r="G167" s="19" t="str">
        <f>IF(A167=0,"",IF(AND(ISBLANK(Raw!BA167),ISBLANK(Raw!AS167)),"",IF(AND(Raw!AS167&gt;0,ISBLANK(Raw!BA167)=FALSE),"",1)))</f>
        <v/>
      </c>
      <c r="H167" s="19" t="str">
        <f>IF(A167=0,"",IF(COUNTA(Raw!BA167:BH167)=0,"",IF(AND(Raw!BA167=0,COUNTA(Raw!BB167:BH167)=0),"",IF(AND(Raw!BA167&gt;0,COUNTA(Raw!BB167:BH167)&gt;0),"",1))))</f>
        <v/>
      </c>
      <c r="I167" s="19" t="str">
        <f>IF(A167=0,"",IF(AND(ISBLANK(Raw!BI167),ISBLANK(Raw!BJ167)),"",IF(AND(Raw!BI167=1,ISBLANK(Raw!BJ167)=FALSE),"",IF(AND(Raw!BI167=2,ISBLANK(Raw!BJ167)),"",1))))</f>
        <v/>
      </c>
      <c r="J167" s="19" t="str">
        <f>IF(A167=0,"",IF(AND(ISBLANK(Raw!AT167),COUNTBLANK(Raw!BK167:BQ167)),"",IF(AND(Raw!AT167&gt;0,COUNTA(Raw!BK167:BQ167)&gt;0),"",IF(AND(Raw!AT167=0,COUNTA(Raw!BK167:BQ167)=0),"",1))))</f>
        <v/>
      </c>
      <c r="K167" s="19" t="str">
        <f>IF(A167=0,"",IF(AND(ISBLANK(Raw!AS167),COUNTA(Raw!BR167:BX167)=0),"",IF(AND(Raw!AS167&gt;0,COUNTA(Raw!BR167:BX167)&gt;0),"",IF(AND(Raw!AS167=0,COUNTA(Raw!BR167:BX167)=0),"",1))))</f>
        <v/>
      </c>
      <c r="L167" s="19" t="str">
        <f>IF(A167=0,"",IF(AND(COUNTA(Raw!BK167:BX167)=0,COUNTA(Raw!BY167:CH167)=0),"",IF(AND(COUNTIF(Raw!BK167:BX167,1)&gt;0,COUNTA(Raw!BY167:CH167)&gt;0),"",IF(AND(COUNTIF(Raw!BK167:BX167,1)=0,COUNTA(Raw!BY167:CH167)=0),"",1))))</f>
        <v/>
      </c>
      <c r="M167" s="19" t="str">
        <f>IF(A167=0,"",IF(AND(COUNTA(Raw!BK167:BX167)=0,COUNTA(Raw!CI167:CR167)),"",IF(AND(COUNTIF(Raw!BK167:BX167,3)&gt;0,COUNTA(Raw!CI167:CR167)&gt;0),"",IF(AND(COUNTIF(Raw!BK167:BX167,3)=0,COUNTA(Raw!CI167:CR167)=0),"",1))))</f>
        <v/>
      </c>
      <c r="N167" s="19" t="str">
        <f>IF(A167=0,"",IF(COUNTA(Raw!CS167:DF167)=0,"",IF(AND(COUNTIF(Raw!CS167:CV167,1)=1,COUNTA(Raw!CW167:DA167)&gt;0,COUNTA(Raw!DB167:DF167)=0),"",IF(AND(COUNTIF(Raw!CS167:CV167,2)=1,COUNTA(Raw!CW167:DA167)=0,COUNTA(Raw!DB167:DF167)&gt;0),"",IF(AND(COUNTA(Raw!CS167:CV167)&gt;0,COUNTA(Raw!CW167:DF167)=0),"",1)))))</f>
        <v/>
      </c>
      <c r="O167" s="19" t="str">
        <f>IF(A167=0,"",IF(COUNTA(Raw!DG167:DP167)=0,"",IF(AND(COUNTIF(Raw!BK167:BQ167,1)&gt;0,OR(COUNTIF(Raw!DG167:DP167,1)=1,COUNTIF(Raw!DG167:DP167,2)=1,COUNTIF(Raw!DG167:DP167,3)=1)),"",IF(AND(COUNTIF(Raw!BK167:BQ167,1)=0,AND(COUNTIF(Raw!DG167:DP167,1)=0,COUNTIF(Raw!DG167:DP167,2)=0,COUNTIF(Raw!DG167:DP167,3)=0)),"",1))))</f>
        <v/>
      </c>
      <c r="P167" s="19" t="str">
        <f>IF(A167=0,"",IF(COUNTA(Raw!DG167:DR167)=0,"",IF(AND(COUNTIF(Raw!DG167:DP167,4)=1,ISBLANK(Raw!DQ167)=FALSE,ISBLANK(Raw!DR167)),"",IF(AND(COUNTIF(Raw!DG167:DP167,7)=1,ISBLANK(Raw!DQ167),ISBLANK(Raw!DR167)=FALSE),"",IF(AND(COUNTA(Raw!DG167:DP167)&gt;0,COUNTIF(Raw!DG167:DP167,4)=0,COUNTIF(Raw!DG167:DP167,7)=0,COUNTA(Raw!DQ167:DR167)=0),"",1)))))</f>
        <v/>
      </c>
      <c r="Q167" s="19" t="str">
        <f>IF(A167=0,"",IF(AND(COUNTA(Raw!DS167:DU167)=0,COUNTA(Raw!BK167:BQ167)=0),"",IF(AND(COUNTIF(Raw!BK167:BQ167,1)&gt;0,COUNTA(Raw!DS167:DU167)&gt;0),"",IF(AND(COUNTIF(Raw!BK167:BQ167,1)=0,COUNTA(Raw!DS167:DU167)=0),"",1))))</f>
        <v/>
      </c>
      <c r="R167" s="19" t="str">
        <f>IF(A167=0,"",IF(AND(ISBLANK(Raw!AT167),ISBLANK(Raw!EJ167)),"",IF(AND(Raw!AT167&gt;0,ISBLANK(Raw!EJ167)=FALSE,Raw!EJ167&gt;=0,Raw!EJ167&lt;=7),"",IF(AND(Raw!AT167=0,ISBLANK(Raw!EJ167)),"",1))))</f>
        <v/>
      </c>
      <c r="S167" t="str">
        <f>IF(A167=0,"",IF(AND(ISBLANK(Raw!AS167),ISBLANK(Raw!EK167)),"",IF(AND(Raw!AS167&gt;0,ISBLANK(Raw!EK167)=FALSE),"",IF(AND(Raw!AS167=0,ISBLANK(Raw!EK167)),"",1))))</f>
        <v/>
      </c>
      <c r="T167" s="19" t="str">
        <f>IF(A167=0,"",IF(AND(ISBLANK(Raw!AT167),COUNTA(Raw!EL167:EQ167)=0),"",IF(AND(Raw!AT167&gt;0,COUNTA(Raw!EL167:EQ167)&gt;0),"",IF(AND(Raw!AT167=0,COUNTA(Raw!EL167:EQ167)=0),"",1))))</f>
        <v/>
      </c>
      <c r="U167" t="str">
        <f>IF(A167=0,"",IF(AND(ISBLANK(Raw!AT167),COUNTA(Raw!ER167:EU167)=0),"",IF(AND(Raw!AT167&gt;0,COUNTA(Raw!ER167:EU167)&gt;0),"",IF(AND(Raw!AT167=0,COUNTA(Raw!ER167:EU167)=0),"",1))))</f>
        <v/>
      </c>
      <c r="V167" t="str">
        <f>IF(A167=0,"",IF(AND(ISBLANK(Raw!AS167),COUNTA(Raw!EV167:FA167)=0),"",IF(AND(Raw!AS167&gt;0,COUNTA(Raw!EV167:FA167)&gt;0),"",IF(AND(Raw!AS167=0,COUNTA(Raw!EV167:FA167)=0),"",1))))</f>
        <v/>
      </c>
      <c r="W167" t="str">
        <f>IF(A167=0,"",IF(AND(ISBLANK(Raw!AS167),COUNTA(Raw!FB167:FE167)=0),"",IF(AND(Raw!AS167&gt;0,COUNTA(Raw!FB167:FE167)&gt;0),"",IF(AND(Raw!AS167=0,COUNTA(Raw!FB167:FE167)=0),"",1))))</f>
        <v/>
      </c>
      <c r="X167" t="str">
        <f>IF(A167=0,"",IF(AND(ISBLANK(Raw!AT167),COUNTA(Raw!FF167:FI167)=0),"",IF(AND(Raw!AT167&gt;0,COUNTA(Raw!FF167:FI167)&gt;0),"",IF(AND(Raw!AT167=0,COUNTA(Raw!FF167:FI167)=0),"",1))))</f>
        <v/>
      </c>
      <c r="Y167" t="str">
        <f>IF(A167=0,"",IF(AND(ISBLANK(Raw!AS167),COUNTA(Raw!FJ167:FM167)=0),"",IF(AND(Raw!AS167&gt;0,COUNTA(Raw!FJ167:FM167)&gt;0),"",IF(AND(Raw!AS167=0,COUNTA(Raw!FJ167:FM167)=0),"",1))))</f>
        <v/>
      </c>
      <c r="Z167" t="str">
        <f>IF(A167=0,"",IF(AND(COUNTA(Raw!FN167:FT167)=0,ISBLANK(Raw!FU167)),"",IF(AND(COUNTIF(Raw!FN167:FT167,1)&gt;0,ISBLANK(Raw!FU167)=FALSE),"",IF(AND(COUNTIF(Raw!FN167:FT167,1)=0,ISBLANK(Raw!FU167)),"",1))))</f>
        <v/>
      </c>
      <c r="AA167" s="19" t="str">
        <f>IF(A167=0,"",IF(AND(ISBLANK(Raw!BI167),COUNTA(Raw!FV167:GH167)=0),"",IF(AND(Raw!BI167&lt;&gt;1,COUNTIF(Raw!FV167:GH167,6)=0),"",IF(Raw!BI167=1,"",1))))</f>
        <v/>
      </c>
      <c r="AB167" t="str">
        <f>IF(A167=0,"",IF(AND(ISBLANK(Raw!GI167),COUNTA(Raw!GJ167:GQ167)=0),"",IF(AND(Raw!GI167=1,COUNTA(Raw!GJ167:GQ167)&gt;0),"",IF(AND(Raw!GI167=2,COUNTA(Raw!GJ167:GQ167)=0),"",1))))</f>
        <v/>
      </c>
      <c r="AC167" s="19" t="str">
        <f>IF(A167=0,"",IF(AND(COUNTA(Raw!GY167:HF167)=0,ISBLANK(Raw!HG167)),"",IF(AND(OR(COUNTIF(Raw!GY167:HE167,1)&gt;0,COUNTIF(Raw!GY167:HE167,2)&gt;0),ISBLANK(Raw!HG167)=FALSE),"",IF(AND(COUNTA(Raw!GY167:HF167)&gt;0,ISBLANK(Raw!HG167),COUNTIF(Raw!GY167:HE167,1)=0,COUNTIF(Raw!GY167:HE167,2)=0),"",1))))</f>
        <v/>
      </c>
      <c r="AD167" s="19" t="str">
        <f>IF(A167=0,"",IF(COUNTA(Raw!HU167:IB167)=0,"",IF(AND(Raw!AK167&lt;&gt;2,COUNTIF(Raw!HU167:IA167,2)=0,COUNTIF(Raw!HU167:IA167,3)=0),"",IF(Raw!AK167=2,"",1))))</f>
        <v/>
      </c>
      <c r="AE167" s="19" t="str">
        <f>IF(A167=0,"",IF(AND(Raw!AK167=2,ISBLANK(Raw!IC167)=FALSE),"",IF(AND(Raw!AK167&lt;&gt;2,ISBLANK(Raw!IC167)),"",1)))</f>
        <v/>
      </c>
      <c r="AF167" s="19" t="str">
        <f>IF(A167=0,"",IF(COUNTA(Raw!ID167:IF167)=0,"",IF(AND(MATCH(2023-Raw!ID167,Code!$A$3:$A$12,1)=Raw!IF167,2023-Raw!ID167=Raw!IE167),"",1)))</f>
        <v/>
      </c>
      <c r="AG167" s="19" t="str">
        <f>IF(A167=0,"",IF(COUNTA(Raw!IG167:II167)=0,"",IF(AND(Raw!IG167=4,ISBLANK(Raw!II167)=FALSE),"",IF(AND(Raw!IG167&lt;&gt;4,ISBLANK(Raw!II167)),"",1))))</f>
        <v/>
      </c>
      <c r="AH167" s="19" t="str">
        <f>IF(A167=0,"",IF(COUNTA(Raw!IJ167:IM167)=0,"",IF(AND(Raw!IJ167=1,ISBLANK(Raw!IK167)=FALSE),"",IF(AND(Raw!IJ167=2,COUNTA(Raw!IK167:IM167)&gt;0),"",1))))</f>
        <v/>
      </c>
      <c r="AI167" s="19" t="str">
        <f>IF(A167=0,"",IF(COUNTA(Raw!IK167:IM167)=0,"",IF(AND(Raw!IK167=1,ISBLANK(Raw!IL167)=FALSE),"",IF(AND(Raw!IK167=2,COUNTA(Raw!IL167:IM167)=0),"",1))))</f>
        <v/>
      </c>
      <c r="AJ167" s="19" t="str">
        <f>IF(A167=0,"",IF(COUNTA(Raw!JD167:JJ167)=0,"",IF(AND(Raw!JD167&gt;600,COUNTA(Raw!JE167:JI167)&gt;0),"",IF(AND(Raw!JD167&lt;=600,COUNTA(Raw!JE167:JJ167)=0),"",1))))</f>
        <v/>
      </c>
      <c r="AK167" s="19" t="str">
        <f>IF(A167=0,"",IF(COUNTA(Raw!JK167:KA167)=0,"",IF(AND(Raw!JK167=1,COUNTA(Raw!JM167:JV167)&gt;0),"",IF(AND(Raw!JK167=3,COUNTA(Raw!JM167:JV167)&gt;0,COUNTA(Raw!JW167:KA167)=0),"",IF(AND(ISBLANK(Raw!JK167)=FALSE,Raw!JK167&lt;&gt;1,Raw!JK167&lt;&gt;3,COUNTA(Raw!JM167:KA167)=0),"",1)))))</f>
        <v/>
      </c>
      <c r="AL167" s="19" t="str">
        <f>IF(A167=0,"",IF(COUNTA(Raw!JW167:KA167)=0,"",IF(AND(COUNTIF(Raw!JW167:JZ167,4)=0,COUNTA(Raw!JW167:JZ167)&gt;0,ISBLANK(Raw!KA167)=FALSE),"",IF(AND(COUNTIF(Raw!JW167:KA167,4)&gt;0,ISBLANK(Raw!KA167)),"",1))))</f>
        <v/>
      </c>
      <c r="AM167" s="19" t="str">
        <f>IF(A167=0,"",IF(COUNTA(Raw!KT167:KU167)=0,"",IF(AND(Raw!KT167=1,ISBLANK(Raw!KU167)=FALSE),"",IF(AND(Raw!KT167=2,ISBLANK(Raw!KU167)),"",1))))</f>
        <v/>
      </c>
      <c r="AN167" s="19" t="str">
        <f>IF(A167=0,"",IF(COUNTA(Raw!KX167:LF167)=0,"",IF(AND(COUNTIF(Raw!KX167:LB167,5)=1,COUNTA(Raw!KX167:LB167)=1,COUNTA(Raw!LC167:LF167)=0),"",IF(AND(COUNTIF(Raw!KX167:LB167,5)=0,COUNTA(Raw!KX167:LB167)&gt;0,COUNTA(Raw!LC167:LF167)&gt;0),"",1))))</f>
        <v/>
      </c>
      <c r="AO167" s="19" t="str">
        <f>IF(A167=0,"",IF(COUNTA(Raw!LM167:LU167)=0,"",IF(AND(Raw!LM167=1,ISBLANK(Raw!LN167)=FALSE,COUNTA(Raw!LO167:LU167)&gt;0),"",IF(AND(Raw!LM167=2,COUNTA(Raw!LN167:LU167)=0),"",1))))</f>
        <v/>
      </c>
      <c r="AP167" s="19" t="str">
        <f>IF(A167=0,"",IF(COUNTA(Raw!MY167:OG167)=0,"",IF(AND(Raw!MY167=2,COUNTA(Raw!MZ167:OG167)=0),"",IF(AND(Raw!MY167=1,COUNTA(Raw!MZ167:OG167)&gt;0),"",1))))</f>
        <v/>
      </c>
      <c r="AQ167" s="19" t="str">
        <f>IF(A167=0,"",IF(COUNTA(Raw!NC167:NW167)=0,"",IF(AND(COUNTIF(Raw!NC167:NG167,3)&gt;0,COUNTA(Raw!NH167:NQ167)&gt;0),"",IF(AND(COUNTA(Raw!NC167:NG167)&gt;0,COUNTIF(Raw!NC167:NG167,3)=0,COUNTA(Raw!NH167:NW167)=0),"",1))))</f>
        <v/>
      </c>
      <c r="AR167" s="19" t="str">
        <f>IF(A167=0,"",IF(COUNTA(Raw!NH167:NW167)=0,"",IF(AND(COUNTIF(Raw!NH167:NQ167,10)&gt;0,COUNTA(Raw!NR167:NW167)&gt;0),"",IF(AND(COUNTA(Raw!NH167:NQ167)&gt;0,COUNTIF(Raw!NH167:NQ167,10)=0,COUNTA(Raw!NR167:NY167)=0),"",1))))</f>
        <v/>
      </c>
      <c r="AS167" s="19" t="str">
        <f>IF(A167=0,"",IF(COUNTA(Raw!NY167:OG167)=0,"",IF(AND(Raw!NY167=1,COUNTA(Raw!NZ167:OG167)&gt;0),"",IF(AND(Raw!NY167=2,COUNTA(Raw!NZ167:OG167)=0),"",1))))</f>
        <v/>
      </c>
      <c r="AT167" s="19" t="str">
        <f>IF(A167=0,"",IF(COUNTA(Raw!OH167:OY167)=0,"",IF(AND(Raw!OH167=1,COUNTA(Raw!OI167:OY167)&gt;0),"",IF(AND(Raw!OH167=2,COUNTA(Raw!OI167:OY167)=0),"",1))))</f>
        <v/>
      </c>
      <c r="AU167" s="19" t="str">
        <f>IF(A167=0,"",IF(COUNTA(Raw!PR167:QB167)=0,"",
IF(AND(OR(AND(COUNTIF(Raw!PR167:QB167,1)=1,COUNTA(Raw!QI167:QY167)&gt;0),AND(COUNTIF(Raw!PR167:QB167,1)=0,COUNTA(Raw!QI167:QY167)=0)),OR(AND(COUNTIF(Raw!PR167:QB167,2)=1,COUNTA(Raw!QZ167:RP167)&gt;0),AND(COUNTIF(Raw!PR167:QB167,2)=0,COUNTA(Raw!QZ167:RP167)=0)),OR(AND(COUNTIF(Raw!PR167:QB167,3)=1,COUNTA(Raw!RQ167:SG167)&gt;0),AND(COUNTIF(Raw!PR167:QB167,3)=0,COUNTA(Raw!RQ167:SG167)=0)),OR(AND(COUNTIF(Raw!PR167:QB167,4)=1,COUNTA(Raw!SH167:ST167)&gt;0),AND(COUNTIF(Raw!PR167:QB167,4)=0,COUNTA(Raw!SH167:ST167)=0)),OR(AND(COUNTIF(Raw!PR167:QB167,5)=1,COUNTA(Raw!SU167:TG167)&gt;0),AND(COUNTIF(Raw!PR167:QB167,5)=0,COUNTA(Raw!SU167:TG167)=0)),OR(AND(COUNTIF(Raw!PR167:QB167,6)=1,COUNTA(Raw!TH167:TT167)&gt;0),AND(COUNTIF(Raw!PR167:QB167,6)=0,COUNTA(Raw!TH167:TT167)=0)),OR(AND(COUNTIF(Raw!PR167:QB167,7)=1,COUNTA(Raw!TU167:UI167)&gt;0),AND(COUNTIF(Raw!PR167:QB167,7)=0,COUNTA(Raw!TU167:UI167)=0)),OR(AND(COUNTIF(Raw!PR167:QB167,8)=1,COUNTA(Raw!UJ167:UV167)&gt;0),AND(COUNTIF(Raw!PR167:QB167,8)=0,COUNTA(Raw!UJ167:UV167)=0)),OR(AND(COUNTIF(Raw!PR167:QB167,9)=1,COUNTA(Raw!UW167:VG167)&gt;0),AND(COUNTIF(Raw!PR167:QB167,9)=0,COUNTA(Raw!UW167:VG167)=0)),OR(AND(COUNTIF(Raw!PR167:QB167,10)=1,COUNTA(Raw!VH167:VP167)&gt;0),AND(COUNTIF(Raw!PR167:QB167,10)=0,COUNTA(Raw!VH167:VP167)=0)),OR(AND(COUNTIF(Raw!PR167:QB167,11)=1,COUNTA(Raw!VQ167:WK167)&gt;0),AND(COUNTIF(Raw!PR167:QB167,11)=0,COUNTA(Raw!VQ167:WK167)=0))),"",1)))</f>
        <v/>
      </c>
      <c r="AV167" s="19" t="str">
        <f>IF(A167=0,"",IF(COUNTA(Raw!QI167:QY167)=0,"",IF(AND(OR(AND(Raw!QI167=4,COUNTIF(Raw!QR167:QY167,1)=0),Raw!QI167&lt;&gt;4),OR(AND(Raw!QJ167=4,COUNTIF(Raw!QR167:QY167,2)=0),Raw!QJ167&lt;&gt;4),OR(AND(Raw!QK167=4,COUNTIF(Raw!QR167:QY167,3)=0),Raw!QK167&lt;&gt;4),OR(AND(Raw!QL167=4,COUNTIF(Raw!QR167:QY167,4)=0),Raw!QL167&lt;&gt;4),OR(AND(Raw!QM167=4,COUNTIF(Raw!QR167:QY167,5)=0),Raw!QM167&lt;&gt;4),OR(AND(Raw!QN167=4,COUNTIF(Raw!QR167:QY167,6)=0),Raw!QN167&lt;&gt;4),OR(AND(Raw!QO167=4,COUNTIF(Raw!QR167:QY167,7)=0),Raw!QO167&lt;&gt;4),OR(AND(Raw!QP167=4,COUNTIF(Raw!QR167:QY167,8)=0),Raw!QP167&lt;&gt;4)),"",1)))</f>
        <v/>
      </c>
      <c r="AW167" t="str">
        <f>IF(A167=0,"",IF(COUNTA(Raw!QZ167:RP167)=0,"",IF(AND(OR(AND(Raw!QZ167=4,COUNTIF(Raw!RI167:RP167,1)=0),Raw!QZ167&lt;&gt;4),OR(AND(Raw!RA167=4,COUNTIF(Raw!RI167:RP167,2)=0),Raw!RA167&lt;&gt;4),OR(AND(Raw!RB167=4,COUNTIF(Raw!RI167:RP167,3)=0),Raw!RB167&lt;&gt;4),OR(AND(Raw!RC167=4,COUNTIF(Raw!RI167:RP167,4)=0),Raw!RC167&lt;&gt;4),OR(AND(Raw!RD167=4,COUNTIF(Raw!RI167:RP167,5)=0),Raw!RD167&lt;&gt;4),OR(AND(Raw!RE167=4,COUNTIF(Raw!RI167:RP167,6)=0),Raw!RE167&lt;&gt;4),OR(AND(Raw!RF167=4,COUNTIF(Raw!RI167:RP167,7)=0),Raw!RF167&lt;&gt;4),OR(AND(Raw!RG167=4,COUNTIF(Raw!RI167:RP167,8)=0),Raw!RG167&lt;&gt;4)),"",1)))</f>
        <v/>
      </c>
      <c r="AX167" t="str">
        <f>IF(A167=0,"",IF(COUNTA(Raw!RQ167:SG167)=0,"",IF(AND(OR(AND(Raw!RQ167=4,COUNTIF(Raw!RZ167:SG167,1)=0),Raw!RQ167&lt;&gt;4),OR(AND(Raw!RR167=4,COUNTIF(Raw!RZ167:SG167,2)=0),Raw!RR167&lt;&gt;4),OR(AND(Raw!RS167=4,COUNTIF(Raw!RZ167:SG167,3)=0),Raw!RS167&lt;&gt;4),OR(AND(Raw!RT167=4,COUNTIF(Raw!RZ167:SG167,4)=0),Raw!RT167&lt;&gt;4),OR(AND(Raw!RU167=4,COUNTIF(Raw!RZ167:SG167,5)=0),Raw!RU167&lt;&gt;4),OR(AND(Raw!RV167=4,COUNTIF(Raw!RZ167:SG167,6)=0),Raw!RV167&lt;&gt;4),OR(AND(Raw!RW167=4,COUNTIF(Raw!RZ167:SG167,7)=0),Raw!RW167&lt;&gt;4),OR(AND(Raw!RX167=4,COUNTIF(Raw!RZ167:SG167,8)=0),Raw!RX167&lt;&gt;4)),"",1)))</f>
        <v/>
      </c>
      <c r="AY167" t="str">
        <f>IF(A167=0,"",IF(COUNTA(Raw!SH167:ST167)=0,"",IF(AND(OR(AND(Raw!SH167=4,COUNTIF(Raw!SO167:ST167,1)=0),Raw!SH167&lt;&gt;4),OR(AND(Raw!SI167=4,COUNTIF(Raw!SO167:ST167,2)=0),Raw!SI167&lt;&gt;4),OR(AND(Raw!SJ167=4,COUNTIF(Raw!SO167:ST167,3)=0),Raw!SJ167&lt;&gt;4),OR(AND(Raw!SK167=4,COUNTIF(Raw!SO167:ST167,4)=0),Raw!SK167&lt;&gt;4),OR(AND(Raw!SL167=4,COUNTIF(Raw!SO167:ST167,5)=0),Raw!SL167&lt;&gt;4),OR(AND(Raw!SM167=4,COUNTIF(Raw!SO167:ST167,6)=0),Raw!SM167&lt;&gt;4)),"",1)))</f>
        <v/>
      </c>
      <c r="AZ167" t="str">
        <f>IF(A167=0,"",IF(COUNTA(Raw!SU167:TG167)=0,"",IF(AND(OR(AND(Raw!SU167=4,COUNTIF(Raw!TB167:TG167,1)=0),Raw!SU167&lt;&gt;4),OR(AND(Raw!SV167=4,COUNTIF(Raw!TB167:TG167,2)=0),Raw!SV167&lt;&gt;4),OR(AND(Raw!SW167=4,COUNTIF(Raw!TB167:TG167,3)=0),Raw!SW167&lt;&gt;4),OR(AND(Raw!SX167=4,COUNTIF(Raw!TB167:TG167,4)=0),Raw!SX167&lt;&gt;4),OR(AND(Raw!SY167=4,COUNTIF(Raw!TB167:TG167,5)=0),Raw!SY167&lt;&gt;4),OR(AND(Raw!SZ167=4,COUNTIF(Raw!TB167:TG167,6)=0),Raw!SZ167&lt;&gt;4)),"",1)))</f>
        <v/>
      </c>
      <c r="BA167" t="str">
        <f>IF(A167=0,"",IF(COUNTA(Raw!TH167:TT167)=0,"",IF(AND(OR(AND(Raw!TH167=4,COUNTIF(Raw!TO167:TT167,1)=0),Raw!TH167&lt;&gt;4),OR(AND(Raw!TI167=4,COUNTIF(Raw!TO167:TT167,2)=0),Raw!TI167&lt;&gt;4),OR(AND(Raw!TJ167=4,COUNTIF(Raw!TO167:TT167,3)=0),Raw!TJ167&lt;&gt;4),OR(AND(Raw!TK167=4,COUNTIF(Raw!TO167:TT167,4)=0),Raw!TK167&lt;&gt;4),OR(AND(Raw!TL167=4,COUNTIF(Raw!TO167:TT167,5)=0),Raw!TL167&lt;&gt;4),OR(AND(Raw!TM167=4,COUNTIF(Raw!TO167:TT167,6)=0),Raw!TM167&lt;&gt;4)),"",1)))</f>
        <v/>
      </c>
      <c r="BB167" t="str">
        <f>IF(A167=0,"",IF(COUNTA(Raw!TU167:UI167)=0,"",IF(AND(OR(AND(Raw!TU167=4,COUNTIF(Raw!UC167:UI167,1)=0),Raw!TU167&lt;&gt;4),OR(AND(Raw!TV167=4,COUNTIF(Raw!UC167:UI167,2)=0),Raw!TV167&lt;&gt;4),OR(AND(Raw!TW167=4,COUNTIF(Raw!UC167:UI167,3)=0),Raw!TW167&lt;&gt;4),OR(AND(Raw!TX167=4,COUNTIF(Raw!UC167:UI167,4)=0),Raw!TX167&lt;&gt;4),OR(AND(Raw!TY167=4,COUNTIF(Raw!UC167:UI167,5)=0),Raw!TY167&lt;&gt;4),OR(AND(Raw!TZ167=4,COUNTIF(Raw!UC167:UI167,6)=0),Raw!TZ167&lt;&gt;4),OR(AND(Raw!UA167=4,COUNTIF(Raw!UC167:UI167,7)=0),Raw!UA167&lt;&gt;4)),"",1)))</f>
        <v/>
      </c>
      <c r="BC167" t="str">
        <f>IF(A167=0,"",IF(COUNTA(Raw!UJ167:UV167)=0,"",IF(AND(OR(AND(Raw!UJ167=4,COUNTIF(Raw!UQ167:UV167,1)=0),Raw!UJ167&lt;&gt;4),OR(AND(Raw!UK167=4,COUNTIF(Raw!UQ167:UV167,2)=0),Raw!UK167&lt;&gt;4),OR(AND(Raw!UL167=4,COUNTIF(Raw!UQ167:UV167,3)=0),Raw!UL167&lt;&gt;4),OR(AND(Raw!UM167=4,COUNTIF(Raw!UQ167:UV167,4)=0),Raw!UM167&lt;&gt;4),OR(AND(Raw!UN167=4,COUNTIF(Raw!UQ167:UV167,5)=0),Raw!UN167&lt;&gt;4),OR(AND(Raw!UO167=4,COUNTIF(Raw!UQ167:UV167,6)=0),Raw!UO167&lt;&gt;4)),"",1)))</f>
        <v/>
      </c>
      <c r="BD167" t="str">
        <f>IF(A167=0,"",IF(COUNTA(Raw!UW167:VG167)=0,"",IF(AND(OR(AND(Raw!UW167=4,COUNTIF(Raw!VC167:VG167,1)=0),Raw!UW167&lt;&gt;4),OR(AND(Raw!UX167=4,COUNTIF(Raw!VC167:VG167,2)=0),Raw!UX167&lt;&gt;4),OR(AND(Raw!UY167=4,COUNTIF(Raw!VC167:VG167,3)=0),Raw!UY167&lt;&gt;4),OR(AND(Raw!UZ167=4,COUNTIF(Raw!VC167:VG167,4)=0),Raw!UZ167&lt;&gt;4),OR(AND(Raw!VA167=4,COUNTIF(Raw!VC167:VG167,5)=0),Raw!VA167&lt;&gt;4)),"",1)))</f>
        <v/>
      </c>
      <c r="BE167" t="str">
        <f>IF(A167=0,"",IF(COUNTA(Raw!VH167:VP167)=0,"",
IF(AND(
OR(AND(Raw!VH167=4,COUNTIF(Raw!VM167:VP167,1)=0),Raw!VH167&lt;&gt;4),
OR(AND(Raw!VI167=4,COUNTIF(Raw!VM167:VP167,2)=0),Raw!VI167&lt;&gt;4),
OR(AND(Raw!VJ167=4,COUNTIF(Raw!VM167:VP167,3)=0),Raw!VJ167&lt;&gt;4),
OR(AND(Raw!VK167=4,COUNTIF(Raw!VM167:VP167,4)=0),Raw!VK167&lt;&gt;4)
),"",1)))</f>
        <v/>
      </c>
      <c r="BF167" t="str">
        <f>IF(A167=0,"",IF(COUNTA(Raw!VQ167:WK167)=0,"",
IF(AND(
OR(AND(Raw!VQ167=4,COUNTIF(Raw!WB167:WK167,1)=0),Raw!VQ167&lt;&gt;4),
OR(AND(Raw!VR167=4,COUNTIF(Raw!WB167:WK167,2)=0),Raw!VR167&lt;&gt;4),
OR(AND(Raw!VS167=4,COUNTIF(Raw!WB167:WK167,3)=0),Raw!VS167&lt;&gt;4),
OR(AND(Raw!VT167=4,COUNTIF(Raw!WB167:WK167,4)=0),Raw!VT167&lt;&gt;4),
OR(AND(Raw!VU167=4,COUNTIF(Raw!WB167:WK167,5)=0),Raw!VU167&lt;&gt;4),
OR(AND(Raw!VV167=4,COUNTIF(Raw!WB167:WK167,6)=0),Raw!VV167&lt;&gt;4),
OR(AND(Raw!VW167=4,COUNTIF(Raw!WB167:WK167,7)=0),Raw!VW167&lt;&gt;4),
OR(AND(Raw!VX167=4,COUNTIF(Raw!WB167:WK167,8)=0),Raw!VX167&lt;&gt;4),
OR(AND(Raw!VY167=4,COUNTIF(Raw!WB167:WK167,9)=0),Raw!VX167&lt;&gt;4),
OR(AND(Raw!VZ167=4,COUNTIF(Raw!WB167:WK167,10)=0),Raw!VZ167&lt;&gt;4)
),"",1)))</f>
        <v/>
      </c>
      <c r="BG167" t="str">
        <f>IF(A167=0,"",IF(COUNTA(Raw!WL167:XB167)=0,"",
IF(AND(
OR(AND(Raw!WL167=4,COUNTIF(Raw!WU167:XB167,1)=0),Raw!WL167&lt;&gt;4),
OR(AND(Raw!WM167=4,COUNTIF(Raw!WU167:XB167,2)=0),Raw!WM167&lt;&gt;4),
OR(AND(Raw!WN167=4,COUNTIF(Raw!WU167:XB167,3)=0),Raw!WN167&lt;&gt;4),
OR(AND(Raw!WO167=4,COUNTIF(Raw!WU167:XB167,4)=0),Raw!WO167&lt;&gt;4),
OR(AND(Raw!WP167=4,COUNTIF(Raw!WU167:XB167,5)=0),Raw!WP167&lt;&gt;4),
OR(AND(Raw!WQ167=4,COUNTIF(Raw!WU167:XB167,6)=0),Raw!WQ167&lt;&gt;4),
OR(AND(Raw!WR167=4,COUNTIF(Raw!WU167:XB167,7)=0),Raw!WR167&lt;&gt;4),
OR(AND(Raw!WS167=4,COUNTIF(Raw!WU167:XB167,8)=0),Raw!WS167&lt;&gt;4)
),"",1)))</f>
        <v/>
      </c>
      <c r="BH167" t="str">
        <f>IF(A167=0,"",IF(COUNTA(Raw!XC167:XK167)=0,"",
IF(AND(
OR(AND(Raw!XC167=4,COUNTIF(Raw!XH167:XK167,1)=0),Raw!XC167&lt;&gt;4),
OR(AND(Raw!XD167=4,COUNTIF(Raw!XH167:XK167,2)=0),Raw!XD167&lt;&gt;4),
OR(AND(Raw!XE167=4,COUNTIF(Raw!XH167:XK167,3)=0),Raw!XE167&lt;&gt;4),
OR(AND(Raw!XF167=4,COUNTIF(Raw!XH167:XK167,4)=0),Raw!XF167&lt;&gt;4)
),"",1)))</f>
        <v/>
      </c>
      <c r="BI167" t="str">
        <f>IF(A167=0,"",IF(COUNTA(Raw!XL167:XT167)=0,"",
IF(AND(
OR(AND(Raw!XL167=4,COUNTIF(Raw!XQ167:XT167,1)=0),Raw!XL167&lt;&gt;4),
OR(AND(Raw!XM167=4,COUNTIF(Raw!XQ167:XT167,2)=0),Raw!XM167&lt;&gt;4),
OR(AND(Raw!XN167=4,COUNTIF(Raw!XQ167:XT167,3)=0),Raw!XN167&lt;&gt;4),
OR(AND(Raw!XO167=4,COUNTIF(Raw!XQ167:XT167,4)=0),Raw!XO167&lt;&gt;4)
),"",1)))</f>
        <v/>
      </c>
      <c r="BJ167" t="str">
        <f>IF(A167=0,"",IF(COUNTA(Raw!XU167:YI167)=0,"",
IF(AND(
OR(AND(Raw!XU167=4,COUNTIF(Raw!YC167:YI167,1)=0),Raw!XU167&lt;&gt;4),
OR(AND(Raw!XV167=4,COUNTIF(Raw!YC167:YI167,2)=0),Raw!XV167&lt;&gt;4),
OR(AND(Raw!XW167=4,COUNTIF(Raw!YC167:YI167,3)=0),Raw!XW167&lt;&gt;4),
OR(AND(Raw!XX167=4,COUNTIF(Raw!YC167:YI167,4)=0),Raw!XX167&lt;&gt;4),
OR(AND(Raw!XY167=4,COUNTIF(Raw!YC167:YI167,5)=0),Raw!XY167&lt;&gt;4),
OR(AND(Raw!XZ167=4,COUNTIF(Raw!YC167:YI167,6)=0),Raw!XZ167&lt;&gt;4),
OR(AND(Raw!YA167=4,COUNTIF(Raw!YC167:YI167,7)=0),Raw!YA167&lt;&gt;4)
),"",1)))</f>
        <v/>
      </c>
      <c r="BK167" t="str">
        <f>IF(A167=0,"",IF(COUNTA(Raw!YJ167:YR167)=0,"",
IF(AND(
OR(AND(Raw!YJ167=4,COUNTIF(Raw!YO167:YR167,1)=0),Raw!YJ167&lt;&gt;4),
OR(AND(Raw!YK167=4,COUNTIF(Raw!YO167:YR167,2)=0),Raw!YK167&lt;&gt;4),
OR(AND(Raw!YL167=4,COUNTIF(Raw!YO167:YR167,3)=0),Raw!YL167&lt;&gt;4),
OR(AND(Raw!YM167=4,COUNTIF(Raw!YO167:YR167,4)=0),Raw!YM167&lt;&gt;4)
),"",1)))</f>
        <v/>
      </c>
      <c r="BL167" t="str">
        <f>IF(A167=0,"",IF(COUNTA(Raw!YS167:YU167)=0,"",IF(AND(Raw!YS167=4,ISBLANK(Raw!YU167)),"",IF(AND(Raw!YS167&lt;&gt;4,ISBLANK(Raw!YU167)=FALSE),"",1))))</f>
        <v/>
      </c>
    </row>
    <row r="168" spans="1:64">
      <c r="A168" s="20">
        <f>Raw!A168</f>
        <v>0</v>
      </c>
      <c r="B168" s="19" t="str">
        <f>IF(A168=0,"",IF(AND(Raw!AC168=1,COUNTA(Raw!AR168:IC168)&gt;0,COUNTA(Raw!ID168:YU168)=0),"",IF(AND(Raw!AC168=2,COUNTA(Raw!AR168:IC168)=0,COUNTA(Raw!ID168:MV168)&gt;0,COUNTA(Raw!MW168:YU168)=0),"",IF(AND(Raw!AC168=3,COUNTA(Raw!AP168:MV168)=0,COUNTA(Raw!MW168:YU168)&gt;0),"",1))))</f>
        <v/>
      </c>
      <c r="C168" s="19" t="str">
        <f>IF(A168=0,"",IF(AND(Raw!AK168=1,ISBLANK(Raw!AM168)=FALSE,ISBLANK(Raw!AO168)),"",IF(AND(Raw!AK168=2,ISBLANK(Raw!AM168),ISBLANK(Raw!AO168)=FALSE),"",1)))</f>
        <v/>
      </c>
      <c r="D168" s="19" t="str">
        <f>IF(A168=0,"",IF(COUNTA(Raw!AS168:AZ168)=0,"",IF(AND(Raw!AS168+Raw!AT168=100,Raw!AU168+Raw!AV168=100,Raw!AW168+Raw!AX168=100,Raw!AY168+Raw!AZ168=100),"",1)))</f>
        <v/>
      </c>
      <c r="E168" s="19" t="str">
        <f>IF(A168=0,"",IF(ISBLANK(Raw!AQ168),"",IF(Raw!AQ168=1,"",1)))</f>
        <v/>
      </c>
      <c r="F168" s="19" t="str">
        <f>IF(A168=0,"",IF(ISBLANK(Raw!AR168),"",IF(AND(Raw!AR168&gt;=0,Raw!AR168&lt;=100),"",1)))</f>
        <v/>
      </c>
      <c r="G168" s="19" t="str">
        <f>IF(A168=0,"",IF(AND(ISBLANK(Raw!BA168),ISBLANK(Raw!AS168)),"",IF(AND(Raw!AS168&gt;0,ISBLANK(Raw!BA168)=FALSE),"",1)))</f>
        <v/>
      </c>
      <c r="H168" s="19" t="str">
        <f>IF(A168=0,"",IF(COUNTA(Raw!BA168:BH168)=0,"",IF(AND(Raw!BA168=0,COUNTA(Raw!BB168:BH168)=0),"",IF(AND(Raw!BA168&gt;0,COUNTA(Raw!BB168:BH168)&gt;0),"",1))))</f>
        <v/>
      </c>
      <c r="I168" s="19" t="str">
        <f>IF(A168=0,"",IF(AND(ISBLANK(Raw!BI168),ISBLANK(Raw!BJ168)),"",IF(AND(Raw!BI168=1,ISBLANK(Raw!BJ168)=FALSE),"",IF(AND(Raw!BI168=2,ISBLANK(Raw!BJ168)),"",1))))</f>
        <v/>
      </c>
      <c r="J168" s="19" t="str">
        <f>IF(A168=0,"",IF(AND(ISBLANK(Raw!AT168),COUNTBLANK(Raw!BK168:BQ168)),"",IF(AND(Raw!AT168&gt;0,COUNTA(Raw!BK168:BQ168)&gt;0),"",IF(AND(Raw!AT168=0,COUNTA(Raw!BK168:BQ168)=0),"",1))))</f>
        <v/>
      </c>
      <c r="K168" s="19" t="str">
        <f>IF(A168=0,"",IF(AND(ISBLANK(Raw!AS168),COUNTA(Raw!BR168:BX168)=0),"",IF(AND(Raw!AS168&gt;0,COUNTA(Raw!BR168:BX168)&gt;0),"",IF(AND(Raw!AS168=0,COUNTA(Raw!BR168:BX168)=0),"",1))))</f>
        <v/>
      </c>
      <c r="L168" s="19" t="str">
        <f>IF(A168=0,"",IF(AND(COUNTA(Raw!BK168:BX168)=0,COUNTA(Raw!BY168:CH168)=0),"",IF(AND(COUNTIF(Raw!BK168:BX168,1)&gt;0,COUNTA(Raw!BY168:CH168)&gt;0),"",IF(AND(COUNTIF(Raw!BK168:BX168,1)=0,COUNTA(Raw!BY168:CH168)=0),"",1))))</f>
        <v/>
      </c>
      <c r="M168" s="19" t="str">
        <f>IF(A168=0,"",IF(AND(COUNTA(Raw!BK168:BX168)=0,COUNTA(Raw!CI168:CR168)),"",IF(AND(COUNTIF(Raw!BK168:BX168,3)&gt;0,COUNTA(Raw!CI168:CR168)&gt;0),"",IF(AND(COUNTIF(Raw!BK168:BX168,3)=0,COUNTA(Raw!CI168:CR168)=0),"",1))))</f>
        <v/>
      </c>
      <c r="N168" s="19" t="str">
        <f>IF(A168=0,"",IF(COUNTA(Raw!CS168:DF168)=0,"",IF(AND(COUNTIF(Raw!CS168:CV168,1)=1,COUNTA(Raw!CW168:DA168)&gt;0,COUNTA(Raw!DB168:DF168)=0),"",IF(AND(COUNTIF(Raw!CS168:CV168,2)=1,COUNTA(Raw!CW168:DA168)=0,COUNTA(Raw!DB168:DF168)&gt;0),"",IF(AND(COUNTA(Raw!CS168:CV168)&gt;0,COUNTA(Raw!CW168:DF168)=0),"",1)))))</f>
        <v/>
      </c>
      <c r="O168" s="19" t="str">
        <f>IF(A168=0,"",IF(COUNTA(Raw!DG168:DP168)=0,"",IF(AND(COUNTIF(Raw!BK168:BQ168,1)&gt;0,OR(COUNTIF(Raw!DG168:DP168,1)=1,COUNTIF(Raw!DG168:DP168,2)=1,COUNTIF(Raw!DG168:DP168,3)=1)),"",IF(AND(COUNTIF(Raw!BK168:BQ168,1)=0,AND(COUNTIF(Raw!DG168:DP168,1)=0,COUNTIF(Raw!DG168:DP168,2)=0,COUNTIF(Raw!DG168:DP168,3)=0)),"",1))))</f>
        <v/>
      </c>
      <c r="P168" s="19" t="str">
        <f>IF(A168=0,"",IF(COUNTA(Raw!DG168:DR168)=0,"",IF(AND(COUNTIF(Raw!DG168:DP168,4)=1,ISBLANK(Raw!DQ168)=FALSE,ISBLANK(Raw!DR168)),"",IF(AND(COUNTIF(Raw!DG168:DP168,7)=1,ISBLANK(Raw!DQ168),ISBLANK(Raw!DR168)=FALSE),"",IF(AND(COUNTA(Raw!DG168:DP168)&gt;0,COUNTIF(Raw!DG168:DP168,4)=0,COUNTIF(Raw!DG168:DP168,7)=0,COUNTA(Raw!DQ168:DR168)=0),"",1)))))</f>
        <v/>
      </c>
      <c r="Q168" s="19" t="str">
        <f>IF(A168=0,"",IF(AND(COUNTA(Raw!DS168:DU168)=0,COUNTA(Raw!BK168:BQ168)=0),"",IF(AND(COUNTIF(Raw!BK168:BQ168,1)&gt;0,COUNTA(Raw!DS168:DU168)&gt;0),"",IF(AND(COUNTIF(Raw!BK168:BQ168,1)=0,COUNTA(Raw!DS168:DU168)=0),"",1))))</f>
        <v/>
      </c>
      <c r="R168" s="19" t="str">
        <f>IF(A168=0,"",IF(AND(ISBLANK(Raw!AT168),ISBLANK(Raw!EJ168)),"",IF(AND(Raw!AT168&gt;0,ISBLANK(Raw!EJ168)=FALSE,Raw!EJ168&gt;=0,Raw!EJ168&lt;=7),"",IF(AND(Raw!AT168=0,ISBLANK(Raw!EJ168)),"",1))))</f>
        <v/>
      </c>
      <c r="S168" t="str">
        <f>IF(A168=0,"",IF(AND(ISBLANK(Raw!AS168),ISBLANK(Raw!EK168)),"",IF(AND(Raw!AS168&gt;0,ISBLANK(Raw!EK168)=FALSE),"",IF(AND(Raw!AS168=0,ISBLANK(Raw!EK168)),"",1))))</f>
        <v/>
      </c>
      <c r="T168" s="19" t="str">
        <f>IF(A168=0,"",IF(AND(ISBLANK(Raw!AT168),COUNTA(Raw!EL168:EQ168)=0),"",IF(AND(Raw!AT168&gt;0,COUNTA(Raw!EL168:EQ168)&gt;0),"",IF(AND(Raw!AT168=0,COUNTA(Raw!EL168:EQ168)=0),"",1))))</f>
        <v/>
      </c>
      <c r="U168" t="str">
        <f>IF(A168=0,"",IF(AND(ISBLANK(Raw!AT168),COUNTA(Raw!ER168:EU168)=0),"",IF(AND(Raw!AT168&gt;0,COUNTA(Raw!ER168:EU168)&gt;0),"",IF(AND(Raw!AT168=0,COUNTA(Raw!ER168:EU168)=0),"",1))))</f>
        <v/>
      </c>
      <c r="V168" t="str">
        <f>IF(A168=0,"",IF(AND(ISBLANK(Raw!AS168),COUNTA(Raw!EV168:FA168)=0),"",IF(AND(Raw!AS168&gt;0,COUNTA(Raw!EV168:FA168)&gt;0),"",IF(AND(Raw!AS168=0,COUNTA(Raw!EV168:FA168)=0),"",1))))</f>
        <v/>
      </c>
      <c r="W168" t="str">
        <f>IF(A168=0,"",IF(AND(ISBLANK(Raw!AS168),COUNTA(Raw!FB168:FE168)=0),"",IF(AND(Raw!AS168&gt;0,COUNTA(Raw!FB168:FE168)&gt;0),"",IF(AND(Raw!AS168=0,COUNTA(Raw!FB168:FE168)=0),"",1))))</f>
        <v/>
      </c>
      <c r="X168" t="str">
        <f>IF(A168=0,"",IF(AND(ISBLANK(Raw!AT168),COUNTA(Raw!FF168:FI168)=0),"",IF(AND(Raw!AT168&gt;0,COUNTA(Raw!FF168:FI168)&gt;0),"",IF(AND(Raw!AT168=0,COUNTA(Raw!FF168:FI168)=0),"",1))))</f>
        <v/>
      </c>
      <c r="Y168" t="str">
        <f>IF(A168=0,"",IF(AND(ISBLANK(Raw!AS168),COUNTA(Raw!FJ168:FM168)=0),"",IF(AND(Raw!AS168&gt;0,COUNTA(Raw!FJ168:FM168)&gt;0),"",IF(AND(Raw!AS168=0,COUNTA(Raw!FJ168:FM168)=0),"",1))))</f>
        <v/>
      </c>
      <c r="Z168" t="str">
        <f>IF(A168=0,"",IF(AND(COUNTA(Raw!FN168:FT168)=0,ISBLANK(Raw!FU168)),"",IF(AND(COUNTIF(Raw!FN168:FT168,1)&gt;0,ISBLANK(Raw!FU168)=FALSE),"",IF(AND(COUNTIF(Raw!FN168:FT168,1)=0,ISBLANK(Raw!FU168)),"",1))))</f>
        <v/>
      </c>
      <c r="AA168" s="19" t="str">
        <f>IF(A168=0,"",IF(AND(ISBLANK(Raw!BI168),COUNTA(Raw!FV168:GH168)=0),"",IF(AND(Raw!BI168&lt;&gt;1,COUNTIF(Raw!FV168:GH168,6)=0),"",IF(Raw!BI168=1,"",1))))</f>
        <v/>
      </c>
      <c r="AB168" t="str">
        <f>IF(A168=0,"",IF(AND(ISBLANK(Raw!GI168),COUNTA(Raw!GJ168:GQ168)=0),"",IF(AND(Raw!GI168=1,COUNTA(Raw!GJ168:GQ168)&gt;0),"",IF(AND(Raw!GI168=2,COUNTA(Raw!GJ168:GQ168)=0),"",1))))</f>
        <v/>
      </c>
      <c r="AC168" s="19" t="str">
        <f>IF(A168=0,"",IF(AND(COUNTA(Raw!GY168:HF168)=0,ISBLANK(Raw!HG168)),"",IF(AND(OR(COUNTIF(Raw!GY168:HE168,1)&gt;0,COUNTIF(Raw!GY168:HE168,2)&gt;0),ISBLANK(Raw!HG168)=FALSE),"",IF(AND(COUNTA(Raw!GY168:HF168)&gt;0,ISBLANK(Raw!HG168),COUNTIF(Raw!GY168:HE168,1)=0,COUNTIF(Raw!GY168:HE168,2)=0),"",1))))</f>
        <v/>
      </c>
      <c r="AD168" s="19" t="str">
        <f>IF(A168=0,"",IF(COUNTA(Raw!HU168:IB168)=0,"",IF(AND(Raw!AK168&lt;&gt;2,COUNTIF(Raw!HU168:IA168,2)=0,COUNTIF(Raw!HU168:IA168,3)=0),"",IF(Raw!AK168=2,"",1))))</f>
        <v/>
      </c>
      <c r="AE168" s="19" t="str">
        <f>IF(A168=0,"",IF(AND(Raw!AK168=2,ISBLANK(Raw!IC168)=FALSE),"",IF(AND(Raw!AK168&lt;&gt;2,ISBLANK(Raw!IC168)),"",1)))</f>
        <v/>
      </c>
      <c r="AF168" s="19" t="str">
        <f>IF(A168=0,"",IF(COUNTA(Raw!ID168:IF168)=0,"",IF(AND(MATCH(2023-Raw!ID168,Code!$A$3:$A$12,1)=Raw!IF168,2023-Raw!ID168=Raw!IE168),"",1)))</f>
        <v/>
      </c>
      <c r="AG168" s="19" t="str">
        <f>IF(A168=0,"",IF(COUNTA(Raw!IG168:II168)=0,"",IF(AND(Raw!IG168=4,ISBLANK(Raw!II168)=FALSE),"",IF(AND(Raw!IG168&lt;&gt;4,ISBLANK(Raw!II168)),"",1))))</f>
        <v/>
      </c>
      <c r="AH168" s="19" t="str">
        <f>IF(A168=0,"",IF(COUNTA(Raw!IJ168:IM168)=0,"",IF(AND(Raw!IJ168=1,ISBLANK(Raw!IK168)=FALSE),"",IF(AND(Raw!IJ168=2,COUNTA(Raw!IK168:IM168)&gt;0),"",1))))</f>
        <v/>
      </c>
      <c r="AI168" s="19" t="str">
        <f>IF(A168=0,"",IF(COUNTA(Raw!IK168:IM168)=0,"",IF(AND(Raw!IK168=1,ISBLANK(Raw!IL168)=FALSE),"",IF(AND(Raw!IK168=2,COUNTA(Raw!IL168:IM168)=0),"",1))))</f>
        <v/>
      </c>
      <c r="AJ168" s="19" t="str">
        <f>IF(A168=0,"",IF(COUNTA(Raw!JD168:JJ168)=0,"",IF(AND(Raw!JD168&gt;600,COUNTA(Raw!JE168:JI168)&gt;0),"",IF(AND(Raw!JD168&lt;=600,COUNTA(Raw!JE168:JJ168)=0),"",1))))</f>
        <v/>
      </c>
      <c r="AK168" s="19" t="str">
        <f>IF(A168=0,"",IF(COUNTA(Raw!JK168:KA168)=0,"",IF(AND(Raw!JK168=1,COUNTA(Raw!JM168:JV168)&gt;0),"",IF(AND(Raw!JK168=3,COUNTA(Raw!JM168:JV168)&gt;0,COUNTA(Raw!JW168:KA168)=0),"",IF(AND(ISBLANK(Raw!JK168)=FALSE,Raw!JK168&lt;&gt;1,Raw!JK168&lt;&gt;3,COUNTA(Raw!JM168:KA168)=0),"",1)))))</f>
        <v/>
      </c>
      <c r="AL168" s="19" t="str">
        <f>IF(A168=0,"",IF(COUNTA(Raw!JW168:KA168)=0,"",IF(AND(COUNTIF(Raw!JW168:JZ168,4)=0,COUNTA(Raw!JW168:JZ168)&gt;0,ISBLANK(Raw!KA168)=FALSE),"",IF(AND(COUNTIF(Raw!JW168:KA168,4)&gt;0,ISBLANK(Raw!KA168)),"",1))))</f>
        <v/>
      </c>
      <c r="AM168" s="19" t="str">
        <f>IF(A168=0,"",IF(COUNTA(Raw!KT168:KU168)=0,"",IF(AND(Raw!KT168=1,ISBLANK(Raw!KU168)=FALSE),"",IF(AND(Raw!KT168=2,ISBLANK(Raw!KU168)),"",1))))</f>
        <v/>
      </c>
      <c r="AN168" s="19" t="str">
        <f>IF(A168=0,"",IF(COUNTA(Raw!KX168:LF168)=0,"",IF(AND(COUNTIF(Raw!KX168:LB168,5)=1,COUNTA(Raw!KX168:LB168)=1,COUNTA(Raw!LC168:LF168)=0),"",IF(AND(COUNTIF(Raw!KX168:LB168,5)=0,COUNTA(Raw!KX168:LB168)&gt;0,COUNTA(Raw!LC168:LF168)&gt;0),"",1))))</f>
        <v/>
      </c>
      <c r="AO168" s="19" t="str">
        <f>IF(A168=0,"",IF(COUNTA(Raw!LM168:LU168)=0,"",IF(AND(Raw!LM168=1,ISBLANK(Raw!LN168)=FALSE,COUNTA(Raw!LO168:LU168)&gt;0),"",IF(AND(Raw!LM168=2,COUNTA(Raw!LN168:LU168)=0),"",1))))</f>
        <v/>
      </c>
      <c r="AP168" s="19" t="str">
        <f>IF(A168=0,"",IF(COUNTA(Raw!MY168:OG168)=0,"",IF(AND(Raw!MY168=2,COUNTA(Raw!MZ168:OG168)=0),"",IF(AND(Raw!MY168=1,COUNTA(Raw!MZ168:OG168)&gt;0),"",1))))</f>
        <v/>
      </c>
      <c r="AQ168" s="19" t="str">
        <f>IF(A168=0,"",IF(COUNTA(Raw!NC168:NW168)=0,"",IF(AND(COUNTIF(Raw!NC168:NG168,3)&gt;0,COUNTA(Raw!NH168:NQ168)&gt;0),"",IF(AND(COUNTA(Raw!NC168:NG168)&gt;0,COUNTIF(Raw!NC168:NG168,3)=0,COUNTA(Raw!NH168:NW168)=0),"",1))))</f>
        <v/>
      </c>
      <c r="AR168" s="19" t="str">
        <f>IF(A168=0,"",IF(COUNTA(Raw!NH168:NW168)=0,"",IF(AND(COUNTIF(Raw!NH168:NQ168,10)&gt;0,COUNTA(Raw!NR168:NW168)&gt;0),"",IF(AND(COUNTA(Raw!NH168:NQ168)&gt;0,COUNTIF(Raw!NH168:NQ168,10)=0,COUNTA(Raw!NR168:NY168)=0),"",1))))</f>
        <v/>
      </c>
      <c r="AS168" s="19" t="str">
        <f>IF(A168=0,"",IF(COUNTA(Raw!NY168:OG168)=0,"",IF(AND(Raw!NY168=1,COUNTA(Raw!NZ168:OG168)&gt;0),"",IF(AND(Raw!NY168=2,COUNTA(Raw!NZ168:OG168)=0),"",1))))</f>
        <v/>
      </c>
      <c r="AT168" s="19" t="str">
        <f>IF(A168=0,"",IF(COUNTA(Raw!OH168:OY168)=0,"",IF(AND(Raw!OH168=1,COUNTA(Raw!OI168:OY168)&gt;0),"",IF(AND(Raw!OH168=2,COUNTA(Raw!OI168:OY168)=0),"",1))))</f>
        <v/>
      </c>
      <c r="AU168" s="19" t="str">
        <f>IF(A168=0,"",IF(COUNTA(Raw!PR168:QB168)=0,"",
IF(AND(OR(AND(COUNTIF(Raw!PR168:QB168,1)=1,COUNTA(Raw!QI168:QY168)&gt;0),AND(COUNTIF(Raw!PR168:QB168,1)=0,COUNTA(Raw!QI168:QY168)=0)),OR(AND(COUNTIF(Raw!PR168:QB168,2)=1,COUNTA(Raw!QZ168:RP168)&gt;0),AND(COUNTIF(Raw!PR168:QB168,2)=0,COUNTA(Raw!QZ168:RP168)=0)),OR(AND(COUNTIF(Raw!PR168:QB168,3)=1,COUNTA(Raw!RQ168:SG168)&gt;0),AND(COUNTIF(Raw!PR168:QB168,3)=0,COUNTA(Raw!RQ168:SG168)=0)),OR(AND(COUNTIF(Raw!PR168:QB168,4)=1,COUNTA(Raw!SH168:ST168)&gt;0),AND(COUNTIF(Raw!PR168:QB168,4)=0,COUNTA(Raw!SH168:ST168)=0)),OR(AND(COUNTIF(Raw!PR168:QB168,5)=1,COUNTA(Raw!SU168:TG168)&gt;0),AND(COUNTIF(Raw!PR168:QB168,5)=0,COUNTA(Raw!SU168:TG168)=0)),OR(AND(COUNTIF(Raw!PR168:QB168,6)=1,COUNTA(Raw!TH168:TT168)&gt;0),AND(COUNTIF(Raw!PR168:QB168,6)=0,COUNTA(Raw!TH168:TT168)=0)),OR(AND(COUNTIF(Raw!PR168:QB168,7)=1,COUNTA(Raw!TU168:UI168)&gt;0),AND(COUNTIF(Raw!PR168:QB168,7)=0,COUNTA(Raw!TU168:UI168)=0)),OR(AND(COUNTIF(Raw!PR168:QB168,8)=1,COUNTA(Raw!UJ168:UV168)&gt;0),AND(COUNTIF(Raw!PR168:QB168,8)=0,COUNTA(Raw!UJ168:UV168)=0)),OR(AND(COUNTIF(Raw!PR168:QB168,9)=1,COUNTA(Raw!UW168:VG168)&gt;0),AND(COUNTIF(Raw!PR168:QB168,9)=0,COUNTA(Raw!UW168:VG168)=0)),OR(AND(COUNTIF(Raw!PR168:QB168,10)=1,COUNTA(Raw!VH168:VP168)&gt;0),AND(COUNTIF(Raw!PR168:QB168,10)=0,COUNTA(Raw!VH168:VP168)=0)),OR(AND(COUNTIF(Raw!PR168:QB168,11)=1,COUNTA(Raw!VQ168:WK168)&gt;0),AND(COUNTIF(Raw!PR168:QB168,11)=0,COUNTA(Raw!VQ168:WK168)=0))),"",1)))</f>
        <v/>
      </c>
      <c r="AV168" s="19" t="str">
        <f>IF(A168=0,"",IF(COUNTA(Raw!QI168:QY168)=0,"",IF(AND(OR(AND(Raw!QI168=4,COUNTIF(Raw!QR168:QY168,1)=0),Raw!QI168&lt;&gt;4),OR(AND(Raw!QJ168=4,COUNTIF(Raw!QR168:QY168,2)=0),Raw!QJ168&lt;&gt;4),OR(AND(Raw!QK168=4,COUNTIF(Raw!QR168:QY168,3)=0),Raw!QK168&lt;&gt;4),OR(AND(Raw!QL168=4,COUNTIF(Raw!QR168:QY168,4)=0),Raw!QL168&lt;&gt;4),OR(AND(Raw!QM168=4,COUNTIF(Raw!QR168:QY168,5)=0),Raw!QM168&lt;&gt;4),OR(AND(Raw!QN168=4,COUNTIF(Raw!QR168:QY168,6)=0),Raw!QN168&lt;&gt;4),OR(AND(Raw!QO168=4,COUNTIF(Raw!QR168:QY168,7)=0),Raw!QO168&lt;&gt;4),OR(AND(Raw!QP168=4,COUNTIF(Raw!QR168:QY168,8)=0),Raw!QP168&lt;&gt;4)),"",1)))</f>
        <v/>
      </c>
      <c r="AW168" t="str">
        <f>IF(A168=0,"",IF(COUNTA(Raw!QZ168:RP168)=0,"",IF(AND(OR(AND(Raw!QZ168=4,COUNTIF(Raw!RI168:RP168,1)=0),Raw!QZ168&lt;&gt;4),OR(AND(Raw!RA168=4,COUNTIF(Raw!RI168:RP168,2)=0),Raw!RA168&lt;&gt;4),OR(AND(Raw!RB168=4,COUNTIF(Raw!RI168:RP168,3)=0),Raw!RB168&lt;&gt;4),OR(AND(Raw!RC168=4,COUNTIF(Raw!RI168:RP168,4)=0),Raw!RC168&lt;&gt;4),OR(AND(Raw!RD168=4,COUNTIF(Raw!RI168:RP168,5)=0),Raw!RD168&lt;&gt;4),OR(AND(Raw!RE168=4,COUNTIF(Raw!RI168:RP168,6)=0),Raw!RE168&lt;&gt;4),OR(AND(Raw!RF168=4,COUNTIF(Raw!RI168:RP168,7)=0),Raw!RF168&lt;&gt;4),OR(AND(Raw!RG168=4,COUNTIF(Raw!RI168:RP168,8)=0),Raw!RG168&lt;&gt;4)),"",1)))</f>
        <v/>
      </c>
      <c r="AX168" t="str">
        <f>IF(A168=0,"",IF(COUNTA(Raw!RQ168:SG168)=0,"",IF(AND(OR(AND(Raw!RQ168=4,COUNTIF(Raw!RZ168:SG168,1)=0),Raw!RQ168&lt;&gt;4),OR(AND(Raw!RR168=4,COUNTIF(Raw!RZ168:SG168,2)=0),Raw!RR168&lt;&gt;4),OR(AND(Raw!RS168=4,COUNTIF(Raw!RZ168:SG168,3)=0),Raw!RS168&lt;&gt;4),OR(AND(Raw!RT168=4,COUNTIF(Raw!RZ168:SG168,4)=0),Raw!RT168&lt;&gt;4),OR(AND(Raw!RU168=4,COUNTIF(Raw!RZ168:SG168,5)=0),Raw!RU168&lt;&gt;4),OR(AND(Raw!RV168=4,COUNTIF(Raw!RZ168:SG168,6)=0),Raw!RV168&lt;&gt;4),OR(AND(Raw!RW168=4,COUNTIF(Raw!RZ168:SG168,7)=0),Raw!RW168&lt;&gt;4),OR(AND(Raw!RX168=4,COUNTIF(Raw!RZ168:SG168,8)=0),Raw!RX168&lt;&gt;4)),"",1)))</f>
        <v/>
      </c>
      <c r="AY168" t="str">
        <f>IF(A168=0,"",IF(COUNTA(Raw!SH168:ST168)=0,"",IF(AND(OR(AND(Raw!SH168=4,COUNTIF(Raw!SO168:ST168,1)=0),Raw!SH168&lt;&gt;4),OR(AND(Raw!SI168=4,COUNTIF(Raw!SO168:ST168,2)=0),Raw!SI168&lt;&gt;4),OR(AND(Raw!SJ168=4,COUNTIF(Raw!SO168:ST168,3)=0),Raw!SJ168&lt;&gt;4),OR(AND(Raw!SK168=4,COUNTIF(Raw!SO168:ST168,4)=0),Raw!SK168&lt;&gt;4),OR(AND(Raw!SL168=4,COUNTIF(Raw!SO168:ST168,5)=0),Raw!SL168&lt;&gt;4),OR(AND(Raw!SM168=4,COUNTIF(Raw!SO168:ST168,6)=0),Raw!SM168&lt;&gt;4)),"",1)))</f>
        <v/>
      </c>
      <c r="AZ168" t="str">
        <f>IF(A168=0,"",IF(COUNTA(Raw!SU168:TG168)=0,"",IF(AND(OR(AND(Raw!SU168=4,COUNTIF(Raw!TB168:TG168,1)=0),Raw!SU168&lt;&gt;4),OR(AND(Raw!SV168=4,COUNTIF(Raw!TB168:TG168,2)=0),Raw!SV168&lt;&gt;4),OR(AND(Raw!SW168=4,COUNTIF(Raw!TB168:TG168,3)=0),Raw!SW168&lt;&gt;4),OR(AND(Raw!SX168=4,COUNTIF(Raw!TB168:TG168,4)=0),Raw!SX168&lt;&gt;4),OR(AND(Raw!SY168=4,COUNTIF(Raw!TB168:TG168,5)=0),Raw!SY168&lt;&gt;4),OR(AND(Raw!SZ168=4,COUNTIF(Raw!TB168:TG168,6)=0),Raw!SZ168&lt;&gt;4)),"",1)))</f>
        <v/>
      </c>
      <c r="BA168" t="str">
        <f>IF(A168=0,"",IF(COUNTA(Raw!TH168:TT168)=0,"",IF(AND(OR(AND(Raw!TH168=4,COUNTIF(Raw!TO168:TT168,1)=0),Raw!TH168&lt;&gt;4),OR(AND(Raw!TI168=4,COUNTIF(Raw!TO168:TT168,2)=0),Raw!TI168&lt;&gt;4),OR(AND(Raw!TJ168=4,COUNTIF(Raw!TO168:TT168,3)=0),Raw!TJ168&lt;&gt;4),OR(AND(Raw!TK168=4,COUNTIF(Raw!TO168:TT168,4)=0),Raw!TK168&lt;&gt;4),OR(AND(Raw!TL168=4,COUNTIF(Raw!TO168:TT168,5)=0),Raw!TL168&lt;&gt;4),OR(AND(Raw!TM168=4,COUNTIF(Raw!TO168:TT168,6)=0),Raw!TM168&lt;&gt;4)),"",1)))</f>
        <v/>
      </c>
      <c r="BB168" t="str">
        <f>IF(A168=0,"",IF(COUNTA(Raw!TU168:UI168)=0,"",IF(AND(OR(AND(Raw!TU168=4,COUNTIF(Raw!UC168:UI168,1)=0),Raw!TU168&lt;&gt;4),OR(AND(Raw!TV168=4,COUNTIF(Raw!UC168:UI168,2)=0),Raw!TV168&lt;&gt;4),OR(AND(Raw!TW168=4,COUNTIF(Raw!UC168:UI168,3)=0),Raw!TW168&lt;&gt;4),OR(AND(Raw!TX168=4,COUNTIF(Raw!UC168:UI168,4)=0),Raw!TX168&lt;&gt;4),OR(AND(Raw!TY168=4,COUNTIF(Raw!UC168:UI168,5)=0),Raw!TY168&lt;&gt;4),OR(AND(Raw!TZ168=4,COUNTIF(Raw!UC168:UI168,6)=0),Raw!TZ168&lt;&gt;4),OR(AND(Raw!UA168=4,COUNTIF(Raw!UC168:UI168,7)=0),Raw!UA168&lt;&gt;4)),"",1)))</f>
        <v/>
      </c>
      <c r="BC168" t="str">
        <f>IF(A168=0,"",IF(COUNTA(Raw!UJ168:UV168)=0,"",IF(AND(OR(AND(Raw!UJ168=4,COUNTIF(Raw!UQ168:UV168,1)=0),Raw!UJ168&lt;&gt;4),OR(AND(Raw!UK168=4,COUNTIF(Raw!UQ168:UV168,2)=0),Raw!UK168&lt;&gt;4),OR(AND(Raw!UL168=4,COUNTIF(Raw!UQ168:UV168,3)=0),Raw!UL168&lt;&gt;4),OR(AND(Raw!UM168=4,COUNTIF(Raw!UQ168:UV168,4)=0),Raw!UM168&lt;&gt;4),OR(AND(Raw!UN168=4,COUNTIF(Raw!UQ168:UV168,5)=0),Raw!UN168&lt;&gt;4),OR(AND(Raw!UO168=4,COUNTIF(Raw!UQ168:UV168,6)=0),Raw!UO168&lt;&gt;4)),"",1)))</f>
        <v/>
      </c>
      <c r="BD168" t="str">
        <f>IF(A168=0,"",IF(COUNTA(Raw!UW168:VG168)=0,"",IF(AND(OR(AND(Raw!UW168=4,COUNTIF(Raw!VC168:VG168,1)=0),Raw!UW168&lt;&gt;4),OR(AND(Raw!UX168=4,COUNTIF(Raw!VC168:VG168,2)=0),Raw!UX168&lt;&gt;4),OR(AND(Raw!UY168=4,COUNTIF(Raw!VC168:VG168,3)=0),Raw!UY168&lt;&gt;4),OR(AND(Raw!UZ168=4,COUNTIF(Raw!VC168:VG168,4)=0),Raw!UZ168&lt;&gt;4),OR(AND(Raw!VA168=4,COUNTIF(Raw!VC168:VG168,5)=0),Raw!VA168&lt;&gt;4)),"",1)))</f>
        <v/>
      </c>
      <c r="BE168" t="str">
        <f>IF(A168=0,"",IF(COUNTA(Raw!VH168:VP168)=0,"",
IF(AND(
OR(AND(Raw!VH168=4,COUNTIF(Raw!VM168:VP168,1)=0),Raw!VH168&lt;&gt;4),
OR(AND(Raw!VI168=4,COUNTIF(Raw!VM168:VP168,2)=0),Raw!VI168&lt;&gt;4),
OR(AND(Raw!VJ168=4,COUNTIF(Raw!VM168:VP168,3)=0),Raw!VJ168&lt;&gt;4),
OR(AND(Raw!VK168=4,COUNTIF(Raw!VM168:VP168,4)=0),Raw!VK168&lt;&gt;4)
),"",1)))</f>
        <v/>
      </c>
      <c r="BF168" t="str">
        <f>IF(A168=0,"",IF(COUNTA(Raw!VQ168:WK168)=0,"",
IF(AND(
OR(AND(Raw!VQ168=4,COUNTIF(Raw!WB168:WK168,1)=0),Raw!VQ168&lt;&gt;4),
OR(AND(Raw!VR168=4,COUNTIF(Raw!WB168:WK168,2)=0),Raw!VR168&lt;&gt;4),
OR(AND(Raw!VS168=4,COUNTIF(Raw!WB168:WK168,3)=0),Raw!VS168&lt;&gt;4),
OR(AND(Raw!VT168=4,COUNTIF(Raw!WB168:WK168,4)=0),Raw!VT168&lt;&gt;4),
OR(AND(Raw!VU168=4,COUNTIF(Raw!WB168:WK168,5)=0),Raw!VU168&lt;&gt;4),
OR(AND(Raw!VV168=4,COUNTIF(Raw!WB168:WK168,6)=0),Raw!VV168&lt;&gt;4),
OR(AND(Raw!VW168=4,COUNTIF(Raw!WB168:WK168,7)=0),Raw!VW168&lt;&gt;4),
OR(AND(Raw!VX168=4,COUNTIF(Raw!WB168:WK168,8)=0),Raw!VX168&lt;&gt;4),
OR(AND(Raw!VY168=4,COUNTIF(Raw!WB168:WK168,9)=0),Raw!VX168&lt;&gt;4),
OR(AND(Raw!VZ168=4,COUNTIF(Raw!WB168:WK168,10)=0),Raw!VZ168&lt;&gt;4)
),"",1)))</f>
        <v/>
      </c>
      <c r="BG168" t="str">
        <f>IF(A168=0,"",IF(COUNTA(Raw!WL168:XB168)=0,"",
IF(AND(
OR(AND(Raw!WL168=4,COUNTIF(Raw!WU168:XB168,1)=0),Raw!WL168&lt;&gt;4),
OR(AND(Raw!WM168=4,COUNTIF(Raw!WU168:XB168,2)=0),Raw!WM168&lt;&gt;4),
OR(AND(Raw!WN168=4,COUNTIF(Raw!WU168:XB168,3)=0),Raw!WN168&lt;&gt;4),
OR(AND(Raw!WO168=4,COUNTIF(Raw!WU168:XB168,4)=0),Raw!WO168&lt;&gt;4),
OR(AND(Raw!WP168=4,COUNTIF(Raw!WU168:XB168,5)=0),Raw!WP168&lt;&gt;4),
OR(AND(Raw!WQ168=4,COUNTIF(Raw!WU168:XB168,6)=0),Raw!WQ168&lt;&gt;4),
OR(AND(Raw!WR168=4,COUNTIF(Raw!WU168:XB168,7)=0),Raw!WR168&lt;&gt;4),
OR(AND(Raw!WS168=4,COUNTIF(Raw!WU168:XB168,8)=0),Raw!WS168&lt;&gt;4)
),"",1)))</f>
        <v/>
      </c>
      <c r="BH168" t="str">
        <f>IF(A168=0,"",IF(COUNTA(Raw!XC168:XK168)=0,"",
IF(AND(
OR(AND(Raw!XC168=4,COUNTIF(Raw!XH168:XK168,1)=0),Raw!XC168&lt;&gt;4),
OR(AND(Raw!XD168=4,COUNTIF(Raw!XH168:XK168,2)=0),Raw!XD168&lt;&gt;4),
OR(AND(Raw!XE168=4,COUNTIF(Raw!XH168:XK168,3)=0),Raw!XE168&lt;&gt;4),
OR(AND(Raw!XF168=4,COUNTIF(Raw!XH168:XK168,4)=0),Raw!XF168&lt;&gt;4)
),"",1)))</f>
        <v/>
      </c>
      <c r="BI168" t="str">
        <f>IF(A168=0,"",IF(COUNTA(Raw!XL168:XT168)=0,"",
IF(AND(
OR(AND(Raw!XL168=4,COUNTIF(Raw!XQ168:XT168,1)=0),Raw!XL168&lt;&gt;4),
OR(AND(Raw!XM168=4,COUNTIF(Raw!XQ168:XT168,2)=0),Raw!XM168&lt;&gt;4),
OR(AND(Raw!XN168=4,COUNTIF(Raw!XQ168:XT168,3)=0),Raw!XN168&lt;&gt;4),
OR(AND(Raw!XO168=4,COUNTIF(Raw!XQ168:XT168,4)=0),Raw!XO168&lt;&gt;4)
),"",1)))</f>
        <v/>
      </c>
      <c r="BJ168" t="str">
        <f>IF(A168=0,"",IF(COUNTA(Raw!XU168:YI168)=0,"",
IF(AND(
OR(AND(Raw!XU168=4,COUNTIF(Raw!YC168:YI168,1)=0),Raw!XU168&lt;&gt;4),
OR(AND(Raw!XV168=4,COUNTIF(Raw!YC168:YI168,2)=0),Raw!XV168&lt;&gt;4),
OR(AND(Raw!XW168=4,COUNTIF(Raw!YC168:YI168,3)=0),Raw!XW168&lt;&gt;4),
OR(AND(Raw!XX168=4,COUNTIF(Raw!YC168:YI168,4)=0),Raw!XX168&lt;&gt;4),
OR(AND(Raw!XY168=4,COUNTIF(Raw!YC168:YI168,5)=0),Raw!XY168&lt;&gt;4),
OR(AND(Raw!XZ168=4,COUNTIF(Raw!YC168:YI168,6)=0),Raw!XZ168&lt;&gt;4),
OR(AND(Raw!YA168=4,COUNTIF(Raw!YC168:YI168,7)=0),Raw!YA168&lt;&gt;4)
),"",1)))</f>
        <v/>
      </c>
      <c r="BK168" t="str">
        <f>IF(A168=0,"",IF(COUNTA(Raw!YJ168:YR168)=0,"",
IF(AND(
OR(AND(Raw!YJ168=4,COUNTIF(Raw!YO168:YR168,1)=0),Raw!YJ168&lt;&gt;4),
OR(AND(Raw!YK168=4,COUNTIF(Raw!YO168:YR168,2)=0),Raw!YK168&lt;&gt;4),
OR(AND(Raw!YL168=4,COUNTIF(Raw!YO168:YR168,3)=0),Raw!YL168&lt;&gt;4),
OR(AND(Raw!YM168=4,COUNTIF(Raw!YO168:YR168,4)=0),Raw!YM168&lt;&gt;4)
),"",1)))</f>
        <v/>
      </c>
      <c r="BL168" t="str">
        <f>IF(A168=0,"",IF(COUNTA(Raw!YS168:YU168)=0,"",IF(AND(Raw!YS168=4,ISBLANK(Raw!YU168)),"",IF(AND(Raw!YS168&lt;&gt;4,ISBLANK(Raw!YU168)=FALSE),"",1))))</f>
        <v/>
      </c>
    </row>
    <row r="169" spans="1:64">
      <c r="A169" s="20">
        <f>Raw!A169</f>
        <v>0</v>
      </c>
      <c r="B169" s="19" t="str">
        <f>IF(A169=0,"",IF(AND(Raw!AC169=1,COUNTA(Raw!AR169:IC169)&gt;0,COUNTA(Raw!ID169:YU169)=0),"",IF(AND(Raw!AC169=2,COUNTA(Raw!AR169:IC169)=0,COUNTA(Raw!ID169:MV169)&gt;0,COUNTA(Raw!MW169:YU169)=0),"",IF(AND(Raw!AC169=3,COUNTA(Raw!AP169:MV169)=0,COUNTA(Raw!MW169:YU169)&gt;0),"",1))))</f>
        <v/>
      </c>
      <c r="C169" s="19" t="str">
        <f>IF(A169=0,"",IF(AND(Raw!AK169=1,ISBLANK(Raw!AM169)=FALSE,ISBLANK(Raw!AO169)),"",IF(AND(Raw!AK169=2,ISBLANK(Raw!AM169),ISBLANK(Raw!AO169)=FALSE),"",1)))</f>
        <v/>
      </c>
      <c r="D169" s="19" t="str">
        <f>IF(A169=0,"",IF(COUNTA(Raw!AS169:AZ169)=0,"",IF(AND(Raw!AS169+Raw!AT169=100,Raw!AU169+Raw!AV169=100,Raw!AW169+Raw!AX169=100,Raw!AY169+Raw!AZ169=100),"",1)))</f>
        <v/>
      </c>
      <c r="E169" s="19" t="str">
        <f>IF(A169=0,"",IF(ISBLANK(Raw!AQ169),"",IF(Raw!AQ169=1,"",1)))</f>
        <v/>
      </c>
      <c r="F169" s="19" t="str">
        <f>IF(A169=0,"",IF(ISBLANK(Raw!AR169),"",IF(AND(Raw!AR169&gt;=0,Raw!AR169&lt;=100),"",1)))</f>
        <v/>
      </c>
      <c r="G169" s="19" t="str">
        <f>IF(A169=0,"",IF(AND(ISBLANK(Raw!BA169),ISBLANK(Raw!AS169)),"",IF(AND(Raw!AS169&gt;0,ISBLANK(Raw!BA169)=FALSE),"",1)))</f>
        <v/>
      </c>
      <c r="H169" s="19" t="str">
        <f>IF(A169=0,"",IF(COUNTA(Raw!BA169:BH169)=0,"",IF(AND(Raw!BA169=0,COUNTA(Raw!BB169:BH169)=0),"",IF(AND(Raw!BA169&gt;0,COUNTA(Raw!BB169:BH169)&gt;0),"",1))))</f>
        <v/>
      </c>
      <c r="I169" s="19" t="str">
        <f>IF(A169=0,"",IF(AND(ISBLANK(Raw!BI169),ISBLANK(Raw!BJ169)),"",IF(AND(Raw!BI169=1,ISBLANK(Raw!BJ169)=FALSE),"",IF(AND(Raw!BI169=2,ISBLANK(Raw!BJ169)),"",1))))</f>
        <v/>
      </c>
      <c r="J169" s="19" t="str">
        <f>IF(A169=0,"",IF(AND(ISBLANK(Raw!AT169),COUNTBLANK(Raw!BK169:BQ169)),"",IF(AND(Raw!AT169&gt;0,COUNTA(Raw!BK169:BQ169)&gt;0),"",IF(AND(Raw!AT169=0,COUNTA(Raw!BK169:BQ169)=0),"",1))))</f>
        <v/>
      </c>
      <c r="K169" s="19" t="str">
        <f>IF(A169=0,"",IF(AND(ISBLANK(Raw!AS169),COUNTA(Raw!BR169:BX169)=0),"",IF(AND(Raw!AS169&gt;0,COUNTA(Raw!BR169:BX169)&gt;0),"",IF(AND(Raw!AS169=0,COUNTA(Raw!BR169:BX169)=0),"",1))))</f>
        <v/>
      </c>
      <c r="L169" s="19" t="str">
        <f>IF(A169=0,"",IF(AND(COUNTA(Raw!BK169:BX169)=0,COUNTA(Raw!BY169:CH169)=0),"",IF(AND(COUNTIF(Raw!BK169:BX169,1)&gt;0,COUNTA(Raw!BY169:CH169)&gt;0),"",IF(AND(COUNTIF(Raw!BK169:BX169,1)=0,COUNTA(Raw!BY169:CH169)=0),"",1))))</f>
        <v/>
      </c>
      <c r="M169" s="19" t="str">
        <f>IF(A169=0,"",IF(AND(COUNTA(Raw!BK169:BX169)=0,COUNTA(Raw!CI169:CR169)),"",IF(AND(COUNTIF(Raw!BK169:BX169,3)&gt;0,COUNTA(Raw!CI169:CR169)&gt;0),"",IF(AND(COUNTIF(Raw!BK169:BX169,3)=0,COUNTA(Raw!CI169:CR169)=0),"",1))))</f>
        <v/>
      </c>
      <c r="N169" s="19" t="str">
        <f>IF(A169=0,"",IF(COUNTA(Raw!CS169:DF169)=0,"",IF(AND(COUNTIF(Raw!CS169:CV169,1)=1,COUNTA(Raw!CW169:DA169)&gt;0,COUNTA(Raw!DB169:DF169)=0),"",IF(AND(COUNTIF(Raw!CS169:CV169,2)=1,COUNTA(Raw!CW169:DA169)=0,COUNTA(Raw!DB169:DF169)&gt;0),"",IF(AND(COUNTA(Raw!CS169:CV169)&gt;0,COUNTA(Raw!CW169:DF169)=0),"",1)))))</f>
        <v/>
      </c>
      <c r="O169" s="19" t="str">
        <f>IF(A169=0,"",IF(COUNTA(Raw!DG169:DP169)=0,"",IF(AND(COUNTIF(Raw!BK169:BQ169,1)&gt;0,OR(COUNTIF(Raw!DG169:DP169,1)=1,COUNTIF(Raw!DG169:DP169,2)=1,COUNTIF(Raw!DG169:DP169,3)=1)),"",IF(AND(COUNTIF(Raw!BK169:BQ169,1)=0,AND(COUNTIF(Raw!DG169:DP169,1)=0,COUNTIF(Raw!DG169:DP169,2)=0,COUNTIF(Raw!DG169:DP169,3)=0)),"",1))))</f>
        <v/>
      </c>
      <c r="P169" s="19" t="str">
        <f>IF(A169=0,"",IF(COUNTA(Raw!DG169:DR169)=0,"",IF(AND(COUNTIF(Raw!DG169:DP169,4)=1,ISBLANK(Raw!DQ169)=FALSE,ISBLANK(Raw!DR169)),"",IF(AND(COUNTIF(Raw!DG169:DP169,7)=1,ISBLANK(Raw!DQ169),ISBLANK(Raw!DR169)=FALSE),"",IF(AND(COUNTA(Raw!DG169:DP169)&gt;0,COUNTIF(Raw!DG169:DP169,4)=0,COUNTIF(Raw!DG169:DP169,7)=0,COUNTA(Raw!DQ169:DR169)=0),"",1)))))</f>
        <v/>
      </c>
      <c r="Q169" s="19" t="str">
        <f>IF(A169=0,"",IF(AND(COUNTA(Raw!DS169:DU169)=0,COUNTA(Raw!BK169:BQ169)=0),"",IF(AND(COUNTIF(Raw!BK169:BQ169,1)&gt;0,COUNTA(Raw!DS169:DU169)&gt;0),"",IF(AND(COUNTIF(Raw!BK169:BQ169,1)=0,COUNTA(Raw!DS169:DU169)=0),"",1))))</f>
        <v/>
      </c>
      <c r="R169" s="19" t="str">
        <f>IF(A169=0,"",IF(AND(ISBLANK(Raw!AT169),ISBLANK(Raw!EJ169)),"",IF(AND(Raw!AT169&gt;0,ISBLANK(Raw!EJ169)=FALSE,Raw!EJ169&gt;=0,Raw!EJ169&lt;=7),"",IF(AND(Raw!AT169=0,ISBLANK(Raw!EJ169)),"",1))))</f>
        <v/>
      </c>
      <c r="S169" t="str">
        <f>IF(A169=0,"",IF(AND(ISBLANK(Raw!AS169),ISBLANK(Raw!EK169)),"",IF(AND(Raw!AS169&gt;0,ISBLANK(Raw!EK169)=FALSE),"",IF(AND(Raw!AS169=0,ISBLANK(Raw!EK169)),"",1))))</f>
        <v/>
      </c>
      <c r="T169" s="19" t="str">
        <f>IF(A169=0,"",IF(AND(ISBLANK(Raw!AT169),COUNTA(Raw!EL169:EQ169)=0),"",IF(AND(Raw!AT169&gt;0,COUNTA(Raw!EL169:EQ169)&gt;0),"",IF(AND(Raw!AT169=0,COUNTA(Raw!EL169:EQ169)=0),"",1))))</f>
        <v/>
      </c>
      <c r="U169" t="str">
        <f>IF(A169=0,"",IF(AND(ISBLANK(Raw!AT169),COUNTA(Raw!ER169:EU169)=0),"",IF(AND(Raw!AT169&gt;0,COUNTA(Raw!ER169:EU169)&gt;0),"",IF(AND(Raw!AT169=0,COUNTA(Raw!ER169:EU169)=0),"",1))))</f>
        <v/>
      </c>
      <c r="V169" t="str">
        <f>IF(A169=0,"",IF(AND(ISBLANK(Raw!AS169),COUNTA(Raw!EV169:FA169)=0),"",IF(AND(Raw!AS169&gt;0,COUNTA(Raw!EV169:FA169)&gt;0),"",IF(AND(Raw!AS169=0,COUNTA(Raw!EV169:FA169)=0),"",1))))</f>
        <v/>
      </c>
      <c r="W169" t="str">
        <f>IF(A169=0,"",IF(AND(ISBLANK(Raw!AS169),COUNTA(Raw!FB169:FE169)=0),"",IF(AND(Raw!AS169&gt;0,COUNTA(Raw!FB169:FE169)&gt;0),"",IF(AND(Raw!AS169=0,COUNTA(Raw!FB169:FE169)=0),"",1))))</f>
        <v/>
      </c>
      <c r="X169" t="str">
        <f>IF(A169=0,"",IF(AND(ISBLANK(Raw!AT169),COUNTA(Raw!FF169:FI169)=0),"",IF(AND(Raw!AT169&gt;0,COUNTA(Raw!FF169:FI169)&gt;0),"",IF(AND(Raw!AT169=0,COUNTA(Raw!FF169:FI169)=0),"",1))))</f>
        <v/>
      </c>
      <c r="Y169" t="str">
        <f>IF(A169=0,"",IF(AND(ISBLANK(Raw!AS169),COUNTA(Raw!FJ169:FM169)=0),"",IF(AND(Raw!AS169&gt;0,COUNTA(Raw!FJ169:FM169)&gt;0),"",IF(AND(Raw!AS169=0,COUNTA(Raw!FJ169:FM169)=0),"",1))))</f>
        <v/>
      </c>
      <c r="Z169" t="str">
        <f>IF(A169=0,"",IF(AND(COUNTA(Raw!FN169:FT169)=0,ISBLANK(Raw!FU169)),"",IF(AND(COUNTIF(Raw!FN169:FT169,1)&gt;0,ISBLANK(Raw!FU169)=FALSE),"",IF(AND(COUNTIF(Raw!FN169:FT169,1)=0,ISBLANK(Raw!FU169)),"",1))))</f>
        <v/>
      </c>
      <c r="AA169" s="19" t="str">
        <f>IF(A169=0,"",IF(AND(ISBLANK(Raw!BI169),COUNTA(Raw!FV169:GH169)=0),"",IF(AND(Raw!BI169&lt;&gt;1,COUNTIF(Raw!FV169:GH169,6)=0),"",IF(Raw!BI169=1,"",1))))</f>
        <v/>
      </c>
      <c r="AB169" t="str">
        <f>IF(A169=0,"",IF(AND(ISBLANK(Raw!GI169),COUNTA(Raw!GJ169:GQ169)=0),"",IF(AND(Raw!GI169=1,COUNTA(Raw!GJ169:GQ169)&gt;0),"",IF(AND(Raw!GI169=2,COUNTA(Raw!GJ169:GQ169)=0),"",1))))</f>
        <v/>
      </c>
      <c r="AC169" s="19" t="str">
        <f>IF(A169=0,"",IF(AND(COUNTA(Raw!GY169:HF169)=0,ISBLANK(Raw!HG169)),"",IF(AND(OR(COUNTIF(Raw!GY169:HE169,1)&gt;0,COUNTIF(Raw!GY169:HE169,2)&gt;0),ISBLANK(Raw!HG169)=FALSE),"",IF(AND(COUNTA(Raw!GY169:HF169)&gt;0,ISBLANK(Raw!HG169),COUNTIF(Raw!GY169:HE169,1)=0,COUNTIF(Raw!GY169:HE169,2)=0),"",1))))</f>
        <v/>
      </c>
      <c r="AD169" s="19" t="str">
        <f>IF(A169=0,"",IF(COUNTA(Raw!HU169:IB169)=0,"",IF(AND(Raw!AK169&lt;&gt;2,COUNTIF(Raw!HU169:IA169,2)=0,COUNTIF(Raw!HU169:IA169,3)=0),"",IF(Raw!AK169=2,"",1))))</f>
        <v/>
      </c>
      <c r="AE169" s="19" t="str">
        <f>IF(A169=0,"",IF(AND(Raw!AK169=2,ISBLANK(Raw!IC169)=FALSE),"",IF(AND(Raw!AK169&lt;&gt;2,ISBLANK(Raw!IC169)),"",1)))</f>
        <v/>
      </c>
      <c r="AF169" s="19" t="str">
        <f>IF(A169=0,"",IF(COUNTA(Raw!ID169:IF169)=0,"",IF(AND(MATCH(2023-Raw!ID169,Code!$A$3:$A$12,1)=Raw!IF169,2023-Raw!ID169=Raw!IE169),"",1)))</f>
        <v/>
      </c>
      <c r="AG169" s="19" t="str">
        <f>IF(A169=0,"",IF(COUNTA(Raw!IG169:II169)=0,"",IF(AND(Raw!IG169=4,ISBLANK(Raw!II169)=FALSE),"",IF(AND(Raw!IG169&lt;&gt;4,ISBLANK(Raw!II169)),"",1))))</f>
        <v/>
      </c>
      <c r="AH169" s="19" t="str">
        <f>IF(A169=0,"",IF(COUNTA(Raw!IJ169:IM169)=0,"",IF(AND(Raw!IJ169=1,ISBLANK(Raw!IK169)=FALSE),"",IF(AND(Raw!IJ169=2,COUNTA(Raw!IK169:IM169)&gt;0),"",1))))</f>
        <v/>
      </c>
      <c r="AI169" s="19" t="str">
        <f>IF(A169=0,"",IF(COUNTA(Raw!IK169:IM169)=0,"",IF(AND(Raw!IK169=1,ISBLANK(Raw!IL169)=FALSE),"",IF(AND(Raw!IK169=2,COUNTA(Raw!IL169:IM169)=0),"",1))))</f>
        <v/>
      </c>
      <c r="AJ169" s="19" t="str">
        <f>IF(A169=0,"",IF(COUNTA(Raw!JD169:JJ169)=0,"",IF(AND(Raw!JD169&gt;600,COUNTA(Raw!JE169:JI169)&gt;0),"",IF(AND(Raw!JD169&lt;=600,COUNTA(Raw!JE169:JJ169)=0),"",1))))</f>
        <v/>
      </c>
      <c r="AK169" s="19" t="str">
        <f>IF(A169=0,"",IF(COUNTA(Raw!JK169:KA169)=0,"",IF(AND(Raw!JK169=1,COUNTA(Raw!JM169:JV169)&gt;0),"",IF(AND(Raw!JK169=3,COUNTA(Raw!JM169:JV169)&gt;0,COUNTA(Raw!JW169:KA169)=0),"",IF(AND(ISBLANK(Raw!JK169)=FALSE,Raw!JK169&lt;&gt;1,Raw!JK169&lt;&gt;3,COUNTA(Raw!JM169:KA169)=0),"",1)))))</f>
        <v/>
      </c>
      <c r="AL169" s="19" t="str">
        <f>IF(A169=0,"",IF(COUNTA(Raw!JW169:KA169)=0,"",IF(AND(COUNTIF(Raw!JW169:JZ169,4)=0,COUNTA(Raw!JW169:JZ169)&gt;0,ISBLANK(Raw!KA169)=FALSE),"",IF(AND(COUNTIF(Raw!JW169:KA169,4)&gt;0,ISBLANK(Raw!KA169)),"",1))))</f>
        <v/>
      </c>
      <c r="AM169" s="19" t="str">
        <f>IF(A169=0,"",IF(COUNTA(Raw!KT169:KU169)=0,"",IF(AND(Raw!KT169=1,ISBLANK(Raw!KU169)=FALSE),"",IF(AND(Raw!KT169=2,ISBLANK(Raw!KU169)),"",1))))</f>
        <v/>
      </c>
      <c r="AN169" s="19" t="str">
        <f>IF(A169=0,"",IF(COUNTA(Raw!KX169:LF169)=0,"",IF(AND(COUNTIF(Raw!KX169:LB169,5)=1,COUNTA(Raw!KX169:LB169)=1,COUNTA(Raw!LC169:LF169)=0),"",IF(AND(COUNTIF(Raw!KX169:LB169,5)=0,COUNTA(Raw!KX169:LB169)&gt;0,COUNTA(Raw!LC169:LF169)&gt;0),"",1))))</f>
        <v/>
      </c>
      <c r="AO169" s="19" t="str">
        <f>IF(A169=0,"",IF(COUNTA(Raw!LM169:LU169)=0,"",IF(AND(Raw!LM169=1,ISBLANK(Raw!LN169)=FALSE,COUNTA(Raw!LO169:LU169)&gt;0),"",IF(AND(Raw!LM169=2,COUNTA(Raw!LN169:LU169)=0),"",1))))</f>
        <v/>
      </c>
      <c r="AP169" s="19" t="str">
        <f>IF(A169=0,"",IF(COUNTA(Raw!MY169:OG169)=0,"",IF(AND(Raw!MY169=2,COUNTA(Raw!MZ169:OG169)=0),"",IF(AND(Raw!MY169=1,COUNTA(Raw!MZ169:OG169)&gt;0),"",1))))</f>
        <v/>
      </c>
      <c r="AQ169" s="19" t="str">
        <f>IF(A169=0,"",IF(COUNTA(Raw!NC169:NW169)=0,"",IF(AND(COUNTIF(Raw!NC169:NG169,3)&gt;0,COUNTA(Raw!NH169:NQ169)&gt;0),"",IF(AND(COUNTA(Raw!NC169:NG169)&gt;0,COUNTIF(Raw!NC169:NG169,3)=0,COUNTA(Raw!NH169:NW169)=0),"",1))))</f>
        <v/>
      </c>
      <c r="AR169" s="19" t="str">
        <f>IF(A169=0,"",IF(COUNTA(Raw!NH169:NW169)=0,"",IF(AND(COUNTIF(Raw!NH169:NQ169,10)&gt;0,COUNTA(Raw!NR169:NW169)&gt;0),"",IF(AND(COUNTA(Raw!NH169:NQ169)&gt;0,COUNTIF(Raw!NH169:NQ169,10)=0,COUNTA(Raw!NR169:NY169)=0),"",1))))</f>
        <v/>
      </c>
      <c r="AS169" s="19" t="str">
        <f>IF(A169=0,"",IF(COUNTA(Raw!NY169:OG169)=0,"",IF(AND(Raw!NY169=1,COUNTA(Raw!NZ169:OG169)&gt;0),"",IF(AND(Raw!NY169=2,COUNTA(Raw!NZ169:OG169)=0),"",1))))</f>
        <v/>
      </c>
      <c r="AT169" s="19" t="str">
        <f>IF(A169=0,"",IF(COUNTA(Raw!OH169:OY169)=0,"",IF(AND(Raw!OH169=1,COUNTA(Raw!OI169:OY169)&gt;0),"",IF(AND(Raw!OH169=2,COUNTA(Raw!OI169:OY169)=0),"",1))))</f>
        <v/>
      </c>
      <c r="AU169" s="19" t="str">
        <f>IF(A169=0,"",IF(COUNTA(Raw!PR169:QB169)=0,"",
IF(AND(OR(AND(COUNTIF(Raw!PR169:QB169,1)=1,COUNTA(Raw!QI169:QY169)&gt;0),AND(COUNTIF(Raw!PR169:QB169,1)=0,COUNTA(Raw!QI169:QY169)=0)),OR(AND(COUNTIF(Raw!PR169:QB169,2)=1,COUNTA(Raw!QZ169:RP169)&gt;0),AND(COUNTIF(Raw!PR169:QB169,2)=0,COUNTA(Raw!QZ169:RP169)=0)),OR(AND(COUNTIF(Raw!PR169:QB169,3)=1,COUNTA(Raw!RQ169:SG169)&gt;0),AND(COUNTIF(Raw!PR169:QB169,3)=0,COUNTA(Raw!RQ169:SG169)=0)),OR(AND(COUNTIF(Raw!PR169:QB169,4)=1,COUNTA(Raw!SH169:ST169)&gt;0),AND(COUNTIF(Raw!PR169:QB169,4)=0,COUNTA(Raw!SH169:ST169)=0)),OR(AND(COUNTIF(Raw!PR169:QB169,5)=1,COUNTA(Raw!SU169:TG169)&gt;0),AND(COUNTIF(Raw!PR169:QB169,5)=0,COUNTA(Raw!SU169:TG169)=0)),OR(AND(COUNTIF(Raw!PR169:QB169,6)=1,COUNTA(Raw!TH169:TT169)&gt;0),AND(COUNTIF(Raw!PR169:QB169,6)=0,COUNTA(Raw!TH169:TT169)=0)),OR(AND(COUNTIF(Raw!PR169:QB169,7)=1,COUNTA(Raw!TU169:UI169)&gt;0),AND(COUNTIF(Raw!PR169:QB169,7)=0,COUNTA(Raw!TU169:UI169)=0)),OR(AND(COUNTIF(Raw!PR169:QB169,8)=1,COUNTA(Raw!UJ169:UV169)&gt;0),AND(COUNTIF(Raw!PR169:QB169,8)=0,COUNTA(Raw!UJ169:UV169)=0)),OR(AND(COUNTIF(Raw!PR169:QB169,9)=1,COUNTA(Raw!UW169:VG169)&gt;0),AND(COUNTIF(Raw!PR169:QB169,9)=0,COUNTA(Raw!UW169:VG169)=0)),OR(AND(COUNTIF(Raw!PR169:QB169,10)=1,COUNTA(Raw!VH169:VP169)&gt;0),AND(COUNTIF(Raw!PR169:QB169,10)=0,COUNTA(Raw!VH169:VP169)=0)),OR(AND(COUNTIF(Raw!PR169:QB169,11)=1,COUNTA(Raw!VQ169:WK169)&gt;0),AND(COUNTIF(Raw!PR169:QB169,11)=0,COUNTA(Raw!VQ169:WK169)=0))),"",1)))</f>
        <v/>
      </c>
      <c r="AV169" s="19" t="str">
        <f>IF(A169=0,"",IF(COUNTA(Raw!QI169:QY169)=0,"",IF(AND(OR(AND(Raw!QI169=4,COUNTIF(Raw!QR169:QY169,1)=0),Raw!QI169&lt;&gt;4),OR(AND(Raw!QJ169=4,COUNTIF(Raw!QR169:QY169,2)=0),Raw!QJ169&lt;&gt;4),OR(AND(Raw!QK169=4,COUNTIF(Raw!QR169:QY169,3)=0),Raw!QK169&lt;&gt;4),OR(AND(Raw!QL169=4,COUNTIF(Raw!QR169:QY169,4)=0),Raw!QL169&lt;&gt;4),OR(AND(Raw!QM169=4,COUNTIF(Raw!QR169:QY169,5)=0),Raw!QM169&lt;&gt;4),OR(AND(Raw!QN169=4,COUNTIF(Raw!QR169:QY169,6)=0),Raw!QN169&lt;&gt;4),OR(AND(Raw!QO169=4,COUNTIF(Raw!QR169:QY169,7)=0),Raw!QO169&lt;&gt;4),OR(AND(Raw!QP169=4,COUNTIF(Raw!QR169:QY169,8)=0),Raw!QP169&lt;&gt;4)),"",1)))</f>
        <v/>
      </c>
      <c r="AW169" t="str">
        <f>IF(A169=0,"",IF(COUNTA(Raw!QZ169:RP169)=0,"",IF(AND(OR(AND(Raw!QZ169=4,COUNTIF(Raw!RI169:RP169,1)=0),Raw!QZ169&lt;&gt;4),OR(AND(Raw!RA169=4,COUNTIF(Raw!RI169:RP169,2)=0),Raw!RA169&lt;&gt;4),OR(AND(Raw!RB169=4,COUNTIF(Raw!RI169:RP169,3)=0),Raw!RB169&lt;&gt;4),OR(AND(Raw!RC169=4,COUNTIF(Raw!RI169:RP169,4)=0),Raw!RC169&lt;&gt;4),OR(AND(Raw!RD169=4,COUNTIF(Raw!RI169:RP169,5)=0),Raw!RD169&lt;&gt;4),OR(AND(Raw!RE169=4,COUNTIF(Raw!RI169:RP169,6)=0),Raw!RE169&lt;&gt;4),OR(AND(Raw!RF169=4,COUNTIF(Raw!RI169:RP169,7)=0),Raw!RF169&lt;&gt;4),OR(AND(Raw!RG169=4,COUNTIF(Raw!RI169:RP169,8)=0),Raw!RG169&lt;&gt;4)),"",1)))</f>
        <v/>
      </c>
      <c r="AX169" t="str">
        <f>IF(A169=0,"",IF(COUNTA(Raw!RQ169:SG169)=0,"",IF(AND(OR(AND(Raw!RQ169=4,COUNTIF(Raw!RZ169:SG169,1)=0),Raw!RQ169&lt;&gt;4),OR(AND(Raw!RR169=4,COUNTIF(Raw!RZ169:SG169,2)=0),Raw!RR169&lt;&gt;4),OR(AND(Raw!RS169=4,COUNTIF(Raw!RZ169:SG169,3)=0),Raw!RS169&lt;&gt;4),OR(AND(Raw!RT169=4,COUNTIF(Raw!RZ169:SG169,4)=0),Raw!RT169&lt;&gt;4),OR(AND(Raw!RU169=4,COUNTIF(Raw!RZ169:SG169,5)=0),Raw!RU169&lt;&gt;4),OR(AND(Raw!RV169=4,COUNTIF(Raw!RZ169:SG169,6)=0),Raw!RV169&lt;&gt;4),OR(AND(Raw!RW169=4,COUNTIF(Raw!RZ169:SG169,7)=0),Raw!RW169&lt;&gt;4),OR(AND(Raw!RX169=4,COUNTIF(Raw!RZ169:SG169,8)=0),Raw!RX169&lt;&gt;4)),"",1)))</f>
        <v/>
      </c>
      <c r="AY169" t="str">
        <f>IF(A169=0,"",IF(COUNTA(Raw!SH169:ST169)=0,"",IF(AND(OR(AND(Raw!SH169=4,COUNTIF(Raw!SO169:ST169,1)=0),Raw!SH169&lt;&gt;4),OR(AND(Raw!SI169=4,COUNTIF(Raw!SO169:ST169,2)=0),Raw!SI169&lt;&gt;4),OR(AND(Raw!SJ169=4,COUNTIF(Raw!SO169:ST169,3)=0),Raw!SJ169&lt;&gt;4),OR(AND(Raw!SK169=4,COUNTIF(Raw!SO169:ST169,4)=0),Raw!SK169&lt;&gt;4),OR(AND(Raw!SL169=4,COUNTIF(Raw!SO169:ST169,5)=0),Raw!SL169&lt;&gt;4),OR(AND(Raw!SM169=4,COUNTIF(Raw!SO169:ST169,6)=0),Raw!SM169&lt;&gt;4)),"",1)))</f>
        <v/>
      </c>
      <c r="AZ169" t="str">
        <f>IF(A169=0,"",IF(COUNTA(Raw!SU169:TG169)=0,"",IF(AND(OR(AND(Raw!SU169=4,COUNTIF(Raw!TB169:TG169,1)=0),Raw!SU169&lt;&gt;4),OR(AND(Raw!SV169=4,COUNTIF(Raw!TB169:TG169,2)=0),Raw!SV169&lt;&gt;4),OR(AND(Raw!SW169=4,COUNTIF(Raw!TB169:TG169,3)=0),Raw!SW169&lt;&gt;4),OR(AND(Raw!SX169=4,COUNTIF(Raw!TB169:TG169,4)=0),Raw!SX169&lt;&gt;4),OR(AND(Raw!SY169=4,COUNTIF(Raw!TB169:TG169,5)=0),Raw!SY169&lt;&gt;4),OR(AND(Raw!SZ169=4,COUNTIF(Raw!TB169:TG169,6)=0),Raw!SZ169&lt;&gt;4)),"",1)))</f>
        <v/>
      </c>
      <c r="BA169" t="str">
        <f>IF(A169=0,"",IF(COUNTA(Raw!TH169:TT169)=0,"",IF(AND(OR(AND(Raw!TH169=4,COUNTIF(Raw!TO169:TT169,1)=0),Raw!TH169&lt;&gt;4),OR(AND(Raw!TI169=4,COUNTIF(Raw!TO169:TT169,2)=0),Raw!TI169&lt;&gt;4),OR(AND(Raw!TJ169=4,COUNTIF(Raw!TO169:TT169,3)=0),Raw!TJ169&lt;&gt;4),OR(AND(Raw!TK169=4,COUNTIF(Raw!TO169:TT169,4)=0),Raw!TK169&lt;&gt;4),OR(AND(Raw!TL169=4,COUNTIF(Raw!TO169:TT169,5)=0),Raw!TL169&lt;&gt;4),OR(AND(Raw!TM169=4,COUNTIF(Raw!TO169:TT169,6)=0),Raw!TM169&lt;&gt;4)),"",1)))</f>
        <v/>
      </c>
      <c r="BB169" t="str">
        <f>IF(A169=0,"",IF(COUNTA(Raw!TU169:UI169)=0,"",IF(AND(OR(AND(Raw!TU169=4,COUNTIF(Raw!UC169:UI169,1)=0),Raw!TU169&lt;&gt;4),OR(AND(Raw!TV169=4,COUNTIF(Raw!UC169:UI169,2)=0),Raw!TV169&lt;&gt;4),OR(AND(Raw!TW169=4,COUNTIF(Raw!UC169:UI169,3)=0),Raw!TW169&lt;&gt;4),OR(AND(Raw!TX169=4,COUNTIF(Raw!UC169:UI169,4)=0),Raw!TX169&lt;&gt;4),OR(AND(Raw!TY169=4,COUNTIF(Raw!UC169:UI169,5)=0),Raw!TY169&lt;&gt;4),OR(AND(Raw!TZ169=4,COUNTIF(Raw!UC169:UI169,6)=0),Raw!TZ169&lt;&gt;4),OR(AND(Raw!UA169=4,COUNTIF(Raw!UC169:UI169,7)=0),Raw!UA169&lt;&gt;4)),"",1)))</f>
        <v/>
      </c>
      <c r="BC169" t="str">
        <f>IF(A169=0,"",IF(COUNTA(Raw!UJ169:UV169)=0,"",IF(AND(OR(AND(Raw!UJ169=4,COUNTIF(Raw!UQ169:UV169,1)=0),Raw!UJ169&lt;&gt;4),OR(AND(Raw!UK169=4,COUNTIF(Raw!UQ169:UV169,2)=0),Raw!UK169&lt;&gt;4),OR(AND(Raw!UL169=4,COUNTIF(Raw!UQ169:UV169,3)=0),Raw!UL169&lt;&gt;4),OR(AND(Raw!UM169=4,COUNTIF(Raw!UQ169:UV169,4)=0),Raw!UM169&lt;&gt;4),OR(AND(Raw!UN169=4,COUNTIF(Raw!UQ169:UV169,5)=0),Raw!UN169&lt;&gt;4),OR(AND(Raw!UO169=4,COUNTIF(Raw!UQ169:UV169,6)=0),Raw!UO169&lt;&gt;4)),"",1)))</f>
        <v/>
      </c>
      <c r="BD169" t="str">
        <f>IF(A169=0,"",IF(COUNTA(Raw!UW169:VG169)=0,"",IF(AND(OR(AND(Raw!UW169=4,COUNTIF(Raw!VC169:VG169,1)=0),Raw!UW169&lt;&gt;4),OR(AND(Raw!UX169=4,COUNTIF(Raw!VC169:VG169,2)=0),Raw!UX169&lt;&gt;4),OR(AND(Raw!UY169=4,COUNTIF(Raw!VC169:VG169,3)=0),Raw!UY169&lt;&gt;4),OR(AND(Raw!UZ169=4,COUNTIF(Raw!VC169:VG169,4)=0),Raw!UZ169&lt;&gt;4),OR(AND(Raw!VA169=4,COUNTIF(Raw!VC169:VG169,5)=0),Raw!VA169&lt;&gt;4)),"",1)))</f>
        <v/>
      </c>
      <c r="BE169" t="str">
        <f>IF(A169=0,"",IF(COUNTA(Raw!VH169:VP169)=0,"",
IF(AND(
OR(AND(Raw!VH169=4,COUNTIF(Raw!VM169:VP169,1)=0),Raw!VH169&lt;&gt;4),
OR(AND(Raw!VI169=4,COUNTIF(Raw!VM169:VP169,2)=0),Raw!VI169&lt;&gt;4),
OR(AND(Raw!VJ169=4,COUNTIF(Raw!VM169:VP169,3)=0),Raw!VJ169&lt;&gt;4),
OR(AND(Raw!VK169=4,COUNTIF(Raw!VM169:VP169,4)=0),Raw!VK169&lt;&gt;4)
),"",1)))</f>
        <v/>
      </c>
      <c r="BF169" t="str">
        <f>IF(A169=0,"",IF(COUNTA(Raw!VQ169:WK169)=0,"",
IF(AND(
OR(AND(Raw!VQ169=4,COUNTIF(Raw!WB169:WK169,1)=0),Raw!VQ169&lt;&gt;4),
OR(AND(Raw!VR169=4,COUNTIF(Raw!WB169:WK169,2)=0),Raw!VR169&lt;&gt;4),
OR(AND(Raw!VS169=4,COUNTIF(Raw!WB169:WK169,3)=0),Raw!VS169&lt;&gt;4),
OR(AND(Raw!VT169=4,COUNTIF(Raw!WB169:WK169,4)=0),Raw!VT169&lt;&gt;4),
OR(AND(Raw!VU169=4,COUNTIF(Raw!WB169:WK169,5)=0),Raw!VU169&lt;&gt;4),
OR(AND(Raw!VV169=4,COUNTIF(Raw!WB169:WK169,6)=0),Raw!VV169&lt;&gt;4),
OR(AND(Raw!VW169=4,COUNTIF(Raw!WB169:WK169,7)=0),Raw!VW169&lt;&gt;4),
OR(AND(Raw!VX169=4,COUNTIF(Raw!WB169:WK169,8)=0),Raw!VX169&lt;&gt;4),
OR(AND(Raw!VY169=4,COUNTIF(Raw!WB169:WK169,9)=0),Raw!VX169&lt;&gt;4),
OR(AND(Raw!VZ169=4,COUNTIF(Raw!WB169:WK169,10)=0),Raw!VZ169&lt;&gt;4)
),"",1)))</f>
        <v/>
      </c>
      <c r="BG169" t="str">
        <f>IF(A169=0,"",IF(COUNTA(Raw!WL169:XB169)=0,"",
IF(AND(
OR(AND(Raw!WL169=4,COUNTIF(Raw!WU169:XB169,1)=0),Raw!WL169&lt;&gt;4),
OR(AND(Raw!WM169=4,COUNTIF(Raw!WU169:XB169,2)=0),Raw!WM169&lt;&gt;4),
OR(AND(Raw!WN169=4,COUNTIF(Raw!WU169:XB169,3)=0),Raw!WN169&lt;&gt;4),
OR(AND(Raw!WO169=4,COUNTIF(Raw!WU169:XB169,4)=0),Raw!WO169&lt;&gt;4),
OR(AND(Raw!WP169=4,COUNTIF(Raw!WU169:XB169,5)=0),Raw!WP169&lt;&gt;4),
OR(AND(Raw!WQ169=4,COUNTIF(Raw!WU169:XB169,6)=0),Raw!WQ169&lt;&gt;4),
OR(AND(Raw!WR169=4,COUNTIF(Raw!WU169:XB169,7)=0),Raw!WR169&lt;&gt;4),
OR(AND(Raw!WS169=4,COUNTIF(Raw!WU169:XB169,8)=0),Raw!WS169&lt;&gt;4)
),"",1)))</f>
        <v/>
      </c>
      <c r="BH169" t="str">
        <f>IF(A169=0,"",IF(COUNTA(Raw!XC169:XK169)=0,"",
IF(AND(
OR(AND(Raw!XC169=4,COUNTIF(Raw!XH169:XK169,1)=0),Raw!XC169&lt;&gt;4),
OR(AND(Raw!XD169=4,COUNTIF(Raw!XH169:XK169,2)=0),Raw!XD169&lt;&gt;4),
OR(AND(Raw!XE169=4,COUNTIF(Raw!XH169:XK169,3)=0),Raw!XE169&lt;&gt;4),
OR(AND(Raw!XF169=4,COUNTIF(Raw!XH169:XK169,4)=0),Raw!XF169&lt;&gt;4)
),"",1)))</f>
        <v/>
      </c>
      <c r="BI169" t="str">
        <f>IF(A169=0,"",IF(COUNTA(Raw!XL169:XT169)=0,"",
IF(AND(
OR(AND(Raw!XL169=4,COUNTIF(Raw!XQ169:XT169,1)=0),Raw!XL169&lt;&gt;4),
OR(AND(Raw!XM169=4,COUNTIF(Raw!XQ169:XT169,2)=0),Raw!XM169&lt;&gt;4),
OR(AND(Raw!XN169=4,COUNTIF(Raw!XQ169:XT169,3)=0),Raw!XN169&lt;&gt;4),
OR(AND(Raw!XO169=4,COUNTIF(Raw!XQ169:XT169,4)=0),Raw!XO169&lt;&gt;4)
),"",1)))</f>
        <v/>
      </c>
      <c r="BJ169" t="str">
        <f>IF(A169=0,"",IF(COUNTA(Raw!XU169:YI169)=0,"",
IF(AND(
OR(AND(Raw!XU169=4,COUNTIF(Raw!YC169:YI169,1)=0),Raw!XU169&lt;&gt;4),
OR(AND(Raw!XV169=4,COUNTIF(Raw!YC169:YI169,2)=0),Raw!XV169&lt;&gt;4),
OR(AND(Raw!XW169=4,COUNTIF(Raw!YC169:YI169,3)=0),Raw!XW169&lt;&gt;4),
OR(AND(Raw!XX169=4,COUNTIF(Raw!YC169:YI169,4)=0),Raw!XX169&lt;&gt;4),
OR(AND(Raw!XY169=4,COUNTIF(Raw!YC169:YI169,5)=0),Raw!XY169&lt;&gt;4),
OR(AND(Raw!XZ169=4,COUNTIF(Raw!YC169:YI169,6)=0),Raw!XZ169&lt;&gt;4),
OR(AND(Raw!YA169=4,COUNTIF(Raw!YC169:YI169,7)=0),Raw!YA169&lt;&gt;4)
),"",1)))</f>
        <v/>
      </c>
      <c r="BK169" t="str">
        <f>IF(A169=0,"",IF(COUNTA(Raw!YJ169:YR169)=0,"",
IF(AND(
OR(AND(Raw!YJ169=4,COUNTIF(Raw!YO169:YR169,1)=0),Raw!YJ169&lt;&gt;4),
OR(AND(Raw!YK169=4,COUNTIF(Raw!YO169:YR169,2)=0),Raw!YK169&lt;&gt;4),
OR(AND(Raw!YL169=4,COUNTIF(Raw!YO169:YR169,3)=0),Raw!YL169&lt;&gt;4),
OR(AND(Raw!YM169=4,COUNTIF(Raw!YO169:YR169,4)=0),Raw!YM169&lt;&gt;4)
),"",1)))</f>
        <v/>
      </c>
      <c r="BL169" t="str">
        <f>IF(A169=0,"",IF(COUNTA(Raw!YS169:YU169)=0,"",IF(AND(Raw!YS169=4,ISBLANK(Raw!YU169)),"",IF(AND(Raw!YS169&lt;&gt;4,ISBLANK(Raw!YU169)=FALSE),"",1))))</f>
        <v/>
      </c>
    </row>
    <row r="170" spans="1:64">
      <c r="A170" s="20">
        <f>Raw!A170</f>
        <v>0</v>
      </c>
      <c r="B170" s="19" t="str">
        <f>IF(A170=0,"",IF(AND(Raw!AC170=1,COUNTA(Raw!AR170:IC170)&gt;0,COUNTA(Raw!ID170:YU170)=0),"",IF(AND(Raw!AC170=2,COUNTA(Raw!AR170:IC170)=0,COUNTA(Raw!ID170:MV170)&gt;0,COUNTA(Raw!MW170:YU170)=0),"",IF(AND(Raw!AC170=3,COUNTA(Raw!AP170:MV170)=0,COUNTA(Raw!MW170:YU170)&gt;0),"",1))))</f>
        <v/>
      </c>
      <c r="C170" s="19" t="str">
        <f>IF(A170=0,"",IF(AND(Raw!AK170=1,ISBLANK(Raw!AM170)=FALSE,ISBLANK(Raw!AO170)),"",IF(AND(Raw!AK170=2,ISBLANK(Raw!AM170),ISBLANK(Raw!AO170)=FALSE),"",1)))</f>
        <v/>
      </c>
      <c r="D170" s="19" t="str">
        <f>IF(A170=0,"",IF(COUNTA(Raw!AS170:AZ170)=0,"",IF(AND(Raw!AS170+Raw!AT170=100,Raw!AU170+Raw!AV170=100,Raw!AW170+Raw!AX170=100,Raw!AY170+Raw!AZ170=100),"",1)))</f>
        <v/>
      </c>
      <c r="E170" s="19" t="str">
        <f>IF(A170=0,"",IF(ISBLANK(Raw!AQ170),"",IF(Raw!AQ170=1,"",1)))</f>
        <v/>
      </c>
      <c r="F170" s="19" t="str">
        <f>IF(A170=0,"",IF(ISBLANK(Raw!AR170),"",IF(AND(Raw!AR170&gt;=0,Raw!AR170&lt;=100),"",1)))</f>
        <v/>
      </c>
      <c r="G170" s="19" t="str">
        <f>IF(A170=0,"",IF(AND(ISBLANK(Raw!BA170),ISBLANK(Raw!AS170)),"",IF(AND(Raw!AS170&gt;0,ISBLANK(Raw!BA170)=FALSE),"",1)))</f>
        <v/>
      </c>
      <c r="H170" s="19" t="str">
        <f>IF(A170=0,"",IF(COUNTA(Raw!BA170:BH170)=0,"",IF(AND(Raw!BA170=0,COUNTA(Raw!BB170:BH170)=0),"",IF(AND(Raw!BA170&gt;0,COUNTA(Raw!BB170:BH170)&gt;0),"",1))))</f>
        <v/>
      </c>
      <c r="I170" s="19" t="str">
        <f>IF(A170=0,"",IF(AND(ISBLANK(Raw!BI170),ISBLANK(Raw!BJ170)),"",IF(AND(Raw!BI170=1,ISBLANK(Raw!BJ170)=FALSE),"",IF(AND(Raw!BI170=2,ISBLANK(Raw!BJ170)),"",1))))</f>
        <v/>
      </c>
      <c r="J170" s="19" t="str">
        <f>IF(A170=0,"",IF(AND(ISBLANK(Raw!AT170),COUNTBLANK(Raw!BK170:BQ170)),"",IF(AND(Raw!AT170&gt;0,COUNTA(Raw!BK170:BQ170)&gt;0),"",IF(AND(Raw!AT170=0,COUNTA(Raw!BK170:BQ170)=0),"",1))))</f>
        <v/>
      </c>
      <c r="K170" s="19" t="str">
        <f>IF(A170=0,"",IF(AND(ISBLANK(Raw!AS170),COUNTA(Raw!BR170:BX170)=0),"",IF(AND(Raw!AS170&gt;0,COUNTA(Raw!BR170:BX170)&gt;0),"",IF(AND(Raw!AS170=0,COUNTA(Raw!BR170:BX170)=0),"",1))))</f>
        <v/>
      </c>
      <c r="L170" s="19" t="str">
        <f>IF(A170=0,"",IF(AND(COUNTA(Raw!BK170:BX170)=0,COUNTA(Raw!BY170:CH170)=0),"",IF(AND(COUNTIF(Raw!BK170:BX170,1)&gt;0,COUNTA(Raw!BY170:CH170)&gt;0),"",IF(AND(COUNTIF(Raw!BK170:BX170,1)=0,COUNTA(Raw!BY170:CH170)=0),"",1))))</f>
        <v/>
      </c>
      <c r="M170" s="19" t="str">
        <f>IF(A170=0,"",IF(AND(COUNTA(Raw!BK170:BX170)=0,COUNTA(Raw!CI170:CR170)),"",IF(AND(COUNTIF(Raw!BK170:BX170,3)&gt;0,COUNTA(Raw!CI170:CR170)&gt;0),"",IF(AND(COUNTIF(Raw!BK170:BX170,3)=0,COUNTA(Raw!CI170:CR170)=0),"",1))))</f>
        <v/>
      </c>
      <c r="N170" s="19" t="str">
        <f>IF(A170=0,"",IF(COUNTA(Raw!CS170:DF170)=0,"",IF(AND(COUNTIF(Raw!CS170:CV170,1)=1,COUNTA(Raw!CW170:DA170)&gt;0,COUNTA(Raw!DB170:DF170)=0),"",IF(AND(COUNTIF(Raw!CS170:CV170,2)=1,COUNTA(Raw!CW170:DA170)=0,COUNTA(Raw!DB170:DF170)&gt;0),"",IF(AND(COUNTA(Raw!CS170:CV170)&gt;0,COUNTA(Raw!CW170:DF170)=0),"",1)))))</f>
        <v/>
      </c>
      <c r="O170" s="19" t="str">
        <f>IF(A170=0,"",IF(COUNTA(Raw!DG170:DP170)=0,"",IF(AND(COUNTIF(Raw!BK170:BQ170,1)&gt;0,OR(COUNTIF(Raw!DG170:DP170,1)=1,COUNTIF(Raw!DG170:DP170,2)=1,COUNTIF(Raw!DG170:DP170,3)=1)),"",IF(AND(COUNTIF(Raw!BK170:BQ170,1)=0,AND(COUNTIF(Raw!DG170:DP170,1)=0,COUNTIF(Raw!DG170:DP170,2)=0,COUNTIF(Raw!DG170:DP170,3)=0)),"",1))))</f>
        <v/>
      </c>
      <c r="P170" s="19" t="str">
        <f>IF(A170=0,"",IF(COUNTA(Raw!DG170:DR170)=0,"",IF(AND(COUNTIF(Raw!DG170:DP170,4)=1,ISBLANK(Raw!DQ170)=FALSE,ISBLANK(Raw!DR170)),"",IF(AND(COUNTIF(Raw!DG170:DP170,7)=1,ISBLANK(Raw!DQ170),ISBLANK(Raw!DR170)=FALSE),"",IF(AND(COUNTA(Raw!DG170:DP170)&gt;0,COUNTIF(Raw!DG170:DP170,4)=0,COUNTIF(Raw!DG170:DP170,7)=0,COUNTA(Raw!DQ170:DR170)=0),"",1)))))</f>
        <v/>
      </c>
      <c r="Q170" s="19" t="str">
        <f>IF(A170=0,"",IF(AND(COUNTA(Raw!DS170:DU170)=0,COUNTA(Raw!BK170:BQ170)=0),"",IF(AND(COUNTIF(Raw!BK170:BQ170,1)&gt;0,COUNTA(Raw!DS170:DU170)&gt;0),"",IF(AND(COUNTIF(Raw!BK170:BQ170,1)=0,COUNTA(Raw!DS170:DU170)=0),"",1))))</f>
        <v/>
      </c>
      <c r="R170" s="19" t="str">
        <f>IF(A170=0,"",IF(AND(ISBLANK(Raw!AT170),ISBLANK(Raw!EJ170)),"",IF(AND(Raw!AT170&gt;0,ISBLANK(Raw!EJ170)=FALSE,Raw!EJ170&gt;=0,Raw!EJ170&lt;=7),"",IF(AND(Raw!AT170=0,ISBLANK(Raw!EJ170)),"",1))))</f>
        <v/>
      </c>
      <c r="S170" t="str">
        <f>IF(A170=0,"",IF(AND(ISBLANK(Raw!AS170),ISBLANK(Raw!EK170)),"",IF(AND(Raw!AS170&gt;0,ISBLANK(Raw!EK170)=FALSE),"",IF(AND(Raw!AS170=0,ISBLANK(Raw!EK170)),"",1))))</f>
        <v/>
      </c>
      <c r="T170" s="19" t="str">
        <f>IF(A170=0,"",IF(AND(ISBLANK(Raw!AT170),COUNTA(Raw!EL170:EQ170)=0),"",IF(AND(Raw!AT170&gt;0,COUNTA(Raw!EL170:EQ170)&gt;0),"",IF(AND(Raw!AT170=0,COUNTA(Raw!EL170:EQ170)=0),"",1))))</f>
        <v/>
      </c>
      <c r="U170" t="str">
        <f>IF(A170=0,"",IF(AND(ISBLANK(Raw!AT170),COUNTA(Raw!ER170:EU170)=0),"",IF(AND(Raw!AT170&gt;0,COUNTA(Raw!ER170:EU170)&gt;0),"",IF(AND(Raw!AT170=0,COUNTA(Raw!ER170:EU170)=0),"",1))))</f>
        <v/>
      </c>
      <c r="V170" t="str">
        <f>IF(A170=0,"",IF(AND(ISBLANK(Raw!AS170),COUNTA(Raw!EV170:FA170)=0),"",IF(AND(Raw!AS170&gt;0,COUNTA(Raw!EV170:FA170)&gt;0),"",IF(AND(Raw!AS170=0,COUNTA(Raw!EV170:FA170)=0),"",1))))</f>
        <v/>
      </c>
      <c r="W170" t="str">
        <f>IF(A170=0,"",IF(AND(ISBLANK(Raw!AS170),COUNTA(Raw!FB170:FE170)=0),"",IF(AND(Raw!AS170&gt;0,COUNTA(Raw!FB170:FE170)&gt;0),"",IF(AND(Raw!AS170=0,COUNTA(Raw!FB170:FE170)=0),"",1))))</f>
        <v/>
      </c>
      <c r="X170" t="str">
        <f>IF(A170=0,"",IF(AND(ISBLANK(Raw!AT170),COUNTA(Raw!FF170:FI170)=0),"",IF(AND(Raw!AT170&gt;0,COUNTA(Raw!FF170:FI170)&gt;0),"",IF(AND(Raw!AT170=0,COUNTA(Raw!FF170:FI170)=0),"",1))))</f>
        <v/>
      </c>
      <c r="Y170" t="str">
        <f>IF(A170=0,"",IF(AND(ISBLANK(Raw!AS170),COUNTA(Raw!FJ170:FM170)=0),"",IF(AND(Raw!AS170&gt;0,COUNTA(Raw!FJ170:FM170)&gt;0),"",IF(AND(Raw!AS170=0,COUNTA(Raw!FJ170:FM170)=0),"",1))))</f>
        <v/>
      </c>
      <c r="Z170" t="str">
        <f>IF(A170=0,"",IF(AND(COUNTA(Raw!FN170:FT170)=0,ISBLANK(Raw!FU170)),"",IF(AND(COUNTIF(Raw!FN170:FT170,1)&gt;0,ISBLANK(Raw!FU170)=FALSE),"",IF(AND(COUNTIF(Raw!FN170:FT170,1)=0,ISBLANK(Raw!FU170)),"",1))))</f>
        <v/>
      </c>
      <c r="AA170" s="19" t="str">
        <f>IF(A170=0,"",IF(AND(ISBLANK(Raw!BI170),COUNTA(Raw!FV170:GH170)=0),"",IF(AND(Raw!BI170&lt;&gt;1,COUNTIF(Raw!FV170:GH170,6)=0),"",IF(Raw!BI170=1,"",1))))</f>
        <v/>
      </c>
      <c r="AB170" t="str">
        <f>IF(A170=0,"",IF(AND(ISBLANK(Raw!GI170),COUNTA(Raw!GJ170:GQ170)=0),"",IF(AND(Raw!GI170=1,COUNTA(Raw!GJ170:GQ170)&gt;0),"",IF(AND(Raw!GI170=2,COUNTA(Raw!GJ170:GQ170)=0),"",1))))</f>
        <v/>
      </c>
      <c r="AC170" s="19" t="str">
        <f>IF(A170=0,"",IF(AND(COUNTA(Raw!GY170:HF170)=0,ISBLANK(Raw!HG170)),"",IF(AND(OR(COUNTIF(Raw!GY170:HE170,1)&gt;0,COUNTIF(Raw!GY170:HE170,2)&gt;0),ISBLANK(Raw!HG170)=FALSE),"",IF(AND(COUNTA(Raw!GY170:HF170)&gt;0,ISBLANK(Raw!HG170),COUNTIF(Raw!GY170:HE170,1)=0,COUNTIF(Raw!GY170:HE170,2)=0),"",1))))</f>
        <v/>
      </c>
      <c r="AD170" s="19" t="str">
        <f>IF(A170=0,"",IF(COUNTA(Raw!HU170:IB170)=0,"",IF(AND(Raw!AK170&lt;&gt;2,COUNTIF(Raw!HU170:IA170,2)=0,COUNTIF(Raw!HU170:IA170,3)=0),"",IF(Raw!AK170=2,"",1))))</f>
        <v/>
      </c>
      <c r="AE170" s="19" t="str">
        <f>IF(A170=0,"",IF(AND(Raw!AK170=2,ISBLANK(Raw!IC170)=FALSE),"",IF(AND(Raw!AK170&lt;&gt;2,ISBLANK(Raw!IC170)),"",1)))</f>
        <v/>
      </c>
      <c r="AF170" s="19" t="str">
        <f>IF(A170=0,"",IF(COUNTA(Raw!ID170:IF170)=0,"",IF(AND(MATCH(2023-Raw!ID170,Code!$A$3:$A$12,1)=Raw!IF170,2023-Raw!ID170=Raw!IE170),"",1)))</f>
        <v/>
      </c>
      <c r="AG170" s="19" t="str">
        <f>IF(A170=0,"",IF(COUNTA(Raw!IG170:II170)=0,"",IF(AND(Raw!IG170=4,ISBLANK(Raw!II170)=FALSE),"",IF(AND(Raw!IG170&lt;&gt;4,ISBLANK(Raw!II170)),"",1))))</f>
        <v/>
      </c>
      <c r="AH170" s="19" t="str">
        <f>IF(A170=0,"",IF(COUNTA(Raw!IJ170:IM170)=0,"",IF(AND(Raw!IJ170=1,ISBLANK(Raw!IK170)=FALSE),"",IF(AND(Raw!IJ170=2,COUNTA(Raw!IK170:IM170)&gt;0),"",1))))</f>
        <v/>
      </c>
      <c r="AI170" s="19" t="str">
        <f>IF(A170=0,"",IF(COUNTA(Raw!IK170:IM170)=0,"",IF(AND(Raw!IK170=1,ISBLANK(Raw!IL170)=FALSE),"",IF(AND(Raw!IK170=2,COUNTA(Raw!IL170:IM170)=0),"",1))))</f>
        <v/>
      </c>
      <c r="AJ170" s="19" t="str">
        <f>IF(A170=0,"",IF(COUNTA(Raw!JD170:JJ170)=0,"",IF(AND(Raw!JD170&gt;600,COUNTA(Raw!JE170:JI170)&gt;0),"",IF(AND(Raw!JD170&lt;=600,COUNTA(Raw!JE170:JJ170)=0),"",1))))</f>
        <v/>
      </c>
      <c r="AK170" s="19" t="str">
        <f>IF(A170=0,"",IF(COUNTA(Raw!JK170:KA170)=0,"",IF(AND(Raw!JK170=1,COUNTA(Raw!JM170:JV170)&gt;0),"",IF(AND(Raw!JK170=3,COUNTA(Raw!JM170:JV170)&gt;0,COUNTA(Raw!JW170:KA170)=0),"",IF(AND(ISBLANK(Raw!JK170)=FALSE,Raw!JK170&lt;&gt;1,Raw!JK170&lt;&gt;3,COUNTA(Raw!JM170:KA170)=0),"",1)))))</f>
        <v/>
      </c>
      <c r="AL170" s="19" t="str">
        <f>IF(A170=0,"",IF(COUNTA(Raw!JW170:KA170)=0,"",IF(AND(COUNTIF(Raw!JW170:JZ170,4)=0,COUNTA(Raw!JW170:JZ170)&gt;0,ISBLANK(Raw!KA170)=FALSE),"",IF(AND(COUNTIF(Raw!JW170:KA170,4)&gt;0,ISBLANK(Raw!KA170)),"",1))))</f>
        <v/>
      </c>
      <c r="AM170" s="19" t="str">
        <f>IF(A170=0,"",IF(COUNTA(Raw!KT170:KU170)=0,"",IF(AND(Raw!KT170=1,ISBLANK(Raw!KU170)=FALSE),"",IF(AND(Raw!KT170=2,ISBLANK(Raw!KU170)),"",1))))</f>
        <v/>
      </c>
      <c r="AN170" s="19" t="str">
        <f>IF(A170=0,"",IF(COUNTA(Raw!KX170:LF170)=0,"",IF(AND(COUNTIF(Raw!KX170:LB170,5)=1,COUNTA(Raw!KX170:LB170)=1,COUNTA(Raw!LC170:LF170)=0),"",IF(AND(COUNTIF(Raw!KX170:LB170,5)=0,COUNTA(Raw!KX170:LB170)&gt;0,COUNTA(Raw!LC170:LF170)&gt;0),"",1))))</f>
        <v/>
      </c>
      <c r="AO170" s="19" t="str">
        <f>IF(A170=0,"",IF(COUNTA(Raw!LM170:LU170)=0,"",IF(AND(Raw!LM170=1,ISBLANK(Raw!LN170)=FALSE,COUNTA(Raw!LO170:LU170)&gt;0),"",IF(AND(Raw!LM170=2,COUNTA(Raw!LN170:LU170)=0),"",1))))</f>
        <v/>
      </c>
      <c r="AP170" s="19" t="str">
        <f>IF(A170=0,"",IF(COUNTA(Raw!MY170:OG170)=0,"",IF(AND(Raw!MY170=2,COUNTA(Raw!MZ170:OG170)=0),"",IF(AND(Raw!MY170=1,COUNTA(Raw!MZ170:OG170)&gt;0),"",1))))</f>
        <v/>
      </c>
      <c r="AQ170" s="19" t="str">
        <f>IF(A170=0,"",IF(COUNTA(Raw!NC170:NW170)=0,"",IF(AND(COUNTIF(Raw!NC170:NG170,3)&gt;0,COUNTA(Raw!NH170:NQ170)&gt;0),"",IF(AND(COUNTA(Raw!NC170:NG170)&gt;0,COUNTIF(Raw!NC170:NG170,3)=0,COUNTA(Raw!NH170:NW170)=0),"",1))))</f>
        <v/>
      </c>
      <c r="AR170" s="19" t="str">
        <f>IF(A170=0,"",IF(COUNTA(Raw!NH170:NW170)=0,"",IF(AND(COUNTIF(Raw!NH170:NQ170,10)&gt;0,COUNTA(Raw!NR170:NW170)&gt;0),"",IF(AND(COUNTA(Raw!NH170:NQ170)&gt;0,COUNTIF(Raw!NH170:NQ170,10)=0,COUNTA(Raw!NR170:NY170)=0),"",1))))</f>
        <v/>
      </c>
      <c r="AS170" s="19" t="str">
        <f>IF(A170=0,"",IF(COUNTA(Raw!NY170:OG170)=0,"",IF(AND(Raw!NY170=1,COUNTA(Raw!NZ170:OG170)&gt;0),"",IF(AND(Raw!NY170=2,COUNTA(Raw!NZ170:OG170)=0),"",1))))</f>
        <v/>
      </c>
      <c r="AT170" s="19" t="str">
        <f>IF(A170=0,"",IF(COUNTA(Raw!OH170:OY170)=0,"",IF(AND(Raw!OH170=1,COUNTA(Raw!OI170:OY170)&gt;0),"",IF(AND(Raw!OH170=2,COUNTA(Raw!OI170:OY170)=0),"",1))))</f>
        <v/>
      </c>
      <c r="AU170" s="19" t="str">
        <f>IF(A170=0,"",IF(COUNTA(Raw!PR170:QB170)=0,"",
IF(AND(OR(AND(COUNTIF(Raw!PR170:QB170,1)=1,COUNTA(Raw!QI170:QY170)&gt;0),AND(COUNTIF(Raw!PR170:QB170,1)=0,COUNTA(Raw!QI170:QY170)=0)),OR(AND(COUNTIF(Raw!PR170:QB170,2)=1,COUNTA(Raw!QZ170:RP170)&gt;0),AND(COUNTIF(Raw!PR170:QB170,2)=0,COUNTA(Raw!QZ170:RP170)=0)),OR(AND(COUNTIF(Raw!PR170:QB170,3)=1,COUNTA(Raw!RQ170:SG170)&gt;0),AND(COUNTIF(Raw!PR170:QB170,3)=0,COUNTA(Raw!RQ170:SG170)=0)),OR(AND(COUNTIF(Raw!PR170:QB170,4)=1,COUNTA(Raw!SH170:ST170)&gt;0),AND(COUNTIF(Raw!PR170:QB170,4)=0,COUNTA(Raw!SH170:ST170)=0)),OR(AND(COUNTIF(Raw!PR170:QB170,5)=1,COUNTA(Raw!SU170:TG170)&gt;0),AND(COUNTIF(Raw!PR170:QB170,5)=0,COUNTA(Raw!SU170:TG170)=0)),OR(AND(COUNTIF(Raw!PR170:QB170,6)=1,COUNTA(Raw!TH170:TT170)&gt;0),AND(COUNTIF(Raw!PR170:QB170,6)=0,COUNTA(Raw!TH170:TT170)=0)),OR(AND(COUNTIF(Raw!PR170:QB170,7)=1,COUNTA(Raw!TU170:UI170)&gt;0),AND(COUNTIF(Raw!PR170:QB170,7)=0,COUNTA(Raw!TU170:UI170)=0)),OR(AND(COUNTIF(Raw!PR170:QB170,8)=1,COUNTA(Raw!UJ170:UV170)&gt;0),AND(COUNTIF(Raw!PR170:QB170,8)=0,COUNTA(Raw!UJ170:UV170)=0)),OR(AND(COUNTIF(Raw!PR170:QB170,9)=1,COUNTA(Raw!UW170:VG170)&gt;0),AND(COUNTIF(Raw!PR170:QB170,9)=0,COUNTA(Raw!UW170:VG170)=0)),OR(AND(COUNTIF(Raw!PR170:QB170,10)=1,COUNTA(Raw!VH170:VP170)&gt;0),AND(COUNTIF(Raw!PR170:QB170,10)=0,COUNTA(Raw!VH170:VP170)=0)),OR(AND(COUNTIF(Raw!PR170:QB170,11)=1,COUNTA(Raw!VQ170:WK170)&gt;0),AND(COUNTIF(Raw!PR170:QB170,11)=0,COUNTA(Raw!VQ170:WK170)=0))),"",1)))</f>
        <v/>
      </c>
      <c r="AV170" s="19" t="str">
        <f>IF(A170=0,"",IF(COUNTA(Raw!QI170:QY170)=0,"",IF(AND(OR(AND(Raw!QI170=4,COUNTIF(Raw!QR170:QY170,1)=0),Raw!QI170&lt;&gt;4),OR(AND(Raw!QJ170=4,COUNTIF(Raw!QR170:QY170,2)=0),Raw!QJ170&lt;&gt;4),OR(AND(Raw!QK170=4,COUNTIF(Raw!QR170:QY170,3)=0),Raw!QK170&lt;&gt;4),OR(AND(Raw!QL170=4,COUNTIF(Raw!QR170:QY170,4)=0),Raw!QL170&lt;&gt;4),OR(AND(Raw!QM170=4,COUNTIF(Raw!QR170:QY170,5)=0),Raw!QM170&lt;&gt;4),OR(AND(Raw!QN170=4,COUNTIF(Raw!QR170:QY170,6)=0),Raw!QN170&lt;&gt;4),OR(AND(Raw!QO170=4,COUNTIF(Raw!QR170:QY170,7)=0),Raw!QO170&lt;&gt;4),OR(AND(Raw!QP170=4,COUNTIF(Raw!QR170:QY170,8)=0),Raw!QP170&lt;&gt;4)),"",1)))</f>
        <v/>
      </c>
      <c r="AW170" t="str">
        <f>IF(A170=0,"",IF(COUNTA(Raw!QZ170:RP170)=0,"",IF(AND(OR(AND(Raw!QZ170=4,COUNTIF(Raw!RI170:RP170,1)=0),Raw!QZ170&lt;&gt;4),OR(AND(Raw!RA170=4,COUNTIF(Raw!RI170:RP170,2)=0),Raw!RA170&lt;&gt;4),OR(AND(Raw!RB170=4,COUNTIF(Raw!RI170:RP170,3)=0),Raw!RB170&lt;&gt;4),OR(AND(Raw!RC170=4,COUNTIF(Raw!RI170:RP170,4)=0),Raw!RC170&lt;&gt;4),OR(AND(Raw!RD170=4,COUNTIF(Raw!RI170:RP170,5)=0),Raw!RD170&lt;&gt;4),OR(AND(Raw!RE170=4,COUNTIF(Raw!RI170:RP170,6)=0),Raw!RE170&lt;&gt;4),OR(AND(Raw!RF170=4,COUNTIF(Raw!RI170:RP170,7)=0),Raw!RF170&lt;&gt;4),OR(AND(Raw!RG170=4,COUNTIF(Raw!RI170:RP170,8)=0),Raw!RG170&lt;&gt;4)),"",1)))</f>
        <v/>
      </c>
      <c r="AX170" t="str">
        <f>IF(A170=0,"",IF(COUNTA(Raw!RQ170:SG170)=0,"",IF(AND(OR(AND(Raw!RQ170=4,COUNTIF(Raw!RZ170:SG170,1)=0),Raw!RQ170&lt;&gt;4),OR(AND(Raw!RR170=4,COUNTIF(Raw!RZ170:SG170,2)=0),Raw!RR170&lt;&gt;4),OR(AND(Raw!RS170=4,COUNTIF(Raw!RZ170:SG170,3)=0),Raw!RS170&lt;&gt;4),OR(AND(Raw!RT170=4,COUNTIF(Raw!RZ170:SG170,4)=0),Raw!RT170&lt;&gt;4),OR(AND(Raw!RU170=4,COUNTIF(Raw!RZ170:SG170,5)=0),Raw!RU170&lt;&gt;4),OR(AND(Raw!RV170=4,COUNTIF(Raw!RZ170:SG170,6)=0),Raw!RV170&lt;&gt;4),OR(AND(Raw!RW170=4,COUNTIF(Raw!RZ170:SG170,7)=0),Raw!RW170&lt;&gt;4),OR(AND(Raw!RX170=4,COUNTIF(Raw!RZ170:SG170,8)=0),Raw!RX170&lt;&gt;4)),"",1)))</f>
        <v/>
      </c>
      <c r="AY170" t="str">
        <f>IF(A170=0,"",IF(COUNTA(Raw!SH170:ST170)=0,"",IF(AND(OR(AND(Raw!SH170=4,COUNTIF(Raw!SO170:ST170,1)=0),Raw!SH170&lt;&gt;4),OR(AND(Raw!SI170=4,COUNTIF(Raw!SO170:ST170,2)=0),Raw!SI170&lt;&gt;4),OR(AND(Raw!SJ170=4,COUNTIF(Raw!SO170:ST170,3)=0),Raw!SJ170&lt;&gt;4),OR(AND(Raw!SK170=4,COUNTIF(Raw!SO170:ST170,4)=0),Raw!SK170&lt;&gt;4),OR(AND(Raw!SL170=4,COUNTIF(Raw!SO170:ST170,5)=0),Raw!SL170&lt;&gt;4),OR(AND(Raw!SM170=4,COUNTIF(Raw!SO170:ST170,6)=0),Raw!SM170&lt;&gt;4)),"",1)))</f>
        <v/>
      </c>
      <c r="AZ170" t="str">
        <f>IF(A170=0,"",IF(COUNTA(Raw!SU170:TG170)=0,"",IF(AND(OR(AND(Raw!SU170=4,COUNTIF(Raw!TB170:TG170,1)=0),Raw!SU170&lt;&gt;4),OR(AND(Raw!SV170=4,COUNTIF(Raw!TB170:TG170,2)=0),Raw!SV170&lt;&gt;4),OR(AND(Raw!SW170=4,COUNTIF(Raw!TB170:TG170,3)=0),Raw!SW170&lt;&gt;4),OR(AND(Raw!SX170=4,COUNTIF(Raw!TB170:TG170,4)=0),Raw!SX170&lt;&gt;4),OR(AND(Raw!SY170=4,COUNTIF(Raw!TB170:TG170,5)=0),Raw!SY170&lt;&gt;4),OR(AND(Raw!SZ170=4,COUNTIF(Raw!TB170:TG170,6)=0),Raw!SZ170&lt;&gt;4)),"",1)))</f>
        <v/>
      </c>
      <c r="BA170" t="str">
        <f>IF(A170=0,"",IF(COUNTA(Raw!TH170:TT170)=0,"",IF(AND(OR(AND(Raw!TH170=4,COUNTIF(Raw!TO170:TT170,1)=0),Raw!TH170&lt;&gt;4),OR(AND(Raw!TI170=4,COUNTIF(Raw!TO170:TT170,2)=0),Raw!TI170&lt;&gt;4),OR(AND(Raw!TJ170=4,COUNTIF(Raw!TO170:TT170,3)=0),Raw!TJ170&lt;&gt;4),OR(AND(Raw!TK170=4,COUNTIF(Raw!TO170:TT170,4)=0),Raw!TK170&lt;&gt;4),OR(AND(Raw!TL170=4,COUNTIF(Raw!TO170:TT170,5)=0),Raw!TL170&lt;&gt;4),OR(AND(Raw!TM170=4,COUNTIF(Raw!TO170:TT170,6)=0),Raw!TM170&lt;&gt;4)),"",1)))</f>
        <v/>
      </c>
      <c r="BB170" t="str">
        <f>IF(A170=0,"",IF(COUNTA(Raw!TU170:UI170)=0,"",IF(AND(OR(AND(Raw!TU170=4,COUNTIF(Raw!UC170:UI170,1)=0),Raw!TU170&lt;&gt;4),OR(AND(Raw!TV170=4,COUNTIF(Raw!UC170:UI170,2)=0),Raw!TV170&lt;&gt;4),OR(AND(Raw!TW170=4,COUNTIF(Raw!UC170:UI170,3)=0),Raw!TW170&lt;&gt;4),OR(AND(Raw!TX170=4,COUNTIF(Raw!UC170:UI170,4)=0),Raw!TX170&lt;&gt;4),OR(AND(Raw!TY170=4,COUNTIF(Raw!UC170:UI170,5)=0),Raw!TY170&lt;&gt;4),OR(AND(Raw!TZ170=4,COUNTIF(Raw!UC170:UI170,6)=0),Raw!TZ170&lt;&gt;4),OR(AND(Raw!UA170=4,COUNTIF(Raw!UC170:UI170,7)=0),Raw!UA170&lt;&gt;4)),"",1)))</f>
        <v/>
      </c>
      <c r="BC170" t="str">
        <f>IF(A170=0,"",IF(COUNTA(Raw!UJ170:UV170)=0,"",IF(AND(OR(AND(Raw!UJ170=4,COUNTIF(Raw!UQ170:UV170,1)=0),Raw!UJ170&lt;&gt;4),OR(AND(Raw!UK170=4,COUNTIF(Raw!UQ170:UV170,2)=0),Raw!UK170&lt;&gt;4),OR(AND(Raw!UL170=4,COUNTIF(Raw!UQ170:UV170,3)=0),Raw!UL170&lt;&gt;4),OR(AND(Raw!UM170=4,COUNTIF(Raw!UQ170:UV170,4)=0),Raw!UM170&lt;&gt;4),OR(AND(Raw!UN170=4,COUNTIF(Raw!UQ170:UV170,5)=0),Raw!UN170&lt;&gt;4),OR(AND(Raw!UO170=4,COUNTIF(Raw!UQ170:UV170,6)=0),Raw!UO170&lt;&gt;4)),"",1)))</f>
        <v/>
      </c>
      <c r="BD170" t="str">
        <f>IF(A170=0,"",IF(COUNTA(Raw!UW170:VG170)=0,"",IF(AND(OR(AND(Raw!UW170=4,COUNTIF(Raw!VC170:VG170,1)=0),Raw!UW170&lt;&gt;4),OR(AND(Raw!UX170=4,COUNTIF(Raw!VC170:VG170,2)=0),Raw!UX170&lt;&gt;4),OR(AND(Raw!UY170=4,COUNTIF(Raw!VC170:VG170,3)=0),Raw!UY170&lt;&gt;4),OR(AND(Raw!UZ170=4,COUNTIF(Raw!VC170:VG170,4)=0),Raw!UZ170&lt;&gt;4),OR(AND(Raw!VA170=4,COUNTIF(Raw!VC170:VG170,5)=0),Raw!VA170&lt;&gt;4)),"",1)))</f>
        <v/>
      </c>
      <c r="BE170" t="str">
        <f>IF(A170=0,"",IF(COUNTA(Raw!VH170:VP170)=0,"",
IF(AND(
OR(AND(Raw!VH170=4,COUNTIF(Raw!VM170:VP170,1)=0),Raw!VH170&lt;&gt;4),
OR(AND(Raw!VI170=4,COUNTIF(Raw!VM170:VP170,2)=0),Raw!VI170&lt;&gt;4),
OR(AND(Raw!VJ170=4,COUNTIF(Raw!VM170:VP170,3)=0),Raw!VJ170&lt;&gt;4),
OR(AND(Raw!VK170=4,COUNTIF(Raw!VM170:VP170,4)=0),Raw!VK170&lt;&gt;4)
),"",1)))</f>
        <v/>
      </c>
      <c r="BF170" t="str">
        <f>IF(A170=0,"",IF(COUNTA(Raw!VQ170:WK170)=0,"",
IF(AND(
OR(AND(Raw!VQ170=4,COUNTIF(Raw!WB170:WK170,1)=0),Raw!VQ170&lt;&gt;4),
OR(AND(Raw!VR170=4,COUNTIF(Raw!WB170:WK170,2)=0),Raw!VR170&lt;&gt;4),
OR(AND(Raw!VS170=4,COUNTIF(Raw!WB170:WK170,3)=0),Raw!VS170&lt;&gt;4),
OR(AND(Raw!VT170=4,COUNTIF(Raw!WB170:WK170,4)=0),Raw!VT170&lt;&gt;4),
OR(AND(Raw!VU170=4,COUNTIF(Raw!WB170:WK170,5)=0),Raw!VU170&lt;&gt;4),
OR(AND(Raw!VV170=4,COUNTIF(Raw!WB170:WK170,6)=0),Raw!VV170&lt;&gt;4),
OR(AND(Raw!VW170=4,COUNTIF(Raw!WB170:WK170,7)=0),Raw!VW170&lt;&gt;4),
OR(AND(Raw!VX170=4,COUNTIF(Raw!WB170:WK170,8)=0),Raw!VX170&lt;&gt;4),
OR(AND(Raw!VY170=4,COUNTIF(Raw!WB170:WK170,9)=0),Raw!VX170&lt;&gt;4),
OR(AND(Raw!VZ170=4,COUNTIF(Raw!WB170:WK170,10)=0),Raw!VZ170&lt;&gt;4)
),"",1)))</f>
        <v/>
      </c>
      <c r="BG170" t="str">
        <f>IF(A170=0,"",IF(COUNTA(Raw!WL170:XB170)=0,"",
IF(AND(
OR(AND(Raw!WL170=4,COUNTIF(Raw!WU170:XB170,1)=0),Raw!WL170&lt;&gt;4),
OR(AND(Raw!WM170=4,COUNTIF(Raw!WU170:XB170,2)=0),Raw!WM170&lt;&gt;4),
OR(AND(Raw!WN170=4,COUNTIF(Raw!WU170:XB170,3)=0),Raw!WN170&lt;&gt;4),
OR(AND(Raw!WO170=4,COUNTIF(Raw!WU170:XB170,4)=0),Raw!WO170&lt;&gt;4),
OR(AND(Raw!WP170=4,COUNTIF(Raw!WU170:XB170,5)=0),Raw!WP170&lt;&gt;4),
OR(AND(Raw!WQ170=4,COUNTIF(Raw!WU170:XB170,6)=0),Raw!WQ170&lt;&gt;4),
OR(AND(Raw!WR170=4,COUNTIF(Raw!WU170:XB170,7)=0),Raw!WR170&lt;&gt;4),
OR(AND(Raw!WS170=4,COUNTIF(Raw!WU170:XB170,8)=0),Raw!WS170&lt;&gt;4)
),"",1)))</f>
        <v/>
      </c>
      <c r="BH170" t="str">
        <f>IF(A170=0,"",IF(COUNTA(Raw!XC170:XK170)=0,"",
IF(AND(
OR(AND(Raw!XC170=4,COUNTIF(Raw!XH170:XK170,1)=0),Raw!XC170&lt;&gt;4),
OR(AND(Raw!XD170=4,COUNTIF(Raw!XH170:XK170,2)=0),Raw!XD170&lt;&gt;4),
OR(AND(Raw!XE170=4,COUNTIF(Raw!XH170:XK170,3)=0),Raw!XE170&lt;&gt;4),
OR(AND(Raw!XF170=4,COUNTIF(Raw!XH170:XK170,4)=0),Raw!XF170&lt;&gt;4)
),"",1)))</f>
        <v/>
      </c>
      <c r="BI170" t="str">
        <f>IF(A170=0,"",IF(COUNTA(Raw!XL170:XT170)=0,"",
IF(AND(
OR(AND(Raw!XL170=4,COUNTIF(Raw!XQ170:XT170,1)=0),Raw!XL170&lt;&gt;4),
OR(AND(Raw!XM170=4,COUNTIF(Raw!XQ170:XT170,2)=0),Raw!XM170&lt;&gt;4),
OR(AND(Raw!XN170=4,COUNTIF(Raw!XQ170:XT170,3)=0),Raw!XN170&lt;&gt;4),
OR(AND(Raw!XO170=4,COUNTIF(Raw!XQ170:XT170,4)=0),Raw!XO170&lt;&gt;4)
),"",1)))</f>
        <v/>
      </c>
      <c r="BJ170" t="str">
        <f>IF(A170=0,"",IF(COUNTA(Raw!XU170:YI170)=0,"",
IF(AND(
OR(AND(Raw!XU170=4,COUNTIF(Raw!YC170:YI170,1)=0),Raw!XU170&lt;&gt;4),
OR(AND(Raw!XV170=4,COUNTIF(Raw!YC170:YI170,2)=0),Raw!XV170&lt;&gt;4),
OR(AND(Raw!XW170=4,COUNTIF(Raw!YC170:YI170,3)=0),Raw!XW170&lt;&gt;4),
OR(AND(Raw!XX170=4,COUNTIF(Raw!YC170:YI170,4)=0),Raw!XX170&lt;&gt;4),
OR(AND(Raw!XY170=4,COUNTIF(Raw!YC170:YI170,5)=0),Raw!XY170&lt;&gt;4),
OR(AND(Raw!XZ170=4,COUNTIF(Raw!YC170:YI170,6)=0),Raw!XZ170&lt;&gt;4),
OR(AND(Raw!YA170=4,COUNTIF(Raw!YC170:YI170,7)=0),Raw!YA170&lt;&gt;4)
),"",1)))</f>
        <v/>
      </c>
      <c r="BK170" t="str">
        <f>IF(A170=0,"",IF(COUNTA(Raw!YJ170:YR170)=0,"",
IF(AND(
OR(AND(Raw!YJ170=4,COUNTIF(Raw!YO170:YR170,1)=0),Raw!YJ170&lt;&gt;4),
OR(AND(Raw!YK170=4,COUNTIF(Raw!YO170:YR170,2)=0),Raw!YK170&lt;&gt;4),
OR(AND(Raw!YL170=4,COUNTIF(Raw!YO170:YR170,3)=0),Raw!YL170&lt;&gt;4),
OR(AND(Raw!YM170=4,COUNTIF(Raw!YO170:YR170,4)=0),Raw!YM170&lt;&gt;4)
),"",1)))</f>
        <v/>
      </c>
      <c r="BL170" t="str">
        <f>IF(A170=0,"",IF(COUNTA(Raw!YS170:YU170)=0,"",IF(AND(Raw!YS170=4,ISBLANK(Raw!YU170)),"",IF(AND(Raw!YS170&lt;&gt;4,ISBLANK(Raw!YU170)=FALSE),"",1))))</f>
        <v/>
      </c>
    </row>
    <row r="171" spans="1:64">
      <c r="A171" s="20">
        <f>Raw!A171</f>
        <v>0</v>
      </c>
      <c r="B171" s="19" t="str">
        <f>IF(A171=0,"",IF(AND(Raw!AC171=1,COUNTA(Raw!AR171:IC171)&gt;0,COUNTA(Raw!ID171:YU171)=0),"",IF(AND(Raw!AC171=2,COUNTA(Raw!AR171:IC171)=0,COUNTA(Raw!ID171:MV171)&gt;0,COUNTA(Raw!MW171:YU171)=0),"",IF(AND(Raw!AC171=3,COUNTA(Raw!AP171:MV171)=0,COUNTA(Raw!MW171:YU171)&gt;0),"",1))))</f>
        <v/>
      </c>
      <c r="C171" s="19" t="str">
        <f>IF(A171=0,"",IF(AND(Raw!AK171=1,ISBLANK(Raw!AM171)=FALSE,ISBLANK(Raw!AO171)),"",IF(AND(Raw!AK171=2,ISBLANK(Raw!AM171),ISBLANK(Raw!AO171)=FALSE),"",1)))</f>
        <v/>
      </c>
      <c r="D171" s="19" t="str">
        <f>IF(A171=0,"",IF(COUNTA(Raw!AS171:AZ171)=0,"",IF(AND(Raw!AS171+Raw!AT171=100,Raw!AU171+Raw!AV171=100,Raw!AW171+Raw!AX171=100,Raw!AY171+Raw!AZ171=100),"",1)))</f>
        <v/>
      </c>
      <c r="E171" s="19" t="str">
        <f>IF(A171=0,"",IF(ISBLANK(Raw!AQ171),"",IF(Raw!AQ171=1,"",1)))</f>
        <v/>
      </c>
      <c r="F171" s="19" t="str">
        <f>IF(A171=0,"",IF(ISBLANK(Raw!AR171),"",IF(AND(Raw!AR171&gt;=0,Raw!AR171&lt;=100),"",1)))</f>
        <v/>
      </c>
      <c r="G171" s="19" t="str">
        <f>IF(A171=0,"",IF(AND(ISBLANK(Raw!BA171),ISBLANK(Raw!AS171)),"",IF(AND(Raw!AS171&gt;0,ISBLANK(Raw!BA171)=FALSE),"",1)))</f>
        <v/>
      </c>
      <c r="H171" s="19" t="str">
        <f>IF(A171=0,"",IF(COUNTA(Raw!BA171:BH171)=0,"",IF(AND(Raw!BA171=0,COUNTA(Raw!BB171:BH171)=0),"",IF(AND(Raw!BA171&gt;0,COUNTA(Raw!BB171:BH171)&gt;0),"",1))))</f>
        <v/>
      </c>
      <c r="I171" s="19" t="str">
        <f>IF(A171=0,"",IF(AND(ISBLANK(Raw!BI171),ISBLANK(Raw!BJ171)),"",IF(AND(Raw!BI171=1,ISBLANK(Raw!BJ171)=FALSE),"",IF(AND(Raw!BI171=2,ISBLANK(Raw!BJ171)),"",1))))</f>
        <v/>
      </c>
      <c r="J171" s="19" t="str">
        <f>IF(A171=0,"",IF(AND(ISBLANK(Raw!AT171),COUNTBLANK(Raw!BK171:BQ171)),"",IF(AND(Raw!AT171&gt;0,COUNTA(Raw!BK171:BQ171)&gt;0),"",IF(AND(Raw!AT171=0,COUNTA(Raw!BK171:BQ171)=0),"",1))))</f>
        <v/>
      </c>
      <c r="K171" s="19" t="str">
        <f>IF(A171=0,"",IF(AND(ISBLANK(Raw!AS171),COUNTA(Raw!BR171:BX171)=0),"",IF(AND(Raw!AS171&gt;0,COUNTA(Raw!BR171:BX171)&gt;0),"",IF(AND(Raw!AS171=0,COUNTA(Raw!BR171:BX171)=0),"",1))))</f>
        <v/>
      </c>
      <c r="L171" s="19" t="str">
        <f>IF(A171=0,"",IF(AND(COUNTA(Raw!BK171:BX171)=0,COUNTA(Raw!BY171:CH171)=0),"",IF(AND(COUNTIF(Raw!BK171:BX171,1)&gt;0,COUNTA(Raw!BY171:CH171)&gt;0),"",IF(AND(COUNTIF(Raw!BK171:BX171,1)=0,COUNTA(Raw!BY171:CH171)=0),"",1))))</f>
        <v/>
      </c>
      <c r="M171" s="19" t="str">
        <f>IF(A171=0,"",IF(AND(COUNTA(Raw!BK171:BX171)=0,COUNTA(Raw!CI171:CR171)),"",IF(AND(COUNTIF(Raw!BK171:BX171,3)&gt;0,COUNTA(Raw!CI171:CR171)&gt;0),"",IF(AND(COUNTIF(Raw!BK171:BX171,3)=0,COUNTA(Raw!CI171:CR171)=0),"",1))))</f>
        <v/>
      </c>
      <c r="N171" s="19" t="str">
        <f>IF(A171=0,"",IF(COUNTA(Raw!CS171:DF171)=0,"",IF(AND(COUNTIF(Raw!CS171:CV171,1)=1,COUNTA(Raw!CW171:DA171)&gt;0,COUNTA(Raw!DB171:DF171)=0),"",IF(AND(COUNTIF(Raw!CS171:CV171,2)=1,COUNTA(Raw!CW171:DA171)=0,COUNTA(Raw!DB171:DF171)&gt;0),"",IF(AND(COUNTA(Raw!CS171:CV171)&gt;0,COUNTA(Raw!CW171:DF171)=0),"",1)))))</f>
        <v/>
      </c>
      <c r="O171" s="19" t="str">
        <f>IF(A171=0,"",IF(COUNTA(Raw!DG171:DP171)=0,"",IF(AND(COUNTIF(Raw!BK171:BQ171,1)&gt;0,OR(COUNTIF(Raw!DG171:DP171,1)=1,COUNTIF(Raw!DG171:DP171,2)=1,COUNTIF(Raw!DG171:DP171,3)=1)),"",IF(AND(COUNTIF(Raw!BK171:BQ171,1)=0,AND(COUNTIF(Raw!DG171:DP171,1)=0,COUNTIF(Raw!DG171:DP171,2)=0,COUNTIF(Raw!DG171:DP171,3)=0)),"",1))))</f>
        <v/>
      </c>
      <c r="P171" s="19" t="str">
        <f>IF(A171=0,"",IF(COUNTA(Raw!DG171:DR171)=0,"",IF(AND(COUNTIF(Raw!DG171:DP171,4)=1,ISBLANK(Raw!DQ171)=FALSE,ISBLANK(Raw!DR171)),"",IF(AND(COUNTIF(Raw!DG171:DP171,7)=1,ISBLANK(Raw!DQ171),ISBLANK(Raw!DR171)=FALSE),"",IF(AND(COUNTA(Raw!DG171:DP171)&gt;0,COUNTIF(Raw!DG171:DP171,4)=0,COUNTIF(Raw!DG171:DP171,7)=0,COUNTA(Raw!DQ171:DR171)=0),"",1)))))</f>
        <v/>
      </c>
      <c r="Q171" s="19" t="str">
        <f>IF(A171=0,"",IF(AND(COUNTA(Raw!DS171:DU171)=0,COUNTA(Raw!BK171:BQ171)=0),"",IF(AND(COUNTIF(Raw!BK171:BQ171,1)&gt;0,COUNTA(Raw!DS171:DU171)&gt;0),"",IF(AND(COUNTIF(Raw!BK171:BQ171,1)=0,COUNTA(Raw!DS171:DU171)=0),"",1))))</f>
        <v/>
      </c>
      <c r="R171" s="19" t="str">
        <f>IF(A171=0,"",IF(AND(ISBLANK(Raw!AT171),ISBLANK(Raw!EJ171)),"",IF(AND(Raw!AT171&gt;0,ISBLANK(Raw!EJ171)=FALSE,Raw!EJ171&gt;=0,Raw!EJ171&lt;=7),"",IF(AND(Raw!AT171=0,ISBLANK(Raw!EJ171)),"",1))))</f>
        <v/>
      </c>
      <c r="S171" t="str">
        <f>IF(A171=0,"",IF(AND(ISBLANK(Raw!AS171),ISBLANK(Raw!EK171)),"",IF(AND(Raw!AS171&gt;0,ISBLANK(Raw!EK171)=FALSE),"",IF(AND(Raw!AS171=0,ISBLANK(Raw!EK171)),"",1))))</f>
        <v/>
      </c>
      <c r="T171" s="19" t="str">
        <f>IF(A171=0,"",IF(AND(ISBLANK(Raw!AT171),COUNTA(Raw!EL171:EQ171)=0),"",IF(AND(Raw!AT171&gt;0,COUNTA(Raw!EL171:EQ171)&gt;0),"",IF(AND(Raw!AT171=0,COUNTA(Raw!EL171:EQ171)=0),"",1))))</f>
        <v/>
      </c>
      <c r="U171" t="str">
        <f>IF(A171=0,"",IF(AND(ISBLANK(Raw!AT171),COUNTA(Raw!ER171:EU171)=0),"",IF(AND(Raw!AT171&gt;0,COUNTA(Raw!ER171:EU171)&gt;0),"",IF(AND(Raw!AT171=0,COUNTA(Raw!ER171:EU171)=0),"",1))))</f>
        <v/>
      </c>
      <c r="V171" t="str">
        <f>IF(A171=0,"",IF(AND(ISBLANK(Raw!AS171),COUNTA(Raw!EV171:FA171)=0),"",IF(AND(Raw!AS171&gt;0,COUNTA(Raw!EV171:FA171)&gt;0),"",IF(AND(Raw!AS171=0,COUNTA(Raw!EV171:FA171)=0),"",1))))</f>
        <v/>
      </c>
      <c r="W171" t="str">
        <f>IF(A171=0,"",IF(AND(ISBLANK(Raw!AS171),COUNTA(Raw!FB171:FE171)=0),"",IF(AND(Raw!AS171&gt;0,COUNTA(Raw!FB171:FE171)&gt;0),"",IF(AND(Raw!AS171=0,COUNTA(Raw!FB171:FE171)=0),"",1))))</f>
        <v/>
      </c>
      <c r="X171" t="str">
        <f>IF(A171=0,"",IF(AND(ISBLANK(Raw!AT171),COUNTA(Raw!FF171:FI171)=0),"",IF(AND(Raw!AT171&gt;0,COUNTA(Raw!FF171:FI171)&gt;0),"",IF(AND(Raw!AT171=0,COUNTA(Raw!FF171:FI171)=0),"",1))))</f>
        <v/>
      </c>
      <c r="Y171" t="str">
        <f>IF(A171=0,"",IF(AND(ISBLANK(Raw!AS171),COUNTA(Raw!FJ171:FM171)=0),"",IF(AND(Raw!AS171&gt;0,COUNTA(Raw!FJ171:FM171)&gt;0),"",IF(AND(Raw!AS171=0,COUNTA(Raw!FJ171:FM171)=0),"",1))))</f>
        <v/>
      </c>
      <c r="Z171" t="str">
        <f>IF(A171=0,"",IF(AND(COUNTA(Raw!FN171:FT171)=0,ISBLANK(Raw!FU171)),"",IF(AND(COUNTIF(Raw!FN171:FT171,1)&gt;0,ISBLANK(Raw!FU171)=FALSE),"",IF(AND(COUNTIF(Raw!FN171:FT171,1)=0,ISBLANK(Raw!FU171)),"",1))))</f>
        <v/>
      </c>
      <c r="AA171" s="19" t="str">
        <f>IF(A171=0,"",IF(AND(ISBLANK(Raw!BI171),COUNTA(Raw!FV171:GH171)=0),"",IF(AND(Raw!BI171&lt;&gt;1,COUNTIF(Raw!FV171:GH171,6)=0),"",IF(Raw!BI171=1,"",1))))</f>
        <v/>
      </c>
      <c r="AB171" t="str">
        <f>IF(A171=0,"",IF(AND(ISBLANK(Raw!GI171),COUNTA(Raw!GJ171:GQ171)=0),"",IF(AND(Raw!GI171=1,COUNTA(Raw!GJ171:GQ171)&gt;0),"",IF(AND(Raw!GI171=2,COUNTA(Raw!GJ171:GQ171)=0),"",1))))</f>
        <v/>
      </c>
      <c r="AC171" s="19" t="str">
        <f>IF(A171=0,"",IF(AND(COUNTA(Raw!GY171:HF171)=0,ISBLANK(Raw!HG171)),"",IF(AND(OR(COUNTIF(Raw!GY171:HE171,1)&gt;0,COUNTIF(Raw!GY171:HE171,2)&gt;0),ISBLANK(Raw!HG171)=FALSE),"",IF(AND(COUNTA(Raw!GY171:HF171)&gt;0,ISBLANK(Raw!HG171),COUNTIF(Raw!GY171:HE171,1)=0,COUNTIF(Raw!GY171:HE171,2)=0),"",1))))</f>
        <v/>
      </c>
      <c r="AD171" s="19" t="str">
        <f>IF(A171=0,"",IF(COUNTA(Raw!HU171:IB171)=0,"",IF(AND(Raw!AK171&lt;&gt;2,COUNTIF(Raw!HU171:IA171,2)=0,COUNTIF(Raw!HU171:IA171,3)=0),"",IF(Raw!AK171=2,"",1))))</f>
        <v/>
      </c>
      <c r="AE171" s="19" t="str">
        <f>IF(A171=0,"",IF(AND(Raw!AK171=2,ISBLANK(Raw!IC171)=FALSE),"",IF(AND(Raw!AK171&lt;&gt;2,ISBLANK(Raw!IC171)),"",1)))</f>
        <v/>
      </c>
      <c r="AF171" s="19" t="str">
        <f>IF(A171=0,"",IF(COUNTA(Raw!ID171:IF171)=0,"",IF(AND(MATCH(2023-Raw!ID171,Code!$A$3:$A$12,1)=Raw!IF171,2023-Raw!ID171=Raw!IE171),"",1)))</f>
        <v/>
      </c>
      <c r="AG171" s="19" t="str">
        <f>IF(A171=0,"",IF(COUNTA(Raw!IG171:II171)=0,"",IF(AND(Raw!IG171=4,ISBLANK(Raw!II171)=FALSE),"",IF(AND(Raw!IG171&lt;&gt;4,ISBLANK(Raw!II171)),"",1))))</f>
        <v/>
      </c>
      <c r="AH171" s="19" t="str">
        <f>IF(A171=0,"",IF(COUNTA(Raw!IJ171:IM171)=0,"",IF(AND(Raw!IJ171=1,ISBLANK(Raw!IK171)=FALSE),"",IF(AND(Raw!IJ171=2,COUNTA(Raw!IK171:IM171)&gt;0),"",1))))</f>
        <v/>
      </c>
      <c r="AI171" s="19" t="str">
        <f>IF(A171=0,"",IF(COUNTA(Raw!IK171:IM171)=0,"",IF(AND(Raw!IK171=1,ISBLANK(Raw!IL171)=FALSE),"",IF(AND(Raw!IK171=2,COUNTA(Raw!IL171:IM171)=0),"",1))))</f>
        <v/>
      </c>
      <c r="AJ171" s="19" t="str">
        <f>IF(A171=0,"",IF(COUNTA(Raw!JD171:JJ171)=0,"",IF(AND(Raw!JD171&gt;600,COUNTA(Raw!JE171:JI171)&gt;0),"",IF(AND(Raw!JD171&lt;=600,COUNTA(Raw!JE171:JJ171)=0),"",1))))</f>
        <v/>
      </c>
      <c r="AK171" s="19" t="str">
        <f>IF(A171=0,"",IF(COUNTA(Raw!JK171:KA171)=0,"",IF(AND(Raw!JK171=1,COUNTA(Raw!JM171:JV171)&gt;0),"",IF(AND(Raw!JK171=3,COUNTA(Raw!JM171:JV171)&gt;0,COUNTA(Raw!JW171:KA171)=0),"",IF(AND(ISBLANK(Raw!JK171)=FALSE,Raw!JK171&lt;&gt;1,Raw!JK171&lt;&gt;3,COUNTA(Raw!JM171:KA171)=0),"",1)))))</f>
        <v/>
      </c>
      <c r="AL171" s="19" t="str">
        <f>IF(A171=0,"",IF(COUNTA(Raw!JW171:KA171)=0,"",IF(AND(COUNTIF(Raw!JW171:JZ171,4)=0,COUNTA(Raw!JW171:JZ171)&gt;0,ISBLANK(Raw!KA171)=FALSE),"",IF(AND(COUNTIF(Raw!JW171:KA171,4)&gt;0,ISBLANK(Raw!KA171)),"",1))))</f>
        <v/>
      </c>
      <c r="AM171" s="19" t="str">
        <f>IF(A171=0,"",IF(COUNTA(Raw!KT171:KU171)=0,"",IF(AND(Raw!KT171=1,ISBLANK(Raw!KU171)=FALSE),"",IF(AND(Raw!KT171=2,ISBLANK(Raw!KU171)),"",1))))</f>
        <v/>
      </c>
      <c r="AN171" s="19" t="str">
        <f>IF(A171=0,"",IF(COUNTA(Raw!KX171:LF171)=0,"",IF(AND(COUNTIF(Raw!KX171:LB171,5)=1,COUNTA(Raw!KX171:LB171)=1,COUNTA(Raw!LC171:LF171)=0),"",IF(AND(COUNTIF(Raw!KX171:LB171,5)=0,COUNTA(Raw!KX171:LB171)&gt;0,COUNTA(Raw!LC171:LF171)&gt;0),"",1))))</f>
        <v/>
      </c>
      <c r="AO171" s="19" t="str">
        <f>IF(A171=0,"",IF(COUNTA(Raw!LM171:LU171)=0,"",IF(AND(Raw!LM171=1,ISBLANK(Raw!LN171)=FALSE,COUNTA(Raw!LO171:LU171)&gt;0),"",IF(AND(Raw!LM171=2,COUNTA(Raw!LN171:LU171)=0),"",1))))</f>
        <v/>
      </c>
      <c r="AP171" s="19" t="str">
        <f>IF(A171=0,"",IF(COUNTA(Raw!MY171:OG171)=0,"",IF(AND(Raw!MY171=2,COUNTA(Raw!MZ171:OG171)=0),"",IF(AND(Raw!MY171=1,COUNTA(Raw!MZ171:OG171)&gt;0),"",1))))</f>
        <v/>
      </c>
      <c r="AQ171" s="19" t="str">
        <f>IF(A171=0,"",IF(COUNTA(Raw!NC171:NW171)=0,"",IF(AND(COUNTIF(Raw!NC171:NG171,3)&gt;0,COUNTA(Raw!NH171:NQ171)&gt;0),"",IF(AND(COUNTA(Raw!NC171:NG171)&gt;0,COUNTIF(Raw!NC171:NG171,3)=0,COUNTA(Raw!NH171:NW171)=0),"",1))))</f>
        <v/>
      </c>
      <c r="AR171" s="19" t="str">
        <f>IF(A171=0,"",IF(COUNTA(Raw!NH171:NW171)=0,"",IF(AND(COUNTIF(Raw!NH171:NQ171,10)&gt;0,COUNTA(Raw!NR171:NW171)&gt;0),"",IF(AND(COUNTA(Raw!NH171:NQ171)&gt;0,COUNTIF(Raw!NH171:NQ171,10)=0,COUNTA(Raw!NR171:NY171)=0),"",1))))</f>
        <v/>
      </c>
      <c r="AS171" s="19" t="str">
        <f>IF(A171=0,"",IF(COUNTA(Raw!NY171:OG171)=0,"",IF(AND(Raw!NY171=1,COUNTA(Raw!NZ171:OG171)&gt;0),"",IF(AND(Raw!NY171=2,COUNTA(Raw!NZ171:OG171)=0),"",1))))</f>
        <v/>
      </c>
      <c r="AT171" s="19" t="str">
        <f>IF(A171=0,"",IF(COUNTA(Raw!OH171:OY171)=0,"",IF(AND(Raw!OH171=1,COUNTA(Raw!OI171:OY171)&gt;0),"",IF(AND(Raw!OH171=2,COUNTA(Raw!OI171:OY171)=0),"",1))))</f>
        <v/>
      </c>
      <c r="AU171" s="19" t="str">
        <f>IF(A171=0,"",IF(COUNTA(Raw!PR171:QB171)=0,"",
IF(AND(OR(AND(COUNTIF(Raw!PR171:QB171,1)=1,COUNTA(Raw!QI171:QY171)&gt;0),AND(COUNTIF(Raw!PR171:QB171,1)=0,COUNTA(Raw!QI171:QY171)=0)),OR(AND(COUNTIF(Raw!PR171:QB171,2)=1,COUNTA(Raw!QZ171:RP171)&gt;0),AND(COUNTIF(Raw!PR171:QB171,2)=0,COUNTA(Raw!QZ171:RP171)=0)),OR(AND(COUNTIF(Raw!PR171:QB171,3)=1,COUNTA(Raw!RQ171:SG171)&gt;0),AND(COUNTIF(Raw!PR171:QB171,3)=0,COUNTA(Raw!RQ171:SG171)=0)),OR(AND(COUNTIF(Raw!PR171:QB171,4)=1,COUNTA(Raw!SH171:ST171)&gt;0),AND(COUNTIF(Raw!PR171:QB171,4)=0,COUNTA(Raw!SH171:ST171)=0)),OR(AND(COUNTIF(Raw!PR171:QB171,5)=1,COUNTA(Raw!SU171:TG171)&gt;0),AND(COUNTIF(Raw!PR171:QB171,5)=0,COUNTA(Raw!SU171:TG171)=0)),OR(AND(COUNTIF(Raw!PR171:QB171,6)=1,COUNTA(Raw!TH171:TT171)&gt;0),AND(COUNTIF(Raw!PR171:QB171,6)=0,COUNTA(Raw!TH171:TT171)=0)),OR(AND(COUNTIF(Raw!PR171:QB171,7)=1,COUNTA(Raw!TU171:UI171)&gt;0),AND(COUNTIF(Raw!PR171:QB171,7)=0,COUNTA(Raw!TU171:UI171)=0)),OR(AND(COUNTIF(Raw!PR171:QB171,8)=1,COUNTA(Raw!UJ171:UV171)&gt;0),AND(COUNTIF(Raw!PR171:QB171,8)=0,COUNTA(Raw!UJ171:UV171)=0)),OR(AND(COUNTIF(Raw!PR171:QB171,9)=1,COUNTA(Raw!UW171:VG171)&gt;0),AND(COUNTIF(Raw!PR171:QB171,9)=0,COUNTA(Raw!UW171:VG171)=0)),OR(AND(COUNTIF(Raw!PR171:QB171,10)=1,COUNTA(Raw!VH171:VP171)&gt;0),AND(COUNTIF(Raw!PR171:QB171,10)=0,COUNTA(Raw!VH171:VP171)=0)),OR(AND(COUNTIF(Raw!PR171:QB171,11)=1,COUNTA(Raw!VQ171:WK171)&gt;0),AND(COUNTIF(Raw!PR171:QB171,11)=0,COUNTA(Raw!VQ171:WK171)=0))),"",1)))</f>
        <v/>
      </c>
      <c r="AV171" s="19" t="str">
        <f>IF(A171=0,"",IF(COUNTA(Raw!QI171:QY171)=0,"",IF(AND(OR(AND(Raw!QI171=4,COUNTIF(Raw!QR171:QY171,1)=0),Raw!QI171&lt;&gt;4),OR(AND(Raw!QJ171=4,COUNTIF(Raw!QR171:QY171,2)=0),Raw!QJ171&lt;&gt;4),OR(AND(Raw!QK171=4,COUNTIF(Raw!QR171:QY171,3)=0),Raw!QK171&lt;&gt;4),OR(AND(Raw!QL171=4,COUNTIF(Raw!QR171:QY171,4)=0),Raw!QL171&lt;&gt;4),OR(AND(Raw!QM171=4,COUNTIF(Raw!QR171:QY171,5)=0),Raw!QM171&lt;&gt;4),OR(AND(Raw!QN171=4,COUNTIF(Raw!QR171:QY171,6)=0),Raw!QN171&lt;&gt;4),OR(AND(Raw!QO171=4,COUNTIF(Raw!QR171:QY171,7)=0),Raw!QO171&lt;&gt;4),OR(AND(Raw!QP171=4,COUNTIF(Raw!QR171:QY171,8)=0),Raw!QP171&lt;&gt;4)),"",1)))</f>
        <v/>
      </c>
      <c r="AW171" t="str">
        <f>IF(A171=0,"",IF(COUNTA(Raw!QZ171:RP171)=0,"",IF(AND(OR(AND(Raw!QZ171=4,COUNTIF(Raw!RI171:RP171,1)=0),Raw!QZ171&lt;&gt;4),OR(AND(Raw!RA171=4,COUNTIF(Raw!RI171:RP171,2)=0),Raw!RA171&lt;&gt;4),OR(AND(Raw!RB171=4,COUNTIF(Raw!RI171:RP171,3)=0),Raw!RB171&lt;&gt;4),OR(AND(Raw!RC171=4,COUNTIF(Raw!RI171:RP171,4)=0),Raw!RC171&lt;&gt;4),OR(AND(Raw!RD171=4,COUNTIF(Raw!RI171:RP171,5)=0),Raw!RD171&lt;&gt;4),OR(AND(Raw!RE171=4,COUNTIF(Raw!RI171:RP171,6)=0),Raw!RE171&lt;&gt;4),OR(AND(Raw!RF171=4,COUNTIF(Raw!RI171:RP171,7)=0),Raw!RF171&lt;&gt;4),OR(AND(Raw!RG171=4,COUNTIF(Raw!RI171:RP171,8)=0),Raw!RG171&lt;&gt;4)),"",1)))</f>
        <v/>
      </c>
      <c r="AX171" t="str">
        <f>IF(A171=0,"",IF(COUNTA(Raw!RQ171:SG171)=0,"",IF(AND(OR(AND(Raw!RQ171=4,COUNTIF(Raw!RZ171:SG171,1)=0),Raw!RQ171&lt;&gt;4),OR(AND(Raw!RR171=4,COUNTIF(Raw!RZ171:SG171,2)=0),Raw!RR171&lt;&gt;4),OR(AND(Raw!RS171=4,COUNTIF(Raw!RZ171:SG171,3)=0),Raw!RS171&lt;&gt;4),OR(AND(Raw!RT171=4,COUNTIF(Raw!RZ171:SG171,4)=0),Raw!RT171&lt;&gt;4),OR(AND(Raw!RU171=4,COUNTIF(Raw!RZ171:SG171,5)=0),Raw!RU171&lt;&gt;4),OR(AND(Raw!RV171=4,COUNTIF(Raw!RZ171:SG171,6)=0),Raw!RV171&lt;&gt;4),OR(AND(Raw!RW171=4,COUNTIF(Raw!RZ171:SG171,7)=0),Raw!RW171&lt;&gt;4),OR(AND(Raw!RX171=4,COUNTIF(Raw!RZ171:SG171,8)=0),Raw!RX171&lt;&gt;4)),"",1)))</f>
        <v/>
      </c>
      <c r="AY171" t="str">
        <f>IF(A171=0,"",IF(COUNTA(Raw!SH171:ST171)=0,"",IF(AND(OR(AND(Raw!SH171=4,COUNTIF(Raw!SO171:ST171,1)=0),Raw!SH171&lt;&gt;4),OR(AND(Raw!SI171=4,COUNTIF(Raw!SO171:ST171,2)=0),Raw!SI171&lt;&gt;4),OR(AND(Raw!SJ171=4,COUNTIF(Raw!SO171:ST171,3)=0),Raw!SJ171&lt;&gt;4),OR(AND(Raw!SK171=4,COUNTIF(Raw!SO171:ST171,4)=0),Raw!SK171&lt;&gt;4),OR(AND(Raw!SL171=4,COUNTIF(Raw!SO171:ST171,5)=0),Raw!SL171&lt;&gt;4),OR(AND(Raw!SM171=4,COUNTIF(Raw!SO171:ST171,6)=0),Raw!SM171&lt;&gt;4)),"",1)))</f>
        <v/>
      </c>
      <c r="AZ171" t="str">
        <f>IF(A171=0,"",IF(COUNTA(Raw!SU171:TG171)=0,"",IF(AND(OR(AND(Raw!SU171=4,COUNTIF(Raw!TB171:TG171,1)=0),Raw!SU171&lt;&gt;4),OR(AND(Raw!SV171=4,COUNTIF(Raw!TB171:TG171,2)=0),Raw!SV171&lt;&gt;4),OR(AND(Raw!SW171=4,COUNTIF(Raw!TB171:TG171,3)=0),Raw!SW171&lt;&gt;4),OR(AND(Raw!SX171=4,COUNTIF(Raw!TB171:TG171,4)=0),Raw!SX171&lt;&gt;4),OR(AND(Raw!SY171=4,COUNTIF(Raw!TB171:TG171,5)=0),Raw!SY171&lt;&gt;4),OR(AND(Raw!SZ171=4,COUNTIF(Raw!TB171:TG171,6)=0),Raw!SZ171&lt;&gt;4)),"",1)))</f>
        <v/>
      </c>
      <c r="BA171" t="str">
        <f>IF(A171=0,"",IF(COUNTA(Raw!TH171:TT171)=0,"",IF(AND(OR(AND(Raw!TH171=4,COUNTIF(Raw!TO171:TT171,1)=0),Raw!TH171&lt;&gt;4),OR(AND(Raw!TI171=4,COUNTIF(Raw!TO171:TT171,2)=0),Raw!TI171&lt;&gt;4),OR(AND(Raw!TJ171=4,COUNTIF(Raw!TO171:TT171,3)=0),Raw!TJ171&lt;&gt;4),OR(AND(Raw!TK171=4,COUNTIF(Raw!TO171:TT171,4)=0),Raw!TK171&lt;&gt;4),OR(AND(Raw!TL171=4,COUNTIF(Raw!TO171:TT171,5)=0),Raw!TL171&lt;&gt;4),OR(AND(Raw!TM171=4,COUNTIF(Raw!TO171:TT171,6)=0),Raw!TM171&lt;&gt;4)),"",1)))</f>
        <v/>
      </c>
      <c r="BB171" t="str">
        <f>IF(A171=0,"",IF(COUNTA(Raw!TU171:UI171)=0,"",IF(AND(OR(AND(Raw!TU171=4,COUNTIF(Raw!UC171:UI171,1)=0),Raw!TU171&lt;&gt;4),OR(AND(Raw!TV171=4,COUNTIF(Raw!UC171:UI171,2)=0),Raw!TV171&lt;&gt;4),OR(AND(Raw!TW171=4,COUNTIF(Raw!UC171:UI171,3)=0),Raw!TW171&lt;&gt;4),OR(AND(Raw!TX171=4,COUNTIF(Raw!UC171:UI171,4)=0),Raw!TX171&lt;&gt;4),OR(AND(Raw!TY171=4,COUNTIF(Raw!UC171:UI171,5)=0),Raw!TY171&lt;&gt;4),OR(AND(Raw!TZ171=4,COUNTIF(Raw!UC171:UI171,6)=0),Raw!TZ171&lt;&gt;4),OR(AND(Raw!UA171=4,COUNTIF(Raw!UC171:UI171,7)=0),Raw!UA171&lt;&gt;4)),"",1)))</f>
        <v/>
      </c>
      <c r="BC171" t="str">
        <f>IF(A171=0,"",IF(COUNTA(Raw!UJ171:UV171)=0,"",IF(AND(OR(AND(Raw!UJ171=4,COUNTIF(Raw!UQ171:UV171,1)=0),Raw!UJ171&lt;&gt;4),OR(AND(Raw!UK171=4,COUNTIF(Raw!UQ171:UV171,2)=0),Raw!UK171&lt;&gt;4),OR(AND(Raw!UL171=4,COUNTIF(Raw!UQ171:UV171,3)=0),Raw!UL171&lt;&gt;4),OR(AND(Raw!UM171=4,COUNTIF(Raw!UQ171:UV171,4)=0),Raw!UM171&lt;&gt;4),OR(AND(Raw!UN171=4,COUNTIF(Raw!UQ171:UV171,5)=0),Raw!UN171&lt;&gt;4),OR(AND(Raw!UO171=4,COUNTIF(Raw!UQ171:UV171,6)=0),Raw!UO171&lt;&gt;4)),"",1)))</f>
        <v/>
      </c>
      <c r="BD171" t="str">
        <f>IF(A171=0,"",IF(COUNTA(Raw!UW171:VG171)=0,"",IF(AND(OR(AND(Raw!UW171=4,COUNTIF(Raw!VC171:VG171,1)=0),Raw!UW171&lt;&gt;4),OR(AND(Raw!UX171=4,COUNTIF(Raw!VC171:VG171,2)=0),Raw!UX171&lt;&gt;4),OR(AND(Raw!UY171=4,COUNTIF(Raw!VC171:VG171,3)=0),Raw!UY171&lt;&gt;4),OR(AND(Raw!UZ171=4,COUNTIF(Raw!VC171:VG171,4)=0),Raw!UZ171&lt;&gt;4),OR(AND(Raw!VA171=4,COUNTIF(Raw!VC171:VG171,5)=0),Raw!VA171&lt;&gt;4)),"",1)))</f>
        <v/>
      </c>
      <c r="BE171" t="str">
        <f>IF(A171=0,"",IF(COUNTA(Raw!VH171:VP171)=0,"",
IF(AND(
OR(AND(Raw!VH171=4,COUNTIF(Raw!VM171:VP171,1)=0),Raw!VH171&lt;&gt;4),
OR(AND(Raw!VI171=4,COUNTIF(Raw!VM171:VP171,2)=0),Raw!VI171&lt;&gt;4),
OR(AND(Raw!VJ171=4,COUNTIF(Raw!VM171:VP171,3)=0),Raw!VJ171&lt;&gt;4),
OR(AND(Raw!VK171=4,COUNTIF(Raw!VM171:VP171,4)=0),Raw!VK171&lt;&gt;4)
),"",1)))</f>
        <v/>
      </c>
      <c r="BF171" t="str">
        <f>IF(A171=0,"",IF(COUNTA(Raw!VQ171:WK171)=0,"",
IF(AND(
OR(AND(Raw!VQ171=4,COUNTIF(Raw!WB171:WK171,1)=0),Raw!VQ171&lt;&gt;4),
OR(AND(Raw!VR171=4,COUNTIF(Raw!WB171:WK171,2)=0),Raw!VR171&lt;&gt;4),
OR(AND(Raw!VS171=4,COUNTIF(Raw!WB171:WK171,3)=0),Raw!VS171&lt;&gt;4),
OR(AND(Raw!VT171=4,COUNTIF(Raw!WB171:WK171,4)=0),Raw!VT171&lt;&gt;4),
OR(AND(Raw!VU171=4,COUNTIF(Raw!WB171:WK171,5)=0),Raw!VU171&lt;&gt;4),
OR(AND(Raw!VV171=4,COUNTIF(Raw!WB171:WK171,6)=0),Raw!VV171&lt;&gt;4),
OR(AND(Raw!VW171=4,COUNTIF(Raw!WB171:WK171,7)=0),Raw!VW171&lt;&gt;4),
OR(AND(Raw!VX171=4,COUNTIF(Raw!WB171:WK171,8)=0),Raw!VX171&lt;&gt;4),
OR(AND(Raw!VY171=4,COUNTIF(Raw!WB171:WK171,9)=0),Raw!VX171&lt;&gt;4),
OR(AND(Raw!VZ171=4,COUNTIF(Raw!WB171:WK171,10)=0),Raw!VZ171&lt;&gt;4)
),"",1)))</f>
        <v/>
      </c>
      <c r="BG171" t="str">
        <f>IF(A171=0,"",IF(COUNTA(Raw!WL171:XB171)=0,"",
IF(AND(
OR(AND(Raw!WL171=4,COUNTIF(Raw!WU171:XB171,1)=0),Raw!WL171&lt;&gt;4),
OR(AND(Raw!WM171=4,COUNTIF(Raw!WU171:XB171,2)=0),Raw!WM171&lt;&gt;4),
OR(AND(Raw!WN171=4,COUNTIF(Raw!WU171:XB171,3)=0),Raw!WN171&lt;&gt;4),
OR(AND(Raw!WO171=4,COUNTIF(Raw!WU171:XB171,4)=0),Raw!WO171&lt;&gt;4),
OR(AND(Raw!WP171=4,COUNTIF(Raw!WU171:XB171,5)=0),Raw!WP171&lt;&gt;4),
OR(AND(Raw!WQ171=4,COUNTIF(Raw!WU171:XB171,6)=0),Raw!WQ171&lt;&gt;4),
OR(AND(Raw!WR171=4,COUNTIF(Raw!WU171:XB171,7)=0),Raw!WR171&lt;&gt;4),
OR(AND(Raw!WS171=4,COUNTIF(Raw!WU171:XB171,8)=0),Raw!WS171&lt;&gt;4)
),"",1)))</f>
        <v/>
      </c>
      <c r="BH171" t="str">
        <f>IF(A171=0,"",IF(COUNTA(Raw!XC171:XK171)=0,"",
IF(AND(
OR(AND(Raw!XC171=4,COUNTIF(Raw!XH171:XK171,1)=0),Raw!XC171&lt;&gt;4),
OR(AND(Raw!XD171=4,COUNTIF(Raw!XH171:XK171,2)=0),Raw!XD171&lt;&gt;4),
OR(AND(Raw!XE171=4,COUNTIF(Raw!XH171:XK171,3)=0),Raw!XE171&lt;&gt;4),
OR(AND(Raw!XF171=4,COUNTIF(Raw!XH171:XK171,4)=0),Raw!XF171&lt;&gt;4)
),"",1)))</f>
        <v/>
      </c>
      <c r="BI171" t="str">
        <f>IF(A171=0,"",IF(COUNTA(Raw!XL171:XT171)=0,"",
IF(AND(
OR(AND(Raw!XL171=4,COUNTIF(Raw!XQ171:XT171,1)=0),Raw!XL171&lt;&gt;4),
OR(AND(Raw!XM171=4,COUNTIF(Raw!XQ171:XT171,2)=0),Raw!XM171&lt;&gt;4),
OR(AND(Raw!XN171=4,COUNTIF(Raw!XQ171:XT171,3)=0),Raw!XN171&lt;&gt;4),
OR(AND(Raw!XO171=4,COUNTIF(Raw!XQ171:XT171,4)=0),Raw!XO171&lt;&gt;4)
),"",1)))</f>
        <v/>
      </c>
      <c r="BJ171" t="str">
        <f>IF(A171=0,"",IF(COUNTA(Raw!XU171:YI171)=0,"",
IF(AND(
OR(AND(Raw!XU171=4,COUNTIF(Raw!YC171:YI171,1)=0),Raw!XU171&lt;&gt;4),
OR(AND(Raw!XV171=4,COUNTIF(Raw!YC171:YI171,2)=0),Raw!XV171&lt;&gt;4),
OR(AND(Raw!XW171=4,COUNTIF(Raw!YC171:YI171,3)=0),Raw!XW171&lt;&gt;4),
OR(AND(Raw!XX171=4,COUNTIF(Raw!YC171:YI171,4)=0),Raw!XX171&lt;&gt;4),
OR(AND(Raw!XY171=4,COUNTIF(Raw!YC171:YI171,5)=0),Raw!XY171&lt;&gt;4),
OR(AND(Raw!XZ171=4,COUNTIF(Raw!YC171:YI171,6)=0),Raw!XZ171&lt;&gt;4),
OR(AND(Raw!YA171=4,COUNTIF(Raw!YC171:YI171,7)=0),Raw!YA171&lt;&gt;4)
),"",1)))</f>
        <v/>
      </c>
      <c r="BK171" t="str">
        <f>IF(A171=0,"",IF(COUNTA(Raw!YJ171:YR171)=0,"",
IF(AND(
OR(AND(Raw!YJ171=4,COUNTIF(Raw!YO171:YR171,1)=0),Raw!YJ171&lt;&gt;4),
OR(AND(Raw!YK171=4,COUNTIF(Raw!YO171:YR171,2)=0),Raw!YK171&lt;&gt;4),
OR(AND(Raw!YL171=4,COUNTIF(Raw!YO171:YR171,3)=0),Raw!YL171&lt;&gt;4),
OR(AND(Raw!YM171=4,COUNTIF(Raw!YO171:YR171,4)=0),Raw!YM171&lt;&gt;4)
),"",1)))</f>
        <v/>
      </c>
      <c r="BL171" t="str">
        <f>IF(A171=0,"",IF(COUNTA(Raw!YS171:YU171)=0,"",IF(AND(Raw!YS171=4,ISBLANK(Raw!YU171)),"",IF(AND(Raw!YS171&lt;&gt;4,ISBLANK(Raw!YU171)=FALSE),"",1))))</f>
        <v/>
      </c>
    </row>
    <row r="172" spans="1:64">
      <c r="A172" s="20">
        <f>Raw!A172</f>
        <v>0</v>
      </c>
      <c r="B172" s="19" t="str">
        <f>IF(A172=0,"",IF(AND(Raw!AC172=1,COUNTA(Raw!AR172:IC172)&gt;0,COUNTA(Raw!ID172:YU172)=0),"",IF(AND(Raw!AC172=2,COUNTA(Raw!AR172:IC172)=0,COUNTA(Raw!ID172:MV172)&gt;0,COUNTA(Raw!MW172:YU172)=0),"",IF(AND(Raw!AC172=3,COUNTA(Raw!AP172:MV172)=0,COUNTA(Raw!MW172:YU172)&gt;0),"",1))))</f>
        <v/>
      </c>
      <c r="C172" s="19" t="str">
        <f>IF(A172=0,"",IF(AND(Raw!AK172=1,ISBLANK(Raw!AM172)=FALSE,ISBLANK(Raw!AO172)),"",IF(AND(Raw!AK172=2,ISBLANK(Raw!AM172),ISBLANK(Raw!AO172)=FALSE),"",1)))</f>
        <v/>
      </c>
      <c r="D172" s="19" t="str">
        <f>IF(A172=0,"",IF(COUNTA(Raw!AS172:AZ172)=0,"",IF(AND(Raw!AS172+Raw!AT172=100,Raw!AU172+Raw!AV172=100,Raw!AW172+Raw!AX172=100,Raw!AY172+Raw!AZ172=100),"",1)))</f>
        <v/>
      </c>
      <c r="E172" s="19" t="str">
        <f>IF(A172=0,"",IF(ISBLANK(Raw!AQ172),"",IF(Raw!AQ172=1,"",1)))</f>
        <v/>
      </c>
      <c r="F172" s="19" t="str">
        <f>IF(A172=0,"",IF(ISBLANK(Raw!AR172),"",IF(AND(Raw!AR172&gt;=0,Raw!AR172&lt;=100),"",1)))</f>
        <v/>
      </c>
      <c r="G172" s="19" t="str">
        <f>IF(A172=0,"",IF(AND(ISBLANK(Raw!BA172),ISBLANK(Raw!AS172)),"",IF(AND(Raw!AS172&gt;0,ISBLANK(Raw!BA172)=FALSE),"",1)))</f>
        <v/>
      </c>
      <c r="H172" s="19" t="str">
        <f>IF(A172=0,"",IF(COUNTA(Raw!BA172:BH172)=0,"",IF(AND(Raw!BA172=0,COUNTA(Raw!BB172:BH172)=0),"",IF(AND(Raw!BA172&gt;0,COUNTA(Raw!BB172:BH172)&gt;0),"",1))))</f>
        <v/>
      </c>
      <c r="I172" s="19" t="str">
        <f>IF(A172=0,"",IF(AND(ISBLANK(Raw!BI172),ISBLANK(Raw!BJ172)),"",IF(AND(Raw!BI172=1,ISBLANK(Raw!BJ172)=FALSE),"",IF(AND(Raw!BI172=2,ISBLANK(Raw!BJ172)),"",1))))</f>
        <v/>
      </c>
      <c r="J172" s="19" t="str">
        <f>IF(A172=0,"",IF(AND(ISBLANK(Raw!AT172),COUNTBLANK(Raw!BK172:BQ172)),"",IF(AND(Raw!AT172&gt;0,COUNTA(Raw!BK172:BQ172)&gt;0),"",IF(AND(Raw!AT172=0,COUNTA(Raw!BK172:BQ172)=0),"",1))))</f>
        <v/>
      </c>
      <c r="K172" s="19" t="str">
        <f>IF(A172=0,"",IF(AND(ISBLANK(Raw!AS172),COUNTA(Raw!BR172:BX172)=0),"",IF(AND(Raw!AS172&gt;0,COUNTA(Raw!BR172:BX172)&gt;0),"",IF(AND(Raw!AS172=0,COUNTA(Raw!BR172:BX172)=0),"",1))))</f>
        <v/>
      </c>
      <c r="L172" s="19" t="str">
        <f>IF(A172=0,"",IF(AND(COUNTA(Raw!BK172:BX172)=0,COUNTA(Raw!BY172:CH172)=0),"",IF(AND(COUNTIF(Raw!BK172:BX172,1)&gt;0,COUNTA(Raw!BY172:CH172)&gt;0),"",IF(AND(COUNTIF(Raw!BK172:BX172,1)=0,COUNTA(Raw!BY172:CH172)=0),"",1))))</f>
        <v/>
      </c>
      <c r="M172" s="19" t="str">
        <f>IF(A172=0,"",IF(AND(COUNTA(Raw!BK172:BX172)=0,COUNTA(Raw!CI172:CR172)),"",IF(AND(COUNTIF(Raw!BK172:BX172,3)&gt;0,COUNTA(Raw!CI172:CR172)&gt;0),"",IF(AND(COUNTIF(Raw!BK172:BX172,3)=0,COUNTA(Raw!CI172:CR172)=0),"",1))))</f>
        <v/>
      </c>
      <c r="N172" s="19" t="str">
        <f>IF(A172=0,"",IF(COUNTA(Raw!CS172:DF172)=0,"",IF(AND(COUNTIF(Raw!CS172:CV172,1)=1,COUNTA(Raw!CW172:DA172)&gt;0,COUNTA(Raw!DB172:DF172)=0),"",IF(AND(COUNTIF(Raw!CS172:CV172,2)=1,COUNTA(Raw!CW172:DA172)=0,COUNTA(Raw!DB172:DF172)&gt;0),"",IF(AND(COUNTA(Raw!CS172:CV172)&gt;0,COUNTA(Raw!CW172:DF172)=0),"",1)))))</f>
        <v/>
      </c>
      <c r="O172" s="19" t="str">
        <f>IF(A172=0,"",IF(COUNTA(Raw!DG172:DP172)=0,"",IF(AND(COUNTIF(Raw!BK172:BQ172,1)&gt;0,OR(COUNTIF(Raw!DG172:DP172,1)=1,COUNTIF(Raw!DG172:DP172,2)=1,COUNTIF(Raw!DG172:DP172,3)=1)),"",IF(AND(COUNTIF(Raw!BK172:BQ172,1)=0,AND(COUNTIF(Raw!DG172:DP172,1)=0,COUNTIF(Raw!DG172:DP172,2)=0,COUNTIF(Raw!DG172:DP172,3)=0)),"",1))))</f>
        <v/>
      </c>
      <c r="P172" s="19" t="str">
        <f>IF(A172=0,"",IF(COUNTA(Raw!DG172:DR172)=0,"",IF(AND(COUNTIF(Raw!DG172:DP172,4)=1,ISBLANK(Raw!DQ172)=FALSE,ISBLANK(Raw!DR172)),"",IF(AND(COUNTIF(Raw!DG172:DP172,7)=1,ISBLANK(Raw!DQ172),ISBLANK(Raw!DR172)=FALSE),"",IF(AND(COUNTA(Raw!DG172:DP172)&gt;0,COUNTIF(Raw!DG172:DP172,4)=0,COUNTIF(Raw!DG172:DP172,7)=0,COUNTA(Raw!DQ172:DR172)=0),"",1)))))</f>
        <v/>
      </c>
      <c r="Q172" s="19" t="str">
        <f>IF(A172=0,"",IF(AND(COUNTA(Raw!DS172:DU172)=0,COUNTA(Raw!BK172:BQ172)=0),"",IF(AND(COUNTIF(Raw!BK172:BQ172,1)&gt;0,COUNTA(Raw!DS172:DU172)&gt;0),"",IF(AND(COUNTIF(Raw!BK172:BQ172,1)=0,COUNTA(Raw!DS172:DU172)=0),"",1))))</f>
        <v/>
      </c>
      <c r="R172" s="19" t="str">
        <f>IF(A172=0,"",IF(AND(ISBLANK(Raw!AT172),ISBLANK(Raw!EJ172)),"",IF(AND(Raw!AT172&gt;0,ISBLANK(Raw!EJ172)=FALSE,Raw!EJ172&gt;=0,Raw!EJ172&lt;=7),"",IF(AND(Raw!AT172=0,ISBLANK(Raw!EJ172)),"",1))))</f>
        <v/>
      </c>
      <c r="S172" t="str">
        <f>IF(A172=0,"",IF(AND(ISBLANK(Raw!AS172),ISBLANK(Raw!EK172)),"",IF(AND(Raw!AS172&gt;0,ISBLANK(Raw!EK172)=FALSE),"",IF(AND(Raw!AS172=0,ISBLANK(Raw!EK172)),"",1))))</f>
        <v/>
      </c>
      <c r="T172" s="19" t="str">
        <f>IF(A172=0,"",IF(AND(ISBLANK(Raw!AT172),COUNTA(Raw!EL172:EQ172)=0),"",IF(AND(Raw!AT172&gt;0,COUNTA(Raw!EL172:EQ172)&gt;0),"",IF(AND(Raw!AT172=0,COUNTA(Raw!EL172:EQ172)=0),"",1))))</f>
        <v/>
      </c>
      <c r="U172" t="str">
        <f>IF(A172=0,"",IF(AND(ISBLANK(Raw!AT172),COUNTA(Raw!ER172:EU172)=0),"",IF(AND(Raw!AT172&gt;0,COUNTA(Raw!ER172:EU172)&gt;0),"",IF(AND(Raw!AT172=0,COUNTA(Raw!ER172:EU172)=0),"",1))))</f>
        <v/>
      </c>
      <c r="V172" t="str">
        <f>IF(A172=0,"",IF(AND(ISBLANK(Raw!AS172),COUNTA(Raw!EV172:FA172)=0),"",IF(AND(Raw!AS172&gt;0,COUNTA(Raw!EV172:FA172)&gt;0),"",IF(AND(Raw!AS172=0,COUNTA(Raw!EV172:FA172)=0),"",1))))</f>
        <v/>
      </c>
      <c r="W172" t="str">
        <f>IF(A172=0,"",IF(AND(ISBLANK(Raw!AS172),COUNTA(Raw!FB172:FE172)=0),"",IF(AND(Raw!AS172&gt;0,COUNTA(Raw!FB172:FE172)&gt;0),"",IF(AND(Raw!AS172=0,COUNTA(Raw!FB172:FE172)=0),"",1))))</f>
        <v/>
      </c>
      <c r="X172" t="str">
        <f>IF(A172=0,"",IF(AND(ISBLANK(Raw!AT172),COUNTA(Raw!FF172:FI172)=0),"",IF(AND(Raw!AT172&gt;0,COUNTA(Raw!FF172:FI172)&gt;0),"",IF(AND(Raw!AT172=0,COUNTA(Raw!FF172:FI172)=0),"",1))))</f>
        <v/>
      </c>
      <c r="Y172" t="str">
        <f>IF(A172=0,"",IF(AND(ISBLANK(Raw!AS172),COUNTA(Raw!FJ172:FM172)=0),"",IF(AND(Raw!AS172&gt;0,COUNTA(Raw!FJ172:FM172)&gt;0),"",IF(AND(Raw!AS172=0,COUNTA(Raw!FJ172:FM172)=0),"",1))))</f>
        <v/>
      </c>
      <c r="Z172" t="str">
        <f>IF(A172=0,"",IF(AND(COUNTA(Raw!FN172:FT172)=0,ISBLANK(Raw!FU172)),"",IF(AND(COUNTIF(Raw!FN172:FT172,1)&gt;0,ISBLANK(Raw!FU172)=FALSE),"",IF(AND(COUNTIF(Raw!FN172:FT172,1)=0,ISBLANK(Raw!FU172)),"",1))))</f>
        <v/>
      </c>
      <c r="AA172" s="19" t="str">
        <f>IF(A172=0,"",IF(AND(ISBLANK(Raw!BI172),COUNTA(Raw!FV172:GH172)=0),"",IF(AND(Raw!BI172&lt;&gt;1,COUNTIF(Raw!FV172:GH172,6)=0),"",IF(Raw!BI172=1,"",1))))</f>
        <v/>
      </c>
      <c r="AB172" t="str">
        <f>IF(A172=0,"",IF(AND(ISBLANK(Raw!GI172),COUNTA(Raw!GJ172:GQ172)=0),"",IF(AND(Raw!GI172=1,COUNTA(Raw!GJ172:GQ172)&gt;0),"",IF(AND(Raw!GI172=2,COUNTA(Raw!GJ172:GQ172)=0),"",1))))</f>
        <v/>
      </c>
      <c r="AC172" s="19" t="str">
        <f>IF(A172=0,"",IF(AND(COUNTA(Raw!GY172:HF172)=0,ISBLANK(Raw!HG172)),"",IF(AND(OR(COUNTIF(Raw!GY172:HE172,1)&gt;0,COUNTIF(Raw!GY172:HE172,2)&gt;0),ISBLANK(Raw!HG172)=FALSE),"",IF(AND(COUNTA(Raw!GY172:HF172)&gt;0,ISBLANK(Raw!HG172),COUNTIF(Raw!GY172:HE172,1)=0,COUNTIF(Raw!GY172:HE172,2)=0),"",1))))</f>
        <v/>
      </c>
      <c r="AD172" s="19" t="str">
        <f>IF(A172=0,"",IF(COUNTA(Raw!HU172:IB172)=0,"",IF(AND(Raw!AK172&lt;&gt;2,COUNTIF(Raw!HU172:IA172,2)=0,COUNTIF(Raw!HU172:IA172,3)=0),"",IF(Raw!AK172=2,"",1))))</f>
        <v/>
      </c>
      <c r="AE172" s="19" t="str">
        <f>IF(A172=0,"",IF(AND(Raw!AK172=2,ISBLANK(Raw!IC172)=FALSE),"",IF(AND(Raw!AK172&lt;&gt;2,ISBLANK(Raw!IC172)),"",1)))</f>
        <v/>
      </c>
      <c r="AF172" s="19" t="str">
        <f>IF(A172=0,"",IF(COUNTA(Raw!ID172:IF172)=0,"",IF(AND(MATCH(2023-Raw!ID172,Code!$A$3:$A$12,1)=Raw!IF172,2023-Raw!ID172=Raw!IE172),"",1)))</f>
        <v/>
      </c>
      <c r="AG172" s="19" t="str">
        <f>IF(A172=0,"",IF(COUNTA(Raw!IG172:II172)=0,"",IF(AND(Raw!IG172=4,ISBLANK(Raw!II172)=FALSE),"",IF(AND(Raw!IG172&lt;&gt;4,ISBLANK(Raw!II172)),"",1))))</f>
        <v/>
      </c>
      <c r="AH172" s="19" t="str">
        <f>IF(A172=0,"",IF(COUNTA(Raw!IJ172:IM172)=0,"",IF(AND(Raw!IJ172=1,ISBLANK(Raw!IK172)=FALSE),"",IF(AND(Raw!IJ172=2,COUNTA(Raw!IK172:IM172)&gt;0),"",1))))</f>
        <v/>
      </c>
      <c r="AI172" s="19" t="str">
        <f>IF(A172=0,"",IF(COUNTA(Raw!IK172:IM172)=0,"",IF(AND(Raw!IK172=1,ISBLANK(Raw!IL172)=FALSE),"",IF(AND(Raw!IK172=2,COUNTA(Raw!IL172:IM172)=0),"",1))))</f>
        <v/>
      </c>
      <c r="AJ172" s="19" t="str">
        <f>IF(A172=0,"",IF(COUNTA(Raw!JD172:JJ172)=0,"",IF(AND(Raw!JD172&gt;600,COUNTA(Raw!JE172:JI172)&gt;0),"",IF(AND(Raw!JD172&lt;=600,COUNTA(Raw!JE172:JJ172)=0),"",1))))</f>
        <v/>
      </c>
      <c r="AK172" s="19" t="str">
        <f>IF(A172=0,"",IF(COUNTA(Raw!JK172:KA172)=0,"",IF(AND(Raw!JK172=1,COUNTA(Raw!JM172:JV172)&gt;0),"",IF(AND(Raw!JK172=3,COUNTA(Raw!JM172:JV172)&gt;0,COUNTA(Raw!JW172:KA172)=0),"",IF(AND(ISBLANK(Raw!JK172)=FALSE,Raw!JK172&lt;&gt;1,Raw!JK172&lt;&gt;3,COUNTA(Raw!JM172:KA172)=0),"",1)))))</f>
        <v/>
      </c>
      <c r="AL172" s="19" t="str">
        <f>IF(A172=0,"",IF(COUNTA(Raw!JW172:KA172)=0,"",IF(AND(COUNTIF(Raw!JW172:JZ172,4)=0,COUNTA(Raw!JW172:JZ172)&gt;0,ISBLANK(Raw!KA172)=FALSE),"",IF(AND(COUNTIF(Raw!JW172:KA172,4)&gt;0,ISBLANK(Raw!KA172)),"",1))))</f>
        <v/>
      </c>
      <c r="AM172" s="19" t="str">
        <f>IF(A172=0,"",IF(COUNTA(Raw!KT172:KU172)=0,"",IF(AND(Raw!KT172=1,ISBLANK(Raw!KU172)=FALSE),"",IF(AND(Raw!KT172=2,ISBLANK(Raw!KU172)),"",1))))</f>
        <v/>
      </c>
      <c r="AN172" s="19" t="str">
        <f>IF(A172=0,"",IF(COUNTA(Raw!KX172:LF172)=0,"",IF(AND(COUNTIF(Raw!KX172:LB172,5)=1,COUNTA(Raw!KX172:LB172)=1,COUNTA(Raw!LC172:LF172)=0),"",IF(AND(COUNTIF(Raw!KX172:LB172,5)=0,COUNTA(Raw!KX172:LB172)&gt;0,COUNTA(Raw!LC172:LF172)&gt;0),"",1))))</f>
        <v/>
      </c>
      <c r="AO172" s="19" t="str">
        <f>IF(A172=0,"",IF(COUNTA(Raw!LM172:LU172)=0,"",IF(AND(Raw!LM172=1,ISBLANK(Raw!LN172)=FALSE,COUNTA(Raw!LO172:LU172)&gt;0),"",IF(AND(Raw!LM172=2,COUNTA(Raw!LN172:LU172)=0),"",1))))</f>
        <v/>
      </c>
      <c r="AP172" s="19" t="str">
        <f>IF(A172=0,"",IF(COUNTA(Raw!MY172:OG172)=0,"",IF(AND(Raw!MY172=2,COUNTA(Raw!MZ172:OG172)=0),"",IF(AND(Raw!MY172=1,COUNTA(Raw!MZ172:OG172)&gt;0),"",1))))</f>
        <v/>
      </c>
      <c r="AQ172" s="19" t="str">
        <f>IF(A172=0,"",IF(COUNTA(Raw!NC172:NW172)=0,"",IF(AND(COUNTIF(Raw!NC172:NG172,3)&gt;0,COUNTA(Raw!NH172:NQ172)&gt;0),"",IF(AND(COUNTA(Raw!NC172:NG172)&gt;0,COUNTIF(Raw!NC172:NG172,3)=0,COUNTA(Raw!NH172:NW172)=0),"",1))))</f>
        <v/>
      </c>
      <c r="AR172" s="19" t="str">
        <f>IF(A172=0,"",IF(COUNTA(Raw!NH172:NW172)=0,"",IF(AND(COUNTIF(Raw!NH172:NQ172,10)&gt;0,COUNTA(Raw!NR172:NW172)&gt;0),"",IF(AND(COUNTA(Raw!NH172:NQ172)&gt;0,COUNTIF(Raw!NH172:NQ172,10)=0,COUNTA(Raw!NR172:NY172)=0),"",1))))</f>
        <v/>
      </c>
      <c r="AS172" s="19" t="str">
        <f>IF(A172=0,"",IF(COUNTA(Raw!NY172:OG172)=0,"",IF(AND(Raw!NY172=1,COUNTA(Raw!NZ172:OG172)&gt;0),"",IF(AND(Raw!NY172=2,COUNTA(Raw!NZ172:OG172)=0),"",1))))</f>
        <v/>
      </c>
      <c r="AT172" s="19" t="str">
        <f>IF(A172=0,"",IF(COUNTA(Raw!OH172:OY172)=0,"",IF(AND(Raw!OH172=1,COUNTA(Raw!OI172:OY172)&gt;0),"",IF(AND(Raw!OH172=2,COUNTA(Raw!OI172:OY172)=0),"",1))))</f>
        <v/>
      </c>
      <c r="AU172" s="19" t="str">
        <f>IF(A172=0,"",IF(COUNTA(Raw!PR172:QB172)=0,"",
IF(AND(OR(AND(COUNTIF(Raw!PR172:QB172,1)=1,COUNTA(Raw!QI172:QY172)&gt;0),AND(COUNTIF(Raw!PR172:QB172,1)=0,COUNTA(Raw!QI172:QY172)=0)),OR(AND(COUNTIF(Raw!PR172:QB172,2)=1,COUNTA(Raw!QZ172:RP172)&gt;0),AND(COUNTIF(Raw!PR172:QB172,2)=0,COUNTA(Raw!QZ172:RP172)=0)),OR(AND(COUNTIF(Raw!PR172:QB172,3)=1,COUNTA(Raw!RQ172:SG172)&gt;0),AND(COUNTIF(Raw!PR172:QB172,3)=0,COUNTA(Raw!RQ172:SG172)=0)),OR(AND(COUNTIF(Raw!PR172:QB172,4)=1,COUNTA(Raw!SH172:ST172)&gt;0),AND(COUNTIF(Raw!PR172:QB172,4)=0,COUNTA(Raw!SH172:ST172)=0)),OR(AND(COUNTIF(Raw!PR172:QB172,5)=1,COUNTA(Raw!SU172:TG172)&gt;0),AND(COUNTIF(Raw!PR172:QB172,5)=0,COUNTA(Raw!SU172:TG172)=0)),OR(AND(COUNTIF(Raw!PR172:QB172,6)=1,COUNTA(Raw!TH172:TT172)&gt;0),AND(COUNTIF(Raw!PR172:QB172,6)=0,COUNTA(Raw!TH172:TT172)=0)),OR(AND(COUNTIF(Raw!PR172:QB172,7)=1,COUNTA(Raw!TU172:UI172)&gt;0),AND(COUNTIF(Raw!PR172:QB172,7)=0,COUNTA(Raw!TU172:UI172)=0)),OR(AND(COUNTIF(Raw!PR172:QB172,8)=1,COUNTA(Raw!UJ172:UV172)&gt;0),AND(COUNTIF(Raw!PR172:QB172,8)=0,COUNTA(Raw!UJ172:UV172)=0)),OR(AND(COUNTIF(Raw!PR172:QB172,9)=1,COUNTA(Raw!UW172:VG172)&gt;0),AND(COUNTIF(Raw!PR172:QB172,9)=0,COUNTA(Raw!UW172:VG172)=0)),OR(AND(COUNTIF(Raw!PR172:QB172,10)=1,COUNTA(Raw!VH172:VP172)&gt;0),AND(COUNTIF(Raw!PR172:QB172,10)=0,COUNTA(Raw!VH172:VP172)=0)),OR(AND(COUNTIF(Raw!PR172:QB172,11)=1,COUNTA(Raw!VQ172:WK172)&gt;0),AND(COUNTIF(Raw!PR172:QB172,11)=0,COUNTA(Raw!VQ172:WK172)=0))),"",1)))</f>
        <v/>
      </c>
      <c r="AV172" s="19" t="str">
        <f>IF(A172=0,"",IF(COUNTA(Raw!QI172:QY172)=0,"",IF(AND(OR(AND(Raw!QI172=4,COUNTIF(Raw!QR172:QY172,1)=0),Raw!QI172&lt;&gt;4),OR(AND(Raw!QJ172=4,COUNTIF(Raw!QR172:QY172,2)=0),Raw!QJ172&lt;&gt;4),OR(AND(Raw!QK172=4,COUNTIF(Raw!QR172:QY172,3)=0),Raw!QK172&lt;&gt;4),OR(AND(Raw!QL172=4,COUNTIF(Raw!QR172:QY172,4)=0),Raw!QL172&lt;&gt;4),OR(AND(Raw!QM172=4,COUNTIF(Raw!QR172:QY172,5)=0),Raw!QM172&lt;&gt;4),OR(AND(Raw!QN172=4,COUNTIF(Raw!QR172:QY172,6)=0),Raw!QN172&lt;&gt;4),OR(AND(Raw!QO172=4,COUNTIF(Raw!QR172:QY172,7)=0),Raw!QO172&lt;&gt;4),OR(AND(Raw!QP172=4,COUNTIF(Raw!QR172:QY172,8)=0),Raw!QP172&lt;&gt;4)),"",1)))</f>
        <v/>
      </c>
      <c r="AW172" t="str">
        <f>IF(A172=0,"",IF(COUNTA(Raw!QZ172:RP172)=0,"",IF(AND(OR(AND(Raw!QZ172=4,COUNTIF(Raw!RI172:RP172,1)=0),Raw!QZ172&lt;&gt;4),OR(AND(Raw!RA172=4,COUNTIF(Raw!RI172:RP172,2)=0),Raw!RA172&lt;&gt;4),OR(AND(Raw!RB172=4,COUNTIF(Raw!RI172:RP172,3)=0),Raw!RB172&lt;&gt;4),OR(AND(Raw!RC172=4,COUNTIF(Raw!RI172:RP172,4)=0),Raw!RC172&lt;&gt;4),OR(AND(Raw!RD172=4,COUNTIF(Raw!RI172:RP172,5)=0),Raw!RD172&lt;&gt;4),OR(AND(Raw!RE172=4,COUNTIF(Raw!RI172:RP172,6)=0),Raw!RE172&lt;&gt;4),OR(AND(Raw!RF172=4,COUNTIF(Raw!RI172:RP172,7)=0),Raw!RF172&lt;&gt;4),OR(AND(Raw!RG172=4,COUNTIF(Raw!RI172:RP172,8)=0),Raw!RG172&lt;&gt;4)),"",1)))</f>
        <v/>
      </c>
      <c r="AX172" t="str">
        <f>IF(A172=0,"",IF(COUNTA(Raw!RQ172:SG172)=0,"",IF(AND(OR(AND(Raw!RQ172=4,COUNTIF(Raw!RZ172:SG172,1)=0),Raw!RQ172&lt;&gt;4),OR(AND(Raw!RR172=4,COUNTIF(Raw!RZ172:SG172,2)=0),Raw!RR172&lt;&gt;4),OR(AND(Raw!RS172=4,COUNTIF(Raw!RZ172:SG172,3)=0),Raw!RS172&lt;&gt;4),OR(AND(Raw!RT172=4,COUNTIF(Raw!RZ172:SG172,4)=0),Raw!RT172&lt;&gt;4),OR(AND(Raw!RU172=4,COUNTIF(Raw!RZ172:SG172,5)=0),Raw!RU172&lt;&gt;4),OR(AND(Raw!RV172=4,COUNTIF(Raw!RZ172:SG172,6)=0),Raw!RV172&lt;&gt;4),OR(AND(Raw!RW172=4,COUNTIF(Raw!RZ172:SG172,7)=0),Raw!RW172&lt;&gt;4),OR(AND(Raw!RX172=4,COUNTIF(Raw!RZ172:SG172,8)=0),Raw!RX172&lt;&gt;4)),"",1)))</f>
        <v/>
      </c>
      <c r="AY172" t="str">
        <f>IF(A172=0,"",IF(COUNTA(Raw!SH172:ST172)=0,"",IF(AND(OR(AND(Raw!SH172=4,COUNTIF(Raw!SO172:ST172,1)=0),Raw!SH172&lt;&gt;4),OR(AND(Raw!SI172=4,COUNTIF(Raw!SO172:ST172,2)=0),Raw!SI172&lt;&gt;4),OR(AND(Raw!SJ172=4,COUNTIF(Raw!SO172:ST172,3)=0),Raw!SJ172&lt;&gt;4),OR(AND(Raw!SK172=4,COUNTIF(Raw!SO172:ST172,4)=0),Raw!SK172&lt;&gt;4),OR(AND(Raw!SL172=4,COUNTIF(Raw!SO172:ST172,5)=0),Raw!SL172&lt;&gt;4),OR(AND(Raw!SM172=4,COUNTIF(Raw!SO172:ST172,6)=0),Raw!SM172&lt;&gt;4)),"",1)))</f>
        <v/>
      </c>
      <c r="AZ172" t="str">
        <f>IF(A172=0,"",IF(COUNTA(Raw!SU172:TG172)=0,"",IF(AND(OR(AND(Raw!SU172=4,COUNTIF(Raw!TB172:TG172,1)=0),Raw!SU172&lt;&gt;4),OR(AND(Raw!SV172=4,COUNTIF(Raw!TB172:TG172,2)=0),Raw!SV172&lt;&gt;4),OR(AND(Raw!SW172=4,COUNTIF(Raw!TB172:TG172,3)=0),Raw!SW172&lt;&gt;4),OR(AND(Raw!SX172=4,COUNTIF(Raw!TB172:TG172,4)=0),Raw!SX172&lt;&gt;4),OR(AND(Raw!SY172=4,COUNTIF(Raw!TB172:TG172,5)=0),Raw!SY172&lt;&gt;4),OR(AND(Raw!SZ172=4,COUNTIF(Raw!TB172:TG172,6)=0),Raw!SZ172&lt;&gt;4)),"",1)))</f>
        <v/>
      </c>
      <c r="BA172" t="str">
        <f>IF(A172=0,"",IF(COUNTA(Raw!TH172:TT172)=0,"",IF(AND(OR(AND(Raw!TH172=4,COUNTIF(Raw!TO172:TT172,1)=0),Raw!TH172&lt;&gt;4),OR(AND(Raw!TI172=4,COUNTIF(Raw!TO172:TT172,2)=0),Raw!TI172&lt;&gt;4),OR(AND(Raw!TJ172=4,COUNTIF(Raw!TO172:TT172,3)=0),Raw!TJ172&lt;&gt;4),OR(AND(Raw!TK172=4,COUNTIF(Raw!TO172:TT172,4)=0),Raw!TK172&lt;&gt;4),OR(AND(Raw!TL172=4,COUNTIF(Raw!TO172:TT172,5)=0),Raw!TL172&lt;&gt;4),OR(AND(Raw!TM172=4,COUNTIF(Raw!TO172:TT172,6)=0),Raw!TM172&lt;&gt;4)),"",1)))</f>
        <v/>
      </c>
      <c r="BB172" t="str">
        <f>IF(A172=0,"",IF(COUNTA(Raw!TU172:UI172)=0,"",IF(AND(OR(AND(Raw!TU172=4,COUNTIF(Raw!UC172:UI172,1)=0),Raw!TU172&lt;&gt;4),OR(AND(Raw!TV172=4,COUNTIF(Raw!UC172:UI172,2)=0),Raw!TV172&lt;&gt;4),OR(AND(Raw!TW172=4,COUNTIF(Raw!UC172:UI172,3)=0),Raw!TW172&lt;&gt;4),OR(AND(Raw!TX172=4,COUNTIF(Raw!UC172:UI172,4)=0),Raw!TX172&lt;&gt;4),OR(AND(Raw!TY172=4,COUNTIF(Raw!UC172:UI172,5)=0),Raw!TY172&lt;&gt;4),OR(AND(Raw!TZ172=4,COUNTIF(Raw!UC172:UI172,6)=0),Raw!TZ172&lt;&gt;4),OR(AND(Raw!UA172=4,COUNTIF(Raw!UC172:UI172,7)=0),Raw!UA172&lt;&gt;4)),"",1)))</f>
        <v/>
      </c>
      <c r="BC172" t="str">
        <f>IF(A172=0,"",IF(COUNTA(Raw!UJ172:UV172)=0,"",IF(AND(OR(AND(Raw!UJ172=4,COUNTIF(Raw!UQ172:UV172,1)=0),Raw!UJ172&lt;&gt;4),OR(AND(Raw!UK172=4,COUNTIF(Raw!UQ172:UV172,2)=0),Raw!UK172&lt;&gt;4),OR(AND(Raw!UL172=4,COUNTIF(Raw!UQ172:UV172,3)=0),Raw!UL172&lt;&gt;4),OR(AND(Raw!UM172=4,COUNTIF(Raw!UQ172:UV172,4)=0),Raw!UM172&lt;&gt;4),OR(AND(Raw!UN172=4,COUNTIF(Raw!UQ172:UV172,5)=0),Raw!UN172&lt;&gt;4),OR(AND(Raw!UO172=4,COUNTIF(Raw!UQ172:UV172,6)=0),Raw!UO172&lt;&gt;4)),"",1)))</f>
        <v/>
      </c>
      <c r="BD172" t="str">
        <f>IF(A172=0,"",IF(COUNTA(Raw!UW172:VG172)=0,"",IF(AND(OR(AND(Raw!UW172=4,COUNTIF(Raw!VC172:VG172,1)=0),Raw!UW172&lt;&gt;4),OR(AND(Raw!UX172=4,COUNTIF(Raw!VC172:VG172,2)=0),Raw!UX172&lt;&gt;4),OR(AND(Raw!UY172=4,COUNTIF(Raw!VC172:VG172,3)=0),Raw!UY172&lt;&gt;4),OR(AND(Raw!UZ172=4,COUNTIF(Raw!VC172:VG172,4)=0),Raw!UZ172&lt;&gt;4),OR(AND(Raw!VA172=4,COUNTIF(Raw!VC172:VG172,5)=0),Raw!VA172&lt;&gt;4)),"",1)))</f>
        <v/>
      </c>
      <c r="BE172" t="str">
        <f>IF(A172=0,"",IF(COUNTA(Raw!VH172:VP172)=0,"",
IF(AND(
OR(AND(Raw!VH172=4,COUNTIF(Raw!VM172:VP172,1)=0),Raw!VH172&lt;&gt;4),
OR(AND(Raw!VI172=4,COUNTIF(Raw!VM172:VP172,2)=0),Raw!VI172&lt;&gt;4),
OR(AND(Raw!VJ172=4,COUNTIF(Raw!VM172:VP172,3)=0),Raw!VJ172&lt;&gt;4),
OR(AND(Raw!VK172=4,COUNTIF(Raw!VM172:VP172,4)=0),Raw!VK172&lt;&gt;4)
),"",1)))</f>
        <v/>
      </c>
      <c r="BF172" t="str">
        <f>IF(A172=0,"",IF(COUNTA(Raw!VQ172:WK172)=0,"",
IF(AND(
OR(AND(Raw!VQ172=4,COUNTIF(Raw!WB172:WK172,1)=0),Raw!VQ172&lt;&gt;4),
OR(AND(Raw!VR172=4,COUNTIF(Raw!WB172:WK172,2)=0),Raw!VR172&lt;&gt;4),
OR(AND(Raw!VS172=4,COUNTIF(Raw!WB172:WK172,3)=0),Raw!VS172&lt;&gt;4),
OR(AND(Raw!VT172=4,COUNTIF(Raw!WB172:WK172,4)=0),Raw!VT172&lt;&gt;4),
OR(AND(Raw!VU172=4,COUNTIF(Raw!WB172:WK172,5)=0),Raw!VU172&lt;&gt;4),
OR(AND(Raw!VV172=4,COUNTIF(Raw!WB172:WK172,6)=0),Raw!VV172&lt;&gt;4),
OR(AND(Raw!VW172=4,COUNTIF(Raw!WB172:WK172,7)=0),Raw!VW172&lt;&gt;4),
OR(AND(Raw!VX172=4,COUNTIF(Raw!WB172:WK172,8)=0),Raw!VX172&lt;&gt;4),
OR(AND(Raw!VY172=4,COUNTIF(Raw!WB172:WK172,9)=0),Raw!VX172&lt;&gt;4),
OR(AND(Raw!VZ172=4,COUNTIF(Raw!WB172:WK172,10)=0),Raw!VZ172&lt;&gt;4)
),"",1)))</f>
        <v/>
      </c>
      <c r="BG172" t="str">
        <f>IF(A172=0,"",IF(COUNTA(Raw!WL172:XB172)=0,"",
IF(AND(
OR(AND(Raw!WL172=4,COUNTIF(Raw!WU172:XB172,1)=0),Raw!WL172&lt;&gt;4),
OR(AND(Raw!WM172=4,COUNTIF(Raw!WU172:XB172,2)=0),Raw!WM172&lt;&gt;4),
OR(AND(Raw!WN172=4,COUNTIF(Raw!WU172:XB172,3)=0),Raw!WN172&lt;&gt;4),
OR(AND(Raw!WO172=4,COUNTIF(Raw!WU172:XB172,4)=0),Raw!WO172&lt;&gt;4),
OR(AND(Raw!WP172=4,COUNTIF(Raw!WU172:XB172,5)=0),Raw!WP172&lt;&gt;4),
OR(AND(Raw!WQ172=4,COUNTIF(Raw!WU172:XB172,6)=0),Raw!WQ172&lt;&gt;4),
OR(AND(Raw!WR172=4,COUNTIF(Raw!WU172:XB172,7)=0),Raw!WR172&lt;&gt;4),
OR(AND(Raw!WS172=4,COUNTIF(Raw!WU172:XB172,8)=0),Raw!WS172&lt;&gt;4)
),"",1)))</f>
        <v/>
      </c>
      <c r="BH172" t="str">
        <f>IF(A172=0,"",IF(COUNTA(Raw!XC172:XK172)=0,"",
IF(AND(
OR(AND(Raw!XC172=4,COUNTIF(Raw!XH172:XK172,1)=0),Raw!XC172&lt;&gt;4),
OR(AND(Raw!XD172=4,COUNTIF(Raw!XH172:XK172,2)=0),Raw!XD172&lt;&gt;4),
OR(AND(Raw!XE172=4,COUNTIF(Raw!XH172:XK172,3)=0),Raw!XE172&lt;&gt;4),
OR(AND(Raw!XF172=4,COUNTIF(Raw!XH172:XK172,4)=0),Raw!XF172&lt;&gt;4)
),"",1)))</f>
        <v/>
      </c>
      <c r="BI172" t="str">
        <f>IF(A172=0,"",IF(COUNTA(Raw!XL172:XT172)=0,"",
IF(AND(
OR(AND(Raw!XL172=4,COUNTIF(Raw!XQ172:XT172,1)=0),Raw!XL172&lt;&gt;4),
OR(AND(Raw!XM172=4,COUNTIF(Raw!XQ172:XT172,2)=0),Raw!XM172&lt;&gt;4),
OR(AND(Raw!XN172=4,COUNTIF(Raw!XQ172:XT172,3)=0),Raw!XN172&lt;&gt;4),
OR(AND(Raw!XO172=4,COUNTIF(Raw!XQ172:XT172,4)=0),Raw!XO172&lt;&gt;4)
),"",1)))</f>
        <v/>
      </c>
      <c r="BJ172" t="str">
        <f>IF(A172=0,"",IF(COUNTA(Raw!XU172:YI172)=0,"",
IF(AND(
OR(AND(Raw!XU172=4,COUNTIF(Raw!YC172:YI172,1)=0),Raw!XU172&lt;&gt;4),
OR(AND(Raw!XV172=4,COUNTIF(Raw!YC172:YI172,2)=0),Raw!XV172&lt;&gt;4),
OR(AND(Raw!XW172=4,COUNTIF(Raw!YC172:YI172,3)=0),Raw!XW172&lt;&gt;4),
OR(AND(Raw!XX172=4,COUNTIF(Raw!YC172:YI172,4)=0),Raw!XX172&lt;&gt;4),
OR(AND(Raw!XY172=4,COUNTIF(Raw!YC172:YI172,5)=0),Raw!XY172&lt;&gt;4),
OR(AND(Raw!XZ172=4,COUNTIF(Raw!YC172:YI172,6)=0),Raw!XZ172&lt;&gt;4),
OR(AND(Raw!YA172=4,COUNTIF(Raw!YC172:YI172,7)=0),Raw!YA172&lt;&gt;4)
),"",1)))</f>
        <v/>
      </c>
      <c r="BK172" t="str">
        <f>IF(A172=0,"",IF(COUNTA(Raw!YJ172:YR172)=0,"",
IF(AND(
OR(AND(Raw!YJ172=4,COUNTIF(Raw!YO172:YR172,1)=0),Raw!YJ172&lt;&gt;4),
OR(AND(Raw!YK172=4,COUNTIF(Raw!YO172:YR172,2)=0),Raw!YK172&lt;&gt;4),
OR(AND(Raw!YL172=4,COUNTIF(Raw!YO172:YR172,3)=0),Raw!YL172&lt;&gt;4),
OR(AND(Raw!YM172=4,COUNTIF(Raw!YO172:YR172,4)=0),Raw!YM172&lt;&gt;4)
),"",1)))</f>
        <v/>
      </c>
      <c r="BL172" t="str">
        <f>IF(A172=0,"",IF(COUNTA(Raw!YS172:YU172)=0,"",IF(AND(Raw!YS172=4,ISBLANK(Raw!YU172)),"",IF(AND(Raw!YS172&lt;&gt;4,ISBLANK(Raw!YU172)=FALSE),"",1))))</f>
        <v/>
      </c>
    </row>
    <row r="173" spans="1:64">
      <c r="A173" s="20">
        <f>Raw!A173</f>
        <v>0</v>
      </c>
      <c r="B173" s="19" t="str">
        <f>IF(A173=0,"",IF(AND(Raw!AC173=1,COUNTA(Raw!AR173:IC173)&gt;0,COUNTA(Raw!ID173:YU173)=0),"",IF(AND(Raw!AC173=2,COUNTA(Raw!AR173:IC173)=0,COUNTA(Raw!ID173:MV173)&gt;0,COUNTA(Raw!MW173:YU173)=0),"",IF(AND(Raw!AC173=3,COUNTA(Raw!AP173:MV173)=0,COUNTA(Raw!MW173:YU173)&gt;0),"",1))))</f>
        <v/>
      </c>
      <c r="C173" s="19" t="str">
        <f>IF(A173=0,"",IF(AND(Raw!AK173=1,ISBLANK(Raw!AM173)=FALSE,ISBLANK(Raw!AO173)),"",IF(AND(Raw!AK173=2,ISBLANK(Raw!AM173),ISBLANK(Raw!AO173)=FALSE),"",1)))</f>
        <v/>
      </c>
      <c r="D173" s="19" t="str">
        <f>IF(A173=0,"",IF(COUNTA(Raw!AS173:AZ173)=0,"",IF(AND(Raw!AS173+Raw!AT173=100,Raw!AU173+Raw!AV173=100,Raw!AW173+Raw!AX173=100,Raw!AY173+Raw!AZ173=100),"",1)))</f>
        <v/>
      </c>
      <c r="E173" s="19" t="str">
        <f>IF(A173=0,"",IF(ISBLANK(Raw!AQ173),"",IF(Raw!AQ173=1,"",1)))</f>
        <v/>
      </c>
      <c r="F173" s="19" t="str">
        <f>IF(A173=0,"",IF(ISBLANK(Raw!AR173),"",IF(AND(Raw!AR173&gt;=0,Raw!AR173&lt;=100),"",1)))</f>
        <v/>
      </c>
      <c r="G173" s="19" t="str">
        <f>IF(A173=0,"",IF(AND(ISBLANK(Raw!BA173),ISBLANK(Raw!AS173)),"",IF(AND(Raw!AS173&gt;0,ISBLANK(Raw!BA173)=FALSE),"",1)))</f>
        <v/>
      </c>
      <c r="H173" s="19" t="str">
        <f>IF(A173=0,"",IF(COUNTA(Raw!BA173:BH173)=0,"",IF(AND(Raw!BA173=0,COUNTA(Raw!BB173:BH173)=0),"",IF(AND(Raw!BA173&gt;0,COUNTA(Raw!BB173:BH173)&gt;0),"",1))))</f>
        <v/>
      </c>
      <c r="I173" s="19" t="str">
        <f>IF(A173=0,"",IF(AND(ISBLANK(Raw!BI173),ISBLANK(Raw!BJ173)),"",IF(AND(Raw!BI173=1,ISBLANK(Raw!BJ173)=FALSE),"",IF(AND(Raw!BI173=2,ISBLANK(Raw!BJ173)),"",1))))</f>
        <v/>
      </c>
      <c r="J173" s="19" t="str">
        <f>IF(A173=0,"",IF(AND(ISBLANK(Raw!AT173),COUNTBLANK(Raw!BK173:BQ173)),"",IF(AND(Raw!AT173&gt;0,COUNTA(Raw!BK173:BQ173)&gt;0),"",IF(AND(Raw!AT173=0,COUNTA(Raw!BK173:BQ173)=0),"",1))))</f>
        <v/>
      </c>
      <c r="K173" s="19" t="str">
        <f>IF(A173=0,"",IF(AND(ISBLANK(Raw!AS173),COUNTA(Raw!BR173:BX173)=0),"",IF(AND(Raw!AS173&gt;0,COUNTA(Raw!BR173:BX173)&gt;0),"",IF(AND(Raw!AS173=0,COUNTA(Raw!BR173:BX173)=0),"",1))))</f>
        <v/>
      </c>
      <c r="L173" s="19" t="str">
        <f>IF(A173=0,"",IF(AND(COUNTA(Raw!BK173:BX173)=0,COUNTA(Raw!BY173:CH173)=0),"",IF(AND(COUNTIF(Raw!BK173:BX173,1)&gt;0,COUNTA(Raw!BY173:CH173)&gt;0),"",IF(AND(COUNTIF(Raw!BK173:BX173,1)=0,COUNTA(Raw!BY173:CH173)=0),"",1))))</f>
        <v/>
      </c>
      <c r="M173" s="19" t="str">
        <f>IF(A173=0,"",IF(AND(COUNTA(Raw!BK173:BX173)=0,COUNTA(Raw!CI173:CR173)),"",IF(AND(COUNTIF(Raw!BK173:BX173,3)&gt;0,COUNTA(Raw!CI173:CR173)&gt;0),"",IF(AND(COUNTIF(Raw!BK173:BX173,3)=0,COUNTA(Raw!CI173:CR173)=0),"",1))))</f>
        <v/>
      </c>
      <c r="N173" s="19" t="str">
        <f>IF(A173=0,"",IF(COUNTA(Raw!CS173:DF173)=0,"",IF(AND(COUNTIF(Raw!CS173:CV173,1)=1,COUNTA(Raw!CW173:DA173)&gt;0,COUNTA(Raw!DB173:DF173)=0),"",IF(AND(COUNTIF(Raw!CS173:CV173,2)=1,COUNTA(Raw!CW173:DA173)=0,COUNTA(Raw!DB173:DF173)&gt;0),"",IF(AND(COUNTA(Raw!CS173:CV173)&gt;0,COUNTA(Raw!CW173:DF173)=0),"",1)))))</f>
        <v/>
      </c>
      <c r="O173" s="19" t="str">
        <f>IF(A173=0,"",IF(COUNTA(Raw!DG173:DP173)=0,"",IF(AND(COUNTIF(Raw!BK173:BQ173,1)&gt;0,OR(COUNTIF(Raw!DG173:DP173,1)=1,COUNTIF(Raw!DG173:DP173,2)=1,COUNTIF(Raw!DG173:DP173,3)=1)),"",IF(AND(COUNTIF(Raw!BK173:BQ173,1)=0,AND(COUNTIF(Raw!DG173:DP173,1)=0,COUNTIF(Raw!DG173:DP173,2)=0,COUNTIF(Raw!DG173:DP173,3)=0)),"",1))))</f>
        <v/>
      </c>
      <c r="P173" s="19" t="str">
        <f>IF(A173=0,"",IF(COUNTA(Raw!DG173:DR173)=0,"",IF(AND(COUNTIF(Raw!DG173:DP173,4)=1,ISBLANK(Raw!DQ173)=FALSE,ISBLANK(Raw!DR173)),"",IF(AND(COUNTIF(Raw!DG173:DP173,7)=1,ISBLANK(Raw!DQ173),ISBLANK(Raw!DR173)=FALSE),"",IF(AND(COUNTA(Raw!DG173:DP173)&gt;0,COUNTIF(Raw!DG173:DP173,4)=0,COUNTIF(Raw!DG173:DP173,7)=0,COUNTA(Raw!DQ173:DR173)=0),"",1)))))</f>
        <v/>
      </c>
      <c r="Q173" s="19" t="str">
        <f>IF(A173=0,"",IF(AND(COUNTA(Raw!DS173:DU173)=0,COUNTA(Raw!BK173:BQ173)=0),"",IF(AND(COUNTIF(Raw!BK173:BQ173,1)&gt;0,COUNTA(Raw!DS173:DU173)&gt;0),"",IF(AND(COUNTIF(Raw!BK173:BQ173,1)=0,COUNTA(Raw!DS173:DU173)=0),"",1))))</f>
        <v/>
      </c>
      <c r="R173" s="19" t="str">
        <f>IF(A173=0,"",IF(AND(ISBLANK(Raw!AT173),ISBLANK(Raw!EJ173)),"",IF(AND(Raw!AT173&gt;0,ISBLANK(Raw!EJ173)=FALSE,Raw!EJ173&gt;=0,Raw!EJ173&lt;=7),"",IF(AND(Raw!AT173=0,ISBLANK(Raw!EJ173)),"",1))))</f>
        <v/>
      </c>
      <c r="S173" t="str">
        <f>IF(A173=0,"",IF(AND(ISBLANK(Raw!AS173),ISBLANK(Raw!EK173)),"",IF(AND(Raw!AS173&gt;0,ISBLANK(Raw!EK173)=FALSE),"",IF(AND(Raw!AS173=0,ISBLANK(Raw!EK173)),"",1))))</f>
        <v/>
      </c>
      <c r="T173" s="19" t="str">
        <f>IF(A173=0,"",IF(AND(ISBLANK(Raw!AT173),COUNTA(Raw!EL173:EQ173)=0),"",IF(AND(Raw!AT173&gt;0,COUNTA(Raw!EL173:EQ173)&gt;0),"",IF(AND(Raw!AT173=0,COUNTA(Raw!EL173:EQ173)=0),"",1))))</f>
        <v/>
      </c>
      <c r="U173" t="str">
        <f>IF(A173=0,"",IF(AND(ISBLANK(Raw!AT173),COUNTA(Raw!ER173:EU173)=0),"",IF(AND(Raw!AT173&gt;0,COUNTA(Raw!ER173:EU173)&gt;0),"",IF(AND(Raw!AT173=0,COUNTA(Raw!ER173:EU173)=0),"",1))))</f>
        <v/>
      </c>
      <c r="V173" t="str">
        <f>IF(A173=0,"",IF(AND(ISBLANK(Raw!AS173),COUNTA(Raw!EV173:FA173)=0),"",IF(AND(Raw!AS173&gt;0,COUNTA(Raw!EV173:FA173)&gt;0),"",IF(AND(Raw!AS173=0,COUNTA(Raw!EV173:FA173)=0),"",1))))</f>
        <v/>
      </c>
      <c r="W173" t="str">
        <f>IF(A173=0,"",IF(AND(ISBLANK(Raw!AS173),COUNTA(Raw!FB173:FE173)=0),"",IF(AND(Raw!AS173&gt;0,COUNTA(Raw!FB173:FE173)&gt;0),"",IF(AND(Raw!AS173=0,COUNTA(Raw!FB173:FE173)=0),"",1))))</f>
        <v/>
      </c>
      <c r="X173" t="str">
        <f>IF(A173=0,"",IF(AND(ISBLANK(Raw!AT173),COUNTA(Raw!FF173:FI173)=0),"",IF(AND(Raw!AT173&gt;0,COUNTA(Raw!FF173:FI173)&gt;0),"",IF(AND(Raw!AT173=0,COUNTA(Raw!FF173:FI173)=0),"",1))))</f>
        <v/>
      </c>
      <c r="Y173" t="str">
        <f>IF(A173=0,"",IF(AND(ISBLANK(Raw!AS173),COUNTA(Raw!FJ173:FM173)=0),"",IF(AND(Raw!AS173&gt;0,COUNTA(Raw!FJ173:FM173)&gt;0),"",IF(AND(Raw!AS173=0,COUNTA(Raw!FJ173:FM173)=0),"",1))))</f>
        <v/>
      </c>
      <c r="Z173" t="str">
        <f>IF(A173=0,"",IF(AND(COUNTA(Raw!FN173:FT173)=0,ISBLANK(Raw!FU173)),"",IF(AND(COUNTIF(Raw!FN173:FT173,1)&gt;0,ISBLANK(Raw!FU173)=FALSE),"",IF(AND(COUNTIF(Raw!FN173:FT173,1)=0,ISBLANK(Raw!FU173)),"",1))))</f>
        <v/>
      </c>
      <c r="AA173" s="19" t="str">
        <f>IF(A173=0,"",IF(AND(ISBLANK(Raw!BI173),COUNTA(Raw!FV173:GH173)=0),"",IF(AND(Raw!BI173&lt;&gt;1,COUNTIF(Raw!FV173:GH173,6)=0),"",IF(Raw!BI173=1,"",1))))</f>
        <v/>
      </c>
      <c r="AB173" t="str">
        <f>IF(A173=0,"",IF(AND(ISBLANK(Raw!GI173),COUNTA(Raw!GJ173:GQ173)=0),"",IF(AND(Raw!GI173=1,COUNTA(Raw!GJ173:GQ173)&gt;0),"",IF(AND(Raw!GI173=2,COUNTA(Raw!GJ173:GQ173)=0),"",1))))</f>
        <v/>
      </c>
      <c r="AC173" s="19" t="str">
        <f>IF(A173=0,"",IF(AND(COUNTA(Raw!GY173:HF173)=0,ISBLANK(Raw!HG173)),"",IF(AND(OR(COUNTIF(Raw!GY173:HE173,1)&gt;0,COUNTIF(Raw!GY173:HE173,2)&gt;0),ISBLANK(Raw!HG173)=FALSE),"",IF(AND(COUNTA(Raw!GY173:HF173)&gt;0,ISBLANK(Raw!HG173),COUNTIF(Raw!GY173:HE173,1)=0,COUNTIF(Raw!GY173:HE173,2)=0),"",1))))</f>
        <v/>
      </c>
      <c r="AD173" s="19" t="str">
        <f>IF(A173=0,"",IF(COUNTA(Raw!HU173:IB173)=0,"",IF(AND(Raw!AK173&lt;&gt;2,COUNTIF(Raw!HU173:IA173,2)=0,COUNTIF(Raw!HU173:IA173,3)=0),"",IF(Raw!AK173=2,"",1))))</f>
        <v/>
      </c>
      <c r="AE173" s="19" t="str">
        <f>IF(A173=0,"",IF(AND(Raw!AK173=2,ISBLANK(Raw!IC173)=FALSE),"",IF(AND(Raw!AK173&lt;&gt;2,ISBLANK(Raw!IC173)),"",1)))</f>
        <v/>
      </c>
      <c r="AF173" s="19" t="str">
        <f>IF(A173=0,"",IF(COUNTA(Raw!ID173:IF173)=0,"",IF(AND(MATCH(2023-Raw!ID173,Code!$A$3:$A$12,1)=Raw!IF173,2023-Raw!ID173=Raw!IE173),"",1)))</f>
        <v/>
      </c>
      <c r="AG173" s="19" t="str">
        <f>IF(A173=0,"",IF(COUNTA(Raw!IG173:II173)=0,"",IF(AND(Raw!IG173=4,ISBLANK(Raw!II173)=FALSE),"",IF(AND(Raw!IG173&lt;&gt;4,ISBLANK(Raw!II173)),"",1))))</f>
        <v/>
      </c>
      <c r="AH173" s="19" t="str">
        <f>IF(A173=0,"",IF(COUNTA(Raw!IJ173:IM173)=0,"",IF(AND(Raw!IJ173=1,ISBLANK(Raw!IK173)=FALSE),"",IF(AND(Raw!IJ173=2,COUNTA(Raw!IK173:IM173)&gt;0),"",1))))</f>
        <v/>
      </c>
      <c r="AI173" s="19" t="str">
        <f>IF(A173=0,"",IF(COUNTA(Raw!IK173:IM173)=0,"",IF(AND(Raw!IK173=1,ISBLANK(Raw!IL173)=FALSE),"",IF(AND(Raw!IK173=2,COUNTA(Raw!IL173:IM173)=0),"",1))))</f>
        <v/>
      </c>
      <c r="AJ173" s="19" t="str">
        <f>IF(A173=0,"",IF(COUNTA(Raw!JD173:JJ173)=0,"",IF(AND(Raw!JD173&gt;600,COUNTA(Raw!JE173:JI173)&gt;0),"",IF(AND(Raw!JD173&lt;=600,COUNTA(Raw!JE173:JJ173)=0),"",1))))</f>
        <v/>
      </c>
      <c r="AK173" s="19" t="str">
        <f>IF(A173=0,"",IF(COUNTA(Raw!JK173:KA173)=0,"",IF(AND(Raw!JK173=1,COUNTA(Raw!JM173:JV173)&gt;0),"",IF(AND(Raw!JK173=3,COUNTA(Raw!JM173:JV173)&gt;0,COUNTA(Raw!JW173:KA173)=0),"",IF(AND(ISBLANK(Raw!JK173)=FALSE,Raw!JK173&lt;&gt;1,Raw!JK173&lt;&gt;3,COUNTA(Raw!JM173:KA173)=0),"",1)))))</f>
        <v/>
      </c>
      <c r="AL173" s="19" t="str">
        <f>IF(A173=0,"",IF(COUNTA(Raw!JW173:KA173)=0,"",IF(AND(COUNTIF(Raw!JW173:JZ173,4)=0,COUNTA(Raw!JW173:JZ173)&gt;0,ISBLANK(Raw!KA173)=FALSE),"",IF(AND(COUNTIF(Raw!JW173:KA173,4)&gt;0,ISBLANK(Raw!KA173)),"",1))))</f>
        <v/>
      </c>
      <c r="AM173" s="19" t="str">
        <f>IF(A173=0,"",IF(COUNTA(Raw!KT173:KU173)=0,"",IF(AND(Raw!KT173=1,ISBLANK(Raw!KU173)=FALSE),"",IF(AND(Raw!KT173=2,ISBLANK(Raw!KU173)),"",1))))</f>
        <v/>
      </c>
      <c r="AN173" s="19" t="str">
        <f>IF(A173=0,"",IF(COUNTA(Raw!KX173:LF173)=0,"",IF(AND(COUNTIF(Raw!KX173:LB173,5)=1,COUNTA(Raw!KX173:LB173)=1,COUNTA(Raw!LC173:LF173)=0),"",IF(AND(COUNTIF(Raw!KX173:LB173,5)=0,COUNTA(Raw!KX173:LB173)&gt;0,COUNTA(Raw!LC173:LF173)&gt;0),"",1))))</f>
        <v/>
      </c>
      <c r="AO173" s="19" t="str">
        <f>IF(A173=0,"",IF(COUNTA(Raw!LM173:LU173)=0,"",IF(AND(Raw!LM173=1,ISBLANK(Raw!LN173)=FALSE,COUNTA(Raw!LO173:LU173)&gt;0),"",IF(AND(Raw!LM173=2,COUNTA(Raw!LN173:LU173)=0),"",1))))</f>
        <v/>
      </c>
      <c r="AP173" s="19" t="str">
        <f>IF(A173=0,"",IF(COUNTA(Raw!MY173:OG173)=0,"",IF(AND(Raw!MY173=2,COUNTA(Raw!MZ173:OG173)=0),"",IF(AND(Raw!MY173=1,COUNTA(Raw!MZ173:OG173)&gt;0),"",1))))</f>
        <v/>
      </c>
      <c r="AQ173" s="19" t="str">
        <f>IF(A173=0,"",IF(COUNTA(Raw!NC173:NW173)=0,"",IF(AND(COUNTIF(Raw!NC173:NG173,3)&gt;0,COUNTA(Raw!NH173:NQ173)&gt;0),"",IF(AND(COUNTA(Raw!NC173:NG173)&gt;0,COUNTIF(Raw!NC173:NG173,3)=0,COUNTA(Raw!NH173:NW173)=0),"",1))))</f>
        <v/>
      </c>
      <c r="AR173" s="19" t="str">
        <f>IF(A173=0,"",IF(COUNTA(Raw!NH173:NW173)=0,"",IF(AND(COUNTIF(Raw!NH173:NQ173,10)&gt;0,COUNTA(Raw!NR173:NW173)&gt;0),"",IF(AND(COUNTA(Raw!NH173:NQ173)&gt;0,COUNTIF(Raw!NH173:NQ173,10)=0,COUNTA(Raw!NR173:NY173)=0),"",1))))</f>
        <v/>
      </c>
      <c r="AS173" s="19" t="str">
        <f>IF(A173=0,"",IF(COUNTA(Raw!NY173:OG173)=0,"",IF(AND(Raw!NY173=1,COUNTA(Raw!NZ173:OG173)&gt;0),"",IF(AND(Raw!NY173=2,COUNTA(Raw!NZ173:OG173)=0),"",1))))</f>
        <v/>
      </c>
      <c r="AT173" s="19" t="str">
        <f>IF(A173=0,"",IF(COUNTA(Raw!OH173:OY173)=0,"",IF(AND(Raw!OH173=1,COUNTA(Raw!OI173:OY173)&gt;0),"",IF(AND(Raw!OH173=2,COUNTA(Raw!OI173:OY173)=0),"",1))))</f>
        <v/>
      </c>
      <c r="AU173" s="19" t="str">
        <f>IF(A173=0,"",IF(COUNTA(Raw!PR173:QB173)=0,"",
IF(AND(OR(AND(COUNTIF(Raw!PR173:QB173,1)=1,COUNTA(Raw!QI173:QY173)&gt;0),AND(COUNTIF(Raw!PR173:QB173,1)=0,COUNTA(Raw!QI173:QY173)=0)),OR(AND(COUNTIF(Raw!PR173:QB173,2)=1,COUNTA(Raw!QZ173:RP173)&gt;0),AND(COUNTIF(Raw!PR173:QB173,2)=0,COUNTA(Raw!QZ173:RP173)=0)),OR(AND(COUNTIF(Raw!PR173:QB173,3)=1,COUNTA(Raw!RQ173:SG173)&gt;0),AND(COUNTIF(Raw!PR173:QB173,3)=0,COUNTA(Raw!RQ173:SG173)=0)),OR(AND(COUNTIF(Raw!PR173:QB173,4)=1,COUNTA(Raw!SH173:ST173)&gt;0),AND(COUNTIF(Raw!PR173:QB173,4)=0,COUNTA(Raw!SH173:ST173)=0)),OR(AND(COUNTIF(Raw!PR173:QB173,5)=1,COUNTA(Raw!SU173:TG173)&gt;0),AND(COUNTIF(Raw!PR173:QB173,5)=0,COUNTA(Raw!SU173:TG173)=0)),OR(AND(COUNTIF(Raw!PR173:QB173,6)=1,COUNTA(Raw!TH173:TT173)&gt;0),AND(COUNTIF(Raw!PR173:QB173,6)=0,COUNTA(Raw!TH173:TT173)=0)),OR(AND(COUNTIF(Raw!PR173:QB173,7)=1,COUNTA(Raw!TU173:UI173)&gt;0),AND(COUNTIF(Raw!PR173:QB173,7)=0,COUNTA(Raw!TU173:UI173)=0)),OR(AND(COUNTIF(Raw!PR173:QB173,8)=1,COUNTA(Raw!UJ173:UV173)&gt;0),AND(COUNTIF(Raw!PR173:QB173,8)=0,COUNTA(Raw!UJ173:UV173)=0)),OR(AND(COUNTIF(Raw!PR173:QB173,9)=1,COUNTA(Raw!UW173:VG173)&gt;0),AND(COUNTIF(Raw!PR173:QB173,9)=0,COUNTA(Raw!UW173:VG173)=0)),OR(AND(COUNTIF(Raw!PR173:QB173,10)=1,COUNTA(Raw!VH173:VP173)&gt;0),AND(COUNTIF(Raw!PR173:QB173,10)=0,COUNTA(Raw!VH173:VP173)=0)),OR(AND(COUNTIF(Raw!PR173:QB173,11)=1,COUNTA(Raw!VQ173:WK173)&gt;0),AND(COUNTIF(Raw!PR173:QB173,11)=0,COUNTA(Raw!VQ173:WK173)=0))),"",1)))</f>
        <v/>
      </c>
      <c r="AV173" s="19" t="str">
        <f>IF(A173=0,"",IF(COUNTA(Raw!QI173:QY173)=0,"",IF(AND(OR(AND(Raw!QI173=4,COUNTIF(Raw!QR173:QY173,1)=0),Raw!QI173&lt;&gt;4),OR(AND(Raw!QJ173=4,COUNTIF(Raw!QR173:QY173,2)=0),Raw!QJ173&lt;&gt;4),OR(AND(Raw!QK173=4,COUNTIF(Raw!QR173:QY173,3)=0),Raw!QK173&lt;&gt;4),OR(AND(Raw!QL173=4,COUNTIF(Raw!QR173:QY173,4)=0),Raw!QL173&lt;&gt;4),OR(AND(Raw!QM173=4,COUNTIF(Raw!QR173:QY173,5)=0),Raw!QM173&lt;&gt;4),OR(AND(Raw!QN173=4,COUNTIF(Raw!QR173:QY173,6)=0),Raw!QN173&lt;&gt;4),OR(AND(Raw!QO173=4,COUNTIF(Raw!QR173:QY173,7)=0),Raw!QO173&lt;&gt;4),OR(AND(Raw!QP173=4,COUNTIF(Raw!QR173:QY173,8)=0),Raw!QP173&lt;&gt;4)),"",1)))</f>
        <v/>
      </c>
      <c r="AW173" t="str">
        <f>IF(A173=0,"",IF(COUNTA(Raw!QZ173:RP173)=0,"",IF(AND(OR(AND(Raw!QZ173=4,COUNTIF(Raw!RI173:RP173,1)=0),Raw!QZ173&lt;&gt;4),OR(AND(Raw!RA173=4,COUNTIF(Raw!RI173:RP173,2)=0),Raw!RA173&lt;&gt;4),OR(AND(Raw!RB173=4,COUNTIF(Raw!RI173:RP173,3)=0),Raw!RB173&lt;&gt;4),OR(AND(Raw!RC173=4,COUNTIF(Raw!RI173:RP173,4)=0),Raw!RC173&lt;&gt;4),OR(AND(Raw!RD173=4,COUNTIF(Raw!RI173:RP173,5)=0),Raw!RD173&lt;&gt;4),OR(AND(Raw!RE173=4,COUNTIF(Raw!RI173:RP173,6)=0),Raw!RE173&lt;&gt;4),OR(AND(Raw!RF173=4,COUNTIF(Raw!RI173:RP173,7)=0),Raw!RF173&lt;&gt;4),OR(AND(Raw!RG173=4,COUNTIF(Raw!RI173:RP173,8)=0),Raw!RG173&lt;&gt;4)),"",1)))</f>
        <v/>
      </c>
      <c r="AX173" t="str">
        <f>IF(A173=0,"",IF(COUNTA(Raw!RQ173:SG173)=0,"",IF(AND(OR(AND(Raw!RQ173=4,COUNTIF(Raw!RZ173:SG173,1)=0),Raw!RQ173&lt;&gt;4),OR(AND(Raw!RR173=4,COUNTIF(Raw!RZ173:SG173,2)=0),Raw!RR173&lt;&gt;4),OR(AND(Raw!RS173=4,COUNTIF(Raw!RZ173:SG173,3)=0),Raw!RS173&lt;&gt;4),OR(AND(Raw!RT173=4,COUNTIF(Raw!RZ173:SG173,4)=0),Raw!RT173&lt;&gt;4),OR(AND(Raw!RU173=4,COUNTIF(Raw!RZ173:SG173,5)=0),Raw!RU173&lt;&gt;4),OR(AND(Raw!RV173=4,COUNTIF(Raw!RZ173:SG173,6)=0),Raw!RV173&lt;&gt;4),OR(AND(Raw!RW173=4,COUNTIF(Raw!RZ173:SG173,7)=0),Raw!RW173&lt;&gt;4),OR(AND(Raw!RX173=4,COUNTIF(Raw!RZ173:SG173,8)=0),Raw!RX173&lt;&gt;4)),"",1)))</f>
        <v/>
      </c>
      <c r="AY173" t="str">
        <f>IF(A173=0,"",IF(COUNTA(Raw!SH173:ST173)=0,"",IF(AND(OR(AND(Raw!SH173=4,COUNTIF(Raw!SO173:ST173,1)=0),Raw!SH173&lt;&gt;4),OR(AND(Raw!SI173=4,COUNTIF(Raw!SO173:ST173,2)=0),Raw!SI173&lt;&gt;4),OR(AND(Raw!SJ173=4,COUNTIF(Raw!SO173:ST173,3)=0),Raw!SJ173&lt;&gt;4),OR(AND(Raw!SK173=4,COUNTIF(Raw!SO173:ST173,4)=0),Raw!SK173&lt;&gt;4),OR(AND(Raw!SL173=4,COUNTIF(Raw!SO173:ST173,5)=0),Raw!SL173&lt;&gt;4),OR(AND(Raw!SM173=4,COUNTIF(Raw!SO173:ST173,6)=0),Raw!SM173&lt;&gt;4)),"",1)))</f>
        <v/>
      </c>
      <c r="AZ173" t="str">
        <f>IF(A173=0,"",IF(COUNTA(Raw!SU173:TG173)=0,"",IF(AND(OR(AND(Raw!SU173=4,COUNTIF(Raw!TB173:TG173,1)=0),Raw!SU173&lt;&gt;4),OR(AND(Raw!SV173=4,COUNTIF(Raw!TB173:TG173,2)=0),Raw!SV173&lt;&gt;4),OR(AND(Raw!SW173=4,COUNTIF(Raw!TB173:TG173,3)=0),Raw!SW173&lt;&gt;4),OR(AND(Raw!SX173=4,COUNTIF(Raw!TB173:TG173,4)=0),Raw!SX173&lt;&gt;4),OR(AND(Raw!SY173=4,COUNTIF(Raw!TB173:TG173,5)=0),Raw!SY173&lt;&gt;4),OR(AND(Raw!SZ173=4,COUNTIF(Raw!TB173:TG173,6)=0),Raw!SZ173&lt;&gt;4)),"",1)))</f>
        <v/>
      </c>
      <c r="BA173" t="str">
        <f>IF(A173=0,"",IF(COUNTA(Raw!TH173:TT173)=0,"",IF(AND(OR(AND(Raw!TH173=4,COUNTIF(Raw!TO173:TT173,1)=0),Raw!TH173&lt;&gt;4),OR(AND(Raw!TI173=4,COUNTIF(Raw!TO173:TT173,2)=0),Raw!TI173&lt;&gt;4),OR(AND(Raw!TJ173=4,COUNTIF(Raw!TO173:TT173,3)=0),Raw!TJ173&lt;&gt;4),OR(AND(Raw!TK173=4,COUNTIF(Raw!TO173:TT173,4)=0),Raw!TK173&lt;&gt;4),OR(AND(Raw!TL173=4,COUNTIF(Raw!TO173:TT173,5)=0),Raw!TL173&lt;&gt;4),OR(AND(Raw!TM173=4,COUNTIF(Raw!TO173:TT173,6)=0),Raw!TM173&lt;&gt;4)),"",1)))</f>
        <v/>
      </c>
      <c r="BB173" t="str">
        <f>IF(A173=0,"",IF(COUNTA(Raw!TU173:UI173)=0,"",IF(AND(OR(AND(Raw!TU173=4,COUNTIF(Raw!UC173:UI173,1)=0),Raw!TU173&lt;&gt;4),OR(AND(Raw!TV173=4,COUNTIF(Raw!UC173:UI173,2)=0),Raw!TV173&lt;&gt;4),OR(AND(Raw!TW173=4,COUNTIF(Raw!UC173:UI173,3)=0),Raw!TW173&lt;&gt;4),OR(AND(Raw!TX173=4,COUNTIF(Raw!UC173:UI173,4)=0),Raw!TX173&lt;&gt;4),OR(AND(Raw!TY173=4,COUNTIF(Raw!UC173:UI173,5)=0),Raw!TY173&lt;&gt;4),OR(AND(Raw!TZ173=4,COUNTIF(Raw!UC173:UI173,6)=0),Raw!TZ173&lt;&gt;4),OR(AND(Raw!UA173=4,COUNTIF(Raw!UC173:UI173,7)=0),Raw!UA173&lt;&gt;4)),"",1)))</f>
        <v/>
      </c>
      <c r="BC173" t="str">
        <f>IF(A173=0,"",IF(COUNTA(Raw!UJ173:UV173)=0,"",IF(AND(OR(AND(Raw!UJ173=4,COUNTIF(Raw!UQ173:UV173,1)=0),Raw!UJ173&lt;&gt;4),OR(AND(Raw!UK173=4,COUNTIF(Raw!UQ173:UV173,2)=0),Raw!UK173&lt;&gt;4),OR(AND(Raw!UL173=4,COUNTIF(Raw!UQ173:UV173,3)=0),Raw!UL173&lt;&gt;4),OR(AND(Raw!UM173=4,COUNTIF(Raw!UQ173:UV173,4)=0),Raw!UM173&lt;&gt;4),OR(AND(Raw!UN173=4,COUNTIF(Raw!UQ173:UV173,5)=0),Raw!UN173&lt;&gt;4),OR(AND(Raw!UO173=4,COUNTIF(Raw!UQ173:UV173,6)=0),Raw!UO173&lt;&gt;4)),"",1)))</f>
        <v/>
      </c>
      <c r="BD173" t="str">
        <f>IF(A173=0,"",IF(COUNTA(Raw!UW173:VG173)=0,"",IF(AND(OR(AND(Raw!UW173=4,COUNTIF(Raw!VC173:VG173,1)=0),Raw!UW173&lt;&gt;4),OR(AND(Raw!UX173=4,COUNTIF(Raw!VC173:VG173,2)=0),Raw!UX173&lt;&gt;4),OR(AND(Raw!UY173=4,COUNTIF(Raw!VC173:VG173,3)=0),Raw!UY173&lt;&gt;4),OR(AND(Raw!UZ173=4,COUNTIF(Raw!VC173:VG173,4)=0),Raw!UZ173&lt;&gt;4),OR(AND(Raw!VA173=4,COUNTIF(Raw!VC173:VG173,5)=0),Raw!VA173&lt;&gt;4)),"",1)))</f>
        <v/>
      </c>
      <c r="BE173" t="str">
        <f>IF(A173=0,"",IF(COUNTA(Raw!VH173:VP173)=0,"",
IF(AND(
OR(AND(Raw!VH173=4,COUNTIF(Raw!VM173:VP173,1)=0),Raw!VH173&lt;&gt;4),
OR(AND(Raw!VI173=4,COUNTIF(Raw!VM173:VP173,2)=0),Raw!VI173&lt;&gt;4),
OR(AND(Raw!VJ173=4,COUNTIF(Raw!VM173:VP173,3)=0),Raw!VJ173&lt;&gt;4),
OR(AND(Raw!VK173=4,COUNTIF(Raw!VM173:VP173,4)=0),Raw!VK173&lt;&gt;4)
),"",1)))</f>
        <v/>
      </c>
      <c r="BF173" t="str">
        <f>IF(A173=0,"",IF(COUNTA(Raw!VQ173:WK173)=0,"",
IF(AND(
OR(AND(Raw!VQ173=4,COUNTIF(Raw!WB173:WK173,1)=0),Raw!VQ173&lt;&gt;4),
OR(AND(Raw!VR173=4,COUNTIF(Raw!WB173:WK173,2)=0),Raw!VR173&lt;&gt;4),
OR(AND(Raw!VS173=4,COUNTIF(Raw!WB173:WK173,3)=0),Raw!VS173&lt;&gt;4),
OR(AND(Raw!VT173=4,COUNTIF(Raw!WB173:WK173,4)=0),Raw!VT173&lt;&gt;4),
OR(AND(Raw!VU173=4,COUNTIF(Raw!WB173:WK173,5)=0),Raw!VU173&lt;&gt;4),
OR(AND(Raw!VV173=4,COUNTIF(Raw!WB173:WK173,6)=0),Raw!VV173&lt;&gt;4),
OR(AND(Raw!VW173=4,COUNTIF(Raw!WB173:WK173,7)=0),Raw!VW173&lt;&gt;4),
OR(AND(Raw!VX173=4,COUNTIF(Raw!WB173:WK173,8)=0),Raw!VX173&lt;&gt;4),
OR(AND(Raw!VY173=4,COUNTIF(Raw!WB173:WK173,9)=0),Raw!VX173&lt;&gt;4),
OR(AND(Raw!VZ173=4,COUNTIF(Raw!WB173:WK173,10)=0),Raw!VZ173&lt;&gt;4)
),"",1)))</f>
        <v/>
      </c>
      <c r="BG173" t="str">
        <f>IF(A173=0,"",IF(COUNTA(Raw!WL173:XB173)=0,"",
IF(AND(
OR(AND(Raw!WL173=4,COUNTIF(Raw!WU173:XB173,1)=0),Raw!WL173&lt;&gt;4),
OR(AND(Raw!WM173=4,COUNTIF(Raw!WU173:XB173,2)=0),Raw!WM173&lt;&gt;4),
OR(AND(Raw!WN173=4,COUNTIF(Raw!WU173:XB173,3)=0),Raw!WN173&lt;&gt;4),
OR(AND(Raw!WO173=4,COUNTIF(Raw!WU173:XB173,4)=0),Raw!WO173&lt;&gt;4),
OR(AND(Raw!WP173=4,COUNTIF(Raw!WU173:XB173,5)=0),Raw!WP173&lt;&gt;4),
OR(AND(Raw!WQ173=4,COUNTIF(Raw!WU173:XB173,6)=0),Raw!WQ173&lt;&gt;4),
OR(AND(Raw!WR173=4,COUNTIF(Raw!WU173:XB173,7)=0),Raw!WR173&lt;&gt;4),
OR(AND(Raw!WS173=4,COUNTIF(Raw!WU173:XB173,8)=0),Raw!WS173&lt;&gt;4)
),"",1)))</f>
        <v/>
      </c>
      <c r="BH173" t="str">
        <f>IF(A173=0,"",IF(COUNTA(Raw!XC173:XK173)=0,"",
IF(AND(
OR(AND(Raw!XC173=4,COUNTIF(Raw!XH173:XK173,1)=0),Raw!XC173&lt;&gt;4),
OR(AND(Raw!XD173=4,COUNTIF(Raw!XH173:XK173,2)=0),Raw!XD173&lt;&gt;4),
OR(AND(Raw!XE173=4,COUNTIF(Raw!XH173:XK173,3)=0),Raw!XE173&lt;&gt;4),
OR(AND(Raw!XF173=4,COUNTIF(Raw!XH173:XK173,4)=0),Raw!XF173&lt;&gt;4)
),"",1)))</f>
        <v/>
      </c>
      <c r="BI173" t="str">
        <f>IF(A173=0,"",IF(COUNTA(Raw!XL173:XT173)=0,"",
IF(AND(
OR(AND(Raw!XL173=4,COUNTIF(Raw!XQ173:XT173,1)=0),Raw!XL173&lt;&gt;4),
OR(AND(Raw!XM173=4,COUNTIF(Raw!XQ173:XT173,2)=0),Raw!XM173&lt;&gt;4),
OR(AND(Raw!XN173=4,COUNTIF(Raw!XQ173:XT173,3)=0),Raw!XN173&lt;&gt;4),
OR(AND(Raw!XO173=4,COUNTIF(Raw!XQ173:XT173,4)=0),Raw!XO173&lt;&gt;4)
),"",1)))</f>
        <v/>
      </c>
      <c r="BJ173" t="str">
        <f>IF(A173=0,"",IF(COUNTA(Raw!XU173:YI173)=0,"",
IF(AND(
OR(AND(Raw!XU173=4,COUNTIF(Raw!YC173:YI173,1)=0),Raw!XU173&lt;&gt;4),
OR(AND(Raw!XV173=4,COUNTIF(Raw!YC173:YI173,2)=0),Raw!XV173&lt;&gt;4),
OR(AND(Raw!XW173=4,COUNTIF(Raw!YC173:YI173,3)=0),Raw!XW173&lt;&gt;4),
OR(AND(Raw!XX173=4,COUNTIF(Raw!YC173:YI173,4)=0),Raw!XX173&lt;&gt;4),
OR(AND(Raw!XY173=4,COUNTIF(Raw!YC173:YI173,5)=0),Raw!XY173&lt;&gt;4),
OR(AND(Raw!XZ173=4,COUNTIF(Raw!YC173:YI173,6)=0),Raw!XZ173&lt;&gt;4),
OR(AND(Raw!YA173=4,COUNTIF(Raw!YC173:YI173,7)=0),Raw!YA173&lt;&gt;4)
),"",1)))</f>
        <v/>
      </c>
      <c r="BK173" t="str">
        <f>IF(A173=0,"",IF(COUNTA(Raw!YJ173:YR173)=0,"",
IF(AND(
OR(AND(Raw!YJ173=4,COUNTIF(Raw!YO173:YR173,1)=0),Raw!YJ173&lt;&gt;4),
OR(AND(Raw!YK173=4,COUNTIF(Raw!YO173:YR173,2)=0),Raw!YK173&lt;&gt;4),
OR(AND(Raw!YL173=4,COUNTIF(Raw!YO173:YR173,3)=0),Raw!YL173&lt;&gt;4),
OR(AND(Raw!YM173=4,COUNTIF(Raw!YO173:YR173,4)=0),Raw!YM173&lt;&gt;4)
),"",1)))</f>
        <v/>
      </c>
      <c r="BL173" t="str">
        <f>IF(A173=0,"",IF(COUNTA(Raw!YS173:YU173)=0,"",IF(AND(Raw!YS173=4,ISBLANK(Raw!YU173)),"",IF(AND(Raw!YS173&lt;&gt;4,ISBLANK(Raw!YU173)=FALSE),"",1))))</f>
        <v/>
      </c>
    </row>
    <row r="174" spans="1:64">
      <c r="A174" s="20">
        <f>Raw!A174</f>
        <v>0</v>
      </c>
      <c r="B174" s="19" t="str">
        <f>IF(A174=0,"",IF(AND(Raw!AC174=1,COUNTA(Raw!AR174:IC174)&gt;0,COUNTA(Raw!ID174:YU174)=0),"",IF(AND(Raw!AC174=2,COUNTA(Raw!AR174:IC174)=0,COUNTA(Raw!ID174:MV174)&gt;0,COUNTA(Raw!MW174:YU174)=0),"",IF(AND(Raw!AC174=3,COUNTA(Raw!AP174:MV174)=0,COUNTA(Raw!MW174:YU174)&gt;0),"",1))))</f>
        <v/>
      </c>
      <c r="C174" s="19" t="str">
        <f>IF(A174=0,"",IF(AND(Raw!AK174=1,ISBLANK(Raw!AM174)=FALSE,ISBLANK(Raw!AO174)),"",IF(AND(Raw!AK174=2,ISBLANK(Raw!AM174),ISBLANK(Raw!AO174)=FALSE),"",1)))</f>
        <v/>
      </c>
      <c r="D174" s="19" t="str">
        <f>IF(A174=0,"",IF(COUNTA(Raw!AS174:AZ174)=0,"",IF(AND(Raw!AS174+Raw!AT174=100,Raw!AU174+Raw!AV174=100,Raw!AW174+Raw!AX174=100,Raw!AY174+Raw!AZ174=100),"",1)))</f>
        <v/>
      </c>
      <c r="E174" s="19" t="str">
        <f>IF(A174=0,"",IF(ISBLANK(Raw!AQ174),"",IF(Raw!AQ174=1,"",1)))</f>
        <v/>
      </c>
      <c r="F174" s="19" t="str">
        <f>IF(A174=0,"",IF(ISBLANK(Raw!AR174),"",IF(AND(Raw!AR174&gt;=0,Raw!AR174&lt;=100),"",1)))</f>
        <v/>
      </c>
      <c r="G174" s="19" t="str">
        <f>IF(A174=0,"",IF(AND(ISBLANK(Raw!BA174),ISBLANK(Raw!AS174)),"",IF(AND(Raw!AS174&gt;0,ISBLANK(Raw!BA174)=FALSE),"",1)))</f>
        <v/>
      </c>
      <c r="H174" s="19" t="str">
        <f>IF(A174=0,"",IF(COUNTA(Raw!BA174:BH174)=0,"",IF(AND(Raw!BA174=0,COUNTA(Raw!BB174:BH174)=0),"",IF(AND(Raw!BA174&gt;0,COUNTA(Raw!BB174:BH174)&gt;0),"",1))))</f>
        <v/>
      </c>
      <c r="I174" s="19" t="str">
        <f>IF(A174=0,"",IF(AND(ISBLANK(Raw!BI174),ISBLANK(Raw!BJ174)),"",IF(AND(Raw!BI174=1,ISBLANK(Raw!BJ174)=FALSE),"",IF(AND(Raw!BI174=2,ISBLANK(Raw!BJ174)),"",1))))</f>
        <v/>
      </c>
      <c r="J174" s="19" t="str">
        <f>IF(A174=0,"",IF(AND(ISBLANK(Raw!AT174),COUNTBLANK(Raw!BK174:BQ174)),"",IF(AND(Raw!AT174&gt;0,COUNTA(Raw!BK174:BQ174)&gt;0),"",IF(AND(Raw!AT174=0,COUNTA(Raw!BK174:BQ174)=0),"",1))))</f>
        <v/>
      </c>
      <c r="K174" s="19" t="str">
        <f>IF(A174=0,"",IF(AND(ISBLANK(Raw!AS174),COUNTA(Raw!BR174:BX174)=0),"",IF(AND(Raw!AS174&gt;0,COUNTA(Raw!BR174:BX174)&gt;0),"",IF(AND(Raw!AS174=0,COUNTA(Raw!BR174:BX174)=0),"",1))))</f>
        <v/>
      </c>
      <c r="L174" s="19" t="str">
        <f>IF(A174=0,"",IF(AND(COUNTA(Raw!BK174:BX174)=0,COUNTA(Raw!BY174:CH174)=0),"",IF(AND(COUNTIF(Raw!BK174:BX174,1)&gt;0,COUNTA(Raw!BY174:CH174)&gt;0),"",IF(AND(COUNTIF(Raw!BK174:BX174,1)=0,COUNTA(Raw!BY174:CH174)=0),"",1))))</f>
        <v/>
      </c>
      <c r="M174" s="19" t="str">
        <f>IF(A174=0,"",IF(AND(COUNTA(Raw!BK174:BX174)=0,COUNTA(Raw!CI174:CR174)),"",IF(AND(COUNTIF(Raw!BK174:BX174,3)&gt;0,COUNTA(Raw!CI174:CR174)&gt;0),"",IF(AND(COUNTIF(Raw!BK174:BX174,3)=0,COUNTA(Raw!CI174:CR174)=0),"",1))))</f>
        <v/>
      </c>
      <c r="N174" s="19" t="str">
        <f>IF(A174=0,"",IF(COUNTA(Raw!CS174:DF174)=0,"",IF(AND(COUNTIF(Raw!CS174:CV174,1)=1,COUNTA(Raw!CW174:DA174)&gt;0,COUNTA(Raw!DB174:DF174)=0),"",IF(AND(COUNTIF(Raw!CS174:CV174,2)=1,COUNTA(Raw!CW174:DA174)=0,COUNTA(Raw!DB174:DF174)&gt;0),"",IF(AND(COUNTA(Raw!CS174:CV174)&gt;0,COUNTA(Raw!CW174:DF174)=0),"",1)))))</f>
        <v/>
      </c>
      <c r="O174" s="19" t="str">
        <f>IF(A174=0,"",IF(COUNTA(Raw!DG174:DP174)=0,"",IF(AND(COUNTIF(Raw!BK174:BQ174,1)&gt;0,OR(COUNTIF(Raw!DG174:DP174,1)=1,COUNTIF(Raw!DG174:DP174,2)=1,COUNTIF(Raw!DG174:DP174,3)=1)),"",IF(AND(COUNTIF(Raw!BK174:BQ174,1)=0,AND(COUNTIF(Raw!DG174:DP174,1)=0,COUNTIF(Raw!DG174:DP174,2)=0,COUNTIF(Raw!DG174:DP174,3)=0)),"",1))))</f>
        <v/>
      </c>
      <c r="P174" s="19" t="str">
        <f>IF(A174=0,"",IF(COUNTA(Raw!DG174:DR174)=0,"",IF(AND(COUNTIF(Raw!DG174:DP174,4)=1,ISBLANK(Raw!DQ174)=FALSE,ISBLANK(Raw!DR174)),"",IF(AND(COUNTIF(Raw!DG174:DP174,7)=1,ISBLANK(Raw!DQ174),ISBLANK(Raw!DR174)=FALSE),"",IF(AND(COUNTA(Raw!DG174:DP174)&gt;0,COUNTIF(Raw!DG174:DP174,4)=0,COUNTIF(Raw!DG174:DP174,7)=0,COUNTA(Raw!DQ174:DR174)=0),"",1)))))</f>
        <v/>
      </c>
      <c r="Q174" s="19" t="str">
        <f>IF(A174=0,"",IF(AND(COUNTA(Raw!DS174:DU174)=0,COUNTA(Raw!BK174:BQ174)=0),"",IF(AND(COUNTIF(Raw!BK174:BQ174,1)&gt;0,COUNTA(Raw!DS174:DU174)&gt;0),"",IF(AND(COUNTIF(Raw!BK174:BQ174,1)=0,COUNTA(Raw!DS174:DU174)=0),"",1))))</f>
        <v/>
      </c>
      <c r="R174" s="19" t="str">
        <f>IF(A174=0,"",IF(AND(ISBLANK(Raw!AT174),ISBLANK(Raw!EJ174)),"",IF(AND(Raw!AT174&gt;0,ISBLANK(Raw!EJ174)=FALSE,Raw!EJ174&gt;=0,Raw!EJ174&lt;=7),"",IF(AND(Raw!AT174=0,ISBLANK(Raw!EJ174)),"",1))))</f>
        <v/>
      </c>
      <c r="S174" t="str">
        <f>IF(A174=0,"",IF(AND(ISBLANK(Raw!AS174),ISBLANK(Raw!EK174)),"",IF(AND(Raw!AS174&gt;0,ISBLANK(Raw!EK174)=FALSE),"",IF(AND(Raw!AS174=0,ISBLANK(Raw!EK174)),"",1))))</f>
        <v/>
      </c>
      <c r="T174" s="19" t="str">
        <f>IF(A174=0,"",IF(AND(ISBLANK(Raw!AT174),COUNTA(Raw!EL174:EQ174)=0),"",IF(AND(Raw!AT174&gt;0,COUNTA(Raw!EL174:EQ174)&gt;0),"",IF(AND(Raw!AT174=0,COUNTA(Raw!EL174:EQ174)=0),"",1))))</f>
        <v/>
      </c>
      <c r="U174" t="str">
        <f>IF(A174=0,"",IF(AND(ISBLANK(Raw!AT174),COUNTA(Raw!ER174:EU174)=0),"",IF(AND(Raw!AT174&gt;0,COUNTA(Raw!ER174:EU174)&gt;0),"",IF(AND(Raw!AT174=0,COUNTA(Raw!ER174:EU174)=0),"",1))))</f>
        <v/>
      </c>
      <c r="V174" t="str">
        <f>IF(A174=0,"",IF(AND(ISBLANK(Raw!AS174),COUNTA(Raw!EV174:FA174)=0),"",IF(AND(Raw!AS174&gt;0,COUNTA(Raw!EV174:FA174)&gt;0),"",IF(AND(Raw!AS174=0,COUNTA(Raw!EV174:FA174)=0),"",1))))</f>
        <v/>
      </c>
      <c r="W174" t="str">
        <f>IF(A174=0,"",IF(AND(ISBLANK(Raw!AS174),COUNTA(Raw!FB174:FE174)=0),"",IF(AND(Raw!AS174&gt;0,COUNTA(Raw!FB174:FE174)&gt;0),"",IF(AND(Raw!AS174=0,COUNTA(Raw!FB174:FE174)=0),"",1))))</f>
        <v/>
      </c>
      <c r="X174" t="str">
        <f>IF(A174=0,"",IF(AND(ISBLANK(Raw!AT174),COUNTA(Raw!FF174:FI174)=0),"",IF(AND(Raw!AT174&gt;0,COUNTA(Raw!FF174:FI174)&gt;0),"",IF(AND(Raw!AT174=0,COUNTA(Raw!FF174:FI174)=0),"",1))))</f>
        <v/>
      </c>
      <c r="Y174" t="str">
        <f>IF(A174=0,"",IF(AND(ISBLANK(Raw!AS174),COUNTA(Raw!FJ174:FM174)=0),"",IF(AND(Raw!AS174&gt;0,COUNTA(Raw!FJ174:FM174)&gt;0),"",IF(AND(Raw!AS174=0,COUNTA(Raw!FJ174:FM174)=0),"",1))))</f>
        <v/>
      </c>
      <c r="Z174" t="str">
        <f>IF(A174=0,"",IF(AND(COUNTA(Raw!FN174:FT174)=0,ISBLANK(Raw!FU174)),"",IF(AND(COUNTIF(Raw!FN174:FT174,1)&gt;0,ISBLANK(Raw!FU174)=FALSE),"",IF(AND(COUNTIF(Raw!FN174:FT174,1)=0,ISBLANK(Raw!FU174)),"",1))))</f>
        <v/>
      </c>
      <c r="AA174" s="19" t="str">
        <f>IF(A174=0,"",IF(AND(ISBLANK(Raw!BI174),COUNTA(Raw!FV174:GH174)=0),"",IF(AND(Raw!BI174&lt;&gt;1,COUNTIF(Raw!FV174:GH174,6)=0),"",IF(Raw!BI174=1,"",1))))</f>
        <v/>
      </c>
      <c r="AB174" t="str">
        <f>IF(A174=0,"",IF(AND(ISBLANK(Raw!GI174),COUNTA(Raw!GJ174:GQ174)=0),"",IF(AND(Raw!GI174=1,COUNTA(Raw!GJ174:GQ174)&gt;0),"",IF(AND(Raw!GI174=2,COUNTA(Raw!GJ174:GQ174)=0),"",1))))</f>
        <v/>
      </c>
      <c r="AC174" s="19" t="str">
        <f>IF(A174=0,"",IF(AND(COUNTA(Raw!GY174:HF174)=0,ISBLANK(Raw!HG174)),"",IF(AND(OR(COUNTIF(Raw!GY174:HE174,1)&gt;0,COUNTIF(Raw!GY174:HE174,2)&gt;0),ISBLANK(Raw!HG174)=FALSE),"",IF(AND(COUNTA(Raw!GY174:HF174)&gt;0,ISBLANK(Raw!HG174),COUNTIF(Raw!GY174:HE174,1)=0,COUNTIF(Raw!GY174:HE174,2)=0),"",1))))</f>
        <v/>
      </c>
      <c r="AD174" s="19" t="str">
        <f>IF(A174=0,"",IF(COUNTA(Raw!HU174:IB174)=0,"",IF(AND(Raw!AK174&lt;&gt;2,COUNTIF(Raw!HU174:IA174,2)=0,COUNTIF(Raw!HU174:IA174,3)=0),"",IF(Raw!AK174=2,"",1))))</f>
        <v/>
      </c>
      <c r="AE174" s="19" t="str">
        <f>IF(A174=0,"",IF(AND(Raw!AK174=2,ISBLANK(Raw!IC174)=FALSE),"",IF(AND(Raw!AK174&lt;&gt;2,ISBLANK(Raw!IC174)),"",1)))</f>
        <v/>
      </c>
      <c r="AF174" s="19" t="str">
        <f>IF(A174=0,"",IF(COUNTA(Raw!ID174:IF174)=0,"",IF(AND(MATCH(2023-Raw!ID174,Code!$A$3:$A$12,1)=Raw!IF174,2023-Raw!ID174=Raw!IE174),"",1)))</f>
        <v/>
      </c>
      <c r="AG174" s="19" t="str">
        <f>IF(A174=0,"",IF(COUNTA(Raw!IG174:II174)=0,"",IF(AND(Raw!IG174=4,ISBLANK(Raw!II174)=FALSE),"",IF(AND(Raw!IG174&lt;&gt;4,ISBLANK(Raw!II174)),"",1))))</f>
        <v/>
      </c>
      <c r="AH174" s="19" t="str">
        <f>IF(A174=0,"",IF(COUNTA(Raw!IJ174:IM174)=0,"",IF(AND(Raw!IJ174=1,ISBLANK(Raw!IK174)=FALSE),"",IF(AND(Raw!IJ174=2,COUNTA(Raw!IK174:IM174)&gt;0),"",1))))</f>
        <v/>
      </c>
      <c r="AI174" s="19" t="str">
        <f>IF(A174=0,"",IF(COUNTA(Raw!IK174:IM174)=0,"",IF(AND(Raw!IK174=1,ISBLANK(Raw!IL174)=FALSE),"",IF(AND(Raw!IK174=2,COUNTA(Raw!IL174:IM174)=0),"",1))))</f>
        <v/>
      </c>
      <c r="AJ174" s="19" t="str">
        <f>IF(A174=0,"",IF(COUNTA(Raw!JD174:JJ174)=0,"",IF(AND(Raw!JD174&gt;600,COUNTA(Raw!JE174:JI174)&gt;0),"",IF(AND(Raw!JD174&lt;=600,COUNTA(Raw!JE174:JJ174)=0),"",1))))</f>
        <v/>
      </c>
      <c r="AK174" s="19" t="str">
        <f>IF(A174=0,"",IF(COUNTA(Raw!JK174:KA174)=0,"",IF(AND(Raw!JK174=1,COUNTA(Raw!JM174:JV174)&gt;0),"",IF(AND(Raw!JK174=3,COUNTA(Raw!JM174:JV174)&gt;0,COUNTA(Raw!JW174:KA174)=0),"",IF(AND(ISBLANK(Raw!JK174)=FALSE,Raw!JK174&lt;&gt;1,Raw!JK174&lt;&gt;3,COUNTA(Raw!JM174:KA174)=0),"",1)))))</f>
        <v/>
      </c>
      <c r="AL174" s="19" t="str">
        <f>IF(A174=0,"",IF(COUNTA(Raw!JW174:KA174)=0,"",IF(AND(COUNTIF(Raw!JW174:JZ174,4)=0,COUNTA(Raw!JW174:JZ174)&gt;0,ISBLANK(Raw!KA174)=FALSE),"",IF(AND(COUNTIF(Raw!JW174:KA174,4)&gt;0,ISBLANK(Raw!KA174)),"",1))))</f>
        <v/>
      </c>
      <c r="AM174" s="19" t="str">
        <f>IF(A174=0,"",IF(COUNTA(Raw!KT174:KU174)=0,"",IF(AND(Raw!KT174=1,ISBLANK(Raw!KU174)=FALSE),"",IF(AND(Raw!KT174=2,ISBLANK(Raw!KU174)),"",1))))</f>
        <v/>
      </c>
      <c r="AN174" s="19" t="str">
        <f>IF(A174=0,"",IF(COUNTA(Raw!KX174:LF174)=0,"",IF(AND(COUNTIF(Raw!KX174:LB174,5)=1,COUNTA(Raw!KX174:LB174)=1,COUNTA(Raw!LC174:LF174)=0),"",IF(AND(COUNTIF(Raw!KX174:LB174,5)=0,COUNTA(Raw!KX174:LB174)&gt;0,COUNTA(Raw!LC174:LF174)&gt;0),"",1))))</f>
        <v/>
      </c>
      <c r="AO174" s="19" t="str">
        <f>IF(A174=0,"",IF(COUNTA(Raw!LM174:LU174)=0,"",IF(AND(Raw!LM174=1,ISBLANK(Raw!LN174)=FALSE,COUNTA(Raw!LO174:LU174)&gt;0),"",IF(AND(Raw!LM174=2,COUNTA(Raw!LN174:LU174)=0),"",1))))</f>
        <v/>
      </c>
      <c r="AP174" s="19" t="str">
        <f>IF(A174=0,"",IF(COUNTA(Raw!MY174:OG174)=0,"",IF(AND(Raw!MY174=2,COUNTA(Raw!MZ174:OG174)=0),"",IF(AND(Raw!MY174=1,COUNTA(Raw!MZ174:OG174)&gt;0),"",1))))</f>
        <v/>
      </c>
      <c r="AQ174" s="19" t="str">
        <f>IF(A174=0,"",IF(COUNTA(Raw!NC174:NW174)=0,"",IF(AND(COUNTIF(Raw!NC174:NG174,3)&gt;0,COUNTA(Raw!NH174:NQ174)&gt;0),"",IF(AND(COUNTA(Raw!NC174:NG174)&gt;0,COUNTIF(Raw!NC174:NG174,3)=0,COUNTA(Raw!NH174:NW174)=0),"",1))))</f>
        <v/>
      </c>
      <c r="AR174" s="19" t="str">
        <f>IF(A174=0,"",IF(COUNTA(Raw!NH174:NW174)=0,"",IF(AND(COUNTIF(Raw!NH174:NQ174,10)&gt;0,COUNTA(Raw!NR174:NW174)&gt;0),"",IF(AND(COUNTA(Raw!NH174:NQ174)&gt;0,COUNTIF(Raw!NH174:NQ174,10)=0,COUNTA(Raw!NR174:NY174)=0),"",1))))</f>
        <v/>
      </c>
      <c r="AS174" s="19" t="str">
        <f>IF(A174=0,"",IF(COUNTA(Raw!NY174:OG174)=0,"",IF(AND(Raw!NY174=1,COUNTA(Raw!NZ174:OG174)&gt;0),"",IF(AND(Raw!NY174=2,COUNTA(Raw!NZ174:OG174)=0),"",1))))</f>
        <v/>
      </c>
      <c r="AT174" s="19" t="str">
        <f>IF(A174=0,"",IF(COUNTA(Raw!OH174:OY174)=0,"",IF(AND(Raw!OH174=1,COUNTA(Raw!OI174:OY174)&gt;0),"",IF(AND(Raw!OH174=2,COUNTA(Raw!OI174:OY174)=0),"",1))))</f>
        <v/>
      </c>
      <c r="AU174" s="19" t="str">
        <f>IF(A174=0,"",IF(COUNTA(Raw!PR174:QB174)=0,"",
IF(AND(OR(AND(COUNTIF(Raw!PR174:QB174,1)=1,COUNTA(Raw!QI174:QY174)&gt;0),AND(COUNTIF(Raw!PR174:QB174,1)=0,COUNTA(Raw!QI174:QY174)=0)),OR(AND(COUNTIF(Raw!PR174:QB174,2)=1,COUNTA(Raw!QZ174:RP174)&gt;0),AND(COUNTIF(Raw!PR174:QB174,2)=0,COUNTA(Raw!QZ174:RP174)=0)),OR(AND(COUNTIF(Raw!PR174:QB174,3)=1,COUNTA(Raw!RQ174:SG174)&gt;0),AND(COUNTIF(Raw!PR174:QB174,3)=0,COUNTA(Raw!RQ174:SG174)=0)),OR(AND(COUNTIF(Raw!PR174:QB174,4)=1,COUNTA(Raw!SH174:ST174)&gt;0),AND(COUNTIF(Raw!PR174:QB174,4)=0,COUNTA(Raw!SH174:ST174)=0)),OR(AND(COUNTIF(Raw!PR174:QB174,5)=1,COUNTA(Raw!SU174:TG174)&gt;0),AND(COUNTIF(Raw!PR174:QB174,5)=0,COUNTA(Raw!SU174:TG174)=0)),OR(AND(COUNTIF(Raw!PR174:QB174,6)=1,COUNTA(Raw!TH174:TT174)&gt;0),AND(COUNTIF(Raw!PR174:QB174,6)=0,COUNTA(Raw!TH174:TT174)=0)),OR(AND(COUNTIF(Raw!PR174:QB174,7)=1,COUNTA(Raw!TU174:UI174)&gt;0),AND(COUNTIF(Raw!PR174:QB174,7)=0,COUNTA(Raw!TU174:UI174)=0)),OR(AND(COUNTIF(Raw!PR174:QB174,8)=1,COUNTA(Raw!UJ174:UV174)&gt;0),AND(COUNTIF(Raw!PR174:QB174,8)=0,COUNTA(Raw!UJ174:UV174)=0)),OR(AND(COUNTIF(Raw!PR174:QB174,9)=1,COUNTA(Raw!UW174:VG174)&gt;0),AND(COUNTIF(Raw!PR174:QB174,9)=0,COUNTA(Raw!UW174:VG174)=0)),OR(AND(COUNTIF(Raw!PR174:QB174,10)=1,COUNTA(Raw!VH174:VP174)&gt;0),AND(COUNTIF(Raw!PR174:QB174,10)=0,COUNTA(Raw!VH174:VP174)=0)),OR(AND(COUNTIF(Raw!PR174:QB174,11)=1,COUNTA(Raw!VQ174:WK174)&gt;0),AND(COUNTIF(Raw!PR174:QB174,11)=0,COUNTA(Raw!VQ174:WK174)=0))),"",1)))</f>
        <v/>
      </c>
      <c r="AV174" s="19" t="str">
        <f>IF(A174=0,"",IF(COUNTA(Raw!QI174:QY174)=0,"",IF(AND(OR(AND(Raw!QI174=4,COUNTIF(Raw!QR174:QY174,1)=0),Raw!QI174&lt;&gt;4),OR(AND(Raw!QJ174=4,COUNTIF(Raw!QR174:QY174,2)=0),Raw!QJ174&lt;&gt;4),OR(AND(Raw!QK174=4,COUNTIF(Raw!QR174:QY174,3)=0),Raw!QK174&lt;&gt;4),OR(AND(Raw!QL174=4,COUNTIF(Raw!QR174:QY174,4)=0),Raw!QL174&lt;&gt;4),OR(AND(Raw!QM174=4,COUNTIF(Raw!QR174:QY174,5)=0),Raw!QM174&lt;&gt;4),OR(AND(Raw!QN174=4,COUNTIF(Raw!QR174:QY174,6)=0),Raw!QN174&lt;&gt;4),OR(AND(Raw!QO174=4,COUNTIF(Raw!QR174:QY174,7)=0),Raw!QO174&lt;&gt;4),OR(AND(Raw!QP174=4,COUNTIF(Raw!QR174:QY174,8)=0),Raw!QP174&lt;&gt;4)),"",1)))</f>
        <v/>
      </c>
      <c r="AW174" t="str">
        <f>IF(A174=0,"",IF(COUNTA(Raw!QZ174:RP174)=0,"",IF(AND(OR(AND(Raw!QZ174=4,COUNTIF(Raw!RI174:RP174,1)=0),Raw!QZ174&lt;&gt;4),OR(AND(Raw!RA174=4,COUNTIF(Raw!RI174:RP174,2)=0),Raw!RA174&lt;&gt;4),OR(AND(Raw!RB174=4,COUNTIF(Raw!RI174:RP174,3)=0),Raw!RB174&lt;&gt;4),OR(AND(Raw!RC174=4,COUNTIF(Raw!RI174:RP174,4)=0),Raw!RC174&lt;&gt;4),OR(AND(Raw!RD174=4,COUNTIF(Raw!RI174:RP174,5)=0),Raw!RD174&lt;&gt;4),OR(AND(Raw!RE174=4,COUNTIF(Raw!RI174:RP174,6)=0),Raw!RE174&lt;&gt;4),OR(AND(Raw!RF174=4,COUNTIF(Raw!RI174:RP174,7)=0),Raw!RF174&lt;&gt;4),OR(AND(Raw!RG174=4,COUNTIF(Raw!RI174:RP174,8)=0),Raw!RG174&lt;&gt;4)),"",1)))</f>
        <v/>
      </c>
      <c r="AX174" t="str">
        <f>IF(A174=0,"",IF(COUNTA(Raw!RQ174:SG174)=0,"",IF(AND(OR(AND(Raw!RQ174=4,COUNTIF(Raw!RZ174:SG174,1)=0),Raw!RQ174&lt;&gt;4),OR(AND(Raw!RR174=4,COUNTIF(Raw!RZ174:SG174,2)=0),Raw!RR174&lt;&gt;4),OR(AND(Raw!RS174=4,COUNTIF(Raw!RZ174:SG174,3)=0),Raw!RS174&lt;&gt;4),OR(AND(Raw!RT174=4,COUNTIF(Raw!RZ174:SG174,4)=0),Raw!RT174&lt;&gt;4),OR(AND(Raw!RU174=4,COUNTIF(Raw!RZ174:SG174,5)=0),Raw!RU174&lt;&gt;4),OR(AND(Raw!RV174=4,COUNTIF(Raw!RZ174:SG174,6)=0),Raw!RV174&lt;&gt;4),OR(AND(Raw!RW174=4,COUNTIF(Raw!RZ174:SG174,7)=0),Raw!RW174&lt;&gt;4),OR(AND(Raw!RX174=4,COUNTIF(Raw!RZ174:SG174,8)=0),Raw!RX174&lt;&gt;4)),"",1)))</f>
        <v/>
      </c>
      <c r="AY174" t="str">
        <f>IF(A174=0,"",IF(COUNTA(Raw!SH174:ST174)=0,"",IF(AND(OR(AND(Raw!SH174=4,COUNTIF(Raw!SO174:ST174,1)=0),Raw!SH174&lt;&gt;4),OR(AND(Raw!SI174=4,COUNTIF(Raw!SO174:ST174,2)=0),Raw!SI174&lt;&gt;4),OR(AND(Raw!SJ174=4,COUNTIF(Raw!SO174:ST174,3)=0),Raw!SJ174&lt;&gt;4),OR(AND(Raw!SK174=4,COUNTIF(Raw!SO174:ST174,4)=0),Raw!SK174&lt;&gt;4),OR(AND(Raw!SL174=4,COUNTIF(Raw!SO174:ST174,5)=0),Raw!SL174&lt;&gt;4),OR(AND(Raw!SM174=4,COUNTIF(Raw!SO174:ST174,6)=0),Raw!SM174&lt;&gt;4)),"",1)))</f>
        <v/>
      </c>
      <c r="AZ174" t="str">
        <f>IF(A174=0,"",IF(COUNTA(Raw!SU174:TG174)=0,"",IF(AND(OR(AND(Raw!SU174=4,COUNTIF(Raw!TB174:TG174,1)=0),Raw!SU174&lt;&gt;4),OR(AND(Raw!SV174=4,COUNTIF(Raw!TB174:TG174,2)=0),Raw!SV174&lt;&gt;4),OR(AND(Raw!SW174=4,COUNTIF(Raw!TB174:TG174,3)=0),Raw!SW174&lt;&gt;4),OR(AND(Raw!SX174=4,COUNTIF(Raw!TB174:TG174,4)=0),Raw!SX174&lt;&gt;4),OR(AND(Raw!SY174=4,COUNTIF(Raw!TB174:TG174,5)=0),Raw!SY174&lt;&gt;4),OR(AND(Raw!SZ174=4,COUNTIF(Raw!TB174:TG174,6)=0),Raw!SZ174&lt;&gt;4)),"",1)))</f>
        <v/>
      </c>
      <c r="BA174" t="str">
        <f>IF(A174=0,"",IF(COUNTA(Raw!TH174:TT174)=0,"",IF(AND(OR(AND(Raw!TH174=4,COUNTIF(Raw!TO174:TT174,1)=0),Raw!TH174&lt;&gt;4),OR(AND(Raw!TI174=4,COUNTIF(Raw!TO174:TT174,2)=0),Raw!TI174&lt;&gt;4),OR(AND(Raw!TJ174=4,COUNTIF(Raw!TO174:TT174,3)=0),Raw!TJ174&lt;&gt;4),OR(AND(Raw!TK174=4,COUNTIF(Raw!TO174:TT174,4)=0),Raw!TK174&lt;&gt;4),OR(AND(Raw!TL174=4,COUNTIF(Raw!TO174:TT174,5)=0),Raw!TL174&lt;&gt;4),OR(AND(Raw!TM174=4,COUNTIF(Raw!TO174:TT174,6)=0),Raw!TM174&lt;&gt;4)),"",1)))</f>
        <v/>
      </c>
      <c r="BB174" t="str">
        <f>IF(A174=0,"",IF(COUNTA(Raw!TU174:UI174)=0,"",IF(AND(OR(AND(Raw!TU174=4,COUNTIF(Raw!UC174:UI174,1)=0),Raw!TU174&lt;&gt;4),OR(AND(Raw!TV174=4,COUNTIF(Raw!UC174:UI174,2)=0),Raw!TV174&lt;&gt;4),OR(AND(Raw!TW174=4,COUNTIF(Raw!UC174:UI174,3)=0),Raw!TW174&lt;&gt;4),OR(AND(Raw!TX174=4,COUNTIF(Raw!UC174:UI174,4)=0),Raw!TX174&lt;&gt;4),OR(AND(Raw!TY174=4,COUNTIF(Raw!UC174:UI174,5)=0),Raw!TY174&lt;&gt;4),OR(AND(Raw!TZ174=4,COUNTIF(Raw!UC174:UI174,6)=0),Raw!TZ174&lt;&gt;4),OR(AND(Raw!UA174=4,COUNTIF(Raw!UC174:UI174,7)=0),Raw!UA174&lt;&gt;4)),"",1)))</f>
        <v/>
      </c>
      <c r="BC174" t="str">
        <f>IF(A174=0,"",IF(COUNTA(Raw!UJ174:UV174)=0,"",IF(AND(OR(AND(Raw!UJ174=4,COUNTIF(Raw!UQ174:UV174,1)=0),Raw!UJ174&lt;&gt;4),OR(AND(Raw!UK174=4,COUNTIF(Raw!UQ174:UV174,2)=0),Raw!UK174&lt;&gt;4),OR(AND(Raw!UL174=4,COUNTIF(Raw!UQ174:UV174,3)=0),Raw!UL174&lt;&gt;4),OR(AND(Raw!UM174=4,COUNTIF(Raw!UQ174:UV174,4)=0),Raw!UM174&lt;&gt;4),OR(AND(Raw!UN174=4,COUNTIF(Raw!UQ174:UV174,5)=0),Raw!UN174&lt;&gt;4),OR(AND(Raw!UO174=4,COUNTIF(Raw!UQ174:UV174,6)=0),Raw!UO174&lt;&gt;4)),"",1)))</f>
        <v/>
      </c>
      <c r="BD174" t="str">
        <f>IF(A174=0,"",IF(COUNTA(Raw!UW174:VG174)=0,"",IF(AND(OR(AND(Raw!UW174=4,COUNTIF(Raw!VC174:VG174,1)=0),Raw!UW174&lt;&gt;4),OR(AND(Raw!UX174=4,COUNTIF(Raw!VC174:VG174,2)=0),Raw!UX174&lt;&gt;4),OR(AND(Raw!UY174=4,COUNTIF(Raw!VC174:VG174,3)=0),Raw!UY174&lt;&gt;4),OR(AND(Raw!UZ174=4,COUNTIF(Raw!VC174:VG174,4)=0),Raw!UZ174&lt;&gt;4),OR(AND(Raw!VA174=4,COUNTIF(Raw!VC174:VG174,5)=0),Raw!VA174&lt;&gt;4)),"",1)))</f>
        <v/>
      </c>
      <c r="BE174" t="str">
        <f>IF(A174=0,"",IF(COUNTA(Raw!VH174:VP174)=0,"",
IF(AND(
OR(AND(Raw!VH174=4,COUNTIF(Raw!VM174:VP174,1)=0),Raw!VH174&lt;&gt;4),
OR(AND(Raw!VI174=4,COUNTIF(Raw!VM174:VP174,2)=0),Raw!VI174&lt;&gt;4),
OR(AND(Raw!VJ174=4,COUNTIF(Raw!VM174:VP174,3)=0),Raw!VJ174&lt;&gt;4),
OR(AND(Raw!VK174=4,COUNTIF(Raw!VM174:VP174,4)=0),Raw!VK174&lt;&gt;4)
),"",1)))</f>
        <v/>
      </c>
      <c r="BF174" t="str">
        <f>IF(A174=0,"",IF(COUNTA(Raw!VQ174:WK174)=0,"",
IF(AND(
OR(AND(Raw!VQ174=4,COUNTIF(Raw!WB174:WK174,1)=0),Raw!VQ174&lt;&gt;4),
OR(AND(Raw!VR174=4,COUNTIF(Raw!WB174:WK174,2)=0),Raw!VR174&lt;&gt;4),
OR(AND(Raw!VS174=4,COUNTIF(Raw!WB174:WK174,3)=0),Raw!VS174&lt;&gt;4),
OR(AND(Raw!VT174=4,COUNTIF(Raw!WB174:WK174,4)=0),Raw!VT174&lt;&gt;4),
OR(AND(Raw!VU174=4,COUNTIF(Raw!WB174:WK174,5)=0),Raw!VU174&lt;&gt;4),
OR(AND(Raw!VV174=4,COUNTIF(Raw!WB174:WK174,6)=0),Raw!VV174&lt;&gt;4),
OR(AND(Raw!VW174=4,COUNTIF(Raw!WB174:WK174,7)=0),Raw!VW174&lt;&gt;4),
OR(AND(Raw!VX174=4,COUNTIF(Raw!WB174:WK174,8)=0),Raw!VX174&lt;&gt;4),
OR(AND(Raw!VY174=4,COUNTIF(Raw!WB174:WK174,9)=0),Raw!VX174&lt;&gt;4),
OR(AND(Raw!VZ174=4,COUNTIF(Raw!WB174:WK174,10)=0),Raw!VZ174&lt;&gt;4)
),"",1)))</f>
        <v/>
      </c>
      <c r="BG174" t="str">
        <f>IF(A174=0,"",IF(COUNTA(Raw!WL174:XB174)=0,"",
IF(AND(
OR(AND(Raw!WL174=4,COUNTIF(Raw!WU174:XB174,1)=0),Raw!WL174&lt;&gt;4),
OR(AND(Raw!WM174=4,COUNTIF(Raw!WU174:XB174,2)=0),Raw!WM174&lt;&gt;4),
OR(AND(Raw!WN174=4,COUNTIF(Raw!WU174:XB174,3)=0),Raw!WN174&lt;&gt;4),
OR(AND(Raw!WO174=4,COUNTIF(Raw!WU174:XB174,4)=0),Raw!WO174&lt;&gt;4),
OR(AND(Raw!WP174=4,COUNTIF(Raw!WU174:XB174,5)=0),Raw!WP174&lt;&gt;4),
OR(AND(Raw!WQ174=4,COUNTIF(Raw!WU174:XB174,6)=0),Raw!WQ174&lt;&gt;4),
OR(AND(Raw!WR174=4,COUNTIF(Raw!WU174:XB174,7)=0),Raw!WR174&lt;&gt;4),
OR(AND(Raw!WS174=4,COUNTIF(Raw!WU174:XB174,8)=0),Raw!WS174&lt;&gt;4)
),"",1)))</f>
        <v/>
      </c>
      <c r="BH174" t="str">
        <f>IF(A174=0,"",IF(COUNTA(Raw!XC174:XK174)=0,"",
IF(AND(
OR(AND(Raw!XC174=4,COUNTIF(Raw!XH174:XK174,1)=0),Raw!XC174&lt;&gt;4),
OR(AND(Raw!XD174=4,COUNTIF(Raw!XH174:XK174,2)=0),Raw!XD174&lt;&gt;4),
OR(AND(Raw!XE174=4,COUNTIF(Raw!XH174:XK174,3)=0),Raw!XE174&lt;&gt;4),
OR(AND(Raw!XF174=4,COUNTIF(Raw!XH174:XK174,4)=0),Raw!XF174&lt;&gt;4)
),"",1)))</f>
        <v/>
      </c>
      <c r="BI174" t="str">
        <f>IF(A174=0,"",IF(COUNTA(Raw!XL174:XT174)=0,"",
IF(AND(
OR(AND(Raw!XL174=4,COUNTIF(Raw!XQ174:XT174,1)=0),Raw!XL174&lt;&gt;4),
OR(AND(Raw!XM174=4,COUNTIF(Raw!XQ174:XT174,2)=0),Raw!XM174&lt;&gt;4),
OR(AND(Raw!XN174=4,COUNTIF(Raw!XQ174:XT174,3)=0),Raw!XN174&lt;&gt;4),
OR(AND(Raw!XO174=4,COUNTIF(Raw!XQ174:XT174,4)=0),Raw!XO174&lt;&gt;4)
),"",1)))</f>
        <v/>
      </c>
      <c r="BJ174" t="str">
        <f>IF(A174=0,"",IF(COUNTA(Raw!XU174:YI174)=0,"",
IF(AND(
OR(AND(Raw!XU174=4,COUNTIF(Raw!YC174:YI174,1)=0),Raw!XU174&lt;&gt;4),
OR(AND(Raw!XV174=4,COUNTIF(Raw!YC174:YI174,2)=0),Raw!XV174&lt;&gt;4),
OR(AND(Raw!XW174=4,COUNTIF(Raw!YC174:YI174,3)=0),Raw!XW174&lt;&gt;4),
OR(AND(Raw!XX174=4,COUNTIF(Raw!YC174:YI174,4)=0),Raw!XX174&lt;&gt;4),
OR(AND(Raw!XY174=4,COUNTIF(Raw!YC174:YI174,5)=0),Raw!XY174&lt;&gt;4),
OR(AND(Raw!XZ174=4,COUNTIF(Raw!YC174:YI174,6)=0),Raw!XZ174&lt;&gt;4),
OR(AND(Raw!YA174=4,COUNTIF(Raw!YC174:YI174,7)=0),Raw!YA174&lt;&gt;4)
),"",1)))</f>
        <v/>
      </c>
      <c r="BK174" t="str">
        <f>IF(A174=0,"",IF(COUNTA(Raw!YJ174:YR174)=0,"",
IF(AND(
OR(AND(Raw!YJ174=4,COUNTIF(Raw!YO174:YR174,1)=0),Raw!YJ174&lt;&gt;4),
OR(AND(Raw!YK174=4,COUNTIF(Raw!YO174:YR174,2)=0),Raw!YK174&lt;&gt;4),
OR(AND(Raw!YL174=4,COUNTIF(Raw!YO174:YR174,3)=0),Raw!YL174&lt;&gt;4),
OR(AND(Raw!YM174=4,COUNTIF(Raw!YO174:YR174,4)=0),Raw!YM174&lt;&gt;4)
),"",1)))</f>
        <v/>
      </c>
      <c r="BL174" t="str">
        <f>IF(A174=0,"",IF(COUNTA(Raw!YS174:YU174)=0,"",IF(AND(Raw!YS174=4,ISBLANK(Raw!YU174)),"",IF(AND(Raw!YS174&lt;&gt;4,ISBLANK(Raw!YU174)=FALSE),"",1))))</f>
        <v/>
      </c>
    </row>
    <row r="175" spans="1:64">
      <c r="A175" s="20">
        <f>Raw!A175</f>
        <v>0</v>
      </c>
      <c r="B175" s="19" t="str">
        <f>IF(A175=0,"",IF(AND(Raw!AC175=1,COUNTA(Raw!AR175:IC175)&gt;0,COUNTA(Raw!ID175:YU175)=0),"",IF(AND(Raw!AC175=2,COUNTA(Raw!AR175:IC175)=0,COUNTA(Raw!ID175:MV175)&gt;0,COUNTA(Raw!MW175:YU175)=0),"",IF(AND(Raw!AC175=3,COUNTA(Raw!AP175:MV175)=0,COUNTA(Raw!MW175:YU175)&gt;0),"",1))))</f>
        <v/>
      </c>
      <c r="C175" s="19" t="str">
        <f>IF(A175=0,"",IF(AND(Raw!AK175=1,ISBLANK(Raw!AM175)=FALSE,ISBLANK(Raw!AO175)),"",IF(AND(Raw!AK175=2,ISBLANK(Raw!AM175),ISBLANK(Raw!AO175)=FALSE),"",1)))</f>
        <v/>
      </c>
      <c r="D175" s="19" t="str">
        <f>IF(A175=0,"",IF(COUNTA(Raw!AS175:AZ175)=0,"",IF(AND(Raw!AS175+Raw!AT175=100,Raw!AU175+Raw!AV175=100,Raw!AW175+Raw!AX175=100,Raw!AY175+Raw!AZ175=100),"",1)))</f>
        <v/>
      </c>
      <c r="E175" s="19" t="str">
        <f>IF(A175=0,"",IF(ISBLANK(Raw!AQ175),"",IF(Raw!AQ175=1,"",1)))</f>
        <v/>
      </c>
      <c r="F175" s="19" t="str">
        <f>IF(A175=0,"",IF(ISBLANK(Raw!AR175),"",IF(AND(Raw!AR175&gt;=0,Raw!AR175&lt;=100),"",1)))</f>
        <v/>
      </c>
      <c r="G175" s="19" t="str">
        <f>IF(A175=0,"",IF(AND(ISBLANK(Raw!BA175),ISBLANK(Raw!AS175)),"",IF(AND(Raw!AS175&gt;0,ISBLANK(Raw!BA175)=FALSE),"",1)))</f>
        <v/>
      </c>
      <c r="H175" s="19" t="str">
        <f>IF(A175=0,"",IF(COUNTA(Raw!BA175:BH175)=0,"",IF(AND(Raw!BA175=0,COUNTA(Raw!BB175:BH175)=0),"",IF(AND(Raw!BA175&gt;0,COUNTA(Raw!BB175:BH175)&gt;0),"",1))))</f>
        <v/>
      </c>
      <c r="I175" s="19" t="str">
        <f>IF(A175=0,"",IF(AND(ISBLANK(Raw!BI175),ISBLANK(Raw!BJ175)),"",IF(AND(Raw!BI175=1,ISBLANK(Raw!BJ175)=FALSE),"",IF(AND(Raw!BI175=2,ISBLANK(Raw!BJ175)),"",1))))</f>
        <v/>
      </c>
      <c r="J175" s="19" t="str">
        <f>IF(A175=0,"",IF(AND(ISBLANK(Raw!AT175),COUNTBLANK(Raw!BK175:BQ175)),"",IF(AND(Raw!AT175&gt;0,COUNTA(Raw!BK175:BQ175)&gt;0),"",IF(AND(Raw!AT175=0,COUNTA(Raw!BK175:BQ175)=0),"",1))))</f>
        <v/>
      </c>
      <c r="K175" s="19" t="str">
        <f>IF(A175=0,"",IF(AND(ISBLANK(Raw!AS175),COUNTA(Raw!BR175:BX175)=0),"",IF(AND(Raw!AS175&gt;0,COUNTA(Raw!BR175:BX175)&gt;0),"",IF(AND(Raw!AS175=0,COUNTA(Raw!BR175:BX175)=0),"",1))))</f>
        <v/>
      </c>
      <c r="L175" s="19" t="str">
        <f>IF(A175=0,"",IF(AND(COUNTA(Raw!BK175:BX175)=0,COUNTA(Raw!BY175:CH175)=0),"",IF(AND(COUNTIF(Raw!BK175:BX175,1)&gt;0,COUNTA(Raw!BY175:CH175)&gt;0),"",IF(AND(COUNTIF(Raw!BK175:BX175,1)=0,COUNTA(Raw!BY175:CH175)=0),"",1))))</f>
        <v/>
      </c>
      <c r="M175" s="19" t="str">
        <f>IF(A175=0,"",IF(AND(COUNTA(Raw!BK175:BX175)=0,COUNTA(Raw!CI175:CR175)),"",IF(AND(COUNTIF(Raw!BK175:BX175,3)&gt;0,COUNTA(Raw!CI175:CR175)&gt;0),"",IF(AND(COUNTIF(Raw!BK175:BX175,3)=0,COUNTA(Raw!CI175:CR175)=0),"",1))))</f>
        <v/>
      </c>
      <c r="N175" s="19" t="str">
        <f>IF(A175=0,"",IF(COUNTA(Raw!CS175:DF175)=0,"",IF(AND(COUNTIF(Raw!CS175:CV175,1)=1,COUNTA(Raw!CW175:DA175)&gt;0,COUNTA(Raw!DB175:DF175)=0),"",IF(AND(COUNTIF(Raw!CS175:CV175,2)=1,COUNTA(Raw!CW175:DA175)=0,COUNTA(Raw!DB175:DF175)&gt;0),"",IF(AND(COUNTA(Raw!CS175:CV175)&gt;0,COUNTA(Raw!CW175:DF175)=0),"",1)))))</f>
        <v/>
      </c>
      <c r="O175" s="19" t="str">
        <f>IF(A175=0,"",IF(COUNTA(Raw!DG175:DP175)=0,"",IF(AND(COUNTIF(Raw!BK175:BQ175,1)&gt;0,OR(COUNTIF(Raw!DG175:DP175,1)=1,COUNTIF(Raw!DG175:DP175,2)=1,COUNTIF(Raw!DG175:DP175,3)=1)),"",IF(AND(COUNTIF(Raw!BK175:BQ175,1)=0,AND(COUNTIF(Raw!DG175:DP175,1)=0,COUNTIF(Raw!DG175:DP175,2)=0,COUNTIF(Raw!DG175:DP175,3)=0)),"",1))))</f>
        <v/>
      </c>
      <c r="P175" s="19" t="str">
        <f>IF(A175=0,"",IF(COUNTA(Raw!DG175:DR175)=0,"",IF(AND(COUNTIF(Raw!DG175:DP175,4)=1,ISBLANK(Raw!DQ175)=FALSE,ISBLANK(Raw!DR175)),"",IF(AND(COUNTIF(Raw!DG175:DP175,7)=1,ISBLANK(Raw!DQ175),ISBLANK(Raw!DR175)=FALSE),"",IF(AND(COUNTA(Raw!DG175:DP175)&gt;0,COUNTIF(Raw!DG175:DP175,4)=0,COUNTIF(Raw!DG175:DP175,7)=0,COUNTA(Raw!DQ175:DR175)=0),"",1)))))</f>
        <v/>
      </c>
      <c r="Q175" s="19" t="str">
        <f>IF(A175=0,"",IF(AND(COUNTA(Raw!DS175:DU175)=0,COUNTA(Raw!BK175:BQ175)=0),"",IF(AND(COUNTIF(Raw!BK175:BQ175,1)&gt;0,COUNTA(Raw!DS175:DU175)&gt;0),"",IF(AND(COUNTIF(Raw!BK175:BQ175,1)=0,COUNTA(Raw!DS175:DU175)=0),"",1))))</f>
        <v/>
      </c>
      <c r="R175" s="19" t="str">
        <f>IF(A175=0,"",IF(AND(ISBLANK(Raw!AT175),ISBLANK(Raw!EJ175)),"",IF(AND(Raw!AT175&gt;0,ISBLANK(Raw!EJ175)=FALSE,Raw!EJ175&gt;=0,Raw!EJ175&lt;=7),"",IF(AND(Raw!AT175=0,ISBLANK(Raw!EJ175)),"",1))))</f>
        <v/>
      </c>
      <c r="S175" t="str">
        <f>IF(A175=0,"",IF(AND(ISBLANK(Raw!AS175),ISBLANK(Raw!EK175)),"",IF(AND(Raw!AS175&gt;0,ISBLANK(Raw!EK175)=FALSE),"",IF(AND(Raw!AS175=0,ISBLANK(Raw!EK175)),"",1))))</f>
        <v/>
      </c>
      <c r="T175" s="19" t="str">
        <f>IF(A175=0,"",IF(AND(ISBLANK(Raw!AT175),COUNTA(Raw!EL175:EQ175)=0),"",IF(AND(Raw!AT175&gt;0,COUNTA(Raw!EL175:EQ175)&gt;0),"",IF(AND(Raw!AT175=0,COUNTA(Raw!EL175:EQ175)=0),"",1))))</f>
        <v/>
      </c>
      <c r="U175" t="str">
        <f>IF(A175=0,"",IF(AND(ISBLANK(Raw!AT175),COUNTA(Raw!ER175:EU175)=0),"",IF(AND(Raw!AT175&gt;0,COUNTA(Raw!ER175:EU175)&gt;0),"",IF(AND(Raw!AT175=0,COUNTA(Raw!ER175:EU175)=0),"",1))))</f>
        <v/>
      </c>
      <c r="V175" t="str">
        <f>IF(A175=0,"",IF(AND(ISBLANK(Raw!AS175),COUNTA(Raw!EV175:FA175)=0),"",IF(AND(Raw!AS175&gt;0,COUNTA(Raw!EV175:FA175)&gt;0),"",IF(AND(Raw!AS175=0,COUNTA(Raw!EV175:FA175)=0),"",1))))</f>
        <v/>
      </c>
      <c r="W175" t="str">
        <f>IF(A175=0,"",IF(AND(ISBLANK(Raw!AS175),COUNTA(Raw!FB175:FE175)=0),"",IF(AND(Raw!AS175&gt;0,COUNTA(Raw!FB175:FE175)&gt;0),"",IF(AND(Raw!AS175=0,COUNTA(Raw!FB175:FE175)=0),"",1))))</f>
        <v/>
      </c>
      <c r="X175" t="str">
        <f>IF(A175=0,"",IF(AND(ISBLANK(Raw!AT175),COUNTA(Raw!FF175:FI175)=0),"",IF(AND(Raw!AT175&gt;0,COUNTA(Raw!FF175:FI175)&gt;0),"",IF(AND(Raw!AT175=0,COUNTA(Raw!FF175:FI175)=0),"",1))))</f>
        <v/>
      </c>
      <c r="Y175" t="str">
        <f>IF(A175=0,"",IF(AND(ISBLANK(Raw!AS175),COUNTA(Raw!FJ175:FM175)=0),"",IF(AND(Raw!AS175&gt;0,COUNTA(Raw!FJ175:FM175)&gt;0),"",IF(AND(Raw!AS175=0,COUNTA(Raw!FJ175:FM175)=0),"",1))))</f>
        <v/>
      </c>
      <c r="Z175" t="str">
        <f>IF(A175=0,"",IF(AND(COUNTA(Raw!FN175:FT175)=0,ISBLANK(Raw!FU175)),"",IF(AND(COUNTIF(Raw!FN175:FT175,1)&gt;0,ISBLANK(Raw!FU175)=FALSE),"",IF(AND(COUNTIF(Raw!FN175:FT175,1)=0,ISBLANK(Raw!FU175)),"",1))))</f>
        <v/>
      </c>
      <c r="AA175" s="19" t="str">
        <f>IF(A175=0,"",IF(AND(ISBLANK(Raw!BI175),COUNTA(Raw!FV175:GH175)=0),"",IF(AND(Raw!BI175&lt;&gt;1,COUNTIF(Raw!FV175:GH175,6)=0),"",IF(Raw!BI175=1,"",1))))</f>
        <v/>
      </c>
      <c r="AB175" t="str">
        <f>IF(A175=0,"",IF(AND(ISBLANK(Raw!GI175),COUNTA(Raw!GJ175:GQ175)=0),"",IF(AND(Raw!GI175=1,COUNTA(Raw!GJ175:GQ175)&gt;0),"",IF(AND(Raw!GI175=2,COUNTA(Raw!GJ175:GQ175)=0),"",1))))</f>
        <v/>
      </c>
      <c r="AC175" s="19" t="str">
        <f>IF(A175=0,"",IF(AND(COUNTA(Raw!GY175:HF175)=0,ISBLANK(Raw!HG175)),"",IF(AND(OR(COUNTIF(Raw!GY175:HE175,1)&gt;0,COUNTIF(Raw!GY175:HE175,2)&gt;0),ISBLANK(Raw!HG175)=FALSE),"",IF(AND(COUNTA(Raw!GY175:HF175)&gt;0,ISBLANK(Raw!HG175),COUNTIF(Raw!GY175:HE175,1)=0,COUNTIF(Raw!GY175:HE175,2)=0),"",1))))</f>
        <v/>
      </c>
      <c r="AD175" s="19" t="str">
        <f>IF(A175=0,"",IF(COUNTA(Raw!HU175:IB175)=0,"",IF(AND(Raw!AK175&lt;&gt;2,COUNTIF(Raw!HU175:IA175,2)=0,COUNTIF(Raw!HU175:IA175,3)=0),"",IF(Raw!AK175=2,"",1))))</f>
        <v/>
      </c>
      <c r="AE175" s="19" t="str">
        <f>IF(A175=0,"",IF(AND(Raw!AK175=2,ISBLANK(Raw!IC175)=FALSE),"",IF(AND(Raw!AK175&lt;&gt;2,ISBLANK(Raw!IC175)),"",1)))</f>
        <v/>
      </c>
      <c r="AF175" s="19" t="str">
        <f>IF(A175=0,"",IF(COUNTA(Raw!ID175:IF175)=0,"",IF(AND(MATCH(2023-Raw!ID175,Code!$A$3:$A$12,1)=Raw!IF175,2023-Raw!ID175=Raw!IE175),"",1)))</f>
        <v/>
      </c>
      <c r="AG175" s="19" t="str">
        <f>IF(A175=0,"",IF(COUNTA(Raw!IG175:II175)=0,"",IF(AND(Raw!IG175=4,ISBLANK(Raw!II175)=FALSE),"",IF(AND(Raw!IG175&lt;&gt;4,ISBLANK(Raw!II175)),"",1))))</f>
        <v/>
      </c>
      <c r="AH175" s="19" t="str">
        <f>IF(A175=0,"",IF(COUNTA(Raw!IJ175:IM175)=0,"",IF(AND(Raw!IJ175=1,ISBLANK(Raw!IK175)=FALSE),"",IF(AND(Raw!IJ175=2,COUNTA(Raw!IK175:IM175)&gt;0),"",1))))</f>
        <v/>
      </c>
      <c r="AI175" s="19" t="str">
        <f>IF(A175=0,"",IF(COUNTA(Raw!IK175:IM175)=0,"",IF(AND(Raw!IK175=1,ISBLANK(Raw!IL175)=FALSE),"",IF(AND(Raw!IK175=2,COUNTA(Raw!IL175:IM175)=0),"",1))))</f>
        <v/>
      </c>
      <c r="AJ175" s="19" t="str">
        <f>IF(A175=0,"",IF(COUNTA(Raw!JD175:JJ175)=0,"",IF(AND(Raw!JD175&gt;600,COUNTA(Raw!JE175:JI175)&gt;0),"",IF(AND(Raw!JD175&lt;=600,COUNTA(Raw!JE175:JJ175)=0),"",1))))</f>
        <v/>
      </c>
      <c r="AK175" s="19" t="str">
        <f>IF(A175=0,"",IF(COUNTA(Raw!JK175:KA175)=0,"",IF(AND(Raw!JK175=1,COUNTA(Raw!JM175:JV175)&gt;0),"",IF(AND(Raw!JK175=3,COUNTA(Raw!JM175:JV175)&gt;0,COUNTA(Raw!JW175:KA175)=0),"",IF(AND(ISBLANK(Raw!JK175)=FALSE,Raw!JK175&lt;&gt;1,Raw!JK175&lt;&gt;3,COUNTA(Raw!JM175:KA175)=0),"",1)))))</f>
        <v/>
      </c>
      <c r="AL175" s="19" t="str">
        <f>IF(A175=0,"",IF(COUNTA(Raw!JW175:KA175)=0,"",IF(AND(COUNTIF(Raw!JW175:JZ175,4)=0,COUNTA(Raw!JW175:JZ175)&gt;0,ISBLANK(Raw!KA175)=FALSE),"",IF(AND(COUNTIF(Raw!JW175:KA175,4)&gt;0,ISBLANK(Raw!KA175)),"",1))))</f>
        <v/>
      </c>
      <c r="AM175" s="19" t="str">
        <f>IF(A175=0,"",IF(COUNTA(Raw!KT175:KU175)=0,"",IF(AND(Raw!KT175=1,ISBLANK(Raw!KU175)=FALSE),"",IF(AND(Raw!KT175=2,ISBLANK(Raw!KU175)),"",1))))</f>
        <v/>
      </c>
      <c r="AN175" s="19" t="str">
        <f>IF(A175=0,"",IF(COUNTA(Raw!KX175:LF175)=0,"",IF(AND(COUNTIF(Raw!KX175:LB175,5)=1,COUNTA(Raw!KX175:LB175)=1,COUNTA(Raw!LC175:LF175)=0),"",IF(AND(COUNTIF(Raw!KX175:LB175,5)=0,COUNTA(Raw!KX175:LB175)&gt;0,COUNTA(Raw!LC175:LF175)&gt;0),"",1))))</f>
        <v/>
      </c>
      <c r="AO175" s="19" t="str">
        <f>IF(A175=0,"",IF(COUNTA(Raw!LM175:LU175)=0,"",IF(AND(Raw!LM175=1,ISBLANK(Raw!LN175)=FALSE,COUNTA(Raw!LO175:LU175)&gt;0),"",IF(AND(Raw!LM175=2,COUNTA(Raw!LN175:LU175)=0),"",1))))</f>
        <v/>
      </c>
      <c r="AP175" s="19" t="str">
        <f>IF(A175=0,"",IF(COUNTA(Raw!MY175:OG175)=0,"",IF(AND(Raw!MY175=2,COUNTA(Raw!MZ175:OG175)=0),"",IF(AND(Raw!MY175=1,COUNTA(Raw!MZ175:OG175)&gt;0),"",1))))</f>
        <v/>
      </c>
      <c r="AQ175" s="19" t="str">
        <f>IF(A175=0,"",IF(COUNTA(Raw!NC175:NW175)=0,"",IF(AND(COUNTIF(Raw!NC175:NG175,3)&gt;0,COUNTA(Raw!NH175:NQ175)&gt;0),"",IF(AND(COUNTA(Raw!NC175:NG175)&gt;0,COUNTIF(Raw!NC175:NG175,3)=0,COUNTA(Raw!NH175:NW175)=0),"",1))))</f>
        <v/>
      </c>
      <c r="AR175" s="19" t="str">
        <f>IF(A175=0,"",IF(COUNTA(Raw!NH175:NW175)=0,"",IF(AND(COUNTIF(Raw!NH175:NQ175,10)&gt;0,COUNTA(Raw!NR175:NW175)&gt;0),"",IF(AND(COUNTA(Raw!NH175:NQ175)&gt;0,COUNTIF(Raw!NH175:NQ175,10)=0,COUNTA(Raw!NR175:NY175)=0),"",1))))</f>
        <v/>
      </c>
      <c r="AS175" s="19" t="str">
        <f>IF(A175=0,"",IF(COUNTA(Raw!NY175:OG175)=0,"",IF(AND(Raw!NY175=1,COUNTA(Raw!NZ175:OG175)&gt;0),"",IF(AND(Raw!NY175=2,COUNTA(Raw!NZ175:OG175)=0),"",1))))</f>
        <v/>
      </c>
      <c r="AT175" s="19" t="str">
        <f>IF(A175=0,"",IF(COUNTA(Raw!OH175:OY175)=0,"",IF(AND(Raw!OH175=1,COUNTA(Raw!OI175:OY175)&gt;0),"",IF(AND(Raw!OH175=2,COUNTA(Raw!OI175:OY175)=0),"",1))))</f>
        <v/>
      </c>
      <c r="AU175" s="19" t="str">
        <f>IF(A175=0,"",IF(COUNTA(Raw!PR175:QB175)=0,"",
IF(AND(OR(AND(COUNTIF(Raw!PR175:QB175,1)=1,COUNTA(Raw!QI175:QY175)&gt;0),AND(COUNTIF(Raw!PR175:QB175,1)=0,COUNTA(Raw!QI175:QY175)=0)),OR(AND(COUNTIF(Raw!PR175:QB175,2)=1,COUNTA(Raw!QZ175:RP175)&gt;0),AND(COUNTIF(Raw!PR175:QB175,2)=0,COUNTA(Raw!QZ175:RP175)=0)),OR(AND(COUNTIF(Raw!PR175:QB175,3)=1,COUNTA(Raw!RQ175:SG175)&gt;0),AND(COUNTIF(Raw!PR175:QB175,3)=0,COUNTA(Raw!RQ175:SG175)=0)),OR(AND(COUNTIF(Raw!PR175:QB175,4)=1,COUNTA(Raw!SH175:ST175)&gt;0),AND(COUNTIF(Raw!PR175:QB175,4)=0,COUNTA(Raw!SH175:ST175)=0)),OR(AND(COUNTIF(Raw!PR175:QB175,5)=1,COUNTA(Raw!SU175:TG175)&gt;0),AND(COUNTIF(Raw!PR175:QB175,5)=0,COUNTA(Raw!SU175:TG175)=0)),OR(AND(COUNTIF(Raw!PR175:QB175,6)=1,COUNTA(Raw!TH175:TT175)&gt;0),AND(COUNTIF(Raw!PR175:QB175,6)=0,COUNTA(Raw!TH175:TT175)=0)),OR(AND(COUNTIF(Raw!PR175:QB175,7)=1,COUNTA(Raw!TU175:UI175)&gt;0),AND(COUNTIF(Raw!PR175:QB175,7)=0,COUNTA(Raw!TU175:UI175)=0)),OR(AND(COUNTIF(Raw!PR175:QB175,8)=1,COUNTA(Raw!UJ175:UV175)&gt;0),AND(COUNTIF(Raw!PR175:QB175,8)=0,COUNTA(Raw!UJ175:UV175)=0)),OR(AND(COUNTIF(Raw!PR175:QB175,9)=1,COUNTA(Raw!UW175:VG175)&gt;0),AND(COUNTIF(Raw!PR175:QB175,9)=0,COUNTA(Raw!UW175:VG175)=0)),OR(AND(COUNTIF(Raw!PR175:QB175,10)=1,COUNTA(Raw!VH175:VP175)&gt;0),AND(COUNTIF(Raw!PR175:QB175,10)=0,COUNTA(Raw!VH175:VP175)=0)),OR(AND(COUNTIF(Raw!PR175:QB175,11)=1,COUNTA(Raw!VQ175:WK175)&gt;0),AND(COUNTIF(Raw!PR175:QB175,11)=0,COUNTA(Raw!VQ175:WK175)=0))),"",1)))</f>
        <v/>
      </c>
      <c r="AV175" s="19" t="str">
        <f>IF(A175=0,"",IF(COUNTA(Raw!QI175:QY175)=0,"",IF(AND(OR(AND(Raw!QI175=4,COUNTIF(Raw!QR175:QY175,1)=0),Raw!QI175&lt;&gt;4),OR(AND(Raw!QJ175=4,COUNTIF(Raw!QR175:QY175,2)=0),Raw!QJ175&lt;&gt;4),OR(AND(Raw!QK175=4,COUNTIF(Raw!QR175:QY175,3)=0),Raw!QK175&lt;&gt;4),OR(AND(Raw!QL175=4,COUNTIF(Raw!QR175:QY175,4)=0),Raw!QL175&lt;&gt;4),OR(AND(Raw!QM175=4,COUNTIF(Raw!QR175:QY175,5)=0),Raw!QM175&lt;&gt;4),OR(AND(Raw!QN175=4,COUNTIF(Raw!QR175:QY175,6)=0),Raw!QN175&lt;&gt;4),OR(AND(Raw!QO175=4,COUNTIF(Raw!QR175:QY175,7)=0),Raw!QO175&lt;&gt;4),OR(AND(Raw!QP175=4,COUNTIF(Raw!QR175:QY175,8)=0),Raw!QP175&lt;&gt;4)),"",1)))</f>
        <v/>
      </c>
      <c r="AW175" t="str">
        <f>IF(A175=0,"",IF(COUNTA(Raw!QZ175:RP175)=0,"",IF(AND(OR(AND(Raw!QZ175=4,COUNTIF(Raw!RI175:RP175,1)=0),Raw!QZ175&lt;&gt;4),OR(AND(Raw!RA175=4,COUNTIF(Raw!RI175:RP175,2)=0),Raw!RA175&lt;&gt;4),OR(AND(Raw!RB175=4,COUNTIF(Raw!RI175:RP175,3)=0),Raw!RB175&lt;&gt;4),OR(AND(Raw!RC175=4,COUNTIF(Raw!RI175:RP175,4)=0),Raw!RC175&lt;&gt;4),OR(AND(Raw!RD175=4,COUNTIF(Raw!RI175:RP175,5)=0),Raw!RD175&lt;&gt;4),OR(AND(Raw!RE175=4,COUNTIF(Raw!RI175:RP175,6)=0),Raw!RE175&lt;&gt;4),OR(AND(Raw!RF175=4,COUNTIF(Raw!RI175:RP175,7)=0),Raw!RF175&lt;&gt;4),OR(AND(Raw!RG175=4,COUNTIF(Raw!RI175:RP175,8)=0),Raw!RG175&lt;&gt;4)),"",1)))</f>
        <v/>
      </c>
      <c r="AX175" t="str">
        <f>IF(A175=0,"",IF(COUNTA(Raw!RQ175:SG175)=0,"",IF(AND(OR(AND(Raw!RQ175=4,COUNTIF(Raw!RZ175:SG175,1)=0),Raw!RQ175&lt;&gt;4),OR(AND(Raw!RR175=4,COUNTIF(Raw!RZ175:SG175,2)=0),Raw!RR175&lt;&gt;4),OR(AND(Raw!RS175=4,COUNTIF(Raw!RZ175:SG175,3)=0),Raw!RS175&lt;&gt;4),OR(AND(Raw!RT175=4,COUNTIF(Raw!RZ175:SG175,4)=0),Raw!RT175&lt;&gt;4),OR(AND(Raw!RU175=4,COUNTIF(Raw!RZ175:SG175,5)=0),Raw!RU175&lt;&gt;4),OR(AND(Raw!RV175=4,COUNTIF(Raw!RZ175:SG175,6)=0),Raw!RV175&lt;&gt;4),OR(AND(Raw!RW175=4,COUNTIF(Raw!RZ175:SG175,7)=0),Raw!RW175&lt;&gt;4),OR(AND(Raw!RX175=4,COUNTIF(Raw!RZ175:SG175,8)=0),Raw!RX175&lt;&gt;4)),"",1)))</f>
        <v/>
      </c>
      <c r="AY175" t="str">
        <f>IF(A175=0,"",IF(COUNTA(Raw!SH175:ST175)=0,"",IF(AND(OR(AND(Raw!SH175=4,COUNTIF(Raw!SO175:ST175,1)=0),Raw!SH175&lt;&gt;4),OR(AND(Raw!SI175=4,COUNTIF(Raw!SO175:ST175,2)=0),Raw!SI175&lt;&gt;4),OR(AND(Raw!SJ175=4,COUNTIF(Raw!SO175:ST175,3)=0),Raw!SJ175&lt;&gt;4),OR(AND(Raw!SK175=4,COUNTIF(Raw!SO175:ST175,4)=0),Raw!SK175&lt;&gt;4),OR(AND(Raw!SL175=4,COUNTIF(Raw!SO175:ST175,5)=0),Raw!SL175&lt;&gt;4),OR(AND(Raw!SM175=4,COUNTIF(Raw!SO175:ST175,6)=0),Raw!SM175&lt;&gt;4)),"",1)))</f>
        <v/>
      </c>
      <c r="AZ175" t="str">
        <f>IF(A175=0,"",IF(COUNTA(Raw!SU175:TG175)=0,"",IF(AND(OR(AND(Raw!SU175=4,COUNTIF(Raw!TB175:TG175,1)=0),Raw!SU175&lt;&gt;4),OR(AND(Raw!SV175=4,COUNTIF(Raw!TB175:TG175,2)=0),Raw!SV175&lt;&gt;4),OR(AND(Raw!SW175=4,COUNTIF(Raw!TB175:TG175,3)=0),Raw!SW175&lt;&gt;4),OR(AND(Raw!SX175=4,COUNTIF(Raw!TB175:TG175,4)=0),Raw!SX175&lt;&gt;4),OR(AND(Raw!SY175=4,COUNTIF(Raw!TB175:TG175,5)=0),Raw!SY175&lt;&gt;4),OR(AND(Raw!SZ175=4,COUNTIF(Raw!TB175:TG175,6)=0),Raw!SZ175&lt;&gt;4)),"",1)))</f>
        <v/>
      </c>
      <c r="BA175" t="str">
        <f>IF(A175=0,"",IF(COUNTA(Raw!TH175:TT175)=0,"",IF(AND(OR(AND(Raw!TH175=4,COUNTIF(Raw!TO175:TT175,1)=0),Raw!TH175&lt;&gt;4),OR(AND(Raw!TI175=4,COUNTIF(Raw!TO175:TT175,2)=0),Raw!TI175&lt;&gt;4),OR(AND(Raw!TJ175=4,COUNTIF(Raw!TO175:TT175,3)=0),Raw!TJ175&lt;&gt;4),OR(AND(Raw!TK175=4,COUNTIF(Raw!TO175:TT175,4)=0),Raw!TK175&lt;&gt;4),OR(AND(Raw!TL175=4,COUNTIF(Raw!TO175:TT175,5)=0),Raw!TL175&lt;&gt;4),OR(AND(Raw!TM175=4,COUNTIF(Raw!TO175:TT175,6)=0),Raw!TM175&lt;&gt;4)),"",1)))</f>
        <v/>
      </c>
      <c r="BB175" t="str">
        <f>IF(A175=0,"",IF(COUNTA(Raw!TU175:UI175)=0,"",IF(AND(OR(AND(Raw!TU175=4,COUNTIF(Raw!UC175:UI175,1)=0),Raw!TU175&lt;&gt;4),OR(AND(Raw!TV175=4,COUNTIF(Raw!UC175:UI175,2)=0),Raw!TV175&lt;&gt;4),OR(AND(Raw!TW175=4,COUNTIF(Raw!UC175:UI175,3)=0),Raw!TW175&lt;&gt;4),OR(AND(Raw!TX175=4,COUNTIF(Raw!UC175:UI175,4)=0),Raw!TX175&lt;&gt;4),OR(AND(Raw!TY175=4,COUNTIF(Raw!UC175:UI175,5)=0),Raw!TY175&lt;&gt;4),OR(AND(Raw!TZ175=4,COUNTIF(Raw!UC175:UI175,6)=0),Raw!TZ175&lt;&gt;4),OR(AND(Raw!UA175=4,COUNTIF(Raw!UC175:UI175,7)=0),Raw!UA175&lt;&gt;4)),"",1)))</f>
        <v/>
      </c>
      <c r="BC175" t="str">
        <f>IF(A175=0,"",IF(COUNTA(Raw!UJ175:UV175)=0,"",IF(AND(OR(AND(Raw!UJ175=4,COUNTIF(Raw!UQ175:UV175,1)=0),Raw!UJ175&lt;&gt;4),OR(AND(Raw!UK175=4,COUNTIF(Raw!UQ175:UV175,2)=0),Raw!UK175&lt;&gt;4),OR(AND(Raw!UL175=4,COUNTIF(Raw!UQ175:UV175,3)=0),Raw!UL175&lt;&gt;4),OR(AND(Raw!UM175=4,COUNTIF(Raw!UQ175:UV175,4)=0),Raw!UM175&lt;&gt;4),OR(AND(Raw!UN175=4,COUNTIF(Raw!UQ175:UV175,5)=0),Raw!UN175&lt;&gt;4),OR(AND(Raw!UO175=4,COUNTIF(Raw!UQ175:UV175,6)=0),Raw!UO175&lt;&gt;4)),"",1)))</f>
        <v/>
      </c>
      <c r="BD175" t="str">
        <f>IF(A175=0,"",IF(COUNTA(Raw!UW175:VG175)=0,"",IF(AND(OR(AND(Raw!UW175=4,COUNTIF(Raw!VC175:VG175,1)=0),Raw!UW175&lt;&gt;4),OR(AND(Raw!UX175=4,COUNTIF(Raw!VC175:VG175,2)=0),Raw!UX175&lt;&gt;4),OR(AND(Raw!UY175=4,COUNTIF(Raw!VC175:VG175,3)=0),Raw!UY175&lt;&gt;4),OR(AND(Raw!UZ175=4,COUNTIF(Raw!VC175:VG175,4)=0),Raw!UZ175&lt;&gt;4),OR(AND(Raw!VA175=4,COUNTIF(Raw!VC175:VG175,5)=0),Raw!VA175&lt;&gt;4)),"",1)))</f>
        <v/>
      </c>
      <c r="BE175" t="str">
        <f>IF(A175=0,"",IF(COUNTA(Raw!VH175:VP175)=0,"",
IF(AND(
OR(AND(Raw!VH175=4,COUNTIF(Raw!VM175:VP175,1)=0),Raw!VH175&lt;&gt;4),
OR(AND(Raw!VI175=4,COUNTIF(Raw!VM175:VP175,2)=0),Raw!VI175&lt;&gt;4),
OR(AND(Raw!VJ175=4,COUNTIF(Raw!VM175:VP175,3)=0),Raw!VJ175&lt;&gt;4),
OR(AND(Raw!VK175=4,COUNTIF(Raw!VM175:VP175,4)=0),Raw!VK175&lt;&gt;4)
),"",1)))</f>
        <v/>
      </c>
      <c r="BF175" t="str">
        <f>IF(A175=0,"",IF(COUNTA(Raw!VQ175:WK175)=0,"",
IF(AND(
OR(AND(Raw!VQ175=4,COUNTIF(Raw!WB175:WK175,1)=0),Raw!VQ175&lt;&gt;4),
OR(AND(Raw!VR175=4,COUNTIF(Raw!WB175:WK175,2)=0),Raw!VR175&lt;&gt;4),
OR(AND(Raw!VS175=4,COUNTIF(Raw!WB175:WK175,3)=0),Raw!VS175&lt;&gt;4),
OR(AND(Raw!VT175=4,COUNTIF(Raw!WB175:WK175,4)=0),Raw!VT175&lt;&gt;4),
OR(AND(Raw!VU175=4,COUNTIF(Raw!WB175:WK175,5)=0),Raw!VU175&lt;&gt;4),
OR(AND(Raw!VV175=4,COUNTIF(Raw!WB175:WK175,6)=0),Raw!VV175&lt;&gt;4),
OR(AND(Raw!VW175=4,COUNTIF(Raw!WB175:WK175,7)=0),Raw!VW175&lt;&gt;4),
OR(AND(Raw!VX175=4,COUNTIF(Raw!WB175:WK175,8)=0),Raw!VX175&lt;&gt;4),
OR(AND(Raw!VY175=4,COUNTIF(Raw!WB175:WK175,9)=0),Raw!VX175&lt;&gt;4),
OR(AND(Raw!VZ175=4,COUNTIF(Raw!WB175:WK175,10)=0),Raw!VZ175&lt;&gt;4)
),"",1)))</f>
        <v/>
      </c>
      <c r="BG175" t="str">
        <f>IF(A175=0,"",IF(COUNTA(Raw!WL175:XB175)=0,"",
IF(AND(
OR(AND(Raw!WL175=4,COUNTIF(Raw!WU175:XB175,1)=0),Raw!WL175&lt;&gt;4),
OR(AND(Raw!WM175=4,COUNTIF(Raw!WU175:XB175,2)=0),Raw!WM175&lt;&gt;4),
OR(AND(Raw!WN175=4,COUNTIF(Raw!WU175:XB175,3)=0),Raw!WN175&lt;&gt;4),
OR(AND(Raw!WO175=4,COUNTIF(Raw!WU175:XB175,4)=0),Raw!WO175&lt;&gt;4),
OR(AND(Raw!WP175=4,COUNTIF(Raw!WU175:XB175,5)=0),Raw!WP175&lt;&gt;4),
OR(AND(Raw!WQ175=4,COUNTIF(Raw!WU175:XB175,6)=0),Raw!WQ175&lt;&gt;4),
OR(AND(Raw!WR175=4,COUNTIF(Raw!WU175:XB175,7)=0),Raw!WR175&lt;&gt;4),
OR(AND(Raw!WS175=4,COUNTIF(Raw!WU175:XB175,8)=0),Raw!WS175&lt;&gt;4)
),"",1)))</f>
        <v/>
      </c>
      <c r="BH175" t="str">
        <f>IF(A175=0,"",IF(COUNTA(Raw!XC175:XK175)=0,"",
IF(AND(
OR(AND(Raw!XC175=4,COUNTIF(Raw!XH175:XK175,1)=0),Raw!XC175&lt;&gt;4),
OR(AND(Raw!XD175=4,COUNTIF(Raw!XH175:XK175,2)=0),Raw!XD175&lt;&gt;4),
OR(AND(Raw!XE175=4,COUNTIF(Raw!XH175:XK175,3)=0),Raw!XE175&lt;&gt;4),
OR(AND(Raw!XF175=4,COUNTIF(Raw!XH175:XK175,4)=0),Raw!XF175&lt;&gt;4)
),"",1)))</f>
        <v/>
      </c>
      <c r="BI175" t="str">
        <f>IF(A175=0,"",IF(COUNTA(Raw!XL175:XT175)=0,"",
IF(AND(
OR(AND(Raw!XL175=4,COUNTIF(Raw!XQ175:XT175,1)=0),Raw!XL175&lt;&gt;4),
OR(AND(Raw!XM175=4,COUNTIF(Raw!XQ175:XT175,2)=0),Raw!XM175&lt;&gt;4),
OR(AND(Raw!XN175=4,COUNTIF(Raw!XQ175:XT175,3)=0),Raw!XN175&lt;&gt;4),
OR(AND(Raw!XO175=4,COUNTIF(Raw!XQ175:XT175,4)=0),Raw!XO175&lt;&gt;4)
),"",1)))</f>
        <v/>
      </c>
      <c r="BJ175" t="str">
        <f>IF(A175=0,"",IF(COUNTA(Raw!XU175:YI175)=0,"",
IF(AND(
OR(AND(Raw!XU175=4,COUNTIF(Raw!YC175:YI175,1)=0),Raw!XU175&lt;&gt;4),
OR(AND(Raw!XV175=4,COUNTIF(Raw!YC175:YI175,2)=0),Raw!XV175&lt;&gt;4),
OR(AND(Raw!XW175=4,COUNTIF(Raw!YC175:YI175,3)=0),Raw!XW175&lt;&gt;4),
OR(AND(Raw!XX175=4,COUNTIF(Raw!YC175:YI175,4)=0),Raw!XX175&lt;&gt;4),
OR(AND(Raw!XY175=4,COUNTIF(Raw!YC175:YI175,5)=0),Raw!XY175&lt;&gt;4),
OR(AND(Raw!XZ175=4,COUNTIF(Raw!YC175:YI175,6)=0),Raw!XZ175&lt;&gt;4),
OR(AND(Raw!YA175=4,COUNTIF(Raw!YC175:YI175,7)=0),Raw!YA175&lt;&gt;4)
),"",1)))</f>
        <v/>
      </c>
      <c r="BK175" t="str">
        <f>IF(A175=0,"",IF(COUNTA(Raw!YJ175:YR175)=0,"",
IF(AND(
OR(AND(Raw!YJ175=4,COUNTIF(Raw!YO175:YR175,1)=0),Raw!YJ175&lt;&gt;4),
OR(AND(Raw!YK175=4,COUNTIF(Raw!YO175:YR175,2)=0),Raw!YK175&lt;&gt;4),
OR(AND(Raw!YL175=4,COUNTIF(Raw!YO175:YR175,3)=0),Raw!YL175&lt;&gt;4),
OR(AND(Raw!YM175=4,COUNTIF(Raw!YO175:YR175,4)=0),Raw!YM175&lt;&gt;4)
),"",1)))</f>
        <v/>
      </c>
      <c r="BL175" t="str">
        <f>IF(A175=0,"",IF(COUNTA(Raw!YS175:YU175)=0,"",IF(AND(Raw!YS175=4,ISBLANK(Raw!YU175)),"",IF(AND(Raw!YS175&lt;&gt;4,ISBLANK(Raw!YU175)=FALSE),"",1))))</f>
        <v/>
      </c>
    </row>
    <row r="176" spans="1:64">
      <c r="A176" s="20">
        <f>Raw!A176</f>
        <v>0</v>
      </c>
      <c r="B176" s="19" t="str">
        <f>IF(A176=0,"",IF(AND(Raw!AC176=1,COUNTA(Raw!AR176:IC176)&gt;0,COUNTA(Raw!ID176:YU176)=0),"",IF(AND(Raw!AC176=2,COUNTA(Raw!AR176:IC176)=0,COUNTA(Raw!ID176:MV176)&gt;0,COUNTA(Raw!MW176:YU176)=0),"",IF(AND(Raw!AC176=3,COUNTA(Raw!AP176:MV176)=0,COUNTA(Raw!MW176:YU176)&gt;0),"",1))))</f>
        <v/>
      </c>
      <c r="C176" s="19" t="str">
        <f>IF(A176=0,"",IF(AND(Raw!AK176=1,ISBLANK(Raw!AM176)=FALSE,ISBLANK(Raw!AO176)),"",IF(AND(Raw!AK176=2,ISBLANK(Raw!AM176),ISBLANK(Raw!AO176)=FALSE),"",1)))</f>
        <v/>
      </c>
      <c r="D176" s="19" t="str">
        <f>IF(A176=0,"",IF(COUNTA(Raw!AS176:AZ176)=0,"",IF(AND(Raw!AS176+Raw!AT176=100,Raw!AU176+Raw!AV176=100,Raw!AW176+Raw!AX176=100,Raw!AY176+Raw!AZ176=100),"",1)))</f>
        <v/>
      </c>
      <c r="E176" s="19" t="str">
        <f>IF(A176=0,"",IF(ISBLANK(Raw!AQ176),"",IF(Raw!AQ176=1,"",1)))</f>
        <v/>
      </c>
      <c r="F176" s="19" t="str">
        <f>IF(A176=0,"",IF(ISBLANK(Raw!AR176),"",IF(AND(Raw!AR176&gt;=0,Raw!AR176&lt;=100),"",1)))</f>
        <v/>
      </c>
      <c r="G176" s="19" t="str">
        <f>IF(A176=0,"",IF(AND(ISBLANK(Raw!BA176),ISBLANK(Raw!AS176)),"",IF(AND(Raw!AS176&gt;0,ISBLANK(Raw!BA176)=FALSE),"",1)))</f>
        <v/>
      </c>
      <c r="H176" s="19" t="str">
        <f>IF(A176=0,"",IF(COUNTA(Raw!BA176:BH176)=0,"",IF(AND(Raw!BA176=0,COUNTA(Raw!BB176:BH176)=0),"",IF(AND(Raw!BA176&gt;0,COUNTA(Raw!BB176:BH176)&gt;0),"",1))))</f>
        <v/>
      </c>
      <c r="I176" s="19" t="str">
        <f>IF(A176=0,"",IF(AND(ISBLANK(Raw!BI176),ISBLANK(Raw!BJ176)),"",IF(AND(Raw!BI176=1,ISBLANK(Raw!BJ176)=FALSE),"",IF(AND(Raw!BI176=2,ISBLANK(Raw!BJ176)),"",1))))</f>
        <v/>
      </c>
      <c r="J176" s="19" t="str">
        <f>IF(A176=0,"",IF(AND(ISBLANK(Raw!AT176),COUNTBLANK(Raw!BK176:BQ176)),"",IF(AND(Raw!AT176&gt;0,COUNTA(Raw!BK176:BQ176)&gt;0),"",IF(AND(Raw!AT176=0,COUNTA(Raw!BK176:BQ176)=0),"",1))))</f>
        <v/>
      </c>
      <c r="K176" s="19" t="str">
        <f>IF(A176=0,"",IF(AND(ISBLANK(Raw!AS176),COUNTA(Raw!BR176:BX176)=0),"",IF(AND(Raw!AS176&gt;0,COUNTA(Raw!BR176:BX176)&gt;0),"",IF(AND(Raw!AS176=0,COUNTA(Raw!BR176:BX176)=0),"",1))))</f>
        <v/>
      </c>
      <c r="L176" s="19" t="str">
        <f>IF(A176=0,"",IF(AND(COUNTA(Raw!BK176:BX176)=0,COUNTA(Raw!BY176:CH176)=0),"",IF(AND(COUNTIF(Raw!BK176:BX176,1)&gt;0,COUNTA(Raw!BY176:CH176)&gt;0),"",IF(AND(COUNTIF(Raw!BK176:BX176,1)=0,COUNTA(Raw!BY176:CH176)=0),"",1))))</f>
        <v/>
      </c>
      <c r="M176" s="19" t="str">
        <f>IF(A176=0,"",IF(AND(COUNTA(Raw!BK176:BX176)=0,COUNTA(Raw!CI176:CR176)),"",IF(AND(COUNTIF(Raw!BK176:BX176,3)&gt;0,COUNTA(Raw!CI176:CR176)&gt;0),"",IF(AND(COUNTIF(Raw!BK176:BX176,3)=0,COUNTA(Raw!CI176:CR176)=0),"",1))))</f>
        <v/>
      </c>
      <c r="N176" s="19" t="str">
        <f>IF(A176=0,"",IF(COUNTA(Raw!CS176:DF176)=0,"",IF(AND(COUNTIF(Raw!CS176:CV176,1)=1,COUNTA(Raw!CW176:DA176)&gt;0,COUNTA(Raw!DB176:DF176)=0),"",IF(AND(COUNTIF(Raw!CS176:CV176,2)=1,COUNTA(Raw!CW176:DA176)=0,COUNTA(Raw!DB176:DF176)&gt;0),"",IF(AND(COUNTA(Raw!CS176:CV176)&gt;0,COUNTA(Raw!CW176:DF176)=0),"",1)))))</f>
        <v/>
      </c>
      <c r="O176" s="19" t="str">
        <f>IF(A176=0,"",IF(COUNTA(Raw!DG176:DP176)=0,"",IF(AND(COUNTIF(Raw!BK176:BQ176,1)&gt;0,OR(COUNTIF(Raw!DG176:DP176,1)=1,COUNTIF(Raw!DG176:DP176,2)=1,COUNTIF(Raw!DG176:DP176,3)=1)),"",IF(AND(COUNTIF(Raw!BK176:BQ176,1)=0,AND(COUNTIF(Raw!DG176:DP176,1)=0,COUNTIF(Raw!DG176:DP176,2)=0,COUNTIF(Raw!DG176:DP176,3)=0)),"",1))))</f>
        <v/>
      </c>
      <c r="P176" s="19" t="str">
        <f>IF(A176=0,"",IF(COUNTA(Raw!DG176:DR176)=0,"",IF(AND(COUNTIF(Raw!DG176:DP176,4)=1,ISBLANK(Raw!DQ176)=FALSE,ISBLANK(Raw!DR176)),"",IF(AND(COUNTIF(Raw!DG176:DP176,7)=1,ISBLANK(Raw!DQ176),ISBLANK(Raw!DR176)=FALSE),"",IF(AND(COUNTA(Raw!DG176:DP176)&gt;0,COUNTIF(Raw!DG176:DP176,4)=0,COUNTIF(Raw!DG176:DP176,7)=0,COUNTA(Raw!DQ176:DR176)=0),"",1)))))</f>
        <v/>
      </c>
      <c r="Q176" s="19" t="str">
        <f>IF(A176=0,"",IF(AND(COUNTA(Raw!DS176:DU176)=0,COUNTA(Raw!BK176:BQ176)=0),"",IF(AND(COUNTIF(Raw!BK176:BQ176,1)&gt;0,COUNTA(Raw!DS176:DU176)&gt;0),"",IF(AND(COUNTIF(Raw!BK176:BQ176,1)=0,COUNTA(Raw!DS176:DU176)=0),"",1))))</f>
        <v/>
      </c>
      <c r="R176" s="19" t="str">
        <f>IF(A176=0,"",IF(AND(ISBLANK(Raw!AT176),ISBLANK(Raw!EJ176)),"",IF(AND(Raw!AT176&gt;0,ISBLANK(Raw!EJ176)=FALSE,Raw!EJ176&gt;=0,Raw!EJ176&lt;=7),"",IF(AND(Raw!AT176=0,ISBLANK(Raw!EJ176)),"",1))))</f>
        <v/>
      </c>
      <c r="S176" t="str">
        <f>IF(A176=0,"",IF(AND(ISBLANK(Raw!AS176),ISBLANK(Raw!EK176)),"",IF(AND(Raw!AS176&gt;0,ISBLANK(Raw!EK176)=FALSE),"",IF(AND(Raw!AS176=0,ISBLANK(Raw!EK176)),"",1))))</f>
        <v/>
      </c>
      <c r="T176" s="19" t="str">
        <f>IF(A176=0,"",IF(AND(ISBLANK(Raw!AT176),COUNTA(Raw!EL176:EQ176)=0),"",IF(AND(Raw!AT176&gt;0,COUNTA(Raw!EL176:EQ176)&gt;0),"",IF(AND(Raw!AT176=0,COUNTA(Raw!EL176:EQ176)=0),"",1))))</f>
        <v/>
      </c>
      <c r="U176" t="str">
        <f>IF(A176=0,"",IF(AND(ISBLANK(Raw!AT176),COUNTA(Raw!ER176:EU176)=0),"",IF(AND(Raw!AT176&gt;0,COUNTA(Raw!ER176:EU176)&gt;0),"",IF(AND(Raw!AT176=0,COUNTA(Raw!ER176:EU176)=0),"",1))))</f>
        <v/>
      </c>
      <c r="V176" t="str">
        <f>IF(A176=0,"",IF(AND(ISBLANK(Raw!AS176),COUNTA(Raw!EV176:FA176)=0),"",IF(AND(Raw!AS176&gt;0,COUNTA(Raw!EV176:FA176)&gt;0),"",IF(AND(Raw!AS176=0,COUNTA(Raw!EV176:FA176)=0),"",1))))</f>
        <v/>
      </c>
      <c r="W176" t="str">
        <f>IF(A176=0,"",IF(AND(ISBLANK(Raw!AS176),COUNTA(Raw!FB176:FE176)=0),"",IF(AND(Raw!AS176&gt;0,COUNTA(Raw!FB176:FE176)&gt;0),"",IF(AND(Raw!AS176=0,COUNTA(Raw!FB176:FE176)=0),"",1))))</f>
        <v/>
      </c>
      <c r="X176" t="str">
        <f>IF(A176=0,"",IF(AND(ISBLANK(Raw!AT176),COUNTA(Raw!FF176:FI176)=0),"",IF(AND(Raw!AT176&gt;0,COUNTA(Raw!FF176:FI176)&gt;0),"",IF(AND(Raw!AT176=0,COUNTA(Raw!FF176:FI176)=0),"",1))))</f>
        <v/>
      </c>
      <c r="Y176" t="str">
        <f>IF(A176=0,"",IF(AND(ISBLANK(Raw!AS176),COUNTA(Raw!FJ176:FM176)=0),"",IF(AND(Raw!AS176&gt;0,COUNTA(Raw!FJ176:FM176)&gt;0),"",IF(AND(Raw!AS176=0,COUNTA(Raw!FJ176:FM176)=0),"",1))))</f>
        <v/>
      </c>
      <c r="Z176" t="str">
        <f>IF(A176=0,"",IF(AND(COUNTA(Raw!FN176:FT176)=0,ISBLANK(Raw!FU176)),"",IF(AND(COUNTIF(Raw!FN176:FT176,1)&gt;0,ISBLANK(Raw!FU176)=FALSE),"",IF(AND(COUNTIF(Raw!FN176:FT176,1)=0,ISBLANK(Raw!FU176)),"",1))))</f>
        <v/>
      </c>
      <c r="AA176" s="19" t="str">
        <f>IF(A176=0,"",IF(AND(ISBLANK(Raw!BI176),COUNTA(Raw!FV176:GH176)=0),"",IF(AND(Raw!BI176&lt;&gt;1,COUNTIF(Raw!FV176:GH176,6)=0),"",IF(Raw!BI176=1,"",1))))</f>
        <v/>
      </c>
      <c r="AB176" t="str">
        <f>IF(A176=0,"",IF(AND(ISBLANK(Raw!GI176),COUNTA(Raw!GJ176:GQ176)=0),"",IF(AND(Raw!GI176=1,COUNTA(Raw!GJ176:GQ176)&gt;0),"",IF(AND(Raw!GI176=2,COUNTA(Raw!GJ176:GQ176)=0),"",1))))</f>
        <v/>
      </c>
      <c r="AC176" s="19" t="str">
        <f>IF(A176=0,"",IF(AND(COUNTA(Raw!GY176:HF176)=0,ISBLANK(Raw!HG176)),"",IF(AND(OR(COUNTIF(Raw!GY176:HE176,1)&gt;0,COUNTIF(Raw!GY176:HE176,2)&gt;0),ISBLANK(Raw!HG176)=FALSE),"",IF(AND(COUNTA(Raw!GY176:HF176)&gt;0,ISBLANK(Raw!HG176),COUNTIF(Raw!GY176:HE176,1)=0,COUNTIF(Raw!GY176:HE176,2)=0),"",1))))</f>
        <v/>
      </c>
      <c r="AD176" s="19" t="str">
        <f>IF(A176=0,"",IF(COUNTA(Raw!HU176:IB176)=0,"",IF(AND(Raw!AK176&lt;&gt;2,COUNTIF(Raw!HU176:IA176,2)=0,COUNTIF(Raw!HU176:IA176,3)=0),"",IF(Raw!AK176=2,"",1))))</f>
        <v/>
      </c>
      <c r="AE176" s="19" t="str">
        <f>IF(A176=0,"",IF(AND(Raw!AK176=2,ISBLANK(Raw!IC176)=FALSE),"",IF(AND(Raw!AK176&lt;&gt;2,ISBLANK(Raw!IC176)),"",1)))</f>
        <v/>
      </c>
      <c r="AF176" s="19" t="str">
        <f>IF(A176=0,"",IF(COUNTA(Raw!ID176:IF176)=0,"",IF(AND(MATCH(2023-Raw!ID176,Code!$A$3:$A$12,1)=Raw!IF176,2023-Raw!ID176=Raw!IE176),"",1)))</f>
        <v/>
      </c>
      <c r="AG176" s="19" t="str">
        <f>IF(A176=0,"",IF(COUNTA(Raw!IG176:II176)=0,"",IF(AND(Raw!IG176=4,ISBLANK(Raw!II176)=FALSE),"",IF(AND(Raw!IG176&lt;&gt;4,ISBLANK(Raw!II176)),"",1))))</f>
        <v/>
      </c>
      <c r="AH176" s="19" t="str">
        <f>IF(A176=0,"",IF(COUNTA(Raw!IJ176:IM176)=0,"",IF(AND(Raw!IJ176=1,ISBLANK(Raw!IK176)=FALSE),"",IF(AND(Raw!IJ176=2,COUNTA(Raw!IK176:IM176)&gt;0),"",1))))</f>
        <v/>
      </c>
      <c r="AI176" s="19" t="str">
        <f>IF(A176=0,"",IF(COUNTA(Raw!IK176:IM176)=0,"",IF(AND(Raw!IK176=1,ISBLANK(Raw!IL176)=FALSE),"",IF(AND(Raw!IK176=2,COUNTA(Raw!IL176:IM176)=0),"",1))))</f>
        <v/>
      </c>
      <c r="AJ176" s="19" t="str">
        <f>IF(A176=0,"",IF(COUNTA(Raw!JD176:JJ176)=0,"",IF(AND(Raw!JD176&gt;600,COUNTA(Raw!JE176:JI176)&gt;0),"",IF(AND(Raw!JD176&lt;=600,COUNTA(Raw!JE176:JJ176)=0),"",1))))</f>
        <v/>
      </c>
      <c r="AK176" s="19" t="str">
        <f>IF(A176=0,"",IF(COUNTA(Raw!JK176:KA176)=0,"",IF(AND(Raw!JK176=1,COUNTA(Raw!JM176:JV176)&gt;0),"",IF(AND(Raw!JK176=3,COUNTA(Raw!JM176:JV176)&gt;0,COUNTA(Raw!JW176:KA176)=0),"",IF(AND(ISBLANK(Raw!JK176)=FALSE,Raw!JK176&lt;&gt;1,Raw!JK176&lt;&gt;3,COUNTA(Raw!JM176:KA176)=0),"",1)))))</f>
        <v/>
      </c>
      <c r="AL176" s="19" t="str">
        <f>IF(A176=0,"",IF(COUNTA(Raw!JW176:KA176)=0,"",IF(AND(COUNTIF(Raw!JW176:JZ176,4)=0,COUNTA(Raw!JW176:JZ176)&gt;0,ISBLANK(Raw!KA176)=FALSE),"",IF(AND(COUNTIF(Raw!JW176:KA176,4)&gt;0,ISBLANK(Raw!KA176)),"",1))))</f>
        <v/>
      </c>
      <c r="AM176" s="19" t="str">
        <f>IF(A176=0,"",IF(COUNTA(Raw!KT176:KU176)=0,"",IF(AND(Raw!KT176=1,ISBLANK(Raw!KU176)=FALSE),"",IF(AND(Raw!KT176=2,ISBLANK(Raw!KU176)),"",1))))</f>
        <v/>
      </c>
      <c r="AN176" s="19" t="str">
        <f>IF(A176=0,"",IF(COUNTA(Raw!KX176:LF176)=0,"",IF(AND(COUNTIF(Raw!KX176:LB176,5)=1,COUNTA(Raw!KX176:LB176)=1,COUNTA(Raw!LC176:LF176)=0),"",IF(AND(COUNTIF(Raw!KX176:LB176,5)=0,COUNTA(Raw!KX176:LB176)&gt;0,COUNTA(Raw!LC176:LF176)&gt;0),"",1))))</f>
        <v/>
      </c>
      <c r="AO176" s="19" t="str">
        <f>IF(A176=0,"",IF(COUNTA(Raw!LM176:LU176)=0,"",IF(AND(Raw!LM176=1,ISBLANK(Raw!LN176)=FALSE,COUNTA(Raw!LO176:LU176)&gt;0),"",IF(AND(Raw!LM176=2,COUNTA(Raw!LN176:LU176)=0),"",1))))</f>
        <v/>
      </c>
      <c r="AP176" s="19" t="str">
        <f>IF(A176=0,"",IF(COUNTA(Raw!MY176:OG176)=0,"",IF(AND(Raw!MY176=2,COUNTA(Raw!MZ176:OG176)=0),"",IF(AND(Raw!MY176=1,COUNTA(Raw!MZ176:OG176)&gt;0),"",1))))</f>
        <v/>
      </c>
      <c r="AQ176" s="19" t="str">
        <f>IF(A176=0,"",IF(COUNTA(Raw!NC176:NW176)=0,"",IF(AND(COUNTIF(Raw!NC176:NG176,3)&gt;0,COUNTA(Raw!NH176:NQ176)&gt;0),"",IF(AND(COUNTA(Raw!NC176:NG176)&gt;0,COUNTIF(Raw!NC176:NG176,3)=0,COUNTA(Raw!NH176:NW176)=0),"",1))))</f>
        <v/>
      </c>
      <c r="AR176" s="19" t="str">
        <f>IF(A176=0,"",IF(COUNTA(Raw!NH176:NW176)=0,"",IF(AND(COUNTIF(Raw!NH176:NQ176,10)&gt;0,COUNTA(Raw!NR176:NW176)&gt;0),"",IF(AND(COUNTA(Raw!NH176:NQ176)&gt;0,COUNTIF(Raw!NH176:NQ176,10)=0,COUNTA(Raw!NR176:NY176)=0),"",1))))</f>
        <v/>
      </c>
      <c r="AS176" s="19" t="str">
        <f>IF(A176=0,"",IF(COUNTA(Raw!NY176:OG176)=0,"",IF(AND(Raw!NY176=1,COUNTA(Raw!NZ176:OG176)&gt;0),"",IF(AND(Raw!NY176=2,COUNTA(Raw!NZ176:OG176)=0),"",1))))</f>
        <v/>
      </c>
      <c r="AT176" s="19" t="str">
        <f>IF(A176=0,"",IF(COUNTA(Raw!OH176:OY176)=0,"",IF(AND(Raw!OH176=1,COUNTA(Raw!OI176:OY176)&gt;0),"",IF(AND(Raw!OH176=2,COUNTA(Raw!OI176:OY176)=0),"",1))))</f>
        <v/>
      </c>
      <c r="AU176" s="19" t="str">
        <f>IF(A176=0,"",IF(COUNTA(Raw!PR176:QB176)=0,"",
IF(AND(OR(AND(COUNTIF(Raw!PR176:QB176,1)=1,COUNTA(Raw!QI176:QY176)&gt;0),AND(COUNTIF(Raw!PR176:QB176,1)=0,COUNTA(Raw!QI176:QY176)=0)),OR(AND(COUNTIF(Raw!PR176:QB176,2)=1,COUNTA(Raw!QZ176:RP176)&gt;0),AND(COUNTIF(Raw!PR176:QB176,2)=0,COUNTA(Raw!QZ176:RP176)=0)),OR(AND(COUNTIF(Raw!PR176:QB176,3)=1,COUNTA(Raw!RQ176:SG176)&gt;0),AND(COUNTIF(Raw!PR176:QB176,3)=0,COUNTA(Raw!RQ176:SG176)=0)),OR(AND(COUNTIF(Raw!PR176:QB176,4)=1,COUNTA(Raw!SH176:ST176)&gt;0),AND(COUNTIF(Raw!PR176:QB176,4)=0,COUNTA(Raw!SH176:ST176)=0)),OR(AND(COUNTIF(Raw!PR176:QB176,5)=1,COUNTA(Raw!SU176:TG176)&gt;0),AND(COUNTIF(Raw!PR176:QB176,5)=0,COUNTA(Raw!SU176:TG176)=0)),OR(AND(COUNTIF(Raw!PR176:QB176,6)=1,COUNTA(Raw!TH176:TT176)&gt;0),AND(COUNTIF(Raw!PR176:QB176,6)=0,COUNTA(Raw!TH176:TT176)=0)),OR(AND(COUNTIF(Raw!PR176:QB176,7)=1,COUNTA(Raw!TU176:UI176)&gt;0),AND(COUNTIF(Raw!PR176:QB176,7)=0,COUNTA(Raw!TU176:UI176)=0)),OR(AND(COUNTIF(Raw!PR176:QB176,8)=1,COUNTA(Raw!UJ176:UV176)&gt;0),AND(COUNTIF(Raw!PR176:QB176,8)=0,COUNTA(Raw!UJ176:UV176)=0)),OR(AND(COUNTIF(Raw!PR176:QB176,9)=1,COUNTA(Raw!UW176:VG176)&gt;0),AND(COUNTIF(Raw!PR176:QB176,9)=0,COUNTA(Raw!UW176:VG176)=0)),OR(AND(COUNTIF(Raw!PR176:QB176,10)=1,COUNTA(Raw!VH176:VP176)&gt;0),AND(COUNTIF(Raw!PR176:QB176,10)=0,COUNTA(Raw!VH176:VP176)=0)),OR(AND(COUNTIF(Raw!PR176:QB176,11)=1,COUNTA(Raw!VQ176:WK176)&gt;0),AND(COUNTIF(Raw!PR176:QB176,11)=0,COUNTA(Raw!VQ176:WK176)=0))),"",1)))</f>
        <v/>
      </c>
      <c r="AV176" s="19" t="str">
        <f>IF(A176=0,"",IF(COUNTA(Raw!QI176:QY176)=0,"",IF(AND(OR(AND(Raw!QI176=4,COUNTIF(Raw!QR176:QY176,1)=0),Raw!QI176&lt;&gt;4),OR(AND(Raw!QJ176=4,COUNTIF(Raw!QR176:QY176,2)=0),Raw!QJ176&lt;&gt;4),OR(AND(Raw!QK176=4,COUNTIF(Raw!QR176:QY176,3)=0),Raw!QK176&lt;&gt;4),OR(AND(Raw!QL176=4,COUNTIF(Raw!QR176:QY176,4)=0),Raw!QL176&lt;&gt;4),OR(AND(Raw!QM176=4,COUNTIF(Raw!QR176:QY176,5)=0),Raw!QM176&lt;&gt;4),OR(AND(Raw!QN176=4,COUNTIF(Raw!QR176:QY176,6)=0),Raw!QN176&lt;&gt;4),OR(AND(Raw!QO176=4,COUNTIF(Raw!QR176:QY176,7)=0),Raw!QO176&lt;&gt;4),OR(AND(Raw!QP176=4,COUNTIF(Raw!QR176:QY176,8)=0),Raw!QP176&lt;&gt;4)),"",1)))</f>
        <v/>
      </c>
      <c r="AW176" t="str">
        <f>IF(A176=0,"",IF(COUNTA(Raw!QZ176:RP176)=0,"",IF(AND(OR(AND(Raw!QZ176=4,COUNTIF(Raw!RI176:RP176,1)=0),Raw!QZ176&lt;&gt;4),OR(AND(Raw!RA176=4,COUNTIF(Raw!RI176:RP176,2)=0),Raw!RA176&lt;&gt;4),OR(AND(Raw!RB176=4,COUNTIF(Raw!RI176:RP176,3)=0),Raw!RB176&lt;&gt;4),OR(AND(Raw!RC176=4,COUNTIF(Raw!RI176:RP176,4)=0),Raw!RC176&lt;&gt;4),OR(AND(Raw!RD176=4,COUNTIF(Raw!RI176:RP176,5)=0),Raw!RD176&lt;&gt;4),OR(AND(Raw!RE176=4,COUNTIF(Raw!RI176:RP176,6)=0),Raw!RE176&lt;&gt;4),OR(AND(Raw!RF176=4,COUNTIF(Raw!RI176:RP176,7)=0),Raw!RF176&lt;&gt;4),OR(AND(Raw!RG176=4,COUNTIF(Raw!RI176:RP176,8)=0),Raw!RG176&lt;&gt;4)),"",1)))</f>
        <v/>
      </c>
      <c r="AX176" t="str">
        <f>IF(A176=0,"",IF(COUNTA(Raw!RQ176:SG176)=0,"",IF(AND(OR(AND(Raw!RQ176=4,COUNTIF(Raw!RZ176:SG176,1)=0),Raw!RQ176&lt;&gt;4),OR(AND(Raw!RR176=4,COUNTIF(Raw!RZ176:SG176,2)=0),Raw!RR176&lt;&gt;4),OR(AND(Raw!RS176=4,COUNTIF(Raw!RZ176:SG176,3)=0),Raw!RS176&lt;&gt;4),OR(AND(Raw!RT176=4,COUNTIF(Raw!RZ176:SG176,4)=0),Raw!RT176&lt;&gt;4),OR(AND(Raw!RU176=4,COUNTIF(Raw!RZ176:SG176,5)=0),Raw!RU176&lt;&gt;4),OR(AND(Raw!RV176=4,COUNTIF(Raw!RZ176:SG176,6)=0),Raw!RV176&lt;&gt;4),OR(AND(Raw!RW176=4,COUNTIF(Raw!RZ176:SG176,7)=0),Raw!RW176&lt;&gt;4),OR(AND(Raw!RX176=4,COUNTIF(Raw!RZ176:SG176,8)=0),Raw!RX176&lt;&gt;4)),"",1)))</f>
        <v/>
      </c>
      <c r="AY176" t="str">
        <f>IF(A176=0,"",IF(COUNTA(Raw!SH176:ST176)=0,"",IF(AND(OR(AND(Raw!SH176=4,COUNTIF(Raw!SO176:ST176,1)=0),Raw!SH176&lt;&gt;4),OR(AND(Raw!SI176=4,COUNTIF(Raw!SO176:ST176,2)=0),Raw!SI176&lt;&gt;4),OR(AND(Raw!SJ176=4,COUNTIF(Raw!SO176:ST176,3)=0),Raw!SJ176&lt;&gt;4),OR(AND(Raw!SK176=4,COUNTIF(Raw!SO176:ST176,4)=0),Raw!SK176&lt;&gt;4),OR(AND(Raw!SL176=4,COUNTIF(Raw!SO176:ST176,5)=0),Raw!SL176&lt;&gt;4),OR(AND(Raw!SM176=4,COUNTIF(Raw!SO176:ST176,6)=0),Raw!SM176&lt;&gt;4)),"",1)))</f>
        <v/>
      </c>
      <c r="AZ176" t="str">
        <f>IF(A176=0,"",IF(COUNTA(Raw!SU176:TG176)=0,"",IF(AND(OR(AND(Raw!SU176=4,COUNTIF(Raw!TB176:TG176,1)=0),Raw!SU176&lt;&gt;4),OR(AND(Raw!SV176=4,COUNTIF(Raw!TB176:TG176,2)=0),Raw!SV176&lt;&gt;4),OR(AND(Raw!SW176=4,COUNTIF(Raw!TB176:TG176,3)=0),Raw!SW176&lt;&gt;4),OR(AND(Raw!SX176=4,COUNTIF(Raw!TB176:TG176,4)=0),Raw!SX176&lt;&gt;4),OR(AND(Raw!SY176=4,COUNTIF(Raw!TB176:TG176,5)=0),Raw!SY176&lt;&gt;4),OR(AND(Raw!SZ176=4,COUNTIF(Raw!TB176:TG176,6)=0),Raw!SZ176&lt;&gt;4)),"",1)))</f>
        <v/>
      </c>
      <c r="BA176" t="str">
        <f>IF(A176=0,"",IF(COUNTA(Raw!TH176:TT176)=0,"",IF(AND(OR(AND(Raw!TH176=4,COUNTIF(Raw!TO176:TT176,1)=0),Raw!TH176&lt;&gt;4),OR(AND(Raw!TI176=4,COUNTIF(Raw!TO176:TT176,2)=0),Raw!TI176&lt;&gt;4),OR(AND(Raw!TJ176=4,COUNTIF(Raw!TO176:TT176,3)=0),Raw!TJ176&lt;&gt;4),OR(AND(Raw!TK176=4,COUNTIF(Raw!TO176:TT176,4)=0),Raw!TK176&lt;&gt;4),OR(AND(Raw!TL176=4,COUNTIF(Raw!TO176:TT176,5)=0),Raw!TL176&lt;&gt;4),OR(AND(Raw!TM176=4,COUNTIF(Raw!TO176:TT176,6)=0),Raw!TM176&lt;&gt;4)),"",1)))</f>
        <v/>
      </c>
      <c r="BB176" t="str">
        <f>IF(A176=0,"",IF(COUNTA(Raw!TU176:UI176)=0,"",IF(AND(OR(AND(Raw!TU176=4,COUNTIF(Raw!UC176:UI176,1)=0),Raw!TU176&lt;&gt;4),OR(AND(Raw!TV176=4,COUNTIF(Raw!UC176:UI176,2)=0),Raw!TV176&lt;&gt;4),OR(AND(Raw!TW176=4,COUNTIF(Raw!UC176:UI176,3)=0),Raw!TW176&lt;&gt;4),OR(AND(Raw!TX176=4,COUNTIF(Raw!UC176:UI176,4)=0),Raw!TX176&lt;&gt;4),OR(AND(Raw!TY176=4,COUNTIF(Raw!UC176:UI176,5)=0),Raw!TY176&lt;&gt;4),OR(AND(Raw!TZ176=4,COUNTIF(Raw!UC176:UI176,6)=0),Raw!TZ176&lt;&gt;4),OR(AND(Raw!UA176=4,COUNTIF(Raw!UC176:UI176,7)=0),Raw!UA176&lt;&gt;4)),"",1)))</f>
        <v/>
      </c>
      <c r="BC176" t="str">
        <f>IF(A176=0,"",IF(COUNTA(Raw!UJ176:UV176)=0,"",IF(AND(OR(AND(Raw!UJ176=4,COUNTIF(Raw!UQ176:UV176,1)=0),Raw!UJ176&lt;&gt;4),OR(AND(Raw!UK176=4,COUNTIF(Raw!UQ176:UV176,2)=0),Raw!UK176&lt;&gt;4),OR(AND(Raw!UL176=4,COUNTIF(Raw!UQ176:UV176,3)=0),Raw!UL176&lt;&gt;4),OR(AND(Raw!UM176=4,COUNTIF(Raw!UQ176:UV176,4)=0),Raw!UM176&lt;&gt;4),OR(AND(Raw!UN176=4,COUNTIF(Raw!UQ176:UV176,5)=0),Raw!UN176&lt;&gt;4),OR(AND(Raw!UO176=4,COUNTIF(Raw!UQ176:UV176,6)=0),Raw!UO176&lt;&gt;4)),"",1)))</f>
        <v/>
      </c>
      <c r="BD176" t="str">
        <f>IF(A176=0,"",IF(COUNTA(Raw!UW176:VG176)=0,"",IF(AND(OR(AND(Raw!UW176=4,COUNTIF(Raw!VC176:VG176,1)=0),Raw!UW176&lt;&gt;4),OR(AND(Raw!UX176=4,COUNTIF(Raw!VC176:VG176,2)=0),Raw!UX176&lt;&gt;4),OR(AND(Raw!UY176=4,COUNTIF(Raw!VC176:VG176,3)=0),Raw!UY176&lt;&gt;4),OR(AND(Raw!UZ176=4,COUNTIF(Raw!VC176:VG176,4)=0),Raw!UZ176&lt;&gt;4),OR(AND(Raw!VA176=4,COUNTIF(Raw!VC176:VG176,5)=0),Raw!VA176&lt;&gt;4)),"",1)))</f>
        <v/>
      </c>
      <c r="BE176" t="str">
        <f>IF(A176=0,"",IF(COUNTA(Raw!VH176:VP176)=0,"",
IF(AND(
OR(AND(Raw!VH176=4,COUNTIF(Raw!VM176:VP176,1)=0),Raw!VH176&lt;&gt;4),
OR(AND(Raw!VI176=4,COUNTIF(Raw!VM176:VP176,2)=0),Raw!VI176&lt;&gt;4),
OR(AND(Raw!VJ176=4,COUNTIF(Raw!VM176:VP176,3)=0),Raw!VJ176&lt;&gt;4),
OR(AND(Raw!VK176=4,COUNTIF(Raw!VM176:VP176,4)=0),Raw!VK176&lt;&gt;4)
),"",1)))</f>
        <v/>
      </c>
      <c r="BF176" t="str">
        <f>IF(A176=0,"",IF(COUNTA(Raw!VQ176:WK176)=0,"",
IF(AND(
OR(AND(Raw!VQ176=4,COUNTIF(Raw!WB176:WK176,1)=0),Raw!VQ176&lt;&gt;4),
OR(AND(Raw!VR176=4,COUNTIF(Raw!WB176:WK176,2)=0),Raw!VR176&lt;&gt;4),
OR(AND(Raw!VS176=4,COUNTIF(Raw!WB176:WK176,3)=0),Raw!VS176&lt;&gt;4),
OR(AND(Raw!VT176=4,COUNTIF(Raw!WB176:WK176,4)=0),Raw!VT176&lt;&gt;4),
OR(AND(Raw!VU176=4,COUNTIF(Raw!WB176:WK176,5)=0),Raw!VU176&lt;&gt;4),
OR(AND(Raw!VV176=4,COUNTIF(Raw!WB176:WK176,6)=0),Raw!VV176&lt;&gt;4),
OR(AND(Raw!VW176=4,COUNTIF(Raw!WB176:WK176,7)=0),Raw!VW176&lt;&gt;4),
OR(AND(Raw!VX176=4,COUNTIF(Raw!WB176:WK176,8)=0),Raw!VX176&lt;&gt;4),
OR(AND(Raw!VY176=4,COUNTIF(Raw!WB176:WK176,9)=0),Raw!VX176&lt;&gt;4),
OR(AND(Raw!VZ176=4,COUNTIF(Raw!WB176:WK176,10)=0),Raw!VZ176&lt;&gt;4)
),"",1)))</f>
        <v/>
      </c>
      <c r="BG176" t="str">
        <f>IF(A176=0,"",IF(COUNTA(Raw!WL176:XB176)=0,"",
IF(AND(
OR(AND(Raw!WL176=4,COUNTIF(Raw!WU176:XB176,1)=0),Raw!WL176&lt;&gt;4),
OR(AND(Raw!WM176=4,COUNTIF(Raw!WU176:XB176,2)=0),Raw!WM176&lt;&gt;4),
OR(AND(Raw!WN176=4,COUNTIF(Raw!WU176:XB176,3)=0),Raw!WN176&lt;&gt;4),
OR(AND(Raw!WO176=4,COUNTIF(Raw!WU176:XB176,4)=0),Raw!WO176&lt;&gt;4),
OR(AND(Raw!WP176=4,COUNTIF(Raw!WU176:XB176,5)=0),Raw!WP176&lt;&gt;4),
OR(AND(Raw!WQ176=4,COUNTIF(Raw!WU176:XB176,6)=0),Raw!WQ176&lt;&gt;4),
OR(AND(Raw!WR176=4,COUNTIF(Raw!WU176:XB176,7)=0),Raw!WR176&lt;&gt;4),
OR(AND(Raw!WS176=4,COUNTIF(Raw!WU176:XB176,8)=0),Raw!WS176&lt;&gt;4)
),"",1)))</f>
        <v/>
      </c>
      <c r="BH176" t="str">
        <f>IF(A176=0,"",IF(COUNTA(Raw!XC176:XK176)=0,"",
IF(AND(
OR(AND(Raw!XC176=4,COUNTIF(Raw!XH176:XK176,1)=0),Raw!XC176&lt;&gt;4),
OR(AND(Raw!XD176=4,COUNTIF(Raw!XH176:XK176,2)=0),Raw!XD176&lt;&gt;4),
OR(AND(Raw!XE176=4,COUNTIF(Raw!XH176:XK176,3)=0),Raw!XE176&lt;&gt;4),
OR(AND(Raw!XF176=4,COUNTIF(Raw!XH176:XK176,4)=0),Raw!XF176&lt;&gt;4)
),"",1)))</f>
        <v/>
      </c>
      <c r="BI176" t="str">
        <f>IF(A176=0,"",IF(COUNTA(Raw!XL176:XT176)=0,"",
IF(AND(
OR(AND(Raw!XL176=4,COUNTIF(Raw!XQ176:XT176,1)=0),Raw!XL176&lt;&gt;4),
OR(AND(Raw!XM176=4,COUNTIF(Raw!XQ176:XT176,2)=0),Raw!XM176&lt;&gt;4),
OR(AND(Raw!XN176=4,COUNTIF(Raw!XQ176:XT176,3)=0),Raw!XN176&lt;&gt;4),
OR(AND(Raw!XO176=4,COUNTIF(Raw!XQ176:XT176,4)=0),Raw!XO176&lt;&gt;4)
),"",1)))</f>
        <v/>
      </c>
      <c r="BJ176" t="str">
        <f>IF(A176=0,"",IF(COUNTA(Raw!XU176:YI176)=0,"",
IF(AND(
OR(AND(Raw!XU176=4,COUNTIF(Raw!YC176:YI176,1)=0),Raw!XU176&lt;&gt;4),
OR(AND(Raw!XV176=4,COUNTIF(Raw!YC176:YI176,2)=0),Raw!XV176&lt;&gt;4),
OR(AND(Raw!XW176=4,COUNTIF(Raw!YC176:YI176,3)=0),Raw!XW176&lt;&gt;4),
OR(AND(Raw!XX176=4,COUNTIF(Raw!YC176:YI176,4)=0),Raw!XX176&lt;&gt;4),
OR(AND(Raw!XY176=4,COUNTIF(Raw!YC176:YI176,5)=0),Raw!XY176&lt;&gt;4),
OR(AND(Raw!XZ176=4,COUNTIF(Raw!YC176:YI176,6)=0),Raw!XZ176&lt;&gt;4),
OR(AND(Raw!YA176=4,COUNTIF(Raw!YC176:YI176,7)=0),Raw!YA176&lt;&gt;4)
),"",1)))</f>
        <v/>
      </c>
      <c r="BK176" t="str">
        <f>IF(A176=0,"",IF(COUNTA(Raw!YJ176:YR176)=0,"",
IF(AND(
OR(AND(Raw!YJ176=4,COUNTIF(Raw!YO176:YR176,1)=0),Raw!YJ176&lt;&gt;4),
OR(AND(Raw!YK176=4,COUNTIF(Raw!YO176:YR176,2)=0),Raw!YK176&lt;&gt;4),
OR(AND(Raw!YL176=4,COUNTIF(Raw!YO176:YR176,3)=0),Raw!YL176&lt;&gt;4),
OR(AND(Raw!YM176=4,COUNTIF(Raw!YO176:YR176,4)=0),Raw!YM176&lt;&gt;4)
),"",1)))</f>
        <v/>
      </c>
      <c r="BL176" t="str">
        <f>IF(A176=0,"",IF(COUNTA(Raw!YS176:YU176)=0,"",IF(AND(Raw!YS176=4,ISBLANK(Raw!YU176)),"",IF(AND(Raw!YS176&lt;&gt;4,ISBLANK(Raw!YU176)=FALSE),"",1))))</f>
        <v/>
      </c>
    </row>
    <row r="177" spans="1:64">
      <c r="A177" s="20">
        <f>Raw!A177</f>
        <v>0</v>
      </c>
      <c r="B177" s="19" t="str">
        <f>IF(A177=0,"",IF(AND(Raw!AC177=1,COUNTA(Raw!AR177:IC177)&gt;0,COUNTA(Raw!ID177:YU177)=0),"",IF(AND(Raw!AC177=2,COUNTA(Raw!AR177:IC177)=0,COUNTA(Raw!ID177:MV177)&gt;0,COUNTA(Raw!MW177:YU177)=0),"",IF(AND(Raw!AC177=3,COUNTA(Raw!AP177:MV177)=0,COUNTA(Raw!MW177:YU177)&gt;0),"",1))))</f>
        <v/>
      </c>
      <c r="C177" s="19" t="str">
        <f>IF(A177=0,"",IF(AND(Raw!AK177=1,ISBLANK(Raw!AM177)=FALSE,ISBLANK(Raw!AO177)),"",IF(AND(Raw!AK177=2,ISBLANK(Raw!AM177),ISBLANK(Raw!AO177)=FALSE),"",1)))</f>
        <v/>
      </c>
      <c r="D177" s="19" t="str">
        <f>IF(A177=0,"",IF(COUNTA(Raw!AS177:AZ177)=0,"",IF(AND(Raw!AS177+Raw!AT177=100,Raw!AU177+Raw!AV177=100,Raw!AW177+Raw!AX177=100,Raw!AY177+Raw!AZ177=100),"",1)))</f>
        <v/>
      </c>
      <c r="E177" s="19" t="str">
        <f>IF(A177=0,"",IF(ISBLANK(Raw!AQ177),"",IF(Raw!AQ177=1,"",1)))</f>
        <v/>
      </c>
      <c r="F177" s="19" t="str">
        <f>IF(A177=0,"",IF(ISBLANK(Raw!AR177),"",IF(AND(Raw!AR177&gt;=0,Raw!AR177&lt;=100),"",1)))</f>
        <v/>
      </c>
      <c r="G177" s="19" t="str">
        <f>IF(A177=0,"",IF(AND(ISBLANK(Raw!BA177),ISBLANK(Raw!AS177)),"",IF(AND(Raw!AS177&gt;0,ISBLANK(Raw!BA177)=FALSE),"",1)))</f>
        <v/>
      </c>
      <c r="H177" s="19" t="str">
        <f>IF(A177=0,"",IF(COUNTA(Raw!BA177:BH177)=0,"",IF(AND(Raw!BA177=0,COUNTA(Raw!BB177:BH177)=0),"",IF(AND(Raw!BA177&gt;0,COUNTA(Raw!BB177:BH177)&gt;0),"",1))))</f>
        <v/>
      </c>
      <c r="I177" s="19" t="str">
        <f>IF(A177=0,"",IF(AND(ISBLANK(Raw!BI177),ISBLANK(Raw!BJ177)),"",IF(AND(Raw!BI177=1,ISBLANK(Raw!BJ177)=FALSE),"",IF(AND(Raw!BI177=2,ISBLANK(Raw!BJ177)),"",1))))</f>
        <v/>
      </c>
      <c r="J177" s="19" t="str">
        <f>IF(A177=0,"",IF(AND(ISBLANK(Raw!AT177),COUNTBLANK(Raw!BK177:BQ177)),"",IF(AND(Raw!AT177&gt;0,COUNTA(Raw!BK177:BQ177)&gt;0),"",IF(AND(Raw!AT177=0,COUNTA(Raw!BK177:BQ177)=0),"",1))))</f>
        <v/>
      </c>
      <c r="K177" s="19" t="str">
        <f>IF(A177=0,"",IF(AND(ISBLANK(Raw!AS177),COUNTA(Raw!BR177:BX177)=0),"",IF(AND(Raw!AS177&gt;0,COUNTA(Raw!BR177:BX177)&gt;0),"",IF(AND(Raw!AS177=0,COUNTA(Raw!BR177:BX177)=0),"",1))))</f>
        <v/>
      </c>
      <c r="L177" s="19" t="str">
        <f>IF(A177=0,"",IF(AND(COUNTA(Raw!BK177:BX177)=0,COUNTA(Raw!BY177:CH177)=0),"",IF(AND(COUNTIF(Raw!BK177:BX177,1)&gt;0,COUNTA(Raw!BY177:CH177)&gt;0),"",IF(AND(COUNTIF(Raw!BK177:BX177,1)=0,COUNTA(Raw!BY177:CH177)=0),"",1))))</f>
        <v/>
      </c>
      <c r="M177" s="19" t="str">
        <f>IF(A177=0,"",IF(AND(COUNTA(Raw!BK177:BX177)=0,COUNTA(Raw!CI177:CR177)),"",IF(AND(COUNTIF(Raw!BK177:BX177,3)&gt;0,COUNTA(Raw!CI177:CR177)&gt;0),"",IF(AND(COUNTIF(Raw!BK177:BX177,3)=0,COUNTA(Raw!CI177:CR177)=0),"",1))))</f>
        <v/>
      </c>
      <c r="N177" s="19" t="str">
        <f>IF(A177=0,"",IF(COUNTA(Raw!CS177:DF177)=0,"",IF(AND(COUNTIF(Raw!CS177:CV177,1)=1,COUNTA(Raw!CW177:DA177)&gt;0,COUNTA(Raw!DB177:DF177)=0),"",IF(AND(COUNTIF(Raw!CS177:CV177,2)=1,COUNTA(Raw!CW177:DA177)=0,COUNTA(Raw!DB177:DF177)&gt;0),"",IF(AND(COUNTA(Raw!CS177:CV177)&gt;0,COUNTA(Raw!CW177:DF177)=0),"",1)))))</f>
        <v/>
      </c>
      <c r="O177" s="19" t="str">
        <f>IF(A177=0,"",IF(COUNTA(Raw!DG177:DP177)=0,"",IF(AND(COUNTIF(Raw!BK177:BQ177,1)&gt;0,OR(COUNTIF(Raw!DG177:DP177,1)=1,COUNTIF(Raw!DG177:DP177,2)=1,COUNTIF(Raw!DG177:DP177,3)=1)),"",IF(AND(COUNTIF(Raw!BK177:BQ177,1)=0,AND(COUNTIF(Raw!DG177:DP177,1)=0,COUNTIF(Raw!DG177:DP177,2)=0,COUNTIF(Raw!DG177:DP177,3)=0)),"",1))))</f>
        <v/>
      </c>
      <c r="P177" s="19" t="str">
        <f>IF(A177=0,"",IF(COUNTA(Raw!DG177:DR177)=0,"",IF(AND(COUNTIF(Raw!DG177:DP177,4)=1,ISBLANK(Raw!DQ177)=FALSE,ISBLANK(Raw!DR177)),"",IF(AND(COUNTIF(Raw!DG177:DP177,7)=1,ISBLANK(Raw!DQ177),ISBLANK(Raw!DR177)=FALSE),"",IF(AND(COUNTA(Raw!DG177:DP177)&gt;0,COUNTIF(Raw!DG177:DP177,4)=0,COUNTIF(Raw!DG177:DP177,7)=0,COUNTA(Raw!DQ177:DR177)=0),"",1)))))</f>
        <v/>
      </c>
      <c r="Q177" s="19" t="str">
        <f>IF(A177=0,"",IF(AND(COUNTA(Raw!DS177:DU177)=0,COUNTA(Raw!BK177:BQ177)=0),"",IF(AND(COUNTIF(Raw!BK177:BQ177,1)&gt;0,COUNTA(Raw!DS177:DU177)&gt;0),"",IF(AND(COUNTIF(Raw!BK177:BQ177,1)=0,COUNTA(Raw!DS177:DU177)=0),"",1))))</f>
        <v/>
      </c>
      <c r="R177" s="19" t="str">
        <f>IF(A177=0,"",IF(AND(ISBLANK(Raw!AT177),ISBLANK(Raw!EJ177)),"",IF(AND(Raw!AT177&gt;0,ISBLANK(Raw!EJ177)=FALSE,Raw!EJ177&gt;=0,Raw!EJ177&lt;=7),"",IF(AND(Raw!AT177=0,ISBLANK(Raw!EJ177)),"",1))))</f>
        <v/>
      </c>
      <c r="S177" t="str">
        <f>IF(A177=0,"",IF(AND(ISBLANK(Raw!AS177),ISBLANK(Raw!EK177)),"",IF(AND(Raw!AS177&gt;0,ISBLANK(Raw!EK177)=FALSE),"",IF(AND(Raw!AS177=0,ISBLANK(Raw!EK177)),"",1))))</f>
        <v/>
      </c>
      <c r="T177" s="19" t="str">
        <f>IF(A177=0,"",IF(AND(ISBLANK(Raw!AT177),COUNTA(Raw!EL177:EQ177)=0),"",IF(AND(Raw!AT177&gt;0,COUNTA(Raw!EL177:EQ177)&gt;0),"",IF(AND(Raw!AT177=0,COUNTA(Raw!EL177:EQ177)=0),"",1))))</f>
        <v/>
      </c>
      <c r="U177" t="str">
        <f>IF(A177=0,"",IF(AND(ISBLANK(Raw!AT177),COUNTA(Raw!ER177:EU177)=0),"",IF(AND(Raw!AT177&gt;0,COUNTA(Raw!ER177:EU177)&gt;0),"",IF(AND(Raw!AT177=0,COUNTA(Raw!ER177:EU177)=0),"",1))))</f>
        <v/>
      </c>
      <c r="V177" t="str">
        <f>IF(A177=0,"",IF(AND(ISBLANK(Raw!AS177),COUNTA(Raw!EV177:FA177)=0),"",IF(AND(Raw!AS177&gt;0,COUNTA(Raw!EV177:FA177)&gt;0),"",IF(AND(Raw!AS177=0,COUNTA(Raw!EV177:FA177)=0),"",1))))</f>
        <v/>
      </c>
      <c r="W177" t="str">
        <f>IF(A177=0,"",IF(AND(ISBLANK(Raw!AS177),COUNTA(Raw!FB177:FE177)=0),"",IF(AND(Raw!AS177&gt;0,COUNTA(Raw!FB177:FE177)&gt;0),"",IF(AND(Raw!AS177=0,COUNTA(Raw!FB177:FE177)=0),"",1))))</f>
        <v/>
      </c>
      <c r="X177" t="str">
        <f>IF(A177=0,"",IF(AND(ISBLANK(Raw!AT177),COUNTA(Raw!FF177:FI177)=0),"",IF(AND(Raw!AT177&gt;0,COUNTA(Raw!FF177:FI177)&gt;0),"",IF(AND(Raw!AT177=0,COUNTA(Raw!FF177:FI177)=0),"",1))))</f>
        <v/>
      </c>
      <c r="Y177" t="str">
        <f>IF(A177=0,"",IF(AND(ISBLANK(Raw!AS177),COUNTA(Raw!FJ177:FM177)=0),"",IF(AND(Raw!AS177&gt;0,COUNTA(Raw!FJ177:FM177)&gt;0),"",IF(AND(Raw!AS177=0,COUNTA(Raw!FJ177:FM177)=0),"",1))))</f>
        <v/>
      </c>
      <c r="Z177" t="str">
        <f>IF(A177=0,"",IF(AND(COUNTA(Raw!FN177:FT177)=0,ISBLANK(Raw!FU177)),"",IF(AND(COUNTIF(Raw!FN177:FT177,1)&gt;0,ISBLANK(Raw!FU177)=FALSE),"",IF(AND(COUNTIF(Raw!FN177:FT177,1)=0,ISBLANK(Raw!FU177)),"",1))))</f>
        <v/>
      </c>
      <c r="AA177" s="19" t="str">
        <f>IF(A177=0,"",IF(AND(ISBLANK(Raw!BI177),COUNTA(Raw!FV177:GH177)=0),"",IF(AND(Raw!BI177&lt;&gt;1,COUNTIF(Raw!FV177:GH177,6)=0),"",IF(Raw!BI177=1,"",1))))</f>
        <v/>
      </c>
      <c r="AB177" t="str">
        <f>IF(A177=0,"",IF(AND(ISBLANK(Raw!GI177),COUNTA(Raw!GJ177:GQ177)=0),"",IF(AND(Raw!GI177=1,COUNTA(Raw!GJ177:GQ177)&gt;0),"",IF(AND(Raw!GI177=2,COUNTA(Raw!GJ177:GQ177)=0),"",1))))</f>
        <v/>
      </c>
      <c r="AC177" s="19" t="str">
        <f>IF(A177=0,"",IF(AND(COUNTA(Raw!GY177:HF177)=0,ISBLANK(Raw!HG177)),"",IF(AND(OR(COUNTIF(Raw!GY177:HE177,1)&gt;0,COUNTIF(Raw!GY177:HE177,2)&gt;0),ISBLANK(Raw!HG177)=FALSE),"",IF(AND(COUNTA(Raw!GY177:HF177)&gt;0,ISBLANK(Raw!HG177),COUNTIF(Raw!GY177:HE177,1)=0,COUNTIF(Raw!GY177:HE177,2)=0),"",1))))</f>
        <v/>
      </c>
      <c r="AD177" s="19" t="str">
        <f>IF(A177=0,"",IF(COUNTA(Raw!HU177:IB177)=0,"",IF(AND(Raw!AK177&lt;&gt;2,COUNTIF(Raw!HU177:IA177,2)=0,COUNTIF(Raw!HU177:IA177,3)=0),"",IF(Raw!AK177=2,"",1))))</f>
        <v/>
      </c>
      <c r="AE177" s="19" t="str">
        <f>IF(A177=0,"",IF(AND(Raw!AK177=2,ISBLANK(Raw!IC177)=FALSE),"",IF(AND(Raw!AK177&lt;&gt;2,ISBLANK(Raw!IC177)),"",1)))</f>
        <v/>
      </c>
      <c r="AF177" s="19" t="str">
        <f>IF(A177=0,"",IF(COUNTA(Raw!ID177:IF177)=0,"",IF(AND(MATCH(2023-Raw!ID177,Code!$A$3:$A$12,1)=Raw!IF177,2023-Raw!ID177=Raw!IE177),"",1)))</f>
        <v/>
      </c>
      <c r="AG177" s="19" t="str">
        <f>IF(A177=0,"",IF(COUNTA(Raw!IG177:II177)=0,"",IF(AND(Raw!IG177=4,ISBLANK(Raw!II177)=FALSE),"",IF(AND(Raw!IG177&lt;&gt;4,ISBLANK(Raw!II177)),"",1))))</f>
        <v/>
      </c>
      <c r="AH177" s="19" t="str">
        <f>IF(A177=0,"",IF(COUNTA(Raw!IJ177:IM177)=0,"",IF(AND(Raw!IJ177=1,ISBLANK(Raw!IK177)=FALSE),"",IF(AND(Raw!IJ177=2,COUNTA(Raw!IK177:IM177)&gt;0),"",1))))</f>
        <v/>
      </c>
      <c r="AI177" s="19" t="str">
        <f>IF(A177=0,"",IF(COUNTA(Raw!IK177:IM177)=0,"",IF(AND(Raw!IK177=1,ISBLANK(Raw!IL177)=FALSE),"",IF(AND(Raw!IK177=2,COUNTA(Raw!IL177:IM177)=0),"",1))))</f>
        <v/>
      </c>
      <c r="AJ177" s="19" t="str">
        <f>IF(A177=0,"",IF(COUNTA(Raw!JD177:JJ177)=0,"",IF(AND(Raw!JD177&gt;600,COUNTA(Raw!JE177:JI177)&gt;0),"",IF(AND(Raw!JD177&lt;=600,COUNTA(Raw!JE177:JJ177)=0),"",1))))</f>
        <v/>
      </c>
      <c r="AK177" s="19" t="str">
        <f>IF(A177=0,"",IF(COUNTA(Raw!JK177:KA177)=0,"",IF(AND(Raw!JK177=1,COUNTA(Raw!JM177:JV177)&gt;0),"",IF(AND(Raw!JK177=3,COUNTA(Raw!JM177:JV177)&gt;0,COUNTA(Raw!JW177:KA177)=0),"",IF(AND(ISBLANK(Raw!JK177)=FALSE,Raw!JK177&lt;&gt;1,Raw!JK177&lt;&gt;3,COUNTA(Raw!JM177:KA177)=0),"",1)))))</f>
        <v/>
      </c>
      <c r="AL177" s="19" t="str">
        <f>IF(A177=0,"",IF(COUNTA(Raw!JW177:KA177)=0,"",IF(AND(COUNTIF(Raw!JW177:JZ177,4)=0,COUNTA(Raw!JW177:JZ177)&gt;0,ISBLANK(Raw!KA177)=FALSE),"",IF(AND(COUNTIF(Raw!JW177:KA177,4)&gt;0,ISBLANK(Raw!KA177)),"",1))))</f>
        <v/>
      </c>
      <c r="AM177" s="19" t="str">
        <f>IF(A177=0,"",IF(COUNTA(Raw!KT177:KU177)=0,"",IF(AND(Raw!KT177=1,ISBLANK(Raw!KU177)=FALSE),"",IF(AND(Raw!KT177=2,ISBLANK(Raw!KU177)),"",1))))</f>
        <v/>
      </c>
      <c r="AN177" s="19" t="str">
        <f>IF(A177=0,"",IF(COUNTA(Raw!KX177:LF177)=0,"",IF(AND(COUNTIF(Raw!KX177:LB177,5)=1,COUNTA(Raw!KX177:LB177)=1,COUNTA(Raw!LC177:LF177)=0),"",IF(AND(COUNTIF(Raw!KX177:LB177,5)=0,COUNTA(Raw!KX177:LB177)&gt;0,COUNTA(Raw!LC177:LF177)&gt;0),"",1))))</f>
        <v/>
      </c>
      <c r="AO177" s="19" t="str">
        <f>IF(A177=0,"",IF(COUNTA(Raw!LM177:LU177)=0,"",IF(AND(Raw!LM177=1,ISBLANK(Raw!LN177)=FALSE,COUNTA(Raw!LO177:LU177)&gt;0),"",IF(AND(Raw!LM177=2,COUNTA(Raw!LN177:LU177)=0),"",1))))</f>
        <v/>
      </c>
      <c r="AP177" s="19" t="str">
        <f>IF(A177=0,"",IF(COUNTA(Raw!MY177:OG177)=0,"",IF(AND(Raw!MY177=2,COUNTA(Raw!MZ177:OG177)=0),"",IF(AND(Raw!MY177=1,COUNTA(Raw!MZ177:OG177)&gt;0),"",1))))</f>
        <v/>
      </c>
      <c r="AQ177" s="19" t="str">
        <f>IF(A177=0,"",IF(COUNTA(Raw!NC177:NW177)=0,"",IF(AND(COUNTIF(Raw!NC177:NG177,3)&gt;0,COUNTA(Raw!NH177:NQ177)&gt;0),"",IF(AND(COUNTA(Raw!NC177:NG177)&gt;0,COUNTIF(Raw!NC177:NG177,3)=0,COUNTA(Raw!NH177:NW177)=0),"",1))))</f>
        <v/>
      </c>
      <c r="AR177" s="19" t="str">
        <f>IF(A177=0,"",IF(COUNTA(Raw!NH177:NW177)=0,"",IF(AND(COUNTIF(Raw!NH177:NQ177,10)&gt;0,COUNTA(Raw!NR177:NW177)&gt;0),"",IF(AND(COUNTA(Raw!NH177:NQ177)&gt;0,COUNTIF(Raw!NH177:NQ177,10)=0,COUNTA(Raw!NR177:NY177)=0),"",1))))</f>
        <v/>
      </c>
      <c r="AS177" s="19" t="str">
        <f>IF(A177=0,"",IF(COUNTA(Raw!NY177:OG177)=0,"",IF(AND(Raw!NY177=1,COUNTA(Raw!NZ177:OG177)&gt;0),"",IF(AND(Raw!NY177=2,COUNTA(Raw!NZ177:OG177)=0),"",1))))</f>
        <v/>
      </c>
      <c r="AT177" s="19" t="str">
        <f>IF(A177=0,"",IF(COUNTA(Raw!OH177:OY177)=0,"",IF(AND(Raw!OH177=1,COUNTA(Raw!OI177:OY177)&gt;0),"",IF(AND(Raw!OH177=2,COUNTA(Raw!OI177:OY177)=0),"",1))))</f>
        <v/>
      </c>
      <c r="AU177" s="19" t="str">
        <f>IF(A177=0,"",IF(COUNTA(Raw!PR177:QB177)=0,"",
IF(AND(OR(AND(COUNTIF(Raw!PR177:QB177,1)=1,COUNTA(Raw!QI177:QY177)&gt;0),AND(COUNTIF(Raw!PR177:QB177,1)=0,COUNTA(Raw!QI177:QY177)=0)),OR(AND(COUNTIF(Raw!PR177:QB177,2)=1,COUNTA(Raw!QZ177:RP177)&gt;0),AND(COUNTIF(Raw!PR177:QB177,2)=0,COUNTA(Raw!QZ177:RP177)=0)),OR(AND(COUNTIF(Raw!PR177:QB177,3)=1,COUNTA(Raw!RQ177:SG177)&gt;0),AND(COUNTIF(Raw!PR177:QB177,3)=0,COUNTA(Raw!RQ177:SG177)=0)),OR(AND(COUNTIF(Raw!PR177:QB177,4)=1,COUNTA(Raw!SH177:ST177)&gt;0),AND(COUNTIF(Raw!PR177:QB177,4)=0,COUNTA(Raw!SH177:ST177)=0)),OR(AND(COUNTIF(Raw!PR177:QB177,5)=1,COUNTA(Raw!SU177:TG177)&gt;0),AND(COUNTIF(Raw!PR177:QB177,5)=0,COUNTA(Raw!SU177:TG177)=0)),OR(AND(COUNTIF(Raw!PR177:QB177,6)=1,COUNTA(Raw!TH177:TT177)&gt;0),AND(COUNTIF(Raw!PR177:QB177,6)=0,COUNTA(Raw!TH177:TT177)=0)),OR(AND(COUNTIF(Raw!PR177:QB177,7)=1,COUNTA(Raw!TU177:UI177)&gt;0),AND(COUNTIF(Raw!PR177:QB177,7)=0,COUNTA(Raw!TU177:UI177)=0)),OR(AND(COUNTIF(Raw!PR177:QB177,8)=1,COUNTA(Raw!UJ177:UV177)&gt;0),AND(COUNTIF(Raw!PR177:QB177,8)=0,COUNTA(Raw!UJ177:UV177)=0)),OR(AND(COUNTIF(Raw!PR177:QB177,9)=1,COUNTA(Raw!UW177:VG177)&gt;0),AND(COUNTIF(Raw!PR177:QB177,9)=0,COUNTA(Raw!UW177:VG177)=0)),OR(AND(COUNTIF(Raw!PR177:QB177,10)=1,COUNTA(Raw!VH177:VP177)&gt;0),AND(COUNTIF(Raw!PR177:QB177,10)=0,COUNTA(Raw!VH177:VP177)=0)),OR(AND(COUNTIF(Raw!PR177:QB177,11)=1,COUNTA(Raw!VQ177:WK177)&gt;0),AND(COUNTIF(Raw!PR177:QB177,11)=0,COUNTA(Raw!VQ177:WK177)=0))),"",1)))</f>
        <v/>
      </c>
      <c r="AV177" s="19" t="str">
        <f>IF(A177=0,"",IF(COUNTA(Raw!QI177:QY177)=0,"",IF(AND(OR(AND(Raw!QI177=4,COUNTIF(Raw!QR177:QY177,1)=0),Raw!QI177&lt;&gt;4),OR(AND(Raw!QJ177=4,COUNTIF(Raw!QR177:QY177,2)=0),Raw!QJ177&lt;&gt;4),OR(AND(Raw!QK177=4,COUNTIF(Raw!QR177:QY177,3)=0),Raw!QK177&lt;&gt;4),OR(AND(Raw!QL177=4,COUNTIF(Raw!QR177:QY177,4)=0),Raw!QL177&lt;&gt;4),OR(AND(Raw!QM177=4,COUNTIF(Raw!QR177:QY177,5)=0),Raw!QM177&lt;&gt;4),OR(AND(Raw!QN177=4,COUNTIF(Raw!QR177:QY177,6)=0),Raw!QN177&lt;&gt;4),OR(AND(Raw!QO177=4,COUNTIF(Raw!QR177:QY177,7)=0),Raw!QO177&lt;&gt;4),OR(AND(Raw!QP177=4,COUNTIF(Raw!QR177:QY177,8)=0),Raw!QP177&lt;&gt;4)),"",1)))</f>
        <v/>
      </c>
      <c r="AW177" t="str">
        <f>IF(A177=0,"",IF(COUNTA(Raw!QZ177:RP177)=0,"",IF(AND(OR(AND(Raw!QZ177=4,COUNTIF(Raw!RI177:RP177,1)=0),Raw!QZ177&lt;&gt;4),OR(AND(Raw!RA177=4,COUNTIF(Raw!RI177:RP177,2)=0),Raw!RA177&lt;&gt;4),OR(AND(Raw!RB177=4,COUNTIF(Raw!RI177:RP177,3)=0),Raw!RB177&lt;&gt;4),OR(AND(Raw!RC177=4,COUNTIF(Raw!RI177:RP177,4)=0),Raw!RC177&lt;&gt;4),OR(AND(Raw!RD177=4,COUNTIF(Raw!RI177:RP177,5)=0),Raw!RD177&lt;&gt;4),OR(AND(Raw!RE177=4,COUNTIF(Raw!RI177:RP177,6)=0),Raw!RE177&lt;&gt;4),OR(AND(Raw!RF177=4,COUNTIF(Raw!RI177:RP177,7)=0),Raw!RF177&lt;&gt;4),OR(AND(Raw!RG177=4,COUNTIF(Raw!RI177:RP177,8)=0),Raw!RG177&lt;&gt;4)),"",1)))</f>
        <v/>
      </c>
      <c r="AX177" t="str">
        <f>IF(A177=0,"",IF(COUNTA(Raw!RQ177:SG177)=0,"",IF(AND(OR(AND(Raw!RQ177=4,COUNTIF(Raw!RZ177:SG177,1)=0),Raw!RQ177&lt;&gt;4),OR(AND(Raw!RR177=4,COUNTIF(Raw!RZ177:SG177,2)=0),Raw!RR177&lt;&gt;4),OR(AND(Raw!RS177=4,COUNTIF(Raw!RZ177:SG177,3)=0),Raw!RS177&lt;&gt;4),OR(AND(Raw!RT177=4,COUNTIF(Raw!RZ177:SG177,4)=0),Raw!RT177&lt;&gt;4),OR(AND(Raw!RU177=4,COUNTIF(Raw!RZ177:SG177,5)=0),Raw!RU177&lt;&gt;4),OR(AND(Raw!RV177=4,COUNTIF(Raw!RZ177:SG177,6)=0),Raw!RV177&lt;&gt;4),OR(AND(Raw!RW177=4,COUNTIF(Raw!RZ177:SG177,7)=0),Raw!RW177&lt;&gt;4),OR(AND(Raw!RX177=4,COUNTIF(Raw!RZ177:SG177,8)=0),Raw!RX177&lt;&gt;4)),"",1)))</f>
        <v/>
      </c>
      <c r="AY177" t="str">
        <f>IF(A177=0,"",IF(COUNTA(Raw!SH177:ST177)=0,"",IF(AND(OR(AND(Raw!SH177=4,COUNTIF(Raw!SO177:ST177,1)=0),Raw!SH177&lt;&gt;4),OR(AND(Raw!SI177=4,COUNTIF(Raw!SO177:ST177,2)=0),Raw!SI177&lt;&gt;4),OR(AND(Raw!SJ177=4,COUNTIF(Raw!SO177:ST177,3)=0),Raw!SJ177&lt;&gt;4),OR(AND(Raw!SK177=4,COUNTIF(Raw!SO177:ST177,4)=0),Raw!SK177&lt;&gt;4),OR(AND(Raw!SL177=4,COUNTIF(Raw!SO177:ST177,5)=0),Raw!SL177&lt;&gt;4),OR(AND(Raw!SM177=4,COUNTIF(Raw!SO177:ST177,6)=0),Raw!SM177&lt;&gt;4)),"",1)))</f>
        <v/>
      </c>
      <c r="AZ177" t="str">
        <f>IF(A177=0,"",IF(COUNTA(Raw!SU177:TG177)=0,"",IF(AND(OR(AND(Raw!SU177=4,COUNTIF(Raw!TB177:TG177,1)=0),Raw!SU177&lt;&gt;4),OR(AND(Raw!SV177=4,COUNTIF(Raw!TB177:TG177,2)=0),Raw!SV177&lt;&gt;4),OR(AND(Raw!SW177=4,COUNTIF(Raw!TB177:TG177,3)=0),Raw!SW177&lt;&gt;4),OR(AND(Raw!SX177=4,COUNTIF(Raw!TB177:TG177,4)=0),Raw!SX177&lt;&gt;4),OR(AND(Raw!SY177=4,COUNTIF(Raw!TB177:TG177,5)=0),Raw!SY177&lt;&gt;4),OR(AND(Raw!SZ177=4,COUNTIF(Raw!TB177:TG177,6)=0),Raw!SZ177&lt;&gt;4)),"",1)))</f>
        <v/>
      </c>
      <c r="BA177" t="str">
        <f>IF(A177=0,"",IF(COUNTA(Raw!TH177:TT177)=0,"",IF(AND(OR(AND(Raw!TH177=4,COUNTIF(Raw!TO177:TT177,1)=0),Raw!TH177&lt;&gt;4),OR(AND(Raw!TI177=4,COUNTIF(Raw!TO177:TT177,2)=0),Raw!TI177&lt;&gt;4),OR(AND(Raw!TJ177=4,COUNTIF(Raw!TO177:TT177,3)=0),Raw!TJ177&lt;&gt;4),OR(AND(Raw!TK177=4,COUNTIF(Raw!TO177:TT177,4)=0),Raw!TK177&lt;&gt;4),OR(AND(Raw!TL177=4,COUNTIF(Raw!TO177:TT177,5)=0),Raw!TL177&lt;&gt;4),OR(AND(Raw!TM177=4,COUNTIF(Raw!TO177:TT177,6)=0),Raw!TM177&lt;&gt;4)),"",1)))</f>
        <v/>
      </c>
      <c r="BB177" t="str">
        <f>IF(A177=0,"",IF(COUNTA(Raw!TU177:UI177)=0,"",IF(AND(OR(AND(Raw!TU177=4,COUNTIF(Raw!UC177:UI177,1)=0),Raw!TU177&lt;&gt;4),OR(AND(Raw!TV177=4,COUNTIF(Raw!UC177:UI177,2)=0),Raw!TV177&lt;&gt;4),OR(AND(Raw!TW177=4,COUNTIF(Raw!UC177:UI177,3)=0),Raw!TW177&lt;&gt;4),OR(AND(Raw!TX177=4,COUNTIF(Raw!UC177:UI177,4)=0),Raw!TX177&lt;&gt;4),OR(AND(Raw!TY177=4,COUNTIF(Raw!UC177:UI177,5)=0),Raw!TY177&lt;&gt;4),OR(AND(Raw!TZ177=4,COUNTIF(Raw!UC177:UI177,6)=0),Raw!TZ177&lt;&gt;4),OR(AND(Raw!UA177=4,COUNTIF(Raw!UC177:UI177,7)=0),Raw!UA177&lt;&gt;4)),"",1)))</f>
        <v/>
      </c>
      <c r="BC177" t="str">
        <f>IF(A177=0,"",IF(COUNTA(Raw!UJ177:UV177)=0,"",IF(AND(OR(AND(Raw!UJ177=4,COUNTIF(Raw!UQ177:UV177,1)=0),Raw!UJ177&lt;&gt;4),OR(AND(Raw!UK177=4,COUNTIF(Raw!UQ177:UV177,2)=0),Raw!UK177&lt;&gt;4),OR(AND(Raw!UL177=4,COUNTIF(Raw!UQ177:UV177,3)=0),Raw!UL177&lt;&gt;4),OR(AND(Raw!UM177=4,COUNTIF(Raw!UQ177:UV177,4)=0),Raw!UM177&lt;&gt;4),OR(AND(Raw!UN177=4,COUNTIF(Raw!UQ177:UV177,5)=0),Raw!UN177&lt;&gt;4),OR(AND(Raw!UO177=4,COUNTIF(Raw!UQ177:UV177,6)=0),Raw!UO177&lt;&gt;4)),"",1)))</f>
        <v/>
      </c>
      <c r="BD177" t="str">
        <f>IF(A177=0,"",IF(COUNTA(Raw!UW177:VG177)=0,"",IF(AND(OR(AND(Raw!UW177=4,COUNTIF(Raw!VC177:VG177,1)=0),Raw!UW177&lt;&gt;4),OR(AND(Raw!UX177=4,COUNTIF(Raw!VC177:VG177,2)=0),Raw!UX177&lt;&gt;4),OR(AND(Raw!UY177=4,COUNTIF(Raw!VC177:VG177,3)=0),Raw!UY177&lt;&gt;4),OR(AND(Raw!UZ177=4,COUNTIF(Raw!VC177:VG177,4)=0),Raw!UZ177&lt;&gt;4),OR(AND(Raw!VA177=4,COUNTIF(Raw!VC177:VG177,5)=0),Raw!VA177&lt;&gt;4)),"",1)))</f>
        <v/>
      </c>
      <c r="BE177" t="str">
        <f>IF(A177=0,"",IF(COUNTA(Raw!VH177:VP177)=0,"",
IF(AND(
OR(AND(Raw!VH177=4,COUNTIF(Raw!VM177:VP177,1)=0),Raw!VH177&lt;&gt;4),
OR(AND(Raw!VI177=4,COUNTIF(Raw!VM177:VP177,2)=0),Raw!VI177&lt;&gt;4),
OR(AND(Raw!VJ177=4,COUNTIF(Raw!VM177:VP177,3)=0),Raw!VJ177&lt;&gt;4),
OR(AND(Raw!VK177=4,COUNTIF(Raw!VM177:VP177,4)=0),Raw!VK177&lt;&gt;4)
),"",1)))</f>
        <v/>
      </c>
      <c r="BF177" t="str">
        <f>IF(A177=0,"",IF(COUNTA(Raw!VQ177:WK177)=0,"",
IF(AND(
OR(AND(Raw!VQ177=4,COUNTIF(Raw!WB177:WK177,1)=0),Raw!VQ177&lt;&gt;4),
OR(AND(Raw!VR177=4,COUNTIF(Raw!WB177:WK177,2)=0),Raw!VR177&lt;&gt;4),
OR(AND(Raw!VS177=4,COUNTIF(Raw!WB177:WK177,3)=0),Raw!VS177&lt;&gt;4),
OR(AND(Raw!VT177=4,COUNTIF(Raw!WB177:WK177,4)=0),Raw!VT177&lt;&gt;4),
OR(AND(Raw!VU177=4,COUNTIF(Raw!WB177:WK177,5)=0),Raw!VU177&lt;&gt;4),
OR(AND(Raw!VV177=4,COUNTIF(Raw!WB177:WK177,6)=0),Raw!VV177&lt;&gt;4),
OR(AND(Raw!VW177=4,COUNTIF(Raw!WB177:WK177,7)=0),Raw!VW177&lt;&gt;4),
OR(AND(Raw!VX177=4,COUNTIF(Raw!WB177:WK177,8)=0),Raw!VX177&lt;&gt;4),
OR(AND(Raw!VY177=4,COUNTIF(Raw!WB177:WK177,9)=0),Raw!VX177&lt;&gt;4),
OR(AND(Raw!VZ177=4,COUNTIF(Raw!WB177:WK177,10)=0),Raw!VZ177&lt;&gt;4)
),"",1)))</f>
        <v/>
      </c>
      <c r="BG177" t="str">
        <f>IF(A177=0,"",IF(COUNTA(Raw!WL177:XB177)=0,"",
IF(AND(
OR(AND(Raw!WL177=4,COUNTIF(Raw!WU177:XB177,1)=0),Raw!WL177&lt;&gt;4),
OR(AND(Raw!WM177=4,COUNTIF(Raw!WU177:XB177,2)=0),Raw!WM177&lt;&gt;4),
OR(AND(Raw!WN177=4,COUNTIF(Raw!WU177:XB177,3)=0),Raw!WN177&lt;&gt;4),
OR(AND(Raw!WO177=4,COUNTIF(Raw!WU177:XB177,4)=0),Raw!WO177&lt;&gt;4),
OR(AND(Raw!WP177=4,COUNTIF(Raw!WU177:XB177,5)=0),Raw!WP177&lt;&gt;4),
OR(AND(Raw!WQ177=4,COUNTIF(Raw!WU177:XB177,6)=0),Raw!WQ177&lt;&gt;4),
OR(AND(Raw!WR177=4,COUNTIF(Raw!WU177:XB177,7)=0),Raw!WR177&lt;&gt;4),
OR(AND(Raw!WS177=4,COUNTIF(Raw!WU177:XB177,8)=0),Raw!WS177&lt;&gt;4)
),"",1)))</f>
        <v/>
      </c>
      <c r="BH177" t="str">
        <f>IF(A177=0,"",IF(COUNTA(Raw!XC177:XK177)=0,"",
IF(AND(
OR(AND(Raw!XC177=4,COUNTIF(Raw!XH177:XK177,1)=0),Raw!XC177&lt;&gt;4),
OR(AND(Raw!XD177=4,COUNTIF(Raw!XH177:XK177,2)=0),Raw!XD177&lt;&gt;4),
OR(AND(Raw!XE177=4,COUNTIF(Raw!XH177:XK177,3)=0),Raw!XE177&lt;&gt;4),
OR(AND(Raw!XF177=4,COUNTIF(Raw!XH177:XK177,4)=0),Raw!XF177&lt;&gt;4)
),"",1)))</f>
        <v/>
      </c>
      <c r="BI177" t="str">
        <f>IF(A177=0,"",IF(COUNTA(Raw!XL177:XT177)=0,"",
IF(AND(
OR(AND(Raw!XL177=4,COUNTIF(Raw!XQ177:XT177,1)=0),Raw!XL177&lt;&gt;4),
OR(AND(Raw!XM177=4,COUNTIF(Raw!XQ177:XT177,2)=0),Raw!XM177&lt;&gt;4),
OR(AND(Raw!XN177=4,COUNTIF(Raw!XQ177:XT177,3)=0),Raw!XN177&lt;&gt;4),
OR(AND(Raw!XO177=4,COUNTIF(Raw!XQ177:XT177,4)=0),Raw!XO177&lt;&gt;4)
),"",1)))</f>
        <v/>
      </c>
      <c r="BJ177" t="str">
        <f>IF(A177=0,"",IF(COUNTA(Raw!XU177:YI177)=0,"",
IF(AND(
OR(AND(Raw!XU177=4,COUNTIF(Raw!YC177:YI177,1)=0),Raw!XU177&lt;&gt;4),
OR(AND(Raw!XV177=4,COUNTIF(Raw!YC177:YI177,2)=0),Raw!XV177&lt;&gt;4),
OR(AND(Raw!XW177=4,COUNTIF(Raw!YC177:YI177,3)=0),Raw!XW177&lt;&gt;4),
OR(AND(Raw!XX177=4,COUNTIF(Raw!YC177:YI177,4)=0),Raw!XX177&lt;&gt;4),
OR(AND(Raw!XY177=4,COUNTIF(Raw!YC177:YI177,5)=0),Raw!XY177&lt;&gt;4),
OR(AND(Raw!XZ177=4,COUNTIF(Raw!YC177:YI177,6)=0),Raw!XZ177&lt;&gt;4),
OR(AND(Raw!YA177=4,COUNTIF(Raw!YC177:YI177,7)=0),Raw!YA177&lt;&gt;4)
),"",1)))</f>
        <v/>
      </c>
      <c r="BK177" t="str">
        <f>IF(A177=0,"",IF(COUNTA(Raw!YJ177:YR177)=0,"",
IF(AND(
OR(AND(Raw!YJ177=4,COUNTIF(Raw!YO177:YR177,1)=0),Raw!YJ177&lt;&gt;4),
OR(AND(Raw!YK177=4,COUNTIF(Raw!YO177:YR177,2)=0),Raw!YK177&lt;&gt;4),
OR(AND(Raw!YL177=4,COUNTIF(Raw!YO177:YR177,3)=0),Raw!YL177&lt;&gt;4),
OR(AND(Raw!YM177=4,COUNTIF(Raw!YO177:YR177,4)=0),Raw!YM177&lt;&gt;4)
),"",1)))</f>
        <v/>
      </c>
      <c r="BL177" t="str">
        <f>IF(A177=0,"",IF(COUNTA(Raw!YS177:YU177)=0,"",IF(AND(Raw!YS177=4,ISBLANK(Raw!YU177)),"",IF(AND(Raw!YS177&lt;&gt;4,ISBLANK(Raw!YU177)=FALSE),"",1))))</f>
        <v/>
      </c>
    </row>
    <row r="178" spans="1:64">
      <c r="A178" s="20">
        <f>Raw!A178</f>
        <v>0</v>
      </c>
      <c r="B178" s="19" t="str">
        <f>IF(A178=0,"",IF(AND(Raw!AC178=1,COUNTA(Raw!AR178:IC178)&gt;0,COUNTA(Raw!ID178:YU178)=0),"",IF(AND(Raw!AC178=2,COUNTA(Raw!AR178:IC178)=0,COUNTA(Raw!ID178:MV178)&gt;0,COUNTA(Raw!MW178:YU178)=0),"",IF(AND(Raw!AC178=3,COUNTA(Raw!AP178:MV178)=0,COUNTA(Raw!MW178:YU178)&gt;0),"",1))))</f>
        <v/>
      </c>
      <c r="C178" s="19" t="str">
        <f>IF(A178=0,"",IF(AND(Raw!AK178=1,ISBLANK(Raw!AM178)=FALSE,ISBLANK(Raw!AO178)),"",IF(AND(Raw!AK178=2,ISBLANK(Raw!AM178),ISBLANK(Raw!AO178)=FALSE),"",1)))</f>
        <v/>
      </c>
      <c r="D178" s="19" t="str">
        <f>IF(A178=0,"",IF(COUNTA(Raw!AS178:AZ178)=0,"",IF(AND(Raw!AS178+Raw!AT178=100,Raw!AU178+Raw!AV178=100,Raw!AW178+Raw!AX178=100,Raw!AY178+Raw!AZ178=100),"",1)))</f>
        <v/>
      </c>
      <c r="E178" s="19" t="str">
        <f>IF(A178=0,"",IF(ISBLANK(Raw!AQ178),"",IF(Raw!AQ178=1,"",1)))</f>
        <v/>
      </c>
      <c r="F178" s="19" t="str">
        <f>IF(A178=0,"",IF(ISBLANK(Raw!AR178),"",IF(AND(Raw!AR178&gt;=0,Raw!AR178&lt;=100),"",1)))</f>
        <v/>
      </c>
      <c r="G178" s="19" t="str">
        <f>IF(A178=0,"",IF(AND(ISBLANK(Raw!BA178),ISBLANK(Raw!AS178)),"",IF(AND(Raw!AS178&gt;0,ISBLANK(Raw!BA178)=FALSE),"",1)))</f>
        <v/>
      </c>
      <c r="H178" s="19" t="str">
        <f>IF(A178=0,"",IF(COUNTA(Raw!BA178:BH178)=0,"",IF(AND(Raw!BA178=0,COUNTA(Raw!BB178:BH178)=0),"",IF(AND(Raw!BA178&gt;0,COUNTA(Raw!BB178:BH178)&gt;0),"",1))))</f>
        <v/>
      </c>
      <c r="I178" s="19" t="str">
        <f>IF(A178=0,"",IF(AND(ISBLANK(Raw!BI178),ISBLANK(Raw!BJ178)),"",IF(AND(Raw!BI178=1,ISBLANK(Raw!BJ178)=FALSE),"",IF(AND(Raw!BI178=2,ISBLANK(Raw!BJ178)),"",1))))</f>
        <v/>
      </c>
      <c r="J178" s="19" t="str">
        <f>IF(A178=0,"",IF(AND(ISBLANK(Raw!AT178),COUNTBLANK(Raw!BK178:BQ178)),"",IF(AND(Raw!AT178&gt;0,COUNTA(Raw!BK178:BQ178)&gt;0),"",IF(AND(Raw!AT178=0,COUNTA(Raw!BK178:BQ178)=0),"",1))))</f>
        <v/>
      </c>
      <c r="K178" s="19" t="str">
        <f>IF(A178=0,"",IF(AND(ISBLANK(Raw!AS178),COUNTA(Raw!BR178:BX178)=0),"",IF(AND(Raw!AS178&gt;0,COUNTA(Raw!BR178:BX178)&gt;0),"",IF(AND(Raw!AS178=0,COUNTA(Raw!BR178:BX178)=0),"",1))))</f>
        <v/>
      </c>
      <c r="L178" s="19" t="str">
        <f>IF(A178=0,"",IF(AND(COUNTA(Raw!BK178:BX178)=0,COUNTA(Raw!BY178:CH178)=0),"",IF(AND(COUNTIF(Raw!BK178:BX178,1)&gt;0,COUNTA(Raw!BY178:CH178)&gt;0),"",IF(AND(COUNTIF(Raw!BK178:BX178,1)=0,COUNTA(Raw!BY178:CH178)=0),"",1))))</f>
        <v/>
      </c>
      <c r="M178" s="19" t="str">
        <f>IF(A178=0,"",IF(AND(COUNTA(Raw!BK178:BX178)=0,COUNTA(Raw!CI178:CR178)),"",IF(AND(COUNTIF(Raw!BK178:BX178,3)&gt;0,COUNTA(Raw!CI178:CR178)&gt;0),"",IF(AND(COUNTIF(Raw!BK178:BX178,3)=0,COUNTA(Raw!CI178:CR178)=0),"",1))))</f>
        <v/>
      </c>
      <c r="N178" s="19" t="str">
        <f>IF(A178=0,"",IF(COUNTA(Raw!CS178:DF178)=0,"",IF(AND(COUNTIF(Raw!CS178:CV178,1)=1,COUNTA(Raw!CW178:DA178)&gt;0,COUNTA(Raw!DB178:DF178)=0),"",IF(AND(COUNTIF(Raw!CS178:CV178,2)=1,COUNTA(Raw!CW178:DA178)=0,COUNTA(Raw!DB178:DF178)&gt;0),"",IF(AND(COUNTA(Raw!CS178:CV178)&gt;0,COUNTA(Raw!CW178:DF178)=0),"",1)))))</f>
        <v/>
      </c>
      <c r="O178" s="19" t="str">
        <f>IF(A178=0,"",IF(COUNTA(Raw!DG178:DP178)=0,"",IF(AND(COUNTIF(Raw!BK178:BQ178,1)&gt;0,OR(COUNTIF(Raw!DG178:DP178,1)=1,COUNTIF(Raw!DG178:DP178,2)=1,COUNTIF(Raw!DG178:DP178,3)=1)),"",IF(AND(COUNTIF(Raw!BK178:BQ178,1)=0,AND(COUNTIF(Raw!DG178:DP178,1)=0,COUNTIF(Raw!DG178:DP178,2)=0,COUNTIF(Raw!DG178:DP178,3)=0)),"",1))))</f>
        <v/>
      </c>
      <c r="P178" s="19" t="str">
        <f>IF(A178=0,"",IF(COUNTA(Raw!DG178:DR178)=0,"",IF(AND(COUNTIF(Raw!DG178:DP178,4)=1,ISBLANK(Raw!DQ178)=FALSE,ISBLANK(Raw!DR178)),"",IF(AND(COUNTIF(Raw!DG178:DP178,7)=1,ISBLANK(Raw!DQ178),ISBLANK(Raw!DR178)=FALSE),"",IF(AND(COUNTA(Raw!DG178:DP178)&gt;0,COUNTIF(Raw!DG178:DP178,4)=0,COUNTIF(Raw!DG178:DP178,7)=0,COUNTA(Raw!DQ178:DR178)=0),"",1)))))</f>
        <v/>
      </c>
      <c r="Q178" s="19" t="str">
        <f>IF(A178=0,"",IF(AND(COUNTA(Raw!DS178:DU178)=0,COUNTA(Raw!BK178:BQ178)=0),"",IF(AND(COUNTIF(Raw!BK178:BQ178,1)&gt;0,COUNTA(Raw!DS178:DU178)&gt;0),"",IF(AND(COUNTIF(Raw!BK178:BQ178,1)=0,COUNTA(Raw!DS178:DU178)=0),"",1))))</f>
        <v/>
      </c>
      <c r="R178" s="19" t="str">
        <f>IF(A178=0,"",IF(AND(ISBLANK(Raw!AT178),ISBLANK(Raw!EJ178)),"",IF(AND(Raw!AT178&gt;0,ISBLANK(Raw!EJ178)=FALSE,Raw!EJ178&gt;=0,Raw!EJ178&lt;=7),"",IF(AND(Raw!AT178=0,ISBLANK(Raw!EJ178)),"",1))))</f>
        <v/>
      </c>
      <c r="S178" t="str">
        <f>IF(A178=0,"",IF(AND(ISBLANK(Raw!AS178),ISBLANK(Raw!EK178)),"",IF(AND(Raw!AS178&gt;0,ISBLANK(Raw!EK178)=FALSE),"",IF(AND(Raw!AS178=0,ISBLANK(Raw!EK178)),"",1))))</f>
        <v/>
      </c>
      <c r="T178" s="19" t="str">
        <f>IF(A178=0,"",IF(AND(ISBLANK(Raw!AT178),COUNTA(Raw!EL178:EQ178)=0),"",IF(AND(Raw!AT178&gt;0,COUNTA(Raw!EL178:EQ178)&gt;0),"",IF(AND(Raw!AT178=0,COUNTA(Raw!EL178:EQ178)=0),"",1))))</f>
        <v/>
      </c>
      <c r="U178" t="str">
        <f>IF(A178=0,"",IF(AND(ISBLANK(Raw!AT178),COUNTA(Raw!ER178:EU178)=0),"",IF(AND(Raw!AT178&gt;0,COUNTA(Raw!ER178:EU178)&gt;0),"",IF(AND(Raw!AT178=0,COUNTA(Raw!ER178:EU178)=0),"",1))))</f>
        <v/>
      </c>
      <c r="V178" t="str">
        <f>IF(A178=0,"",IF(AND(ISBLANK(Raw!AS178),COUNTA(Raw!EV178:FA178)=0),"",IF(AND(Raw!AS178&gt;0,COUNTA(Raw!EV178:FA178)&gt;0),"",IF(AND(Raw!AS178=0,COUNTA(Raw!EV178:FA178)=0),"",1))))</f>
        <v/>
      </c>
      <c r="W178" t="str">
        <f>IF(A178=0,"",IF(AND(ISBLANK(Raw!AS178),COUNTA(Raw!FB178:FE178)=0),"",IF(AND(Raw!AS178&gt;0,COUNTA(Raw!FB178:FE178)&gt;0),"",IF(AND(Raw!AS178=0,COUNTA(Raw!FB178:FE178)=0),"",1))))</f>
        <v/>
      </c>
      <c r="X178" t="str">
        <f>IF(A178=0,"",IF(AND(ISBLANK(Raw!AT178),COUNTA(Raw!FF178:FI178)=0),"",IF(AND(Raw!AT178&gt;0,COUNTA(Raw!FF178:FI178)&gt;0),"",IF(AND(Raw!AT178=0,COUNTA(Raw!FF178:FI178)=0),"",1))))</f>
        <v/>
      </c>
      <c r="Y178" t="str">
        <f>IF(A178=0,"",IF(AND(ISBLANK(Raw!AS178),COUNTA(Raw!FJ178:FM178)=0),"",IF(AND(Raw!AS178&gt;0,COUNTA(Raw!FJ178:FM178)&gt;0),"",IF(AND(Raw!AS178=0,COUNTA(Raw!FJ178:FM178)=0),"",1))))</f>
        <v/>
      </c>
      <c r="Z178" t="str">
        <f>IF(A178=0,"",IF(AND(COUNTA(Raw!FN178:FT178)=0,ISBLANK(Raw!FU178)),"",IF(AND(COUNTIF(Raw!FN178:FT178,1)&gt;0,ISBLANK(Raw!FU178)=FALSE),"",IF(AND(COUNTIF(Raw!FN178:FT178,1)=0,ISBLANK(Raw!FU178)),"",1))))</f>
        <v/>
      </c>
      <c r="AA178" s="19" t="str">
        <f>IF(A178=0,"",IF(AND(ISBLANK(Raw!BI178),COUNTA(Raw!FV178:GH178)=0),"",IF(AND(Raw!BI178&lt;&gt;1,COUNTIF(Raw!FV178:GH178,6)=0),"",IF(Raw!BI178=1,"",1))))</f>
        <v/>
      </c>
      <c r="AB178" t="str">
        <f>IF(A178=0,"",IF(AND(ISBLANK(Raw!GI178),COUNTA(Raw!GJ178:GQ178)=0),"",IF(AND(Raw!GI178=1,COUNTA(Raw!GJ178:GQ178)&gt;0),"",IF(AND(Raw!GI178=2,COUNTA(Raw!GJ178:GQ178)=0),"",1))))</f>
        <v/>
      </c>
      <c r="AC178" s="19" t="str">
        <f>IF(A178=0,"",IF(AND(COUNTA(Raw!GY178:HF178)=0,ISBLANK(Raw!HG178)),"",IF(AND(OR(COUNTIF(Raw!GY178:HE178,1)&gt;0,COUNTIF(Raw!GY178:HE178,2)&gt;0),ISBLANK(Raw!HG178)=FALSE),"",IF(AND(COUNTA(Raw!GY178:HF178)&gt;0,ISBLANK(Raw!HG178),COUNTIF(Raw!GY178:HE178,1)=0,COUNTIF(Raw!GY178:HE178,2)=0),"",1))))</f>
        <v/>
      </c>
      <c r="AD178" s="19" t="str">
        <f>IF(A178=0,"",IF(COUNTA(Raw!HU178:IB178)=0,"",IF(AND(Raw!AK178&lt;&gt;2,COUNTIF(Raw!HU178:IA178,2)=0,COUNTIF(Raw!HU178:IA178,3)=0),"",IF(Raw!AK178=2,"",1))))</f>
        <v/>
      </c>
      <c r="AE178" s="19" t="str">
        <f>IF(A178=0,"",IF(AND(Raw!AK178=2,ISBLANK(Raw!IC178)=FALSE),"",IF(AND(Raw!AK178&lt;&gt;2,ISBLANK(Raw!IC178)),"",1)))</f>
        <v/>
      </c>
      <c r="AF178" s="19" t="str">
        <f>IF(A178=0,"",IF(COUNTA(Raw!ID178:IF178)=0,"",IF(AND(MATCH(2023-Raw!ID178,Code!$A$3:$A$12,1)=Raw!IF178,2023-Raw!ID178=Raw!IE178),"",1)))</f>
        <v/>
      </c>
      <c r="AG178" s="19" t="str">
        <f>IF(A178=0,"",IF(COUNTA(Raw!IG178:II178)=0,"",IF(AND(Raw!IG178=4,ISBLANK(Raw!II178)=FALSE),"",IF(AND(Raw!IG178&lt;&gt;4,ISBLANK(Raw!II178)),"",1))))</f>
        <v/>
      </c>
      <c r="AH178" s="19" t="str">
        <f>IF(A178=0,"",IF(COUNTA(Raw!IJ178:IM178)=0,"",IF(AND(Raw!IJ178=1,ISBLANK(Raw!IK178)=FALSE),"",IF(AND(Raw!IJ178=2,COUNTA(Raw!IK178:IM178)&gt;0),"",1))))</f>
        <v/>
      </c>
      <c r="AI178" s="19" t="str">
        <f>IF(A178=0,"",IF(COUNTA(Raw!IK178:IM178)=0,"",IF(AND(Raw!IK178=1,ISBLANK(Raw!IL178)=FALSE),"",IF(AND(Raw!IK178=2,COUNTA(Raw!IL178:IM178)=0),"",1))))</f>
        <v/>
      </c>
      <c r="AJ178" s="19" t="str">
        <f>IF(A178=0,"",IF(COUNTA(Raw!JD178:JJ178)=0,"",IF(AND(Raw!JD178&gt;600,COUNTA(Raw!JE178:JI178)&gt;0),"",IF(AND(Raw!JD178&lt;=600,COUNTA(Raw!JE178:JJ178)=0),"",1))))</f>
        <v/>
      </c>
      <c r="AK178" s="19" t="str">
        <f>IF(A178=0,"",IF(COUNTA(Raw!JK178:KA178)=0,"",IF(AND(Raw!JK178=1,COUNTA(Raw!JM178:JV178)&gt;0),"",IF(AND(Raw!JK178=3,COUNTA(Raw!JM178:JV178)&gt;0,COUNTA(Raw!JW178:KA178)=0),"",IF(AND(ISBLANK(Raw!JK178)=FALSE,Raw!JK178&lt;&gt;1,Raw!JK178&lt;&gt;3,COUNTA(Raw!JM178:KA178)=0),"",1)))))</f>
        <v/>
      </c>
      <c r="AL178" s="19" t="str">
        <f>IF(A178=0,"",IF(COUNTA(Raw!JW178:KA178)=0,"",IF(AND(COUNTIF(Raw!JW178:JZ178,4)=0,COUNTA(Raw!JW178:JZ178)&gt;0,ISBLANK(Raw!KA178)=FALSE),"",IF(AND(COUNTIF(Raw!JW178:KA178,4)&gt;0,ISBLANK(Raw!KA178)),"",1))))</f>
        <v/>
      </c>
      <c r="AM178" s="19" t="str">
        <f>IF(A178=0,"",IF(COUNTA(Raw!KT178:KU178)=0,"",IF(AND(Raw!KT178=1,ISBLANK(Raw!KU178)=FALSE),"",IF(AND(Raw!KT178=2,ISBLANK(Raw!KU178)),"",1))))</f>
        <v/>
      </c>
      <c r="AN178" s="19" t="str">
        <f>IF(A178=0,"",IF(COUNTA(Raw!KX178:LF178)=0,"",IF(AND(COUNTIF(Raw!KX178:LB178,5)=1,COUNTA(Raw!KX178:LB178)=1,COUNTA(Raw!LC178:LF178)=0),"",IF(AND(COUNTIF(Raw!KX178:LB178,5)=0,COUNTA(Raw!KX178:LB178)&gt;0,COUNTA(Raw!LC178:LF178)&gt;0),"",1))))</f>
        <v/>
      </c>
      <c r="AO178" s="19" t="str">
        <f>IF(A178=0,"",IF(COUNTA(Raw!LM178:LU178)=0,"",IF(AND(Raw!LM178=1,ISBLANK(Raw!LN178)=FALSE,COUNTA(Raw!LO178:LU178)&gt;0),"",IF(AND(Raw!LM178=2,COUNTA(Raw!LN178:LU178)=0),"",1))))</f>
        <v/>
      </c>
      <c r="AP178" s="19" t="str">
        <f>IF(A178=0,"",IF(COUNTA(Raw!MY178:OG178)=0,"",IF(AND(Raw!MY178=2,COUNTA(Raw!MZ178:OG178)=0),"",IF(AND(Raw!MY178=1,COUNTA(Raw!MZ178:OG178)&gt;0),"",1))))</f>
        <v/>
      </c>
      <c r="AQ178" s="19" t="str">
        <f>IF(A178=0,"",IF(COUNTA(Raw!NC178:NW178)=0,"",IF(AND(COUNTIF(Raw!NC178:NG178,3)&gt;0,COUNTA(Raw!NH178:NQ178)&gt;0),"",IF(AND(COUNTA(Raw!NC178:NG178)&gt;0,COUNTIF(Raw!NC178:NG178,3)=0,COUNTA(Raw!NH178:NW178)=0),"",1))))</f>
        <v/>
      </c>
      <c r="AR178" s="19" t="str">
        <f>IF(A178=0,"",IF(COUNTA(Raw!NH178:NW178)=0,"",IF(AND(COUNTIF(Raw!NH178:NQ178,10)&gt;0,COUNTA(Raw!NR178:NW178)&gt;0),"",IF(AND(COUNTA(Raw!NH178:NQ178)&gt;0,COUNTIF(Raw!NH178:NQ178,10)=0,COUNTA(Raw!NR178:NY178)=0),"",1))))</f>
        <v/>
      </c>
      <c r="AS178" s="19" t="str">
        <f>IF(A178=0,"",IF(COUNTA(Raw!NY178:OG178)=0,"",IF(AND(Raw!NY178=1,COUNTA(Raw!NZ178:OG178)&gt;0),"",IF(AND(Raw!NY178=2,COUNTA(Raw!NZ178:OG178)=0),"",1))))</f>
        <v/>
      </c>
      <c r="AT178" s="19" t="str">
        <f>IF(A178=0,"",IF(COUNTA(Raw!OH178:OY178)=0,"",IF(AND(Raw!OH178=1,COUNTA(Raw!OI178:OY178)&gt;0),"",IF(AND(Raw!OH178=2,COUNTA(Raw!OI178:OY178)=0),"",1))))</f>
        <v/>
      </c>
      <c r="AU178" s="19" t="str">
        <f>IF(A178=0,"",IF(COUNTA(Raw!PR178:QB178)=0,"",
IF(AND(OR(AND(COUNTIF(Raw!PR178:QB178,1)=1,COUNTA(Raw!QI178:QY178)&gt;0),AND(COUNTIF(Raw!PR178:QB178,1)=0,COUNTA(Raw!QI178:QY178)=0)),OR(AND(COUNTIF(Raw!PR178:QB178,2)=1,COUNTA(Raw!QZ178:RP178)&gt;0),AND(COUNTIF(Raw!PR178:QB178,2)=0,COUNTA(Raw!QZ178:RP178)=0)),OR(AND(COUNTIF(Raw!PR178:QB178,3)=1,COUNTA(Raw!RQ178:SG178)&gt;0),AND(COUNTIF(Raw!PR178:QB178,3)=0,COUNTA(Raw!RQ178:SG178)=0)),OR(AND(COUNTIF(Raw!PR178:QB178,4)=1,COUNTA(Raw!SH178:ST178)&gt;0),AND(COUNTIF(Raw!PR178:QB178,4)=0,COUNTA(Raw!SH178:ST178)=0)),OR(AND(COUNTIF(Raw!PR178:QB178,5)=1,COUNTA(Raw!SU178:TG178)&gt;0),AND(COUNTIF(Raw!PR178:QB178,5)=0,COUNTA(Raw!SU178:TG178)=0)),OR(AND(COUNTIF(Raw!PR178:QB178,6)=1,COUNTA(Raw!TH178:TT178)&gt;0),AND(COUNTIF(Raw!PR178:QB178,6)=0,COUNTA(Raw!TH178:TT178)=0)),OR(AND(COUNTIF(Raw!PR178:QB178,7)=1,COUNTA(Raw!TU178:UI178)&gt;0),AND(COUNTIF(Raw!PR178:QB178,7)=0,COUNTA(Raw!TU178:UI178)=0)),OR(AND(COUNTIF(Raw!PR178:QB178,8)=1,COUNTA(Raw!UJ178:UV178)&gt;0),AND(COUNTIF(Raw!PR178:QB178,8)=0,COUNTA(Raw!UJ178:UV178)=0)),OR(AND(COUNTIF(Raw!PR178:QB178,9)=1,COUNTA(Raw!UW178:VG178)&gt;0),AND(COUNTIF(Raw!PR178:QB178,9)=0,COUNTA(Raw!UW178:VG178)=0)),OR(AND(COUNTIF(Raw!PR178:QB178,10)=1,COUNTA(Raw!VH178:VP178)&gt;0),AND(COUNTIF(Raw!PR178:QB178,10)=0,COUNTA(Raw!VH178:VP178)=0)),OR(AND(COUNTIF(Raw!PR178:QB178,11)=1,COUNTA(Raw!VQ178:WK178)&gt;0),AND(COUNTIF(Raw!PR178:QB178,11)=0,COUNTA(Raw!VQ178:WK178)=0))),"",1)))</f>
        <v/>
      </c>
      <c r="AV178" s="19" t="str">
        <f>IF(A178=0,"",IF(COUNTA(Raw!QI178:QY178)=0,"",IF(AND(OR(AND(Raw!QI178=4,COUNTIF(Raw!QR178:QY178,1)=0),Raw!QI178&lt;&gt;4),OR(AND(Raw!QJ178=4,COUNTIF(Raw!QR178:QY178,2)=0),Raw!QJ178&lt;&gt;4),OR(AND(Raw!QK178=4,COUNTIF(Raw!QR178:QY178,3)=0),Raw!QK178&lt;&gt;4),OR(AND(Raw!QL178=4,COUNTIF(Raw!QR178:QY178,4)=0),Raw!QL178&lt;&gt;4),OR(AND(Raw!QM178=4,COUNTIF(Raw!QR178:QY178,5)=0),Raw!QM178&lt;&gt;4),OR(AND(Raw!QN178=4,COUNTIF(Raw!QR178:QY178,6)=0),Raw!QN178&lt;&gt;4),OR(AND(Raw!QO178=4,COUNTIF(Raw!QR178:QY178,7)=0),Raw!QO178&lt;&gt;4),OR(AND(Raw!QP178=4,COUNTIF(Raw!QR178:QY178,8)=0),Raw!QP178&lt;&gt;4)),"",1)))</f>
        <v/>
      </c>
      <c r="AW178" t="str">
        <f>IF(A178=0,"",IF(COUNTA(Raw!QZ178:RP178)=0,"",IF(AND(OR(AND(Raw!QZ178=4,COUNTIF(Raw!RI178:RP178,1)=0),Raw!QZ178&lt;&gt;4),OR(AND(Raw!RA178=4,COUNTIF(Raw!RI178:RP178,2)=0),Raw!RA178&lt;&gt;4),OR(AND(Raw!RB178=4,COUNTIF(Raw!RI178:RP178,3)=0),Raw!RB178&lt;&gt;4),OR(AND(Raw!RC178=4,COUNTIF(Raw!RI178:RP178,4)=0),Raw!RC178&lt;&gt;4),OR(AND(Raw!RD178=4,COUNTIF(Raw!RI178:RP178,5)=0),Raw!RD178&lt;&gt;4),OR(AND(Raw!RE178=4,COUNTIF(Raw!RI178:RP178,6)=0),Raw!RE178&lt;&gt;4),OR(AND(Raw!RF178=4,COUNTIF(Raw!RI178:RP178,7)=0),Raw!RF178&lt;&gt;4),OR(AND(Raw!RG178=4,COUNTIF(Raw!RI178:RP178,8)=0),Raw!RG178&lt;&gt;4)),"",1)))</f>
        <v/>
      </c>
      <c r="AX178" t="str">
        <f>IF(A178=0,"",IF(COUNTA(Raw!RQ178:SG178)=0,"",IF(AND(OR(AND(Raw!RQ178=4,COUNTIF(Raw!RZ178:SG178,1)=0),Raw!RQ178&lt;&gt;4),OR(AND(Raw!RR178=4,COUNTIF(Raw!RZ178:SG178,2)=0),Raw!RR178&lt;&gt;4),OR(AND(Raw!RS178=4,COUNTIF(Raw!RZ178:SG178,3)=0),Raw!RS178&lt;&gt;4),OR(AND(Raw!RT178=4,COUNTIF(Raw!RZ178:SG178,4)=0),Raw!RT178&lt;&gt;4),OR(AND(Raw!RU178=4,COUNTIF(Raw!RZ178:SG178,5)=0),Raw!RU178&lt;&gt;4),OR(AND(Raw!RV178=4,COUNTIF(Raw!RZ178:SG178,6)=0),Raw!RV178&lt;&gt;4),OR(AND(Raw!RW178=4,COUNTIF(Raw!RZ178:SG178,7)=0),Raw!RW178&lt;&gt;4),OR(AND(Raw!RX178=4,COUNTIF(Raw!RZ178:SG178,8)=0),Raw!RX178&lt;&gt;4)),"",1)))</f>
        <v/>
      </c>
      <c r="AY178" t="str">
        <f>IF(A178=0,"",IF(COUNTA(Raw!SH178:ST178)=0,"",IF(AND(OR(AND(Raw!SH178=4,COUNTIF(Raw!SO178:ST178,1)=0),Raw!SH178&lt;&gt;4),OR(AND(Raw!SI178=4,COUNTIF(Raw!SO178:ST178,2)=0),Raw!SI178&lt;&gt;4),OR(AND(Raw!SJ178=4,COUNTIF(Raw!SO178:ST178,3)=0),Raw!SJ178&lt;&gt;4),OR(AND(Raw!SK178=4,COUNTIF(Raw!SO178:ST178,4)=0),Raw!SK178&lt;&gt;4),OR(AND(Raw!SL178=4,COUNTIF(Raw!SO178:ST178,5)=0),Raw!SL178&lt;&gt;4),OR(AND(Raw!SM178=4,COUNTIF(Raw!SO178:ST178,6)=0),Raw!SM178&lt;&gt;4)),"",1)))</f>
        <v/>
      </c>
      <c r="AZ178" t="str">
        <f>IF(A178=0,"",IF(COUNTA(Raw!SU178:TG178)=0,"",IF(AND(OR(AND(Raw!SU178=4,COUNTIF(Raw!TB178:TG178,1)=0),Raw!SU178&lt;&gt;4),OR(AND(Raw!SV178=4,COUNTIF(Raw!TB178:TG178,2)=0),Raw!SV178&lt;&gt;4),OR(AND(Raw!SW178=4,COUNTIF(Raw!TB178:TG178,3)=0),Raw!SW178&lt;&gt;4),OR(AND(Raw!SX178=4,COUNTIF(Raw!TB178:TG178,4)=0),Raw!SX178&lt;&gt;4),OR(AND(Raw!SY178=4,COUNTIF(Raw!TB178:TG178,5)=0),Raw!SY178&lt;&gt;4),OR(AND(Raw!SZ178=4,COUNTIF(Raw!TB178:TG178,6)=0),Raw!SZ178&lt;&gt;4)),"",1)))</f>
        <v/>
      </c>
      <c r="BA178" t="str">
        <f>IF(A178=0,"",IF(COUNTA(Raw!TH178:TT178)=0,"",IF(AND(OR(AND(Raw!TH178=4,COUNTIF(Raw!TO178:TT178,1)=0),Raw!TH178&lt;&gt;4),OR(AND(Raw!TI178=4,COUNTIF(Raw!TO178:TT178,2)=0),Raw!TI178&lt;&gt;4),OR(AND(Raw!TJ178=4,COUNTIF(Raw!TO178:TT178,3)=0),Raw!TJ178&lt;&gt;4),OR(AND(Raw!TK178=4,COUNTIF(Raw!TO178:TT178,4)=0),Raw!TK178&lt;&gt;4),OR(AND(Raw!TL178=4,COUNTIF(Raw!TO178:TT178,5)=0),Raw!TL178&lt;&gt;4),OR(AND(Raw!TM178=4,COUNTIF(Raw!TO178:TT178,6)=0),Raw!TM178&lt;&gt;4)),"",1)))</f>
        <v/>
      </c>
      <c r="BB178" t="str">
        <f>IF(A178=0,"",IF(COUNTA(Raw!TU178:UI178)=0,"",IF(AND(OR(AND(Raw!TU178=4,COUNTIF(Raw!UC178:UI178,1)=0),Raw!TU178&lt;&gt;4),OR(AND(Raw!TV178=4,COUNTIF(Raw!UC178:UI178,2)=0),Raw!TV178&lt;&gt;4),OR(AND(Raw!TW178=4,COUNTIF(Raw!UC178:UI178,3)=0),Raw!TW178&lt;&gt;4),OR(AND(Raw!TX178=4,COUNTIF(Raw!UC178:UI178,4)=0),Raw!TX178&lt;&gt;4),OR(AND(Raw!TY178=4,COUNTIF(Raw!UC178:UI178,5)=0),Raw!TY178&lt;&gt;4),OR(AND(Raw!TZ178=4,COUNTIF(Raw!UC178:UI178,6)=0),Raw!TZ178&lt;&gt;4),OR(AND(Raw!UA178=4,COUNTIF(Raw!UC178:UI178,7)=0),Raw!UA178&lt;&gt;4)),"",1)))</f>
        <v/>
      </c>
      <c r="BC178" t="str">
        <f>IF(A178=0,"",IF(COUNTA(Raw!UJ178:UV178)=0,"",IF(AND(OR(AND(Raw!UJ178=4,COUNTIF(Raw!UQ178:UV178,1)=0),Raw!UJ178&lt;&gt;4),OR(AND(Raw!UK178=4,COUNTIF(Raw!UQ178:UV178,2)=0),Raw!UK178&lt;&gt;4),OR(AND(Raw!UL178=4,COUNTIF(Raw!UQ178:UV178,3)=0),Raw!UL178&lt;&gt;4),OR(AND(Raw!UM178=4,COUNTIF(Raw!UQ178:UV178,4)=0),Raw!UM178&lt;&gt;4),OR(AND(Raw!UN178=4,COUNTIF(Raw!UQ178:UV178,5)=0),Raw!UN178&lt;&gt;4),OR(AND(Raw!UO178=4,COUNTIF(Raw!UQ178:UV178,6)=0),Raw!UO178&lt;&gt;4)),"",1)))</f>
        <v/>
      </c>
      <c r="BD178" t="str">
        <f>IF(A178=0,"",IF(COUNTA(Raw!UW178:VG178)=0,"",IF(AND(OR(AND(Raw!UW178=4,COUNTIF(Raw!VC178:VG178,1)=0),Raw!UW178&lt;&gt;4),OR(AND(Raw!UX178=4,COUNTIF(Raw!VC178:VG178,2)=0),Raw!UX178&lt;&gt;4),OR(AND(Raw!UY178=4,COUNTIF(Raw!VC178:VG178,3)=0),Raw!UY178&lt;&gt;4),OR(AND(Raw!UZ178=4,COUNTIF(Raw!VC178:VG178,4)=0),Raw!UZ178&lt;&gt;4),OR(AND(Raw!VA178=4,COUNTIF(Raw!VC178:VG178,5)=0),Raw!VA178&lt;&gt;4)),"",1)))</f>
        <v/>
      </c>
      <c r="BE178" t="str">
        <f>IF(A178=0,"",IF(COUNTA(Raw!VH178:VP178)=0,"",
IF(AND(
OR(AND(Raw!VH178=4,COUNTIF(Raw!VM178:VP178,1)=0),Raw!VH178&lt;&gt;4),
OR(AND(Raw!VI178=4,COUNTIF(Raw!VM178:VP178,2)=0),Raw!VI178&lt;&gt;4),
OR(AND(Raw!VJ178=4,COUNTIF(Raw!VM178:VP178,3)=0),Raw!VJ178&lt;&gt;4),
OR(AND(Raw!VK178=4,COUNTIF(Raw!VM178:VP178,4)=0),Raw!VK178&lt;&gt;4)
),"",1)))</f>
        <v/>
      </c>
      <c r="BF178" t="str">
        <f>IF(A178=0,"",IF(COUNTA(Raw!VQ178:WK178)=0,"",
IF(AND(
OR(AND(Raw!VQ178=4,COUNTIF(Raw!WB178:WK178,1)=0),Raw!VQ178&lt;&gt;4),
OR(AND(Raw!VR178=4,COUNTIF(Raw!WB178:WK178,2)=0),Raw!VR178&lt;&gt;4),
OR(AND(Raw!VS178=4,COUNTIF(Raw!WB178:WK178,3)=0),Raw!VS178&lt;&gt;4),
OR(AND(Raw!VT178=4,COUNTIF(Raw!WB178:WK178,4)=0),Raw!VT178&lt;&gt;4),
OR(AND(Raw!VU178=4,COUNTIF(Raw!WB178:WK178,5)=0),Raw!VU178&lt;&gt;4),
OR(AND(Raw!VV178=4,COUNTIF(Raw!WB178:WK178,6)=0),Raw!VV178&lt;&gt;4),
OR(AND(Raw!VW178=4,COUNTIF(Raw!WB178:WK178,7)=0),Raw!VW178&lt;&gt;4),
OR(AND(Raw!VX178=4,COUNTIF(Raw!WB178:WK178,8)=0),Raw!VX178&lt;&gt;4),
OR(AND(Raw!VY178=4,COUNTIF(Raw!WB178:WK178,9)=0),Raw!VX178&lt;&gt;4),
OR(AND(Raw!VZ178=4,COUNTIF(Raw!WB178:WK178,10)=0),Raw!VZ178&lt;&gt;4)
),"",1)))</f>
        <v/>
      </c>
      <c r="BG178" t="str">
        <f>IF(A178=0,"",IF(COUNTA(Raw!WL178:XB178)=0,"",
IF(AND(
OR(AND(Raw!WL178=4,COUNTIF(Raw!WU178:XB178,1)=0),Raw!WL178&lt;&gt;4),
OR(AND(Raw!WM178=4,COUNTIF(Raw!WU178:XB178,2)=0),Raw!WM178&lt;&gt;4),
OR(AND(Raw!WN178=4,COUNTIF(Raw!WU178:XB178,3)=0),Raw!WN178&lt;&gt;4),
OR(AND(Raw!WO178=4,COUNTIF(Raw!WU178:XB178,4)=0),Raw!WO178&lt;&gt;4),
OR(AND(Raw!WP178=4,COUNTIF(Raw!WU178:XB178,5)=0),Raw!WP178&lt;&gt;4),
OR(AND(Raw!WQ178=4,COUNTIF(Raw!WU178:XB178,6)=0),Raw!WQ178&lt;&gt;4),
OR(AND(Raw!WR178=4,COUNTIF(Raw!WU178:XB178,7)=0),Raw!WR178&lt;&gt;4),
OR(AND(Raw!WS178=4,COUNTIF(Raw!WU178:XB178,8)=0),Raw!WS178&lt;&gt;4)
),"",1)))</f>
        <v/>
      </c>
      <c r="BH178" t="str">
        <f>IF(A178=0,"",IF(COUNTA(Raw!XC178:XK178)=0,"",
IF(AND(
OR(AND(Raw!XC178=4,COUNTIF(Raw!XH178:XK178,1)=0),Raw!XC178&lt;&gt;4),
OR(AND(Raw!XD178=4,COUNTIF(Raw!XH178:XK178,2)=0),Raw!XD178&lt;&gt;4),
OR(AND(Raw!XE178=4,COUNTIF(Raw!XH178:XK178,3)=0),Raw!XE178&lt;&gt;4),
OR(AND(Raw!XF178=4,COUNTIF(Raw!XH178:XK178,4)=0),Raw!XF178&lt;&gt;4)
),"",1)))</f>
        <v/>
      </c>
      <c r="BI178" t="str">
        <f>IF(A178=0,"",IF(COUNTA(Raw!XL178:XT178)=0,"",
IF(AND(
OR(AND(Raw!XL178=4,COUNTIF(Raw!XQ178:XT178,1)=0),Raw!XL178&lt;&gt;4),
OR(AND(Raw!XM178=4,COUNTIF(Raw!XQ178:XT178,2)=0),Raw!XM178&lt;&gt;4),
OR(AND(Raw!XN178=4,COUNTIF(Raw!XQ178:XT178,3)=0),Raw!XN178&lt;&gt;4),
OR(AND(Raw!XO178=4,COUNTIF(Raw!XQ178:XT178,4)=0),Raw!XO178&lt;&gt;4)
),"",1)))</f>
        <v/>
      </c>
      <c r="BJ178" t="str">
        <f>IF(A178=0,"",IF(COUNTA(Raw!XU178:YI178)=0,"",
IF(AND(
OR(AND(Raw!XU178=4,COUNTIF(Raw!YC178:YI178,1)=0),Raw!XU178&lt;&gt;4),
OR(AND(Raw!XV178=4,COUNTIF(Raw!YC178:YI178,2)=0),Raw!XV178&lt;&gt;4),
OR(AND(Raw!XW178=4,COUNTIF(Raw!YC178:YI178,3)=0),Raw!XW178&lt;&gt;4),
OR(AND(Raw!XX178=4,COUNTIF(Raw!YC178:YI178,4)=0),Raw!XX178&lt;&gt;4),
OR(AND(Raw!XY178=4,COUNTIF(Raw!YC178:YI178,5)=0),Raw!XY178&lt;&gt;4),
OR(AND(Raw!XZ178=4,COUNTIF(Raw!YC178:YI178,6)=0),Raw!XZ178&lt;&gt;4),
OR(AND(Raw!YA178=4,COUNTIF(Raw!YC178:YI178,7)=0),Raw!YA178&lt;&gt;4)
),"",1)))</f>
        <v/>
      </c>
      <c r="BK178" t="str">
        <f>IF(A178=0,"",IF(COUNTA(Raw!YJ178:YR178)=0,"",
IF(AND(
OR(AND(Raw!YJ178=4,COUNTIF(Raw!YO178:YR178,1)=0),Raw!YJ178&lt;&gt;4),
OR(AND(Raw!YK178=4,COUNTIF(Raw!YO178:YR178,2)=0),Raw!YK178&lt;&gt;4),
OR(AND(Raw!YL178=4,COUNTIF(Raw!YO178:YR178,3)=0),Raw!YL178&lt;&gt;4),
OR(AND(Raw!YM178=4,COUNTIF(Raw!YO178:YR178,4)=0),Raw!YM178&lt;&gt;4)
),"",1)))</f>
        <v/>
      </c>
      <c r="BL178" t="str">
        <f>IF(A178=0,"",IF(COUNTA(Raw!YS178:YU178)=0,"",IF(AND(Raw!YS178=4,ISBLANK(Raw!YU178)),"",IF(AND(Raw!YS178&lt;&gt;4,ISBLANK(Raw!YU178)=FALSE),"",1))))</f>
        <v/>
      </c>
    </row>
    <row r="179" spans="1:64">
      <c r="A179" s="20">
        <f>Raw!A179</f>
        <v>0</v>
      </c>
      <c r="B179" s="19" t="str">
        <f>IF(A179=0,"",IF(AND(Raw!AC179=1,COUNTA(Raw!AR179:IC179)&gt;0,COUNTA(Raw!ID179:YU179)=0),"",IF(AND(Raw!AC179=2,COUNTA(Raw!AR179:IC179)=0,COUNTA(Raw!ID179:MV179)&gt;0,COUNTA(Raw!MW179:YU179)=0),"",IF(AND(Raw!AC179=3,COUNTA(Raw!AP179:MV179)=0,COUNTA(Raw!MW179:YU179)&gt;0),"",1))))</f>
        <v/>
      </c>
      <c r="C179" s="19" t="str">
        <f>IF(A179=0,"",IF(AND(Raw!AK179=1,ISBLANK(Raw!AM179)=FALSE,ISBLANK(Raw!AO179)),"",IF(AND(Raw!AK179=2,ISBLANK(Raw!AM179),ISBLANK(Raw!AO179)=FALSE),"",1)))</f>
        <v/>
      </c>
      <c r="D179" s="19" t="str">
        <f>IF(A179=0,"",IF(COUNTA(Raw!AS179:AZ179)=0,"",IF(AND(Raw!AS179+Raw!AT179=100,Raw!AU179+Raw!AV179=100,Raw!AW179+Raw!AX179=100,Raw!AY179+Raw!AZ179=100),"",1)))</f>
        <v/>
      </c>
      <c r="E179" s="19" t="str">
        <f>IF(A179=0,"",IF(ISBLANK(Raw!AQ179),"",IF(Raw!AQ179=1,"",1)))</f>
        <v/>
      </c>
      <c r="F179" s="19" t="str">
        <f>IF(A179=0,"",IF(ISBLANK(Raw!AR179),"",IF(AND(Raw!AR179&gt;=0,Raw!AR179&lt;=100),"",1)))</f>
        <v/>
      </c>
      <c r="G179" s="19" t="str">
        <f>IF(A179=0,"",IF(AND(ISBLANK(Raw!BA179),ISBLANK(Raw!AS179)),"",IF(AND(Raw!AS179&gt;0,ISBLANK(Raw!BA179)=FALSE),"",1)))</f>
        <v/>
      </c>
      <c r="H179" s="19" t="str">
        <f>IF(A179=0,"",IF(COUNTA(Raw!BA179:BH179)=0,"",IF(AND(Raw!BA179=0,COUNTA(Raw!BB179:BH179)=0),"",IF(AND(Raw!BA179&gt;0,COUNTA(Raw!BB179:BH179)&gt;0),"",1))))</f>
        <v/>
      </c>
      <c r="I179" s="19" t="str">
        <f>IF(A179=0,"",IF(AND(ISBLANK(Raw!BI179),ISBLANK(Raw!BJ179)),"",IF(AND(Raw!BI179=1,ISBLANK(Raw!BJ179)=FALSE),"",IF(AND(Raw!BI179=2,ISBLANK(Raw!BJ179)),"",1))))</f>
        <v/>
      </c>
      <c r="J179" s="19" t="str">
        <f>IF(A179=0,"",IF(AND(ISBLANK(Raw!AT179),COUNTBLANK(Raw!BK179:BQ179)),"",IF(AND(Raw!AT179&gt;0,COUNTA(Raw!BK179:BQ179)&gt;0),"",IF(AND(Raw!AT179=0,COUNTA(Raw!BK179:BQ179)=0),"",1))))</f>
        <v/>
      </c>
      <c r="K179" s="19" t="str">
        <f>IF(A179=0,"",IF(AND(ISBLANK(Raw!AS179),COUNTA(Raw!BR179:BX179)=0),"",IF(AND(Raw!AS179&gt;0,COUNTA(Raw!BR179:BX179)&gt;0),"",IF(AND(Raw!AS179=0,COUNTA(Raw!BR179:BX179)=0),"",1))))</f>
        <v/>
      </c>
      <c r="L179" s="19" t="str">
        <f>IF(A179=0,"",IF(AND(COUNTA(Raw!BK179:BX179)=0,COUNTA(Raw!BY179:CH179)=0),"",IF(AND(COUNTIF(Raw!BK179:BX179,1)&gt;0,COUNTA(Raw!BY179:CH179)&gt;0),"",IF(AND(COUNTIF(Raw!BK179:BX179,1)=0,COUNTA(Raw!BY179:CH179)=0),"",1))))</f>
        <v/>
      </c>
      <c r="M179" s="19" t="str">
        <f>IF(A179=0,"",IF(AND(COUNTA(Raw!BK179:BX179)=0,COUNTA(Raw!CI179:CR179)),"",IF(AND(COUNTIF(Raw!BK179:BX179,3)&gt;0,COUNTA(Raw!CI179:CR179)&gt;0),"",IF(AND(COUNTIF(Raw!BK179:BX179,3)=0,COUNTA(Raw!CI179:CR179)=0),"",1))))</f>
        <v/>
      </c>
      <c r="N179" s="19" t="str">
        <f>IF(A179=0,"",IF(COUNTA(Raw!CS179:DF179)=0,"",IF(AND(COUNTIF(Raw!CS179:CV179,1)=1,COUNTA(Raw!CW179:DA179)&gt;0,COUNTA(Raw!DB179:DF179)=0),"",IF(AND(COUNTIF(Raw!CS179:CV179,2)=1,COUNTA(Raw!CW179:DA179)=0,COUNTA(Raw!DB179:DF179)&gt;0),"",IF(AND(COUNTA(Raw!CS179:CV179)&gt;0,COUNTA(Raw!CW179:DF179)=0),"",1)))))</f>
        <v/>
      </c>
      <c r="O179" s="19" t="str">
        <f>IF(A179=0,"",IF(COUNTA(Raw!DG179:DP179)=0,"",IF(AND(COUNTIF(Raw!BK179:BQ179,1)&gt;0,OR(COUNTIF(Raw!DG179:DP179,1)=1,COUNTIF(Raw!DG179:DP179,2)=1,COUNTIF(Raw!DG179:DP179,3)=1)),"",IF(AND(COUNTIF(Raw!BK179:BQ179,1)=0,AND(COUNTIF(Raw!DG179:DP179,1)=0,COUNTIF(Raw!DG179:DP179,2)=0,COUNTIF(Raw!DG179:DP179,3)=0)),"",1))))</f>
        <v/>
      </c>
      <c r="P179" s="19" t="str">
        <f>IF(A179=0,"",IF(COUNTA(Raw!DG179:DR179)=0,"",IF(AND(COUNTIF(Raw!DG179:DP179,4)=1,ISBLANK(Raw!DQ179)=FALSE,ISBLANK(Raw!DR179)),"",IF(AND(COUNTIF(Raw!DG179:DP179,7)=1,ISBLANK(Raw!DQ179),ISBLANK(Raw!DR179)=FALSE),"",IF(AND(COUNTA(Raw!DG179:DP179)&gt;0,COUNTIF(Raw!DG179:DP179,4)=0,COUNTIF(Raw!DG179:DP179,7)=0,COUNTA(Raw!DQ179:DR179)=0),"",1)))))</f>
        <v/>
      </c>
      <c r="Q179" s="19" t="str">
        <f>IF(A179=0,"",IF(AND(COUNTA(Raw!DS179:DU179)=0,COUNTA(Raw!BK179:BQ179)=0),"",IF(AND(COUNTIF(Raw!BK179:BQ179,1)&gt;0,COUNTA(Raw!DS179:DU179)&gt;0),"",IF(AND(COUNTIF(Raw!BK179:BQ179,1)=0,COUNTA(Raw!DS179:DU179)=0),"",1))))</f>
        <v/>
      </c>
      <c r="R179" s="19" t="str">
        <f>IF(A179=0,"",IF(AND(ISBLANK(Raw!AT179),ISBLANK(Raw!EJ179)),"",IF(AND(Raw!AT179&gt;0,ISBLANK(Raw!EJ179)=FALSE,Raw!EJ179&gt;=0,Raw!EJ179&lt;=7),"",IF(AND(Raw!AT179=0,ISBLANK(Raw!EJ179)),"",1))))</f>
        <v/>
      </c>
      <c r="S179" t="str">
        <f>IF(A179=0,"",IF(AND(ISBLANK(Raw!AS179),ISBLANK(Raw!EK179)),"",IF(AND(Raw!AS179&gt;0,ISBLANK(Raw!EK179)=FALSE),"",IF(AND(Raw!AS179=0,ISBLANK(Raw!EK179)),"",1))))</f>
        <v/>
      </c>
      <c r="T179" s="19" t="str">
        <f>IF(A179=0,"",IF(AND(ISBLANK(Raw!AT179),COUNTA(Raw!EL179:EQ179)=0),"",IF(AND(Raw!AT179&gt;0,COUNTA(Raw!EL179:EQ179)&gt;0),"",IF(AND(Raw!AT179=0,COUNTA(Raw!EL179:EQ179)=0),"",1))))</f>
        <v/>
      </c>
      <c r="U179" t="str">
        <f>IF(A179=0,"",IF(AND(ISBLANK(Raw!AT179),COUNTA(Raw!ER179:EU179)=0),"",IF(AND(Raw!AT179&gt;0,COUNTA(Raw!ER179:EU179)&gt;0),"",IF(AND(Raw!AT179=0,COUNTA(Raw!ER179:EU179)=0),"",1))))</f>
        <v/>
      </c>
      <c r="V179" t="str">
        <f>IF(A179=0,"",IF(AND(ISBLANK(Raw!AS179),COUNTA(Raw!EV179:FA179)=0),"",IF(AND(Raw!AS179&gt;0,COUNTA(Raw!EV179:FA179)&gt;0),"",IF(AND(Raw!AS179=0,COUNTA(Raw!EV179:FA179)=0),"",1))))</f>
        <v/>
      </c>
      <c r="W179" t="str">
        <f>IF(A179=0,"",IF(AND(ISBLANK(Raw!AS179),COUNTA(Raw!FB179:FE179)=0),"",IF(AND(Raw!AS179&gt;0,COUNTA(Raw!FB179:FE179)&gt;0),"",IF(AND(Raw!AS179=0,COUNTA(Raw!FB179:FE179)=0),"",1))))</f>
        <v/>
      </c>
      <c r="X179" t="str">
        <f>IF(A179=0,"",IF(AND(ISBLANK(Raw!AT179),COUNTA(Raw!FF179:FI179)=0),"",IF(AND(Raw!AT179&gt;0,COUNTA(Raw!FF179:FI179)&gt;0),"",IF(AND(Raw!AT179=0,COUNTA(Raw!FF179:FI179)=0),"",1))))</f>
        <v/>
      </c>
      <c r="Y179" t="str">
        <f>IF(A179=0,"",IF(AND(ISBLANK(Raw!AS179),COUNTA(Raw!FJ179:FM179)=0),"",IF(AND(Raw!AS179&gt;0,COUNTA(Raw!FJ179:FM179)&gt;0),"",IF(AND(Raw!AS179=0,COUNTA(Raw!FJ179:FM179)=0),"",1))))</f>
        <v/>
      </c>
      <c r="Z179" t="str">
        <f>IF(A179=0,"",IF(AND(COUNTA(Raw!FN179:FT179)=0,ISBLANK(Raw!FU179)),"",IF(AND(COUNTIF(Raw!FN179:FT179,1)&gt;0,ISBLANK(Raw!FU179)=FALSE),"",IF(AND(COUNTIF(Raw!FN179:FT179,1)=0,ISBLANK(Raw!FU179)),"",1))))</f>
        <v/>
      </c>
      <c r="AA179" s="19" t="str">
        <f>IF(A179=0,"",IF(AND(ISBLANK(Raw!BI179),COUNTA(Raw!FV179:GH179)=0),"",IF(AND(Raw!BI179&lt;&gt;1,COUNTIF(Raw!FV179:GH179,6)=0),"",IF(Raw!BI179=1,"",1))))</f>
        <v/>
      </c>
      <c r="AB179" t="str">
        <f>IF(A179=0,"",IF(AND(ISBLANK(Raw!GI179),COUNTA(Raw!GJ179:GQ179)=0),"",IF(AND(Raw!GI179=1,COUNTA(Raw!GJ179:GQ179)&gt;0),"",IF(AND(Raw!GI179=2,COUNTA(Raw!GJ179:GQ179)=0),"",1))))</f>
        <v/>
      </c>
      <c r="AC179" s="19" t="str">
        <f>IF(A179=0,"",IF(AND(COUNTA(Raw!GY179:HF179)=0,ISBLANK(Raw!HG179)),"",IF(AND(OR(COUNTIF(Raw!GY179:HE179,1)&gt;0,COUNTIF(Raw!GY179:HE179,2)&gt;0),ISBLANK(Raw!HG179)=FALSE),"",IF(AND(COUNTA(Raw!GY179:HF179)&gt;0,ISBLANK(Raw!HG179),COUNTIF(Raw!GY179:HE179,1)=0,COUNTIF(Raw!GY179:HE179,2)=0),"",1))))</f>
        <v/>
      </c>
      <c r="AD179" s="19" t="str">
        <f>IF(A179=0,"",IF(COUNTA(Raw!HU179:IB179)=0,"",IF(AND(Raw!AK179&lt;&gt;2,COUNTIF(Raw!HU179:IA179,2)=0,COUNTIF(Raw!HU179:IA179,3)=0),"",IF(Raw!AK179=2,"",1))))</f>
        <v/>
      </c>
      <c r="AE179" s="19" t="str">
        <f>IF(A179=0,"",IF(AND(Raw!AK179=2,ISBLANK(Raw!IC179)=FALSE),"",IF(AND(Raw!AK179&lt;&gt;2,ISBLANK(Raw!IC179)),"",1)))</f>
        <v/>
      </c>
      <c r="AF179" s="19" t="str">
        <f>IF(A179=0,"",IF(COUNTA(Raw!ID179:IF179)=0,"",IF(AND(MATCH(2023-Raw!ID179,Code!$A$3:$A$12,1)=Raw!IF179,2023-Raw!ID179=Raw!IE179),"",1)))</f>
        <v/>
      </c>
      <c r="AG179" s="19" t="str">
        <f>IF(A179=0,"",IF(COUNTA(Raw!IG179:II179)=0,"",IF(AND(Raw!IG179=4,ISBLANK(Raw!II179)=FALSE),"",IF(AND(Raw!IG179&lt;&gt;4,ISBLANK(Raw!II179)),"",1))))</f>
        <v/>
      </c>
      <c r="AH179" s="19" t="str">
        <f>IF(A179=0,"",IF(COUNTA(Raw!IJ179:IM179)=0,"",IF(AND(Raw!IJ179=1,ISBLANK(Raw!IK179)=FALSE),"",IF(AND(Raw!IJ179=2,COUNTA(Raw!IK179:IM179)&gt;0),"",1))))</f>
        <v/>
      </c>
      <c r="AI179" s="19" t="str">
        <f>IF(A179=0,"",IF(COUNTA(Raw!IK179:IM179)=0,"",IF(AND(Raw!IK179=1,ISBLANK(Raw!IL179)=FALSE),"",IF(AND(Raw!IK179=2,COUNTA(Raw!IL179:IM179)=0),"",1))))</f>
        <v/>
      </c>
      <c r="AJ179" s="19" t="str">
        <f>IF(A179=0,"",IF(COUNTA(Raw!JD179:JJ179)=0,"",IF(AND(Raw!JD179&gt;600,COUNTA(Raw!JE179:JI179)&gt;0),"",IF(AND(Raw!JD179&lt;=600,COUNTA(Raw!JE179:JJ179)=0),"",1))))</f>
        <v/>
      </c>
      <c r="AK179" s="19" t="str">
        <f>IF(A179=0,"",IF(COUNTA(Raw!JK179:KA179)=0,"",IF(AND(Raw!JK179=1,COUNTA(Raw!JM179:JV179)&gt;0),"",IF(AND(Raw!JK179=3,COUNTA(Raw!JM179:JV179)&gt;0,COUNTA(Raw!JW179:KA179)=0),"",IF(AND(ISBLANK(Raw!JK179)=FALSE,Raw!JK179&lt;&gt;1,Raw!JK179&lt;&gt;3,COUNTA(Raw!JM179:KA179)=0),"",1)))))</f>
        <v/>
      </c>
      <c r="AL179" s="19" t="str">
        <f>IF(A179=0,"",IF(COUNTA(Raw!JW179:KA179)=0,"",IF(AND(COUNTIF(Raw!JW179:JZ179,4)=0,COUNTA(Raw!JW179:JZ179)&gt;0,ISBLANK(Raw!KA179)=FALSE),"",IF(AND(COUNTIF(Raw!JW179:KA179,4)&gt;0,ISBLANK(Raw!KA179)),"",1))))</f>
        <v/>
      </c>
      <c r="AM179" s="19" t="str">
        <f>IF(A179=0,"",IF(COUNTA(Raw!KT179:KU179)=0,"",IF(AND(Raw!KT179=1,ISBLANK(Raw!KU179)=FALSE),"",IF(AND(Raw!KT179=2,ISBLANK(Raw!KU179)),"",1))))</f>
        <v/>
      </c>
      <c r="AN179" s="19" t="str">
        <f>IF(A179=0,"",IF(COUNTA(Raw!KX179:LF179)=0,"",IF(AND(COUNTIF(Raw!KX179:LB179,5)=1,COUNTA(Raw!KX179:LB179)=1,COUNTA(Raw!LC179:LF179)=0),"",IF(AND(COUNTIF(Raw!KX179:LB179,5)=0,COUNTA(Raw!KX179:LB179)&gt;0,COUNTA(Raw!LC179:LF179)&gt;0),"",1))))</f>
        <v/>
      </c>
      <c r="AO179" s="19" t="str">
        <f>IF(A179=0,"",IF(COUNTA(Raw!LM179:LU179)=0,"",IF(AND(Raw!LM179=1,ISBLANK(Raw!LN179)=FALSE,COUNTA(Raw!LO179:LU179)&gt;0),"",IF(AND(Raw!LM179=2,COUNTA(Raw!LN179:LU179)=0),"",1))))</f>
        <v/>
      </c>
      <c r="AP179" s="19" t="str">
        <f>IF(A179=0,"",IF(COUNTA(Raw!MY179:OG179)=0,"",IF(AND(Raw!MY179=2,COUNTA(Raw!MZ179:OG179)=0),"",IF(AND(Raw!MY179=1,COUNTA(Raw!MZ179:OG179)&gt;0),"",1))))</f>
        <v/>
      </c>
      <c r="AQ179" s="19" t="str">
        <f>IF(A179=0,"",IF(COUNTA(Raw!NC179:NW179)=0,"",IF(AND(COUNTIF(Raw!NC179:NG179,3)&gt;0,COUNTA(Raw!NH179:NQ179)&gt;0),"",IF(AND(COUNTA(Raw!NC179:NG179)&gt;0,COUNTIF(Raw!NC179:NG179,3)=0,COUNTA(Raw!NH179:NW179)=0),"",1))))</f>
        <v/>
      </c>
      <c r="AR179" s="19" t="str">
        <f>IF(A179=0,"",IF(COUNTA(Raw!NH179:NW179)=0,"",IF(AND(COUNTIF(Raw!NH179:NQ179,10)&gt;0,COUNTA(Raw!NR179:NW179)&gt;0),"",IF(AND(COUNTA(Raw!NH179:NQ179)&gt;0,COUNTIF(Raw!NH179:NQ179,10)=0,COUNTA(Raw!NR179:NY179)=0),"",1))))</f>
        <v/>
      </c>
      <c r="AS179" s="19" t="str">
        <f>IF(A179=0,"",IF(COUNTA(Raw!NY179:OG179)=0,"",IF(AND(Raw!NY179=1,COUNTA(Raw!NZ179:OG179)&gt;0),"",IF(AND(Raw!NY179=2,COUNTA(Raw!NZ179:OG179)=0),"",1))))</f>
        <v/>
      </c>
      <c r="AT179" s="19" t="str">
        <f>IF(A179=0,"",IF(COUNTA(Raw!OH179:OY179)=0,"",IF(AND(Raw!OH179=1,COUNTA(Raw!OI179:OY179)&gt;0),"",IF(AND(Raw!OH179=2,COUNTA(Raw!OI179:OY179)=0),"",1))))</f>
        <v/>
      </c>
      <c r="AU179" s="19" t="str">
        <f>IF(A179=0,"",IF(COUNTA(Raw!PR179:QB179)=0,"",
IF(AND(OR(AND(COUNTIF(Raw!PR179:QB179,1)=1,COUNTA(Raw!QI179:QY179)&gt;0),AND(COUNTIF(Raw!PR179:QB179,1)=0,COUNTA(Raw!QI179:QY179)=0)),OR(AND(COUNTIF(Raw!PR179:QB179,2)=1,COUNTA(Raw!QZ179:RP179)&gt;0),AND(COUNTIF(Raw!PR179:QB179,2)=0,COUNTA(Raw!QZ179:RP179)=0)),OR(AND(COUNTIF(Raw!PR179:QB179,3)=1,COUNTA(Raw!RQ179:SG179)&gt;0),AND(COUNTIF(Raw!PR179:QB179,3)=0,COUNTA(Raw!RQ179:SG179)=0)),OR(AND(COUNTIF(Raw!PR179:QB179,4)=1,COUNTA(Raw!SH179:ST179)&gt;0),AND(COUNTIF(Raw!PR179:QB179,4)=0,COUNTA(Raw!SH179:ST179)=0)),OR(AND(COUNTIF(Raw!PR179:QB179,5)=1,COUNTA(Raw!SU179:TG179)&gt;0),AND(COUNTIF(Raw!PR179:QB179,5)=0,COUNTA(Raw!SU179:TG179)=0)),OR(AND(COUNTIF(Raw!PR179:QB179,6)=1,COUNTA(Raw!TH179:TT179)&gt;0),AND(COUNTIF(Raw!PR179:QB179,6)=0,COUNTA(Raw!TH179:TT179)=0)),OR(AND(COUNTIF(Raw!PR179:QB179,7)=1,COUNTA(Raw!TU179:UI179)&gt;0),AND(COUNTIF(Raw!PR179:QB179,7)=0,COUNTA(Raw!TU179:UI179)=0)),OR(AND(COUNTIF(Raw!PR179:QB179,8)=1,COUNTA(Raw!UJ179:UV179)&gt;0),AND(COUNTIF(Raw!PR179:QB179,8)=0,COUNTA(Raw!UJ179:UV179)=0)),OR(AND(COUNTIF(Raw!PR179:QB179,9)=1,COUNTA(Raw!UW179:VG179)&gt;0),AND(COUNTIF(Raw!PR179:QB179,9)=0,COUNTA(Raw!UW179:VG179)=0)),OR(AND(COUNTIF(Raw!PR179:QB179,10)=1,COUNTA(Raw!VH179:VP179)&gt;0),AND(COUNTIF(Raw!PR179:QB179,10)=0,COUNTA(Raw!VH179:VP179)=0)),OR(AND(COUNTIF(Raw!PR179:QB179,11)=1,COUNTA(Raw!VQ179:WK179)&gt;0),AND(COUNTIF(Raw!PR179:QB179,11)=0,COUNTA(Raw!VQ179:WK179)=0))),"",1)))</f>
        <v/>
      </c>
      <c r="AV179" s="19" t="str">
        <f>IF(A179=0,"",IF(COUNTA(Raw!QI179:QY179)=0,"",IF(AND(OR(AND(Raw!QI179=4,COUNTIF(Raw!QR179:QY179,1)=0),Raw!QI179&lt;&gt;4),OR(AND(Raw!QJ179=4,COUNTIF(Raw!QR179:QY179,2)=0),Raw!QJ179&lt;&gt;4),OR(AND(Raw!QK179=4,COUNTIF(Raw!QR179:QY179,3)=0),Raw!QK179&lt;&gt;4),OR(AND(Raw!QL179=4,COUNTIF(Raw!QR179:QY179,4)=0),Raw!QL179&lt;&gt;4),OR(AND(Raw!QM179=4,COUNTIF(Raw!QR179:QY179,5)=0),Raw!QM179&lt;&gt;4),OR(AND(Raw!QN179=4,COUNTIF(Raw!QR179:QY179,6)=0),Raw!QN179&lt;&gt;4),OR(AND(Raw!QO179=4,COUNTIF(Raw!QR179:QY179,7)=0),Raw!QO179&lt;&gt;4),OR(AND(Raw!QP179=4,COUNTIF(Raw!QR179:QY179,8)=0),Raw!QP179&lt;&gt;4)),"",1)))</f>
        <v/>
      </c>
      <c r="AW179" t="str">
        <f>IF(A179=0,"",IF(COUNTA(Raw!QZ179:RP179)=0,"",IF(AND(OR(AND(Raw!QZ179=4,COUNTIF(Raw!RI179:RP179,1)=0),Raw!QZ179&lt;&gt;4),OR(AND(Raw!RA179=4,COUNTIF(Raw!RI179:RP179,2)=0),Raw!RA179&lt;&gt;4),OR(AND(Raw!RB179=4,COUNTIF(Raw!RI179:RP179,3)=0),Raw!RB179&lt;&gt;4),OR(AND(Raw!RC179=4,COUNTIF(Raw!RI179:RP179,4)=0),Raw!RC179&lt;&gt;4),OR(AND(Raw!RD179=4,COUNTIF(Raw!RI179:RP179,5)=0),Raw!RD179&lt;&gt;4),OR(AND(Raw!RE179=4,COUNTIF(Raw!RI179:RP179,6)=0),Raw!RE179&lt;&gt;4),OR(AND(Raw!RF179=4,COUNTIF(Raw!RI179:RP179,7)=0),Raw!RF179&lt;&gt;4),OR(AND(Raw!RG179=4,COUNTIF(Raw!RI179:RP179,8)=0),Raw!RG179&lt;&gt;4)),"",1)))</f>
        <v/>
      </c>
      <c r="AX179" t="str">
        <f>IF(A179=0,"",IF(COUNTA(Raw!RQ179:SG179)=0,"",IF(AND(OR(AND(Raw!RQ179=4,COUNTIF(Raw!RZ179:SG179,1)=0),Raw!RQ179&lt;&gt;4),OR(AND(Raw!RR179=4,COUNTIF(Raw!RZ179:SG179,2)=0),Raw!RR179&lt;&gt;4),OR(AND(Raw!RS179=4,COUNTIF(Raw!RZ179:SG179,3)=0),Raw!RS179&lt;&gt;4),OR(AND(Raw!RT179=4,COUNTIF(Raw!RZ179:SG179,4)=0),Raw!RT179&lt;&gt;4),OR(AND(Raw!RU179=4,COUNTIF(Raw!RZ179:SG179,5)=0),Raw!RU179&lt;&gt;4),OR(AND(Raw!RV179=4,COUNTIF(Raw!RZ179:SG179,6)=0),Raw!RV179&lt;&gt;4),OR(AND(Raw!RW179=4,COUNTIF(Raw!RZ179:SG179,7)=0),Raw!RW179&lt;&gt;4),OR(AND(Raw!RX179=4,COUNTIF(Raw!RZ179:SG179,8)=0),Raw!RX179&lt;&gt;4)),"",1)))</f>
        <v/>
      </c>
      <c r="AY179" t="str">
        <f>IF(A179=0,"",IF(COUNTA(Raw!SH179:ST179)=0,"",IF(AND(OR(AND(Raw!SH179=4,COUNTIF(Raw!SO179:ST179,1)=0),Raw!SH179&lt;&gt;4),OR(AND(Raw!SI179=4,COUNTIF(Raw!SO179:ST179,2)=0),Raw!SI179&lt;&gt;4),OR(AND(Raw!SJ179=4,COUNTIF(Raw!SO179:ST179,3)=0),Raw!SJ179&lt;&gt;4),OR(AND(Raw!SK179=4,COUNTIF(Raw!SO179:ST179,4)=0),Raw!SK179&lt;&gt;4),OR(AND(Raw!SL179=4,COUNTIF(Raw!SO179:ST179,5)=0),Raw!SL179&lt;&gt;4),OR(AND(Raw!SM179=4,COUNTIF(Raw!SO179:ST179,6)=0),Raw!SM179&lt;&gt;4)),"",1)))</f>
        <v/>
      </c>
      <c r="AZ179" t="str">
        <f>IF(A179=0,"",IF(COUNTA(Raw!SU179:TG179)=0,"",IF(AND(OR(AND(Raw!SU179=4,COUNTIF(Raw!TB179:TG179,1)=0),Raw!SU179&lt;&gt;4),OR(AND(Raw!SV179=4,COUNTIF(Raw!TB179:TG179,2)=0),Raw!SV179&lt;&gt;4),OR(AND(Raw!SW179=4,COUNTIF(Raw!TB179:TG179,3)=0),Raw!SW179&lt;&gt;4),OR(AND(Raw!SX179=4,COUNTIF(Raw!TB179:TG179,4)=0),Raw!SX179&lt;&gt;4),OR(AND(Raw!SY179=4,COUNTIF(Raw!TB179:TG179,5)=0),Raw!SY179&lt;&gt;4),OR(AND(Raw!SZ179=4,COUNTIF(Raw!TB179:TG179,6)=0),Raw!SZ179&lt;&gt;4)),"",1)))</f>
        <v/>
      </c>
      <c r="BA179" t="str">
        <f>IF(A179=0,"",IF(COUNTA(Raw!TH179:TT179)=0,"",IF(AND(OR(AND(Raw!TH179=4,COUNTIF(Raw!TO179:TT179,1)=0),Raw!TH179&lt;&gt;4),OR(AND(Raw!TI179=4,COUNTIF(Raw!TO179:TT179,2)=0),Raw!TI179&lt;&gt;4),OR(AND(Raw!TJ179=4,COUNTIF(Raw!TO179:TT179,3)=0),Raw!TJ179&lt;&gt;4),OR(AND(Raw!TK179=4,COUNTIF(Raw!TO179:TT179,4)=0),Raw!TK179&lt;&gt;4),OR(AND(Raw!TL179=4,COUNTIF(Raw!TO179:TT179,5)=0),Raw!TL179&lt;&gt;4),OR(AND(Raw!TM179=4,COUNTIF(Raw!TO179:TT179,6)=0),Raw!TM179&lt;&gt;4)),"",1)))</f>
        <v/>
      </c>
      <c r="BB179" t="str">
        <f>IF(A179=0,"",IF(COUNTA(Raw!TU179:UI179)=0,"",IF(AND(OR(AND(Raw!TU179=4,COUNTIF(Raw!UC179:UI179,1)=0),Raw!TU179&lt;&gt;4),OR(AND(Raw!TV179=4,COUNTIF(Raw!UC179:UI179,2)=0),Raw!TV179&lt;&gt;4),OR(AND(Raw!TW179=4,COUNTIF(Raw!UC179:UI179,3)=0),Raw!TW179&lt;&gt;4),OR(AND(Raw!TX179=4,COUNTIF(Raw!UC179:UI179,4)=0),Raw!TX179&lt;&gt;4),OR(AND(Raw!TY179=4,COUNTIF(Raw!UC179:UI179,5)=0),Raw!TY179&lt;&gt;4),OR(AND(Raw!TZ179=4,COUNTIF(Raw!UC179:UI179,6)=0),Raw!TZ179&lt;&gt;4),OR(AND(Raw!UA179=4,COUNTIF(Raw!UC179:UI179,7)=0),Raw!UA179&lt;&gt;4)),"",1)))</f>
        <v/>
      </c>
      <c r="BC179" t="str">
        <f>IF(A179=0,"",IF(COUNTA(Raw!UJ179:UV179)=0,"",IF(AND(OR(AND(Raw!UJ179=4,COUNTIF(Raw!UQ179:UV179,1)=0),Raw!UJ179&lt;&gt;4),OR(AND(Raw!UK179=4,COUNTIF(Raw!UQ179:UV179,2)=0),Raw!UK179&lt;&gt;4),OR(AND(Raw!UL179=4,COUNTIF(Raw!UQ179:UV179,3)=0),Raw!UL179&lt;&gt;4),OR(AND(Raw!UM179=4,COUNTIF(Raw!UQ179:UV179,4)=0),Raw!UM179&lt;&gt;4),OR(AND(Raw!UN179=4,COUNTIF(Raw!UQ179:UV179,5)=0),Raw!UN179&lt;&gt;4),OR(AND(Raw!UO179=4,COUNTIF(Raw!UQ179:UV179,6)=0),Raw!UO179&lt;&gt;4)),"",1)))</f>
        <v/>
      </c>
      <c r="BD179" t="str">
        <f>IF(A179=0,"",IF(COUNTA(Raw!UW179:VG179)=0,"",IF(AND(OR(AND(Raw!UW179=4,COUNTIF(Raw!VC179:VG179,1)=0),Raw!UW179&lt;&gt;4),OR(AND(Raw!UX179=4,COUNTIF(Raw!VC179:VG179,2)=0),Raw!UX179&lt;&gt;4),OR(AND(Raw!UY179=4,COUNTIF(Raw!VC179:VG179,3)=0),Raw!UY179&lt;&gt;4),OR(AND(Raw!UZ179=4,COUNTIF(Raw!VC179:VG179,4)=0),Raw!UZ179&lt;&gt;4),OR(AND(Raw!VA179=4,COUNTIF(Raw!VC179:VG179,5)=0),Raw!VA179&lt;&gt;4)),"",1)))</f>
        <v/>
      </c>
      <c r="BE179" t="str">
        <f>IF(A179=0,"",IF(COUNTA(Raw!VH179:VP179)=0,"",
IF(AND(
OR(AND(Raw!VH179=4,COUNTIF(Raw!VM179:VP179,1)=0),Raw!VH179&lt;&gt;4),
OR(AND(Raw!VI179=4,COUNTIF(Raw!VM179:VP179,2)=0),Raw!VI179&lt;&gt;4),
OR(AND(Raw!VJ179=4,COUNTIF(Raw!VM179:VP179,3)=0),Raw!VJ179&lt;&gt;4),
OR(AND(Raw!VK179=4,COUNTIF(Raw!VM179:VP179,4)=0),Raw!VK179&lt;&gt;4)
),"",1)))</f>
        <v/>
      </c>
      <c r="BF179" t="str">
        <f>IF(A179=0,"",IF(COUNTA(Raw!VQ179:WK179)=0,"",
IF(AND(
OR(AND(Raw!VQ179=4,COUNTIF(Raw!WB179:WK179,1)=0),Raw!VQ179&lt;&gt;4),
OR(AND(Raw!VR179=4,COUNTIF(Raw!WB179:WK179,2)=0),Raw!VR179&lt;&gt;4),
OR(AND(Raw!VS179=4,COUNTIF(Raw!WB179:WK179,3)=0),Raw!VS179&lt;&gt;4),
OR(AND(Raw!VT179=4,COUNTIF(Raw!WB179:WK179,4)=0),Raw!VT179&lt;&gt;4),
OR(AND(Raw!VU179=4,COUNTIF(Raw!WB179:WK179,5)=0),Raw!VU179&lt;&gt;4),
OR(AND(Raw!VV179=4,COUNTIF(Raw!WB179:WK179,6)=0),Raw!VV179&lt;&gt;4),
OR(AND(Raw!VW179=4,COUNTIF(Raw!WB179:WK179,7)=0),Raw!VW179&lt;&gt;4),
OR(AND(Raw!VX179=4,COUNTIF(Raw!WB179:WK179,8)=0),Raw!VX179&lt;&gt;4),
OR(AND(Raw!VY179=4,COUNTIF(Raw!WB179:WK179,9)=0),Raw!VX179&lt;&gt;4),
OR(AND(Raw!VZ179=4,COUNTIF(Raw!WB179:WK179,10)=0),Raw!VZ179&lt;&gt;4)
),"",1)))</f>
        <v/>
      </c>
      <c r="BG179" t="str">
        <f>IF(A179=0,"",IF(COUNTA(Raw!WL179:XB179)=0,"",
IF(AND(
OR(AND(Raw!WL179=4,COUNTIF(Raw!WU179:XB179,1)=0),Raw!WL179&lt;&gt;4),
OR(AND(Raw!WM179=4,COUNTIF(Raw!WU179:XB179,2)=0),Raw!WM179&lt;&gt;4),
OR(AND(Raw!WN179=4,COUNTIF(Raw!WU179:XB179,3)=0),Raw!WN179&lt;&gt;4),
OR(AND(Raw!WO179=4,COUNTIF(Raw!WU179:XB179,4)=0),Raw!WO179&lt;&gt;4),
OR(AND(Raw!WP179=4,COUNTIF(Raw!WU179:XB179,5)=0),Raw!WP179&lt;&gt;4),
OR(AND(Raw!WQ179=4,COUNTIF(Raw!WU179:XB179,6)=0),Raw!WQ179&lt;&gt;4),
OR(AND(Raw!WR179=4,COUNTIF(Raw!WU179:XB179,7)=0),Raw!WR179&lt;&gt;4),
OR(AND(Raw!WS179=4,COUNTIF(Raw!WU179:XB179,8)=0),Raw!WS179&lt;&gt;4)
),"",1)))</f>
        <v/>
      </c>
      <c r="BH179" t="str">
        <f>IF(A179=0,"",IF(COUNTA(Raw!XC179:XK179)=0,"",
IF(AND(
OR(AND(Raw!XC179=4,COUNTIF(Raw!XH179:XK179,1)=0),Raw!XC179&lt;&gt;4),
OR(AND(Raw!XD179=4,COUNTIF(Raw!XH179:XK179,2)=0),Raw!XD179&lt;&gt;4),
OR(AND(Raw!XE179=4,COUNTIF(Raw!XH179:XK179,3)=0),Raw!XE179&lt;&gt;4),
OR(AND(Raw!XF179=4,COUNTIF(Raw!XH179:XK179,4)=0),Raw!XF179&lt;&gt;4)
),"",1)))</f>
        <v/>
      </c>
      <c r="BI179" t="str">
        <f>IF(A179=0,"",IF(COUNTA(Raw!XL179:XT179)=0,"",
IF(AND(
OR(AND(Raw!XL179=4,COUNTIF(Raw!XQ179:XT179,1)=0),Raw!XL179&lt;&gt;4),
OR(AND(Raw!XM179=4,COUNTIF(Raw!XQ179:XT179,2)=0),Raw!XM179&lt;&gt;4),
OR(AND(Raw!XN179=4,COUNTIF(Raw!XQ179:XT179,3)=0),Raw!XN179&lt;&gt;4),
OR(AND(Raw!XO179=4,COUNTIF(Raw!XQ179:XT179,4)=0),Raw!XO179&lt;&gt;4)
),"",1)))</f>
        <v/>
      </c>
      <c r="BJ179" t="str">
        <f>IF(A179=0,"",IF(COUNTA(Raw!XU179:YI179)=0,"",
IF(AND(
OR(AND(Raw!XU179=4,COUNTIF(Raw!YC179:YI179,1)=0),Raw!XU179&lt;&gt;4),
OR(AND(Raw!XV179=4,COUNTIF(Raw!YC179:YI179,2)=0),Raw!XV179&lt;&gt;4),
OR(AND(Raw!XW179=4,COUNTIF(Raw!YC179:YI179,3)=0),Raw!XW179&lt;&gt;4),
OR(AND(Raw!XX179=4,COUNTIF(Raw!YC179:YI179,4)=0),Raw!XX179&lt;&gt;4),
OR(AND(Raw!XY179=4,COUNTIF(Raw!YC179:YI179,5)=0),Raw!XY179&lt;&gt;4),
OR(AND(Raw!XZ179=4,COUNTIF(Raw!YC179:YI179,6)=0),Raw!XZ179&lt;&gt;4),
OR(AND(Raw!YA179=4,COUNTIF(Raw!YC179:YI179,7)=0),Raw!YA179&lt;&gt;4)
),"",1)))</f>
        <v/>
      </c>
      <c r="BK179" t="str">
        <f>IF(A179=0,"",IF(COUNTA(Raw!YJ179:YR179)=0,"",
IF(AND(
OR(AND(Raw!YJ179=4,COUNTIF(Raw!YO179:YR179,1)=0),Raw!YJ179&lt;&gt;4),
OR(AND(Raw!YK179=4,COUNTIF(Raw!YO179:YR179,2)=0),Raw!YK179&lt;&gt;4),
OR(AND(Raw!YL179=4,COUNTIF(Raw!YO179:YR179,3)=0),Raw!YL179&lt;&gt;4),
OR(AND(Raw!YM179=4,COUNTIF(Raw!YO179:YR179,4)=0),Raw!YM179&lt;&gt;4)
),"",1)))</f>
        <v/>
      </c>
      <c r="BL179" t="str">
        <f>IF(A179=0,"",IF(COUNTA(Raw!YS179:YU179)=0,"",IF(AND(Raw!YS179=4,ISBLANK(Raw!YU179)),"",IF(AND(Raw!YS179&lt;&gt;4,ISBLANK(Raw!YU179)=FALSE),"",1))))</f>
        <v/>
      </c>
    </row>
    <row r="180" spans="1:64">
      <c r="A180" s="20">
        <f>Raw!A180</f>
        <v>0</v>
      </c>
      <c r="B180" s="19" t="str">
        <f>IF(A180=0,"",IF(AND(Raw!AC180=1,COUNTA(Raw!AR180:IC180)&gt;0,COUNTA(Raw!ID180:YU180)=0),"",IF(AND(Raw!AC180=2,COUNTA(Raw!AR180:IC180)=0,COUNTA(Raw!ID180:MV180)&gt;0,COUNTA(Raw!MW180:YU180)=0),"",IF(AND(Raw!AC180=3,COUNTA(Raw!AP180:MV180)=0,COUNTA(Raw!MW180:YU180)&gt;0),"",1))))</f>
        <v/>
      </c>
      <c r="C180" s="19" t="str">
        <f>IF(A180=0,"",IF(AND(Raw!AK180=1,ISBLANK(Raw!AM180)=FALSE,ISBLANK(Raw!AO180)),"",IF(AND(Raw!AK180=2,ISBLANK(Raw!AM180),ISBLANK(Raw!AO180)=FALSE),"",1)))</f>
        <v/>
      </c>
      <c r="D180" s="19" t="str">
        <f>IF(A180=0,"",IF(COUNTA(Raw!AS180:AZ180)=0,"",IF(AND(Raw!AS180+Raw!AT180=100,Raw!AU180+Raw!AV180=100,Raw!AW180+Raw!AX180=100,Raw!AY180+Raw!AZ180=100),"",1)))</f>
        <v/>
      </c>
      <c r="E180" s="19" t="str">
        <f>IF(A180=0,"",IF(ISBLANK(Raw!AQ180),"",IF(Raw!AQ180=1,"",1)))</f>
        <v/>
      </c>
      <c r="F180" s="19" t="str">
        <f>IF(A180=0,"",IF(ISBLANK(Raw!AR180),"",IF(AND(Raw!AR180&gt;=0,Raw!AR180&lt;=100),"",1)))</f>
        <v/>
      </c>
      <c r="G180" s="19" t="str">
        <f>IF(A180=0,"",IF(AND(ISBLANK(Raw!BA180),ISBLANK(Raw!AS180)),"",IF(AND(Raw!AS180&gt;0,ISBLANK(Raw!BA180)=FALSE),"",1)))</f>
        <v/>
      </c>
      <c r="H180" s="19" t="str">
        <f>IF(A180=0,"",IF(COUNTA(Raw!BA180:BH180)=0,"",IF(AND(Raw!BA180=0,COUNTA(Raw!BB180:BH180)=0),"",IF(AND(Raw!BA180&gt;0,COUNTA(Raw!BB180:BH180)&gt;0),"",1))))</f>
        <v/>
      </c>
      <c r="I180" s="19" t="str">
        <f>IF(A180=0,"",IF(AND(ISBLANK(Raw!BI180),ISBLANK(Raw!BJ180)),"",IF(AND(Raw!BI180=1,ISBLANK(Raw!BJ180)=FALSE),"",IF(AND(Raw!BI180=2,ISBLANK(Raw!BJ180)),"",1))))</f>
        <v/>
      </c>
      <c r="J180" s="19" t="str">
        <f>IF(A180=0,"",IF(AND(ISBLANK(Raw!AT180),COUNTBLANK(Raw!BK180:BQ180)),"",IF(AND(Raw!AT180&gt;0,COUNTA(Raw!BK180:BQ180)&gt;0),"",IF(AND(Raw!AT180=0,COUNTA(Raw!BK180:BQ180)=0),"",1))))</f>
        <v/>
      </c>
      <c r="K180" s="19" t="str">
        <f>IF(A180=0,"",IF(AND(ISBLANK(Raw!AS180),COUNTA(Raw!BR180:BX180)=0),"",IF(AND(Raw!AS180&gt;0,COUNTA(Raw!BR180:BX180)&gt;0),"",IF(AND(Raw!AS180=0,COUNTA(Raw!BR180:BX180)=0),"",1))))</f>
        <v/>
      </c>
      <c r="L180" s="19" t="str">
        <f>IF(A180=0,"",IF(AND(COUNTA(Raw!BK180:BX180)=0,COUNTA(Raw!BY180:CH180)=0),"",IF(AND(COUNTIF(Raw!BK180:BX180,1)&gt;0,COUNTA(Raw!BY180:CH180)&gt;0),"",IF(AND(COUNTIF(Raw!BK180:BX180,1)=0,COUNTA(Raw!BY180:CH180)=0),"",1))))</f>
        <v/>
      </c>
      <c r="M180" s="19" t="str">
        <f>IF(A180=0,"",IF(AND(COUNTA(Raw!BK180:BX180)=0,COUNTA(Raw!CI180:CR180)),"",IF(AND(COUNTIF(Raw!BK180:BX180,3)&gt;0,COUNTA(Raw!CI180:CR180)&gt;0),"",IF(AND(COUNTIF(Raw!BK180:BX180,3)=0,COUNTA(Raw!CI180:CR180)=0),"",1))))</f>
        <v/>
      </c>
      <c r="N180" s="19" t="str">
        <f>IF(A180=0,"",IF(COUNTA(Raw!CS180:DF180)=0,"",IF(AND(COUNTIF(Raw!CS180:CV180,1)=1,COUNTA(Raw!CW180:DA180)&gt;0,COUNTA(Raw!DB180:DF180)=0),"",IF(AND(COUNTIF(Raw!CS180:CV180,2)=1,COUNTA(Raw!CW180:DA180)=0,COUNTA(Raw!DB180:DF180)&gt;0),"",IF(AND(COUNTA(Raw!CS180:CV180)&gt;0,COUNTA(Raw!CW180:DF180)=0),"",1)))))</f>
        <v/>
      </c>
      <c r="O180" s="19" t="str">
        <f>IF(A180=0,"",IF(COUNTA(Raw!DG180:DP180)=0,"",IF(AND(COUNTIF(Raw!BK180:BQ180,1)&gt;0,OR(COUNTIF(Raw!DG180:DP180,1)=1,COUNTIF(Raw!DG180:DP180,2)=1,COUNTIF(Raw!DG180:DP180,3)=1)),"",IF(AND(COUNTIF(Raw!BK180:BQ180,1)=0,AND(COUNTIF(Raw!DG180:DP180,1)=0,COUNTIF(Raw!DG180:DP180,2)=0,COUNTIF(Raw!DG180:DP180,3)=0)),"",1))))</f>
        <v/>
      </c>
      <c r="P180" s="19" t="str">
        <f>IF(A180=0,"",IF(COUNTA(Raw!DG180:DR180)=0,"",IF(AND(COUNTIF(Raw!DG180:DP180,4)=1,ISBLANK(Raw!DQ180)=FALSE,ISBLANK(Raw!DR180)),"",IF(AND(COUNTIF(Raw!DG180:DP180,7)=1,ISBLANK(Raw!DQ180),ISBLANK(Raw!DR180)=FALSE),"",IF(AND(COUNTA(Raw!DG180:DP180)&gt;0,COUNTIF(Raw!DG180:DP180,4)=0,COUNTIF(Raw!DG180:DP180,7)=0,COUNTA(Raw!DQ180:DR180)=0),"",1)))))</f>
        <v/>
      </c>
      <c r="Q180" s="19" t="str">
        <f>IF(A180=0,"",IF(AND(COUNTA(Raw!DS180:DU180)=0,COUNTA(Raw!BK180:BQ180)=0),"",IF(AND(COUNTIF(Raw!BK180:BQ180,1)&gt;0,COUNTA(Raw!DS180:DU180)&gt;0),"",IF(AND(COUNTIF(Raw!BK180:BQ180,1)=0,COUNTA(Raw!DS180:DU180)=0),"",1))))</f>
        <v/>
      </c>
      <c r="R180" s="19" t="str">
        <f>IF(A180=0,"",IF(AND(ISBLANK(Raw!AT180),ISBLANK(Raw!EJ180)),"",IF(AND(Raw!AT180&gt;0,ISBLANK(Raw!EJ180)=FALSE,Raw!EJ180&gt;=0,Raw!EJ180&lt;=7),"",IF(AND(Raw!AT180=0,ISBLANK(Raw!EJ180)),"",1))))</f>
        <v/>
      </c>
      <c r="S180" t="str">
        <f>IF(A180=0,"",IF(AND(ISBLANK(Raw!AS180),ISBLANK(Raw!EK180)),"",IF(AND(Raw!AS180&gt;0,ISBLANK(Raw!EK180)=FALSE),"",IF(AND(Raw!AS180=0,ISBLANK(Raw!EK180)),"",1))))</f>
        <v/>
      </c>
      <c r="T180" s="19" t="str">
        <f>IF(A180=0,"",IF(AND(ISBLANK(Raw!AT180),COUNTA(Raw!EL180:EQ180)=0),"",IF(AND(Raw!AT180&gt;0,COUNTA(Raw!EL180:EQ180)&gt;0),"",IF(AND(Raw!AT180=0,COUNTA(Raw!EL180:EQ180)=0),"",1))))</f>
        <v/>
      </c>
      <c r="U180" t="str">
        <f>IF(A180=0,"",IF(AND(ISBLANK(Raw!AT180),COUNTA(Raw!ER180:EU180)=0),"",IF(AND(Raw!AT180&gt;0,COUNTA(Raw!ER180:EU180)&gt;0),"",IF(AND(Raw!AT180=0,COUNTA(Raw!ER180:EU180)=0),"",1))))</f>
        <v/>
      </c>
      <c r="V180" t="str">
        <f>IF(A180=0,"",IF(AND(ISBLANK(Raw!AS180),COUNTA(Raw!EV180:FA180)=0),"",IF(AND(Raw!AS180&gt;0,COUNTA(Raw!EV180:FA180)&gt;0),"",IF(AND(Raw!AS180=0,COUNTA(Raw!EV180:FA180)=0),"",1))))</f>
        <v/>
      </c>
      <c r="W180" t="str">
        <f>IF(A180=0,"",IF(AND(ISBLANK(Raw!AS180),COUNTA(Raw!FB180:FE180)=0),"",IF(AND(Raw!AS180&gt;0,COUNTA(Raw!FB180:FE180)&gt;0),"",IF(AND(Raw!AS180=0,COUNTA(Raw!FB180:FE180)=0),"",1))))</f>
        <v/>
      </c>
      <c r="X180" t="str">
        <f>IF(A180=0,"",IF(AND(ISBLANK(Raw!AT180),COUNTA(Raw!FF180:FI180)=0),"",IF(AND(Raw!AT180&gt;0,COUNTA(Raw!FF180:FI180)&gt;0),"",IF(AND(Raw!AT180=0,COUNTA(Raw!FF180:FI180)=0),"",1))))</f>
        <v/>
      </c>
      <c r="Y180" t="str">
        <f>IF(A180=0,"",IF(AND(ISBLANK(Raw!AS180),COUNTA(Raw!FJ180:FM180)=0),"",IF(AND(Raw!AS180&gt;0,COUNTA(Raw!FJ180:FM180)&gt;0),"",IF(AND(Raw!AS180=0,COUNTA(Raw!FJ180:FM180)=0),"",1))))</f>
        <v/>
      </c>
      <c r="Z180" t="str">
        <f>IF(A180=0,"",IF(AND(COUNTA(Raw!FN180:FT180)=0,ISBLANK(Raw!FU180)),"",IF(AND(COUNTIF(Raw!FN180:FT180,1)&gt;0,ISBLANK(Raw!FU180)=FALSE),"",IF(AND(COUNTIF(Raw!FN180:FT180,1)=0,ISBLANK(Raw!FU180)),"",1))))</f>
        <v/>
      </c>
      <c r="AA180" s="19" t="str">
        <f>IF(A180=0,"",IF(AND(ISBLANK(Raw!BI180),COUNTA(Raw!FV180:GH180)=0),"",IF(AND(Raw!BI180&lt;&gt;1,COUNTIF(Raw!FV180:GH180,6)=0),"",IF(Raw!BI180=1,"",1))))</f>
        <v/>
      </c>
      <c r="AB180" t="str">
        <f>IF(A180=0,"",IF(AND(ISBLANK(Raw!GI180),COUNTA(Raw!GJ180:GQ180)=0),"",IF(AND(Raw!GI180=1,COUNTA(Raw!GJ180:GQ180)&gt;0),"",IF(AND(Raw!GI180=2,COUNTA(Raw!GJ180:GQ180)=0),"",1))))</f>
        <v/>
      </c>
      <c r="AC180" s="19" t="str">
        <f>IF(A180=0,"",IF(AND(COUNTA(Raw!GY180:HF180)=0,ISBLANK(Raw!HG180)),"",IF(AND(OR(COUNTIF(Raw!GY180:HE180,1)&gt;0,COUNTIF(Raw!GY180:HE180,2)&gt;0),ISBLANK(Raw!HG180)=FALSE),"",IF(AND(COUNTA(Raw!GY180:HF180)&gt;0,ISBLANK(Raw!HG180),COUNTIF(Raw!GY180:HE180,1)=0,COUNTIF(Raw!GY180:HE180,2)=0),"",1))))</f>
        <v/>
      </c>
      <c r="AD180" s="19" t="str">
        <f>IF(A180=0,"",IF(COUNTA(Raw!HU180:IB180)=0,"",IF(AND(Raw!AK180&lt;&gt;2,COUNTIF(Raw!HU180:IA180,2)=0,COUNTIF(Raw!HU180:IA180,3)=0),"",IF(Raw!AK180=2,"",1))))</f>
        <v/>
      </c>
      <c r="AE180" s="19" t="str">
        <f>IF(A180=0,"",IF(AND(Raw!AK180=2,ISBLANK(Raw!IC180)=FALSE),"",IF(AND(Raw!AK180&lt;&gt;2,ISBLANK(Raw!IC180)),"",1)))</f>
        <v/>
      </c>
      <c r="AF180" s="19" t="str">
        <f>IF(A180=0,"",IF(COUNTA(Raw!ID180:IF180)=0,"",IF(AND(MATCH(2023-Raw!ID180,Code!$A$3:$A$12,1)=Raw!IF180,2023-Raw!ID180=Raw!IE180),"",1)))</f>
        <v/>
      </c>
      <c r="AG180" s="19" t="str">
        <f>IF(A180=0,"",IF(COUNTA(Raw!IG180:II180)=0,"",IF(AND(Raw!IG180=4,ISBLANK(Raw!II180)=FALSE),"",IF(AND(Raw!IG180&lt;&gt;4,ISBLANK(Raw!II180)),"",1))))</f>
        <v/>
      </c>
      <c r="AH180" s="19" t="str">
        <f>IF(A180=0,"",IF(COUNTA(Raw!IJ180:IM180)=0,"",IF(AND(Raw!IJ180=1,ISBLANK(Raw!IK180)=FALSE),"",IF(AND(Raw!IJ180=2,COUNTA(Raw!IK180:IM180)&gt;0),"",1))))</f>
        <v/>
      </c>
      <c r="AI180" s="19" t="str">
        <f>IF(A180=0,"",IF(COUNTA(Raw!IK180:IM180)=0,"",IF(AND(Raw!IK180=1,ISBLANK(Raw!IL180)=FALSE),"",IF(AND(Raw!IK180=2,COUNTA(Raw!IL180:IM180)=0),"",1))))</f>
        <v/>
      </c>
      <c r="AJ180" s="19" t="str">
        <f>IF(A180=0,"",IF(COUNTA(Raw!JD180:JJ180)=0,"",IF(AND(Raw!JD180&gt;600,COUNTA(Raw!JE180:JI180)&gt;0),"",IF(AND(Raw!JD180&lt;=600,COUNTA(Raw!JE180:JJ180)=0),"",1))))</f>
        <v/>
      </c>
      <c r="AK180" s="19" t="str">
        <f>IF(A180=0,"",IF(COUNTA(Raw!JK180:KA180)=0,"",IF(AND(Raw!JK180=1,COUNTA(Raw!JM180:JV180)&gt;0),"",IF(AND(Raw!JK180=3,COUNTA(Raw!JM180:JV180)&gt;0,COUNTA(Raw!JW180:KA180)=0),"",IF(AND(ISBLANK(Raw!JK180)=FALSE,Raw!JK180&lt;&gt;1,Raw!JK180&lt;&gt;3,COUNTA(Raw!JM180:KA180)=0),"",1)))))</f>
        <v/>
      </c>
      <c r="AL180" s="19" t="str">
        <f>IF(A180=0,"",IF(COUNTA(Raw!JW180:KA180)=0,"",IF(AND(COUNTIF(Raw!JW180:JZ180,4)=0,COUNTA(Raw!JW180:JZ180)&gt;0,ISBLANK(Raw!KA180)=FALSE),"",IF(AND(COUNTIF(Raw!JW180:KA180,4)&gt;0,ISBLANK(Raw!KA180)),"",1))))</f>
        <v/>
      </c>
      <c r="AM180" s="19" t="str">
        <f>IF(A180=0,"",IF(COUNTA(Raw!KT180:KU180)=0,"",IF(AND(Raw!KT180=1,ISBLANK(Raw!KU180)=FALSE),"",IF(AND(Raw!KT180=2,ISBLANK(Raw!KU180)),"",1))))</f>
        <v/>
      </c>
      <c r="AN180" s="19" t="str">
        <f>IF(A180=0,"",IF(COUNTA(Raw!KX180:LF180)=0,"",IF(AND(COUNTIF(Raw!KX180:LB180,5)=1,COUNTA(Raw!KX180:LB180)=1,COUNTA(Raw!LC180:LF180)=0),"",IF(AND(COUNTIF(Raw!KX180:LB180,5)=0,COUNTA(Raw!KX180:LB180)&gt;0,COUNTA(Raw!LC180:LF180)&gt;0),"",1))))</f>
        <v/>
      </c>
      <c r="AO180" s="19" t="str">
        <f>IF(A180=0,"",IF(COUNTA(Raw!LM180:LU180)=0,"",IF(AND(Raw!LM180=1,ISBLANK(Raw!LN180)=FALSE,COUNTA(Raw!LO180:LU180)&gt;0),"",IF(AND(Raw!LM180=2,COUNTA(Raw!LN180:LU180)=0),"",1))))</f>
        <v/>
      </c>
      <c r="AP180" s="19" t="str">
        <f>IF(A180=0,"",IF(COUNTA(Raw!MY180:OG180)=0,"",IF(AND(Raw!MY180=2,COUNTA(Raw!MZ180:OG180)=0),"",IF(AND(Raw!MY180=1,COUNTA(Raw!MZ180:OG180)&gt;0),"",1))))</f>
        <v/>
      </c>
      <c r="AQ180" s="19" t="str">
        <f>IF(A180=0,"",IF(COUNTA(Raw!NC180:NW180)=0,"",IF(AND(COUNTIF(Raw!NC180:NG180,3)&gt;0,COUNTA(Raw!NH180:NQ180)&gt;0),"",IF(AND(COUNTA(Raw!NC180:NG180)&gt;0,COUNTIF(Raw!NC180:NG180,3)=0,COUNTA(Raw!NH180:NW180)=0),"",1))))</f>
        <v/>
      </c>
      <c r="AR180" s="19" t="str">
        <f>IF(A180=0,"",IF(COUNTA(Raw!NH180:NW180)=0,"",IF(AND(COUNTIF(Raw!NH180:NQ180,10)&gt;0,COUNTA(Raw!NR180:NW180)&gt;0),"",IF(AND(COUNTA(Raw!NH180:NQ180)&gt;0,COUNTIF(Raw!NH180:NQ180,10)=0,COUNTA(Raw!NR180:NY180)=0),"",1))))</f>
        <v/>
      </c>
      <c r="AS180" s="19" t="str">
        <f>IF(A180=0,"",IF(COUNTA(Raw!NY180:OG180)=0,"",IF(AND(Raw!NY180=1,COUNTA(Raw!NZ180:OG180)&gt;0),"",IF(AND(Raw!NY180=2,COUNTA(Raw!NZ180:OG180)=0),"",1))))</f>
        <v/>
      </c>
      <c r="AT180" s="19" t="str">
        <f>IF(A180=0,"",IF(COUNTA(Raw!OH180:OY180)=0,"",IF(AND(Raw!OH180=1,COUNTA(Raw!OI180:OY180)&gt;0),"",IF(AND(Raw!OH180=2,COUNTA(Raw!OI180:OY180)=0),"",1))))</f>
        <v/>
      </c>
      <c r="AU180" s="19" t="str">
        <f>IF(A180=0,"",IF(COUNTA(Raw!PR180:QB180)=0,"",
IF(AND(OR(AND(COUNTIF(Raw!PR180:QB180,1)=1,COUNTA(Raw!QI180:QY180)&gt;0),AND(COUNTIF(Raw!PR180:QB180,1)=0,COUNTA(Raw!QI180:QY180)=0)),OR(AND(COUNTIF(Raw!PR180:QB180,2)=1,COUNTA(Raw!QZ180:RP180)&gt;0),AND(COUNTIF(Raw!PR180:QB180,2)=0,COUNTA(Raw!QZ180:RP180)=0)),OR(AND(COUNTIF(Raw!PR180:QB180,3)=1,COUNTA(Raw!RQ180:SG180)&gt;0),AND(COUNTIF(Raw!PR180:QB180,3)=0,COUNTA(Raw!RQ180:SG180)=0)),OR(AND(COUNTIF(Raw!PR180:QB180,4)=1,COUNTA(Raw!SH180:ST180)&gt;0),AND(COUNTIF(Raw!PR180:QB180,4)=0,COUNTA(Raw!SH180:ST180)=0)),OR(AND(COUNTIF(Raw!PR180:QB180,5)=1,COUNTA(Raw!SU180:TG180)&gt;0),AND(COUNTIF(Raw!PR180:QB180,5)=0,COUNTA(Raw!SU180:TG180)=0)),OR(AND(COUNTIF(Raw!PR180:QB180,6)=1,COUNTA(Raw!TH180:TT180)&gt;0),AND(COUNTIF(Raw!PR180:QB180,6)=0,COUNTA(Raw!TH180:TT180)=0)),OR(AND(COUNTIF(Raw!PR180:QB180,7)=1,COUNTA(Raw!TU180:UI180)&gt;0),AND(COUNTIF(Raw!PR180:QB180,7)=0,COUNTA(Raw!TU180:UI180)=0)),OR(AND(COUNTIF(Raw!PR180:QB180,8)=1,COUNTA(Raw!UJ180:UV180)&gt;0),AND(COUNTIF(Raw!PR180:QB180,8)=0,COUNTA(Raw!UJ180:UV180)=0)),OR(AND(COUNTIF(Raw!PR180:QB180,9)=1,COUNTA(Raw!UW180:VG180)&gt;0),AND(COUNTIF(Raw!PR180:QB180,9)=0,COUNTA(Raw!UW180:VG180)=0)),OR(AND(COUNTIF(Raw!PR180:QB180,10)=1,COUNTA(Raw!VH180:VP180)&gt;0),AND(COUNTIF(Raw!PR180:QB180,10)=0,COUNTA(Raw!VH180:VP180)=0)),OR(AND(COUNTIF(Raw!PR180:QB180,11)=1,COUNTA(Raw!VQ180:WK180)&gt;0),AND(COUNTIF(Raw!PR180:QB180,11)=0,COUNTA(Raw!VQ180:WK180)=0))),"",1)))</f>
        <v/>
      </c>
      <c r="AV180" s="19" t="str">
        <f>IF(A180=0,"",IF(COUNTA(Raw!QI180:QY180)=0,"",IF(AND(OR(AND(Raw!QI180=4,COUNTIF(Raw!QR180:QY180,1)=0),Raw!QI180&lt;&gt;4),OR(AND(Raw!QJ180=4,COUNTIF(Raw!QR180:QY180,2)=0),Raw!QJ180&lt;&gt;4),OR(AND(Raw!QK180=4,COUNTIF(Raw!QR180:QY180,3)=0),Raw!QK180&lt;&gt;4),OR(AND(Raw!QL180=4,COUNTIF(Raw!QR180:QY180,4)=0),Raw!QL180&lt;&gt;4),OR(AND(Raw!QM180=4,COUNTIF(Raw!QR180:QY180,5)=0),Raw!QM180&lt;&gt;4),OR(AND(Raw!QN180=4,COUNTIF(Raw!QR180:QY180,6)=0),Raw!QN180&lt;&gt;4),OR(AND(Raw!QO180=4,COUNTIF(Raw!QR180:QY180,7)=0),Raw!QO180&lt;&gt;4),OR(AND(Raw!QP180=4,COUNTIF(Raw!QR180:QY180,8)=0),Raw!QP180&lt;&gt;4)),"",1)))</f>
        <v/>
      </c>
      <c r="AW180" t="str">
        <f>IF(A180=0,"",IF(COUNTA(Raw!QZ180:RP180)=0,"",IF(AND(OR(AND(Raw!QZ180=4,COUNTIF(Raw!RI180:RP180,1)=0),Raw!QZ180&lt;&gt;4),OR(AND(Raw!RA180=4,COUNTIF(Raw!RI180:RP180,2)=0),Raw!RA180&lt;&gt;4),OR(AND(Raw!RB180=4,COUNTIF(Raw!RI180:RP180,3)=0),Raw!RB180&lt;&gt;4),OR(AND(Raw!RC180=4,COUNTIF(Raw!RI180:RP180,4)=0),Raw!RC180&lt;&gt;4),OR(AND(Raw!RD180=4,COUNTIF(Raw!RI180:RP180,5)=0),Raw!RD180&lt;&gt;4),OR(AND(Raw!RE180=4,COUNTIF(Raw!RI180:RP180,6)=0),Raw!RE180&lt;&gt;4),OR(AND(Raw!RF180=4,COUNTIF(Raw!RI180:RP180,7)=0),Raw!RF180&lt;&gt;4),OR(AND(Raw!RG180=4,COUNTIF(Raw!RI180:RP180,8)=0),Raw!RG180&lt;&gt;4)),"",1)))</f>
        <v/>
      </c>
      <c r="AX180" t="str">
        <f>IF(A180=0,"",IF(COUNTA(Raw!RQ180:SG180)=0,"",IF(AND(OR(AND(Raw!RQ180=4,COUNTIF(Raw!RZ180:SG180,1)=0),Raw!RQ180&lt;&gt;4),OR(AND(Raw!RR180=4,COUNTIF(Raw!RZ180:SG180,2)=0),Raw!RR180&lt;&gt;4),OR(AND(Raw!RS180=4,COUNTIF(Raw!RZ180:SG180,3)=0),Raw!RS180&lt;&gt;4),OR(AND(Raw!RT180=4,COUNTIF(Raw!RZ180:SG180,4)=0),Raw!RT180&lt;&gt;4),OR(AND(Raw!RU180=4,COUNTIF(Raw!RZ180:SG180,5)=0),Raw!RU180&lt;&gt;4),OR(AND(Raw!RV180=4,COUNTIF(Raw!RZ180:SG180,6)=0),Raw!RV180&lt;&gt;4),OR(AND(Raw!RW180=4,COUNTIF(Raw!RZ180:SG180,7)=0),Raw!RW180&lt;&gt;4),OR(AND(Raw!RX180=4,COUNTIF(Raw!RZ180:SG180,8)=0),Raw!RX180&lt;&gt;4)),"",1)))</f>
        <v/>
      </c>
      <c r="AY180" t="str">
        <f>IF(A180=0,"",IF(COUNTA(Raw!SH180:ST180)=0,"",IF(AND(OR(AND(Raw!SH180=4,COUNTIF(Raw!SO180:ST180,1)=0),Raw!SH180&lt;&gt;4),OR(AND(Raw!SI180=4,COUNTIF(Raw!SO180:ST180,2)=0),Raw!SI180&lt;&gt;4),OR(AND(Raw!SJ180=4,COUNTIF(Raw!SO180:ST180,3)=0),Raw!SJ180&lt;&gt;4),OR(AND(Raw!SK180=4,COUNTIF(Raw!SO180:ST180,4)=0),Raw!SK180&lt;&gt;4),OR(AND(Raw!SL180=4,COUNTIF(Raw!SO180:ST180,5)=0),Raw!SL180&lt;&gt;4),OR(AND(Raw!SM180=4,COUNTIF(Raw!SO180:ST180,6)=0),Raw!SM180&lt;&gt;4)),"",1)))</f>
        <v/>
      </c>
      <c r="AZ180" t="str">
        <f>IF(A180=0,"",IF(COUNTA(Raw!SU180:TG180)=0,"",IF(AND(OR(AND(Raw!SU180=4,COUNTIF(Raw!TB180:TG180,1)=0),Raw!SU180&lt;&gt;4),OR(AND(Raw!SV180=4,COUNTIF(Raw!TB180:TG180,2)=0),Raw!SV180&lt;&gt;4),OR(AND(Raw!SW180=4,COUNTIF(Raw!TB180:TG180,3)=0),Raw!SW180&lt;&gt;4),OR(AND(Raw!SX180=4,COUNTIF(Raw!TB180:TG180,4)=0),Raw!SX180&lt;&gt;4),OR(AND(Raw!SY180=4,COUNTIF(Raw!TB180:TG180,5)=0),Raw!SY180&lt;&gt;4),OR(AND(Raw!SZ180=4,COUNTIF(Raw!TB180:TG180,6)=0),Raw!SZ180&lt;&gt;4)),"",1)))</f>
        <v/>
      </c>
      <c r="BA180" t="str">
        <f>IF(A180=0,"",IF(COUNTA(Raw!TH180:TT180)=0,"",IF(AND(OR(AND(Raw!TH180=4,COUNTIF(Raw!TO180:TT180,1)=0),Raw!TH180&lt;&gt;4),OR(AND(Raw!TI180=4,COUNTIF(Raw!TO180:TT180,2)=0),Raw!TI180&lt;&gt;4),OR(AND(Raw!TJ180=4,COUNTIF(Raw!TO180:TT180,3)=0),Raw!TJ180&lt;&gt;4),OR(AND(Raw!TK180=4,COUNTIF(Raw!TO180:TT180,4)=0),Raw!TK180&lt;&gt;4),OR(AND(Raw!TL180=4,COUNTIF(Raw!TO180:TT180,5)=0),Raw!TL180&lt;&gt;4),OR(AND(Raw!TM180=4,COUNTIF(Raw!TO180:TT180,6)=0),Raw!TM180&lt;&gt;4)),"",1)))</f>
        <v/>
      </c>
      <c r="BB180" t="str">
        <f>IF(A180=0,"",IF(COUNTA(Raw!TU180:UI180)=0,"",IF(AND(OR(AND(Raw!TU180=4,COUNTIF(Raw!UC180:UI180,1)=0),Raw!TU180&lt;&gt;4),OR(AND(Raw!TV180=4,COUNTIF(Raw!UC180:UI180,2)=0),Raw!TV180&lt;&gt;4),OR(AND(Raw!TW180=4,COUNTIF(Raw!UC180:UI180,3)=0),Raw!TW180&lt;&gt;4),OR(AND(Raw!TX180=4,COUNTIF(Raw!UC180:UI180,4)=0),Raw!TX180&lt;&gt;4),OR(AND(Raw!TY180=4,COUNTIF(Raw!UC180:UI180,5)=0),Raw!TY180&lt;&gt;4),OR(AND(Raw!TZ180=4,COUNTIF(Raw!UC180:UI180,6)=0),Raw!TZ180&lt;&gt;4),OR(AND(Raw!UA180=4,COUNTIF(Raw!UC180:UI180,7)=0),Raw!UA180&lt;&gt;4)),"",1)))</f>
        <v/>
      </c>
      <c r="BC180" t="str">
        <f>IF(A180=0,"",IF(COUNTA(Raw!UJ180:UV180)=0,"",IF(AND(OR(AND(Raw!UJ180=4,COUNTIF(Raw!UQ180:UV180,1)=0),Raw!UJ180&lt;&gt;4),OR(AND(Raw!UK180=4,COUNTIF(Raw!UQ180:UV180,2)=0),Raw!UK180&lt;&gt;4),OR(AND(Raw!UL180=4,COUNTIF(Raw!UQ180:UV180,3)=0),Raw!UL180&lt;&gt;4),OR(AND(Raw!UM180=4,COUNTIF(Raw!UQ180:UV180,4)=0),Raw!UM180&lt;&gt;4),OR(AND(Raw!UN180=4,COUNTIF(Raw!UQ180:UV180,5)=0),Raw!UN180&lt;&gt;4),OR(AND(Raw!UO180=4,COUNTIF(Raw!UQ180:UV180,6)=0),Raw!UO180&lt;&gt;4)),"",1)))</f>
        <v/>
      </c>
      <c r="BD180" t="str">
        <f>IF(A180=0,"",IF(COUNTA(Raw!UW180:VG180)=0,"",IF(AND(OR(AND(Raw!UW180=4,COUNTIF(Raw!VC180:VG180,1)=0),Raw!UW180&lt;&gt;4),OR(AND(Raw!UX180=4,COUNTIF(Raw!VC180:VG180,2)=0),Raw!UX180&lt;&gt;4),OR(AND(Raw!UY180=4,COUNTIF(Raw!VC180:VG180,3)=0),Raw!UY180&lt;&gt;4),OR(AND(Raw!UZ180=4,COUNTIF(Raw!VC180:VG180,4)=0),Raw!UZ180&lt;&gt;4),OR(AND(Raw!VA180=4,COUNTIF(Raw!VC180:VG180,5)=0),Raw!VA180&lt;&gt;4)),"",1)))</f>
        <v/>
      </c>
      <c r="BE180" t="str">
        <f>IF(A180=0,"",IF(COUNTA(Raw!VH180:VP180)=0,"",
IF(AND(
OR(AND(Raw!VH180=4,COUNTIF(Raw!VM180:VP180,1)=0),Raw!VH180&lt;&gt;4),
OR(AND(Raw!VI180=4,COUNTIF(Raw!VM180:VP180,2)=0),Raw!VI180&lt;&gt;4),
OR(AND(Raw!VJ180=4,COUNTIF(Raw!VM180:VP180,3)=0),Raw!VJ180&lt;&gt;4),
OR(AND(Raw!VK180=4,COUNTIF(Raw!VM180:VP180,4)=0),Raw!VK180&lt;&gt;4)
),"",1)))</f>
        <v/>
      </c>
      <c r="BF180" t="str">
        <f>IF(A180=0,"",IF(COUNTA(Raw!VQ180:WK180)=0,"",
IF(AND(
OR(AND(Raw!VQ180=4,COUNTIF(Raw!WB180:WK180,1)=0),Raw!VQ180&lt;&gt;4),
OR(AND(Raw!VR180=4,COUNTIF(Raw!WB180:WK180,2)=0),Raw!VR180&lt;&gt;4),
OR(AND(Raw!VS180=4,COUNTIF(Raw!WB180:WK180,3)=0),Raw!VS180&lt;&gt;4),
OR(AND(Raw!VT180=4,COUNTIF(Raw!WB180:WK180,4)=0),Raw!VT180&lt;&gt;4),
OR(AND(Raw!VU180=4,COUNTIF(Raw!WB180:WK180,5)=0),Raw!VU180&lt;&gt;4),
OR(AND(Raw!VV180=4,COUNTIF(Raw!WB180:WK180,6)=0),Raw!VV180&lt;&gt;4),
OR(AND(Raw!VW180=4,COUNTIF(Raw!WB180:WK180,7)=0),Raw!VW180&lt;&gt;4),
OR(AND(Raw!VX180=4,COUNTIF(Raw!WB180:WK180,8)=0),Raw!VX180&lt;&gt;4),
OR(AND(Raw!VY180=4,COUNTIF(Raw!WB180:WK180,9)=0),Raw!VX180&lt;&gt;4),
OR(AND(Raw!VZ180=4,COUNTIF(Raw!WB180:WK180,10)=0),Raw!VZ180&lt;&gt;4)
),"",1)))</f>
        <v/>
      </c>
      <c r="BG180" t="str">
        <f>IF(A180=0,"",IF(COUNTA(Raw!WL180:XB180)=0,"",
IF(AND(
OR(AND(Raw!WL180=4,COUNTIF(Raw!WU180:XB180,1)=0),Raw!WL180&lt;&gt;4),
OR(AND(Raw!WM180=4,COUNTIF(Raw!WU180:XB180,2)=0),Raw!WM180&lt;&gt;4),
OR(AND(Raw!WN180=4,COUNTIF(Raw!WU180:XB180,3)=0),Raw!WN180&lt;&gt;4),
OR(AND(Raw!WO180=4,COUNTIF(Raw!WU180:XB180,4)=0),Raw!WO180&lt;&gt;4),
OR(AND(Raw!WP180=4,COUNTIF(Raw!WU180:XB180,5)=0),Raw!WP180&lt;&gt;4),
OR(AND(Raw!WQ180=4,COUNTIF(Raw!WU180:XB180,6)=0),Raw!WQ180&lt;&gt;4),
OR(AND(Raw!WR180=4,COUNTIF(Raw!WU180:XB180,7)=0),Raw!WR180&lt;&gt;4),
OR(AND(Raw!WS180=4,COUNTIF(Raw!WU180:XB180,8)=0),Raw!WS180&lt;&gt;4)
),"",1)))</f>
        <v/>
      </c>
      <c r="BH180" t="str">
        <f>IF(A180=0,"",IF(COUNTA(Raw!XC180:XK180)=0,"",
IF(AND(
OR(AND(Raw!XC180=4,COUNTIF(Raw!XH180:XK180,1)=0),Raw!XC180&lt;&gt;4),
OR(AND(Raw!XD180=4,COUNTIF(Raw!XH180:XK180,2)=0),Raw!XD180&lt;&gt;4),
OR(AND(Raw!XE180=4,COUNTIF(Raw!XH180:XK180,3)=0),Raw!XE180&lt;&gt;4),
OR(AND(Raw!XF180=4,COUNTIF(Raw!XH180:XK180,4)=0),Raw!XF180&lt;&gt;4)
),"",1)))</f>
        <v/>
      </c>
      <c r="BI180" t="str">
        <f>IF(A180=0,"",IF(COUNTA(Raw!XL180:XT180)=0,"",
IF(AND(
OR(AND(Raw!XL180=4,COUNTIF(Raw!XQ180:XT180,1)=0),Raw!XL180&lt;&gt;4),
OR(AND(Raw!XM180=4,COUNTIF(Raw!XQ180:XT180,2)=0),Raw!XM180&lt;&gt;4),
OR(AND(Raw!XN180=4,COUNTIF(Raw!XQ180:XT180,3)=0),Raw!XN180&lt;&gt;4),
OR(AND(Raw!XO180=4,COUNTIF(Raw!XQ180:XT180,4)=0),Raw!XO180&lt;&gt;4)
),"",1)))</f>
        <v/>
      </c>
      <c r="BJ180" t="str">
        <f>IF(A180=0,"",IF(COUNTA(Raw!XU180:YI180)=0,"",
IF(AND(
OR(AND(Raw!XU180=4,COUNTIF(Raw!YC180:YI180,1)=0),Raw!XU180&lt;&gt;4),
OR(AND(Raw!XV180=4,COUNTIF(Raw!YC180:YI180,2)=0),Raw!XV180&lt;&gt;4),
OR(AND(Raw!XW180=4,COUNTIF(Raw!YC180:YI180,3)=0),Raw!XW180&lt;&gt;4),
OR(AND(Raw!XX180=4,COUNTIF(Raw!YC180:YI180,4)=0),Raw!XX180&lt;&gt;4),
OR(AND(Raw!XY180=4,COUNTIF(Raw!YC180:YI180,5)=0),Raw!XY180&lt;&gt;4),
OR(AND(Raw!XZ180=4,COUNTIF(Raw!YC180:YI180,6)=0),Raw!XZ180&lt;&gt;4),
OR(AND(Raw!YA180=4,COUNTIF(Raw!YC180:YI180,7)=0),Raw!YA180&lt;&gt;4)
),"",1)))</f>
        <v/>
      </c>
      <c r="BK180" t="str">
        <f>IF(A180=0,"",IF(COUNTA(Raw!YJ180:YR180)=0,"",
IF(AND(
OR(AND(Raw!YJ180=4,COUNTIF(Raw!YO180:YR180,1)=0),Raw!YJ180&lt;&gt;4),
OR(AND(Raw!YK180=4,COUNTIF(Raw!YO180:YR180,2)=0),Raw!YK180&lt;&gt;4),
OR(AND(Raw!YL180=4,COUNTIF(Raw!YO180:YR180,3)=0),Raw!YL180&lt;&gt;4),
OR(AND(Raw!YM180=4,COUNTIF(Raw!YO180:YR180,4)=0),Raw!YM180&lt;&gt;4)
),"",1)))</f>
        <v/>
      </c>
      <c r="BL180" t="str">
        <f>IF(A180=0,"",IF(COUNTA(Raw!YS180:YU180)=0,"",IF(AND(Raw!YS180=4,ISBLANK(Raw!YU180)),"",IF(AND(Raw!YS180&lt;&gt;4,ISBLANK(Raw!YU180)=FALSE),"",1))))</f>
        <v/>
      </c>
    </row>
    <row r="181" spans="1:64">
      <c r="A181" s="20">
        <f>Raw!A181</f>
        <v>0</v>
      </c>
      <c r="B181" s="19" t="str">
        <f>IF(A181=0,"",IF(AND(Raw!AC181=1,COUNTA(Raw!AR181:IC181)&gt;0,COUNTA(Raw!ID181:YU181)=0),"",IF(AND(Raw!AC181=2,COUNTA(Raw!AR181:IC181)=0,COUNTA(Raw!ID181:MV181)&gt;0,COUNTA(Raw!MW181:YU181)=0),"",IF(AND(Raw!AC181=3,COUNTA(Raw!AP181:MV181)=0,COUNTA(Raw!MW181:YU181)&gt;0),"",1))))</f>
        <v/>
      </c>
      <c r="C181" s="19" t="str">
        <f>IF(A181=0,"",IF(AND(Raw!AK181=1,ISBLANK(Raw!AM181)=FALSE,ISBLANK(Raw!AO181)),"",IF(AND(Raw!AK181=2,ISBLANK(Raw!AM181),ISBLANK(Raw!AO181)=FALSE),"",1)))</f>
        <v/>
      </c>
      <c r="D181" s="19" t="str">
        <f>IF(A181=0,"",IF(COUNTA(Raw!AS181:AZ181)=0,"",IF(AND(Raw!AS181+Raw!AT181=100,Raw!AU181+Raw!AV181=100,Raw!AW181+Raw!AX181=100,Raw!AY181+Raw!AZ181=100),"",1)))</f>
        <v/>
      </c>
      <c r="E181" s="19" t="str">
        <f>IF(A181=0,"",IF(ISBLANK(Raw!AQ181),"",IF(Raw!AQ181=1,"",1)))</f>
        <v/>
      </c>
      <c r="F181" s="19" t="str">
        <f>IF(A181=0,"",IF(ISBLANK(Raw!AR181),"",IF(AND(Raw!AR181&gt;=0,Raw!AR181&lt;=100),"",1)))</f>
        <v/>
      </c>
      <c r="G181" s="19" t="str">
        <f>IF(A181=0,"",IF(AND(ISBLANK(Raw!BA181),ISBLANK(Raw!AS181)),"",IF(AND(Raw!AS181&gt;0,ISBLANK(Raw!BA181)=FALSE),"",1)))</f>
        <v/>
      </c>
      <c r="H181" s="19" t="str">
        <f>IF(A181=0,"",IF(COUNTA(Raw!BA181:BH181)=0,"",IF(AND(Raw!BA181=0,COUNTA(Raw!BB181:BH181)=0),"",IF(AND(Raw!BA181&gt;0,COUNTA(Raw!BB181:BH181)&gt;0),"",1))))</f>
        <v/>
      </c>
      <c r="I181" s="19" t="str">
        <f>IF(A181=0,"",IF(AND(ISBLANK(Raw!BI181),ISBLANK(Raw!BJ181)),"",IF(AND(Raw!BI181=1,ISBLANK(Raw!BJ181)=FALSE),"",IF(AND(Raw!BI181=2,ISBLANK(Raw!BJ181)),"",1))))</f>
        <v/>
      </c>
      <c r="J181" s="19" t="str">
        <f>IF(A181=0,"",IF(AND(ISBLANK(Raw!AT181),COUNTBLANK(Raw!BK181:BQ181)),"",IF(AND(Raw!AT181&gt;0,COUNTA(Raw!BK181:BQ181)&gt;0),"",IF(AND(Raw!AT181=0,COUNTA(Raw!BK181:BQ181)=0),"",1))))</f>
        <v/>
      </c>
      <c r="K181" s="19" t="str">
        <f>IF(A181=0,"",IF(AND(ISBLANK(Raw!AS181),COUNTA(Raw!BR181:BX181)=0),"",IF(AND(Raw!AS181&gt;0,COUNTA(Raw!BR181:BX181)&gt;0),"",IF(AND(Raw!AS181=0,COUNTA(Raw!BR181:BX181)=0),"",1))))</f>
        <v/>
      </c>
      <c r="L181" s="19" t="str">
        <f>IF(A181=0,"",IF(AND(COUNTA(Raw!BK181:BX181)=0,COUNTA(Raw!BY181:CH181)=0),"",IF(AND(COUNTIF(Raw!BK181:BX181,1)&gt;0,COUNTA(Raw!BY181:CH181)&gt;0),"",IF(AND(COUNTIF(Raw!BK181:BX181,1)=0,COUNTA(Raw!BY181:CH181)=0),"",1))))</f>
        <v/>
      </c>
      <c r="M181" s="19" t="str">
        <f>IF(A181=0,"",IF(AND(COUNTA(Raw!BK181:BX181)=0,COUNTA(Raw!CI181:CR181)),"",IF(AND(COUNTIF(Raw!BK181:BX181,3)&gt;0,COUNTA(Raw!CI181:CR181)&gt;0),"",IF(AND(COUNTIF(Raw!BK181:BX181,3)=0,COUNTA(Raw!CI181:CR181)=0),"",1))))</f>
        <v/>
      </c>
      <c r="N181" s="19" t="str">
        <f>IF(A181=0,"",IF(COUNTA(Raw!CS181:DF181)=0,"",IF(AND(COUNTIF(Raw!CS181:CV181,1)=1,COUNTA(Raw!CW181:DA181)&gt;0,COUNTA(Raw!DB181:DF181)=0),"",IF(AND(COUNTIF(Raw!CS181:CV181,2)=1,COUNTA(Raw!CW181:DA181)=0,COUNTA(Raw!DB181:DF181)&gt;0),"",IF(AND(COUNTA(Raw!CS181:CV181)&gt;0,COUNTA(Raw!CW181:DF181)=0),"",1)))))</f>
        <v/>
      </c>
      <c r="O181" s="19" t="str">
        <f>IF(A181=0,"",IF(COUNTA(Raw!DG181:DP181)=0,"",IF(AND(COUNTIF(Raw!BK181:BQ181,1)&gt;0,OR(COUNTIF(Raw!DG181:DP181,1)=1,COUNTIF(Raw!DG181:DP181,2)=1,COUNTIF(Raw!DG181:DP181,3)=1)),"",IF(AND(COUNTIF(Raw!BK181:BQ181,1)=0,AND(COUNTIF(Raw!DG181:DP181,1)=0,COUNTIF(Raw!DG181:DP181,2)=0,COUNTIF(Raw!DG181:DP181,3)=0)),"",1))))</f>
        <v/>
      </c>
      <c r="P181" s="19" t="str">
        <f>IF(A181=0,"",IF(COUNTA(Raw!DG181:DR181)=0,"",IF(AND(COUNTIF(Raw!DG181:DP181,4)=1,ISBLANK(Raw!DQ181)=FALSE,ISBLANK(Raw!DR181)),"",IF(AND(COUNTIF(Raw!DG181:DP181,7)=1,ISBLANK(Raw!DQ181),ISBLANK(Raw!DR181)=FALSE),"",IF(AND(COUNTA(Raw!DG181:DP181)&gt;0,COUNTIF(Raw!DG181:DP181,4)=0,COUNTIF(Raw!DG181:DP181,7)=0,COUNTA(Raw!DQ181:DR181)=0),"",1)))))</f>
        <v/>
      </c>
      <c r="Q181" s="19" t="str">
        <f>IF(A181=0,"",IF(AND(COUNTA(Raw!DS181:DU181)=0,COUNTA(Raw!BK181:BQ181)=0),"",IF(AND(COUNTIF(Raw!BK181:BQ181,1)&gt;0,COUNTA(Raw!DS181:DU181)&gt;0),"",IF(AND(COUNTIF(Raw!BK181:BQ181,1)=0,COUNTA(Raw!DS181:DU181)=0),"",1))))</f>
        <v/>
      </c>
      <c r="R181" s="19" t="str">
        <f>IF(A181=0,"",IF(AND(ISBLANK(Raw!AT181),ISBLANK(Raw!EJ181)),"",IF(AND(Raw!AT181&gt;0,ISBLANK(Raw!EJ181)=FALSE,Raw!EJ181&gt;=0,Raw!EJ181&lt;=7),"",IF(AND(Raw!AT181=0,ISBLANK(Raw!EJ181)),"",1))))</f>
        <v/>
      </c>
      <c r="S181" t="str">
        <f>IF(A181=0,"",IF(AND(ISBLANK(Raw!AS181),ISBLANK(Raw!EK181)),"",IF(AND(Raw!AS181&gt;0,ISBLANK(Raw!EK181)=FALSE),"",IF(AND(Raw!AS181=0,ISBLANK(Raw!EK181)),"",1))))</f>
        <v/>
      </c>
      <c r="T181" s="19" t="str">
        <f>IF(A181=0,"",IF(AND(ISBLANK(Raw!AT181),COUNTA(Raw!EL181:EQ181)=0),"",IF(AND(Raw!AT181&gt;0,COUNTA(Raw!EL181:EQ181)&gt;0),"",IF(AND(Raw!AT181=0,COUNTA(Raw!EL181:EQ181)=0),"",1))))</f>
        <v/>
      </c>
      <c r="U181" t="str">
        <f>IF(A181=0,"",IF(AND(ISBLANK(Raw!AT181),COUNTA(Raw!ER181:EU181)=0),"",IF(AND(Raw!AT181&gt;0,COUNTA(Raw!ER181:EU181)&gt;0),"",IF(AND(Raw!AT181=0,COUNTA(Raw!ER181:EU181)=0),"",1))))</f>
        <v/>
      </c>
      <c r="V181" t="str">
        <f>IF(A181=0,"",IF(AND(ISBLANK(Raw!AS181),COUNTA(Raw!EV181:FA181)=0),"",IF(AND(Raw!AS181&gt;0,COUNTA(Raw!EV181:FA181)&gt;0),"",IF(AND(Raw!AS181=0,COUNTA(Raw!EV181:FA181)=0),"",1))))</f>
        <v/>
      </c>
      <c r="W181" t="str">
        <f>IF(A181=0,"",IF(AND(ISBLANK(Raw!AS181),COUNTA(Raw!FB181:FE181)=0),"",IF(AND(Raw!AS181&gt;0,COUNTA(Raw!FB181:FE181)&gt;0),"",IF(AND(Raw!AS181=0,COUNTA(Raw!FB181:FE181)=0),"",1))))</f>
        <v/>
      </c>
      <c r="X181" t="str">
        <f>IF(A181=0,"",IF(AND(ISBLANK(Raw!AT181),COUNTA(Raw!FF181:FI181)=0),"",IF(AND(Raw!AT181&gt;0,COUNTA(Raw!FF181:FI181)&gt;0),"",IF(AND(Raw!AT181=0,COUNTA(Raw!FF181:FI181)=0),"",1))))</f>
        <v/>
      </c>
      <c r="Y181" t="str">
        <f>IF(A181=0,"",IF(AND(ISBLANK(Raw!AS181),COUNTA(Raw!FJ181:FM181)=0),"",IF(AND(Raw!AS181&gt;0,COUNTA(Raw!FJ181:FM181)&gt;0),"",IF(AND(Raw!AS181=0,COUNTA(Raw!FJ181:FM181)=0),"",1))))</f>
        <v/>
      </c>
      <c r="Z181" t="str">
        <f>IF(A181=0,"",IF(AND(COUNTA(Raw!FN181:FT181)=0,ISBLANK(Raw!FU181)),"",IF(AND(COUNTIF(Raw!FN181:FT181,1)&gt;0,ISBLANK(Raw!FU181)=FALSE),"",IF(AND(COUNTIF(Raw!FN181:FT181,1)=0,ISBLANK(Raw!FU181)),"",1))))</f>
        <v/>
      </c>
      <c r="AA181" s="19" t="str">
        <f>IF(A181=0,"",IF(AND(ISBLANK(Raw!BI181),COUNTA(Raw!FV181:GH181)=0),"",IF(AND(Raw!BI181&lt;&gt;1,COUNTIF(Raw!FV181:GH181,6)=0),"",IF(Raw!BI181=1,"",1))))</f>
        <v/>
      </c>
      <c r="AB181" t="str">
        <f>IF(A181=0,"",IF(AND(ISBLANK(Raw!GI181),COUNTA(Raw!GJ181:GQ181)=0),"",IF(AND(Raw!GI181=1,COUNTA(Raw!GJ181:GQ181)&gt;0),"",IF(AND(Raw!GI181=2,COUNTA(Raw!GJ181:GQ181)=0),"",1))))</f>
        <v/>
      </c>
      <c r="AC181" s="19" t="str">
        <f>IF(A181=0,"",IF(AND(COUNTA(Raw!GY181:HF181)=0,ISBLANK(Raw!HG181)),"",IF(AND(OR(COUNTIF(Raw!GY181:HE181,1)&gt;0,COUNTIF(Raw!GY181:HE181,2)&gt;0),ISBLANK(Raw!HG181)=FALSE),"",IF(AND(COUNTA(Raw!GY181:HF181)&gt;0,ISBLANK(Raw!HG181),COUNTIF(Raw!GY181:HE181,1)=0,COUNTIF(Raw!GY181:HE181,2)=0),"",1))))</f>
        <v/>
      </c>
      <c r="AD181" s="19" t="str">
        <f>IF(A181=0,"",IF(COUNTA(Raw!HU181:IB181)=0,"",IF(AND(Raw!AK181&lt;&gt;2,COUNTIF(Raw!HU181:IA181,2)=0,COUNTIF(Raw!HU181:IA181,3)=0),"",IF(Raw!AK181=2,"",1))))</f>
        <v/>
      </c>
      <c r="AE181" s="19" t="str">
        <f>IF(A181=0,"",IF(AND(Raw!AK181=2,ISBLANK(Raw!IC181)=FALSE),"",IF(AND(Raw!AK181&lt;&gt;2,ISBLANK(Raw!IC181)),"",1)))</f>
        <v/>
      </c>
      <c r="AF181" s="19" t="str">
        <f>IF(A181=0,"",IF(COUNTA(Raw!ID181:IF181)=0,"",IF(AND(MATCH(2023-Raw!ID181,Code!$A$3:$A$12,1)=Raw!IF181,2023-Raw!ID181=Raw!IE181),"",1)))</f>
        <v/>
      </c>
      <c r="AG181" s="19" t="str">
        <f>IF(A181=0,"",IF(COUNTA(Raw!IG181:II181)=0,"",IF(AND(Raw!IG181=4,ISBLANK(Raw!II181)=FALSE),"",IF(AND(Raw!IG181&lt;&gt;4,ISBLANK(Raw!II181)),"",1))))</f>
        <v/>
      </c>
      <c r="AH181" s="19" t="str">
        <f>IF(A181=0,"",IF(COUNTA(Raw!IJ181:IM181)=0,"",IF(AND(Raw!IJ181=1,ISBLANK(Raw!IK181)=FALSE),"",IF(AND(Raw!IJ181=2,COUNTA(Raw!IK181:IM181)&gt;0),"",1))))</f>
        <v/>
      </c>
      <c r="AI181" s="19" t="str">
        <f>IF(A181=0,"",IF(COUNTA(Raw!IK181:IM181)=0,"",IF(AND(Raw!IK181=1,ISBLANK(Raw!IL181)=FALSE),"",IF(AND(Raw!IK181=2,COUNTA(Raw!IL181:IM181)=0),"",1))))</f>
        <v/>
      </c>
      <c r="AJ181" s="19" t="str">
        <f>IF(A181=0,"",IF(COUNTA(Raw!JD181:JJ181)=0,"",IF(AND(Raw!JD181&gt;600,COUNTA(Raw!JE181:JI181)&gt;0),"",IF(AND(Raw!JD181&lt;=600,COUNTA(Raw!JE181:JJ181)=0),"",1))))</f>
        <v/>
      </c>
      <c r="AK181" s="19" t="str">
        <f>IF(A181=0,"",IF(COUNTA(Raw!JK181:KA181)=0,"",IF(AND(Raw!JK181=1,COUNTA(Raw!JM181:JV181)&gt;0),"",IF(AND(Raw!JK181=3,COUNTA(Raw!JM181:JV181)&gt;0,COUNTA(Raw!JW181:KA181)=0),"",IF(AND(ISBLANK(Raw!JK181)=FALSE,Raw!JK181&lt;&gt;1,Raw!JK181&lt;&gt;3,COUNTA(Raw!JM181:KA181)=0),"",1)))))</f>
        <v/>
      </c>
      <c r="AL181" s="19" t="str">
        <f>IF(A181=0,"",IF(COUNTA(Raw!JW181:KA181)=0,"",IF(AND(COUNTIF(Raw!JW181:JZ181,4)=0,COUNTA(Raw!JW181:JZ181)&gt;0,ISBLANK(Raw!KA181)=FALSE),"",IF(AND(COUNTIF(Raw!JW181:KA181,4)&gt;0,ISBLANK(Raw!KA181)),"",1))))</f>
        <v/>
      </c>
      <c r="AM181" s="19" t="str">
        <f>IF(A181=0,"",IF(COUNTA(Raw!KT181:KU181)=0,"",IF(AND(Raw!KT181=1,ISBLANK(Raw!KU181)=FALSE),"",IF(AND(Raw!KT181=2,ISBLANK(Raw!KU181)),"",1))))</f>
        <v/>
      </c>
      <c r="AN181" s="19" t="str">
        <f>IF(A181=0,"",IF(COUNTA(Raw!KX181:LF181)=0,"",IF(AND(COUNTIF(Raw!KX181:LB181,5)=1,COUNTA(Raw!KX181:LB181)=1,COUNTA(Raw!LC181:LF181)=0),"",IF(AND(COUNTIF(Raw!KX181:LB181,5)=0,COUNTA(Raw!KX181:LB181)&gt;0,COUNTA(Raw!LC181:LF181)&gt;0),"",1))))</f>
        <v/>
      </c>
      <c r="AO181" s="19" t="str">
        <f>IF(A181=0,"",IF(COUNTA(Raw!LM181:LU181)=0,"",IF(AND(Raw!LM181=1,ISBLANK(Raw!LN181)=FALSE,COUNTA(Raw!LO181:LU181)&gt;0),"",IF(AND(Raw!LM181=2,COUNTA(Raw!LN181:LU181)=0),"",1))))</f>
        <v/>
      </c>
      <c r="AP181" s="19" t="str">
        <f>IF(A181=0,"",IF(COUNTA(Raw!MY181:OG181)=0,"",IF(AND(Raw!MY181=2,COUNTA(Raw!MZ181:OG181)=0),"",IF(AND(Raw!MY181=1,COUNTA(Raw!MZ181:OG181)&gt;0),"",1))))</f>
        <v/>
      </c>
      <c r="AQ181" s="19" t="str">
        <f>IF(A181=0,"",IF(COUNTA(Raw!NC181:NW181)=0,"",IF(AND(COUNTIF(Raw!NC181:NG181,3)&gt;0,COUNTA(Raw!NH181:NQ181)&gt;0),"",IF(AND(COUNTA(Raw!NC181:NG181)&gt;0,COUNTIF(Raw!NC181:NG181,3)=0,COUNTA(Raw!NH181:NW181)=0),"",1))))</f>
        <v/>
      </c>
      <c r="AR181" s="19" t="str">
        <f>IF(A181=0,"",IF(COUNTA(Raw!NH181:NW181)=0,"",IF(AND(COUNTIF(Raw!NH181:NQ181,10)&gt;0,COUNTA(Raw!NR181:NW181)&gt;0),"",IF(AND(COUNTA(Raw!NH181:NQ181)&gt;0,COUNTIF(Raw!NH181:NQ181,10)=0,COUNTA(Raw!NR181:NY181)=0),"",1))))</f>
        <v/>
      </c>
      <c r="AS181" s="19" t="str">
        <f>IF(A181=0,"",IF(COUNTA(Raw!NY181:OG181)=0,"",IF(AND(Raw!NY181=1,COUNTA(Raw!NZ181:OG181)&gt;0),"",IF(AND(Raw!NY181=2,COUNTA(Raw!NZ181:OG181)=0),"",1))))</f>
        <v/>
      </c>
      <c r="AT181" s="19" t="str">
        <f>IF(A181=0,"",IF(COUNTA(Raw!OH181:OY181)=0,"",IF(AND(Raw!OH181=1,COUNTA(Raw!OI181:OY181)&gt;0),"",IF(AND(Raw!OH181=2,COUNTA(Raw!OI181:OY181)=0),"",1))))</f>
        <v/>
      </c>
      <c r="AU181" s="19" t="str">
        <f>IF(A181=0,"",IF(COUNTA(Raw!PR181:QB181)=0,"",
IF(AND(OR(AND(COUNTIF(Raw!PR181:QB181,1)=1,COUNTA(Raw!QI181:QY181)&gt;0),AND(COUNTIF(Raw!PR181:QB181,1)=0,COUNTA(Raw!QI181:QY181)=0)),OR(AND(COUNTIF(Raw!PR181:QB181,2)=1,COUNTA(Raw!QZ181:RP181)&gt;0),AND(COUNTIF(Raw!PR181:QB181,2)=0,COUNTA(Raw!QZ181:RP181)=0)),OR(AND(COUNTIF(Raw!PR181:QB181,3)=1,COUNTA(Raw!RQ181:SG181)&gt;0),AND(COUNTIF(Raw!PR181:QB181,3)=0,COUNTA(Raw!RQ181:SG181)=0)),OR(AND(COUNTIF(Raw!PR181:QB181,4)=1,COUNTA(Raw!SH181:ST181)&gt;0),AND(COUNTIF(Raw!PR181:QB181,4)=0,COUNTA(Raw!SH181:ST181)=0)),OR(AND(COUNTIF(Raw!PR181:QB181,5)=1,COUNTA(Raw!SU181:TG181)&gt;0),AND(COUNTIF(Raw!PR181:QB181,5)=0,COUNTA(Raw!SU181:TG181)=0)),OR(AND(COUNTIF(Raw!PR181:QB181,6)=1,COUNTA(Raw!TH181:TT181)&gt;0),AND(COUNTIF(Raw!PR181:QB181,6)=0,COUNTA(Raw!TH181:TT181)=0)),OR(AND(COUNTIF(Raw!PR181:QB181,7)=1,COUNTA(Raw!TU181:UI181)&gt;0),AND(COUNTIF(Raw!PR181:QB181,7)=0,COUNTA(Raw!TU181:UI181)=0)),OR(AND(COUNTIF(Raw!PR181:QB181,8)=1,COUNTA(Raw!UJ181:UV181)&gt;0),AND(COUNTIF(Raw!PR181:QB181,8)=0,COUNTA(Raw!UJ181:UV181)=0)),OR(AND(COUNTIF(Raw!PR181:QB181,9)=1,COUNTA(Raw!UW181:VG181)&gt;0),AND(COUNTIF(Raw!PR181:QB181,9)=0,COUNTA(Raw!UW181:VG181)=0)),OR(AND(COUNTIF(Raw!PR181:QB181,10)=1,COUNTA(Raw!VH181:VP181)&gt;0),AND(COUNTIF(Raw!PR181:QB181,10)=0,COUNTA(Raw!VH181:VP181)=0)),OR(AND(COUNTIF(Raw!PR181:QB181,11)=1,COUNTA(Raw!VQ181:WK181)&gt;0),AND(COUNTIF(Raw!PR181:QB181,11)=0,COUNTA(Raw!VQ181:WK181)=0))),"",1)))</f>
        <v/>
      </c>
      <c r="AV181" s="19" t="str">
        <f>IF(A181=0,"",IF(COUNTA(Raw!QI181:QY181)=0,"",IF(AND(OR(AND(Raw!QI181=4,COUNTIF(Raw!QR181:QY181,1)=0),Raw!QI181&lt;&gt;4),OR(AND(Raw!QJ181=4,COUNTIF(Raw!QR181:QY181,2)=0),Raw!QJ181&lt;&gt;4),OR(AND(Raw!QK181=4,COUNTIF(Raw!QR181:QY181,3)=0),Raw!QK181&lt;&gt;4),OR(AND(Raw!QL181=4,COUNTIF(Raw!QR181:QY181,4)=0),Raw!QL181&lt;&gt;4),OR(AND(Raw!QM181=4,COUNTIF(Raw!QR181:QY181,5)=0),Raw!QM181&lt;&gt;4),OR(AND(Raw!QN181=4,COUNTIF(Raw!QR181:QY181,6)=0),Raw!QN181&lt;&gt;4),OR(AND(Raw!QO181=4,COUNTIF(Raw!QR181:QY181,7)=0),Raw!QO181&lt;&gt;4),OR(AND(Raw!QP181=4,COUNTIF(Raw!QR181:QY181,8)=0),Raw!QP181&lt;&gt;4)),"",1)))</f>
        <v/>
      </c>
      <c r="AW181" t="str">
        <f>IF(A181=0,"",IF(COUNTA(Raw!QZ181:RP181)=0,"",IF(AND(OR(AND(Raw!QZ181=4,COUNTIF(Raw!RI181:RP181,1)=0),Raw!QZ181&lt;&gt;4),OR(AND(Raw!RA181=4,COUNTIF(Raw!RI181:RP181,2)=0),Raw!RA181&lt;&gt;4),OR(AND(Raw!RB181=4,COUNTIF(Raw!RI181:RP181,3)=0),Raw!RB181&lt;&gt;4),OR(AND(Raw!RC181=4,COUNTIF(Raw!RI181:RP181,4)=0),Raw!RC181&lt;&gt;4),OR(AND(Raw!RD181=4,COUNTIF(Raw!RI181:RP181,5)=0),Raw!RD181&lt;&gt;4),OR(AND(Raw!RE181=4,COUNTIF(Raw!RI181:RP181,6)=0),Raw!RE181&lt;&gt;4),OR(AND(Raw!RF181=4,COUNTIF(Raw!RI181:RP181,7)=0),Raw!RF181&lt;&gt;4),OR(AND(Raw!RG181=4,COUNTIF(Raw!RI181:RP181,8)=0),Raw!RG181&lt;&gt;4)),"",1)))</f>
        <v/>
      </c>
      <c r="AX181" t="str">
        <f>IF(A181=0,"",IF(COUNTA(Raw!RQ181:SG181)=0,"",IF(AND(OR(AND(Raw!RQ181=4,COUNTIF(Raw!RZ181:SG181,1)=0),Raw!RQ181&lt;&gt;4),OR(AND(Raw!RR181=4,COUNTIF(Raw!RZ181:SG181,2)=0),Raw!RR181&lt;&gt;4),OR(AND(Raw!RS181=4,COUNTIF(Raw!RZ181:SG181,3)=0),Raw!RS181&lt;&gt;4),OR(AND(Raw!RT181=4,COUNTIF(Raw!RZ181:SG181,4)=0),Raw!RT181&lt;&gt;4),OR(AND(Raw!RU181=4,COUNTIF(Raw!RZ181:SG181,5)=0),Raw!RU181&lt;&gt;4),OR(AND(Raw!RV181=4,COUNTIF(Raw!RZ181:SG181,6)=0),Raw!RV181&lt;&gt;4),OR(AND(Raw!RW181=4,COUNTIF(Raw!RZ181:SG181,7)=0),Raw!RW181&lt;&gt;4),OR(AND(Raw!RX181=4,COUNTIF(Raw!RZ181:SG181,8)=0),Raw!RX181&lt;&gt;4)),"",1)))</f>
        <v/>
      </c>
      <c r="AY181" t="str">
        <f>IF(A181=0,"",IF(COUNTA(Raw!SH181:ST181)=0,"",IF(AND(OR(AND(Raw!SH181=4,COUNTIF(Raw!SO181:ST181,1)=0),Raw!SH181&lt;&gt;4),OR(AND(Raw!SI181=4,COUNTIF(Raw!SO181:ST181,2)=0),Raw!SI181&lt;&gt;4),OR(AND(Raw!SJ181=4,COUNTIF(Raw!SO181:ST181,3)=0),Raw!SJ181&lt;&gt;4),OR(AND(Raw!SK181=4,COUNTIF(Raw!SO181:ST181,4)=0),Raw!SK181&lt;&gt;4),OR(AND(Raw!SL181=4,COUNTIF(Raw!SO181:ST181,5)=0),Raw!SL181&lt;&gt;4),OR(AND(Raw!SM181=4,COUNTIF(Raw!SO181:ST181,6)=0),Raw!SM181&lt;&gt;4)),"",1)))</f>
        <v/>
      </c>
      <c r="AZ181" t="str">
        <f>IF(A181=0,"",IF(COUNTA(Raw!SU181:TG181)=0,"",IF(AND(OR(AND(Raw!SU181=4,COUNTIF(Raw!TB181:TG181,1)=0),Raw!SU181&lt;&gt;4),OR(AND(Raw!SV181=4,COUNTIF(Raw!TB181:TG181,2)=0),Raw!SV181&lt;&gt;4),OR(AND(Raw!SW181=4,COUNTIF(Raw!TB181:TG181,3)=0),Raw!SW181&lt;&gt;4),OR(AND(Raw!SX181=4,COUNTIF(Raw!TB181:TG181,4)=0),Raw!SX181&lt;&gt;4),OR(AND(Raw!SY181=4,COUNTIF(Raw!TB181:TG181,5)=0),Raw!SY181&lt;&gt;4),OR(AND(Raw!SZ181=4,COUNTIF(Raw!TB181:TG181,6)=0),Raw!SZ181&lt;&gt;4)),"",1)))</f>
        <v/>
      </c>
      <c r="BA181" t="str">
        <f>IF(A181=0,"",IF(COUNTA(Raw!TH181:TT181)=0,"",IF(AND(OR(AND(Raw!TH181=4,COUNTIF(Raw!TO181:TT181,1)=0),Raw!TH181&lt;&gt;4),OR(AND(Raw!TI181=4,COUNTIF(Raw!TO181:TT181,2)=0),Raw!TI181&lt;&gt;4),OR(AND(Raw!TJ181=4,COUNTIF(Raw!TO181:TT181,3)=0),Raw!TJ181&lt;&gt;4),OR(AND(Raw!TK181=4,COUNTIF(Raw!TO181:TT181,4)=0),Raw!TK181&lt;&gt;4),OR(AND(Raw!TL181=4,COUNTIF(Raw!TO181:TT181,5)=0),Raw!TL181&lt;&gt;4),OR(AND(Raw!TM181=4,COUNTIF(Raw!TO181:TT181,6)=0),Raw!TM181&lt;&gt;4)),"",1)))</f>
        <v/>
      </c>
      <c r="BB181" t="str">
        <f>IF(A181=0,"",IF(COUNTA(Raw!TU181:UI181)=0,"",IF(AND(OR(AND(Raw!TU181=4,COUNTIF(Raw!UC181:UI181,1)=0),Raw!TU181&lt;&gt;4),OR(AND(Raw!TV181=4,COUNTIF(Raw!UC181:UI181,2)=0),Raw!TV181&lt;&gt;4),OR(AND(Raw!TW181=4,COUNTIF(Raw!UC181:UI181,3)=0),Raw!TW181&lt;&gt;4),OR(AND(Raw!TX181=4,COUNTIF(Raw!UC181:UI181,4)=0),Raw!TX181&lt;&gt;4),OR(AND(Raw!TY181=4,COUNTIF(Raw!UC181:UI181,5)=0),Raw!TY181&lt;&gt;4),OR(AND(Raw!TZ181=4,COUNTIF(Raw!UC181:UI181,6)=0),Raw!TZ181&lt;&gt;4),OR(AND(Raw!UA181=4,COUNTIF(Raw!UC181:UI181,7)=0),Raw!UA181&lt;&gt;4)),"",1)))</f>
        <v/>
      </c>
      <c r="BC181" t="str">
        <f>IF(A181=0,"",IF(COUNTA(Raw!UJ181:UV181)=0,"",IF(AND(OR(AND(Raw!UJ181=4,COUNTIF(Raw!UQ181:UV181,1)=0),Raw!UJ181&lt;&gt;4),OR(AND(Raw!UK181=4,COUNTIF(Raw!UQ181:UV181,2)=0),Raw!UK181&lt;&gt;4),OR(AND(Raw!UL181=4,COUNTIF(Raw!UQ181:UV181,3)=0),Raw!UL181&lt;&gt;4),OR(AND(Raw!UM181=4,COUNTIF(Raw!UQ181:UV181,4)=0),Raw!UM181&lt;&gt;4),OR(AND(Raw!UN181=4,COUNTIF(Raw!UQ181:UV181,5)=0),Raw!UN181&lt;&gt;4),OR(AND(Raw!UO181=4,COUNTIF(Raw!UQ181:UV181,6)=0),Raw!UO181&lt;&gt;4)),"",1)))</f>
        <v/>
      </c>
      <c r="BD181" t="str">
        <f>IF(A181=0,"",IF(COUNTA(Raw!UW181:VG181)=0,"",IF(AND(OR(AND(Raw!UW181=4,COUNTIF(Raw!VC181:VG181,1)=0),Raw!UW181&lt;&gt;4),OR(AND(Raw!UX181=4,COUNTIF(Raw!VC181:VG181,2)=0),Raw!UX181&lt;&gt;4),OR(AND(Raw!UY181=4,COUNTIF(Raw!VC181:VG181,3)=0),Raw!UY181&lt;&gt;4),OR(AND(Raw!UZ181=4,COUNTIF(Raw!VC181:VG181,4)=0),Raw!UZ181&lt;&gt;4),OR(AND(Raw!VA181=4,COUNTIF(Raw!VC181:VG181,5)=0),Raw!VA181&lt;&gt;4)),"",1)))</f>
        <v/>
      </c>
      <c r="BE181" t="str">
        <f>IF(A181=0,"",IF(COUNTA(Raw!VH181:VP181)=0,"",
IF(AND(
OR(AND(Raw!VH181=4,COUNTIF(Raw!VM181:VP181,1)=0),Raw!VH181&lt;&gt;4),
OR(AND(Raw!VI181=4,COUNTIF(Raw!VM181:VP181,2)=0),Raw!VI181&lt;&gt;4),
OR(AND(Raw!VJ181=4,COUNTIF(Raw!VM181:VP181,3)=0),Raw!VJ181&lt;&gt;4),
OR(AND(Raw!VK181=4,COUNTIF(Raw!VM181:VP181,4)=0),Raw!VK181&lt;&gt;4)
),"",1)))</f>
        <v/>
      </c>
      <c r="BF181" t="str">
        <f>IF(A181=0,"",IF(COUNTA(Raw!VQ181:WK181)=0,"",
IF(AND(
OR(AND(Raw!VQ181=4,COUNTIF(Raw!WB181:WK181,1)=0),Raw!VQ181&lt;&gt;4),
OR(AND(Raw!VR181=4,COUNTIF(Raw!WB181:WK181,2)=0),Raw!VR181&lt;&gt;4),
OR(AND(Raw!VS181=4,COUNTIF(Raw!WB181:WK181,3)=0),Raw!VS181&lt;&gt;4),
OR(AND(Raw!VT181=4,COUNTIF(Raw!WB181:WK181,4)=0),Raw!VT181&lt;&gt;4),
OR(AND(Raw!VU181=4,COUNTIF(Raw!WB181:WK181,5)=0),Raw!VU181&lt;&gt;4),
OR(AND(Raw!VV181=4,COUNTIF(Raw!WB181:WK181,6)=0),Raw!VV181&lt;&gt;4),
OR(AND(Raw!VW181=4,COUNTIF(Raw!WB181:WK181,7)=0),Raw!VW181&lt;&gt;4),
OR(AND(Raw!VX181=4,COUNTIF(Raw!WB181:WK181,8)=0),Raw!VX181&lt;&gt;4),
OR(AND(Raw!VY181=4,COUNTIF(Raw!WB181:WK181,9)=0),Raw!VX181&lt;&gt;4),
OR(AND(Raw!VZ181=4,COUNTIF(Raw!WB181:WK181,10)=0),Raw!VZ181&lt;&gt;4)
),"",1)))</f>
        <v/>
      </c>
      <c r="BG181" t="str">
        <f>IF(A181=0,"",IF(COUNTA(Raw!WL181:XB181)=0,"",
IF(AND(
OR(AND(Raw!WL181=4,COUNTIF(Raw!WU181:XB181,1)=0),Raw!WL181&lt;&gt;4),
OR(AND(Raw!WM181=4,COUNTIF(Raw!WU181:XB181,2)=0),Raw!WM181&lt;&gt;4),
OR(AND(Raw!WN181=4,COUNTIF(Raw!WU181:XB181,3)=0),Raw!WN181&lt;&gt;4),
OR(AND(Raw!WO181=4,COUNTIF(Raw!WU181:XB181,4)=0),Raw!WO181&lt;&gt;4),
OR(AND(Raw!WP181=4,COUNTIF(Raw!WU181:XB181,5)=0),Raw!WP181&lt;&gt;4),
OR(AND(Raw!WQ181=4,COUNTIF(Raw!WU181:XB181,6)=0),Raw!WQ181&lt;&gt;4),
OR(AND(Raw!WR181=4,COUNTIF(Raw!WU181:XB181,7)=0),Raw!WR181&lt;&gt;4),
OR(AND(Raw!WS181=4,COUNTIF(Raw!WU181:XB181,8)=0),Raw!WS181&lt;&gt;4)
),"",1)))</f>
        <v/>
      </c>
      <c r="BH181" t="str">
        <f>IF(A181=0,"",IF(COUNTA(Raw!XC181:XK181)=0,"",
IF(AND(
OR(AND(Raw!XC181=4,COUNTIF(Raw!XH181:XK181,1)=0),Raw!XC181&lt;&gt;4),
OR(AND(Raw!XD181=4,COUNTIF(Raw!XH181:XK181,2)=0),Raw!XD181&lt;&gt;4),
OR(AND(Raw!XE181=4,COUNTIF(Raw!XH181:XK181,3)=0),Raw!XE181&lt;&gt;4),
OR(AND(Raw!XF181=4,COUNTIF(Raw!XH181:XK181,4)=0),Raw!XF181&lt;&gt;4)
),"",1)))</f>
        <v/>
      </c>
      <c r="BI181" t="str">
        <f>IF(A181=0,"",IF(COUNTA(Raw!XL181:XT181)=0,"",
IF(AND(
OR(AND(Raw!XL181=4,COUNTIF(Raw!XQ181:XT181,1)=0),Raw!XL181&lt;&gt;4),
OR(AND(Raw!XM181=4,COUNTIF(Raw!XQ181:XT181,2)=0),Raw!XM181&lt;&gt;4),
OR(AND(Raw!XN181=4,COUNTIF(Raw!XQ181:XT181,3)=0),Raw!XN181&lt;&gt;4),
OR(AND(Raw!XO181=4,COUNTIF(Raw!XQ181:XT181,4)=0),Raw!XO181&lt;&gt;4)
),"",1)))</f>
        <v/>
      </c>
      <c r="BJ181" t="str">
        <f>IF(A181=0,"",IF(COUNTA(Raw!XU181:YI181)=0,"",
IF(AND(
OR(AND(Raw!XU181=4,COUNTIF(Raw!YC181:YI181,1)=0),Raw!XU181&lt;&gt;4),
OR(AND(Raw!XV181=4,COUNTIF(Raw!YC181:YI181,2)=0),Raw!XV181&lt;&gt;4),
OR(AND(Raw!XW181=4,COUNTIF(Raw!YC181:YI181,3)=0),Raw!XW181&lt;&gt;4),
OR(AND(Raw!XX181=4,COUNTIF(Raw!YC181:YI181,4)=0),Raw!XX181&lt;&gt;4),
OR(AND(Raw!XY181=4,COUNTIF(Raw!YC181:YI181,5)=0),Raw!XY181&lt;&gt;4),
OR(AND(Raw!XZ181=4,COUNTIF(Raw!YC181:YI181,6)=0),Raw!XZ181&lt;&gt;4),
OR(AND(Raw!YA181=4,COUNTIF(Raw!YC181:YI181,7)=0),Raw!YA181&lt;&gt;4)
),"",1)))</f>
        <v/>
      </c>
      <c r="BK181" t="str">
        <f>IF(A181=0,"",IF(COUNTA(Raw!YJ181:YR181)=0,"",
IF(AND(
OR(AND(Raw!YJ181=4,COUNTIF(Raw!YO181:YR181,1)=0),Raw!YJ181&lt;&gt;4),
OR(AND(Raw!YK181=4,COUNTIF(Raw!YO181:YR181,2)=0),Raw!YK181&lt;&gt;4),
OR(AND(Raw!YL181=4,COUNTIF(Raw!YO181:YR181,3)=0),Raw!YL181&lt;&gt;4),
OR(AND(Raw!YM181=4,COUNTIF(Raw!YO181:YR181,4)=0),Raw!YM181&lt;&gt;4)
),"",1)))</f>
        <v/>
      </c>
      <c r="BL181" t="str">
        <f>IF(A181=0,"",IF(COUNTA(Raw!YS181:YU181)=0,"",IF(AND(Raw!YS181=4,ISBLANK(Raw!YU181)),"",IF(AND(Raw!YS181&lt;&gt;4,ISBLANK(Raw!YU181)=FALSE),"",1))))</f>
        <v/>
      </c>
    </row>
    <row r="182" spans="1:64">
      <c r="A182" s="20">
        <f>Raw!A182</f>
        <v>0</v>
      </c>
      <c r="B182" s="19" t="str">
        <f>IF(A182=0,"",IF(AND(Raw!AC182=1,COUNTA(Raw!AR182:IC182)&gt;0,COUNTA(Raw!ID182:YU182)=0),"",IF(AND(Raw!AC182=2,COUNTA(Raw!AR182:IC182)=0,COUNTA(Raw!ID182:MV182)&gt;0,COUNTA(Raw!MW182:YU182)=0),"",IF(AND(Raw!AC182=3,COUNTA(Raw!AP182:MV182)=0,COUNTA(Raw!MW182:YU182)&gt;0),"",1))))</f>
        <v/>
      </c>
      <c r="C182" s="19" t="str">
        <f>IF(A182=0,"",IF(AND(Raw!AK182=1,ISBLANK(Raw!AM182)=FALSE,ISBLANK(Raw!AO182)),"",IF(AND(Raw!AK182=2,ISBLANK(Raw!AM182),ISBLANK(Raw!AO182)=FALSE),"",1)))</f>
        <v/>
      </c>
      <c r="D182" s="19" t="str">
        <f>IF(A182=0,"",IF(COUNTA(Raw!AS182:AZ182)=0,"",IF(AND(Raw!AS182+Raw!AT182=100,Raw!AU182+Raw!AV182=100,Raw!AW182+Raw!AX182=100,Raw!AY182+Raw!AZ182=100),"",1)))</f>
        <v/>
      </c>
      <c r="E182" s="19" t="str">
        <f>IF(A182=0,"",IF(ISBLANK(Raw!AQ182),"",IF(Raw!AQ182=1,"",1)))</f>
        <v/>
      </c>
      <c r="F182" s="19" t="str">
        <f>IF(A182=0,"",IF(ISBLANK(Raw!AR182),"",IF(AND(Raw!AR182&gt;=0,Raw!AR182&lt;=100),"",1)))</f>
        <v/>
      </c>
      <c r="G182" s="19" t="str">
        <f>IF(A182=0,"",IF(AND(ISBLANK(Raw!BA182),ISBLANK(Raw!AS182)),"",IF(AND(Raw!AS182&gt;0,ISBLANK(Raw!BA182)=FALSE),"",1)))</f>
        <v/>
      </c>
      <c r="H182" s="19" t="str">
        <f>IF(A182=0,"",IF(COUNTA(Raw!BA182:BH182)=0,"",IF(AND(Raw!BA182=0,COUNTA(Raw!BB182:BH182)=0),"",IF(AND(Raw!BA182&gt;0,COUNTA(Raw!BB182:BH182)&gt;0),"",1))))</f>
        <v/>
      </c>
      <c r="I182" s="19" t="str">
        <f>IF(A182=0,"",IF(AND(ISBLANK(Raw!BI182),ISBLANK(Raw!BJ182)),"",IF(AND(Raw!BI182=1,ISBLANK(Raw!BJ182)=FALSE),"",IF(AND(Raw!BI182=2,ISBLANK(Raw!BJ182)),"",1))))</f>
        <v/>
      </c>
      <c r="J182" s="19" t="str">
        <f>IF(A182=0,"",IF(AND(ISBLANK(Raw!AT182),COUNTBLANK(Raw!BK182:BQ182)),"",IF(AND(Raw!AT182&gt;0,COUNTA(Raw!BK182:BQ182)&gt;0),"",IF(AND(Raw!AT182=0,COUNTA(Raw!BK182:BQ182)=0),"",1))))</f>
        <v/>
      </c>
      <c r="K182" s="19" t="str">
        <f>IF(A182=0,"",IF(AND(ISBLANK(Raw!AS182),COUNTA(Raw!BR182:BX182)=0),"",IF(AND(Raw!AS182&gt;0,COUNTA(Raw!BR182:BX182)&gt;0),"",IF(AND(Raw!AS182=0,COUNTA(Raw!BR182:BX182)=0),"",1))))</f>
        <v/>
      </c>
      <c r="L182" s="19" t="str">
        <f>IF(A182=0,"",IF(AND(COUNTA(Raw!BK182:BX182)=0,COUNTA(Raw!BY182:CH182)=0),"",IF(AND(COUNTIF(Raw!BK182:BX182,1)&gt;0,COUNTA(Raw!BY182:CH182)&gt;0),"",IF(AND(COUNTIF(Raw!BK182:BX182,1)=0,COUNTA(Raw!BY182:CH182)=0),"",1))))</f>
        <v/>
      </c>
      <c r="M182" s="19" t="str">
        <f>IF(A182=0,"",IF(AND(COUNTA(Raw!BK182:BX182)=0,COUNTA(Raw!CI182:CR182)),"",IF(AND(COUNTIF(Raw!BK182:BX182,3)&gt;0,COUNTA(Raw!CI182:CR182)&gt;0),"",IF(AND(COUNTIF(Raw!BK182:BX182,3)=0,COUNTA(Raw!CI182:CR182)=0),"",1))))</f>
        <v/>
      </c>
      <c r="N182" s="19" t="str">
        <f>IF(A182=0,"",IF(COUNTA(Raw!CS182:DF182)=0,"",IF(AND(COUNTIF(Raw!CS182:CV182,1)=1,COUNTA(Raw!CW182:DA182)&gt;0,COUNTA(Raw!DB182:DF182)=0),"",IF(AND(COUNTIF(Raw!CS182:CV182,2)=1,COUNTA(Raw!CW182:DA182)=0,COUNTA(Raw!DB182:DF182)&gt;0),"",IF(AND(COUNTA(Raw!CS182:CV182)&gt;0,COUNTA(Raw!CW182:DF182)=0),"",1)))))</f>
        <v/>
      </c>
      <c r="O182" s="19" t="str">
        <f>IF(A182=0,"",IF(COUNTA(Raw!DG182:DP182)=0,"",IF(AND(COUNTIF(Raw!BK182:BQ182,1)&gt;0,OR(COUNTIF(Raw!DG182:DP182,1)=1,COUNTIF(Raw!DG182:DP182,2)=1,COUNTIF(Raw!DG182:DP182,3)=1)),"",IF(AND(COUNTIF(Raw!BK182:BQ182,1)=0,AND(COUNTIF(Raw!DG182:DP182,1)=0,COUNTIF(Raw!DG182:DP182,2)=0,COUNTIF(Raw!DG182:DP182,3)=0)),"",1))))</f>
        <v/>
      </c>
      <c r="P182" s="19" t="str">
        <f>IF(A182=0,"",IF(COUNTA(Raw!DG182:DR182)=0,"",IF(AND(COUNTIF(Raw!DG182:DP182,4)=1,ISBLANK(Raw!DQ182)=FALSE,ISBLANK(Raw!DR182)),"",IF(AND(COUNTIF(Raw!DG182:DP182,7)=1,ISBLANK(Raw!DQ182),ISBLANK(Raw!DR182)=FALSE),"",IF(AND(COUNTA(Raw!DG182:DP182)&gt;0,COUNTIF(Raw!DG182:DP182,4)=0,COUNTIF(Raw!DG182:DP182,7)=0,COUNTA(Raw!DQ182:DR182)=0),"",1)))))</f>
        <v/>
      </c>
      <c r="Q182" s="19" t="str">
        <f>IF(A182=0,"",IF(AND(COUNTA(Raw!DS182:DU182)=0,COUNTA(Raw!BK182:BQ182)=0),"",IF(AND(COUNTIF(Raw!BK182:BQ182,1)&gt;0,COUNTA(Raw!DS182:DU182)&gt;0),"",IF(AND(COUNTIF(Raw!BK182:BQ182,1)=0,COUNTA(Raw!DS182:DU182)=0),"",1))))</f>
        <v/>
      </c>
      <c r="R182" s="19" t="str">
        <f>IF(A182=0,"",IF(AND(ISBLANK(Raw!AT182),ISBLANK(Raw!EJ182)),"",IF(AND(Raw!AT182&gt;0,ISBLANK(Raw!EJ182)=FALSE,Raw!EJ182&gt;=0,Raw!EJ182&lt;=7),"",IF(AND(Raw!AT182=0,ISBLANK(Raw!EJ182)),"",1))))</f>
        <v/>
      </c>
      <c r="S182" t="str">
        <f>IF(A182=0,"",IF(AND(ISBLANK(Raw!AS182),ISBLANK(Raw!EK182)),"",IF(AND(Raw!AS182&gt;0,ISBLANK(Raw!EK182)=FALSE),"",IF(AND(Raw!AS182=0,ISBLANK(Raw!EK182)),"",1))))</f>
        <v/>
      </c>
      <c r="T182" s="19" t="str">
        <f>IF(A182=0,"",IF(AND(ISBLANK(Raw!AT182),COUNTA(Raw!EL182:EQ182)=0),"",IF(AND(Raw!AT182&gt;0,COUNTA(Raw!EL182:EQ182)&gt;0),"",IF(AND(Raw!AT182=0,COUNTA(Raw!EL182:EQ182)=0),"",1))))</f>
        <v/>
      </c>
      <c r="U182" t="str">
        <f>IF(A182=0,"",IF(AND(ISBLANK(Raw!AT182),COUNTA(Raw!ER182:EU182)=0),"",IF(AND(Raw!AT182&gt;0,COUNTA(Raw!ER182:EU182)&gt;0),"",IF(AND(Raw!AT182=0,COUNTA(Raw!ER182:EU182)=0),"",1))))</f>
        <v/>
      </c>
      <c r="V182" t="str">
        <f>IF(A182=0,"",IF(AND(ISBLANK(Raw!AS182),COUNTA(Raw!EV182:FA182)=0),"",IF(AND(Raw!AS182&gt;0,COUNTA(Raw!EV182:FA182)&gt;0),"",IF(AND(Raw!AS182=0,COUNTA(Raw!EV182:FA182)=0),"",1))))</f>
        <v/>
      </c>
      <c r="W182" t="str">
        <f>IF(A182=0,"",IF(AND(ISBLANK(Raw!AS182),COUNTA(Raw!FB182:FE182)=0),"",IF(AND(Raw!AS182&gt;0,COUNTA(Raw!FB182:FE182)&gt;0),"",IF(AND(Raw!AS182=0,COUNTA(Raw!FB182:FE182)=0),"",1))))</f>
        <v/>
      </c>
      <c r="X182" t="str">
        <f>IF(A182=0,"",IF(AND(ISBLANK(Raw!AT182),COUNTA(Raw!FF182:FI182)=0),"",IF(AND(Raw!AT182&gt;0,COUNTA(Raw!FF182:FI182)&gt;0),"",IF(AND(Raw!AT182=0,COUNTA(Raw!FF182:FI182)=0),"",1))))</f>
        <v/>
      </c>
      <c r="Y182" t="str">
        <f>IF(A182=0,"",IF(AND(ISBLANK(Raw!AS182),COUNTA(Raw!FJ182:FM182)=0),"",IF(AND(Raw!AS182&gt;0,COUNTA(Raw!FJ182:FM182)&gt;0),"",IF(AND(Raw!AS182=0,COUNTA(Raw!FJ182:FM182)=0),"",1))))</f>
        <v/>
      </c>
      <c r="Z182" t="str">
        <f>IF(A182=0,"",IF(AND(COUNTA(Raw!FN182:FT182)=0,ISBLANK(Raw!FU182)),"",IF(AND(COUNTIF(Raw!FN182:FT182,1)&gt;0,ISBLANK(Raw!FU182)=FALSE),"",IF(AND(COUNTIF(Raw!FN182:FT182,1)=0,ISBLANK(Raw!FU182)),"",1))))</f>
        <v/>
      </c>
      <c r="AA182" s="19" t="str">
        <f>IF(A182=0,"",IF(AND(ISBLANK(Raw!BI182),COUNTA(Raw!FV182:GH182)=0),"",IF(AND(Raw!BI182&lt;&gt;1,COUNTIF(Raw!FV182:GH182,6)=0),"",IF(Raw!BI182=1,"",1))))</f>
        <v/>
      </c>
      <c r="AB182" t="str">
        <f>IF(A182=0,"",IF(AND(ISBLANK(Raw!GI182),COUNTA(Raw!GJ182:GQ182)=0),"",IF(AND(Raw!GI182=1,COUNTA(Raw!GJ182:GQ182)&gt;0),"",IF(AND(Raw!GI182=2,COUNTA(Raw!GJ182:GQ182)=0),"",1))))</f>
        <v/>
      </c>
      <c r="AC182" s="19" t="str">
        <f>IF(A182=0,"",IF(AND(COUNTA(Raw!GY182:HF182)=0,ISBLANK(Raw!HG182)),"",IF(AND(OR(COUNTIF(Raw!GY182:HE182,1)&gt;0,COUNTIF(Raw!GY182:HE182,2)&gt;0),ISBLANK(Raw!HG182)=FALSE),"",IF(AND(COUNTA(Raw!GY182:HF182)&gt;0,ISBLANK(Raw!HG182),COUNTIF(Raw!GY182:HE182,1)=0,COUNTIF(Raw!GY182:HE182,2)=0),"",1))))</f>
        <v/>
      </c>
      <c r="AD182" s="19" t="str">
        <f>IF(A182=0,"",IF(COUNTA(Raw!HU182:IB182)=0,"",IF(AND(Raw!AK182&lt;&gt;2,COUNTIF(Raw!HU182:IA182,2)=0,COUNTIF(Raw!HU182:IA182,3)=0),"",IF(Raw!AK182=2,"",1))))</f>
        <v/>
      </c>
      <c r="AE182" s="19" t="str">
        <f>IF(A182=0,"",IF(AND(Raw!AK182=2,ISBLANK(Raw!IC182)=FALSE),"",IF(AND(Raw!AK182&lt;&gt;2,ISBLANK(Raw!IC182)),"",1)))</f>
        <v/>
      </c>
      <c r="AF182" s="19" t="str">
        <f>IF(A182=0,"",IF(COUNTA(Raw!ID182:IF182)=0,"",IF(AND(MATCH(2023-Raw!ID182,Code!$A$3:$A$12,1)=Raw!IF182,2023-Raw!ID182=Raw!IE182),"",1)))</f>
        <v/>
      </c>
      <c r="AG182" s="19" t="str">
        <f>IF(A182=0,"",IF(COUNTA(Raw!IG182:II182)=0,"",IF(AND(Raw!IG182=4,ISBLANK(Raw!II182)=FALSE),"",IF(AND(Raw!IG182&lt;&gt;4,ISBLANK(Raw!II182)),"",1))))</f>
        <v/>
      </c>
      <c r="AH182" s="19" t="str">
        <f>IF(A182=0,"",IF(COUNTA(Raw!IJ182:IM182)=0,"",IF(AND(Raw!IJ182=1,ISBLANK(Raw!IK182)=FALSE),"",IF(AND(Raw!IJ182=2,COUNTA(Raw!IK182:IM182)&gt;0),"",1))))</f>
        <v/>
      </c>
      <c r="AI182" s="19" t="str">
        <f>IF(A182=0,"",IF(COUNTA(Raw!IK182:IM182)=0,"",IF(AND(Raw!IK182=1,ISBLANK(Raw!IL182)=FALSE),"",IF(AND(Raw!IK182=2,COUNTA(Raw!IL182:IM182)=0),"",1))))</f>
        <v/>
      </c>
      <c r="AJ182" s="19" t="str">
        <f>IF(A182=0,"",IF(COUNTA(Raw!JD182:JJ182)=0,"",IF(AND(Raw!JD182&gt;600,COUNTA(Raw!JE182:JI182)&gt;0),"",IF(AND(Raw!JD182&lt;=600,COUNTA(Raw!JE182:JJ182)=0),"",1))))</f>
        <v/>
      </c>
      <c r="AK182" s="19" t="str">
        <f>IF(A182=0,"",IF(COUNTA(Raw!JK182:KA182)=0,"",IF(AND(Raw!JK182=1,COUNTA(Raw!JM182:JV182)&gt;0),"",IF(AND(Raw!JK182=3,COUNTA(Raw!JM182:JV182)&gt;0,COUNTA(Raw!JW182:KA182)=0),"",IF(AND(ISBLANK(Raw!JK182)=FALSE,Raw!JK182&lt;&gt;1,Raw!JK182&lt;&gt;3,COUNTA(Raw!JM182:KA182)=0),"",1)))))</f>
        <v/>
      </c>
      <c r="AL182" s="19" t="str">
        <f>IF(A182=0,"",IF(COUNTA(Raw!JW182:KA182)=0,"",IF(AND(COUNTIF(Raw!JW182:JZ182,4)=0,COUNTA(Raw!JW182:JZ182)&gt;0,ISBLANK(Raw!KA182)=FALSE),"",IF(AND(COUNTIF(Raw!JW182:KA182,4)&gt;0,ISBLANK(Raw!KA182)),"",1))))</f>
        <v/>
      </c>
      <c r="AM182" s="19" t="str">
        <f>IF(A182=0,"",IF(COUNTA(Raw!KT182:KU182)=0,"",IF(AND(Raw!KT182=1,ISBLANK(Raw!KU182)=FALSE),"",IF(AND(Raw!KT182=2,ISBLANK(Raw!KU182)),"",1))))</f>
        <v/>
      </c>
      <c r="AN182" s="19" t="str">
        <f>IF(A182=0,"",IF(COUNTA(Raw!KX182:LF182)=0,"",IF(AND(COUNTIF(Raw!KX182:LB182,5)=1,COUNTA(Raw!KX182:LB182)=1,COUNTA(Raw!LC182:LF182)=0),"",IF(AND(COUNTIF(Raw!KX182:LB182,5)=0,COUNTA(Raw!KX182:LB182)&gt;0,COUNTA(Raw!LC182:LF182)&gt;0),"",1))))</f>
        <v/>
      </c>
      <c r="AO182" s="19" t="str">
        <f>IF(A182=0,"",IF(COUNTA(Raw!LM182:LU182)=0,"",IF(AND(Raw!LM182=1,ISBLANK(Raw!LN182)=FALSE,COUNTA(Raw!LO182:LU182)&gt;0),"",IF(AND(Raw!LM182=2,COUNTA(Raw!LN182:LU182)=0),"",1))))</f>
        <v/>
      </c>
      <c r="AP182" s="19" t="str">
        <f>IF(A182=0,"",IF(COUNTA(Raw!MY182:OG182)=0,"",IF(AND(Raw!MY182=2,COUNTA(Raw!MZ182:OG182)=0),"",IF(AND(Raw!MY182=1,COUNTA(Raw!MZ182:OG182)&gt;0),"",1))))</f>
        <v/>
      </c>
      <c r="AQ182" s="19" t="str">
        <f>IF(A182=0,"",IF(COUNTA(Raw!NC182:NW182)=0,"",IF(AND(COUNTIF(Raw!NC182:NG182,3)&gt;0,COUNTA(Raw!NH182:NQ182)&gt;0),"",IF(AND(COUNTA(Raw!NC182:NG182)&gt;0,COUNTIF(Raw!NC182:NG182,3)=0,COUNTA(Raw!NH182:NW182)=0),"",1))))</f>
        <v/>
      </c>
      <c r="AR182" s="19" t="str">
        <f>IF(A182=0,"",IF(COUNTA(Raw!NH182:NW182)=0,"",IF(AND(COUNTIF(Raw!NH182:NQ182,10)&gt;0,COUNTA(Raw!NR182:NW182)&gt;0),"",IF(AND(COUNTA(Raw!NH182:NQ182)&gt;0,COUNTIF(Raw!NH182:NQ182,10)=0,COUNTA(Raw!NR182:NY182)=0),"",1))))</f>
        <v/>
      </c>
      <c r="AS182" s="19" t="str">
        <f>IF(A182=0,"",IF(COUNTA(Raw!NY182:OG182)=0,"",IF(AND(Raw!NY182=1,COUNTA(Raw!NZ182:OG182)&gt;0),"",IF(AND(Raw!NY182=2,COUNTA(Raw!NZ182:OG182)=0),"",1))))</f>
        <v/>
      </c>
      <c r="AT182" s="19" t="str">
        <f>IF(A182=0,"",IF(COUNTA(Raw!OH182:OY182)=0,"",IF(AND(Raw!OH182=1,COUNTA(Raw!OI182:OY182)&gt;0),"",IF(AND(Raw!OH182=2,COUNTA(Raw!OI182:OY182)=0),"",1))))</f>
        <v/>
      </c>
      <c r="AU182" s="19" t="str">
        <f>IF(A182=0,"",IF(COUNTA(Raw!PR182:QB182)=0,"",
IF(AND(OR(AND(COUNTIF(Raw!PR182:QB182,1)=1,COUNTA(Raw!QI182:QY182)&gt;0),AND(COUNTIF(Raw!PR182:QB182,1)=0,COUNTA(Raw!QI182:QY182)=0)),OR(AND(COUNTIF(Raw!PR182:QB182,2)=1,COUNTA(Raw!QZ182:RP182)&gt;0),AND(COUNTIF(Raw!PR182:QB182,2)=0,COUNTA(Raw!QZ182:RP182)=0)),OR(AND(COUNTIF(Raw!PR182:QB182,3)=1,COUNTA(Raw!RQ182:SG182)&gt;0),AND(COUNTIF(Raw!PR182:QB182,3)=0,COUNTA(Raw!RQ182:SG182)=0)),OR(AND(COUNTIF(Raw!PR182:QB182,4)=1,COUNTA(Raw!SH182:ST182)&gt;0),AND(COUNTIF(Raw!PR182:QB182,4)=0,COUNTA(Raw!SH182:ST182)=0)),OR(AND(COUNTIF(Raw!PR182:QB182,5)=1,COUNTA(Raw!SU182:TG182)&gt;0),AND(COUNTIF(Raw!PR182:QB182,5)=0,COUNTA(Raw!SU182:TG182)=0)),OR(AND(COUNTIF(Raw!PR182:QB182,6)=1,COUNTA(Raw!TH182:TT182)&gt;0),AND(COUNTIF(Raw!PR182:QB182,6)=0,COUNTA(Raw!TH182:TT182)=0)),OR(AND(COUNTIF(Raw!PR182:QB182,7)=1,COUNTA(Raw!TU182:UI182)&gt;0),AND(COUNTIF(Raw!PR182:QB182,7)=0,COUNTA(Raw!TU182:UI182)=0)),OR(AND(COUNTIF(Raw!PR182:QB182,8)=1,COUNTA(Raw!UJ182:UV182)&gt;0),AND(COUNTIF(Raw!PR182:QB182,8)=0,COUNTA(Raw!UJ182:UV182)=0)),OR(AND(COUNTIF(Raw!PR182:QB182,9)=1,COUNTA(Raw!UW182:VG182)&gt;0),AND(COUNTIF(Raw!PR182:QB182,9)=0,COUNTA(Raw!UW182:VG182)=0)),OR(AND(COUNTIF(Raw!PR182:QB182,10)=1,COUNTA(Raw!VH182:VP182)&gt;0),AND(COUNTIF(Raw!PR182:QB182,10)=0,COUNTA(Raw!VH182:VP182)=0)),OR(AND(COUNTIF(Raw!PR182:QB182,11)=1,COUNTA(Raw!VQ182:WK182)&gt;0),AND(COUNTIF(Raw!PR182:QB182,11)=0,COUNTA(Raw!VQ182:WK182)=0))),"",1)))</f>
        <v/>
      </c>
      <c r="AV182" s="19" t="str">
        <f>IF(A182=0,"",IF(COUNTA(Raw!QI182:QY182)=0,"",IF(AND(OR(AND(Raw!QI182=4,COUNTIF(Raw!QR182:QY182,1)=0),Raw!QI182&lt;&gt;4),OR(AND(Raw!QJ182=4,COUNTIF(Raw!QR182:QY182,2)=0),Raw!QJ182&lt;&gt;4),OR(AND(Raw!QK182=4,COUNTIF(Raw!QR182:QY182,3)=0),Raw!QK182&lt;&gt;4),OR(AND(Raw!QL182=4,COUNTIF(Raw!QR182:QY182,4)=0),Raw!QL182&lt;&gt;4),OR(AND(Raw!QM182=4,COUNTIF(Raw!QR182:QY182,5)=0),Raw!QM182&lt;&gt;4),OR(AND(Raw!QN182=4,COUNTIF(Raw!QR182:QY182,6)=0),Raw!QN182&lt;&gt;4),OR(AND(Raw!QO182=4,COUNTIF(Raw!QR182:QY182,7)=0),Raw!QO182&lt;&gt;4),OR(AND(Raw!QP182=4,COUNTIF(Raw!QR182:QY182,8)=0),Raw!QP182&lt;&gt;4)),"",1)))</f>
        <v/>
      </c>
      <c r="AW182" t="str">
        <f>IF(A182=0,"",IF(COUNTA(Raw!QZ182:RP182)=0,"",IF(AND(OR(AND(Raw!QZ182=4,COUNTIF(Raw!RI182:RP182,1)=0),Raw!QZ182&lt;&gt;4),OR(AND(Raw!RA182=4,COUNTIF(Raw!RI182:RP182,2)=0),Raw!RA182&lt;&gt;4),OR(AND(Raw!RB182=4,COUNTIF(Raw!RI182:RP182,3)=0),Raw!RB182&lt;&gt;4),OR(AND(Raw!RC182=4,COUNTIF(Raw!RI182:RP182,4)=0),Raw!RC182&lt;&gt;4),OR(AND(Raw!RD182=4,COUNTIF(Raw!RI182:RP182,5)=0),Raw!RD182&lt;&gt;4),OR(AND(Raw!RE182=4,COUNTIF(Raw!RI182:RP182,6)=0),Raw!RE182&lt;&gt;4),OR(AND(Raw!RF182=4,COUNTIF(Raw!RI182:RP182,7)=0),Raw!RF182&lt;&gt;4),OR(AND(Raw!RG182=4,COUNTIF(Raw!RI182:RP182,8)=0),Raw!RG182&lt;&gt;4)),"",1)))</f>
        <v/>
      </c>
      <c r="AX182" t="str">
        <f>IF(A182=0,"",IF(COUNTA(Raw!RQ182:SG182)=0,"",IF(AND(OR(AND(Raw!RQ182=4,COUNTIF(Raw!RZ182:SG182,1)=0),Raw!RQ182&lt;&gt;4),OR(AND(Raw!RR182=4,COUNTIF(Raw!RZ182:SG182,2)=0),Raw!RR182&lt;&gt;4),OR(AND(Raw!RS182=4,COUNTIF(Raw!RZ182:SG182,3)=0),Raw!RS182&lt;&gt;4),OR(AND(Raw!RT182=4,COUNTIF(Raw!RZ182:SG182,4)=0),Raw!RT182&lt;&gt;4),OR(AND(Raw!RU182=4,COUNTIF(Raw!RZ182:SG182,5)=0),Raw!RU182&lt;&gt;4),OR(AND(Raw!RV182=4,COUNTIF(Raw!RZ182:SG182,6)=0),Raw!RV182&lt;&gt;4),OR(AND(Raw!RW182=4,COUNTIF(Raw!RZ182:SG182,7)=0),Raw!RW182&lt;&gt;4),OR(AND(Raw!RX182=4,COUNTIF(Raw!RZ182:SG182,8)=0),Raw!RX182&lt;&gt;4)),"",1)))</f>
        <v/>
      </c>
      <c r="AY182" t="str">
        <f>IF(A182=0,"",IF(COUNTA(Raw!SH182:ST182)=0,"",IF(AND(OR(AND(Raw!SH182=4,COUNTIF(Raw!SO182:ST182,1)=0),Raw!SH182&lt;&gt;4),OR(AND(Raw!SI182=4,COUNTIF(Raw!SO182:ST182,2)=0),Raw!SI182&lt;&gt;4),OR(AND(Raw!SJ182=4,COUNTIF(Raw!SO182:ST182,3)=0),Raw!SJ182&lt;&gt;4),OR(AND(Raw!SK182=4,COUNTIF(Raw!SO182:ST182,4)=0),Raw!SK182&lt;&gt;4),OR(AND(Raw!SL182=4,COUNTIF(Raw!SO182:ST182,5)=0),Raw!SL182&lt;&gt;4),OR(AND(Raw!SM182=4,COUNTIF(Raw!SO182:ST182,6)=0),Raw!SM182&lt;&gt;4)),"",1)))</f>
        <v/>
      </c>
      <c r="AZ182" t="str">
        <f>IF(A182=0,"",IF(COUNTA(Raw!SU182:TG182)=0,"",IF(AND(OR(AND(Raw!SU182=4,COUNTIF(Raw!TB182:TG182,1)=0),Raw!SU182&lt;&gt;4),OR(AND(Raw!SV182=4,COUNTIF(Raw!TB182:TG182,2)=0),Raw!SV182&lt;&gt;4),OR(AND(Raw!SW182=4,COUNTIF(Raw!TB182:TG182,3)=0),Raw!SW182&lt;&gt;4),OR(AND(Raw!SX182=4,COUNTIF(Raw!TB182:TG182,4)=0),Raw!SX182&lt;&gt;4),OR(AND(Raw!SY182=4,COUNTIF(Raw!TB182:TG182,5)=0),Raw!SY182&lt;&gt;4),OR(AND(Raw!SZ182=4,COUNTIF(Raw!TB182:TG182,6)=0),Raw!SZ182&lt;&gt;4)),"",1)))</f>
        <v/>
      </c>
      <c r="BA182" t="str">
        <f>IF(A182=0,"",IF(COUNTA(Raw!TH182:TT182)=0,"",IF(AND(OR(AND(Raw!TH182=4,COUNTIF(Raw!TO182:TT182,1)=0),Raw!TH182&lt;&gt;4),OR(AND(Raw!TI182=4,COUNTIF(Raw!TO182:TT182,2)=0),Raw!TI182&lt;&gt;4),OR(AND(Raw!TJ182=4,COUNTIF(Raw!TO182:TT182,3)=0),Raw!TJ182&lt;&gt;4),OR(AND(Raw!TK182=4,COUNTIF(Raw!TO182:TT182,4)=0),Raw!TK182&lt;&gt;4),OR(AND(Raw!TL182=4,COUNTIF(Raw!TO182:TT182,5)=0),Raw!TL182&lt;&gt;4),OR(AND(Raw!TM182=4,COUNTIF(Raw!TO182:TT182,6)=0),Raw!TM182&lt;&gt;4)),"",1)))</f>
        <v/>
      </c>
      <c r="BB182" t="str">
        <f>IF(A182=0,"",IF(COUNTA(Raw!TU182:UI182)=0,"",IF(AND(OR(AND(Raw!TU182=4,COUNTIF(Raw!UC182:UI182,1)=0),Raw!TU182&lt;&gt;4),OR(AND(Raw!TV182=4,COUNTIF(Raw!UC182:UI182,2)=0),Raw!TV182&lt;&gt;4),OR(AND(Raw!TW182=4,COUNTIF(Raw!UC182:UI182,3)=0),Raw!TW182&lt;&gt;4),OR(AND(Raw!TX182=4,COUNTIF(Raw!UC182:UI182,4)=0),Raw!TX182&lt;&gt;4),OR(AND(Raw!TY182=4,COUNTIF(Raw!UC182:UI182,5)=0),Raw!TY182&lt;&gt;4),OR(AND(Raw!TZ182=4,COUNTIF(Raw!UC182:UI182,6)=0),Raw!TZ182&lt;&gt;4),OR(AND(Raw!UA182=4,COUNTIF(Raw!UC182:UI182,7)=0),Raw!UA182&lt;&gt;4)),"",1)))</f>
        <v/>
      </c>
      <c r="BC182" t="str">
        <f>IF(A182=0,"",IF(COUNTA(Raw!UJ182:UV182)=0,"",IF(AND(OR(AND(Raw!UJ182=4,COUNTIF(Raw!UQ182:UV182,1)=0),Raw!UJ182&lt;&gt;4),OR(AND(Raw!UK182=4,COUNTIF(Raw!UQ182:UV182,2)=0),Raw!UK182&lt;&gt;4),OR(AND(Raw!UL182=4,COUNTIF(Raw!UQ182:UV182,3)=0),Raw!UL182&lt;&gt;4),OR(AND(Raw!UM182=4,COUNTIF(Raw!UQ182:UV182,4)=0),Raw!UM182&lt;&gt;4),OR(AND(Raw!UN182=4,COUNTIF(Raw!UQ182:UV182,5)=0),Raw!UN182&lt;&gt;4),OR(AND(Raw!UO182=4,COUNTIF(Raw!UQ182:UV182,6)=0),Raw!UO182&lt;&gt;4)),"",1)))</f>
        <v/>
      </c>
      <c r="BD182" t="str">
        <f>IF(A182=0,"",IF(COUNTA(Raw!UW182:VG182)=0,"",IF(AND(OR(AND(Raw!UW182=4,COUNTIF(Raw!VC182:VG182,1)=0),Raw!UW182&lt;&gt;4),OR(AND(Raw!UX182=4,COUNTIF(Raw!VC182:VG182,2)=0),Raw!UX182&lt;&gt;4),OR(AND(Raw!UY182=4,COUNTIF(Raw!VC182:VG182,3)=0),Raw!UY182&lt;&gt;4),OR(AND(Raw!UZ182=4,COUNTIF(Raw!VC182:VG182,4)=0),Raw!UZ182&lt;&gt;4),OR(AND(Raw!VA182=4,COUNTIF(Raw!VC182:VG182,5)=0),Raw!VA182&lt;&gt;4)),"",1)))</f>
        <v/>
      </c>
      <c r="BE182" t="str">
        <f>IF(A182=0,"",IF(COUNTA(Raw!VH182:VP182)=0,"",
IF(AND(
OR(AND(Raw!VH182=4,COUNTIF(Raw!VM182:VP182,1)=0),Raw!VH182&lt;&gt;4),
OR(AND(Raw!VI182=4,COUNTIF(Raw!VM182:VP182,2)=0),Raw!VI182&lt;&gt;4),
OR(AND(Raw!VJ182=4,COUNTIF(Raw!VM182:VP182,3)=0),Raw!VJ182&lt;&gt;4),
OR(AND(Raw!VK182=4,COUNTIF(Raw!VM182:VP182,4)=0),Raw!VK182&lt;&gt;4)
),"",1)))</f>
        <v/>
      </c>
      <c r="BF182" t="str">
        <f>IF(A182=0,"",IF(COUNTA(Raw!VQ182:WK182)=0,"",
IF(AND(
OR(AND(Raw!VQ182=4,COUNTIF(Raw!WB182:WK182,1)=0),Raw!VQ182&lt;&gt;4),
OR(AND(Raw!VR182=4,COUNTIF(Raw!WB182:WK182,2)=0),Raw!VR182&lt;&gt;4),
OR(AND(Raw!VS182=4,COUNTIF(Raw!WB182:WK182,3)=0),Raw!VS182&lt;&gt;4),
OR(AND(Raw!VT182=4,COUNTIF(Raw!WB182:WK182,4)=0),Raw!VT182&lt;&gt;4),
OR(AND(Raw!VU182=4,COUNTIF(Raw!WB182:WK182,5)=0),Raw!VU182&lt;&gt;4),
OR(AND(Raw!VV182=4,COUNTIF(Raw!WB182:WK182,6)=0),Raw!VV182&lt;&gt;4),
OR(AND(Raw!VW182=4,COUNTIF(Raw!WB182:WK182,7)=0),Raw!VW182&lt;&gt;4),
OR(AND(Raw!VX182=4,COUNTIF(Raw!WB182:WK182,8)=0),Raw!VX182&lt;&gt;4),
OR(AND(Raw!VY182=4,COUNTIF(Raw!WB182:WK182,9)=0),Raw!VX182&lt;&gt;4),
OR(AND(Raw!VZ182=4,COUNTIF(Raw!WB182:WK182,10)=0),Raw!VZ182&lt;&gt;4)
),"",1)))</f>
        <v/>
      </c>
      <c r="BG182" t="str">
        <f>IF(A182=0,"",IF(COUNTA(Raw!WL182:XB182)=0,"",
IF(AND(
OR(AND(Raw!WL182=4,COUNTIF(Raw!WU182:XB182,1)=0),Raw!WL182&lt;&gt;4),
OR(AND(Raw!WM182=4,COUNTIF(Raw!WU182:XB182,2)=0),Raw!WM182&lt;&gt;4),
OR(AND(Raw!WN182=4,COUNTIF(Raw!WU182:XB182,3)=0),Raw!WN182&lt;&gt;4),
OR(AND(Raw!WO182=4,COUNTIF(Raw!WU182:XB182,4)=0),Raw!WO182&lt;&gt;4),
OR(AND(Raw!WP182=4,COUNTIF(Raw!WU182:XB182,5)=0),Raw!WP182&lt;&gt;4),
OR(AND(Raw!WQ182=4,COUNTIF(Raw!WU182:XB182,6)=0),Raw!WQ182&lt;&gt;4),
OR(AND(Raw!WR182=4,COUNTIF(Raw!WU182:XB182,7)=0),Raw!WR182&lt;&gt;4),
OR(AND(Raw!WS182=4,COUNTIF(Raw!WU182:XB182,8)=0),Raw!WS182&lt;&gt;4)
),"",1)))</f>
        <v/>
      </c>
      <c r="BH182" t="str">
        <f>IF(A182=0,"",IF(COUNTA(Raw!XC182:XK182)=0,"",
IF(AND(
OR(AND(Raw!XC182=4,COUNTIF(Raw!XH182:XK182,1)=0),Raw!XC182&lt;&gt;4),
OR(AND(Raw!XD182=4,COUNTIF(Raw!XH182:XK182,2)=0),Raw!XD182&lt;&gt;4),
OR(AND(Raw!XE182=4,COUNTIF(Raw!XH182:XK182,3)=0),Raw!XE182&lt;&gt;4),
OR(AND(Raw!XF182=4,COUNTIF(Raw!XH182:XK182,4)=0),Raw!XF182&lt;&gt;4)
),"",1)))</f>
        <v/>
      </c>
      <c r="BI182" t="str">
        <f>IF(A182=0,"",IF(COUNTA(Raw!XL182:XT182)=0,"",
IF(AND(
OR(AND(Raw!XL182=4,COUNTIF(Raw!XQ182:XT182,1)=0),Raw!XL182&lt;&gt;4),
OR(AND(Raw!XM182=4,COUNTIF(Raw!XQ182:XT182,2)=0),Raw!XM182&lt;&gt;4),
OR(AND(Raw!XN182=4,COUNTIF(Raw!XQ182:XT182,3)=0),Raw!XN182&lt;&gt;4),
OR(AND(Raw!XO182=4,COUNTIF(Raw!XQ182:XT182,4)=0),Raw!XO182&lt;&gt;4)
),"",1)))</f>
        <v/>
      </c>
      <c r="BJ182" t="str">
        <f>IF(A182=0,"",IF(COUNTA(Raw!XU182:YI182)=0,"",
IF(AND(
OR(AND(Raw!XU182=4,COUNTIF(Raw!YC182:YI182,1)=0),Raw!XU182&lt;&gt;4),
OR(AND(Raw!XV182=4,COUNTIF(Raw!YC182:YI182,2)=0),Raw!XV182&lt;&gt;4),
OR(AND(Raw!XW182=4,COUNTIF(Raw!YC182:YI182,3)=0),Raw!XW182&lt;&gt;4),
OR(AND(Raw!XX182=4,COUNTIF(Raw!YC182:YI182,4)=0),Raw!XX182&lt;&gt;4),
OR(AND(Raw!XY182=4,COUNTIF(Raw!YC182:YI182,5)=0),Raw!XY182&lt;&gt;4),
OR(AND(Raw!XZ182=4,COUNTIF(Raw!YC182:YI182,6)=0),Raw!XZ182&lt;&gt;4),
OR(AND(Raw!YA182=4,COUNTIF(Raw!YC182:YI182,7)=0),Raw!YA182&lt;&gt;4)
),"",1)))</f>
        <v/>
      </c>
      <c r="BK182" t="str">
        <f>IF(A182=0,"",IF(COUNTA(Raw!YJ182:YR182)=0,"",
IF(AND(
OR(AND(Raw!YJ182=4,COUNTIF(Raw!YO182:YR182,1)=0),Raw!YJ182&lt;&gt;4),
OR(AND(Raw!YK182=4,COUNTIF(Raw!YO182:YR182,2)=0),Raw!YK182&lt;&gt;4),
OR(AND(Raw!YL182=4,COUNTIF(Raw!YO182:YR182,3)=0),Raw!YL182&lt;&gt;4),
OR(AND(Raw!YM182=4,COUNTIF(Raw!YO182:YR182,4)=0),Raw!YM182&lt;&gt;4)
),"",1)))</f>
        <v/>
      </c>
      <c r="BL182" t="str">
        <f>IF(A182=0,"",IF(COUNTA(Raw!YS182:YU182)=0,"",IF(AND(Raw!YS182=4,ISBLANK(Raw!YU182)),"",IF(AND(Raw!YS182&lt;&gt;4,ISBLANK(Raw!YU182)=FALSE),"",1))))</f>
        <v/>
      </c>
    </row>
    <row r="183" spans="1:64">
      <c r="A183" s="20">
        <f>Raw!A183</f>
        <v>0</v>
      </c>
      <c r="B183" s="19" t="str">
        <f>IF(A183=0,"",IF(AND(Raw!AC183=1,COUNTA(Raw!AR183:IC183)&gt;0,COUNTA(Raw!ID183:YU183)=0),"",IF(AND(Raw!AC183=2,COUNTA(Raw!AR183:IC183)=0,COUNTA(Raw!ID183:MV183)&gt;0,COUNTA(Raw!MW183:YU183)=0),"",IF(AND(Raw!AC183=3,COUNTA(Raw!AP183:MV183)=0,COUNTA(Raw!MW183:YU183)&gt;0),"",1))))</f>
        <v/>
      </c>
      <c r="C183" s="19" t="str">
        <f>IF(A183=0,"",IF(AND(Raw!AK183=1,ISBLANK(Raw!AM183)=FALSE,ISBLANK(Raw!AO183)),"",IF(AND(Raw!AK183=2,ISBLANK(Raw!AM183),ISBLANK(Raw!AO183)=FALSE),"",1)))</f>
        <v/>
      </c>
      <c r="D183" s="19" t="str">
        <f>IF(A183=0,"",IF(COUNTA(Raw!AS183:AZ183)=0,"",IF(AND(Raw!AS183+Raw!AT183=100,Raw!AU183+Raw!AV183=100,Raw!AW183+Raw!AX183=100,Raw!AY183+Raw!AZ183=100),"",1)))</f>
        <v/>
      </c>
      <c r="E183" s="19" t="str">
        <f>IF(A183=0,"",IF(ISBLANK(Raw!AQ183),"",IF(Raw!AQ183=1,"",1)))</f>
        <v/>
      </c>
      <c r="F183" s="19" t="str">
        <f>IF(A183=0,"",IF(ISBLANK(Raw!AR183),"",IF(AND(Raw!AR183&gt;=0,Raw!AR183&lt;=100),"",1)))</f>
        <v/>
      </c>
      <c r="G183" s="19" t="str">
        <f>IF(A183=0,"",IF(AND(ISBLANK(Raw!BA183),ISBLANK(Raw!AS183)),"",IF(AND(Raw!AS183&gt;0,ISBLANK(Raw!BA183)=FALSE),"",1)))</f>
        <v/>
      </c>
      <c r="H183" s="19" t="str">
        <f>IF(A183=0,"",IF(COUNTA(Raw!BA183:BH183)=0,"",IF(AND(Raw!BA183=0,COUNTA(Raw!BB183:BH183)=0),"",IF(AND(Raw!BA183&gt;0,COUNTA(Raw!BB183:BH183)&gt;0),"",1))))</f>
        <v/>
      </c>
      <c r="I183" s="19" t="str">
        <f>IF(A183=0,"",IF(AND(ISBLANK(Raw!BI183),ISBLANK(Raw!BJ183)),"",IF(AND(Raw!BI183=1,ISBLANK(Raw!BJ183)=FALSE),"",IF(AND(Raw!BI183=2,ISBLANK(Raw!BJ183)),"",1))))</f>
        <v/>
      </c>
      <c r="J183" s="19" t="str">
        <f>IF(A183=0,"",IF(AND(ISBLANK(Raw!AT183),COUNTBLANK(Raw!BK183:BQ183)),"",IF(AND(Raw!AT183&gt;0,COUNTA(Raw!BK183:BQ183)&gt;0),"",IF(AND(Raw!AT183=0,COUNTA(Raw!BK183:BQ183)=0),"",1))))</f>
        <v/>
      </c>
      <c r="K183" s="19" t="str">
        <f>IF(A183=0,"",IF(AND(ISBLANK(Raw!AS183),COUNTA(Raw!BR183:BX183)=0),"",IF(AND(Raw!AS183&gt;0,COUNTA(Raw!BR183:BX183)&gt;0),"",IF(AND(Raw!AS183=0,COUNTA(Raw!BR183:BX183)=0),"",1))))</f>
        <v/>
      </c>
      <c r="L183" s="19" t="str">
        <f>IF(A183=0,"",IF(AND(COUNTA(Raw!BK183:BX183)=0,COUNTA(Raw!BY183:CH183)=0),"",IF(AND(COUNTIF(Raw!BK183:BX183,1)&gt;0,COUNTA(Raw!BY183:CH183)&gt;0),"",IF(AND(COUNTIF(Raw!BK183:BX183,1)=0,COUNTA(Raw!BY183:CH183)=0),"",1))))</f>
        <v/>
      </c>
      <c r="M183" s="19" t="str">
        <f>IF(A183=0,"",IF(AND(COUNTA(Raw!BK183:BX183)=0,COUNTA(Raw!CI183:CR183)),"",IF(AND(COUNTIF(Raw!BK183:BX183,3)&gt;0,COUNTA(Raw!CI183:CR183)&gt;0),"",IF(AND(COUNTIF(Raw!BK183:BX183,3)=0,COUNTA(Raw!CI183:CR183)=0),"",1))))</f>
        <v/>
      </c>
      <c r="N183" s="19" t="str">
        <f>IF(A183=0,"",IF(COUNTA(Raw!CS183:DF183)=0,"",IF(AND(COUNTIF(Raw!CS183:CV183,1)=1,COUNTA(Raw!CW183:DA183)&gt;0,COUNTA(Raw!DB183:DF183)=0),"",IF(AND(COUNTIF(Raw!CS183:CV183,2)=1,COUNTA(Raw!CW183:DA183)=0,COUNTA(Raw!DB183:DF183)&gt;0),"",IF(AND(COUNTA(Raw!CS183:CV183)&gt;0,COUNTA(Raw!CW183:DF183)=0),"",1)))))</f>
        <v/>
      </c>
      <c r="O183" s="19" t="str">
        <f>IF(A183=0,"",IF(COUNTA(Raw!DG183:DP183)=0,"",IF(AND(COUNTIF(Raw!BK183:BQ183,1)&gt;0,OR(COUNTIF(Raw!DG183:DP183,1)=1,COUNTIF(Raw!DG183:DP183,2)=1,COUNTIF(Raw!DG183:DP183,3)=1)),"",IF(AND(COUNTIF(Raw!BK183:BQ183,1)=0,AND(COUNTIF(Raw!DG183:DP183,1)=0,COUNTIF(Raw!DG183:DP183,2)=0,COUNTIF(Raw!DG183:DP183,3)=0)),"",1))))</f>
        <v/>
      </c>
      <c r="P183" s="19" t="str">
        <f>IF(A183=0,"",IF(COUNTA(Raw!DG183:DR183)=0,"",IF(AND(COUNTIF(Raw!DG183:DP183,4)=1,ISBLANK(Raw!DQ183)=FALSE,ISBLANK(Raw!DR183)),"",IF(AND(COUNTIF(Raw!DG183:DP183,7)=1,ISBLANK(Raw!DQ183),ISBLANK(Raw!DR183)=FALSE),"",IF(AND(COUNTA(Raw!DG183:DP183)&gt;0,COUNTIF(Raw!DG183:DP183,4)=0,COUNTIF(Raw!DG183:DP183,7)=0,COUNTA(Raw!DQ183:DR183)=0),"",1)))))</f>
        <v/>
      </c>
      <c r="Q183" s="19" t="str">
        <f>IF(A183=0,"",IF(AND(COUNTA(Raw!DS183:DU183)=0,COUNTA(Raw!BK183:BQ183)=0),"",IF(AND(COUNTIF(Raw!BK183:BQ183,1)&gt;0,COUNTA(Raw!DS183:DU183)&gt;0),"",IF(AND(COUNTIF(Raw!BK183:BQ183,1)=0,COUNTA(Raw!DS183:DU183)=0),"",1))))</f>
        <v/>
      </c>
      <c r="R183" s="19" t="str">
        <f>IF(A183=0,"",IF(AND(ISBLANK(Raw!AT183),ISBLANK(Raw!EJ183)),"",IF(AND(Raw!AT183&gt;0,ISBLANK(Raw!EJ183)=FALSE,Raw!EJ183&gt;=0,Raw!EJ183&lt;=7),"",IF(AND(Raw!AT183=0,ISBLANK(Raw!EJ183)),"",1))))</f>
        <v/>
      </c>
      <c r="S183" t="str">
        <f>IF(A183=0,"",IF(AND(ISBLANK(Raw!AS183),ISBLANK(Raw!EK183)),"",IF(AND(Raw!AS183&gt;0,ISBLANK(Raw!EK183)=FALSE),"",IF(AND(Raw!AS183=0,ISBLANK(Raw!EK183)),"",1))))</f>
        <v/>
      </c>
      <c r="T183" s="19" t="str">
        <f>IF(A183=0,"",IF(AND(ISBLANK(Raw!AT183),COUNTA(Raw!EL183:EQ183)=0),"",IF(AND(Raw!AT183&gt;0,COUNTA(Raw!EL183:EQ183)&gt;0),"",IF(AND(Raw!AT183=0,COUNTA(Raw!EL183:EQ183)=0),"",1))))</f>
        <v/>
      </c>
      <c r="U183" t="str">
        <f>IF(A183=0,"",IF(AND(ISBLANK(Raw!AT183),COUNTA(Raw!ER183:EU183)=0),"",IF(AND(Raw!AT183&gt;0,COUNTA(Raw!ER183:EU183)&gt;0),"",IF(AND(Raw!AT183=0,COUNTA(Raw!ER183:EU183)=0),"",1))))</f>
        <v/>
      </c>
      <c r="V183" t="str">
        <f>IF(A183=0,"",IF(AND(ISBLANK(Raw!AS183),COUNTA(Raw!EV183:FA183)=0),"",IF(AND(Raw!AS183&gt;0,COUNTA(Raw!EV183:FA183)&gt;0),"",IF(AND(Raw!AS183=0,COUNTA(Raw!EV183:FA183)=0),"",1))))</f>
        <v/>
      </c>
      <c r="W183" t="str">
        <f>IF(A183=0,"",IF(AND(ISBLANK(Raw!AS183),COUNTA(Raw!FB183:FE183)=0),"",IF(AND(Raw!AS183&gt;0,COUNTA(Raw!FB183:FE183)&gt;0),"",IF(AND(Raw!AS183=0,COUNTA(Raw!FB183:FE183)=0),"",1))))</f>
        <v/>
      </c>
      <c r="X183" t="str">
        <f>IF(A183=0,"",IF(AND(ISBLANK(Raw!AT183),COUNTA(Raw!FF183:FI183)=0),"",IF(AND(Raw!AT183&gt;0,COUNTA(Raw!FF183:FI183)&gt;0),"",IF(AND(Raw!AT183=0,COUNTA(Raw!FF183:FI183)=0),"",1))))</f>
        <v/>
      </c>
      <c r="Y183" t="str">
        <f>IF(A183=0,"",IF(AND(ISBLANK(Raw!AS183),COUNTA(Raw!FJ183:FM183)=0),"",IF(AND(Raw!AS183&gt;0,COUNTA(Raw!FJ183:FM183)&gt;0),"",IF(AND(Raw!AS183=0,COUNTA(Raw!FJ183:FM183)=0),"",1))))</f>
        <v/>
      </c>
      <c r="Z183" t="str">
        <f>IF(A183=0,"",IF(AND(COUNTA(Raw!FN183:FT183)=0,ISBLANK(Raw!FU183)),"",IF(AND(COUNTIF(Raw!FN183:FT183,1)&gt;0,ISBLANK(Raw!FU183)=FALSE),"",IF(AND(COUNTIF(Raw!FN183:FT183,1)=0,ISBLANK(Raw!FU183)),"",1))))</f>
        <v/>
      </c>
      <c r="AA183" s="19" t="str">
        <f>IF(A183=0,"",IF(AND(ISBLANK(Raw!BI183),COUNTA(Raw!FV183:GH183)=0),"",IF(AND(Raw!BI183&lt;&gt;1,COUNTIF(Raw!FV183:GH183,6)=0),"",IF(Raw!BI183=1,"",1))))</f>
        <v/>
      </c>
      <c r="AB183" t="str">
        <f>IF(A183=0,"",IF(AND(ISBLANK(Raw!GI183),COUNTA(Raw!GJ183:GQ183)=0),"",IF(AND(Raw!GI183=1,COUNTA(Raw!GJ183:GQ183)&gt;0),"",IF(AND(Raw!GI183=2,COUNTA(Raw!GJ183:GQ183)=0),"",1))))</f>
        <v/>
      </c>
      <c r="AC183" s="19" t="str">
        <f>IF(A183=0,"",IF(AND(COUNTA(Raw!GY183:HF183)=0,ISBLANK(Raw!HG183)),"",IF(AND(OR(COUNTIF(Raw!GY183:HE183,1)&gt;0,COUNTIF(Raw!GY183:HE183,2)&gt;0),ISBLANK(Raw!HG183)=FALSE),"",IF(AND(COUNTA(Raw!GY183:HF183)&gt;0,ISBLANK(Raw!HG183),COUNTIF(Raw!GY183:HE183,1)=0,COUNTIF(Raw!GY183:HE183,2)=0),"",1))))</f>
        <v/>
      </c>
      <c r="AD183" s="19" t="str">
        <f>IF(A183=0,"",IF(COUNTA(Raw!HU183:IB183)=0,"",IF(AND(Raw!AK183&lt;&gt;2,COUNTIF(Raw!HU183:IA183,2)=0,COUNTIF(Raw!HU183:IA183,3)=0),"",IF(Raw!AK183=2,"",1))))</f>
        <v/>
      </c>
      <c r="AE183" s="19" t="str">
        <f>IF(A183=0,"",IF(AND(Raw!AK183=2,ISBLANK(Raw!IC183)=FALSE),"",IF(AND(Raw!AK183&lt;&gt;2,ISBLANK(Raw!IC183)),"",1)))</f>
        <v/>
      </c>
      <c r="AF183" s="19" t="str">
        <f>IF(A183=0,"",IF(COUNTA(Raw!ID183:IF183)=0,"",IF(AND(MATCH(2023-Raw!ID183,Code!$A$3:$A$12,1)=Raw!IF183,2023-Raw!ID183=Raw!IE183),"",1)))</f>
        <v/>
      </c>
      <c r="AG183" s="19" t="str">
        <f>IF(A183=0,"",IF(COUNTA(Raw!IG183:II183)=0,"",IF(AND(Raw!IG183=4,ISBLANK(Raw!II183)=FALSE),"",IF(AND(Raw!IG183&lt;&gt;4,ISBLANK(Raw!II183)),"",1))))</f>
        <v/>
      </c>
      <c r="AH183" s="19" t="str">
        <f>IF(A183=0,"",IF(COUNTA(Raw!IJ183:IM183)=0,"",IF(AND(Raw!IJ183=1,ISBLANK(Raw!IK183)=FALSE),"",IF(AND(Raw!IJ183=2,COUNTA(Raw!IK183:IM183)&gt;0),"",1))))</f>
        <v/>
      </c>
      <c r="AI183" s="19" t="str">
        <f>IF(A183=0,"",IF(COUNTA(Raw!IK183:IM183)=0,"",IF(AND(Raw!IK183=1,ISBLANK(Raw!IL183)=FALSE),"",IF(AND(Raw!IK183=2,COUNTA(Raw!IL183:IM183)=0),"",1))))</f>
        <v/>
      </c>
      <c r="AJ183" s="19" t="str">
        <f>IF(A183=0,"",IF(COUNTA(Raw!JD183:JJ183)=0,"",IF(AND(Raw!JD183&gt;600,COUNTA(Raw!JE183:JI183)&gt;0),"",IF(AND(Raw!JD183&lt;=600,COUNTA(Raw!JE183:JJ183)=0),"",1))))</f>
        <v/>
      </c>
      <c r="AK183" s="19" t="str">
        <f>IF(A183=0,"",IF(COUNTA(Raw!JK183:KA183)=0,"",IF(AND(Raw!JK183=1,COUNTA(Raw!JM183:JV183)&gt;0),"",IF(AND(Raw!JK183=3,COUNTA(Raw!JM183:JV183)&gt;0,COUNTA(Raw!JW183:KA183)=0),"",IF(AND(ISBLANK(Raw!JK183)=FALSE,Raw!JK183&lt;&gt;1,Raw!JK183&lt;&gt;3,COUNTA(Raw!JM183:KA183)=0),"",1)))))</f>
        <v/>
      </c>
      <c r="AL183" s="19" t="str">
        <f>IF(A183=0,"",IF(COUNTA(Raw!JW183:KA183)=0,"",IF(AND(COUNTIF(Raw!JW183:JZ183,4)=0,COUNTA(Raw!JW183:JZ183)&gt;0,ISBLANK(Raw!KA183)=FALSE),"",IF(AND(COUNTIF(Raw!JW183:KA183,4)&gt;0,ISBLANK(Raw!KA183)),"",1))))</f>
        <v/>
      </c>
      <c r="AM183" s="19" t="str">
        <f>IF(A183=0,"",IF(COUNTA(Raw!KT183:KU183)=0,"",IF(AND(Raw!KT183=1,ISBLANK(Raw!KU183)=FALSE),"",IF(AND(Raw!KT183=2,ISBLANK(Raw!KU183)),"",1))))</f>
        <v/>
      </c>
      <c r="AN183" s="19" t="str">
        <f>IF(A183=0,"",IF(COUNTA(Raw!KX183:LF183)=0,"",IF(AND(COUNTIF(Raw!KX183:LB183,5)=1,COUNTA(Raw!KX183:LB183)=1,COUNTA(Raw!LC183:LF183)=0),"",IF(AND(COUNTIF(Raw!KX183:LB183,5)=0,COUNTA(Raw!KX183:LB183)&gt;0,COUNTA(Raw!LC183:LF183)&gt;0),"",1))))</f>
        <v/>
      </c>
      <c r="AO183" s="19" t="str">
        <f>IF(A183=0,"",IF(COUNTA(Raw!LM183:LU183)=0,"",IF(AND(Raw!LM183=1,ISBLANK(Raw!LN183)=FALSE,COUNTA(Raw!LO183:LU183)&gt;0),"",IF(AND(Raw!LM183=2,COUNTA(Raw!LN183:LU183)=0),"",1))))</f>
        <v/>
      </c>
      <c r="AP183" s="19" t="str">
        <f>IF(A183=0,"",IF(COUNTA(Raw!MY183:OG183)=0,"",IF(AND(Raw!MY183=2,COUNTA(Raw!MZ183:OG183)=0),"",IF(AND(Raw!MY183=1,COUNTA(Raw!MZ183:OG183)&gt;0),"",1))))</f>
        <v/>
      </c>
      <c r="AQ183" s="19" t="str">
        <f>IF(A183=0,"",IF(COUNTA(Raw!NC183:NW183)=0,"",IF(AND(COUNTIF(Raw!NC183:NG183,3)&gt;0,COUNTA(Raw!NH183:NQ183)&gt;0),"",IF(AND(COUNTA(Raw!NC183:NG183)&gt;0,COUNTIF(Raw!NC183:NG183,3)=0,COUNTA(Raw!NH183:NW183)=0),"",1))))</f>
        <v/>
      </c>
      <c r="AR183" s="19" t="str">
        <f>IF(A183=0,"",IF(COUNTA(Raw!NH183:NW183)=0,"",IF(AND(COUNTIF(Raw!NH183:NQ183,10)&gt;0,COUNTA(Raw!NR183:NW183)&gt;0),"",IF(AND(COUNTA(Raw!NH183:NQ183)&gt;0,COUNTIF(Raw!NH183:NQ183,10)=0,COUNTA(Raw!NR183:NY183)=0),"",1))))</f>
        <v/>
      </c>
      <c r="AS183" s="19" t="str">
        <f>IF(A183=0,"",IF(COUNTA(Raw!NY183:OG183)=0,"",IF(AND(Raw!NY183=1,COUNTA(Raw!NZ183:OG183)&gt;0),"",IF(AND(Raw!NY183=2,COUNTA(Raw!NZ183:OG183)=0),"",1))))</f>
        <v/>
      </c>
      <c r="AT183" s="19" t="str">
        <f>IF(A183=0,"",IF(COUNTA(Raw!OH183:OY183)=0,"",IF(AND(Raw!OH183=1,COUNTA(Raw!OI183:OY183)&gt;0),"",IF(AND(Raw!OH183=2,COUNTA(Raw!OI183:OY183)=0),"",1))))</f>
        <v/>
      </c>
      <c r="AU183" s="19" t="str">
        <f>IF(A183=0,"",IF(COUNTA(Raw!PR183:QB183)=0,"",
IF(AND(OR(AND(COUNTIF(Raw!PR183:QB183,1)=1,COUNTA(Raw!QI183:QY183)&gt;0),AND(COUNTIF(Raw!PR183:QB183,1)=0,COUNTA(Raw!QI183:QY183)=0)),OR(AND(COUNTIF(Raw!PR183:QB183,2)=1,COUNTA(Raw!QZ183:RP183)&gt;0),AND(COUNTIF(Raw!PR183:QB183,2)=0,COUNTA(Raw!QZ183:RP183)=0)),OR(AND(COUNTIF(Raw!PR183:QB183,3)=1,COUNTA(Raw!RQ183:SG183)&gt;0),AND(COUNTIF(Raw!PR183:QB183,3)=0,COUNTA(Raw!RQ183:SG183)=0)),OR(AND(COUNTIF(Raw!PR183:QB183,4)=1,COUNTA(Raw!SH183:ST183)&gt;0),AND(COUNTIF(Raw!PR183:QB183,4)=0,COUNTA(Raw!SH183:ST183)=0)),OR(AND(COUNTIF(Raw!PR183:QB183,5)=1,COUNTA(Raw!SU183:TG183)&gt;0),AND(COUNTIF(Raw!PR183:QB183,5)=0,COUNTA(Raw!SU183:TG183)=0)),OR(AND(COUNTIF(Raw!PR183:QB183,6)=1,COUNTA(Raw!TH183:TT183)&gt;0),AND(COUNTIF(Raw!PR183:QB183,6)=0,COUNTA(Raw!TH183:TT183)=0)),OR(AND(COUNTIF(Raw!PR183:QB183,7)=1,COUNTA(Raw!TU183:UI183)&gt;0),AND(COUNTIF(Raw!PR183:QB183,7)=0,COUNTA(Raw!TU183:UI183)=0)),OR(AND(COUNTIF(Raw!PR183:QB183,8)=1,COUNTA(Raw!UJ183:UV183)&gt;0),AND(COUNTIF(Raw!PR183:QB183,8)=0,COUNTA(Raw!UJ183:UV183)=0)),OR(AND(COUNTIF(Raw!PR183:QB183,9)=1,COUNTA(Raw!UW183:VG183)&gt;0),AND(COUNTIF(Raw!PR183:QB183,9)=0,COUNTA(Raw!UW183:VG183)=0)),OR(AND(COUNTIF(Raw!PR183:QB183,10)=1,COUNTA(Raw!VH183:VP183)&gt;0),AND(COUNTIF(Raw!PR183:QB183,10)=0,COUNTA(Raw!VH183:VP183)=0)),OR(AND(COUNTIF(Raw!PR183:QB183,11)=1,COUNTA(Raw!VQ183:WK183)&gt;0),AND(COUNTIF(Raw!PR183:QB183,11)=0,COUNTA(Raw!VQ183:WK183)=0))),"",1)))</f>
        <v/>
      </c>
      <c r="AV183" s="19" t="str">
        <f>IF(A183=0,"",IF(COUNTA(Raw!QI183:QY183)=0,"",IF(AND(OR(AND(Raw!QI183=4,COUNTIF(Raw!QR183:QY183,1)=0),Raw!QI183&lt;&gt;4),OR(AND(Raw!QJ183=4,COUNTIF(Raw!QR183:QY183,2)=0),Raw!QJ183&lt;&gt;4),OR(AND(Raw!QK183=4,COUNTIF(Raw!QR183:QY183,3)=0),Raw!QK183&lt;&gt;4),OR(AND(Raw!QL183=4,COUNTIF(Raw!QR183:QY183,4)=0),Raw!QL183&lt;&gt;4),OR(AND(Raw!QM183=4,COUNTIF(Raw!QR183:QY183,5)=0),Raw!QM183&lt;&gt;4),OR(AND(Raw!QN183=4,COUNTIF(Raw!QR183:QY183,6)=0),Raw!QN183&lt;&gt;4),OR(AND(Raw!QO183=4,COUNTIF(Raw!QR183:QY183,7)=0),Raw!QO183&lt;&gt;4),OR(AND(Raw!QP183=4,COUNTIF(Raw!QR183:QY183,8)=0),Raw!QP183&lt;&gt;4)),"",1)))</f>
        <v/>
      </c>
      <c r="AW183" t="str">
        <f>IF(A183=0,"",IF(COUNTA(Raw!QZ183:RP183)=0,"",IF(AND(OR(AND(Raw!QZ183=4,COUNTIF(Raw!RI183:RP183,1)=0),Raw!QZ183&lt;&gt;4),OR(AND(Raw!RA183=4,COUNTIF(Raw!RI183:RP183,2)=0),Raw!RA183&lt;&gt;4),OR(AND(Raw!RB183=4,COUNTIF(Raw!RI183:RP183,3)=0),Raw!RB183&lt;&gt;4),OR(AND(Raw!RC183=4,COUNTIF(Raw!RI183:RP183,4)=0),Raw!RC183&lt;&gt;4),OR(AND(Raw!RD183=4,COUNTIF(Raw!RI183:RP183,5)=0),Raw!RD183&lt;&gt;4),OR(AND(Raw!RE183=4,COUNTIF(Raw!RI183:RP183,6)=0),Raw!RE183&lt;&gt;4),OR(AND(Raw!RF183=4,COUNTIF(Raw!RI183:RP183,7)=0),Raw!RF183&lt;&gt;4),OR(AND(Raw!RG183=4,COUNTIF(Raw!RI183:RP183,8)=0),Raw!RG183&lt;&gt;4)),"",1)))</f>
        <v/>
      </c>
      <c r="AX183" t="str">
        <f>IF(A183=0,"",IF(COUNTA(Raw!RQ183:SG183)=0,"",IF(AND(OR(AND(Raw!RQ183=4,COUNTIF(Raw!RZ183:SG183,1)=0),Raw!RQ183&lt;&gt;4),OR(AND(Raw!RR183=4,COUNTIF(Raw!RZ183:SG183,2)=0),Raw!RR183&lt;&gt;4),OR(AND(Raw!RS183=4,COUNTIF(Raw!RZ183:SG183,3)=0),Raw!RS183&lt;&gt;4),OR(AND(Raw!RT183=4,COUNTIF(Raw!RZ183:SG183,4)=0),Raw!RT183&lt;&gt;4),OR(AND(Raw!RU183=4,COUNTIF(Raw!RZ183:SG183,5)=0),Raw!RU183&lt;&gt;4),OR(AND(Raw!RV183=4,COUNTIF(Raw!RZ183:SG183,6)=0),Raw!RV183&lt;&gt;4),OR(AND(Raw!RW183=4,COUNTIF(Raw!RZ183:SG183,7)=0),Raw!RW183&lt;&gt;4),OR(AND(Raw!RX183=4,COUNTIF(Raw!RZ183:SG183,8)=0),Raw!RX183&lt;&gt;4)),"",1)))</f>
        <v/>
      </c>
      <c r="AY183" t="str">
        <f>IF(A183=0,"",IF(COUNTA(Raw!SH183:ST183)=0,"",IF(AND(OR(AND(Raw!SH183=4,COUNTIF(Raw!SO183:ST183,1)=0),Raw!SH183&lt;&gt;4),OR(AND(Raw!SI183=4,COUNTIF(Raw!SO183:ST183,2)=0),Raw!SI183&lt;&gt;4),OR(AND(Raw!SJ183=4,COUNTIF(Raw!SO183:ST183,3)=0),Raw!SJ183&lt;&gt;4),OR(AND(Raw!SK183=4,COUNTIF(Raw!SO183:ST183,4)=0),Raw!SK183&lt;&gt;4),OR(AND(Raw!SL183=4,COUNTIF(Raw!SO183:ST183,5)=0),Raw!SL183&lt;&gt;4),OR(AND(Raw!SM183=4,COUNTIF(Raw!SO183:ST183,6)=0),Raw!SM183&lt;&gt;4)),"",1)))</f>
        <v/>
      </c>
      <c r="AZ183" t="str">
        <f>IF(A183=0,"",IF(COUNTA(Raw!SU183:TG183)=0,"",IF(AND(OR(AND(Raw!SU183=4,COUNTIF(Raw!TB183:TG183,1)=0),Raw!SU183&lt;&gt;4),OR(AND(Raw!SV183=4,COUNTIF(Raw!TB183:TG183,2)=0),Raw!SV183&lt;&gt;4),OR(AND(Raw!SW183=4,COUNTIF(Raw!TB183:TG183,3)=0),Raw!SW183&lt;&gt;4),OR(AND(Raw!SX183=4,COUNTIF(Raw!TB183:TG183,4)=0),Raw!SX183&lt;&gt;4),OR(AND(Raw!SY183=4,COUNTIF(Raw!TB183:TG183,5)=0),Raw!SY183&lt;&gt;4),OR(AND(Raw!SZ183=4,COUNTIF(Raw!TB183:TG183,6)=0),Raw!SZ183&lt;&gt;4)),"",1)))</f>
        <v/>
      </c>
      <c r="BA183" t="str">
        <f>IF(A183=0,"",IF(COUNTA(Raw!TH183:TT183)=0,"",IF(AND(OR(AND(Raw!TH183=4,COUNTIF(Raw!TO183:TT183,1)=0),Raw!TH183&lt;&gt;4),OR(AND(Raw!TI183=4,COUNTIF(Raw!TO183:TT183,2)=0),Raw!TI183&lt;&gt;4),OR(AND(Raw!TJ183=4,COUNTIF(Raw!TO183:TT183,3)=0),Raw!TJ183&lt;&gt;4),OR(AND(Raw!TK183=4,COUNTIF(Raw!TO183:TT183,4)=0),Raw!TK183&lt;&gt;4),OR(AND(Raw!TL183=4,COUNTIF(Raw!TO183:TT183,5)=0),Raw!TL183&lt;&gt;4),OR(AND(Raw!TM183=4,COUNTIF(Raw!TO183:TT183,6)=0),Raw!TM183&lt;&gt;4)),"",1)))</f>
        <v/>
      </c>
      <c r="BB183" t="str">
        <f>IF(A183=0,"",IF(COUNTA(Raw!TU183:UI183)=0,"",IF(AND(OR(AND(Raw!TU183=4,COUNTIF(Raw!UC183:UI183,1)=0),Raw!TU183&lt;&gt;4),OR(AND(Raw!TV183=4,COUNTIF(Raw!UC183:UI183,2)=0),Raw!TV183&lt;&gt;4),OR(AND(Raw!TW183=4,COUNTIF(Raw!UC183:UI183,3)=0),Raw!TW183&lt;&gt;4),OR(AND(Raw!TX183=4,COUNTIF(Raw!UC183:UI183,4)=0),Raw!TX183&lt;&gt;4),OR(AND(Raw!TY183=4,COUNTIF(Raw!UC183:UI183,5)=0),Raw!TY183&lt;&gt;4),OR(AND(Raw!TZ183=4,COUNTIF(Raw!UC183:UI183,6)=0),Raw!TZ183&lt;&gt;4),OR(AND(Raw!UA183=4,COUNTIF(Raw!UC183:UI183,7)=0),Raw!UA183&lt;&gt;4)),"",1)))</f>
        <v/>
      </c>
      <c r="BC183" t="str">
        <f>IF(A183=0,"",IF(COUNTA(Raw!UJ183:UV183)=0,"",IF(AND(OR(AND(Raw!UJ183=4,COUNTIF(Raw!UQ183:UV183,1)=0),Raw!UJ183&lt;&gt;4),OR(AND(Raw!UK183=4,COUNTIF(Raw!UQ183:UV183,2)=0),Raw!UK183&lt;&gt;4),OR(AND(Raw!UL183=4,COUNTIF(Raw!UQ183:UV183,3)=0),Raw!UL183&lt;&gt;4),OR(AND(Raw!UM183=4,COUNTIF(Raw!UQ183:UV183,4)=0),Raw!UM183&lt;&gt;4),OR(AND(Raw!UN183=4,COUNTIF(Raw!UQ183:UV183,5)=0),Raw!UN183&lt;&gt;4),OR(AND(Raw!UO183=4,COUNTIF(Raw!UQ183:UV183,6)=0),Raw!UO183&lt;&gt;4)),"",1)))</f>
        <v/>
      </c>
      <c r="BD183" t="str">
        <f>IF(A183=0,"",IF(COUNTA(Raw!UW183:VG183)=0,"",IF(AND(OR(AND(Raw!UW183=4,COUNTIF(Raw!VC183:VG183,1)=0),Raw!UW183&lt;&gt;4),OR(AND(Raw!UX183=4,COUNTIF(Raw!VC183:VG183,2)=0),Raw!UX183&lt;&gt;4),OR(AND(Raw!UY183=4,COUNTIF(Raw!VC183:VG183,3)=0),Raw!UY183&lt;&gt;4),OR(AND(Raw!UZ183=4,COUNTIF(Raw!VC183:VG183,4)=0),Raw!UZ183&lt;&gt;4),OR(AND(Raw!VA183=4,COUNTIF(Raw!VC183:VG183,5)=0),Raw!VA183&lt;&gt;4)),"",1)))</f>
        <v/>
      </c>
      <c r="BE183" t="str">
        <f>IF(A183=0,"",IF(COUNTA(Raw!VH183:VP183)=0,"",
IF(AND(
OR(AND(Raw!VH183=4,COUNTIF(Raw!VM183:VP183,1)=0),Raw!VH183&lt;&gt;4),
OR(AND(Raw!VI183=4,COUNTIF(Raw!VM183:VP183,2)=0),Raw!VI183&lt;&gt;4),
OR(AND(Raw!VJ183=4,COUNTIF(Raw!VM183:VP183,3)=0),Raw!VJ183&lt;&gt;4),
OR(AND(Raw!VK183=4,COUNTIF(Raw!VM183:VP183,4)=0),Raw!VK183&lt;&gt;4)
),"",1)))</f>
        <v/>
      </c>
      <c r="BF183" t="str">
        <f>IF(A183=0,"",IF(COUNTA(Raw!VQ183:WK183)=0,"",
IF(AND(
OR(AND(Raw!VQ183=4,COUNTIF(Raw!WB183:WK183,1)=0),Raw!VQ183&lt;&gt;4),
OR(AND(Raw!VR183=4,COUNTIF(Raw!WB183:WK183,2)=0),Raw!VR183&lt;&gt;4),
OR(AND(Raw!VS183=4,COUNTIF(Raw!WB183:WK183,3)=0),Raw!VS183&lt;&gt;4),
OR(AND(Raw!VT183=4,COUNTIF(Raw!WB183:WK183,4)=0),Raw!VT183&lt;&gt;4),
OR(AND(Raw!VU183=4,COUNTIF(Raw!WB183:WK183,5)=0),Raw!VU183&lt;&gt;4),
OR(AND(Raw!VV183=4,COUNTIF(Raw!WB183:WK183,6)=0),Raw!VV183&lt;&gt;4),
OR(AND(Raw!VW183=4,COUNTIF(Raw!WB183:WK183,7)=0),Raw!VW183&lt;&gt;4),
OR(AND(Raw!VX183=4,COUNTIF(Raw!WB183:WK183,8)=0),Raw!VX183&lt;&gt;4),
OR(AND(Raw!VY183=4,COUNTIF(Raw!WB183:WK183,9)=0),Raw!VX183&lt;&gt;4),
OR(AND(Raw!VZ183=4,COUNTIF(Raw!WB183:WK183,10)=0),Raw!VZ183&lt;&gt;4)
),"",1)))</f>
        <v/>
      </c>
      <c r="BG183" t="str">
        <f>IF(A183=0,"",IF(COUNTA(Raw!WL183:XB183)=0,"",
IF(AND(
OR(AND(Raw!WL183=4,COUNTIF(Raw!WU183:XB183,1)=0),Raw!WL183&lt;&gt;4),
OR(AND(Raw!WM183=4,COUNTIF(Raw!WU183:XB183,2)=0),Raw!WM183&lt;&gt;4),
OR(AND(Raw!WN183=4,COUNTIF(Raw!WU183:XB183,3)=0),Raw!WN183&lt;&gt;4),
OR(AND(Raw!WO183=4,COUNTIF(Raw!WU183:XB183,4)=0),Raw!WO183&lt;&gt;4),
OR(AND(Raw!WP183=4,COUNTIF(Raw!WU183:XB183,5)=0),Raw!WP183&lt;&gt;4),
OR(AND(Raw!WQ183=4,COUNTIF(Raw!WU183:XB183,6)=0),Raw!WQ183&lt;&gt;4),
OR(AND(Raw!WR183=4,COUNTIF(Raw!WU183:XB183,7)=0),Raw!WR183&lt;&gt;4),
OR(AND(Raw!WS183=4,COUNTIF(Raw!WU183:XB183,8)=0),Raw!WS183&lt;&gt;4)
),"",1)))</f>
        <v/>
      </c>
      <c r="BH183" t="str">
        <f>IF(A183=0,"",IF(COUNTA(Raw!XC183:XK183)=0,"",
IF(AND(
OR(AND(Raw!XC183=4,COUNTIF(Raw!XH183:XK183,1)=0),Raw!XC183&lt;&gt;4),
OR(AND(Raw!XD183=4,COUNTIF(Raw!XH183:XK183,2)=0),Raw!XD183&lt;&gt;4),
OR(AND(Raw!XE183=4,COUNTIF(Raw!XH183:XK183,3)=0),Raw!XE183&lt;&gt;4),
OR(AND(Raw!XF183=4,COUNTIF(Raw!XH183:XK183,4)=0),Raw!XF183&lt;&gt;4)
),"",1)))</f>
        <v/>
      </c>
      <c r="BI183" t="str">
        <f>IF(A183=0,"",IF(COUNTA(Raw!XL183:XT183)=0,"",
IF(AND(
OR(AND(Raw!XL183=4,COUNTIF(Raw!XQ183:XT183,1)=0),Raw!XL183&lt;&gt;4),
OR(AND(Raw!XM183=4,COUNTIF(Raw!XQ183:XT183,2)=0),Raw!XM183&lt;&gt;4),
OR(AND(Raw!XN183=4,COUNTIF(Raw!XQ183:XT183,3)=0),Raw!XN183&lt;&gt;4),
OR(AND(Raw!XO183=4,COUNTIF(Raw!XQ183:XT183,4)=0),Raw!XO183&lt;&gt;4)
),"",1)))</f>
        <v/>
      </c>
      <c r="BJ183" t="str">
        <f>IF(A183=0,"",IF(COUNTA(Raw!XU183:YI183)=0,"",
IF(AND(
OR(AND(Raw!XU183=4,COUNTIF(Raw!YC183:YI183,1)=0),Raw!XU183&lt;&gt;4),
OR(AND(Raw!XV183=4,COUNTIF(Raw!YC183:YI183,2)=0),Raw!XV183&lt;&gt;4),
OR(AND(Raw!XW183=4,COUNTIF(Raw!YC183:YI183,3)=0),Raw!XW183&lt;&gt;4),
OR(AND(Raw!XX183=4,COUNTIF(Raw!YC183:YI183,4)=0),Raw!XX183&lt;&gt;4),
OR(AND(Raw!XY183=4,COUNTIF(Raw!YC183:YI183,5)=0),Raw!XY183&lt;&gt;4),
OR(AND(Raw!XZ183=4,COUNTIF(Raw!YC183:YI183,6)=0),Raw!XZ183&lt;&gt;4),
OR(AND(Raw!YA183=4,COUNTIF(Raw!YC183:YI183,7)=0),Raw!YA183&lt;&gt;4)
),"",1)))</f>
        <v/>
      </c>
      <c r="BK183" t="str">
        <f>IF(A183=0,"",IF(COUNTA(Raw!YJ183:YR183)=0,"",
IF(AND(
OR(AND(Raw!YJ183=4,COUNTIF(Raw!YO183:YR183,1)=0),Raw!YJ183&lt;&gt;4),
OR(AND(Raw!YK183=4,COUNTIF(Raw!YO183:YR183,2)=0),Raw!YK183&lt;&gt;4),
OR(AND(Raw!YL183=4,COUNTIF(Raw!YO183:YR183,3)=0),Raw!YL183&lt;&gt;4),
OR(AND(Raw!YM183=4,COUNTIF(Raw!YO183:YR183,4)=0),Raw!YM183&lt;&gt;4)
),"",1)))</f>
        <v/>
      </c>
      <c r="BL183" t="str">
        <f>IF(A183=0,"",IF(COUNTA(Raw!YS183:YU183)=0,"",IF(AND(Raw!YS183=4,ISBLANK(Raw!YU183)),"",IF(AND(Raw!YS183&lt;&gt;4,ISBLANK(Raw!YU183)=FALSE),"",1))))</f>
        <v/>
      </c>
    </row>
    <row r="184" spans="1:64">
      <c r="A184" s="20">
        <f>Raw!A184</f>
        <v>0</v>
      </c>
      <c r="B184" s="19" t="str">
        <f>IF(A184=0,"",IF(AND(Raw!AC184=1,COUNTA(Raw!AR184:IC184)&gt;0,COUNTA(Raw!ID184:YU184)=0),"",IF(AND(Raw!AC184=2,COUNTA(Raw!AR184:IC184)=0,COUNTA(Raw!ID184:MV184)&gt;0,COUNTA(Raw!MW184:YU184)=0),"",IF(AND(Raw!AC184=3,COUNTA(Raw!AP184:MV184)=0,COUNTA(Raw!MW184:YU184)&gt;0),"",1))))</f>
        <v/>
      </c>
      <c r="C184" s="19" t="str">
        <f>IF(A184=0,"",IF(AND(Raw!AK184=1,ISBLANK(Raw!AM184)=FALSE,ISBLANK(Raw!AO184)),"",IF(AND(Raw!AK184=2,ISBLANK(Raw!AM184),ISBLANK(Raw!AO184)=FALSE),"",1)))</f>
        <v/>
      </c>
      <c r="D184" s="19" t="str">
        <f>IF(A184=0,"",IF(COUNTA(Raw!AS184:AZ184)=0,"",IF(AND(Raw!AS184+Raw!AT184=100,Raw!AU184+Raw!AV184=100,Raw!AW184+Raw!AX184=100,Raw!AY184+Raw!AZ184=100),"",1)))</f>
        <v/>
      </c>
      <c r="E184" s="19" t="str">
        <f>IF(A184=0,"",IF(ISBLANK(Raw!AQ184),"",IF(Raw!AQ184=1,"",1)))</f>
        <v/>
      </c>
      <c r="F184" s="19" t="str">
        <f>IF(A184=0,"",IF(ISBLANK(Raw!AR184),"",IF(AND(Raw!AR184&gt;=0,Raw!AR184&lt;=100),"",1)))</f>
        <v/>
      </c>
      <c r="G184" s="19" t="str">
        <f>IF(A184=0,"",IF(AND(ISBLANK(Raw!BA184),ISBLANK(Raw!AS184)),"",IF(AND(Raw!AS184&gt;0,ISBLANK(Raw!BA184)=FALSE),"",1)))</f>
        <v/>
      </c>
      <c r="H184" s="19" t="str">
        <f>IF(A184=0,"",IF(COUNTA(Raw!BA184:BH184)=0,"",IF(AND(Raw!BA184=0,COUNTA(Raw!BB184:BH184)=0),"",IF(AND(Raw!BA184&gt;0,COUNTA(Raw!BB184:BH184)&gt;0),"",1))))</f>
        <v/>
      </c>
      <c r="I184" s="19" t="str">
        <f>IF(A184=0,"",IF(AND(ISBLANK(Raw!BI184),ISBLANK(Raw!BJ184)),"",IF(AND(Raw!BI184=1,ISBLANK(Raw!BJ184)=FALSE),"",IF(AND(Raw!BI184=2,ISBLANK(Raw!BJ184)),"",1))))</f>
        <v/>
      </c>
      <c r="J184" s="19" t="str">
        <f>IF(A184=0,"",IF(AND(ISBLANK(Raw!AT184),COUNTBLANK(Raw!BK184:BQ184)),"",IF(AND(Raw!AT184&gt;0,COUNTA(Raw!BK184:BQ184)&gt;0),"",IF(AND(Raw!AT184=0,COUNTA(Raw!BK184:BQ184)=0),"",1))))</f>
        <v/>
      </c>
      <c r="K184" s="19" t="str">
        <f>IF(A184=0,"",IF(AND(ISBLANK(Raw!AS184),COUNTA(Raw!BR184:BX184)=0),"",IF(AND(Raw!AS184&gt;0,COUNTA(Raw!BR184:BX184)&gt;0),"",IF(AND(Raw!AS184=0,COUNTA(Raw!BR184:BX184)=0),"",1))))</f>
        <v/>
      </c>
      <c r="L184" s="19" t="str">
        <f>IF(A184=0,"",IF(AND(COUNTA(Raw!BK184:BX184)=0,COUNTA(Raw!BY184:CH184)=0),"",IF(AND(COUNTIF(Raw!BK184:BX184,1)&gt;0,COUNTA(Raw!BY184:CH184)&gt;0),"",IF(AND(COUNTIF(Raw!BK184:BX184,1)=0,COUNTA(Raw!BY184:CH184)=0),"",1))))</f>
        <v/>
      </c>
      <c r="M184" s="19" t="str">
        <f>IF(A184=0,"",IF(AND(COUNTA(Raw!BK184:BX184)=0,COUNTA(Raw!CI184:CR184)),"",IF(AND(COUNTIF(Raw!BK184:BX184,3)&gt;0,COUNTA(Raw!CI184:CR184)&gt;0),"",IF(AND(COUNTIF(Raw!BK184:BX184,3)=0,COUNTA(Raw!CI184:CR184)=0),"",1))))</f>
        <v/>
      </c>
      <c r="N184" s="19" t="str">
        <f>IF(A184=0,"",IF(COUNTA(Raw!CS184:DF184)=0,"",IF(AND(COUNTIF(Raw!CS184:CV184,1)=1,COUNTA(Raw!CW184:DA184)&gt;0,COUNTA(Raw!DB184:DF184)=0),"",IF(AND(COUNTIF(Raw!CS184:CV184,2)=1,COUNTA(Raw!CW184:DA184)=0,COUNTA(Raw!DB184:DF184)&gt;0),"",IF(AND(COUNTA(Raw!CS184:CV184)&gt;0,COUNTA(Raw!CW184:DF184)=0),"",1)))))</f>
        <v/>
      </c>
      <c r="O184" s="19" t="str">
        <f>IF(A184=0,"",IF(COUNTA(Raw!DG184:DP184)=0,"",IF(AND(COUNTIF(Raw!BK184:BQ184,1)&gt;0,OR(COUNTIF(Raw!DG184:DP184,1)=1,COUNTIF(Raw!DG184:DP184,2)=1,COUNTIF(Raw!DG184:DP184,3)=1)),"",IF(AND(COUNTIF(Raw!BK184:BQ184,1)=0,AND(COUNTIF(Raw!DG184:DP184,1)=0,COUNTIF(Raw!DG184:DP184,2)=0,COUNTIF(Raw!DG184:DP184,3)=0)),"",1))))</f>
        <v/>
      </c>
      <c r="P184" s="19" t="str">
        <f>IF(A184=0,"",IF(COUNTA(Raw!DG184:DR184)=0,"",IF(AND(COUNTIF(Raw!DG184:DP184,4)=1,ISBLANK(Raw!DQ184)=FALSE,ISBLANK(Raw!DR184)),"",IF(AND(COUNTIF(Raw!DG184:DP184,7)=1,ISBLANK(Raw!DQ184),ISBLANK(Raw!DR184)=FALSE),"",IF(AND(COUNTA(Raw!DG184:DP184)&gt;0,COUNTIF(Raw!DG184:DP184,4)=0,COUNTIF(Raw!DG184:DP184,7)=0,COUNTA(Raw!DQ184:DR184)=0),"",1)))))</f>
        <v/>
      </c>
      <c r="Q184" s="19" t="str">
        <f>IF(A184=0,"",IF(AND(COUNTA(Raw!DS184:DU184)=0,COUNTA(Raw!BK184:BQ184)=0),"",IF(AND(COUNTIF(Raw!BK184:BQ184,1)&gt;0,COUNTA(Raw!DS184:DU184)&gt;0),"",IF(AND(COUNTIF(Raw!BK184:BQ184,1)=0,COUNTA(Raw!DS184:DU184)=0),"",1))))</f>
        <v/>
      </c>
      <c r="R184" s="19" t="str">
        <f>IF(A184=0,"",IF(AND(ISBLANK(Raw!AT184),ISBLANK(Raw!EJ184)),"",IF(AND(Raw!AT184&gt;0,ISBLANK(Raw!EJ184)=FALSE,Raw!EJ184&gt;=0,Raw!EJ184&lt;=7),"",IF(AND(Raw!AT184=0,ISBLANK(Raw!EJ184)),"",1))))</f>
        <v/>
      </c>
      <c r="S184" t="str">
        <f>IF(A184=0,"",IF(AND(ISBLANK(Raw!AS184),ISBLANK(Raw!EK184)),"",IF(AND(Raw!AS184&gt;0,ISBLANK(Raw!EK184)=FALSE),"",IF(AND(Raw!AS184=0,ISBLANK(Raw!EK184)),"",1))))</f>
        <v/>
      </c>
      <c r="T184" s="19" t="str">
        <f>IF(A184=0,"",IF(AND(ISBLANK(Raw!AT184),COUNTA(Raw!EL184:EQ184)=0),"",IF(AND(Raw!AT184&gt;0,COUNTA(Raw!EL184:EQ184)&gt;0),"",IF(AND(Raw!AT184=0,COUNTA(Raw!EL184:EQ184)=0),"",1))))</f>
        <v/>
      </c>
      <c r="U184" t="str">
        <f>IF(A184=0,"",IF(AND(ISBLANK(Raw!AT184),COUNTA(Raw!ER184:EU184)=0),"",IF(AND(Raw!AT184&gt;0,COUNTA(Raw!ER184:EU184)&gt;0),"",IF(AND(Raw!AT184=0,COUNTA(Raw!ER184:EU184)=0),"",1))))</f>
        <v/>
      </c>
      <c r="V184" t="str">
        <f>IF(A184=0,"",IF(AND(ISBLANK(Raw!AS184),COUNTA(Raw!EV184:FA184)=0),"",IF(AND(Raw!AS184&gt;0,COUNTA(Raw!EV184:FA184)&gt;0),"",IF(AND(Raw!AS184=0,COUNTA(Raw!EV184:FA184)=0),"",1))))</f>
        <v/>
      </c>
      <c r="W184" t="str">
        <f>IF(A184=0,"",IF(AND(ISBLANK(Raw!AS184),COUNTA(Raw!FB184:FE184)=0),"",IF(AND(Raw!AS184&gt;0,COUNTA(Raw!FB184:FE184)&gt;0),"",IF(AND(Raw!AS184=0,COUNTA(Raw!FB184:FE184)=0),"",1))))</f>
        <v/>
      </c>
      <c r="X184" t="str">
        <f>IF(A184=0,"",IF(AND(ISBLANK(Raw!AT184),COUNTA(Raw!FF184:FI184)=0),"",IF(AND(Raw!AT184&gt;0,COUNTA(Raw!FF184:FI184)&gt;0),"",IF(AND(Raw!AT184=0,COUNTA(Raw!FF184:FI184)=0),"",1))))</f>
        <v/>
      </c>
      <c r="Y184" t="str">
        <f>IF(A184=0,"",IF(AND(ISBLANK(Raw!AS184),COUNTA(Raw!FJ184:FM184)=0),"",IF(AND(Raw!AS184&gt;0,COUNTA(Raw!FJ184:FM184)&gt;0),"",IF(AND(Raw!AS184=0,COUNTA(Raw!FJ184:FM184)=0),"",1))))</f>
        <v/>
      </c>
      <c r="Z184" t="str">
        <f>IF(A184=0,"",IF(AND(COUNTA(Raw!FN184:FT184)=0,ISBLANK(Raw!FU184)),"",IF(AND(COUNTIF(Raw!FN184:FT184,1)&gt;0,ISBLANK(Raw!FU184)=FALSE),"",IF(AND(COUNTIF(Raw!FN184:FT184,1)=0,ISBLANK(Raw!FU184)),"",1))))</f>
        <v/>
      </c>
      <c r="AA184" s="19" t="str">
        <f>IF(A184=0,"",IF(AND(ISBLANK(Raw!BI184),COUNTA(Raw!FV184:GH184)=0),"",IF(AND(Raw!BI184&lt;&gt;1,COUNTIF(Raw!FV184:GH184,6)=0),"",IF(Raw!BI184=1,"",1))))</f>
        <v/>
      </c>
      <c r="AB184" t="str">
        <f>IF(A184=0,"",IF(AND(ISBLANK(Raw!GI184),COUNTA(Raw!GJ184:GQ184)=0),"",IF(AND(Raw!GI184=1,COUNTA(Raw!GJ184:GQ184)&gt;0),"",IF(AND(Raw!GI184=2,COUNTA(Raw!GJ184:GQ184)=0),"",1))))</f>
        <v/>
      </c>
      <c r="AC184" s="19" t="str">
        <f>IF(A184=0,"",IF(AND(COUNTA(Raw!GY184:HF184)=0,ISBLANK(Raw!HG184)),"",IF(AND(OR(COUNTIF(Raw!GY184:HE184,1)&gt;0,COUNTIF(Raw!GY184:HE184,2)&gt;0),ISBLANK(Raw!HG184)=FALSE),"",IF(AND(COUNTA(Raw!GY184:HF184)&gt;0,ISBLANK(Raw!HG184),COUNTIF(Raw!GY184:HE184,1)=0,COUNTIF(Raw!GY184:HE184,2)=0),"",1))))</f>
        <v/>
      </c>
      <c r="AD184" s="19" t="str">
        <f>IF(A184=0,"",IF(COUNTA(Raw!HU184:IB184)=0,"",IF(AND(Raw!AK184&lt;&gt;2,COUNTIF(Raw!HU184:IA184,2)=0,COUNTIF(Raw!HU184:IA184,3)=0),"",IF(Raw!AK184=2,"",1))))</f>
        <v/>
      </c>
      <c r="AE184" s="19" t="str">
        <f>IF(A184=0,"",IF(AND(Raw!AK184=2,ISBLANK(Raw!IC184)=FALSE),"",IF(AND(Raw!AK184&lt;&gt;2,ISBLANK(Raw!IC184)),"",1)))</f>
        <v/>
      </c>
      <c r="AF184" s="19" t="str">
        <f>IF(A184=0,"",IF(COUNTA(Raw!ID184:IF184)=0,"",IF(AND(MATCH(2023-Raw!ID184,Code!$A$3:$A$12,1)=Raw!IF184,2023-Raw!ID184=Raw!IE184),"",1)))</f>
        <v/>
      </c>
      <c r="AG184" s="19" t="str">
        <f>IF(A184=0,"",IF(COUNTA(Raw!IG184:II184)=0,"",IF(AND(Raw!IG184=4,ISBLANK(Raw!II184)=FALSE),"",IF(AND(Raw!IG184&lt;&gt;4,ISBLANK(Raw!II184)),"",1))))</f>
        <v/>
      </c>
      <c r="AH184" s="19" t="str">
        <f>IF(A184=0,"",IF(COUNTA(Raw!IJ184:IM184)=0,"",IF(AND(Raw!IJ184=1,ISBLANK(Raw!IK184)=FALSE),"",IF(AND(Raw!IJ184=2,COUNTA(Raw!IK184:IM184)&gt;0),"",1))))</f>
        <v/>
      </c>
      <c r="AI184" s="19" t="str">
        <f>IF(A184=0,"",IF(COUNTA(Raw!IK184:IM184)=0,"",IF(AND(Raw!IK184=1,ISBLANK(Raw!IL184)=FALSE),"",IF(AND(Raw!IK184=2,COUNTA(Raw!IL184:IM184)=0),"",1))))</f>
        <v/>
      </c>
      <c r="AJ184" s="19" t="str">
        <f>IF(A184=0,"",IF(COUNTA(Raw!JD184:JJ184)=0,"",IF(AND(Raw!JD184&gt;600,COUNTA(Raw!JE184:JI184)&gt;0),"",IF(AND(Raw!JD184&lt;=600,COUNTA(Raw!JE184:JJ184)=0),"",1))))</f>
        <v/>
      </c>
      <c r="AK184" s="19" t="str">
        <f>IF(A184=0,"",IF(COUNTA(Raw!JK184:KA184)=0,"",IF(AND(Raw!JK184=1,COUNTA(Raw!JM184:JV184)&gt;0),"",IF(AND(Raw!JK184=3,COUNTA(Raw!JM184:JV184)&gt;0,COUNTA(Raw!JW184:KA184)=0),"",IF(AND(ISBLANK(Raw!JK184)=FALSE,Raw!JK184&lt;&gt;1,Raw!JK184&lt;&gt;3,COUNTA(Raw!JM184:KA184)=0),"",1)))))</f>
        <v/>
      </c>
      <c r="AL184" s="19" t="str">
        <f>IF(A184=0,"",IF(COUNTA(Raw!JW184:KA184)=0,"",IF(AND(COUNTIF(Raw!JW184:JZ184,4)=0,COUNTA(Raw!JW184:JZ184)&gt;0,ISBLANK(Raw!KA184)=FALSE),"",IF(AND(COUNTIF(Raw!JW184:KA184,4)&gt;0,ISBLANK(Raw!KA184)),"",1))))</f>
        <v/>
      </c>
      <c r="AM184" s="19" t="str">
        <f>IF(A184=0,"",IF(COUNTA(Raw!KT184:KU184)=0,"",IF(AND(Raw!KT184=1,ISBLANK(Raw!KU184)=FALSE),"",IF(AND(Raw!KT184=2,ISBLANK(Raw!KU184)),"",1))))</f>
        <v/>
      </c>
      <c r="AN184" s="19" t="str">
        <f>IF(A184=0,"",IF(COUNTA(Raw!KX184:LF184)=0,"",IF(AND(COUNTIF(Raw!KX184:LB184,5)=1,COUNTA(Raw!KX184:LB184)=1,COUNTA(Raw!LC184:LF184)=0),"",IF(AND(COUNTIF(Raw!KX184:LB184,5)=0,COUNTA(Raw!KX184:LB184)&gt;0,COUNTA(Raw!LC184:LF184)&gt;0),"",1))))</f>
        <v/>
      </c>
      <c r="AO184" s="19" t="str">
        <f>IF(A184=0,"",IF(COUNTA(Raw!LM184:LU184)=0,"",IF(AND(Raw!LM184=1,ISBLANK(Raw!LN184)=FALSE,COUNTA(Raw!LO184:LU184)&gt;0),"",IF(AND(Raw!LM184=2,COUNTA(Raw!LN184:LU184)=0),"",1))))</f>
        <v/>
      </c>
      <c r="AP184" s="19" t="str">
        <f>IF(A184=0,"",IF(COUNTA(Raw!MY184:OG184)=0,"",IF(AND(Raw!MY184=2,COUNTA(Raw!MZ184:OG184)=0),"",IF(AND(Raw!MY184=1,COUNTA(Raw!MZ184:OG184)&gt;0),"",1))))</f>
        <v/>
      </c>
      <c r="AQ184" s="19" t="str">
        <f>IF(A184=0,"",IF(COUNTA(Raw!NC184:NW184)=0,"",IF(AND(COUNTIF(Raw!NC184:NG184,3)&gt;0,COUNTA(Raw!NH184:NQ184)&gt;0),"",IF(AND(COUNTA(Raw!NC184:NG184)&gt;0,COUNTIF(Raw!NC184:NG184,3)=0,COUNTA(Raw!NH184:NW184)=0),"",1))))</f>
        <v/>
      </c>
      <c r="AR184" s="19" t="str">
        <f>IF(A184=0,"",IF(COUNTA(Raw!NH184:NW184)=0,"",IF(AND(COUNTIF(Raw!NH184:NQ184,10)&gt;0,COUNTA(Raw!NR184:NW184)&gt;0),"",IF(AND(COUNTA(Raw!NH184:NQ184)&gt;0,COUNTIF(Raw!NH184:NQ184,10)=0,COUNTA(Raw!NR184:NY184)=0),"",1))))</f>
        <v/>
      </c>
      <c r="AS184" s="19" t="str">
        <f>IF(A184=0,"",IF(COUNTA(Raw!NY184:OG184)=0,"",IF(AND(Raw!NY184=1,COUNTA(Raw!NZ184:OG184)&gt;0),"",IF(AND(Raw!NY184=2,COUNTA(Raw!NZ184:OG184)=0),"",1))))</f>
        <v/>
      </c>
      <c r="AT184" s="19" t="str">
        <f>IF(A184=0,"",IF(COUNTA(Raw!OH184:OY184)=0,"",IF(AND(Raw!OH184=1,COUNTA(Raw!OI184:OY184)&gt;0),"",IF(AND(Raw!OH184=2,COUNTA(Raw!OI184:OY184)=0),"",1))))</f>
        <v/>
      </c>
      <c r="AU184" s="19" t="str">
        <f>IF(A184=0,"",IF(COUNTA(Raw!PR184:QB184)=0,"",
IF(AND(OR(AND(COUNTIF(Raw!PR184:QB184,1)=1,COUNTA(Raw!QI184:QY184)&gt;0),AND(COUNTIF(Raw!PR184:QB184,1)=0,COUNTA(Raw!QI184:QY184)=0)),OR(AND(COUNTIF(Raw!PR184:QB184,2)=1,COUNTA(Raw!QZ184:RP184)&gt;0),AND(COUNTIF(Raw!PR184:QB184,2)=0,COUNTA(Raw!QZ184:RP184)=0)),OR(AND(COUNTIF(Raw!PR184:QB184,3)=1,COUNTA(Raw!RQ184:SG184)&gt;0),AND(COUNTIF(Raw!PR184:QB184,3)=0,COUNTA(Raw!RQ184:SG184)=0)),OR(AND(COUNTIF(Raw!PR184:QB184,4)=1,COUNTA(Raw!SH184:ST184)&gt;0),AND(COUNTIF(Raw!PR184:QB184,4)=0,COUNTA(Raw!SH184:ST184)=0)),OR(AND(COUNTIF(Raw!PR184:QB184,5)=1,COUNTA(Raw!SU184:TG184)&gt;0),AND(COUNTIF(Raw!PR184:QB184,5)=0,COUNTA(Raw!SU184:TG184)=0)),OR(AND(COUNTIF(Raw!PR184:QB184,6)=1,COUNTA(Raw!TH184:TT184)&gt;0),AND(COUNTIF(Raw!PR184:QB184,6)=0,COUNTA(Raw!TH184:TT184)=0)),OR(AND(COUNTIF(Raw!PR184:QB184,7)=1,COUNTA(Raw!TU184:UI184)&gt;0),AND(COUNTIF(Raw!PR184:QB184,7)=0,COUNTA(Raw!TU184:UI184)=0)),OR(AND(COUNTIF(Raw!PR184:QB184,8)=1,COUNTA(Raw!UJ184:UV184)&gt;0),AND(COUNTIF(Raw!PR184:QB184,8)=0,COUNTA(Raw!UJ184:UV184)=0)),OR(AND(COUNTIF(Raw!PR184:QB184,9)=1,COUNTA(Raw!UW184:VG184)&gt;0),AND(COUNTIF(Raw!PR184:QB184,9)=0,COUNTA(Raw!UW184:VG184)=0)),OR(AND(COUNTIF(Raw!PR184:QB184,10)=1,COUNTA(Raw!VH184:VP184)&gt;0),AND(COUNTIF(Raw!PR184:QB184,10)=0,COUNTA(Raw!VH184:VP184)=0)),OR(AND(COUNTIF(Raw!PR184:QB184,11)=1,COUNTA(Raw!VQ184:WK184)&gt;0),AND(COUNTIF(Raw!PR184:QB184,11)=0,COUNTA(Raw!VQ184:WK184)=0))),"",1)))</f>
        <v/>
      </c>
      <c r="AV184" s="19" t="str">
        <f>IF(A184=0,"",IF(COUNTA(Raw!QI184:QY184)=0,"",IF(AND(OR(AND(Raw!QI184=4,COUNTIF(Raw!QR184:QY184,1)=0),Raw!QI184&lt;&gt;4),OR(AND(Raw!QJ184=4,COUNTIF(Raw!QR184:QY184,2)=0),Raw!QJ184&lt;&gt;4),OR(AND(Raw!QK184=4,COUNTIF(Raw!QR184:QY184,3)=0),Raw!QK184&lt;&gt;4),OR(AND(Raw!QL184=4,COUNTIF(Raw!QR184:QY184,4)=0),Raw!QL184&lt;&gt;4),OR(AND(Raw!QM184=4,COUNTIF(Raw!QR184:QY184,5)=0),Raw!QM184&lt;&gt;4),OR(AND(Raw!QN184=4,COUNTIF(Raw!QR184:QY184,6)=0),Raw!QN184&lt;&gt;4),OR(AND(Raw!QO184=4,COUNTIF(Raw!QR184:QY184,7)=0),Raw!QO184&lt;&gt;4),OR(AND(Raw!QP184=4,COUNTIF(Raw!QR184:QY184,8)=0),Raw!QP184&lt;&gt;4)),"",1)))</f>
        <v/>
      </c>
      <c r="AW184" t="str">
        <f>IF(A184=0,"",IF(COUNTA(Raw!QZ184:RP184)=0,"",IF(AND(OR(AND(Raw!QZ184=4,COUNTIF(Raw!RI184:RP184,1)=0),Raw!QZ184&lt;&gt;4),OR(AND(Raw!RA184=4,COUNTIF(Raw!RI184:RP184,2)=0),Raw!RA184&lt;&gt;4),OR(AND(Raw!RB184=4,COUNTIF(Raw!RI184:RP184,3)=0),Raw!RB184&lt;&gt;4),OR(AND(Raw!RC184=4,COUNTIF(Raw!RI184:RP184,4)=0),Raw!RC184&lt;&gt;4),OR(AND(Raw!RD184=4,COUNTIF(Raw!RI184:RP184,5)=0),Raw!RD184&lt;&gt;4),OR(AND(Raw!RE184=4,COUNTIF(Raw!RI184:RP184,6)=0),Raw!RE184&lt;&gt;4),OR(AND(Raw!RF184=4,COUNTIF(Raw!RI184:RP184,7)=0),Raw!RF184&lt;&gt;4),OR(AND(Raw!RG184=4,COUNTIF(Raw!RI184:RP184,8)=0),Raw!RG184&lt;&gt;4)),"",1)))</f>
        <v/>
      </c>
      <c r="AX184" t="str">
        <f>IF(A184=0,"",IF(COUNTA(Raw!RQ184:SG184)=0,"",IF(AND(OR(AND(Raw!RQ184=4,COUNTIF(Raw!RZ184:SG184,1)=0),Raw!RQ184&lt;&gt;4),OR(AND(Raw!RR184=4,COUNTIF(Raw!RZ184:SG184,2)=0),Raw!RR184&lt;&gt;4),OR(AND(Raw!RS184=4,COUNTIF(Raw!RZ184:SG184,3)=0),Raw!RS184&lt;&gt;4),OR(AND(Raw!RT184=4,COUNTIF(Raw!RZ184:SG184,4)=0),Raw!RT184&lt;&gt;4),OR(AND(Raw!RU184=4,COUNTIF(Raw!RZ184:SG184,5)=0),Raw!RU184&lt;&gt;4),OR(AND(Raw!RV184=4,COUNTIF(Raw!RZ184:SG184,6)=0),Raw!RV184&lt;&gt;4),OR(AND(Raw!RW184=4,COUNTIF(Raw!RZ184:SG184,7)=0),Raw!RW184&lt;&gt;4),OR(AND(Raw!RX184=4,COUNTIF(Raw!RZ184:SG184,8)=0),Raw!RX184&lt;&gt;4)),"",1)))</f>
        <v/>
      </c>
      <c r="AY184" t="str">
        <f>IF(A184=0,"",IF(COUNTA(Raw!SH184:ST184)=0,"",IF(AND(OR(AND(Raw!SH184=4,COUNTIF(Raw!SO184:ST184,1)=0),Raw!SH184&lt;&gt;4),OR(AND(Raw!SI184=4,COUNTIF(Raw!SO184:ST184,2)=0),Raw!SI184&lt;&gt;4),OR(AND(Raw!SJ184=4,COUNTIF(Raw!SO184:ST184,3)=0),Raw!SJ184&lt;&gt;4),OR(AND(Raw!SK184=4,COUNTIF(Raw!SO184:ST184,4)=0),Raw!SK184&lt;&gt;4),OR(AND(Raw!SL184=4,COUNTIF(Raw!SO184:ST184,5)=0),Raw!SL184&lt;&gt;4),OR(AND(Raw!SM184=4,COUNTIF(Raw!SO184:ST184,6)=0),Raw!SM184&lt;&gt;4)),"",1)))</f>
        <v/>
      </c>
      <c r="AZ184" t="str">
        <f>IF(A184=0,"",IF(COUNTA(Raw!SU184:TG184)=0,"",IF(AND(OR(AND(Raw!SU184=4,COUNTIF(Raw!TB184:TG184,1)=0),Raw!SU184&lt;&gt;4),OR(AND(Raw!SV184=4,COUNTIF(Raw!TB184:TG184,2)=0),Raw!SV184&lt;&gt;4),OR(AND(Raw!SW184=4,COUNTIF(Raw!TB184:TG184,3)=0),Raw!SW184&lt;&gt;4),OR(AND(Raw!SX184=4,COUNTIF(Raw!TB184:TG184,4)=0),Raw!SX184&lt;&gt;4),OR(AND(Raw!SY184=4,COUNTIF(Raw!TB184:TG184,5)=0),Raw!SY184&lt;&gt;4),OR(AND(Raw!SZ184=4,COUNTIF(Raw!TB184:TG184,6)=0),Raw!SZ184&lt;&gt;4)),"",1)))</f>
        <v/>
      </c>
      <c r="BA184" t="str">
        <f>IF(A184=0,"",IF(COUNTA(Raw!TH184:TT184)=0,"",IF(AND(OR(AND(Raw!TH184=4,COUNTIF(Raw!TO184:TT184,1)=0),Raw!TH184&lt;&gt;4),OR(AND(Raw!TI184=4,COUNTIF(Raw!TO184:TT184,2)=0),Raw!TI184&lt;&gt;4),OR(AND(Raw!TJ184=4,COUNTIF(Raw!TO184:TT184,3)=0),Raw!TJ184&lt;&gt;4),OR(AND(Raw!TK184=4,COUNTIF(Raw!TO184:TT184,4)=0),Raw!TK184&lt;&gt;4),OR(AND(Raw!TL184=4,COUNTIF(Raw!TO184:TT184,5)=0),Raw!TL184&lt;&gt;4),OR(AND(Raw!TM184=4,COUNTIF(Raw!TO184:TT184,6)=0),Raw!TM184&lt;&gt;4)),"",1)))</f>
        <v/>
      </c>
      <c r="BB184" t="str">
        <f>IF(A184=0,"",IF(COUNTA(Raw!TU184:UI184)=0,"",IF(AND(OR(AND(Raw!TU184=4,COUNTIF(Raw!UC184:UI184,1)=0),Raw!TU184&lt;&gt;4),OR(AND(Raw!TV184=4,COUNTIF(Raw!UC184:UI184,2)=0),Raw!TV184&lt;&gt;4),OR(AND(Raw!TW184=4,COUNTIF(Raw!UC184:UI184,3)=0),Raw!TW184&lt;&gt;4),OR(AND(Raw!TX184=4,COUNTIF(Raw!UC184:UI184,4)=0),Raw!TX184&lt;&gt;4),OR(AND(Raw!TY184=4,COUNTIF(Raw!UC184:UI184,5)=0),Raw!TY184&lt;&gt;4),OR(AND(Raw!TZ184=4,COUNTIF(Raw!UC184:UI184,6)=0),Raw!TZ184&lt;&gt;4),OR(AND(Raw!UA184=4,COUNTIF(Raw!UC184:UI184,7)=0),Raw!UA184&lt;&gt;4)),"",1)))</f>
        <v/>
      </c>
      <c r="BC184" t="str">
        <f>IF(A184=0,"",IF(COUNTA(Raw!UJ184:UV184)=0,"",IF(AND(OR(AND(Raw!UJ184=4,COUNTIF(Raw!UQ184:UV184,1)=0),Raw!UJ184&lt;&gt;4),OR(AND(Raw!UK184=4,COUNTIF(Raw!UQ184:UV184,2)=0),Raw!UK184&lt;&gt;4),OR(AND(Raw!UL184=4,COUNTIF(Raw!UQ184:UV184,3)=0),Raw!UL184&lt;&gt;4),OR(AND(Raw!UM184=4,COUNTIF(Raw!UQ184:UV184,4)=0),Raw!UM184&lt;&gt;4),OR(AND(Raw!UN184=4,COUNTIF(Raw!UQ184:UV184,5)=0),Raw!UN184&lt;&gt;4),OR(AND(Raw!UO184=4,COUNTIF(Raw!UQ184:UV184,6)=0),Raw!UO184&lt;&gt;4)),"",1)))</f>
        <v/>
      </c>
      <c r="BD184" t="str">
        <f>IF(A184=0,"",IF(COUNTA(Raw!UW184:VG184)=0,"",IF(AND(OR(AND(Raw!UW184=4,COUNTIF(Raw!VC184:VG184,1)=0),Raw!UW184&lt;&gt;4),OR(AND(Raw!UX184=4,COUNTIF(Raw!VC184:VG184,2)=0),Raw!UX184&lt;&gt;4),OR(AND(Raw!UY184=4,COUNTIF(Raw!VC184:VG184,3)=0),Raw!UY184&lt;&gt;4),OR(AND(Raw!UZ184=4,COUNTIF(Raw!VC184:VG184,4)=0),Raw!UZ184&lt;&gt;4),OR(AND(Raw!VA184=4,COUNTIF(Raw!VC184:VG184,5)=0),Raw!VA184&lt;&gt;4)),"",1)))</f>
        <v/>
      </c>
      <c r="BE184" t="str">
        <f>IF(A184=0,"",IF(COUNTA(Raw!VH184:VP184)=0,"",
IF(AND(
OR(AND(Raw!VH184=4,COUNTIF(Raw!VM184:VP184,1)=0),Raw!VH184&lt;&gt;4),
OR(AND(Raw!VI184=4,COUNTIF(Raw!VM184:VP184,2)=0),Raw!VI184&lt;&gt;4),
OR(AND(Raw!VJ184=4,COUNTIF(Raw!VM184:VP184,3)=0),Raw!VJ184&lt;&gt;4),
OR(AND(Raw!VK184=4,COUNTIF(Raw!VM184:VP184,4)=0),Raw!VK184&lt;&gt;4)
),"",1)))</f>
        <v/>
      </c>
      <c r="BF184" t="str">
        <f>IF(A184=0,"",IF(COUNTA(Raw!VQ184:WK184)=0,"",
IF(AND(
OR(AND(Raw!VQ184=4,COUNTIF(Raw!WB184:WK184,1)=0),Raw!VQ184&lt;&gt;4),
OR(AND(Raw!VR184=4,COUNTIF(Raw!WB184:WK184,2)=0),Raw!VR184&lt;&gt;4),
OR(AND(Raw!VS184=4,COUNTIF(Raw!WB184:WK184,3)=0),Raw!VS184&lt;&gt;4),
OR(AND(Raw!VT184=4,COUNTIF(Raw!WB184:WK184,4)=0),Raw!VT184&lt;&gt;4),
OR(AND(Raw!VU184=4,COUNTIF(Raw!WB184:WK184,5)=0),Raw!VU184&lt;&gt;4),
OR(AND(Raw!VV184=4,COUNTIF(Raw!WB184:WK184,6)=0),Raw!VV184&lt;&gt;4),
OR(AND(Raw!VW184=4,COUNTIF(Raw!WB184:WK184,7)=0),Raw!VW184&lt;&gt;4),
OR(AND(Raw!VX184=4,COUNTIF(Raw!WB184:WK184,8)=0),Raw!VX184&lt;&gt;4),
OR(AND(Raw!VY184=4,COUNTIF(Raw!WB184:WK184,9)=0),Raw!VX184&lt;&gt;4),
OR(AND(Raw!VZ184=4,COUNTIF(Raw!WB184:WK184,10)=0),Raw!VZ184&lt;&gt;4)
),"",1)))</f>
        <v/>
      </c>
      <c r="BG184" t="str">
        <f>IF(A184=0,"",IF(COUNTA(Raw!WL184:XB184)=0,"",
IF(AND(
OR(AND(Raw!WL184=4,COUNTIF(Raw!WU184:XB184,1)=0),Raw!WL184&lt;&gt;4),
OR(AND(Raw!WM184=4,COUNTIF(Raw!WU184:XB184,2)=0),Raw!WM184&lt;&gt;4),
OR(AND(Raw!WN184=4,COUNTIF(Raw!WU184:XB184,3)=0),Raw!WN184&lt;&gt;4),
OR(AND(Raw!WO184=4,COUNTIF(Raw!WU184:XB184,4)=0),Raw!WO184&lt;&gt;4),
OR(AND(Raw!WP184=4,COUNTIF(Raw!WU184:XB184,5)=0),Raw!WP184&lt;&gt;4),
OR(AND(Raw!WQ184=4,COUNTIF(Raw!WU184:XB184,6)=0),Raw!WQ184&lt;&gt;4),
OR(AND(Raw!WR184=4,COUNTIF(Raw!WU184:XB184,7)=0),Raw!WR184&lt;&gt;4),
OR(AND(Raw!WS184=4,COUNTIF(Raw!WU184:XB184,8)=0),Raw!WS184&lt;&gt;4)
),"",1)))</f>
        <v/>
      </c>
      <c r="BH184" t="str">
        <f>IF(A184=0,"",IF(COUNTA(Raw!XC184:XK184)=0,"",
IF(AND(
OR(AND(Raw!XC184=4,COUNTIF(Raw!XH184:XK184,1)=0),Raw!XC184&lt;&gt;4),
OR(AND(Raw!XD184=4,COUNTIF(Raw!XH184:XK184,2)=0),Raw!XD184&lt;&gt;4),
OR(AND(Raw!XE184=4,COUNTIF(Raw!XH184:XK184,3)=0),Raw!XE184&lt;&gt;4),
OR(AND(Raw!XF184=4,COUNTIF(Raw!XH184:XK184,4)=0),Raw!XF184&lt;&gt;4)
),"",1)))</f>
        <v/>
      </c>
      <c r="BI184" t="str">
        <f>IF(A184=0,"",IF(COUNTA(Raw!XL184:XT184)=0,"",
IF(AND(
OR(AND(Raw!XL184=4,COUNTIF(Raw!XQ184:XT184,1)=0),Raw!XL184&lt;&gt;4),
OR(AND(Raw!XM184=4,COUNTIF(Raw!XQ184:XT184,2)=0),Raw!XM184&lt;&gt;4),
OR(AND(Raw!XN184=4,COUNTIF(Raw!XQ184:XT184,3)=0),Raw!XN184&lt;&gt;4),
OR(AND(Raw!XO184=4,COUNTIF(Raw!XQ184:XT184,4)=0),Raw!XO184&lt;&gt;4)
),"",1)))</f>
        <v/>
      </c>
      <c r="BJ184" t="str">
        <f>IF(A184=0,"",IF(COUNTA(Raw!XU184:YI184)=0,"",
IF(AND(
OR(AND(Raw!XU184=4,COUNTIF(Raw!YC184:YI184,1)=0),Raw!XU184&lt;&gt;4),
OR(AND(Raw!XV184=4,COUNTIF(Raw!YC184:YI184,2)=0),Raw!XV184&lt;&gt;4),
OR(AND(Raw!XW184=4,COUNTIF(Raw!YC184:YI184,3)=0),Raw!XW184&lt;&gt;4),
OR(AND(Raw!XX184=4,COUNTIF(Raw!YC184:YI184,4)=0),Raw!XX184&lt;&gt;4),
OR(AND(Raw!XY184=4,COUNTIF(Raw!YC184:YI184,5)=0),Raw!XY184&lt;&gt;4),
OR(AND(Raw!XZ184=4,COUNTIF(Raw!YC184:YI184,6)=0),Raw!XZ184&lt;&gt;4),
OR(AND(Raw!YA184=4,COUNTIF(Raw!YC184:YI184,7)=0),Raw!YA184&lt;&gt;4)
),"",1)))</f>
        <v/>
      </c>
      <c r="BK184" t="str">
        <f>IF(A184=0,"",IF(COUNTA(Raw!YJ184:YR184)=0,"",
IF(AND(
OR(AND(Raw!YJ184=4,COUNTIF(Raw!YO184:YR184,1)=0),Raw!YJ184&lt;&gt;4),
OR(AND(Raw!YK184=4,COUNTIF(Raw!YO184:YR184,2)=0),Raw!YK184&lt;&gt;4),
OR(AND(Raw!YL184=4,COUNTIF(Raw!YO184:YR184,3)=0),Raw!YL184&lt;&gt;4),
OR(AND(Raw!YM184=4,COUNTIF(Raw!YO184:YR184,4)=0),Raw!YM184&lt;&gt;4)
),"",1)))</f>
        <v/>
      </c>
      <c r="BL184" t="str">
        <f>IF(A184=0,"",IF(COUNTA(Raw!YS184:YU184)=0,"",IF(AND(Raw!YS184=4,ISBLANK(Raw!YU184)),"",IF(AND(Raw!YS184&lt;&gt;4,ISBLANK(Raw!YU184)=FALSE),"",1))))</f>
        <v/>
      </c>
    </row>
    <row r="185" spans="1:64">
      <c r="A185" s="20">
        <f>Raw!A185</f>
        <v>0</v>
      </c>
      <c r="B185" s="19" t="str">
        <f>IF(A185=0,"",IF(AND(Raw!AC185=1,COUNTA(Raw!AR185:IC185)&gt;0,COUNTA(Raw!ID185:YU185)=0),"",IF(AND(Raw!AC185=2,COUNTA(Raw!AR185:IC185)=0,COUNTA(Raw!ID185:MV185)&gt;0,COUNTA(Raw!MW185:YU185)=0),"",IF(AND(Raw!AC185=3,COUNTA(Raw!AP185:MV185)=0,COUNTA(Raw!MW185:YU185)&gt;0),"",1))))</f>
        <v/>
      </c>
      <c r="C185" s="19" t="str">
        <f>IF(A185=0,"",IF(AND(Raw!AK185=1,ISBLANK(Raw!AM185)=FALSE,ISBLANK(Raw!AO185)),"",IF(AND(Raw!AK185=2,ISBLANK(Raw!AM185),ISBLANK(Raw!AO185)=FALSE),"",1)))</f>
        <v/>
      </c>
      <c r="D185" s="19" t="str">
        <f>IF(A185=0,"",IF(COUNTA(Raw!AS185:AZ185)=0,"",IF(AND(Raw!AS185+Raw!AT185=100,Raw!AU185+Raw!AV185=100,Raw!AW185+Raw!AX185=100,Raw!AY185+Raw!AZ185=100),"",1)))</f>
        <v/>
      </c>
      <c r="E185" s="19" t="str">
        <f>IF(A185=0,"",IF(ISBLANK(Raw!AQ185),"",IF(Raw!AQ185=1,"",1)))</f>
        <v/>
      </c>
      <c r="F185" s="19" t="str">
        <f>IF(A185=0,"",IF(ISBLANK(Raw!AR185),"",IF(AND(Raw!AR185&gt;=0,Raw!AR185&lt;=100),"",1)))</f>
        <v/>
      </c>
      <c r="G185" s="19" t="str">
        <f>IF(A185=0,"",IF(AND(ISBLANK(Raw!BA185),ISBLANK(Raw!AS185)),"",IF(AND(Raw!AS185&gt;0,ISBLANK(Raw!BA185)=FALSE),"",1)))</f>
        <v/>
      </c>
      <c r="H185" s="19" t="str">
        <f>IF(A185=0,"",IF(COUNTA(Raw!BA185:BH185)=0,"",IF(AND(Raw!BA185=0,COUNTA(Raw!BB185:BH185)=0),"",IF(AND(Raw!BA185&gt;0,COUNTA(Raw!BB185:BH185)&gt;0),"",1))))</f>
        <v/>
      </c>
      <c r="I185" s="19" t="str">
        <f>IF(A185=0,"",IF(AND(ISBLANK(Raw!BI185),ISBLANK(Raw!BJ185)),"",IF(AND(Raw!BI185=1,ISBLANK(Raw!BJ185)=FALSE),"",IF(AND(Raw!BI185=2,ISBLANK(Raw!BJ185)),"",1))))</f>
        <v/>
      </c>
      <c r="J185" s="19" t="str">
        <f>IF(A185=0,"",IF(AND(ISBLANK(Raw!AT185),COUNTBLANK(Raw!BK185:BQ185)),"",IF(AND(Raw!AT185&gt;0,COUNTA(Raw!BK185:BQ185)&gt;0),"",IF(AND(Raw!AT185=0,COUNTA(Raw!BK185:BQ185)=0),"",1))))</f>
        <v/>
      </c>
      <c r="K185" s="19" t="str">
        <f>IF(A185=0,"",IF(AND(ISBLANK(Raw!AS185),COUNTA(Raw!BR185:BX185)=0),"",IF(AND(Raw!AS185&gt;0,COUNTA(Raw!BR185:BX185)&gt;0),"",IF(AND(Raw!AS185=0,COUNTA(Raw!BR185:BX185)=0),"",1))))</f>
        <v/>
      </c>
      <c r="L185" s="19" t="str">
        <f>IF(A185=0,"",IF(AND(COUNTA(Raw!BK185:BX185)=0,COUNTA(Raw!BY185:CH185)=0),"",IF(AND(COUNTIF(Raw!BK185:BX185,1)&gt;0,COUNTA(Raw!BY185:CH185)&gt;0),"",IF(AND(COUNTIF(Raw!BK185:BX185,1)=0,COUNTA(Raw!BY185:CH185)=0),"",1))))</f>
        <v/>
      </c>
      <c r="M185" s="19" t="str">
        <f>IF(A185=0,"",IF(AND(COUNTA(Raw!BK185:BX185)=0,COUNTA(Raw!CI185:CR185)),"",IF(AND(COUNTIF(Raw!BK185:BX185,3)&gt;0,COUNTA(Raw!CI185:CR185)&gt;0),"",IF(AND(COUNTIF(Raw!BK185:BX185,3)=0,COUNTA(Raw!CI185:CR185)=0),"",1))))</f>
        <v/>
      </c>
      <c r="N185" s="19" t="str">
        <f>IF(A185=0,"",IF(COUNTA(Raw!CS185:DF185)=0,"",IF(AND(COUNTIF(Raw!CS185:CV185,1)=1,COUNTA(Raw!CW185:DA185)&gt;0,COUNTA(Raw!DB185:DF185)=0),"",IF(AND(COUNTIF(Raw!CS185:CV185,2)=1,COUNTA(Raw!CW185:DA185)=0,COUNTA(Raw!DB185:DF185)&gt;0),"",IF(AND(COUNTA(Raw!CS185:CV185)&gt;0,COUNTA(Raw!CW185:DF185)=0),"",1)))))</f>
        <v/>
      </c>
      <c r="O185" s="19" t="str">
        <f>IF(A185=0,"",IF(COUNTA(Raw!DG185:DP185)=0,"",IF(AND(COUNTIF(Raw!BK185:BQ185,1)&gt;0,OR(COUNTIF(Raw!DG185:DP185,1)=1,COUNTIF(Raw!DG185:DP185,2)=1,COUNTIF(Raw!DG185:DP185,3)=1)),"",IF(AND(COUNTIF(Raw!BK185:BQ185,1)=0,AND(COUNTIF(Raw!DG185:DP185,1)=0,COUNTIF(Raw!DG185:DP185,2)=0,COUNTIF(Raw!DG185:DP185,3)=0)),"",1))))</f>
        <v/>
      </c>
      <c r="P185" s="19" t="str">
        <f>IF(A185=0,"",IF(COUNTA(Raw!DG185:DR185)=0,"",IF(AND(COUNTIF(Raw!DG185:DP185,4)=1,ISBLANK(Raw!DQ185)=FALSE,ISBLANK(Raw!DR185)),"",IF(AND(COUNTIF(Raw!DG185:DP185,7)=1,ISBLANK(Raw!DQ185),ISBLANK(Raw!DR185)=FALSE),"",IF(AND(COUNTA(Raw!DG185:DP185)&gt;0,COUNTIF(Raw!DG185:DP185,4)=0,COUNTIF(Raw!DG185:DP185,7)=0,COUNTA(Raw!DQ185:DR185)=0),"",1)))))</f>
        <v/>
      </c>
      <c r="Q185" s="19" t="str">
        <f>IF(A185=0,"",IF(AND(COUNTA(Raw!DS185:DU185)=0,COUNTA(Raw!BK185:BQ185)=0),"",IF(AND(COUNTIF(Raw!BK185:BQ185,1)&gt;0,COUNTA(Raw!DS185:DU185)&gt;0),"",IF(AND(COUNTIF(Raw!BK185:BQ185,1)=0,COUNTA(Raw!DS185:DU185)=0),"",1))))</f>
        <v/>
      </c>
      <c r="R185" s="19" t="str">
        <f>IF(A185=0,"",IF(AND(ISBLANK(Raw!AT185),ISBLANK(Raw!EJ185)),"",IF(AND(Raw!AT185&gt;0,ISBLANK(Raw!EJ185)=FALSE,Raw!EJ185&gt;=0,Raw!EJ185&lt;=7),"",IF(AND(Raw!AT185=0,ISBLANK(Raw!EJ185)),"",1))))</f>
        <v/>
      </c>
      <c r="S185" t="str">
        <f>IF(A185=0,"",IF(AND(ISBLANK(Raw!AS185),ISBLANK(Raw!EK185)),"",IF(AND(Raw!AS185&gt;0,ISBLANK(Raw!EK185)=FALSE),"",IF(AND(Raw!AS185=0,ISBLANK(Raw!EK185)),"",1))))</f>
        <v/>
      </c>
      <c r="T185" s="19" t="str">
        <f>IF(A185=0,"",IF(AND(ISBLANK(Raw!AT185),COUNTA(Raw!EL185:EQ185)=0),"",IF(AND(Raw!AT185&gt;0,COUNTA(Raw!EL185:EQ185)&gt;0),"",IF(AND(Raw!AT185=0,COUNTA(Raw!EL185:EQ185)=0),"",1))))</f>
        <v/>
      </c>
      <c r="U185" t="str">
        <f>IF(A185=0,"",IF(AND(ISBLANK(Raw!AT185),COUNTA(Raw!ER185:EU185)=0),"",IF(AND(Raw!AT185&gt;0,COUNTA(Raw!ER185:EU185)&gt;0),"",IF(AND(Raw!AT185=0,COUNTA(Raw!ER185:EU185)=0),"",1))))</f>
        <v/>
      </c>
      <c r="V185" t="str">
        <f>IF(A185=0,"",IF(AND(ISBLANK(Raw!AS185),COUNTA(Raw!EV185:FA185)=0),"",IF(AND(Raw!AS185&gt;0,COUNTA(Raw!EV185:FA185)&gt;0),"",IF(AND(Raw!AS185=0,COUNTA(Raw!EV185:FA185)=0),"",1))))</f>
        <v/>
      </c>
      <c r="W185" t="str">
        <f>IF(A185=0,"",IF(AND(ISBLANK(Raw!AS185),COUNTA(Raw!FB185:FE185)=0),"",IF(AND(Raw!AS185&gt;0,COUNTA(Raw!FB185:FE185)&gt;0),"",IF(AND(Raw!AS185=0,COUNTA(Raw!FB185:FE185)=0),"",1))))</f>
        <v/>
      </c>
      <c r="X185" t="str">
        <f>IF(A185=0,"",IF(AND(ISBLANK(Raw!AT185),COUNTA(Raw!FF185:FI185)=0),"",IF(AND(Raw!AT185&gt;0,COUNTA(Raw!FF185:FI185)&gt;0),"",IF(AND(Raw!AT185=0,COUNTA(Raw!FF185:FI185)=0),"",1))))</f>
        <v/>
      </c>
      <c r="Y185" t="str">
        <f>IF(A185=0,"",IF(AND(ISBLANK(Raw!AS185),COUNTA(Raw!FJ185:FM185)=0),"",IF(AND(Raw!AS185&gt;0,COUNTA(Raw!FJ185:FM185)&gt;0),"",IF(AND(Raw!AS185=0,COUNTA(Raw!FJ185:FM185)=0),"",1))))</f>
        <v/>
      </c>
      <c r="Z185" t="str">
        <f>IF(A185=0,"",IF(AND(COUNTA(Raw!FN185:FT185)=0,ISBLANK(Raw!FU185)),"",IF(AND(COUNTIF(Raw!FN185:FT185,1)&gt;0,ISBLANK(Raw!FU185)=FALSE),"",IF(AND(COUNTIF(Raw!FN185:FT185,1)=0,ISBLANK(Raw!FU185)),"",1))))</f>
        <v/>
      </c>
      <c r="AA185" s="19" t="str">
        <f>IF(A185=0,"",IF(AND(ISBLANK(Raw!BI185),COUNTA(Raw!FV185:GH185)=0),"",IF(AND(Raw!BI185&lt;&gt;1,COUNTIF(Raw!FV185:GH185,6)=0),"",IF(Raw!BI185=1,"",1))))</f>
        <v/>
      </c>
      <c r="AB185" t="str">
        <f>IF(A185=0,"",IF(AND(ISBLANK(Raw!GI185),COUNTA(Raw!GJ185:GQ185)=0),"",IF(AND(Raw!GI185=1,COUNTA(Raw!GJ185:GQ185)&gt;0),"",IF(AND(Raw!GI185=2,COUNTA(Raw!GJ185:GQ185)=0),"",1))))</f>
        <v/>
      </c>
      <c r="AC185" s="19" t="str">
        <f>IF(A185=0,"",IF(AND(COUNTA(Raw!GY185:HF185)=0,ISBLANK(Raw!HG185)),"",IF(AND(OR(COUNTIF(Raw!GY185:HE185,1)&gt;0,COUNTIF(Raw!GY185:HE185,2)&gt;0),ISBLANK(Raw!HG185)=FALSE),"",IF(AND(COUNTA(Raw!GY185:HF185)&gt;0,ISBLANK(Raw!HG185),COUNTIF(Raw!GY185:HE185,1)=0,COUNTIF(Raw!GY185:HE185,2)=0),"",1))))</f>
        <v/>
      </c>
      <c r="AD185" s="19" t="str">
        <f>IF(A185=0,"",IF(COUNTA(Raw!HU185:IB185)=0,"",IF(AND(Raw!AK185&lt;&gt;2,COUNTIF(Raw!HU185:IA185,2)=0,COUNTIF(Raw!HU185:IA185,3)=0),"",IF(Raw!AK185=2,"",1))))</f>
        <v/>
      </c>
      <c r="AE185" s="19" t="str">
        <f>IF(A185=0,"",IF(AND(Raw!AK185=2,ISBLANK(Raw!IC185)=FALSE),"",IF(AND(Raw!AK185&lt;&gt;2,ISBLANK(Raw!IC185)),"",1)))</f>
        <v/>
      </c>
      <c r="AF185" s="19" t="str">
        <f>IF(A185=0,"",IF(COUNTA(Raw!ID185:IF185)=0,"",IF(AND(MATCH(2023-Raw!ID185,Code!$A$3:$A$12,1)=Raw!IF185,2023-Raw!ID185=Raw!IE185),"",1)))</f>
        <v/>
      </c>
      <c r="AG185" s="19" t="str">
        <f>IF(A185=0,"",IF(COUNTA(Raw!IG185:II185)=0,"",IF(AND(Raw!IG185=4,ISBLANK(Raw!II185)=FALSE),"",IF(AND(Raw!IG185&lt;&gt;4,ISBLANK(Raw!II185)),"",1))))</f>
        <v/>
      </c>
      <c r="AH185" s="19" t="str">
        <f>IF(A185=0,"",IF(COUNTA(Raw!IJ185:IM185)=0,"",IF(AND(Raw!IJ185=1,ISBLANK(Raw!IK185)=FALSE),"",IF(AND(Raw!IJ185=2,COUNTA(Raw!IK185:IM185)&gt;0),"",1))))</f>
        <v/>
      </c>
      <c r="AI185" s="19" t="str">
        <f>IF(A185=0,"",IF(COUNTA(Raw!IK185:IM185)=0,"",IF(AND(Raw!IK185=1,ISBLANK(Raw!IL185)=FALSE),"",IF(AND(Raw!IK185=2,COUNTA(Raw!IL185:IM185)=0),"",1))))</f>
        <v/>
      </c>
      <c r="AJ185" s="19" t="str">
        <f>IF(A185=0,"",IF(COUNTA(Raw!JD185:JJ185)=0,"",IF(AND(Raw!JD185&gt;600,COUNTA(Raw!JE185:JI185)&gt;0),"",IF(AND(Raw!JD185&lt;=600,COUNTA(Raw!JE185:JJ185)=0),"",1))))</f>
        <v/>
      </c>
      <c r="AK185" s="19" t="str">
        <f>IF(A185=0,"",IF(COUNTA(Raw!JK185:KA185)=0,"",IF(AND(Raw!JK185=1,COUNTA(Raw!JM185:JV185)&gt;0),"",IF(AND(Raw!JK185=3,COUNTA(Raw!JM185:JV185)&gt;0,COUNTA(Raw!JW185:KA185)=0),"",IF(AND(ISBLANK(Raw!JK185)=FALSE,Raw!JK185&lt;&gt;1,Raw!JK185&lt;&gt;3,COUNTA(Raw!JM185:KA185)=0),"",1)))))</f>
        <v/>
      </c>
      <c r="AL185" s="19" t="str">
        <f>IF(A185=0,"",IF(COUNTA(Raw!JW185:KA185)=0,"",IF(AND(COUNTIF(Raw!JW185:JZ185,4)=0,COUNTA(Raw!JW185:JZ185)&gt;0,ISBLANK(Raw!KA185)=FALSE),"",IF(AND(COUNTIF(Raw!JW185:KA185,4)&gt;0,ISBLANK(Raw!KA185)),"",1))))</f>
        <v/>
      </c>
      <c r="AM185" s="19" t="str">
        <f>IF(A185=0,"",IF(COUNTA(Raw!KT185:KU185)=0,"",IF(AND(Raw!KT185=1,ISBLANK(Raw!KU185)=FALSE),"",IF(AND(Raw!KT185=2,ISBLANK(Raw!KU185)),"",1))))</f>
        <v/>
      </c>
      <c r="AN185" s="19" t="str">
        <f>IF(A185=0,"",IF(COUNTA(Raw!KX185:LF185)=0,"",IF(AND(COUNTIF(Raw!KX185:LB185,5)=1,COUNTA(Raw!KX185:LB185)=1,COUNTA(Raw!LC185:LF185)=0),"",IF(AND(COUNTIF(Raw!KX185:LB185,5)=0,COUNTA(Raw!KX185:LB185)&gt;0,COUNTA(Raw!LC185:LF185)&gt;0),"",1))))</f>
        <v/>
      </c>
      <c r="AO185" s="19" t="str">
        <f>IF(A185=0,"",IF(COUNTA(Raw!LM185:LU185)=0,"",IF(AND(Raw!LM185=1,ISBLANK(Raw!LN185)=FALSE,COUNTA(Raw!LO185:LU185)&gt;0),"",IF(AND(Raw!LM185=2,COUNTA(Raw!LN185:LU185)=0),"",1))))</f>
        <v/>
      </c>
      <c r="AP185" s="19" t="str">
        <f>IF(A185=0,"",IF(COUNTA(Raw!MY185:OG185)=0,"",IF(AND(Raw!MY185=2,COUNTA(Raw!MZ185:OG185)=0),"",IF(AND(Raw!MY185=1,COUNTA(Raw!MZ185:OG185)&gt;0),"",1))))</f>
        <v/>
      </c>
      <c r="AQ185" s="19" t="str">
        <f>IF(A185=0,"",IF(COUNTA(Raw!NC185:NW185)=0,"",IF(AND(COUNTIF(Raw!NC185:NG185,3)&gt;0,COUNTA(Raw!NH185:NQ185)&gt;0),"",IF(AND(COUNTA(Raw!NC185:NG185)&gt;0,COUNTIF(Raw!NC185:NG185,3)=0,COUNTA(Raw!NH185:NW185)=0),"",1))))</f>
        <v/>
      </c>
      <c r="AR185" s="19" t="str">
        <f>IF(A185=0,"",IF(COUNTA(Raw!NH185:NW185)=0,"",IF(AND(COUNTIF(Raw!NH185:NQ185,10)&gt;0,COUNTA(Raw!NR185:NW185)&gt;0),"",IF(AND(COUNTA(Raw!NH185:NQ185)&gt;0,COUNTIF(Raw!NH185:NQ185,10)=0,COUNTA(Raw!NR185:NY185)=0),"",1))))</f>
        <v/>
      </c>
      <c r="AS185" s="19" t="str">
        <f>IF(A185=0,"",IF(COUNTA(Raw!NY185:OG185)=0,"",IF(AND(Raw!NY185=1,COUNTA(Raw!NZ185:OG185)&gt;0),"",IF(AND(Raw!NY185=2,COUNTA(Raw!NZ185:OG185)=0),"",1))))</f>
        <v/>
      </c>
      <c r="AT185" s="19" t="str">
        <f>IF(A185=0,"",IF(COUNTA(Raw!OH185:OY185)=0,"",IF(AND(Raw!OH185=1,COUNTA(Raw!OI185:OY185)&gt;0),"",IF(AND(Raw!OH185=2,COUNTA(Raw!OI185:OY185)=0),"",1))))</f>
        <v/>
      </c>
      <c r="AU185" s="19" t="str">
        <f>IF(A185=0,"",IF(COUNTA(Raw!PR185:QB185)=0,"",
IF(AND(OR(AND(COUNTIF(Raw!PR185:QB185,1)=1,COUNTA(Raw!QI185:QY185)&gt;0),AND(COUNTIF(Raw!PR185:QB185,1)=0,COUNTA(Raw!QI185:QY185)=0)),OR(AND(COUNTIF(Raw!PR185:QB185,2)=1,COUNTA(Raw!QZ185:RP185)&gt;0),AND(COUNTIF(Raw!PR185:QB185,2)=0,COUNTA(Raw!QZ185:RP185)=0)),OR(AND(COUNTIF(Raw!PR185:QB185,3)=1,COUNTA(Raw!RQ185:SG185)&gt;0),AND(COUNTIF(Raw!PR185:QB185,3)=0,COUNTA(Raw!RQ185:SG185)=0)),OR(AND(COUNTIF(Raw!PR185:QB185,4)=1,COUNTA(Raw!SH185:ST185)&gt;0),AND(COUNTIF(Raw!PR185:QB185,4)=0,COUNTA(Raw!SH185:ST185)=0)),OR(AND(COUNTIF(Raw!PR185:QB185,5)=1,COUNTA(Raw!SU185:TG185)&gt;0),AND(COUNTIF(Raw!PR185:QB185,5)=0,COUNTA(Raw!SU185:TG185)=0)),OR(AND(COUNTIF(Raw!PR185:QB185,6)=1,COUNTA(Raw!TH185:TT185)&gt;0),AND(COUNTIF(Raw!PR185:QB185,6)=0,COUNTA(Raw!TH185:TT185)=0)),OR(AND(COUNTIF(Raw!PR185:QB185,7)=1,COUNTA(Raw!TU185:UI185)&gt;0),AND(COUNTIF(Raw!PR185:QB185,7)=0,COUNTA(Raw!TU185:UI185)=0)),OR(AND(COUNTIF(Raw!PR185:QB185,8)=1,COUNTA(Raw!UJ185:UV185)&gt;0),AND(COUNTIF(Raw!PR185:QB185,8)=0,COUNTA(Raw!UJ185:UV185)=0)),OR(AND(COUNTIF(Raw!PR185:QB185,9)=1,COUNTA(Raw!UW185:VG185)&gt;0),AND(COUNTIF(Raw!PR185:QB185,9)=0,COUNTA(Raw!UW185:VG185)=0)),OR(AND(COUNTIF(Raw!PR185:QB185,10)=1,COUNTA(Raw!VH185:VP185)&gt;0),AND(COUNTIF(Raw!PR185:QB185,10)=0,COUNTA(Raw!VH185:VP185)=0)),OR(AND(COUNTIF(Raw!PR185:QB185,11)=1,COUNTA(Raw!VQ185:WK185)&gt;0),AND(COUNTIF(Raw!PR185:QB185,11)=0,COUNTA(Raw!VQ185:WK185)=0))),"",1)))</f>
        <v/>
      </c>
      <c r="AV185" s="19" t="str">
        <f>IF(A185=0,"",IF(COUNTA(Raw!QI185:QY185)=0,"",IF(AND(OR(AND(Raw!QI185=4,COUNTIF(Raw!QR185:QY185,1)=0),Raw!QI185&lt;&gt;4),OR(AND(Raw!QJ185=4,COUNTIF(Raw!QR185:QY185,2)=0),Raw!QJ185&lt;&gt;4),OR(AND(Raw!QK185=4,COUNTIF(Raw!QR185:QY185,3)=0),Raw!QK185&lt;&gt;4),OR(AND(Raw!QL185=4,COUNTIF(Raw!QR185:QY185,4)=0),Raw!QL185&lt;&gt;4),OR(AND(Raw!QM185=4,COUNTIF(Raw!QR185:QY185,5)=0),Raw!QM185&lt;&gt;4),OR(AND(Raw!QN185=4,COUNTIF(Raw!QR185:QY185,6)=0),Raw!QN185&lt;&gt;4),OR(AND(Raw!QO185=4,COUNTIF(Raw!QR185:QY185,7)=0),Raw!QO185&lt;&gt;4),OR(AND(Raw!QP185=4,COUNTIF(Raw!QR185:QY185,8)=0),Raw!QP185&lt;&gt;4)),"",1)))</f>
        <v/>
      </c>
      <c r="AW185" t="str">
        <f>IF(A185=0,"",IF(COUNTA(Raw!QZ185:RP185)=0,"",IF(AND(OR(AND(Raw!QZ185=4,COUNTIF(Raw!RI185:RP185,1)=0),Raw!QZ185&lt;&gt;4),OR(AND(Raw!RA185=4,COUNTIF(Raw!RI185:RP185,2)=0),Raw!RA185&lt;&gt;4),OR(AND(Raw!RB185=4,COUNTIF(Raw!RI185:RP185,3)=0),Raw!RB185&lt;&gt;4),OR(AND(Raw!RC185=4,COUNTIF(Raw!RI185:RP185,4)=0),Raw!RC185&lt;&gt;4),OR(AND(Raw!RD185=4,COUNTIF(Raw!RI185:RP185,5)=0),Raw!RD185&lt;&gt;4),OR(AND(Raw!RE185=4,COUNTIF(Raw!RI185:RP185,6)=0),Raw!RE185&lt;&gt;4),OR(AND(Raw!RF185=4,COUNTIF(Raw!RI185:RP185,7)=0),Raw!RF185&lt;&gt;4),OR(AND(Raw!RG185=4,COUNTIF(Raw!RI185:RP185,8)=0),Raw!RG185&lt;&gt;4)),"",1)))</f>
        <v/>
      </c>
      <c r="AX185" t="str">
        <f>IF(A185=0,"",IF(COUNTA(Raw!RQ185:SG185)=0,"",IF(AND(OR(AND(Raw!RQ185=4,COUNTIF(Raw!RZ185:SG185,1)=0),Raw!RQ185&lt;&gt;4),OR(AND(Raw!RR185=4,COUNTIF(Raw!RZ185:SG185,2)=0),Raw!RR185&lt;&gt;4),OR(AND(Raw!RS185=4,COUNTIF(Raw!RZ185:SG185,3)=0),Raw!RS185&lt;&gt;4),OR(AND(Raw!RT185=4,COUNTIF(Raw!RZ185:SG185,4)=0),Raw!RT185&lt;&gt;4),OR(AND(Raw!RU185=4,COUNTIF(Raw!RZ185:SG185,5)=0),Raw!RU185&lt;&gt;4),OR(AND(Raw!RV185=4,COUNTIF(Raw!RZ185:SG185,6)=0),Raw!RV185&lt;&gt;4),OR(AND(Raw!RW185=4,COUNTIF(Raw!RZ185:SG185,7)=0),Raw!RW185&lt;&gt;4),OR(AND(Raw!RX185=4,COUNTIF(Raw!RZ185:SG185,8)=0),Raw!RX185&lt;&gt;4)),"",1)))</f>
        <v/>
      </c>
      <c r="AY185" t="str">
        <f>IF(A185=0,"",IF(COUNTA(Raw!SH185:ST185)=0,"",IF(AND(OR(AND(Raw!SH185=4,COUNTIF(Raw!SO185:ST185,1)=0),Raw!SH185&lt;&gt;4),OR(AND(Raw!SI185=4,COUNTIF(Raw!SO185:ST185,2)=0),Raw!SI185&lt;&gt;4),OR(AND(Raw!SJ185=4,COUNTIF(Raw!SO185:ST185,3)=0),Raw!SJ185&lt;&gt;4),OR(AND(Raw!SK185=4,COUNTIF(Raw!SO185:ST185,4)=0),Raw!SK185&lt;&gt;4),OR(AND(Raw!SL185=4,COUNTIF(Raw!SO185:ST185,5)=0),Raw!SL185&lt;&gt;4),OR(AND(Raw!SM185=4,COUNTIF(Raw!SO185:ST185,6)=0),Raw!SM185&lt;&gt;4)),"",1)))</f>
        <v/>
      </c>
      <c r="AZ185" t="str">
        <f>IF(A185=0,"",IF(COUNTA(Raw!SU185:TG185)=0,"",IF(AND(OR(AND(Raw!SU185=4,COUNTIF(Raw!TB185:TG185,1)=0),Raw!SU185&lt;&gt;4),OR(AND(Raw!SV185=4,COUNTIF(Raw!TB185:TG185,2)=0),Raw!SV185&lt;&gt;4),OR(AND(Raw!SW185=4,COUNTIF(Raw!TB185:TG185,3)=0),Raw!SW185&lt;&gt;4),OR(AND(Raw!SX185=4,COUNTIF(Raw!TB185:TG185,4)=0),Raw!SX185&lt;&gt;4),OR(AND(Raw!SY185=4,COUNTIF(Raw!TB185:TG185,5)=0),Raw!SY185&lt;&gt;4),OR(AND(Raw!SZ185=4,COUNTIF(Raw!TB185:TG185,6)=0),Raw!SZ185&lt;&gt;4)),"",1)))</f>
        <v/>
      </c>
      <c r="BA185" t="str">
        <f>IF(A185=0,"",IF(COUNTA(Raw!TH185:TT185)=0,"",IF(AND(OR(AND(Raw!TH185=4,COUNTIF(Raw!TO185:TT185,1)=0),Raw!TH185&lt;&gt;4),OR(AND(Raw!TI185=4,COUNTIF(Raw!TO185:TT185,2)=0),Raw!TI185&lt;&gt;4),OR(AND(Raw!TJ185=4,COUNTIF(Raw!TO185:TT185,3)=0),Raw!TJ185&lt;&gt;4),OR(AND(Raw!TK185=4,COUNTIF(Raw!TO185:TT185,4)=0),Raw!TK185&lt;&gt;4),OR(AND(Raw!TL185=4,COUNTIF(Raw!TO185:TT185,5)=0),Raw!TL185&lt;&gt;4),OR(AND(Raw!TM185=4,COUNTIF(Raw!TO185:TT185,6)=0),Raw!TM185&lt;&gt;4)),"",1)))</f>
        <v/>
      </c>
      <c r="BB185" t="str">
        <f>IF(A185=0,"",IF(COUNTA(Raw!TU185:UI185)=0,"",IF(AND(OR(AND(Raw!TU185=4,COUNTIF(Raw!UC185:UI185,1)=0),Raw!TU185&lt;&gt;4),OR(AND(Raw!TV185=4,COUNTIF(Raw!UC185:UI185,2)=0),Raw!TV185&lt;&gt;4),OR(AND(Raw!TW185=4,COUNTIF(Raw!UC185:UI185,3)=0),Raw!TW185&lt;&gt;4),OR(AND(Raw!TX185=4,COUNTIF(Raw!UC185:UI185,4)=0),Raw!TX185&lt;&gt;4),OR(AND(Raw!TY185=4,COUNTIF(Raw!UC185:UI185,5)=0),Raw!TY185&lt;&gt;4),OR(AND(Raw!TZ185=4,COUNTIF(Raw!UC185:UI185,6)=0),Raw!TZ185&lt;&gt;4),OR(AND(Raw!UA185=4,COUNTIF(Raw!UC185:UI185,7)=0),Raw!UA185&lt;&gt;4)),"",1)))</f>
        <v/>
      </c>
      <c r="BC185" t="str">
        <f>IF(A185=0,"",IF(COUNTA(Raw!UJ185:UV185)=0,"",IF(AND(OR(AND(Raw!UJ185=4,COUNTIF(Raw!UQ185:UV185,1)=0),Raw!UJ185&lt;&gt;4),OR(AND(Raw!UK185=4,COUNTIF(Raw!UQ185:UV185,2)=0),Raw!UK185&lt;&gt;4),OR(AND(Raw!UL185=4,COUNTIF(Raw!UQ185:UV185,3)=0),Raw!UL185&lt;&gt;4),OR(AND(Raw!UM185=4,COUNTIF(Raw!UQ185:UV185,4)=0),Raw!UM185&lt;&gt;4),OR(AND(Raw!UN185=4,COUNTIF(Raw!UQ185:UV185,5)=0),Raw!UN185&lt;&gt;4),OR(AND(Raw!UO185=4,COUNTIF(Raw!UQ185:UV185,6)=0),Raw!UO185&lt;&gt;4)),"",1)))</f>
        <v/>
      </c>
      <c r="BD185" t="str">
        <f>IF(A185=0,"",IF(COUNTA(Raw!UW185:VG185)=0,"",IF(AND(OR(AND(Raw!UW185=4,COUNTIF(Raw!VC185:VG185,1)=0),Raw!UW185&lt;&gt;4),OR(AND(Raw!UX185=4,COUNTIF(Raw!VC185:VG185,2)=0),Raw!UX185&lt;&gt;4),OR(AND(Raw!UY185=4,COUNTIF(Raw!VC185:VG185,3)=0),Raw!UY185&lt;&gt;4),OR(AND(Raw!UZ185=4,COUNTIF(Raw!VC185:VG185,4)=0),Raw!UZ185&lt;&gt;4),OR(AND(Raw!VA185=4,COUNTIF(Raw!VC185:VG185,5)=0),Raw!VA185&lt;&gt;4)),"",1)))</f>
        <v/>
      </c>
      <c r="BE185" t="str">
        <f>IF(A185=0,"",IF(COUNTA(Raw!VH185:VP185)=0,"",
IF(AND(
OR(AND(Raw!VH185=4,COUNTIF(Raw!VM185:VP185,1)=0),Raw!VH185&lt;&gt;4),
OR(AND(Raw!VI185=4,COUNTIF(Raw!VM185:VP185,2)=0),Raw!VI185&lt;&gt;4),
OR(AND(Raw!VJ185=4,COUNTIF(Raw!VM185:VP185,3)=0),Raw!VJ185&lt;&gt;4),
OR(AND(Raw!VK185=4,COUNTIF(Raw!VM185:VP185,4)=0),Raw!VK185&lt;&gt;4)
),"",1)))</f>
        <v/>
      </c>
      <c r="BF185" t="str">
        <f>IF(A185=0,"",IF(COUNTA(Raw!VQ185:WK185)=0,"",
IF(AND(
OR(AND(Raw!VQ185=4,COUNTIF(Raw!WB185:WK185,1)=0),Raw!VQ185&lt;&gt;4),
OR(AND(Raw!VR185=4,COUNTIF(Raw!WB185:WK185,2)=0),Raw!VR185&lt;&gt;4),
OR(AND(Raw!VS185=4,COUNTIF(Raw!WB185:WK185,3)=0),Raw!VS185&lt;&gt;4),
OR(AND(Raw!VT185=4,COUNTIF(Raw!WB185:WK185,4)=0),Raw!VT185&lt;&gt;4),
OR(AND(Raw!VU185=4,COUNTIF(Raw!WB185:WK185,5)=0),Raw!VU185&lt;&gt;4),
OR(AND(Raw!VV185=4,COUNTIF(Raw!WB185:WK185,6)=0),Raw!VV185&lt;&gt;4),
OR(AND(Raw!VW185=4,COUNTIF(Raw!WB185:WK185,7)=0),Raw!VW185&lt;&gt;4),
OR(AND(Raw!VX185=4,COUNTIF(Raw!WB185:WK185,8)=0),Raw!VX185&lt;&gt;4),
OR(AND(Raw!VY185=4,COUNTIF(Raw!WB185:WK185,9)=0),Raw!VX185&lt;&gt;4),
OR(AND(Raw!VZ185=4,COUNTIF(Raw!WB185:WK185,10)=0),Raw!VZ185&lt;&gt;4)
),"",1)))</f>
        <v/>
      </c>
      <c r="BG185" t="str">
        <f>IF(A185=0,"",IF(COUNTA(Raw!WL185:XB185)=0,"",
IF(AND(
OR(AND(Raw!WL185=4,COUNTIF(Raw!WU185:XB185,1)=0),Raw!WL185&lt;&gt;4),
OR(AND(Raw!WM185=4,COUNTIF(Raw!WU185:XB185,2)=0),Raw!WM185&lt;&gt;4),
OR(AND(Raw!WN185=4,COUNTIF(Raw!WU185:XB185,3)=0),Raw!WN185&lt;&gt;4),
OR(AND(Raw!WO185=4,COUNTIF(Raw!WU185:XB185,4)=0),Raw!WO185&lt;&gt;4),
OR(AND(Raw!WP185=4,COUNTIF(Raw!WU185:XB185,5)=0),Raw!WP185&lt;&gt;4),
OR(AND(Raw!WQ185=4,COUNTIF(Raw!WU185:XB185,6)=0),Raw!WQ185&lt;&gt;4),
OR(AND(Raw!WR185=4,COUNTIF(Raw!WU185:XB185,7)=0),Raw!WR185&lt;&gt;4),
OR(AND(Raw!WS185=4,COUNTIF(Raw!WU185:XB185,8)=0),Raw!WS185&lt;&gt;4)
),"",1)))</f>
        <v/>
      </c>
      <c r="BH185" t="str">
        <f>IF(A185=0,"",IF(COUNTA(Raw!XC185:XK185)=0,"",
IF(AND(
OR(AND(Raw!XC185=4,COUNTIF(Raw!XH185:XK185,1)=0),Raw!XC185&lt;&gt;4),
OR(AND(Raw!XD185=4,COUNTIF(Raw!XH185:XK185,2)=0),Raw!XD185&lt;&gt;4),
OR(AND(Raw!XE185=4,COUNTIF(Raw!XH185:XK185,3)=0),Raw!XE185&lt;&gt;4),
OR(AND(Raw!XF185=4,COUNTIF(Raw!XH185:XK185,4)=0),Raw!XF185&lt;&gt;4)
),"",1)))</f>
        <v/>
      </c>
      <c r="BI185" t="str">
        <f>IF(A185=0,"",IF(COUNTA(Raw!XL185:XT185)=0,"",
IF(AND(
OR(AND(Raw!XL185=4,COUNTIF(Raw!XQ185:XT185,1)=0),Raw!XL185&lt;&gt;4),
OR(AND(Raw!XM185=4,COUNTIF(Raw!XQ185:XT185,2)=0),Raw!XM185&lt;&gt;4),
OR(AND(Raw!XN185=4,COUNTIF(Raw!XQ185:XT185,3)=0),Raw!XN185&lt;&gt;4),
OR(AND(Raw!XO185=4,COUNTIF(Raw!XQ185:XT185,4)=0),Raw!XO185&lt;&gt;4)
),"",1)))</f>
        <v/>
      </c>
      <c r="BJ185" t="str">
        <f>IF(A185=0,"",IF(COUNTA(Raw!XU185:YI185)=0,"",
IF(AND(
OR(AND(Raw!XU185=4,COUNTIF(Raw!YC185:YI185,1)=0),Raw!XU185&lt;&gt;4),
OR(AND(Raw!XV185=4,COUNTIF(Raw!YC185:YI185,2)=0),Raw!XV185&lt;&gt;4),
OR(AND(Raw!XW185=4,COUNTIF(Raw!YC185:YI185,3)=0),Raw!XW185&lt;&gt;4),
OR(AND(Raw!XX185=4,COUNTIF(Raw!YC185:YI185,4)=0),Raw!XX185&lt;&gt;4),
OR(AND(Raw!XY185=4,COUNTIF(Raw!YC185:YI185,5)=0),Raw!XY185&lt;&gt;4),
OR(AND(Raw!XZ185=4,COUNTIF(Raw!YC185:YI185,6)=0),Raw!XZ185&lt;&gt;4),
OR(AND(Raw!YA185=4,COUNTIF(Raw!YC185:YI185,7)=0),Raw!YA185&lt;&gt;4)
),"",1)))</f>
        <v/>
      </c>
      <c r="BK185" t="str">
        <f>IF(A185=0,"",IF(COUNTA(Raw!YJ185:YR185)=0,"",
IF(AND(
OR(AND(Raw!YJ185=4,COUNTIF(Raw!YO185:YR185,1)=0),Raw!YJ185&lt;&gt;4),
OR(AND(Raw!YK185=4,COUNTIF(Raw!YO185:YR185,2)=0),Raw!YK185&lt;&gt;4),
OR(AND(Raw!YL185=4,COUNTIF(Raw!YO185:YR185,3)=0),Raw!YL185&lt;&gt;4),
OR(AND(Raw!YM185=4,COUNTIF(Raw!YO185:YR185,4)=0),Raw!YM185&lt;&gt;4)
),"",1)))</f>
        <v/>
      </c>
      <c r="BL185" t="str">
        <f>IF(A185=0,"",IF(COUNTA(Raw!YS185:YU185)=0,"",IF(AND(Raw!YS185=4,ISBLANK(Raw!YU185)),"",IF(AND(Raw!YS185&lt;&gt;4,ISBLANK(Raw!YU185)=FALSE),"",1))))</f>
        <v/>
      </c>
    </row>
    <row r="186" spans="1:64">
      <c r="A186" s="20">
        <f>Raw!A186</f>
        <v>0</v>
      </c>
      <c r="B186" s="19" t="str">
        <f>IF(A186=0,"",IF(AND(Raw!AC186=1,COUNTA(Raw!AR186:IC186)&gt;0,COUNTA(Raw!ID186:YU186)=0),"",IF(AND(Raw!AC186=2,COUNTA(Raw!AR186:IC186)=0,COUNTA(Raw!ID186:MV186)&gt;0,COUNTA(Raw!MW186:YU186)=0),"",IF(AND(Raw!AC186=3,COUNTA(Raw!AP186:MV186)=0,COUNTA(Raw!MW186:YU186)&gt;0),"",1))))</f>
        <v/>
      </c>
      <c r="C186" s="19" t="str">
        <f>IF(A186=0,"",IF(AND(Raw!AK186=1,ISBLANK(Raw!AM186)=FALSE,ISBLANK(Raw!AO186)),"",IF(AND(Raw!AK186=2,ISBLANK(Raw!AM186),ISBLANK(Raw!AO186)=FALSE),"",1)))</f>
        <v/>
      </c>
      <c r="D186" s="19" t="str">
        <f>IF(A186=0,"",IF(COUNTA(Raw!AS186:AZ186)=0,"",IF(AND(Raw!AS186+Raw!AT186=100,Raw!AU186+Raw!AV186=100,Raw!AW186+Raw!AX186=100,Raw!AY186+Raw!AZ186=100),"",1)))</f>
        <v/>
      </c>
      <c r="E186" s="19" t="str">
        <f>IF(A186=0,"",IF(ISBLANK(Raw!AQ186),"",IF(Raw!AQ186=1,"",1)))</f>
        <v/>
      </c>
      <c r="F186" s="19" t="str">
        <f>IF(A186=0,"",IF(ISBLANK(Raw!AR186),"",IF(AND(Raw!AR186&gt;=0,Raw!AR186&lt;=100),"",1)))</f>
        <v/>
      </c>
      <c r="G186" s="19" t="str">
        <f>IF(A186=0,"",IF(AND(ISBLANK(Raw!BA186),ISBLANK(Raw!AS186)),"",IF(AND(Raw!AS186&gt;0,ISBLANK(Raw!BA186)=FALSE),"",1)))</f>
        <v/>
      </c>
      <c r="H186" s="19" t="str">
        <f>IF(A186=0,"",IF(COUNTA(Raw!BA186:BH186)=0,"",IF(AND(Raw!BA186=0,COUNTA(Raw!BB186:BH186)=0),"",IF(AND(Raw!BA186&gt;0,COUNTA(Raw!BB186:BH186)&gt;0),"",1))))</f>
        <v/>
      </c>
      <c r="I186" s="19" t="str">
        <f>IF(A186=0,"",IF(AND(ISBLANK(Raw!BI186),ISBLANK(Raw!BJ186)),"",IF(AND(Raw!BI186=1,ISBLANK(Raw!BJ186)=FALSE),"",IF(AND(Raw!BI186=2,ISBLANK(Raw!BJ186)),"",1))))</f>
        <v/>
      </c>
      <c r="J186" s="19" t="str">
        <f>IF(A186=0,"",IF(AND(ISBLANK(Raw!AT186),COUNTBLANK(Raw!BK186:BQ186)),"",IF(AND(Raw!AT186&gt;0,COUNTA(Raw!BK186:BQ186)&gt;0),"",IF(AND(Raw!AT186=0,COUNTA(Raw!BK186:BQ186)=0),"",1))))</f>
        <v/>
      </c>
      <c r="K186" s="19" t="str">
        <f>IF(A186=0,"",IF(AND(ISBLANK(Raw!AS186),COUNTA(Raw!BR186:BX186)=0),"",IF(AND(Raw!AS186&gt;0,COUNTA(Raw!BR186:BX186)&gt;0),"",IF(AND(Raw!AS186=0,COUNTA(Raw!BR186:BX186)=0),"",1))))</f>
        <v/>
      </c>
      <c r="L186" s="19" t="str">
        <f>IF(A186=0,"",IF(AND(COUNTA(Raw!BK186:BX186)=0,COUNTA(Raw!BY186:CH186)=0),"",IF(AND(COUNTIF(Raw!BK186:BX186,1)&gt;0,COUNTA(Raw!BY186:CH186)&gt;0),"",IF(AND(COUNTIF(Raw!BK186:BX186,1)=0,COUNTA(Raw!BY186:CH186)=0),"",1))))</f>
        <v/>
      </c>
      <c r="M186" s="19" t="str">
        <f>IF(A186=0,"",IF(AND(COUNTA(Raw!BK186:BX186)=0,COUNTA(Raw!CI186:CR186)),"",IF(AND(COUNTIF(Raw!BK186:BX186,3)&gt;0,COUNTA(Raw!CI186:CR186)&gt;0),"",IF(AND(COUNTIF(Raw!BK186:BX186,3)=0,COUNTA(Raw!CI186:CR186)=0),"",1))))</f>
        <v/>
      </c>
      <c r="N186" s="19" t="str">
        <f>IF(A186=0,"",IF(COUNTA(Raw!CS186:DF186)=0,"",IF(AND(COUNTIF(Raw!CS186:CV186,1)=1,COUNTA(Raw!CW186:DA186)&gt;0,COUNTA(Raw!DB186:DF186)=0),"",IF(AND(COUNTIF(Raw!CS186:CV186,2)=1,COUNTA(Raw!CW186:DA186)=0,COUNTA(Raw!DB186:DF186)&gt;0),"",IF(AND(COUNTA(Raw!CS186:CV186)&gt;0,COUNTA(Raw!CW186:DF186)=0),"",1)))))</f>
        <v/>
      </c>
      <c r="O186" s="19" t="str">
        <f>IF(A186=0,"",IF(COUNTA(Raw!DG186:DP186)=0,"",IF(AND(COUNTIF(Raw!BK186:BQ186,1)&gt;0,OR(COUNTIF(Raw!DG186:DP186,1)=1,COUNTIF(Raw!DG186:DP186,2)=1,COUNTIF(Raw!DG186:DP186,3)=1)),"",IF(AND(COUNTIF(Raw!BK186:BQ186,1)=0,AND(COUNTIF(Raw!DG186:DP186,1)=0,COUNTIF(Raw!DG186:DP186,2)=0,COUNTIF(Raw!DG186:DP186,3)=0)),"",1))))</f>
        <v/>
      </c>
      <c r="P186" s="19" t="str">
        <f>IF(A186=0,"",IF(COUNTA(Raw!DG186:DR186)=0,"",IF(AND(COUNTIF(Raw!DG186:DP186,4)=1,ISBLANK(Raw!DQ186)=FALSE,ISBLANK(Raw!DR186)),"",IF(AND(COUNTIF(Raw!DG186:DP186,7)=1,ISBLANK(Raw!DQ186),ISBLANK(Raw!DR186)=FALSE),"",IF(AND(COUNTA(Raw!DG186:DP186)&gt;0,COUNTIF(Raw!DG186:DP186,4)=0,COUNTIF(Raw!DG186:DP186,7)=0,COUNTA(Raw!DQ186:DR186)=0),"",1)))))</f>
        <v/>
      </c>
      <c r="Q186" s="19" t="str">
        <f>IF(A186=0,"",IF(AND(COUNTA(Raw!DS186:DU186)=0,COUNTA(Raw!BK186:BQ186)=0),"",IF(AND(COUNTIF(Raw!BK186:BQ186,1)&gt;0,COUNTA(Raw!DS186:DU186)&gt;0),"",IF(AND(COUNTIF(Raw!BK186:BQ186,1)=0,COUNTA(Raw!DS186:DU186)=0),"",1))))</f>
        <v/>
      </c>
      <c r="R186" s="19" t="str">
        <f>IF(A186=0,"",IF(AND(ISBLANK(Raw!AT186),ISBLANK(Raw!EJ186)),"",IF(AND(Raw!AT186&gt;0,ISBLANK(Raw!EJ186)=FALSE,Raw!EJ186&gt;=0,Raw!EJ186&lt;=7),"",IF(AND(Raw!AT186=0,ISBLANK(Raw!EJ186)),"",1))))</f>
        <v/>
      </c>
      <c r="S186" t="str">
        <f>IF(A186=0,"",IF(AND(ISBLANK(Raw!AS186),ISBLANK(Raw!EK186)),"",IF(AND(Raw!AS186&gt;0,ISBLANK(Raw!EK186)=FALSE),"",IF(AND(Raw!AS186=0,ISBLANK(Raw!EK186)),"",1))))</f>
        <v/>
      </c>
      <c r="T186" s="19" t="str">
        <f>IF(A186=0,"",IF(AND(ISBLANK(Raw!AT186),COUNTA(Raw!EL186:EQ186)=0),"",IF(AND(Raw!AT186&gt;0,COUNTA(Raw!EL186:EQ186)&gt;0),"",IF(AND(Raw!AT186=0,COUNTA(Raw!EL186:EQ186)=0),"",1))))</f>
        <v/>
      </c>
      <c r="U186" t="str">
        <f>IF(A186=0,"",IF(AND(ISBLANK(Raw!AT186),COUNTA(Raw!ER186:EU186)=0),"",IF(AND(Raw!AT186&gt;0,COUNTA(Raw!ER186:EU186)&gt;0),"",IF(AND(Raw!AT186=0,COUNTA(Raw!ER186:EU186)=0),"",1))))</f>
        <v/>
      </c>
      <c r="V186" t="str">
        <f>IF(A186=0,"",IF(AND(ISBLANK(Raw!AS186),COUNTA(Raw!EV186:FA186)=0),"",IF(AND(Raw!AS186&gt;0,COUNTA(Raw!EV186:FA186)&gt;0),"",IF(AND(Raw!AS186=0,COUNTA(Raw!EV186:FA186)=0),"",1))))</f>
        <v/>
      </c>
      <c r="W186" t="str">
        <f>IF(A186=0,"",IF(AND(ISBLANK(Raw!AS186),COUNTA(Raw!FB186:FE186)=0),"",IF(AND(Raw!AS186&gt;0,COUNTA(Raw!FB186:FE186)&gt;0),"",IF(AND(Raw!AS186=0,COUNTA(Raw!FB186:FE186)=0),"",1))))</f>
        <v/>
      </c>
      <c r="X186" t="str">
        <f>IF(A186=0,"",IF(AND(ISBLANK(Raw!AT186),COUNTA(Raw!FF186:FI186)=0),"",IF(AND(Raw!AT186&gt;0,COUNTA(Raw!FF186:FI186)&gt;0),"",IF(AND(Raw!AT186=0,COUNTA(Raw!FF186:FI186)=0),"",1))))</f>
        <v/>
      </c>
      <c r="Y186" t="str">
        <f>IF(A186=0,"",IF(AND(ISBLANK(Raw!AS186),COUNTA(Raw!FJ186:FM186)=0),"",IF(AND(Raw!AS186&gt;0,COUNTA(Raw!FJ186:FM186)&gt;0),"",IF(AND(Raw!AS186=0,COUNTA(Raw!FJ186:FM186)=0),"",1))))</f>
        <v/>
      </c>
      <c r="Z186" t="str">
        <f>IF(A186=0,"",IF(AND(COUNTA(Raw!FN186:FT186)=0,ISBLANK(Raw!FU186)),"",IF(AND(COUNTIF(Raw!FN186:FT186,1)&gt;0,ISBLANK(Raw!FU186)=FALSE),"",IF(AND(COUNTIF(Raw!FN186:FT186,1)=0,ISBLANK(Raw!FU186)),"",1))))</f>
        <v/>
      </c>
      <c r="AA186" s="19" t="str">
        <f>IF(A186=0,"",IF(AND(ISBLANK(Raw!BI186),COUNTA(Raw!FV186:GH186)=0),"",IF(AND(Raw!BI186&lt;&gt;1,COUNTIF(Raw!FV186:GH186,6)=0),"",IF(Raw!BI186=1,"",1))))</f>
        <v/>
      </c>
      <c r="AB186" t="str">
        <f>IF(A186=0,"",IF(AND(ISBLANK(Raw!GI186),COUNTA(Raw!GJ186:GQ186)=0),"",IF(AND(Raw!GI186=1,COUNTA(Raw!GJ186:GQ186)&gt;0),"",IF(AND(Raw!GI186=2,COUNTA(Raw!GJ186:GQ186)=0),"",1))))</f>
        <v/>
      </c>
      <c r="AC186" s="19" t="str">
        <f>IF(A186=0,"",IF(AND(COUNTA(Raw!GY186:HF186)=0,ISBLANK(Raw!HG186)),"",IF(AND(OR(COUNTIF(Raw!GY186:HE186,1)&gt;0,COUNTIF(Raw!GY186:HE186,2)&gt;0),ISBLANK(Raw!HG186)=FALSE),"",IF(AND(COUNTA(Raw!GY186:HF186)&gt;0,ISBLANK(Raw!HG186),COUNTIF(Raw!GY186:HE186,1)=0,COUNTIF(Raw!GY186:HE186,2)=0),"",1))))</f>
        <v/>
      </c>
      <c r="AD186" s="19" t="str">
        <f>IF(A186=0,"",IF(COUNTA(Raw!HU186:IB186)=0,"",IF(AND(Raw!AK186&lt;&gt;2,COUNTIF(Raw!HU186:IA186,2)=0,COUNTIF(Raw!HU186:IA186,3)=0),"",IF(Raw!AK186=2,"",1))))</f>
        <v/>
      </c>
      <c r="AE186" s="19" t="str">
        <f>IF(A186=0,"",IF(AND(Raw!AK186=2,ISBLANK(Raw!IC186)=FALSE),"",IF(AND(Raw!AK186&lt;&gt;2,ISBLANK(Raw!IC186)),"",1)))</f>
        <v/>
      </c>
      <c r="AF186" s="19" t="str">
        <f>IF(A186=0,"",IF(COUNTA(Raw!ID186:IF186)=0,"",IF(AND(MATCH(2023-Raw!ID186,Code!$A$3:$A$12,1)=Raw!IF186,2023-Raw!ID186=Raw!IE186),"",1)))</f>
        <v/>
      </c>
      <c r="AG186" s="19" t="str">
        <f>IF(A186=0,"",IF(COUNTA(Raw!IG186:II186)=0,"",IF(AND(Raw!IG186=4,ISBLANK(Raw!II186)=FALSE),"",IF(AND(Raw!IG186&lt;&gt;4,ISBLANK(Raw!II186)),"",1))))</f>
        <v/>
      </c>
      <c r="AH186" s="19" t="str">
        <f>IF(A186=0,"",IF(COUNTA(Raw!IJ186:IM186)=0,"",IF(AND(Raw!IJ186=1,ISBLANK(Raw!IK186)=FALSE),"",IF(AND(Raw!IJ186=2,COUNTA(Raw!IK186:IM186)&gt;0),"",1))))</f>
        <v/>
      </c>
      <c r="AI186" s="19" t="str">
        <f>IF(A186=0,"",IF(COUNTA(Raw!IK186:IM186)=0,"",IF(AND(Raw!IK186=1,ISBLANK(Raw!IL186)=FALSE),"",IF(AND(Raw!IK186=2,COUNTA(Raw!IL186:IM186)=0),"",1))))</f>
        <v/>
      </c>
      <c r="AJ186" s="19" t="str">
        <f>IF(A186=0,"",IF(COUNTA(Raw!JD186:JJ186)=0,"",IF(AND(Raw!JD186&gt;600,COUNTA(Raw!JE186:JI186)&gt;0),"",IF(AND(Raw!JD186&lt;=600,COUNTA(Raw!JE186:JJ186)=0),"",1))))</f>
        <v/>
      </c>
      <c r="AK186" s="19" t="str">
        <f>IF(A186=0,"",IF(COUNTA(Raw!JK186:KA186)=0,"",IF(AND(Raw!JK186=1,COUNTA(Raw!JM186:JV186)&gt;0),"",IF(AND(Raw!JK186=3,COUNTA(Raw!JM186:JV186)&gt;0,COUNTA(Raw!JW186:KA186)=0),"",IF(AND(ISBLANK(Raw!JK186)=FALSE,Raw!JK186&lt;&gt;1,Raw!JK186&lt;&gt;3,COUNTA(Raw!JM186:KA186)=0),"",1)))))</f>
        <v/>
      </c>
      <c r="AL186" s="19" t="str">
        <f>IF(A186=0,"",IF(COUNTA(Raw!JW186:KA186)=0,"",IF(AND(COUNTIF(Raw!JW186:JZ186,4)=0,COUNTA(Raw!JW186:JZ186)&gt;0,ISBLANK(Raw!KA186)=FALSE),"",IF(AND(COUNTIF(Raw!JW186:KA186,4)&gt;0,ISBLANK(Raw!KA186)),"",1))))</f>
        <v/>
      </c>
      <c r="AM186" s="19" t="str">
        <f>IF(A186=0,"",IF(COUNTA(Raw!KT186:KU186)=0,"",IF(AND(Raw!KT186=1,ISBLANK(Raw!KU186)=FALSE),"",IF(AND(Raw!KT186=2,ISBLANK(Raw!KU186)),"",1))))</f>
        <v/>
      </c>
      <c r="AN186" s="19" t="str">
        <f>IF(A186=0,"",IF(COUNTA(Raw!KX186:LF186)=0,"",IF(AND(COUNTIF(Raw!KX186:LB186,5)=1,COUNTA(Raw!KX186:LB186)=1,COUNTA(Raw!LC186:LF186)=0),"",IF(AND(COUNTIF(Raw!KX186:LB186,5)=0,COUNTA(Raw!KX186:LB186)&gt;0,COUNTA(Raw!LC186:LF186)&gt;0),"",1))))</f>
        <v/>
      </c>
      <c r="AO186" s="19" t="str">
        <f>IF(A186=0,"",IF(COUNTA(Raw!LM186:LU186)=0,"",IF(AND(Raw!LM186=1,ISBLANK(Raw!LN186)=FALSE,COUNTA(Raw!LO186:LU186)&gt;0),"",IF(AND(Raw!LM186=2,COUNTA(Raw!LN186:LU186)=0),"",1))))</f>
        <v/>
      </c>
      <c r="AP186" s="19" t="str">
        <f>IF(A186=0,"",IF(COUNTA(Raw!MY186:OG186)=0,"",IF(AND(Raw!MY186=2,COUNTA(Raw!MZ186:OG186)=0),"",IF(AND(Raw!MY186=1,COUNTA(Raw!MZ186:OG186)&gt;0),"",1))))</f>
        <v/>
      </c>
      <c r="AQ186" s="19" t="str">
        <f>IF(A186=0,"",IF(COUNTA(Raw!NC186:NW186)=0,"",IF(AND(COUNTIF(Raw!NC186:NG186,3)&gt;0,COUNTA(Raw!NH186:NQ186)&gt;0),"",IF(AND(COUNTA(Raw!NC186:NG186)&gt;0,COUNTIF(Raw!NC186:NG186,3)=0,COUNTA(Raw!NH186:NW186)=0),"",1))))</f>
        <v/>
      </c>
      <c r="AR186" s="19" t="str">
        <f>IF(A186=0,"",IF(COUNTA(Raw!NH186:NW186)=0,"",IF(AND(COUNTIF(Raw!NH186:NQ186,10)&gt;0,COUNTA(Raw!NR186:NW186)&gt;0),"",IF(AND(COUNTA(Raw!NH186:NQ186)&gt;0,COUNTIF(Raw!NH186:NQ186,10)=0,COUNTA(Raw!NR186:NY186)=0),"",1))))</f>
        <v/>
      </c>
      <c r="AS186" s="19" t="str">
        <f>IF(A186=0,"",IF(COUNTA(Raw!NY186:OG186)=0,"",IF(AND(Raw!NY186=1,COUNTA(Raw!NZ186:OG186)&gt;0),"",IF(AND(Raw!NY186=2,COUNTA(Raw!NZ186:OG186)=0),"",1))))</f>
        <v/>
      </c>
      <c r="AT186" s="19" t="str">
        <f>IF(A186=0,"",IF(COUNTA(Raw!OH186:OY186)=0,"",IF(AND(Raw!OH186=1,COUNTA(Raw!OI186:OY186)&gt;0),"",IF(AND(Raw!OH186=2,COUNTA(Raw!OI186:OY186)=0),"",1))))</f>
        <v/>
      </c>
      <c r="AU186" s="19" t="str">
        <f>IF(A186=0,"",IF(COUNTA(Raw!PR186:QB186)=0,"",
IF(AND(OR(AND(COUNTIF(Raw!PR186:QB186,1)=1,COUNTA(Raw!QI186:QY186)&gt;0),AND(COUNTIF(Raw!PR186:QB186,1)=0,COUNTA(Raw!QI186:QY186)=0)),OR(AND(COUNTIF(Raw!PR186:QB186,2)=1,COUNTA(Raw!QZ186:RP186)&gt;0),AND(COUNTIF(Raw!PR186:QB186,2)=0,COUNTA(Raw!QZ186:RP186)=0)),OR(AND(COUNTIF(Raw!PR186:QB186,3)=1,COUNTA(Raw!RQ186:SG186)&gt;0),AND(COUNTIF(Raw!PR186:QB186,3)=0,COUNTA(Raw!RQ186:SG186)=0)),OR(AND(COUNTIF(Raw!PR186:QB186,4)=1,COUNTA(Raw!SH186:ST186)&gt;0),AND(COUNTIF(Raw!PR186:QB186,4)=0,COUNTA(Raw!SH186:ST186)=0)),OR(AND(COUNTIF(Raw!PR186:QB186,5)=1,COUNTA(Raw!SU186:TG186)&gt;0),AND(COUNTIF(Raw!PR186:QB186,5)=0,COUNTA(Raw!SU186:TG186)=0)),OR(AND(COUNTIF(Raw!PR186:QB186,6)=1,COUNTA(Raw!TH186:TT186)&gt;0),AND(COUNTIF(Raw!PR186:QB186,6)=0,COUNTA(Raw!TH186:TT186)=0)),OR(AND(COUNTIF(Raw!PR186:QB186,7)=1,COUNTA(Raw!TU186:UI186)&gt;0),AND(COUNTIF(Raw!PR186:QB186,7)=0,COUNTA(Raw!TU186:UI186)=0)),OR(AND(COUNTIF(Raw!PR186:QB186,8)=1,COUNTA(Raw!UJ186:UV186)&gt;0),AND(COUNTIF(Raw!PR186:QB186,8)=0,COUNTA(Raw!UJ186:UV186)=0)),OR(AND(COUNTIF(Raw!PR186:QB186,9)=1,COUNTA(Raw!UW186:VG186)&gt;0),AND(COUNTIF(Raw!PR186:QB186,9)=0,COUNTA(Raw!UW186:VG186)=0)),OR(AND(COUNTIF(Raw!PR186:QB186,10)=1,COUNTA(Raw!VH186:VP186)&gt;0),AND(COUNTIF(Raw!PR186:QB186,10)=0,COUNTA(Raw!VH186:VP186)=0)),OR(AND(COUNTIF(Raw!PR186:QB186,11)=1,COUNTA(Raw!VQ186:WK186)&gt;0),AND(COUNTIF(Raw!PR186:QB186,11)=0,COUNTA(Raw!VQ186:WK186)=0))),"",1)))</f>
        <v/>
      </c>
      <c r="AV186" s="19" t="str">
        <f>IF(A186=0,"",IF(COUNTA(Raw!QI186:QY186)=0,"",IF(AND(OR(AND(Raw!QI186=4,COUNTIF(Raw!QR186:QY186,1)=0),Raw!QI186&lt;&gt;4),OR(AND(Raw!QJ186=4,COUNTIF(Raw!QR186:QY186,2)=0),Raw!QJ186&lt;&gt;4),OR(AND(Raw!QK186=4,COUNTIF(Raw!QR186:QY186,3)=0),Raw!QK186&lt;&gt;4),OR(AND(Raw!QL186=4,COUNTIF(Raw!QR186:QY186,4)=0),Raw!QL186&lt;&gt;4),OR(AND(Raw!QM186=4,COUNTIF(Raw!QR186:QY186,5)=0),Raw!QM186&lt;&gt;4),OR(AND(Raw!QN186=4,COUNTIF(Raw!QR186:QY186,6)=0),Raw!QN186&lt;&gt;4),OR(AND(Raw!QO186=4,COUNTIF(Raw!QR186:QY186,7)=0),Raw!QO186&lt;&gt;4),OR(AND(Raw!QP186=4,COUNTIF(Raw!QR186:QY186,8)=0),Raw!QP186&lt;&gt;4)),"",1)))</f>
        <v/>
      </c>
      <c r="AW186" t="str">
        <f>IF(A186=0,"",IF(COUNTA(Raw!QZ186:RP186)=0,"",IF(AND(OR(AND(Raw!QZ186=4,COUNTIF(Raw!RI186:RP186,1)=0),Raw!QZ186&lt;&gt;4),OR(AND(Raw!RA186=4,COUNTIF(Raw!RI186:RP186,2)=0),Raw!RA186&lt;&gt;4),OR(AND(Raw!RB186=4,COUNTIF(Raw!RI186:RP186,3)=0),Raw!RB186&lt;&gt;4),OR(AND(Raw!RC186=4,COUNTIF(Raw!RI186:RP186,4)=0),Raw!RC186&lt;&gt;4),OR(AND(Raw!RD186=4,COUNTIF(Raw!RI186:RP186,5)=0),Raw!RD186&lt;&gt;4),OR(AND(Raw!RE186=4,COUNTIF(Raw!RI186:RP186,6)=0),Raw!RE186&lt;&gt;4),OR(AND(Raw!RF186=4,COUNTIF(Raw!RI186:RP186,7)=0),Raw!RF186&lt;&gt;4),OR(AND(Raw!RG186=4,COUNTIF(Raw!RI186:RP186,8)=0),Raw!RG186&lt;&gt;4)),"",1)))</f>
        <v/>
      </c>
      <c r="AX186" t="str">
        <f>IF(A186=0,"",IF(COUNTA(Raw!RQ186:SG186)=0,"",IF(AND(OR(AND(Raw!RQ186=4,COUNTIF(Raw!RZ186:SG186,1)=0),Raw!RQ186&lt;&gt;4),OR(AND(Raw!RR186=4,COUNTIF(Raw!RZ186:SG186,2)=0),Raw!RR186&lt;&gt;4),OR(AND(Raw!RS186=4,COUNTIF(Raw!RZ186:SG186,3)=0),Raw!RS186&lt;&gt;4),OR(AND(Raw!RT186=4,COUNTIF(Raw!RZ186:SG186,4)=0),Raw!RT186&lt;&gt;4),OR(AND(Raw!RU186=4,COUNTIF(Raw!RZ186:SG186,5)=0),Raw!RU186&lt;&gt;4),OR(AND(Raw!RV186=4,COUNTIF(Raw!RZ186:SG186,6)=0),Raw!RV186&lt;&gt;4),OR(AND(Raw!RW186=4,COUNTIF(Raw!RZ186:SG186,7)=0),Raw!RW186&lt;&gt;4),OR(AND(Raw!RX186=4,COUNTIF(Raw!RZ186:SG186,8)=0),Raw!RX186&lt;&gt;4)),"",1)))</f>
        <v/>
      </c>
      <c r="AY186" t="str">
        <f>IF(A186=0,"",IF(COUNTA(Raw!SH186:ST186)=0,"",IF(AND(OR(AND(Raw!SH186=4,COUNTIF(Raw!SO186:ST186,1)=0),Raw!SH186&lt;&gt;4),OR(AND(Raw!SI186=4,COUNTIF(Raw!SO186:ST186,2)=0),Raw!SI186&lt;&gt;4),OR(AND(Raw!SJ186=4,COUNTIF(Raw!SO186:ST186,3)=0),Raw!SJ186&lt;&gt;4),OR(AND(Raw!SK186=4,COUNTIF(Raw!SO186:ST186,4)=0),Raw!SK186&lt;&gt;4),OR(AND(Raw!SL186=4,COUNTIF(Raw!SO186:ST186,5)=0),Raw!SL186&lt;&gt;4),OR(AND(Raw!SM186=4,COUNTIF(Raw!SO186:ST186,6)=0),Raw!SM186&lt;&gt;4)),"",1)))</f>
        <v/>
      </c>
      <c r="AZ186" t="str">
        <f>IF(A186=0,"",IF(COUNTA(Raw!SU186:TG186)=0,"",IF(AND(OR(AND(Raw!SU186=4,COUNTIF(Raw!TB186:TG186,1)=0),Raw!SU186&lt;&gt;4),OR(AND(Raw!SV186=4,COUNTIF(Raw!TB186:TG186,2)=0),Raw!SV186&lt;&gt;4),OR(AND(Raw!SW186=4,COUNTIF(Raw!TB186:TG186,3)=0),Raw!SW186&lt;&gt;4),OR(AND(Raw!SX186=4,COUNTIF(Raw!TB186:TG186,4)=0),Raw!SX186&lt;&gt;4),OR(AND(Raw!SY186=4,COUNTIF(Raw!TB186:TG186,5)=0),Raw!SY186&lt;&gt;4),OR(AND(Raw!SZ186=4,COUNTIF(Raw!TB186:TG186,6)=0),Raw!SZ186&lt;&gt;4)),"",1)))</f>
        <v/>
      </c>
      <c r="BA186" t="str">
        <f>IF(A186=0,"",IF(COUNTA(Raw!TH186:TT186)=0,"",IF(AND(OR(AND(Raw!TH186=4,COUNTIF(Raw!TO186:TT186,1)=0),Raw!TH186&lt;&gt;4),OR(AND(Raw!TI186=4,COUNTIF(Raw!TO186:TT186,2)=0),Raw!TI186&lt;&gt;4),OR(AND(Raw!TJ186=4,COUNTIF(Raw!TO186:TT186,3)=0),Raw!TJ186&lt;&gt;4),OR(AND(Raw!TK186=4,COUNTIF(Raw!TO186:TT186,4)=0),Raw!TK186&lt;&gt;4),OR(AND(Raw!TL186=4,COUNTIF(Raw!TO186:TT186,5)=0),Raw!TL186&lt;&gt;4),OR(AND(Raw!TM186=4,COUNTIF(Raw!TO186:TT186,6)=0),Raw!TM186&lt;&gt;4)),"",1)))</f>
        <v/>
      </c>
      <c r="BB186" t="str">
        <f>IF(A186=0,"",IF(COUNTA(Raw!TU186:UI186)=0,"",IF(AND(OR(AND(Raw!TU186=4,COUNTIF(Raw!UC186:UI186,1)=0),Raw!TU186&lt;&gt;4),OR(AND(Raw!TV186=4,COUNTIF(Raw!UC186:UI186,2)=0),Raw!TV186&lt;&gt;4),OR(AND(Raw!TW186=4,COUNTIF(Raw!UC186:UI186,3)=0),Raw!TW186&lt;&gt;4),OR(AND(Raw!TX186=4,COUNTIF(Raw!UC186:UI186,4)=0),Raw!TX186&lt;&gt;4),OR(AND(Raw!TY186=4,COUNTIF(Raw!UC186:UI186,5)=0),Raw!TY186&lt;&gt;4),OR(AND(Raw!TZ186=4,COUNTIF(Raw!UC186:UI186,6)=0),Raw!TZ186&lt;&gt;4),OR(AND(Raw!UA186=4,COUNTIF(Raw!UC186:UI186,7)=0),Raw!UA186&lt;&gt;4)),"",1)))</f>
        <v/>
      </c>
      <c r="BC186" t="str">
        <f>IF(A186=0,"",IF(COUNTA(Raw!UJ186:UV186)=0,"",IF(AND(OR(AND(Raw!UJ186=4,COUNTIF(Raw!UQ186:UV186,1)=0),Raw!UJ186&lt;&gt;4),OR(AND(Raw!UK186=4,COUNTIF(Raw!UQ186:UV186,2)=0),Raw!UK186&lt;&gt;4),OR(AND(Raw!UL186=4,COUNTIF(Raw!UQ186:UV186,3)=0),Raw!UL186&lt;&gt;4),OR(AND(Raw!UM186=4,COUNTIF(Raw!UQ186:UV186,4)=0),Raw!UM186&lt;&gt;4),OR(AND(Raw!UN186=4,COUNTIF(Raw!UQ186:UV186,5)=0),Raw!UN186&lt;&gt;4),OR(AND(Raw!UO186=4,COUNTIF(Raw!UQ186:UV186,6)=0),Raw!UO186&lt;&gt;4)),"",1)))</f>
        <v/>
      </c>
      <c r="BD186" t="str">
        <f>IF(A186=0,"",IF(COUNTA(Raw!UW186:VG186)=0,"",IF(AND(OR(AND(Raw!UW186=4,COUNTIF(Raw!VC186:VG186,1)=0),Raw!UW186&lt;&gt;4),OR(AND(Raw!UX186=4,COUNTIF(Raw!VC186:VG186,2)=0),Raw!UX186&lt;&gt;4),OR(AND(Raw!UY186=4,COUNTIF(Raw!VC186:VG186,3)=0),Raw!UY186&lt;&gt;4),OR(AND(Raw!UZ186=4,COUNTIF(Raw!VC186:VG186,4)=0),Raw!UZ186&lt;&gt;4),OR(AND(Raw!VA186=4,COUNTIF(Raw!VC186:VG186,5)=0),Raw!VA186&lt;&gt;4)),"",1)))</f>
        <v/>
      </c>
      <c r="BE186" t="str">
        <f>IF(A186=0,"",IF(COUNTA(Raw!VH186:VP186)=0,"",
IF(AND(
OR(AND(Raw!VH186=4,COUNTIF(Raw!VM186:VP186,1)=0),Raw!VH186&lt;&gt;4),
OR(AND(Raw!VI186=4,COUNTIF(Raw!VM186:VP186,2)=0),Raw!VI186&lt;&gt;4),
OR(AND(Raw!VJ186=4,COUNTIF(Raw!VM186:VP186,3)=0),Raw!VJ186&lt;&gt;4),
OR(AND(Raw!VK186=4,COUNTIF(Raw!VM186:VP186,4)=0),Raw!VK186&lt;&gt;4)
),"",1)))</f>
        <v/>
      </c>
      <c r="BF186" t="str">
        <f>IF(A186=0,"",IF(COUNTA(Raw!VQ186:WK186)=0,"",
IF(AND(
OR(AND(Raw!VQ186=4,COUNTIF(Raw!WB186:WK186,1)=0),Raw!VQ186&lt;&gt;4),
OR(AND(Raw!VR186=4,COUNTIF(Raw!WB186:WK186,2)=0),Raw!VR186&lt;&gt;4),
OR(AND(Raw!VS186=4,COUNTIF(Raw!WB186:WK186,3)=0),Raw!VS186&lt;&gt;4),
OR(AND(Raw!VT186=4,COUNTIF(Raw!WB186:WK186,4)=0),Raw!VT186&lt;&gt;4),
OR(AND(Raw!VU186=4,COUNTIF(Raw!WB186:WK186,5)=0),Raw!VU186&lt;&gt;4),
OR(AND(Raw!VV186=4,COUNTIF(Raw!WB186:WK186,6)=0),Raw!VV186&lt;&gt;4),
OR(AND(Raw!VW186=4,COUNTIF(Raw!WB186:WK186,7)=0),Raw!VW186&lt;&gt;4),
OR(AND(Raw!VX186=4,COUNTIF(Raw!WB186:WK186,8)=0),Raw!VX186&lt;&gt;4),
OR(AND(Raw!VY186=4,COUNTIF(Raw!WB186:WK186,9)=0),Raw!VX186&lt;&gt;4),
OR(AND(Raw!VZ186=4,COUNTIF(Raw!WB186:WK186,10)=0),Raw!VZ186&lt;&gt;4)
),"",1)))</f>
        <v/>
      </c>
      <c r="BG186" t="str">
        <f>IF(A186=0,"",IF(COUNTA(Raw!WL186:XB186)=0,"",
IF(AND(
OR(AND(Raw!WL186=4,COUNTIF(Raw!WU186:XB186,1)=0),Raw!WL186&lt;&gt;4),
OR(AND(Raw!WM186=4,COUNTIF(Raw!WU186:XB186,2)=0),Raw!WM186&lt;&gt;4),
OR(AND(Raw!WN186=4,COUNTIF(Raw!WU186:XB186,3)=0),Raw!WN186&lt;&gt;4),
OR(AND(Raw!WO186=4,COUNTIF(Raw!WU186:XB186,4)=0),Raw!WO186&lt;&gt;4),
OR(AND(Raw!WP186=4,COUNTIF(Raw!WU186:XB186,5)=0),Raw!WP186&lt;&gt;4),
OR(AND(Raw!WQ186=4,COUNTIF(Raw!WU186:XB186,6)=0),Raw!WQ186&lt;&gt;4),
OR(AND(Raw!WR186=4,COUNTIF(Raw!WU186:XB186,7)=0),Raw!WR186&lt;&gt;4),
OR(AND(Raw!WS186=4,COUNTIF(Raw!WU186:XB186,8)=0),Raw!WS186&lt;&gt;4)
),"",1)))</f>
        <v/>
      </c>
      <c r="BH186" t="str">
        <f>IF(A186=0,"",IF(COUNTA(Raw!XC186:XK186)=0,"",
IF(AND(
OR(AND(Raw!XC186=4,COUNTIF(Raw!XH186:XK186,1)=0),Raw!XC186&lt;&gt;4),
OR(AND(Raw!XD186=4,COUNTIF(Raw!XH186:XK186,2)=0),Raw!XD186&lt;&gt;4),
OR(AND(Raw!XE186=4,COUNTIF(Raw!XH186:XK186,3)=0),Raw!XE186&lt;&gt;4),
OR(AND(Raw!XF186=4,COUNTIF(Raw!XH186:XK186,4)=0),Raw!XF186&lt;&gt;4)
),"",1)))</f>
        <v/>
      </c>
      <c r="BI186" t="str">
        <f>IF(A186=0,"",IF(COUNTA(Raw!XL186:XT186)=0,"",
IF(AND(
OR(AND(Raw!XL186=4,COUNTIF(Raw!XQ186:XT186,1)=0),Raw!XL186&lt;&gt;4),
OR(AND(Raw!XM186=4,COUNTIF(Raw!XQ186:XT186,2)=0),Raw!XM186&lt;&gt;4),
OR(AND(Raw!XN186=4,COUNTIF(Raw!XQ186:XT186,3)=0),Raw!XN186&lt;&gt;4),
OR(AND(Raw!XO186=4,COUNTIF(Raw!XQ186:XT186,4)=0),Raw!XO186&lt;&gt;4)
),"",1)))</f>
        <v/>
      </c>
      <c r="BJ186" t="str">
        <f>IF(A186=0,"",IF(COUNTA(Raw!XU186:YI186)=0,"",
IF(AND(
OR(AND(Raw!XU186=4,COUNTIF(Raw!YC186:YI186,1)=0),Raw!XU186&lt;&gt;4),
OR(AND(Raw!XV186=4,COUNTIF(Raw!YC186:YI186,2)=0),Raw!XV186&lt;&gt;4),
OR(AND(Raw!XW186=4,COUNTIF(Raw!YC186:YI186,3)=0),Raw!XW186&lt;&gt;4),
OR(AND(Raw!XX186=4,COUNTIF(Raw!YC186:YI186,4)=0),Raw!XX186&lt;&gt;4),
OR(AND(Raw!XY186=4,COUNTIF(Raw!YC186:YI186,5)=0),Raw!XY186&lt;&gt;4),
OR(AND(Raw!XZ186=4,COUNTIF(Raw!YC186:YI186,6)=0),Raw!XZ186&lt;&gt;4),
OR(AND(Raw!YA186=4,COUNTIF(Raw!YC186:YI186,7)=0),Raw!YA186&lt;&gt;4)
),"",1)))</f>
        <v/>
      </c>
      <c r="BK186" t="str">
        <f>IF(A186=0,"",IF(COUNTA(Raw!YJ186:YR186)=0,"",
IF(AND(
OR(AND(Raw!YJ186=4,COUNTIF(Raw!YO186:YR186,1)=0),Raw!YJ186&lt;&gt;4),
OR(AND(Raw!YK186=4,COUNTIF(Raw!YO186:YR186,2)=0),Raw!YK186&lt;&gt;4),
OR(AND(Raw!YL186=4,COUNTIF(Raw!YO186:YR186,3)=0),Raw!YL186&lt;&gt;4),
OR(AND(Raw!YM186=4,COUNTIF(Raw!YO186:YR186,4)=0),Raw!YM186&lt;&gt;4)
),"",1)))</f>
        <v/>
      </c>
      <c r="BL186" t="str">
        <f>IF(A186=0,"",IF(COUNTA(Raw!YS186:YU186)=0,"",IF(AND(Raw!YS186=4,ISBLANK(Raw!YU186)),"",IF(AND(Raw!YS186&lt;&gt;4,ISBLANK(Raw!YU186)=FALSE),"",1))))</f>
        <v/>
      </c>
    </row>
    <row r="187" spans="1:64">
      <c r="A187" s="20">
        <f>Raw!A187</f>
        <v>0</v>
      </c>
      <c r="B187" s="19" t="str">
        <f>IF(A187=0,"",IF(AND(Raw!AC187=1,COUNTA(Raw!AR187:IC187)&gt;0,COUNTA(Raw!ID187:YU187)=0),"",IF(AND(Raw!AC187=2,COUNTA(Raw!AR187:IC187)=0,COUNTA(Raw!ID187:MV187)&gt;0,COUNTA(Raw!MW187:YU187)=0),"",IF(AND(Raw!AC187=3,COUNTA(Raw!AP187:MV187)=0,COUNTA(Raw!MW187:YU187)&gt;0),"",1))))</f>
        <v/>
      </c>
      <c r="C187" s="19" t="str">
        <f>IF(A187=0,"",IF(AND(Raw!AK187=1,ISBLANK(Raw!AM187)=FALSE,ISBLANK(Raw!AO187)),"",IF(AND(Raw!AK187=2,ISBLANK(Raw!AM187),ISBLANK(Raw!AO187)=FALSE),"",1)))</f>
        <v/>
      </c>
      <c r="D187" s="19" t="str">
        <f>IF(A187=0,"",IF(COUNTA(Raw!AS187:AZ187)=0,"",IF(AND(Raw!AS187+Raw!AT187=100,Raw!AU187+Raw!AV187=100,Raw!AW187+Raw!AX187=100,Raw!AY187+Raw!AZ187=100),"",1)))</f>
        <v/>
      </c>
      <c r="E187" s="19" t="str">
        <f>IF(A187=0,"",IF(ISBLANK(Raw!AQ187),"",IF(Raw!AQ187=1,"",1)))</f>
        <v/>
      </c>
      <c r="F187" s="19" t="str">
        <f>IF(A187=0,"",IF(ISBLANK(Raw!AR187),"",IF(AND(Raw!AR187&gt;=0,Raw!AR187&lt;=100),"",1)))</f>
        <v/>
      </c>
      <c r="G187" s="19" t="str">
        <f>IF(A187=0,"",IF(AND(ISBLANK(Raw!BA187),ISBLANK(Raw!AS187)),"",IF(AND(Raw!AS187&gt;0,ISBLANK(Raw!BA187)=FALSE),"",1)))</f>
        <v/>
      </c>
      <c r="H187" s="19" t="str">
        <f>IF(A187=0,"",IF(COUNTA(Raw!BA187:BH187)=0,"",IF(AND(Raw!BA187=0,COUNTA(Raw!BB187:BH187)=0),"",IF(AND(Raw!BA187&gt;0,COUNTA(Raw!BB187:BH187)&gt;0),"",1))))</f>
        <v/>
      </c>
      <c r="I187" s="19" t="str">
        <f>IF(A187=0,"",IF(AND(ISBLANK(Raw!BI187),ISBLANK(Raw!BJ187)),"",IF(AND(Raw!BI187=1,ISBLANK(Raw!BJ187)=FALSE),"",IF(AND(Raw!BI187=2,ISBLANK(Raw!BJ187)),"",1))))</f>
        <v/>
      </c>
      <c r="J187" s="19" t="str">
        <f>IF(A187=0,"",IF(AND(ISBLANK(Raw!AT187),COUNTBLANK(Raw!BK187:BQ187)),"",IF(AND(Raw!AT187&gt;0,COUNTA(Raw!BK187:BQ187)&gt;0),"",IF(AND(Raw!AT187=0,COUNTA(Raw!BK187:BQ187)=0),"",1))))</f>
        <v/>
      </c>
      <c r="K187" s="19" t="str">
        <f>IF(A187=0,"",IF(AND(ISBLANK(Raw!AS187),COUNTA(Raw!BR187:BX187)=0),"",IF(AND(Raw!AS187&gt;0,COUNTA(Raw!BR187:BX187)&gt;0),"",IF(AND(Raw!AS187=0,COUNTA(Raw!BR187:BX187)=0),"",1))))</f>
        <v/>
      </c>
      <c r="L187" s="19" t="str">
        <f>IF(A187=0,"",IF(AND(COUNTA(Raw!BK187:BX187)=0,COUNTA(Raw!BY187:CH187)=0),"",IF(AND(COUNTIF(Raw!BK187:BX187,1)&gt;0,COUNTA(Raw!BY187:CH187)&gt;0),"",IF(AND(COUNTIF(Raw!BK187:BX187,1)=0,COUNTA(Raw!BY187:CH187)=0),"",1))))</f>
        <v/>
      </c>
      <c r="M187" s="19" t="str">
        <f>IF(A187=0,"",IF(AND(COUNTA(Raw!BK187:BX187)=0,COUNTA(Raw!CI187:CR187)),"",IF(AND(COUNTIF(Raw!BK187:BX187,3)&gt;0,COUNTA(Raw!CI187:CR187)&gt;0),"",IF(AND(COUNTIF(Raw!BK187:BX187,3)=0,COUNTA(Raw!CI187:CR187)=0),"",1))))</f>
        <v/>
      </c>
      <c r="N187" s="19" t="str">
        <f>IF(A187=0,"",IF(COUNTA(Raw!CS187:DF187)=0,"",IF(AND(COUNTIF(Raw!CS187:CV187,1)=1,COUNTA(Raw!CW187:DA187)&gt;0,COUNTA(Raw!DB187:DF187)=0),"",IF(AND(COUNTIF(Raw!CS187:CV187,2)=1,COUNTA(Raw!CW187:DA187)=0,COUNTA(Raw!DB187:DF187)&gt;0),"",IF(AND(COUNTA(Raw!CS187:CV187)&gt;0,COUNTA(Raw!CW187:DF187)=0),"",1)))))</f>
        <v/>
      </c>
      <c r="O187" s="19" t="str">
        <f>IF(A187=0,"",IF(COUNTA(Raw!DG187:DP187)=0,"",IF(AND(COUNTIF(Raw!BK187:BQ187,1)&gt;0,OR(COUNTIF(Raw!DG187:DP187,1)=1,COUNTIF(Raw!DG187:DP187,2)=1,COUNTIF(Raw!DG187:DP187,3)=1)),"",IF(AND(COUNTIF(Raw!BK187:BQ187,1)=0,AND(COUNTIF(Raw!DG187:DP187,1)=0,COUNTIF(Raw!DG187:DP187,2)=0,COUNTIF(Raw!DG187:DP187,3)=0)),"",1))))</f>
        <v/>
      </c>
      <c r="P187" s="19" t="str">
        <f>IF(A187=0,"",IF(COUNTA(Raw!DG187:DR187)=0,"",IF(AND(COUNTIF(Raw!DG187:DP187,4)=1,ISBLANK(Raw!DQ187)=FALSE,ISBLANK(Raw!DR187)),"",IF(AND(COUNTIF(Raw!DG187:DP187,7)=1,ISBLANK(Raw!DQ187),ISBLANK(Raw!DR187)=FALSE),"",IF(AND(COUNTA(Raw!DG187:DP187)&gt;0,COUNTIF(Raw!DG187:DP187,4)=0,COUNTIF(Raw!DG187:DP187,7)=0,COUNTA(Raw!DQ187:DR187)=0),"",1)))))</f>
        <v/>
      </c>
      <c r="Q187" s="19" t="str">
        <f>IF(A187=0,"",IF(AND(COUNTA(Raw!DS187:DU187)=0,COUNTA(Raw!BK187:BQ187)=0),"",IF(AND(COUNTIF(Raw!BK187:BQ187,1)&gt;0,COUNTA(Raw!DS187:DU187)&gt;0),"",IF(AND(COUNTIF(Raw!BK187:BQ187,1)=0,COUNTA(Raw!DS187:DU187)=0),"",1))))</f>
        <v/>
      </c>
      <c r="R187" s="19" t="str">
        <f>IF(A187=0,"",IF(AND(ISBLANK(Raw!AT187),ISBLANK(Raw!EJ187)),"",IF(AND(Raw!AT187&gt;0,ISBLANK(Raw!EJ187)=FALSE,Raw!EJ187&gt;=0,Raw!EJ187&lt;=7),"",IF(AND(Raw!AT187=0,ISBLANK(Raw!EJ187)),"",1))))</f>
        <v/>
      </c>
      <c r="S187" t="str">
        <f>IF(A187=0,"",IF(AND(ISBLANK(Raw!AS187),ISBLANK(Raw!EK187)),"",IF(AND(Raw!AS187&gt;0,ISBLANK(Raw!EK187)=FALSE),"",IF(AND(Raw!AS187=0,ISBLANK(Raw!EK187)),"",1))))</f>
        <v/>
      </c>
      <c r="T187" s="19" t="str">
        <f>IF(A187=0,"",IF(AND(ISBLANK(Raw!AT187),COUNTA(Raw!EL187:EQ187)=0),"",IF(AND(Raw!AT187&gt;0,COUNTA(Raw!EL187:EQ187)&gt;0),"",IF(AND(Raw!AT187=0,COUNTA(Raw!EL187:EQ187)=0),"",1))))</f>
        <v/>
      </c>
      <c r="U187" t="str">
        <f>IF(A187=0,"",IF(AND(ISBLANK(Raw!AT187),COUNTA(Raw!ER187:EU187)=0),"",IF(AND(Raw!AT187&gt;0,COUNTA(Raw!ER187:EU187)&gt;0),"",IF(AND(Raw!AT187=0,COUNTA(Raw!ER187:EU187)=0),"",1))))</f>
        <v/>
      </c>
      <c r="V187" t="str">
        <f>IF(A187=0,"",IF(AND(ISBLANK(Raw!AS187),COUNTA(Raw!EV187:FA187)=0),"",IF(AND(Raw!AS187&gt;0,COUNTA(Raw!EV187:FA187)&gt;0),"",IF(AND(Raw!AS187=0,COUNTA(Raw!EV187:FA187)=0),"",1))))</f>
        <v/>
      </c>
      <c r="W187" t="str">
        <f>IF(A187=0,"",IF(AND(ISBLANK(Raw!AS187),COUNTA(Raw!FB187:FE187)=0),"",IF(AND(Raw!AS187&gt;0,COUNTA(Raw!FB187:FE187)&gt;0),"",IF(AND(Raw!AS187=0,COUNTA(Raw!FB187:FE187)=0),"",1))))</f>
        <v/>
      </c>
      <c r="X187" t="str">
        <f>IF(A187=0,"",IF(AND(ISBLANK(Raw!AT187),COUNTA(Raw!FF187:FI187)=0),"",IF(AND(Raw!AT187&gt;0,COUNTA(Raw!FF187:FI187)&gt;0),"",IF(AND(Raw!AT187=0,COUNTA(Raw!FF187:FI187)=0),"",1))))</f>
        <v/>
      </c>
      <c r="Y187" t="str">
        <f>IF(A187=0,"",IF(AND(ISBLANK(Raw!AS187),COUNTA(Raw!FJ187:FM187)=0),"",IF(AND(Raw!AS187&gt;0,COUNTA(Raw!FJ187:FM187)&gt;0),"",IF(AND(Raw!AS187=0,COUNTA(Raw!FJ187:FM187)=0),"",1))))</f>
        <v/>
      </c>
      <c r="Z187" t="str">
        <f>IF(A187=0,"",IF(AND(COUNTA(Raw!FN187:FT187)=0,ISBLANK(Raw!FU187)),"",IF(AND(COUNTIF(Raw!FN187:FT187,1)&gt;0,ISBLANK(Raw!FU187)=FALSE),"",IF(AND(COUNTIF(Raw!FN187:FT187,1)=0,ISBLANK(Raw!FU187)),"",1))))</f>
        <v/>
      </c>
      <c r="AA187" s="19" t="str">
        <f>IF(A187=0,"",IF(AND(ISBLANK(Raw!BI187),COUNTA(Raw!FV187:GH187)=0),"",IF(AND(Raw!BI187&lt;&gt;1,COUNTIF(Raw!FV187:GH187,6)=0),"",IF(Raw!BI187=1,"",1))))</f>
        <v/>
      </c>
      <c r="AB187" t="str">
        <f>IF(A187=0,"",IF(AND(ISBLANK(Raw!GI187),COUNTA(Raw!GJ187:GQ187)=0),"",IF(AND(Raw!GI187=1,COUNTA(Raw!GJ187:GQ187)&gt;0),"",IF(AND(Raw!GI187=2,COUNTA(Raw!GJ187:GQ187)=0),"",1))))</f>
        <v/>
      </c>
      <c r="AC187" s="19" t="str">
        <f>IF(A187=0,"",IF(AND(COUNTA(Raw!GY187:HF187)=0,ISBLANK(Raw!HG187)),"",IF(AND(OR(COUNTIF(Raw!GY187:HE187,1)&gt;0,COUNTIF(Raw!GY187:HE187,2)&gt;0),ISBLANK(Raw!HG187)=FALSE),"",IF(AND(COUNTA(Raw!GY187:HF187)&gt;0,ISBLANK(Raw!HG187),COUNTIF(Raw!GY187:HE187,1)=0,COUNTIF(Raw!GY187:HE187,2)=0),"",1))))</f>
        <v/>
      </c>
      <c r="AD187" s="19" t="str">
        <f>IF(A187=0,"",IF(COUNTA(Raw!HU187:IB187)=0,"",IF(AND(Raw!AK187&lt;&gt;2,COUNTIF(Raw!HU187:IA187,2)=0,COUNTIF(Raw!HU187:IA187,3)=0),"",IF(Raw!AK187=2,"",1))))</f>
        <v/>
      </c>
      <c r="AE187" s="19" t="str">
        <f>IF(A187=0,"",IF(AND(Raw!AK187=2,ISBLANK(Raw!IC187)=FALSE),"",IF(AND(Raw!AK187&lt;&gt;2,ISBLANK(Raw!IC187)),"",1)))</f>
        <v/>
      </c>
      <c r="AF187" s="19" t="str">
        <f>IF(A187=0,"",IF(COUNTA(Raw!ID187:IF187)=0,"",IF(AND(MATCH(2023-Raw!ID187,Code!$A$3:$A$12,1)=Raw!IF187,2023-Raw!ID187=Raw!IE187),"",1)))</f>
        <v/>
      </c>
      <c r="AG187" s="19" t="str">
        <f>IF(A187=0,"",IF(COUNTA(Raw!IG187:II187)=0,"",IF(AND(Raw!IG187=4,ISBLANK(Raw!II187)=FALSE),"",IF(AND(Raw!IG187&lt;&gt;4,ISBLANK(Raw!II187)),"",1))))</f>
        <v/>
      </c>
      <c r="AH187" s="19" t="str">
        <f>IF(A187=0,"",IF(COUNTA(Raw!IJ187:IM187)=0,"",IF(AND(Raw!IJ187=1,ISBLANK(Raw!IK187)=FALSE),"",IF(AND(Raw!IJ187=2,COUNTA(Raw!IK187:IM187)&gt;0),"",1))))</f>
        <v/>
      </c>
      <c r="AI187" s="19" t="str">
        <f>IF(A187=0,"",IF(COUNTA(Raw!IK187:IM187)=0,"",IF(AND(Raw!IK187=1,ISBLANK(Raw!IL187)=FALSE),"",IF(AND(Raw!IK187=2,COUNTA(Raw!IL187:IM187)=0),"",1))))</f>
        <v/>
      </c>
      <c r="AJ187" s="19" t="str">
        <f>IF(A187=0,"",IF(COUNTA(Raw!JD187:JJ187)=0,"",IF(AND(Raw!JD187&gt;600,COUNTA(Raw!JE187:JI187)&gt;0),"",IF(AND(Raw!JD187&lt;=600,COUNTA(Raw!JE187:JJ187)=0),"",1))))</f>
        <v/>
      </c>
      <c r="AK187" s="19" t="str">
        <f>IF(A187=0,"",IF(COUNTA(Raw!JK187:KA187)=0,"",IF(AND(Raw!JK187=1,COUNTA(Raw!JM187:JV187)&gt;0),"",IF(AND(Raw!JK187=3,COUNTA(Raw!JM187:JV187)&gt;0,COUNTA(Raw!JW187:KA187)=0),"",IF(AND(ISBLANK(Raw!JK187)=FALSE,Raw!JK187&lt;&gt;1,Raw!JK187&lt;&gt;3,COUNTA(Raw!JM187:KA187)=0),"",1)))))</f>
        <v/>
      </c>
      <c r="AL187" s="19" t="str">
        <f>IF(A187=0,"",IF(COUNTA(Raw!JW187:KA187)=0,"",IF(AND(COUNTIF(Raw!JW187:JZ187,4)=0,COUNTA(Raw!JW187:JZ187)&gt;0,ISBLANK(Raw!KA187)=FALSE),"",IF(AND(COUNTIF(Raw!JW187:KA187,4)&gt;0,ISBLANK(Raw!KA187)),"",1))))</f>
        <v/>
      </c>
      <c r="AM187" s="19" t="str">
        <f>IF(A187=0,"",IF(COUNTA(Raw!KT187:KU187)=0,"",IF(AND(Raw!KT187=1,ISBLANK(Raw!KU187)=FALSE),"",IF(AND(Raw!KT187=2,ISBLANK(Raw!KU187)),"",1))))</f>
        <v/>
      </c>
      <c r="AN187" s="19" t="str">
        <f>IF(A187=0,"",IF(COUNTA(Raw!KX187:LF187)=0,"",IF(AND(COUNTIF(Raw!KX187:LB187,5)=1,COUNTA(Raw!KX187:LB187)=1,COUNTA(Raw!LC187:LF187)=0),"",IF(AND(COUNTIF(Raw!KX187:LB187,5)=0,COUNTA(Raw!KX187:LB187)&gt;0,COUNTA(Raw!LC187:LF187)&gt;0),"",1))))</f>
        <v/>
      </c>
      <c r="AO187" s="19" t="str">
        <f>IF(A187=0,"",IF(COUNTA(Raw!LM187:LU187)=0,"",IF(AND(Raw!LM187=1,ISBLANK(Raw!LN187)=FALSE,COUNTA(Raw!LO187:LU187)&gt;0),"",IF(AND(Raw!LM187=2,COUNTA(Raw!LN187:LU187)=0),"",1))))</f>
        <v/>
      </c>
      <c r="AP187" s="19" t="str">
        <f>IF(A187=0,"",IF(COUNTA(Raw!MY187:OG187)=0,"",IF(AND(Raw!MY187=2,COUNTA(Raw!MZ187:OG187)=0),"",IF(AND(Raw!MY187=1,COUNTA(Raw!MZ187:OG187)&gt;0),"",1))))</f>
        <v/>
      </c>
      <c r="AQ187" s="19" t="str">
        <f>IF(A187=0,"",IF(COUNTA(Raw!NC187:NW187)=0,"",IF(AND(COUNTIF(Raw!NC187:NG187,3)&gt;0,COUNTA(Raw!NH187:NQ187)&gt;0),"",IF(AND(COUNTA(Raw!NC187:NG187)&gt;0,COUNTIF(Raw!NC187:NG187,3)=0,COUNTA(Raw!NH187:NW187)=0),"",1))))</f>
        <v/>
      </c>
      <c r="AR187" s="19" t="str">
        <f>IF(A187=0,"",IF(COUNTA(Raw!NH187:NW187)=0,"",IF(AND(COUNTIF(Raw!NH187:NQ187,10)&gt;0,COUNTA(Raw!NR187:NW187)&gt;0),"",IF(AND(COUNTA(Raw!NH187:NQ187)&gt;0,COUNTIF(Raw!NH187:NQ187,10)=0,COUNTA(Raw!NR187:NY187)=0),"",1))))</f>
        <v/>
      </c>
      <c r="AS187" s="19" t="str">
        <f>IF(A187=0,"",IF(COUNTA(Raw!NY187:OG187)=0,"",IF(AND(Raw!NY187=1,COUNTA(Raw!NZ187:OG187)&gt;0),"",IF(AND(Raw!NY187=2,COUNTA(Raw!NZ187:OG187)=0),"",1))))</f>
        <v/>
      </c>
      <c r="AT187" s="19" t="str">
        <f>IF(A187=0,"",IF(COUNTA(Raw!OH187:OY187)=0,"",IF(AND(Raw!OH187=1,COUNTA(Raw!OI187:OY187)&gt;0),"",IF(AND(Raw!OH187=2,COUNTA(Raw!OI187:OY187)=0),"",1))))</f>
        <v/>
      </c>
      <c r="AU187" s="19" t="str">
        <f>IF(A187=0,"",IF(COUNTA(Raw!PR187:QB187)=0,"",
IF(AND(OR(AND(COUNTIF(Raw!PR187:QB187,1)=1,COUNTA(Raw!QI187:QY187)&gt;0),AND(COUNTIF(Raw!PR187:QB187,1)=0,COUNTA(Raw!QI187:QY187)=0)),OR(AND(COUNTIF(Raw!PR187:QB187,2)=1,COUNTA(Raw!QZ187:RP187)&gt;0),AND(COUNTIF(Raw!PR187:QB187,2)=0,COUNTA(Raw!QZ187:RP187)=0)),OR(AND(COUNTIF(Raw!PR187:QB187,3)=1,COUNTA(Raw!RQ187:SG187)&gt;0),AND(COUNTIF(Raw!PR187:QB187,3)=0,COUNTA(Raw!RQ187:SG187)=0)),OR(AND(COUNTIF(Raw!PR187:QB187,4)=1,COUNTA(Raw!SH187:ST187)&gt;0),AND(COUNTIF(Raw!PR187:QB187,4)=0,COUNTA(Raw!SH187:ST187)=0)),OR(AND(COUNTIF(Raw!PR187:QB187,5)=1,COUNTA(Raw!SU187:TG187)&gt;0),AND(COUNTIF(Raw!PR187:QB187,5)=0,COUNTA(Raw!SU187:TG187)=0)),OR(AND(COUNTIF(Raw!PR187:QB187,6)=1,COUNTA(Raw!TH187:TT187)&gt;0),AND(COUNTIF(Raw!PR187:QB187,6)=0,COUNTA(Raw!TH187:TT187)=0)),OR(AND(COUNTIF(Raw!PR187:QB187,7)=1,COUNTA(Raw!TU187:UI187)&gt;0),AND(COUNTIF(Raw!PR187:QB187,7)=0,COUNTA(Raw!TU187:UI187)=0)),OR(AND(COUNTIF(Raw!PR187:QB187,8)=1,COUNTA(Raw!UJ187:UV187)&gt;0),AND(COUNTIF(Raw!PR187:QB187,8)=0,COUNTA(Raw!UJ187:UV187)=0)),OR(AND(COUNTIF(Raw!PR187:QB187,9)=1,COUNTA(Raw!UW187:VG187)&gt;0),AND(COUNTIF(Raw!PR187:QB187,9)=0,COUNTA(Raw!UW187:VG187)=0)),OR(AND(COUNTIF(Raw!PR187:QB187,10)=1,COUNTA(Raw!VH187:VP187)&gt;0),AND(COUNTIF(Raw!PR187:QB187,10)=0,COUNTA(Raw!VH187:VP187)=0)),OR(AND(COUNTIF(Raw!PR187:QB187,11)=1,COUNTA(Raw!VQ187:WK187)&gt;0),AND(COUNTIF(Raw!PR187:QB187,11)=0,COUNTA(Raw!VQ187:WK187)=0))),"",1)))</f>
        <v/>
      </c>
      <c r="AV187" s="19" t="str">
        <f>IF(A187=0,"",IF(COUNTA(Raw!QI187:QY187)=0,"",IF(AND(OR(AND(Raw!QI187=4,COUNTIF(Raw!QR187:QY187,1)=0),Raw!QI187&lt;&gt;4),OR(AND(Raw!QJ187=4,COUNTIF(Raw!QR187:QY187,2)=0),Raw!QJ187&lt;&gt;4),OR(AND(Raw!QK187=4,COUNTIF(Raw!QR187:QY187,3)=0),Raw!QK187&lt;&gt;4),OR(AND(Raw!QL187=4,COUNTIF(Raw!QR187:QY187,4)=0),Raw!QL187&lt;&gt;4),OR(AND(Raw!QM187=4,COUNTIF(Raw!QR187:QY187,5)=0),Raw!QM187&lt;&gt;4),OR(AND(Raw!QN187=4,COUNTIF(Raw!QR187:QY187,6)=0),Raw!QN187&lt;&gt;4),OR(AND(Raw!QO187=4,COUNTIF(Raw!QR187:QY187,7)=0),Raw!QO187&lt;&gt;4),OR(AND(Raw!QP187=4,COUNTIF(Raw!QR187:QY187,8)=0),Raw!QP187&lt;&gt;4)),"",1)))</f>
        <v/>
      </c>
      <c r="AW187" t="str">
        <f>IF(A187=0,"",IF(COUNTA(Raw!QZ187:RP187)=0,"",IF(AND(OR(AND(Raw!QZ187=4,COUNTIF(Raw!RI187:RP187,1)=0),Raw!QZ187&lt;&gt;4),OR(AND(Raw!RA187=4,COUNTIF(Raw!RI187:RP187,2)=0),Raw!RA187&lt;&gt;4),OR(AND(Raw!RB187=4,COUNTIF(Raw!RI187:RP187,3)=0),Raw!RB187&lt;&gt;4),OR(AND(Raw!RC187=4,COUNTIF(Raw!RI187:RP187,4)=0),Raw!RC187&lt;&gt;4),OR(AND(Raw!RD187=4,COUNTIF(Raw!RI187:RP187,5)=0),Raw!RD187&lt;&gt;4),OR(AND(Raw!RE187=4,COUNTIF(Raw!RI187:RP187,6)=0),Raw!RE187&lt;&gt;4),OR(AND(Raw!RF187=4,COUNTIF(Raw!RI187:RP187,7)=0),Raw!RF187&lt;&gt;4),OR(AND(Raw!RG187=4,COUNTIF(Raw!RI187:RP187,8)=0),Raw!RG187&lt;&gt;4)),"",1)))</f>
        <v/>
      </c>
      <c r="AX187" t="str">
        <f>IF(A187=0,"",IF(COUNTA(Raw!RQ187:SG187)=0,"",IF(AND(OR(AND(Raw!RQ187=4,COUNTIF(Raw!RZ187:SG187,1)=0),Raw!RQ187&lt;&gt;4),OR(AND(Raw!RR187=4,COUNTIF(Raw!RZ187:SG187,2)=0),Raw!RR187&lt;&gt;4),OR(AND(Raw!RS187=4,COUNTIF(Raw!RZ187:SG187,3)=0),Raw!RS187&lt;&gt;4),OR(AND(Raw!RT187=4,COUNTIF(Raw!RZ187:SG187,4)=0),Raw!RT187&lt;&gt;4),OR(AND(Raw!RU187=4,COUNTIF(Raw!RZ187:SG187,5)=0),Raw!RU187&lt;&gt;4),OR(AND(Raw!RV187=4,COUNTIF(Raw!RZ187:SG187,6)=0),Raw!RV187&lt;&gt;4),OR(AND(Raw!RW187=4,COUNTIF(Raw!RZ187:SG187,7)=0),Raw!RW187&lt;&gt;4),OR(AND(Raw!RX187=4,COUNTIF(Raw!RZ187:SG187,8)=0),Raw!RX187&lt;&gt;4)),"",1)))</f>
        <v/>
      </c>
      <c r="AY187" t="str">
        <f>IF(A187=0,"",IF(COUNTA(Raw!SH187:ST187)=0,"",IF(AND(OR(AND(Raw!SH187=4,COUNTIF(Raw!SO187:ST187,1)=0),Raw!SH187&lt;&gt;4),OR(AND(Raw!SI187=4,COUNTIF(Raw!SO187:ST187,2)=0),Raw!SI187&lt;&gt;4),OR(AND(Raw!SJ187=4,COUNTIF(Raw!SO187:ST187,3)=0),Raw!SJ187&lt;&gt;4),OR(AND(Raw!SK187=4,COUNTIF(Raw!SO187:ST187,4)=0),Raw!SK187&lt;&gt;4),OR(AND(Raw!SL187=4,COUNTIF(Raw!SO187:ST187,5)=0),Raw!SL187&lt;&gt;4),OR(AND(Raw!SM187=4,COUNTIF(Raw!SO187:ST187,6)=0),Raw!SM187&lt;&gt;4)),"",1)))</f>
        <v/>
      </c>
      <c r="AZ187" t="str">
        <f>IF(A187=0,"",IF(COUNTA(Raw!SU187:TG187)=0,"",IF(AND(OR(AND(Raw!SU187=4,COUNTIF(Raw!TB187:TG187,1)=0),Raw!SU187&lt;&gt;4),OR(AND(Raw!SV187=4,COUNTIF(Raw!TB187:TG187,2)=0),Raw!SV187&lt;&gt;4),OR(AND(Raw!SW187=4,COUNTIF(Raw!TB187:TG187,3)=0),Raw!SW187&lt;&gt;4),OR(AND(Raw!SX187=4,COUNTIF(Raw!TB187:TG187,4)=0),Raw!SX187&lt;&gt;4),OR(AND(Raw!SY187=4,COUNTIF(Raw!TB187:TG187,5)=0),Raw!SY187&lt;&gt;4),OR(AND(Raw!SZ187=4,COUNTIF(Raw!TB187:TG187,6)=0),Raw!SZ187&lt;&gt;4)),"",1)))</f>
        <v/>
      </c>
      <c r="BA187" t="str">
        <f>IF(A187=0,"",IF(COUNTA(Raw!TH187:TT187)=0,"",IF(AND(OR(AND(Raw!TH187=4,COUNTIF(Raw!TO187:TT187,1)=0),Raw!TH187&lt;&gt;4),OR(AND(Raw!TI187=4,COUNTIF(Raw!TO187:TT187,2)=0),Raw!TI187&lt;&gt;4),OR(AND(Raw!TJ187=4,COUNTIF(Raw!TO187:TT187,3)=0),Raw!TJ187&lt;&gt;4),OR(AND(Raw!TK187=4,COUNTIF(Raw!TO187:TT187,4)=0),Raw!TK187&lt;&gt;4),OR(AND(Raw!TL187=4,COUNTIF(Raw!TO187:TT187,5)=0),Raw!TL187&lt;&gt;4),OR(AND(Raw!TM187=4,COUNTIF(Raw!TO187:TT187,6)=0),Raw!TM187&lt;&gt;4)),"",1)))</f>
        <v/>
      </c>
      <c r="BB187" t="str">
        <f>IF(A187=0,"",IF(COUNTA(Raw!TU187:UI187)=0,"",IF(AND(OR(AND(Raw!TU187=4,COUNTIF(Raw!UC187:UI187,1)=0),Raw!TU187&lt;&gt;4),OR(AND(Raw!TV187=4,COUNTIF(Raw!UC187:UI187,2)=0),Raw!TV187&lt;&gt;4),OR(AND(Raw!TW187=4,COUNTIF(Raw!UC187:UI187,3)=0),Raw!TW187&lt;&gt;4),OR(AND(Raw!TX187=4,COUNTIF(Raw!UC187:UI187,4)=0),Raw!TX187&lt;&gt;4),OR(AND(Raw!TY187=4,COUNTIF(Raw!UC187:UI187,5)=0),Raw!TY187&lt;&gt;4),OR(AND(Raw!TZ187=4,COUNTIF(Raw!UC187:UI187,6)=0),Raw!TZ187&lt;&gt;4),OR(AND(Raw!UA187=4,COUNTIF(Raw!UC187:UI187,7)=0),Raw!UA187&lt;&gt;4)),"",1)))</f>
        <v/>
      </c>
      <c r="BC187" t="str">
        <f>IF(A187=0,"",IF(COUNTA(Raw!UJ187:UV187)=0,"",IF(AND(OR(AND(Raw!UJ187=4,COUNTIF(Raw!UQ187:UV187,1)=0),Raw!UJ187&lt;&gt;4),OR(AND(Raw!UK187=4,COUNTIF(Raw!UQ187:UV187,2)=0),Raw!UK187&lt;&gt;4),OR(AND(Raw!UL187=4,COUNTIF(Raw!UQ187:UV187,3)=0),Raw!UL187&lt;&gt;4),OR(AND(Raw!UM187=4,COUNTIF(Raw!UQ187:UV187,4)=0),Raw!UM187&lt;&gt;4),OR(AND(Raw!UN187=4,COUNTIF(Raw!UQ187:UV187,5)=0),Raw!UN187&lt;&gt;4),OR(AND(Raw!UO187=4,COUNTIF(Raw!UQ187:UV187,6)=0),Raw!UO187&lt;&gt;4)),"",1)))</f>
        <v/>
      </c>
      <c r="BD187" t="str">
        <f>IF(A187=0,"",IF(COUNTA(Raw!UW187:VG187)=0,"",IF(AND(OR(AND(Raw!UW187=4,COUNTIF(Raw!VC187:VG187,1)=0),Raw!UW187&lt;&gt;4),OR(AND(Raw!UX187=4,COUNTIF(Raw!VC187:VG187,2)=0),Raw!UX187&lt;&gt;4),OR(AND(Raw!UY187=4,COUNTIF(Raw!VC187:VG187,3)=0),Raw!UY187&lt;&gt;4),OR(AND(Raw!UZ187=4,COUNTIF(Raw!VC187:VG187,4)=0),Raw!UZ187&lt;&gt;4),OR(AND(Raw!VA187=4,COUNTIF(Raw!VC187:VG187,5)=0),Raw!VA187&lt;&gt;4)),"",1)))</f>
        <v/>
      </c>
      <c r="BE187" t="str">
        <f>IF(A187=0,"",IF(COUNTA(Raw!VH187:VP187)=0,"",
IF(AND(
OR(AND(Raw!VH187=4,COUNTIF(Raw!VM187:VP187,1)=0),Raw!VH187&lt;&gt;4),
OR(AND(Raw!VI187=4,COUNTIF(Raw!VM187:VP187,2)=0),Raw!VI187&lt;&gt;4),
OR(AND(Raw!VJ187=4,COUNTIF(Raw!VM187:VP187,3)=0),Raw!VJ187&lt;&gt;4),
OR(AND(Raw!VK187=4,COUNTIF(Raw!VM187:VP187,4)=0),Raw!VK187&lt;&gt;4)
),"",1)))</f>
        <v/>
      </c>
      <c r="BF187" t="str">
        <f>IF(A187=0,"",IF(COUNTA(Raw!VQ187:WK187)=0,"",
IF(AND(
OR(AND(Raw!VQ187=4,COUNTIF(Raw!WB187:WK187,1)=0),Raw!VQ187&lt;&gt;4),
OR(AND(Raw!VR187=4,COUNTIF(Raw!WB187:WK187,2)=0),Raw!VR187&lt;&gt;4),
OR(AND(Raw!VS187=4,COUNTIF(Raw!WB187:WK187,3)=0),Raw!VS187&lt;&gt;4),
OR(AND(Raw!VT187=4,COUNTIF(Raw!WB187:WK187,4)=0),Raw!VT187&lt;&gt;4),
OR(AND(Raw!VU187=4,COUNTIF(Raw!WB187:WK187,5)=0),Raw!VU187&lt;&gt;4),
OR(AND(Raw!VV187=4,COUNTIF(Raw!WB187:WK187,6)=0),Raw!VV187&lt;&gt;4),
OR(AND(Raw!VW187=4,COUNTIF(Raw!WB187:WK187,7)=0),Raw!VW187&lt;&gt;4),
OR(AND(Raw!VX187=4,COUNTIF(Raw!WB187:WK187,8)=0),Raw!VX187&lt;&gt;4),
OR(AND(Raw!VY187=4,COUNTIF(Raw!WB187:WK187,9)=0),Raw!VX187&lt;&gt;4),
OR(AND(Raw!VZ187=4,COUNTIF(Raw!WB187:WK187,10)=0),Raw!VZ187&lt;&gt;4)
),"",1)))</f>
        <v/>
      </c>
      <c r="BG187" t="str">
        <f>IF(A187=0,"",IF(COUNTA(Raw!WL187:XB187)=0,"",
IF(AND(
OR(AND(Raw!WL187=4,COUNTIF(Raw!WU187:XB187,1)=0),Raw!WL187&lt;&gt;4),
OR(AND(Raw!WM187=4,COUNTIF(Raw!WU187:XB187,2)=0),Raw!WM187&lt;&gt;4),
OR(AND(Raw!WN187=4,COUNTIF(Raw!WU187:XB187,3)=0),Raw!WN187&lt;&gt;4),
OR(AND(Raw!WO187=4,COUNTIF(Raw!WU187:XB187,4)=0),Raw!WO187&lt;&gt;4),
OR(AND(Raw!WP187=4,COUNTIF(Raw!WU187:XB187,5)=0),Raw!WP187&lt;&gt;4),
OR(AND(Raw!WQ187=4,COUNTIF(Raw!WU187:XB187,6)=0),Raw!WQ187&lt;&gt;4),
OR(AND(Raw!WR187=4,COUNTIF(Raw!WU187:XB187,7)=0),Raw!WR187&lt;&gt;4),
OR(AND(Raw!WS187=4,COUNTIF(Raw!WU187:XB187,8)=0),Raw!WS187&lt;&gt;4)
),"",1)))</f>
        <v/>
      </c>
      <c r="BH187" t="str">
        <f>IF(A187=0,"",IF(COUNTA(Raw!XC187:XK187)=0,"",
IF(AND(
OR(AND(Raw!XC187=4,COUNTIF(Raw!XH187:XK187,1)=0),Raw!XC187&lt;&gt;4),
OR(AND(Raw!XD187=4,COUNTIF(Raw!XH187:XK187,2)=0),Raw!XD187&lt;&gt;4),
OR(AND(Raw!XE187=4,COUNTIF(Raw!XH187:XK187,3)=0),Raw!XE187&lt;&gt;4),
OR(AND(Raw!XF187=4,COUNTIF(Raw!XH187:XK187,4)=0),Raw!XF187&lt;&gt;4)
),"",1)))</f>
        <v/>
      </c>
      <c r="BI187" t="str">
        <f>IF(A187=0,"",IF(COUNTA(Raw!XL187:XT187)=0,"",
IF(AND(
OR(AND(Raw!XL187=4,COUNTIF(Raw!XQ187:XT187,1)=0),Raw!XL187&lt;&gt;4),
OR(AND(Raw!XM187=4,COUNTIF(Raw!XQ187:XT187,2)=0),Raw!XM187&lt;&gt;4),
OR(AND(Raw!XN187=4,COUNTIF(Raw!XQ187:XT187,3)=0),Raw!XN187&lt;&gt;4),
OR(AND(Raw!XO187=4,COUNTIF(Raw!XQ187:XT187,4)=0),Raw!XO187&lt;&gt;4)
),"",1)))</f>
        <v/>
      </c>
      <c r="BJ187" t="str">
        <f>IF(A187=0,"",IF(COUNTA(Raw!XU187:YI187)=0,"",
IF(AND(
OR(AND(Raw!XU187=4,COUNTIF(Raw!YC187:YI187,1)=0),Raw!XU187&lt;&gt;4),
OR(AND(Raw!XV187=4,COUNTIF(Raw!YC187:YI187,2)=0),Raw!XV187&lt;&gt;4),
OR(AND(Raw!XW187=4,COUNTIF(Raw!YC187:YI187,3)=0),Raw!XW187&lt;&gt;4),
OR(AND(Raw!XX187=4,COUNTIF(Raw!YC187:YI187,4)=0),Raw!XX187&lt;&gt;4),
OR(AND(Raw!XY187=4,COUNTIF(Raw!YC187:YI187,5)=0),Raw!XY187&lt;&gt;4),
OR(AND(Raw!XZ187=4,COUNTIF(Raw!YC187:YI187,6)=0),Raw!XZ187&lt;&gt;4),
OR(AND(Raw!YA187=4,COUNTIF(Raw!YC187:YI187,7)=0),Raw!YA187&lt;&gt;4)
),"",1)))</f>
        <v/>
      </c>
      <c r="BK187" t="str">
        <f>IF(A187=0,"",IF(COUNTA(Raw!YJ187:YR187)=0,"",
IF(AND(
OR(AND(Raw!YJ187=4,COUNTIF(Raw!YO187:YR187,1)=0),Raw!YJ187&lt;&gt;4),
OR(AND(Raw!YK187=4,COUNTIF(Raw!YO187:YR187,2)=0),Raw!YK187&lt;&gt;4),
OR(AND(Raw!YL187=4,COUNTIF(Raw!YO187:YR187,3)=0),Raw!YL187&lt;&gt;4),
OR(AND(Raw!YM187=4,COUNTIF(Raw!YO187:YR187,4)=0),Raw!YM187&lt;&gt;4)
),"",1)))</f>
        <v/>
      </c>
      <c r="BL187" t="str">
        <f>IF(A187=0,"",IF(COUNTA(Raw!YS187:YU187)=0,"",IF(AND(Raw!YS187=4,ISBLANK(Raw!YU187)),"",IF(AND(Raw!YS187&lt;&gt;4,ISBLANK(Raw!YU187)=FALSE),"",1))))</f>
        <v/>
      </c>
    </row>
    <row r="188" spans="1:64">
      <c r="A188" s="20">
        <f>Raw!A188</f>
        <v>0</v>
      </c>
      <c r="B188" s="19" t="str">
        <f>IF(A188=0,"",IF(AND(Raw!AC188=1,COUNTA(Raw!AR188:IC188)&gt;0,COUNTA(Raw!ID188:YU188)=0),"",IF(AND(Raw!AC188=2,COUNTA(Raw!AR188:IC188)=0,COUNTA(Raw!ID188:MV188)&gt;0,COUNTA(Raw!MW188:YU188)=0),"",IF(AND(Raw!AC188=3,COUNTA(Raw!AP188:MV188)=0,COUNTA(Raw!MW188:YU188)&gt;0),"",1))))</f>
        <v/>
      </c>
      <c r="C188" s="19" t="str">
        <f>IF(A188=0,"",IF(AND(Raw!AK188=1,ISBLANK(Raw!AM188)=FALSE,ISBLANK(Raw!AO188)),"",IF(AND(Raw!AK188=2,ISBLANK(Raw!AM188),ISBLANK(Raw!AO188)=FALSE),"",1)))</f>
        <v/>
      </c>
      <c r="D188" s="19" t="str">
        <f>IF(A188=0,"",IF(COUNTA(Raw!AS188:AZ188)=0,"",IF(AND(Raw!AS188+Raw!AT188=100,Raw!AU188+Raw!AV188=100,Raw!AW188+Raw!AX188=100,Raw!AY188+Raw!AZ188=100),"",1)))</f>
        <v/>
      </c>
      <c r="E188" s="19" t="str">
        <f>IF(A188=0,"",IF(ISBLANK(Raw!AQ188),"",IF(Raw!AQ188=1,"",1)))</f>
        <v/>
      </c>
      <c r="F188" s="19" t="str">
        <f>IF(A188=0,"",IF(ISBLANK(Raw!AR188),"",IF(AND(Raw!AR188&gt;=0,Raw!AR188&lt;=100),"",1)))</f>
        <v/>
      </c>
      <c r="G188" s="19" t="str">
        <f>IF(A188=0,"",IF(AND(ISBLANK(Raw!BA188),ISBLANK(Raw!AS188)),"",IF(AND(Raw!AS188&gt;0,ISBLANK(Raw!BA188)=FALSE),"",1)))</f>
        <v/>
      </c>
      <c r="H188" s="19" t="str">
        <f>IF(A188=0,"",IF(COUNTA(Raw!BA188:BH188)=0,"",IF(AND(Raw!BA188=0,COUNTA(Raw!BB188:BH188)=0),"",IF(AND(Raw!BA188&gt;0,COUNTA(Raw!BB188:BH188)&gt;0),"",1))))</f>
        <v/>
      </c>
      <c r="I188" s="19" t="str">
        <f>IF(A188=0,"",IF(AND(ISBLANK(Raw!BI188),ISBLANK(Raw!BJ188)),"",IF(AND(Raw!BI188=1,ISBLANK(Raw!BJ188)=FALSE),"",IF(AND(Raw!BI188=2,ISBLANK(Raw!BJ188)),"",1))))</f>
        <v/>
      </c>
      <c r="J188" s="19" t="str">
        <f>IF(A188=0,"",IF(AND(ISBLANK(Raw!AT188),COUNTBLANK(Raw!BK188:BQ188)),"",IF(AND(Raw!AT188&gt;0,COUNTA(Raw!BK188:BQ188)&gt;0),"",IF(AND(Raw!AT188=0,COUNTA(Raw!BK188:BQ188)=0),"",1))))</f>
        <v/>
      </c>
      <c r="K188" s="19" t="str">
        <f>IF(A188=0,"",IF(AND(ISBLANK(Raw!AS188),COUNTA(Raw!BR188:BX188)=0),"",IF(AND(Raw!AS188&gt;0,COUNTA(Raw!BR188:BX188)&gt;0),"",IF(AND(Raw!AS188=0,COUNTA(Raw!BR188:BX188)=0),"",1))))</f>
        <v/>
      </c>
      <c r="L188" s="19" t="str">
        <f>IF(A188=0,"",IF(AND(COUNTA(Raw!BK188:BX188)=0,COUNTA(Raw!BY188:CH188)=0),"",IF(AND(COUNTIF(Raw!BK188:BX188,1)&gt;0,COUNTA(Raw!BY188:CH188)&gt;0),"",IF(AND(COUNTIF(Raw!BK188:BX188,1)=0,COUNTA(Raw!BY188:CH188)=0),"",1))))</f>
        <v/>
      </c>
      <c r="M188" s="19" t="str">
        <f>IF(A188=0,"",IF(AND(COUNTA(Raw!BK188:BX188)=0,COUNTA(Raw!CI188:CR188)),"",IF(AND(COUNTIF(Raw!BK188:BX188,3)&gt;0,COUNTA(Raw!CI188:CR188)&gt;0),"",IF(AND(COUNTIF(Raw!BK188:BX188,3)=0,COUNTA(Raw!CI188:CR188)=0),"",1))))</f>
        <v/>
      </c>
      <c r="N188" s="19" t="str">
        <f>IF(A188=0,"",IF(COUNTA(Raw!CS188:DF188)=0,"",IF(AND(COUNTIF(Raw!CS188:CV188,1)=1,COUNTA(Raw!CW188:DA188)&gt;0,COUNTA(Raw!DB188:DF188)=0),"",IF(AND(COUNTIF(Raw!CS188:CV188,2)=1,COUNTA(Raw!CW188:DA188)=0,COUNTA(Raw!DB188:DF188)&gt;0),"",IF(AND(COUNTA(Raw!CS188:CV188)&gt;0,COUNTA(Raw!CW188:DF188)=0),"",1)))))</f>
        <v/>
      </c>
      <c r="O188" s="19" t="str">
        <f>IF(A188=0,"",IF(COUNTA(Raw!DG188:DP188)=0,"",IF(AND(COUNTIF(Raw!BK188:BQ188,1)&gt;0,OR(COUNTIF(Raw!DG188:DP188,1)=1,COUNTIF(Raw!DG188:DP188,2)=1,COUNTIF(Raw!DG188:DP188,3)=1)),"",IF(AND(COUNTIF(Raw!BK188:BQ188,1)=0,AND(COUNTIF(Raw!DG188:DP188,1)=0,COUNTIF(Raw!DG188:DP188,2)=0,COUNTIF(Raw!DG188:DP188,3)=0)),"",1))))</f>
        <v/>
      </c>
      <c r="P188" s="19" t="str">
        <f>IF(A188=0,"",IF(COUNTA(Raw!DG188:DR188)=0,"",IF(AND(COUNTIF(Raw!DG188:DP188,4)=1,ISBLANK(Raw!DQ188)=FALSE,ISBLANK(Raw!DR188)),"",IF(AND(COUNTIF(Raw!DG188:DP188,7)=1,ISBLANK(Raw!DQ188),ISBLANK(Raw!DR188)=FALSE),"",IF(AND(COUNTA(Raw!DG188:DP188)&gt;0,COUNTIF(Raw!DG188:DP188,4)=0,COUNTIF(Raw!DG188:DP188,7)=0,COUNTA(Raw!DQ188:DR188)=0),"",1)))))</f>
        <v/>
      </c>
      <c r="Q188" s="19" t="str">
        <f>IF(A188=0,"",IF(AND(COUNTA(Raw!DS188:DU188)=0,COUNTA(Raw!BK188:BQ188)=0),"",IF(AND(COUNTIF(Raw!BK188:BQ188,1)&gt;0,COUNTA(Raw!DS188:DU188)&gt;0),"",IF(AND(COUNTIF(Raw!BK188:BQ188,1)=0,COUNTA(Raw!DS188:DU188)=0),"",1))))</f>
        <v/>
      </c>
      <c r="R188" s="19" t="str">
        <f>IF(A188=0,"",IF(AND(ISBLANK(Raw!AT188),ISBLANK(Raw!EJ188)),"",IF(AND(Raw!AT188&gt;0,ISBLANK(Raw!EJ188)=FALSE,Raw!EJ188&gt;=0,Raw!EJ188&lt;=7),"",IF(AND(Raw!AT188=0,ISBLANK(Raw!EJ188)),"",1))))</f>
        <v/>
      </c>
      <c r="S188" t="str">
        <f>IF(A188=0,"",IF(AND(ISBLANK(Raw!AS188),ISBLANK(Raw!EK188)),"",IF(AND(Raw!AS188&gt;0,ISBLANK(Raw!EK188)=FALSE),"",IF(AND(Raw!AS188=0,ISBLANK(Raw!EK188)),"",1))))</f>
        <v/>
      </c>
      <c r="T188" s="19" t="str">
        <f>IF(A188=0,"",IF(AND(ISBLANK(Raw!AT188),COUNTA(Raw!EL188:EQ188)=0),"",IF(AND(Raw!AT188&gt;0,COUNTA(Raw!EL188:EQ188)&gt;0),"",IF(AND(Raw!AT188=0,COUNTA(Raw!EL188:EQ188)=0),"",1))))</f>
        <v/>
      </c>
      <c r="U188" t="str">
        <f>IF(A188=0,"",IF(AND(ISBLANK(Raw!AT188),COUNTA(Raw!ER188:EU188)=0),"",IF(AND(Raw!AT188&gt;0,COUNTA(Raw!ER188:EU188)&gt;0),"",IF(AND(Raw!AT188=0,COUNTA(Raw!ER188:EU188)=0),"",1))))</f>
        <v/>
      </c>
      <c r="V188" t="str">
        <f>IF(A188=0,"",IF(AND(ISBLANK(Raw!AS188),COUNTA(Raw!EV188:FA188)=0),"",IF(AND(Raw!AS188&gt;0,COUNTA(Raw!EV188:FA188)&gt;0),"",IF(AND(Raw!AS188=0,COUNTA(Raw!EV188:FA188)=0),"",1))))</f>
        <v/>
      </c>
      <c r="W188" t="str">
        <f>IF(A188=0,"",IF(AND(ISBLANK(Raw!AS188),COUNTA(Raw!FB188:FE188)=0),"",IF(AND(Raw!AS188&gt;0,COUNTA(Raw!FB188:FE188)&gt;0),"",IF(AND(Raw!AS188=0,COUNTA(Raw!FB188:FE188)=0),"",1))))</f>
        <v/>
      </c>
      <c r="X188" t="str">
        <f>IF(A188=0,"",IF(AND(ISBLANK(Raw!AT188),COUNTA(Raw!FF188:FI188)=0),"",IF(AND(Raw!AT188&gt;0,COUNTA(Raw!FF188:FI188)&gt;0),"",IF(AND(Raw!AT188=0,COUNTA(Raw!FF188:FI188)=0),"",1))))</f>
        <v/>
      </c>
      <c r="Y188" t="str">
        <f>IF(A188=0,"",IF(AND(ISBLANK(Raw!AS188),COUNTA(Raw!FJ188:FM188)=0),"",IF(AND(Raw!AS188&gt;0,COUNTA(Raw!FJ188:FM188)&gt;0),"",IF(AND(Raw!AS188=0,COUNTA(Raw!FJ188:FM188)=0),"",1))))</f>
        <v/>
      </c>
      <c r="Z188" t="str">
        <f>IF(A188=0,"",IF(AND(COUNTA(Raw!FN188:FT188)=0,ISBLANK(Raw!FU188)),"",IF(AND(COUNTIF(Raw!FN188:FT188,1)&gt;0,ISBLANK(Raw!FU188)=FALSE),"",IF(AND(COUNTIF(Raw!FN188:FT188,1)=0,ISBLANK(Raw!FU188)),"",1))))</f>
        <v/>
      </c>
      <c r="AA188" s="19" t="str">
        <f>IF(A188=0,"",IF(AND(ISBLANK(Raw!BI188),COUNTA(Raw!FV188:GH188)=0),"",IF(AND(Raw!BI188&lt;&gt;1,COUNTIF(Raw!FV188:GH188,6)=0),"",IF(Raw!BI188=1,"",1))))</f>
        <v/>
      </c>
      <c r="AB188" t="str">
        <f>IF(A188=0,"",IF(AND(ISBLANK(Raw!GI188),COUNTA(Raw!GJ188:GQ188)=0),"",IF(AND(Raw!GI188=1,COUNTA(Raw!GJ188:GQ188)&gt;0),"",IF(AND(Raw!GI188=2,COUNTA(Raw!GJ188:GQ188)=0),"",1))))</f>
        <v/>
      </c>
      <c r="AC188" s="19" t="str">
        <f>IF(A188=0,"",IF(AND(COUNTA(Raw!GY188:HF188)=0,ISBLANK(Raw!HG188)),"",IF(AND(OR(COUNTIF(Raw!GY188:HE188,1)&gt;0,COUNTIF(Raw!GY188:HE188,2)&gt;0),ISBLANK(Raw!HG188)=FALSE),"",IF(AND(COUNTA(Raw!GY188:HF188)&gt;0,ISBLANK(Raw!HG188),COUNTIF(Raw!GY188:HE188,1)=0,COUNTIF(Raw!GY188:HE188,2)=0),"",1))))</f>
        <v/>
      </c>
      <c r="AD188" s="19" t="str">
        <f>IF(A188=0,"",IF(COUNTA(Raw!HU188:IB188)=0,"",IF(AND(Raw!AK188&lt;&gt;2,COUNTIF(Raw!HU188:IA188,2)=0,COUNTIF(Raw!HU188:IA188,3)=0),"",IF(Raw!AK188=2,"",1))))</f>
        <v/>
      </c>
      <c r="AE188" s="19" t="str">
        <f>IF(A188=0,"",IF(AND(Raw!AK188=2,ISBLANK(Raw!IC188)=FALSE),"",IF(AND(Raw!AK188&lt;&gt;2,ISBLANK(Raw!IC188)),"",1)))</f>
        <v/>
      </c>
      <c r="AF188" s="19" t="str">
        <f>IF(A188=0,"",IF(COUNTA(Raw!ID188:IF188)=0,"",IF(AND(MATCH(2023-Raw!ID188,Code!$A$3:$A$12,1)=Raw!IF188,2023-Raw!ID188=Raw!IE188),"",1)))</f>
        <v/>
      </c>
      <c r="AG188" s="19" t="str">
        <f>IF(A188=0,"",IF(COUNTA(Raw!IG188:II188)=0,"",IF(AND(Raw!IG188=4,ISBLANK(Raw!II188)=FALSE),"",IF(AND(Raw!IG188&lt;&gt;4,ISBLANK(Raw!II188)),"",1))))</f>
        <v/>
      </c>
      <c r="AH188" s="19" t="str">
        <f>IF(A188=0,"",IF(COUNTA(Raw!IJ188:IM188)=0,"",IF(AND(Raw!IJ188=1,ISBLANK(Raw!IK188)=FALSE),"",IF(AND(Raw!IJ188=2,COUNTA(Raw!IK188:IM188)&gt;0),"",1))))</f>
        <v/>
      </c>
      <c r="AI188" s="19" t="str">
        <f>IF(A188=0,"",IF(COUNTA(Raw!IK188:IM188)=0,"",IF(AND(Raw!IK188=1,ISBLANK(Raw!IL188)=FALSE),"",IF(AND(Raw!IK188=2,COUNTA(Raw!IL188:IM188)=0),"",1))))</f>
        <v/>
      </c>
      <c r="AJ188" s="19" t="str">
        <f>IF(A188=0,"",IF(COUNTA(Raw!JD188:JJ188)=0,"",IF(AND(Raw!JD188&gt;600,COUNTA(Raw!JE188:JI188)&gt;0),"",IF(AND(Raw!JD188&lt;=600,COUNTA(Raw!JE188:JJ188)=0),"",1))))</f>
        <v/>
      </c>
      <c r="AK188" s="19" t="str">
        <f>IF(A188=0,"",IF(COUNTA(Raw!JK188:KA188)=0,"",IF(AND(Raw!JK188=1,COUNTA(Raw!JM188:JV188)&gt;0),"",IF(AND(Raw!JK188=3,COUNTA(Raw!JM188:JV188)&gt;0,COUNTA(Raw!JW188:KA188)=0),"",IF(AND(ISBLANK(Raw!JK188)=FALSE,Raw!JK188&lt;&gt;1,Raw!JK188&lt;&gt;3,COUNTA(Raw!JM188:KA188)=0),"",1)))))</f>
        <v/>
      </c>
      <c r="AL188" s="19" t="str">
        <f>IF(A188=0,"",IF(COUNTA(Raw!JW188:KA188)=0,"",IF(AND(COUNTIF(Raw!JW188:JZ188,4)=0,COUNTA(Raw!JW188:JZ188)&gt;0,ISBLANK(Raw!KA188)=FALSE),"",IF(AND(COUNTIF(Raw!JW188:KA188,4)&gt;0,ISBLANK(Raw!KA188)),"",1))))</f>
        <v/>
      </c>
      <c r="AM188" s="19" t="str">
        <f>IF(A188=0,"",IF(COUNTA(Raw!KT188:KU188)=0,"",IF(AND(Raw!KT188=1,ISBLANK(Raw!KU188)=FALSE),"",IF(AND(Raw!KT188=2,ISBLANK(Raw!KU188)),"",1))))</f>
        <v/>
      </c>
      <c r="AN188" s="19" t="str">
        <f>IF(A188=0,"",IF(COUNTA(Raw!KX188:LF188)=0,"",IF(AND(COUNTIF(Raw!KX188:LB188,5)=1,COUNTA(Raw!KX188:LB188)=1,COUNTA(Raw!LC188:LF188)=0),"",IF(AND(COUNTIF(Raw!KX188:LB188,5)=0,COUNTA(Raw!KX188:LB188)&gt;0,COUNTA(Raw!LC188:LF188)&gt;0),"",1))))</f>
        <v/>
      </c>
      <c r="AO188" s="19" t="str">
        <f>IF(A188=0,"",IF(COUNTA(Raw!LM188:LU188)=0,"",IF(AND(Raw!LM188=1,ISBLANK(Raw!LN188)=FALSE,COUNTA(Raw!LO188:LU188)&gt;0),"",IF(AND(Raw!LM188=2,COUNTA(Raw!LN188:LU188)=0),"",1))))</f>
        <v/>
      </c>
      <c r="AP188" s="19" t="str">
        <f>IF(A188=0,"",IF(COUNTA(Raw!MY188:OG188)=0,"",IF(AND(Raw!MY188=2,COUNTA(Raw!MZ188:OG188)=0),"",IF(AND(Raw!MY188=1,COUNTA(Raw!MZ188:OG188)&gt;0),"",1))))</f>
        <v/>
      </c>
      <c r="AQ188" s="19" t="str">
        <f>IF(A188=0,"",IF(COUNTA(Raw!NC188:NW188)=0,"",IF(AND(COUNTIF(Raw!NC188:NG188,3)&gt;0,COUNTA(Raw!NH188:NQ188)&gt;0),"",IF(AND(COUNTA(Raw!NC188:NG188)&gt;0,COUNTIF(Raw!NC188:NG188,3)=0,COUNTA(Raw!NH188:NW188)=0),"",1))))</f>
        <v/>
      </c>
      <c r="AR188" s="19" t="str">
        <f>IF(A188=0,"",IF(COUNTA(Raw!NH188:NW188)=0,"",IF(AND(COUNTIF(Raw!NH188:NQ188,10)&gt;0,COUNTA(Raw!NR188:NW188)&gt;0),"",IF(AND(COUNTA(Raw!NH188:NQ188)&gt;0,COUNTIF(Raw!NH188:NQ188,10)=0,COUNTA(Raw!NR188:NY188)=0),"",1))))</f>
        <v/>
      </c>
      <c r="AS188" s="19" t="str">
        <f>IF(A188=0,"",IF(COUNTA(Raw!NY188:OG188)=0,"",IF(AND(Raw!NY188=1,COUNTA(Raw!NZ188:OG188)&gt;0),"",IF(AND(Raw!NY188=2,COUNTA(Raw!NZ188:OG188)=0),"",1))))</f>
        <v/>
      </c>
      <c r="AT188" s="19" t="str">
        <f>IF(A188=0,"",IF(COUNTA(Raw!OH188:OY188)=0,"",IF(AND(Raw!OH188=1,COUNTA(Raw!OI188:OY188)&gt;0),"",IF(AND(Raw!OH188=2,COUNTA(Raw!OI188:OY188)=0),"",1))))</f>
        <v/>
      </c>
      <c r="AU188" s="19" t="str">
        <f>IF(A188=0,"",IF(COUNTA(Raw!PR188:QB188)=0,"",
IF(AND(OR(AND(COUNTIF(Raw!PR188:QB188,1)=1,COUNTA(Raw!QI188:QY188)&gt;0),AND(COUNTIF(Raw!PR188:QB188,1)=0,COUNTA(Raw!QI188:QY188)=0)),OR(AND(COUNTIF(Raw!PR188:QB188,2)=1,COUNTA(Raw!QZ188:RP188)&gt;0),AND(COUNTIF(Raw!PR188:QB188,2)=0,COUNTA(Raw!QZ188:RP188)=0)),OR(AND(COUNTIF(Raw!PR188:QB188,3)=1,COUNTA(Raw!RQ188:SG188)&gt;0),AND(COUNTIF(Raw!PR188:QB188,3)=0,COUNTA(Raw!RQ188:SG188)=0)),OR(AND(COUNTIF(Raw!PR188:QB188,4)=1,COUNTA(Raw!SH188:ST188)&gt;0),AND(COUNTIF(Raw!PR188:QB188,4)=0,COUNTA(Raw!SH188:ST188)=0)),OR(AND(COUNTIF(Raw!PR188:QB188,5)=1,COUNTA(Raw!SU188:TG188)&gt;0),AND(COUNTIF(Raw!PR188:QB188,5)=0,COUNTA(Raw!SU188:TG188)=0)),OR(AND(COUNTIF(Raw!PR188:QB188,6)=1,COUNTA(Raw!TH188:TT188)&gt;0),AND(COUNTIF(Raw!PR188:QB188,6)=0,COUNTA(Raw!TH188:TT188)=0)),OR(AND(COUNTIF(Raw!PR188:QB188,7)=1,COUNTA(Raw!TU188:UI188)&gt;0),AND(COUNTIF(Raw!PR188:QB188,7)=0,COUNTA(Raw!TU188:UI188)=0)),OR(AND(COUNTIF(Raw!PR188:QB188,8)=1,COUNTA(Raw!UJ188:UV188)&gt;0),AND(COUNTIF(Raw!PR188:QB188,8)=0,COUNTA(Raw!UJ188:UV188)=0)),OR(AND(COUNTIF(Raw!PR188:QB188,9)=1,COUNTA(Raw!UW188:VG188)&gt;0),AND(COUNTIF(Raw!PR188:QB188,9)=0,COUNTA(Raw!UW188:VG188)=0)),OR(AND(COUNTIF(Raw!PR188:QB188,10)=1,COUNTA(Raw!VH188:VP188)&gt;0),AND(COUNTIF(Raw!PR188:QB188,10)=0,COUNTA(Raw!VH188:VP188)=0)),OR(AND(COUNTIF(Raw!PR188:QB188,11)=1,COUNTA(Raw!VQ188:WK188)&gt;0),AND(COUNTIF(Raw!PR188:QB188,11)=0,COUNTA(Raw!VQ188:WK188)=0))),"",1)))</f>
        <v/>
      </c>
      <c r="AV188" s="19" t="str">
        <f>IF(A188=0,"",IF(COUNTA(Raw!QI188:QY188)=0,"",IF(AND(OR(AND(Raw!QI188=4,COUNTIF(Raw!QR188:QY188,1)=0),Raw!QI188&lt;&gt;4),OR(AND(Raw!QJ188=4,COUNTIF(Raw!QR188:QY188,2)=0),Raw!QJ188&lt;&gt;4),OR(AND(Raw!QK188=4,COUNTIF(Raw!QR188:QY188,3)=0),Raw!QK188&lt;&gt;4),OR(AND(Raw!QL188=4,COUNTIF(Raw!QR188:QY188,4)=0),Raw!QL188&lt;&gt;4),OR(AND(Raw!QM188=4,COUNTIF(Raw!QR188:QY188,5)=0),Raw!QM188&lt;&gt;4),OR(AND(Raw!QN188=4,COUNTIF(Raw!QR188:QY188,6)=0),Raw!QN188&lt;&gt;4),OR(AND(Raw!QO188=4,COUNTIF(Raw!QR188:QY188,7)=0),Raw!QO188&lt;&gt;4),OR(AND(Raw!QP188=4,COUNTIF(Raw!QR188:QY188,8)=0),Raw!QP188&lt;&gt;4)),"",1)))</f>
        <v/>
      </c>
      <c r="AW188" t="str">
        <f>IF(A188=0,"",IF(COUNTA(Raw!QZ188:RP188)=0,"",IF(AND(OR(AND(Raw!QZ188=4,COUNTIF(Raw!RI188:RP188,1)=0),Raw!QZ188&lt;&gt;4),OR(AND(Raw!RA188=4,COUNTIF(Raw!RI188:RP188,2)=0),Raw!RA188&lt;&gt;4),OR(AND(Raw!RB188=4,COUNTIF(Raw!RI188:RP188,3)=0),Raw!RB188&lt;&gt;4),OR(AND(Raw!RC188=4,COUNTIF(Raw!RI188:RP188,4)=0),Raw!RC188&lt;&gt;4),OR(AND(Raw!RD188=4,COUNTIF(Raw!RI188:RP188,5)=0),Raw!RD188&lt;&gt;4),OR(AND(Raw!RE188=4,COUNTIF(Raw!RI188:RP188,6)=0),Raw!RE188&lt;&gt;4),OR(AND(Raw!RF188=4,COUNTIF(Raw!RI188:RP188,7)=0),Raw!RF188&lt;&gt;4),OR(AND(Raw!RG188=4,COUNTIF(Raw!RI188:RP188,8)=0),Raw!RG188&lt;&gt;4)),"",1)))</f>
        <v/>
      </c>
      <c r="AX188" t="str">
        <f>IF(A188=0,"",IF(COUNTA(Raw!RQ188:SG188)=0,"",IF(AND(OR(AND(Raw!RQ188=4,COUNTIF(Raw!RZ188:SG188,1)=0),Raw!RQ188&lt;&gt;4),OR(AND(Raw!RR188=4,COUNTIF(Raw!RZ188:SG188,2)=0),Raw!RR188&lt;&gt;4),OR(AND(Raw!RS188=4,COUNTIF(Raw!RZ188:SG188,3)=0),Raw!RS188&lt;&gt;4),OR(AND(Raw!RT188=4,COUNTIF(Raw!RZ188:SG188,4)=0),Raw!RT188&lt;&gt;4),OR(AND(Raw!RU188=4,COUNTIF(Raw!RZ188:SG188,5)=0),Raw!RU188&lt;&gt;4),OR(AND(Raw!RV188=4,COUNTIF(Raw!RZ188:SG188,6)=0),Raw!RV188&lt;&gt;4),OR(AND(Raw!RW188=4,COUNTIF(Raw!RZ188:SG188,7)=0),Raw!RW188&lt;&gt;4),OR(AND(Raw!RX188=4,COUNTIF(Raw!RZ188:SG188,8)=0),Raw!RX188&lt;&gt;4)),"",1)))</f>
        <v/>
      </c>
      <c r="AY188" t="str">
        <f>IF(A188=0,"",IF(COUNTA(Raw!SH188:ST188)=0,"",IF(AND(OR(AND(Raw!SH188=4,COUNTIF(Raw!SO188:ST188,1)=0),Raw!SH188&lt;&gt;4),OR(AND(Raw!SI188=4,COUNTIF(Raw!SO188:ST188,2)=0),Raw!SI188&lt;&gt;4),OR(AND(Raw!SJ188=4,COUNTIF(Raw!SO188:ST188,3)=0),Raw!SJ188&lt;&gt;4),OR(AND(Raw!SK188=4,COUNTIF(Raw!SO188:ST188,4)=0),Raw!SK188&lt;&gt;4),OR(AND(Raw!SL188=4,COUNTIF(Raw!SO188:ST188,5)=0),Raw!SL188&lt;&gt;4),OR(AND(Raw!SM188=4,COUNTIF(Raw!SO188:ST188,6)=0),Raw!SM188&lt;&gt;4)),"",1)))</f>
        <v/>
      </c>
      <c r="AZ188" t="str">
        <f>IF(A188=0,"",IF(COUNTA(Raw!SU188:TG188)=0,"",IF(AND(OR(AND(Raw!SU188=4,COUNTIF(Raw!TB188:TG188,1)=0),Raw!SU188&lt;&gt;4),OR(AND(Raw!SV188=4,COUNTIF(Raw!TB188:TG188,2)=0),Raw!SV188&lt;&gt;4),OR(AND(Raw!SW188=4,COUNTIF(Raw!TB188:TG188,3)=0),Raw!SW188&lt;&gt;4),OR(AND(Raw!SX188=4,COUNTIF(Raw!TB188:TG188,4)=0),Raw!SX188&lt;&gt;4),OR(AND(Raw!SY188=4,COUNTIF(Raw!TB188:TG188,5)=0),Raw!SY188&lt;&gt;4),OR(AND(Raw!SZ188=4,COUNTIF(Raw!TB188:TG188,6)=0),Raw!SZ188&lt;&gt;4)),"",1)))</f>
        <v/>
      </c>
      <c r="BA188" t="str">
        <f>IF(A188=0,"",IF(COUNTA(Raw!TH188:TT188)=0,"",IF(AND(OR(AND(Raw!TH188=4,COUNTIF(Raw!TO188:TT188,1)=0),Raw!TH188&lt;&gt;4),OR(AND(Raw!TI188=4,COUNTIF(Raw!TO188:TT188,2)=0),Raw!TI188&lt;&gt;4),OR(AND(Raw!TJ188=4,COUNTIF(Raw!TO188:TT188,3)=0),Raw!TJ188&lt;&gt;4),OR(AND(Raw!TK188=4,COUNTIF(Raw!TO188:TT188,4)=0),Raw!TK188&lt;&gt;4),OR(AND(Raw!TL188=4,COUNTIF(Raw!TO188:TT188,5)=0),Raw!TL188&lt;&gt;4),OR(AND(Raw!TM188=4,COUNTIF(Raw!TO188:TT188,6)=0),Raw!TM188&lt;&gt;4)),"",1)))</f>
        <v/>
      </c>
      <c r="BB188" t="str">
        <f>IF(A188=0,"",IF(COUNTA(Raw!TU188:UI188)=0,"",IF(AND(OR(AND(Raw!TU188=4,COUNTIF(Raw!UC188:UI188,1)=0),Raw!TU188&lt;&gt;4),OR(AND(Raw!TV188=4,COUNTIF(Raw!UC188:UI188,2)=0),Raw!TV188&lt;&gt;4),OR(AND(Raw!TW188=4,COUNTIF(Raw!UC188:UI188,3)=0),Raw!TW188&lt;&gt;4),OR(AND(Raw!TX188=4,COUNTIF(Raw!UC188:UI188,4)=0),Raw!TX188&lt;&gt;4),OR(AND(Raw!TY188=4,COUNTIF(Raw!UC188:UI188,5)=0),Raw!TY188&lt;&gt;4),OR(AND(Raw!TZ188=4,COUNTIF(Raw!UC188:UI188,6)=0),Raw!TZ188&lt;&gt;4),OR(AND(Raw!UA188=4,COUNTIF(Raw!UC188:UI188,7)=0),Raw!UA188&lt;&gt;4)),"",1)))</f>
        <v/>
      </c>
      <c r="BC188" t="str">
        <f>IF(A188=0,"",IF(COUNTA(Raw!UJ188:UV188)=0,"",IF(AND(OR(AND(Raw!UJ188=4,COUNTIF(Raw!UQ188:UV188,1)=0),Raw!UJ188&lt;&gt;4),OR(AND(Raw!UK188=4,COUNTIF(Raw!UQ188:UV188,2)=0),Raw!UK188&lt;&gt;4),OR(AND(Raw!UL188=4,COUNTIF(Raw!UQ188:UV188,3)=0),Raw!UL188&lt;&gt;4),OR(AND(Raw!UM188=4,COUNTIF(Raw!UQ188:UV188,4)=0),Raw!UM188&lt;&gt;4),OR(AND(Raw!UN188=4,COUNTIF(Raw!UQ188:UV188,5)=0),Raw!UN188&lt;&gt;4),OR(AND(Raw!UO188=4,COUNTIF(Raw!UQ188:UV188,6)=0),Raw!UO188&lt;&gt;4)),"",1)))</f>
        <v/>
      </c>
      <c r="BD188" t="str">
        <f>IF(A188=0,"",IF(COUNTA(Raw!UW188:VG188)=0,"",IF(AND(OR(AND(Raw!UW188=4,COUNTIF(Raw!VC188:VG188,1)=0),Raw!UW188&lt;&gt;4),OR(AND(Raw!UX188=4,COUNTIF(Raw!VC188:VG188,2)=0),Raw!UX188&lt;&gt;4),OR(AND(Raw!UY188=4,COUNTIF(Raw!VC188:VG188,3)=0),Raw!UY188&lt;&gt;4),OR(AND(Raw!UZ188=4,COUNTIF(Raw!VC188:VG188,4)=0),Raw!UZ188&lt;&gt;4),OR(AND(Raw!VA188=4,COUNTIF(Raw!VC188:VG188,5)=0),Raw!VA188&lt;&gt;4)),"",1)))</f>
        <v/>
      </c>
      <c r="BE188" t="str">
        <f>IF(A188=0,"",IF(COUNTA(Raw!VH188:VP188)=0,"",
IF(AND(
OR(AND(Raw!VH188=4,COUNTIF(Raw!VM188:VP188,1)=0),Raw!VH188&lt;&gt;4),
OR(AND(Raw!VI188=4,COUNTIF(Raw!VM188:VP188,2)=0),Raw!VI188&lt;&gt;4),
OR(AND(Raw!VJ188=4,COUNTIF(Raw!VM188:VP188,3)=0),Raw!VJ188&lt;&gt;4),
OR(AND(Raw!VK188=4,COUNTIF(Raw!VM188:VP188,4)=0),Raw!VK188&lt;&gt;4)
),"",1)))</f>
        <v/>
      </c>
      <c r="BF188" t="str">
        <f>IF(A188=0,"",IF(COUNTA(Raw!VQ188:WK188)=0,"",
IF(AND(
OR(AND(Raw!VQ188=4,COUNTIF(Raw!WB188:WK188,1)=0),Raw!VQ188&lt;&gt;4),
OR(AND(Raw!VR188=4,COUNTIF(Raw!WB188:WK188,2)=0),Raw!VR188&lt;&gt;4),
OR(AND(Raw!VS188=4,COUNTIF(Raw!WB188:WK188,3)=0),Raw!VS188&lt;&gt;4),
OR(AND(Raw!VT188=4,COUNTIF(Raw!WB188:WK188,4)=0),Raw!VT188&lt;&gt;4),
OR(AND(Raw!VU188=4,COUNTIF(Raw!WB188:WK188,5)=0),Raw!VU188&lt;&gt;4),
OR(AND(Raw!VV188=4,COUNTIF(Raw!WB188:WK188,6)=0),Raw!VV188&lt;&gt;4),
OR(AND(Raw!VW188=4,COUNTIF(Raw!WB188:WK188,7)=0),Raw!VW188&lt;&gt;4),
OR(AND(Raw!VX188=4,COUNTIF(Raw!WB188:WK188,8)=0),Raw!VX188&lt;&gt;4),
OR(AND(Raw!VY188=4,COUNTIF(Raw!WB188:WK188,9)=0),Raw!VX188&lt;&gt;4),
OR(AND(Raw!VZ188=4,COUNTIF(Raw!WB188:WK188,10)=0),Raw!VZ188&lt;&gt;4)
),"",1)))</f>
        <v/>
      </c>
      <c r="BG188" t="str">
        <f>IF(A188=0,"",IF(COUNTA(Raw!WL188:XB188)=0,"",
IF(AND(
OR(AND(Raw!WL188=4,COUNTIF(Raw!WU188:XB188,1)=0),Raw!WL188&lt;&gt;4),
OR(AND(Raw!WM188=4,COUNTIF(Raw!WU188:XB188,2)=0),Raw!WM188&lt;&gt;4),
OR(AND(Raw!WN188=4,COUNTIF(Raw!WU188:XB188,3)=0),Raw!WN188&lt;&gt;4),
OR(AND(Raw!WO188=4,COUNTIF(Raw!WU188:XB188,4)=0),Raw!WO188&lt;&gt;4),
OR(AND(Raw!WP188=4,COUNTIF(Raw!WU188:XB188,5)=0),Raw!WP188&lt;&gt;4),
OR(AND(Raw!WQ188=4,COUNTIF(Raw!WU188:XB188,6)=0),Raw!WQ188&lt;&gt;4),
OR(AND(Raw!WR188=4,COUNTIF(Raw!WU188:XB188,7)=0),Raw!WR188&lt;&gt;4),
OR(AND(Raw!WS188=4,COUNTIF(Raw!WU188:XB188,8)=0),Raw!WS188&lt;&gt;4)
),"",1)))</f>
        <v/>
      </c>
      <c r="BH188" t="str">
        <f>IF(A188=0,"",IF(COUNTA(Raw!XC188:XK188)=0,"",
IF(AND(
OR(AND(Raw!XC188=4,COUNTIF(Raw!XH188:XK188,1)=0),Raw!XC188&lt;&gt;4),
OR(AND(Raw!XD188=4,COUNTIF(Raw!XH188:XK188,2)=0),Raw!XD188&lt;&gt;4),
OR(AND(Raw!XE188=4,COUNTIF(Raw!XH188:XK188,3)=0),Raw!XE188&lt;&gt;4),
OR(AND(Raw!XF188=4,COUNTIF(Raw!XH188:XK188,4)=0),Raw!XF188&lt;&gt;4)
),"",1)))</f>
        <v/>
      </c>
      <c r="BI188" t="str">
        <f>IF(A188=0,"",IF(COUNTA(Raw!XL188:XT188)=0,"",
IF(AND(
OR(AND(Raw!XL188=4,COUNTIF(Raw!XQ188:XT188,1)=0),Raw!XL188&lt;&gt;4),
OR(AND(Raw!XM188=4,COUNTIF(Raw!XQ188:XT188,2)=0),Raw!XM188&lt;&gt;4),
OR(AND(Raw!XN188=4,COUNTIF(Raw!XQ188:XT188,3)=0),Raw!XN188&lt;&gt;4),
OR(AND(Raw!XO188=4,COUNTIF(Raw!XQ188:XT188,4)=0),Raw!XO188&lt;&gt;4)
),"",1)))</f>
        <v/>
      </c>
      <c r="BJ188" t="str">
        <f>IF(A188=0,"",IF(COUNTA(Raw!XU188:YI188)=0,"",
IF(AND(
OR(AND(Raw!XU188=4,COUNTIF(Raw!YC188:YI188,1)=0),Raw!XU188&lt;&gt;4),
OR(AND(Raw!XV188=4,COUNTIF(Raw!YC188:YI188,2)=0),Raw!XV188&lt;&gt;4),
OR(AND(Raw!XW188=4,COUNTIF(Raw!YC188:YI188,3)=0),Raw!XW188&lt;&gt;4),
OR(AND(Raw!XX188=4,COUNTIF(Raw!YC188:YI188,4)=0),Raw!XX188&lt;&gt;4),
OR(AND(Raw!XY188=4,COUNTIF(Raw!YC188:YI188,5)=0),Raw!XY188&lt;&gt;4),
OR(AND(Raw!XZ188=4,COUNTIF(Raw!YC188:YI188,6)=0),Raw!XZ188&lt;&gt;4),
OR(AND(Raw!YA188=4,COUNTIF(Raw!YC188:YI188,7)=0),Raw!YA188&lt;&gt;4)
),"",1)))</f>
        <v/>
      </c>
      <c r="BK188" t="str">
        <f>IF(A188=0,"",IF(COUNTA(Raw!YJ188:YR188)=0,"",
IF(AND(
OR(AND(Raw!YJ188=4,COUNTIF(Raw!YO188:YR188,1)=0),Raw!YJ188&lt;&gt;4),
OR(AND(Raw!YK188=4,COUNTIF(Raw!YO188:YR188,2)=0),Raw!YK188&lt;&gt;4),
OR(AND(Raw!YL188=4,COUNTIF(Raw!YO188:YR188,3)=0),Raw!YL188&lt;&gt;4),
OR(AND(Raw!YM188=4,COUNTIF(Raw!YO188:YR188,4)=0),Raw!YM188&lt;&gt;4)
),"",1)))</f>
        <v/>
      </c>
      <c r="BL188" t="str">
        <f>IF(A188=0,"",IF(COUNTA(Raw!YS188:YU188)=0,"",IF(AND(Raw!YS188=4,ISBLANK(Raw!YU188)),"",IF(AND(Raw!YS188&lt;&gt;4,ISBLANK(Raw!YU188)=FALSE),"",1))))</f>
        <v/>
      </c>
    </row>
    <row r="189" spans="1:64">
      <c r="A189" s="20">
        <f>Raw!A189</f>
        <v>0</v>
      </c>
      <c r="B189" s="19" t="str">
        <f>IF(A189=0,"",IF(AND(Raw!AC189=1,COUNTA(Raw!AR189:IC189)&gt;0,COUNTA(Raw!ID189:YU189)=0),"",IF(AND(Raw!AC189=2,COUNTA(Raw!AR189:IC189)=0,COUNTA(Raw!ID189:MV189)&gt;0,COUNTA(Raw!MW189:YU189)=0),"",IF(AND(Raw!AC189=3,COUNTA(Raw!AP189:MV189)=0,COUNTA(Raw!MW189:YU189)&gt;0),"",1))))</f>
        <v/>
      </c>
      <c r="C189" s="19" t="str">
        <f>IF(A189=0,"",IF(AND(Raw!AK189=1,ISBLANK(Raw!AM189)=FALSE,ISBLANK(Raw!AO189)),"",IF(AND(Raw!AK189=2,ISBLANK(Raw!AM189),ISBLANK(Raw!AO189)=FALSE),"",1)))</f>
        <v/>
      </c>
      <c r="D189" s="19" t="str">
        <f>IF(A189=0,"",IF(COUNTA(Raw!AS189:AZ189)=0,"",IF(AND(Raw!AS189+Raw!AT189=100,Raw!AU189+Raw!AV189=100,Raw!AW189+Raw!AX189=100,Raw!AY189+Raw!AZ189=100),"",1)))</f>
        <v/>
      </c>
      <c r="E189" s="19" t="str">
        <f>IF(A189=0,"",IF(ISBLANK(Raw!AQ189),"",IF(Raw!AQ189=1,"",1)))</f>
        <v/>
      </c>
      <c r="F189" s="19" t="str">
        <f>IF(A189=0,"",IF(ISBLANK(Raw!AR189),"",IF(AND(Raw!AR189&gt;=0,Raw!AR189&lt;=100),"",1)))</f>
        <v/>
      </c>
      <c r="G189" s="19" t="str">
        <f>IF(A189=0,"",IF(AND(ISBLANK(Raw!BA189),ISBLANK(Raw!AS189)),"",IF(AND(Raw!AS189&gt;0,ISBLANK(Raw!BA189)=FALSE),"",1)))</f>
        <v/>
      </c>
      <c r="H189" s="19" t="str">
        <f>IF(A189=0,"",IF(COUNTA(Raw!BA189:BH189)=0,"",IF(AND(Raw!BA189=0,COUNTA(Raw!BB189:BH189)=0),"",IF(AND(Raw!BA189&gt;0,COUNTA(Raw!BB189:BH189)&gt;0),"",1))))</f>
        <v/>
      </c>
      <c r="I189" s="19" t="str">
        <f>IF(A189=0,"",IF(AND(ISBLANK(Raw!BI189),ISBLANK(Raw!BJ189)),"",IF(AND(Raw!BI189=1,ISBLANK(Raw!BJ189)=FALSE),"",IF(AND(Raw!BI189=2,ISBLANK(Raw!BJ189)),"",1))))</f>
        <v/>
      </c>
      <c r="J189" s="19" t="str">
        <f>IF(A189=0,"",IF(AND(ISBLANK(Raw!AT189),COUNTBLANK(Raw!BK189:BQ189)),"",IF(AND(Raw!AT189&gt;0,COUNTA(Raw!BK189:BQ189)&gt;0),"",IF(AND(Raw!AT189=0,COUNTA(Raw!BK189:BQ189)=0),"",1))))</f>
        <v/>
      </c>
      <c r="K189" s="19" t="str">
        <f>IF(A189=0,"",IF(AND(ISBLANK(Raw!AS189),COUNTA(Raw!BR189:BX189)=0),"",IF(AND(Raw!AS189&gt;0,COUNTA(Raw!BR189:BX189)&gt;0),"",IF(AND(Raw!AS189=0,COUNTA(Raw!BR189:BX189)=0),"",1))))</f>
        <v/>
      </c>
      <c r="L189" s="19" t="str">
        <f>IF(A189=0,"",IF(AND(COUNTA(Raw!BK189:BX189)=0,COUNTA(Raw!BY189:CH189)=0),"",IF(AND(COUNTIF(Raw!BK189:BX189,1)&gt;0,COUNTA(Raw!BY189:CH189)&gt;0),"",IF(AND(COUNTIF(Raw!BK189:BX189,1)=0,COUNTA(Raw!BY189:CH189)=0),"",1))))</f>
        <v/>
      </c>
      <c r="M189" s="19" t="str">
        <f>IF(A189=0,"",IF(AND(COUNTA(Raw!BK189:BX189)=0,COUNTA(Raw!CI189:CR189)),"",IF(AND(COUNTIF(Raw!BK189:BX189,3)&gt;0,COUNTA(Raw!CI189:CR189)&gt;0),"",IF(AND(COUNTIF(Raw!BK189:BX189,3)=0,COUNTA(Raw!CI189:CR189)=0),"",1))))</f>
        <v/>
      </c>
      <c r="N189" s="19" t="str">
        <f>IF(A189=0,"",IF(COUNTA(Raw!CS189:DF189)=0,"",IF(AND(COUNTIF(Raw!CS189:CV189,1)=1,COUNTA(Raw!CW189:DA189)&gt;0,COUNTA(Raw!DB189:DF189)=0),"",IF(AND(COUNTIF(Raw!CS189:CV189,2)=1,COUNTA(Raw!CW189:DA189)=0,COUNTA(Raw!DB189:DF189)&gt;0),"",IF(AND(COUNTA(Raw!CS189:CV189)&gt;0,COUNTA(Raw!CW189:DF189)=0),"",1)))))</f>
        <v/>
      </c>
      <c r="O189" s="19" t="str">
        <f>IF(A189=0,"",IF(COUNTA(Raw!DG189:DP189)=0,"",IF(AND(COUNTIF(Raw!BK189:BQ189,1)&gt;0,OR(COUNTIF(Raw!DG189:DP189,1)=1,COUNTIF(Raw!DG189:DP189,2)=1,COUNTIF(Raw!DG189:DP189,3)=1)),"",IF(AND(COUNTIF(Raw!BK189:BQ189,1)=0,AND(COUNTIF(Raw!DG189:DP189,1)=0,COUNTIF(Raw!DG189:DP189,2)=0,COUNTIF(Raw!DG189:DP189,3)=0)),"",1))))</f>
        <v/>
      </c>
      <c r="P189" s="19" t="str">
        <f>IF(A189=0,"",IF(COUNTA(Raw!DG189:DR189)=0,"",IF(AND(COUNTIF(Raw!DG189:DP189,4)=1,ISBLANK(Raw!DQ189)=FALSE,ISBLANK(Raw!DR189)),"",IF(AND(COUNTIF(Raw!DG189:DP189,7)=1,ISBLANK(Raw!DQ189),ISBLANK(Raw!DR189)=FALSE),"",IF(AND(COUNTA(Raw!DG189:DP189)&gt;0,COUNTIF(Raw!DG189:DP189,4)=0,COUNTIF(Raw!DG189:DP189,7)=0,COUNTA(Raw!DQ189:DR189)=0),"",1)))))</f>
        <v/>
      </c>
      <c r="Q189" s="19" t="str">
        <f>IF(A189=0,"",IF(AND(COUNTA(Raw!DS189:DU189)=0,COUNTA(Raw!BK189:BQ189)=0),"",IF(AND(COUNTIF(Raw!BK189:BQ189,1)&gt;0,COUNTA(Raw!DS189:DU189)&gt;0),"",IF(AND(COUNTIF(Raw!BK189:BQ189,1)=0,COUNTA(Raw!DS189:DU189)=0),"",1))))</f>
        <v/>
      </c>
      <c r="R189" s="19" t="str">
        <f>IF(A189=0,"",IF(AND(ISBLANK(Raw!AT189),ISBLANK(Raw!EJ189)),"",IF(AND(Raw!AT189&gt;0,ISBLANK(Raw!EJ189)=FALSE,Raw!EJ189&gt;=0,Raw!EJ189&lt;=7),"",IF(AND(Raw!AT189=0,ISBLANK(Raw!EJ189)),"",1))))</f>
        <v/>
      </c>
      <c r="S189" t="str">
        <f>IF(A189=0,"",IF(AND(ISBLANK(Raw!AS189),ISBLANK(Raw!EK189)),"",IF(AND(Raw!AS189&gt;0,ISBLANK(Raw!EK189)=FALSE),"",IF(AND(Raw!AS189=0,ISBLANK(Raw!EK189)),"",1))))</f>
        <v/>
      </c>
      <c r="T189" s="19" t="str">
        <f>IF(A189=0,"",IF(AND(ISBLANK(Raw!AT189),COUNTA(Raw!EL189:EQ189)=0),"",IF(AND(Raw!AT189&gt;0,COUNTA(Raw!EL189:EQ189)&gt;0),"",IF(AND(Raw!AT189=0,COUNTA(Raw!EL189:EQ189)=0),"",1))))</f>
        <v/>
      </c>
      <c r="U189" t="str">
        <f>IF(A189=0,"",IF(AND(ISBLANK(Raw!AT189),COUNTA(Raw!ER189:EU189)=0),"",IF(AND(Raw!AT189&gt;0,COUNTA(Raw!ER189:EU189)&gt;0),"",IF(AND(Raw!AT189=0,COUNTA(Raw!ER189:EU189)=0),"",1))))</f>
        <v/>
      </c>
      <c r="V189" t="str">
        <f>IF(A189=0,"",IF(AND(ISBLANK(Raw!AS189),COUNTA(Raw!EV189:FA189)=0),"",IF(AND(Raw!AS189&gt;0,COUNTA(Raw!EV189:FA189)&gt;0),"",IF(AND(Raw!AS189=0,COUNTA(Raw!EV189:FA189)=0),"",1))))</f>
        <v/>
      </c>
      <c r="W189" t="str">
        <f>IF(A189=0,"",IF(AND(ISBLANK(Raw!AS189),COUNTA(Raw!FB189:FE189)=0),"",IF(AND(Raw!AS189&gt;0,COUNTA(Raw!FB189:FE189)&gt;0),"",IF(AND(Raw!AS189=0,COUNTA(Raw!FB189:FE189)=0),"",1))))</f>
        <v/>
      </c>
      <c r="X189" t="str">
        <f>IF(A189=0,"",IF(AND(ISBLANK(Raw!AT189),COUNTA(Raw!FF189:FI189)=0),"",IF(AND(Raw!AT189&gt;0,COUNTA(Raw!FF189:FI189)&gt;0),"",IF(AND(Raw!AT189=0,COUNTA(Raw!FF189:FI189)=0),"",1))))</f>
        <v/>
      </c>
      <c r="Y189" t="str">
        <f>IF(A189=0,"",IF(AND(ISBLANK(Raw!AS189),COUNTA(Raw!FJ189:FM189)=0),"",IF(AND(Raw!AS189&gt;0,COUNTA(Raw!FJ189:FM189)&gt;0),"",IF(AND(Raw!AS189=0,COUNTA(Raw!FJ189:FM189)=0),"",1))))</f>
        <v/>
      </c>
      <c r="Z189" t="str">
        <f>IF(A189=0,"",IF(AND(COUNTA(Raw!FN189:FT189)=0,ISBLANK(Raw!FU189)),"",IF(AND(COUNTIF(Raw!FN189:FT189,1)&gt;0,ISBLANK(Raw!FU189)=FALSE),"",IF(AND(COUNTIF(Raw!FN189:FT189,1)=0,ISBLANK(Raw!FU189)),"",1))))</f>
        <v/>
      </c>
      <c r="AA189" s="19" t="str">
        <f>IF(A189=0,"",IF(AND(ISBLANK(Raw!BI189),COUNTA(Raw!FV189:GH189)=0),"",IF(AND(Raw!BI189&lt;&gt;1,COUNTIF(Raw!FV189:GH189,6)=0),"",IF(Raw!BI189=1,"",1))))</f>
        <v/>
      </c>
      <c r="AB189" t="str">
        <f>IF(A189=0,"",IF(AND(ISBLANK(Raw!GI189),COUNTA(Raw!GJ189:GQ189)=0),"",IF(AND(Raw!GI189=1,COUNTA(Raw!GJ189:GQ189)&gt;0),"",IF(AND(Raw!GI189=2,COUNTA(Raw!GJ189:GQ189)=0),"",1))))</f>
        <v/>
      </c>
      <c r="AC189" s="19" t="str">
        <f>IF(A189=0,"",IF(AND(COUNTA(Raw!GY189:HF189)=0,ISBLANK(Raw!HG189)),"",IF(AND(OR(COUNTIF(Raw!GY189:HE189,1)&gt;0,COUNTIF(Raw!GY189:HE189,2)&gt;0),ISBLANK(Raw!HG189)=FALSE),"",IF(AND(COUNTA(Raw!GY189:HF189)&gt;0,ISBLANK(Raw!HG189),COUNTIF(Raw!GY189:HE189,1)=0,COUNTIF(Raw!GY189:HE189,2)=0),"",1))))</f>
        <v/>
      </c>
      <c r="AD189" s="19" t="str">
        <f>IF(A189=0,"",IF(COUNTA(Raw!HU189:IB189)=0,"",IF(AND(Raw!AK189&lt;&gt;2,COUNTIF(Raw!HU189:IA189,2)=0,COUNTIF(Raw!HU189:IA189,3)=0),"",IF(Raw!AK189=2,"",1))))</f>
        <v/>
      </c>
      <c r="AE189" s="19" t="str">
        <f>IF(A189=0,"",IF(AND(Raw!AK189=2,ISBLANK(Raw!IC189)=FALSE),"",IF(AND(Raw!AK189&lt;&gt;2,ISBLANK(Raw!IC189)),"",1)))</f>
        <v/>
      </c>
      <c r="AF189" s="19" t="str">
        <f>IF(A189=0,"",IF(COUNTA(Raw!ID189:IF189)=0,"",IF(AND(MATCH(2023-Raw!ID189,Code!$A$3:$A$12,1)=Raw!IF189,2023-Raw!ID189=Raw!IE189),"",1)))</f>
        <v/>
      </c>
      <c r="AG189" s="19" t="str">
        <f>IF(A189=0,"",IF(COUNTA(Raw!IG189:II189)=0,"",IF(AND(Raw!IG189=4,ISBLANK(Raw!II189)=FALSE),"",IF(AND(Raw!IG189&lt;&gt;4,ISBLANK(Raw!II189)),"",1))))</f>
        <v/>
      </c>
      <c r="AH189" s="19" t="str">
        <f>IF(A189=0,"",IF(COUNTA(Raw!IJ189:IM189)=0,"",IF(AND(Raw!IJ189=1,ISBLANK(Raw!IK189)=FALSE),"",IF(AND(Raw!IJ189=2,COUNTA(Raw!IK189:IM189)&gt;0),"",1))))</f>
        <v/>
      </c>
      <c r="AI189" s="19" t="str">
        <f>IF(A189=0,"",IF(COUNTA(Raw!IK189:IM189)=0,"",IF(AND(Raw!IK189=1,ISBLANK(Raw!IL189)=FALSE),"",IF(AND(Raw!IK189=2,COUNTA(Raw!IL189:IM189)=0),"",1))))</f>
        <v/>
      </c>
      <c r="AJ189" s="19" t="str">
        <f>IF(A189=0,"",IF(COUNTA(Raw!JD189:JJ189)=0,"",IF(AND(Raw!JD189&gt;600,COUNTA(Raw!JE189:JI189)&gt;0),"",IF(AND(Raw!JD189&lt;=600,COUNTA(Raw!JE189:JJ189)=0),"",1))))</f>
        <v/>
      </c>
      <c r="AK189" s="19" t="str">
        <f>IF(A189=0,"",IF(COUNTA(Raw!JK189:KA189)=0,"",IF(AND(Raw!JK189=1,COUNTA(Raw!JM189:JV189)&gt;0),"",IF(AND(Raw!JK189=3,COUNTA(Raw!JM189:JV189)&gt;0,COUNTA(Raw!JW189:KA189)=0),"",IF(AND(ISBLANK(Raw!JK189)=FALSE,Raw!JK189&lt;&gt;1,Raw!JK189&lt;&gt;3,COUNTA(Raw!JM189:KA189)=0),"",1)))))</f>
        <v/>
      </c>
      <c r="AL189" s="19" t="str">
        <f>IF(A189=0,"",IF(COUNTA(Raw!JW189:KA189)=0,"",IF(AND(COUNTIF(Raw!JW189:JZ189,4)=0,COUNTA(Raw!JW189:JZ189)&gt;0,ISBLANK(Raw!KA189)=FALSE),"",IF(AND(COUNTIF(Raw!JW189:KA189,4)&gt;0,ISBLANK(Raw!KA189)),"",1))))</f>
        <v/>
      </c>
      <c r="AM189" s="19" t="str">
        <f>IF(A189=0,"",IF(COUNTA(Raw!KT189:KU189)=0,"",IF(AND(Raw!KT189=1,ISBLANK(Raw!KU189)=FALSE),"",IF(AND(Raw!KT189=2,ISBLANK(Raw!KU189)),"",1))))</f>
        <v/>
      </c>
      <c r="AN189" s="19" t="str">
        <f>IF(A189=0,"",IF(COUNTA(Raw!KX189:LF189)=0,"",IF(AND(COUNTIF(Raw!KX189:LB189,5)=1,COUNTA(Raw!KX189:LB189)=1,COUNTA(Raw!LC189:LF189)=0),"",IF(AND(COUNTIF(Raw!KX189:LB189,5)=0,COUNTA(Raw!KX189:LB189)&gt;0,COUNTA(Raw!LC189:LF189)&gt;0),"",1))))</f>
        <v/>
      </c>
      <c r="AO189" s="19" t="str">
        <f>IF(A189=0,"",IF(COUNTA(Raw!LM189:LU189)=0,"",IF(AND(Raw!LM189=1,ISBLANK(Raw!LN189)=FALSE,COUNTA(Raw!LO189:LU189)&gt;0),"",IF(AND(Raw!LM189=2,COUNTA(Raw!LN189:LU189)=0),"",1))))</f>
        <v/>
      </c>
      <c r="AP189" s="19" t="str">
        <f>IF(A189=0,"",IF(COUNTA(Raw!MY189:OG189)=0,"",IF(AND(Raw!MY189=2,COUNTA(Raw!MZ189:OG189)=0),"",IF(AND(Raw!MY189=1,COUNTA(Raw!MZ189:OG189)&gt;0),"",1))))</f>
        <v/>
      </c>
      <c r="AQ189" s="19" t="str">
        <f>IF(A189=0,"",IF(COUNTA(Raw!NC189:NW189)=0,"",IF(AND(COUNTIF(Raw!NC189:NG189,3)&gt;0,COUNTA(Raw!NH189:NQ189)&gt;0),"",IF(AND(COUNTA(Raw!NC189:NG189)&gt;0,COUNTIF(Raw!NC189:NG189,3)=0,COUNTA(Raw!NH189:NW189)=0),"",1))))</f>
        <v/>
      </c>
      <c r="AR189" s="19" t="str">
        <f>IF(A189=0,"",IF(COUNTA(Raw!NH189:NW189)=0,"",IF(AND(COUNTIF(Raw!NH189:NQ189,10)&gt;0,COUNTA(Raw!NR189:NW189)&gt;0),"",IF(AND(COUNTA(Raw!NH189:NQ189)&gt;0,COUNTIF(Raw!NH189:NQ189,10)=0,COUNTA(Raw!NR189:NY189)=0),"",1))))</f>
        <v/>
      </c>
      <c r="AS189" s="19" t="str">
        <f>IF(A189=0,"",IF(COUNTA(Raw!NY189:OG189)=0,"",IF(AND(Raw!NY189=1,COUNTA(Raw!NZ189:OG189)&gt;0),"",IF(AND(Raw!NY189=2,COUNTA(Raw!NZ189:OG189)=0),"",1))))</f>
        <v/>
      </c>
      <c r="AT189" s="19" t="str">
        <f>IF(A189=0,"",IF(COUNTA(Raw!OH189:OY189)=0,"",IF(AND(Raw!OH189=1,COUNTA(Raw!OI189:OY189)&gt;0),"",IF(AND(Raw!OH189=2,COUNTA(Raw!OI189:OY189)=0),"",1))))</f>
        <v/>
      </c>
      <c r="AU189" s="19" t="str">
        <f>IF(A189=0,"",IF(COUNTA(Raw!PR189:QB189)=0,"",
IF(AND(OR(AND(COUNTIF(Raw!PR189:QB189,1)=1,COUNTA(Raw!QI189:QY189)&gt;0),AND(COUNTIF(Raw!PR189:QB189,1)=0,COUNTA(Raw!QI189:QY189)=0)),OR(AND(COUNTIF(Raw!PR189:QB189,2)=1,COUNTA(Raw!QZ189:RP189)&gt;0),AND(COUNTIF(Raw!PR189:QB189,2)=0,COUNTA(Raw!QZ189:RP189)=0)),OR(AND(COUNTIF(Raw!PR189:QB189,3)=1,COUNTA(Raw!RQ189:SG189)&gt;0),AND(COUNTIF(Raw!PR189:QB189,3)=0,COUNTA(Raw!RQ189:SG189)=0)),OR(AND(COUNTIF(Raw!PR189:QB189,4)=1,COUNTA(Raw!SH189:ST189)&gt;0),AND(COUNTIF(Raw!PR189:QB189,4)=0,COUNTA(Raw!SH189:ST189)=0)),OR(AND(COUNTIF(Raw!PR189:QB189,5)=1,COUNTA(Raw!SU189:TG189)&gt;0),AND(COUNTIF(Raw!PR189:QB189,5)=0,COUNTA(Raw!SU189:TG189)=0)),OR(AND(COUNTIF(Raw!PR189:QB189,6)=1,COUNTA(Raw!TH189:TT189)&gt;0),AND(COUNTIF(Raw!PR189:QB189,6)=0,COUNTA(Raw!TH189:TT189)=0)),OR(AND(COUNTIF(Raw!PR189:QB189,7)=1,COUNTA(Raw!TU189:UI189)&gt;0),AND(COUNTIF(Raw!PR189:QB189,7)=0,COUNTA(Raw!TU189:UI189)=0)),OR(AND(COUNTIF(Raw!PR189:QB189,8)=1,COUNTA(Raw!UJ189:UV189)&gt;0),AND(COUNTIF(Raw!PR189:QB189,8)=0,COUNTA(Raw!UJ189:UV189)=0)),OR(AND(COUNTIF(Raw!PR189:QB189,9)=1,COUNTA(Raw!UW189:VG189)&gt;0),AND(COUNTIF(Raw!PR189:QB189,9)=0,COUNTA(Raw!UW189:VG189)=0)),OR(AND(COUNTIF(Raw!PR189:QB189,10)=1,COUNTA(Raw!VH189:VP189)&gt;0),AND(COUNTIF(Raw!PR189:QB189,10)=0,COUNTA(Raw!VH189:VP189)=0)),OR(AND(COUNTIF(Raw!PR189:QB189,11)=1,COUNTA(Raw!VQ189:WK189)&gt;0),AND(COUNTIF(Raw!PR189:QB189,11)=0,COUNTA(Raw!VQ189:WK189)=0))),"",1)))</f>
        <v/>
      </c>
      <c r="AV189" s="19" t="str">
        <f>IF(A189=0,"",IF(COUNTA(Raw!QI189:QY189)=0,"",IF(AND(OR(AND(Raw!QI189=4,COUNTIF(Raw!QR189:QY189,1)=0),Raw!QI189&lt;&gt;4),OR(AND(Raw!QJ189=4,COUNTIF(Raw!QR189:QY189,2)=0),Raw!QJ189&lt;&gt;4),OR(AND(Raw!QK189=4,COUNTIF(Raw!QR189:QY189,3)=0),Raw!QK189&lt;&gt;4),OR(AND(Raw!QL189=4,COUNTIF(Raw!QR189:QY189,4)=0),Raw!QL189&lt;&gt;4),OR(AND(Raw!QM189=4,COUNTIF(Raw!QR189:QY189,5)=0),Raw!QM189&lt;&gt;4),OR(AND(Raw!QN189=4,COUNTIF(Raw!QR189:QY189,6)=0),Raw!QN189&lt;&gt;4),OR(AND(Raw!QO189=4,COUNTIF(Raw!QR189:QY189,7)=0),Raw!QO189&lt;&gt;4),OR(AND(Raw!QP189=4,COUNTIF(Raw!QR189:QY189,8)=0),Raw!QP189&lt;&gt;4)),"",1)))</f>
        <v/>
      </c>
      <c r="AW189" t="str">
        <f>IF(A189=0,"",IF(COUNTA(Raw!QZ189:RP189)=0,"",IF(AND(OR(AND(Raw!QZ189=4,COUNTIF(Raw!RI189:RP189,1)=0),Raw!QZ189&lt;&gt;4),OR(AND(Raw!RA189=4,COUNTIF(Raw!RI189:RP189,2)=0),Raw!RA189&lt;&gt;4),OR(AND(Raw!RB189=4,COUNTIF(Raw!RI189:RP189,3)=0),Raw!RB189&lt;&gt;4),OR(AND(Raw!RC189=4,COUNTIF(Raw!RI189:RP189,4)=0),Raw!RC189&lt;&gt;4),OR(AND(Raw!RD189=4,COUNTIF(Raw!RI189:RP189,5)=0),Raw!RD189&lt;&gt;4),OR(AND(Raw!RE189=4,COUNTIF(Raw!RI189:RP189,6)=0),Raw!RE189&lt;&gt;4),OR(AND(Raw!RF189=4,COUNTIF(Raw!RI189:RP189,7)=0),Raw!RF189&lt;&gt;4),OR(AND(Raw!RG189=4,COUNTIF(Raw!RI189:RP189,8)=0),Raw!RG189&lt;&gt;4)),"",1)))</f>
        <v/>
      </c>
      <c r="AX189" t="str">
        <f>IF(A189=0,"",IF(COUNTA(Raw!RQ189:SG189)=0,"",IF(AND(OR(AND(Raw!RQ189=4,COUNTIF(Raw!RZ189:SG189,1)=0),Raw!RQ189&lt;&gt;4),OR(AND(Raw!RR189=4,COUNTIF(Raw!RZ189:SG189,2)=0),Raw!RR189&lt;&gt;4),OR(AND(Raw!RS189=4,COUNTIF(Raw!RZ189:SG189,3)=0),Raw!RS189&lt;&gt;4),OR(AND(Raw!RT189=4,COUNTIF(Raw!RZ189:SG189,4)=0),Raw!RT189&lt;&gt;4),OR(AND(Raw!RU189=4,COUNTIF(Raw!RZ189:SG189,5)=0),Raw!RU189&lt;&gt;4),OR(AND(Raw!RV189=4,COUNTIF(Raw!RZ189:SG189,6)=0),Raw!RV189&lt;&gt;4),OR(AND(Raw!RW189=4,COUNTIF(Raw!RZ189:SG189,7)=0),Raw!RW189&lt;&gt;4),OR(AND(Raw!RX189=4,COUNTIF(Raw!RZ189:SG189,8)=0),Raw!RX189&lt;&gt;4)),"",1)))</f>
        <v/>
      </c>
      <c r="AY189" t="str">
        <f>IF(A189=0,"",IF(COUNTA(Raw!SH189:ST189)=0,"",IF(AND(OR(AND(Raw!SH189=4,COUNTIF(Raw!SO189:ST189,1)=0),Raw!SH189&lt;&gt;4),OR(AND(Raw!SI189=4,COUNTIF(Raw!SO189:ST189,2)=0),Raw!SI189&lt;&gt;4),OR(AND(Raw!SJ189=4,COUNTIF(Raw!SO189:ST189,3)=0),Raw!SJ189&lt;&gt;4),OR(AND(Raw!SK189=4,COUNTIF(Raw!SO189:ST189,4)=0),Raw!SK189&lt;&gt;4),OR(AND(Raw!SL189=4,COUNTIF(Raw!SO189:ST189,5)=0),Raw!SL189&lt;&gt;4),OR(AND(Raw!SM189=4,COUNTIF(Raw!SO189:ST189,6)=0),Raw!SM189&lt;&gt;4)),"",1)))</f>
        <v/>
      </c>
      <c r="AZ189" t="str">
        <f>IF(A189=0,"",IF(COUNTA(Raw!SU189:TG189)=0,"",IF(AND(OR(AND(Raw!SU189=4,COUNTIF(Raw!TB189:TG189,1)=0),Raw!SU189&lt;&gt;4),OR(AND(Raw!SV189=4,COUNTIF(Raw!TB189:TG189,2)=0),Raw!SV189&lt;&gt;4),OR(AND(Raw!SW189=4,COUNTIF(Raw!TB189:TG189,3)=0),Raw!SW189&lt;&gt;4),OR(AND(Raw!SX189=4,COUNTIF(Raw!TB189:TG189,4)=0),Raw!SX189&lt;&gt;4),OR(AND(Raw!SY189=4,COUNTIF(Raw!TB189:TG189,5)=0),Raw!SY189&lt;&gt;4),OR(AND(Raw!SZ189=4,COUNTIF(Raw!TB189:TG189,6)=0),Raw!SZ189&lt;&gt;4)),"",1)))</f>
        <v/>
      </c>
      <c r="BA189" t="str">
        <f>IF(A189=0,"",IF(COUNTA(Raw!TH189:TT189)=0,"",IF(AND(OR(AND(Raw!TH189=4,COUNTIF(Raw!TO189:TT189,1)=0),Raw!TH189&lt;&gt;4),OR(AND(Raw!TI189=4,COUNTIF(Raw!TO189:TT189,2)=0),Raw!TI189&lt;&gt;4),OR(AND(Raw!TJ189=4,COUNTIF(Raw!TO189:TT189,3)=0),Raw!TJ189&lt;&gt;4),OR(AND(Raw!TK189=4,COUNTIF(Raw!TO189:TT189,4)=0),Raw!TK189&lt;&gt;4),OR(AND(Raw!TL189=4,COUNTIF(Raw!TO189:TT189,5)=0),Raw!TL189&lt;&gt;4),OR(AND(Raw!TM189=4,COUNTIF(Raw!TO189:TT189,6)=0),Raw!TM189&lt;&gt;4)),"",1)))</f>
        <v/>
      </c>
      <c r="BB189" t="str">
        <f>IF(A189=0,"",IF(COUNTA(Raw!TU189:UI189)=0,"",IF(AND(OR(AND(Raw!TU189=4,COUNTIF(Raw!UC189:UI189,1)=0),Raw!TU189&lt;&gt;4),OR(AND(Raw!TV189=4,COUNTIF(Raw!UC189:UI189,2)=0),Raw!TV189&lt;&gt;4),OR(AND(Raw!TW189=4,COUNTIF(Raw!UC189:UI189,3)=0),Raw!TW189&lt;&gt;4),OR(AND(Raw!TX189=4,COUNTIF(Raw!UC189:UI189,4)=0),Raw!TX189&lt;&gt;4),OR(AND(Raw!TY189=4,COUNTIF(Raw!UC189:UI189,5)=0),Raw!TY189&lt;&gt;4),OR(AND(Raw!TZ189=4,COUNTIF(Raw!UC189:UI189,6)=0),Raw!TZ189&lt;&gt;4),OR(AND(Raw!UA189=4,COUNTIF(Raw!UC189:UI189,7)=0),Raw!UA189&lt;&gt;4)),"",1)))</f>
        <v/>
      </c>
      <c r="BC189" t="str">
        <f>IF(A189=0,"",IF(COUNTA(Raw!UJ189:UV189)=0,"",IF(AND(OR(AND(Raw!UJ189=4,COUNTIF(Raw!UQ189:UV189,1)=0),Raw!UJ189&lt;&gt;4),OR(AND(Raw!UK189=4,COUNTIF(Raw!UQ189:UV189,2)=0),Raw!UK189&lt;&gt;4),OR(AND(Raw!UL189=4,COUNTIF(Raw!UQ189:UV189,3)=0),Raw!UL189&lt;&gt;4),OR(AND(Raw!UM189=4,COUNTIF(Raw!UQ189:UV189,4)=0),Raw!UM189&lt;&gt;4),OR(AND(Raw!UN189=4,COUNTIF(Raw!UQ189:UV189,5)=0),Raw!UN189&lt;&gt;4),OR(AND(Raw!UO189=4,COUNTIF(Raw!UQ189:UV189,6)=0),Raw!UO189&lt;&gt;4)),"",1)))</f>
        <v/>
      </c>
      <c r="BD189" t="str">
        <f>IF(A189=0,"",IF(COUNTA(Raw!UW189:VG189)=0,"",IF(AND(OR(AND(Raw!UW189=4,COUNTIF(Raw!VC189:VG189,1)=0),Raw!UW189&lt;&gt;4),OR(AND(Raw!UX189=4,COUNTIF(Raw!VC189:VG189,2)=0),Raw!UX189&lt;&gt;4),OR(AND(Raw!UY189=4,COUNTIF(Raw!VC189:VG189,3)=0),Raw!UY189&lt;&gt;4),OR(AND(Raw!UZ189=4,COUNTIF(Raw!VC189:VG189,4)=0),Raw!UZ189&lt;&gt;4),OR(AND(Raw!VA189=4,COUNTIF(Raw!VC189:VG189,5)=0),Raw!VA189&lt;&gt;4)),"",1)))</f>
        <v/>
      </c>
      <c r="BE189" t="str">
        <f>IF(A189=0,"",IF(COUNTA(Raw!VH189:VP189)=0,"",
IF(AND(
OR(AND(Raw!VH189=4,COUNTIF(Raw!VM189:VP189,1)=0),Raw!VH189&lt;&gt;4),
OR(AND(Raw!VI189=4,COUNTIF(Raw!VM189:VP189,2)=0),Raw!VI189&lt;&gt;4),
OR(AND(Raw!VJ189=4,COUNTIF(Raw!VM189:VP189,3)=0),Raw!VJ189&lt;&gt;4),
OR(AND(Raw!VK189=4,COUNTIF(Raw!VM189:VP189,4)=0),Raw!VK189&lt;&gt;4)
),"",1)))</f>
        <v/>
      </c>
      <c r="BF189" t="str">
        <f>IF(A189=0,"",IF(COUNTA(Raw!VQ189:WK189)=0,"",
IF(AND(
OR(AND(Raw!VQ189=4,COUNTIF(Raw!WB189:WK189,1)=0),Raw!VQ189&lt;&gt;4),
OR(AND(Raw!VR189=4,COUNTIF(Raw!WB189:WK189,2)=0),Raw!VR189&lt;&gt;4),
OR(AND(Raw!VS189=4,COUNTIF(Raw!WB189:WK189,3)=0),Raw!VS189&lt;&gt;4),
OR(AND(Raw!VT189=4,COUNTIF(Raw!WB189:WK189,4)=0),Raw!VT189&lt;&gt;4),
OR(AND(Raw!VU189=4,COUNTIF(Raw!WB189:WK189,5)=0),Raw!VU189&lt;&gt;4),
OR(AND(Raw!VV189=4,COUNTIF(Raw!WB189:WK189,6)=0),Raw!VV189&lt;&gt;4),
OR(AND(Raw!VW189=4,COUNTIF(Raw!WB189:WK189,7)=0),Raw!VW189&lt;&gt;4),
OR(AND(Raw!VX189=4,COUNTIF(Raw!WB189:WK189,8)=0),Raw!VX189&lt;&gt;4),
OR(AND(Raw!VY189=4,COUNTIF(Raw!WB189:WK189,9)=0),Raw!VX189&lt;&gt;4),
OR(AND(Raw!VZ189=4,COUNTIF(Raw!WB189:WK189,10)=0),Raw!VZ189&lt;&gt;4)
),"",1)))</f>
        <v/>
      </c>
      <c r="BG189" t="str">
        <f>IF(A189=0,"",IF(COUNTA(Raw!WL189:XB189)=0,"",
IF(AND(
OR(AND(Raw!WL189=4,COUNTIF(Raw!WU189:XB189,1)=0),Raw!WL189&lt;&gt;4),
OR(AND(Raw!WM189=4,COUNTIF(Raw!WU189:XB189,2)=0),Raw!WM189&lt;&gt;4),
OR(AND(Raw!WN189=4,COUNTIF(Raw!WU189:XB189,3)=0),Raw!WN189&lt;&gt;4),
OR(AND(Raw!WO189=4,COUNTIF(Raw!WU189:XB189,4)=0),Raw!WO189&lt;&gt;4),
OR(AND(Raw!WP189=4,COUNTIF(Raw!WU189:XB189,5)=0),Raw!WP189&lt;&gt;4),
OR(AND(Raw!WQ189=4,COUNTIF(Raw!WU189:XB189,6)=0),Raw!WQ189&lt;&gt;4),
OR(AND(Raw!WR189=4,COUNTIF(Raw!WU189:XB189,7)=0),Raw!WR189&lt;&gt;4),
OR(AND(Raw!WS189=4,COUNTIF(Raw!WU189:XB189,8)=0),Raw!WS189&lt;&gt;4)
),"",1)))</f>
        <v/>
      </c>
      <c r="BH189" t="str">
        <f>IF(A189=0,"",IF(COUNTA(Raw!XC189:XK189)=0,"",
IF(AND(
OR(AND(Raw!XC189=4,COUNTIF(Raw!XH189:XK189,1)=0),Raw!XC189&lt;&gt;4),
OR(AND(Raw!XD189=4,COUNTIF(Raw!XH189:XK189,2)=0),Raw!XD189&lt;&gt;4),
OR(AND(Raw!XE189=4,COUNTIF(Raw!XH189:XK189,3)=0),Raw!XE189&lt;&gt;4),
OR(AND(Raw!XF189=4,COUNTIF(Raw!XH189:XK189,4)=0),Raw!XF189&lt;&gt;4)
),"",1)))</f>
        <v/>
      </c>
      <c r="BI189" t="str">
        <f>IF(A189=0,"",IF(COUNTA(Raw!XL189:XT189)=0,"",
IF(AND(
OR(AND(Raw!XL189=4,COUNTIF(Raw!XQ189:XT189,1)=0),Raw!XL189&lt;&gt;4),
OR(AND(Raw!XM189=4,COUNTIF(Raw!XQ189:XT189,2)=0),Raw!XM189&lt;&gt;4),
OR(AND(Raw!XN189=4,COUNTIF(Raw!XQ189:XT189,3)=0),Raw!XN189&lt;&gt;4),
OR(AND(Raw!XO189=4,COUNTIF(Raw!XQ189:XT189,4)=0),Raw!XO189&lt;&gt;4)
),"",1)))</f>
        <v/>
      </c>
      <c r="BJ189" t="str">
        <f>IF(A189=0,"",IF(COUNTA(Raw!XU189:YI189)=0,"",
IF(AND(
OR(AND(Raw!XU189=4,COUNTIF(Raw!YC189:YI189,1)=0),Raw!XU189&lt;&gt;4),
OR(AND(Raw!XV189=4,COUNTIF(Raw!YC189:YI189,2)=0),Raw!XV189&lt;&gt;4),
OR(AND(Raw!XW189=4,COUNTIF(Raw!YC189:YI189,3)=0),Raw!XW189&lt;&gt;4),
OR(AND(Raw!XX189=4,COUNTIF(Raw!YC189:YI189,4)=0),Raw!XX189&lt;&gt;4),
OR(AND(Raw!XY189=4,COUNTIF(Raw!YC189:YI189,5)=0),Raw!XY189&lt;&gt;4),
OR(AND(Raw!XZ189=4,COUNTIF(Raw!YC189:YI189,6)=0),Raw!XZ189&lt;&gt;4),
OR(AND(Raw!YA189=4,COUNTIF(Raw!YC189:YI189,7)=0),Raw!YA189&lt;&gt;4)
),"",1)))</f>
        <v/>
      </c>
      <c r="BK189" t="str">
        <f>IF(A189=0,"",IF(COUNTA(Raw!YJ189:YR189)=0,"",
IF(AND(
OR(AND(Raw!YJ189=4,COUNTIF(Raw!YO189:YR189,1)=0),Raw!YJ189&lt;&gt;4),
OR(AND(Raw!YK189=4,COUNTIF(Raw!YO189:YR189,2)=0),Raw!YK189&lt;&gt;4),
OR(AND(Raw!YL189=4,COUNTIF(Raw!YO189:YR189,3)=0),Raw!YL189&lt;&gt;4),
OR(AND(Raw!YM189=4,COUNTIF(Raw!YO189:YR189,4)=0),Raw!YM189&lt;&gt;4)
),"",1)))</f>
        <v/>
      </c>
      <c r="BL189" t="str">
        <f>IF(A189=0,"",IF(COUNTA(Raw!YS189:YU189)=0,"",IF(AND(Raw!YS189=4,ISBLANK(Raw!YU189)),"",IF(AND(Raw!YS189&lt;&gt;4,ISBLANK(Raw!YU189)=FALSE),"",1))))</f>
        <v/>
      </c>
    </row>
    <row r="190" spans="1:64">
      <c r="A190" s="20">
        <f>Raw!A190</f>
        <v>0</v>
      </c>
      <c r="B190" s="19" t="str">
        <f>IF(A190=0,"",IF(AND(Raw!AC190=1,COUNTA(Raw!AR190:IC190)&gt;0,COUNTA(Raw!ID190:YU190)=0),"",IF(AND(Raw!AC190=2,COUNTA(Raw!AR190:IC190)=0,COUNTA(Raw!ID190:MV190)&gt;0,COUNTA(Raw!MW190:YU190)=0),"",IF(AND(Raw!AC190=3,COUNTA(Raw!AP190:MV190)=0,COUNTA(Raw!MW190:YU190)&gt;0),"",1))))</f>
        <v/>
      </c>
      <c r="C190" s="19" t="str">
        <f>IF(A190=0,"",IF(AND(Raw!AK190=1,ISBLANK(Raw!AM190)=FALSE,ISBLANK(Raw!AO190)),"",IF(AND(Raw!AK190=2,ISBLANK(Raw!AM190),ISBLANK(Raw!AO190)=FALSE),"",1)))</f>
        <v/>
      </c>
      <c r="D190" s="19" t="str">
        <f>IF(A190=0,"",IF(COUNTA(Raw!AS190:AZ190)=0,"",IF(AND(Raw!AS190+Raw!AT190=100,Raw!AU190+Raw!AV190=100,Raw!AW190+Raw!AX190=100,Raw!AY190+Raw!AZ190=100),"",1)))</f>
        <v/>
      </c>
      <c r="E190" s="19" t="str">
        <f>IF(A190=0,"",IF(ISBLANK(Raw!AQ190),"",IF(Raw!AQ190=1,"",1)))</f>
        <v/>
      </c>
      <c r="F190" s="19" t="str">
        <f>IF(A190=0,"",IF(ISBLANK(Raw!AR190),"",IF(AND(Raw!AR190&gt;=0,Raw!AR190&lt;=100),"",1)))</f>
        <v/>
      </c>
      <c r="G190" s="19" t="str">
        <f>IF(A190=0,"",IF(AND(ISBLANK(Raw!BA190),ISBLANK(Raw!AS190)),"",IF(AND(Raw!AS190&gt;0,ISBLANK(Raw!BA190)=FALSE),"",1)))</f>
        <v/>
      </c>
      <c r="H190" s="19" t="str">
        <f>IF(A190=0,"",IF(COUNTA(Raw!BA190:BH190)=0,"",IF(AND(Raw!BA190=0,COUNTA(Raw!BB190:BH190)=0),"",IF(AND(Raw!BA190&gt;0,COUNTA(Raw!BB190:BH190)&gt;0),"",1))))</f>
        <v/>
      </c>
      <c r="I190" s="19" t="str">
        <f>IF(A190=0,"",IF(AND(ISBLANK(Raw!BI190),ISBLANK(Raw!BJ190)),"",IF(AND(Raw!BI190=1,ISBLANK(Raw!BJ190)=FALSE),"",IF(AND(Raw!BI190=2,ISBLANK(Raw!BJ190)),"",1))))</f>
        <v/>
      </c>
      <c r="J190" s="19" t="str">
        <f>IF(A190=0,"",IF(AND(ISBLANK(Raw!AT190),COUNTBLANK(Raw!BK190:BQ190)),"",IF(AND(Raw!AT190&gt;0,COUNTA(Raw!BK190:BQ190)&gt;0),"",IF(AND(Raw!AT190=0,COUNTA(Raw!BK190:BQ190)=0),"",1))))</f>
        <v/>
      </c>
      <c r="K190" s="19" t="str">
        <f>IF(A190=0,"",IF(AND(ISBLANK(Raw!AS190),COUNTA(Raw!BR190:BX190)=0),"",IF(AND(Raw!AS190&gt;0,COUNTA(Raw!BR190:BX190)&gt;0),"",IF(AND(Raw!AS190=0,COUNTA(Raw!BR190:BX190)=0),"",1))))</f>
        <v/>
      </c>
      <c r="L190" s="19" t="str">
        <f>IF(A190=0,"",IF(AND(COUNTA(Raw!BK190:BX190)=0,COUNTA(Raw!BY190:CH190)=0),"",IF(AND(COUNTIF(Raw!BK190:BX190,1)&gt;0,COUNTA(Raw!BY190:CH190)&gt;0),"",IF(AND(COUNTIF(Raw!BK190:BX190,1)=0,COUNTA(Raw!BY190:CH190)=0),"",1))))</f>
        <v/>
      </c>
      <c r="M190" s="19" t="str">
        <f>IF(A190=0,"",IF(AND(COUNTA(Raw!BK190:BX190)=0,COUNTA(Raw!CI190:CR190)),"",IF(AND(COUNTIF(Raw!BK190:BX190,3)&gt;0,COUNTA(Raw!CI190:CR190)&gt;0),"",IF(AND(COUNTIF(Raw!BK190:BX190,3)=0,COUNTA(Raw!CI190:CR190)=0),"",1))))</f>
        <v/>
      </c>
      <c r="N190" s="19" t="str">
        <f>IF(A190=0,"",IF(COUNTA(Raw!CS190:DF190)=0,"",IF(AND(COUNTIF(Raw!CS190:CV190,1)=1,COUNTA(Raw!CW190:DA190)&gt;0,COUNTA(Raw!DB190:DF190)=0),"",IF(AND(COUNTIF(Raw!CS190:CV190,2)=1,COUNTA(Raw!CW190:DA190)=0,COUNTA(Raw!DB190:DF190)&gt;0),"",IF(AND(COUNTA(Raw!CS190:CV190)&gt;0,COUNTA(Raw!CW190:DF190)=0),"",1)))))</f>
        <v/>
      </c>
      <c r="O190" s="19" t="str">
        <f>IF(A190=0,"",IF(COUNTA(Raw!DG190:DP190)=0,"",IF(AND(COUNTIF(Raw!BK190:BQ190,1)&gt;0,OR(COUNTIF(Raw!DG190:DP190,1)=1,COUNTIF(Raw!DG190:DP190,2)=1,COUNTIF(Raw!DG190:DP190,3)=1)),"",IF(AND(COUNTIF(Raw!BK190:BQ190,1)=0,AND(COUNTIF(Raw!DG190:DP190,1)=0,COUNTIF(Raw!DG190:DP190,2)=0,COUNTIF(Raw!DG190:DP190,3)=0)),"",1))))</f>
        <v/>
      </c>
      <c r="P190" s="19" t="str">
        <f>IF(A190=0,"",IF(COUNTA(Raw!DG190:DR190)=0,"",IF(AND(COUNTIF(Raw!DG190:DP190,4)=1,ISBLANK(Raw!DQ190)=FALSE,ISBLANK(Raw!DR190)),"",IF(AND(COUNTIF(Raw!DG190:DP190,7)=1,ISBLANK(Raw!DQ190),ISBLANK(Raw!DR190)=FALSE),"",IF(AND(COUNTA(Raw!DG190:DP190)&gt;0,COUNTIF(Raw!DG190:DP190,4)=0,COUNTIF(Raw!DG190:DP190,7)=0,COUNTA(Raw!DQ190:DR190)=0),"",1)))))</f>
        <v/>
      </c>
      <c r="Q190" s="19" t="str">
        <f>IF(A190=0,"",IF(AND(COUNTA(Raw!DS190:DU190)=0,COUNTA(Raw!BK190:BQ190)=0),"",IF(AND(COUNTIF(Raw!BK190:BQ190,1)&gt;0,COUNTA(Raw!DS190:DU190)&gt;0),"",IF(AND(COUNTIF(Raw!BK190:BQ190,1)=0,COUNTA(Raw!DS190:DU190)=0),"",1))))</f>
        <v/>
      </c>
      <c r="R190" s="19" t="str">
        <f>IF(A190=0,"",IF(AND(ISBLANK(Raw!AT190),ISBLANK(Raw!EJ190)),"",IF(AND(Raw!AT190&gt;0,ISBLANK(Raw!EJ190)=FALSE,Raw!EJ190&gt;=0,Raw!EJ190&lt;=7),"",IF(AND(Raw!AT190=0,ISBLANK(Raw!EJ190)),"",1))))</f>
        <v/>
      </c>
      <c r="S190" t="str">
        <f>IF(A190=0,"",IF(AND(ISBLANK(Raw!AS190),ISBLANK(Raw!EK190)),"",IF(AND(Raw!AS190&gt;0,ISBLANK(Raw!EK190)=FALSE),"",IF(AND(Raw!AS190=0,ISBLANK(Raw!EK190)),"",1))))</f>
        <v/>
      </c>
      <c r="T190" s="19" t="str">
        <f>IF(A190=0,"",IF(AND(ISBLANK(Raw!AT190),COUNTA(Raw!EL190:EQ190)=0),"",IF(AND(Raw!AT190&gt;0,COUNTA(Raw!EL190:EQ190)&gt;0),"",IF(AND(Raw!AT190=0,COUNTA(Raw!EL190:EQ190)=0),"",1))))</f>
        <v/>
      </c>
      <c r="U190" t="str">
        <f>IF(A190=0,"",IF(AND(ISBLANK(Raw!AT190),COUNTA(Raw!ER190:EU190)=0),"",IF(AND(Raw!AT190&gt;0,COUNTA(Raw!ER190:EU190)&gt;0),"",IF(AND(Raw!AT190=0,COUNTA(Raw!ER190:EU190)=0),"",1))))</f>
        <v/>
      </c>
      <c r="V190" t="str">
        <f>IF(A190=0,"",IF(AND(ISBLANK(Raw!AS190),COUNTA(Raw!EV190:FA190)=0),"",IF(AND(Raw!AS190&gt;0,COUNTA(Raw!EV190:FA190)&gt;0),"",IF(AND(Raw!AS190=0,COUNTA(Raw!EV190:FA190)=0),"",1))))</f>
        <v/>
      </c>
      <c r="W190" t="str">
        <f>IF(A190=0,"",IF(AND(ISBLANK(Raw!AS190),COUNTA(Raw!FB190:FE190)=0),"",IF(AND(Raw!AS190&gt;0,COUNTA(Raw!FB190:FE190)&gt;0),"",IF(AND(Raw!AS190=0,COUNTA(Raw!FB190:FE190)=0),"",1))))</f>
        <v/>
      </c>
      <c r="X190" t="str">
        <f>IF(A190=0,"",IF(AND(ISBLANK(Raw!AT190),COUNTA(Raw!FF190:FI190)=0),"",IF(AND(Raw!AT190&gt;0,COUNTA(Raw!FF190:FI190)&gt;0),"",IF(AND(Raw!AT190=0,COUNTA(Raw!FF190:FI190)=0),"",1))))</f>
        <v/>
      </c>
      <c r="Y190" t="str">
        <f>IF(A190=0,"",IF(AND(ISBLANK(Raw!AS190),COUNTA(Raw!FJ190:FM190)=0),"",IF(AND(Raw!AS190&gt;0,COUNTA(Raw!FJ190:FM190)&gt;0),"",IF(AND(Raw!AS190=0,COUNTA(Raw!FJ190:FM190)=0),"",1))))</f>
        <v/>
      </c>
      <c r="Z190" t="str">
        <f>IF(A190=0,"",IF(AND(COUNTA(Raw!FN190:FT190)=0,ISBLANK(Raw!FU190)),"",IF(AND(COUNTIF(Raw!FN190:FT190,1)&gt;0,ISBLANK(Raw!FU190)=FALSE),"",IF(AND(COUNTIF(Raw!FN190:FT190,1)=0,ISBLANK(Raw!FU190)),"",1))))</f>
        <v/>
      </c>
      <c r="AA190" s="19" t="str">
        <f>IF(A190=0,"",IF(AND(ISBLANK(Raw!BI190),COUNTA(Raw!FV190:GH190)=0),"",IF(AND(Raw!BI190&lt;&gt;1,COUNTIF(Raw!FV190:GH190,6)=0),"",IF(Raw!BI190=1,"",1))))</f>
        <v/>
      </c>
      <c r="AB190" t="str">
        <f>IF(A190=0,"",IF(AND(ISBLANK(Raw!GI190),COUNTA(Raw!GJ190:GQ190)=0),"",IF(AND(Raw!GI190=1,COUNTA(Raw!GJ190:GQ190)&gt;0),"",IF(AND(Raw!GI190=2,COUNTA(Raw!GJ190:GQ190)=0),"",1))))</f>
        <v/>
      </c>
      <c r="AC190" s="19" t="str">
        <f>IF(A190=0,"",IF(AND(COUNTA(Raw!GY190:HF190)=0,ISBLANK(Raw!HG190)),"",IF(AND(OR(COUNTIF(Raw!GY190:HE190,1)&gt;0,COUNTIF(Raw!GY190:HE190,2)&gt;0),ISBLANK(Raw!HG190)=FALSE),"",IF(AND(COUNTA(Raw!GY190:HF190)&gt;0,ISBLANK(Raw!HG190),COUNTIF(Raw!GY190:HE190,1)=0,COUNTIF(Raw!GY190:HE190,2)=0),"",1))))</f>
        <v/>
      </c>
      <c r="AD190" s="19" t="str">
        <f>IF(A190=0,"",IF(COUNTA(Raw!HU190:IB190)=0,"",IF(AND(Raw!AK190&lt;&gt;2,COUNTIF(Raw!HU190:IA190,2)=0,COUNTIF(Raw!HU190:IA190,3)=0),"",IF(Raw!AK190=2,"",1))))</f>
        <v/>
      </c>
      <c r="AE190" s="19" t="str">
        <f>IF(A190=0,"",IF(AND(Raw!AK190=2,ISBLANK(Raw!IC190)=FALSE),"",IF(AND(Raw!AK190&lt;&gt;2,ISBLANK(Raw!IC190)),"",1)))</f>
        <v/>
      </c>
      <c r="AF190" s="19" t="str">
        <f>IF(A190=0,"",IF(COUNTA(Raw!ID190:IF190)=0,"",IF(AND(MATCH(2023-Raw!ID190,Code!$A$3:$A$12,1)=Raw!IF190,2023-Raw!ID190=Raw!IE190),"",1)))</f>
        <v/>
      </c>
      <c r="AG190" s="19" t="str">
        <f>IF(A190=0,"",IF(COUNTA(Raw!IG190:II190)=0,"",IF(AND(Raw!IG190=4,ISBLANK(Raw!II190)=FALSE),"",IF(AND(Raw!IG190&lt;&gt;4,ISBLANK(Raw!II190)),"",1))))</f>
        <v/>
      </c>
      <c r="AH190" s="19" t="str">
        <f>IF(A190=0,"",IF(COUNTA(Raw!IJ190:IM190)=0,"",IF(AND(Raw!IJ190=1,ISBLANK(Raw!IK190)=FALSE),"",IF(AND(Raw!IJ190=2,COUNTA(Raw!IK190:IM190)&gt;0),"",1))))</f>
        <v/>
      </c>
      <c r="AI190" s="19" t="str">
        <f>IF(A190=0,"",IF(COUNTA(Raw!IK190:IM190)=0,"",IF(AND(Raw!IK190=1,ISBLANK(Raw!IL190)=FALSE),"",IF(AND(Raw!IK190=2,COUNTA(Raw!IL190:IM190)=0),"",1))))</f>
        <v/>
      </c>
      <c r="AJ190" s="19" t="str">
        <f>IF(A190=0,"",IF(COUNTA(Raw!JD190:JJ190)=0,"",IF(AND(Raw!JD190&gt;600,COUNTA(Raw!JE190:JI190)&gt;0),"",IF(AND(Raw!JD190&lt;=600,COUNTA(Raw!JE190:JJ190)=0),"",1))))</f>
        <v/>
      </c>
      <c r="AK190" s="19" t="str">
        <f>IF(A190=0,"",IF(COUNTA(Raw!JK190:KA190)=0,"",IF(AND(Raw!JK190=1,COUNTA(Raw!JM190:JV190)&gt;0),"",IF(AND(Raw!JK190=3,COUNTA(Raw!JM190:JV190)&gt;0,COUNTA(Raw!JW190:KA190)=0),"",IF(AND(ISBLANK(Raw!JK190)=FALSE,Raw!JK190&lt;&gt;1,Raw!JK190&lt;&gt;3,COUNTA(Raw!JM190:KA190)=0),"",1)))))</f>
        <v/>
      </c>
      <c r="AL190" s="19" t="str">
        <f>IF(A190=0,"",IF(COUNTA(Raw!JW190:KA190)=0,"",IF(AND(COUNTIF(Raw!JW190:JZ190,4)=0,COUNTA(Raw!JW190:JZ190)&gt;0,ISBLANK(Raw!KA190)=FALSE),"",IF(AND(COUNTIF(Raw!JW190:KA190,4)&gt;0,ISBLANK(Raw!KA190)),"",1))))</f>
        <v/>
      </c>
      <c r="AM190" s="19" t="str">
        <f>IF(A190=0,"",IF(COUNTA(Raw!KT190:KU190)=0,"",IF(AND(Raw!KT190=1,ISBLANK(Raw!KU190)=FALSE),"",IF(AND(Raw!KT190=2,ISBLANK(Raw!KU190)),"",1))))</f>
        <v/>
      </c>
      <c r="AN190" s="19" t="str">
        <f>IF(A190=0,"",IF(COUNTA(Raw!KX190:LF190)=0,"",IF(AND(COUNTIF(Raw!KX190:LB190,5)=1,COUNTA(Raw!KX190:LB190)=1,COUNTA(Raw!LC190:LF190)=0),"",IF(AND(COUNTIF(Raw!KX190:LB190,5)=0,COUNTA(Raw!KX190:LB190)&gt;0,COUNTA(Raw!LC190:LF190)&gt;0),"",1))))</f>
        <v/>
      </c>
      <c r="AO190" s="19" t="str">
        <f>IF(A190=0,"",IF(COUNTA(Raw!LM190:LU190)=0,"",IF(AND(Raw!LM190=1,ISBLANK(Raw!LN190)=FALSE,COUNTA(Raw!LO190:LU190)&gt;0),"",IF(AND(Raw!LM190=2,COUNTA(Raw!LN190:LU190)=0),"",1))))</f>
        <v/>
      </c>
      <c r="AP190" s="19" t="str">
        <f>IF(A190=0,"",IF(COUNTA(Raw!MY190:OG190)=0,"",IF(AND(Raw!MY190=2,COUNTA(Raw!MZ190:OG190)=0),"",IF(AND(Raw!MY190=1,COUNTA(Raw!MZ190:OG190)&gt;0),"",1))))</f>
        <v/>
      </c>
      <c r="AQ190" s="19" t="str">
        <f>IF(A190=0,"",IF(COUNTA(Raw!NC190:NW190)=0,"",IF(AND(COUNTIF(Raw!NC190:NG190,3)&gt;0,COUNTA(Raw!NH190:NQ190)&gt;0),"",IF(AND(COUNTA(Raw!NC190:NG190)&gt;0,COUNTIF(Raw!NC190:NG190,3)=0,COUNTA(Raw!NH190:NW190)=0),"",1))))</f>
        <v/>
      </c>
      <c r="AR190" s="19" t="str">
        <f>IF(A190=0,"",IF(COUNTA(Raw!NH190:NW190)=0,"",IF(AND(COUNTIF(Raw!NH190:NQ190,10)&gt;0,COUNTA(Raw!NR190:NW190)&gt;0),"",IF(AND(COUNTA(Raw!NH190:NQ190)&gt;0,COUNTIF(Raw!NH190:NQ190,10)=0,COUNTA(Raw!NR190:NY190)=0),"",1))))</f>
        <v/>
      </c>
      <c r="AS190" s="19" t="str">
        <f>IF(A190=0,"",IF(COUNTA(Raw!NY190:OG190)=0,"",IF(AND(Raw!NY190=1,COUNTA(Raw!NZ190:OG190)&gt;0),"",IF(AND(Raw!NY190=2,COUNTA(Raw!NZ190:OG190)=0),"",1))))</f>
        <v/>
      </c>
      <c r="AT190" s="19" t="str">
        <f>IF(A190=0,"",IF(COUNTA(Raw!OH190:OY190)=0,"",IF(AND(Raw!OH190=1,COUNTA(Raw!OI190:OY190)&gt;0),"",IF(AND(Raw!OH190=2,COUNTA(Raw!OI190:OY190)=0),"",1))))</f>
        <v/>
      </c>
      <c r="AU190" s="19" t="str">
        <f>IF(A190=0,"",IF(COUNTA(Raw!PR190:QB190)=0,"",
IF(AND(OR(AND(COUNTIF(Raw!PR190:QB190,1)=1,COUNTA(Raw!QI190:QY190)&gt;0),AND(COUNTIF(Raw!PR190:QB190,1)=0,COUNTA(Raw!QI190:QY190)=0)),OR(AND(COUNTIF(Raw!PR190:QB190,2)=1,COUNTA(Raw!QZ190:RP190)&gt;0),AND(COUNTIF(Raw!PR190:QB190,2)=0,COUNTA(Raw!QZ190:RP190)=0)),OR(AND(COUNTIF(Raw!PR190:QB190,3)=1,COUNTA(Raw!RQ190:SG190)&gt;0),AND(COUNTIF(Raw!PR190:QB190,3)=0,COUNTA(Raw!RQ190:SG190)=0)),OR(AND(COUNTIF(Raw!PR190:QB190,4)=1,COUNTA(Raw!SH190:ST190)&gt;0),AND(COUNTIF(Raw!PR190:QB190,4)=0,COUNTA(Raw!SH190:ST190)=0)),OR(AND(COUNTIF(Raw!PR190:QB190,5)=1,COUNTA(Raw!SU190:TG190)&gt;0),AND(COUNTIF(Raw!PR190:QB190,5)=0,COUNTA(Raw!SU190:TG190)=0)),OR(AND(COUNTIF(Raw!PR190:QB190,6)=1,COUNTA(Raw!TH190:TT190)&gt;0),AND(COUNTIF(Raw!PR190:QB190,6)=0,COUNTA(Raw!TH190:TT190)=0)),OR(AND(COUNTIF(Raw!PR190:QB190,7)=1,COUNTA(Raw!TU190:UI190)&gt;0),AND(COUNTIF(Raw!PR190:QB190,7)=0,COUNTA(Raw!TU190:UI190)=0)),OR(AND(COUNTIF(Raw!PR190:QB190,8)=1,COUNTA(Raw!UJ190:UV190)&gt;0),AND(COUNTIF(Raw!PR190:QB190,8)=0,COUNTA(Raw!UJ190:UV190)=0)),OR(AND(COUNTIF(Raw!PR190:QB190,9)=1,COUNTA(Raw!UW190:VG190)&gt;0),AND(COUNTIF(Raw!PR190:QB190,9)=0,COUNTA(Raw!UW190:VG190)=0)),OR(AND(COUNTIF(Raw!PR190:QB190,10)=1,COUNTA(Raw!VH190:VP190)&gt;0),AND(COUNTIF(Raw!PR190:QB190,10)=0,COUNTA(Raw!VH190:VP190)=0)),OR(AND(COUNTIF(Raw!PR190:QB190,11)=1,COUNTA(Raw!VQ190:WK190)&gt;0),AND(COUNTIF(Raw!PR190:QB190,11)=0,COUNTA(Raw!VQ190:WK190)=0))),"",1)))</f>
        <v/>
      </c>
      <c r="AV190" s="19" t="str">
        <f>IF(A190=0,"",IF(COUNTA(Raw!QI190:QY190)=0,"",IF(AND(OR(AND(Raw!QI190=4,COUNTIF(Raw!QR190:QY190,1)=0),Raw!QI190&lt;&gt;4),OR(AND(Raw!QJ190=4,COUNTIF(Raw!QR190:QY190,2)=0),Raw!QJ190&lt;&gt;4),OR(AND(Raw!QK190=4,COUNTIF(Raw!QR190:QY190,3)=0),Raw!QK190&lt;&gt;4),OR(AND(Raw!QL190=4,COUNTIF(Raw!QR190:QY190,4)=0),Raw!QL190&lt;&gt;4),OR(AND(Raw!QM190=4,COUNTIF(Raw!QR190:QY190,5)=0),Raw!QM190&lt;&gt;4),OR(AND(Raw!QN190=4,COUNTIF(Raw!QR190:QY190,6)=0),Raw!QN190&lt;&gt;4),OR(AND(Raw!QO190=4,COUNTIF(Raw!QR190:QY190,7)=0),Raw!QO190&lt;&gt;4),OR(AND(Raw!QP190=4,COUNTIF(Raw!QR190:QY190,8)=0),Raw!QP190&lt;&gt;4)),"",1)))</f>
        <v/>
      </c>
      <c r="AW190" t="str">
        <f>IF(A190=0,"",IF(COUNTA(Raw!QZ190:RP190)=0,"",IF(AND(OR(AND(Raw!QZ190=4,COUNTIF(Raw!RI190:RP190,1)=0),Raw!QZ190&lt;&gt;4),OR(AND(Raw!RA190=4,COUNTIF(Raw!RI190:RP190,2)=0),Raw!RA190&lt;&gt;4),OR(AND(Raw!RB190=4,COUNTIF(Raw!RI190:RP190,3)=0),Raw!RB190&lt;&gt;4),OR(AND(Raw!RC190=4,COUNTIF(Raw!RI190:RP190,4)=0),Raw!RC190&lt;&gt;4),OR(AND(Raw!RD190=4,COUNTIF(Raw!RI190:RP190,5)=0),Raw!RD190&lt;&gt;4),OR(AND(Raw!RE190=4,COUNTIF(Raw!RI190:RP190,6)=0),Raw!RE190&lt;&gt;4),OR(AND(Raw!RF190=4,COUNTIF(Raw!RI190:RP190,7)=0),Raw!RF190&lt;&gt;4),OR(AND(Raw!RG190=4,COUNTIF(Raw!RI190:RP190,8)=0),Raw!RG190&lt;&gt;4)),"",1)))</f>
        <v/>
      </c>
      <c r="AX190" t="str">
        <f>IF(A190=0,"",IF(COUNTA(Raw!RQ190:SG190)=0,"",IF(AND(OR(AND(Raw!RQ190=4,COUNTIF(Raw!RZ190:SG190,1)=0),Raw!RQ190&lt;&gt;4),OR(AND(Raw!RR190=4,COUNTIF(Raw!RZ190:SG190,2)=0),Raw!RR190&lt;&gt;4),OR(AND(Raw!RS190=4,COUNTIF(Raw!RZ190:SG190,3)=0),Raw!RS190&lt;&gt;4),OR(AND(Raw!RT190=4,COUNTIF(Raw!RZ190:SG190,4)=0),Raw!RT190&lt;&gt;4),OR(AND(Raw!RU190=4,COUNTIF(Raw!RZ190:SG190,5)=0),Raw!RU190&lt;&gt;4),OR(AND(Raw!RV190=4,COUNTIF(Raw!RZ190:SG190,6)=0),Raw!RV190&lt;&gt;4),OR(AND(Raw!RW190=4,COUNTIF(Raw!RZ190:SG190,7)=0),Raw!RW190&lt;&gt;4),OR(AND(Raw!RX190=4,COUNTIF(Raw!RZ190:SG190,8)=0),Raw!RX190&lt;&gt;4)),"",1)))</f>
        <v/>
      </c>
      <c r="AY190" t="str">
        <f>IF(A190=0,"",IF(COUNTA(Raw!SH190:ST190)=0,"",IF(AND(OR(AND(Raw!SH190=4,COUNTIF(Raw!SO190:ST190,1)=0),Raw!SH190&lt;&gt;4),OR(AND(Raw!SI190=4,COUNTIF(Raw!SO190:ST190,2)=0),Raw!SI190&lt;&gt;4),OR(AND(Raw!SJ190=4,COUNTIF(Raw!SO190:ST190,3)=0),Raw!SJ190&lt;&gt;4),OR(AND(Raw!SK190=4,COUNTIF(Raw!SO190:ST190,4)=0),Raw!SK190&lt;&gt;4),OR(AND(Raw!SL190=4,COUNTIF(Raw!SO190:ST190,5)=0),Raw!SL190&lt;&gt;4),OR(AND(Raw!SM190=4,COUNTIF(Raw!SO190:ST190,6)=0),Raw!SM190&lt;&gt;4)),"",1)))</f>
        <v/>
      </c>
      <c r="AZ190" t="str">
        <f>IF(A190=0,"",IF(COUNTA(Raw!SU190:TG190)=0,"",IF(AND(OR(AND(Raw!SU190=4,COUNTIF(Raw!TB190:TG190,1)=0),Raw!SU190&lt;&gt;4),OR(AND(Raw!SV190=4,COUNTIF(Raw!TB190:TG190,2)=0),Raw!SV190&lt;&gt;4),OR(AND(Raw!SW190=4,COUNTIF(Raw!TB190:TG190,3)=0),Raw!SW190&lt;&gt;4),OR(AND(Raw!SX190=4,COUNTIF(Raw!TB190:TG190,4)=0),Raw!SX190&lt;&gt;4),OR(AND(Raw!SY190=4,COUNTIF(Raw!TB190:TG190,5)=0),Raw!SY190&lt;&gt;4),OR(AND(Raw!SZ190=4,COUNTIF(Raw!TB190:TG190,6)=0),Raw!SZ190&lt;&gt;4)),"",1)))</f>
        <v/>
      </c>
      <c r="BA190" t="str">
        <f>IF(A190=0,"",IF(COUNTA(Raw!TH190:TT190)=0,"",IF(AND(OR(AND(Raw!TH190=4,COUNTIF(Raw!TO190:TT190,1)=0),Raw!TH190&lt;&gt;4),OR(AND(Raw!TI190=4,COUNTIF(Raw!TO190:TT190,2)=0),Raw!TI190&lt;&gt;4),OR(AND(Raw!TJ190=4,COUNTIF(Raw!TO190:TT190,3)=0),Raw!TJ190&lt;&gt;4),OR(AND(Raw!TK190=4,COUNTIF(Raw!TO190:TT190,4)=0),Raw!TK190&lt;&gt;4),OR(AND(Raw!TL190=4,COUNTIF(Raw!TO190:TT190,5)=0),Raw!TL190&lt;&gt;4),OR(AND(Raw!TM190=4,COUNTIF(Raw!TO190:TT190,6)=0),Raw!TM190&lt;&gt;4)),"",1)))</f>
        <v/>
      </c>
      <c r="BB190" t="str">
        <f>IF(A190=0,"",IF(COUNTA(Raw!TU190:UI190)=0,"",IF(AND(OR(AND(Raw!TU190=4,COUNTIF(Raw!UC190:UI190,1)=0),Raw!TU190&lt;&gt;4),OR(AND(Raw!TV190=4,COUNTIF(Raw!UC190:UI190,2)=0),Raw!TV190&lt;&gt;4),OR(AND(Raw!TW190=4,COUNTIF(Raw!UC190:UI190,3)=0),Raw!TW190&lt;&gt;4),OR(AND(Raw!TX190=4,COUNTIF(Raw!UC190:UI190,4)=0),Raw!TX190&lt;&gt;4),OR(AND(Raw!TY190=4,COUNTIF(Raw!UC190:UI190,5)=0),Raw!TY190&lt;&gt;4),OR(AND(Raw!TZ190=4,COUNTIF(Raw!UC190:UI190,6)=0),Raw!TZ190&lt;&gt;4),OR(AND(Raw!UA190=4,COUNTIF(Raw!UC190:UI190,7)=0),Raw!UA190&lt;&gt;4)),"",1)))</f>
        <v/>
      </c>
      <c r="BC190" t="str">
        <f>IF(A190=0,"",IF(COUNTA(Raw!UJ190:UV190)=0,"",IF(AND(OR(AND(Raw!UJ190=4,COUNTIF(Raw!UQ190:UV190,1)=0),Raw!UJ190&lt;&gt;4),OR(AND(Raw!UK190=4,COUNTIF(Raw!UQ190:UV190,2)=0),Raw!UK190&lt;&gt;4),OR(AND(Raw!UL190=4,COUNTIF(Raw!UQ190:UV190,3)=0),Raw!UL190&lt;&gt;4),OR(AND(Raw!UM190=4,COUNTIF(Raw!UQ190:UV190,4)=0),Raw!UM190&lt;&gt;4),OR(AND(Raw!UN190=4,COUNTIF(Raw!UQ190:UV190,5)=0),Raw!UN190&lt;&gt;4),OR(AND(Raw!UO190=4,COUNTIF(Raw!UQ190:UV190,6)=0),Raw!UO190&lt;&gt;4)),"",1)))</f>
        <v/>
      </c>
      <c r="BD190" t="str">
        <f>IF(A190=0,"",IF(COUNTA(Raw!UW190:VG190)=0,"",IF(AND(OR(AND(Raw!UW190=4,COUNTIF(Raw!VC190:VG190,1)=0),Raw!UW190&lt;&gt;4),OR(AND(Raw!UX190=4,COUNTIF(Raw!VC190:VG190,2)=0),Raw!UX190&lt;&gt;4),OR(AND(Raw!UY190=4,COUNTIF(Raw!VC190:VG190,3)=0),Raw!UY190&lt;&gt;4),OR(AND(Raw!UZ190=4,COUNTIF(Raw!VC190:VG190,4)=0),Raw!UZ190&lt;&gt;4),OR(AND(Raw!VA190=4,COUNTIF(Raw!VC190:VG190,5)=0),Raw!VA190&lt;&gt;4)),"",1)))</f>
        <v/>
      </c>
      <c r="BE190" t="str">
        <f>IF(A190=0,"",IF(COUNTA(Raw!VH190:VP190)=0,"",
IF(AND(
OR(AND(Raw!VH190=4,COUNTIF(Raw!VM190:VP190,1)=0),Raw!VH190&lt;&gt;4),
OR(AND(Raw!VI190=4,COUNTIF(Raw!VM190:VP190,2)=0),Raw!VI190&lt;&gt;4),
OR(AND(Raw!VJ190=4,COUNTIF(Raw!VM190:VP190,3)=0),Raw!VJ190&lt;&gt;4),
OR(AND(Raw!VK190=4,COUNTIF(Raw!VM190:VP190,4)=0),Raw!VK190&lt;&gt;4)
),"",1)))</f>
        <v/>
      </c>
      <c r="BF190" t="str">
        <f>IF(A190=0,"",IF(COUNTA(Raw!VQ190:WK190)=0,"",
IF(AND(
OR(AND(Raw!VQ190=4,COUNTIF(Raw!WB190:WK190,1)=0),Raw!VQ190&lt;&gt;4),
OR(AND(Raw!VR190=4,COUNTIF(Raw!WB190:WK190,2)=0),Raw!VR190&lt;&gt;4),
OR(AND(Raw!VS190=4,COUNTIF(Raw!WB190:WK190,3)=0),Raw!VS190&lt;&gt;4),
OR(AND(Raw!VT190=4,COUNTIF(Raw!WB190:WK190,4)=0),Raw!VT190&lt;&gt;4),
OR(AND(Raw!VU190=4,COUNTIF(Raw!WB190:WK190,5)=0),Raw!VU190&lt;&gt;4),
OR(AND(Raw!VV190=4,COUNTIF(Raw!WB190:WK190,6)=0),Raw!VV190&lt;&gt;4),
OR(AND(Raw!VW190=4,COUNTIF(Raw!WB190:WK190,7)=0),Raw!VW190&lt;&gt;4),
OR(AND(Raw!VX190=4,COUNTIF(Raw!WB190:WK190,8)=0),Raw!VX190&lt;&gt;4),
OR(AND(Raw!VY190=4,COUNTIF(Raw!WB190:WK190,9)=0),Raw!VX190&lt;&gt;4),
OR(AND(Raw!VZ190=4,COUNTIF(Raw!WB190:WK190,10)=0),Raw!VZ190&lt;&gt;4)
),"",1)))</f>
        <v/>
      </c>
      <c r="BG190" t="str">
        <f>IF(A190=0,"",IF(COUNTA(Raw!WL190:XB190)=0,"",
IF(AND(
OR(AND(Raw!WL190=4,COUNTIF(Raw!WU190:XB190,1)=0),Raw!WL190&lt;&gt;4),
OR(AND(Raw!WM190=4,COUNTIF(Raw!WU190:XB190,2)=0),Raw!WM190&lt;&gt;4),
OR(AND(Raw!WN190=4,COUNTIF(Raw!WU190:XB190,3)=0),Raw!WN190&lt;&gt;4),
OR(AND(Raw!WO190=4,COUNTIF(Raw!WU190:XB190,4)=0),Raw!WO190&lt;&gt;4),
OR(AND(Raw!WP190=4,COUNTIF(Raw!WU190:XB190,5)=0),Raw!WP190&lt;&gt;4),
OR(AND(Raw!WQ190=4,COUNTIF(Raw!WU190:XB190,6)=0),Raw!WQ190&lt;&gt;4),
OR(AND(Raw!WR190=4,COUNTIF(Raw!WU190:XB190,7)=0),Raw!WR190&lt;&gt;4),
OR(AND(Raw!WS190=4,COUNTIF(Raw!WU190:XB190,8)=0),Raw!WS190&lt;&gt;4)
),"",1)))</f>
        <v/>
      </c>
      <c r="BH190" t="str">
        <f>IF(A190=0,"",IF(COUNTA(Raw!XC190:XK190)=0,"",
IF(AND(
OR(AND(Raw!XC190=4,COUNTIF(Raw!XH190:XK190,1)=0),Raw!XC190&lt;&gt;4),
OR(AND(Raw!XD190=4,COUNTIF(Raw!XH190:XK190,2)=0),Raw!XD190&lt;&gt;4),
OR(AND(Raw!XE190=4,COUNTIF(Raw!XH190:XK190,3)=0),Raw!XE190&lt;&gt;4),
OR(AND(Raw!XF190=4,COUNTIF(Raw!XH190:XK190,4)=0),Raw!XF190&lt;&gt;4)
),"",1)))</f>
        <v/>
      </c>
      <c r="BI190" t="str">
        <f>IF(A190=0,"",IF(COUNTA(Raw!XL190:XT190)=0,"",
IF(AND(
OR(AND(Raw!XL190=4,COUNTIF(Raw!XQ190:XT190,1)=0),Raw!XL190&lt;&gt;4),
OR(AND(Raw!XM190=4,COUNTIF(Raw!XQ190:XT190,2)=0),Raw!XM190&lt;&gt;4),
OR(AND(Raw!XN190=4,COUNTIF(Raw!XQ190:XT190,3)=0),Raw!XN190&lt;&gt;4),
OR(AND(Raw!XO190=4,COUNTIF(Raw!XQ190:XT190,4)=0),Raw!XO190&lt;&gt;4)
),"",1)))</f>
        <v/>
      </c>
      <c r="BJ190" t="str">
        <f>IF(A190=0,"",IF(COUNTA(Raw!XU190:YI190)=0,"",
IF(AND(
OR(AND(Raw!XU190=4,COUNTIF(Raw!YC190:YI190,1)=0),Raw!XU190&lt;&gt;4),
OR(AND(Raw!XV190=4,COUNTIF(Raw!YC190:YI190,2)=0),Raw!XV190&lt;&gt;4),
OR(AND(Raw!XW190=4,COUNTIF(Raw!YC190:YI190,3)=0),Raw!XW190&lt;&gt;4),
OR(AND(Raw!XX190=4,COUNTIF(Raw!YC190:YI190,4)=0),Raw!XX190&lt;&gt;4),
OR(AND(Raw!XY190=4,COUNTIF(Raw!YC190:YI190,5)=0),Raw!XY190&lt;&gt;4),
OR(AND(Raw!XZ190=4,COUNTIF(Raw!YC190:YI190,6)=0),Raw!XZ190&lt;&gt;4),
OR(AND(Raw!YA190=4,COUNTIF(Raw!YC190:YI190,7)=0),Raw!YA190&lt;&gt;4)
),"",1)))</f>
        <v/>
      </c>
      <c r="BK190" t="str">
        <f>IF(A190=0,"",IF(COUNTA(Raw!YJ190:YR190)=0,"",
IF(AND(
OR(AND(Raw!YJ190=4,COUNTIF(Raw!YO190:YR190,1)=0),Raw!YJ190&lt;&gt;4),
OR(AND(Raw!YK190=4,COUNTIF(Raw!YO190:YR190,2)=0),Raw!YK190&lt;&gt;4),
OR(AND(Raw!YL190=4,COUNTIF(Raw!YO190:YR190,3)=0),Raw!YL190&lt;&gt;4),
OR(AND(Raw!YM190=4,COUNTIF(Raw!YO190:YR190,4)=0),Raw!YM190&lt;&gt;4)
),"",1)))</f>
        <v/>
      </c>
      <c r="BL190" t="str">
        <f>IF(A190=0,"",IF(COUNTA(Raw!YS190:YU190)=0,"",IF(AND(Raw!YS190=4,ISBLANK(Raw!YU190)),"",IF(AND(Raw!YS190&lt;&gt;4,ISBLANK(Raw!YU190)=FALSE),"",1))))</f>
        <v/>
      </c>
    </row>
    <row r="191" spans="1:64">
      <c r="A191" s="20">
        <f>Raw!A191</f>
        <v>0</v>
      </c>
      <c r="B191" s="19" t="str">
        <f>IF(A191=0,"",IF(AND(Raw!AC191=1,COUNTA(Raw!AR191:IC191)&gt;0,COUNTA(Raw!ID191:YU191)=0),"",IF(AND(Raw!AC191=2,COUNTA(Raw!AR191:IC191)=0,COUNTA(Raw!ID191:MV191)&gt;0,COUNTA(Raw!MW191:YU191)=0),"",IF(AND(Raw!AC191=3,COUNTA(Raw!AP191:MV191)=0,COUNTA(Raw!MW191:YU191)&gt;0),"",1))))</f>
        <v/>
      </c>
      <c r="C191" s="19" t="str">
        <f>IF(A191=0,"",IF(AND(Raw!AK191=1,ISBLANK(Raw!AM191)=FALSE,ISBLANK(Raw!AO191)),"",IF(AND(Raw!AK191=2,ISBLANK(Raw!AM191),ISBLANK(Raw!AO191)=FALSE),"",1)))</f>
        <v/>
      </c>
      <c r="D191" s="19" t="str">
        <f>IF(A191=0,"",IF(COUNTA(Raw!AS191:AZ191)=0,"",IF(AND(Raw!AS191+Raw!AT191=100,Raw!AU191+Raw!AV191=100,Raw!AW191+Raw!AX191=100,Raw!AY191+Raw!AZ191=100),"",1)))</f>
        <v/>
      </c>
      <c r="E191" s="19" t="str">
        <f>IF(A191=0,"",IF(ISBLANK(Raw!AQ191),"",IF(Raw!AQ191=1,"",1)))</f>
        <v/>
      </c>
      <c r="F191" s="19" t="str">
        <f>IF(A191=0,"",IF(ISBLANK(Raw!AR191),"",IF(AND(Raw!AR191&gt;=0,Raw!AR191&lt;=100),"",1)))</f>
        <v/>
      </c>
      <c r="G191" s="19" t="str">
        <f>IF(A191=0,"",IF(AND(ISBLANK(Raw!BA191),ISBLANK(Raw!AS191)),"",IF(AND(Raw!AS191&gt;0,ISBLANK(Raw!BA191)=FALSE),"",1)))</f>
        <v/>
      </c>
      <c r="H191" s="19" t="str">
        <f>IF(A191=0,"",IF(COUNTA(Raw!BA191:BH191)=0,"",IF(AND(Raw!BA191=0,COUNTA(Raw!BB191:BH191)=0),"",IF(AND(Raw!BA191&gt;0,COUNTA(Raw!BB191:BH191)&gt;0),"",1))))</f>
        <v/>
      </c>
      <c r="I191" s="19" t="str">
        <f>IF(A191=0,"",IF(AND(ISBLANK(Raw!BI191),ISBLANK(Raw!BJ191)),"",IF(AND(Raw!BI191=1,ISBLANK(Raw!BJ191)=FALSE),"",IF(AND(Raw!BI191=2,ISBLANK(Raw!BJ191)),"",1))))</f>
        <v/>
      </c>
      <c r="J191" s="19" t="str">
        <f>IF(A191=0,"",IF(AND(ISBLANK(Raw!AT191),COUNTBLANK(Raw!BK191:BQ191)),"",IF(AND(Raw!AT191&gt;0,COUNTA(Raw!BK191:BQ191)&gt;0),"",IF(AND(Raw!AT191=0,COUNTA(Raw!BK191:BQ191)=0),"",1))))</f>
        <v/>
      </c>
      <c r="K191" s="19" t="str">
        <f>IF(A191=0,"",IF(AND(ISBLANK(Raw!AS191),COUNTA(Raw!BR191:BX191)=0),"",IF(AND(Raw!AS191&gt;0,COUNTA(Raw!BR191:BX191)&gt;0),"",IF(AND(Raw!AS191=0,COUNTA(Raw!BR191:BX191)=0),"",1))))</f>
        <v/>
      </c>
      <c r="L191" s="19" t="str">
        <f>IF(A191=0,"",IF(AND(COUNTA(Raw!BK191:BX191)=0,COUNTA(Raw!BY191:CH191)=0),"",IF(AND(COUNTIF(Raw!BK191:BX191,1)&gt;0,COUNTA(Raw!BY191:CH191)&gt;0),"",IF(AND(COUNTIF(Raw!BK191:BX191,1)=0,COUNTA(Raw!BY191:CH191)=0),"",1))))</f>
        <v/>
      </c>
      <c r="M191" s="19" t="str">
        <f>IF(A191=0,"",IF(AND(COUNTA(Raw!BK191:BX191)=0,COUNTA(Raw!CI191:CR191)),"",IF(AND(COUNTIF(Raw!BK191:BX191,3)&gt;0,COUNTA(Raw!CI191:CR191)&gt;0),"",IF(AND(COUNTIF(Raw!BK191:BX191,3)=0,COUNTA(Raw!CI191:CR191)=0),"",1))))</f>
        <v/>
      </c>
      <c r="N191" s="19" t="str">
        <f>IF(A191=0,"",IF(COUNTA(Raw!CS191:DF191)=0,"",IF(AND(COUNTIF(Raw!CS191:CV191,1)=1,COUNTA(Raw!CW191:DA191)&gt;0,COUNTA(Raw!DB191:DF191)=0),"",IF(AND(COUNTIF(Raw!CS191:CV191,2)=1,COUNTA(Raw!CW191:DA191)=0,COUNTA(Raw!DB191:DF191)&gt;0),"",IF(AND(COUNTA(Raw!CS191:CV191)&gt;0,COUNTA(Raw!CW191:DF191)=0),"",1)))))</f>
        <v/>
      </c>
      <c r="O191" s="19" t="str">
        <f>IF(A191=0,"",IF(COUNTA(Raw!DG191:DP191)=0,"",IF(AND(COUNTIF(Raw!BK191:BQ191,1)&gt;0,OR(COUNTIF(Raw!DG191:DP191,1)=1,COUNTIF(Raw!DG191:DP191,2)=1,COUNTIF(Raw!DG191:DP191,3)=1)),"",IF(AND(COUNTIF(Raw!BK191:BQ191,1)=0,AND(COUNTIF(Raw!DG191:DP191,1)=0,COUNTIF(Raw!DG191:DP191,2)=0,COUNTIF(Raw!DG191:DP191,3)=0)),"",1))))</f>
        <v/>
      </c>
      <c r="P191" s="19" t="str">
        <f>IF(A191=0,"",IF(COUNTA(Raw!DG191:DR191)=0,"",IF(AND(COUNTIF(Raw!DG191:DP191,4)=1,ISBLANK(Raw!DQ191)=FALSE,ISBLANK(Raw!DR191)),"",IF(AND(COUNTIF(Raw!DG191:DP191,7)=1,ISBLANK(Raw!DQ191),ISBLANK(Raw!DR191)=FALSE),"",IF(AND(COUNTA(Raw!DG191:DP191)&gt;0,COUNTIF(Raw!DG191:DP191,4)=0,COUNTIF(Raw!DG191:DP191,7)=0,COUNTA(Raw!DQ191:DR191)=0),"",1)))))</f>
        <v/>
      </c>
      <c r="Q191" s="19" t="str">
        <f>IF(A191=0,"",IF(AND(COUNTA(Raw!DS191:DU191)=0,COUNTA(Raw!BK191:BQ191)=0),"",IF(AND(COUNTIF(Raw!BK191:BQ191,1)&gt;0,COUNTA(Raw!DS191:DU191)&gt;0),"",IF(AND(COUNTIF(Raw!BK191:BQ191,1)=0,COUNTA(Raw!DS191:DU191)=0),"",1))))</f>
        <v/>
      </c>
      <c r="R191" s="19" t="str">
        <f>IF(A191=0,"",IF(AND(ISBLANK(Raw!AT191),ISBLANK(Raw!EJ191)),"",IF(AND(Raw!AT191&gt;0,ISBLANK(Raw!EJ191)=FALSE,Raw!EJ191&gt;=0,Raw!EJ191&lt;=7),"",IF(AND(Raw!AT191=0,ISBLANK(Raw!EJ191)),"",1))))</f>
        <v/>
      </c>
      <c r="S191" t="str">
        <f>IF(A191=0,"",IF(AND(ISBLANK(Raw!AS191),ISBLANK(Raw!EK191)),"",IF(AND(Raw!AS191&gt;0,ISBLANK(Raw!EK191)=FALSE),"",IF(AND(Raw!AS191=0,ISBLANK(Raw!EK191)),"",1))))</f>
        <v/>
      </c>
      <c r="T191" s="19" t="str">
        <f>IF(A191=0,"",IF(AND(ISBLANK(Raw!AT191),COUNTA(Raw!EL191:EQ191)=0),"",IF(AND(Raw!AT191&gt;0,COUNTA(Raw!EL191:EQ191)&gt;0),"",IF(AND(Raw!AT191=0,COUNTA(Raw!EL191:EQ191)=0),"",1))))</f>
        <v/>
      </c>
      <c r="U191" t="str">
        <f>IF(A191=0,"",IF(AND(ISBLANK(Raw!AT191),COUNTA(Raw!ER191:EU191)=0),"",IF(AND(Raw!AT191&gt;0,COUNTA(Raw!ER191:EU191)&gt;0),"",IF(AND(Raw!AT191=0,COUNTA(Raw!ER191:EU191)=0),"",1))))</f>
        <v/>
      </c>
      <c r="V191" t="str">
        <f>IF(A191=0,"",IF(AND(ISBLANK(Raw!AS191),COUNTA(Raw!EV191:FA191)=0),"",IF(AND(Raw!AS191&gt;0,COUNTA(Raw!EV191:FA191)&gt;0),"",IF(AND(Raw!AS191=0,COUNTA(Raw!EV191:FA191)=0),"",1))))</f>
        <v/>
      </c>
      <c r="W191" t="str">
        <f>IF(A191=0,"",IF(AND(ISBLANK(Raw!AS191),COUNTA(Raw!FB191:FE191)=0),"",IF(AND(Raw!AS191&gt;0,COUNTA(Raw!FB191:FE191)&gt;0),"",IF(AND(Raw!AS191=0,COUNTA(Raw!FB191:FE191)=0),"",1))))</f>
        <v/>
      </c>
      <c r="X191" t="str">
        <f>IF(A191=0,"",IF(AND(ISBLANK(Raw!AT191),COUNTA(Raw!FF191:FI191)=0),"",IF(AND(Raw!AT191&gt;0,COUNTA(Raw!FF191:FI191)&gt;0),"",IF(AND(Raw!AT191=0,COUNTA(Raw!FF191:FI191)=0),"",1))))</f>
        <v/>
      </c>
      <c r="Y191" t="str">
        <f>IF(A191=0,"",IF(AND(ISBLANK(Raw!AS191),COUNTA(Raw!FJ191:FM191)=0),"",IF(AND(Raw!AS191&gt;0,COUNTA(Raw!FJ191:FM191)&gt;0),"",IF(AND(Raw!AS191=0,COUNTA(Raw!FJ191:FM191)=0),"",1))))</f>
        <v/>
      </c>
      <c r="Z191" t="str">
        <f>IF(A191=0,"",IF(AND(COUNTA(Raw!FN191:FT191)=0,ISBLANK(Raw!FU191)),"",IF(AND(COUNTIF(Raw!FN191:FT191,1)&gt;0,ISBLANK(Raw!FU191)=FALSE),"",IF(AND(COUNTIF(Raw!FN191:FT191,1)=0,ISBLANK(Raw!FU191)),"",1))))</f>
        <v/>
      </c>
      <c r="AA191" s="19" t="str">
        <f>IF(A191=0,"",IF(AND(ISBLANK(Raw!BI191),COUNTA(Raw!FV191:GH191)=0),"",IF(AND(Raw!BI191&lt;&gt;1,COUNTIF(Raw!FV191:GH191,6)=0),"",IF(Raw!BI191=1,"",1))))</f>
        <v/>
      </c>
      <c r="AB191" t="str">
        <f>IF(A191=0,"",IF(AND(ISBLANK(Raw!GI191),COUNTA(Raw!GJ191:GQ191)=0),"",IF(AND(Raw!GI191=1,COUNTA(Raw!GJ191:GQ191)&gt;0),"",IF(AND(Raw!GI191=2,COUNTA(Raw!GJ191:GQ191)=0),"",1))))</f>
        <v/>
      </c>
      <c r="AC191" s="19" t="str">
        <f>IF(A191=0,"",IF(AND(COUNTA(Raw!GY191:HF191)=0,ISBLANK(Raw!HG191)),"",IF(AND(OR(COUNTIF(Raw!GY191:HE191,1)&gt;0,COUNTIF(Raw!GY191:HE191,2)&gt;0),ISBLANK(Raw!HG191)=FALSE),"",IF(AND(COUNTA(Raw!GY191:HF191)&gt;0,ISBLANK(Raw!HG191),COUNTIF(Raw!GY191:HE191,1)=0,COUNTIF(Raw!GY191:HE191,2)=0),"",1))))</f>
        <v/>
      </c>
      <c r="AD191" s="19" t="str">
        <f>IF(A191=0,"",IF(COUNTA(Raw!HU191:IB191)=0,"",IF(AND(Raw!AK191&lt;&gt;2,COUNTIF(Raw!HU191:IA191,2)=0,COUNTIF(Raw!HU191:IA191,3)=0),"",IF(Raw!AK191=2,"",1))))</f>
        <v/>
      </c>
      <c r="AE191" s="19" t="str">
        <f>IF(A191=0,"",IF(AND(Raw!AK191=2,ISBLANK(Raw!IC191)=FALSE),"",IF(AND(Raw!AK191&lt;&gt;2,ISBLANK(Raw!IC191)),"",1)))</f>
        <v/>
      </c>
      <c r="AF191" s="19" t="str">
        <f>IF(A191=0,"",IF(COUNTA(Raw!ID191:IF191)=0,"",IF(AND(MATCH(2023-Raw!ID191,Code!$A$3:$A$12,1)=Raw!IF191,2023-Raw!ID191=Raw!IE191),"",1)))</f>
        <v/>
      </c>
      <c r="AG191" s="19" t="str">
        <f>IF(A191=0,"",IF(COUNTA(Raw!IG191:II191)=0,"",IF(AND(Raw!IG191=4,ISBLANK(Raw!II191)=FALSE),"",IF(AND(Raw!IG191&lt;&gt;4,ISBLANK(Raw!II191)),"",1))))</f>
        <v/>
      </c>
      <c r="AH191" s="19" t="str">
        <f>IF(A191=0,"",IF(COUNTA(Raw!IJ191:IM191)=0,"",IF(AND(Raw!IJ191=1,ISBLANK(Raw!IK191)=FALSE),"",IF(AND(Raw!IJ191=2,COUNTA(Raw!IK191:IM191)&gt;0),"",1))))</f>
        <v/>
      </c>
      <c r="AI191" s="19" t="str">
        <f>IF(A191=0,"",IF(COUNTA(Raw!IK191:IM191)=0,"",IF(AND(Raw!IK191=1,ISBLANK(Raw!IL191)=FALSE),"",IF(AND(Raw!IK191=2,COUNTA(Raw!IL191:IM191)=0),"",1))))</f>
        <v/>
      </c>
      <c r="AJ191" s="19" t="str">
        <f>IF(A191=0,"",IF(COUNTA(Raw!JD191:JJ191)=0,"",IF(AND(Raw!JD191&gt;600,COUNTA(Raw!JE191:JI191)&gt;0),"",IF(AND(Raw!JD191&lt;=600,COUNTA(Raw!JE191:JJ191)=0),"",1))))</f>
        <v/>
      </c>
      <c r="AK191" s="19" t="str">
        <f>IF(A191=0,"",IF(COUNTA(Raw!JK191:KA191)=0,"",IF(AND(Raw!JK191=1,COUNTA(Raw!JM191:JV191)&gt;0),"",IF(AND(Raw!JK191=3,COUNTA(Raw!JM191:JV191)&gt;0,COUNTA(Raw!JW191:KA191)=0),"",IF(AND(ISBLANK(Raw!JK191)=FALSE,Raw!JK191&lt;&gt;1,Raw!JK191&lt;&gt;3,COUNTA(Raw!JM191:KA191)=0),"",1)))))</f>
        <v/>
      </c>
      <c r="AL191" s="19" t="str">
        <f>IF(A191=0,"",IF(COUNTA(Raw!JW191:KA191)=0,"",IF(AND(COUNTIF(Raw!JW191:JZ191,4)=0,COUNTA(Raw!JW191:JZ191)&gt;0,ISBLANK(Raw!KA191)=FALSE),"",IF(AND(COUNTIF(Raw!JW191:KA191,4)&gt;0,ISBLANK(Raw!KA191)),"",1))))</f>
        <v/>
      </c>
      <c r="AM191" s="19" t="str">
        <f>IF(A191=0,"",IF(COUNTA(Raw!KT191:KU191)=0,"",IF(AND(Raw!KT191=1,ISBLANK(Raw!KU191)=FALSE),"",IF(AND(Raw!KT191=2,ISBLANK(Raw!KU191)),"",1))))</f>
        <v/>
      </c>
      <c r="AN191" s="19" t="str">
        <f>IF(A191=0,"",IF(COUNTA(Raw!KX191:LF191)=0,"",IF(AND(COUNTIF(Raw!KX191:LB191,5)=1,COUNTA(Raw!KX191:LB191)=1,COUNTA(Raw!LC191:LF191)=0),"",IF(AND(COUNTIF(Raw!KX191:LB191,5)=0,COUNTA(Raw!KX191:LB191)&gt;0,COUNTA(Raw!LC191:LF191)&gt;0),"",1))))</f>
        <v/>
      </c>
      <c r="AO191" s="19" t="str">
        <f>IF(A191=0,"",IF(COUNTA(Raw!LM191:LU191)=0,"",IF(AND(Raw!LM191=1,ISBLANK(Raw!LN191)=FALSE,COUNTA(Raw!LO191:LU191)&gt;0),"",IF(AND(Raw!LM191=2,COUNTA(Raw!LN191:LU191)=0),"",1))))</f>
        <v/>
      </c>
      <c r="AP191" s="19" t="str">
        <f>IF(A191=0,"",IF(COUNTA(Raw!MY191:OG191)=0,"",IF(AND(Raw!MY191=2,COUNTA(Raw!MZ191:OG191)=0),"",IF(AND(Raw!MY191=1,COUNTA(Raw!MZ191:OG191)&gt;0),"",1))))</f>
        <v/>
      </c>
      <c r="AQ191" s="19" t="str">
        <f>IF(A191=0,"",IF(COUNTA(Raw!NC191:NW191)=0,"",IF(AND(COUNTIF(Raw!NC191:NG191,3)&gt;0,COUNTA(Raw!NH191:NQ191)&gt;0),"",IF(AND(COUNTA(Raw!NC191:NG191)&gt;0,COUNTIF(Raw!NC191:NG191,3)=0,COUNTA(Raw!NH191:NW191)=0),"",1))))</f>
        <v/>
      </c>
      <c r="AR191" s="19" t="str">
        <f>IF(A191=0,"",IF(COUNTA(Raw!NH191:NW191)=0,"",IF(AND(COUNTIF(Raw!NH191:NQ191,10)&gt;0,COUNTA(Raw!NR191:NW191)&gt;0),"",IF(AND(COUNTA(Raw!NH191:NQ191)&gt;0,COUNTIF(Raw!NH191:NQ191,10)=0,COUNTA(Raw!NR191:NY191)=0),"",1))))</f>
        <v/>
      </c>
      <c r="AS191" s="19" t="str">
        <f>IF(A191=0,"",IF(COUNTA(Raw!NY191:OG191)=0,"",IF(AND(Raw!NY191=1,COUNTA(Raw!NZ191:OG191)&gt;0),"",IF(AND(Raw!NY191=2,COUNTA(Raw!NZ191:OG191)=0),"",1))))</f>
        <v/>
      </c>
      <c r="AT191" s="19" t="str">
        <f>IF(A191=0,"",IF(COUNTA(Raw!OH191:OY191)=0,"",IF(AND(Raw!OH191=1,COUNTA(Raw!OI191:OY191)&gt;0),"",IF(AND(Raw!OH191=2,COUNTA(Raw!OI191:OY191)=0),"",1))))</f>
        <v/>
      </c>
      <c r="AU191" s="19" t="str">
        <f>IF(A191=0,"",IF(COUNTA(Raw!PR191:QB191)=0,"",
IF(AND(OR(AND(COUNTIF(Raw!PR191:QB191,1)=1,COUNTA(Raw!QI191:QY191)&gt;0),AND(COUNTIF(Raw!PR191:QB191,1)=0,COUNTA(Raw!QI191:QY191)=0)),OR(AND(COUNTIF(Raw!PR191:QB191,2)=1,COUNTA(Raw!QZ191:RP191)&gt;0),AND(COUNTIF(Raw!PR191:QB191,2)=0,COUNTA(Raw!QZ191:RP191)=0)),OR(AND(COUNTIF(Raw!PR191:QB191,3)=1,COUNTA(Raw!RQ191:SG191)&gt;0),AND(COUNTIF(Raw!PR191:QB191,3)=0,COUNTA(Raw!RQ191:SG191)=0)),OR(AND(COUNTIF(Raw!PR191:QB191,4)=1,COUNTA(Raw!SH191:ST191)&gt;0),AND(COUNTIF(Raw!PR191:QB191,4)=0,COUNTA(Raw!SH191:ST191)=0)),OR(AND(COUNTIF(Raw!PR191:QB191,5)=1,COUNTA(Raw!SU191:TG191)&gt;0),AND(COUNTIF(Raw!PR191:QB191,5)=0,COUNTA(Raw!SU191:TG191)=0)),OR(AND(COUNTIF(Raw!PR191:QB191,6)=1,COUNTA(Raw!TH191:TT191)&gt;0),AND(COUNTIF(Raw!PR191:QB191,6)=0,COUNTA(Raw!TH191:TT191)=0)),OR(AND(COUNTIF(Raw!PR191:QB191,7)=1,COUNTA(Raw!TU191:UI191)&gt;0),AND(COUNTIF(Raw!PR191:QB191,7)=0,COUNTA(Raw!TU191:UI191)=0)),OR(AND(COUNTIF(Raw!PR191:QB191,8)=1,COUNTA(Raw!UJ191:UV191)&gt;0),AND(COUNTIF(Raw!PR191:QB191,8)=0,COUNTA(Raw!UJ191:UV191)=0)),OR(AND(COUNTIF(Raw!PR191:QB191,9)=1,COUNTA(Raw!UW191:VG191)&gt;0),AND(COUNTIF(Raw!PR191:QB191,9)=0,COUNTA(Raw!UW191:VG191)=0)),OR(AND(COUNTIF(Raw!PR191:QB191,10)=1,COUNTA(Raw!VH191:VP191)&gt;0),AND(COUNTIF(Raw!PR191:QB191,10)=0,COUNTA(Raw!VH191:VP191)=0)),OR(AND(COUNTIF(Raw!PR191:QB191,11)=1,COUNTA(Raw!VQ191:WK191)&gt;0),AND(COUNTIF(Raw!PR191:QB191,11)=0,COUNTA(Raw!VQ191:WK191)=0))),"",1)))</f>
        <v/>
      </c>
      <c r="AV191" s="19" t="str">
        <f>IF(A191=0,"",IF(COUNTA(Raw!QI191:QY191)=0,"",IF(AND(OR(AND(Raw!QI191=4,COUNTIF(Raw!QR191:QY191,1)=0),Raw!QI191&lt;&gt;4),OR(AND(Raw!QJ191=4,COUNTIF(Raw!QR191:QY191,2)=0),Raw!QJ191&lt;&gt;4),OR(AND(Raw!QK191=4,COUNTIF(Raw!QR191:QY191,3)=0),Raw!QK191&lt;&gt;4),OR(AND(Raw!QL191=4,COUNTIF(Raw!QR191:QY191,4)=0),Raw!QL191&lt;&gt;4),OR(AND(Raw!QM191=4,COUNTIF(Raw!QR191:QY191,5)=0),Raw!QM191&lt;&gt;4),OR(AND(Raw!QN191=4,COUNTIF(Raw!QR191:QY191,6)=0),Raw!QN191&lt;&gt;4),OR(AND(Raw!QO191=4,COUNTIF(Raw!QR191:QY191,7)=0),Raw!QO191&lt;&gt;4),OR(AND(Raw!QP191=4,COUNTIF(Raw!QR191:QY191,8)=0),Raw!QP191&lt;&gt;4)),"",1)))</f>
        <v/>
      </c>
      <c r="AW191" t="str">
        <f>IF(A191=0,"",IF(COUNTA(Raw!QZ191:RP191)=0,"",IF(AND(OR(AND(Raw!QZ191=4,COUNTIF(Raw!RI191:RP191,1)=0),Raw!QZ191&lt;&gt;4),OR(AND(Raw!RA191=4,COUNTIF(Raw!RI191:RP191,2)=0),Raw!RA191&lt;&gt;4),OR(AND(Raw!RB191=4,COUNTIF(Raw!RI191:RP191,3)=0),Raw!RB191&lt;&gt;4),OR(AND(Raw!RC191=4,COUNTIF(Raw!RI191:RP191,4)=0),Raw!RC191&lt;&gt;4),OR(AND(Raw!RD191=4,COUNTIF(Raw!RI191:RP191,5)=0),Raw!RD191&lt;&gt;4),OR(AND(Raw!RE191=4,COUNTIF(Raw!RI191:RP191,6)=0),Raw!RE191&lt;&gt;4),OR(AND(Raw!RF191=4,COUNTIF(Raw!RI191:RP191,7)=0),Raw!RF191&lt;&gt;4),OR(AND(Raw!RG191=4,COUNTIF(Raw!RI191:RP191,8)=0),Raw!RG191&lt;&gt;4)),"",1)))</f>
        <v/>
      </c>
      <c r="AX191" t="str">
        <f>IF(A191=0,"",IF(COUNTA(Raw!RQ191:SG191)=0,"",IF(AND(OR(AND(Raw!RQ191=4,COUNTIF(Raw!RZ191:SG191,1)=0),Raw!RQ191&lt;&gt;4),OR(AND(Raw!RR191=4,COUNTIF(Raw!RZ191:SG191,2)=0),Raw!RR191&lt;&gt;4),OR(AND(Raw!RS191=4,COUNTIF(Raw!RZ191:SG191,3)=0),Raw!RS191&lt;&gt;4),OR(AND(Raw!RT191=4,COUNTIF(Raw!RZ191:SG191,4)=0),Raw!RT191&lt;&gt;4),OR(AND(Raw!RU191=4,COUNTIF(Raw!RZ191:SG191,5)=0),Raw!RU191&lt;&gt;4),OR(AND(Raw!RV191=4,COUNTIF(Raw!RZ191:SG191,6)=0),Raw!RV191&lt;&gt;4),OR(AND(Raw!RW191=4,COUNTIF(Raw!RZ191:SG191,7)=0),Raw!RW191&lt;&gt;4),OR(AND(Raw!RX191=4,COUNTIF(Raw!RZ191:SG191,8)=0),Raw!RX191&lt;&gt;4)),"",1)))</f>
        <v/>
      </c>
      <c r="AY191" t="str">
        <f>IF(A191=0,"",IF(COUNTA(Raw!SH191:ST191)=0,"",IF(AND(OR(AND(Raw!SH191=4,COUNTIF(Raw!SO191:ST191,1)=0),Raw!SH191&lt;&gt;4),OR(AND(Raw!SI191=4,COUNTIF(Raw!SO191:ST191,2)=0),Raw!SI191&lt;&gt;4),OR(AND(Raw!SJ191=4,COUNTIF(Raw!SO191:ST191,3)=0),Raw!SJ191&lt;&gt;4),OR(AND(Raw!SK191=4,COUNTIF(Raw!SO191:ST191,4)=0),Raw!SK191&lt;&gt;4),OR(AND(Raw!SL191=4,COUNTIF(Raw!SO191:ST191,5)=0),Raw!SL191&lt;&gt;4),OR(AND(Raw!SM191=4,COUNTIF(Raw!SO191:ST191,6)=0),Raw!SM191&lt;&gt;4)),"",1)))</f>
        <v/>
      </c>
      <c r="AZ191" t="str">
        <f>IF(A191=0,"",IF(COUNTA(Raw!SU191:TG191)=0,"",IF(AND(OR(AND(Raw!SU191=4,COUNTIF(Raw!TB191:TG191,1)=0),Raw!SU191&lt;&gt;4),OR(AND(Raw!SV191=4,COUNTIF(Raw!TB191:TG191,2)=0),Raw!SV191&lt;&gt;4),OR(AND(Raw!SW191=4,COUNTIF(Raw!TB191:TG191,3)=0),Raw!SW191&lt;&gt;4),OR(AND(Raw!SX191=4,COUNTIF(Raw!TB191:TG191,4)=0),Raw!SX191&lt;&gt;4),OR(AND(Raw!SY191=4,COUNTIF(Raw!TB191:TG191,5)=0),Raw!SY191&lt;&gt;4),OR(AND(Raw!SZ191=4,COUNTIF(Raw!TB191:TG191,6)=0),Raw!SZ191&lt;&gt;4)),"",1)))</f>
        <v/>
      </c>
      <c r="BA191" t="str">
        <f>IF(A191=0,"",IF(COUNTA(Raw!TH191:TT191)=0,"",IF(AND(OR(AND(Raw!TH191=4,COUNTIF(Raw!TO191:TT191,1)=0),Raw!TH191&lt;&gt;4),OR(AND(Raw!TI191=4,COUNTIF(Raw!TO191:TT191,2)=0),Raw!TI191&lt;&gt;4),OR(AND(Raw!TJ191=4,COUNTIF(Raw!TO191:TT191,3)=0),Raw!TJ191&lt;&gt;4),OR(AND(Raw!TK191=4,COUNTIF(Raw!TO191:TT191,4)=0),Raw!TK191&lt;&gt;4),OR(AND(Raw!TL191=4,COUNTIF(Raw!TO191:TT191,5)=0),Raw!TL191&lt;&gt;4),OR(AND(Raw!TM191=4,COUNTIF(Raw!TO191:TT191,6)=0),Raw!TM191&lt;&gt;4)),"",1)))</f>
        <v/>
      </c>
      <c r="BB191" t="str">
        <f>IF(A191=0,"",IF(COUNTA(Raw!TU191:UI191)=0,"",IF(AND(OR(AND(Raw!TU191=4,COUNTIF(Raw!UC191:UI191,1)=0),Raw!TU191&lt;&gt;4),OR(AND(Raw!TV191=4,COUNTIF(Raw!UC191:UI191,2)=0),Raw!TV191&lt;&gt;4),OR(AND(Raw!TW191=4,COUNTIF(Raw!UC191:UI191,3)=0),Raw!TW191&lt;&gt;4),OR(AND(Raw!TX191=4,COUNTIF(Raw!UC191:UI191,4)=0),Raw!TX191&lt;&gt;4),OR(AND(Raw!TY191=4,COUNTIF(Raw!UC191:UI191,5)=0),Raw!TY191&lt;&gt;4),OR(AND(Raw!TZ191=4,COUNTIF(Raw!UC191:UI191,6)=0),Raw!TZ191&lt;&gt;4),OR(AND(Raw!UA191=4,COUNTIF(Raw!UC191:UI191,7)=0),Raw!UA191&lt;&gt;4)),"",1)))</f>
        <v/>
      </c>
      <c r="BC191" t="str">
        <f>IF(A191=0,"",IF(COUNTA(Raw!UJ191:UV191)=0,"",IF(AND(OR(AND(Raw!UJ191=4,COUNTIF(Raw!UQ191:UV191,1)=0),Raw!UJ191&lt;&gt;4),OR(AND(Raw!UK191=4,COUNTIF(Raw!UQ191:UV191,2)=0),Raw!UK191&lt;&gt;4),OR(AND(Raw!UL191=4,COUNTIF(Raw!UQ191:UV191,3)=0),Raw!UL191&lt;&gt;4),OR(AND(Raw!UM191=4,COUNTIF(Raw!UQ191:UV191,4)=0),Raw!UM191&lt;&gt;4),OR(AND(Raw!UN191=4,COUNTIF(Raw!UQ191:UV191,5)=0),Raw!UN191&lt;&gt;4),OR(AND(Raw!UO191=4,COUNTIF(Raw!UQ191:UV191,6)=0),Raw!UO191&lt;&gt;4)),"",1)))</f>
        <v/>
      </c>
      <c r="BD191" t="str">
        <f>IF(A191=0,"",IF(COUNTA(Raw!UW191:VG191)=0,"",IF(AND(OR(AND(Raw!UW191=4,COUNTIF(Raw!VC191:VG191,1)=0),Raw!UW191&lt;&gt;4),OR(AND(Raw!UX191=4,COUNTIF(Raw!VC191:VG191,2)=0),Raw!UX191&lt;&gt;4),OR(AND(Raw!UY191=4,COUNTIF(Raw!VC191:VG191,3)=0),Raw!UY191&lt;&gt;4),OR(AND(Raw!UZ191=4,COUNTIF(Raw!VC191:VG191,4)=0),Raw!UZ191&lt;&gt;4),OR(AND(Raw!VA191=4,COUNTIF(Raw!VC191:VG191,5)=0),Raw!VA191&lt;&gt;4)),"",1)))</f>
        <v/>
      </c>
      <c r="BE191" t="str">
        <f>IF(A191=0,"",IF(COUNTA(Raw!VH191:VP191)=0,"",
IF(AND(
OR(AND(Raw!VH191=4,COUNTIF(Raw!VM191:VP191,1)=0),Raw!VH191&lt;&gt;4),
OR(AND(Raw!VI191=4,COUNTIF(Raw!VM191:VP191,2)=0),Raw!VI191&lt;&gt;4),
OR(AND(Raw!VJ191=4,COUNTIF(Raw!VM191:VP191,3)=0),Raw!VJ191&lt;&gt;4),
OR(AND(Raw!VK191=4,COUNTIF(Raw!VM191:VP191,4)=0),Raw!VK191&lt;&gt;4)
),"",1)))</f>
        <v/>
      </c>
      <c r="BF191" t="str">
        <f>IF(A191=0,"",IF(COUNTA(Raw!VQ191:WK191)=0,"",
IF(AND(
OR(AND(Raw!VQ191=4,COUNTIF(Raw!WB191:WK191,1)=0),Raw!VQ191&lt;&gt;4),
OR(AND(Raw!VR191=4,COUNTIF(Raw!WB191:WK191,2)=0),Raw!VR191&lt;&gt;4),
OR(AND(Raw!VS191=4,COUNTIF(Raw!WB191:WK191,3)=0),Raw!VS191&lt;&gt;4),
OR(AND(Raw!VT191=4,COUNTIF(Raw!WB191:WK191,4)=0),Raw!VT191&lt;&gt;4),
OR(AND(Raw!VU191=4,COUNTIF(Raw!WB191:WK191,5)=0),Raw!VU191&lt;&gt;4),
OR(AND(Raw!VV191=4,COUNTIF(Raw!WB191:WK191,6)=0),Raw!VV191&lt;&gt;4),
OR(AND(Raw!VW191=4,COUNTIF(Raw!WB191:WK191,7)=0),Raw!VW191&lt;&gt;4),
OR(AND(Raw!VX191=4,COUNTIF(Raw!WB191:WK191,8)=0),Raw!VX191&lt;&gt;4),
OR(AND(Raw!VY191=4,COUNTIF(Raw!WB191:WK191,9)=0),Raw!VX191&lt;&gt;4),
OR(AND(Raw!VZ191=4,COUNTIF(Raw!WB191:WK191,10)=0),Raw!VZ191&lt;&gt;4)
),"",1)))</f>
        <v/>
      </c>
      <c r="BG191" t="str">
        <f>IF(A191=0,"",IF(COUNTA(Raw!WL191:XB191)=0,"",
IF(AND(
OR(AND(Raw!WL191=4,COUNTIF(Raw!WU191:XB191,1)=0),Raw!WL191&lt;&gt;4),
OR(AND(Raw!WM191=4,COUNTIF(Raw!WU191:XB191,2)=0),Raw!WM191&lt;&gt;4),
OR(AND(Raw!WN191=4,COUNTIF(Raw!WU191:XB191,3)=0),Raw!WN191&lt;&gt;4),
OR(AND(Raw!WO191=4,COUNTIF(Raw!WU191:XB191,4)=0),Raw!WO191&lt;&gt;4),
OR(AND(Raw!WP191=4,COUNTIF(Raw!WU191:XB191,5)=0),Raw!WP191&lt;&gt;4),
OR(AND(Raw!WQ191=4,COUNTIF(Raw!WU191:XB191,6)=0),Raw!WQ191&lt;&gt;4),
OR(AND(Raw!WR191=4,COUNTIF(Raw!WU191:XB191,7)=0),Raw!WR191&lt;&gt;4),
OR(AND(Raw!WS191=4,COUNTIF(Raw!WU191:XB191,8)=0),Raw!WS191&lt;&gt;4)
),"",1)))</f>
        <v/>
      </c>
      <c r="BH191" t="str">
        <f>IF(A191=0,"",IF(COUNTA(Raw!XC191:XK191)=0,"",
IF(AND(
OR(AND(Raw!XC191=4,COUNTIF(Raw!XH191:XK191,1)=0),Raw!XC191&lt;&gt;4),
OR(AND(Raw!XD191=4,COUNTIF(Raw!XH191:XK191,2)=0),Raw!XD191&lt;&gt;4),
OR(AND(Raw!XE191=4,COUNTIF(Raw!XH191:XK191,3)=0),Raw!XE191&lt;&gt;4),
OR(AND(Raw!XF191=4,COUNTIF(Raw!XH191:XK191,4)=0),Raw!XF191&lt;&gt;4)
),"",1)))</f>
        <v/>
      </c>
      <c r="BI191" t="str">
        <f>IF(A191=0,"",IF(COUNTA(Raw!XL191:XT191)=0,"",
IF(AND(
OR(AND(Raw!XL191=4,COUNTIF(Raw!XQ191:XT191,1)=0),Raw!XL191&lt;&gt;4),
OR(AND(Raw!XM191=4,COUNTIF(Raw!XQ191:XT191,2)=0),Raw!XM191&lt;&gt;4),
OR(AND(Raw!XN191=4,COUNTIF(Raw!XQ191:XT191,3)=0),Raw!XN191&lt;&gt;4),
OR(AND(Raw!XO191=4,COUNTIF(Raw!XQ191:XT191,4)=0),Raw!XO191&lt;&gt;4)
),"",1)))</f>
        <v/>
      </c>
      <c r="BJ191" t="str">
        <f>IF(A191=0,"",IF(COUNTA(Raw!XU191:YI191)=0,"",
IF(AND(
OR(AND(Raw!XU191=4,COUNTIF(Raw!YC191:YI191,1)=0),Raw!XU191&lt;&gt;4),
OR(AND(Raw!XV191=4,COUNTIF(Raw!YC191:YI191,2)=0),Raw!XV191&lt;&gt;4),
OR(AND(Raw!XW191=4,COUNTIF(Raw!YC191:YI191,3)=0),Raw!XW191&lt;&gt;4),
OR(AND(Raw!XX191=4,COUNTIF(Raw!YC191:YI191,4)=0),Raw!XX191&lt;&gt;4),
OR(AND(Raw!XY191=4,COUNTIF(Raw!YC191:YI191,5)=0),Raw!XY191&lt;&gt;4),
OR(AND(Raw!XZ191=4,COUNTIF(Raw!YC191:YI191,6)=0),Raw!XZ191&lt;&gt;4),
OR(AND(Raw!YA191=4,COUNTIF(Raw!YC191:YI191,7)=0),Raw!YA191&lt;&gt;4)
),"",1)))</f>
        <v/>
      </c>
      <c r="BK191" t="str">
        <f>IF(A191=0,"",IF(COUNTA(Raw!YJ191:YR191)=0,"",
IF(AND(
OR(AND(Raw!YJ191=4,COUNTIF(Raw!YO191:YR191,1)=0),Raw!YJ191&lt;&gt;4),
OR(AND(Raw!YK191=4,COUNTIF(Raw!YO191:YR191,2)=0),Raw!YK191&lt;&gt;4),
OR(AND(Raw!YL191=4,COUNTIF(Raw!YO191:YR191,3)=0),Raw!YL191&lt;&gt;4),
OR(AND(Raw!YM191=4,COUNTIF(Raw!YO191:YR191,4)=0),Raw!YM191&lt;&gt;4)
),"",1)))</f>
        <v/>
      </c>
      <c r="BL191" t="str">
        <f>IF(A191=0,"",IF(COUNTA(Raw!YS191:YU191)=0,"",IF(AND(Raw!YS191=4,ISBLANK(Raw!YU191)),"",IF(AND(Raw!YS191&lt;&gt;4,ISBLANK(Raw!YU191)=FALSE),"",1))))</f>
        <v/>
      </c>
    </row>
    <row r="192" spans="1:64">
      <c r="A192" s="20">
        <f>Raw!A192</f>
        <v>0</v>
      </c>
      <c r="B192" s="19" t="str">
        <f>IF(A192=0,"",IF(AND(Raw!AC192=1,COUNTA(Raw!AR192:IC192)&gt;0,COUNTA(Raw!ID192:YU192)=0),"",IF(AND(Raw!AC192=2,COUNTA(Raw!AR192:IC192)=0,COUNTA(Raw!ID192:MV192)&gt;0,COUNTA(Raw!MW192:YU192)=0),"",IF(AND(Raw!AC192=3,COUNTA(Raw!AP192:MV192)=0,COUNTA(Raw!MW192:YU192)&gt;0),"",1))))</f>
        <v/>
      </c>
      <c r="C192" s="19" t="str">
        <f>IF(A192=0,"",IF(AND(Raw!AK192=1,ISBLANK(Raw!AM192)=FALSE,ISBLANK(Raw!AO192)),"",IF(AND(Raw!AK192=2,ISBLANK(Raw!AM192),ISBLANK(Raw!AO192)=FALSE),"",1)))</f>
        <v/>
      </c>
      <c r="D192" s="19" t="str">
        <f>IF(A192=0,"",IF(COUNTA(Raw!AS192:AZ192)=0,"",IF(AND(Raw!AS192+Raw!AT192=100,Raw!AU192+Raw!AV192=100,Raw!AW192+Raw!AX192=100,Raw!AY192+Raw!AZ192=100),"",1)))</f>
        <v/>
      </c>
      <c r="E192" s="19" t="str">
        <f>IF(A192=0,"",IF(ISBLANK(Raw!AQ192),"",IF(Raw!AQ192=1,"",1)))</f>
        <v/>
      </c>
      <c r="F192" s="19" t="str">
        <f>IF(A192=0,"",IF(ISBLANK(Raw!AR192),"",IF(AND(Raw!AR192&gt;=0,Raw!AR192&lt;=100),"",1)))</f>
        <v/>
      </c>
      <c r="G192" s="19" t="str">
        <f>IF(A192=0,"",IF(AND(ISBLANK(Raw!BA192),ISBLANK(Raw!AS192)),"",IF(AND(Raw!AS192&gt;0,ISBLANK(Raw!BA192)=FALSE),"",1)))</f>
        <v/>
      </c>
      <c r="H192" s="19" t="str">
        <f>IF(A192=0,"",IF(COUNTA(Raw!BA192:BH192)=0,"",IF(AND(Raw!BA192=0,COUNTA(Raw!BB192:BH192)=0),"",IF(AND(Raw!BA192&gt;0,COUNTA(Raw!BB192:BH192)&gt;0),"",1))))</f>
        <v/>
      </c>
      <c r="I192" s="19" t="str">
        <f>IF(A192=0,"",IF(AND(ISBLANK(Raw!BI192),ISBLANK(Raw!BJ192)),"",IF(AND(Raw!BI192=1,ISBLANK(Raw!BJ192)=FALSE),"",IF(AND(Raw!BI192=2,ISBLANK(Raw!BJ192)),"",1))))</f>
        <v/>
      </c>
      <c r="J192" s="19" t="str">
        <f>IF(A192=0,"",IF(AND(ISBLANK(Raw!AT192),COUNTBLANK(Raw!BK192:BQ192)),"",IF(AND(Raw!AT192&gt;0,COUNTA(Raw!BK192:BQ192)&gt;0),"",IF(AND(Raw!AT192=0,COUNTA(Raw!BK192:BQ192)=0),"",1))))</f>
        <v/>
      </c>
      <c r="K192" s="19" t="str">
        <f>IF(A192=0,"",IF(AND(ISBLANK(Raw!AS192),COUNTA(Raw!BR192:BX192)=0),"",IF(AND(Raw!AS192&gt;0,COUNTA(Raw!BR192:BX192)&gt;0),"",IF(AND(Raw!AS192=0,COUNTA(Raw!BR192:BX192)=0),"",1))))</f>
        <v/>
      </c>
      <c r="L192" s="19" t="str">
        <f>IF(A192=0,"",IF(AND(COUNTA(Raw!BK192:BX192)=0,COUNTA(Raw!BY192:CH192)=0),"",IF(AND(COUNTIF(Raw!BK192:BX192,1)&gt;0,COUNTA(Raw!BY192:CH192)&gt;0),"",IF(AND(COUNTIF(Raw!BK192:BX192,1)=0,COUNTA(Raw!BY192:CH192)=0),"",1))))</f>
        <v/>
      </c>
      <c r="M192" s="19" t="str">
        <f>IF(A192=0,"",IF(AND(COUNTA(Raw!BK192:BX192)=0,COUNTA(Raw!CI192:CR192)),"",IF(AND(COUNTIF(Raw!BK192:BX192,3)&gt;0,COUNTA(Raw!CI192:CR192)&gt;0),"",IF(AND(COUNTIF(Raw!BK192:BX192,3)=0,COUNTA(Raw!CI192:CR192)=0),"",1))))</f>
        <v/>
      </c>
      <c r="N192" s="19" t="str">
        <f>IF(A192=0,"",IF(COUNTA(Raw!CS192:DF192)=0,"",IF(AND(COUNTIF(Raw!CS192:CV192,1)=1,COUNTA(Raw!CW192:DA192)&gt;0,COUNTA(Raw!DB192:DF192)=0),"",IF(AND(COUNTIF(Raw!CS192:CV192,2)=1,COUNTA(Raw!CW192:DA192)=0,COUNTA(Raw!DB192:DF192)&gt;0),"",IF(AND(COUNTA(Raw!CS192:CV192)&gt;0,COUNTA(Raw!CW192:DF192)=0),"",1)))))</f>
        <v/>
      </c>
      <c r="O192" s="19" t="str">
        <f>IF(A192=0,"",IF(COUNTA(Raw!DG192:DP192)=0,"",IF(AND(COUNTIF(Raw!BK192:BQ192,1)&gt;0,OR(COUNTIF(Raw!DG192:DP192,1)=1,COUNTIF(Raw!DG192:DP192,2)=1,COUNTIF(Raw!DG192:DP192,3)=1)),"",IF(AND(COUNTIF(Raw!BK192:BQ192,1)=0,AND(COUNTIF(Raw!DG192:DP192,1)=0,COUNTIF(Raw!DG192:DP192,2)=0,COUNTIF(Raw!DG192:DP192,3)=0)),"",1))))</f>
        <v/>
      </c>
      <c r="P192" s="19" t="str">
        <f>IF(A192=0,"",IF(COUNTA(Raw!DG192:DR192)=0,"",IF(AND(COUNTIF(Raw!DG192:DP192,4)=1,ISBLANK(Raw!DQ192)=FALSE,ISBLANK(Raw!DR192)),"",IF(AND(COUNTIF(Raw!DG192:DP192,7)=1,ISBLANK(Raw!DQ192),ISBLANK(Raw!DR192)=FALSE),"",IF(AND(COUNTA(Raw!DG192:DP192)&gt;0,COUNTIF(Raw!DG192:DP192,4)=0,COUNTIF(Raw!DG192:DP192,7)=0,COUNTA(Raw!DQ192:DR192)=0),"",1)))))</f>
        <v/>
      </c>
      <c r="Q192" s="19" t="str">
        <f>IF(A192=0,"",IF(AND(COUNTA(Raw!DS192:DU192)=0,COUNTA(Raw!BK192:BQ192)=0),"",IF(AND(COUNTIF(Raw!BK192:BQ192,1)&gt;0,COUNTA(Raw!DS192:DU192)&gt;0),"",IF(AND(COUNTIF(Raw!BK192:BQ192,1)=0,COUNTA(Raw!DS192:DU192)=0),"",1))))</f>
        <v/>
      </c>
      <c r="R192" s="19" t="str">
        <f>IF(A192=0,"",IF(AND(ISBLANK(Raw!AT192),ISBLANK(Raw!EJ192)),"",IF(AND(Raw!AT192&gt;0,ISBLANK(Raw!EJ192)=FALSE,Raw!EJ192&gt;=0,Raw!EJ192&lt;=7),"",IF(AND(Raw!AT192=0,ISBLANK(Raw!EJ192)),"",1))))</f>
        <v/>
      </c>
      <c r="S192" t="str">
        <f>IF(A192=0,"",IF(AND(ISBLANK(Raw!AS192),ISBLANK(Raw!EK192)),"",IF(AND(Raw!AS192&gt;0,ISBLANK(Raw!EK192)=FALSE),"",IF(AND(Raw!AS192=0,ISBLANK(Raw!EK192)),"",1))))</f>
        <v/>
      </c>
      <c r="T192" s="19" t="str">
        <f>IF(A192=0,"",IF(AND(ISBLANK(Raw!AT192),COUNTA(Raw!EL192:EQ192)=0),"",IF(AND(Raw!AT192&gt;0,COUNTA(Raw!EL192:EQ192)&gt;0),"",IF(AND(Raw!AT192=0,COUNTA(Raw!EL192:EQ192)=0),"",1))))</f>
        <v/>
      </c>
      <c r="U192" t="str">
        <f>IF(A192=0,"",IF(AND(ISBLANK(Raw!AT192),COUNTA(Raw!ER192:EU192)=0),"",IF(AND(Raw!AT192&gt;0,COUNTA(Raw!ER192:EU192)&gt;0),"",IF(AND(Raw!AT192=0,COUNTA(Raw!ER192:EU192)=0),"",1))))</f>
        <v/>
      </c>
      <c r="V192" t="str">
        <f>IF(A192=0,"",IF(AND(ISBLANK(Raw!AS192),COUNTA(Raw!EV192:FA192)=0),"",IF(AND(Raw!AS192&gt;0,COUNTA(Raw!EV192:FA192)&gt;0),"",IF(AND(Raw!AS192=0,COUNTA(Raw!EV192:FA192)=0),"",1))))</f>
        <v/>
      </c>
      <c r="W192" t="str">
        <f>IF(A192=0,"",IF(AND(ISBLANK(Raw!AS192),COUNTA(Raw!FB192:FE192)=0),"",IF(AND(Raw!AS192&gt;0,COUNTA(Raw!FB192:FE192)&gt;0),"",IF(AND(Raw!AS192=0,COUNTA(Raw!FB192:FE192)=0),"",1))))</f>
        <v/>
      </c>
      <c r="X192" t="str">
        <f>IF(A192=0,"",IF(AND(ISBLANK(Raw!AT192),COUNTA(Raw!FF192:FI192)=0),"",IF(AND(Raw!AT192&gt;0,COUNTA(Raw!FF192:FI192)&gt;0),"",IF(AND(Raw!AT192=0,COUNTA(Raw!FF192:FI192)=0),"",1))))</f>
        <v/>
      </c>
      <c r="Y192" t="str">
        <f>IF(A192=0,"",IF(AND(ISBLANK(Raw!AS192),COUNTA(Raw!FJ192:FM192)=0),"",IF(AND(Raw!AS192&gt;0,COUNTA(Raw!FJ192:FM192)&gt;0),"",IF(AND(Raw!AS192=0,COUNTA(Raw!FJ192:FM192)=0),"",1))))</f>
        <v/>
      </c>
      <c r="Z192" t="str">
        <f>IF(A192=0,"",IF(AND(COUNTA(Raw!FN192:FT192)=0,ISBLANK(Raw!FU192)),"",IF(AND(COUNTIF(Raw!FN192:FT192,1)&gt;0,ISBLANK(Raw!FU192)=FALSE),"",IF(AND(COUNTIF(Raw!FN192:FT192,1)=0,ISBLANK(Raw!FU192)),"",1))))</f>
        <v/>
      </c>
      <c r="AA192" s="19" t="str">
        <f>IF(A192=0,"",IF(AND(ISBLANK(Raw!BI192),COUNTA(Raw!FV192:GH192)=0),"",IF(AND(Raw!BI192&lt;&gt;1,COUNTIF(Raw!FV192:GH192,6)=0),"",IF(Raw!BI192=1,"",1))))</f>
        <v/>
      </c>
      <c r="AB192" t="str">
        <f>IF(A192=0,"",IF(AND(ISBLANK(Raw!GI192),COUNTA(Raw!GJ192:GQ192)=0),"",IF(AND(Raw!GI192=1,COUNTA(Raw!GJ192:GQ192)&gt;0),"",IF(AND(Raw!GI192=2,COUNTA(Raw!GJ192:GQ192)=0),"",1))))</f>
        <v/>
      </c>
      <c r="AC192" s="19" t="str">
        <f>IF(A192=0,"",IF(AND(COUNTA(Raw!GY192:HF192)=0,ISBLANK(Raw!HG192)),"",IF(AND(OR(COUNTIF(Raw!GY192:HE192,1)&gt;0,COUNTIF(Raw!GY192:HE192,2)&gt;0),ISBLANK(Raw!HG192)=FALSE),"",IF(AND(COUNTA(Raw!GY192:HF192)&gt;0,ISBLANK(Raw!HG192),COUNTIF(Raw!GY192:HE192,1)=0,COUNTIF(Raw!GY192:HE192,2)=0),"",1))))</f>
        <v/>
      </c>
      <c r="AD192" s="19" t="str">
        <f>IF(A192=0,"",IF(COUNTA(Raw!HU192:IB192)=0,"",IF(AND(Raw!AK192&lt;&gt;2,COUNTIF(Raw!HU192:IA192,2)=0,COUNTIF(Raw!HU192:IA192,3)=0),"",IF(Raw!AK192=2,"",1))))</f>
        <v/>
      </c>
      <c r="AE192" s="19" t="str">
        <f>IF(A192=0,"",IF(AND(Raw!AK192=2,ISBLANK(Raw!IC192)=FALSE),"",IF(AND(Raw!AK192&lt;&gt;2,ISBLANK(Raw!IC192)),"",1)))</f>
        <v/>
      </c>
      <c r="AF192" s="19" t="str">
        <f>IF(A192=0,"",IF(COUNTA(Raw!ID192:IF192)=0,"",IF(AND(MATCH(2023-Raw!ID192,Code!$A$3:$A$12,1)=Raw!IF192,2023-Raw!ID192=Raw!IE192),"",1)))</f>
        <v/>
      </c>
      <c r="AG192" s="19" t="str">
        <f>IF(A192=0,"",IF(COUNTA(Raw!IG192:II192)=0,"",IF(AND(Raw!IG192=4,ISBLANK(Raw!II192)=FALSE),"",IF(AND(Raw!IG192&lt;&gt;4,ISBLANK(Raw!II192)),"",1))))</f>
        <v/>
      </c>
      <c r="AH192" s="19" t="str">
        <f>IF(A192=0,"",IF(COUNTA(Raw!IJ192:IM192)=0,"",IF(AND(Raw!IJ192=1,ISBLANK(Raw!IK192)=FALSE),"",IF(AND(Raw!IJ192=2,COUNTA(Raw!IK192:IM192)&gt;0),"",1))))</f>
        <v/>
      </c>
      <c r="AI192" s="19" t="str">
        <f>IF(A192=0,"",IF(COUNTA(Raw!IK192:IM192)=0,"",IF(AND(Raw!IK192=1,ISBLANK(Raw!IL192)=FALSE),"",IF(AND(Raw!IK192=2,COUNTA(Raw!IL192:IM192)=0),"",1))))</f>
        <v/>
      </c>
      <c r="AJ192" s="19" t="str">
        <f>IF(A192=0,"",IF(COUNTA(Raw!JD192:JJ192)=0,"",IF(AND(Raw!JD192&gt;600,COUNTA(Raw!JE192:JI192)&gt;0),"",IF(AND(Raw!JD192&lt;=600,COUNTA(Raw!JE192:JJ192)=0),"",1))))</f>
        <v/>
      </c>
      <c r="AK192" s="19" t="str">
        <f>IF(A192=0,"",IF(COUNTA(Raw!JK192:KA192)=0,"",IF(AND(Raw!JK192=1,COUNTA(Raw!JM192:JV192)&gt;0),"",IF(AND(Raw!JK192=3,COUNTA(Raw!JM192:JV192)&gt;0,COUNTA(Raw!JW192:KA192)=0),"",IF(AND(ISBLANK(Raw!JK192)=FALSE,Raw!JK192&lt;&gt;1,Raw!JK192&lt;&gt;3,COUNTA(Raw!JM192:KA192)=0),"",1)))))</f>
        <v/>
      </c>
      <c r="AL192" s="19" t="str">
        <f>IF(A192=0,"",IF(COUNTA(Raw!JW192:KA192)=0,"",IF(AND(COUNTIF(Raw!JW192:JZ192,4)=0,COUNTA(Raw!JW192:JZ192)&gt;0,ISBLANK(Raw!KA192)=FALSE),"",IF(AND(COUNTIF(Raw!JW192:KA192,4)&gt;0,ISBLANK(Raw!KA192)),"",1))))</f>
        <v/>
      </c>
      <c r="AM192" s="19" t="str">
        <f>IF(A192=0,"",IF(COUNTA(Raw!KT192:KU192)=0,"",IF(AND(Raw!KT192=1,ISBLANK(Raw!KU192)=FALSE),"",IF(AND(Raw!KT192=2,ISBLANK(Raw!KU192)),"",1))))</f>
        <v/>
      </c>
      <c r="AN192" s="19" t="str">
        <f>IF(A192=0,"",IF(COUNTA(Raw!KX192:LF192)=0,"",IF(AND(COUNTIF(Raw!KX192:LB192,5)=1,COUNTA(Raw!KX192:LB192)=1,COUNTA(Raw!LC192:LF192)=0),"",IF(AND(COUNTIF(Raw!KX192:LB192,5)=0,COUNTA(Raw!KX192:LB192)&gt;0,COUNTA(Raw!LC192:LF192)&gt;0),"",1))))</f>
        <v/>
      </c>
      <c r="AO192" s="19" t="str">
        <f>IF(A192=0,"",IF(COUNTA(Raw!LM192:LU192)=0,"",IF(AND(Raw!LM192=1,ISBLANK(Raw!LN192)=FALSE,COUNTA(Raw!LO192:LU192)&gt;0),"",IF(AND(Raw!LM192=2,COUNTA(Raw!LN192:LU192)=0),"",1))))</f>
        <v/>
      </c>
      <c r="AP192" s="19" t="str">
        <f>IF(A192=0,"",IF(COUNTA(Raw!MY192:OG192)=0,"",IF(AND(Raw!MY192=2,COUNTA(Raw!MZ192:OG192)=0),"",IF(AND(Raw!MY192=1,COUNTA(Raw!MZ192:OG192)&gt;0),"",1))))</f>
        <v/>
      </c>
      <c r="AQ192" s="19" t="str">
        <f>IF(A192=0,"",IF(COUNTA(Raw!NC192:NW192)=0,"",IF(AND(COUNTIF(Raw!NC192:NG192,3)&gt;0,COUNTA(Raw!NH192:NQ192)&gt;0),"",IF(AND(COUNTA(Raw!NC192:NG192)&gt;0,COUNTIF(Raw!NC192:NG192,3)=0,COUNTA(Raw!NH192:NW192)=0),"",1))))</f>
        <v/>
      </c>
      <c r="AR192" s="19" t="str">
        <f>IF(A192=0,"",IF(COUNTA(Raw!NH192:NW192)=0,"",IF(AND(COUNTIF(Raw!NH192:NQ192,10)&gt;0,COUNTA(Raw!NR192:NW192)&gt;0),"",IF(AND(COUNTA(Raw!NH192:NQ192)&gt;0,COUNTIF(Raw!NH192:NQ192,10)=0,COUNTA(Raw!NR192:NY192)=0),"",1))))</f>
        <v/>
      </c>
      <c r="AS192" s="19" t="str">
        <f>IF(A192=0,"",IF(COUNTA(Raw!NY192:OG192)=0,"",IF(AND(Raw!NY192=1,COUNTA(Raw!NZ192:OG192)&gt;0),"",IF(AND(Raw!NY192=2,COUNTA(Raw!NZ192:OG192)=0),"",1))))</f>
        <v/>
      </c>
      <c r="AT192" s="19" t="str">
        <f>IF(A192=0,"",IF(COUNTA(Raw!OH192:OY192)=0,"",IF(AND(Raw!OH192=1,COUNTA(Raw!OI192:OY192)&gt;0),"",IF(AND(Raw!OH192=2,COUNTA(Raw!OI192:OY192)=0),"",1))))</f>
        <v/>
      </c>
      <c r="AU192" s="19" t="str">
        <f>IF(A192=0,"",IF(COUNTA(Raw!PR192:QB192)=0,"",
IF(AND(OR(AND(COUNTIF(Raw!PR192:QB192,1)=1,COUNTA(Raw!QI192:QY192)&gt;0),AND(COUNTIF(Raw!PR192:QB192,1)=0,COUNTA(Raw!QI192:QY192)=0)),OR(AND(COUNTIF(Raw!PR192:QB192,2)=1,COUNTA(Raw!QZ192:RP192)&gt;0),AND(COUNTIF(Raw!PR192:QB192,2)=0,COUNTA(Raw!QZ192:RP192)=0)),OR(AND(COUNTIF(Raw!PR192:QB192,3)=1,COUNTA(Raw!RQ192:SG192)&gt;0),AND(COUNTIF(Raw!PR192:QB192,3)=0,COUNTA(Raw!RQ192:SG192)=0)),OR(AND(COUNTIF(Raw!PR192:QB192,4)=1,COUNTA(Raw!SH192:ST192)&gt;0),AND(COUNTIF(Raw!PR192:QB192,4)=0,COUNTA(Raw!SH192:ST192)=0)),OR(AND(COUNTIF(Raw!PR192:QB192,5)=1,COUNTA(Raw!SU192:TG192)&gt;0),AND(COUNTIF(Raw!PR192:QB192,5)=0,COUNTA(Raw!SU192:TG192)=0)),OR(AND(COUNTIF(Raw!PR192:QB192,6)=1,COUNTA(Raw!TH192:TT192)&gt;0),AND(COUNTIF(Raw!PR192:QB192,6)=0,COUNTA(Raw!TH192:TT192)=0)),OR(AND(COUNTIF(Raw!PR192:QB192,7)=1,COUNTA(Raw!TU192:UI192)&gt;0),AND(COUNTIF(Raw!PR192:QB192,7)=0,COUNTA(Raw!TU192:UI192)=0)),OR(AND(COUNTIF(Raw!PR192:QB192,8)=1,COUNTA(Raw!UJ192:UV192)&gt;0),AND(COUNTIF(Raw!PR192:QB192,8)=0,COUNTA(Raw!UJ192:UV192)=0)),OR(AND(COUNTIF(Raw!PR192:QB192,9)=1,COUNTA(Raw!UW192:VG192)&gt;0),AND(COUNTIF(Raw!PR192:QB192,9)=0,COUNTA(Raw!UW192:VG192)=0)),OR(AND(COUNTIF(Raw!PR192:QB192,10)=1,COUNTA(Raw!VH192:VP192)&gt;0),AND(COUNTIF(Raw!PR192:QB192,10)=0,COUNTA(Raw!VH192:VP192)=0)),OR(AND(COUNTIF(Raw!PR192:QB192,11)=1,COUNTA(Raw!VQ192:WK192)&gt;0),AND(COUNTIF(Raw!PR192:QB192,11)=0,COUNTA(Raw!VQ192:WK192)=0))),"",1)))</f>
        <v/>
      </c>
      <c r="AV192" s="19" t="str">
        <f>IF(A192=0,"",IF(COUNTA(Raw!QI192:QY192)=0,"",IF(AND(OR(AND(Raw!QI192=4,COUNTIF(Raw!QR192:QY192,1)=0),Raw!QI192&lt;&gt;4),OR(AND(Raw!QJ192=4,COUNTIF(Raw!QR192:QY192,2)=0),Raw!QJ192&lt;&gt;4),OR(AND(Raw!QK192=4,COUNTIF(Raw!QR192:QY192,3)=0),Raw!QK192&lt;&gt;4),OR(AND(Raw!QL192=4,COUNTIF(Raw!QR192:QY192,4)=0),Raw!QL192&lt;&gt;4),OR(AND(Raw!QM192=4,COUNTIF(Raw!QR192:QY192,5)=0),Raw!QM192&lt;&gt;4),OR(AND(Raw!QN192=4,COUNTIF(Raw!QR192:QY192,6)=0),Raw!QN192&lt;&gt;4),OR(AND(Raw!QO192=4,COUNTIF(Raw!QR192:QY192,7)=0),Raw!QO192&lt;&gt;4),OR(AND(Raw!QP192=4,COUNTIF(Raw!QR192:QY192,8)=0),Raw!QP192&lt;&gt;4)),"",1)))</f>
        <v/>
      </c>
      <c r="AW192" t="str">
        <f>IF(A192=0,"",IF(COUNTA(Raw!QZ192:RP192)=0,"",IF(AND(OR(AND(Raw!QZ192=4,COUNTIF(Raw!RI192:RP192,1)=0),Raw!QZ192&lt;&gt;4),OR(AND(Raw!RA192=4,COUNTIF(Raw!RI192:RP192,2)=0),Raw!RA192&lt;&gt;4),OR(AND(Raw!RB192=4,COUNTIF(Raw!RI192:RP192,3)=0),Raw!RB192&lt;&gt;4),OR(AND(Raw!RC192=4,COUNTIF(Raw!RI192:RP192,4)=0),Raw!RC192&lt;&gt;4),OR(AND(Raw!RD192=4,COUNTIF(Raw!RI192:RP192,5)=0),Raw!RD192&lt;&gt;4),OR(AND(Raw!RE192=4,COUNTIF(Raw!RI192:RP192,6)=0),Raw!RE192&lt;&gt;4),OR(AND(Raw!RF192=4,COUNTIF(Raw!RI192:RP192,7)=0),Raw!RF192&lt;&gt;4),OR(AND(Raw!RG192=4,COUNTIF(Raw!RI192:RP192,8)=0),Raw!RG192&lt;&gt;4)),"",1)))</f>
        <v/>
      </c>
      <c r="AX192" t="str">
        <f>IF(A192=0,"",IF(COUNTA(Raw!RQ192:SG192)=0,"",IF(AND(OR(AND(Raw!RQ192=4,COUNTIF(Raw!RZ192:SG192,1)=0),Raw!RQ192&lt;&gt;4),OR(AND(Raw!RR192=4,COUNTIF(Raw!RZ192:SG192,2)=0),Raw!RR192&lt;&gt;4),OR(AND(Raw!RS192=4,COUNTIF(Raw!RZ192:SG192,3)=0),Raw!RS192&lt;&gt;4),OR(AND(Raw!RT192=4,COUNTIF(Raw!RZ192:SG192,4)=0),Raw!RT192&lt;&gt;4),OR(AND(Raw!RU192=4,COUNTIF(Raw!RZ192:SG192,5)=0),Raw!RU192&lt;&gt;4),OR(AND(Raw!RV192=4,COUNTIF(Raw!RZ192:SG192,6)=0),Raw!RV192&lt;&gt;4),OR(AND(Raw!RW192=4,COUNTIF(Raw!RZ192:SG192,7)=0),Raw!RW192&lt;&gt;4),OR(AND(Raw!RX192=4,COUNTIF(Raw!RZ192:SG192,8)=0),Raw!RX192&lt;&gt;4)),"",1)))</f>
        <v/>
      </c>
      <c r="AY192" t="str">
        <f>IF(A192=0,"",IF(COUNTA(Raw!SH192:ST192)=0,"",IF(AND(OR(AND(Raw!SH192=4,COUNTIF(Raw!SO192:ST192,1)=0),Raw!SH192&lt;&gt;4),OR(AND(Raw!SI192=4,COUNTIF(Raw!SO192:ST192,2)=0),Raw!SI192&lt;&gt;4),OR(AND(Raw!SJ192=4,COUNTIF(Raw!SO192:ST192,3)=0),Raw!SJ192&lt;&gt;4),OR(AND(Raw!SK192=4,COUNTIF(Raw!SO192:ST192,4)=0),Raw!SK192&lt;&gt;4),OR(AND(Raw!SL192=4,COUNTIF(Raw!SO192:ST192,5)=0),Raw!SL192&lt;&gt;4),OR(AND(Raw!SM192=4,COUNTIF(Raw!SO192:ST192,6)=0),Raw!SM192&lt;&gt;4)),"",1)))</f>
        <v/>
      </c>
      <c r="AZ192" t="str">
        <f>IF(A192=0,"",IF(COUNTA(Raw!SU192:TG192)=0,"",IF(AND(OR(AND(Raw!SU192=4,COUNTIF(Raw!TB192:TG192,1)=0),Raw!SU192&lt;&gt;4),OR(AND(Raw!SV192=4,COUNTIF(Raw!TB192:TG192,2)=0),Raw!SV192&lt;&gt;4),OR(AND(Raw!SW192=4,COUNTIF(Raw!TB192:TG192,3)=0),Raw!SW192&lt;&gt;4),OR(AND(Raw!SX192=4,COUNTIF(Raw!TB192:TG192,4)=0),Raw!SX192&lt;&gt;4),OR(AND(Raw!SY192=4,COUNTIF(Raw!TB192:TG192,5)=0),Raw!SY192&lt;&gt;4),OR(AND(Raw!SZ192=4,COUNTIF(Raw!TB192:TG192,6)=0),Raw!SZ192&lt;&gt;4)),"",1)))</f>
        <v/>
      </c>
      <c r="BA192" t="str">
        <f>IF(A192=0,"",IF(COUNTA(Raw!TH192:TT192)=0,"",IF(AND(OR(AND(Raw!TH192=4,COUNTIF(Raw!TO192:TT192,1)=0),Raw!TH192&lt;&gt;4),OR(AND(Raw!TI192=4,COUNTIF(Raw!TO192:TT192,2)=0),Raw!TI192&lt;&gt;4),OR(AND(Raw!TJ192=4,COUNTIF(Raw!TO192:TT192,3)=0),Raw!TJ192&lt;&gt;4),OR(AND(Raw!TK192=4,COUNTIF(Raw!TO192:TT192,4)=0),Raw!TK192&lt;&gt;4),OR(AND(Raw!TL192=4,COUNTIF(Raw!TO192:TT192,5)=0),Raw!TL192&lt;&gt;4),OR(AND(Raw!TM192=4,COUNTIF(Raw!TO192:TT192,6)=0),Raw!TM192&lt;&gt;4)),"",1)))</f>
        <v/>
      </c>
      <c r="BB192" t="str">
        <f>IF(A192=0,"",IF(COUNTA(Raw!TU192:UI192)=0,"",IF(AND(OR(AND(Raw!TU192=4,COUNTIF(Raw!UC192:UI192,1)=0),Raw!TU192&lt;&gt;4),OR(AND(Raw!TV192=4,COUNTIF(Raw!UC192:UI192,2)=0),Raw!TV192&lt;&gt;4),OR(AND(Raw!TW192=4,COUNTIF(Raw!UC192:UI192,3)=0),Raw!TW192&lt;&gt;4),OR(AND(Raw!TX192=4,COUNTIF(Raw!UC192:UI192,4)=0),Raw!TX192&lt;&gt;4),OR(AND(Raw!TY192=4,COUNTIF(Raw!UC192:UI192,5)=0),Raw!TY192&lt;&gt;4),OR(AND(Raw!TZ192=4,COUNTIF(Raw!UC192:UI192,6)=0),Raw!TZ192&lt;&gt;4),OR(AND(Raw!UA192=4,COUNTIF(Raw!UC192:UI192,7)=0),Raw!UA192&lt;&gt;4)),"",1)))</f>
        <v/>
      </c>
      <c r="BC192" t="str">
        <f>IF(A192=0,"",IF(COUNTA(Raw!UJ192:UV192)=0,"",IF(AND(OR(AND(Raw!UJ192=4,COUNTIF(Raw!UQ192:UV192,1)=0),Raw!UJ192&lt;&gt;4),OR(AND(Raw!UK192=4,COUNTIF(Raw!UQ192:UV192,2)=0),Raw!UK192&lt;&gt;4),OR(AND(Raw!UL192=4,COUNTIF(Raw!UQ192:UV192,3)=0),Raw!UL192&lt;&gt;4),OR(AND(Raw!UM192=4,COUNTIF(Raw!UQ192:UV192,4)=0),Raw!UM192&lt;&gt;4),OR(AND(Raw!UN192=4,COUNTIF(Raw!UQ192:UV192,5)=0),Raw!UN192&lt;&gt;4),OR(AND(Raw!UO192=4,COUNTIF(Raw!UQ192:UV192,6)=0),Raw!UO192&lt;&gt;4)),"",1)))</f>
        <v/>
      </c>
      <c r="BD192" t="str">
        <f>IF(A192=0,"",IF(COUNTA(Raw!UW192:VG192)=0,"",IF(AND(OR(AND(Raw!UW192=4,COUNTIF(Raw!VC192:VG192,1)=0),Raw!UW192&lt;&gt;4),OR(AND(Raw!UX192=4,COUNTIF(Raw!VC192:VG192,2)=0),Raw!UX192&lt;&gt;4),OR(AND(Raw!UY192=4,COUNTIF(Raw!VC192:VG192,3)=0),Raw!UY192&lt;&gt;4),OR(AND(Raw!UZ192=4,COUNTIF(Raw!VC192:VG192,4)=0),Raw!UZ192&lt;&gt;4),OR(AND(Raw!VA192=4,COUNTIF(Raw!VC192:VG192,5)=0),Raw!VA192&lt;&gt;4)),"",1)))</f>
        <v/>
      </c>
      <c r="BE192" t="str">
        <f>IF(A192=0,"",IF(COUNTA(Raw!VH192:VP192)=0,"",
IF(AND(
OR(AND(Raw!VH192=4,COUNTIF(Raw!VM192:VP192,1)=0),Raw!VH192&lt;&gt;4),
OR(AND(Raw!VI192=4,COUNTIF(Raw!VM192:VP192,2)=0),Raw!VI192&lt;&gt;4),
OR(AND(Raw!VJ192=4,COUNTIF(Raw!VM192:VP192,3)=0),Raw!VJ192&lt;&gt;4),
OR(AND(Raw!VK192=4,COUNTIF(Raw!VM192:VP192,4)=0),Raw!VK192&lt;&gt;4)
),"",1)))</f>
        <v/>
      </c>
      <c r="BF192" t="str">
        <f>IF(A192=0,"",IF(COUNTA(Raw!VQ192:WK192)=0,"",
IF(AND(
OR(AND(Raw!VQ192=4,COUNTIF(Raw!WB192:WK192,1)=0),Raw!VQ192&lt;&gt;4),
OR(AND(Raw!VR192=4,COUNTIF(Raw!WB192:WK192,2)=0),Raw!VR192&lt;&gt;4),
OR(AND(Raw!VS192=4,COUNTIF(Raw!WB192:WK192,3)=0),Raw!VS192&lt;&gt;4),
OR(AND(Raw!VT192=4,COUNTIF(Raw!WB192:WK192,4)=0),Raw!VT192&lt;&gt;4),
OR(AND(Raw!VU192=4,COUNTIF(Raw!WB192:WK192,5)=0),Raw!VU192&lt;&gt;4),
OR(AND(Raw!VV192=4,COUNTIF(Raw!WB192:WK192,6)=0),Raw!VV192&lt;&gt;4),
OR(AND(Raw!VW192=4,COUNTIF(Raw!WB192:WK192,7)=0),Raw!VW192&lt;&gt;4),
OR(AND(Raw!VX192=4,COUNTIF(Raw!WB192:WK192,8)=0),Raw!VX192&lt;&gt;4),
OR(AND(Raw!VY192=4,COUNTIF(Raw!WB192:WK192,9)=0),Raw!VX192&lt;&gt;4),
OR(AND(Raw!VZ192=4,COUNTIF(Raw!WB192:WK192,10)=0),Raw!VZ192&lt;&gt;4)
),"",1)))</f>
        <v/>
      </c>
      <c r="BG192" t="str">
        <f>IF(A192=0,"",IF(COUNTA(Raw!WL192:XB192)=0,"",
IF(AND(
OR(AND(Raw!WL192=4,COUNTIF(Raw!WU192:XB192,1)=0),Raw!WL192&lt;&gt;4),
OR(AND(Raw!WM192=4,COUNTIF(Raw!WU192:XB192,2)=0),Raw!WM192&lt;&gt;4),
OR(AND(Raw!WN192=4,COUNTIF(Raw!WU192:XB192,3)=0),Raw!WN192&lt;&gt;4),
OR(AND(Raw!WO192=4,COUNTIF(Raw!WU192:XB192,4)=0),Raw!WO192&lt;&gt;4),
OR(AND(Raw!WP192=4,COUNTIF(Raw!WU192:XB192,5)=0),Raw!WP192&lt;&gt;4),
OR(AND(Raw!WQ192=4,COUNTIF(Raw!WU192:XB192,6)=0),Raw!WQ192&lt;&gt;4),
OR(AND(Raw!WR192=4,COUNTIF(Raw!WU192:XB192,7)=0),Raw!WR192&lt;&gt;4),
OR(AND(Raw!WS192=4,COUNTIF(Raw!WU192:XB192,8)=0),Raw!WS192&lt;&gt;4)
),"",1)))</f>
        <v/>
      </c>
      <c r="BH192" t="str">
        <f>IF(A192=0,"",IF(COUNTA(Raw!XC192:XK192)=0,"",
IF(AND(
OR(AND(Raw!XC192=4,COUNTIF(Raw!XH192:XK192,1)=0),Raw!XC192&lt;&gt;4),
OR(AND(Raw!XD192=4,COUNTIF(Raw!XH192:XK192,2)=0),Raw!XD192&lt;&gt;4),
OR(AND(Raw!XE192=4,COUNTIF(Raw!XH192:XK192,3)=0),Raw!XE192&lt;&gt;4),
OR(AND(Raw!XF192=4,COUNTIF(Raw!XH192:XK192,4)=0),Raw!XF192&lt;&gt;4)
),"",1)))</f>
        <v/>
      </c>
      <c r="BI192" t="str">
        <f>IF(A192=0,"",IF(COUNTA(Raw!XL192:XT192)=0,"",
IF(AND(
OR(AND(Raw!XL192=4,COUNTIF(Raw!XQ192:XT192,1)=0),Raw!XL192&lt;&gt;4),
OR(AND(Raw!XM192=4,COUNTIF(Raw!XQ192:XT192,2)=0),Raw!XM192&lt;&gt;4),
OR(AND(Raw!XN192=4,COUNTIF(Raw!XQ192:XT192,3)=0),Raw!XN192&lt;&gt;4),
OR(AND(Raw!XO192=4,COUNTIF(Raw!XQ192:XT192,4)=0),Raw!XO192&lt;&gt;4)
),"",1)))</f>
        <v/>
      </c>
      <c r="BJ192" t="str">
        <f>IF(A192=0,"",IF(COUNTA(Raw!XU192:YI192)=0,"",
IF(AND(
OR(AND(Raw!XU192=4,COUNTIF(Raw!YC192:YI192,1)=0),Raw!XU192&lt;&gt;4),
OR(AND(Raw!XV192=4,COUNTIF(Raw!YC192:YI192,2)=0),Raw!XV192&lt;&gt;4),
OR(AND(Raw!XW192=4,COUNTIF(Raw!YC192:YI192,3)=0),Raw!XW192&lt;&gt;4),
OR(AND(Raw!XX192=4,COUNTIF(Raw!YC192:YI192,4)=0),Raw!XX192&lt;&gt;4),
OR(AND(Raw!XY192=4,COUNTIF(Raw!YC192:YI192,5)=0),Raw!XY192&lt;&gt;4),
OR(AND(Raw!XZ192=4,COUNTIF(Raw!YC192:YI192,6)=0),Raw!XZ192&lt;&gt;4),
OR(AND(Raw!YA192=4,COUNTIF(Raw!YC192:YI192,7)=0),Raw!YA192&lt;&gt;4)
),"",1)))</f>
        <v/>
      </c>
      <c r="BK192" t="str">
        <f>IF(A192=0,"",IF(COUNTA(Raw!YJ192:YR192)=0,"",
IF(AND(
OR(AND(Raw!YJ192=4,COUNTIF(Raw!YO192:YR192,1)=0),Raw!YJ192&lt;&gt;4),
OR(AND(Raw!YK192=4,COUNTIF(Raw!YO192:YR192,2)=0),Raw!YK192&lt;&gt;4),
OR(AND(Raw!YL192=4,COUNTIF(Raw!YO192:YR192,3)=0),Raw!YL192&lt;&gt;4),
OR(AND(Raw!YM192=4,COUNTIF(Raw!YO192:YR192,4)=0),Raw!YM192&lt;&gt;4)
),"",1)))</f>
        <v/>
      </c>
      <c r="BL192" t="str">
        <f>IF(A192=0,"",IF(COUNTA(Raw!YS192:YU192)=0,"",IF(AND(Raw!YS192=4,ISBLANK(Raw!YU192)),"",IF(AND(Raw!YS192&lt;&gt;4,ISBLANK(Raw!YU192)=FALSE),"",1))))</f>
        <v/>
      </c>
    </row>
    <row r="193" spans="1:64">
      <c r="A193" s="20">
        <f>Raw!A193</f>
        <v>0</v>
      </c>
      <c r="B193" s="19" t="str">
        <f>IF(A193=0,"",IF(AND(Raw!AC193=1,COUNTA(Raw!AR193:IC193)&gt;0,COUNTA(Raw!ID193:YU193)=0),"",IF(AND(Raw!AC193=2,COUNTA(Raw!AR193:IC193)=0,COUNTA(Raw!ID193:MV193)&gt;0,COUNTA(Raw!MW193:YU193)=0),"",IF(AND(Raw!AC193=3,COUNTA(Raw!AP193:MV193)=0,COUNTA(Raw!MW193:YU193)&gt;0),"",1))))</f>
        <v/>
      </c>
      <c r="C193" s="19" t="str">
        <f>IF(A193=0,"",IF(AND(Raw!AK193=1,ISBLANK(Raw!AM193)=FALSE,ISBLANK(Raw!AO193)),"",IF(AND(Raw!AK193=2,ISBLANK(Raw!AM193),ISBLANK(Raw!AO193)=FALSE),"",1)))</f>
        <v/>
      </c>
      <c r="D193" s="19" t="str">
        <f>IF(A193=0,"",IF(COUNTA(Raw!AS193:AZ193)=0,"",IF(AND(Raw!AS193+Raw!AT193=100,Raw!AU193+Raw!AV193=100,Raw!AW193+Raw!AX193=100,Raw!AY193+Raw!AZ193=100),"",1)))</f>
        <v/>
      </c>
      <c r="E193" s="19" t="str">
        <f>IF(A193=0,"",IF(ISBLANK(Raw!AQ193),"",IF(Raw!AQ193=1,"",1)))</f>
        <v/>
      </c>
      <c r="F193" s="19" t="str">
        <f>IF(A193=0,"",IF(ISBLANK(Raw!AR193),"",IF(AND(Raw!AR193&gt;=0,Raw!AR193&lt;=100),"",1)))</f>
        <v/>
      </c>
      <c r="G193" s="19" t="str">
        <f>IF(A193=0,"",IF(AND(ISBLANK(Raw!BA193),ISBLANK(Raw!AS193)),"",IF(AND(Raw!AS193&gt;0,ISBLANK(Raw!BA193)=FALSE),"",1)))</f>
        <v/>
      </c>
      <c r="H193" s="19" t="str">
        <f>IF(A193=0,"",IF(COUNTA(Raw!BA193:BH193)=0,"",IF(AND(Raw!BA193=0,COUNTA(Raw!BB193:BH193)=0),"",IF(AND(Raw!BA193&gt;0,COUNTA(Raw!BB193:BH193)&gt;0),"",1))))</f>
        <v/>
      </c>
      <c r="I193" s="19" t="str">
        <f>IF(A193=0,"",IF(AND(ISBLANK(Raw!BI193),ISBLANK(Raw!BJ193)),"",IF(AND(Raw!BI193=1,ISBLANK(Raw!BJ193)=FALSE),"",IF(AND(Raw!BI193=2,ISBLANK(Raw!BJ193)),"",1))))</f>
        <v/>
      </c>
      <c r="J193" s="19" t="str">
        <f>IF(A193=0,"",IF(AND(ISBLANK(Raw!AT193),COUNTBLANK(Raw!BK193:BQ193)),"",IF(AND(Raw!AT193&gt;0,COUNTA(Raw!BK193:BQ193)&gt;0),"",IF(AND(Raw!AT193=0,COUNTA(Raw!BK193:BQ193)=0),"",1))))</f>
        <v/>
      </c>
      <c r="K193" s="19" t="str">
        <f>IF(A193=0,"",IF(AND(ISBLANK(Raw!AS193),COUNTA(Raw!BR193:BX193)=0),"",IF(AND(Raw!AS193&gt;0,COUNTA(Raw!BR193:BX193)&gt;0),"",IF(AND(Raw!AS193=0,COUNTA(Raw!BR193:BX193)=0),"",1))))</f>
        <v/>
      </c>
      <c r="L193" s="19" t="str">
        <f>IF(A193=0,"",IF(AND(COUNTA(Raw!BK193:BX193)=0,COUNTA(Raw!BY193:CH193)=0),"",IF(AND(COUNTIF(Raw!BK193:BX193,1)&gt;0,COUNTA(Raw!BY193:CH193)&gt;0),"",IF(AND(COUNTIF(Raw!BK193:BX193,1)=0,COUNTA(Raw!BY193:CH193)=0),"",1))))</f>
        <v/>
      </c>
      <c r="M193" s="19" t="str">
        <f>IF(A193=0,"",IF(AND(COUNTA(Raw!BK193:BX193)=0,COUNTA(Raw!CI193:CR193)),"",IF(AND(COUNTIF(Raw!BK193:BX193,3)&gt;0,COUNTA(Raw!CI193:CR193)&gt;0),"",IF(AND(COUNTIF(Raw!BK193:BX193,3)=0,COUNTA(Raw!CI193:CR193)=0),"",1))))</f>
        <v/>
      </c>
      <c r="N193" s="19" t="str">
        <f>IF(A193=0,"",IF(COUNTA(Raw!CS193:DF193)=0,"",IF(AND(COUNTIF(Raw!CS193:CV193,1)=1,COUNTA(Raw!CW193:DA193)&gt;0,COUNTA(Raw!DB193:DF193)=0),"",IF(AND(COUNTIF(Raw!CS193:CV193,2)=1,COUNTA(Raw!CW193:DA193)=0,COUNTA(Raw!DB193:DF193)&gt;0),"",IF(AND(COUNTA(Raw!CS193:CV193)&gt;0,COUNTA(Raw!CW193:DF193)=0),"",1)))))</f>
        <v/>
      </c>
      <c r="O193" s="19" t="str">
        <f>IF(A193=0,"",IF(COUNTA(Raw!DG193:DP193)=0,"",IF(AND(COUNTIF(Raw!BK193:BQ193,1)&gt;0,OR(COUNTIF(Raw!DG193:DP193,1)=1,COUNTIF(Raw!DG193:DP193,2)=1,COUNTIF(Raw!DG193:DP193,3)=1)),"",IF(AND(COUNTIF(Raw!BK193:BQ193,1)=0,AND(COUNTIF(Raw!DG193:DP193,1)=0,COUNTIF(Raw!DG193:DP193,2)=0,COUNTIF(Raw!DG193:DP193,3)=0)),"",1))))</f>
        <v/>
      </c>
      <c r="P193" s="19" t="str">
        <f>IF(A193=0,"",IF(COUNTA(Raw!DG193:DR193)=0,"",IF(AND(COUNTIF(Raw!DG193:DP193,4)=1,ISBLANK(Raw!DQ193)=FALSE,ISBLANK(Raw!DR193)),"",IF(AND(COUNTIF(Raw!DG193:DP193,7)=1,ISBLANK(Raw!DQ193),ISBLANK(Raw!DR193)=FALSE),"",IF(AND(COUNTA(Raw!DG193:DP193)&gt;0,COUNTIF(Raw!DG193:DP193,4)=0,COUNTIF(Raw!DG193:DP193,7)=0,COUNTA(Raw!DQ193:DR193)=0),"",1)))))</f>
        <v/>
      </c>
      <c r="Q193" s="19" t="str">
        <f>IF(A193=0,"",IF(AND(COUNTA(Raw!DS193:DU193)=0,COUNTA(Raw!BK193:BQ193)=0),"",IF(AND(COUNTIF(Raw!BK193:BQ193,1)&gt;0,COUNTA(Raw!DS193:DU193)&gt;0),"",IF(AND(COUNTIF(Raw!BK193:BQ193,1)=0,COUNTA(Raw!DS193:DU193)=0),"",1))))</f>
        <v/>
      </c>
      <c r="R193" s="19" t="str">
        <f>IF(A193=0,"",IF(AND(ISBLANK(Raw!AT193),ISBLANK(Raw!EJ193)),"",IF(AND(Raw!AT193&gt;0,ISBLANK(Raw!EJ193)=FALSE,Raw!EJ193&gt;=0,Raw!EJ193&lt;=7),"",IF(AND(Raw!AT193=0,ISBLANK(Raw!EJ193)),"",1))))</f>
        <v/>
      </c>
      <c r="S193" t="str">
        <f>IF(A193=0,"",IF(AND(ISBLANK(Raw!AS193),ISBLANK(Raw!EK193)),"",IF(AND(Raw!AS193&gt;0,ISBLANK(Raw!EK193)=FALSE),"",IF(AND(Raw!AS193=0,ISBLANK(Raw!EK193)),"",1))))</f>
        <v/>
      </c>
      <c r="T193" s="19" t="str">
        <f>IF(A193=0,"",IF(AND(ISBLANK(Raw!AT193),COUNTA(Raw!EL193:EQ193)=0),"",IF(AND(Raw!AT193&gt;0,COUNTA(Raw!EL193:EQ193)&gt;0),"",IF(AND(Raw!AT193=0,COUNTA(Raw!EL193:EQ193)=0),"",1))))</f>
        <v/>
      </c>
      <c r="U193" t="str">
        <f>IF(A193=0,"",IF(AND(ISBLANK(Raw!AT193),COUNTA(Raw!ER193:EU193)=0),"",IF(AND(Raw!AT193&gt;0,COUNTA(Raw!ER193:EU193)&gt;0),"",IF(AND(Raw!AT193=0,COUNTA(Raw!ER193:EU193)=0),"",1))))</f>
        <v/>
      </c>
      <c r="V193" t="str">
        <f>IF(A193=0,"",IF(AND(ISBLANK(Raw!AS193),COUNTA(Raw!EV193:FA193)=0),"",IF(AND(Raw!AS193&gt;0,COUNTA(Raw!EV193:FA193)&gt;0),"",IF(AND(Raw!AS193=0,COUNTA(Raw!EV193:FA193)=0),"",1))))</f>
        <v/>
      </c>
      <c r="W193" t="str">
        <f>IF(A193=0,"",IF(AND(ISBLANK(Raw!AS193),COUNTA(Raw!FB193:FE193)=0),"",IF(AND(Raw!AS193&gt;0,COUNTA(Raw!FB193:FE193)&gt;0),"",IF(AND(Raw!AS193=0,COUNTA(Raw!FB193:FE193)=0),"",1))))</f>
        <v/>
      </c>
      <c r="X193" t="str">
        <f>IF(A193=0,"",IF(AND(ISBLANK(Raw!AT193),COUNTA(Raw!FF193:FI193)=0),"",IF(AND(Raw!AT193&gt;0,COUNTA(Raw!FF193:FI193)&gt;0),"",IF(AND(Raw!AT193=0,COUNTA(Raw!FF193:FI193)=0),"",1))))</f>
        <v/>
      </c>
      <c r="Y193" t="str">
        <f>IF(A193=0,"",IF(AND(ISBLANK(Raw!AS193),COUNTA(Raw!FJ193:FM193)=0),"",IF(AND(Raw!AS193&gt;0,COUNTA(Raw!FJ193:FM193)&gt;0),"",IF(AND(Raw!AS193=0,COUNTA(Raw!FJ193:FM193)=0),"",1))))</f>
        <v/>
      </c>
      <c r="Z193" t="str">
        <f>IF(A193=0,"",IF(AND(COUNTA(Raw!FN193:FT193)=0,ISBLANK(Raw!FU193)),"",IF(AND(COUNTIF(Raw!FN193:FT193,1)&gt;0,ISBLANK(Raw!FU193)=FALSE),"",IF(AND(COUNTIF(Raw!FN193:FT193,1)=0,ISBLANK(Raw!FU193)),"",1))))</f>
        <v/>
      </c>
      <c r="AA193" s="19" t="str">
        <f>IF(A193=0,"",IF(AND(ISBLANK(Raw!BI193),COUNTA(Raw!FV193:GH193)=0),"",IF(AND(Raw!BI193&lt;&gt;1,COUNTIF(Raw!FV193:GH193,6)=0),"",IF(Raw!BI193=1,"",1))))</f>
        <v/>
      </c>
      <c r="AB193" t="str">
        <f>IF(A193=0,"",IF(AND(ISBLANK(Raw!GI193),COUNTA(Raw!GJ193:GQ193)=0),"",IF(AND(Raw!GI193=1,COUNTA(Raw!GJ193:GQ193)&gt;0),"",IF(AND(Raw!GI193=2,COUNTA(Raw!GJ193:GQ193)=0),"",1))))</f>
        <v/>
      </c>
      <c r="AC193" s="19" t="str">
        <f>IF(A193=0,"",IF(AND(COUNTA(Raw!GY193:HF193)=0,ISBLANK(Raw!HG193)),"",IF(AND(OR(COUNTIF(Raw!GY193:HE193,1)&gt;0,COUNTIF(Raw!GY193:HE193,2)&gt;0),ISBLANK(Raw!HG193)=FALSE),"",IF(AND(COUNTA(Raw!GY193:HF193)&gt;0,ISBLANK(Raw!HG193),COUNTIF(Raw!GY193:HE193,1)=0,COUNTIF(Raw!GY193:HE193,2)=0),"",1))))</f>
        <v/>
      </c>
      <c r="AD193" s="19" t="str">
        <f>IF(A193=0,"",IF(COUNTA(Raw!HU193:IB193)=0,"",IF(AND(Raw!AK193&lt;&gt;2,COUNTIF(Raw!HU193:IA193,2)=0,COUNTIF(Raw!HU193:IA193,3)=0),"",IF(Raw!AK193=2,"",1))))</f>
        <v/>
      </c>
      <c r="AE193" s="19" t="str">
        <f>IF(A193=0,"",IF(AND(Raw!AK193=2,ISBLANK(Raw!IC193)=FALSE),"",IF(AND(Raw!AK193&lt;&gt;2,ISBLANK(Raw!IC193)),"",1)))</f>
        <v/>
      </c>
      <c r="AF193" s="19" t="str">
        <f>IF(A193=0,"",IF(COUNTA(Raw!ID193:IF193)=0,"",IF(AND(MATCH(2023-Raw!ID193,Code!$A$3:$A$12,1)=Raw!IF193,2023-Raw!ID193=Raw!IE193),"",1)))</f>
        <v/>
      </c>
      <c r="AG193" s="19" t="str">
        <f>IF(A193=0,"",IF(COUNTA(Raw!IG193:II193)=0,"",IF(AND(Raw!IG193=4,ISBLANK(Raw!II193)=FALSE),"",IF(AND(Raw!IG193&lt;&gt;4,ISBLANK(Raw!II193)),"",1))))</f>
        <v/>
      </c>
      <c r="AH193" s="19" t="str">
        <f>IF(A193=0,"",IF(COUNTA(Raw!IJ193:IM193)=0,"",IF(AND(Raw!IJ193=1,ISBLANK(Raw!IK193)=FALSE),"",IF(AND(Raw!IJ193=2,COUNTA(Raw!IK193:IM193)&gt;0),"",1))))</f>
        <v/>
      </c>
      <c r="AI193" s="19" t="str">
        <f>IF(A193=0,"",IF(COUNTA(Raw!IK193:IM193)=0,"",IF(AND(Raw!IK193=1,ISBLANK(Raw!IL193)=FALSE),"",IF(AND(Raw!IK193=2,COUNTA(Raw!IL193:IM193)=0),"",1))))</f>
        <v/>
      </c>
      <c r="AJ193" s="19" t="str">
        <f>IF(A193=0,"",IF(COUNTA(Raw!JD193:JJ193)=0,"",IF(AND(Raw!JD193&gt;600,COUNTA(Raw!JE193:JI193)&gt;0),"",IF(AND(Raw!JD193&lt;=600,COUNTA(Raw!JE193:JJ193)=0),"",1))))</f>
        <v/>
      </c>
      <c r="AK193" s="19" t="str">
        <f>IF(A193=0,"",IF(COUNTA(Raw!JK193:KA193)=0,"",IF(AND(Raw!JK193=1,COUNTA(Raw!JM193:JV193)&gt;0),"",IF(AND(Raw!JK193=3,COUNTA(Raw!JM193:JV193)&gt;0,COUNTA(Raw!JW193:KA193)=0),"",IF(AND(ISBLANK(Raw!JK193)=FALSE,Raw!JK193&lt;&gt;1,Raw!JK193&lt;&gt;3,COUNTA(Raw!JM193:KA193)=0),"",1)))))</f>
        <v/>
      </c>
      <c r="AL193" s="19" t="str">
        <f>IF(A193=0,"",IF(COUNTA(Raw!JW193:KA193)=0,"",IF(AND(COUNTIF(Raw!JW193:JZ193,4)=0,COUNTA(Raw!JW193:JZ193)&gt;0,ISBLANK(Raw!KA193)=FALSE),"",IF(AND(COUNTIF(Raw!JW193:KA193,4)&gt;0,ISBLANK(Raw!KA193)),"",1))))</f>
        <v/>
      </c>
      <c r="AM193" s="19" t="str">
        <f>IF(A193=0,"",IF(COUNTA(Raw!KT193:KU193)=0,"",IF(AND(Raw!KT193=1,ISBLANK(Raw!KU193)=FALSE),"",IF(AND(Raw!KT193=2,ISBLANK(Raw!KU193)),"",1))))</f>
        <v/>
      </c>
      <c r="AN193" s="19" t="str">
        <f>IF(A193=0,"",IF(COUNTA(Raw!KX193:LF193)=0,"",IF(AND(COUNTIF(Raw!KX193:LB193,5)=1,COUNTA(Raw!KX193:LB193)=1,COUNTA(Raw!LC193:LF193)=0),"",IF(AND(COUNTIF(Raw!KX193:LB193,5)=0,COUNTA(Raw!KX193:LB193)&gt;0,COUNTA(Raw!LC193:LF193)&gt;0),"",1))))</f>
        <v/>
      </c>
      <c r="AO193" s="19" t="str">
        <f>IF(A193=0,"",IF(COUNTA(Raw!LM193:LU193)=0,"",IF(AND(Raw!LM193=1,ISBLANK(Raw!LN193)=FALSE,COUNTA(Raw!LO193:LU193)&gt;0),"",IF(AND(Raw!LM193=2,COUNTA(Raw!LN193:LU193)=0),"",1))))</f>
        <v/>
      </c>
      <c r="AP193" s="19" t="str">
        <f>IF(A193=0,"",IF(COUNTA(Raw!MY193:OG193)=0,"",IF(AND(Raw!MY193=2,COUNTA(Raw!MZ193:OG193)=0),"",IF(AND(Raw!MY193=1,COUNTA(Raw!MZ193:OG193)&gt;0),"",1))))</f>
        <v/>
      </c>
      <c r="AQ193" s="19" t="str">
        <f>IF(A193=0,"",IF(COUNTA(Raw!NC193:NW193)=0,"",IF(AND(COUNTIF(Raw!NC193:NG193,3)&gt;0,COUNTA(Raw!NH193:NQ193)&gt;0),"",IF(AND(COUNTA(Raw!NC193:NG193)&gt;0,COUNTIF(Raw!NC193:NG193,3)=0,COUNTA(Raw!NH193:NW193)=0),"",1))))</f>
        <v/>
      </c>
      <c r="AR193" s="19" t="str">
        <f>IF(A193=0,"",IF(COUNTA(Raw!NH193:NW193)=0,"",IF(AND(COUNTIF(Raw!NH193:NQ193,10)&gt;0,COUNTA(Raw!NR193:NW193)&gt;0),"",IF(AND(COUNTA(Raw!NH193:NQ193)&gt;0,COUNTIF(Raw!NH193:NQ193,10)=0,COUNTA(Raw!NR193:NY193)=0),"",1))))</f>
        <v/>
      </c>
      <c r="AS193" s="19" t="str">
        <f>IF(A193=0,"",IF(COUNTA(Raw!NY193:OG193)=0,"",IF(AND(Raw!NY193=1,COUNTA(Raw!NZ193:OG193)&gt;0),"",IF(AND(Raw!NY193=2,COUNTA(Raw!NZ193:OG193)=0),"",1))))</f>
        <v/>
      </c>
      <c r="AT193" s="19" t="str">
        <f>IF(A193=0,"",IF(COUNTA(Raw!OH193:OY193)=0,"",IF(AND(Raw!OH193=1,COUNTA(Raw!OI193:OY193)&gt;0),"",IF(AND(Raw!OH193=2,COUNTA(Raw!OI193:OY193)=0),"",1))))</f>
        <v/>
      </c>
      <c r="AU193" s="19" t="str">
        <f>IF(A193=0,"",IF(COUNTA(Raw!PR193:QB193)=0,"",
IF(AND(OR(AND(COUNTIF(Raw!PR193:QB193,1)=1,COUNTA(Raw!QI193:QY193)&gt;0),AND(COUNTIF(Raw!PR193:QB193,1)=0,COUNTA(Raw!QI193:QY193)=0)),OR(AND(COUNTIF(Raw!PR193:QB193,2)=1,COUNTA(Raw!QZ193:RP193)&gt;0),AND(COUNTIF(Raw!PR193:QB193,2)=0,COUNTA(Raw!QZ193:RP193)=0)),OR(AND(COUNTIF(Raw!PR193:QB193,3)=1,COUNTA(Raw!RQ193:SG193)&gt;0),AND(COUNTIF(Raw!PR193:QB193,3)=0,COUNTA(Raw!RQ193:SG193)=0)),OR(AND(COUNTIF(Raw!PR193:QB193,4)=1,COUNTA(Raw!SH193:ST193)&gt;0),AND(COUNTIF(Raw!PR193:QB193,4)=0,COUNTA(Raw!SH193:ST193)=0)),OR(AND(COUNTIF(Raw!PR193:QB193,5)=1,COUNTA(Raw!SU193:TG193)&gt;0),AND(COUNTIF(Raw!PR193:QB193,5)=0,COUNTA(Raw!SU193:TG193)=0)),OR(AND(COUNTIF(Raw!PR193:QB193,6)=1,COUNTA(Raw!TH193:TT193)&gt;0),AND(COUNTIF(Raw!PR193:QB193,6)=0,COUNTA(Raw!TH193:TT193)=0)),OR(AND(COUNTIF(Raw!PR193:QB193,7)=1,COUNTA(Raw!TU193:UI193)&gt;0),AND(COUNTIF(Raw!PR193:QB193,7)=0,COUNTA(Raw!TU193:UI193)=0)),OR(AND(COUNTIF(Raw!PR193:QB193,8)=1,COUNTA(Raw!UJ193:UV193)&gt;0),AND(COUNTIF(Raw!PR193:QB193,8)=0,COUNTA(Raw!UJ193:UV193)=0)),OR(AND(COUNTIF(Raw!PR193:QB193,9)=1,COUNTA(Raw!UW193:VG193)&gt;0),AND(COUNTIF(Raw!PR193:QB193,9)=0,COUNTA(Raw!UW193:VG193)=0)),OR(AND(COUNTIF(Raw!PR193:QB193,10)=1,COUNTA(Raw!VH193:VP193)&gt;0),AND(COUNTIF(Raw!PR193:QB193,10)=0,COUNTA(Raw!VH193:VP193)=0)),OR(AND(COUNTIF(Raw!PR193:QB193,11)=1,COUNTA(Raw!VQ193:WK193)&gt;0),AND(COUNTIF(Raw!PR193:QB193,11)=0,COUNTA(Raw!VQ193:WK193)=0))),"",1)))</f>
        <v/>
      </c>
      <c r="AV193" s="19" t="str">
        <f>IF(A193=0,"",IF(COUNTA(Raw!QI193:QY193)=0,"",IF(AND(OR(AND(Raw!QI193=4,COUNTIF(Raw!QR193:QY193,1)=0),Raw!QI193&lt;&gt;4),OR(AND(Raw!QJ193=4,COUNTIF(Raw!QR193:QY193,2)=0),Raw!QJ193&lt;&gt;4),OR(AND(Raw!QK193=4,COUNTIF(Raw!QR193:QY193,3)=0),Raw!QK193&lt;&gt;4),OR(AND(Raw!QL193=4,COUNTIF(Raw!QR193:QY193,4)=0),Raw!QL193&lt;&gt;4),OR(AND(Raw!QM193=4,COUNTIF(Raw!QR193:QY193,5)=0),Raw!QM193&lt;&gt;4),OR(AND(Raw!QN193=4,COUNTIF(Raw!QR193:QY193,6)=0),Raw!QN193&lt;&gt;4),OR(AND(Raw!QO193=4,COUNTIF(Raw!QR193:QY193,7)=0),Raw!QO193&lt;&gt;4),OR(AND(Raw!QP193=4,COUNTIF(Raw!QR193:QY193,8)=0),Raw!QP193&lt;&gt;4)),"",1)))</f>
        <v/>
      </c>
      <c r="AW193" t="str">
        <f>IF(A193=0,"",IF(COUNTA(Raw!QZ193:RP193)=0,"",IF(AND(OR(AND(Raw!QZ193=4,COUNTIF(Raw!RI193:RP193,1)=0),Raw!QZ193&lt;&gt;4),OR(AND(Raw!RA193=4,COUNTIF(Raw!RI193:RP193,2)=0),Raw!RA193&lt;&gt;4),OR(AND(Raw!RB193=4,COUNTIF(Raw!RI193:RP193,3)=0),Raw!RB193&lt;&gt;4),OR(AND(Raw!RC193=4,COUNTIF(Raw!RI193:RP193,4)=0),Raw!RC193&lt;&gt;4),OR(AND(Raw!RD193=4,COUNTIF(Raw!RI193:RP193,5)=0),Raw!RD193&lt;&gt;4),OR(AND(Raw!RE193=4,COUNTIF(Raw!RI193:RP193,6)=0),Raw!RE193&lt;&gt;4),OR(AND(Raw!RF193=4,COUNTIF(Raw!RI193:RP193,7)=0),Raw!RF193&lt;&gt;4),OR(AND(Raw!RG193=4,COUNTIF(Raw!RI193:RP193,8)=0),Raw!RG193&lt;&gt;4)),"",1)))</f>
        <v/>
      </c>
      <c r="AX193" t="str">
        <f>IF(A193=0,"",IF(COUNTA(Raw!RQ193:SG193)=0,"",IF(AND(OR(AND(Raw!RQ193=4,COUNTIF(Raw!RZ193:SG193,1)=0),Raw!RQ193&lt;&gt;4),OR(AND(Raw!RR193=4,COUNTIF(Raw!RZ193:SG193,2)=0),Raw!RR193&lt;&gt;4),OR(AND(Raw!RS193=4,COUNTIF(Raw!RZ193:SG193,3)=0),Raw!RS193&lt;&gt;4),OR(AND(Raw!RT193=4,COUNTIF(Raw!RZ193:SG193,4)=0),Raw!RT193&lt;&gt;4),OR(AND(Raw!RU193=4,COUNTIF(Raw!RZ193:SG193,5)=0),Raw!RU193&lt;&gt;4),OR(AND(Raw!RV193=4,COUNTIF(Raw!RZ193:SG193,6)=0),Raw!RV193&lt;&gt;4),OR(AND(Raw!RW193=4,COUNTIF(Raw!RZ193:SG193,7)=0),Raw!RW193&lt;&gt;4),OR(AND(Raw!RX193=4,COUNTIF(Raw!RZ193:SG193,8)=0),Raw!RX193&lt;&gt;4)),"",1)))</f>
        <v/>
      </c>
      <c r="AY193" t="str">
        <f>IF(A193=0,"",IF(COUNTA(Raw!SH193:ST193)=0,"",IF(AND(OR(AND(Raw!SH193=4,COUNTIF(Raw!SO193:ST193,1)=0),Raw!SH193&lt;&gt;4),OR(AND(Raw!SI193=4,COUNTIF(Raw!SO193:ST193,2)=0),Raw!SI193&lt;&gt;4),OR(AND(Raw!SJ193=4,COUNTIF(Raw!SO193:ST193,3)=0),Raw!SJ193&lt;&gt;4),OR(AND(Raw!SK193=4,COUNTIF(Raw!SO193:ST193,4)=0),Raw!SK193&lt;&gt;4),OR(AND(Raw!SL193=4,COUNTIF(Raw!SO193:ST193,5)=0),Raw!SL193&lt;&gt;4),OR(AND(Raw!SM193=4,COUNTIF(Raw!SO193:ST193,6)=0),Raw!SM193&lt;&gt;4)),"",1)))</f>
        <v/>
      </c>
      <c r="AZ193" t="str">
        <f>IF(A193=0,"",IF(COUNTA(Raw!SU193:TG193)=0,"",IF(AND(OR(AND(Raw!SU193=4,COUNTIF(Raw!TB193:TG193,1)=0),Raw!SU193&lt;&gt;4),OR(AND(Raw!SV193=4,COUNTIF(Raw!TB193:TG193,2)=0),Raw!SV193&lt;&gt;4),OR(AND(Raw!SW193=4,COUNTIF(Raw!TB193:TG193,3)=0),Raw!SW193&lt;&gt;4),OR(AND(Raw!SX193=4,COUNTIF(Raw!TB193:TG193,4)=0),Raw!SX193&lt;&gt;4),OR(AND(Raw!SY193=4,COUNTIF(Raw!TB193:TG193,5)=0),Raw!SY193&lt;&gt;4),OR(AND(Raw!SZ193=4,COUNTIF(Raw!TB193:TG193,6)=0),Raw!SZ193&lt;&gt;4)),"",1)))</f>
        <v/>
      </c>
      <c r="BA193" t="str">
        <f>IF(A193=0,"",IF(COUNTA(Raw!TH193:TT193)=0,"",IF(AND(OR(AND(Raw!TH193=4,COUNTIF(Raw!TO193:TT193,1)=0),Raw!TH193&lt;&gt;4),OR(AND(Raw!TI193=4,COUNTIF(Raw!TO193:TT193,2)=0),Raw!TI193&lt;&gt;4),OR(AND(Raw!TJ193=4,COUNTIF(Raw!TO193:TT193,3)=0),Raw!TJ193&lt;&gt;4),OR(AND(Raw!TK193=4,COUNTIF(Raw!TO193:TT193,4)=0),Raw!TK193&lt;&gt;4),OR(AND(Raw!TL193=4,COUNTIF(Raw!TO193:TT193,5)=0),Raw!TL193&lt;&gt;4),OR(AND(Raw!TM193=4,COUNTIF(Raw!TO193:TT193,6)=0),Raw!TM193&lt;&gt;4)),"",1)))</f>
        <v/>
      </c>
      <c r="BB193" t="str">
        <f>IF(A193=0,"",IF(COUNTA(Raw!TU193:UI193)=0,"",IF(AND(OR(AND(Raw!TU193=4,COUNTIF(Raw!UC193:UI193,1)=0),Raw!TU193&lt;&gt;4),OR(AND(Raw!TV193=4,COUNTIF(Raw!UC193:UI193,2)=0),Raw!TV193&lt;&gt;4),OR(AND(Raw!TW193=4,COUNTIF(Raw!UC193:UI193,3)=0),Raw!TW193&lt;&gt;4),OR(AND(Raw!TX193=4,COUNTIF(Raw!UC193:UI193,4)=0),Raw!TX193&lt;&gt;4),OR(AND(Raw!TY193=4,COUNTIF(Raw!UC193:UI193,5)=0),Raw!TY193&lt;&gt;4),OR(AND(Raw!TZ193=4,COUNTIF(Raw!UC193:UI193,6)=0),Raw!TZ193&lt;&gt;4),OR(AND(Raw!UA193=4,COUNTIF(Raw!UC193:UI193,7)=0),Raw!UA193&lt;&gt;4)),"",1)))</f>
        <v/>
      </c>
      <c r="BC193" t="str">
        <f>IF(A193=0,"",IF(COUNTA(Raw!UJ193:UV193)=0,"",IF(AND(OR(AND(Raw!UJ193=4,COUNTIF(Raw!UQ193:UV193,1)=0),Raw!UJ193&lt;&gt;4),OR(AND(Raw!UK193=4,COUNTIF(Raw!UQ193:UV193,2)=0),Raw!UK193&lt;&gt;4),OR(AND(Raw!UL193=4,COUNTIF(Raw!UQ193:UV193,3)=0),Raw!UL193&lt;&gt;4),OR(AND(Raw!UM193=4,COUNTIF(Raw!UQ193:UV193,4)=0),Raw!UM193&lt;&gt;4),OR(AND(Raw!UN193=4,COUNTIF(Raw!UQ193:UV193,5)=0),Raw!UN193&lt;&gt;4),OR(AND(Raw!UO193=4,COUNTIF(Raw!UQ193:UV193,6)=0),Raw!UO193&lt;&gt;4)),"",1)))</f>
        <v/>
      </c>
      <c r="BD193" t="str">
        <f>IF(A193=0,"",IF(COUNTA(Raw!UW193:VG193)=0,"",IF(AND(OR(AND(Raw!UW193=4,COUNTIF(Raw!VC193:VG193,1)=0),Raw!UW193&lt;&gt;4),OR(AND(Raw!UX193=4,COUNTIF(Raw!VC193:VG193,2)=0),Raw!UX193&lt;&gt;4),OR(AND(Raw!UY193=4,COUNTIF(Raw!VC193:VG193,3)=0),Raw!UY193&lt;&gt;4),OR(AND(Raw!UZ193=4,COUNTIF(Raw!VC193:VG193,4)=0),Raw!UZ193&lt;&gt;4),OR(AND(Raw!VA193=4,COUNTIF(Raw!VC193:VG193,5)=0),Raw!VA193&lt;&gt;4)),"",1)))</f>
        <v/>
      </c>
      <c r="BE193" t="str">
        <f>IF(A193=0,"",IF(COUNTA(Raw!VH193:VP193)=0,"",
IF(AND(
OR(AND(Raw!VH193=4,COUNTIF(Raw!VM193:VP193,1)=0),Raw!VH193&lt;&gt;4),
OR(AND(Raw!VI193=4,COUNTIF(Raw!VM193:VP193,2)=0),Raw!VI193&lt;&gt;4),
OR(AND(Raw!VJ193=4,COUNTIF(Raw!VM193:VP193,3)=0),Raw!VJ193&lt;&gt;4),
OR(AND(Raw!VK193=4,COUNTIF(Raw!VM193:VP193,4)=0),Raw!VK193&lt;&gt;4)
),"",1)))</f>
        <v/>
      </c>
      <c r="BF193" t="str">
        <f>IF(A193=0,"",IF(COUNTA(Raw!VQ193:WK193)=0,"",
IF(AND(
OR(AND(Raw!VQ193=4,COUNTIF(Raw!WB193:WK193,1)=0),Raw!VQ193&lt;&gt;4),
OR(AND(Raw!VR193=4,COUNTIF(Raw!WB193:WK193,2)=0),Raw!VR193&lt;&gt;4),
OR(AND(Raw!VS193=4,COUNTIF(Raw!WB193:WK193,3)=0),Raw!VS193&lt;&gt;4),
OR(AND(Raw!VT193=4,COUNTIF(Raw!WB193:WK193,4)=0),Raw!VT193&lt;&gt;4),
OR(AND(Raw!VU193=4,COUNTIF(Raw!WB193:WK193,5)=0),Raw!VU193&lt;&gt;4),
OR(AND(Raw!VV193=4,COUNTIF(Raw!WB193:WK193,6)=0),Raw!VV193&lt;&gt;4),
OR(AND(Raw!VW193=4,COUNTIF(Raw!WB193:WK193,7)=0),Raw!VW193&lt;&gt;4),
OR(AND(Raw!VX193=4,COUNTIF(Raw!WB193:WK193,8)=0),Raw!VX193&lt;&gt;4),
OR(AND(Raw!VY193=4,COUNTIF(Raw!WB193:WK193,9)=0),Raw!VX193&lt;&gt;4),
OR(AND(Raw!VZ193=4,COUNTIF(Raw!WB193:WK193,10)=0),Raw!VZ193&lt;&gt;4)
),"",1)))</f>
        <v/>
      </c>
      <c r="BG193" t="str">
        <f>IF(A193=0,"",IF(COUNTA(Raw!WL193:XB193)=0,"",
IF(AND(
OR(AND(Raw!WL193=4,COUNTIF(Raw!WU193:XB193,1)=0),Raw!WL193&lt;&gt;4),
OR(AND(Raw!WM193=4,COUNTIF(Raw!WU193:XB193,2)=0),Raw!WM193&lt;&gt;4),
OR(AND(Raw!WN193=4,COUNTIF(Raw!WU193:XB193,3)=0),Raw!WN193&lt;&gt;4),
OR(AND(Raw!WO193=4,COUNTIF(Raw!WU193:XB193,4)=0),Raw!WO193&lt;&gt;4),
OR(AND(Raw!WP193=4,COUNTIF(Raw!WU193:XB193,5)=0),Raw!WP193&lt;&gt;4),
OR(AND(Raw!WQ193=4,COUNTIF(Raw!WU193:XB193,6)=0),Raw!WQ193&lt;&gt;4),
OR(AND(Raw!WR193=4,COUNTIF(Raw!WU193:XB193,7)=0),Raw!WR193&lt;&gt;4),
OR(AND(Raw!WS193=4,COUNTIF(Raw!WU193:XB193,8)=0),Raw!WS193&lt;&gt;4)
),"",1)))</f>
        <v/>
      </c>
      <c r="BH193" t="str">
        <f>IF(A193=0,"",IF(COUNTA(Raw!XC193:XK193)=0,"",
IF(AND(
OR(AND(Raw!XC193=4,COUNTIF(Raw!XH193:XK193,1)=0),Raw!XC193&lt;&gt;4),
OR(AND(Raw!XD193=4,COUNTIF(Raw!XH193:XK193,2)=0),Raw!XD193&lt;&gt;4),
OR(AND(Raw!XE193=4,COUNTIF(Raw!XH193:XK193,3)=0),Raw!XE193&lt;&gt;4),
OR(AND(Raw!XF193=4,COUNTIF(Raw!XH193:XK193,4)=0),Raw!XF193&lt;&gt;4)
),"",1)))</f>
        <v/>
      </c>
      <c r="BI193" t="str">
        <f>IF(A193=0,"",IF(COUNTA(Raw!XL193:XT193)=0,"",
IF(AND(
OR(AND(Raw!XL193=4,COUNTIF(Raw!XQ193:XT193,1)=0),Raw!XL193&lt;&gt;4),
OR(AND(Raw!XM193=4,COUNTIF(Raw!XQ193:XT193,2)=0),Raw!XM193&lt;&gt;4),
OR(AND(Raw!XN193=4,COUNTIF(Raw!XQ193:XT193,3)=0),Raw!XN193&lt;&gt;4),
OR(AND(Raw!XO193=4,COUNTIF(Raw!XQ193:XT193,4)=0),Raw!XO193&lt;&gt;4)
),"",1)))</f>
        <v/>
      </c>
      <c r="BJ193" t="str">
        <f>IF(A193=0,"",IF(COUNTA(Raw!XU193:YI193)=0,"",
IF(AND(
OR(AND(Raw!XU193=4,COUNTIF(Raw!YC193:YI193,1)=0),Raw!XU193&lt;&gt;4),
OR(AND(Raw!XV193=4,COUNTIF(Raw!YC193:YI193,2)=0),Raw!XV193&lt;&gt;4),
OR(AND(Raw!XW193=4,COUNTIF(Raw!YC193:YI193,3)=0),Raw!XW193&lt;&gt;4),
OR(AND(Raw!XX193=4,COUNTIF(Raw!YC193:YI193,4)=0),Raw!XX193&lt;&gt;4),
OR(AND(Raw!XY193=4,COUNTIF(Raw!YC193:YI193,5)=0),Raw!XY193&lt;&gt;4),
OR(AND(Raw!XZ193=4,COUNTIF(Raw!YC193:YI193,6)=0),Raw!XZ193&lt;&gt;4),
OR(AND(Raw!YA193=4,COUNTIF(Raw!YC193:YI193,7)=0),Raw!YA193&lt;&gt;4)
),"",1)))</f>
        <v/>
      </c>
      <c r="BK193" t="str">
        <f>IF(A193=0,"",IF(COUNTA(Raw!YJ193:YR193)=0,"",
IF(AND(
OR(AND(Raw!YJ193=4,COUNTIF(Raw!YO193:YR193,1)=0),Raw!YJ193&lt;&gt;4),
OR(AND(Raw!YK193=4,COUNTIF(Raw!YO193:YR193,2)=0),Raw!YK193&lt;&gt;4),
OR(AND(Raw!YL193=4,COUNTIF(Raw!YO193:YR193,3)=0),Raw!YL193&lt;&gt;4),
OR(AND(Raw!YM193=4,COUNTIF(Raw!YO193:YR193,4)=0),Raw!YM193&lt;&gt;4)
),"",1)))</f>
        <v/>
      </c>
      <c r="BL193" t="str">
        <f>IF(A193=0,"",IF(COUNTA(Raw!YS193:YU193)=0,"",IF(AND(Raw!YS193=4,ISBLANK(Raw!YU193)),"",IF(AND(Raw!YS193&lt;&gt;4,ISBLANK(Raw!YU193)=FALSE),"",1))))</f>
        <v/>
      </c>
    </row>
    <row r="194" spans="1:64">
      <c r="A194" s="20">
        <f>Raw!A194</f>
        <v>0</v>
      </c>
      <c r="B194" s="19" t="str">
        <f>IF(A194=0,"",IF(AND(Raw!AC194=1,COUNTA(Raw!AR194:IC194)&gt;0,COUNTA(Raw!ID194:YU194)=0),"",IF(AND(Raw!AC194=2,COUNTA(Raw!AR194:IC194)=0,COUNTA(Raw!ID194:MV194)&gt;0,COUNTA(Raw!MW194:YU194)=0),"",IF(AND(Raw!AC194=3,COUNTA(Raw!AP194:MV194)=0,COUNTA(Raw!MW194:YU194)&gt;0),"",1))))</f>
        <v/>
      </c>
      <c r="C194" s="19" t="str">
        <f>IF(A194=0,"",IF(AND(Raw!AK194=1,ISBLANK(Raw!AM194)=FALSE,ISBLANK(Raw!AO194)),"",IF(AND(Raw!AK194=2,ISBLANK(Raw!AM194),ISBLANK(Raw!AO194)=FALSE),"",1)))</f>
        <v/>
      </c>
      <c r="D194" s="19" t="str">
        <f>IF(A194=0,"",IF(COUNTA(Raw!AS194:AZ194)=0,"",IF(AND(Raw!AS194+Raw!AT194=100,Raw!AU194+Raw!AV194=100,Raw!AW194+Raw!AX194=100,Raw!AY194+Raw!AZ194=100),"",1)))</f>
        <v/>
      </c>
      <c r="E194" s="19" t="str">
        <f>IF(A194=0,"",IF(ISBLANK(Raw!AQ194),"",IF(Raw!AQ194=1,"",1)))</f>
        <v/>
      </c>
      <c r="F194" s="19" t="str">
        <f>IF(A194=0,"",IF(ISBLANK(Raw!AR194),"",IF(AND(Raw!AR194&gt;=0,Raw!AR194&lt;=100),"",1)))</f>
        <v/>
      </c>
      <c r="G194" s="19" t="str">
        <f>IF(A194=0,"",IF(AND(ISBLANK(Raw!BA194),ISBLANK(Raw!AS194)),"",IF(AND(Raw!AS194&gt;0,ISBLANK(Raw!BA194)=FALSE),"",1)))</f>
        <v/>
      </c>
      <c r="H194" s="19" t="str">
        <f>IF(A194=0,"",IF(COUNTA(Raw!BA194:BH194)=0,"",IF(AND(Raw!BA194=0,COUNTA(Raw!BB194:BH194)=0),"",IF(AND(Raw!BA194&gt;0,COUNTA(Raw!BB194:BH194)&gt;0),"",1))))</f>
        <v/>
      </c>
      <c r="I194" s="19" t="str">
        <f>IF(A194=0,"",IF(AND(ISBLANK(Raw!BI194),ISBLANK(Raw!BJ194)),"",IF(AND(Raw!BI194=1,ISBLANK(Raw!BJ194)=FALSE),"",IF(AND(Raw!BI194=2,ISBLANK(Raw!BJ194)),"",1))))</f>
        <v/>
      </c>
      <c r="J194" s="19" t="str">
        <f>IF(A194=0,"",IF(AND(ISBLANK(Raw!AT194),COUNTBLANK(Raw!BK194:BQ194)),"",IF(AND(Raw!AT194&gt;0,COUNTA(Raw!BK194:BQ194)&gt;0),"",IF(AND(Raw!AT194=0,COUNTA(Raw!BK194:BQ194)=0),"",1))))</f>
        <v/>
      </c>
      <c r="K194" s="19" t="str">
        <f>IF(A194=0,"",IF(AND(ISBLANK(Raw!AS194),COUNTA(Raw!BR194:BX194)=0),"",IF(AND(Raw!AS194&gt;0,COUNTA(Raw!BR194:BX194)&gt;0),"",IF(AND(Raw!AS194=0,COUNTA(Raw!BR194:BX194)=0),"",1))))</f>
        <v/>
      </c>
      <c r="L194" s="19" t="str">
        <f>IF(A194=0,"",IF(AND(COUNTA(Raw!BK194:BX194)=0,COUNTA(Raw!BY194:CH194)=0),"",IF(AND(COUNTIF(Raw!BK194:BX194,1)&gt;0,COUNTA(Raw!BY194:CH194)&gt;0),"",IF(AND(COUNTIF(Raw!BK194:BX194,1)=0,COUNTA(Raw!BY194:CH194)=0),"",1))))</f>
        <v/>
      </c>
      <c r="M194" s="19" t="str">
        <f>IF(A194=0,"",IF(AND(COUNTA(Raw!BK194:BX194)=0,COUNTA(Raw!CI194:CR194)),"",IF(AND(COUNTIF(Raw!BK194:BX194,3)&gt;0,COUNTA(Raw!CI194:CR194)&gt;0),"",IF(AND(COUNTIF(Raw!BK194:BX194,3)=0,COUNTA(Raw!CI194:CR194)=0),"",1))))</f>
        <v/>
      </c>
      <c r="N194" s="19" t="str">
        <f>IF(A194=0,"",IF(COUNTA(Raw!CS194:DF194)=0,"",IF(AND(COUNTIF(Raw!CS194:CV194,1)=1,COUNTA(Raw!CW194:DA194)&gt;0,COUNTA(Raw!DB194:DF194)=0),"",IF(AND(COUNTIF(Raw!CS194:CV194,2)=1,COUNTA(Raw!CW194:DA194)=0,COUNTA(Raw!DB194:DF194)&gt;0),"",IF(AND(COUNTA(Raw!CS194:CV194)&gt;0,COUNTA(Raw!CW194:DF194)=0),"",1)))))</f>
        <v/>
      </c>
      <c r="O194" s="19" t="str">
        <f>IF(A194=0,"",IF(COUNTA(Raw!DG194:DP194)=0,"",IF(AND(COUNTIF(Raw!BK194:BQ194,1)&gt;0,OR(COUNTIF(Raw!DG194:DP194,1)=1,COUNTIF(Raw!DG194:DP194,2)=1,COUNTIF(Raw!DG194:DP194,3)=1)),"",IF(AND(COUNTIF(Raw!BK194:BQ194,1)=0,AND(COUNTIF(Raw!DG194:DP194,1)=0,COUNTIF(Raw!DG194:DP194,2)=0,COUNTIF(Raw!DG194:DP194,3)=0)),"",1))))</f>
        <v/>
      </c>
      <c r="P194" s="19" t="str">
        <f>IF(A194=0,"",IF(COUNTA(Raw!DG194:DR194)=0,"",IF(AND(COUNTIF(Raw!DG194:DP194,4)=1,ISBLANK(Raw!DQ194)=FALSE,ISBLANK(Raw!DR194)),"",IF(AND(COUNTIF(Raw!DG194:DP194,7)=1,ISBLANK(Raw!DQ194),ISBLANK(Raw!DR194)=FALSE),"",IF(AND(COUNTA(Raw!DG194:DP194)&gt;0,COUNTIF(Raw!DG194:DP194,4)=0,COUNTIF(Raw!DG194:DP194,7)=0,COUNTA(Raw!DQ194:DR194)=0),"",1)))))</f>
        <v/>
      </c>
      <c r="Q194" s="19" t="str">
        <f>IF(A194=0,"",IF(AND(COUNTA(Raw!DS194:DU194)=0,COUNTA(Raw!BK194:BQ194)=0),"",IF(AND(COUNTIF(Raw!BK194:BQ194,1)&gt;0,COUNTA(Raw!DS194:DU194)&gt;0),"",IF(AND(COUNTIF(Raw!BK194:BQ194,1)=0,COUNTA(Raw!DS194:DU194)=0),"",1))))</f>
        <v/>
      </c>
      <c r="R194" s="19" t="str">
        <f>IF(A194=0,"",IF(AND(ISBLANK(Raw!AT194),ISBLANK(Raw!EJ194)),"",IF(AND(Raw!AT194&gt;0,ISBLANK(Raw!EJ194)=FALSE,Raw!EJ194&gt;=0,Raw!EJ194&lt;=7),"",IF(AND(Raw!AT194=0,ISBLANK(Raw!EJ194)),"",1))))</f>
        <v/>
      </c>
      <c r="S194" t="str">
        <f>IF(A194=0,"",IF(AND(ISBLANK(Raw!AS194),ISBLANK(Raw!EK194)),"",IF(AND(Raw!AS194&gt;0,ISBLANK(Raw!EK194)=FALSE),"",IF(AND(Raw!AS194=0,ISBLANK(Raw!EK194)),"",1))))</f>
        <v/>
      </c>
      <c r="T194" s="19" t="str">
        <f>IF(A194=0,"",IF(AND(ISBLANK(Raw!AT194),COUNTA(Raw!EL194:EQ194)=0),"",IF(AND(Raw!AT194&gt;0,COUNTA(Raw!EL194:EQ194)&gt;0),"",IF(AND(Raw!AT194=0,COUNTA(Raw!EL194:EQ194)=0),"",1))))</f>
        <v/>
      </c>
      <c r="U194" t="str">
        <f>IF(A194=0,"",IF(AND(ISBLANK(Raw!AT194),COUNTA(Raw!ER194:EU194)=0),"",IF(AND(Raw!AT194&gt;0,COUNTA(Raw!ER194:EU194)&gt;0),"",IF(AND(Raw!AT194=0,COUNTA(Raw!ER194:EU194)=0),"",1))))</f>
        <v/>
      </c>
      <c r="V194" t="str">
        <f>IF(A194=0,"",IF(AND(ISBLANK(Raw!AS194),COUNTA(Raw!EV194:FA194)=0),"",IF(AND(Raw!AS194&gt;0,COUNTA(Raw!EV194:FA194)&gt;0),"",IF(AND(Raw!AS194=0,COUNTA(Raw!EV194:FA194)=0),"",1))))</f>
        <v/>
      </c>
      <c r="W194" t="str">
        <f>IF(A194=0,"",IF(AND(ISBLANK(Raw!AS194),COUNTA(Raw!FB194:FE194)=0),"",IF(AND(Raw!AS194&gt;0,COUNTA(Raw!FB194:FE194)&gt;0),"",IF(AND(Raw!AS194=0,COUNTA(Raw!FB194:FE194)=0),"",1))))</f>
        <v/>
      </c>
      <c r="X194" t="str">
        <f>IF(A194=0,"",IF(AND(ISBLANK(Raw!AT194),COUNTA(Raw!FF194:FI194)=0),"",IF(AND(Raw!AT194&gt;0,COUNTA(Raw!FF194:FI194)&gt;0),"",IF(AND(Raw!AT194=0,COUNTA(Raw!FF194:FI194)=0),"",1))))</f>
        <v/>
      </c>
      <c r="Y194" t="str">
        <f>IF(A194=0,"",IF(AND(ISBLANK(Raw!AS194),COUNTA(Raw!FJ194:FM194)=0),"",IF(AND(Raw!AS194&gt;0,COUNTA(Raw!FJ194:FM194)&gt;0),"",IF(AND(Raw!AS194=0,COUNTA(Raw!FJ194:FM194)=0),"",1))))</f>
        <v/>
      </c>
      <c r="Z194" t="str">
        <f>IF(A194=0,"",IF(AND(COUNTA(Raw!FN194:FT194)=0,ISBLANK(Raw!FU194)),"",IF(AND(COUNTIF(Raw!FN194:FT194,1)&gt;0,ISBLANK(Raw!FU194)=FALSE),"",IF(AND(COUNTIF(Raw!FN194:FT194,1)=0,ISBLANK(Raw!FU194)),"",1))))</f>
        <v/>
      </c>
      <c r="AA194" s="19" t="str">
        <f>IF(A194=0,"",IF(AND(ISBLANK(Raw!BI194),COUNTA(Raw!FV194:GH194)=0),"",IF(AND(Raw!BI194&lt;&gt;1,COUNTIF(Raw!FV194:GH194,6)=0),"",IF(Raw!BI194=1,"",1))))</f>
        <v/>
      </c>
      <c r="AB194" t="str">
        <f>IF(A194=0,"",IF(AND(ISBLANK(Raw!GI194),COUNTA(Raw!GJ194:GQ194)=0),"",IF(AND(Raw!GI194=1,COUNTA(Raw!GJ194:GQ194)&gt;0),"",IF(AND(Raw!GI194=2,COUNTA(Raw!GJ194:GQ194)=0),"",1))))</f>
        <v/>
      </c>
      <c r="AC194" s="19" t="str">
        <f>IF(A194=0,"",IF(AND(COUNTA(Raw!GY194:HF194)=0,ISBLANK(Raw!HG194)),"",IF(AND(OR(COUNTIF(Raw!GY194:HE194,1)&gt;0,COUNTIF(Raw!GY194:HE194,2)&gt;0),ISBLANK(Raw!HG194)=FALSE),"",IF(AND(COUNTA(Raw!GY194:HF194)&gt;0,ISBLANK(Raw!HG194),COUNTIF(Raw!GY194:HE194,1)=0,COUNTIF(Raw!GY194:HE194,2)=0),"",1))))</f>
        <v/>
      </c>
      <c r="AD194" s="19" t="str">
        <f>IF(A194=0,"",IF(COUNTA(Raw!HU194:IB194)=0,"",IF(AND(Raw!AK194&lt;&gt;2,COUNTIF(Raw!HU194:IA194,2)=0,COUNTIF(Raw!HU194:IA194,3)=0),"",IF(Raw!AK194=2,"",1))))</f>
        <v/>
      </c>
      <c r="AE194" s="19" t="str">
        <f>IF(A194=0,"",IF(AND(Raw!AK194=2,ISBLANK(Raw!IC194)=FALSE),"",IF(AND(Raw!AK194&lt;&gt;2,ISBLANK(Raw!IC194)),"",1)))</f>
        <v/>
      </c>
      <c r="AF194" s="19" t="str">
        <f>IF(A194=0,"",IF(COUNTA(Raw!ID194:IF194)=0,"",IF(AND(MATCH(2023-Raw!ID194,Code!$A$3:$A$12,1)=Raw!IF194,2023-Raw!ID194=Raw!IE194),"",1)))</f>
        <v/>
      </c>
      <c r="AG194" s="19" t="str">
        <f>IF(A194=0,"",IF(COUNTA(Raw!IG194:II194)=0,"",IF(AND(Raw!IG194=4,ISBLANK(Raw!II194)=FALSE),"",IF(AND(Raw!IG194&lt;&gt;4,ISBLANK(Raw!II194)),"",1))))</f>
        <v/>
      </c>
      <c r="AH194" s="19" t="str">
        <f>IF(A194=0,"",IF(COUNTA(Raw!IJ194:IM194)=0,"",IF(AND(Raw!IJ194=1,ISBLANK(Raw!IK194)=FALSE),"",IF(AND(Raw!IJ194=2,COUNTA(Raw!IK194:IM194)&gt;0),"",1))))</f>
        <v/>
      </c>
      <c r="AI194" s="19" t="str">
        <f>IF(A194=0,"",IF(COUNTA(Raw!IK194:IM194)=0,"",IF(AND(Raw!IK194=1,ISBLANK(Raw!IL194)=FALSE),"",IF(AND(Raw!IK194=2,COUNTA(Raw!IL194:IM194)=0),"",1))))</f>
        <v/>
      </c>
      <c r="AJ194" s="19" t="str">
        <f>IF(A194=0,"",IF(COUNTA(Raw!JD194:JJ194)=0,"",IF(AND(Raw!JD194&gt;600,COUNTA(Raw!JE194:JI194)&gt;0),"",IF(AND(Raw!JD194&lt;=600,COUNTA(Raw!JE194:JJ194)=0),"",1))))</f>
        <v/>
      </c>
      <c r="AK194" s="19" t="str">
        <f>IF(A194=0,"",IF(COUNTA(Raw!JK194:KA194)=0,"",IF(AND(Raw!JK194=1,COUNTA(Raw!JM194:JV194)&gt;0),"",IF(AND(Raw!JK194=3,COUNTA(Raw!JM194:JV194)&gt;0,COUNTA(Raw!JW194:KA194)=0),"",IF(AND(ISBLANK(Raw!JK194)=FALSE,Raw!JK194&lt;&gt;1,Raw!JK194&lt;&gt;3,COUNTA(Raw!JM194:KA194)=0),"",1)))))</f>
        <v/>
      </c>
      <c r="AL194" s="19" t="str">
        <f>IF(A194=0,"",IF(COUNTA(Raw!JW194:KA194)=0,"",IF(AND(COUNTIF(Raw!JW194:JZ194,4)=0,COUNTA(Raw!JW194:JZ194)&gt;0,ISBLANK(Raw!KA194)=FALSE),"",IF(AND(COUNTIF(Raw!JW194:KA194,4)&gt;0,ISBLANK(Raw!KA194)),"",1))))</f>
        <v/>
      </c>
      <c r="AM194" s="19" t="str">
        <f>IF(A194=0,"",IF(COUNTA(Raw!KT194:KU194)=0,"",IF(AND(Raw!KT194=1,ISBLANK(Raw!KU194)=FALSE),"",IF(AND(Raw!KT194=2,ISBLANK(Raw!KU194)),"",1))))</f>
        <v/>
      </c>
      <c r="AN194" s="19" t="str">
        <f>IF(A194=0,"",IF(COUNTA(Raw!KX194:LF194)=0,"",IF(AND(COUNTIF(Raw!KX194:LB194,5)=1,COUNTA(Raw!KX194:LB194)=1,COUNTA(Raw!LC194:LF194)=0),"",IF(AND(COUNTIF(Raw!KX194:LB194,5)=0,COUNTA(Raw!KX194:LB194)&gt;0,COUNTA(Raw!LC194:LF194)&gt;0),"",1))))</f>
        <v/>
      </c>
      <c r="AO194" s="19" t="str">
        <f>IF(A194=0,"",IF(COUNTA(Raw!LM194:LU194)=0,"",IF(AND(Raw!LM194=1,ISBLANK(Raw!LN194)=FALSE,COUNTA(Raw!LO194:LU194)&gt;0),"",IF(AND(Raw!LM194=2,COUNTA(Raw!LN194:LU194)=0),"",1))))</f>
        <v/>
      </c>
      <c r="AP194" s="19" t="str">
        <f>IF(A194=0,"",IF(COUNTA(Raw!MY194:OG194)=0,"",IF(AND(Raw!MY194=2,COUNTA(Raw!MZ194:OG194)=0),"",IF(AND(Raw!MY194=1,COUNTA(Raw!MZ194:OG194)&gt;0),"",1))))</f>
        <v/>
      </c>
      <c r="AQ194" s="19" t="str">
        <f>IF(A194=0,"",IF(COUNTA(Raw!NC194:NW194)=0,"",IF(AND(COUNTIF(Raw!NC194:NG194,3)&gt;0,COUNTA(Raw!NH194:NQ194)&gt;0),"",IF(AND(COUNTA(Raw!NC194:NG194)&gt;0,COUNTIF(Raw!NC194:NG194,3)=0,COUNTA(Raw!NH194:NW194)=0),"",1))))</f>
        <v/>
      </c>
      <c r="AR194" s="19" t="str">
        <f>IF(A194=0,"",IF(COUNTA(Raw!NH194:NW194)=0,"",IF(AND(COUNTIF(Raw!NH194:NQ194,10)&gt;0,COUNTA(Raw!NR194:NW194)&gt;0),"",IF(AND(COUNTA(Raw!NH194:NQ194)&gt;0,COUNTIF(Raw!NH194:NQ194,10)=0,COUNTA(Raw!NR194:NY194)=0),"",1))))</f>
        <v/>
      </c>
      <c r="AS194" s="19" t="str">
        <f>IF(A194=0,"",IF(COUNTA(Raw!NY194:OG194)=0,"",IF(AND(Raw!NY194=1,COUNTA(Raw!NZ194:OG194)&gt;0),"",IF(AND(Raw!NY194=2,COUNTA(Raw!NZ194:OG194)=0),"",1))))</f>
        <v/>
      </c>
      <c r="AT194" s="19" t="str">
        <f>IF(A194=0,"",IF(COUNTA(Raw!OH194:OY194)=0,"",IF(AND(Raw!OH194=1,COUNTA(Raw!OI194:OY194)&gt;0),"",IF(AND(Raw!OH194=2,COUNTA(Raw!OI194:OY194)=0),"",1))))</f>
        <v/>
      </c>
      <c r="AU194" s="19" t="str">
        <f>IF(A194=0,"",IF(COUNTA(Raw!PR194:QB194)=0,"",
IF(AND(OR(AND(COUNTIF(Raw!PR194:QB194,1)=1,COUNTA(Raw!QI194:QY194)&gt;0),AND(COUNTIF(Raw!PR194:QB194,1)=0,COUNTA(Raw!QI194:QY194)=0)),OR(AND(COUNTIF(Raw!PR194:QB194,2)=1,COUNTA(Raw!QZ194:RP194)&gt;0),AND(COUNTIF(Raw!PR194:QB194,2)=0,COUNTA(Raw!QZ194:RP194)=0)),OR(AND(COUNTIF(Raw!PR194:QB194,3)=1,COUNTA(Raw!RQ194:SG194)&gt;0),AND(COUNTIF(Raw!PR194:QB194,3)=0,COUNTA(Raw!RQ194:SG194)=0)),OR(AND(COUNTIF(Raw!PR194:QB194,4)=1,COUNTA(Raw!SH194:ST194)&gt;0),AND(COUNTIF(Raw!PR194:QB194,4)=0,COUNTA(Raw!SH194:ST194)=0)),OR(AND(COUNTIF(Raw!PR194:QB194,5)=1,COUNTA(Raw!SU194:TG194)&gt;0),AND(COUNTIF(Raw!PR194:QB194,5)=0,COUNTA(Raw!SU194:TG194)=0)),OR(AND(COUNTIF(Raw!PR194:QB194,6)=1,COUNTA(Raw!TH194:TT194)&gt;0),AND(COUNTIF(Raw!PR194:QB194,6)=0,COUNTA(Raw!TH194:TT194)=0)),OR(AND(COUNTIF(Raw!PR194:QB194,7)=1,COUNTA(Raw!TU194:UI194)&gt;0),AND(COUNTIF(Raw!PR194:QB194,7)=0,COUNTA(Raw!TU194:UI194)=0)),OR(AND(COUNTIF(Raw!PR194:QB194,8)=1,COUNTA(Raw!UJ194:UV194)&gt;0),AND(COUNTIF(Raw!PR194:QB194,8)=0,COUNTA(Raw!UJ194:UV194)=0)),OR(AND(COUNTIF(Raw!PR194:QB194,9)=1,COUNTA(Raw!UW194:VG194)&gt;0),AND(COUNTIF(Raw!PR194:QB194,9)=0,COUNTA(Raw!UW194:VG194)=0)),OR(AND(COUNTIF(Raw!PR194:QB194,10)=1,COUNTA(Raw!VH194:VP194)&gt;0),AND(COUNTIF(Raw!PR194:QB194,10)=0,COUNTA(Raw!VH194:VP194)=0)),OR(AND(COUNTIF(Raw!PR194:QB194,11)=1,COUNTA(Raw!VQ194:WK194)&gt;0),AND(COUNTIF(Raw!PR194:QB194,11)=0,COUNTA(Raw!VQ194:WK194)=0))),"",1)))</f>
        <v/>
      </c>
      <c r="AV194" s="19" t="str">
        <f>IF(A194=0,"",IF(COUNTA(Raw!QI194:QY194)=0,"",IF(AND(OR(AND(Raw!QI194=4,COUNTIF(Raw!QR194:QY194,1)=0),Raw!QI194&lt;&gt;4),OR(AND(Raw!QJ194=4,COUNTIF(Raw!QR194:QY194,2)=0),Raw!QJ194&lt;&gt;4),OR(AND(Raw!QK194=4,COUNTIF(Raw!QR194:QY194,3)=0),Raw!QK194&lt;&gt;4),OR(AND(Raw!QL194=4,COUNTIF(Raw!QR194:QY194,4)=0),Raw!QL194&lt;&gt;4),OR(AND(Raw!QM194=4,COUNTIF(Raw!QR194:QY194,5)=0),Raw!QM194&lt;&gt;4),OR(AND(Raw!QN194=4,COUNTIF(Raw!QR194:QY194,6)=0),Raw!QN194&lt;&gt;4),OR(AND(Raw!QO194=4,COUNTIF(Raw!QR194:QY194,7)=0),Raw!QO194&lt;&gt;4),OR(AND(Raw!QP194=4,COUNTIF(Raw!QR194:QY194,8)=0),Raw!QP194&lt;&gt;4)),"",1)))</f>
        <v/>
      </c>
      <c r="AW194" t="str">
        <f>IF(A194=0,"",IF(COUNTA(Raw!QZ194:RP194)=0,"",IF(AND(OR(AND(Raw!QZ194=4,COUNTIF(Raw!RI194:RP194,1)=0),Raw!QZ194&lt;&gt;4),OR(AND(Raw!RA194=4,COUNTIF(Raw!RI194:RP194,2)=0),Raw!RA194&lt;&gt;4),OR(AND(Raw!RB194=4,COUNTIF(Raw!RI194:RP194,3)=0),Raw!RB194&lt;&gt;4),OR(AND(Raw!RC194=4,COUNTIF(Raw!RI194:RP194,4)=0),Raw!RC194&lt;&gt;4),OR(AND(Raw!RD194=4,COUNTIF(Raw!RI194:RP194,5)=0),Raw!RD194&lt;&gt;4),OR(AND(Raw!RE194=4,COUNTIF(Raw!RI194:RP194,6)=0),Raw!RE194&lt;&gt;4),OR(AND(Raw!RF194=4,COUNTIF(Raw!RI194:RP194,7)=0),Raw!RF194&lt;&gt;4),OR(AND(Raw!RG194=4,COUNTIF(Raw!RI194:RP194,8)=0),Raw!RG194&lt;&gt;4)),"",1)))</f>
        <v/>
      </c>
      <c r="AX194" t="str">
        <f>IF(A194=0,"",IF(COUNTA(Raw!RQ194:SG194)=0,"",IF(AND(OR(AND(Raw!RQ194=4,COUNTIF(Raw!RZ194:SG194,1)=0),Raw!RQ194&lt;&gt;4),OR(AND(Raw!RR194=4,COUNTIF(Raw!RZ194:SG194,2)=0),Raw!RR194&lt;&gt;4),OR(AND(Raw!RS194=4,COUNTIF(Raw!RZ194:SG194,3)=0),Raw!RS194&lt;&gt;4),OR(AND(Raw!RT194=4,COUNTIF(Raw!RZ194:SG194,4)=0),Raw!RT194&lt;&gt;4),OR(AND(Raw!RU194=4,COUNTIF(Raw!RZ194:SG194,5)=0),Raw!RU194&lt;&gt;4),OR(AND(Raw!RV194=4,COUNTIF(Raw!RZ194:SG194,6)=0),Raw!RV194&lt;&gt;4),OR(AND(Raw!RW194=4,COUNTIF(Raw!RZ194:SG194,7)=0),Raw!RW194&lt;&gt;4),OR(AND(Raw!RX194=4,COUNTIF(Raw!RZ194:SG194,8)=0),Raw!RX194&lt;&gt;4)),"",1)))</f>
        <v/>
      </c>
      <c r="AY194" t="str">
        <f>IF(A194=0,"",IF(COUNTA(Raw!SH194:ST194)=0,"",IF(AND(OR(AND(Raw!SH194=4,COUNTIF(Raw!SO194:ST194,1)=0),Raw!SH194&lt;&gt;4),OR(AND(Raw!SI194=4,COUNTIF(Raw!SO194:ST194,2)=0),Raw!SI194&lt;&gt;4),OR(AND(Raw!SJ194=4,COUNTIF(Raw!SO194:ST194,3)=0),Raw!SJ194&lt;&gt;4),OR(AND(Raw!SK194=4,COUNTIF(Raw!SO194:ST194,4)=0),Raw!SK194&lt;&gt;4),OR(AND(Raw!SL194=4,COUNTIF(Raw!SO194:ST194,5)=0),Raw!SL194&lt;&gt;4),OR(AND(Raw!SM194=4,COUNTIF(Raw!SO194:ST194,6)=0),Raw!SM194&lt;&gt;4)),"",1)))</f>
        <v/>
      </c>
      <c r="AZ194" t="str">
        <f>IF(A194=0,"",IF(COUNTA(Raw!SU194:TG194)=0,"",IF(AND(OR(AND(Raw!SU194=4,COUNTIF(Raw!TB194:TG194,1)=0),Raw!SU194&lt;&gt;4),OR(AND(Raw!SV194=4,COUNTIF(Raw!TB194:TG194,2)=0),Raw!SV194&lt;&gt;4),OR(AND(Raw!SW194=4,COUNTIF(Raw!TB194:TG194,3)=0),Raw!SW194&lt;&gt;4),OR(AND(Raw!SX194=4,COUNTIF(Raw!TB194:TG194,4)=0),Raw!SX194&lt;&gt;4),OR(AND(Raw!SY194=4,COUNTIF(Raw!TB194:TG194,5)=0),Raw!SY194&lt;&gt;4),OR(AND(Raw!SZ194=4,COUNTIF(Raw!TB194:TG194,6)=0),Raw!SZ194&lt;&gt;4)),"",1)))</f>
        <v/>
      </c>
      <c r="BA194" t="str">
        <f>IF(A194=0,"",IF(COUNTA(Raw!TH194:TT194)=0,"",IF(AND(OR(AND(Raw!TH194=4,COUNTIF(Raw!TO194:TT194,1)=0),Raw!TH194&lt;&gt;4),OR(AND(Raw!TI194=4,COUNTIF(Raw!TO194:TT194,2)=0),Raw!TI194&lt;&gt;4),OR(AND(Raw!TJ194=4,COUNTIF(Raw!TO194:TT194,3)=0),Raw!TJ194&lt;&gt;4),OR(AND(Raw!TK194=4,COUNTIF(Raw!TO194:TT194,4)=0),Raw!TK194&lt;&gt;4),OR(AND(Raw!TL194=4,COUNTIF(Raw!TO194:TT194,5)=0),Raw!TL194&lt;&gt;4),OR(AND(Raw!TM194=4,COUNTIF(Raw!TO194:TT194,6)=0),Raw!TM194&lt;&gt;4)),"",1)))</f>
        <v/>
      </c>
      <c r="BB194" t="str">
        <f>IF(A194=0,"",IF(COUNTA(Raw!TU194:UI194)=0,"",IF(AND(OR(AND(Raw!TU194=4,COUNTIF(Raw!UC194:UI194,1)=0),Raw!TU194&lt;&gt;4),OR(AND(Raw!TV194=4,COUNTIF(Raw!UC194:UI194,2)=0),Raw!TV194&lt;&gt;4),OR(AND(Raw!TW194=4,COUNTIF(Raw!UC194:UI194,3)=0),Raw!TW194&lt;&gt;4),OR(AND(Raw!TX194=4,COUNTIF(Raw!UC194:UI194,4)=0),Raw!TX194&lt;&gt;4),OR(AND(Raw!TY194=4,COUNTIF(Raw!UC194:UI194,5)=0),Raw!TY194&lt;&gt;4),OR(AND(Raw!TZ194=4,COUNTIF(Raw!UC194:UI194,6)=0),Raw!TZ194&lt;&gt;4),OR(AND(Raw!UA194=4,COUNTIF(Raw!UC194:UI194,7)=0),Raw!UA194&lt;&gt;4)),"",1)))</f>
        <v/>
      </c>
      <c r="BC194" t="str">
        <f>IF(A194=0,"",IF(COUNTA(Raw!UJ194:UV194)=0,"",IF(AND(OR(AND(Raw!UJ194=4,COUNTIF(Raw!UQ194:UV194,1)=0),Raw!UJ194&lt;&gt;4),OR(AND(Raw!UK194=4,COUNTIF(Raw!UQ194:UV194,2)=0),Raw!UK194&lt;&gt;4),OR(AND(Raw!UL194=4,COUNTIF(Raw!UQ194:UV194,3)=0),Raw!UL194&lt;&gt;4),OR(AND(Raw!UM194=4,COUNTIF(Raw!UQ194:UV194,4)=0),Raw!UM194&lt;&gt;4),OR(AND(Raw!UN194=4,COUNTIF(Raw!UQ194:UV194,5)=0),Raw!UN194&lt;&gt;4),OR(AND(Raw!UO194=4,COUNTIF(Raw!UQ194:UV194,6)=0),Raw!UO194&lt;&gt;4)),"",1)))</f>
        <v/>
      </c>
      <c r="BD194" t="str">
        <f>IF(A194=0,"",IF(COUNTA(Raw!UW194:VG194)=0,"",IF(AND(OR(AND(Raw!UW194=4,COUNTIF(Raw!VC194:VG194,1)=0),Raw!UW194&lt;&gt;4),OR(AND(Raw!UX194=4,COUNTIF(Raw!VC194:VG194,2)=0),Raw!UX194&lt;&gt;4),OR(AND(Raw!UY194=4,COUNTIF(Raw!VC194:VG194,3)=0),Raw!UY194&lt;&gt;4),OR(AND(Raw!UZ194=4,COUNTIF(Raw!VC194:VG194,4)=0),Raw!UZ194&lt;&gt;4),OR(AND(Raw!VA194=4,COUNTIF(Raw!VC194:VG194,5)=0),Raw!VA194&lt;&gt;4)),"",1)))</f>
        <v/>
      </c>
      <c r="BE194" t="str">
        <f>IF(A194=0,"",IF(COUNTA(Raw!VH194:VP194)=0,"",
IF(AND(
OR(AND(Raw!VH194=4,COUNTIF(Raw!VM194:VP194,1)=0),Raw!VH194&lt;&gt;4),
OR(AND(Raw!VI194=4,COUNTIF(Raw!VM194:VP194,2)=0),Raw!VI194&lt;&gt;4),
OR(AND(Raw!VJ194=4,COUNTIF(Raw!VM194:VP194,3)=0),Raw!VJ194&lt;&gt;4),
OR(AND(Raw!VK194=4,COUNTIF(Raw!VM194:VP194,4)=0),Raw!VK194&lt;&gt;4)
),"",1)))</f>
        <v/>
      </c>
      <c r="BF194" t="str">
        <f>IF(A194=0,"",IF(COUNTA(Raw!VQ194:WK194)=0,"",
IF(AND(
OR(AND(Raw!VQ194=4,COUNTIF(Raw!WB194:WK194,1)=0),Raw!VQ194&lt;&gt;4),
OR(AND(Raw!VR194=4,COUNTIF(Raw!WB194:WK194,2)=0),Raw!VR194&lt;&gt;4),
OR(AND(Raw!VS194=4,COUNTIF(Raw!WB194:WK194,3)=0),Raw!VS194&lt;&gt;4),
OR(AND(Raw!VT194=4,COUNTIF(Raw!WB194:WK194,4)=0),Raw!VT194&lt;&gt;4),
OR(AND(Raw!VU194=4,COUNTIF(Raw!WB194:WK194,5)=0),Raw!VU194&lt;&gt;4),
OR(AND(Raw!VV194=4,COUNTIF(Raw!WB194:WK194,6)=0),Raw!VV194&lt;&gt;4),
OR(AND(Raw!VW194=4,COUNTIF(Raw!WB194:WK194,7)=0),Raw!VW194&lt;&gt;4),
OR(AND(Raw!VX194=4,COUNTIF(Raw!WB194:WK194,8)=0),Raw!VX194&lt;&gt;4),
OR(AND(Raw!VY194=4,COUNTIF(Raw!WB194:WK194,9)=0),Raw!VX194&lt;&gt;4),
OR(AND(Raw!VZ194=4,COUNTIF(Raw!WB194:WK194,10)=0),Raw!VZ194&lt;&gt;4)
),"",1)))</f>
        <v/>
      </c>
      <c r="BG194" t="str">
        <f>IF(A194=0,"",IF(COUNTA(Raw!WL194:XB194)=0,"",
IF(AND(
OR(AND(Raw!WL194=4,COUNTIF(Raw!WU194:XB194,1)=0),Raw!WL194&lt;&gt;4),
OR(AND(Raw!WM194=4,COUNTIF(Raw!WU194:XB194,2)=0),Raw!WM194&lt;&gt;4),
OR(AND(Raw!WN194=4,COUNTIF(Raw!WU194:XB194,3)=0),Raw!WN194&lt;&gt;4),
OR(AND(Raw!WO194=4,COUNTIF(Raw!WU194:XB194,4)=0),Raw!WO194&lt;&gt;4),
OR(AND(Raw!WP194=4,COUNTIF(Raw!WU194:XB194,5)=0),Raw!WP194&lt;&gt;4),
OR(AND(Raw!WQ194=4,COUNTIF(Raw!WU194:XB194,6)=0),Raw!WQ194&lt;&gt;4),
OR(AND(Raw!WR194=4,COUNTIF(Raw!WU194:XB194,7)=0),Raw!WR194&lt;&gt;4),
OR(AND(Raw!WS194=4,COUNTIF(Raw!WU194:XB194,8)=0),Raw!WS194&lt;&gt;4)
),"",1)))</f>
        <v/>
      </c>
      <c r="BH194" t="str">
        <f>IF(A194=0,"",IF(COUNTA(Raw!XC194:XK194)=0,"",
IF(AND(
OR(AND(Raw!XC194=4,COUNTIF(Raw!XH194:XK194,1)=0),Raw!XC194&lt;&gt;4),
OR(AND(Raw!XD194=4,COUNTIF(Raw!XH194:XK194,2)=0),Raw!XD194&lt;&gt;4),
OR(AND(Raw!XE194=4,COUNTIF(Raw!XH194:XK194,3)=0),Raw!XE194&lt;&gt;4),
OR(AND(Raw!XF194=4,COUNTIF(Raw!XH194:XK194,4)=0),Raw!XF194&lt;&gt;4)
),"",1)))</f>
        <v/>
      </c>
      <c r="BI194" t="str">
        <f>IF(A194=0,"",IF(COUNTA(Raw!XL194:XT194)=0,"",
IF(AND(
OR(AND(Raw!XL194=4,COUNTIF(Raw!XQ194:XT194,1)=0),Raw!XL194&lt;&gt;4),
OR(AND(Raw!XM194=4,COUNTIF(Raw!XQ194:XT194,2)=0),Raw!XM194&lt;&gt;4),
OR(AND(Raw!XN194=4,COUNTIF(Raw!XQ194:XT194,3)=0),Raw!XN194&lt;&gt;4),
OR(AND(Raw!XO194=4,COUNTIF(Raw!XQ194:XT194,4)=0),Raw!XO194&lt;&gt;4)
),"",1)))</f>
        <v/>
      </c>
      <c r="BJ194" t="str">
        <f>IF(A194=0,"",IF(COUNTA(Raw!XU194:YI194)=0,"",
IF(AND(
OR(AND(Raw!XU194=4,COUNTIF(Raw!YC194:YI194,1)=0),Raw!XU194&lt;&gt;4),
OR(AND(Raw!XV194=4,COUNTIF(Raw!YC194:YI194,2)=0),Raw!XV194&lt;&gt;4),
OR(AND(Raw!XW194=4,COUNTIF(Raw!YC194:YI194,3)=0),Raw!XW194&lt;&gt;4),
OR(AND(Raw!XX194=4,COUNTIF(Raw!YC194:YI194,4)=0),Raw!XX194&lt;&gt;4),
OR(AND(Raw!XY194=4,COUNTIF(Raw!YC194:YI194,5)=0),Raw!XY194&lt;&gt;4),
OR(AND(Raw!XZ194=4,COUNTIF(Raw!YC194:YI194,6)=0),Raw!XZ194&lt;&gt;4),
OR(AND(Raw!YA194=4,COUNTIF(Raw!YC194:YI194,7)=0),Raw!YA194&lt;&gt;4)
),"",1)))</f>
        <v/>
      </c>
      <c r="BK194" t="str">
        <f>IF(A194=0,"",IF(COUNTA(Raw!YJ194:YR194)=0,"",
IF(AND(
OR(AND(Raw!YJ194=4,COUNTIF(Raw!YO194:YR194,1)=0),Raw!YJ194&lt;&gt;4),
OR(AND(Raw!YK194=4,COUNTIF(Raw!YO194:YR194,2)=0),Raw!YK194&lt;&gt;4),
OR(AND(Raw!YL194=4,COUNTIF(Raw!YO194:YR194,3)=0),Raw!YL194&lt;&gt;4),
OR(AND(Raw!YM194=4,COUNTIF(Raw!YO194:YR194,4)=0),Raw!YM194&lt;&gt;4)
),"",1)))</f>
        <v/>
      </c>
      <c r="BL194" t="str">
        <f>IF(A194=0,"",IF(COUNTA(Raw!YS194:YU194)=0,"",IF(AND(Raw!YS194=4,ISBLANK(Raw!YU194)),"",IF(AND(Raw!YS194&lt;&gt;4,ISBLANK(Raw!YU194)=FALSE),"",1))))</f>
        <v/>
      </c>
    </row>
    <row r="195" spans="1:64">
      <c r="A195" s="20">
        <f>Raw!A195</f>
        <v>0</v>
      </c>
      <c r="B195" s="19" t="str">
        <f>IF(A195=0,"",IF(AND(Raw!AC195=1,COUNTA(Raw!AR195:IC195)&gt;0,COUNTA(Raw!ID195:YU195)=0),"",IF(AND(Raw!AC195=2,COUNTA(Raw!AR195:IC195)=0,COUNTA(Raw!ID195:MV195)&gt;0,COUNTA(Raw!MW195:YU195)=0),"",IF(AND(Raw!AC195=3,COUNTA(Raw!AP195:MV195)=0,COUNTA(Raw!MW195:YU195)&gt;0),"",1))))</f>
        <v/>
      </c>
      <c r="C195" s="19" t="str">
        <f>IF(A195=0,"",IF(AND(Raw!AK195=1,ISBLANK(Raw!AM195)=FALSE,ISBLANK(Raw!AO195)),"",IF(AND(Raw!AK195=2,ISBLANK(Raw!AM195),ISBLANK(Raw!AO195)=FALSE),"",1)))</f>
        <v/>
      </c>
      <c r="D195" s="19" t="str">
        <f>IF(A195=0,"",IF(COUNTA(Raw!AS195:AZ195)=0,"",IF(AND(Raw!AS195+Raw!AT195=100,Raw!AU195+Raw!AV195=100,Raw!AW195+Raw!AX195=100,Raw!AY195+Raw!AZ195=100),"",1)))</f>
        <v/>
      </c>
      <c r="E195" s="19" t="str">
        <f>IF(A195=0,"",IF(ISBLANK(Raw!AQ195),"",IF(Raw!AQ195=1,"",1)))</f>
        <v/>
      </c>
      <c r="F195" s="19" t="str">
        <f>IF(A195=0,"",IF(ISBLANK(Raw!AR195),"",IF(AND(Raw!AR195&gt;=0,Raw!AR195&lt;=100),"",1)))</f>
        <v/>
      </c>
      <c r="G195" s="19" t="str">
        <f>IF(A195=0,"",IF(AND(ISBLANK(Raw!BA195),ISBLANK(Raw!AS195)),"",IF(AND(Raw!AS195&gt;0,ISBLANK(Raw!BA195)=FALSE),"",1)))</f>
        <v/>
      </c>
      <c r="H195" s="19" t="str">
        <f>IF(A195=0,"",IF(COUNTA(Raw!BA195:BH195)=0,"",IF(AND(Raw!BA195=0,COUNTA(Raw!BB195:BH195)=0),"",IF(AND(Raw!BA195&gt;0,COUNTA(Raw!BB195:BH195)&gt;0),"",1))))</f>
        <v/>
      </c>
      <c r="I195" s="19" t="str">
        <f>IF(A195=0,"",IF(AND(ISBLANK(Raw!BI195),ISBLANK(Raw!BJ195)),"",IF(AND(Raw!BI195=1,ISBLANK(Raw!BJ195)=FALSE),"",IF(AND(Raw!BI195=2,ISBLANK(Raw!BJ195)),"",1))))</f>
        <v/>
      </c>
      <c r="J195" s="19" t="str">
        <f>IF(A195=0,"",IF(AND(ISBLANK(Raw!AT195),COUNTBLANK(Raw!BK195:BQ195)),"",IF(AND(Raw!AT195&gt;0,COUNTA(Raw!BK195:BQ195)&gt;0),"",IF(AND(Raw!AT195=0,COUNTA(Raw!BK195:BQ195)=0),"",1))))</f>
        <v/>
      </c>
      <c r="K195" s="19" t="str">
        <f>IF(A195=0,"",IF(AND(ISBLANK(Raw!AS195),COUNTA(Raw!BR195:BX195)=0),"",IF(AND(Raw!AS195&gt;0,COUNTA(Raw!BR195:BX195)&gt;0),"",IF(AND(Raw!AS195=0,COUNTA(Raw!BR195:BX195)=0),"",1))))</f>
        <v/>
      </c>
      <c r="L195" s="19" t="str">
        <f>IF(A195=0,"",IF(AND(COUNTA(Raw!BK195:BX195)=0,COUNTA(Raw!BY195:CH195)=0),"",IF(AND(COUNTIF(Raw!BK195:BX195,1)&gt;0,COUNTA(Raw!BY195:CH195)&gt;0),"",IF(AND(COUNTIF(Raw!BK195:BX195,1)=0,COUNTA(Raw!BY195:CH195)=0),"",1))))</f>
        <v/>
      </c>
      <c r="M195" s="19" t="str">
        <f>IF(A195=0,"",IF(AND(COUNTA(Raw!BK195:BX195)=0,COUNTA(Raw!CI195:CR195)),"",IF(AND(COUNTIF(Raw!BK195:BX195,3)&gt;0,COUNTA(Raw!CI195:CR195)&gt;0),"",IF(AND(COUNTIF(Raw!BK195:BX195,3)=0,COUNTA(Raw!CI195:CR195)=0),"",1))))</f>
        <v/>
      </c>
      <c r="N195" s="19" t="str">
        <f>IF(A195=0,"",IF(COUNTA(Raw!CS195:DF195)=0,"",IF(AND(COUNTIF(Raw!CS195:CV195,1)=1,COUNTA(Raw!CW195:DA195)&gt;0,COUNTA(Raw!DB195:DF195)=0),"",IF(AND(COUNTIF(Raw!CS195:CV195,2)=1,COUNTA(Raw!CW195:DA195)=0,COUNTA(Raw!DB195:DF195)&gt;0),"",IF(AND(COUNTA(Raw!CS195:CV195)&gt;0,COUNTA(Raw!CW195:DF195)=0),"",1)))))</f>
        <v/>
      </c>
      <c r="O195" s="19" t="str">
        <f>IF(A195=0,"",IF(COUNTA(Raw!DG195:DP195)=0,"",IF(AND(COUNTIF(Raw!BK195:BQ195,1)&gt;0,OR(COUNTIF(Raw!DG195:DP195,1)=1,COUNTIF(Raw!DG195:DP195,2)=1,COUNTIF(Raw!DG195:DP195,3)=1)),"",IF(AND(COUNTIF(Raw!BK195:BQ195,1)=0,AND(COUNTIF(Raw!DG195:DP195,1)=0,COUNTIF(Raw!DG195:DP195,2)=0,COUNTIF(Raw!DG195:DP195,3)=0)),"",1))))</f>
        <v/>
      </c>
      <c r="P195" s="19" t="str">
        <f>IF(A195=0,"",IF(COUNTA(Raw!DG195:DR195)=0,"",IF(AND(COUNTIF(Raw!DG195:DP195,4)=1,ISBLANK(Raw!DQ195)=FALSE,ISBLANK(Raw!DR195)),"",IF(AND(COUNTIF(Raw!DG195:DP195,7)=1,ISBLANK(Raw!DQ195),ISBLANK(Raw!DR195)=FALSE),"",IF(AND(COUNTA(Raw!DG195:DP195)&gt;0,COUNTIF(Raw!DG195:DP195,4)=0,COUNTIF(Raw!DG195:DP195,7)=0,COUNTA(Raw!DQ195:DR195)=0),"",1)))))</f>
        <v/>
      </c>
      <c r="Q195" s="19" t="str">
        <f>IF(A195=0,"",IF(AND(COUNTA(Raw!DS195:DU195)=0,COUNTA(Raw!BK195:BQ195)=0),"",IF(AND(COUNTIF(Raw!BK195:BQ195,1)&gt;0,COUNTA(Raw!DS195:DU195)&gt;0),"",IF(AND(COUNTIF(Raw!BK195:BQ195,1)=0,COUNTA(Raw!DS195:DU195)=0),"",1))))</f>
        <v/>
      </c>
      <c r="R195" s="19" t="str">
        <f>IF(A195=0,"",IF(AND(ISBLANK(Raw!AT195),ISBLANK(Raw!EJ195)),"",IF(AND(Raw!AT195&gt;0,ISBLANK(Raw!EJ195)=FALSE,Raw!EJ195&gt;=0,Raw!EJ195&lt;=7),"",IF(AND(Raw!AT195=0,ISBLANK(Raw!EJ195)),"",1))))</f>
        <v/>
      </c>
      <c r="S195" t="str">
        <f>IF(A195=0,"",IF(AND(ISBLANK(Raw!AS195),ISBLANK(Raw!EK195)),"",IF(AND(Raw!AS195&gt;0,ISBLANK(Raw!EK195)=FALSE),"",IF(AND(Raw!AS195=0,ISBLANK(Raw!EK195)),"",1))))</f>
        <v/>
      </c>
      <c r="T195" s="19" t="str">
        <f>IF(A195=0,"",IF(AND(ISBLANK(Raw!AT195),COUNTA(Raw!EL195:EQ195)=0),"",IF(AND(Raw!AT195&gt;0,COUNTA(Raw!EL195:EQ195)&gt;0),"",IF(AND(Raw!AT195=0,COUNTA(Raw!EL195:EQ195)=0),"",1))))</f>
        <v/>
      </c>
      <c r="U195" t="str">
        <f>IF(A195=0,"",IF(AND(ISBLANK(Raw!AT195),COUNTA(Raw!ER195:EU195)=0),"",IF(AND(Raw!AT195&gt;0,COUNTA(Raw!ER195:EU195)&gt;0),"",IF(AND(Raw!AT195=0,COUNTA(Raw!ER195:EU195)=0),"",1))))</f>
        <v/>
      </c>
      <c r="V195" t="str">
        <f>IF(A195=0,"",IF(AND(ISBLANK(Raw!AS195),COUNTA(Raw!EV195:FA195)=0),"",IF(AND(Raw!AS195&gt;0,COUNTA(Raw!EV195:FA195)&gt;0),"",IF(AND(Raw!AS195=0,COUNTA(Raw!EV195:FA195)=0),"",1))))</f>
        <v/>
      </c>
      <c r="W195" t="str">
        <f>IF(A195=0,"",IF(AND(ISBLANK(Raw!AS195),COUNTA(Raw!FB195:FE195)=0),"",IF(AND(Raw!AS195&gt;0,COUNTA(Raw!FB195:FE195)&gt;0),"",IF(AND(Raw!AS195=0,COUNTA(Raw!FB195:FE195)=0),"",1))))</f>
        <v/>
      </c>
      <c r="X195" t="str">
        <f>IF(A195=0,"",IF(AND(ISBLANK(Raw!AT195),COUNTA(Raw!FF195:FI195)=0),"",IF(AND(Raw!AT195&gt;0,COUNTA(Raw!FF195:FI195)&gt;0),"",IF(AND(Raw!AT195=0,COUNTA(Raw!FF195:FI195)=0),"",1))))</f>
        <v/>
      </c>
      <c r="Y195" t="str">
        <f>IF(A195=0,"",IF(AND(ISBLANK(Raw!AS195),COUNTA(Raw!FJ195:FM195)=0),"",IF(AND(Raw!AS195&gt;0,COUNTA(Raw!FJ195:FM195)&gt;0),"",IF(AND(Raw!AS195=0,COUNTA(Raw!FJ195:FM195)=0),"",1))))</f>
        <v/>
      </c>
      <c r="Z195" t="str">
        <f>IF(A195=0,"",IF(AND(COUNTA(Raw!FN195:FT195)=0,ISBLANK(Raw!FU195)),"",IF(AND(COUNTIF(Raw!FN195:FT195,1)&gt;0,ISBLANK(Raw!FU195)=FALSE),"",IF(AND(COUNTIF(Raw!FN195:FT195,1)=0,ISBLANK(Raw!FU195)),"",1))))</f>
        <v/>
      </c>
      <c r="AA195" s="19" t="str">
        <f>IF(A195=0,"",IF(AND(ISBLANK(Raw!BI195),COUNTA(Raw!FV195:GH195)=0),"",IF(AND(Raw!BI195&lt;&gt;1,COUNTIF(Raw!FV195:GH195,6)=0),"",IF(Raw!BI195=1,"",1))))</f>
        <v/>
      </c>
      <c r="AB195" t="str">
        <f>IF(A195=0,"",IF(AND(ISBLANK(Raw!GI195),COUNTA(Raw!GJ195:GQ195)=0),"",IF(AND(Raw!GI195=1,COUNTA(Raw!GJ195:GQ195)&gt;0),"",IF(AND(Raw!GI195=2,COUNTA(Raw!GJ195:GQ195)=0),"",1))))</f>
        <v/>
      </c>
      <c r="AC195" s="19" t="str">
        <f>IF(A195=0,"",IF(AND(COUNTA(Raw!GY195:HF195)=0,ISBLANK(Raw!HG195)),"",IF(AND(OR(COUNTIF(Raw!GY195:HE195,1)&gt;0,COUNTIF(Raw!GY195:HE195,2)&gt;0),ISBLANK(Raw!HG195)=FALSE),"",IF(AND(COUNTA(Raw!GY195:HF195)&gt;0,ISBLANK(Raw!HG195),COUNTIF(Raw!GY195:HE195,1)=0,COUNTIF(Raw!GY195:HE195,2)=0),"",1))))</f>
        <v/>
      </c>
      <c r="AD195" s="19" t="str">
        <f>IF(A195=0,"",IF(COUNTA(Raw!HU195:IB195)=0,"",IF(AND(Raw!AK195&lt;&gt;2,COUNTIF(Raw!HU195:IA195,2)=0,COUNTIF(Raw!HU195:IA195,3)=0),"",IF(Raw!AK195=2,"",1))))</f>
        <v/>
      </c>
      <c r="AE195" s="19" t="str">
        <f>IF(A195=0,"",IF(AND(Raw!AK195=2,ISBLANK(Raw!IC195)=FALSE),"",IF(AND(Raw!AK195&lt;&gt;2,ISBLANK(Raw!IC195)),"",1)))</f>
        <v/>
      </c>
      <c r="AF195" s="19" t="str">
        <f>IF(A195=0,"",IF(COUNTA(Raw!ID195:IF195)=0,"",IF(AND(MATCH(2023-Raw!ID195,Code!$A$3:$A$12,1)=Raw!IF195,2023-Raw!ID195=Raw!IE195),"",1)))</f>
        <v/>
      </c>
      <c r="AG195" s="19" t="str">
        <f>IF(A195=0,"",IF(COUNTA(Raw!IG195:II195)=0,"",IF(AND(Raw!IG195=4,ISBLANK(Raw!II195)=FALSE),"",IF(AND(Raw!IG195&lt;&gt;4,ISBLANK(Raw!II195)),"",1))))</f>
        <v/>
      </c>
      <c r="AH195" s="19" t="str">
        <f>IF(A195=0,"",IF(COUNTA(Raw!IJ195:IM195)=0,"",IF(AND(Raw!IJ195=1,ISBLANK(Raw!IK195)=FALSE),"",IF(AND(Raw!IJ195=2,COUNTA(Raw!IK195:IM195)&gt;0),"",1))))</f>
        <v/>
      </c>
      <c r="AI195" s="19" t="str">
        <f>IF(A195=0,"",IF(COUNTA(Raw!IK195:IM195)=0,"",IF(AND(Raw!IK195=1,ISBLANK(Raw!IL195)=FALSE),"",IF(AND(Raw!IK195=2,COUNTA(Raw!IL195:IM195)=0),"",1))))</f>
        <v/>
      </c>
      <c r="AJ195" s="19" t="str">
        <f>IF(A195=0,"",IF(COUNTA(Raw!JD195:JJ195)=0,"",IF(AND(Raw!JD195&gt;600,COUNTA(Raw!JE195:JI195)&gt;0),"",IF(AND(Raw!JD195&lt;=600,COUNTA(Raw!JE195:JJ195)=0),"",1))))</f>
        <v/>
      </c>
      <c r="AK195" s="19" t="str">
        <f>IF(A195=0,"",IF(COUNTA(Raw!JK195:KA195)=0,"",IF(AND(Raw!JK195=1,COUNTA(Raw!JM195:JV195)&gt;0),"",IF(AND(Raw!JK195=3,COUNTA(Raw!JM195:JV195)&gt;0,COUNTA(Raw!JW195:KA195)=0),"",IF(AND(ISBLANK(Raw!JK195)=FALSE,Raw!JK195&lt;&gt;1,Raw!JK195&lt;&gt;3,COUNTA(Raw!JM195:KA195)=0),"",1)))))</f>
        <v/>
      </c>
      <c r="AL195" s="19" t="str">
        <f>IF(A195=0,"",IF(COUNTA(Raw!JW195:KA195)=0,"",IF(AND(COUNTIF(Raw!JW195:JZ195,4)=0,COUNTA(Raw!JW195:JZ195)&gt;0,ISBLANK(Raw!KA195)=FALSE),"",IF(AND(COUNTIF(Raw!JW195:KA195,4)&gt;0,ISBLANK(Raw!KA195)),"",1))))</f>
        <v/>
      </c>
      <c r="AM195" s="19" t="str">
        <f>IF(A195=0,"",IF(COUNTA(Raw!KT195:KU195)=0,"",IF(AND(Raw!KT195=1,ISBLANK(Raw!KU195)=FALSE),"",IF(AND(Raw!KT195=2,ISBLANK(Raw!KU195)),"",1))))</f>
        <v/>
      </c>
      <c r="AN195" s="19" t="str">
        <f>IF(A195=0,"",IF(COUNTA(Raw!KX195:LF195)=0,"",IF(AND(COUNTIF(Raw!KX195:LB195,5)=1,COUNTA(Raw!KX195:LB195)=1,COUNTA(Raw!LC195:LF195)=0),"",IF(AND(COUNTIF(Raw!KX195:LB195,5)=0,COUNTA(Raw!KX195:LB195)&gt;0,COUNTA(Raw!LC195:LF195)&gt;0),"",1))))</f>
        <v/>
      </c>
      <c r="AO195" s="19" t="str">
        <f>IF(A195=0,"",IF(COUNTA(Raw!LM195:LU195)=0,"",IF(AND(Raw!LM195=1,ISBLANK(Raw!LN195)=FALSE,COUNTA(Raw!LO195:LU195)&gt;0),"",IF(AND(Raw!LM195=2,COUNTA(Raw!LN195:LU195)=0),"",1))))</f>
        <v/>
      </c>
      <c r="AP195" s="19" t="str">
        <f>IF(A195=0,"",IF(COUNTA(Raw!MY195:OG195)=0,"",IF(AND(Raw!MY195=2,COUNTA(Raw!MZ195:OG195)=0),"",IF(AND(Raw!MY195=1,COUNTA(Raw!MZ195:OG195)&gt;0),"",1))))</f>
        <v/>
      </c>
      <c r="AQ195" s="19" t="str">
        <f>IF(A195=0,"",IF(COUNTA(Raw!NC195:NW195)=0,"",IF(AND(COUNTIF(Raw!NC195:NG195,3)&gt;0,COUNTA(Raw!NH195:NQ195)&gt;0),"",IF(AND(COUNTA(Raw!NC195:NG195)&gt;0,COUNTIF(Raw!NC195:NG195,3)=0,COUNTA(Raw!NH195:NW195)=0),"",1))))</f>
        <v/>
      </c>
      <c r="AR195" s="19" t="str">
        <f>IF(A195=0,"",IF(COUNTA(Raw!NH195:NW195)=0,"",IF(AND(COUNTIF(Raw!NH195:NQ195,10)&gt;0,COUNTA(Raw!NR195:NW195)&gt;0),"",IF(AND(COUNTA(Raw!NH195:NQ195)&gt;0,COUNTIF(Raw!NH195:NQ195,10)=0,COUNTA(Raw!NR195:NY195)=0),"",1))))</f>
        <v/>
      </c>
      <c r="AS195" s="19" t="str">
        <f>IF(A195=0,"",IF(COUNTA(Raw!NY195:OG195)=0,"",IF(AND(Raw!NY195=1,COUNTA(Raw!NZ195:OG195)&gt;0),"",IF(AND(Raw!NY195=2,COUNTA(Raw!NZ195:OG195)=0),"",1))))</f>
        <v/>
      </c>
      <c r="AT195" s="19" t="str">
        <f>IF(A195=0,"",IF(COUNTA(Raw!OH195:OY195)=0,"",IF(AND(Raw!OH195=1,COUNTA(Raw!OI195:OY195)&gt;0),"",IF(AND(Raw!OH195=2,COUNTA(Raw!OI195:OY195)=0),"",1))))</f>
        <v/>
      </c>
      <c r="AU195" s="19" t="str">
        <f>IF(A195=0,"",IF(COUNTA(Raw!PR195:QB195)=0,"",
IF(AND(OR(AND(COUNTIF(Raw!PR195:QB195,1)=1,COUNTA(Raw!QI195:QY195)&gt;0),AND(COUNTIF(Raw!PR195:QB195,1)=0,COUNTA(Raw!QI195:QY195)=0)),OR(AND(COUNTIF(Raw!PR195:QB195,2)=1,COUNTA(Raw!QZ195:RP195)&gt;0),AND(COUNTIF(Raw!PR195:QB195,2)=0,COUNTA(Raw!QZ195:RP195)=0)),OR(AND(COUNTIF(Raw!PR195:QB195,3)=1,COUNTA(Raw!RQ195:SG195)&gt;0),AND(COUNTIF(Raw!PR195:QB195,3)=0,COUNTA(Raw!RQ195:SG195)=0)),OR(AND(COUNTIF(Raw!PR195:QB195,4)=1,COUNTA(Raw!SH195:ST195)&gt;0),AND(COUNTIF(Raw!PR195:QB195,4)=0,COUNTA(Raw!SH195:ST195)=0)),OR(AND(COUNTIF(Raw!PR195:QB195,5)=1,COUNTA(Raw!SU195:TG195)&gt;0),AND(COUNTIF(Raw!PR195:QB195,5)=0,COUNTA(Raw!SU195:TG195)=0)),OR(AND(COUNTIF(Raw!PR195:QB195,6)=1,COUNTA(Raw!TH195:TT195)&gt;0),AND(COUNTIF(Raw!PR195:QB195,6)=0,COUNTA(Raw!TH195:TT195)=0)),OR(AND(COUNTIF(Raw!PR195:QB195,7)=1,COUNTA(Raw!TU195:UI195)&gt;0),AND(COUNTIF(Raw!PR195:QB195,7)=0,COUNTA(Raw!TU195:UI195)=0)),OR(AND(COUNTIF(Raw!PR195:QB195,8)=1,COUNTA(Raw!UJ195:UV195)&gt;0),AND(COUNTIF(Raw!PR195:QB195,8)=0,COUNTA(Raw!UJ195:UV195)=0)),OR(AND(COUNTIF(Raw!PR195:QB195,9)=1,COUNTA(Raw!UW195:VG195)&gt;0),AND(COUNTIF(Raw!PR195:QB195,9)=0,COUNTA(Raw!UW195:VG195)=0)),OR(AND(COUNTIF(Raw!PR195:QB195,10)=1,COUNTA(Raw!VH195:VP195)&gt;0),AND(COUNTIF(Raw!PR195:QB195,10)=0,COUNTA(Raw!VH195:VP195)=0)),OR(AND(COUNTIF(Raw!PR195:QB195,11)=1,COUNTA(Raw!VQ195:WK195)&gt;0),AND(COUNTIF(Raw!PR195:QB195,11)=0,COUNTA(Raw!VQ195:WK195)=0))),"",1)))</f>
        <v/>
      </c>
      <c r="AV195" s="19" t="str">
        <f>IF(A195=0,"",IF(COUNTA(Raw!QI195:QY195)=0,"",IF(AND(OR(AND(Raw!QI195=4,COUNTIF(Raw!QR195:QY195,1)=0),Raw!QI195&lt;&gt;4),OR(AND(Raw!QJ195=4,COUNTIF(Raw!QR195:QY195,2)=0),Raw!QJ195&lt;&gt;4),OR(AND(Raw!QK195=4,COUNTIF(Raw!QR195:QY195,3)=0),Raw!QK195&lt;&gt;4),OR(AND(Raw!QL195=4,COUNTIF(Raw!QR195:QY195,4)=0),Raw!QL195&lt;&gt;4),OR(AND(Raw!QM195=4,COUNTIF(Raw!QR195:QY195,5)=0),Raw!QM195&lt;&gt;4),OR(AND(Raw!QN195=4,COUNTIF(Raw!QR195:QY195,6)=0),Raw!QN195&lt;&gt;4),OR(AND(Raw!QO195=4,COUNTIF(Raw!QR195:QY195,7)=0),Raw!QO195&lt;&gt;4),OR(AND(Raw!QP195=4,COUNTIF(Raw!QR195:QY195,8)=0),Raw!QP195&lt;&gt;4)),"",1)))</f>
        <v/>
      </c>
      <c r="AW195" t="str">
        <f>IF(A195=0,"",IF(COUNTA(Raw!QZ195:RP195)=0,"",IF(AND(OR(AND(Raw!QZ195=4,COUNTIF(Raw!RI195:RP195,1)=0),Raw!QZ195&lt;&gt;4),OR(AND(Raw!RA195=4,COUNTIF(Raw!RI195:RP195,2)=0),Raw!RA195&lt;&gt;4),OR(AND(Raw!RB195=4,COUNTIF(Raw!RI195:RP195,3)=0),Raw!RB195&lt;&gt;4),OR(AND(Raw!RC195=4,COUNTIF(Raw!RI195:RP195,4)=0),Raw!RC195&lt;&gt;4),OR(AND(Raw!RD195=4,COUNTIF(Raw!RI195:RP195,5)=0),Raw!RD195&lt;&gt;4),OR(AND(Raw!RE195=4,COUNTIF(Raw!RI195:RP195,6)=0),Raw!RE195&lt;&gt;4),OR(AND(Raw!RF195=4,COUNTIF(Raw!RI195:RP195,7)=0),Raw!RF195&lt;&gt;4),OR(AND(Raw!RG195=4,COUNTIF(Raw!RI195:RP195,8)=0),Raw!RG195&lt;&gt;4)),"",1)))</f>
        <v/>
      </c>
      <c r="AX195" t="str">
        <f>IF(A195=0,"",IF(COUNTA(Raw!RQ195:SG195)=0,"",IF(AND(OR(AND(Raw!RQ195=4,COUNTIF(Raw!RZ195:SG195,1)=0),Raw!RQ195&lt;&gt;4),OR(AND(Raw!RR195=4,COUNTIF(Raw!RZ195:SG195,2)=0),Raw!RR195&lt;&gt;4),OR(AND(Raw!RS195=4,COUNTIF(Raw!RZ195:SG195,3)=0),Raw!RS195&lt;&gt;4),OR(AND(Raw!RT195=4,COUNTIF(Raw!RZ195:SG195,4)=0),Raw!RT195&lt;&gt;4),OR(AND(Raw!RU195=4,COUNTIF(Raw!RZ195:SG195,5)=0),Raw!RU195&lt;&gt;4),OR(AND(Raw!RV195=4,COUNTIF(Raw!RZ195:SG195,6)=0),Raw!RV195&lt;&gt;4),OR(AND(Raw!RW195=4,COUNTIF(Raw!RZ195:SG195,7)=0),Raw!RW195&lt;&gt;4),OR(AND(Raw!RX195=4,COUNTIF(Raw!RZ195:SG195,8)=0),Raw!RX195&lt;&gt;4)),"",1)))</f>
        <v/>
      </c>
      <c r="AY195" t="str">
        <f>IF(A195=0,"",IF(COUNTA(Raw!SH195:ST195)=0,"",IF(AND(OR(AND(Raw!SH195=4,COUNTIF(Raw!SO195:ST195,1)=0),Raw!SH195&lt;&gt;4),OR(AND(Raw!SI195=4,COUNTIF(Raw!SO195:ST195,2)=0),Raw!SI195&lt;&gt;4),OR(AND(Raw!SJ195=4,COUNTIF(Raw!SO195:ST195,3)=0),Raw!SJ195&lt;&gt;4),OR(AND(Raw!SK195=4,COUNTIF(Raw!SO195:ST195,4)=0),Raw!SK195&lt;&gt;4),OR(AND(Raw!SL195=4,COUNTIF(Raw!SO195:ST195,5)=0),Raw!SL195&lt;&gt;4),OR(AND(Raw!SM195=4,COUNTIF(Raw!SO195:ST195,6)=0),Raw!SM195&lt;&gt;4)),"",1)))</f>
        <v/>
      </c>
      <c r="AZ195" t="str">
        <f>IF(A195=0,"",IF(COUNTA(Raw!SU195:TG195)=0,"",IF(AND(OR(AND(Raw!SU195=4,COUNTIF(Raw!TB195:TG195,1)=0),Raw!SU195&lt;&gt;4),OR(AND(Raw!SV195=4,COUNTIF(Raw!TB195:TG195,2)=0),Raw!SV195&lt;&gt;4),OR(AND(Raw!SW195=4,COUNTIF(Raw!TB195:TG195,3)=0),Raw!SW195&lt;&gt;4),OR(AND(Raw!SX195=4,COUNTIF(Raw!TB195:TG195,4)=0),Raw!SX195&lt;&gt;4),OR(AND(Raw!SY195=4,COUNTIF(Raw!TB195:TG195,5)=0),Raw!SY195&lt;&gt;4),OR(AND(Raw!SZ195=4,COUNTIF(Raw!TB195:TG195,6)=0),Raw!SZ195&lt;&gt;4)),"",1)))</f>
        <v/>
      </c>
      <c r="BA195" t="str">
        <f>IF(A195=0,"",IF(COUNTA(Raw!TH195:TT195)=0,"",IF(AND(OR(AND(Raw!TH195=4,COUNTIF(Raw!TO195:TT195,1)=0),Raw!TH195&lt;&gt;4),OR(AND(Raw!TI195=4,COUNTIF(Raw!TO195:TT195,2)=0),Raw!TI195&lt;&gt;4),OR(AND(Raw!TJ195=4,COUNTIF(Raw!TO195:TT195,3)=0),Raw!TJ195&lt;&gt;4),OR(AND(Raw!TK195=4,COUNTIF(Raw!TO195:TT195,4)=0),Raw!TK195&lt;&gt;4),OR(AND(Raw!TL195=4,COUNTIF(Raw!TO195:TT195,5)=0),Raw!TL195&lt;&gt;4),OR(AND(Raw!TM195=4,COUNTIF(Raw!TO195:TT195,6)=0),Raw!TM195&lt;&gt;4)),"",1)))</f>
        <v/>
      </c>
      <c r="BB195" t="str">
        <f>IF(A195=0,"",IF(COUNTA(Raw!TU195:UI195)=0,"",IF(AND(OR(AND(Raw!TU195=4,COUNTIF(Raw!UC195:UI195,1)=0),Raw!TU195&lt;&gt;4),OR(AND(Raw!TV195=4,COUNTIF(Raw!UC195:UI195,2)=0),Raw!TV195&lt;&gt;4),OR(AND(Raw!TW195=4,COUNTIF(Raw!UC195:UI195,3)=0),Raw!TW195&lt;&gt;4),OR(AND(Raw!TX195=4,COUNTIF(Raw!UC195:UI195,4)=0),Raw!TX195&lt;&gt;4),OR(AND(Raw!TY195=4,COUNTIF(Raw!UC195:UI195,5)=0),Raw!TY195&lt;&gt;4),OR(AND(Raw!TZ195=4,COUNTIF(Raw!UC195:UI195,6)=0),Raw!TZ195&lt;&gt;4),OR(AND(Raw!UA195=4,COUNTIF(Raw!UC195:UI195,7)=0),Raw!UA195&lt;&gt;4)),"",1)))</f>
        <v/>
      </c>
      <c r="BC195" t="str">
        <f>IF(A195=0,"",IF(COUNTA(Raw!UJ195:UV195)=0,"",IF(AND(OR(AND(Raw!UJ195=4,COUNTIF(Raw!UQ195:UV195,1)=0),Raw!UJ195&lt;&gt;4),OR(AND(Raw!UK195=4,COUNTIF(Raw!UQ195:UV195,2)=0),Raw!UK195&lt;&gt;4),OR(AND(Raw!UL195=4,COUNTIF(Raw!UQ195:UV195,3)=0),Raw!UL195&lt;&gt;4),OR(AND(Raw!UM195=4,COUNTIF(Raw!UQ195:UV195,4)=0),Raw!UM195&lt;&gt;4),OR(AND(Raw!UN195=4,COUNTIF(Raw!UQ195:UV195,5)=0),Raw!UN195&lt;&gt;4),OR(AND(Raw!UO195=4,COUNTIF(Raw!UQ195:UV195,6)=0),Raw!UO195&lt;&gt;4)),"",1)))</f>
        <v/>
      </c>
      <c r="BD195" t="str">
        <f>IF(A195=0,"",IF(COUNTA(Raw!UW195:VG195)=0,"",IF(AND(OR(AND(Raw!UW195=4,COUNTIF(Raw!VC195:VG195,1)=0),Raw!UW195&lt;&gt;4),OR(AND(Raw!UX195=4,COUNTIF(Raw!VC195:VG195,2)=0),Raw!UX195&lt;&gt;4),OR(AND(Raw!UY195=4,COUNTIF(Raw!VC195:VG195,3)=0),Raw!UY195&lt;&gt;4),OR(AND(Raw!UZ195=4,COUNTIF(Raw!VC195:VG195,4)=0),Raw!UZ195&lt;&gt;4),OR(AND(Raw!VA195=4,COUNTIF(Raw!VC195:VG195,5)=0),Raw!VA195&lt;&gt;4)),"",1)))</f>
        <v/>
      </c>
      <c r="BE195" t="str">
        <f>IF(A195=0,"",IF(COUNTA(Raw!VH195:VP195)=0,"",
IF(AND(
OR(AND(Raw!VH195=4,COUNTIF(Raw!VM195:VP195,1)=0),Raw!VH195&lt;&gt;4),
OR(AND(Raw!VI195=4,COUNTIF(Raw!VM195:VP195,2)=0),Raw!VI195&lt;&gt;4),
OR(AND(Raw!VJ195=4,COUNTIF(Raw!VM195:VP195,3)=0),Raw!VJ195&lt;&gt;4),
OR(AND(Raw!VK195=4,COUNTIF(Raw!VM195:VP195,4)=0),Raw!VK195&lt;&gt;4)
),"",1)))</f>
        <v/>
      </c>
      <c r="BF195" t="str">
        <f>IF(A195=0,"",IF(COUNTA(Raw!VQ195:WK195)=0,"",
IF(AND(
OR(AND(Raw!VQ195=4,COUNTIF(Raw!WB195:WK195,1)=0),Raw!VQ195&lt;&gt;4),
OR(AND(Raw!VR195=4,COUNTIF(Raw!WB195:WK195,2)=0),Raw!VR195&lt;&gt;4),
OR(AND(Raw!VS195=4,COUNTIF(Raw!WB195:WK195,3)=0),Raw!VS195&lt;&gt;4),
OR(AND(Raw!VT195=4,COUNTIF(Raw!WB195:WK195,4)=0),Raw!VT195&lt;&gt;4),
OR(AND(Raw!VU195=4,COUNTIF(Raw!WB195:WK195,5)=0),Raw!VU195&lt;&gt;4),
OR(AND(Raw!VV195=4,COUNTIF(Raw!WB195:WK195,6)=0),Raw!VV195&lt;&gt;4),
OR(AND(Raw!VW195=4,COUNTIF(Raw!WB195:WK195,7)=0),Raw!VW195&lt;&gt;4),
OR(AND(Raw!VX195=4,COUNTIF(Raw!WB195:WK195,8)=0),Raw!VX195&lt;&gt;4),
OR(AND(Raw!VY195=4,COUNTIF(Raw!WB195:WK195,9)=0),Raw!VX195&lt;&gt;4),
OR(AND(Raw!VZ195=4,COUNTIF(Raw!WB195:WK195,10)=0),Raw!VZ195&lt;&gt;4)
),"",1)))</f>
        <v/>
      </c>
      <c r="BG195" t="str">
        <f>IF(A195=0,"",IF(COUNTA(Raw!WL195:XB195)=0,"",
IF(AND(
OR(AND(Raw!WL195=4,COUNTIF(Raw!WU195:XB195,1)=0),Raw!WL195&lt;&gt;4),
OR(AND(Raw!WM195=4,COUNTIF(Raw!WU195:XB195,2)=0),Raw!WM195&lt;&gt;4),
OR(AND(Raw!WN195=4,COUNTIF(Raw!WU195:XB195,3)=0),Raw!WN195&lt;&gt;4),
OR(AND(Raw!WO195=4,COUNTIF(Raw!WU195:XB195,4)=0),Raw!WO195&lt;&gt;4),
OR(AND(Raw!WP195=4,COUNTIF(Raw!WU195:XB195,5)=0),Raw!WP195&lt;&gt;4),
OR(AND(Raw!WQ195=4,COUNTIF(Raw!WU195:XB195,6)=0),Raw!WQ195&lt;&gt;4),
OR(AND(Raw!WR195=4,COUNTIF(Raw!WU195:XB195,7)=0),Raw!WR195&lt;&gt;4),
OR(AND(Raw!WS195=4,COUNTIF(Raw!WU195:XB195,8)=0),Raw!WS195&lt;&gt;4)
),"",1)))</f>
        <v/>
      </c>
      <c r="BH195" t="str">
        <f>IF(A195=0,"",IF(COUNTA(Raw!XC195:XK195)=0,"",
IF(AND(
OR(AND(Raw!XC195=4,COUNTIF(Raw!XH195:XK195,1)=0),Raw!XC195&lt;&gt;4),
OR(AND(Raw!XD195=4,COUNTIF(Raw!XH195:XK195,2)=0),Raw!XD195&lt;&gt;4),
OR(AND(Raw!XE195=4,COUNTIF(Raw!XH195:XK195,3)=0),Raw!XE195&lt;&gt;4),
OR(AND(Raw!XF195=4,COUNTIF(Raw!XH195:XK195,4)=0),Raw!XF195&lt;&gt;4)
),"",1)))</f>
        <v/>
      </c>
      <c r="BI195" t="str">
        <f>IF(A195=0,"",IF(COUNTA(Raw!XL195:XT195)=0,"",
IF(AND(
OR(AND(Raw!XL195=4,COUNTIF(Raw!XQ195:XT195,1)=0),Raw!XL195&lt;&gt;4),
OR(AND(Raw!XM195=4,COUNTIF(Raw!XQ195:XT195,2)=0),Raw!XM195&lt;&gt;4),
OR(AND(Raw!XN195=4,COUNTIF(Raw!XQ195:XT195,3)=0),Raw!XN195&lt;&gt;4),
OR(AND(Raw!XO195=4,COUNTIF(Raw!XQ195:XT195,4)=0),Raw!XO195&lt;&gt;4)
),"",1)))</f>
        <v/>
      </c>
      <c r="BJ195" t="str">
        <f>IF(A195=0,"",IF(COUNTA(Raw!XU195:YI195)=0,"",
IF(AND(
OR(AND(Raw!XU195=4,COUNTIF(Raw!YC195:YI195,1)=0),Raw!XU195&lt;&gt;4),
OR(AND(Raw!XV195=4,COUNTIF(Raw!YC195:YI195,2)=0),Raw!XV195&lt;&gt;4),
OR(AND(Raw!XW195=4,COUNTIF(Raw!YC195:YI195,3)=0),Raw!XW195&lt;&gt;4),
OR(AND(Raw!XX195=4,COUNTIF(Raw!YC195:YI195,4)=0),Raw!XX195&lt;&gt;4),
OR(AND(Raw!XY195=4,COUNTIF(Raw!YC195:YI195,5)=0),Raw!XY195&lt;&gt;4),
OR(AND(Raw!XZ195=4,COUNTIF(Raw!YC195:YI195,6)=0),Raw!XZ195&lt;&gt;4),
OR(AND(Raw!YA195=4,COUNTIF(Raw!YC195:YI195,7)=0),Raw!YA195&lt;&gt;4)
),"",1)))</f>
        <v/>
      </c>
      <c r="BK195" t="str">
        <f>IF(A195=0,"",IF(COUNTA(Raw!YJ195:YR195)=0,"",
IF(AND(
OR(AND(Raw!YJ195=4,COUNTIF(Raw!YO195:YR195,1)=0),Raw!YJ195&lt;&gt;4),
OR(AND(Raw!YK195=4,COUNTIF(Raw!YO195:YR195,2)=0),Raw!YK195&lt;&gt;4),
OR(AND(Raw!YL195=4,COUNTIF(Raw!YO195:YR195,3)=0),Raw!YL195&lt;&gt;4),
OR(AND(Raw!YM195=4,COUNTIF(Raw!YO195:YR195,4)=0),Raw!YM195&lt;&gt;4)
),"",1)))</f>
        <v/>
      </c>
      <c r="BL195" t="str">
        <f>IF(A195=0,"",IF(COUNTA(Raw!YS195:YU195)=0,"",IF(AND(Raw!YS195=4,ISBLANK(Raw!YU195)),"",IF(AND(Raw!YS195&lt;&gt;4,ISBLANK(Raw!YU195)=FALSE),"",1))))</f>
        <v/>
      </c>
    </row>
    <row r="196" spans="1:64">
      <c r="A196" s="20">
        <f>Raw!A196</f>
        <v>0</v>
      </c>
      <c r="B196" s="19" t="str">
        <f>IF(A196=0,"",IF(AND(Raw!AC196=1,COUNTA(Raw!AR196:IC196)&gt;0,COUNTA(Raw!ID196:YU196)=0),"",IF(AND(Raw!AC196=2,COUNTA(Raw!AR196:IC196)=0,COUNTA(Raw!ID196:MV196)&gt;0,COUNTA(Raw!MW196:YU196)=0),"",IF(AND(Raw!AC196=3,COUNTA(Raw!AP196:MV196)=0,COUNTA(Raw!MW196:YU196)&gt;0),"",1))))</f>
        <v/>
      </c>
      <c r="C196" s="19" t="str">
        <f>IF(A196=0,"",IF(AND(Raw!AK196=1,ISBLANK(Raw!AM196)=FALSE,ISBLANK(Raw!AO196)),"",IF(AND(Raw!AK196=2,ISBLANK(Raw!AM196),ISBLANK(Raw!AO196)=FALSE),"",1)))</f>
        <v/>
      </c>
      <c r="D196" s="19" t="str">
        <f>IF(A196=0,"",IF(COUNTA(Raw!AS196:AZ196)=0,"",IF(AND(Raw!AS196+Raw!AT196=100,Raw!AU196+Raw!AV196=100,Raw!AW196+Raw!AX196=100,Raw!AY196+Raw!AZ196=100),"",1)))</f>
        <v/>
      </c>
      <c r="E196" s="19" t="str">
        <f>IF(A196=0,"",IF(ISBLANK(Raw!AQ196),"",IF(Raw!AQ196=1,"",1)))</f>
        <v/>
      </c>
      <c r="F196" s="19" t="str">
        <f>IF(A196=0,"",IF(ISBLANK(Raw!AR196),"",IF(AND(Raw!AR196&gt;=0,Raw!AR196&lt;=100),"",1)))</f>
        <v/>
      </c>
      <c r="G196" s="19" t="str">
        <f>IF(A196=0,"",IF(AND(ISBLANK(Raw!BA196),ISBLANK(Raw!AS196)),"",IF(AND(Raw!AS196&gt;0,ISBLANK(Raw!BA196)=FALSE),"",1)))</f>
        <v/>
      </c>
      <c r="H196" s="19" t="str">
        <f>IF(A196=0,"",IF(COUNTA(Raw!BA196:BH196)=0,"",IF(AND(Raw!BA196=0,COUNTA(Raw!BB196:BH196)=0),"",IF(AND(Raw!BA196&gt;0,COUNTA(Raw!BB196:BH196)&gt;0),"",1))))</f>
        <v/>
      </c>
      <c r="I196" s="19" t="str">
        <f>IF(A196=0,"",IF(AND(ISBLANK(Raw!BI196),ISBLANK(Raw!BJ196)),"",IF(AND(Raw!BI196=1,ISBLANK(Raw!BJ196)=FALSE),"",IF(AND(Raw!BI196=2,ISBLANK(Raw!BJ196)),"",1))))</f>
        <v/>
      </c>
      <c r="J196" s="19" t="str">
        <f>IF(A196=0,"",IF(AND(ISBLANK(Raw!AT196),COUNTBLANK(Raw!BK196:BQ196)),"",IF(AND(Raw!AT196&gt;0,COUNTA(Raw!BK196:BQ196)&gt;0),"",IF(AND(Raw!AT196=0,COUNTA(Raw!BK196:BQ196)=0),"",1))))</f>
        <v/>
      </c>
      <c r="K196" s="19" t="str">
        <f>IF(A196=0,"",IF(AND(ISBLANK(Raw!AS196),COUNTA(Raw!BR196:BX196)=0),"",IF(AND(Raw!AS196&gt;0,COUNTA(Raw!BR196:BX196)&gt;0),"",IF(AND(Raw!AS196=0,COUNTA(Raw!BR196:BX196)=0),"",1))))</f>
        <v/>
      </c>
      <c r="L196" s="19" t="str">
        <f>IF(A196=0,"",IF(AND(COUNTA(Raw!BK196:BX196)=0,COUNTA(Raw!BY196:CH196)=0),"",IF(AND(COUNTIF(Raw!BK196:BX196,1)&gt;0,COUNTA(Raw!BY196:CH196)&gt;0),"",IF(AND(COUNTIF(Raw!BK196:BX196,1)=0,COUNTA(Raw!BY196:CH196)=0),"",1))))</f>
        <v/>
      </c>
      <c r="M196" s="19" t="str">
        <f>IF(A196=0,"",IF(AND(COUNTA(Raw!BK196:BX196)=0,COUNTA(Raw!CI196:CR196)),"",IF(AND(COUNTIF(Raw!BK196:BX196,3)&gt;0,COUNTA(Raw!CI196:CR196)&gt;0),"",IF(AND(COUNTIF(Raw!BK196:BX196,3)=0,COUNTA(Raw!CI196:CR196)=0),"",1))))</f>
        <v/>
      </c>
      <c r="N196" s="19" t="str">
        <f>IF(A196=0,"",IF(COUNTA(Raw!CS196:DF196)=0,"",IF(AND(COUNTIF(Raw!CS196:CV196,1)=1,COUNTA(Raw!CW196:DA196)&gt;0,COUNTA(Raw!DB196:DF196)=0),"",IF(AND(COUNTIF(Raw!CS196:CV196,2)=1,COUNTA(Raw!CW196:DA196)=0,COUNTA(Raw!DB196:DF196)&gt;0),"",IF(AND(COUNTA(Raw!CS196:CV196)&gt;0,COUNTA(Raw!CW196:DF196)=0),"",1)))))</f>
        <v/>
      </c>
      <c r="O196" s="19" t="str">
        <f>IF(A196=0,"",IF(COUNTA(Raw!DG196:DP196)=0,"",IF(AND(COUNTIF(Raw!BK196:BQ196,1)&gt;0,OR(COUNTIF(Raw!DG196:DP196,1)=1,COUNTIF(Raw!DG196:DP196,2)=1,COUNTIF(Raw!DG196:DP196,3)=1)),"",IF(AND(COUNTIF(Raw!BK196:BQ196,1)=0,AND(COUNTIF(Raw!DG196:DP196,1)=0,COUNTIF(Raw!DG196:DP196,2)=0,COUNTIF(Raw!DG196:DP196,3)=0)),"",1))))</f>
        <v/>
      </c>
      <c r="P196" s="19" t="str">
        <f>IF(A196=0,"",IF(COUNTA(Raw!DG196:DR196)=0,"",IF(AND(COUNTIF(Raw!DG196:DP196,4)=1,ISBLANK(Raw!DQ196)=FALSE,ISBLANK(Raw!DR196)),"",IF(AND(COUNTIF(Raw!DG196:DP196,7)=1,ISBLANK(Raw!DQ196),ISBLANK(Raw!DR196)=FALSE),"",IF(AND(COUNTA(Raw!DG196:DP196)&gt;0,COUNTIF(Raw!DG196:DP196,4)=0,COUNTIF(Raw!DG196:DP196,7)=0,COUNTA(Raw!DQ196:DR196)=0),"",1)))))</f>
        <v/>
      </c>
      <c r="Q196" s="19" t="str">
        <f>IF(A196=0,"",IF(AND(COUNTA(Raw!DS196:DU196)=0,COUNTA(Raw!BK196:BQ196)=0),"",IF(AND(COUNTIF(Raw!BK196:BQ196,1)&gt;0,COUNTA(Raw!DS196:DU196)&gt;0),"",IF(AND(COUNTIF(Raw!BK196:BQ196,1)=0,COUNTA(Raw!DS196:DU196)=0),"",1))))</f>
        <v/>
      </c>
      <c r="R196" s="19" t="str">
        <f>IF(A196=0,"",IF(AND(ISBLANK(Raw!AT196),ISBLANK(Raw!EJ196)),"",IF(AND(Raw!AT196&gt;0,ISBLANK(Raw!EJ196)=FALSE,Raw!EJ196&gt;=0,Raw!EJ196&lt;=7),"",IF(AND(Raw!AT196=0,ISBLANK(Raw!EJ196)),"",1))))</f>
        <v/>
      </c>
      <c r="S196" t="str">
        <f>IF(A196=0,"",IF(AND(ISBLANK(Raw!AS196),ISBLANK(Raw!EK196)),"",IF(AND(Raw!AS196&gt;0,ISBLANK(Raw!EK196)=FALSE),"",IF(AND(Raw!AS196=0,ISBLANK(Raw!EK196)),"",1))))</f>
        <v/>
      </c>
      <c r="T196" s="19" t="str">
        <f>IF(A196=0,"",IF(AND(ISBLANK(Raw!AT196),COUNTA(Raw!EL196:EQ196)=0),"",IF(AND(Raw!AT196&gt;0,COUNTA(Raw!EL196:EQ196)&gt;0),"",IF(AND(Raw!AT196=0,COUNTA(Raw!EL196:EQ196)=0),"",1))))</f>
        <v/>
      </c>
      <c r="U196" t="str">
        <f>IF(A196=0,"",IF(AND(ISBLANK(Raw!AT196),COUNTA(Raw!ER196:EU196)=0),"",IF(AND(Raw!AT196&gt;0,COUNTA(Raw!ER196:EU196)&gt;0),"",IF(AND(Raw!AT196=0,COUNTA(Raw!ER196:EU196)=0),"",1))))</f>
        <v/>
      </c>
      <c r="V196" t="str">
        <f>IF(A196=0,"",IF(AND(ISBLANK(Raw!AS196),COUNTA(Raw!EV196:FA196)=0),"",IF(AND(Raw!AS196&gt;0,COUNTA(Raw!EV196:FA196)&gt;0),"",IF(AND(Raw!AS196=0,COUNTA(Raw!EV196:FA196)=0),"",1))))</f>
        <v/>
      </c>
      <c r="W196" t="str">
        <f>IF(A196=0,"",IF(AND(ISBLANK(Raw!AS196),COUNTA(Raw!FB196:FE196)=0),"",IF(AND(Raw!AS196&gt;0,COUNTA(Raw!FB196:FE196)&gt;0),"",IF(AND(Raw!AS196=0,COUNTA(Raw!FB196:FE196)=0),"",1))))</f>
        <v/>
      </c>
      <c r="X196" t="str">
        <f>IF(A196=0,"",IF(AND(ISBLANK(Raw!AT196),COUNTA(Raw!FF196:FI196)=0),"",IF(AND(Raw!AT196&gt;0,COUNTA(Raw!FF196:FI196)&gt;0),"",IF(AND(Raw!AT196=0,COUNTA(Raw!FF196:FI196)=0),"",1))))</f>
        <v/>
      </c>
      <c r="Y196" t="str">
        <f>IF(A196=0,"",IF(AND(ISBLANK(Raw!AS196),COUNTA(Raw!FJ196:FM196)=0),"",IF(AND(Raw!AS196&gt;0,COUNTA(Raw!FJ196:FM196)&gt;0),"",IF(AND(Raw!AS196=0,COUNTA(Raw!FJ196:FM196)=0),"",1))))</f>
        <v/>
      </c>
      <c r="Z196" t="str">
        <f>IF(A196=0,"",IF(AND(COUNTA(Raw!FN196:FT196)=0,ISBLANK(Raw!FU196)),"",IF(AND(COUNTIF(Raw!FN196:FT196,1)&gt;0,ISBLANK(Raw!FU196)=FALSE),"",IF(AND(COUNTIF(Raw!FN196:FT196,1)=0,ISBLANK(Raw!FU196)),"",1))))</f>
        <v/>
      </c>
      <c r="AA196" s="19" t="str">
        <f>IF(A196=0,"",IF(AND(ISBLANK(Raw!BI196),COUNTA(Raw!FV196:GH196)=0),"",IF(AND(Raw!BI196&lt;&gt;1,COUNTIF(Raw!FV196:GH196,6)=0),"",IF(Raw!BI196=1,"",1))))</f>
        <v/>
      </c>
      <c r="AB196" t="str">
        <f>IF(A196=0,"",IF(AND(ISBLANK(Raw!GI196),COUNTA(Raw!GJ196:GQ196)=0),"",IF(AND(Raw!GI196=1,COUNTA(Raw!GJ196:GQ196)&gt;0),"",IF(AND(Raw!GI196=2,COUNTA(Raw!GJ196:GQ196)=0),"",1))))</f>
        <v/>
      </c>
      <c r="AC196" s="19" t="str">
        <f>IF(A196=0,"",IF(AND(COUNTA(Raw!GY196:HF196)=0,ISBLANK(Raw!HG196)),"",IF(AND(OR(COUNTIF(Raw!GY196:HE196,1)&gt;0,COUNTIF(Raw!GY196:HE196,2)&gt;0),ISBLANK(Raw!HG196)=FALSE),"",IF(AND(COUNTA(Raw!GY196:HF196)&gt;0,ISBLANK(Raw!HG196),COUNTIF(Raw!GY196:HE196,1)=0,COUNTIF(Raw!GY196:HE196,2)=0),"",1))))</f>
        <v/>
      </c>
      <c r="AD196" s="19" t="str">
        <f>IF(A196=0,"",IF(COUNTA(Raw!HU196:IB196)=0,"",IF(AND(Raw!AK196&lt;&gt;2,COUNTIF(Raw!HU196:IA196,2)=0,COUNTIF(Raw!HU196:IA196,3)=0),"",IF(Raw!AK196=2,"",1))))</f>
        <v/>
      </c>
      <c r="AE196" s="19" t="str">
        <f>IF(A196=0,"",IF(AND(Raw!AK196=2,ISBLANK(Raw!IC196)=FALSE),"",IF(AND(Raw!AK196&lt;&gt;2,ISBLANK(Raw!IC196)),"",1)))</f>
        <v/>
      </c>
      <c r="AF196" s="19" t="str">
        <f>IF(A196=0,"",IF(COUNTA(Raw!ID196:IF196)=0,"",IF(AND(MATCH(2023-Raw!ID196,Code!$A$3:$A$12,1)=Raw!IF196,2023-Raw!ID196=Raw!IE196),"",1)))</f>
        <v/>
      </c>
      <c r="AG196" s="19" t="str">
        <f>IF(A196=0,"",IF(COUNTA(Raw!IG196:II196)=0,"",IF(AND(Raw!IG196=4,ISBLANK(Raw!II196)=FALSE),"",IF(AND(Raw!IG196&lt;&gt;4,ISBLANK(Raw!II196)),"",1))))</f>
        <v/>
      </c>
      <c r="AH196" s="19" t="str">
        <f>IF(A196=0,"",IF(COUNTA(Raw!IJ196:IM196)=0,"",IF(AND(Raw!IJ196=1,ISBLANK(Raw!IK196)=FALSE),"",IF(AND(Raw!IJ196=2,COUNTA(Raw!IK196:IM196)&gt;0),"",1))))</f>
        <v/>
      </c>
      <c r="AI196" s="19" t="str">
        <f>IF(A196=0,"",IF(COUNTA(Raw!IK196:IM196)=0,"",IF(AND(Raw!IK196=1,ISBLANK(Raw!IL196)=FALSE),"",IF(AND(Raw!IK196=2,COUNTA(Raw!IL196:IM196)=0),"",1))))</f>
        <v/>
      </c>
      <c r="AJ196" s="19" t="str">
        <f>IF(A196=0,"",IF(COUNTA(Raw!JD196:JJ196)=0,"",IF(AND(Raw!JD196&gt;600,COUNTA(Raw!JE196:JI196)&gt;0),"",IF(AND(Raw!JD196&lt;=600,COUNTA(Raw!JE196:JJ196)=0),"",1))))</f>
        <v/>
      </c>
      <c r="AK196" s="19" t="str">
        <f>IF(A196=0,"",IF(COUNTA(Raw!JK196:KA196)=0,"",IF(AND(Raw!JK196=1,COUNTA(Raw!JM196:JV196)&gt;0),"",IF(AND(Raw!JK196=3,COUNTA(Raw!JM196:JV196)&gt;0,COUNTA(Raw!JW196:KA196)=0),"",IF(AND(ISBLANK(Raw!JK196)=FALSE,Raw!JK196&lt;&gt;1,Raw!JK196&lt;&gt;3,COUNTA(Raw!JM196:KA196)=0),"",1)))))</f>
        <v/>
      </c>
      <c r="AL196" s="19" t="str">
        <f>IF(A196=0,"",IF(COUNTA(Raw!JW196:KA196)=0,"",IF(AND(COUNTIF(Raw!JW196:JZ196,4)=0,COUNTA(Raw!JW196:JZ196)&gt;0,ISBLANK(Raw!KA196)=FALSE),"",IF(AND(COUNTIF(Raw!JW196:KA196,4)&gt;0,ISBLANK(Raw!KA196)),"",1))))</f>
        <v/>
      </c>
      <c r="AM196" s="19" t="str">
        <f>IF(A196=0,"",IF(COUNTA(Raw!KT196:KU196)=0,"",IF(AND(Raw!KT196=1,ISBLANK(Raw!KU196)=FALSE),"",IF(AND(Raw!KT196=2,ISBLANK(Raw!KU196)),"",1))))</f>
        <v/>
      </c>
      <c r="AN196" s="19" t="str">
        <f>IF(A196=0,"",IF(COUNTA(Raw!KX196:LF196)=0,"",IF(AND(COUNTIF(Raw!KX196:LB196,5)=1,COUNTA(Raw!KX196:LB196)=1,COUNTA(Raw!LC196:LF196)=0),"",IF(AND(COUNTIF(Raw!KX196:LB196,5)=0,COUNTA(Raw!KX196:LB196)&gt;0,COUNTA(Raw!LC196:LF196)&gt;0),"",1))))</f>
        <v/>
      </c>
      <c r="AO196" s="19" t="str">
        <f>IF(A196=0,"",IF(COUNTA(Raw!LM196:LU196)=0,"",IF(AND(Raw!LM196=1,ISBLANK(Raw!LN196)=FALSE,COUNTA(Raw!LO196:LU196)&gt;0),"",IF(AND(Raw!LM196=2,COUNTA(Raw!LN196:LU196)=0),"",1))))</f>
        <v/>
      </c>
      <c r="AP196" s="19" t="str">
        <f>IF(A196=0,"",IF(COUNTA(Raw!MY196:OG196)=0,"",IF(AND(Raw!MY196=2,COUNTA(Raw!MZ196:OG196)=0),"",IF(AND(Raw!MY196=1,COUNTA(Raw!MZ196:OG196)&gt;0),"",1))))</f>
        <v/>
      </c>
      <c r="AQ196" s="19" t="str">
        <f>IF(A196=0,"",IF(COUNTA(Raw!NC196:NW196)=0,"",IF(AND(COUNTIF(Raw!NC196:NG196,3)&gt;0,COUNTA(Raw!NH196:NQ196)&gt;0),"",IF(AND(COUNTA(Raw!NC196:NG196)&gt;0,COUNTIF(Raw!NC196:NG196,3)=0,COUNTA(Raw!NH196:NW196)=0),"",1))))</f>
        <v/>
      </c>
      <c r="AR196" s="19" t="str">
        <f>IF(A196=0,"",IF(COUNTA(Raw!NH196:NW196)=0,"",IF(AND(COUNTIF(Raw!NH196:NQ196,10)&gt;0,COUNTA(Raw!NR196:NW196)&gt;0),"",IF(AND(COUNTA(Raw!NH196:NQ196)&gt;0,COUNTIF(Raw!NH196:NQ196,10)=0,COUNTA(Raw!NR196:NY196)=0),"",1))))</f>
        <v/>
      </c>
      <c r="AS196" s="19" t="str">
        <f>IF(A196=0,"",IF(COUNTA(Raw!NY196:OG196)=0,"",IF(AND(Raw!NY196=1,COUNTA(Raw!NZ196:OG196)&gt;0),"",IF(AND(Raw!NY196=2,COUNTA(Raw!NZ196:OG196)=0),"",1))))</f>
        <v/>
      </c>
      <c r="AT196" s="19" t="str">
        <f>IF(A196=0,"",IF(COUNTA(Raw!OH196:OY196)=0,"",IF(AND(Raw!OH196=1,COUNTA(Raw!OI196:OY196)&gt;0),"",IF(AND(Raw!OH196=2,COUNTA(Raw!OI196:OY196)=0),"",1))))</f>
        <v/>
      </c>
      <c r="AU196" s="19" t="str">
        <f>IF(A196=0,"",IF(COUNTA(Raw!PR196:QB196)=0,"",
IF(AND(OR(AND(COUNTIF(Raw!PR196:QB196,1)=1,COUNTA(Raw!QI196:QY196)&gt;0),AND(COUNTIF(Raw!PR196:QB196,1)=0,COUNTA(Raw!QI196:QY196)=0)),OR(AND(COUNTIF(Raw!PR196:QB196,2)=1,COUNTA(Raw!QZ196:RP196)&gt;0),AND(COUNTIF(Raw!PR196:QB196,2)=0,COUNTA(Raw!QZ196:RP196)=0)),OR(AND(COUNTIF(Raw!PR196:QB196,3)=1,COUNTA(Raw!RQ196:SG196)&gt;0),AND(COUNTIF(Raw!PR196:QB196,3)=0,COUNTA(Raw!RQ196:SG196)=0)),OR(AND(COUNTIF(Raw!PR196:QB196,4)=1,COUNTA(Raw!SH196:ST196)&gt;0),AND(COUNTIF(Raw!PR196:QB196,4)=0,COUNTA(Raw!SH196:ST196)=0)),OR(AND(COUNTIF(Raw!PR196:QB196,5)=1,COUNTA(Raw!SU196:TG196)&gt;0),AND(COUNTIF(Raw!PR196:QB196,5)=0,COUNTA(Raw!SU196:TG196)=0)),OR(AND(COUNTIF(Raw!PR196:QB196,6)=1,COUNTA(Raw!TH196:TT196)&gt;0),AND(COUNTIF(Raw!PR196:QB196,6)=0,COUNTA(Raw!TH196:TT196)=0)),OR(AND(COUNTIF(Raw!PR196:QB196,7)=1,COUNTA(Raw!TU196:UI196)&gt;0),AND(COUNTIF(Raw!PR196:QB196,7)=0,COUNTA(Raw!TU196:UI196)=0)),OR(AND(COUNTIF(Raw!PR196:QB196,8)=1,COUNTA(Raw!UJ196:UV196)&gt;0),AND(COUNTIF(Raw!PR196:QB196,8)=0,COUNTA(Raw!UJ196:UV196)=0)),OR(AND(COUNTIF(Raw!PR196:QB196,9)=1,COUNTA(Raw!UW196:VG196)&gt;0),AND(COUNTIF(Raw!PR196:QB196,9)=0,COUNTA(Raw!UW196:VG196)=0)),OR(AND(COUNTIF(Raw!PR196:QB196,10)=1,COUNTA(Raw!VH196:VP196)&gt;0),AND(COUNTIF(Raw!PR196:QB196,10)=0,COUNTA(Raw!VH196:VP196)=0)),OR(AND(COUNTIF(Raw!PR196:QB196,11)=1,COUNTA(Raw!VQ196:WK196)&gt;0),AND(COUNTIF(Raw!PR196:QB196,11)=0,COUNTA(Raw!VQ196:WK196)=0))),"",1)))</f>
        <v/>
      </c>
      <c r="AV196" s="19" t="str">
        <f>IF(A196=0,"",IF(COUNTA(Raw!QI196:QY196)=0,"",IF(AND(OR(AND(Raw!QI196=4,COUNTIF(Raw!QR196:QY196,1)=0),Raw!QI196&lt;&gt;4),OR(AND(Raw!QJ196=4,COUNTIF(Raw!QR196:QY196,2)=0),Raw!QJ196&lt;&gt;4),OR(AND(Raw!QK196=4,COUNTIF(Raw!QR196:QY196,3)=0),Raw!QK196&lt;&gt;4),OR(AND(Raw!QL196=4,COUNTIF(Raw!QR196:QY196,4)=0),Raw!QL196&lt;&gt;4),OR(AND(Raw!QM196=4,COUNTIF(Raw!QR196:QY196,5)=0),Raw!QM196&lt;&gt;4),OR(AND(Raw!QN196=4,COUNTIF(Raw!QR196:QY196,6)=0),Raw!QN196&lt;&gt;4),OR(AND(Raw!QO196=4,COUNTIF(Raw!QR196:QY196,7)=0),Raw!QO196&lt;&gt;4),OR(AND(Raw!QP196=4,COUNTIF(Raw!QR196:QY196,8)=0),Raw!QP196&lt;&gt;4)),"",1)))</f>
        <v/>
      </c>
      <c r="AW196" t="str">
        <f>IF(A196=0,"",IF(COUNTA(Raw!QZ196:RP196)=0,"",IF(AND(OR(AND(Raw!QZ196=4,COUNTIF(Raw!RI196:RP196,1)=0),Raw!QZ196&lt;&gt;4),OR(AND(Raw!RA196=4,COUNTIF(Raw!RI196:RP196,2)=0),Raw!RA196&lt;&gt;4),OR(AND(Raw!RB196=4,COUNTIF(Raw!RI196:RP196,3)=0),Raw!RB196&lt;&gt;4),OR(AND(Raw!RC196=4,COUNTIF(Raw!RI196:RP196,4)=0),Raw!RC196&lt;&gt;4),OR(AND(Raw!RD196=4,COUNTIF(Raw!RI196:RP196,5)=0),Raw!RD196&lt;&gt;4),OR(AND(Raw!RE196=4,COUNTIF(Raw!RI196:RP196,6)=0),Raw!RE196&lt;&gt;4),OR(AND(Raw!RF196=4,COUNTIF(Raw!RI196:RP196,7)=0),Raw!RF196&lt;&gt;4),OR(AND(Raw!RG196=4,COUNTIF(Raw!RI196:RP196,8)=0),Raw!RG196&lt;&gt;4)),"",1)))</f>
        <v/>
      </c>
      <c r="AX196" t="str">
        <f>IF(A196=0,"",IF(COUNTA(Raw!RQ196:SG196)=0,"",IF(AND(OR(AND(Raw!RQ196=4,COUNTIF(Raw!RZ196:SG196,1)=0),Raw!RQ196&lt;&gt;4),OR(AND(Raw!RR196=4,COUNTIF(Raw!RZ196:SG196,2)=0),Raw!RR196&lt;&gt;4),OR(AND(Raw!RS196=4,COUNTIF(Raw!RZ196:SG196,3)=0),Raw!RS196&lt;&gt;4),OR(AND(Raw!RT196=4,COUNTIF(Raw!RZ196:SG196,4)=0),Raw!RT196&lt;&gt;4),OR(AND(Raw!RU196=4,COUNTIF(Raw!RZ196:SG196,5)=0),Raw!RU196&lt;&gt;4),OR(AND(Raw!RV196=4,COUNTIF(Raw!RZ196:SG196,6)=0),Raw!RV196&lt;&gt;4),OR(AND(Raw!RW196=4,COUNTIF(Raw!RZ196:SG196,7)=0),Raw!RW196&lt;&gt;4),OR(AND(Raw!RX196=4,COUNTIF(Raw!RZ196:SG196,8)=0),Raw!RX196&lt;&gt;4)),"",1)))</f>
        <v/>
      </c>
      <c r="AY196" t="str">
        <f>IF(A196=0,"",IF(COUNTA(Raw!SH196:ST196)=0,"",IF(AND(OR(AND(Raw!SH196=4,COUNTIF(Raw!SO196:ST196,1)=0),Raw!SH196&lt;&gt;4),OR(AND(Raw!SI196=4,COUNTIF(Raw!SO196:ST196,2)=0),Raw!SI196&lt;&gt;4),OR(AND(Raw!SJ196=4,COUNTIF(Raw!SO196:ST196,3)=0),Raw!SJ196&lt;&gt;4),OR(AND(Raw!SK196=4,COUNTIF(Raw!SO196:ST196,4)=0),Raw!SK196&lt;&gt;4),OR(AND(Raw!SL196=4,COUNTIF(Raw!SO196:ST196,5)=0),Raw!SL196&lt;&gt;4),OR(AND(Raw!SM196=4,COUNTIF(Raw!SO196:ST196,6)=0),Raw!SM196&lt;&gt;4)),"",1)))</f>
        <v/>
      </c>
      <c r="AZ196" t="str">
        <f>IF(A196=0,"",IF(COUNTA(Raw!SU196:TG196)=0,"",IF(AND(OR(AND(Raw!SU196=4,COUNTIF(Raw!TB196:TG196,1)=0),Raw!SU196&lt;&gt;4),OR(AND(Raw!SV196=4,COUNTIF(Raw!TB196:TG196,2)=0),Raw!SV196&lt;&gt;4),OR(AND(Raw!SW196=4,COUNTIF(Raw!TB196:TG196,3)=0),Raw!SW196&lt;&gt;4),OR(AND(Raw!SX196=4,COUNTIF(Raw!TB196:TG196,4)=0),Raw!SX196&lt;&gt;4),OR(AND(Raw!SY196=4,COUNTIF(Raw!TB196:TG196,5)=0),Raw!SY196&lt;&gt;4),OR(AND(Raw!SZ196=4,COUNTIF(Raw!TB196:TG196,6)=0),Raw!SZ196&lt;&gt;4)),"",1)))</f>
        <v/>
      </c>
      <c r="BA196" t="str">
        <f>IF(A196=0,"",IF(COUNTA(Raw!TH196:TT196)=0,"",IF(AND(OR(AND(Raw!TH196=4,COUNTIF(Raw!TO196:TT196,1)=0),Raw!TH196&lt;&gt;4),OR(AND(Raw!TI196=4,COUNTIF(Raw!TO196:TT196,2)=0),Raw!TI196&lt;&gt;4),OR(AND(Raw!TJ196=4,COUNTIF(Raw!TO196:TT196,3)=0),Raw!TJ196&lt;&gt;4),OR(AND(Raw!TK196=4,COUNTIF(Raw!TO196:TT196,4)=0),Raw!TK196&lt;&gt;4),OR(AND(Raw!TL196=4,COUNTIF(Raw!TO196:TT196,5)=0),Raw!TL196&lt;&gt;4),OR(AND(Raw!TM196=4,COUNTIF(Raw!TO196:TT196,6)=0),Raw!TM196&lt;&gt;4)),"",1)))</f>
        <v/>
      </c>
      <c r="BB196" t="str">
        <f>IF(A196=0,"",IF(COUNTA(Raw!TU196:UI196)=0,"",IF(AND(OR(AND(Raw!TU196=4,COUNTIF(Raw!UC196:UI196,1)=0),Raw!TU196&lt;&gt;4),OR(AND(Raw!TV196=4,COUNTIF(Raw!UC196:UI196,2)=0),Raw!TV196&lt;&gt;4),OR(AND(Raw!TW196=4,COUNTIF(Raw!UC196:UI196,3)=0),Raw!TW196&lt;&gt;4),OR(AND(Raw!TX196=4,COUNTIF(Raw!UC196:UI196,4)=0),Raw!TX196&lt;&gt;4),OR(AND(Raw!TY196=4,COUNTIF(Raw!UC196:UI196,5)=0),Raw!TY196&lt;&gt;4),OR(AND(Raw!TZ196=4,COUNTIF(Raw!UC196:UI196,6)=0),Raw!TZ196&lt;&gt;4),OR(AND(Raw!UA196=4,COUNTIF(Raw!UC196:UI196,7)=0),Raw!UA196&lt;&gt;4)),"",1)))</f>
        <v/>
      </c>
      <c r="BC196" t="str">
        <f>IF(A196=0,"",IF(COUNTA(Raw!UJ196:UV196)=0,"",IF(AND(OR(AND(Raw!UJ196=4,COUNTIF(Raw!UQ196:UV196,1)=0),Raw!UJ196&lt;&gt;4),OR(AND(Raw!UK196=4,COUNTIF(Raw!UQ196:UV196,2)=0),Raw!UK196&lt;&gt;4),OR(AND(Raw!UL196=4,COUNTIF(Raw!UQ196:UV196,3)=0),Raw!UL196&lt;&gt;4),OR(AND(Raw!UM196=4,COUNTIF(Raw!UQ196:UV196,4)=0),Raw!UM196&lt;&gt;4),OR(AND(Raw!UN196=4,COUNTIF(Raw!UQ196:UV196,5)=0),Raw!UN196&lt;&gt;4),OR(AND(Raw!UO196=4,COUNTIF(Raw!UQ196:UV196,6)=0),Raw!UO196&lt;&gt;4)),"",1)))</f>
        <v/>
      </c>
      <c r="BD196" t="str">
        <f>IF(A196=0,"",IF(COUNTA(Raw!UW196:VG196)=0,"",IF(AND(OR(AND(Raw!UW196=4,COUNTIF(Raw!VC196:VG196,1)=0),Raw!UW196&lt;&gt;4),OR(AND(Raw!UX196=4,COUNTIF(Raw!VC196:VG196,2)=0),Raw!UX196&lt;&gt;4),OR(AND(Raw!UY196=4,COUNTIF(Raw!VC196:VG196,3)=0),Raw!UY196&lt;&gt;4),OR(AND(Raw!UZ196=4,COUNTIF(Raw!VC196:VG196,4)=0),Raw!UZ196&lt;&gt;4),OR(AND(Raw!VA196=4,COUNTIF(Raw!VC196:VG196,5)=0),Raw!VA196&lt;&gt;4)),"",1)))</f>
        <v/>
      </c>
      <c r="BE196" t="str">
        <f>IF(A196=0,"",IF(COUNTA(Raw!VH196:VP196)=0,"",
IF(AND(
OR(AND(Raw!VH196=4,COUNTIF(Raw!VM196:VP196,1)=0),Raw!VH196&lt;&gt;4),
OR(AND(Raw!VI196=4,COUNTIF(Raw!VM196:VP196,2)=0),Raw!VI196&lt;&gt;4),
OR(AND(Raw!VJ196=4,COUNTIF(Raw!VM196:VP196,3)=0),Raw!VJ196&lt;&gt;4),
OR(AND(Raw!VK196=4,COUNTIF(Raw!VM196:VP196,4)=0),Raw!VK196&lt;&gt;4)
),"",1)))</f>
        <v/>
      </c>
      <c r="BF196" t="str">
        <f>IF(A196=0,"",IF(COUNTA(Raw!VQ196:WK196)=0,"",
IF(AND(
OR(AND(Raw!VQ196=4,COUNTIF(Raw!WB196:WK196,1)=0),Raw!VQ196&lt;&gt;4),
OR(AND(Raw!VR196=4,COUNTIF(Raw!WB196:WK196,2)=0),Raw!VR196&lt;&gt;4),
OR(AND(Raw!VS196=4,COUNTIF(Raw!WB196:WK196,3)=0),Raw!VS196&lt;&gt;4),
OR(AND(Raw!VT196=4,COUNTIF(Raw!WB196:WK196,4)=0),Raw!VT196&lt;&gt;4),
OR(AND(Raw!VU196=4,COUNTIF(Raw!WB196:WK196,5)=0),Raw!VU196&lt;&gt;4),
OR(AND(Raw!VV196=4,COUNTIF(Raw!WB196:WK196,6)=0),Raw!VV196&lt;&gt;4),
OR(AND(Raw!VW196=4,COUNTIF(Raw!WB196:WK196,7)=0),Raw!VW196&lt;&gt;4),
OR(AND(Raw!VX196=4,COUNTIF(Raw!WB196:WK196,8)=0),Raw!VX196&lt;&gt;4),
OR(AND(Raw!VY196=4,COUNTIF(Raw!WB196:WK196,9)=0),Raw!VX196&lt;&gt;4),
OR(AND(Raw!VZ196=4,COUNTIF(Raw!WB196:WK196,10)=0),Raw!VZ196&lt;&gt;4)
),"",1)))</f>
        <v/>
      </c>
      <c r="BG196" t="str">
        <f>IF(A196=0,"",IF(COUNTA(Raw!WL196:XB196)=0,"",
IF(AND(
OR(AND(Raw!WL196=4,COUNTIF(Raw!WU196:XB196,1)=0),Raw!WL196&lt;&gt;4),
OR(AND(Raw!WM196=4,COUNTIF(Raw!WU196:XB196,2)=0),Raw!WM196&lt;&gt;4),
OR(AND(Raw!WN196=4,COUNTIF(Raw!WU196:XB196,3)=0),Raw!WN196&lt;&gt;4),
OR(AND(Raw!WO196=4,COUNTIF(Raw!WU196:XB196,4)=0),Raw!WO196&lt;&gt;4),
OR(AND(Raw!WP196=4,COUNTIF(Raw!WU196:XB196,5)=0),Raw!WP196&lt;&gt;4),
OR(AND(Raw!WQ196=4,COUNTIF(Raw!WU196:XB196,6)=0),Raw!WQ196&lt;&gt;4),
OR(AND(Raw!WR196=4,COUNTIF(Raw!WU196:XB196,7)=0),Raw!WR196&lt;&gt;4),
OR(AND(Raw!WS196=4,COUNTIF(Raw!WU196:XB196,8)=0),Raw!WS196&lt;&gt;4)
),"",1)))</f>
        <v/>
      </c>
      <c r="BH196" t="str">
        <f>IF(A196=0,"",IF(COUNTA(Raw!XC196:XK196)=0,"",
IF(AND(
OR(AND(Raw!XC196=4,COUNTIF(Raw!XH196:XK196,1)=0),Raw!XC196&lt;&gt;4),
OR(AND(Raw!XD196=4,COUNTIF(Raw!XH196:XK196,2)=0),Raw!XD196&lt;&gt;4),
OR(AND(Raw!XE196=4,COUNTIF(Raw!XH196:XK196,3)=0),Raw!XE196&lt;&gt;4),
OR(AND(Raw!XF196=4,COUNTIF(Raw!XH196:XK196,4)=0),Raw!XF196&lt;&gt;4)
),"",1)))</f>
        <v/>
      </c>
      <c r="BI196" t="str">
        <f>IF(A196=0,"",IF(COUNTA(Raw!XL196:XT196)=0,"",
IF(AND(
OR(AND(Raw!XL196=4,COUNTIF(Raw!XQ196:XT196,1)=0),Raw!XL196&lt;&gt;4),
OR(AND(Raw!XM196=4,COUNTIF(Raw!XQ196:XT196,2)=0),Raw!XM196&lt;&gt;4),
OR(AND(Raw!XN196=4,COUNTIF(Raw!XQ196:XT196,3)=0),Raw!XN196&lt;&gt;4),
OR(AND(Raw!XO196=4,COUNTIF(Raw!XQ196:XT196,4)=0),Raw!XO196&lt;&gt;4)
),"",1)))</f>
        <v/>
      </c>
      <c r="BJ196" t="str">
        <f>IF(A196=0,"",IF(COUNTA(Raw!XU196:YI196)=0,"",
IF(AND(
OR(AND(Raw!XU196=4,COUNTIF(Raw!YC196:YI196,1)=0),Raw!XU196&lt;&gt;4),
OR(AND(Raw!XV196=4,COUNTIF(Raw!YC196:YI196,2)=0),Raw!XV196&lt;&gt;4),
OR(AND(Raw!XW196=4,COUNTIF(Raw!YC196:YI196,3)=0),Raw!XW196&lt;&gt;4),
OR(AND(Raw!XX196=4,COUNTIF(Raw!YC196:YI196,4)=0),Raw!XX196&lt;&gt;4),
OR(AND(Raw!XY196=4,COUNTIF(Raw!YC196:YI196,5)=0),Raw!XY196&lt;&gt;4),
OR(AND(Raw!XZ196=4,COUNTIF(Raw!YC196:YI196,6)=0),Raw!XZ196&lt;&gt;4),
OR(AND(Raw!YA196=4,COUNTIF(Raw!YC196:YI196,7)=0),Raw!YA196&lt;&gt;4)
),"",1)))</f>
        <v/>
      </c>
      <c r="BK196" t="str">
        <f>IF(A196=0,"",IF(COUNTA(Raw!YJ196:YR196)=0,"",
IF(AND(
OR(AND(Raw!YJ196=4,COUNTIF(Raw!YO196:YR196,1)=0),Raw!YJ196&lt;&gt;4),
OR(AND(Raw!YK196=4,COUNTIF(Raw!YO196:YR196,2)=0),Raw!YK196&lt;&gt;4),
OR(AND(Raw!YL196=4,COUNTIF(Raw!YO196:YR196,3)=0),Raw!YL196&lt;&gt;4),
OR(AND(Raw!YM196=4,COUNTIF(Raw!YO196:YR196,4)=0),Raw!YM196&lt;&gt;4)
),"",1)))</f>
        <v/>
      </c>
      <c r="BL196" t="str">
        <f>IF(A196=0,"",IF(COUNTA(Raw!YS196:YU196)=0,"",IF(AND(Raw!YS196=4,ISBLANK(Raw!YU196)),"",IF(AND(Raw!YS196&lt;&gt;4,ISBLANK(Raw!YU196)=FALSE),"",1))))</f>
        <v/>
      </c>
    </row>
    <row r="197" spans="1:64">
      <c r="A197" s="20">
        <f>Raw!A197</f>
        <v>0</v>
      </c>
      <c r="B197" s="19" t="str">
        <f>IF(A197=0,"",IF(AND(Raw!AC197=1,COUNTA(Raw!AR197:IC197)&gt;0,COUNTA(Raw!ID197:YU197)=0),"",IF(AND(Raw!AC197=2,COUNTA(Raw!AR197:IC197)=0,COUNTA(Raw!ID197:MV197)&gt;0,COUNTA(Raw!MW197:YU197)=0),"",IF(AND(Raw!AC197=3,COUNTA(Raw!AP197:MV197)=0,COUNTA(Raw!MW197:YU197)&gt;0),"",1))))</f>
        <v/>
      </c>
      <c r="C197" s="19" t="str">
        <f>IF(A197=0,"",IF(AND(Raw!AK197=1,ISBLANK(Raw!AM197)=FALSE,ISBLANK(Raw!AO197)),"",IF(AND(Raw!AK197=2,ISBLANK(Raw!AM197),ISBLANK(Raw!AO197)=FALSE),"",1)))</f>
        <v/>
      </c>
      <c r="D197" s="19" t="str">
        <f>IF(A197=0,"",IF(COUNTA(Raw!AS197:AZ197)=0,"",IF(AND(Raw!AS197+Raw!AT197=100,Raw!AU197+Raw!AV197=100,Raw!AW197+Raw!AX197=100,Raw!AY197+Raw!AZ197=100),"",1)))</f>
        <v/>
      </c>
      <c r="E197" s="19" t="str">
        <f>IF(A197=0,"",IF(ISBLANK(Raw!AQ197),"",IF(Raw!AQ197=1,"",1)))</f>
        <v/>
      </c>
      <c r="F197" s="19" t="str">
        <f>IF(A197=0,"",IF(ISBLANK(Raw!AR197),"",IF(AND(Raw!AR197&gt;=0,Raw!AR197&lt;=100),"",1)))</f>
        <v/>
      </c>
      <c r="G197" s="19" t="str">
        <f>IF(A197=0,"",IF(AND(ISBLANK(Raw!BA197),ISBLANK(Raw!AS197)),"",IF(AND(Raw!AS197&gt;0,ISBLANK(Raw!BA197)=FALSE),"",1)))</f>
        <v/>
      </c>
      <c r="H197" s="19" t="str">
        <f>IF(A197=0,"",IF(COUNTA(Raw!BA197:BH197)=0,"",IF(AND(Raw!BA197=0,COUNTA(Raw!BB197:BH197)=0),"",IF(AND(Raw!BA197&gt;0,COUNTA(Raw!BB197:BH197)&gt;0),"",1))))</f>
        <v/>
      </c>
      <c r="I197" s="19" t="str">
        <f>IF(A197=0,"",IF(AND(ISBLANK(Raw!BI197),ISBLANK(Raw!BJ197)),"",IF(AND(Raw!BI197=1,ISBLANK(Raw!BJ197)=FALSE),"",IF(AND(Raw!BI197=2,ISBLANK(Raw!BJ197)),"",1))))</f>
        <v/>
      </c>
      <c r="J197" s="19" t="str">
        <f>IF(A197=0,"",IF(AND(ISBLANK(Raw!AT197),COUNTBLANK(Raw!BK197:BQ197)),"",IF(AND(Raw!AT197&gt;0,COUNTA(Raw!BK197:BQ197)&gt;0),"",IF(AND(Raw!AT197=0,COUNTA(Raw!BK197:BQ197)=0),"",1))))</f>
        <v/>
      </c>
      <c r="K197" s="19" t="str">
        <f>IF(A197=0,"",IF(AND(ISBLANK(Raw!AS197),COUNTA(Raw!BR197:BX197)=0),"",IF(AND(Raw!AS197&gt;0,COUNTA(Raw!BR197:BX197)&gt;0),"",IF(AND(Raw!AS197=0,COUNTA(Raw!BR197:BX197)=0),"",1))))</f>
        <v/>
      </c>
      <c r="L197" s="19" t="str">
        <f>IF(A197=0,"",IF(AND(COUNTA(Raw!BK197:BX197)=0,COUNTA(Raw!BY197:CH197)=0),"",IF(AND(COUNTIF(Raw!BK197:BX197,1)&gt;0,COUNTA(Raw!BY197:CH197)&gt;0),"",IF(AND(COUNTIF(Raw!BK197:BX197,1)=0,COUNTA(Raw!BY197:CH197)=0),"",1))))</f>
        <v/>
      </c>
      <c r="M197" s="19" t="str">
        <f>IF(A197=0,"",IF(AND(COUNTA(Raw!BK197:BX197)=0,COUNTA(Raw!CI197:CR197)),"",IF(AND(COUNTIF(Raw!BK197:BX197,3)&gt;0,COUNTA(Raw!CI197:CR197)&gt;0),"",IF(AND(COUNTIF(Raw!BK197:BX197,3)=0,COUNTA(Raw!CI197:CR197)=0),"",1))))</f>
        <v/>
      </c>
      <c r="N197" s="19" t="str">
        <f>IF(A197=0,"",IF(COUNTA(Raw!CS197:DF197)=0,"",IF(AND(COUNTIF(Raw!CS197:CV197,1)=1,COUNTA(Raw!CW197:DA197)&gt;0,COUNTA(Raw!DB197:DF197)=0),"",IF(AND(COUNTIF(Raw!CS197:CV197,2)=1,COUNTA(Raw!CW197:DA197)=0,COUNTA(Raw!DB197:DF197)&gt;0),"",IF(AND(COUNTA(Raw!CS197:CV197)&gt;0,COUNTA(Raw!CW197:DF197)=0),"",1)))))</f>
        <v/>
      </c>
      <c r="O197" s="19" t="str">
        <f>IF(A197=0,"",IF(COUNTA(Raw!DG197:DP197)=0,"",IF(AND(COUNTIF(Raw!BK197:BQ197,1)&gt;0,OR(COUNTIF(Raw!DG197:DP197,1)=1,COUNTIF(Raw!DG197:DP197,2)=1,COUNTIF(Raw!DG197:DP197,3)=1)),"",IF(AND(COUNTIF(Raw!BK197:BQ197,1)=0,AND(COUNTIF(Raw!DG197:DP197,1)=0,COUNTIF(Raw!DG197:DP197,2)=0,COUNTIF(Raw!DG197:DP197,3)=0)),"",1))))</f>
        <v/>
      </c>
      <c r="P197" s="19" t="str">
        <f>IF(A197=0,"",IF(COUNTA(Raw!DG197:DR197)=0,"",IF(AND(COUNTIF(Raw!DG197:DP197,4)=1,ISBLANK(Raw!DQ197)=FALSE,ISBLANK(Raw!DR197)),"",IF(AND(COUNTIF(Raw!DG197:DP197,7)=1,ISBLANK(Raw!DQ197),ISBLANK(Raw!DR197)=FALSE),"",IF(AND(COUNTA(Raw!DG197:DP197)&gt;0,COUNTIF(Raw!DG197:DP197,4)=0,COUNTIF(Raw!DG197:DP197,7)=0,COUNTA(Raw!DQ197:DR197)=0),"",1)))))</f>
        <v/>
      </c>
      <c r="Q197" s="19" t="str">
        <f>IF(A197=0,"",IF(AND(COUNTA(Raw!DS197:DU197)=0,COUNTA(Raw!BK197:BQ197)=0),"",IF(AND(COUNTIF(Raw!BK197:BQ197,1)&gt;0,COUNTA(Raw!DS197:DU197)&gt;0),"",IF(AND(COUNTIF(Raw!BK197:BQ197,1)=0,COUNTA(Raw!DS197:DU197)=0),"",1))))</f>
        <v/>
      </c>
      <c r="R197" s="19" t="str">
        <f>IF(A197=0,"",IF(AND(ISBLANK(Raw!AT197),ISBLANK(Raw!EJ197)),"",IF(AND(Raw!AT197&gt;0,ISBLANK(Raw!EJ197)=FALSE,Raw!EJ197&gt;=0,Raw!EJ197&lt;=7),"",IF(AND(Raw!AT197=0,ISBLANK(Raw!EJ197)),"",1))))</f>
        <v/>
      </c>
      <c r="S197" t="str">
        <f>IF(A197=0,"",IF(AND(ISBLANK(Raw!AS197),ISBLANK(Raw!EK197)),"",IF(AND(Raw!AS197&gt;0,ISBLANK(Raw!EK197)=FALSE),"",IF(AND(Raw!AS197=0,ISBLANK(Raw!EK197)),"",1))))</f>
        <v/>
      </c>
      <c r="T197" s="19" t="str">
        <f>IF(A197=0,"",IF(AND(ISBLANK(Raw!AT197),COUNTA(Raw!EL197:EQ197)=0),"",IF(AND(Raw!AT197&gt;0,COUNTA(Raw!EL197:EQ197)&gt;0),"",IF(AND(Raw!AT197=0,COUNTA(Raw!EL197:EQ197)=0),"",1))))</f>
        <v/>
      </c>
      <c r="U197" t="str">
        <f>IF(A197=0,"",IF(AND(ISBLANK(Raw!AT197),COUNTA(Raw!ER197:EU197)=0),"",IF(AND(Raw!AT197&gt;0,COUNTA(Raw!ER197:EU197)&gt;0),"",IF(AND(Raw!AT197=0,COUNTA(Raw!ER197:EU197)=0),"",1))))</f>
        <v/>
      </c>
      <c r="V197" t="str">
        <f>IF(A197=0,"",IF(AND(ISBLANK(Raw!AS197),COUNTA(Raw!EV197:FA197)=0),"",IF(AND(Raw!AS197&gt;0,COUNTA(Raw!EV197:FA197)&gt;0),"",IF(AND(Raw!AS197=0,COUNTA(Raw!EV197:FA197)=0),"",1))))</f>
        <v/>
      </c>
      <c r="W197" t="str">
        <f>IF(A197=0,"",IF(AND(ISBLANK(Raw!AS197),COUNTA(Raw!FB197:FE197)=0),"",IF(AND(Raw!AS197&gt;0,COUNTA(Raw!FB197:FE197)&gt;0),"",IF(AND(Raw!AS197=0,COUNTA(Raw!FB197:FE197)=0),"",1))))</f>
        <v/>
      </c>
      <c r="X197" t="str">
        <f>IF(A197=0,"",IF(AND(ISBLANK(Raw!AT197),COUNTA(Raw!FF197:FI197)=0),"",IF(AND(Raw!AT197&gt;0,COUNTA(Raw!FF197:FI197)&gt;0),"",IF(AND(Raw!AT197=0,COUNTA(Raw!FF197:FI197)=0),"",1))))</f>
        <v/>
      </c>
      <c r="Y197" t="str">
        <f>IF(A197=0,"",IF(AND(ISBLANK(Raw!AS197),COUNTA(Raw!FJ197:FM197)=0),"",IF(AND(Raw!AS197&gt;0,COUNTA(Raw!FJ197:FM197)&gt;0),"",IF(AND(Raw!AS197=0,COUNTA(Raw!FJ197:FM197)=0),"",1))))</f>
        <v/>
      </c>
      <c r="Z197" t="str">
        <f>IF(A197=0,"",IF(AND(COUNTA(Raw!FN197:FT197)=0,ISBLANK(Raw!FU197)),"",IF(AND(COUNTIF(Raw!FN197:FT197,1)&gt;0,ISBLANK(Raw!FU197)=FALSE),"",IF(AND(COUNTIF(Raw!FN197:FT197,1)=0,ISBLANK(Raw!FU197)),"",1))))</f>
        <v/>
      </c>
      <c r="AA197" s="19" t="str">
        <f>IF(A197=0,"",IF(AND(ISBLANK(Raw!BI197),COUNTA(Raw!FV197:GH197)=0),"",IF(AND(Raw!BI197&lt;&gt;1,COUNTIF(Raw!FV197:GH197,6)=0),"",IF(Raw!BI197=1,"",1))))</f>
        <v/>
      </c>
      <c r="AB197" t="str">
        <f>IF(A197=0,"",IF(AND(ISBLANK(Raw!GI197),COUNTA(Raw!GJ197:GQ197)=0),"",IF(AND(Raw!GI197=1,COUNTA(Raw!GJ197:GQ197)&gt;0),"",IF(AND(Raw!GI197=2,COUNTA(Raw!GJ197:GQ197)=0),"",1))))</f>
        <v/>
      </c>
      <c r="AC197" s="19" t="str">
        <f>IF(A197=0,"",IF(AND(COUNTA(Raw!GY197:HF197)=0,ISBLANK(Raw!HG197)),"",IF(AND(OR(COUNTIF(Raw!GY197:HE197,1)&gt;0,COUNTIF(Raw!GY197:HE197,2)&gt;0),ISBLANK(Raw!HG197)=FALSE),"",IF(AND(COUNTA(Raw!GY197:HF197)&gt;0,ISBLANK(Raw!HG197),COUNTIF(Raw!GY197:HE197,1)=0,COUNTIF(Raw!GY197:HE197,2)=0),"",1))))</f>
        <v/>
      </c>
      <c r="AD197" s="19" t="str">
        <f>IF(A197=0,"",IF(COUNTA(Raw!HU197:IB197)=0,"",IF(AND(Raw!AK197&lt;&gt;2,COUNTIF(Raw!HU197:IA197,2)=0,COUNTIF(Raw!HU197:IA197,3)=0),"",IF(Raw!AK197=2,"",1))))</f>
        <v/>
      </c>
      <c r="AE197" s="19" t="str">
        <f>IF(A197=0,"",IF(AND(Raw!AK197=2,ISBLANK(Raw!IC197)=FALSE),"",IF(AND(Raw!AK197&lt;&gt;2,ISBLANK(Raw!IC197)),"",1)))</f>
        <v/>
      </c>
      <c r="AF197" s="19" t="str">
        <f>IF(A197=0,"",IF(COUNTA(Raw!ID197:IF197)=0,"",IF(AND(MATCH(2023-Raw!ID197,Code!$A$3:$A$12,1)=Raw!IF197,2023-Raw!ID197=Raw!IE197),"",1)))</f>
        <v/>
      </c>
      <c r="AG197" s="19" t="str">
        <f>IF(A197=0,"",IF(COUNTA(Raw!IG197:II197)=0,"",IF(AND(Raw!IG197=4,ISBLANK(Raw!II197)=FALSE),"",IF(AND(Raw!IG197&lt;&gt;4,ISBLANK(Raw!II197)),"",1))))</f>
        <v/>
      </c>
      <c r="AH197" s="19" t="str">
        <f>IF(A197=0,"",IF(COUNTA(Raw!IJ197:IM197)=0,"",IF(AND(Raw!IJ197=1,ISBLANK(Raw!IK197)=FALSE),"",IF(AND(Raw!IJ197=2,COUNTA(Raw!IK197:IM197)&gt;0),"",1))))</f>
        <v/>
      </c>
      <c r="AI197" s="19" t="str">
        <f>IF(A197=0,"",IF(COUNTA(Raw!IK197:IM197)=0,"",IF(AND(Raw!IK197=1,ISBLANK(Raw!IL197)=FALSE),"",IF(AND(Raw!IK197=2,COUNTA(Raw!IL197:IM197)=0),"",1))))</f>
        <v/>
      </c>
      <c r="AJ197" s="19" t="str">
        <f>IF(A197=0,"",IF(COUNTA(Raw!JD197:JJ197)=0,"",IF(AND(Raw!JD197&gt;600,COUNTA(Raw!JE197:JI197)&gt;0),"",IF(AND(Raw!JD197&lt;=600,COUNTA(Raw!JE197:JJ197)=0),"",1))))</f>
        <v/>
      </c>
      <c r="AK197" s="19" t="str">
        <f>IF(A197=0,"",IF(COUNTA(Raw!JK197:KA197)=0,"",IF(AND(Raw!JK197=1,COUNTA(Raw!JM197:JV197)&gt;0),"",IF(AND(Raw!JK197=3,COUNTA(Raw!JM197:JV197)&gt;0,COUNTA(Raw!JW197:KA197)=0),"",IF(AND(ISBLANK(Raw!JK197)=FALSE,Raw!JK197&lt;&gt;1,Raw!JK197&lt;&gt;3,COUNTA(Raw!JM197:KA197)=0),"",1)))))</f>
        <v/>
      </c>
      <c r="AL197" s="19" t="str">
        <f>IF(A197=0,"",IF(COUNTA(Raw!JW197:KA197)=0,"",IF(AND(COUNTIF(Raw!JW197:JZ197,4)=0,COUNTA(Raw!JW197:JZ197)&gt;0,ISBLANK(Raw!KA197)=FALSE),"",IF(AND(COUNTIF(Raw!JW197:KA197,4)&gt;0,ISBLANK(Raw!KA197)),"",1))))</f>
        <v/>
      </c>
      <c r="AM197" s="19" t="str">
        <f>IF(A197=0,"",IF(COUNTA(Raw!KT197:KU197)=0,"",IF(AND(Raw!KT197=1,ISBLANK(Raw!KU197)=FALSE),"",IF(AND(Raw!KT197=2,ISBLANK(Raw!KU197)),"",1))))</f>
        <v/>
      </c>
      <c r="AN197" s="19" t="str">
        <f>IF(A197=0,"",IF(COUNTA(Raw!KX197:LF197)=0,"",IF(AND(COUNTIF(Raw!KX197:LB197,5)=1,COUNTA(Raw!KX197:LB197)=1,COUNTA(Raw!LC197:LF197)=0),"",IF(AND(COUNTIF(Raw!KX197:LB197,5)=0,COUNTA(Raw!KX197:LB197)&gt;0,COUNTA(Raw!LC197:LF197)&gt;0),"",1))))</f>
        <v/>
      </c>
      <c r="AO197" s="19" t="str">
        <f>IF(A197=0,"",IF(COUNTA(Raw!LM197:LU197)=0,"",IF(AND(Raw!LM197=1,ISBLANK(Raw!LN197)=FALSE,COUNTA(Raw!LO197:LU197)&gt;0),"",IF(AND(Raw!LM197=2,COUNTA(Raw!LN197:LU197)=0),"",1))))</f>
        <v/>
      </c>
      <c r="AP197" s="19" t="str">
        <f>IF(A197=0,"",IF(COUNTA(Raw!MY197:OG197)=0,"",IF(AND(Raw!MY197=2,COUNTA(Raw!MZ197:OG197)=0),"",IF(AND(Raw!MY197=1,COUNTA(Raw!MZ197:OG197)&gt;0),"",1))))</f>
        <v/>
      </c>
      <c r="AQ197" s="19" t="str">
        <f>IF(A197=0,"",IF(COUNTA(Raw!NC197:NW197)=0,"",IF(AND(COUNTIF(Raw!NC197:NG197,3)&gt;0,COUNTA(Raw!NH197:NQ197)&gt;0),"",IF(AND(COUNTA(Raw!NC197:NG197)&gt;0,COUNTIF(Raw!NC197:NG197,3)=0,COUNTA(Raw!NH197:NW197)=0),"",1))))</f>
        <v/>
      </c>
      <c r="AR197" s="19" t="str">
        <f>IF(A197=0,"",IF(COUNTA(Raw!NH197:NW197)=0,"",IF(AND(COUNTIF(Raw!NH197:NQ197,10)&gt;0,COUNTA(Raw!NR197:NW197)&gt;0),"",IF(AND(COUNTA(Raw!NH197:NQ197)&gt;0,COUNTIF(Raw!NH197:NQ197,10)=0,COUNTA(Raw!NR197:NY197)=0),"",1))))</f>
        <v/>
      </c>
      <c r="AS197" s="19" t="str">
        <f>IF(A197=0,"",IF(COUNTA(Raw!NY197:OG197)=0,"",IF(AND(Raw!NY197=1,COUNTA(Raw!NZ197:OG197)&gt;0),"",IF(AND(Raw!NY197=2,COUNTA(Raw!NZ197:OG197)=0),"",1))))</f>
        <v/>
      </c>
      <c r="AT197" s="19" t="str">
        <f>IF(A197=0,"",IF(COUNTA(Raw!OH197:OY197)=0,"",IF(AND(Raw!OH197=1,COUNTA(Raw!OI197:OY197)&gt;0),"",IF(AND(Raw!OH197=2,COUNTA(Raw!OI197:OY197)=0),"",1))))</f>
        <v/>
      </c>
      <c r="AU197" s="19" t="str">
        <f>IF(A197=0,"",IF(COUNTA(Raw!PR197:QB197)=0,"",
IF(AND(OR(AND(COUNTIF(Raw!PR197:QB197,1)=1,COUNTA(Raw!QI197:QY197)&gt;0),AND(COUNTIF(Raw!PR197:QB197,1)=0,COUNTA(Raw!QI197:QY197)=0)),OR(AND(COUNTIF(Raw!PR197:QB197,2)=1,COUNTA(Raw!QZ197:RP197)&gt;0),AND(COUNTIF(Raw!PR197:QB197,2)=0,COUNTA(Raw!QZ197:RP197)=0)),OR(AND(COUNTIF(Raw!PR197:QB197,3)=1,COUNTA(Raw!RQ197:SG197)&gt;0),AND(COUNTIF(Raw!PR197:QB197,3)=0,COUNTA(Raw!RQ197:SG197)=0)),OR(AND(COUNTIF(Raw!PR197:QB197,4)=1,COUNTA(Raw!SH197:ST197)&gt;0),AND(COUNTIF(Raw!PR197:QB197,4)=0,COUNTA(Raw!SH197:ST197)=0)),OR(AND(COUNTIF(Raw!PR197:QB197,5)=1,COUNTA(Raw!SU197:TG197)&gt;0),AND(COUNTIF(Raw!PR197:QB197,5)=0,COUNTA(Raw!SU197:TG197)=0)),OR(AND(COUNTIF(Raw!PR197:QB197,6)=1,COUNTA(Raw!TH197:TT197)&gt;0),AND(COUNTIF(Raw!PR197:QB197,6)=0,COUNTA(Raw!TH197:TT197)=0)),OR(AND(COUNTIF(Raw!PR197:QB197,7)=1,COUNTA(Raw!TU197:UI197)&gt;0),AND(COUNTIF(Raw!PR197:QB197,7)=0,COUNTA(Raw!TU197:UI197)=0)),OR(AND(COUNTIF(Raw!PR197:QB197,8)=1,COUNTA(Raw!UJ197:UV197)&gt;0),AND(COUNTIF(Raw!PR197:QB197,8)=0,COUNTA(Raw!UJ197:UV197)=0)),OR(AND(COUNTIF(Raw!PR197:QB197,9)=1,COUNTA(Raw!UW197:VG197)&gt;0),AND(COUNTIF(Raw!PR197:QB197,9)=0,COUNTA(Raw!UW197:VG197)=0)),OR(AND(COUNTIF(Raw!PR197:QB197,10)=1,COUNTA(Raw!VH197:VP197)&gt;0),AND(COUNTIF(Raw!PR197:QB197,10)=0,COUNTA(Raw!VH197:VP197)=0)),OR(AND(COUNTIF(Raw!PR197:QB197,11)=1,COUNTA(Raw!VQ197:WK197)&gt;0),AND(COUNTIF(Raw!PR197:QB197,11)=0,COUNTA(Raw!VQ197:WK197)=0))),"",1)))</f>
        <v/>
      </c>
      <c r="AV197" s="19" t="str">
        <f>IF(A197=0,"",IF(COUNTA(Raw!QI197:QY197)=0,"",IF(AND(OR(AND(Raw!QI197=4,COUNTIF(Raw!QR197:QY197,1)=0),Raw!QI197&lt;&gt;4),OR(AND(Raw!QJ197=4,COUNTIF(Raw!QR197:QY197,2)=0),Raw!QJ197&lt;&gt;4),OR(AND(Raw!QK197=4,COUNTIF(Raw!QR197:QY197,3)=0),Raw!QK197&lt;&gt;4),OR(AND(Raw!QL197=4,COUNTIF(Raw!QR197:QY197,4)=0),Raw!QL197&lt;&gt;4),OR(AND(Raw!QM197=4,COUNTIF(Raw!QR197:QY197,5)=0),Raw!QM197&lt;&gt;4),OR(AND(Raw!QN197=4,COUNTIF(Raw!QR197:QY197,6)=0),Raw!QN197&lt;&gt;4),OR(AND(Raw!QO197=4,COUNTIF(Raw!QR197:QY197,7)=0),Raw!QO197&lt;&gt;4),OR(AND(Raw!QP197=4,COUNTIF(Raw!QR197:QY197,8)=0),Raw!QP197&lt;&gt;4)),"",1)))</f>
        <v/>
      </c>
      <c r="AW197" t="str">
        <f>IF(A197=0,"",IF(COUNTA(Raw!QZ197:RP197)=0,"",IF(AND(OR(AND(Raw!QZ197=4,COUNTIF(Raw!RI197:RP197,1)=0),Raw!QZ197&lt;&gt;4),OR(AND(Raw!RA197=4,COUNTIF(Raw!RI197:RP197,2)=0),Raw!RA197&lt;&gt;4),OR(AND(Raw!RB197=4,COUNTIF(Raw!RI197:RP197,3)=0),Raw!RB197&lt;&gt;4),OR(AND(Raw!RC197=4,COUNTIF(Raw!RI197:RP197,4)=0),Raw!RC197&lt;&gt;4),OR(AND(Raw!RD197=4,COUNTIF(Raw!RI197:RP197,5)=0),Raw!RD197&lt;&gt;4),OR(AND(Raw!RE197=4,COUNTIF(Raw!RI197:RP197,6)=0),Raw!RE197&lt;&gt;4),OR(AND(Raw!RF197=4,COUNTIF(Raw!RI197:RP197,7)=0),Raw!RF197&lt;&gt;4),OR(AND(Raw!RG197=4,COUNTIF(Raw!RI197:RP197,8)=0),Raw!RG197&lt;&gt;4)),"",1)))</f>
        <v/>
      </c>
      <c r="AX197" t="str">
        <f>IF(A197=0,"",IF(COUNTA(Raw!RQ197:SG197)=0,"",IF(AND(OR(AND(Raw!RQ197=4,COUNTIF(Raw!RZ197:SG197,1)=0),Raw!RQ197&lt;&gt;4),OR(AND(Raw!RR197=4,COUNTIF(Raw!RZ197:SG197,2)=0),Raw!RR197&lt;&gt;4),OR(AND(Raw!RS197=4,COUNTIF(Raw!RZ197:SG197,3)=0),Raw!RS197&lt;&gt;4),OR(AND(Raw!RT197=4,COUNTIF(Raw!RZ197:SG197,4)=0),Raw!RT197&lt;&gt;4),OR(AND(Raw!RU197=4,COUNTIF(Raw!RZ197:SG197,5)=0),Raw!RU197&lt;&gt;4),OR(AND(Raw!RV197=4,COUNTIF(Raw!RZ197:SG197,6)=0),Raw!RV197&lt;&gt;4),OR(AND(Raw!RW197=4,COUNTIF(Raw!RZ197:SG197,7)=0),Raw!RW197&lt;&gt;4),OR(AND(Raw!RX197=4,COUNTIF(Raw!RZ197:SG197,8)=0),Raw!RX197&lt;&gt;4)),"",1)))</f>
        <v/>
      </c>
      <c r="AY197" t="str">
        <f>IF(A197=0,"",IF(COUNTA(Raw!SH197:ST197)=0,"",IF(AND(OR(AND(Raw!SH197=4,COUNTIF(Raw!SO197:ST197,1)=0),Raw!SH197&lt;&gt;4),OR(AND(Raw!SI197=4,COUNTIF(Raw!SO197:ST197,2)=0),Raw!SI197&lt;&gt;4),OR(AND(Raw!SJ197=4,COUNTIF(Raw!SO197:ST197,3)=0),Raw!SJ197&lt;&gt;4),OR(AND(Raw!SK197=4,COUNTIF(Raw!SO197:ST197,4)=0),Raw!SK197&lt;&gt;4),OR(AND(Raw!SL197=4,COUNTIF(Raw!SO197:ST197,5)=0),Raw!SL197&lt;&gt;4),OR(AND(Raw!SM197=4,COUNTIF(Raw!SO197:ST197,6)=0),Raw!SM197&lt;&gt;4)),"",1)))</f>
        <v/>
      </c>
      <c r="AZ197" t="str">
        <f>IF(A197=0,"",IF(COUNTA(Raw!SU197:TG197)=0,"",IF(AND(OR(AND(Raw!SU197=4,COUNTIF(Raw!TB197:TG197,1)=0),Raw!SU197&lt;&gt;4),OR(AND(Raw!SV197=4,COUNTIF(Raw!TB197:TG197,2)=0),Raw!SV197&lt;&gt;4),OR(AND(Raw!SW197=4,COUNTIF(Raw!TB197:TG197,3)=0),Raw!SW197&lt;&gt;4),OR(AND(Raw!SX197=4,COUNTIF(Raw!TB197:TG197,4)=0),Raw!SX197&lt;&gt;4),OR(AND(Raw!SY197=4,COUNTIF(Raw!TB197:TG197,5)=0),Raw!SY197&lt;&gt;4),OR(AND(Raw!SZ197=4,COUNTIF(Raw!TB197:TG197,6)=0),Raw!SZ197&lt;&gt;4)),"",1)))</f>
        <v/>
      </c>
      <c r="BA197" t="str">
        <f>IF(A197=0,"",IF(COUNTA(Raw!TH197:TT197)=0,"",IF(AND(OR(AND(Raw!TH197=4,COUNTIF(Raw!TO197:TT197,1)=0),Raw!TH197&lt;&gt;4),OR(AND(Raw!TI197=4,COUNTIF(Raw!TO197:TT197,2)=0),Raw!TI197&lt;&gt;4),OR(AND(Raw!TJ197=4,COUNTIF(Raw!TO197:TT197,3)=0),Raw!TJ197&lt;&gt;4),OR(AND(Raw!TK197=4,COUNTIF(Raw!TO197:TT197,4)=0),Raw!TK197&lt;&gt;4),OR(AND(Raw!TL197=4,COUNTIF(Raw!TO197:TT197,5)=0),Raw!TL197&lt;&gt;4),OR(AND(Raw!TM197=4,COUNTIF(Raw!TO197:TT197,6)=0),Raw!TM197&lt;&gt;4)),"",1)))</f>
        <v/>
      </c>
      <c r="BB197" t="str">
        <f>IF(A197=0,"",IF(COUNTA(Raw!TU197:UI197)=0,"",IF(AND(OR(AND(Raw!TU197=4,COUNTIF(Raw!UC197:UI197,1)=0),Raw!TU197&lt;&gt;4),OR(AND(Raw!TV197=4,COUNTIF(Raw!UC197:UI197,2)=0),Raw!TV197&lt;&gt;4),OR(AND(Raw!TW197=4,COUNTIF(Raw!UC197:UI197,3)=0),Raw!TW197&lt;&gt;4),OR(AND(Raw!TX197=4,COUNTIF(Raw!UC197:UI197,4)=0),Raw!TX197&lt;&gt;4),OR(AND(Raw!TY197=4,COUNTIF(Raw!UC197:UI197,5)=0),Raw!TY197&lt;&gt;4),OR(AND(Raw!TZ197=4,COUNTIF(Raw!UC197:UI197,6)=0),Raw!TZ197&lt;&gt;4),OR(AND(Raw!UA197=4,COUNTIF(Raw!UC197:UI197,7)=0),Raw!UA197&lt;&gt;4)),"",1)))</f>
        <v/>
      </c>
      <c r="BC197" t="str">
        <f>IF(A197=0,"",IF(COUNTA(Raw!UJ197:UV197)=0,"",IF(AND(OR(AND(Raw!UJ197=4,COUNTIF(Raw!UQ197:UV197,1)=0),Raw!UJ197&lt;&gt;4),OR(AND(Raw!UK197=4,COUNTIF(Raw!UQ197:UV197,2)=0),Raw!UK197&lt;&gt;4),OR(AND(Raw!UL197=4,COUNTIF(Raw!UQ197:UV197,3)=0),Raw!UL197&lt;&gt;4),OR(AND(Raw!UM197=4,COUNTIF(Raw!UQ197:UV197,4)=0),Raw!UM197&lt;&gt;4),OR(AND(Raw!UN197=4,COUNTIF(Raw!UQ197:UV197,5)=0),Raw!UN197&lt;&gt;4),OR(AND(Raw!UO197=4,COUNTIF(Raw!UQ197:UV197,6)=0),Raw!UO197&lt;&gt;4)),"",1)))</f>
        <v/>
      </c>
      <c r="BD197" t="str">
        <f>IF(A197=0,"",IF(COUNTA(Raw!UW197:VG197)=0,"",IF(AND(OR(AND(Raw!UW197=4,COUNTIF(Raw!VC197:VG197,1)=0),Raw!UW197&lt;&gt;4),OR(AND(Raw!UX197=4,COUNTIF(Raw!VC197:VG197,2)=0),Raw!UX197&lt;&gt;4),OR(AND(Raw!UY197=4,COUNTIF(Raw!VC197:VG197,3)=0),Raw!UY197&lt;&gt;4),OR(AND(Raw!UZ197=4,COUNTIF(Raw!VC197:VG197,4)=0),Raw!UZ197&lt;&gt;4),OR(AND(Raw!VA197=4,COUNTIF(Raw!VC197:VG197,5)=0),Raw!VA197&lt;&gt;4)),"",1)))</f>
        <v/>
      </c>
      <c r="BE197" t="str">
        <f>IF(A197=0,"",IF(COUNTA(Raw!VH197:VP197)=0,"",
IF(AND(
OR(AND(Raw!VH197=4,COUNTIF(Raw!VM197:VP197,1)=0),Raw!VH197&lt;&gt;4),
OR(AND(Raw!VI197=4,COUNTIF(Raw!VM197:VP197,2)=0),Raw!VI197&lt;&gt;4),
OR(AND(Raw!VJ197=4,COUNTIF(Raw!VM197:VP197,3)=0),Raw!VJ197&lt;&gt;4),
OR(AND(Raw!VK197=4,COUNTIF(Raw!VM197:VP197,4)=0),Raw!VK197&lt;&gt;4)
),"",1)))</f>
        <v/>
      </c>
      <c r="BF197" t="str">
        <f>IF(A197=0,"",IF(COUNTA(Raw!VQ197:WK197)=0,"",
IF(AND(
OR(AND(Raw!VQ197=4,COUNTIF(Raw!WB197:WK197,1)=0),Raw!VQ197&lt;&gt;4),
OR(AND(Raw!VR197=4,COUNTIF(Raw!WB197:WK197,2)=0),Raw!VR197&lt;&gt;4),
OR(AND(Raw!VS197=4,COUNTIF(Raw!WB197:WK197,3)=0),Raw!VS197&lt;&gt;4),
OR(AND(Raw!VT197=4,COUNTIF(Raw!WB197:WK197,4)=0),Raw!VT197&lt;&gt;4),
OR(AND(Raw!VU197=4,COUNTIF(Raw!WB197:WK197,5)=0),Raw!VU197&lt;&gt;4),
OR(AND(Raw!VV197=4,COUNTIF(Raw!WB197:WK197,6)=0),Raw!VV197&lt;&gt;4),
OR(AND(Raw!VW197=4,COUNTIF(Raw!WB197:WK197,7)=0),Raw!VW197&lt;&gt;4),
OR(AND(Raw!VX197=4,COUNTIF(Raw!WB197:WK197,8)=0),Raw!VX197&lt;&gt;4),
OR(AND(Raw!VY197=4,COUNTIF(Raw!WB197:WK197,9)=0),Raw!VX197&lt;&gt;4),
OR(AND(Raw!VZ197=4,COUNTIF(Raw!WB197:WK197,10)=0),Raw!VZ197&lt;&gt;4)
),"",1)))</f>
        <v/>
      </c>
      <c r="BG197" t="str">
        <f>IF(A197=0,"",IF(COUNTA(Raw!WL197:XB197)=0,"",
IF(AND(
OR(AND(Raw!WL197=4,COUNTIF(Raw!WU197:XB197,1)=0),Raw!WL197&lt;&gt;4),
OR(AND(Raw!WM197=4,COUNTIF(Raw!WU197:XB197,2)=0),Raw!WM197&lt;&gt;4),
OR(AND(Raw!WN197=4,COUNTIF(Raw!WU197:XB197,3)=0),Raw!WN197&lt;&gt;4),
OR(AND(Raw!WO197=4,COUNTIF(Raw!WU197:XB197,4)=0),Raw!WO197&lt;&gt;4),
OR(AND(Raw!WP197=4,COUNTIF(Raw!WU197:XB197,5)=0),Raw!WP197&lt;&gt;4),
OR(AND(Raw!WQ197=4,COUNTIF(Raw!WU197:XB197,6)=0),Raw!WQ197&lt;&gt;4),
OR(AND(Raw!WR197=4,COUNTIF(Raw!WU197:XB197,7)=0),Raw!WR197&lt;&gt;4),
OR(AND(Raw!WS197=4,COUNTIF(Raw!WU197:XB197,8)=0),Raw!WS197&lt;&gt;4)
),"",1)))</f>
        <v/>
      </c>
      <c r="BH197" t="str">
        <f>IF(A197=0,"",IF(COUNTA(Raw!XC197:XK197)=0,"",
IF(AND(
OR(AND(Raw!XC197=4,COUNTIF(Raw!XH197:XK197,1)=0),Raw!XC197&lt;&gt;4),
OR(AND(Raw!XD197=4,COUNTIF(Raw!XH197:XK197,2)=0),Raw!XD197&lt;&gt;4),
OR(AND(Raw!XE197=4,COUNTIF(Raw!XH197:XK197,3)=0),Raw!XE197&lt;&gt;4),
OR(AND(Raw!XF197=4,COUNTIF(Raw!XH197:XK197,4)=0),Raw!XF197&lt;&gt;4)
),"",1)))</f>
        <v/>
      </c>
      <c r="BI197" t="str">
        <f>IF(A197=0,"",IF(COUNTA(Raw!XL197:XT197)=0,"",
IF(AND(
OR(AND(Raw!XL197=4,COUNTIF(Raw!XQ197:XT197,1)=0),Raw!XL197&lt;&gt;4),
OR(AND(Raw!XM197=4,COUNTIF(Raw!XQ197:XT197,2)=0),Raw!XM197&lt;&gt;4),
OR(AND(Raw!XN197=4,COUNTIF(Raw!XQ197:XT197,3)=0),Raw!XN197&lt;&gt;4),
OR(AND(Raw!XO197=4,COUNTIF(Raw!XQ197:XT197,4)=0),Raw!XO197&lt;&gt;4)
),"",1)))</f>
        <v/>
      </c>
      <c r="BJ197" t="str">
        <f>IF(A197=0,"",IF(COUNTA(Raw!XU197:YI197)=0,"",
IF(AND(
OR(AND(Raw!XU197=4,COUNTIF(Raw!YC197:YI197,1)=0),Raw!XU197&lt;&gt;4),
OR(AND(Raw!XV197=4,COUNTIF(Raw!YC197:YI197,2)=0),Raw!XV197&lt;&gt;4),
OR(AND(Raw!XW197=4,COUNTIF(Raw!YC197:YI197,3)=0),Raw!XW197&lt;&gt;4),
OR(AND(Raw!XX197=4,COUNTIF(Raw!YC197:YI197,4)=0),Raw!XX197&lt;&gt;4),
OR(AND(Raw!XY197=4,COUNTIF(Raw!YC197:YI197,5)=0),Raw!XY197&lt;&gt;4),
OR(AND(Raw!XZ197=4,COUNTIF(Raw!YC197:YI197,6)=0),Raw!XZ197&lt;&gt;4),
OR(AND(Raw!YA197=4,COUNTIF(Raw!YC197:YI197,7)=0),Raw!YA197&lt;&gt;4)
),"",1)))</f>
        <v/>
      </c>
      <c r="BK197" t="str">
        <f>IF(A197=0,"",IF(COUNTA(Raw!YJ197:YR197)=0,"",
IF(AND(
OR(AND(Raw!YJ197=4,COUNTIF(Raw!YO197:YR197,1)=0),Raw!YJ197&lt;&gt;4),
OR(AND(Raw!YK197=4,COUNTIF(Raw!YO197:YR197,2)=0),Raw!YK197&lt;&gt;4),
OR(AND(Raw!YL197=4,COUNTIF(Raw!YO197:YR197,3)=0),Raw!YL197&lt;&gt;4),
OR(AND(Raw!YM197=4,COUNTIF(Raw!YO197:YR197,4)=0),Raw!YM197&lt;&gt;4)
),"",1)))</f>
        <v/>
      </c>
      <c r="BL197" t="str">
        <f>IF(A197=0,"",IF(COUNTA(Raw!YS197:YU197)=0,"",IF(AND(Raw!YS197=4,ISBLANK(Raw!YU197)),"",IF(AND(Raw!YS197&lt;&gt;4,ISBLANK(Raw!YU197)=FALSE),"",1))))</f>
        <v/>
      </c>
    </row>
    <row r="198" spans="1:64">
      <c r="A198" s="20">
        <f>Raw!A198</f>
        <v>0</v>
      </c>
      <c r="B198" s="19" t="str">
        <f>IF(A198=0,"",IF(AND(Raw!AC198=1,COUNTA(Raw!AR198:IC198)&gt;0,COUNTA(Raw!ID198:YU198)=0),"",IF(AND(Raw!AC198=2,COUNTA(Raw!AR198:IC198)=0,COUNTA(Raw!ID198:MV198)&gt;0,COUNTA(Raw!MW198:YU198)=0),"",IF(AND(Raw!AC198=3,COUNTA(Raw!AP198:MV198)=0,COUNTA(Raw!MW198:YU198)&gt;0),"",1))))</f>
        <v/>
      </c>
      <c r="C198" s="19" t="str">
        <f>IF(A198=0,"",IF(AND(Raw!AK198=1,ISBLANK(Raw!AM198)=FALSE,ISBLANK(Raw!AO198)),"",IF(AND(Raw!AK198=2,ISBLANK(Raw!AM198),ISBLANK(Raw!AO198)=FALSE),"",1)))</f>
        <v/>
      </c>
      <c r="D198" s="19" t="str">
        <f>IF(A198=0,"",IF(COUNTA(Raw!AS198:AZ198)=0,"",IF(AND(Raw!AS198+Raw!AT198=100,Raw!AU198+Raw!AV198=100,Raw!AW198+Raw!AX198=100,Raw!AY198+Raw!AZ198=100),"",1)))</f>
        <v/>
      </c>
      <c r="E198" s="19" t="str">
        <f>IF(A198=0,"",IF(ISBLANK(Raw!AQ198),"",IF(Raw!AQ198=1,"",1)))</f>
        <v/>
      </c>
      <c r="F198" s="19" t="str">
        <f>IF(A198=0,"",IF(ISBLANK(Raw!AR198),"",IF(AND(Raw!AR198&gt;=0,Raw!AR198&lt;=100),"",1)))</f>
        <v/>
      </c>
      <c r="G198" s="19" t="str">
        <f>IF(A198=0,"",IF(AND(ISBLANK(Raw!BA198),ISBLANK(Raw!AS198)),"",IF(AND(Raw!AS198&gt;0,ISBLANK(Raw!BA198)=FALSE),"",1)))</f>
        <v/>
      </c>
      <c r="H198" s="19" t="str">
        <f>IF(A198=0,"",IF(COUNTA(Raw!BA198:BH198)=0,"",IF(AND(Raw!BA198=0,COUNTA(Raw!BB198:BH198)=0),"",IF(AND(Raw!BA198&gt;0,COUNTA(Raw!BB198:BH198)&gt;0),"",1))))</f>
        <v/>
      </c>
      <c r="I198" s="19" t="str">
        <f>IF(A198=0,"",IF(AND(ISBLANK(Raw!BI198),ISBLANK(Raw!BJ198)),"",IF(AND(Raw!BI198=1,ISBLANK(Raw!BJ198)=FALSE),"",IF(AND(Raw!BI198=2,ISBLANK(Raw!BJ198)),"",1))))</f>
        <v/>
      </c>
      <c r="J198" s="19" t="str">
        <f>IF(A198=0,"",IF(AND(ISBLANK(Raw!AT198),COUNTBLANK(Raw!BK198:BQ198)),"",IF(AND(Raw!AT198&gt;0,COUNTA(Raw!BK198:BQ198)&gt;0),"",IF(AND(Raw!AT198=0,COUNTA(Raw!BK198:BQ198)=0),"",1))))</f>
        <v/>
      </c>
      <c r="K198" s="19" t="str">
        <f>IF(A198=0,"",IF(AND(ISBLANK(Raw!AS198),COUNTA(Raw!BR198:BX198)=0),"",IF(AND(Raw!AS198&gt;0,COUNTA(Raw!BR198:BX198)&gt;0),"",IF(AND(Raw!AS198=0,COUNTA(Raw!BR198:BX198)=0),"",1))))</f>
        <v/>
      </c>
      <c r="L198" s="19" t="str">
        <f>IF(A198=0,"",IF(AND(COUNTA(Raw!BK198:BX198)=0,COUNTA(Raw!BY198:CH198)=0),"",IF(AND(COUNTIF(Raw!BK198:BX198,1)&gt;0,COUNTA(Raw!BY198:CH198)&gt;0),"",IF(AND(COUNTIF(Raw!BK198:BX198,1)=0,COUNTA(Raw!BY198:CH198)=0),"",1))))</f>
        <v/>
      </c>
      <c r="M198" s="19" t="str">
        <f>IF(A198=0,"",IF(AND(COUNTA(Raw!BK198:BX198)=0,COUNTA(Raw!CI198:CR198)),"",IF(AND(COUNTIF(Raw!BK198:BX198,3)&gt;0,COUNTA(Raw!CI198:CR198)&gt;0),"",IF(AND(COUNTIF(Raw!BK198:BX198,3)=0,COUNTA(Raw!CI198:CR198)=0),"",1))))</f>
        <v/>
      </c>
      <c r="N198" s="19" t="str">
        <f>IF(A198=0,"",IF(COUNTA(Raw!CS198:DF198)=0,"",IF(AND(COUNTIF(Raw!CS198:CV198,1)=1,COUNTA(Raw!CW198:DA198)&gt;0,COUNTA(Raw!DB198:DF198)=0),"",IF(AND(COUNTIF(Raw!CS198:CV198,2)=1,COUNTA(Raw!CW198:DA198)=0,COUNTA(Raw!DB198:DF198)&gt;0),"",IF(AND(COUNTA(Raw!CS198:CV198)&gt;0,COUNTA(Raw!CW198:DF198)=0),"",1)))))</f>
        <v/>
      </c>
      <c r="O198" s="19" t="str">
        <f>IF(A198=0,"",IF(COUNTA(Raw!DG198:DP198)=0,"",IF(AND(COUNTIF(Raw!BK198:BQ198,1)&gt;0,OR(COUNTIF(Raw!DG198:DP198,1)=1,COUNTIF(Raw!DG198:DP198,2)=1,COUNTIF(Raw!DG198:DP198,3)=1)),"",IF(AND(COUNTIF(Raw!BK198:BQ198,1)=0,AND(COUNTIF(Raw!DG198:DP198,1)=0,COUNTIF(Raw!DG198:DP198,2)=0,COUNTIF(Raw!DG198:DP198,3)=0)),"",1))))</f>
        <v/>
      </c>
      <c r="P198" s="19" t="str">
        <f>IF(A198=0,"",IF(COUNTA(Raw!DG198:DR198)=0,"",IF(AND(COUNTIF(Raw!DG198:DP198,4)=1,ISBLANK(Raw!DQ198)=FALSE,ISBLANK(Raw!DR198)),"",IF(AND(COUNTIF(Raw!DG198:DP198,7)=1,ISBLANK(Raw!DQ198),ISBLANK(Raw!DR198)=FALSE),"",IF(AND(COUNTA(Raw!DG198:DP198)&gt;0,COUNTIF(Raw!DG198:DP198,4)=0,COUNTIF(Raw!DG198:DP198,7)=0,COUNTA(Raw!DQ198:DR198)=0),"",1)))))</f>
        <v/>
      </c>
      <c r="Q198" s="19" t="str">
        <f>IF(A198=0,"",IF(AND(COUNTA(Raw!DS198:DU198)=0,COUNTA(Raw!BK198:BQ198)=0),"",IF(AND(COUNTIF(Raw!BK198:BQ198,1)&gt;0,COUNTA(Raw!DS198:DU198)&gt;0),"",IF(AND(COUNTIF(Raw!BK198:BQ198,1)=0,COUNTA(Raw!DS198:DU198)=0),"",1))))</f>
        <v/>
      </c>
      <c r="R198" s="19" t="str">
        <f>IF(A198=0,"",IF(AND(ISBLANK(Raw!AT198),ISBLANK(Raw!EJ198)),"",IF(AND(Raw!AT198&gt;0,ISBLANK(Raw!EJ198)=FALSE,Raw!EJ198&gt;=0,Raw!EJ198&lt;=7),"",IF(AND(Raw!AT198=0,ISBLANK(Raw!EJ198)),"",1))))</f>
        <v/>
      </c>
      <c r="S198" t="str">
        <f>IF(A198=0,"",IF(AND(ISBLANK(Raw!AS198),ISBLANK(Raw!EK198)),"",IF(AND(Raw!AS198&gt;0,ISBLANK(Raw!EK198)=FALSE),"",IF(AND(Raw!AS198=0,ISBLANK(Raw!EK198)),"",1))))</f>
        <v/>
      </c>
      <c r="T198" s="19" t="str">
        <f>IF(A198=0,"",IF(AND(ISBLANK(Raw!AT198),COUNTA(Raw!EL198:EQ198)=0),"",IF(AND(Raw!AT198&gt;0,COUNTA(Raw!EL198:EQ198)&gt;0),"",IF(AND(Raw!AT198=0,COUNTA(Raw!EL198:EQ198)=0),"",1))))</f>
        <v/>
      </c>
      <c r="U198" t="str">
        <f>IF(A198=0,"",IF(AND(ISBLANK(Raw!AT198),COUNTA(Raw!ER198:EU198)=0),"",IF(AND(Raw!AT198&gt;0,COUNTA(Raw!ER198:EU198)&gt;0),"",IF(AND(Raw!AT198=0,COUNTA(Raw!ER198:EU198)=0),"",1))))</f>
        <v/>
      </c>
      <c r="V198" t="str">
        <f>IF(A198=0,"",IF(AND(ISBLANK(Raw!AS198),COUNTA(Raw!EV198:FA198)=0),"",IF(AND(Raw!AS198&gt;0,COUNTA(Raw!EV198:FA198)&gt;0),"",IF(AND(Raw!AS198=0,COUNTA(Raw!EV198:FA198)=0),"",1))))</f>
        <v/>
      </c>
      <c r="W198" t="str">
        <f>IF(A198=0,"",IF(AND(ISBLANK(Raw!AS198),COUNTA(Raw!FB198:FE198)=0),"",IF(AND(Raw!AS198&gt;0,COUNTA(Raw!FB198:FE198)&gt;0),"",IF(AND(Raw!AS198=0,COUNTA(Raw!FB198:FE198)=0),"",1))))</f>
        <v/>
      </c>
      <c r="X198" t="str">
        <f>IF(A198=0,"",IF(AND(ISBLANK(Raw!AT198),COUNTA(Raw!FF198:FI198)=0),"",IF(AND(Raw!AT198&gt;0,COUNTA(Raw!FF198:FI198)&gt;0),"",IF(AND(Raw!AT198=0,COUNTA(Raw!FF198:FI198)=0),"",1))))</f>
        <v/>
      </c>
      <c r="Y198" t="str">
        <f>IF(A198=0,"",IF(AND(ISBLANK(Raw!AS198),COUNTA(Raw!FJ198:FM198)=0),"",IF(AND(Raw!AS198&gt;0,COUNTA(Raw!FJ198:FM198)&gt;0),"",IF(AND(Raw!AS198=0,COUNTA(Raw!FJ198:FM198)=0),"",1))))</f>
        <v/>
      </c>
      <c r="Z198" t="str">
        <f>IF(A198=0,"",IF(AND(COUNTA(Raw!FN198:FT198)=0,ISBLANK(Raw!FU198)),"",IF(AND(COUNTIF(Raw!FN198:FT198,1)&gt;0,ISBLANK(Raw!FU198)=FALSE),"",IF(AND(COUNTIF(Raw!FN198:FT198,1)=0,ISBLANK(Raw!FU198)),"",1))))</f>
        <v/>
      </c>
      <c r="AA198" s="19" t="str">
        <f>IF(A198=0,"",IF(AND(ISBLANK(Raw!BI198),COUNTA(Raw!FV198:GH198)=0),"",IF(AND(Raw!BI198&lt;&gt;1,COUNTIF(Raw!FV198:GH198,6)=0),"",IF(Raw!BI198=1,"",1))))</f>
        <v/>
      </c>
      <c r="AB198" t="str">
        <f>IF(A198=0,"",IF(AND(ISBLANK(Raw!GI198),COUNTA(Raw!GJ198:GQ198)=0),"",IF(AND(Raw!GI198=1,COUNTA(Raw!GJ198:GQ198)&gt;0),"",IF(AND(Raw!GI198=2,COUNTA(Raw!GJ198:GQ198)=0),"",1))))</f>
        <v/>
      </c>
      <c r="AC198" s="19" t="str">
        <f>IF(A198=0,"",IF(AND(COUNTA(Raw!GY198:HF198)=0,ISBLANK(Raw!HG198)),"",IF(AND(OR(COUNTIF(Raw!GY198:HE198,1)&gt;0,COUNTIF(Raw!GY198:HE198,2)&gt;0),ISBLANK(Raw!HG198)=FALSE),"",IF(AND(COUNTA(Raw!GY198:HF198)&gt;0,ISBLANK(Raw!HG198),COUNTIF(Raw!GY198:HE198,1)=0,COUNTIF(Raw!GY198:HE198,2)=0),"",1))))</f>
        <v/>
      </c>
      <c r="AD198" s="19" t="str">
        <f>IF(A198=0,"",IF(COUNTA(Raw!HU198:IB198)=0,"",IF(AND(Raw!AK198&lt;&gt;2,COUNTIF(Raw!HU198:IA198,2)=0,COUNTIF(Raw!HU198:IA198,3)=0),"",IF(Raw!AK198=2,"",1))))</f>
        <v/>
      </c>
      <c r="AE198" s="19" t="str">
        <f>IF(A198=0,"",IF(AND(Raw!AK198=2,ISBLANK(Raw!IC198)=FALSE),"",IF(AND(Raw!AK198&lt;&gt;2,ISBLANK(Raw!IC198)),"",1)))</f>
        <v/>
      </c>
      <c r="AF198" s="19" t="str">
        <f>IF(A198=0,"",IF(COUNTA(Raw!ID198:IF198)=0,"",IF(AND(MATCH(2023-Raw!ID198,Code!$A$3:$A$12,1)=Raw!IF198,2023-Raw!ID198=Raw!IE198),"",1)))</f>
        <v/>
      </c>
      <c r="AG198" s="19" t="str">
        <f>IF(A198=0,"",IF(COUNTA(Raw!IG198:II198)=0,"",IF(AND(Raw!IG198=4,ISBLANK(Raw!II198)=FALSE),"",IF(AND(Raw!IG198&lt;&gt;4,ISBLANK(Raw!II198)),"",1))))</f>
        <v/>
      </c>
      <c r="AH198" s="19" t="str">
        <f>IF(A198=0,"",IF(COUNTA(Raw!IJ198:IM198)=0,"",IF(AND(Raw!IJ198=1,ISBLANK(Raw!IK198)=FALSE),"",IF(AND(Raw!IJ198=2,COUNTA(Raw!IK198:IM198)&gt;0),"",1))))</f>
        <v/>
      </c>
      <c r="AI198" s="19" t="str">
        <f>IF(A198=0,"",IF(COUNTA(Raw!IK198:IM198)=0,"",IF(AND(Raw!IK198=1,ISBLANK(Raw!IL198)=FALSE),"",IF(AND(Raw!IK198=2,COUNTA(Raw!IL198:IM198)=0),"",1))))</f>
        <v/>
      </c>
      <c r="AJ198" s="19" t="str">
        <f>IF(A198=0,"",IF(COUNTA(Raw!JD198:JJ198)=0,"",IF(AND(Raw!JD198&gt;600,COUNTA(Raw!JE198:JI198)&gt;0),"",IF(AND(Raw!JD198&lt;=600,COUNTA(Raw!JE198:JJ198)=0),"",1))))</f>
        <v/>
      </c>
      <c r="AK198" s="19" t="str">
        <f>IF(A198=0,"",IF(COUNTA(Raw!JK198:KA198)=0,"",IF(AND(Raw!JK198=1,COUNTA(Raw!JM198:JV198)&gt;0),"",IF(AND(Raw!JK198=3,COUNTA(Raw!JM198:JV198)&gt;0,COUNTA(Raw!JW198:KA198)=0),"",IF(AND(ISBLANK(Raw!JK198)=FALSE,Raw!JK198&lt;&gt;1,Raw!JK198&lt;&gt;3,COUNTA(Raw!JM198:KA198)=0),"",1)))))</f>
        <v/>
      </c>
      <c r="AL198" s="19" t="str">
        <f>IF(A198=0,"",IF(COUNTA(Raw!JW198:KA198)=0,"",IF(AND(COUNTIF(Raw!JW198:JZ198,4)=0,COUNTA(Raw!JW198:JZ198)&gt;0,ISBLANK(Raw!KA198)=FALSE),"",IF(AND(COUNTIF(Raw!JW198:KA198,4)&gt;0,ISBLANK(Raw!KA198)),"",1))))</f>
        <v/>
      </c>
      <c r="AM198" s="19" t="str">
        <f>IF(A198=0,"",IF(COUNTA(Raw!KT198:KU198)=0,"",IF(AND(Raw!KT198=1,ISBLANK(Raw!KU198)=FALSE),"",IF(AND(Raw!KT198=2,ISBLANK(Raw!KU198)),"",1))))</f>
        <v/>
      </c>
      <c r="AN198" s="19" t="str">
        <f>IF(A198=0,"",IF(COUNTA(Raw!KX198:LF198)=0,"",IF(AND(COUNTIF(Raw!KX198:LB198,5)=1,COUNTA(Raw!KX198:LB198)=1,COUNTA(Raw!LC198:LF198)=0),"",IF(AND(COUNTIF(Raw!KX198:LB198,5)=0,COUNTA(Raw!KX198:LB198)&gt;0,COUNTA(Raw!LC198:LF198)&gt;0),"",1))))</f>
        <v/>
      </c>
      <c r="AO198" s="19" t="str">
        <f>IF(A198=0,"",IF(COUNTA(Raw!LM198:LU198)=0,"",IF(AND(Raw!LM198=1,ISBLANK(Raw!LN198)=FALSE,COUNTA(Raw!LO198:LU198)&gt;0),"",IF(AND(Raw!LM198=2,COUNTA(Raw!LN198:LU198)=0),"",1))))</f>
        <v/>
      </c>
      <c r="AP198" s="19" t="str">
        <f>IF(A198=0,"",IF(COUNTA(Raw!MY198:OG198)=0,"",IF(AND(Raw!MY198=2,COUNTA(Raw!MZ198:OG198)=0),"",IF(AND(Raw!MY198=1,COUNTA(Raw!MZ198:OG198)&gt;0),"",1))))</f>
        <v/>
      </c>
      <c r="AQ198" s="19" t="str">
        <f>IF(A198=0,"",IF(COUNTA(Raw!NC198:NW198)=0,"",IF(AND(COUNTIF(Raw!NC198:NG198,3)&gt;0,COUNTA(Raw!NH198:NQ198)&gt;0),"",IF(AND(COUNTA(Raw!NC198:NG198)&gt;0,COUNTIF(Raw!NC198:NG198,3)=0,COUNTA(Raw!NH198:NW198)=0),"",1))))</f>
        <v/>
      </c>
      <c r="AR198" s="19" t="str">
        <f>IF(A198=0,"",IF(COUNTA(Raw!NH198:NW198)=0,"",IF(AND(COUNTIF(Raw!NH198:NQ198,10)&gt;0,COUNTA(Raw!NR198:NW198)&gt;0),"",IF(AND(COUNTA(Raw!NH198:NQ198)&gt;0,COUNTIF(Raw!NH198:NQ198,10)=0,COUNTA(Raw!NR198:NY198)=0),"",1))))</f>
        <v/>
      </c>
      <c r="AS198" s="19" t="str">
        <f>IF(A198=0,"",IF(COUNTA(Raw!NY198:OG198)=0,"",IF(AND(Raw!NY198=1,COUNTA(Raw!NZ198:OG198)&gt;0),"",IF(AND(Raw!NY198=2,COUNTA(Raw!NZ198:OG198)=0),"",1))))</f>
        <v/>
      </c>
      <c r="AT198" s="19" t="str">
        <f>IF(A198=0,"",IF(COUNTA(Raw!OH198:OY198)=0,"",IF(AND(Raw!OH198=1,COUNTA(Raw!OI198:OY198)&gt;0),"",IF(AND(Raw!OH198=2,COUNTA(Raw!OI198:OY198)=0),"",1))))</f>
        <v/>
      </c>
      <c r="AU198" s="19" t="str">
        <f>IF(A198=0,"",IF(COUNTA(Raw!PR198:QB198)=0,"",
IF(AND(OR(AND(COUNTIF(Raw!PR198:QB198,1)=1,COUNTA(Raw!QI198:QY198)&gt;0),AND(COUNTIF(Raw!PR198:QB198,1)=0,COUNTA(Raw!QI198:QY198)=0)),OR(AND(COUNTIF(Raw!PR198:QB198,2)=1,COUNTA(Raw!QZ198:RP198)&gt;0),AND(COUNTIF(Raw!PR198:QB198,2)=0,COUNTA(Raw!QZ198:RP198)=0)),OR(AND(COUNTIF(Raw!PR198:QB198,3)=1,COUNTA(Raw!RQ198:SG198)&gt;0),AND(COUNTIF(Raw!PR198:QB198,3)=0,COUNTA(Raw!RQ198:SG198)=0)),OR(AND(COUNTIF(Raw!PR198:QB198,4)=1,COUNTA(Raw!SH198:ST198)&gt;0),AND(COUNTIF(Raw!PR198:QB198,4)=0,COUNTA(Raw!SH198:ST198)=0)),OR(AND(COUNTIF(Raw!PR198:QB198,5)=1,COUNTA(Raw!SU198:TG198)&gt;0),AND(COUNTIF(Raw!PR198:QB198,5)=0,COUNTA(Raw!SU198:TG198)=0)),OR(AND(COUNTIF(Raw!PR198:QB198,6)=1,COUNTA(Raw!TH198:TT198)&gt;0),AND(COUNTIF(Raw!PR198:QB198,6)=0,COUNTA(Raw!TH198:TT198)=0)),OR(AND(COUNTIF(Raw!PR198:QB198,7)=1,COUNTA(Raw!TU198:UI198)&gt;0),AND(COUNTIF(Raw!PR198:QB198,7)=0,COUNTA(Raw!TU198:UI198)=0)),OR(AND(COUNTIF(Raw!PR198:QB198,8)=1,COUNTA(Raw!UJ198:UV198)&gt;0),AND(COUNTIF(Raw!PR198:QB198,8)=0,COUNTA(Raw!UJ198:UV198)=0)),OR(AND(COUNTIF(Raw!PR198:QB198,9)=1,COUNTA(Raw!UW198:VG198)&gt;0),AND(COUNTIF(Raw!PR198:QB198,9)=0,COUNTA(Raw!UW198:VG198)=0)),OR(AND(COUNTIF(Raw!PR198:QB198,10)=1,COUNTA(Raw!VH198:VP198)&gt;0),AND(COUNTIF(Raw!PR198:QB198,10)=0,COUNTA(Raw!VH198:VP198)=0)),OR(AND(COUNTIF(Raw!PR198:QB198,11)=1,COUNTA(Raw!VQ198:WK198)&gt;0),AND(COUNTIF(Raw!PR198:QB198,11)=0,COUNTA(Raw!VQ198:WK198)=0))),"",1)))</f>
        <v/>
      </c>
      <c r="AV198" s="19" t="str">
        <f>IF(A198=0,"",IF(COUNTA(Raw!QI198:QY198)=0,"",IF(AND(OR(AND(Raw!QI198=4,COUNTIF(Raw!QR198:QY198,1)=0),Raw!QI198&lt;&gt;4),OR(AND(Raw!QJ198=4,COUNTIF(Raw!QR198:QY198,2)=0),Raw!QJ198&lt;&gt;4),OR(AND(Raw!QK198=4,COUNTIF(Raw!QR198:QY198,3)=0),Raw!QK198&lt;&gt;4),OR(AND(Raw!QL198=4,COUNTIF(Raw!QR198:QY198,4)=0),Raw!QL198&lt;&gt;4),OR(AND(Raw!QM198=4,COUNTIF(Raw!QR198:QY198,5)=0),Raw!QM198&lt;&gt;4),OR(AND(Raw!QN198=4,COUNTIF(Raw!QR198:QY198,6)=0),Raw!QN198&lt;&gt;4),OR(AND(Raw!QO198=4,COUNTIF(Raw!QR198:QY198,7)=0),Raw!QO198&lt;&gt;4),OR(AND(Raw!QP198=4,COUNTIF(Raw!QR198:QY198,8)=0),Raw!QP198&lt;&gt;4)),"",1)))</f>
        <v/>
      </c>
      <c r="AW198" t="str">
        <f>IF(A198=0,"",IF(COUNTA(Raw!QZ198:RP198)=0,"",IF(AND(OR(AND(Raw!QZ198=4,COUNTIF(Raw!RI198:RP198,1)=0),Raw!QZ198&lt;&gt;4),OR(AND(Raw!RA198=4,COUNTIF(Raw!RI198:RP198,2)=0),Raw!RA198&lt;&gt;4),OR(AND(Raw!RB198=4,COUNTIF(Raw!RI198:RP198,3)=0),Raw!RB198&lt;&gt;4),OR(AND(Raw!RC198=4,COUNTIF(Raw!RI198:RP198,4)=0),Raw!RC198&lt;&gt;4),OR(AND(Raw!RD198=4,COUNTIF(Raw!RI198:RP198,5)=0),Raw!RD198&lt;&gt;4),OR(AND(Raw!RE198=4,COUNTIF(Raw!RI198:RP198,6)=0),Raw!RE198&lt;&gt;4),OR(AND(Raw!RF198=4,COUNTIF(Raw!RI198:RP198,7)=0),Raw!RF198&lt;&gt;4),OR(AND(Raw!RG198=4,COUNTIF(Raw!RI198:RP198,8)=0),Raw!RG198&lt;&gt;4)),"",1)))</f>
        <v/>
      </c>
      <c r="AX198" t="str">
        <f>IF(A198=0,"",IF(COUNTA(Raw!RQ198:SG198)=0,"",IF(AND(OR(AND(Raw!RQ198=4,COUNTIF(Raw!RZ198:SG198,1)=0),Raw!RQ198&lt;&gt;4),OR(AND(Raw!RR198=4,COUNTIF(Raw!RZ198:SG198,2)=0),Raw!RR198&lt;&gt;4),OR(AND(Raw!RS198=4,COUNTIF(Raw!RZ198:SG198,3)=0),Raw!RS198&lt;&gt;4),OR(AND(Raw!RT198=4,COUNTIF(Raw!RZ198:SG198,4)=0),Raw!RT198&lt;&gt;4),OR(AND(Raw!RU198=4,COUNTIF(Raw!RZ198:SG198,5)=0),Raw!RU198&lt;&gt;4),OR(AND(Raw!RV198=4,COUNTIF(Raw!RZ198:SG198,6)=0),Raw!RV198&lt;&gt;4),OR(AND(Raw!RW198=4,COUNTIF(Raw!RZ198:SG198,7)=0),Raw!RW198&lt;&gt;4),OR(AND(Raw!RX198=4,COUNTIF(Raw!RZ198:SG198,8)=0),Raw!RX198&lt;&gt;4)),"",1)))</f>
        <v/>
      </c>
      <c r="AY198" t="str">
        <f>IF(A198=0,"",IF(COUNTA(Raw!SH198:ST198)=0,"",IF(AND(OR(AND(Raw!SH198=4,COUNTIF(Raw!SO198:ST198,1)=0),Raw!SH198&lt;&gt;4),OR(AND(Raw!SI198=4,COUNTIF(Raw!SO198:ST198,2)=0),Raw!SI198&lt;&gt;4),OR(AND(Raw!SJ198=4,COUNTIF(Raw!SO198:ST198,3)=0),Raw!SJ198&lt;&gt;4),OR(AND(Raw!SK198=4,COUNTIF(Raw!SO198:ST198,4)=0),Raw!SK198&lt;&gt;4),OR(AND(Raw!SL198=4,COUNTIF(Raw!SO198:ST198,5)=0),Raw!SL198&lt;&gt;4),OR(AND(Raw!SM198=4,COUNTIF(Raw!SO198:ST198,6)=0),Raw!SM198&lt;&gt;4)),"",1)))</f>
        <v/>
      </c>
      <c r="AZ198" t="str">
        <f>IF(A198=0,"",IF(COUNTA(Raw!SU198:TG198)=0,"",IF(AND(OR(AND(Raw!SU198=4,COUNTIF(Raw!TB198:TG198,1)=0),Raw!SU198&lt;&gt;4),OR(AND(Raw!SV198=4,COUNTIF(Raw!TB198:TG198,2)=0),Raw!SV198&lt;&gt;4),OR(AND(Raw!SW198=4,COUNTIF(Raw!TB198:TG198,3)=0),Raw!SW198&lt;&gt;4),OR(AND(Raw!SX198=4,COUNTIF(Raw!TB198:TG198,4)=0),Raw!SX198&lt;&gt;4),OR(AND(Raw!SY198=4,COUNTIF(Raw!TB198:TG198,5)=0),Raw!SY198&lt;&gt;4),OR(AND(Raw!SZ198=4,COUNTIF(Raw!TB198:TG198,6)=0),Raw!SZ198&lt;&gt;4)),"",1)))</f>
        <v/>
      </c>
      <c r="BA198" t="str">
        <f>IF(A198=0,"",IF(COUNTA(Raw!TH198:TT198)=0,"",IF(AND(OR(AND(Raw!TH198=4,COUNTIF(Raw!TO198:TT198,1)=0),Raw!TH198&lt;&gt;4),OR(AND(Raw!TI198=4,COUNTIF(Raw!TO198:TT198,2)=0),Raw!TI198&lt;&gt;4),OR(AND(Raw!TJ198=4,COUNTIF(Raw!TO198:TT198,3)=0),Raw!TJ198&lt;&gt;4),OR(AND(Raw!TK198=4,COUNTIF(Raw!TO198:TT198,4)=0),Raw!TK198&lt;&gt;4),OR(AND(Raw!TL198=4,COUNTIF(Raw!TO198:TT198,5)=0),Raw!TL198&lt;&gt;4),OR(AND(Raw!TM198=4,COUNTIF(Raw!TO198:TT198,6)=0),Raw!TM198&lt;&gt;4)),"",1)))</f>
        <v/>
      </c>
      <c r="BB198" t="str">
        <f>IF(A198=0,"",IF(COUNTA(Raw!TU198:UI198)=0,"",IF(AND(OR(AND(Raw!TU198=4,COUNTIF(Raw!UC198:UI198,1)=0),Raw!TU198&lt;&gt;4),OR(AND(Raw!TV198=4,COUNTIF(Raw!UC198:UI198,2)=0),Raw!TV198&lt;&gt;4),OR(AND(Raw!TW198=4,COUNTIF(Raw!UC198:UI198,3)=0),Raw!TW198&lt;&gt;4),OR(AND(Raw!TX198=4,COUNTIF(Raw!UC198:UI198,4)=0),Raw!TX198&lt;&gt;4),OR(AND(Raw!TY198=4,COUNTIF(Raw!UC198:UI198,5)=0),Raw!TY198&lt;&gt;4),OR(AND(Raw!TZ198=4,COUNTIF(Raw!UC198:UI198,6)=0),Raw!TZ198&lt;&gt;4),OR(AND(Raw!UA198=4,COUNTIF(Raw!UC198:UI198,7)=0),Raw!UA198&lt;&gt;4)),"",1)))</f>
        <v/>
      </c>
      <c r="BC198" t="str">
        <f>IF(A198=0,"",IF(COUNTA(Raw!UJ198:UV198)=0,"",IF(AND(OR(AND(Raw!UJ198=4,COUNTIF(Raw!UQ198:UV198,1)=0),Raw!UJ198&lt;&gt;4),OR(AND(Raw!UK198=4,COUNTIF(Raw!UQ198:UV198,2)=0),Raw!UK198&lt;&gt;4),OR(AND(Raw!UL198=4,COUNTIF(Raw!UQ198:UV198,3)=0),Raw!UL198&lt;&gt;4),OR(AND(Raw!UM198=4,COUNTIF(Raw!UQ198:UV198,4)=0),Raw!UM198&lt;&gt;4),OR(AND(Raw!UN198=4,COUNTIF(Raw!UQ198:UV198,5)=0),Raw!UN198&lt;&gt;4),OR(AND(Raw!UO198=4,COUNTIF(Raw!UQ198:UV198,6)=0),Raw!UO198&lt;&gt;4)),"",1)))</f>
        <v/>
      </c>
      <c r="BD198" t="str">
        <f>IF(A198=0,"",IF(COUNTA(Raw!UW198:VG198)=0,"",IF(AND(OR(AND(Raw!UW198=4,COUNTIF(Raw!VC198:VG198,1)=0),Raw!UW198&lt;&gt;4),OR(AND(Raw!UX198=4,COUNTIF(Raw!VC198:VG198,2)=0),Raw!UX198&lt;&gt;4),OR(AND(Raw!UY198=4,COUNTIF(Raw!VC198:VG198,3)=0),Raw!UY198&lt;&gt;4),OR(AND(Raw!UZ198=4,COUNTIF(Raw!VC198:VG198,4)=0),Raw!UZ198&lt;&gt;4),OR(AND(Raw!VA198=4,COUNTIF(Raw!VC198:VG198,5)=0),Raw!VA198&lt;&gt;4)),"",1)))</f>
        <v/>
      </c>
      <c r="BE198" t="str">
        <f>IF(A198=0,"",IF(COUNTA(Raw!VH198:VP198)=0,"",
IF(AND(
OR(AND(Raw!VH198=4,COUNTIF(Raw!VM198:VP198,1)=0),Raw!VH198&lt;&gt;4),
OR(AND(Raw!VI198=4,COUNTIF(Raw!VM198:VP198,2)=0),Raw!VI198&lt;&gt;4),
OR(AND(Raw!VJ198=4,COUNTIF(Raw!VM198:VP198,3)=0),Raw!VJ198&lt;&gt;4),
OR(AND(Raw!VK198=4,COUNTIF(Raw!VM198:VP198,4)=0),Raw!VK198&lt;&gt;4)
),"",1)))</f>
        <v/>
      </c>
      <c r="BF198" t="str">
        <f>IF(A198=0,"",IF(COUNTA(Raw!VQ198:WK198)=0,"",
IF(AND(
OR(AND(Raw!VQ198=4,COUNTIF(Raw!WB198:WK198,1)=0),Raw!VQ198&lt;&gt;4),
OR(AND(Raw!VR198=4,COUNTIF(Raw!WB198:WK198,2)=0),Raw!VR198&lt;&gt;4),
OR(AND(Raw!VS198=4,COUNTIF(Raw!WB198:WK198,3)=0),Raw!VS198&lt;&gt;4),
OR(AND(Raw!VT198=4,COUNTIF(Raw!WB198:WK198,4)=0),Raw!VT198&lt;&gt;4),
OR(AND(Raw!VU198=4,COUNTIF(Raw!WB198:WK198,5)=0),Raw!VU198&lt;&gt;4),
OR(AND(Raw!VV198=4,COUNTIF(Raw!WB198:WK198,6)=0),Raw!VV198&lt;&gt;4),
OR(AND(Raw!VW198=4,COUNTIF(Raw!WB198:WK198,7)=0),Raw!VW198&lt;&gt;4),
OR(AND(Raw!VX198=4,COUNTIF(Raw!WB198:WK198,8)=0),Raw!VX198&lt;&gt;4),
OR(AND(Raw!VY198=4,COUNTIF(Raw!WB198:WK198,9)=0),Raw!VX198&lt;&gt;4),
OR(AND(Raw!VZ198=4,COUNTIF(Raw!WB198:WK198,10)=0),Raw!VZ198&lt;&gt;4)
),"",1)))</f>
        <v/>
      </c>
      <c r="BG198" t="str">
        <f>IF(A198=0,"",IF(COUNTA(Raw!WL198:XB198)=0,"",
IF(AND(
OR(AND(Raw!WL198=4,COUNTIF(Raw!WU198:XB198,1)=0),Raw!WL198&lt;&gt;4),
OR(AND(Raw!WM198=4,COUNTIF(Raw!WU198:XB198,2)=0),Raw!WM198&lt;&gt;4),
OR(AND(Raw!WN198=4,COUNTIF(Raw!WU198:XB198,3)=0),Raw!WN198&lt;&gt;4),
OR(AND(Raw!WO198=4,COUNTIF(Raw!WU198:XB198,4)=0),Raw!WO198&lt;&gt;4),
OR(AND(Raw!WP198=4,COUNTIF(Raw!WU198:XB198,5)=0),Raw!WP198&lt;&gt;4),
OR(AND(Raw!WQ198=4,COUNTIF(Raw!WU198:XB198,6)=0),Raw!WQ198&lt;&gt;4),
OR(AND(Raw!WR198=4,COUNTIF(Raw!WU198:XB198,7)=0),Raw!WR198&lt;&gt;4),
OR(AND(Raw!WS198=4,COUNTIF(Raw!WU198:XB198,8)=0),Raw!WS198&lt;&gt;4)
),"",1)))</f>
        <v/>
      </c>
      <c r="BH198" t="str">
        <f>IF(A198=0,"",IF(COUNTA(Raw!XC198:XK198)=0,"",
IF(AND(
OR(AND(Raw!XC198=4,COUNTIF(Raw!XH198:XK198,1)=0),Raw!XC198&lt;&gt;4),
OR(AND(Raw!XD198=4,COUNTIF(Raw!XH198:XK198,2)=0),Raw!XD198&lt;&gt;4),
OR(AND(Raw!XE198=4,COUNTIF(Raw!XH198:XK198,3)=0),Raw!XE198&lt;&gt;4),
OR(AND(Raw!XF198=4,COUNTIF(Raw!XH198:XK198,4)=0),Raw!XF198&lt;&gt;4)
),"",1)))</f>
        <v/>
      </c>
      <c r="BI198" t="str">
        <f>IF(A198=0,"",IF(COUNTA(Raw!XL198:XT198)=0,"",
IF(AND(
OR(AND(Raw!XL198=4,COUNTIF(Raw!XQ198:XT198,1)=0),Raw!XL198&lt;&gt;4),
OR(AND(Raw!XM198=4,COUNTIF(Raw!XQ198:XT198,2)=0),Raw!XM198&lt;&gt;4),
OR(AND(Raw!XN198=4,COUNTIF(Raw!XQ198:XT198,3)=0),Raw!XN198&lt;&gt;4),
OR(AND(Raw!XO198=4,COUNTIF(Raw!XQ198:XT198,4)=0),Raw!XO198&lt;&gt;4)
),"",1)))</f>
        <v/>
      </c>
      <c r="BJ198" t="str">
        <f>IF(A198=0,"",IF(COUNTA(Raw!XU198:YI198)=0,"",
IF(AND(
OR(AND(Raw!XU198=4,COUNTIF(Raw!YC198:YI198,1)=0),Raw!XU198&lt;&gt;4),
OR(AND(Raw!XV198=4,COUNTIF(Raw!YC198:YI198,2)=0),Raw!XV198&lt;&gt;4),
OR(AND(Raw!XW198=4,COUNTIF(Raw!YC198:YI198,3)=0),Raw!XW198&lt;&gt;4),
OR(AND(Raw!XX198=4,COUNTIF(Raw!YC198:YI198,4)=0),Raw!XX198&lt;&gt;4),
OR(AND(Raw!XY198=4,COUNTIF(Raw!YC198:YI198,5)=0),Raw!XY198&lt;&gt;4),
OR(AND(Raw!XZ198=4,COUNTIF(Raw!YC198:YI198,6)=0),Raw!XZ198&lt;&gt;4),
OR(AND(Raw!YA198=4,COUNTIF(Raw!YC198:YI198,7)=0),Raw!YA198&lt;&gt;4)
),"",1)))</f>
        <v/>
      </c>
      <c r="BK198" t="str">
        <f>IF(A198=0,"",IF(COUNTA(Raw!YJ198:YR198)=0,"",
IF(AND(
OR(AND(Raw!YJ198=4,COUNTIF(Raw!YO198:YR198,1)=0),Raw!YJ198&lt;&gt;4),
OR(AND(Raw!YK198=4,COUNTIF(Raw!YO198:YR198,2)=0),Raw!YK198&lt;&gt;4),
OR(AND(Raw!YL198=4,COUNTIF(Raw!YO198:YR198,3)=0),Raw!YL198&lt;&gt;4),
OR(AND(Raw!YM198=4,COUNTIF(Raw!YO198:YR198,4)=0),Raw!YM198&lt;&gt;4)
),"",1)))</f>
        <v/>
      </c>
      <c r="BL198" t="str">
        <f>IF(A198=0,"",IF(COUNTA(Raw!YS198:YU198)=0,"",IF(AND(Raw!YS198=4,ISBLANK(Raw!YU198)),"",IF(AND(Raw!YS198&lt;&gt;4,ISBLANK(Raw!YU198)=FALSE),"",1))))</f>
        <v/>
      </c>
    </row>
    <row r="199" spans="1:64">
      <c r="A199" s="20">
        <f>Raw!A199</f>
        <v>0</v>
      </c>
      <c r="B199" s="19" t="str">
        <f>IF(A199=0,"",IF(AND(Raw!AC199=1,COUNTA(Raw!AR199:IC199)&gt;0,COUNTA(Raw!ID199:YU199)=0),"",IF(AND(Raw!AC199=2,COUNTA(Raw!AR199:IC199)=0,COUNTA(Raw!ID199:MV199)&gt;0,COUNTA(Raw!MW199:YU199)=0),"",IF(AND(Raw!AC199=3,COUNTA(Raw!AP199:MV199)=0,COUNTA(Raw!MW199:YU199)&gt;0),"",1))))</f>
        <v/>
      </c>
      <c r="C199" s="19" t="str">
        <f>IF(A199=0,"",IF(AND(Raw!AK199=1,ISBLANK(Raw!AM199)=FALSE,ISBLANK(Raw!AO199)),"",IF(AND(Raw!AK199=2,ISBLANK(Raw!AM199),ISBLANK(Raw!AO199)=FALSE),"",1)))</f>
        <v/>
      </c>
      <c r="D199" s="19" t="str">
        <f>IF(A199=0,"",IF(COUNTA(Raw!AS199:AZ199)=0,"",IF(AND(Raw!AS199+Raw!AT199=100,Raw!AU199+Raw!AV199=100,Raw!AW199+Raw!AX199=100,Raw!AY199+Raw!AZ199=100),"",1)))</f>
        <v/>
      </c>
      <c r="E199" s="19" t="str">
        <f>IF(A199=0,"",IF(ISBLANK(Raw!AQ199),"",IF(Raw!AQ199=1,"",1)))</f>
        <v/>
      </c>
      <c r="F199" s="19" t="str">
        <f>IF(A199=0,"",IF(ISBLANK(Raw!AR199),"",IF(AND(Raw!AR199&gt;=0,Raw!AR199&lt;=100),"",1)))</f>
        <v/>
      </c>
      <c r="G199" s="19" t="str">
        <f>IF(A199=0,"",IF(AND(ISBLANK(Raw!BA199),ISBLANK(Raw!AS199)),"",IF(AND(Raw!AS199&gt;0,ISBLANK(Raw!BA199)=FALSE),"",1)))</f>
        <v/>
      </c>
      <c r="H199" s="19" t="str">
        <f>IF(A199=0,"",IF(COUNTA(Raw!BA199:BH199)=0,"",IF(AND(Raw!BA199=0,COUNTA(Raw!BB199:BH199)=0),"",IF(AND(Raw!BA199&gt;0,COUNTA(Raw!BB199:BH199)&gt;0),"",1))))</f>
        <v/>
      </c>
      <c r="I199" s="19" t="str">
        <f>IF(A199=0,"",IF(AND(ISBLANK(Raw!BI199),ISBLANK(Raw!BJ199)),"",IF(AND(Raw!BI199=1,ISBLANK(Raw!BJ199)=FALSE),"",IF(AND(Raw!BI199=2,ISBLANK(Raw!BJ199)),"",1))))</f>
        <v/>
      </c>
      <c r="J199" s="19" t="str">
        <f>IF(A199=0,"",IF(AND(ISBLANK(Raw!AT199),COUNTBLANK(Raw!BK199:BQ199)),"",IF(AND(Raw!AT199&gt;0,COUNTA(Raw!BK199:BQ199)&gt;0),"",IF(AND(Raw!AT199=0,COUNTA(Raw!BK199:BQ199)=0),"",1))))</f>
        <v/>
      </c>
      <c r="K199" s="19" t="str">
        <f>IF(A199=0,"",IF(AND(ISBLANK(Raw!AS199),COUNTA(Raw!BR199:BX199)=0),"",IF(AND(Raw!AS199&gt;0,COUNTA(Raw!BR199:BX199)&gt;0),"",IF(AND(Raw!AS199=0,COUNTA(Raw!BR199:BX199)=0),"",1))))</f>
        <v/>
      </c>
      <c r="L199" s="19" t="str">
        <f>IF(A199=0,"",IF(AND(COUNTA(Raw!BK199:BX199)=0,COUNTA(Raw!BY199:CH199)=0),"",IF(AND(COUNTIF(Raw!BK199:BX199,1)&gt;0,COUNTA(Raw!BY199:CH199)&gt;0),"",IF(AND(COUNTIF(Raw!BK199:BX199,1)=0,COUNTA(Raw!BY199:CH199)=0),"",1))))</f>
        <v/>
      </c>
      <c r="M199" s="19" t="str">
        <f>IF(A199=0,"",IF(AND(COUNTA(Raw!BK199:BX199)=0,COUNTA(Raw!CI199:CR199)),"",IF(AND(COUNTIF(Raw!BK199:BX199,3)&gt;0,COUNTA(Raw!CI199:CR199)&gt;0),"",IF(AND(COUNTIF(Raw!BK199:BX199,3)=0,COUNTA(Raw!CI199:CR199)=0),"",1))))</f>
        <v/>
      </c>
      <c r="N199" s="19" t="str">
        <f>IF(A199=0,"",IF(COUNTA(Raw!CS199:DF199)=0,"",IF(AND(COUNTIF(Raw!CS199:CV199,1)=1,COUNTA(Raw!CW199:DA199)&gt;0,COUNTA(Raw!DB199:DF199)=0),"",IF(AND(COUNTIF(Raw!CS199:CV199,2)=1,COUNTA(Raw!CW199:DA199)=0,COUNTA(Raw!DB199:DF199)&gt;0),"",IF(AND(COUNTA(Raw!CS199:CV199)&gt;0,COUNTA(Raw!CW199:DF199)=0),"",1)))))</f>
        <v/>
      </c>
      <c r="O199" s="19" t="str">
        <f>IF(A199=0,"",IF(COUNTA(Raw!DG199:DP199)=0,"",IF(AND(COUNTIF(Raw!BK199:BQ199,1)&gt;0,OR(COUNTIF(Raw!DG199:DP199,1)=1,COUNTIF(Raw!DG199:DP199,2)=1,COUNTIF(Raw!DG199:DP199,3)=1)),"",IF(AND(COUNTIF(Raw!BK199:BQ199,1)=0,AND(COUNTIF(Raw!DG199:DP199,1)=0,COUNTIF(Raw!DG199:DP199,2)=0,COUNTIF(Raw!DG199:DP199,3)=0)),"",1))))</f>
        <v/>
      </c>
      <c r="P199" s="19" t="str">
        <f>IF(A199=0,"",IF(COUNTA(Raw!DG199:DR199)=0,"",IF(AND(COUNTIF(Raw!DG199:DP199,4)=1,ISBLANK(Raw!DQ199)=FALSE,ISBLANK(Raw!DR199)),"",IF(AND(COUNTIF(Raw!DG199:DP199,7)=1,ISBLANK(Raw!DQ199),ISBLANK(Raw!DR199)=FALSE),"",IF(AND(COUNTA(Raw!DG199:DP199)&gt;0,COUNTIF(Raw!DG199:DP199,4)=0,COUNTIF(Raw!DG199:DP199,7)=0,COUNTA(Raw!DQ199:DR199)=0),"",1)))))</f>
        <v/>
      </c>
      <c r="Q199" s="19" t="str">
        <f>IF(A199=0,"",IF(AND(COUNTA(Raw!DS199:DU199)=0,COUNTA(Raw!BK199:BQ199)=0),"",IF(AND(COUNTIF(Raw!BK199:BQ199,1)&gt;0,COUNTA(Raw!DS199:DU199)&gt;0),"",IF(AND(COUNTIF(Raw!BK199:BQ199,1)=0,COUNTA(Raw!DS199:DU199)=0),"",1))))</f>
        <v/>
      </c>
      <c r="R199" s="19" t="str">
        <f>IF(A199=0,"",IF(AND(ISBLANK(Raw!AT199),ISBLANK(Raw!EJ199)),"",IF(AND(Raw!AT199&gt;0,ISBLANK(Raw!EJ199)=FALSE,Raw!EJ199&gt;=0,Raw!EJ199&lt;=7),"",IF(AND(Raw!AT199=0,ISBLANK(Raw!EJ199)),"",1))))</f>
        <v/>
      </c>
      <c r="S199" t="str">
        <f>IF(A199=0,"",IF(AND(ISBLANK(Raw!AS199),ISBLANK(Raw!EK199)),"",IF(AND(Raw!AS199&gt;0,ISBLANK(Raw!EK199)=FALSE),"",IF(AND(Raw!AS199=0,ISBLANK(Raw!EK199)),"",1))))</f>
        <v/>
      </c>
      <c r="T199" s="19" t="str">
        <f>IF(A199=0,"",IF(AND(ISBLANK(Raw!AT199),COUNTA(Raw!EL199:EQ199)=0),"",IF(AND(Raw!AT199&gt;0,COUNTA(Raw!EL199:EQ199)&gt;0),"",IF(AND(Raw!AT199=0,COUNTA(Raw!EL199:EQ199)=0),"",1))))</f>
        <v/>
      </c>
      <c r="U199" t="str">
        <f>IF(A199=0,"",IF(AND(ISBLANK(Raw!AT199),COUNTA(Raw!ER199:EU199)=0),"",IF(AND(Raw!AT199&gt;0,COUNTA(Raw!ER199:EU199)&gt;0),"",IF(AND(Raw!AT199=0,COUNTA(Raw!ER199:EU199)=0),"",1))))</f>
        <v/>
      </c>
      <c r="V199" t="str">
        <f>IF(A199=0,"",IF(AND(ISBLANK(Raw!AS199),COUNTA(Raw!EV199:FA199)=0),"",IF(AND(Raw!AS199&gt;0,COUNTA(Raw!EV199:FA199)&gt;0),"",IF(AND(Raw!AS199=0,COUNTA(Raw!EV199:FA199)=0),"",1))))</f>
        <v/>
      </c>
      <c r="W199" t="str">
        <f>IF(A199=0,"",IF(AND(ISBLANK(Raw!AS199),COUNTA(Raw!FB199:FE199)=0),"",IF(AND(Raw!AS199&gt;0,COUNTA(Raw!FB199:FE199)&gt;0),"",IF(AND(Raw!AS199=0,COUNTA(Raw!FB199:FE199)=0),"",1))))</f>
        <v/>
      </c>
      <c r="X199" t="str">
        <f>IF(A199=0,"",IF(AND(ISBLANK(Raw!AT199),COUNTA(Raw!FF199:FI199)=0),"",IF(AND(Raw!AT199&gt;0,COUNTA(Raw!FF199:FI199)&gt;0),"",IF(AND(Raw!AT199=0,COUNTA(Raw!FF199:FI199)=0),"",1))))</f>
        <v/>
      </c>
      <c r="Y199" t="str">
        <f>IF(A199=0,"",IF(AND(ISBLANK(Raw!AS199),COUNTA(Raw!FJ199:FM199)=0),"",IF(AND(Raw!AS199&gt;0,COUNTA(Raw!FJ199:FM199)&gt;0),"",IF(AND(Raw!AS199=0,COUNTA(Raw!FJ199:FM199)=0),"",1))))</f>
        <v/>
      </c>
      <c r="Z199" t="str">
        <f>IF(A199=0,"",IF(AND(COUNTA(Raw!FN199:FT199)=0,ISBLANK(Raw!FU199)),"",IF(AND(COUNTIF(Raw!FN199:FT199,1)&gt;0,ISBLANK(Raw!FU199)=FALSE),"",IF(AND(COUNTIF(Raw!FN199:FT199,1)=0,ISBLANK(Raw!FU199)),"",1))))</f>
        <v/>
      </c>
      <c r="AA199" s="19" t="str">
        <f>IF(A199=0,"",IF(AND(ISBLANK(Raw!BI199),COUNTA(Raw!FV199:GH199)=0),"",IF(AND(Raw!BI199&lt;&gt;1,COUNTIF(Raw!FV199:GH199,6)=0),"",IF(Raw!BI199=1,"",1))))</f>
        <v/>
      </c>
      <c r="AB199" t="str">
        <f>IF(A199=0,"",IF(AND(ISBLANK(Raw!GI199),COUNTA(Raw!GJ199:GQ199)=0),"",IF(AND(Raw!GI199=1,COUNTA(Raw!GJ199:GQ199)&gt;0),"",IF(AND(Raw!GI199=2,COUNTA(Raw!GJ199:GQ199)=0),"",1))))</f>
        <v/>
      </c>
      <c r="AC199" s="19" t="str">
        <f>IF(A199=0,"",IF(AND(COUNTA(Raw!GY199:HF199)=0,ISBLANK(Raw!HG199)),"",IF(AND(OR(COUNTIF(Raw!GY199:HE199,1)&gt;0,COUNTIF(Raw!GY199:HE199,2)&gt;0),ISBLANK(Raw!HG199)=FALSE),"",IF(AND(COUNTA(Raw!GY199:HF199)&gt;0,ISBLANK(Raw!HG199),COUNTIF(Raw!GY199:HE199,1)=0,COUNTIF(Raw!GY199:HE199,2)=0),"",1))))</f>
        <v/>
      </c>
      <c r="AD199" s="19" t="str">
        <f>IF(A199=0,"",IF(COUNTA(Raw!HU199:IB199)=0,"",IF(AND(Raw!AK199&lt;&gt;2,COUNTIF(Raw!HU199:IA199,2)=0,COUNTIF(Raw!HU199:IA199,3)=0),"",IF(Raw!AK199=2,"",1))))</f>
        <v/>
      </c>
      <c r="AE199" s="19" t="str">
        <f>IF(A199=0,"",IF(AND(Raw!AK199=2,ISBLANK(Raw!IC199)=FALSE),"",IF(AND(Raw!AK199&lt;&gt;2,ISBLANK(Raw!IC199)),"",1)))</f>
        <v/>
      </c>
      <c r="AF199" s="19" t="str">
        <f>IF(A199=0,"",IF(COUNTA(Raw!ID199:IF199)=0,"",IF(AND(MATCH(2023-Raw!ID199,Code!$A$3:$A$12,1)=Raw!IF199,2023-Raw!ID199=Raw!IE199),"",1)))</f>
        <v/>
      </c>
      <c r="AG199" s="19" t="str">
        <f>IF(A199=0,"",IF(COUNTA(Raw!IG199:II199)=0,"",IF(AND(Raw!IG199=4,ISBLANK(Raw!II199)=FALSE),"",IF(AND(Raw!IG199&lt;&gt;4,ISBLANK(Raw!II199)),"",1))))</f>
        <v/>
      </c>
      <c r="AH199" s="19" t="str">
        <f>IF(A199=0,"",IF(COUNTA(Raw!IJ199:IM199)=0,"",IF(AND(Raw!IJ199=1,ISBLANK(Raw!IK199)=FALSE),"",IF(AND(Raw!IJ199=2,COUNTA(Raw!IK199:IM199)&gt;0),"",1))))</f>
        <v/>
      </c>
      <c r="AI199" s="19" t="str">
        <f>IF(A199=0,"",IF(COUNTA(Raw!IK199:IM199)=0,"",IF(AND(Raw!IK199=1,ISBLANK(Raw!IL199)=FALSE),"",IF(AND(Raw!IK199=2,COUNTA(Raw!IL199:IM199)=0),"",1))))</f>
        <v/>
      </c>
      <c r="AJ199" s="19" t="str">
        <f>IF(A199=0,"",IF(COUNTA(Raw!JD199:JJ199)=0,"",IF(AND(Raw!JD199&gt;600,COUNTA(Raw!JE199:JI199)&gt;0),"",IF(AND(Raw!JD199&lt;=600,COUNTA(Raw!JE199:JJ199)=0),"",1))))</f>
        <v/>
      </c>
      <c r="AK199" s="19" t="str">
        <f>IF(A199=0,"",IF(COUNTA(Raw!JK199:KA199)=0,"",IF(AND(Raw!JK199=1,COUNTA(Raw!JM199:JV199)&gt;0),"",IF(AND(Raw!JK199=3,COUNTA(Raw!JM199:JV199)&gt;0,COUNTA(Raw!JW199:KA199)=0),"",IF(AND(ISBLANK(Raw!JK199)=FALSE,Raw!JK199&lt;&gt;1,Raw!JK199&lt;&gt;3,COUNTA(Raw!JM199:KA199)=0),"",1)))))</f>
        <v/>
      </c>
      <c r="AL199" s="19" t="str">
        <f>IF(A199=0,"",IF(COUNTA(Raw!JW199:KA199)=0,"",IF(AND(COUNTIF(Raw!JW199:JZ199,4)=0,COUNTA(Raw!JW199:JZ199)&gt;0,ISBLANK(Raw!KA199)=FALSE),"",IF(AND(COUNTIF(Raw!JW199:KA199,4)&gt;0,ISBLANK(Raw!KA199)),"",1))))</f>
        <v/>
      </c>
      <c r="AM199" s="19" t="str">
        <f>IF(A199=0,"",IF(COUNTA(Raw!KT199:KU199)=0,"",IF(AND(Raw!KT199=1,ISBLANK(Raw!KU199)=FALSE),"",IF(AND(Raw!KT199=2,ISBLANK(Raw!KU199)),"",1))))</f>
        <v/>
      </c>
      <c r="AN199" s="19" t="str">
        <f>IF(A199=0,"",IF(COUNTA(Raw!KX199:LF199)=0,"",IF(AND(COUNTIF(Raw!KX199:LB199,5)=1,COUNTA(Raw!KX199:LB199)=1,COUNTA(Raw!LC199:LF199)=0),"",IF(AND(COUNTIF(Raw!KX199:LB199,5)=0,COUNTA(Raw!KX199:LB199)&gt;0,COUNTA(Raw!LC199:LF199)&gt;0),"",1))))</f>
        <v/>
      </c>
      <c r="AO199" s="19" t="str">
        <f>IF(A199=0,"",IF(COUNTA(Raw!LM199:LU199)=0,"",IF(AND(Raw!LM199=1,ISBLANK(Raw!LN199)=FALSE,COUNTA(Raw!LO199:LU199)&gt;0),"",IF(AND(Raw!LM199=2,COUNTA(Raw!LN199:LU199)=0),"",1))))</f>
        <v/>
      </c>
      <c r="AP199" s="19" t="str">
        <f>IF(A199=0,"",IF(COUNTA(Raw!MY199:OG199)=0,"",IF(AND(Raw!MY199=2,COUNTA(Raw!MZ199:OG199)=0),"",IF(AND(Raw!MY199=1,COUNTA(Raw!MZ199:OG199)&gt;0),"",1))))</f>
        <v/>
      </c>
      <c r="AQ199" s="19" t="str">
        <f>IF(A199=0,"",IF(COUNTA(Raw!NC199:NW199)=0,"",IF(AND(COUNTIF(Raw!NC199:NG199,3)&gt;0,COUNTA(Raw!NH199:NQ199)&gt;0),"",IF(AND(COUNTA(Raw!NC199:NG199)&gt;0,COUNTIF(Raw!NC199:NG199,3)=0,COUNTA(Raw!NH199:NW199)=0),"",1))))</f>
        <v/>
      </c>
      <c r="AR199" s="19" t="str">
        <f>IF(A199=0,"",IF(COUNTA(Raw!NH199:NW199)=0,"",IF(AND(COUNTIF(Raw!NH199:NQ199,10)&gt;0,COUNTA(Raw!NR199:NW199)&gt;0),"",IF(AND(COUNTA(Raw!NH199:NQ199)&gt;0,COUNTIF(Raw!NH199:NQ199,10)=0,COUNTA(Raw!NR199:NY199)=0),"",1))))</f>
        <v/>
      </c>
      <c r="AS199" s="19" t="str">
        <f>IF(A199=0,"",IF(COUNTA(Raw!NY199:OG199)=0,"",IF(AND(Raw!NY199=1,COUNTA(Raw!NZ199:OG199)&gt;0),"",IF(AND(Raw!NY199=2,COUNTA(Raw!NZ199:OG199)=0),"",1))))</f>
        <v/>
      </c>
      <c r="AT199" s="19" t="str">
        <f>IF(A199=0,"",IF(COUNTA(Raw!OH199:OY199)=0,"",IF(AND(Raw!OH199=1,COUNTA(Raw!OI199:OY199)&gt;0),"",IF(AND(Raw!OH199=2,COUNTA(Raw!OI199:OY199)=0),"",1))))</f>
        <v/>
      </c>
      <c r="AU199" s="19" t="str">
        <f>IF(A199=0,"",IF(COUNTA(Raw!PR199:QB199)=0,"",
IF(AND(OR(AND(COUNTIF(Raw!PR199:QB199,1)=1,COUNTA(Raw!QI199:QY199)&gt;0),AND(COUNTIF(Raw!PR199:QB199,1)=0,COUNTA(Raw!QI199:QY199)=0)),OR(AND(COUNTIF(Raw!PR199:QB199,2)=1,COUNTA(Raw!QZ199:RP199)&gt;0),AND(COUNTIF(Raw!PR199:QB199,2)=0,COUNTA(Raw!QZ199:RP199)=0)),OR(AND(COUNTIF(Raw!PR199:QB199,3)=1,COUNTA(Raw!RQ199:SG199)&gt;0),AND(COUNTIF(Raw!PR199:QB199,3)=0,COUNTA(Raw!RQ199:SG199)=0)),OR(AND(COUNTIF(Raw!PR199:QB199,4)=1,COUNTA(Raw!SH199:ST199)&gt;0),AND(COUNTIF(Raw!PR199:QB199,4)=0,COUNTA(Raw!SH199:ST199)=0)),OR(AND(COUNTIF(Raw!PR199:QB199,5)=1,COUNTA(Raw!SU199:TG199)&gt;0),AND(COUNTIF(Raw!PR199:QB199,5)=0,COUNTA(Raw!SU199:TG199)=0)),OR(AND(COUNTIF(Raw!PR199:QB199,6)=1,COUNTA(Raw!TH199:TT199)&gt;0),AND(COUNTIF(Raw!PR199:QB199,6)=0,COUNTA(Raw!TH199:TT199)=0)),OR(AND(COUNTIF(Raw!PR199:QB199,7)=1,COUNTA(Raw!TU199:UI199)&gt;0),AND(COUNTIF(Raw!PR199:QB199,7)=0,COUNTA(Raw!TU199:UI199)=0)),OR(AND(COUNTIF(Raw!PR199:QB199,8)=1,COUNTA(Raw!UJ199:UV199)&gt;0),AND(COUNTIF(Raw!PR199:QB199,8)=0,COUNTA(Raw!UJ199:UV199)=0)),OR(AND(COUNTIF(Raw!PR199:QB199,9)=1,COUNTA(Raw!UW199:VG199)&gt;0),AND(COUNTIF(Raw!PR199:QB199,9)=0,COUNTA(Raw!UW199:VG199)=0)),OR(AND(COUNTIF(Raw!PR199:QB199,10)=1,COUNTA(Raw!VH199:VP199)&gt;0),AND(COUNTIF(Raw!PR199:QB199,10)=0,COUNTA(Raw!VH199:VP199)=0)),OR(AND(COUNTIF(Raw!PR199:QB199,11)=1,COUNTA(Raw!VQ199:WK199)&gt;0),AND(COUNTIF(Raw!PR199:QB199,11)=0,COUNTA(Raw!VQ199:WK199)=0))),"",1)))</f>
        <v/>
      </c>
      <c r="AV199" s="19" t="str">
        <f>IF(A199=0,"",IF(COUNTA(Raw!QI199:QY199)=0,"",IF(AND(OR(AND(Raw!QI199=4,COUNTIF(Raw!QR199:QY199,1)=0),Raw!QI199&lt;&gt;4),OR(AND(Raw!QJ199=4,COUNTIF(Raw!QR199:QY199,2)=0),Raw!QJ199&lt;&gt;4),OR(AND(Raw!QK199=4,COUNTIF(Raw!QR199:QY199,3)=0),Raw!QK199&lt;&gt;4),OR(AND(Raw!QL199=4,COUNTIF(Raw!QR199:QY199,4)=0),Raw!QL199&lt;&gt;4),OR(AND(Raw!QM199=4,COUNTIF(Raw!QR199:QY199,5)=0),Raw!QM199&lt;&gt;4),OR(AND(Raw!QN199=4,COUNTIF(Raw!QR199:QY199,6)=0),Raw!QN199&lt;&gt;4),OR(AND(Raw!QO199=4,COUNTIF(Raw!QR199:QY199,7)=0),Raw!QO199&lt;&gt;4),OR(AND(Raw!QP199=4,COUNTIF(Raw!QR199:QY199,8)=0),Raw!QP199&lt;&gt;4)),"",1)))</f>
        <v/>
      </c>
      <c r="AW199" t="str">
        <f>IF(A199=0,"",IF(COUNTA(Raw!QZ199:RP199)=0,"",IF(AND(OR(AND(Raw!QZ199=4,COUNTIF(Raw!RI199:RP199,1)=0),Raw!QZ199&lt;&gt;4),OR(AND(Raw!RA199=4,COUNTIF(Raw!RI199:RP199,2)=0),Raw!RA199&lt;&gt;4),OR(AND(Raw!RB199=4,COUNTIF(Raw!RI199:RP199,3)=0),Raw!RB199&lt;&gt;4),OR(AND(Raw!RC199=4,COUNTIF(Raw!RI199:RP199,4)=0),Raw!RC199&lt;&gt;4),OR(AND(Raw!RD199=4,COUNTIF(Raw!RI199:RP199,5)=0),Raw!RD199&lt;&gt;4),OR(AND(Raw!RE199=4,COUNTIF(Raw!RI199:RP199,6)=0),Raw!RE199&lt;&gt;4),OR(AND(Raw!RF199=4,COUNTIF(Raw!RI199:RP199,7)=0),Raw!RF199&lt;&gt;4),OR(AND(Raw!RG199=4,COUNTIF(Raw!RI199:RP199,8)=0),Raw!RG199&lt;&gt;4)),"",1)))</f>
        <v/>
      </c>
      <c r="AX199" t="str">
        <f>IF(A199=0,"",IF(COUNTA(Raw!RQ199:SG199)=0,"",IF(AND(OR(AND(Raw!RQ199=4,COUNTIF(Raw!RZ199:SG199,1)=0),Raw!RQ199&lt;&gt;4),OR(AND(Raw!RR199=4,COUNTIF(Raw!RZ199:SG199,2)=0),Raw!RR199&lt;&gt;4),OR(AND(Raw!RS199=4,COUNTIF(Raw!RZ199:SG199,3)=0),Raw!RS199&lt;&gt;4),OR(AND(Raw!RT199=4,COUNTIF(Raw!RZ199:SG199,4)=0),Raw!RT199&lt;&gt;4),OR(AND(Raw!RU199=4,COUNTIF(Raw!RZ199:SG199,5)=0),Raw!RU199&lt;&gt;4),OR(AND(Raw!RV199=4,COUNTIF(Raw!RZ199:SG199,6)=0),Raw!RV199&lt;&gt;4),OR(AND(Raw!RW199=4,COUNTIF(Raw!RZ199:SG199,7)=0),Raw!RW199&lt;&gt;4),OR(AND(Raw!RX199=4,COUNTIF(Raw!RZ199:SG199,8)=0),Raw!RX199&lt;&gt;4)),"",1)))</f>
        <v/>
      </c>
      <c r="AY199" t="str">
        <f>IF(A199=0,"",IF(COUNTA(Raw!SH199:ST199)=0,"",IF(AND(OR(AND(Raw!SH199=4,COUNTIF(Raw!SO199:ST199,1)=0),Raw!SH199&lt;&gt;4),OR(AND(Raw!SI199=4,COUNTIF(Raw!SO199:ST199,2)=0),Raw!SI199&lt;&gt;4),OR(AND(Raw!SJ199=4,COUNTIF(Raw!SO199:ST199,3)=0),Raw!SJ199&lt;&gt;4),OR(AND(Raw!SK199=4,COUNTIF(Raw!SO199:ST199,4)=0),Raw!SK199&lt;&gt;4),OR(AND(Raw!SL199=4,COUNTIF(Raw!SO199:ST199,5)=0),Raw!SL199&lt;&gt;4),OR(AND(Raw!SM199=4,COUNTIF(Raw!SO199:ST199,6)=0),Raw!SM199&lt;&gt;4)),"",1)))</f>
        <v/>
      </c>
      <c r="AZ199" t="str">
        <f>IF(A199=0,"",IF(COUNTA(Raw!SU199:TG199)=0,"",IF(AND(OR(AND(Raw!SU199=4,COUNTIF(Raw!TB199:TG199,1)=0),Raw!SU199&lt;&gt;4),OR(AND(Raw!SV199=4,COUNTIF(Raw!TB199:TG199,2)=0),Raw!SV199&lt;&gt;4),OR(AND(Raw!SW199=4,COUNTIF(Raw!TB199:TG199,3)=0),Raw!SW199&lt;&gt;4),OR(AND(Raw!SX199=4,COUNTIF(Raw!TB199:TG199,4)=0),Raw!SX199&lt;&gt;4),OR(AND(Raw!SY199=4,COUNTIF(Raw!TB199:TG199,5)=0),Raw!SY199&lt;&gt;4),OR(AND(Raw!SZ199=4,COUNTIF(Raw!TB199:TG199,6)=0),Raw!SZ199&lt;&gt;4)),"",1)))</f>
        <v/>
      </c>
      <c r="BA199" t="str">
        <f>IF(A199=0,"",IF(COUNTA(Raw!TH199:TT199)=0,"",IF(AND(OR(AND(Raw!TH199=4,COUNTIF(Raw!TO199:TT199,1)=0),Raw!TH199&lt;&gt;4),OR(AND(Raw!TI199=4,COUNTIF(Raw!TO199:TT199,2)=0),Raw!TI199&lt;&gt;4),OR(AND(Raw!TJ199=4,COUNTIF(Raw!TO199:TT199,3)=0),Raw!TJ199&lt;&gt;4),OR(AND(Raw!TK199=4,COUNTIF(Raw!TO199:TT199,4)=0),Raw!TK199&lt;&gt;4),OR(AND(Raw!TL199=4,COUNTIF(Raw!TO199:TT199,5)=0),Raw!TL199&lt;&gt;4),OR(AND(Raw!TM199=4,COUNTIF(Raw!TO199:TT199,6)=0),Raw!TM199&lt;&gt;4)),"",1)))</f>
        <v/>
      </c>
      <c r="BB199" t="str">
        <f>IF(A199=0,"",IF(COUNTA(Raw!TU199:UI199)=0,"",IF(AND(OR(AND(Raw!TU199=4,COUNTIF(Raw!UC199:UI199,1)=0),Raw!TU199&lt;&gt;4),OR(AND(Raw!TV199=4,COUNTIF(Raw!UC199:UI199,2)=0),Raw!TV199&lt;&gt;4),OR(AND(Raw!TW199=4,COUNTIF(Raw!UC199:UI199,3)=0),Raw!TW199&lt;&gt;4),OR(AND(Raw!TX199=4,COUNTIF(Raw!UC199:UI199,4)=0),Raw!TX199&lt;&gt;4),OR(AND(Raw!TY199=4,COUNTIF(Raw!UC199:UI199,5)=0),Raw!TY199&lt;&gt;4),OR(AND(Raw!TZ199=4,COUNTIF(Raw!UC199:UI199,6)=0),Raw!TZ199&lt;&gt;4),OR(AND(Raw!UA199=4,COUNTIF(Raw!UC199:UI199,7)=0),Raw!UA199&lt;&gt;4)),"",1)))</f>
        <v/>
      </c>
      <c r="BC199" t="str">
        <f>IF(A199=0,"",IF(COUNTA(Raw!UJ199:UV199)=0,"",IF(AND(OR(AND(Raw!UJ199=4,COUNTIF(Raw!UQ199:UV199,1)=0),Raw!UJ199&lt;&gt;4),OR(AND(Raw!UK199=4,COUNTIF(Raw!UQ199:UV199,2)=0),Raw!UK199&lt;&gt;4),OR(AND(Raw!UL199=4,COUNTIF(Raw!UQ199:UV199,3)=0),Raw!UL199&lt;&gt;4),OR(AND(Raw!UM199=4,COUNTIF(Raw!UQ199:UV199,4)=0),Raw!UM199&lt;&gt;4),OR(AND(Raw!UN199=4,COUNTIF(Raw!UQ199:UV199,5)=0),Raw!UN199&lt;&gt;4),OR(AND(Raw!UO199=4,COUNTIF(Raw!UQ199:UV199,6)=0),Raw!UO199&lt;&gt;4)),"",1)))</f>
        <v/>
      </c>
      <c r="BD199" t="str">
        <f>IF(A199=0,"",IF(COUNTA(Raw!UW199:VG199)=0,"",IF(AND(OR(AND(Raw!UW199=4,COUNTIF(Raw!VC199:VG199,1)=0),Raw!UW199&lt;&gt;4),OR(AND(Raw!UX199=4,COUNTIF(Raw!VC199:VG199,2)=0),Raw!UX199&lt;&gt;4),OR(AND(Raw!UY199=4,COUNTIF(Raw!VC199:VG199,3)=0),Raw!UY199&lt;&gt;4),OR(AND(Raw!UZ199=4,COUNTIF(Raw!VC199:VG199,4)=0),Raw!UZ199&lt;&gt;4),OR(AND(Raw!VA199=4,COUNTIF(Raw!VC199:VG199,5)=0),Raw!VA199&lt;&gt;4)),"",1)))</f>
        <v/>
      </c>
      <c r="BE199" t="str">
        <f>IF(A199=0,"",IF(COUNTA(Raw!VH199:VP199)=0,"",
IF(AND(
OR(AND(Raw!VH199=4,COUNTIF(Raw!VM199:VP199,1)=0),Raw!VH199&lt;&gt;4),
OR(AND(Raw!VI199=4,COUNTIF(Raw!VM199:VP199,2)=0),Raw!VI199&lt;&gt;4),
OR(AND(Raw!VJ199=4,COUNTIF(Raw!VM199:VP199,3)=0),Raw!VJ199&lt;&gt;4),
OR(AND(Raw!VK199=4,COUNTIF(Raw!VM199:VP199,4)=0),Raw!VK199&lt;&gt;4)
),"",1)))</f>
        <v/>
      </c>
      <c r="BF199" t="str">
        <f>IF(A199=0,"",IF(COUNTA(Raw!VQ199:WK199)=0,"",
IF(AND(
OR(AND(Raw!VQ199=4,COUNTIF(Raw!WB199:WK199,1)=0),Raw!VQ199&lt;&gt;4),
OR(AND(Raw!VR199=4,COUNTIF(Raw!WB199:WK199,2)=0),Raw!VR199&lt;&gt;4),
OR(AND(Raw!VS199=4,COUNTIF(Raw!WB199:WK199,3)=0),Raw!VS199&lt;&gt;4),
OR(AND(Raw!VT199=4,COUNTIF(Raw!WB199:WK199,4)=0),Raw!VT199&lt;&gt;4),
OR(AND(Raw!VU199=4,COUNTIF(Raw!WB199:WK199,5)=0),Raw!VU199&lt;&gt;4),
OR(AND(Raw!VV199=4,COUNTIF(Raw!WB199:WK199,6)=0),Raw!VV199&lt;&gt;4),
OR(AND(Raw!VW199=4,COUNTIF(Raw!WB199:WK199,7)=0),Raw!VW199&lt;&gt;4),
OR(AND(Raw!VX199=4,COUNTIF(Raw!WB199:WK199,8)=0),Raw!VX199&lt;&gt;4),
OR(AND(Raw!VY199=4,COUNTIF(Raw!WB199:WK199,9)=0),Raw!VX199&lt;&gt;4),
OR(AND(Raw!VZ199=4,COUNTIF(Raw!WB199:WK199,10)=0),Raw!VZ199&lt;&gt;4)
),"",1)))</f>
        <v/>
      </c>
      <c r="BG199" t="str">
        <f>IF(A199=0,"",IF(COUNTA(Raw!WL199:XB199)=0,"",
IF(AND(
OR(AND(Raw!WL199=4,COUNTIF(Raw!WU199:XB199,1)=0),Raw!WL199&lt;&gt;4),
OR(AND(Raw!WM199=4,COUNTIF(Raw!WU199:XB199,2)=0),Raw!WM199&lt;&gt;4),
OR(AND(Raw!WN199=4,COUNTIF(Raw!WU199:XB199,3)=0),Raw!WN199&lt;&gt;4),
OR(AND(Raw!WO199=4,COUNTIF(Raw!WU199:XB199,4)=0),Raw!WO199&lt;&gt;4),
OR(AND(Raw!WP199=4,COUNTIF(Raw!WU199:XB199,5)=0),Raw!WP199&lt;&gt;4),
OR(AND(Raw!WQ199=4,COUNTIF(Raw!WU199:XB199,6)=0),Raw!WQ199&lt;&gt;4),
OR(AND(Raw!WR199=4,COUNTIF(Raw!WU199:XB199,7)=0),Raw!WR199&lt;&gt;4),
OR(AND(Raw!WS199=4,COUNTIF(Raw!WU199:XB199,8)=0),Raw!WS199&lt;&gt;4)
),"",1)))</f>
        <v/>
      </c>
      <c r="BH199" t="str">
        <f>IF(A199=0,"",IF(COUNTA(Raw!XC199:XK199)=0,"",
IF(AND(
OR(AND(Raw!XC199=4,COUNTIF(Raw!XH199:XK199,1)=0),Raw!XC199&lt;&gt;4),
OR(AND(Raw!XD199=4,COUNTIF(Raw!XH199:XK199,2)=0),Raw!XD199&lt;&gt;4),
OR(AND(Raw!XE199=4,COUNTIF(Raw!XH199:XK199,3)=0),Raw!XE199&lt;&gt;4),
OR(AND(Raw!XF199=4,COUNTIF(Raw!XH199:XK199,4)=0),Raw!XF199&lt;&gt;4)
),"",1)))</f>
        <v/>
      </c>
      <c r="BI199" t="str">
        <f>IF(A199=0,"",IF(COUNTA(Raw!XL199:XT199)=0,"",
IF(AND(
OR(AND(Raw!XL199=4,COUNTIF(Raw!XQ199:XT199,1)=0),Raw!XL199&lt;&gt;4),
OR(AND(Raw!XM199=4,COUNTIF(Raw!XQ199:XT199,2)=0),Raw!XM199&lt;&gt;4),
OR(AND(Raw!XN199=4,COUNTIF(Raw!XQ199:XT199,3)=0),Raw!XN199&lt;&gt;4),
OR(AND(Raw!XO199=4,COUNTIF(Raw!XQ199:XT199,4)=0),Raw!XO199&lt;&gt;4)
),"",1)))</f>
        <v/>
      </c>
      <c r="BJ199" t="str">
        <f>IF(A199=0,"",IF(COUNTA(Raw!XU199:YI199)=0,"",
IF(AND(
OR(AND(Raw!XU199=4,COUNTIF(Raw!YC199:YI199,1)=0),Raw!XU199&lt;&gt;4),
OR(AND(Raw!XV199=4,COUNTIF(Raw!YC199:YI199,2)=0),Raw!XV199&lt;&gt;4),
OR(AND(Raw!XW199=4,COUNTIF(Raw!YC199:YI199,3)=0),Raw!XW199&lt;&gt;4),
OR(AND(Raw!XX199=4,COUNTIF(Raw!YC199:YI199,4)=0),Raw!XX199&lt;&gt;4),
OR(AND(Raw!XY199=4,COUNTIF(Raw!YC199:YI199,5)=0),Raw!XY199&lt;&gt;4),
OR(AND(Raw!XZ199=4,COUNTIF(Raw!YC199:YI199,6)=0),Raw!XZ199&lt;&gt;4),
OR(AND(Raw!YA199=4,COUNTIF(Raw!YC199:YI199,7)=0),Raw!YA199&lt;&gt;4)
),"",1)))</f>
        <v/>
      </c>
      <c r="BK199" t="str">
        <f>IF(A199=0,"",IF(COUNTA(Raw!YJ199:YR199)=0,"",
IF(AND(
OR(AND(Raw!YJ199=4,COUNTIF(Raw!YO199:YR199,1)=0),Raw!YJ199&lt;&gt;4),
OR(AND(Raw!YK199=4,COUNTIF(Raw!YO199:YR199,2)=0),Raw!YK199&lt;&gt;4),
OR(AND(Raw!YL199=4,COUNTIF(Raw!YO199:YR199,3)=0),Raw!YL199&lt;&gt;4),
OR(AND(Raw!YM199=4,COUNTIF(Raw!YO199:YR199,4)=0),Raw!YM199&lt;&gt;4)
),"",1)))</f>
        <v/>
      </c>
      <c r="BL199" t="str">
        <f>IF(A199=0,"",IF(COUNTA(Raw!YS199:YU199)=0,"",IF(AND(Raw!YS199=4,ISBLANK(Raw!YU199)),"",IF(AND(Raw!YS199&lt;&gt;4,ISBLANK(Raw!YU199)=FALSE),"",1))))</f>
        <v/>
      </c>
    </row>
    <row r="200" spans="1:64">
      <c r="A200" s="20">
        <f>Raw!A200</f>
        <v>0</v>
      </c>
      <c r="B200" s="19" t="str">
        <f>IF(A200=0,"",IF(AND(Raw!AC200=1,COUNTA(Raw!AR200:IC200)&gt;0,COUNTA(Raw!ID200:YU200)=0),"",IF(AND(Raw!AC200=2,COUNTA(Raw!AR200:IC200)=0,COUNTA(Raw!ID200:MV200)&gt;0,COUNTA(Raw!MW200:YU200)=0),"",IF(AND(Raw!AC200=3,COUNTA(Raw!AP200:MV200)=0,COUNTA(Raw!MW200:YU200)&gt;0),"",1))))</f>
        <v/>
      </c>
      <c r="C200" s="19" t="str">
        <f>IF(A200=0,"",IF(AND(Raw!AK200=1,ISBLANK(Raw!AM200)=FALSE,ISBLANK(Raw!AO200)),"",IF(AND(Raw!AK200=2,ISBLANK(Raw!AM200),ISBLANK(Raw!AO200)=FALSE),"",1)))</f>
        <v/>
      </c>
      <c r="D200" s="19" t="str">
        <f>IF(A200=0,"",IF(COUNTA(Raw!AS200:AZ200)=0,"",IF(AND(Raw!AS200+Raw!AT200=100,Raw!AU200+Raw!AV200=100,Raw!AW200+Raw!AX200=100,Raw!AY200+Raw!AZ200=100),"",1)))</f>
        <v/>
      </c>
      <c r="E200" s="19" t="str">
        <f>IF(A200=0,"",IF(ISBLANK(Raw!AQ200),"",IF(Raw!AQ200=1,"",1)))</f>
        <v/>
      </c>
      <c r="F200" s="19" t="str">
        <f>IF(A200=0,"",IF(ISBLANK(Raw!AR200),"",IF(AND(Raw!AR200&gt;=0,Raw!AR200&lt;=100),"",1)))</f>
        <v/>
      </c>
      <c r="G200" s="19" t="str">
        <f>IF(A200=0,"",IF(AND(ISBLANK(Raw!BA200),ISBLANK(Raw!AS200)),"",IF(AND(Raw!AS200&gt;0,ISBLANK(Raw!BA200)=FALSE),"",1)))</f>
        <v/>
      </c>
      <c r="H200" s="19" t="str">
        <f>IF(A200=0,"",IF(COUNTA(Raw!BA200:BH200)=0,"",IF(AND(Raw!BA200=0,COUNTA(Raw!BB200:BH200)=0),"",IF(AND(Raw!BA200&gt;0,COUNTA(Raw!BB200:BH200)&gt;0),"",1))))</f>
        <v/>
      </c>
      <c r="I200" s="19" t="str">
        <f>IF(A200=0,"",IF(AND(ISBLANK(Raw!BI200),ISBLANK(Raw!BJ200)),"",IF(AND(Raw!BI200=1,ISBLANK(Raw!BJ200)=FALSE),"",IF(AND(Raw!BI200=2,ISBLANK(Raw!BJ200)),"",1))))</f>
        <v/>
      </c>
      <c r="J200" s="19" t="str">
        <f>IF(A200=0,"",IF(AND(ISBLANK(Raw!AT200),COUNTBLANK(Raw!BK200:BQ200)),"",IF(AND(Raw!AT200&gt;0,COUNTA(Raw!BK200:BQ200)&gt;0),"",IF(AND(Raw!AT200=0,COUNTA(Raw!BK200:BQ200)=0),"",1))))</f>
        <v/>
      </c>
      <c r="K200" s="19" t="str">
        <f>IF(A200=0,"",IF(AND(ISBLANK(Raw!AS200),COUNTA(Raw!BR200:BX200)=0),"",IF(AND(Raw!AS200&gt;0,COUNTA(Raw!BR200:BX200)&gt;0),"",IF(AND(Raw!AS200=0,COUNTA(Raw!BR200:BX200)=0),"",1))))</f>
        <v/>
      </c>
      <c r="L200" s="19" t="str">
        <f>IF(A200=0,"",IF(AND(COUNTA(Raw!BK200:BX200)=0,COUNTA(Raw!BY200:CH200)=0),"",IF(AND(COUNTIF(Raw!BK200:BX200,1)&gt;0,COUNTA(Raw!BY200:CH200)&gt;0),"",IF(AND(COUNTIF(Raw!BK200:BX200,1)=0,COUNTA(Raw!BY200:CH200)=0),"",1))))</f>
        <v/>
      </c>
      <c r="M200" s="19" t="str">
        <f>IF(A200=0,"",IF(AND(COUNTA(Raw!BK200:BX200)=0,COUNTA(Raw!CI200:CR200)),"",IF(AND(COUNTIF(Raw!BK200:BX200,3)&gt;0,COUNTA(Raw!CI200:CR200)&gt;0),"",IF(AND(COUNTIF(Raw!BK200:BX200,3)=0,COUNTA(Raw!CI200:CR200)=0),"",1))))</f>
        <v/>
      </c>
      <c r="N200" s="19" t="str">
        <f>IF(A200=0,"",IF(COUNTA(Raw!CS200:DF200)=0,"",IF(AND(COUNTIF(Raw!CS200:CV200,1)=1,COUNTA(Raw!CW200:DA200)&gt;0,COUNTA(Raw!DB200:DF200)=0),"",IF(AND(COUNTIF(Raw!CS200:CV200,2)=1,COUNTA(Raw!CW200:DA200)=0,COUNTA(Raw!DB200:DF200)&gt;0),"",IF(AND(COUNTA(Raw!CS200:CV200)&gt;0,COUNTA(Raw!CW200:DF200)=0),"",1)))))</f>
        <v/>
      </c>
      <c r="O200" s="19" t="str">
        <f>IF(A200=0,"",IF(COUNTA(Raw!DG200:DP200)=0,"",IF(AND(COUNTIF(Raw!BK200:BQ200,1)&gt;0,OR(COUNTIF(Raw!DG200:DP200,1)=1,COUNTIF(Raw!DG200:DP200,2)=1,COUNTIF(Raw!DG200:DP200,3)=1)),"",IF(AND(COUNTIF(Raw!BK200:BQ200,1)=0,AND(COUNTIF(Raw!DG200:DP200,1)=0,COUNTIF(Raw!DG200:DP200,2)=0,COUNTIF(Raw!DG200:DP200,3)=0)),"",1))))</f>
        <v/>
      </c>
      <c r="P200" s="19" t="str">
        <f>IF(A200=0,"",IF(COUNTA(Raw!DG200:DR200)=0,"",IF(AND(COUNTIF(Raw!DG200:DP200,4)=1,ISBLANK(Raw!DQ200)=FALSE,ISBLANK(Raw!DR200)),"",IF(AND(COUNTIF(Raw!DG200:DP200,7)=1,ISBLANK(Raw!DQ200),ISBLANK(Raw!DR200)=FALSE),"",IF(AND(COUNTA(Raw!DG200:DP200)&gt;0,COUNTIF(Raw!DG200:DP200,4)=0,COUNTIF(Raw!DG200:DP200,7)=0,COUNTA(Raw!DQ200:DR200)=0),"",1)))))</f>
        <v/>
      </c>
      <c r="Q200" s="19" t="str">
        <f>IF(A200=0,"",IF(AND(COUNTA(Raw!DS200:DU200)=0,COUNTA(Raw!BK200:BQ200)=0),"",IF(AND(COUNTIF(Raw!BK200:BQ200,1)&gt;0,COUNTA(Raw!DS200:DU200)&gt;0),"",IF(AND(COUNTIF(Raw!BK200:BQ200,1)=0,COUNTA(Raw!DS200:DU200)=0),"",1))))</f>
        <v/>
      </c>
      <c r="R200" s="19" t="str">
        <f>IF(A200=0,"",IF(AND(ISBLANK(Raw!AT200),ISBLANK(Raw!EJ200)),"",IF(AND(Raw!AT200&gt;0,ISBLANK(Raw!EJ200)=FALSE,Raw!EJ200&gt;=0,Raw!EJ200&lt;=7),"",IF(AND(Raw!AT200=0,ISBLANK(Raw!EJ200)),"",1))))</f>
        <v/>
      </c>
      <c r="S200" t="str">
        <f>IF(A200=0,"",IF(AND(ISBLANK(Raw!AS200),ISBLANK(Raw!EK200)),"",IF(AND(Raw!AS200&gt;0,ISBLANK(Raw!EK200)=FALSE),"",IF(AND(Raw!AS200=0,ISBLANK(Raw!EK200)),"",1))))</f>
        <v/>
      </c>
      <c r="T200" s="19" t="str">
        <f>IF(A200=0,"",IF(AND(ISBLANK(Raw!AT200),COUNTA(Raw!EL200:EQ200)=0),"",IF(AND(Raw!AT200&gt;0,COUNTA(Raw!EL200:EQ200)&gt;0),"",IF(AND(Raw!AT200=0,COUNTA(Raw!EL200:EQ200)=0),"",1))))</f>
        <v/>
      </c>
      <c r="U200" t="str">
        <f>IF(A200=0,"",IF(AND(ISBLANK(Raw!AT200),COUNTA(Raw!ER200:EU200)=0),"",IF(AND(Raw!AT200&gt;0,COUNTA(Raw!ER200:EU200)&gt;0),"",IF(AND(Raw!AT200=0,COUNTA(Raw!ER200:EU200)=0),"",1))))</f>
        <v/>
      </c>
      <c r="V200" t="str">
        <f>IF(A200=0,"",IF(AND(ISBLANK(Raw!AS200),COUNTA(Raw!EV200:FA200)=0),"",IF(AND(Raw!AS200&gt;0,COUNTA(Raw!EV200:FA200)&gt;0),"",IF(AND(Raw!AS200=0,COUNTA(Raw!EV200:FA200)=0),"",1))))</f>
        <v/>
      </c>
      <c r="W200" t="str">
        <f>IF(A200=0,"",IF(AND(ISBLANK(Raw!AS200),COUNTA(Raw!FB200:FE200)=0),"",IF(AND(Raw!AS200&gt;0,COUNTA(Raw!FB200:FE200)&gt;0),"",IF(AND(Raw!AS200=0,COUNTA(Raw!FB200:FE200)=0),"",1))))</f>
        <v/>
      </c>
      <c r="X200" t="str">
        <f>IF(A200=0,"",IF(AND(ISBLANK(Raw!AT200),COUNTA(Raw!FF200:FI200)=0),"",IF(AND(Raw!AT200&gt;0,COUNTA(Raw!FF200:FI200)&gt;0),"",IF(AND(Raw!AT200=0,COUNTA(Raw!FF200:FI200)=0),"",1))))</f>
        <v/>
      </c>
      <c r="Y200" t="str">
        <f>IF(A200=0,"",IF(AND(ISBLANK(Raw!AS200),COUNTA(Raw!FJ200:FM200)=0),"",IF(AND(Raw!AS200&gt;0,COUNTA(Raw!FJ200:FM200)&gt;0),"",IF(AND(Raw!AS200=0,COUNTA(Raw!FJ200:FM200)=0),"",1))))</f>
        <v/>
      </c>
      <c r="Z200" t="str">
        <f>IF(A200=0,"",IF(AND(COUNTA(Raw!FN200:FT200)=0,ISBLANK(Raw!FU200)),"",IF(AND(COUNTIF(Raw!FN200:FT200,1)&gt;0,ISBLANK(Raw!FU200)=FALSE),"",IF(AND(COUNTIF(Raw!FN200:FT200,1)=0,ISBLANK(Raw!FU200)),"",1))))</f>
        <v/>
      </c>
      <c r="AA200" s="19" t="str">
        <f>IF(A200=0,"",IF(AND(ISBLANK(Raw!BI200),COUNTA(Raw!FV200:GH200)=0),"",IF(AND(Raw!BI200&lt;&gt;1,COUNTIF(Raw!FV200:GH200,6)=0),"",IF(Raw!BI200=1,"",1))))</f>
        <v/>
      </c>
      <c r="AB200" t="str">
        <f>IF(A200=0,"",IF(AND(ISBLANK(Raw!GI200),COUNTA(Raw!GJ200:GQ200)=0),"",IF(AND(Raw!GI200=1,COUNTA(Raw!GJ200:GQ200)&gt;0),"",IF(AND(Raw!GI200=2,COUNTA(Raw!GJ200:GQ200)=0),"",1))))</f>
        <v/>
      </c>
      <c r="AC200" s="19" t="str">
        <f>IF(A200=0,"",IF(AND(COUNTA(Raw!GY200:HF200)=0,ISBLANK(Raw!HG200)),"",IF(AND(OR(COUNTIF(Raw!GY200:HE200,1)&gt;0,COUNTIF(Raw!GY200:HE200,2)&gt;0),ISBLANK(Raw!HG200)=FALSE),"",IF(AND(COUNTA(Raw!GY200:HF200)&gt;0,ISBLANK(Raw!HG200),COUNTIF(Raw!GY200:HE200,1)=0,COUNTIF(Raw!GY200:HE200,2)=0),"",1))))</f>
        <v/>
      </c>
      <c r="AD200" s="19" t="str">
        <f>IF(A200=0,"",IF(COUNTA(Raw!HU200:IB200)=0,"",IF(AND(Raw!AK200&lt;&gt;2,COUNTIF(Raw!HU200:IA200,2)=0,COUNTIF(Raw!HU200:IA200,3)=0),"",IF(Raw!AK200=2,"",1))))</f>
        <v/>
      </c>
      <c r="AE200" s="19" t="str">
        <f>IF(A200=0,"",IF(AND(Raw!AK200=2,ISBLANK(Raw!IC200)=FALSE),"",IF(AND(Raw!AK200&lt;&gt;2,ISBLANK(Raw!IC200)),"",1)))</f>
        <v/>
      </c>
      <c r="AF200" s="19" t="str">
        <f>IF(A200=0,"",IF(COUNTA(Raw!ID200:IF200)=0,"",IF(AND(MATCH(2023-Raw!ID200,Code!$A$3:$A$12,1)=Raw!IF200,2023-Raw!ID200=Raw!IE200),"",1)))</f>
        <v/>
      </c>
      <c r="AG200" s="19" t="str">
        <f>IF(A200=0,"",IF(COUNTA(Raw!IG200:II200)=0,"",IF(AND(Raw!IG200=4,ISBLANK(Raw!II200)=FALSE),"",IF(AND(Raw!IG200&lt;&gt;4,ISBLANK(Raw!II200)),"",1))))</f>
        <v/>
      </c>
      <c r="AH200" s="19" t="str">
        <f>IF(A200=0,"",IF(COUNTA(Raw!IJ200:IM200)=0,"",IF(AND(Raw!IJ200=1,ISBLANK(Raw!IK200)=FALSE),"",IF(AND(Raw!IJ200=2,COUNTA(Raw!IK200:IM200)&gt;0),"",1))))</f>
        <v/>
      </c>
      <c r="AI200" s="19" t="str">
        <f>IF(A200=0,"",IF(COUNTA(Raw!IK200:IM200)=0,"",IF(AND(Raw!IK200=1,ISBLANK(Raw!IL200)=FALSE),"",IF(AND(Raw!IK200=2,COUNTA(Raw!IL200:IM200)=0),"",1))))</f>
        <v/>
      </c>
      <c r="AJ200" s="19" t="str">
        <f>IF(A200=0,"",IF(COUNTA(Raw!JD200:JJ200)=0,"",IF(AND(Raw!JD200&gt;600,COUNTA(Raw!JE200:JI200)&gt;0),"",IF(AND(Raw!JD200&lt;=600,COUNTA(Raw!JE200:JJ200)=0),"",1))))</f>
        <v/>
      </c>
      <c r="AK200" s="19" t="str">
        <f>IF(A200=0,"",IF(COUNTA(Raw!JK200:KA200)=0,"",IF(AND(Raw!JK200=1,COUNTA(Raw!JM200:JV200)&gt;0),"",IF(AND(Raw!JK200=3,COUNTA(Raw!JM200:JV200)&gt;0,COUNTA(Raw!JW200:KA200)=0),"",IF(AND(ISBLANK(Raw!JK200)=FALSE,Raw!JK200&lt;&gt;1,Raw!JK200&lt;&gt;3,COUNTA(Raw!JM200:KA200)=0),"",1)))))</f>
        <v/>
      </c>
      <c r="AL200" s="19" t="str">
        <f>IF(A200=0,"",IF(COUNTA(Raw!JW200:KA200)=0,"",IF(AND(COUNTIF(Raw!JW200:JZ200,4)=0,COUNTA(Raw!JW200:JZ200)&gt;0,ISBLANK(Raw!KA200)=FALSE),"",IF(AND(COUNTIF(Raw!JW200:KA200,4)&gt;0,ISBLANK(Raw!KA200)),"",1))))</f>
        <v/>
      </c>
      <c r="AM200" s="19" t="str">
        <f>IF(A200=0,"",IF(COUNTA(Raw!KT200:KU200)=0,"",IF(AND(Raw!KT200=1,ISBLANK(Raw!KU200)=FALSE),"",IF(AND(Raw!KT200=2,ISBLANK(Raw!KU200)),"",1))))</f>
        <v/>
      </c>
      <c r="AN200" s="19" t="str">
        <f>IF(A200=0,"",IF(COUNTA(Raw!KX200:LF200)=0,"",IF(AND(COUNTIF(Raw!KX200:LB200,5)=1,COUNTA(Raw!KX200:LB200)=1,COUNTA(Raw!LC200:LF200)=0),"",IF(AND(COUNTIF(Raw!KX200:LB200,5)=0,COUNTA(Raw!KX200:LB200)&gt;0,COUNTA(Raw!LC200:LF200)&gt;0),"",1))))</f>
        <v/>
      </c>
      <c r="AO200" s="19" t="str">
        <f>IF(A200=0,"",IF(COUNTA(Raw!LM200:LU200)=0,"",IF(AND(Raw!LM200=1,ISBLANK(Raw!LN200)=FALSE,COUNTA(Raw!LO200:LU200)&gt;0),"",IF(AND(Raw!LM200=2,COUNTA(Raw!LN200:LU200)=0),"",1))))</f>
        <v/>
      </c>
      <c r="AP200" s="19" t="str">
        <f>IF(A200=0,"",IF(COUNTA(Raw!MY200:OG200)=0,"",IF(AND(Raw!MY200=2,COUNTA(Raw!MZ200:OG200)=0),"",IF(AND(Raw!MY200=1,COUNTA(Raw!MZ200:OG200)&gt;0),"",1))))</f>
        <v/>
      </c>
      <c r="AQ200" s="19" t="str">
        <f>IF(A200=0,"",IF(COUNTA(Raw!NC200:NW200)=0,"",IF(AND(COUNTIF(Raw!NC200:NG200,3)&gt;0,COUNTA(Raw!NH200:NQ200)&gt;0),"",IF(AND(COUNTA(Raw!NC200:NG200)&gt;0,COUNTIF(Raw!NC200:NG200,3)=0,COUNTA(Raw!NH200:NW200)=0),"",1))))</f>
        <v/>
      </c>
      <c r="AR200" s="19" t="str">
        <f>IF(A200=0,"",IF(COUNTA(Raw!NH200:NW200)=0,"",IF(AND(COUNTIF(Raw!NH200:NQ200,10)&gt;0,COUNTA(Raw!NR200:NW200)&gt;0),"",IF(AND(COUNTA(Raw!NH200:NQ200)&gt;0,COUNTIF(Raw!NH200:NQ200,10)=0,COUNTA(Raw!NR200:NY200)=0),"",1))))</f>
        <v/>
      </c>
      <c r="AS200" s="19" t="str">
        <f>IF(A200=0,"",IF(COUNTA(Raw!NY200:OG200)=0,"",IF(AND(Raw!NY200=1,COUNTA(Raw!NZ200:OG200)&gt;0),"",IF(AND(Raw!NY200=2,COUNTA(Raw!NZ200:OG200)=0),"",1))))</f>
        <v/>
      </c>
      <c r="AT200" s="19" t="str">
        <f>IF(A200=0,"",IF(COUNTA(Raw!OH200:OY200)=0,"",IF(AND(Raw!OH200=1,COUNTA(Raw!OI200:OY200)&gt;0),"",IF(AND(Raw!OH200=2,COUNTA(Raw!OI200:OY200)=0),"",1))))</f>
        <v/>
      </c>
      <c r="AU200" s="19" t="str">
        <f>IF(A200=0,"",IF(COUNTA(Raw!PR200:QB200)=0,"",
IF(AND(OR(AND(COUNTIF(Raw!PR200:QB200,1)=1,COUNTA(Raw!QI200:QY200)&gt;0),AND(COUNTIF(Raw!PR200:QB200,1)=0,COUNTA(Raw!QI200:QY200)=0)),OR(AND(COUNTIF(Raw!PR200:QB200,2)=1,COUNTA(Raw!QZ200:RP200)&gt;0),AND(COUNTIF(Raw!PR200:QB200,2)=0,COUNTA(Raw!QZ200:RP200)=0)),OR(AND(COUNTIF(Raw!PR200:QB200,3)=1,COUNTA(Raw!RQ200:SG200)&gt;0),AND(COUNTIF(Raw!PR200:QB200,3)=0,COUNTA(Raw!RQ200:SG200)=0)),OR(AND(COUNTIF(Raw!PR200:QB200,4)=1,COUNTA(Raw!SH200:ST200)&gt;0),AND(COUNTIF(Raw!PR200:QB200,4)=0,COUNTA(Raw!SH200:ST200)=0)),OR(AND(COUNTIF(Raw!PR200:QB200,5)=1,COUNTA(Raw!SU200:TG200)&gt;0),AND(COUNTIF(Raw!PR200:QB200,5)=0,COUNTA(Raw!SU200:TG200)=0)),OR(AND(COUNTIF(Raw!PR200:QB200,6)=1,COUNTA(Raw!TH200:TT200)&gt;0),AND(COUNTIF(Raw!PR200:QB200,6)=0,COUNTA(Raw!TH200:TT200)=0)),OR(AND(COUNTIF(Raw!PR200:QB200,7)=1,COUNTA(Raw!TU200:UI200)&gt;0),AND(COUNTIF(Raw!PR200:QB200,7)=0,COUNTA(Raw!TU200:UI200)=0)),OR(AND(COUNTIF(Raw!PR200:QB200,8)=1,COUNTA(Raw!UJ200:UV200)&gt;0),AND(COUNTIF(Raw!PR200:QB200,8)=0,COUNTA(Raw!UJ200:UV200)=0)),OR(AND(COUNTIF(Raw!PR200:QB200,9)=1,COUNTA(Raw!UW200:VG200)&gt;0),AND(COUNTIF(Raw!PR200:QB200,9)=0,COUNTA(Raw!UW200:VG200)=0)),OR(AND(COUNTIF(Raw!PR200:QB200,10)=1,COUNTA(Raw!VH200:VP200)&gt;0),AND(COUNTIF(Raw!PR200:QB200,10)=0,COUNTA(Raw!VH200:VP200)=0)),OR(AND(COUNTIF(Raw!PR200:QB200,11)=1,COUNTA(Raw!VQ200:WK200)&gt;0),AND(COUNTIF(Raw!PR200:QB200,11)=0,COUNTA(Raw!VQ200:WK200)=0))),"",1)))</f>
        <v/>
      </c>
      <c r="AV200" s="19" t="str">
        <f>IF(A200=0,"",IF(COUNTA(Raw!QI200:QY200)=0,"",IF(AND(OR(AND(Raw!QI200=4,COUNTIF(Raw!QR200:QY200,1)=0),Raw!QI200&lt;&gt;4),OR(AND(Raw!QJ200=4,COUNTIF(Raw!QR200:QY200,2)=0),Raw!QJ200&lt;&gt;4),OR(AND(Raw!QK200=4,COUNTIF(Raw!QR200:QY200,3)=0),Raw!QK200&lt;&gt;4),OR(AND(Raw!QL200=4,COUNTIF(Raw!QR200:QY200,4)=0),Raw!QL200&lt;&gt;4),OR(AND(Raw!QM200=4,COUNTIF(Raw!QR200:QY200,5)=0),Raw!QM200&lt;&gt;4),OR(AND(Raw!QN200=4,COUNTIF(Raw!QR200:QY200,6)=0),Raw!QN200&lt;&gt;4),OR(AND(Raw!QO200=4,COUNTIF(Raw!QR200:QY200,7)=0),Raw!QO200&lt;&gt;4),OR(AND(Raw!QP200=4,COUNTIF(Raw!QR200:QY200,8)=0),Raw!QP200&lt;&gt;4)),"",1)))</f>
        <v/>
      </c>
      <c r="AW200" t="str">
        <f>IF(A200=0,"",IF(COUNTA(Raw!QZ200:RP200)=0,"",IF(AND(OR(AND(Raw!QZ200=4,COUNTIF(Raw!RI200:RP200,1)=0),Raw!QZ200&lt;&gt;4),OR(AND(Raw!RA200=4,COUNTIF(Raw!RI200:RP200,2)=0),Raw!RA200&lt;&gt;4),OR(AND(Raw!RB200=4,COUNTIF(Raw!RI200:RP200,3)=0),Raw!RB200&lt;&gt;4),OR(AND(Raw!RC200=4,COUNTIF(Raw!RI200:RP200,4)=0),Raw!RC200&lt;&gt;4),OR(AND(Raw!RD200=4,COUNTIF(Raw!RI200:RP200,5)=0),Raw!RD200&lt;&gt;4),OR(AND(Raw!RE200=4,COUNTIF(Raw!RI200:RP200,6)=0),Raw!RE200&lt;&gt;4),OR(AND(Raw!RF200=4,COUNTIF(Raw!RI200:RP200,7)=0),Raw!RF200&lt;&gt;4),OR(AND(Raw!RG200=4,COUNTIF(Raw!RI200:RP200,8)=0),Raw!RG200&lt;&gt;4)),"",1)))</f>
        <v/>
      </c>
      <c r="AX200" t="str">
        <f>IF(A200=0,"",IF(COUNTA(Raw!RQ200:SG200)=0,"",IF(AND(OR(AND(Raw!RQ200=4,COUNTIF(Raw!RZ200:SG200,1)=0),Raw!RQ200&lt;&gt;4),OR(AND(Raw!RR200=4,COUNTIF(Raw!RZ200:SG200,2)=0),Raw!RR200&lt;&gt;4),OR(AND(Raw!RS200=4,COUNTIF(Raw!RZ200:SG200,3)=0),Raw!RS200&lt;&gt;4),OR(AND(Raw!RT200=4,COUNTIF(Raw!RZ200:SG200,4)=0),Raw!RT200&lt;&gt;4),OR(AND(Raw!RU200=4,COUNTIF(Raw!RZ200:SG200,5)=0),Raw!RU200&lt;&gt;4),OR(AND(Raw!RV200=4,COUNTIF(Raw!RZ200:SG200,6)=0),Raw!RV200&lt;&gt;4),OR(AND(Raw!RW200=4,COUNTIF(Raw!RZ200:SG200,7)=0),Raw!RW200&lt;&gt;4),OR(AND(Raw!RX200=4,COUNTIF(Raw!RZ200:SG200,8)=0),Raw!RX200&lt;&gt;4)),"",1)))</f>
        <v/>
      </c>
      <c r="AY200" t="str">
        <f>IF(A200=0,"",IF(COUNTA(Raw!SH200:ST200)=0,"",IF(AND(OR(AND(Raw!SH200=4,COUNTIF(Raw!SO200:ST200,1)=0),Raw!SH200&lt;&gt;4),OR(AND(Raw!SI200=4,COUNTIF(Raw!SO200:ST200,2)=0),Raw!SI200&lt;&gt;4),OR(AND(Raw!SJ200=4,COUNTIF(Raw!SO200:ST200,3)=0),Raw!SJ200&lt;&gt;4),OR(AND(Raw!SK200=4,COUNTIF(Raw!SO200:ST200,4)=0),Raw!SK200&lt;&gt;4),OR(AND(Raw!SL200=4,COUNTIF(Raw!SO200:ST200,5)=0),Raw!SL200&lt;&gt;4),OR(AND(Raw!SM200=4,COUNTIF(Raw!SO200:ST200,6)=0),Raw!SM200&lt;&gt;4)),"",1)))</f>
        <v/>
      </c>
      <c r="AZ200" t="str">
        <f>IF(A200=0,"",IF(COUNTA(Raw!SU200:TG200)=0,"",IF(AND(OR(AND(Raw!SU200=4,COUNTIF(Raw!TB200:TG200,1)=0),Raw!SU200&lt;&gt;4),OR(AND(Raw!SV200=4,COUNTIF(Raw!TB200:TG200,2)=0),Raw!SV200&lt;&gt;4),OR(AND(Raw!SW200=4,COUNTIF(Raw!TB200:TG200,3)=0),Raw!SW200&lt;&gt;4),OR(AND(Raw!SX200=4,COUNTIF(Raw!TB200:TG200,4)=0),Raw!SX200&lt;&gt;4),OR(AND(Raw!SY200=4,COUNTIF(Raw!TB200:TG200,5)=0),Raw!SY200&lt;&gt;4),OR(AND(Raw!SZ200=4,COUNTIF(Raw!TB200:TG200,6)=0),Raw!SZ200&lt;&gt;4)),"",1)))</f>
        <v/>
      </c>
      <c r="BA200" t="str">
        <f>IF(A200=0,"",IF(COUNTA(Raw!TH200:TT200)=0,"",IF(AND(OR(AND(Raw!TH200=4,COUNTIF(Raw!TO200:TT200,1)=0),Raw!TH200&lt;&gt;4),OR(AND(Raw!TI200=4,COUNTIF(Raw!TO200:TT200,2)=0),Raw!TI200&lt;&gt;4),OR(AND(Raw!TJ200=4,COUNTIF(Raw!TO200:TT200,3)=0),Raw!TJ200&lt;&gt;4),OR(AND(Raw!TK200=4,COUNTIF(Raw!TO200:TT200,4)=0),Raw!TK200&lt;&gt;4),OR(AND(Raw!TL200=4,COUNTIF(Raw!TO200:TT200,5)=0),Raw!TL200&lt;&gt;4),OR(AND(Raw!TM200=4,COUNTIF(Raw!TO200:TT200,6)=0),Raw!TM200&lt;&gt;4)),"",1)))</f>
        <v/>
      </c>
      <c r="BB200" t="str">
        <f>IF(A200=0,"",IF(COUNTA(Raw!TU200:UI200)=0,"",IF(AND(OR(AND(Raw!TU200=4,COUNTIF(Raw!UC200:UI200,1)=0),Raw!TU200&lt;&gt;4),OR(AND(Raw!TV200=4,COUNTIF(Raw!UC200:UI200,2)=0),Raw!TV200&lt;&gt;4),OR(AND(Raw!TW200=4,COUNTIF(Raw!UC200:UI200,3)=0),Raw!TW200&lt;&gt;4),OR(AND(Raw!TX200=4,COUNTIF(Raw!UC200:UI200,4)=0),Raw!TX200&lt;&gt;4),OR(AND(Raw!TY200=4,COUNTIF(Raw!UC200:UI200,5)=0),Raw!TY200&lt;&gt;4),OR(AND(Raw!TZ200=4,COUNTIF(Raw!UC200:UI200,6)=0),Raw!TZ200&lt;&gt;4),OR(AND(Raw!UA200=4,COUNTIF(Raw!UC200:UI200,7)=0),Raw!UA200&lt;&gt;4)),"",1)))</f>
        <v/>
      </c>
      <c r="BC200" t="str">
        <f>IF(A200=0,"",IF(COUNTA(Raw!UJ200:UV200)=0,"",IF(AND(OR(AND(Raw!UJ200=4,COUNTIF(Raw!UQ200:UV200,1)=0),Raw!UJ200&lt;&gt;4),OR(AND(Raw!UK200=4,COUNTIF(Raw!UQ200:UV200,2)=0),Raw!UK200&lt;&gt;4),OR(AND(Raw!UL200=4,COUNTIF(Raw!UQ200:UV200,3)=0),Raw!UL200&lt;&gt;4),OR(AND(Raw!UM200=4,COUNTIF(Raw!UQ200:UV200,4)=0),Raw!UM200&lt;&gt;4),OR(AND(Raw!UN200=4,COUNTIF(Raw!UQ200:UV200,5)=0),Raw!UN200&lt;&gt;4),OR(AND(Raw!UO200=4,COUNTIF(Raw!UQ200:UV200,6)=0),Raw!UO200&lt;&gt;4)),"",1)))</f>
        <v/>
      </c>
      <c r="BD200" t="str">
        <f>IF(A200=0,"",IF(COUNTA(Raw!UW200:VG200)=0,"",IF(AND(OR(AND(Raw!UW200=4,COUNTIF(Raw!VC200:VG200,1)=0),Raw!UW200&lt;&gt;4),OR(AND(Raw!UX200=4,COUNTIF(Raw!VC200:VG200,2)=0),Raw!UX200&lt;&gt;4),OR(AND(Raw!UY200=4,COUNTIF(Raw!VC200:VG200,3)=0),Raw!UY200&lt;&gt;4),OR(AND(Raw!UZ200=4,COUNTIF(Raw!VC200:VG200,4)=0),Raw!UZ200&lt;&gt;4),OR(AND(Raw!VA200=4,COUNTIF(Raw!VC200:VG200,5)=0),Raw!VA200&lt;&gt;4)),"",1)))</f>
        <v/>
      </c>
      <c r="BE200" t="str">
        <f>IF(A200=0,"",IF(COUNTA(Raw!VH200:VP200)=0,"",
IF(AND(
OR(AND(Raw!VH200=4,COUNTIF(Raw!VM200:VP200,1)=0),Raw!VH200&lt;&gt;4),
OR(AND(Raw!VI200=4,COUNTIF(Raw!VM200:VP200,2)=0),Raw!VI200&lt;&gt;4),
OR(AND(Raw!VJ200=4,COUNTIF(Raw!VM200:VP200,3)=0),Raw!VJ200&lt;&gt;4),
OR(AND(Raw!VK200=4,COUNTIF(Raw!VM200:VP200,4)=0),Raw!VK200&lt;&gt;4)
),"",1)))</f>
        <v/>
      </c>
      <c r="BF200" t="str">
        <f>IF(A200=0,"",IF(COUNTA(Raw!VQ200:WK200)=0,"",
IF(AND(
OR(AND(Raw!VQ200=4,COUNTIF(Raw!WB200:WK200,1)=0),Raw!VQ200&lt;&gt;4),
OR(AND(Raw!VR200=4,COUNTIF(Raw!WB200:WK200,2)=0),Raw!VR200&lt;&gt;4),
OR(AND(Raw!VS200=4,COUNTIF(Raw!WB200:WK200,3)=0),Raw!VS200&lt;&gt;4),
OR(AND(Raw!VT200=4,COUNTIF(Raw!WB200:WK200,4)=0),Raw!VT200&lt;&gt;4),
OR(AND(Raw!VU200=4,COUNTIF(Raw!WB200:WK200,5)=0),Raw!VU200&lt;&gt;4),
OR(AND(Raw!VV200=4,COUNTIF(Raw!WB200:WK200,6)=0),Raw!VV200&lt;&gt;4),
OR(AND(Raw!VW200=4,COUNTIF(Raw!WB200:WK200,7)=0),Raw!VW200&lt;&gt;4),
OR(AND(Raw!VX200=4,COUNTIF(Raw!WB200:WK200,8)=0),Raw!VX200&lt;&gt;4),
OR(AND(Raw!VY200=4,COUNTIF(Raw!WB200:WK200,9)=0),Raw!VX200&lt;&gt;4),
OR(AND(Raw!VZ200=4,COUNTIF(Raw!WB200:WK200,10)=0),Raw!VZ200&lt;&gt;4)
),"",1)))</f>
        <v/>
      </c>
      <c r="BG200" t="str">
        <f>IF(A200=0,"",IF(COUNTA(Raw!WL200:XB200)=0,"",
IF(AND(
OR(AND(Raw!WL200=4,COUNTIF(Raw!WU200:XB200,1)=0),Raw!WL200&lt;&gt;4),
OR(AND(Raw!WM200=4,COUNTIF(Raw!WU200:XB200,2)=0),Raw!WM200&lt;&gt;4),
OR(AND(Raw!WN200=4,COUNTIF(Raw!WU200:XB200,3)=0),Raw!WN200&lt;&gt;4),
OR(AND(Raw!WO200=4,COUNTIF(Raw!WU200:XB200,4)=0),Raw!WO200&lt;&gt;4),
OR(AND(Raw!WP200=4,COUNTIF(Raw!WU200:XB200,5)=0),Raw!WP200&lt;&gt;4),
OR(AND(Raw!WQ200=4,COUNTIF(Raw!WU200:XB200,6)=0),Raw!WQ200&lt;&gt;4),
OR(AND(Raw!WR200=4,COUNTIF(Raw!WU200:XB200,7)=0),Raw!WR200&lt;&gt;4),
OR(AND(Raw!WS200=4,COUNTIF(Raw!WU200:XB200,8)=0),Raw!WS200&lt;&gt;4)
),"",1)))</f>
        <v/>
      </c>
      <c r="BH200" t="str">
        <f>IF(A200=0,"",IF(COUNTA(Raw!XC200:XK200)=0,"",
IF(AND(
OR(AND(Raw!XC200=4,COUNTIF(Raw!XH200:XK200,1)=0),Raw!XC200&lt;&gt;4),
OR(AND(Raw!XD200=4,COUNTIF(Raw!XH200:XK200,2)=0),Raw!XD200&lt;&gt;4),
OR(AND(Raw!XE200=4,COUNTIF(Raw!XH200:XK200,3)=0),Raw!XE200&lt;&gt;4),
OR(AND(Raw!XF200=4,COUNTIF(Raw!XH200:XK200,4)=0),Raw!XF200&lt;&gt;4)
),"",1)))</f>
        <v/>
      </c>
      <c r="BI200" t="str">
        <f>IF(A200=0,"",IF(COUNTA(Raw!XL200:XT200)=0,"",
IF(AND(
OR(AND(Raw!XL200=4,COUNTIF(Raw!XQ200:XT200,1)=0),Raw!XL200&lt;&gt;4),
OR(AND(Raw!XM200=4,COUNTIF(Raw!XQ200:XT200,2)=0),Raw!XM200&lt;&gt;4),
OR(AND(Raw!XN200=4,COUNTIF(Raw!XQ200:XT200,3)=0),Raw!XN200&lt;&gt;4),
OR(AND(Raw!XO200=4,COUNTIF(Raw!XQ200:XT200,4)=0),Raw!XO200&lt;&gt;4)
),"",1)))</f>
        <v/>
      </c>
      <c r="BJ200" t="str">
        <f>IF(A200=0,"",IF(COUNTA(Raw!XU200:YI200)=0,"",
IF(AND(
OR(AND(Raw!XU200=4,COUNTIF(Raw!YC200:YI200,1)=0),Raw!XU200&lt;&gt;4),
OR(AND(Raw!XV200=4,COUNTIF(Raw!YC200:YI200,2)=0),Raw!XV200&lt;&gt;4),
OR(AND(Raw!XW200=4,COUNTIF(Raw!YC200:YI200,3)=0),Raw!XW200&lt;&gt;4),
OR(AND(Raw!XX200=4,COUNTIF(Raw!YC200:YI200,4)=0),Raw!XX200&lt;&gt;4),
OR(AND(Raw!XY200=4,COUNTIF(Raw!YC200:YI200,5)=0),Raw!XY200&lt;&gt;4),
OR(AND(Raw!XZ200=4,COUNTIF(Raw!YC200:YI200,6)=0),Raw!XZ200&lt;&gt;4),
OR(AND(Raw!YA200=4,COUNTIF(Raw!YC200:YI200,7)=0),Raw!YA200&lt;&gt;4)
),"",1)))</f>
        <v/>
      </c>
      <c r="BK200" t="str">
        <f>IF(A200=0,"",IF(COUNTA(Raw!YJ200:YR200)=0,"",
IF(AND(
OR(AND(Raw!YJ200=4,COUNTIF(Raw!YO200:YR200,1)=0),Raw!YJ200&lt;&gt;4),
OR(AND(Raw!YK200=4,COUNTIF(Raw!YO200:YR200,2)=0),Raw!YK200&lt;&gt;4),
OR(AND(Raw!YL200=4,COUNTIF(Raw!YO200:YR200,3)=0),Raw!YL200&lt;&gt;4),
OR(AND(Raw!YM200=4,COUNTIF(Raw!YO200:YR200,4)=0),Raw!YM200&lt;&gt;4)
),"",1)))</f>
        <v/>
      </c>
      <c r="BL200" t="str">
        <f>IF(A200=0,"",IF(COUNTA(Raw!YS200:YU200)=0,"",IF(AND(Raw!YS200=4,ISBLANK(Raw!YU200)),"",IF(AND(Raw!YS200&lt;&gt;4,ISBLANK(Raw!YU200)=FALSE),"",1))))</f>
        <v/>
      </c>
    </row>
    <row r="201" spans="1:64">
      <c r="A201" s="20">
        <f>Raw!A201</f>
        <v>0</v>
      </c>
      <c r="B201" s="19" t="str">
        <f>IF(A201=0,"",IF(AND(Raw!AC201=1,COUNTA(Raw!AR201:IC201)&gt;0,COUNTA(Raw!ID201:YU201)=0),"",IF(AND(Raw!AC201=2,COUNTA(Raw!AR201:IC201)=0,COUNTA(Raw!ID201:MV201)&gt;0,COUNTA(Raw!MW201:YU201)=0),"",IF(AND(Raw!AC201=3,COUNTA(Raw!AP201:MV201)=0,COUNTA(Raw!MW201:YU201)&gt;0),"",1))))</f>
        <v/>
      </c>
      <c r="C201" s="19" t="str">
        <f>IF(A201=0,"",IF(AND(Raw!AK201=1,ISBLANK(Raw!AM201)=FALSE,ISBLANK(Raw!AO201)),"",IF(AND(Raw!AK201=2,ISBLANK(Raw!AM201),ISBLANK(Raw!AO201)=FALSE),"",1)))</f>
        <v/>
      </c>
      <c r="D201" s="19" t="str">
        <f>IF(A201=0,"",IF(COUNTA(Raw!AS201:AZ201)=0,"",IF(AND(Raw!AS201+Raw!AT201=100,Raw!AU201+Raw!AV201=100,Raw!AW201+Raw!AX201=100,Raw!AY201+Raw!AZ201=100),"",1)))</f>
        <v/>
      </c>
      <c r="E201" s="19" t="str">
        <f>IF(A201=0,"",IF(ISBLANK(Raw!AQ201),"",IF(Raw!AQ201=1,"",1)))</f>
        <v/>
      </c>
      <c r="F201" s="19" t="str">
        <f>IF(A201=0,"",IF(ISBLANK(Raw!AR201),"",IF(AND(Raw!AR201&gt;=0,Raw!AR201&lt;=100),"",1)))</f>
        <v/>
      </c>
      <c r="G201" s="19" t="str">
        <f>IF(A201=0,"",IF(AND(ISBLANK(Raw!BA201),ISBLANK(Raw!AS201)),"",IF(AND(Raw!AS201&gt;0,ISBLANK(Raw!BA201)=FALSE),"",1)))</f>
        <v/>
      </c>
      <c r="H201" s="19" t="str">
        <f>IF(A201=0,"",IF(COUNTA(Raw!BA201:BH201)=0,"",IF(AND(Raw!BA201=0,COUNTA(Raw!BB201:BH201)=0),"",IF(AND(Raw!BA201&gt;0,COUNTA(Raw!BB201:BH201)&gt;0),"",1))))</f>
        <v/>
      </c>
      <c r="I201" s="19" t="str">
        <f>IF(A201=0,"",IF(AND(ISBLANK(Raw!BI201),ISBLANK(Raw!BJ201)),"",IF(AND(Raw!BI201=1,ISBLANK(Raw!BJ201)=FALSE),"",IF(AND(Raw!BI201=2,ISBLANK(Raw!BJ201)),"",1))))</f>
        <v/>
      </c>
      <c r="J201" s="19" t="str">
        <f>IF(A201=0,"",IF(AND(ISBLANK(Raw!AT201),COUNTBLANK(Raw!BK201:BQ201)),"",IF(AND(Raw!AT201&gt;0,COUNTA(Raw!BK201:BQ201)&gt;0),"",IF(AND(Raw!AT201=0,COUNTA(Raw!BK201:BQ201)=0),"",1))))</f>
        <v/>
      </c>
      <c r="K201" s="19" t="str">
        <f>IF(A201=0,"",IF(AND(ISBLANK(Raw!AS201),COUNTA(Raw!BR201:BX201)=0),"",IF(AND(Raw!AS201&gt;0,COUNTA(Raw!BR201:BX201)&gt;0),"",IF(AND(Raw!AS201=0,COUNTA(Raw!BR201:BX201)=0),"",1))))</f>
        <v/>
      </c>
      <c r="L201" s="19" t="str">
        <f>IF(A201=0,"",IF(AND(COUNTA(Raw!BK201:BX201)=0,COUNTA(Raw!BY201:CH201)=0),"",IF(AND(COUNTIF(Raw!BK201:BX201,1)&gt;0,COUNTA(Raw!BY201:CH201)&gt;0),"",IF(AND(COUNTIF(Raw!BK201:BX201,1)=0,COUNTA(Raw!BY201:CH201)=0),"",1))))</f>
        <v/>
      </c>
      <c r="M201" s="19" t="str">
        <f>IF(A201=0,"",IF(AND(COUNTA(Raw!BK201:BX201)=0,COUNTA(Raw!CI201:CR201)),"",IF(AND(COUNTIF(Raw!BK201:BX201,3)&gt;0,COUNTA(Raw!CI201:CR201)&gt;0),"",IF(AND(COUNTIF(Raw!BK201:BX201,3)=0,COUNTA(Raw!CI201:CR201)=0),"",1))))</f>
        <v/>
      </c>
      <c r="N201" s="19" t="str">
        <f>IF(A201=0,"",IF(COUNTA(Raw!CS201:DF201)=0,"",IF(AND(COUNTIF(Raw!CS201:CV201,1)=1,COUNTA(Raw!CW201:DA201)&gt;0,COUNTA(Raw!DB201:DF201)=0),"",IF(AND(COUNTIF(Raw!CS201:CV201,2)=1,COUNTA(Raw!CW201:DA201)=0,COUNTA(Raw!DB201:DF201)&gt;0),"",IF(AND(COUNTA(Raw!CS201:CV201)&gt;0,COUNTA(Raw!CW201:DF201)=0),"",1)))))</f>
        <v/>
      </c>
      <c r="O201" s="19" t="str">
        <f>IF(A201=0,"",IF(COUNTA(Raw!DG201:DP201)=0,"",IF(AND(COUNTIF(Raw!BK201:BQ201,1)&gt;0,OR(COUNTIF(Raw!DG201:DP201,1)=1,COUNTIF(Raw!DG201:DP201,2)=1,COUNTIF(Raw!DG201:DP201,3)=1)),"",IF(AND(COUNTIF(Raw!BK201:BQ201,1)=0,AND(COUNTIF(Raw!DG201:DP201,1)=0,COUNTIF(Raw!DG201:DP201,2)=0,COUNTIF(Raw!DG201:DP201,3)=0)),"",1))))</f>
        <v/>
      </c>
      <c r="P201" s="19" t="str">
        <f>IF(A201=0,"",IF(COUNTA(Raw!DG201:DR201)=0,"",IF(AND(COUNTIF(Raw!DG201:DP201,4)=1,ISBLANK(Raw!DQ201)=FALSE,ISBLANK(Raw!DR201)),"",IF(AND(COUNTIF(Raw!DG201:DP201,7)=1,ISBLANK(Raw!DQ201),ISBLANK(Raw!DR201)=FALSE),"",IF(AND(COUNTA(Raw!DG201:DP201)&gt;0,COUNTIF(Raw!DG201:DP201,4)=0,COUNTIF(Raw!DG201:DP201,7)=0,COUNTA(Raw!DQ201:DR201)=0),"",1)))))</f>
        <v/>
      </c>
      <c r="Q201" s="19" t="str">
        <f>IF(A201=0,"",IF(AND(COUNTA(Raw!DS201:DU201)=0,COUNTA(Raw!BK201:BQ201)=0),"",IF(AND(COUNTIF(Raw!BK201:BQ201,1)&gt;0,COUNTA(Raw!DS201:DU201)&gt;0),"",IF(AND(COUNTIF(Raw!BK201:BQ201,1)=0,COUNTA(Raw!DS201:DU201)=0),"",1))))</f>
        <v/>
      </c>
      <c r="R201" s="19" t="str">
        <f>IF(A201=0,"",IF(AND(ISBLANK(Raw!AT201),ISBLANK(Raw!EJ201)),"",IF(AND(Raw!AT201&gt;0,ISBLANK(Raw!EJ201)=FALSE,Raw!EJ201&gt;=0,Raw!EJ201&lt;=7),"",IF(AND(Raw!AT201=0,ISBLANK(Raw!EJ201)),"",1))))</f>
        <v/>
      </c>
      <c r="S201" t="str">
        <f>IF(A201=0,"",IF(AND(ISBLANK(Raw!AS201),ISBLANK(Raw!EK201)),"",IF(AND(Raw!AS201&gt;0,ISBLANK(Raw!EK201)=FALSE),"",IF(AND(Raw!AS201=0,ISBLANK(Raw!EK201)),"",1))))</f>
        <v/>
      </c>
      <c r="T201" s="19" t="str">
        <f>IF(A201=0,"",IF(AND(ISBLANK(Raw!AT201),COUNTA(Raw!EL201:EQ201)=0),"",IF(AND(Raw!AT201&gt;0,COUNTA(Raw!EL201:EQ201)&gt;0),"",IF(AND(Raw!AT201=0,COUNTA(Raw!EL201:EQ201)=0),"",1))))</f>
        <v/>
      </c>
      <c r="U201" t="str">
        <f>IF(A201=0,"",IF(AND(ISBLANK(Raw!AT201),COUNTA(Raw!ER201:EU201)=0),"",IF(AND(Raw!AT201&gt;0,COUNTA(Raw!ER201:EU201)&gt;0),"",IF(AND(Raw!AT201=0,COUNTA(Raw!ER201:EU201)=0),"",1))))</f>
        <v/>
      </c>
      <c r="V201" t="str">
        <f>IF(A201=0,"",IF(AND(ISBLANK(Raw!AS201),COUNTA(Raw!EV201:FA201)=0),"",IF(AND(Raw!AS201&gt;0,COUNTA(Raw!EV201:FA201)&gt;0),"",IF(AND(Raw!AS201=0,COUNTA(Raw!EV201:FA201)=0),"",1))))</f>
        <v/>
      </c>
      <c r="W201" t="str">
        <f>IF(A201=0,"",IF(AND(ISBLANK(Raw!AS201),COUNTA(Raw!FB201:FE201)=0),"",IF(AND(Raw!AS201&gt;0,COUNTA(Raw!FB201:FE201)&gt;0),"",IF(AND(Raw!AS201=0,COUNTA(Raw!FB201:FE201)=0),"",1))))</f>
        <v/>
      </c>
      <c r="X201" t="str">
        <f>IF(A201=0,"",IF(AND(ISBLANK(Raw!AT201),COUNTA(Raw!FF201:FI201)=0),"",IF(AND(Raw!AT201&gt;0,COUNTA(Raw!FF201:FI201)&gt;0),"",IF(AND(Raw!AT201=0,COUNTA(Raw!FF201:FI201)=0),"",1))))</f>
        <v/>
      </c>
      <c r="Y201" t="str">
        <f>IF(A201=0,"",IF(AND(ISBLANK(Raw!AS201),COUNTA(Raw!FJ201:FM201)=0),"",IF(AND(Raw!AS201&gt;0,COUNTA(Raw!FJ201:FM201)&gt;0),"",IF(AND(Raw!AS201=0,COUNTA(Raw!FJ201:FM201)=0),"",1))))</f>
        <v/>
      </c>
      <c r="Z201" t="str">
        <f>IF(A201=0,"",IF(AND(COUNTA(Raw!FN201:FT201)=0,ISBLANK(Raw!FU201)),"",IF(AND(COUNTIF(Raw!FN201:FT201,1)&gt;0,ISBLANK(Raw!FU201)=FALSE),"",IF(AND(COUNTIF(Raw!FN201:FT201,1)=0,ISBLANK(Raw!FU201)),"",1))))</f>
        <v/>
      </c>
      <c r="AA201" s="19" t="str">
        <f>IF(A201=0,"",IF(AND(ISBLANK(Raw!BI201),COUNTA(Raw!FV201:GH201)=0),"",IF(AND(Raw!BI201&lt;&gt;1,COUNTIF(Raw!FV201:GH201,6)=0),"",IF(Raw!BI201=1,"",1))))</f>
        <v/>
      </c>
      <c r="AB201" t="str">
        <f>IF(A201=0,"",IF(AND(ISBLANK(Raw!GI201),COUNTA(Raw!GJ201:GQ201)=0),"",IF(AND(Raw!GI201=1,COUNTA(Raw!GJ201:GQ201)&gt;0),"",IF(AND(Raw!GI201=2,COUNTA(Raw!GJ201:GQ201)=0),"",1))))</f>
        <v/>
      </c>
      <c r="AC201" s="19" t="str">
        <f>IF(A201=0,"",IF(AND(COUNTA(Raw!GY201:HF201)=0,ISBLANK(Raw!HG201)),"",IF(AND(OR(COUNTIF(Raw!GY201:HE201,1)&gt;0,COUNTIF(Raw!GY201:HE201,2)&gt;0),ISBLANK(Raw!HG201)=FALSE),"",IF(AND(COUNTA(Raw!GY201:HF201)&gt;0,ISBLANK(Raw!HG201),COUNTIF(Raw!GY201:HE201,1)=0,COUNTIF(Raw!GY201:HE201,2)=0),"",1))))</f>
        <v/>
      </c>
      <c r="AD201" s="19" t="str">
        <f>IF(A201=0,"",IF(COUNTA(Raw!HU201:IB201)=0,"",IF(AND(Raw!AK201&lt;&gt;2,COUNTIF(Raw!HU201:IA201,2)=0,COUNTIF(Raw!HU201:IA201,3)=0),"",IF(Raw!AK201=2,"",1))))</f>
        <v/>
      </c>
      <c r="AE201" s="19" t="str">
        <f>IF(A201=0,"",IF(AND(Raw!AK201=2,ISBLANK(Raw!IC201)=FALSE),"",IF(AND(Raw!AK201&lt;&gt;2,ISBLANK(Raw!IC201)),"",1)))</f>
        <v/>
      </c>
      <c r="AF201" s="19" t="str">
        <f>IF(A201=0,"",IF(COUNTA(Raw!ID201:IF201)=0,"",IF(AND(MATCH(2023-Raw!ID201,Code!$A$3:$A$12,1)=Raw!IF201,2023-Raw!ID201=Raw!IE201),"",1)))</f>
        <v/>
      </c>
      <c r="AG201" s="19" t="str">
        <f>IF(A201=0,"",IF(COUNTA(Raw!IG201:II201)=0,"",IF(AND(Raw!IG201=4,ISBLANK(Raw!II201)=FALSE),"",IF(AND(Raw!IG201&lt;&gt;4,ISBLANK(Raw!II201)),"",1))))</f>
        <v/>
      </c>
      <c r="AH201" s="19" t="str">
        <f>IF(A201=0,"",IF(COUNTA(Raw!IJ201:IM201)=0,"",IF(AND(Raw!IJ201=1,ISBLANK(Raw!IK201)=FALSE),"",IF(AND(Raw!IJ201=2,COUNTA(Raw!IK201:IM201)&gt;0),"",1))))</f>
        <v/>
      </c>
      <c r="AI201" s="19" t="str">
        <f>IF(A201=0,"",IF(COUNTA(Raw!IK201:IM201)=0,"",IF(AND(Raw!IK201=1,ISBLANK(Raw!IL201)=FALSE),"",IF(AND(Raw!IK201=2,COUNTA(Raw!IL201:IM201)=0),"",1))))</f>
        <v/>
      </c>
      <c r="AJ201" s="19" t="str">
        <f>IF(A201=0,"",IF(COUNTA(Raw!JD201:JJ201)=0,"",IF(AND(Raw!JD201&gt;600,COUNTA(Raw!JE201:JI201)&gt;0),"",IF(AND(Raw!JD201&lt;=600,COUNTA(Raw!JE201:JJ201)=0),"",1))))</f>
        <v/>
      </c>
      <c r="AK201" s="19" t="str">
        <f>IF(A201=0,"",IF(COUNTA(Raw!JK201:KA201)=0,"",IF(AND(Raw!JK201=1,COUNTA(Raw!JM201:JV201)&gt;0),"",IF(AND(Raw!JK201=3,COUNTA(Raw!JM201:JV201)&gt;0,COUNTA(Raw!JW201:KA201)=0),"",IF(AND(ISBLANK(Raw!JK201)=FALSE,Raw!JK201&lt;&gt;1,Raw!JK201&lt;&gt;3,COUNTA(Raw!JM201:KA201)=0),"",1)))))</f>
        <v/>
      </c>
      <c r="AL201" s="19" t="str">
        <f>IF(A201=0,"",IF(COUNTA(Raw!JW201:KA201)=0,"",IF(AND(COUNTIF(Raw!JW201:JZ201,4)=0,COUNTA(Raw!JW201:JZ201)&gt;0,ISBLANK(Raw!KA201)=FALSE),"",IF(AND(COUNTIF(Raw!JW201:KA201,4)&gt;0,ISBLANK(Raw!KA201)),"",1))))</f>
        <v/>
      </c>
      <c r="AM201" s="19" t="str">
        <f>IF(A201=0,"",IF(COUNTA(Raw!KT201:KU201)=0,"",IF(AND(Raw!KT201=1,ISBLANK(Raw!KU201)=FALSE),"",IF(AND(Raw!KT201=2,ISBLANK(Raw!KU201)),"",1))))</f>
        <v/>
      </c>
      <c r="AN201" s="19" t="str">
        <f>IF(A201=0,"",IF(COUNTA(Raw!KX201:LF201)=0,"",IF(AND(COUNTIF(Raw!KX201:LB201,5)=1,COUNTA(Raw!KX201:LB201)=1,COUNTA(Raw!LC201:LF201)=0),"",IF(AND(COUNTIF(Raw!KX201:LB201,5)=0,COUNTA(Raw!KX201:LB201)&gt;0,COUNTA(Raw!LC201:LF201)&gt;0),"",1))))</f>
        <v/>
      </c>
      <c r="AO201" s="19" t="str">
        <f>IF(A201=0,"",IF(COUNTA(Raw!LM201:LU201)=0,"",IF(AND(Raw!LM201=1,ISBLANK(Raw!LN201)=FALSE,COUNTA(Raw!LO201:LU201)&gt;0),"",IF(AND(Raw!LM201=2,COUNTA(Raw!LN201:LU201)=0),"",1))))</f>
        <v/>
      </c>
      <c r="AP201" s="19" t="str">
        <f>IF(A201=0,"",IF(COUNTA(Raw!MY201:OG201)=0,"",IF(AND(Raw!MY201=2,COUNTA(Raw!MZ201:OG201)=0),"",IF(AND(Raw!MY201=1,COUNTA(Raw!MZ201:OG201)&gt;0),"",1))))</f>
        <v/>
      </c>
      <c r="AQ201" s="19" t="str">
        <f>IF(A201=0,"",IF(COUNTA(Raw!NC201:NW201)=0,"",IF(AND(COUNTIF(Raw!NC201:NG201,3)&gt;0,COUNTA(Raw!NH201:NQ201)&gt;0),"",IF(AND(COUNTA(Raw!NC201:NG201)&gt;0,COUNTIF(Raw!NC201:NG201,3)=0,COUNTA(Raw!NH201:NW201)=0),"",1))))</f>
        <v/>
      </c>
      <c r="AR201" s="19" t="str">
        <f>IF(A201=0,"",IF(COUNTA(Raw!NH201:NW201)=0,"",IF(AND(COUNTIF(Raw!NH201:NQ201,10)&gt;0,COUNTA(Raw!NR201:NW201)&gt;0),"",IF(AND(COUNTA(Raw!NH201:NQ201)&gt;0,COUNTIF(Raw!NH201:NQ201,10)=0,COUNTA(Raw!NR201:NY201)=0),"",1))))</f>
        <v/>
      </c>
      <c r="AS201" s="19" t="str">
        <f>IF(A201=0,"",IF(COUNTA(Raw!NY201:OG201)=0,"",IF(AND(Raw!NY201=1,COUNTA(Raw!NZ201:OG201)&gt;0),"",IF(AND(Raw!NY201=2,COUNTA(Raw!NZ201:OG201)=0),"",1))))</f>
        <v/>
      </c>
      <c r="AT201" s="19" t="str">
        <f>IF(A201=0,"",IF(COUNTA(Raw!OH201:OY201)=0,"",IF(AND(Raw!OH201=1,COUNTA(Raw!OI201:OY201)&gt;0),"",IF(AND(Raw!OH201=2,COUNTA(Raw!OI201:OY201)=0),"",1))))</f>
        <v/>
      </c>
      <c r="AU201" s="19" t="str">
        <f>IF(A201=0,"",IF(COUNTA(Raw!PR201:QB201)=0,"",
IF(AND(OR(AND(COUNTIF(Raw!PR201:QB201,1)=1,COUNTA(Raw!QI201:QY201)&gt;0),AND(COUNTIF(Raw!PR201:QB201,1)=0,COUNTA(Raw!QI201:QY201)=0)),OR(AND(COUNTIF(Raw!PR201:QB201,2)=1,COUNTA(Raw!QZ201:RP201)&gt;0),AND(COUNTIF(Raw!PR201:QB201,2)=0,COUNTA(Raw!QZ201:RP201)=0)),OR(AND(COUNTIF(Raw!PR201:QB201,3)=1,COUNTA(Raw!RQ201:SG201)&gt;0),AND(COUNTIF(Raw!PR201:QB201,3)=0,COUNTA(Raw!RQ201:SG201)=0)),OR(AND(COUNTIF(Raw!PR201:QB201,4)=1,COUNTA(Raw!SH201:ST201)&gt;0),AND(COUNTIF(Raw!PR201:QB201,4)=0,COUNTA(Raw!SH201:ST201)=0)),OR(AND(COUNTIF(Raw!PR201:QB201,5)=1,COUNTA(Raw!SU201:TG201)&gt;0),AND(COUNTIF(Raw!PR201:QB201,5)=0,COUNTA(Raw!SU201:TG201)=0)),OR(AND(COUNTIF(Raw!PR201:QB201,6)=1,COUNTA(Raw!TH201:TT201)&gt;0),AND(COUNTIF(Raw!PR201:QB201,6)=0,COUNTA(Raw!TH201:TT201)=0)),OR(AND(COUNTIF(Raw!PR201:QB201,7)=1,COUNTA(Raw!TU201:UI201)&gt;0),AND(COUNTIF(Raw!PR201:QB201,7)=0,COUNTA(Raw!TU201:UI201)=0)),OR(AND(COUNTIF(Raw!PR201:QB201,8)=1,COUNTA(Raw!UJ201:UV201)&gt;0),AND(COUNTIF(Raw!PR201:QB201,8)=0,COUNTA(Raw!UJ201:UV201)=0)),OR(AND(COUNTIF(Raw!PR201:QB201,9)=1,COUNTA(Raw!UW201:VG201)&gt;0),AND(COUNTIF(Raw!PR201:QB201,9)=0,COUNTA(Raw!UW201:VG201)=0)),OR(AND(COUNTIF(Raw!PR201:QB201,10)=1,COUNTA(Raw!VH201:VP201)&gt;0),AND(COUNTIF(Raw!PR201:QB201,10)=0,COUNTA(Raw!VH201:VP201)=0)),OR(AND(COUNTIF(Raw!PR201:QB201,11)=1,COUNTA(Raw!VQ201:WK201)&gt;0),AND(COUNTIF(Raw!PR201:QB201,11)=0,COUNTA(Raw!VQ201:WK201)=0))),"",1)))</f>
        <v/>
      </c>
      <c r="AV201" s="19" t="str">
        <f>IF(A201=0,"",IF(COUNTA(Raw!QI201:QY201)=0,"",IF(AND(OR(AND(Raw!QI201=4,COUNTIF(Raw!QR201:QY201,1)=0),Raw!QI201&lt;&gt;4),OR(AND(Raw!QJ201=4,COUNTIF(Raw!QR201:QY201,2)=0),Raw!QJ201&lt;&gt;4),OR(AND(Raw!QK201=4,COUNTIF(Raw!QR201:QY201,3)=0),Raw!QK201&lt;&gt;4),OR(AND(Raw!QL201=4,COUNTIF(Raw!QR201:QY201,4)=0),Raw!QL201&lt;&gt;4),OR(AND(Raw!QM201=4,COUNTIF(Raw!QR201:QY201,5)=0),Raw!QM201&lt;&gt;4),OR(AND(Raw!QN201=4,COUNTIF(Raw!QR201:QY201,6)=0),Raw!QN201&lt;&gt;4),OR(AND(Raw!QO201=4,COUNTIF(Raw!QR201:QY201,7)=0),Raw!QO201&lt;&gt;4),OR(AND(Raw!QP201=4,COUNTIF(Raw!QR201:QY201,8)=0),Raw!QP201&lt;&gt;4)),"",1)))</f>
        <v/>
      </c>
      <c r="AW201" t="str">
        <f>IF(A201=0,"",IF(COUNTA(Raw!QZ201:RP201)=0,"",IF(AND(OR(AND(Raw!QZ201=4,COUNTIF(Raw!RI201:RP201,1)=0),Raw!QZ201&lt;&gt;4),OR(AND(Raw!RA201=4,COUNTIF(Raw!RI201:RP201,2)=0),Raw!RA201&lt;&gt;4),OR(AND(Raw!RB201=4,COUNTIF(Raw!RI201:RP201,3)=0),Raw!RB201&lt;&gt;4),OR(AND(Raw!RC201=4,COUNTIF(Raw!RI201:RP201,4)=0),Raw!RC201&lt;&gt;4),OR(AND(Raw!RD201=4,COUNTIF(Raw!RI201:RP201,5)=0),Raw!RD201&lt;&gt;4),OR(AND(Raw!RE201=4,COUNTIF(Raw!RI201:RP201,6)=0),Raw!RE201&lt;&gt;4),OR(AND(Raw!RF201=4,COUNTIF(Raw!RI201:RP201,7)=0),Raw!RF201&lt;&gt;4),OR(AND(Raw!RG201=4,COUNTIF(Raw!RI201:RP201,8)=0),Raw!RG201&lt;&gt;4)),"",1)))</f>
        <v/>
      </c>
      <c r="AX201" t="str">
        <f>IF(A201=0,"",IF(COUNTA(Raw!RQ201:SG201)=0,"",IF(AND(OR(AND(Raw!RQ201=4,COUNTIF(Raw!RZ201:SG201,1)=0),Raw!RQ201&lt;&gt;4),OR(AND(Raw!RR201=4,COUNTIF(Raw!RZ201:SG201,2)=0),Raw!RR201&lt;&gt;4),OR(AND(Raw!RS201=4,COUNTIF(Raw!RZ201:SG201,3)=0),Raw!RS201&lt;&gt;4),OR(AND(Raw!RT201=4,COUNTIF(Raw!RZ201:SG201,4)=0),Raw!RT201&lt;&gt;4),OR(AND(Raw!RU201=4,COUNTIF(Raw!RZ201:SG201,5)=0),Raw!RU201&lt;&gt;4),OR(AND(Raw!RV201=4,COUNTIF(Raw!RZ201:SG201,6)=0),Raw!RV201&lt;&gt;4),OR(AND(Raw!RW201=4,COUNTIF(Raw!RZ201:SG201,7)=0),Raw!RW201&lt;&gt;4),OR(AND(Raw!RX201=4,COUNTIF(Raw!RZ201:SG201,8)=0),Raw!RX201&lt;&gt;4)),"",1)))</f>
        <v/>
      </c>
      <c r="AY201" t="str">
        <f>IF(A201=0,"",IF(COUNTA(Raw!SH201:ST201)=0,"",IF(AND(OR(AND(Raw!SH201=4,COUNTIF(Raw!SO201:ST201,1)=0),Raw!SH201&lt;&gt;4),OR(AND(Raw!SI201=4,COUNTIF(Raw!SO201:ST201,2)=0),Raw!SI201&lt;&gt;4),OR(AND(Raw!SJ201=4,COUNTIF(Raw!SO201:ST201,3)=0),Raw!SJ201&lt;&gt;4),OR(AND(Raw!SK201=4,COUNTIF(Raw!SO201:ST201,4)=0),Raw!SK201&lt;&gt;4),OR(AND(Raw!SL201=4,COUNTIF(Raw!SO201:ST201,5)=0),Raw!SL201&lt;&gt;4),OR(AND(Raw!SM201=4,COUNTIF(Raw!SO201:ST201,6)=0),Raw!SM201&lt;&gt;4)),"",1)))</f>
        <v/>
      </c>
      <c r="AZ201" t="str">
        <f>IF(A201=0,"",IF(COUNTA(Raw!SU201:TG201)=0,"",IF(AND(OR(AND(Raw!SU201=4,COUNTIF(Raw!TB201:TG201,1)=0),Raw!SU201&lt;&gt;4),OR(AND(Raw!SV201=4,COUNTIF(Raw!TB201:TG201,2)=0),Raw!SV201&lt;&gt;4),OR(AND(Raw!SW201=4,COUNTIF(Raw!TB201:TG201,3)=0),Raw!SW201&lt;&gt;4),OR(AND(Raw!SX201=4,COUNTIF(Raw!TB201:TG201,4)=0),Raw!SX201&lt;&gt;4),OR(AND(Raw!SY201=4,COUNTIF(Raw!TB201:TG201,5)=0),Raw!SY201&lt;&gt;4),OR(AND(Raw!SZ201=4,COUNTIF(Raw!TB201:TG201,6)=0),Raw!SZ201&lt;&gt;4)),"",1)))</f>
        <v/>
      </c>
      <c r="BA201" t="str">
        <f>IF(A201=0,"",IF(COUNTA(Raw!TH201:TT201)=0,"",IF(AND(OR(AND(Raw!TH201=4,COUNTIF(Raw!TO201:TT201,1)=0),Raw!TH201&lt;&gt;4),OR(AND(Raw!TI201=4,COUNTIF(Raw!TO201:TT201,2)=0),Raw!TI201&lt;&gt;4),OR(AND(Raw!TJ201=4,COUNTIF(Raw!TO201:TT201,3)=0),Raw!TJ201&lt;&gt;4),OR(AND(Raw!TK201=4,COUNTIF(Raw!TO201:TT201,4)=0),Raw!TK201&lt;&gt;4),OR(AND(Raw!TL201=4,COUNTIF(Raw!TO201:TT201,5)=0),Raw!TL201&lt;&gt;4),OR(AND(Raw!TM201=4,COUNTIF(Raw!TO201:TT201,6)=0),Raw!TM201&lt;&gt;4)),"",1)))</f>
        <v/>
      </c>
      <c r="BB201" t="str">
        <f>IF(A201=0,"",IF(COUNTA(Raw!TU201:UI201)=0,"",IF(AND(OR(AND(Raw!TU201=4,COUNTIF(Raw!UC201:UI201,1)=0),Raw!TU201&lt;&gt;4),OR(AND(Raw!TV201=4,COUNTIF(Raw!UC201:UI201,2)=0),Raw!TV201&lt;&gt;4),OR(AND(Raw!TW201=4,COUNTIF(Raw!UC201:UI201,3)=0),Raw!TW201&lt;&gt;4),OR(AND(Raw!TX201=4,COUNTIF(Raw!UC201:UI201,4)=0),Raw!TX201&lt;&gt;4),OR(AND(Raw!TY201=4,COUNTIF(Raw!UC201:UI201,5)=0),Raw!TY201&lt;&gt;4),OR(AND(Raw!TZ201=4,COUNTIF(Raw!UC201:UI201,6)=0),Raw!TZ201&lt;&gt;4),OR(AND(Raw!UA201=4,COUNTIF(Raw!UC201:UI201,7)=0),Raw!UA201&lt;&gt;4)),"",1)))</f>
        <v/>
      </c>
      <c r="BC201" t="str">
        <f>IF(A201=0,"",IF(COUNTA(Raw!UJ201:UV201)=0,"",IF(AND(OR(AND(Raw!UJ201=4,COUNTIF(Raw!UQ201:UV201,1)=0),Raw!UJ201&lt;&gt;4),OR(AND(Raw!UK201=4,COUNTIF(Raw!UQ201:UV201,2)=0),Raw!UK201&lt;&gt;4),OR(AND(Raw!UL201=4,COUNTIF(Raw!UQ201:UV201,3)=0),Raw!UL201&lt;&gt;4),OR(AND(Raw!UM201=4,COUNTIF(Raw!UQ201:UV201,4)=0),Raw!UM201&lt;&gt;4),OR(AND(Raw!UN201=4,COUNTIF(Raw!UQ201:UV201,5)=0),Raw!UN201&lt;&gt;4),OR(AND(Raw!UO201=4,COUNTIF(Raw!UQ201:UV201,6)=0),Raw!UO201&lt;&gt;4)),"",1)))</f>
        <v/>
      </c>
      <c r="BD201" t="str">
        <f>IF(A201=0,"",IF(COUNTA(Raw!UW201:VG201)=0,"",IF(AND(OR(AND(Raw!UW201=4,COUNTIF(Raw!VC201:VG201,1)=0),Raw!UW201&lt;&gt;4),OR(AND(Raw!UX201=4,COUNTIF(Raw!VC201:VG201,2)=0),Raw!UX201&lt;&gt;4),OR(AND(Raw!UY201=4,COUNTIF(Raw!VC201:VG201,3)=0),Raw!UY201&lt;&gt;4),OR(AND(Raw!UZ201=4,COUNTIF(Raw!VC201:VG201,4)=0),Raw!UZ201&lt;&gt;4),OR(AND(Raw!VA201=4,COUNTIF(Raw!VC201:VG201,5)=0),Raw!VA201&lt;&gt;4)),"",1)))</f>
        <v/>
      </c>
      <c r="BE201" t="str">
        <f>IF(A201=0,"",IF(COUNTA(Raw!VH201:VP201)=0,"",
IF(AND(
OR(AND(Raw!VH201=4,COUNTIF(Raw!VM201:VP201,1)=0),Raw!VH201&lt;&gt;4),
OR(AND(Raw!VI201=4,COUNTIF(Raw!VM201:VP201,2)=0),Raw!VI201&lt;&gt;4),
OR(AND(Raw!VJ201=4,COUNTIF(Raw!VM201:VP201,3)=0),Raw!VJ201&lt;&gt;4),
OR(AND(Raw!VK201=4,COUNTIF(Raw!VM201:VP201,4)=0),Raw!VK201&lt;&gt;4)
),"",1)))</f>
        <v/>
      </c>
      <c r="BF201" t="str">
        <f>IF(A201=0,"",IF(COUNTA(Raw!VQ201:WK201)=0,"",
IF(AND(
OR(AND(Raw!VQ201=4,COUNTIF(Raw!WB201:WK201,1)=0),Raw!VQ201&lt;&gt;4),
OR(AND(Raw!VR201=4,COUNTIF(Raw!WB201:WK201,2)=0),Raw!VR201&lt;&gt;4),
OR(AND(Raw!VS201=4,COUNTIF(Raw!WB201:WK201,3)=0),Raw!VS201&lt;&gt;4),
OR(AND(Raw!VT201=4,COUNTIF(Raw!WB201:WK201,4)=0),Raw!VT201&lt;&gt;4),
OR(AND(Raw!VU201=4,COUNTIF(Raw!WB201:WK201,5)=0),Raw!VU201&lt;&gt;4),
OR(AND(Raw!VV201=4,COUNTIF(Raw!WB201:WK201,6)=0),Raw!VV201&lt;&gt;4),
OR(AND(Raw!VW201=4,COUNTIF(Raw!WB201:WK201,7)=0),Raw!VW201&lt;&gt;4),
OR(AND(Raw!VX201=4,COUNTIF(Raw!WB201:WK201,8)=0),Raw!VX201&lt;&gt;4),
OR(AND(Raw!VY201=4,COUNTIF(Raw!WB201:WK201,9)=0),Raw!VX201&lt;&gt;4),
OR(AND(Raw!VZ201=4,COUNTIF(Raw!WB201:WK201,10)=0),Raw!VZ201&lt;&gt;4)
),"",1)))</f>
        <v/>
      </c>
      <c r="BG201" t="str">
        <f>IF(A201=0,"",IF(COUNTA(Raw!WL201:XB201)=0,"",
IF(AND(
OR(AND(Raw!WL201=4,COUNTIF(Raw!WU201:XB201,1)=0),Raw!WL201&lt;&gt;4),
OR(AND(Raw!WM201=4,COUNTIF(Raw!WU201:XB201,2)=0),Raw!WM201&lt;&gt;4),
OR(AND(Raw!WN201=4,COUNTIF(Raw!WU201:XB201,3)=0),Raw!WN201&lt;&gt;4),
OR(AND(Raw!WO201=4,COUNTIF(Raw!WU201:XB201,4)=0),Raw!WO201&lt;&gt;4),
OR(AND(Raw!WP201=4,COUNTIF(Raw!WU201:XB201,5)=0),Raw!WP201&lt;&gt;4),
OR(AND(Raw!WQ201=4,COUNTIF(Raw!WU201:XB201,6)=0),Raw!WQ201&lt;&gt;4),
OR(AND(Raw!WR201=4,COUNTIF(Raw!WU201:XB201,7)=0),Raw!WR201&lt;&gt;4),
OR(AND(Raw!WS201=4,COUNTIF(Raw!WU201:XB201,8)=0),Raw!WS201&lt;&gt;4)
),"",1)))</f>
        <v/>
      </c>
      <c r="BH201" t="str">
        <f>IF(A201=0,"",IF(COUNTA(Raw!XC201:XK201)=0,"",
IF(AND(
OR(AND(Raw!XC201=4,COUNTIF(Raw!XH201:XK201,1)=0),Raw!XC201&lt;&gt;4),
OR(AND(Raw!XD201=4,COUNTIF(Raw!XH201:XK201,2)=0),Raw!XD201&lt;&gt;4),
OR(AND(Raw!XE201=4,COUNTIF(Raw!XH201:XK201,3)=0),Raw!XE201&lt;&gt;4),
OR(AND(Raw!XF201=4,COUNTIF(Raw!XH201:XK201,4)=0),Raw!XF201&lt;&gt;4)
),"",1)))</f>
        <v/>
      </c>
      <c r="BI201" t="str">
        <f>IF(A201=0,"",IF(COUNTA(Raw!XL201:XT201)=0,"",
IF(AND(
OR(AND(Raw!XL201=4,COUNTIF(Raw!XQ201:XT201,1)=0),Raw!XL201&lt;&gt;4),
OR(AND(Raw!XM201=4,COUNTIF(Raw!XQ201:XT201,2)=0),Raw!XM201&lt;&gt;4),
OR(AND(Raw!XN201=4,COUNTIF(Raw!XQ201:XT201,3)=0),Raw!XN201&lt;&gt;4),
OR(AND(Raw!XO201=4,COUNTIF(Raw!XQ201:XT201,4)=0),Raw!XO201&lt;&gt;4)
),"",1)))</f>
        <v/>
      </c>
      <c r="BJ201" t="str">
        <f>IF(A201=0,"",IF(COUNTA(Raw!XU201:YI201)=0,"",
IF(AND(
OR(AND(Raw!XU201=4,COUNTIF(Raw!YC201:YI201,1)=0),Raw!XU201&lt;&gt;4),
OR(AND(Raw!XV201=4,COUNTIF(Raw!YC201:YI201,2)=0),Raw!XV201&lt;&gt;4),
OR(AND(Raw!XW201=4,COUNTIF(Raw!YC201:YI201,3)=0),Raw!XW201&lt;&gt;4),
OR(AND(Raw!XX201=4,COUNTIF(Raw!YC201:YI201,4)=0),Raw!XX201&lt;&gt;4),
OR(AND(Raw!XY201=4,COUNTIF(Raw!YC201:YI201,5)=0),Raw!XY201&lt;&gt;4),
OR(AND(Raw!XZ201=4,COUNTIF(Raw!YC201:YI201,6)=0),Raw!XZ201&lt;&gt;4),
OR(AND(Raw!YA201=4,COUNTIF(Raw!YC201:YI201,7)=0),Raw!YA201&lt;&gt;4)
),"",1)))</f>
        <v/>
      </c>
      <c r="BK201" t="str">
        <f>IF(A201=0,"",IF(COUNTA(Raw!YJ201:YR201)=0,"",
IF(AND(
OR(AND(Raw!YJ201=4,COUNTIF(Raw!YO201:YR201,1)=0),Raw!YJ201&lt;&gt;4),
OR(AND(Raw!YK201=4,COUNTIF(Raw!YO201:YR201,2)=0),Raw!YK201&lt;&gt;4),
OR(AND(Raw!YL201=4,COUNTIF(Raw!YO201:YR201,3)=0),Raw!YL201&lt;&gt;4),
OR(AND(Raw!YM201=4,COUNTIF(Raw!YO201:YR201,4)=0),Raw!YM201&lt;&gt;4)
),"",1)))</f>
        <v/>
      </c>
      <c r="BL201" t="str">
        <f>IF(A201=0,"",IF(COUNTA(Raw!YS201:YU201)=0,"",IF(AND(Raw!YS201=4,ISBLANK(Raw!YU201)),"",IF(AND(Raw!YS201&lt;&gt;4,ISBLANK(Raw!YU201)=FALSE),"",1))))</f>
        <v/>
      </c>
    </row>
    <row r="202" spans="1:64">
      <c r="A202" s="20">
        <f>Raw!A202</f>
        <v>0</v>
      </c>
      <c r="B202" s="19" t="str">
        <f>IF(A202=0,"",IF(AND(Raw!AC202=1,COUNTA(Raw!AR202:IC202)&gt;0,COUNTA(Raw!ID202:YU202)=0),"",IF(AND(Raw!AC202=2,COUNTA(Raw!AR202:IC202)=0,COUNTA(Raw!ID202:MV202)&gt;0,COUNTA(Raw!MW202:YU202)=0),"",IF(AND(Raw!AC202=3,COUNTA(Raw!AP202:MV202)=0,COUNTA(Raw!MW202:YU202)&gt;0),"",1))))</f>
        <v/>
      </c>
      <c r="C202" s="19" t="str">
        <f>IF(A202=0,"",IF(AND(Raw!AK202=1,ISBLANK(Raw!AM202)=FALSE,ISBLANK(Raw!AO202)),"",IF(AND(Raw!AK202=2,ISBLANK(Raw!AM202),ISBLANK(Raw!AO202)=FALSE),"",1)))</f>
        <v/>
      </c>
      <c r="D202" s="19" t="str">
        <f>IF(A202=0,"",IF(COUNTA(Raw!AS202:AZ202)=0,"",IF(AND(Raw!AS202+Raw!AT202=100,Raw!AU202+Raw!AV202=100,Raw!AW202+Raw!AX202=100,Raw!AY202+Raw!AZ202=100),"",1)))</f>
        <v/>
      </c>
      <c r="E202" s="19" t="str">
        <f>IF(A202=0,"",IF(ISBLANK(Raw!AQ202),"",IF(Raw!AQ202=1,"",1)))</f>
        <v/>
      </c>
      <c r="F202" s="19" t="str">
        <f>IF(A202=0,"",IF(ISBLANK(Raw!AR202),"",IF(AND(Raw!AR202&gt;=0,Raw!AR202&lt;=100),"",1)))</f>
        <v/>
      </c>
      <c r="G202" s="19" t="str">
        <f>IF(A202=0,"",IF(AND(ISBLANK(Raw!BA202),ISBLANK(Raw!AS202)),"",IF(AND(Raw!AS202&gt;0,ISBLANK(Raw!BA202)=FALSE),"",1)))</f>
        <v/>
      </c>
      <c r="H202" s="19" t="str">
        <f>IF(A202=0,"",IF(COUNTA(Raw!BA202:BH202)=0,"",IF(AND(Raw!BA202=0,COUNTA(Raw!BB202:BH202)=0),"",IF(AND(Raw!BA202&gt;0,COUNTA(Raw!BB202:BH202)&gt;0),"",1))))</f>
        <v/>
      </c>
      <c r="I202" s="19" t="str">
        <f>IF(A202=0,"",IF(AND(ISBLANK(Raw!BI202),ISBLANK(Raw!BJ202)),"",IF(AND(Raw!BI202=1,ISBLANK(Raw!BJ202)=FALSE),"",IF(AND(Raw!BI202=2,ISBLANK(Raw!BJ202)),"",1))))</f>
        <v/>
      </c>
      <c r="J202" s="19" t="str">
        <f>IF(A202=0,"",IF(AND(ISBLANK(Raw!AT202),COUNTBLANK(Raw!BK202:BQ202)),"",IF(AND(Raw!AT202&gt;0,COUNTA(Raw!BK202:BQ202)&gt;0),"",IF(AND(Raw!AT202=0,COUNTA(Raw!BK202:BQ202)=0),"",1))))</f>
        <v/>
      </c>
      <c r="K202" s="19" t="str">
        <f>IF(A202=0,"",IF(AND(ISBLANK(Raw!AS202),COUNTA(Raw!BR202:BX202)=0),"",IF(AND(Raw!AS202&gt;0,COUNTA(Raw!BR202:BX202)&gt;0),"",IF(AND(Raw!AS202=0,COUNTA(Raw!BR202:BX202)=0),"",1))))</f>
        <v/>
      </c>
      <c r="L202" s="19" t="str">
        <f>IF(A202=0,"",IF(AND(COUNTA(Raw!BK202:BX202)=0,COUNTA(Raw!BY202:CH202)=0),"",IF(AND(COUNTIF(Raw!BK202:BX202,1)&gt;0,COUNTA(Raw!BY202:CH202)&gt;0),"",IF(AND(COUNTIF(Raw!BK202:BX202,1)=0,COUNTA(Raw!BY202:CH202)=0),"",1))))</f>
        <v/>
      </c>
      <c r="M202" s="19" t="str">
        <f>IF(A202=0,"",IF(AND(COUNTA(Raw!BK202:BX202)=0,COUNTA(Raw!CI202:CR202)),"",IF(AND(COUNTIF(Raw!BK202:BX202,3)&gt;0,COUNTA(Raw!CI202:CR202)&gt;0),"",IF(AND(COUNTIF(Raw!BK202:BX202,3)=0,COUNTA(Raw!CI202:CR202)=0),"",1))))</f>
        <v/>
      </c>
      <c r="N202" s="19" t="str">
        <f>IF(A202=0,"",IF(COUNTA(Raw!CS202:DF202)=0,"",IF(AND(COUNTIF(Raw!CS202:CV202,1)=1,COUNTA(Raw!CW202:DA202)&gt;0,COUNTA(Raw!DB202:DF202)=0),"",IF(AND(COUNTIF(Raw!CS202:CV202,2)=1,COUNTA(Raw!CW202:DA202)=0,COUNTA(Raw!DB202:DF202)&gt;0),"",IF(AND(COUNTA(Raw!CS202:CV202)&gt;0,COUNTA(Raw!CW202:DF202)=0),"",1)))))</f>
        <v/>
      </c>
      <c r="O202" s="19" t="str">
        <f>IF(A202=0,"",IF(COUNTA(Raw!DG202:DP202)=0,"",IF(AND(COUNTIF(Raw!BK202:BQ202,1)&gt;0,OR(COUNTIF(Raw!DG202:DP202,1)=1,COUNTIF(Raw!DG202:DP202,2)=1,COUNTIF(Raw!DG202:DP202,3)=1)),"",IF(AND(COUNTIF(Raw!BK202:BQ202,1)=0,AND(COUNTIF(Raw!DG202:DP202,1)=0,COUNTIF(Raw!DG202:DP202,2)=0,COUNTIF(Raw!DG202:DP202,3)=0)),"",1))))</f>
        <v/>
      </c>
      <c r="P202" s="19" t="str">
        <f>IF(A202=0,"",IF(COUNTA(Raw!DG202:DR202)=0,"",IF(AND(COUNTIF(Raw!DG202:DP202,4)=1,ISBLANK(Raw!DQ202)=FALSE,ISBLANK(Raw!DR202)),"",IF(AND(COUNTIF(Raw!DG202:DP202,7)=1,ISBLANK(Raw!DQ202),ISBLANK(Raw!DR202)=FALSE),"",IF(AND(COUNTA(Raw!DG202:DP202)&gt;0,COUNTIF(Raw!DG202:DP202,4)=0,COUNTIF(Raw!DG202:DP202,7)=0,COUNTA(Raw!DQ202:DR202)=0),"",1)))))</f>
        <v/>
      </c>
      <c r="Q202" s="19" t="str">
        <f>IF(A202=0,"",IF(AND(COUNTA(Raw!DS202:DU202)=0,COUNTA(Raw!BK202:BQ202)=0),"",IF(AND(COUNTIF(Raw!BK202:BQ202,1)&gt;0,COUNTA(Raw!DS202:DU202)&gt;0),"",IF(AND(COUNTIF(Raw!BK202:BQ202,1)=0,COUNTA(Raw!DS202:DU202)=0),"",1))))</f>
        <v/>
      </c>
      <c r="R202" s="19" t="str">
        <f>IF(A202=0,"",IF(AND(ISBLANK(Raw!AT202),ISBLANK(Raw!EJ202)),"",IF(AND(Raw!AT202&gt;0,ISBLANK(Raw!EJ202)=FALSE,Raw!EJ202&gt;=0,Raw!EJ202&lt;=7),"",IF(AND(Raw!AT202=0,ISBLANK(Raw!EJ202)),"",1))))</f>
        <v/>
      </c>
      <c r="S202" t="str">
        <f>IF(A202=0,"",IF(AND(ISBLANK(Raw!AS202),ISBLANK(Raw!EK202)),"",IF(AND(Raw!AS202&gt;0,ISBLANK(Raw!EK202)=FALSE),"",IF(AND(Raw!AS202=0,ISBLANK(Raw!EK202)),"",1))))</f>
        <v/>
      </c>
      <c r="T202" s="19" t="str">
        <f>IF(A202=0,"",IF(AND(ISBLANK(Raw!AT202),COUNTA(Raw!EL202:EQ202)=0),"",IF(AND(Raw!AT202&gt;0,COUNTA(Raw!EL202:EQ202)&gt;0),"",IF(AND(Raw!AT202=0,COUNTA(Raw!EL202:EQ202)=0),"",1))))</f>
        <v/>
      </c>
      <c r="U202" t="str">
        <f>IF(A202=0,"",IF(AND(ISBLANK(Raw!AT202),COUNTA(Raw!ER202:EU202)=0),"",IF(AND(Raw!AT202&gt;0,COUNTA(Raw!ER202:EU202)&gt;0),"",IF(AND(Raw!AT202=0,COUNTA(Raw!ER202:EU202)=0),"",1))))</f>
        <v/>
      </c>
      <c r="V202" t="str">
        <f>IF(A202=0,"",IF(AND(ISBLANK(Raw!AS202),COUNTA(Raw!EV202:FA202)=0),"",IF(AND(Raw!AS202&gt;0,COUNTA(Raw!EV202:FA202)&gt;0),"",IF(AND(Raw!AS202=0,COUNTA(Raw!EV202:FA202)=0),"",1))))</f>
        <v/>
      </c>
      <c r="W202" t="str">
        <f>IF(A202=0,"",IF(AND(ISBLANK(Raw!AS202),COUNTA(Raw!FB202:FE202)=0),"",IF(AND(Raw!AS202&gt;0,COUNTA(Raw!FB202:FE202)&gt;0),"",IF(AND(Raw!AS202=0,COUNTA(Raw!FB202:FE202)=0),"",1))))</f>
        <v/>
      </c>
      <c r="X202" t="str">
        <f>IF(A202=0,"",IF(AND(ISBLANK(Raw!AT202),COUNTA(Raw!FF202:FI202)=0),"",IF(AND(Raw!AT202&gt;0,COUNTA(Raw!FF202:FI202)&gt;0),"",IF(AND(Raw!AT202=0,COUNTA(Raw!FF202:FI202)=0),"",1))))</f>
        <v/>
      </c>
      <c r="Y202" t="str">
        <f>IF(A202=0,"",IF(AND(ISBLANK(Raw!AS202),COUNTA(Raw!FJ202:FM202)=0),"",IF(AND(Raw!AS202&gt;0,COUNTA(Raw!FJ202:FM202)&gt;0),"",IF(AND(Raw!AS202=0,COUNTA(Raw!FJ202:FM202)=0),"",1))))</f>
        <v/>
      </c>
      <c r="Z202" t="str">
        <f>IF(A202=0,"",IF(AND(COUNTA(Raw!FN202:FT202)=0,ISBLANK(Raw!FU202)),"",IF(AND(COUNTIF(Raw!FN202:FT202,1)&gt;0,ISBLANK(Raw!FU202)=FALSE),"",IF(AND(COUNTIF(Raw!FN202:FT202,1)=0,ISBLANK(Raw!FU202)),"",1))))</f>
        <v/>
      </c>
      <c r="AA202" s="19" t="str">
        <f>IF(A202=0,"",IF(AND(ISBLANK(Raw!BI202),COUNTA(Raw!FV202:GH202)=0),"",IF(AND(Raw!BI202&lt;&gt;1,COUNTIF(Raw!FV202:GH202,6)=0),"",IF(Raw!BI202=1,"",1))))</f>
        <v/>
      </c>
      <c r="AB202" t="str">
        <f>IF(A202=0,"",IF(AND(ISBLANK(Raw!GI202),COUNTA(Raw!GJ202:GQ202)=0),"",IF(AND(Raw!GI202=1,COUNTA(Raw!GJ202:GQ202)&gt;0),"",IF(AND(Raw!GI202=2,COUNTA(Raw!GJ202:GQ202)=0),"",1))))</f>
        <v/>
      </c>
      <c r="AC202" s="19" t="str">
        <f>IF(A202=0,"",IF(AND(COUNTA(Raw!GY202:HF202)=0,ISBLANK(Raw!HG202)),"",IF(AND(OR(COUNTIF(Raw!GY202:HE202,1)&gt;0,COUNTIF(Raw!GY202:HE202,2)&gt;0),ISBLANK(Raw!HG202)=FALSE),"",IF(AND(COUNTA(Raw!GY202:HF202)&gt;0,ISBLANK(Raw!HG202),COUNTIF(Raw!GY202:HE202,1)=0,COUNTIF(Raw!GY202:HE202,2)=0),"",1))))</f>
        <v/>
      </c>
      <c r="AD202" s="19" t="str">
        <f>IF(A202=0,"",IF(COUNTA(Raw!HU202:IB202)=0,"",IF(AND(Raw!AK202&lt;&gt;2,COUNTIF(Raw!HU202:IA202,2)=0,COUNTIF(Raw!HU202:IA202,3)=0),"",IF(Raw!AK202=2,"",1))))</f>
        <v/>
      </c>
      <c r="AE202" s="19" t="str">
        <f>IF(A202=0,"",IF(AND(Raw!AK202=2,ISBLANK(Raw!IC202)=FALSE),"",IF(AND(Raw!AK202&lt;&gt;2,ISBLANK(Raw!IC202)),"",1)))</f>
        <v/>
      </c>
      <c r="AF202" s="19" t="str">
        <f>IF(A202=0,"",IF(COUNTA(Raw!ID202:IF202)=0,"",IF(AND(MATCH(2023-Raw!ID202,Code!$A$3:$A$12,1)=Raw!IF202,2023-Raw!ID202=Raw!IE202),"",1)))</f>
        <v/>
      </c>
      <c r="AG202" s="19" t="str">
        <f>IF(A202=0,"",IF(COUNTA(Raw!IG202:II202)=0,"",IF(AND(Raw!IG202=4,ISBLANK(Raw!II202)=FALSE),"",IF(AND(Raw!IG202&lt;&gt;4,ISBLANK(Raw!II202)),"",1))))</f>
        <v/>
      </c>
      <c r="AH202" s="19" t="str">
        <f>IF(A202=0,"",IF(COUNTA(Raw!IJ202:IM202)=0,"",IF(AND(Raw!IJ202=1,ISBLANK(Raw!IK202)=FALSE),"",IF(AND(Raw!IJ202=2,COUNTA(Raw!IK202:IM202)&gt;0),"",1))))</f>
        <v/>
      </c>
      <c r="AI202" s="19" t="str">
        <f>IF(A202=0,"",IF(COUNTA(Raw!IK202:IM202)=0,"",IF(AND(Raw!IK202=1,ISBLANK(Raw!IL202)=FALSE),"",IF(AND(Raw!IK202=2,COUNTA(Raw!IL202:IM202)=0),"",1))))</f>
        <v/>
      </c>
      <c r="AJ202" s="19" t="str">
        <f>IF(A202=0,"",IF(COUNTA(Raw!JD202:JJ202)=0,"",IF(AND(Raw!JD202&gt;600,COUNTA(Raw!JE202:JI202)&gt;0),"",IF(AND(Raw!JD202&lt;=600,COUNTA(Raw!JE202:JJ202)=0),"",1))))</f>
        <v/>
      </c>
      <c r="AK202" s="19" t="str">
        <f>IF(A202=0,"",IF(COUNTA(Raw!JK202:KA202)=0,"",IF(AND(Raw!JK202=1,COUNTA(Raw!JM202:JV202)&gt;0),"",IF(AND(Raw!JK202=3,COUNTA(Raw!JM202:JV202)&gt;0,COUNTA(Raw!JW202:KA202)=0),"",IF(AND(ISBLANK(Raw!JK202)=FALSE,Raw!JK202&lt;&gt;1,Raw!JK202&lt;&gt;3,COUNTA(Raw!JM202:KA202)=0),"",1)))))</f>
        <v/>
      </c>
      <c r="AL202" s="19" t="str">
        <f>IF(A202=0,"",IF(COUNTA(Raw!JW202:KA202)=0,"",IF(AND(COUNTIF(Raw!JW202:JZ202,4)=0,COUNTA(Raw!JW202:JZ202)&gt;0,ISBLANK(Raw!KA202)=FALSE),"",IF(AND(COUNTIF(Raw!JW202:KA202,4)&gt;0,ISBLANK(Raw!KA202)),"",1))))</f>
        <v/>
      </c>
      <c r="AM202" s="19" t="str">
        <f>IF(A202=0,"",IF(COUNTA(Raw!KT202:KU202)=0,"",IF(AND(Raw!KT202=1,ISBLANK(Raw!KU202)=FALSE),"",IF(AND(Raw!KT202=2,ISBLANK(Raw!KU202)),"",1))))</f>
        <v/>
      </c>
      <c r="AN202" s="19" t="str">
        <f>IF(A202=0,"",IF(COUNTA(Raw!KX202:LF202)=0,"",IF(AND(COUNTIF(Raw!KX202:LB202,5)=1,COUNTA(Raw!KX202:LB202)=1,COUNTA(Raw!LC202:LF202)=0),"",IF(AND(COUNTIF(Raw!KX202:LB202,5)=0,COUNTA(Raw!KX202:LB202)&gt;0,COUNTA(Raw!LC202:LF202)&gt;0),"",1))))</f>
        <v/>
      </c>
      <c r="AO202" s="19" t="str">
        <f>IF(A202=0,"",IF(COUNTA(Raw!LM202:LU202)=0,"",IF(AND(Raw!LM202=1,ISBLANK(Raw!LN202)=FALSE,COUNTA(Raw!LO202:LU202)&gt;0),"",IF(AND(Raw!LM202=2,COUNTA(Raw!LN202:LU202)=0),"",1))))</f>
        <v/>
      </c>
      <c r="AP202" s="19" t="str">
        <f>IF(A202=0,"",IF(COUNTA(Raw!MY202:OG202)=0,"",IF(AND(Raw!MY202=2,COUNTA(Raw!MZ202:OG202)=0),"",IF(AND(Raw!MY202=1,COUNTA(Raw!MZ202:OG202)&gt;0),"",1))))</f>
        <v/>
      </c>
      <c r="AQ202" s="19" t="str">
        <f>IF(A202=0,"",IF(COUNTA(Raw!NC202:NW202)=0,"",IF(AND(COUNTIF(Raw!NC202:NG202,3)&gt;0,COUNTA(Raw!NH202:NQ202)&gt;0),"",IF(AND(COUNTA(Raw!NC202:NG202)&gt;0,COUNTIF(Raw!NC202:NG202,3)=0,COUNTA(Raw!NH202:NW202)=0),"",1))))</f>
        <v/>
      </c>
      <c r="AR202" s="19" t="str">
        <f>IF(A202=0,"",IF(COUNTA(Raw!NH202:NW202)=0,"",IF(AND(COUNTIF(Raw!NH202:NQ202,10)&gt;0,COUNTA(Raw!NR202:NW202)&gt;0),"",IF(AND(COUNTA(Raw!NH202:NQ202)&gt;0,COUNTIF(Raw!NH202:NQ202,10)=0,COUNTA(Raw!NR202:NY202)=0),"",1))))</f>
        <v/>
      </c>
      <c r="AS202" s="19" t="str">
        <f>IF(A202=0,"",IF(COUNTA(Raw!NY202:OG202)=0,"",IF(AND(Raw!NY202=1,COUNTA(Raw!NZ202:OG202)&gt;0),"",IF(AND(Raw!NY202=2,COUNTA(Raw!NZ202:OG202)=0),"",1))))</f>
        <v/>
      </c>
      <c r="AT202" s="19" t="str">
        <f>IF(A202=0,"",IF(COUNTA(Raw!OH202:OY202)=0,"",IF(AND(Raw!OH202=1,COUNTA(Raw!OI202:OY202)&gt;0),"",IF(AND(Raw!OH202=2,COUNTA(Raw!OI202:OY202)=0),"",1))))</f>
        <v/>
      </c>
      <c r="AU202" s="19" t="str">
        <f>IF(A202=0,"",IF(COUNTA(Raw!PR202:QB202)=0,"",
IF(AND(OR(AND(COUNTIF(Raw!PR202:QB202,1)=1,COUNTA(Raw!QI202:QY202)&gt;0),AND(COUNTIF(Raw!PR202:QB202,1)=0,COUNTA(Raw!QI202:QY202)=0)),OR(AND(COUNTIF(Raw!PR202:QB202,2)=1,COUNTA(Raw!QZ202:RP202)&gt;0),AND(COUNTIF(Raw!PR202:QB202,2)=0,COUNTA(Raw!QZ202:RP202)=0)),OR(AND(COUNTIF(Raw!PR202:QB202,3)=1,COUNTA(Raw!RQ202:SG202)&gt;0),AND(COUNTIF(Raw!PR202:QB202,3)=0,COUNTA(Raw!RQ202:SG202)=0)),OR(AND(COUNTIF(Raw!PR202:QB202,4)=1,COUNTA(Raw!SH202:ST202)&gt;0),AND(COUNTIF(Raw!PR202:QB202,4)=0,COUNTA(Raw!SH202:ST202)=0)),OR(AND(COUNTIF(Raw!PR202:QB202,5)=1,COUNTA(Raw!SU202:TG202)&gt;0),AND(COUNTIF(Raw!PR202:QB202,5)=0,COUNTA(Raw!SU202:TG202)=0)),OR(AND(COUNTIF(Raw!PR202:QB202,6)=1,COUNTA(Raw!TH202:TT202)&gt;0),AND(COUNTIF(Raw!PR202:QB202,6)=0,COUNTA(Raw!TH202:TT202)=0)),OR(AND(COUNTIF(Raw!PR202:QB202,7)=1,COUNTA(Raw!TU202:UI202)&gt;0),AND(COUNTIF(Raw!PR202:QB202,7)=0,COUNTA(Raw!TU202:UI202)=0)),OR(AND(COUNTIF(Raw!PR202:QB202,8)=1,COUNTA(Raw!UJ202:UV202)&gt;0),AND(COUNTIF(Raw!PR202:QB202,8)=0,COUNTA(Raw!UJ202:UV202)=0)),OR(AND(COUNTIF(Raw!PR202:QB202,9)=1,COUNTA(Raw!UW202:VG202)&gt;0),AND(COUNTIF(Raw!PR202:QB202,9)=0,COUNTA(Raw!UW202:VG202)=0)),OR(AND(COUNTIF(Raw!PR202:QB202,10)=1,COUNTA(Raw!VH202:VP202)&gt;0),AND(COUNTIF(Raw!PR202:QB202,10)=0,COUNTA(Raw!VH202:VP202)=0)),OR(AND(COUNTIF(Raw!PR202:QB202,11)=1,COUNTA(Raw!VQ202:WK202)&gt;0),AND(COUNTIF(Raw!PR202:QB202,11)=0,COUNTA(Raw!VQ202:WK202)=0))),"",1)))</f>
        <v/>
      </c>
      <c r="AV202" s="19" t="str">
        <f>IF(A202=0,"",IF(COUNTA(Raw!QI202:QY202)=0,"",IF(AND(OR(AND(Raw!QI202=4,COUNTIF(Raw!QR202:QY202,1)=0),Raw!QI202&lt;&gt;4),OR(AND(Raw!QJ202=4,COUNTIF(Raw!QR202:QY202,2)=0),Raw!QJ202&lt;&gt;4),OR(AND(Raw!QK202=4,COUNTIF(Raw!QR202:QY202,3)=0),Raw!QK202&lt;&gt;4),OR(AND(Raw!QL202=4,COUNTIF(Raw!QR202:QY202,4)=0),Raw!QL202&lt;&gt;4),OR(AND(Raw!QM202=4,COUNTIF(Raw!QR202:QY202,5)=0),Raw!QM202&lt;&gt;4),OR(AND(Raw!QN202=4,COUNTIF(Raw!QR202:QY202,6)=0),Raw!QN202&lt;&gt;4),OR(AND(Raw!QO202=4,COUNTIF(Raw!QR202:QY202,7)=0),Raw!QO202&lt;&gt;4),OR(AND(Raw!QP202=4,COUNTIF(Raw!QR202:QY202,8)=0),Raw!QP202&lt;&gt;4)),"",1)))</f>
        <v/>
      </c>
      <c r="AW202" t="str">
        <f>IF(A202=0,"",IF(COUNTA(Raw!QZ202:RP202)=0,"",IF(AND(OR(AND(Raw!QZ202=4,COUNTIF(Raw!RI202:RP202,1)=0),Raw!QZ202&lt;&gt;4),OR(AND(Raw!RA202=4,COUNTIF(Raw!RI202:RP202,2)=0),Raw!RA202&lt;&gt;4),OR(AND(Raw!RB202=4,COUNTIF(Raw!RI202:RP202,3)=0),Raw!RB202&lt;&gt;4),OR(AND(Raw!RC202=4,COUNTIF(Raw!RI202:RP202,4)=0),Raw!RC202&lt;&gt;4),OR(AND(Raw!RD202=4,COUNTIF(Raw!RI202:RP202,5)=0),Raw!RD202&lt;&gt;4),OR(AND(Raw!RE202=4,COUNTIF(Raw!RI202:RP202,6)=0),Raw!RE202&lt;&gt;4),OR(AND(Raw!RF202=4,COUNTIF(Raw!RI202:RP202,7)=0),Raw!RF202&lt;&gt;4),OR(AND(Raw!RG202=4,COUNTIF(Raw!RI202:RP202,8)=0),Raw!RG202&lt;&gt;4)),"",1)))</f>
        <v/>
      </c>
      <c r="AX202" t="str">
        <f>IF(A202=0,"",IF(COUNTA(Raw!RQ202:SG202)=0,"",IF(AND(OR(AND(Raw!RQ202=4,COUNTIF(Raw!RZ202:SG202,1)=0),Raw!RQ202&lt;&gt;4),OR(AND(Raw!RR202=4,COUNTIF(Raw!RZ202:SG202,2)=0),Raw!RR202&lt;&gt;4),OR(AND(Raw!RS202=4,COUNTIF(Raw!RZ202:SG202,3)=0),Raw!RS202&lt;&gt;4),OR(AND(Raw!RT202=4,COUNTIF(Raw!RZ202:SG202,4)=0),Raw!RT202&lt;&gt;4),OR(AND(Raw!RU202=4,COUNTIF(Raw!RZ202:SG202,5)=0),Raw!RU202&lt;&gt;4),OR(AND(Raw!RV202=4,COUNTIF(Raw!RZ202:SG202,6)=0),Raw!RV202&lt;&gt;4),OR(AND(Raw!RW202=4,COUNTIF(Raw!RZ202:SG202,7)=0),Raw!RW202&lt;&gt;4),OR(AND(Raw!RX202=4,COUNTIF(Raw!RZ202:SG202,8)=0),Raw!RX202&lt;&gt;4)),"",1)))</f>
        <v/>
      </c>
      <c r="AY202" t="str">
        <f>IF(A202=0,"",IF(COUNTA(Raw!SH202:ST202)=0,"",IF(AND(OR(AND(Raw!SH202=4,COUNTIF(Raw!SO202:ST202,1)=0),Raw!SH202&lt;&gt;4),OR(AND(Raw!SI202=4,COUNTIF(Raw!SO202:ST202,2)=0),Raw!SI202&lt;&gt;4),OR(AND(Raw!SJ202=4,COUNTIF(Raw!SO202:ST202,3)=0),Raw!SJ202&lt;&gt;4),OR(AND(Raw!SK202=4,COUNTIF(Raw!SO202:ST202,4)=0),Raw!SK202&lt;&gt;4),OR(AND(Raw!SL202=4,COUNTIF(Raw!SO202:ST202,5)=0),Raw!SL202&lt;&gt;4),OR(AND(Raw!SM202=4,COUNTIF(Raw!SO202:ST202,6)=0),Raw!SM202&lt;&gt;4)),"",1)))</f>
        <v/>
      </c>
      <c r="AZ202" t="str">
        <f>IF(A202=0,"",IF(COUNTA(Raw!SU202:TG202)=0,"",IF(AND(OR(AND(Raw!SU202=4,COUNTIF(Raw!TB202:TG202,1)=0),Raw!SU202&lt;&gt;4),OR(AND(Raw!SV202=4,COUNTIF(Raw!TB202:TG202,2)=0),Raw!SV202&lt;&gt;4),OR(AND(Raw!SW202=4,COUNTIF(Raw!TB202:TG202,3)=0),Raw!SW202&lt;&gt;4),OR(AND(Raw!SX202=4,COUNTIF(Raw!TB202:TG202,4)=0),Raw!SX202&lt;&gt;4),OR(AND(Raw!SY202=4,COUNTIF(Raw!TB202:TG202,5)=0),Raw!SY202&lt;&gt;4),OR(AND(Raw!SZ202=4,COUNTIF(Raw!TB202:TG202,6)=0),Raw!SZ202&lt;&gt;4)),"",1)))</f>
        <v/>
      </c>
      <c r="BA202" t="str">
        <f>IF(A202=0,"",IF(COUNTA(Raw!TH202:TT202)=0,"",IF(AND(OR(AND(Raw!TH202=4,COUNTIF(Raw!TO202:TT202,1)=0),Raw!TH202&lt;&gt;4),OR(AND(Raw!TI202=4,COUNTIF(Raw!TO202:TT202,2)=0),Raw!TI202&lt;&gt;4),OR(AND(Raw!TJ202=4,COUNTIF(Raw!TO202:TT202,3)=0),Raw!TJ202&lt;&gt;4),OR(AND(Raw!TK202=4,COUNTIF(Raw!TO202:TT202,4)=0),Raw!TK202&lt;&gt;4),OR(AND(Raw!TL202=4,COUNTIF(Raw!TO202:TT202,5)=0),Raw!TL202&lt;&gt;4),OR(AND(Raw!TM202=4,COUNTIF(Raw!TO202:TT202,6)=0),Raw!TM202&lt;&gt;4)),"",1)))</f>
        <v/>
      </c>
      <c r="BB202" t="str">
        <f>IF(A202=0,"",IF(COUNTA(Raw!TU202:UI202)=0,"",IF(AND(OR(AND(Raw!TU202=4,COUNTIF(Raw!UC202:UI202,1)=0),Raw!TU202&lt;&gt;4),OR(AND(Raw!TV202=4,COUNTIF(Raw!UC202:UI202,2)=0),Raw!TV202&lt;&gt;4),OR(AND(Raw!TW202=4,COUNTIF(Raw!UC202:UI202,3)=0),Raw!TW202&lt;&gt;4),OR(AND(Raw!TX202=4,COUNTIF(Raw!UC202:UI202,4)=0),Raw!TX202&lt;&gt;4),OR(AND(Raw!TY202=4,COUNTIF(Raw!UC202:UI202,5)=0),Raw!TY202&lt;&gt;4),OR(AND(Raw!TZ202=4,COUNTIF(Raw!UC202:UI202,6)=0),Raw!TZ202&lt;&gt;4),OR(AND(Raw!UA202=4,COUNTIF(Raw!UC202:UI202,7)=0),Raw!UA202&lt;&gt;4)),"",1)))</f>
        <v/>
      </c>
      <c r="BC202" t="str">
        <f>IF(A202=0,"",IF(COUNTA(Raw!UJ202:UV202)=0,"",IF(AND(OR(AND(Raw!UJ202=4,COUNTIF(Raw!UQ202:UV202,1)=0),Raw!UJ202&lt;&gt;4),OR(AND(Raw!UK202=4,COUNTIF(Raw!UQ202:UV202,2)=0),Raw!UK202&lt;&gt;4),OR(AND(Raw!UL202=4,COUNTIF(Raw!UQ202:UV202,3)=0),Raw!UL202&lt;&gt;4),OR(AND(Raw!UM202=4,COUNTIF(Raw!UQ202:UV202,4)=0),Raw!UM202&lt;&gt;4),OR(AND(Raw!UN202=4,COUNTIF(Raw!UQ202:UV202,5)=0),Raw!UN202&lt;&gt;4),OR(AND(Raw!UO202=4,COUNTIF(Raw!UQ202:UV202,6)=0),Raw!UO202&lt;&gt;4)),"",1)))</f>
        <v/>
      </c>
      <c r="BD202" t="str">
        <f>IF(A202=0,"",IF(COUNTA(Raw!UW202:VG202)=0,"",IF(AND(OR(AND(Raw!UW202=4,COUNTIF(Raw!VC202:VG202,1)=0),Raw!UW202&lt;&gt;4),OR(AND(Raw!UX202=4,COUNTIF(Raw!VC202:VG202,2)=0),Raw!UX202&lt;&gt;4),OR(AND(Raw!UY202=4,COUNTIF(Raw!VC202:VG202,3)=0),Raw!UY202&lt;&gt;4),OR(AND(Raw!UZ202=4,COUNTIF(Raw!VC202:VG202,4)=0),Raw!UZ202&lt;&gt;4),OR(AND(Raw!VA202=4,COUNTIF(Raw!VC202:VG202,5)=0),Raw!VA202&lt;&gt;4)),"",1)))</f>
        <v/>
      </c>
      <c r="BE202" t="str">
        <f>IF(A202=0,"",IF(COUNTA(Raw!VH202:VP202)=0,"",
IF(AND(
OR(AND(Raw!VH202=4,COUNTIF(Raw!VM202:VP202,1)=0),Raw!VH202&lt;&gt;4),
OR(AND(Raw!VI202=4,COUNTIF(Raw!VM202:VP202,2)=0),Raw!VI202&lt;&gt;4),
OR(AND(Raw!VJ202=4,COUNTIF(Raw!VM202:VP202,3)=0),Raw!VJ202&lt;&gt;4),
OR(AND(Raw!VK202=4,COUNTIF(Raw!VM202:VP202,4)=0),Raw!VK202&lt;&gt;4)
),"",1)))</f>
        <v/>
      </c>
      <c r="BF202" t="str">
        <f>IF(A202=0,"",IF(COUNTA(Raw!VQ202:WK202)=0,"",
IF(AND(
OR(AND(Raw!VQ202=4,COUNTIF(Raw!WB202:WK202,1)=0),Raw!VQ202&lt;&gt;4),
OR(AND(Raw!VR202=4,COUNTIF(Raw!WB202:WK202,2)=0),Raw!VR202&lt;&gt;4),
OR(AND(Raw!VS202=4,COUNTIF(Raw!WB202:WK202,3)=0),Raw!VS202&lt;&gt;4),
OR(AND(Raw!VT202=4,COUNTIF(Raw!WB202:WK202,4)=0),Raw!VT202&lt;&gt;4),
OR(AND(Raw!VU202=4,COUNTIF(Raw!WB202:WK202,5)=0),Raw!VU202&lt;&gt;4),
OR(AND(Raw!VV202=4,COUNTIF(Raw!WB202:WK202,6)=0),Raw!VV202&lt;&gt;4),
OR(AND(Raw!VW202=4,COUNTIF(Raw!WB202:WK202,7)=0),Raw!VW202&lt;&gt;4),
OR(AND(Raw!VX202=4,COUNTIF(Raw!WB202:WK202,8)=0),Raw!VX202&lt;&gt;4),
OR(AND(Raw!VY202=4,COUNTIF(Raw!WB202:WK202,9)=0),Raw!VX202&lt;&gt;4),
OR(AND(Raw!VZ202=4,COUNTIF(Raw!WB202:WK202,10)=0),Raw!VZ202&lt;&gt;4)
),"",1)))</f>
        <v/>
      </c>
      <c r="BG202" t="str">
        <f>IF(A202=0,"",IF(COUNTA(Raw!WL202:XB202)=0,"",
IF(AND(
OR(AND(Raw!WL202=4,COUNTIF(Raw!WU202:XB202,1)=0),Raw!WL202&lt;&gt;4),
OR(AND(Raw!WM202=4,COUNTIF(Raw!WU202:XB202,2)=0),Raw!WM202&lt;&gt;4),
OR(AND(Raw!WN202=4,COUNTIF(Raw!WU202:XB202,3)=0),Raw!WN202&lt;&gt;4),
OR(AND(Raw!WO202=4,COUNTIF(Raw!WU202:XB202,4)=0),Raw!WO202&lt;&gt;4),
OR(AND(Raw!WP202=4,COUNTIF(Raw!WU202:XB202,5)=0),Raw!WP202&lt;&gt;4),
OR(AND(Raw!WQ202=4,COUNTIF(Raw!WU202:XB202,6)=0),Raw!WQ202&lt;&gt;4),
OR(AND(Raw!WR202=4,COUNTIF(Raw!WU202:XB202,7)=0),Raw!WR202&lt;&gt;4),
OR(AND(Raw!WS202=4,COUNTIF(Raw!WU202:XB202,8)=0),Raw!WS202&lt;&gt;4)
),"",1)))</f>
        <v/>
      </c>
      <c r="BH202" t="str">
        <f>IF(A202=0,"",IF(COUNTA(Raw!XC202:XK202)=0,"",
IF(AND(
OR(AND(Raw!XC202=4,COUNTIF(Raw!XH202:XK202,1)=0),Raw!XC202&lt;&gt;4),
OR(AND(Raw!XD202=4,COUNTIF(Raw!XH202:XK202,2)=0),Raw!XD202&lt;&gt;4),
OR(AND(Raw!XE202=4,COUNTIF(Raw!XH202:XK202,3)=0),Raw!XE202&lt;&gt;4),
OR(AND(Raw!XF202=4,COUNTIF(Raw!XH202:XK202,4)=0),Raw!XF202&lt;&gt;4)
),"",1)))</f>
        <v/>
      </c>
      <c r="BI202" t="str">
        <f>IF(A202=0,"",IF(COUNTA(Raw!XL202:XT202)=0,"",
IF(AND(
OR(AND(Raw!XL202=4,COUNTIF(Raw!XQ202:XT202,1)=0),Raw!XL202&lt;&gt;4),
OR(AND(Raw!XM202=4,COUNTIF(Raw!XQ202:XT202,2)=0),Raw!XM202&lt;&gt;4),
OR(AND(Raw!XN202=4,COUNTIF(Raw!XQ202:XT202,3)=0),Raw!XN202&lt;&gt;4),
OR(AND(Raw!XO202=4,COUNTIF(Raw!XQ202:XT202,4)=0),Raw!XO202&lt;&gt;4)
),"",1)))</f>
        <v/>
      </c>
      <c r="BJ202" t="str">
        <f>IF(A202=0,"",IF(COUNTA(Raw!XU202:YI202)=0,"",
IF(AND(
OR(AND(Raw!XU202=4,COUNTIF(Raw!YC202:YI202,1)=0),Raw!XU202&lt;&gt;4),
OR(AND(Raw!XV202=4,COUNTIF(Raw!YC202:YI202,2)=0),Raw!XV202&lt;&gt;4),
OR(AND(Raw!XW202=4,COUNTIF(Raw!YC202:YI202,3)=0),Raw!XW202&lt;&gt;4),
OR(AND(Raw!XX202=4,COUNTIF(Raw!YC202:YI202,4)=0),Raw!XX202&lt;&gt;4),
OR(AND(Raw!XY202=4,COUNTIF(Raw!YC202:YI202,5)=0),Raw!XY202&lt;&gt;4),
OR(AND(Raw!XZ202=4,COUNTIF(Raw!YC202:YI202,6)=0),Raw!XZ202&lt;&gt;4),
OR(AND(Raw!YA202=4,COUNTIF(Raw!YC202:YI202,7)=0),Raw!YA202&lt;&gt;4)
),"",1)))</f>
        <v/>
      </c>
      <c r="BK202" t="str">
        <f>IF(A202=0,"",IF(COUNTA(Raw!YJ202:YR202)=0,"",
IF(AND(
OR(AND(Raw!YJ202=4,COUNTIF(Raw!YO202:YR202,1)=0),Raw!YJ202&lt;&gt;4),
OR(AND(Raw!YK202=4,COUNTIF(Raw!YO202:YR202,2)=0),Raw!YK202&lt;&gt;4),
OR(AND(Raw!YL202=4,COUNTIF(Raw!YO202:YR202,3)=0),Raw!YL202&lt;&gt;4),
OR(AND(Raw!YM202=4,COUNTIF(Raw!YO202:YR202,4)=0),Raw!YM202&lt;&gt;4)
),"",1)))</f>
        <v/>
      </c>
      <c r="BL202" t="str">
        <f>IF(A202=0,"",IF(COUNTA(Raw!YS202:YU202)=0,"",IF(AND(Raw!YS202=4,ISBLANK(Raw!YU202)),"",IF(AND(Raw!YS202&lt;&gt;4,ISBLANK(Raw!YU202)=FALSE),"",1))))</f>
        <v/>
      </c>
    </row>
    <row r="203" spans="1:64">
      <c r="A203" s="20">
        <f>Raw!A203</f>
        <v>0</v>
      </c>
      <c r="B203" s="19" t="str">
        <f>IF(A203=0,"",IF(AND(Raw!AC203=1,COUNTA(Raw!AR203:IC203)&gt;0,COUNTA(Raw!ID203:YU203)=0),"",IF(AND(Raw!AC203=2,COUNTA(Raw!AR203:IC203)=0,COUNTA(Raw!ID203:MV203)&gt;0,COUNTA(Raw!MW203:YU203)=0),"",IF(AND(Raw!AC203=3,COUNTA(Raw!AP203:MV203)=0,COUNTA(Raw!MW203:YU203)&gt;0),"",1))))</f>
        <v/>
      </c>
      <c r="C203" s="19" t="str">
        <f>IF(A203=0,"",IF(AND(Raw!AK203=1,ISBLANK(Raw!AM203)=FALSE,ISBLANK(Raw!AO203)),"",IF(AND(Raw!AK203=2,ISBLANK(Raw!AM203),ISBLANK(Raw!AO203)=FALSE),"",1)))</f>
        <v/>
      </c>
      <c r="D203" s="19" t="str">
        <f>IF(A203=0,"",IF(COUNTA(Raw!AS203:AZ203)=0,"",IF(AND(Raw!AS203+Raw!AT203=100,Raw!AU203+Raw!AV203=100,Raw!AW203+Raw!AX203=100,Raw!AY203+Raw!AZ203=100),"",1)))</f>
        <v/>
      </c>
      <c r="E203" s="19" t="str">
        <f>IF(A203=0,"",IF(ISBLANK(Raw!AQ203),"",IF(Raw!AQ203=1,"",1)))</f>
        <v/>
      </c>
      <c r="F203" s="19" t="str">
        <f>IF(A203=0,"",IF(ISBLANK(Raw!AR203),"",IF(AND(Raw!AR203&gt;=0,Raw!AR203&lt;=100),"",1)))</f>
        <v/>
      </c>
      <c r="G203" s="19" t="str">
        <f>IF(A203=0,"",IF(AND(ISBLANK(Raw!BA203),ISBLANK(Raw!AS203)),"",IF(AND(Raw!AS203&gt;0,ISBLANK(Raw!BA203)=FALSE),"",1)))</f>
        <v/>
      </c>
      <c r="H203" s="19" t="str">
        <f>IF(A203=0,"",IF(COUNTA(Raw!BA203:BH203)=0,"",IF(AND(Raw!BA203=0,COUNTA(Raw!BB203:BH203)=0),"",IF(AND(Raw!BA203&gt;0,COUNTA(Raw!BB203:BH203)&gt;0),"",1))))</f>
        <v/>
      </c>
      <c r="I203" s="19" t="str">
        <f>IF(A203=0,"",IF(AND(ISBLANK(Raw!BI203),ISBLANK(Raw!BJ203)),"",IF(AND(Raw!BI203=1,ISBLANK(Raw!BJ203)=FALSE),"",IF(AND(Raw!BI203=2,ISBLANK(Raw!BJ203)),"",1))))</f>
        <v/>
      </c>
      <c r="J203" s="19" t="str">
        <f>IF(A203=0,"",IF(AND(ISBLANK(Raw!AT203),COUNTBLANK(Raw!BK203:BQ203)),"",IF(AND(Raw!AT203&gt;0,COUNTA(Raw!BK203:BQ203)&gt;0),"",IF(AND(Raw!AT203=0,COUNTA(Raw!BK203:BQ203)=0),"",1))))</f>
        <v/>
      </c>
      <c r="K203" s="19" t="str">
        <f>IF(A203=0,"",IF(AND(ISBLANK(Raw!AS203),COUNTA(Raw!BR203:BX203)=0),"",IF(AND(Raw!AS203&gt;0,COUNTA(Raw!BR203:BX203)&gt;0),"",IF(AND(Raw!AS203=0,COUNTA(Raw!BR203:BX203)=0),"",1))))</f>
        <v/>
      </c>
      <c r="L203" s="19" t="str">
        <f>IF(A203=0,"",IF(AND(COUNTA(Raw!BK203:BX203)=0,COUNTA(Raw!BY203:CH203)=0),"",IF(AND(COUNTIF(Raw!BK203:BX203,1)&gt;0,COUNTA(Raw!BY203:CH203)&gt;0),"",IF(AND(COUNTIF(Raw!BK203:BX203,1)=0,COUNTA(Raw!BY203:CH203)=0),"",1))))</f>
        <v/>
      </c>
      <c r="M203" s="19" t="str">
        <f>IF(A203=0,"",IF(AND(COUNTA(Raw!BK203:BX203)=0,COUNTA(Raw!CI203:CR203)),"",IF(AND(COUNTIF(Raw!BK203:BX203,3)&gt;0,COUNTA(Raw!CI203:CR203)&gt;0),"",IF(AND(COUNTIF(Raw!BK203:BX203,3)=0,COUNTA(Raw!CI203:CR203)=0),"",1))))</f>
        <v/>
      </c>
      <c r="N203" s="19" t="str">
        <f>IF(A203=0,"",IF(COUNTA(Raw!CS203:DF203)=0,"",IF(AND(COUNTIF(Raw!CS203:CV203,1)=1,COUNTA(Raw!CW203:DA203)&gt;0,COUNTA(Raw!DB203:DF203)=0),"",IF(AND(COUNTIF(Raw!CS203:CV203,2)=1,COUNTA(Raw!CW203:DA203)=0,COUNTA(Raw!DB203:DF203)&gt;0),"",IF(AND(COUNTA(Raw!CS203:CV203)&gt;0,COUNTA(Raw!CW203:DF203)=0),"",1)))))</f>
        <v/>
      </c>
      <c r="O203" s="19" t="str">
        <f>IF(A203=0,"",IF(COUNTA(Raw!DG203:DP203)=0,"",IF(AND(COUNTIF(Raw!BK203:BQ203,1)&gt;0,OR(COUNTIF(Raw!DG203:DP203,1)=1,COUNTIF(Raw!DG203:DP203,2)=1,COUNTIF(Raw!DG203:DP203,3)=1)),"",IF(AND(COUNTIF(Raw!BK203:BQ203,1)=0,AND(COUNTIF(Raw!DG203:DP203,1)=0,COUNTIF(Raw!DG203:DP203,2)=0,COUNTIF(Raw!DG203:DP203,3)=0)),"",1))))</f>
        <v/>
      </c>
      <c r="P203" s="19" t="str">
        <f>IF(A203=0,"",IF(COUNTA(Raw!DG203:DR203)=0,"",IF(AND(COUNTIF(Raw!DG203:DP203,4)=1,ISBLANK(Raw!DQ203)=FALSE,ISBLANK(Raw!DR203)),"",IF(AND(COUNTIF(Raw!DG203:DP203,7)=1,ISBLANK(Raw!DQ203),ISBLANK(Raw!DR203)=FALSE),"",IF(AND(COUNTA(Raw!DG203:DP203)&gt;0,COUNTIF(Raw!DG203:DP203,4)=0,COUNTIF(Raw!DG203:DP203,7)=0,COUNTA(Raw!DQ203:DR203)=0),"",1)))))</f>
        <v/>
      </c>
      <c r="Q203" s="19" t="str">
        <f>IF(A203=0,"",IF(AND(COUNTA(Raw!DS203:DU203)=0,COUNTA(Raw!BK203:BQ203)=0),"",IF(AND(COUNTIF(Raw!BK203:BQ203,1)&gt;0,COUNTA(Raw!DS203:DU203)&gt;0),"",IF(AND(COUNTIF(Raw!BK203:BQ203,1)=0,COUNTA(Raw!DS203:DU203)=0),"",1))))</f>
        <v/>
      </c>
      <c r="R203" s="19" t="str">
        <f>IF(A203=0,"",IF(AND(ISBLANK(Raw!AT203),ISBLANK(Raw!EJ203)),"",IF(AND(Raw!AT203&gt;0,ISBLANK(Raw!EJ203)=FALSE,Raw!EJ203&gt;=0,Raw!EJ203&lt;=7),"",IF(AND(Raw!AT203=0,ISBLANK(Raw!EJ203)),"",1))))</f>
        <v/>
      </c>
      <c r="S203" t="str">
        <f>IF(A203=0,"",IF(AND(ISBLANK(Raw!AS203),ISBLANK(Raw!EK203)),"",IF(AND(Raw!AS203&gt;0,ISBLANK(Raw!EK203)=FALSE),"",IF(AND(Raw!AS203=0,ISBLANK(Raw!EK203)),"",1))))</f>
        <v/>
      </c>
      <c r="T203" s="19" t="str">
        <f>IF(A203=0,"",IF(AND(ISBLANK(Raw!AT203),COUNTA(Raw!EL203:EQ203)=0),"",IF(AND(Raw!AT203&gt;0,COUNTA(Raw!EL203:EQ203)&gt;0),"",IF(AND(Raw!AT203=0,COUNTA(Raw!EL203:EQ203)=0),"",1))))</f>
        <v/>
      </c>
      <c r="U203" t="str">
        <f>IF(A203=0,"",IF(AND(ISBLANK(Raw!AT203),COUNTA(Raw!ER203:EU203)=0),"",IF(AND(Raw!AT203&gt;0,COUNTA(Raw!ER203:EU203)&gt;0),"",IF(AND(Raw!AT203=0,COUNTA(Raw!ER203:EU203)=0),"",1))))</f>
        <v/>
      </c>
      <c r="V203" t="str">
        <f>IF(A203=0,"",IF(AND(ISBLANK(Raw!AS203),COUNTA(Raw!EV203:FA203)=0),"",IF(AND(Raw!AS203&gt;0,COUNTA(Raw!EV203:FA203)&gt;0),"",IF(AND(Raw!AS203=0,COUNTA(Raw!EV203:FA203)=0),"",1))))</f>
        <v/>
      </c>
      <c r="W203" t="str">
        <f>IF(A203=0,"",IF(AND(ISBLANK(Raw!AS203),COUNTA(Raw!FB203:FE203)=0),"",IF(AND(Raw!AS203&gt;0,COUNTA(Raw!FB203:FE203)&gt;0),"",IF(AND(Raw!AS203=0,COUNTA(Raw!FB203:FE203)=0),"",1))))</f>
        <v/>
      </c>
      <c r="X203" t="str">
        <f>IF(A203=0,"",IF(AND(ISBLANK(Raw!AT203),COUNTA(Raw!FF203:FI203)=0),"",IF(AND(Raw!AT203&gt;0,COUNTA(Raw!FF203:FI203)&gt;0),"",IF(AND(Raw!AT203=0,COUNTA(Raw!FF203:FI203)=0),"",1))))</f>
        <v/>
      </c>
      <c r="Y203" t="str">
        <f>IF(A203=0,"",IF(AND(ISBLANK(Raw!AS203),COUNTA(Raw!FJ203:FM203)=0),"",IF(AND(Raw!AS203&gt;0,COUNTA(Raw!FJ203:FM203)&gt;0),"",IF(AND(Raw!AS203=0,COUNTA(Raw!FJ203:FM203)=0),"",1))))</f>
        <v/>
      </c>
      <c r="Z203" t="str">
        <f>IF(A203=0,"",IF(AND(COUNTA(Raw!FN203:FT203)=0,ISBLANK(Raw!FU203)),"",IF(AND(COUNTIF(Raw!FN203:FT203,1)&gt;0,ISBLANK(Raw!FU203)=FALSE),"",IF(AND(COUNTIF(Raw!FN203:FT203,1)=0,ISBLANK(Raw!FU203)),"",1))))</f>
        <v/>
      </c>
      <c r="AA203" s="19" t="str">
        <f>IF(A203=0,"",IF(AND(ISBLANK(Raw!BI203),COUNTA(Raw!FV203:GH203)=0),"",IF(AND(Raw!BI203&lt;&gt;1,COUNTIF(Raw!FV203:GH203,6)=0),"",IF(Raw!BI203=1,"",1))))</f>
        <v/>
      </c>
      <c r="AB203" t="str">
        <f>IF(A203=0,"",IF(AND(ISBLANK(Raw!GI203),COUNTA(Raw!GJ203:GQ203)=0),"",IF(AND(Raw!GI203=1,COUNTA(Raw!GJ203:GQ203)&gt;0),"",IF(AND(Raw!GI203=2,COUNTA(Raw!GJ203:GQ203)=0),"",1))))</f>
        <v/>
      </c>
      <c r="AC203" s="19" t="str">
        <f>IF(A203=0,"",IF(AND(COUNTA(Raw!GY203:HF203)=0,ISBLANK(Raw!HG203)),"",IF(AND(OR(COUNTIF(Raw!GY203:HE203,1)&gt;0,COUNTIF(Raw!GY203:HE203,2)&gt;0),ISBLANK(Raw!HG203)=FALSE),"",IF(AND(COUNTA(Raw!GY203:HF203)&gt;0,ISBLANK(Raw!HG203),COUNTIF(Raw!GY203:HE203,1)=0,COUNTIF(Raw!GY203:HE203,2)=0),"",1))))</f>
        <v/>
      </c>
      <c r="AD203" s="19" t="str">
        <f>IF(A203=0,"",IF(COUNTA(Raw!HU203:IB203)=0,"",IF(AND(Raw!AK203&lt;&gt;2,COUNTIF(Raw!HU203:IA203,2)=0,COUNTIF(Raw!HU203:IA203,3)=0),"",IF(Raw!AK203=2,"",1))))</f>
        <v/>
      </c>
      <c r="AE203" s="19" t="str">
        <f>IF(A203=0,"",IF(AND(Raw!AK203=2,ISBLANK(Raw!IC203)=FALSE),"",IF(AND(Raw!AK203&lt;&gt;2,ISBLANK(Raw!IC203)),"",1)))</f>
        <v/>
      </c>
      <c r="AF203" s="19" t="str">
        <f>IF(A203=0,"",IF(COUNTA(Raw!ID203:IF203)=0,"",IF(AND(MATCH(2023-Raw!ID203,Code!$A$3:$A$12,1)=Raw!IF203,2023-Raw!ID203=Raw!IE203),"",1)))</f>
        <v/>
      </c>
      <c r="AG203" s="19" t="str">
        <f>IF(A203=0,"",IF(COUNTA(Raw!IG203:II203)=0,"",IF(AND(Raw!IG203=4,ISBLANK(Raw!II203)=FALSE),"",IF(AND(Raw!IG203&lt;&gt;4,ISBLANK(Raw!II203)),"",1))))</f>
        <v/>
      </c>
      <c r="AH203" s="19" t="str">
        <f>IF(A203=0,"",IF(COUNTA(Raw!IJ203:IM203)=0,"",IF(AND(Raw!IJ203=1,ISBLANK(Raw!IK203)=FALSE),"",IF(AND(Raw!IJ203=2,COUNTA(Raw!IK203:IM203)&gt;0),"",1))))</f>
        <v/>
      </c>
      <c r="AI203" s="19" t="str">
        <f>IF(A203=0,"",IF(COUNTA(Raw!IK203:IM203)=0,"",IF(AND(Raw!IK203=1,ISBLANK(Raw!IL203)=FALSE),"",IF(AND(Raw!IK203=2,COUNTA(Raw!IL203:IM203)=0),"",1))))</f>
        <v/>
      </c>
      <c r="AJ203" s="19" t="str">
        <f>IF(A203=0,"",IF(COUNTA(Raw!JD203:JJ203)=0,"",IF(AND(Raw!JD203&gt;600,COUNTA(Raw!JE203:JI203)&gt;0),"",IF(AND(Raw!JD203&lt;=600,COUNTA(Raw!JE203:JJ203)=0),"",1))))</f>
        <v/>
      </c>
      <c r="AK203" s="19" t="str">
        <f>IF(A203=0,"",IF(COUNTA(Raw!JK203:KA203)=0,"",IF(AND(Raw!JK203=1,COUNTA(Raw!JM203:JV203)&gt;0),"",IF(AND(Raw!JK203=3,COUNTA(Raw!JM203:JV203)&gt;0,COUNTA(Raw!JW203:KA203)=0),"",IF(AND(ISBLANK(Raw!JK203)=FALSE,Raw!JK203&lt;&gt;1,Raw!JK203&lt;&gt;3,COUNTA(Raw!JM203:KA203)=0),"",1)))))</f>
        <v/>
      </c>
      <c r="AL203" s="19" t="str">
        <f>IF(A203=0,"",IF(COUNTA(Raw!JW203:KA203)=0,"",IF(AND(COUNTIF(Raw!JW203:JZ203,4)=0,COUNTA(Raw!JW203:JZ203)&gt;0,ISBLANK(Raw!KA203)=FALSE),"",IF(AND(COUNTIF(Raw!JW203:KA203,4)&gt;0,ISBLANK(Raw!KA203)),"",1))))</f>
        <v/>
      </c>
      <c r="AM203" s="19" t="str">
        <f>IF(A203=0,"",IF(COUNTA(Raw!KT203:KU203)=0,"",IF(AND(Raw!KT203=1,ISBLANK(Raw!KU203)=FALSE),"",IF(AND(Raw!KT203=2,ISBLANK(Raw!KU203)),"",1))))</f>
        <v/>
      </c>
      <c r="AN203" s="19" t="str">
        <f>IF(A203=0,"",IF(COUNTA(Raw!KX203:LF203)=0,"",IF(AND(COUNTIF(Raw!KX203:LB203,5)=1,COUNTA(Raw!KX203:LB203)=1,COUNTA(Raw!LC203:LF203)=0),"",IF(AND(COUNTIF(Raw!KX203:LB203,5)=0,COUNTA(Raw!KX203:LB203)&gt;0,COUNTA(Raw!LC203:LF203)&gt;0),"",1))))</f>
        <v/>
      </c>
      <c r="AO203" s="19" t="str">
        <f>IF(A203=0,"",IF(COUNTA(Raw!LM203:LU203)=0,"",IF(AND(Raw!LM203=1,ISBLANK(Raw!LN203)=FALSE,COUNTA(Raw!LO203:LU203)&gt;0),"",IF(AND(Raw!LM203=2,COUNTA(Raw!LN203:LU203)=0),"",1))))</f>
        <v/>
      </c>
      <c r="AP203" s="19" t="str">
        <f>IF(A203=0,"",IF(COUNTA(Raw!MY203:OG203)=0,"",IF(AND(Raw!MY203=2,COUNTA(Raw!MZ203:OG203)=0),"",IF(AND(Raw!MY203=1,COUNTA(Raw!MZ203:OG203)&gt;0),"",1))))</f>
        <v/>
      </c>
      <c r="AQ203" s="19" t="str">
        <f>IF(A203=0,"",IF(COUNTA(Raw!NC203:NW203)=0,"",IF(AND(COUNTIF(Raw!NC203:NG203,3)&gt;0,COUNTA(Raw!NH203:NQ203)&gt;0),"",IF(AND(COUNTA(Raw!NC203:NG203)&gt;0,COUNTIF(Raw!NC203:NG203,3)=0,COUNTA(Raw!NH203:NW203)=0),"",1))))</f>
        <v/>
      </c>
      <c r="AR203" s="19" t="str">
        <f>IF(A203=0,"",IF(COUNTA(Raw!NH203:NW203)=0,"",IF(AND(COUNTIF(Raw!NH203:NQ203,10)&gt;0,COUNTA(Raw!NR203:NW203)&gt;0),"",IF(AND(COUNTA(Raw!NH203:NQ203)&gt;0,COUNTIF(Raw!NH203:NQ203,10)=0,COUNTA(Raw!NR203:NY203)=0),"",1))))</f>
        <v/>
      </c>
      <c r="AS203" s="19" t="str">
        <f>IF(A203=0,"",IF(COUNTA(Raw!NY203:OG203)=0,"",IF(AND(Raw!NY203=1,COUNTA(Raw!NZ203:OG203)&gt;0),"",IF(AND(Raw!NY203=2,COUNTA(Raw!NZ203:OG203)=0),"",1))))</f>
        <v/>
      </c>
      <c r="AT203" s="19" t="str">
        <f>IF(A203=0,"",IF(COUNTA(Raw!OH203:OY203)=0,"",IF(AND(Raw!OH203=1,COUNTA(Raw!OI203:OY203)&gt;0),"",IF(AND(Raw!OH203=2,COUNTA(Raw!OI203:OY203)=0),"",1))))</f>
        <v/>
      </c>
      <c r="AU203" s="19" t="str">
        <f>IF(A203=0,"",IF(COUNTA(Raw!PR203:QB203)=0,"",
IF(AND(OR(AND(COUNTIF(Raw!PR203:QB203,1)=1,COUNTA(Raw!QI203:QY203)&gt;0),AND(COUNTIF(Raw!PR203:QB203,1)=0,COUNTA(Raw!QI203:QY203)=0)),OR(AND(COUNTIF(Raw!PR203:QB203,2)=1,COUNTA(Raw!QZ203:RP203)&gt;0),AND(COUNTIF(Raw!PR203:QB203,2)=0,COUNTA(Raw!QZ203:RP203)=0)),OR(AND(COUNTIF(Raw!PR203:QB203,3)=1,COUNTA(Raw!RQ203:SG203)&gt;0),AND(COUNTIF(Raw!PR203:QB203,3)=0,COUNTA(Raw!RQ203:SG203)=0)),OR(AND(COUNTIF(Raw!PR203:QB203,4)=1,COUNTA(Raw!SH203:ST203)&gt;0),AND(COUNTIF(Raw!PR203:QB203,4)=0,COUNTA(Raw!SH203:ST203)=0)),OR(AND(COUNTIF(Raw!PR203:QB203,5)=1,COUNTA(Raw!SU203:TG203)&gt;0),AND(COUNTIF(Raw!PR203:QB203,5)=0,COUNTA(Raw!SU203:TG203)=0)),OR(AND(COUNTIF(Raw!PR203:QB203,6)=1,COUNTA(Raw!TH203:TT203)&gt;0),AND(COUNTIF(Raw!PR203:QB203,6)=0,COUNTA(Raw!TH203:TT203)=0)),OR(AND(COUNTIF(Raw!PR203:QB203,7)=1,COUNTA(Raw!TU203:UI203)&gt;0),AND(COUNTIF(Raw!PR203:QB203,7)=0,COUNTA(Raw!TU203:UI203)=0)),OR(AND(COUNTIF(Raw!PR203:QB203,8)=1,COUNTA(Raw!UJ203:UV203)&gt;0),AND(COUNTIF(Raw!PR203:QB203,8)=0,COUNTA(Raw!UJ203:UV203)=0)),OR(AND(COUNTIF(Raw!PR203:QB203,9)=1,COUNTA(Raw!UW203:VG203)&gt;0),AND(COUNTIF(Raw!PR203:QB203,9)=0,COUNTA(Raw!UW203:VG203)=0)),OR(AND(COUNTIF(Raw!PR203:QB203,10)=1,COUNTA(Raw!VH203:VP203)&gt;0),AND(COUNTIF(Raw!PR203:QB203,10)=0,COUNTA(Raw!VH203:VP203)=0)),OR(AND(COUNTIF(Raw!PR203:QB203,11)=1,COUNTA(Raw!VQ203:WK203)&gt;0),AND(COUNTIF(Raw!PR203:QB203,11)=0,COUNTA(Raw!VQ203:WK203)=0))),"",1)))</f>
        <v/>
      </c>
      <c r="AV203" s="19" t="str">
        <f>IF(A203=0,"",IF(COUNTA(Raw!QI203:QY203)=0,"",IF(AND(OR(AND(Raw!QI203=4,COUNTIF(Raw!QR203:QY203,1)=0),Raw!QI203&lt;&gt;4),OR(AND(Raw!QJ203=4,COUNTIF(Raw!QR203:QY203,2)=0),Raw!QJ203&lt;&gt;4),OR(AND(Raw!QK203=4,COUNTIF(Raw!QR203:QY203,3)=0),Raw!QK203&lt;&gt;4),OR(AND(Raw!QL203=4,COUNTIF(Raw!QR203:QY203,4)=0),Raw!QL203&lt;&gt;4),OR(AND(Raw!QM203=4,COUNTIF(Raw!QR203:QY203,5)=0),Raw!QM203&lt;&gt;4),OR(AND(Raw!QN203=4,COUNTIF(Raw!QR203:QY203,6)=0),Raw!QN203&lt;&gt;4),OR(AND(Raw!QO203=4,COUNTIF(Raw!QR203:QY203,7)=0),Raw!QO203&lt;&gt;4),OR(AND(Raw!QP203=4,COUNTIF(Raw!QR203:QY203,8)=0),Raw!QP203&lt;&gt;4)),"",1)))</f>
        <v/>
      </c>
      <c r="AW203" t="str">
        <f>IF(A203=0,"",IF(COUNTA(Raw!QZ203:RP203)=0,"",IF(AND(OR(AND(Raw!QZ203=4,COUNTIF(Raw!RI203:RP203,1)=0),Raw!QZ203&lt;&gt;4),OR(AND(Raw!RA203=4,COUNTIF(Raw!RI203:RP203,2)=0),Raw!RA203&lt;&gt;4),OR(AND(Raw!RB203=4,COUNTIF(Raw!RI203:RP203,3)=0),Raw!RB203&lt;&gt;4),OR(AND(Raw!RC203=4,COUNTIF(Raw!RI203:RP203,4)=0),Raw!RC203&lt;&gt;4),OR(AND(Raw!RD203=4,COUNTIF(Raw!RI203:RP203,5)=0),Raw!RD203&lt;&gt;4),OR(AND(Raw!RE203=4,COUNTIF(Raw!RI203:RP203,6)=0),Raw!RE203&lt;&gt;4),OR(AND(Raw!RF203=4,COUNTIF(Raw!RI203:RP203,7)=0),Raw!RF203&lt;&gt;4),OR(AND(Raw!RG203=4,COUNTIF(Raw!RI203:RP203,8)=0),Raw!RG203&lt;&gt;4)),"",1)))</f>
        <v/>
      </c>
      <c r="AX203" t="str">
        <f>IF(A203=0,"",IF(COUNTA(Raw!RQ203:SG203)=0,"",IF(AND(OR(AND(Raw!RQ203=4,COUNTIF(Raw!RZ203:SG203,1)=0),Raw!RQ203&lt;&gt;4),OR(AND(Raw!RR203=4,COUNTIF(Raw!RZ203:SG203,2)=0),Raw!RR203&lt;&gt;4),OR(AND(Raw!RS203=4,COUNTIF(Raw!RZ203:SG203,3)=0),Raw!RS203&lt;&gt;4),OR(AND(Raw!RT203=4,COUNTIF(Raw!RZ203:SG203,4)=0),Raw!RT203&lt;&gt;4),OR(AND(Raw!RU203=4,COUNTIF(Raw!RZ203:SG203,5)=0),Raw!RU203&lt;&gt;4),OR(AND(Raw!RV203=4,COUNTIF(Raw!RZ203:SG203,6)=0),Raw!RV203&lt;&gt;4),OR(AND(Raw!RW203=4,COUNTIF(Raw!RZ203:SG203,7)=0),Raw!RW203&lt;&gt;4),OR(AND(Raw!RX203=4,COUNTIF(Raw!RZ203:SG203,8)=0),Raw!RX203&lt;&gt;4)),"",1)))</f>
        <v/>
      </c>
      <c r="AY203" t="str">
        <f>IF(A203=0,"",IF(COUNTA(Raw!SH203:ST203)=0,"",IF(AND(OR(AND(Raw!SH203=4,COUNTIF(Raw!SO203:ST203,1)=0),Raw!SH203&lt;&gt;4),OR(AND(Raw!SI203=4,COUNTIF(Raw!SO203:ST203,2)=0),Raw!SI203&lt;&gt;4),OR(AND(Raw!SJ203=4,COUNTIF(Raw!SO203:ST203,3)=0),Raw!SJ203&lt;&gt;4),OR(AND(Raw!SK203=4,COUNTIF(Raw!SO203:ST203,4)=0),Raw!SK203&lt;&gt;4),OR(AND(Raw!SL203=4,COUNTIF(Raw!SO203:ST203,5)=0),Raw!SL203&lt;&gt;4),OR(AND(Raw!SM203=4,COUNTIF(Raw!SO203:ST203,6)=0),Raw!SM203&lt;&gt;4)),"",1)))</f>
        <v/>
      </c>
      <c r="AZ203" t="str">
        <f>IF(A203=0,"",IF(COUNTA(Raw!SU203:TG203)=0,"",IF(AND(OR(AND(Raw!SU203=4,COUNTIF(Raw!TB203:TG203,1)=0),Raw!SU203&lt;&gt;4),OR(AND(Raw!SV203=4,COUNTIF(Raw!TB203:TG203,2)=0),Raw!SV203&lt;&gt;4),OR(AND(Raw!SW203=4,COUNTIF(Raw!TB203:TG203,3)=0),Raw!SW203&lt;&gt;4),OR(AND(Raw!SX203=4,COUNTIF(Raw!TB203:TG203,4)=0),Raw!SX203&lt;&gt;4),OR(AND(Raw!SY203=4,COUNTIF(Raw!TB203:TG203,5)=0),Raw!SY203&lt;&gt;4),OR(AND(Raw!SZ203=4,COUNTIF(Raw!TB203:TG203,6)=0),Raw!SZ203&lt;&gt;4)),"",1)))</f>
        <v/>
      </c>
      <c r="BA203" t="str">
        <f>IF(A203=0,"",IF(COUNTA(Raw!TH203:TT203)=0,"",IF(AND(OR(AND(Raw!TH203=4,COUNTIF(Raw!TO203:TT203,1)=0),Raw!TH203&lt;&gt;4),OR(AND(Raw!TI203=4,COUNTIF(Raw!TO203:TT203,2)=0),Raw!TI203&lt;&gt;4),OR(AND(Raw!TJ203=4,COUNTIF(Raw!TO203:TT203,3)=0),Raw!TJ203&lt;&gt;4),OR(AND(Raw!TK203=4,COUNTIF(Raw!TO203:TT203,4)=0),Raw!TK203&lt;&gt;4),OR(AND(Raw!TL203=4,COUNTIF(Raw!TO203:TT203,5)=0),Raw!TL203&lt;&gt;4),OR(AND(Raw!TM203=4,COUNTIF(Raw!TO203:TT203,6)=0),Raw!TM203&lt;&gt;4)),"",1)))</f>
        <v/>
      </c>
      <c r="BB203" t="str">
        <f>IF(A203=0,"",IF(COUNTA(Raw!TU203:UI203)=0,"",IF(AND(OR(AND(Raw!TU203=4,COUNTIF(Raw!UC203:UI203,1)=0),Raw!TU203&lt;&gt;4),OR(AND(Raw!TV203=4,COUNTIF(Raw!UC203:UI203,2)=0),Raw!TV203&lt;&gt;4),OR(AND(Raw!TW203=4,COUNTIF(Raw!UC203:UI203,3)=0),Raw!TW203&lt;&gt;4),OR(AND(Raw!TX203=4,COUNTIF(Raw!UC203:UI203,4)=0),Raw!TX203&lt;&gt;4),OR(AND(Raw!TY203=4,COUNTIF(Raw!UC203:UI203,5)=0),Raw!TY203&lt;&gt;4),OR(AND(Raw!TZ203=4,COUNTIF(Raw!UC203:UI203,6)=0),Raw!TZ203&lt;&gt;4),OR(AND(Raw!UA203=4,COUNTIF(Raw!UC203:UI203,7)=0),Raw!UA203&lt;&gt;4)),"",1)))</f>
        <v/>
      </c>
      <c r="BC203" t="str">
        <f>IF(A203=0,"",IF(COUNTA(Raw!UJ203:UV203)=0,"",IF(AND(OR(AND(Raw!UJ203=4,COUNTIF(Raw!UQ203:UV203,1)=0),Raw!UJ203&lt;&gt;4),OR(AND(Raw!UK203=4,COUNTIF(Raw!UQ203:UV203,2)=0),Raw!UK203&lt;&gt;4),OR(AND(Raw!UL203=4,COUNTIF(Raw!UQ203:UV203,3)=0),Raw!UL203&lt;&gt;4),OR(AND(Raw!UM203=4,COUNTIF(Raw!UQ203:UV203,4)=0),Raw!UM203&lt;&gt;4),OR(AND(Raw!UN203=4,COUNTIF(Raw!UQ203:UV203,5)=0),Raw!UN203&lt;&gt;4),OR(AND(Raw!UO203=4,COUNTIF(Raw!UQ203:UV203,6)=0),Raw!UO203&lt;&gt;4)),"",1)))</f>
        <v/>
      </c>
      <c r="BD203" t="str">
        <f>IF(A203=0,"",IF(COUNTA(Raw!UW203:VG203)=0,"",IF(AND(OR(AND(Raw!UW203=4,COUNTIF(Raw!VC203:VG203,1)=0),Raw!UW203&lt;&gt;4),OR(AND(Raw!UX203=4,COUNTIF(Raw!VC203:VG203,2)=0),Raw!UX203&lt;&gt;4),OR(AND(Raw!UY203=4,COUNTIF(Raw!VC203:VG203,3)=0),Raw!UY203&lt;&gt;4),OR(AND(Raw!UZ203=4,COUNTIF(Raw!VC203:VG203,4)=0),Raw!UZ203&lt;&gt;4),OR(AND(Raw!VA203=4,COUNTIF(Raw!VC203:VG203,5)=0),Raw!VA203&lt;&gt;4)),"",1)))</f>
        <v/>
      </c>
      <c r="BE203" t="str">
        <f>IF(A203=0,"",IF(COUNTA(Raw!VH203:VP203)=0,"",
IF(AND(
OR(AND(Raw!VH203=4,COUNTIF(Raw!VM203:VP203,1)=0),Raw!VH203&lt;&gt;4),
OR(AND(Raw!VI203=4,COUNTIF(Raw!VM203:VP203,2)=0),Raw!VI203&lt;&gt;4),
OR(AND(Raw!VJ203=4,COUNTIF(Raw!VM203:VP203,3)=0),Raw!VJ203&lt;&gt;4),
OR(AND(Raw!VK203=4,COUNTIF(Raw!VM203:VP203,4)=0),Raw!VK203&lt;&gt;4)
),"",1)))</f>
        <v/>
      </c>
      <c r="BF203" t="str">
        <f>IF(A203=0,"",IF(COUNTA(Raw!VQ203:WK203)=0,"",
IF(AND(
OR(AND(Raw!VQ203=4,COUNTIF(Raw!WB203:WK203,1)=0),Raw!VQ203&lt;&gt;4),
OR(AND(Raw!VR203=4,COUNTIF(Raw!WB203:WK203,2)=0),Raw!VR203&lt;&gt;4),
OR(AND(Raw!VS203=4,COUNTIF(Raw!WB203:WK203,3)=0),Raw!VS203&lt;&gt;4),
OR(AND(Raw!VT203=4,COUNTIF(Raw!WB203:WK203,4)=0),Raw!VT203&lt;&gt;4),
OR(AND(Raw!VU203=4,COUNTIF(Raw!WB203:WK203,5)=0),Raw!VU203&lt;&gt;4),
OR(AND(Raw!VV203=4,COUNTIF(Raw!WB203:WK203,6)=0),Raw!VV203&lt;&gt;4),
OR(AND(Raw!VW203=4,COUNTIF(Raw!WB203:WK203,7)=0),Raw!VW203&lt;&gt;4),
OR(AND(Raw!VX203=4,COUNTIF(Raw!WB203:WK203,8)=0),Raw!VX203&lt;&gt;4),
OR(AND(Raw!VY203=4,COUNTIF(Raw!WB203:WK203,9)=0),Raw!VX203&lt;&gt;4),
OR(AND(Raw!VZ203=4,COUNTIF(Raw!WB203:WK203,10)=0),Raw!VZ203&lt;&gt;4)
),"",1)))</f>
        <v/>
      </c>
      <c r="BG203" t="str">
        <f>IF(A203=0,"",IF(COUNTA(Raw!WL203:XB203)=0,"",
IF(AND(
OR(AND(Raw!WL203=4,COUNTIF(Raw!WU203:XB203,1)=0),Raw!WL203&lt;&gt;4),
OR(AND(Raw!WM203=4,COUNTIF(Raw!WU203:XB203,2)=0),Raw!WM203&lt;&gt;4),
OR(AND(Raw!WN203=4,COUNTIF(Raw!WU203:XB203,3)=0),Raw!WN203&lt;&gt;4),
OR(AND(Raw!WO203=4,COUNTIF(Raw!WU203:XB203,4)=0),Raw!WO203&lt;&gt;4),
OR(AND(Raw!WP203=4,COUNTIF(Raw!WU203:XB203,5)=0),Raw!WP203&lt;&gt;4),
OR(AND(Raw!WQ203=4,COUNTIF(Raw!WU203:XB203,6)=0),Raw!WQ203&lt;&gt;4),
OR(AND(Raw!WR203=4,COUNTIF(Raw!WU203:XB203,7)=0),Raw!WR203&lt;&gt;4),
OR(AND(Raw!WS203=4,COUNTIF(Raw!WU203:XB203,8)=0),Raw!WS203&lt;&gt;4)
),"",1)))</f>
        <v/>
      </c>
      <c r="BH203" t="str">
        <f>IF(A203=0,"",IF(COUNTA(Raw!XC203:XK203)=0,"",
IF(AND(
OR(AND(Raw!XC203=4,COUNTIF(Raw!XH203:XK203,1)=0),Raw!XC203&lt;&gt;4),
OR(AND(Raw!XD203=4,COUNTIF(Raw!XH203:XK203,2)=0),Raw!XD203&lt;&gt;4),
OR(AND(Raw!XE203=4,COUNTIF(Raw!XH203:XK203,3)=0),Raw!XE203&lt;&gt;4),
OR(AND(Raw!XF203=4,COUNTIF(Raw!XH203:XK203,4)=0),Raw!XF203&lt;&gt;4)
),"",1)))</f>
        <v/>
      </c>
      <c r="BI203" t="str">
        <f>IF(A203=0,"",IF(COUNTA(Raw!XL203:XT203)=0,"",
IF(AND(
OR(AND(Raw!XL203=4,COUNTIF(Raw!XQ203:XT203,1)=0),Raw!XL203&lt;&gt;4),
OR(AND(Raw!XM203=4,COUNTIF(Raw!XQ203:XT203,2)=0),Raw!XM203&lt;&gt;4),
OR(AND(Raw!XN203=4,COUNTIF(Raw!XQ203:XT203,3)=0),Raw!XN203&lt;&gt;4),
OR(AND(Raw!XO203=4,COUNTIF(Raw!XQ203:XT203,4)=0),Raw!XO203&lt;&gt;4)
),"",1)))</f>
        <v/>
      </c>
      <c r="BJ203" t="str">
        <f>IF(A203=0,"",IF(COUNTA(Raw!XU203:YI203)=0,"",
IF(AND(
OR(AND(Raw!XU203=4,COUNTIF(Raw!YC203:YI203,1)=0),Raw!XU203&lt;&gt;4),
OR(AND(Raw!XV203=4,COUNTIF(Raw!YC203:YI203,2)=0),Raw!XV203&lt;&gt;4),
OR(AND(Raw!XW203=4,COUNTIF(Raw!YC203:YI203,3)=0),Raw!XW203&lt;&gt;4),
OR(AND(Raw!XX203=4,COUNTIF(Raw!YC203:YI203,4)=0),Raw!XX203&lt;&gt;4),
OR(AND(Raw!XY203=4,COUNTIF(Raw!YC203:YI203,5)=0),Raw!XY203&lt;&gt;4),
OR(AND(Raw!XZ203=4,COUNTIF(Raw!YC203:YI203,6)=0),Raw!XZ203&lt;&gt;4),
OR(AND(Raw!YA203=4,COUNTIF(Raw!YC203:YI203,7)=0),Raw!YA203&lt;&gt;4)
),"",1)))</f>
        <v/>
      </c>
      <c r="BK203" t="str">
        <f>IF(A203=0,"",IF(COUNTA(Raw!YJ203:YR203)=0,"",
IF(AND(
OR(AND(Raw!YJ203=4,COUNTIF(Raw!YO203:YR203,1)=0),Raw!YJ203&lt;&gt;4),
OR(AND(Raw!YK203=4,COUNTIF(Raw!YO203:YR203,2)=0),Raw!YK203&lt;&gt;4),
OR(AND(Raw!YL203=4,COUNTIF(Raw!YO203:YR203,3)=0),Raw!YL203&lt;&gt;4),
OR(AND(Raw!YM203=4,COUNTIF(Raw!YO203:YR203,4)=0),Raw!YM203&lt;&gt;4)
),"",1)))</f>
        <v/>
      </c>
      <c r="BL203" t="str">
        <f>IF(A203=0,"",IF(COUNTA(Raw!YS203:YU203)=0,"",IF(AND(Raw!YS203=4,ISBLANK(Raw!YU203)),"",IF(AND(Raw!YS203&lt;&gt;4,ISBLANK(Raw!YU203)=FALSE),"",1))))</f>
        <v/>
      </c>
    </row>
    <row r="204" spans="1:64">
      <c r="A204" s="20">
        <f>Raw!A204</f>
        <v>0</v>
      </c>
      <c r="B204" s="19" t="str">
        <f>IF(A204=0,"",IF(AND(Raw!AC204=1,COUNTA(Raw!AR204:IC204)&gt;0,COUNTA(Raw!ID204:YU204)=0),"",IF(AND(Raw!AC204=2,COUNTA(Raw!AR204:IC204)=0,COUNTA(Raw!ID204:MV204)&gt;0,COUNTA(Raw!MW204:YU204)=0),"",IF(AND(Raw!AC204=3,COUNTA(Raw!AP204:MV204)=0,COUNTA(Raw!MW204:YU204)&gt;0),"",1))))</f>
        <v/>
      </c>
      <c r="C204" s="19" t="str">
        <f>IF(A204=0,"",IF(AND(Raw!AK204=1,ISBLANK(Raw!AM204)=FALSE,ISBLANK(Raw!AO204)),"",IF(AND(Raw!AK204=2,ISBLANK(Raw!AM204),ISBLANK(Raw!AO204)=FALSE),"",1)))</f>
        <v/>
      </c>
      <c r="D204" s="19" t="str">
        <f>IF(A204=0,"",IF(COUNTA(Raw!AS204:AZ204)=0,"",IF(AND(Raw!AS204+Raw!AT204=100,Raw!AU204+Raw!AV204=100,Raw!AW204+Raw!AX204=100,Raw!AY204+Raw!AZ204=100),"",1)))</f>
        <v/>
      </c>
      <c r="E204" s="19" t="str">
        <f>IF(A204=0,"",IF(ISBLANK(Raw!AQ204),"",IF(Raw!AQ204=1,"",1)))</f>
        <v/>
      </c>
      <c r="F204" s="19" t="str">
        <f>IF(A204=0,"",IF(ISBLANK(Raw!AR204),"",IF(AND(Raw!AR204&gt;=0,Raw!AR204&lt;=100),"",1)))</f>
        <v/>
      </c>
      <c r="G204" s="19" t="str">
        <f>IF(A204=0,"",IF(AND(ISBLANK(Raw!BA204),ISBLANK(Raw!AS204)),"",IF(AND(Raw!AS204&gt;0,ISBLANK(Raw!BA204)=FALSE),"",1)))</f>
        <v/>
      </c>
      <c r="H204" s="19" t="str">
        <f>IF(A204=0,"",IF(COUNTA(Raw!BA204:BH204)=0,"",IF(AND(Raw!BA204=0,COUNTA(Raw!BB204:BH204)=0),"",IF(AND(Raw!BA204&gt;0,COUNTA(Raw!BB204:BH204)&gt;0),"",1))))</f>
        <v/>
      </c>
      <c r="I204" s="19" t="str">
        <f>IF(A204=0,"",IF(AND(ISBLANK(Raw!BI204),ISBLANK(Raw!BJ204)),"",IF(AND(Raw!BI204=1,ISBLANK(Raw!BJ204)=FALSE),"",IF(AND(Raw!BI204=2,ISBLANK(Raw!BJ204)),"",1))))</f>
        <v/>
      </c>
      <c r="J204" s="19" t="str">
        <f>IF(A204=0,"",IF(AND(ISBLANK(Raw!AT204),COUNTBLANK(Raw!BK204:BQ204)),"",IF(AND(Raw!AT204&gt;0,COUNTA(Raw!BK204:BQ204)&gt;0),"",IF(AND(Raw!AT204=0,COUNTA(Raw!BK204:BQ204)=0),"",1))))</f>
        <v/>
      </c>
      <c r="K204" s="19" t="str">
        <f>IF(A204=0,"",IF(AND(ISBLANK(Raw!AS204),COUNTA(Raw!BR204:BX204)=0),"",IF(AND(Raw!AS204&gt;0,COUNTA(Raw!BR204:BX204)&gt;0),"",IF(AND(Raw!AS204=0,COUNTA(Raw!BR204:BX204)=0),"",1))))</f>
        <v/>
      </c>
      <c r="L204" s="19" t="str">
        <f>IF(A204=0,"",IF(AND(COUNTA(Raw!BK204:BX204)=0,COUNTA(Raw!BY204:CH204)=0),"",IF(AND(COUNTIF(Raw!BK204:BX204,1)&gt;0,COUNTA(Raw!BY204:CH204)&gt;0),"",IF(AND(COUNTIF(Raw!BK204:BX204,1)=0,COUNTA(Raw!BY204:CH204)=0),"",1))))</f>
        <v/>
      </c>
      <c r="M204" s="19" t="str">
        <f>IF(A204=0,"",IF(AND(COUNTA(Raw!BK204:BX204)=0,COUNTA(Raw!CI204:CR204)),"",IF(AND(COUNTIF(Raw!BK204:BX204,3)&gt;0,COUNTA(Raw!CI204:CR204)&gt;0),"",IF(AND(COUNTIF(Raw!BK204:BX204,3)=0,COUNTA(Raw!CI204:CR204)=0),"",1))))</f>
        <v/>
      </c>
      <c r="N204" s="19" t="str">
        <f>IF(A204=0,"",IF(COUNTA(Raw!CS204:DF204)=0,"",IF(AND(COUNTIF(Raw!CS204:CV204,1)=1,COUNTA(Raw!CW204:DA204)&gt;0,COUNTA(Raw!DB204:DF204)=0),"",IF(AND(COUNTIF(Raw!CS204:CV204,2)=1,COUNTA(Raw!CW204:DA204)=0,COUNTA(Raw!DB204:DF204)&gt;0),"",IF(AND(COUNTA(Raw!CS204:CV204)&gt;0,COUNTA(Raw!CW204:DF204)=0),"",1)))))</f>
        <v/>
      </c>
      <c r="O204" s="19" t="str">
        <f>IF(A204=0,"",IF(COUNTA(Raw!DG204:DP204)=0,"",IF(AND(COUNTIF(Raw!BK204:BQ204,1)&gt;0,OR(COUNTIF(Raw!DG204:DP204,1)=1,COUNTIF(Raw!DG204:DP204,2)=1,COUNTIF(Raw!DG204:DP204,3)=1)),"",IF(AND(COUNTIF(Raw!BK204:BQ204,1)=0,AND(COUNTIF(Raw!DG204:DP204,1)=0,COUNTIF(Raw!DG204:DP204,2)=0,COUNTIF(Raw!DG204:DP204,3)=0)),"",1))))</f>
        <v/>
      </c>
      <c r="P204" s="19" t="str">
        <f>IF(A204=0,"",IF(COUNTA(Raw!DG204:DR204)=0,"",IF(AND(COUNTIF(Raw!DG204:DP204,4)=1,ISBLANK(Raw!DQ204)=FALSE,ISBLANK(Raw!DR204)),"",IF(AND(COUNTIF(Raw!DG204:DP204,7)=1,ISBLANK(Raw!DQ204),ISBLANK(Raw!DR204)=FALSE),"",IF(AND(COUNTA(Raw!DG204:DP204)&gt;0,COUNTIF(Raw!DG204:DP204,4)=0,COUNTIF(Raw!DG204:DP204,7)=0,COUNTA(Raw!DQ204:DR204)=0),"",1)))))</f>
        <v/>
      </c>
      <c r="Q204" s="19" t="str">
        <f>IF(A204=0,"",IF(AND(COUNTA(Raw!DS204:DU204)=0,COUNTA(Raw!BK204:BQ204)=0),"",IF(AND(COUNTIF(Raw!BK204:BQ204,1)&gt;0,COUNTA(Raw!DS204:DU204)&gt;0),"",IF(AND(COUNTIF(Raw!BK204:BQ204,1)=0,COUNTA(Raw!DS204:DU204)=0),"",1))))</f>
        <v/>
      </c>
      <c r="R204" s="19" t="str">
        <f>IF(A204=0,"",IF(AND(ISBLANK(Raw!AT204),ISBLANK(Raw!EJ204)),"",IF(AND(Raw!AT204&gt;0,ISBLANK(Raw!EJ204)=FALSE,Raw!EJ204&gt;=0,Raw!EJ204&lt;=7),"",IF(AND(Raw!AT204=0,ISBLANK(Raw!EJ204)),"",1))))</f>
        <v/>
      </c>
      <c r="S204" t="str">
        <f>IF(A204=0,"",IF(AND(ISBLANK(Raw!AS204),ISBLANK(Raw!EK204)),"",IF(AND(Raw!AS204&gt;0,ISBLANK(Raw!EK204)=FALSE),"",IF(AND(Raw!AS204=0,ISBLANK(Raw!EK204)),"",1))))</f>
        <v/>
      </c>
      <c r="T204" s="19" t="str">
        <f>IF(A204=0,"",IF(AND(ISBLANK(Raw!AT204),COUNTA(Raw!EL204:EQ204)=0),"",IF(AND(Raw!AT204&gt;0,COUNTA(Raw!EL204:EQ204)&gt;0),"",IF(AND(Raw!AT204=0,COUNTA(Raw!EL204:EQ204)=0),"",1))))</f>
        <v/>
      </c>
      <c r="U204" t="str">
        <f>IF(A204=0,"",IF(AND(ISBLANK(Raw!AT204),COUNTA(Raw!ER204:EU204)=0),"",IF(AND(Raw!AT204&gt;0,COUNTA(Raw!ER204:EU204)&gt;0),"",IF(AND(Raw!AT204=0,COUNTA(Raw!ER204:EU204)=0),"",1))))</f>
        <v/>
      </c>
      <c r="V204" t="str">
        <f>IF(A204=0,"",IF(AND(ISBLANK(Raw!AS204),COUNTA(Raw!EV204:FA204)=0),"",IF(AND(Raw!AS204&gt;0,COUNTA(Raw!EV204:FA204)&gt;0),"",IF(AND(Raw!AS204=0,COUNTA(Raw!EV204:FA204)=0),"",1))))</f>
        <v/>
      </c>
      <c r="W204" t="str">
        <f>IF(A204=0,"",IF(AND(ISBLANK(Raw!AS204),COUNTA(Raw!FB204:FE204)=0),"",IF(AND(Raw!AS204&gt;0,COUNTA(Raw!FB204:FE204)&gt;0),"",IF(AND(Raw!AS204=0,COUNTA(Raw!FB204:FE204)=0),"",1))))</f>
        <v/>
      </c>
      <c r="X204" t="str">
        <f>IF(A204=0,"",IF(AND(ISBLANK(Raw!AT204),COUNTA(Raw!FF204:FI204)=0),"",IF(AND(Raw!AT204&gt;0,COUNTA(Raw!FF204:FI204)&gt;0),"",IF(AND(Raw!AT204=0,COUNTA(Raw!FF204:FI204)=0),"",1))))</f>
        <v/>
      </c>
      <c r="Y204" t="str">
        <f>IF(A204=0,"",IF(AND(ISBLANK(Raw!AS204),COUNTA(Raw!FJ204:FM204)=0),"",IF(AND(Raw!AS204&gt;0,COUNTA(Raw!FJ204:FM204)&gt;0),"",IF(AND(Raw!AS204=0,COUNTA(Raw!FJ204:FM204)=0),"",1))))</f>
        <v/>
      </c>
      <c r="Z204" t="str">
        <f>IF(A204=0,"",IF(AND(COUNTA(Raw!FN204:FT204)=0,ISBLANK(Raw!FU204)),"",IF(AND(COUNTIF(Raw!FN204:FT204,1)&gt;0,ISBLANK(Raw!FU204)=FALSE),"",IF(AND(COUNTIF(Raw!FN204:FT204,1)=0,ISBLANK(Raw!FU204)),"",1))))</f>
        <v/>
      </c>
      <c r="AA204" s="19" t="str">
        <f>IF(A204=0,"",IF(AND(ISBLANK(Raw!BI204),COUNTA(Raw!FV204:GH204)=0),"",IF(AND(Raw!BI204&lt;&gt;1,COUNTIF(Raw!FV204:GH204,6)=0),"",IF(Raw!BI204=1,"",1))))</f>
        <v/>
      </c>
      <c r="AB204" t="str">
        <f>IF(A204=0,"",IF(AND(ISBLANK(Raw!GI204),COUNTA(Raw!GJ204:GQ204)=0),"",IF(AND(Raw!GI204=1,COUNTA(Raw!GJ204:GQ204)&gt;0),"",IF(AND(Raw!GI204=2,COUNTA(Raw!GJ204:GQ204)=0),"",1))))</f>
        <v/>
      </c>
      <c r="AC204" s="19" t="str">
        <f>IF(A204=0,"",IF(AND(COUNTA(Raw!GY204:HF204)=0,ISBLANK(Raw!HG204)),"",IF(AND(OR(COUNTIF(Raw!GY204:HE204,1)&gt;0,COUNTIF(Raw!GY204:HE204,2)&gt;0),ISBLANK(Raw!HG204)=FALSE),"",IF(AND(COUNTA(Raw!GY204:HF204)&gt;0,ISBLANK(Raw!HG204),COUNTIF(Raw!GY204:HE204,1)=0,COUNTIF(Raw!GY204:HE204,2)=0),"",1))))</f>
        <v/>
      </c>
      <c r="AD204" s="19" t="str">
        <f>IF(A204=0,"",IF(COUNTA(Raw!HU204:IB204)=0,"",IF(AND(Raw!AK204&lt;&gt;2,COUNTIF(Raw!HU204:IA204,2)=0,COUNTIF(Raw!HU204:IA204,3)=0),"",IF(Raw!AK204=2,"",1))))</f>
        <v/>
      </c>
      <c r="AE204" s="19" t="str">
        <f>IF(A204=0,"",IF(AND(Raw!AK204=2,ISBLANK(Raw!IC204)=FALSE),"",IF(AND(Raw!AK204&lt;&gt;2,ISBLANK(Raw!IC204)),"",1)))</f>
        <v/>
      </c>
      <c r="AF204" s="19" t="str">
        <f>IF(A204=0,"",IF(COUNTA(Raw!ID204:IF204)=0,"",IF(AND(MATCH(2023-Raw!ID204,Code!$A$3:$A$12,1)=Raw!IF204,2023-Raw!ID204=Raw!IE204),"",1)))</f>
        <v/>
      </c>
      <c r="AG204" s="19" t="str">
        <f>IF(A204=0,"",IF(COUNTA(Raw!IG204:II204)=0,"",IF(AND(Raw!IG204=4,ISBLANK(Raw!II204)=FALSE),"",IF(AND(Raw!IG204&lt;&gt;4,ISBLANK(Raw!II204)),"",1))))</f>
        <v/>
      </c>
      <c r="AH204" s="19" t="str">
        <f>IF(A204=0,"",IF(COUNTA(Raw!IJ204:IM204)=0,"",IF(AND(Raw!IJ204=1,ISBLANK(Raw!IK204)=FALSE),"",IF(AND(Raw!IJ204=2,COUNTA(Raw!IK204:IM204)&gt;0),"",1))))</f>
        <v/>
      </c>
      <c r="AI204" s="19" t="str">
        <f>IF(A204=0,"",IF(COUNTA(Raw!IK204:IM204)=0,"",IF(AND(Raw!IK204=1,ISBLANK(Raw!IL204)=FALSE),"",IF(AND(Raw!IK204=2,COUNTA(Raw!IL204:IM204)=0),"",1))))</f>
        <v/>
      </c>
      <c r="AJ204" s="19" t="str">
        <f>IF(A204=0,"",IF(COUNTA(Raw!JD204:JJ204)=0,"",IF(AND(Raw!JD204&gt;600,COUNTA(Raw!JE204:JI204)&gt;0),"",IF(AND(Raw!JD204&lt;=600,COUNTA(Raw!JE204:JJ204)=0),"",1))))</f>
        <v/>
      </c>
      <c r="AK204" s="19" t="str">
        <f>IF(A204=0,"",IF(COUNTA(Raw!JK204:KA204)=0,"",IF(AND(Raw!JK204=1,COUNTA(Raw!JM204:JV204)&gt;0),"",IF(AND(Raw!JK204=3,COUNTA(Raw!JM204:JV204)&gt;0,COUNTA(Raw!JW204:KA204)=0),"",IF(AND(ISBLANK(Raw!JK204)=FALSE,Raw!JK204&lt;&gt;1,Raw!JK204&lt;&gt;3,COUNTA(Raw!JM204:KA204)=0),"",1)))))</f>
        <v/>
      </c>
      <c r="AL204" s="19" t="str">
        <f>IF(A204=0,"",IF(COUNTA(Raw!JW204:KA204)=0,"",IF(AND(COUNTIF(Raw!JW204:JZ204,4)=0,COUNTA(Raw!JW204:JZ204)&gt;0,ISBLANK(Raw!KA204)=FALSE),"",IF(AND(COUNTIF(Raw!JW204:KA204,4)&gt;0,ISBLANK(Raw!KA204)),"",1))))</f>
        <v/>
      </c>
      <c r="AM204" s="19" t="str">
        <f>IF(A204=0,"",IF(COUNTA(Raw!KT204:KU204)=0,"",IF(AND(Raw!KT204=1,ISBLANK(Raw!KU204)=FALSE),"",IF(AND(Raw!KT204=2,ISBLANK(Raw!KU204)),"",1))))</f>
        <v/>
      </c>
      <c r="AN204" s="19" t="str">
        <f>IF(A204=0,"",IF(COUNTA(Raw!KX204:LF204)=0,"",IF(AND(COUNTIF(Raw!KX204:LB204,5)=1,COUNTA(Raw!KX204:LB204)=1,COUNTA(Raw!LC204:LF204)=0),"",IF(AND(COUNTIF(Raw!KX204:LB204,5)=0,COUNTA(Raw!KX204:LB204)&gt;0,COUNTA(Raw!LC204:LF204)&gt;0),"",1))))</f>
        <v/>
      </c>
      <c r="AO204" s="19" t="str">
        <f>IF(A204=0,"",IF(COUNTA(Raw!LM204:LU204)=0,"",IF(AND(Raw!LM204=1,ISBLANK(Raw!LN204)=FALSE,COUNTA(Raw!LO204:LU204)&gt;0),"",IF(AND(Raw!LM204=2,COUNTA(Raw!LN204:LU204)=0),"",1))))</f>
        <v/>
      </c>
      <c r="AP204" s="19" t="str">
        <f>IF(A204=0,"",IF(COUNTA(Raw!MY204:OG204)=0,"",IF(AND(Raw!MY204=2,COUNTA(Raw!MZ204:OG204)=0),"",IF(AND(Raw!MY204=1,COUNTA(Raw!MZ204:OG204)&gt;0),"",1))))</f>
        <v/>
      </c>
      <c r="AQ204" s="19" t="str">
        <f>IF(A204=0,"",IF(COUNTA(Raw!NC204:NW204)=0,"",IF(AND(COUNTIF(Raw!NC204:NG204,3)&gt;0,COUNTA(Raw!NH204:NQ204)&gt;0),"",IF(AND(COUNTA(Raw!NC204:NG204)&gt;0,COUNTIF(Raw!NC204:NG204,3)=0,COUNTA(Raw!NH204:NW204)=0),"",1))))</f>
        <v/>
      </c>
      <c r="AR204" s="19" t="str">
        <f>IF(A204=0,"",IF(COUNTA(Raw!NH204:NW204)=0,"",IF(AND(COUNTIF(Raw!NH204:NQ204,10)&gt;0,COUNTA(Raw!NR204:NW204)&gt;0),"",IF(AND(COUNTA(Raw!NH204:NQ204)&gt;0,COUNTIF(Raw!NH204:NQ204,10)=0,COUNTA(Raw!NR204:NY204)=0),"",1))))</f>
        <v/>
      </c>
      <c r="AS204" s="19" t="str">
        <f>IF(A204=0,"",IF(COUNTA(Raw!NY204:OG204)=0,"",IF(AND(Raw!NY204=1,COUNTA(Raw!NZ204:OG204)&gt;0),"",IF(AND(Raw!NY204=2,COUNTA(Raw!NZ204:OG204)=0),"",1))))</f>
        <v/>
      </c>
      <c r="AT204" s="19" t="str">
        <f>IF(A204=0,"",IF(COUNTA(Raw!OH204:OY204)=0,"",IF(AND(Raw!OH204=1,COUNTA(Raw!OI204:OY204)&gt;0),"",IF(AND(Raw!OH204=2,COUNTA(Raw!OI204:OY204)=0),"",1))))</f>
        <v/>
      </c>
      <c r="AU204" s="19" t="str">
        <f>IF(A204=0,"",IF(COUNTA(Raw!PR204:QB204)=0,"",
IF(AND(OR(AND(COUNTIF(Raw!PR204:QB204,1)=1,COUNTA(Raw!QI204:QY204)&gt;0),AND(COUNTIF(Raw!PR204:QB204,1)=0,COUNTA(Raw!QI204:QY204)=0)),OR(AND(COUNTIF(Raw!PR204:QB204,2)=1,COUNTA(Raw!QZ204:RP204)&gt;0),AND(COUNTIF(Raw!PR204:QB204,2)=0,COUNTA(Raw!QZ204:RP204)=0)),OR(AND(COUNTIF(Raw!PR204:QB204,3)=1,COUNTA(Raw!RQ204:SG204)&gt;0),AND(COUNTIF(Raw!PR204:QB204,3)=0,COUNTA(Raw!RQ204:SG204)=0)),OR(AND(COUNTIF(Raw!PR204:QB204,4)=1,COUNTA(Raw!SH204:ST204)&gt;0),AND(COUNTIF(Raw!PR204:QB204,4)=0,COUNTA(Raw!SH204:ST204)=0)),OR(AND(COUNTIF(Raw!PR204:QB204,5)=1,COUNTA(Raw!SU204:TG204)&gt;0),AND(COUNTIF(Raw!PR204:QB204,5)=0,COUNTA(Raw!SU204:TG204)=0)),OR(AND(COUNTIF(Raw!PR204:QB204,6)=1,COUNTA(Raw!TH204:TT204)&gt;0),AND(COUNTIF(Raw!PR204:QB204,6)=0,COUNTA(Raw!TH204:TT204)=0)),OR(AND(COUNTIF(Raw!PR204:QB204,7)=1,COUNTA(Raw!TU204:UI204)&gt;0),AND(COUNTIF(Raw!PR204:QB204,7)=0,COUNTA(Raw!TU204:UI204)=0)),OR(AND(COUNTIF(Raw!PR204:QB204,8)=1,COUNTA(Raw!UJ204:UV204)&gt;0),AND(COUNTIF(Raw!PR204:QB204,8)=0,COUNTA(Raw!UJ204:UV204)=0)),OR(AND(COUNTIF(Raw!PR204:QB204,9)=1,COUNTA(Raw!UW204:VG204)&gt;0),AND(COUNTIF(Raw!PR204:QB204,9)=0,COUNTA(Raw!UW204:VG204)=0)),OR(AND(COUNTIF(Raw!PR204:QB204,10)=1,COUNTA(Raw!VH204:VP204)&gt;0),AND(COUNTIF(Raw!PR204:QB204,10)=0,COUNTA(Raw!VH204:VP204)=0)),OR(AND(COUNTIF(Raw!PR204:QB204,11)=1,COUNTA(Raw!VQ204:WK204)&gt;0),AND(COUNTIF(Raw!PR204:QB204,11)=0,COUNTA(Raw!VQ204:WK204)=0))),"",1)))</f>
        <v/>
      </c>
      <c r="AV204" s="19" t="str">
        <f>IF(A204=0,"",IF(COUNTA(Raw!QI204:QY204)=0,"",IF(AND(OR(AND(Raw!QI204=4,COUNTIF(Raw!QR204:QY204,1)=0),Raw!QI204&lt;&gt;4),OR(AND(Raw!QJ204=4,COUNTIF(Raw!QR204:QY204,2)=0),Raw!QJ204&lt;&gt;4),OR(AND(Raw!QK204=4,COUNTIF(Raw!QR204:QY204,3)=0),Raw!QK204&lt;&gt;4),OR(AND(Raw!QL204=4,COUNTIF(Raw!QR204:QY204,4)=0),Raw!QL204&lt;&gt;4),OR(AND(Raw!QM204=4,COUNTIF(Raw!QR204:QY204,5)=0),Raw!QM204&lt;&gt;4),OR(AND(Raw!QN204=4,COUNTIF(Raw!QR204:QY204,6)=0),Raw!QN204&lt;&gt;4),OR(AND(Raw!QO204=4,COUNTIF(Raw!QR204:QY204,7)=0),Raw!QO204&lt;&gt;4),OR(AND(Raw!QP204=4,COUNTIF(Raw!QR204:QY204,8)=0),Raw!QP204&lt;&gt;4)),"",1)))</f>
        <v/>
      </c>
      <c r="AW204" t="str">
        <f>IF(A204=0,"",IF(COUNTA(Raw!QZ204:RP204)=0,"",IF(AND(OR(AND(Raw!QZ204=4,COUNTIF(Raw!RI204:RP204,1)=0),Raw!QZ204&lt;&gt;4),OR(AND(Raw!RA204=4,COUNTIF(Raw!RI204:RP204,2)=0),Raw!RA204&lt;&gt;4),OR(AND(Raw!RB204=4,COUNTIF(Raw!RI204:RP204,3)=0),Raw!RB204&lt;&gt;4),OR(AND(Raw!RC204=4,COUNTIF(Raw!RI204:RP204,4)=0),Raw!RC204&lt;&gt;4),OR(AND(Raw!RD204=4,COUNTIF(Raw!RI204:RP204,5)=0),Raw!RD204&lt;&gt;4),OR(AND(Raw!RE204=4,COUNTIF(Raw!RI204:RP204,6)=0),Raw!RE204&lt;&gt;4),OR(AND(Raw!RF204=4,COUNTIF(Raw!RI204:RP204,7)=0),Raw!RF204&lt;&gt;4),OR(AND(Raw!RG204=4,COUNTIF(Raw!RI204:RP204,8)=0),Raw!RG204&lt;&gt;4)),"",1)))</f>
        <v/>
      </c>
      <c r="AX204" t="str">
        <f>IF(A204=0,"",IF(COUNTA(Raw!RQ204:SG204)=0,"",IF(AND(OR(AND(Raw!RQ204=4,COUNTIF(Raw!RZ204:SG204,1)=0),Raw!RQ204&lt;&gt;4),OR(AND(Raw!RR204=4,COUNTIF(Raw!RZ204:SG204,2)=0),Raw!RR204&lt;&gt;4),OR(AND(Raw!RS204=4,COUNTIF(Raw!RZ204:SG204,3)=0),Raw!RS204&lt;&gt;4),OR(AND(Raw!RT204=4,COUNTIF(Raw!RZ204:SG204,4)=0),Raw!RT204&lt;&gt;4),OR(AND(Raw!RU204=4,COUNTIF(Raw!RZ204:SG204,5)=0),Raw!RU204&lt;&gt;4),OR(AND(Raw!RV204=4,COUNTIF(Raw!RZ204:SG204,6)=0),Raw!RV204&lt;&gt;4),OR(AND(Raw!RW204=4,COUNTIF(Raw!RZ204:SG204,7)=0),Raw!RW204&lt;&gt;4),OR(AND(Raw!RX204=4,COUNTIF(Raw!RZ204:SG204,8)=0),Raw!RX204&lt;&gt;4)),"",1)))</f>
        <v/>
      </c>
      <c r="AY204" t="str">
        <f>IF(A204=0,"",IF(COUNTA(Raw!SH204:ST204)=0,"",IF(AND(OR(AND(Raw!SH204=4,COUNTIF(Raw!SO204:ST204,1)=0),Raw!SH204&lt;&gt;4),OR(AND(Raw!SI204=4,COUNTIF(Raw!SO204:ST204,2)=0),Raw!SI204&lt;&gt;4),OR(AND(Raw!SJ204=4,COUNTIF(Raw!SO204:ST204,3)=0),Raw!SJ204&lt;&gt;4),OR(AND(Raw!SK204=4,COUNTIF(Raw!SO204:ST204,4)=0),Raw!SK204&lt;&gt;4),OR(AND(Raw!SL204=4,COUNTIF(Raw!SO204:ST204,5)=0),Raw!SL204&lt;&gt;4),OR(AND(Raw!SM204=4,COUNTIF(Raw!SO204:ST204,6)=0),Raw!SM204&lt;&gt;4)),"",1)))</f>
        <v/>
      </c>
      <c r="AZ204" t="str">
        <f>IF(A204=0,"",IF(COUNTA(Raw!SU204:TG204)=0,"",IF(AND(OR(AND(Raw!SU204=4,COUNTIF(Raw!TB204:TG204,1)=0),Raw!SU204&lt;&gt;4),OR(AND(Raw!SV204=4,COUNTIF(Raw!TB204:TG204,2)=0),Raw!SV204&lt;&gt;4),OR(AND(Raw!SW204=4,COUNTIF(Raw!TB204:TG204,3)=0),Raw!SW204&lt;&gt;4),OR(AND(Raw!SX204=4,COUNTIF(Raw!TB204:TG204,4)=0),Raw!SX204&lt;&gt;4),OR(AND(Raw!SY204=4,COUNTIF(Raw!TB204:TG204,5)=0),Raw!SY204&lt;&gt;4),OR(AND(Raw!SZ204=4,COUNTIF(Raw!TB204:TG204,6)=0),Raw!SZ204&lt;&gt;4)),"",1)))</f>
        <v/>
      </c>
      <c r="BA204" t="str">
        <f>IF(A204=0,"",IF(COUNTA(Raw!TH204:TT204)=0,"",IF(AND(OR(AND(Raw!TH204=4,COUNTIF(Raw!TO204:TT204,1)=0),Raw!TH204&lt;&gt;4),OR(AND(Raw!TI204=4,COUNTIF(Raw!TO204:TT204,2)=0),Raw!TI204&lt;&gt;4),OR(AND(Raw!TJ204=4,COUNTIF(Raw!TO204:TT204,3)=0),Raw!TJ204&lt;&gt;4),OR(AND(Raw!TK204=4,COUNTIF(Raw!TO204:TT204,4)=0),Raw!TK204&lt;&gt;4),OR(AND(Raw!TL204=4,COUNTIF(Raw!TO204:TT204,5)=0),Raw!TL204&lt;&gt;4),OR(AND(Raw!TM204=4,COUNTIF(Raw!TO204:TT204,6)=0),Raw!TM204&lt;&gt;4)),"",1)))</f>
        <v/>
      </c>
      <c r="BB204" t="str">
        <f>IF(A204=0,"",IF(COUNTA(Raw!TU204:UI204)=0,"",IF(AND(OR(AND(Raw!TU204=4,COUNTIF(Raw!UC204:UI204,1)=0),Raw!TU204&lt;&gt;4),OR(AND(Raw!TV204=4,COUNTIF(Raw!UC204:UI204,2)=0),Raw!TV204&lt;&gt;4),OR(AND(Raw!TW204=4,COUNTIF(Raw!UC204:UI204,3)=0),Raw!TW204&lt;&gt;4),OR(AND(Raw!TX204=4,COUNTIF(Raw!UC204:UI204,4)=0),Raw!TX204&lt;&gt;4),OR(AND(Raw!TY204=4,COUNTIF(Raw!UC204:UI204,5)=0),Raw!TY204&lt;&gt;4),OR(AND(Raw!TZ204=4,COUNTIF(Raw!UC204:UI204,6)=0),Raw!TZ204&lt;&gt;4),OR(AND(Raw!UA204=4,COUNTIF(Raw!UC204:UI204,7)=0),Raw!UA204&lt;&gt;4)),"",1)))</f>
        <v/>
      </c>
      <c r="BC204" t="str">
        <f>IF(A204=0,"",IF(COUNTA(Raw!UJ204:UV204)=0,"",IF(AND(OR(AND(Raw!UJ204=4,COUNTIF(Raw!UQ204:UV204,1)=0),Raw!UJ204&lt;&gt;4),OR(AND(Raw!UK204=4,COUNTIF(Raw!UQ204:UV204,2)=0),Raw!UK204&lt;&gt;4),OR(AND(Raw!UL204=4,COUNTIF(Raw!UQ204:UV204,3)=0),Raw!UL204&lt;&gt;4),OR(AND(Raw!UM204=4,COUNTIF(Raw!UQ204:UV204,4)=0),Raw!UM204&lt;&gt;4),OR(AND(Raw!UN204=4,COUNTIF(Raw!UQ204:UV204,5)=0),Raw!UN204&lt;&gt;4),OR(AND(Raw!UO204=4,COUNTIF(Raw!UQ204:UV204,6)=0),Raw!UO204&lt;&gt;4)),"",1)))</f>
        <v/>
      </c>
      <c r="BD204" t="str">
        <f>IF(A204=0,"",IF(COUNTA(Raw!UW204:VG204)=0,"",IF(AND(OR(AND(Raw!UW204=4,COUNTIF(Raw!VC204:VG204,1)=0),Raw!UW204&lt;&gt;4),OR(AND(Raw!UX204=4,COUNTIF(Raw!VC204:VG204,2)=0),Raw!UX204&lt;&gt;4),OR(AND(Raw!UY204=4,COUNTIF(Raw!VC204:VG204,3)=0),Raw!UY204&lt;&gt;4),OR(AND(Raw!UZ204=4,COUNTIF(Raw!VC204:VG204,4)=0),Raw!UZ204&lt;&gt;4),OR(AND(Raw!VA204=4,COUNTIF(Raw!VC204:VG204,5)=0),Raw!VA204&lt;&gt;4)),"",1)))</f>
        <v/>
      </c>
      <c r="BE204" t="str">
        <f>IF(A204=0,"",IF(COUNTA(Raw!VH204:VP204)=0,"",
IF(AND(
OR(AND(Raw!VH204=4,COUNTIF(Raw!VM204:VP204,1)=0),Raw!VH204&lt;&gt;4),
OR(AND(Raw!VI204=4,COUNTIF(Raw!VM204:VP204,2)=0),Raw!VI204&lt;&gt;4),
OR(AND(Raw!VJ204=4,COUNTIF(Raw!VM204:VP204,3)=0),Raw!VJ204&lt;&gt;4),
OR(AND(Raw!VK204=4,COUNTIF(Raw!VM204:VP204,4)=0),Raw!VK204&lt;&gt;4)
),"",1)))</f>
        <v/>
      </c>
      <c r="BF204" t="str">
        <f>IF(A204=0,"",IF(COUNTA(Raw!VQ204:WK204)=0,"",
IF(AND(
OR(AND(Raw!VQ204=4,COUNTIF(Raw!WB204:WK204,1)=0),Raw!VQ204&lt;&gt;4),
OR(AND(Raw!VR204=4,COUNTIF(Raw!WB204:WK204,2)=0),Raw!VR204&lt;&gt;4),
OR(AND(Raw!VS204=4,COUNTIF(Raw!WB204:WK204,3)=0),Raw!VS204&lt;&gt;4),
OR(AND(Raw!VT204=4,COUNTIF(Raw!WB204:WK204,4)=0),Raw!VT204&lt;&gt;4),
OR(AND(Raw!VU204=4,COUNTIF(Raw!WB204:WK204,5)=0),Raw!VU204&lt;&gt;4),
OR(AND(Raw!VV204=4,COUNTIF(Raw!WB204:WK204,6)=0),Raw!VV204&lt;&gt;4),
OR(AND(Raw!VW204=4,COUNTIF(Raw!WB204:WK204,7)=0),Raw!VW204&lt;&gt;4),
OR(AND(Raw!VX204=4,COUNTIF(Raw!WB204:WK204,8)=0),Raw!VX204&lt;&gt;4),
OR(AND(Raw!VY204=4,COUNTIF(Raw!WB204:WK204,9)=0),Raw!VX204&lt;&gt;4),
OR(AND(Raw!VZ204=4,COUNTIF(Raw!WB204:WK204,10)=0),Raw!VZ204&lt;&gt;4)
),"",1)))</f>
        <v/>
      </c>
      <c r="BG204" t="str">
        <f>IF(A204=0,"",IF(COUNTA(Raw!WL204:XB204)=0,"",
IF(AND(
OR(AND(Raw!WL204=4,COUNTIF(Raw!WU204:XB204,1)=0),Raw!WL204&lt;&gt;4),
OR(AND(Raw!WM204=4,COUNTIF(Raw!WU204:XB204,2)=0),Raw!WM204&lt;&gt;4),
OR(AND(Raw!WN204=4,COUNTIF(Raw!WU204:XB204,3)=0),Raw!WN204&lt;&gt;4),
OR(AND(Raw!WO204=4,COUNTIF(Raw!WU204:XB204,4)=0),Raw!WO204&lt;&gt;4),
OR(AND(Raw!WP204=4,COUNTIF(Raw!WU204:XB204,5)=0),Raw!WP204&lt;&gt;4),
OR(AND(Raw!WQ204=4,COUNTIF(Raw!WU204:XB204,6)=0),Raw!WQ204&lt;&gt;4),
OR(AND(Raw!WR204=4,COUNTIF(Raw!WU204:XB204,7)=0),Raw!WR204&lt;&gt;4),
OR(AND(Raw!WS204=4,COUNTIF(Raw!WU204:XB204,8)=0),Raw!WS204&lt;&gt;4)
),"",1)))</f>
        <v/>
      </c>
      <c r="BH204" t="str">
        <f>IF(A204=0,"",IF(COUNTA(Raw!XC204:XK204)=0,"",
IF(AND(
OR(AND(Raw!XC204=4,COUNTIF(Raw!XH204:XK204,1)=0),Raw!XC204&lt;&gt;4),
OR(AND(Raw!XD204=4,COUNTIF(Raw!XH204:XK204,2)=0),Raw!XD204&lt;&gt;4),
OR(AND(Raw!XE204=4,COUNTIF(Raw!XH204:XK204,3)=0),Raw!XE204&lt;&gt;4),
OR(AND(Raw!XF204=4,COUNTIF(Raw!XH204:XK204,4)=0),Raw!XF204&lt;&gt;4)
),"",1)))</f>
        <v/>
      </c>
      <c r="BI204" t="str">
        <f>IF(A204=0,"",IF(COUNTA(Raw!XL204:XT204)=0,"",
IF(AND(
OR(AND(Raw!XL204=4,COUNTIF(Raw!XQ204:XT204,1)=0),Raw!XL204&lt;&gt;4),
OR(AND(Raw!XM204=4,COUNTIF(Raw!XQ204:XT204,2)=0),Raw!XM204&lt;&gt;4),
OR(AND(Raw!XN204=4,COUNTIF(Raw!XQ204:XT204,3)=0),Raw!XN204&lt;&gt;4),
OR(AND(Raw!XO204=4,COUNTIF(Raw!XQ204:XT204,4)=0),Raw!XO204&lt;&gt;4)
),"",1)))</f>
        <v/>
      </c>
      <c r="BJ204" t="str">
        <f>IF(A204=0,"",IF(COUNTA(Raw!XU204:YI204)=0,"",
IF(AND(
OR(AND(Raw!XU204=4,COUNTIF(Raw!YC204:YI204,1)=0),Raw!XU204&lt;&gt;4),
OR(AND(Raw!XV204=4,COUNTIF(Raw!YC204:YI204,2)=0),Raw!XV204&lt;&gt;4),
OR(AND(Raw!XW204=4,COUNTIF(Raw!YC204:YI204,3)=0),Raw!XW204&lt;&gt;4),
OR(AND(Raw!XX204=4,COUNTIF(Raw!YC204:YI204,4)=0),Raw!XX204&lt;&gt;4),
OR(AND(Raw!XY204=4,COUNTIF(Raw!YC204:YI204,5)=0),Raw!XY204&lt;&gt;4),
OR(AND(Raw!XZ204=4,COUNTIF(Raw!YC204:YI204,6)=0),Raw!XZ204&lt;&gt;4),
OR(AND(Raw!YA204=4,COUNTIF(Raw!YC204:YI204,7)=0),Raw!YA204&lt;&gt;4)
),"",1)))</f>
        <v/>
      </c>
      <c r="BK204" t="str">
        <f>IF(A204=0,"",IF(COUNTA(Raw!YJ204:YR204)=0,"",
IF(AND(
OR(AND(Raw!YJ204=4,COUNTIF(Raw!YO204:YR204,1)=0),Raw!YJ204&lt;&gt;4),
OR(AND(Raw!YK204=4,COUNTIF(Raw!YO204:YR204,2)=0),Raw!YK204&lt;&gt;4),
OR(AND(Raw!YL204=4,COUNTIF(Raw!YO204:YR204,3)=0),Raw!YL204&lt;&gt;4),
OR(AND(Raw!YM204=4,COUNTIF(Raw!YO204:YR204,4)=0),Raw!YM204&lt;&gt;4)
),"",1)))</f>
        <v/>
      </c>
      <c r="BL204" t="str">
        <f>IF(A204=0,"",IF(COUNTA(Raw!YS204:YU204)=0,"",IF(AND(Raw!YS204=4,ISBLANK(Raw!YU204)),"",IF(AND(Raw!YS204&lt;&gt;4,ISBLANK(Raw!YU204)=FALSE),"",1))))</f>
        <v/>
      </c>
    </row>
    <row r="205" spans="1:64">
      <c r="A205" s="20">
        <f>Raw!A205</f>
        <v>0</v>
      </c>
      <c r="B205" s="19" t="str">
        <f>IF(A205=0,"",IF(AND(Raw!AC205=1,COUNTA(Raw!AR205:IC205)&gt;0,COUNTA(Raw!ID205:YU205)=0),"",IF(AND(Raw!AC205=2,COUNTA(Raw!AR205:IC205)=0,COUNTA(Raw!ID205:MV205)&gt;0,COUNTA(Raw!MW205:YU205)=0),"",IF(AND(Raw!AC205=3,COUNTA(Raw!AP205:MV205)=0,COUNTA(Raw!MW205:YU205)&gt;0),"",1))))</f>
        <v/>
      </c>
      <c r="C205" s="19" t="str">
        <f>IF(A205=0,"",IF(AND(Raw!AK205=1,ISBLANK(Raw!AM205)=FALSE,ISBLANK(Raw!AO205)),"",IF(AND(Raw!AK205=2,ISBLANK(Raw!AM205),ISBLANK(Raw!AO205)=FALSE),"",1)))</f>
        <v/>
      </c>
      <c r="D205" s="19" t="str">
        <f>IF(A205=0,"",IF(COUNTA(Raw!AS205:AZ205)=0,"",IF(AND(Raw!AS205+Raw!AT205=100,Raw!AU205+Raw!AV205=100,Raw!AW205+Raw!AX205=100,Raw!AY205+Raw!AZ205=100),"",1)))</f>
        <v/>
      </c>
      <c r="E205" s="19" t="str">
        <f>IF(A205=0,"",IF(ISBLANK(Raw!AQ205),"",IF(Raw!AQ205=1,"",1)))</f>
        <v/>
      </c>
      <c r="F205" s="19" t="str">
        <f>IF(A205=0,"",IF(ISBLANK(Raw!AR205),"",IF(AND(Raw!AR205&gt;=0,Raw!AR205&lt;=100),"",1)))</f>
        <v/>
      </c>
      <c r="G205" s="19" t="str">
        <f>IF(A205=0,"",IF(AND(ISBLANK(Raw!BA205),ISBLANK(Raw!AS205)),"",IF(AND(Raw!AS205&gt;0,ISBLANK(Raw!BA205)=FALSE),"",1)))</f>
        <v/>
      </c>
      <c r="H205" s="19" t="str">
        <f>IF(A205=0,"",IF(COUNTA(Raw!BA205:BH205)=0,"",IF(AND(Raw!BA205=0,COUNTA(Raw!BB205:BH205)=0),"",IF(AND(Raw!BA205&gt;0,COUNTA(Raw!BB205:BH205)&gt;0),"",1))))</f>
        <v/>
      </c>
      <c r="I205" s="19" t="str">
        <f>IF(A205=0,"",IF(AND(ISBLANK(Raw!BI205),ISBLANK(Raw!BJ205)),"",IF(AND(Raw!BI205=1,ISBLANK(Raw!BJ205)=FALSE),"",IF(AND(Raw!BI205=2,ISBLANK(Raw!BJ205)),"",1))))</f>
        <v/>
      </c>
      <c r="J205" s="19" t="str">
        <f>IF(A205=0,"",IF(AND(ISBLANK(Raw!AT205),COUNTBLANK(Raw!BK205:BQ205)),"",IF(AND(Raw!AT205&gt;0,COUNTA(Raw!BK205:BQ205)&gt;0),"",IF(AND(Raw!AT205=0,COUNTA(Raw!BK205:BQ205)=0),"",1))))</f>
        <v/>
      </c>
      <c r="K205" s="19" t="str">
        <f>IF(A205=0,"",IF(AND(ISBLANK(Raw!AS205),COUNTA(Raw!BR205:BX205)=0),"",IF(AND(Raw!AS205&gt;0,COUNTA(Raw!BR205:BX205)&gt;0),"",IF(AND(Raw!AS205=0,COUNTA(Raw!BR205:BX205)=0),"",1))))</f>
        <v/>
      </c>
      <c r="L205" s="19" t="str">
        <f>IF(A205=0,"",IF(AND(COUNTA(Raw!BK205:BX205)=0,COUNTA(Raw!BY205:CH205)=0),"",IF(AND(COUNTIF(Raw!BK205:BX205,1)&gt;0,COUNTA(Raw!BY205:CH205)&gt;0),"",IF(AND(COUNTIF(Raw!BK205:BX205,1)=0,COUNTA(Raw!BY205:CH205)=0),"",1))))</f>
        <v/>
      </c>
      <c r="M205" s="19" t="str">
        <f>IF(A205=0,"",IF(AND(COUNTA(Raw!BK205:BX205)=0,COUNTA(Raw!CI205:CR205)),"",IF(AND(COUNTIF(Raw!BK205:BX205,3)&gt;0,COUNTA(Raw!CI205:CR205)&gt;0),"",IF(AND(COUNTIF(Raw!BK205:BX205,3)=0,COUNTA(Raw!CI205:CR205)=0),"",1))))</f>
        <v/>
      </c>
      <c r="N205" s="19" t="str">
        <f>IF(A205=0,"",IF(COUNTA(Raw!CS205:DF205)=0,"",IF(AND(COUNTIF(Raw!CS205:CV205,1)=1,COUNTA(Raw!CW205:DA205)&gt;0,COUNTA(Raw!DB205:DF205)=0),"",IF(AND(COUNTIF(Raw!CS205:CV205,2)=1,COUNTA(Raw!CW205:DA205)=0,COUNTA(Raw!DB205:DF205)&gt;0),"",IF(AND(COUNTA(Raw!CS205:CV205)&gt;0,COUNTA(Raw!CW205:DF205)=0),"",1)))))</f>
        <v/>
      </c>
      <c r="O205" s="19" t="str">
        <f>IF(A205=0,"",IF(COUNTA(Raw!DG205:DP205)=0,"",IF(AND(COUNTIF(Raw!BK205:BQ205,1)&gt;0,OR(COUNTIF(Raw!DG205:DP205,1)=1,COUNTIF(Raw!DG205:DP205,2)=1,COUNTIF(Raw!DG205:DP205,3)=1)),"",IF(AND(COUNTIF(Raw!BK205:BQ205,1)=0,AND(COUNTIF(Raw!DG205:DP205,1)=0,COUNTIF(Raw!DG205:DP205,2)=0,COUNTIF(Raw!DG205:DP205,3)=0)),"",1))))</f>
        <v/>
      </c>
      <c r="P205" s="19" t="str">
        <f>IF(A205=0,"",IF(COUNTA(Raw!DG205:DR205)=0,"",IF(AND(COUNTIF(Raw!DG205:DP205,4)=1,ISBLANK(Raw!DQ205)=FALSE,ISBLANK(Raw!DR205)),"",IF(AND(COUNTIF(Raw!DG205:DP205,7)=1,ISBLANK(Raw!DQ205),ISBLANK(Raw!DR205)=FALSE),"",IF(AND(COUNTA(Raw!DG205:DP205)&gt;0,COUNTIF(Raw!DG205:DP205,4)=0,COUNTIF(Raw!DG205:DP205,7)=0,COUNTA(Raw!DQ205:DR205)=0),"",1)))))</f>
        <v/>
      </c>
      <c r="Q205" s="19" t="str">
        <f>IF(A205=0,"",IF(AND(COUNTA(Raw!DS205:DU205)=0,COUNTA(Raw!BK205:BQ205)=0),"",IF(AND(COUNTIF(Raw!BK205:BQ205,1)&gt;0,COUNTA(Raw!DS205:DU205)&gt;0),"",IF(AND(COUNTIF(Raw!BK205:BQ205,1)=0,COUNTA(Raw!DS205:DU205)=0),"",1))))</f>
        <v/>
      </c>
      <c r="R205" s="19" t="str">
        <f>IF(A205=0,"",IF(AND(ISBLANK(Raw!AT205),ISBLANK(Raw!EJ205)),"",IF(AND(Raw!AT205&gt;0,ISBLANK(Raw!EJ205)=FALSE,Raw!EJ205&gt;=0,Raw!EJ205&lt;=7),"",IF(AND(Raw!AT205=0,ISBLANK(Raw!EJ205)),"",1))))</f>
        <v/>
      </c>
      <c r="S205" t="str">
        <f>IF(A205=0,"",IF(AND(ISBLANK(Raw!AS205),ISBLANK(Raw!EK205)),"",IF(AND(Raw!AS205&gt;0,ISBLANK(Raw!EK205)=FALSE),"",IF(AND(Raw!AS205=0,ISBLANK(Raw!EK205)),"",1))))</f>
        <v/>
      </c>
      <c r="T205" s="19" t="str">
        <f>IF(A205=0,"",IF(AND(ISBLANK(Raw!AT205),COUNTA(Raw!EL205:EQ205)=0),"",IF(AND(Raw!AT205&gt;0,COUNTA(Raw!EL205:EQ205)&gt;0),"",IF(AND(Raw!AT205=0,COUNTA(Raw!EL205:EQ205)=0),"",1))))</f>
        <v/>
      </c>
      <c r="U205" t="str">
        <f>IF(A205=0,"",IF(AND(ISBLANK(Raw!AT205),COUNTA(Raw!ER205:EU205)=0),"",IF(AND(Raw!AT205&gt;0,COUNTA(Raw!ER205:EU205)&gt;0),"",IF(AND(Raw!AT205=0,COUNTA(Raw!ER205:EU205)=0),"",1))))</f>
        <v/>
      </c>
      <c r="V205" t="str">
        <f>IF(A205=0,"",IF(AND(ISBLANK(Raw!AS205),COUNTA(Raw!EV205:FA205)=0),"",IF(AND(Raw!AS205&gt;0,COUNTA(Raw!EV205:FA205)&gt;0),"",IF(AND(Raw!AS205=0,COUNTA(Raw!EV205:FA205)=0),"",1))))</f>
        <v/>
      </c>
      <c r="W205" t="str">
        <f>IF(A205=0,"",IF(AND(ISBLANK(Raw!AS205),COUNTA(Raw!FB205:FE205)=0),"",IF(AND(Raw!AS205&gt;0,COUNTA(Raw!FB205:FE205)&gt;0),"",IF(AND(Raw!AS205=0,COUNTA(Raw!FB205:FE205)=0),"",1))))</f>
        <v/>
      </c>
      <c r="X205" t="str">
        <f>IF(A205=0,"",IF(AND(ISBLANK(Raw!AT205),COUNTA(Raw!FF205:FI205)=0),"",IF(AND(Raw!AT205&gt;0,COUNTA(Raw!FF205:FI205)&gt;0),"",IF(AND(Raw!AT205=0,COUNTA(Raw!FF205:FI205)=0),"",1))))</f>
        <v/>
      </c>
      <c r="Y205" t="str">
        <f>IF(A205=0,"",IF(AND(ISBLANK(Raw!AS205),COUNTA(Raw!FJ205:FM205)=0),"",IF(AND(Raw!AS205&gt;0,COUNTA(Raw!FJ205:FM205)&gt;0),"",IF(AND(Raw!AS205=0,COUNTA(Raw!FJ205:FM205)=0),"",1))))</f>
        <v/>
      </c>
      <c r="Z205" t="str">
        <f>IF(A205=0,"",IF(AND(COUNTA(Raw!FN205:FT205)=0,ISBLANK(Raw!FU205)),"",IF(AND(COUNTIF(Raw!FN205:FT205,1)&gt;0,ISBLANK(Raw!FU205)=FALSE),"",IF(AND(COUNTIF(Raw!FN205:FT205,1)=0,ISBLANK(Raw!FU205)),"",1))))</f>
        <v/>
      </c>
      <c r="AA205" s="19" t="str">
        <f>IF(A205=0,"",IF(AND(ISBLANK(Raw!BI205),COUNTA(Raw!FV205:GH205)=0),"",IF(AND(Raw!BI205&lt;&gt;1,COUNTIF(Raw!FV205:GH205,6)=0),"",IF(Raw!BI205=1,"",1))))</f>
        <v/>
      </c>
      <c r="AB205" t="str">
        <f>IF(A205=0,"",IF(AND(ISBLANK(Raw!GI205),COUNTA(Raw!GJ205:GQ205)=0),"",IF(AND(Raw!GI205=1,COUNTA(Raw!GJ205:GQ205)&gt;0),"",IF(AND(Raw!GI205=2,COUNTA(Raw!GJ205:GQ205)=0),"",1))))</f>
        <v/>
      </c>
      <c r="AC205" s="19" t="str">
        <f>IF(A205=0,"",IF(AND(COUNTA(Raw!GY205:HF205)=0,ISBLANK(Raw!HG205)),"",IF(AND(OR(COUNTIF(Raw!GY205:HE205,1)&gt;0,COUNTIF(Raw!GY205:HE205,2)&gt;0),ISBLANK(Raw!HG205)=FALSE),"",IF(AND(COUNTA(Raw!GY205:HF205)&gt;0,ISBLANK(Raw!HG205),COUNTIF(Raw!GY205:HE205,1)=0,COUNTIF(Raw!GY205:HE205,2)=0),"",1))))</f>
        <v/>
      </c>
      <c r="AD205" s="19" t="str">
        <f>IF(A205=0,"",IF(COUNTA(Raw!HU205:IB205)=0,"",IF(AND(Raw!AK205&lt;&gt;2,COUNTIF(Raw!HU205:IA205,2)=0,COUNTIF(Raw!HU205:IA205,3)=0),"",IF(Raw!AK205=2,"",1))))</f>
        <v/>
      </c>
      <c r="AE205" s="19" t="str">
        <f>IF(A205=0,"",IF(AND(Raw!AK205=2,ISBLANK(Raw!IC205)=FALSE),"",IF(AND(Raw!AK205&lt;&gt;2,ISBLANK(Raw!IC205)),"",1)))</f>
        <v/>
      </c>
      <c r="AF205" s="19" t="str">
        <f>IF(A205=0,"",IF(COUNTA(Raw!ID205:IF205)=0,"",IF(AND(MATCH(2023-Raw!ID205,Code!$A$3:$A$12,1)=Raw!IF205,2023-Raw!ID205=Raw!IE205),"",1)))</f>
        <v/>
      </c>
      <c r="AG205" s="19" t="str">
        <f>IF(A205=0,"",IF(COUNTA(Raw!IG205:II205)=0,"",IF(AND(Raw!IG205=4,ISBLANK(Raw!II205)=FALSE),"",IF(AND(Raw!IG205&lt;&gt;4,ISBLANK(Raw!II205)),"",1))))</f>
        <v/>
      </c>
      <c r="AH205" s="19" t="str">
        <f>IF(A205=0,"",IF(COUNTA(Raw!IJ205:IM205)=0,"",IF(AND(Raw!IJ205=1,ISBLANK(Raw!IK205)=FALSE),"",IF(AND(Raw!IJ205=2,COUNTA(Raw!IK205:IM205)&gt;0),"",1))))</f>
        <v/>
      </c>
      <c r="AI205" s="19" t="str">
        <f>IF(A205=0,"",IF(COUNTA(Raw!IK205:IM205)=0,"",IF(AND(Raw!IK205=1,ISBLANK(Raw!IL205)=FALSE),"",IF(AND(Raw!IK205=2,COUNTA(Raw!IL205:IM205)=0),"",1))))</f>
        <v/>
      </c>
      <c r="AJ205" s="19" t="str">
        <f>IF(A205=0,"",IF(COUNTA(Raw!JD205:JJ205)=0,"",IF(AND(Raw!JD205&gt;600,COUNTA(Raw!JE205:JI205)&gt;0),"",IF(AND(Raw!JD205&lt;=600,COUNTA(Raw!JE205:JJ205)=0),"",1))))</f>
        <v/>
      </c>
      <c r="AK205" s="19" t="str">
        <f>IF(A205=0,"",IF(COUNTA(Raw!JK205:KA205)=0,"",IF(AND(Raw!JK205=1,COUNTA(Raw!JM205:JV205)&gt;0),"",IF(AND(Raw!JK205=3,COUNTA(Raw!JM205:JV205)&gt;0,COUNTA(Raw!JW205:KA205)=0),"",IF(AND(ISBLANK(Raw!JK205)=FALSE,Raw!JK205&lt;&gt;1,Raw!JK205&lt;&gt;3,COUNTA(Raw!JM205:KA205)=0),"",1)))))</f>
        <v/>
      </c>
      <c r="AL205" s="19" t="str">
        <f>IF(A205=0,"",IF(COUNTA(Raw!JW205:KA205)=0,"",IF(AND(COUNTIF(Raw!JW205:JZ205,4)=0,COUNTA(Raw!JW205:JZ205)&gt;0,ISBLANK(Raw!KA205)=FALSE),"",IF(AND(COUNTIF(Raw!JW205:KA205,4)&gt;0,ISBLANK(Raw!KA205)),"",1))))</f>
        <v/>
      </c>
      <c r="AM205" s="19" t="str">
        <f>IF(A205=0,"",IF(COUNTA(Raw!KT205:KU205)=0,"",IF(AND(Raw!KT205=1,ISBLANK(Raw!KU205)=FALSE),"",IF(AND(Raw!KT205=2,ISBLANK(Raw!KU205)),"",1))))</f>
        <v/>
      </c>
      <c r="AN205" s="19" t="str">
        <f>IF(A205=0,"",IF(COUNTA(Raw!KX205:LF205)=0,"",IF(AND(COUNTIF(Raw!KX205:LB205,5)=1,COUNTA(Raw!KX205:LB205)=1,COUNTA(Raw!LC205:LF205)=0),"",IF(AND(COUNTIF(Raw!KX205:LB205,5)=0,COUNTA(Raw!KX205:LB205)&gt;0,COUNTA(Raw!LC205:LF205)&gt;0),"",1))))</f>
        <v/>
      </c>
      <c r="AO205" s="19" t="str">
        <f>IF(A205=0,"",IF(COUNTA(Raw!LM205:LU205)=0,"",IF(AND(Raw!LM205=1,ISBLANK(Raw!LN205)=FALSE,COUNTA(Raw!LO205:LU205)&gt;0),"",IF(AND(Raw!LM205=2,COUNTA(Raw!LN205:LU205)=0),"",1))))</f>
        <v/>
      </c>
      <c r="AP205" s="19" t="str">
        <f>IF(A205=0,"",IF(COUNTA(Raw!MY205:OG205)=0,"",IF(AND(Raw!MY205=2,COUNTA(Raw!MZ205:OG205)=0),"",IF(AND(Raw!MY205=1,COUNTA(Raw!MZ205:OG205)&gt;0),"",1))))</f>
        <v/>
      </c>
      <c r="AQ205" s="19" t="str">
        <f>IF(A205=0,"",IF(COUNTA(Raw!NC205:NW205)=0,"",IF(AND(COUNTIF(Raw!NC205:NG205,3)&gt;0,COUNTA(Raw!NH205:NQ205)&gt;0),"",IF(AND(COUNTA(Raw!NC205:NG205)&gt;0,COUNTIF(Raw!NC205:NG205,3)=0,COUNTA(Raw!NH205:NW205)=0),"",1))))</f>
        <v/>
      </c>
      <c r="AR205" s="19" t="str">
        <f>IF(A205=0,"",IF(COUNTA(Raw!NH205:NW205)=0,"",IF(AND(COUNTIF(Raw!NH205:NQ205,10)&gt;0,COUNTA(Raw!NR205:NW205)&gt;0),"",IF(AND(COUNTA(Raw!NH205:NQ205)&gt;0,COUNTIF(Raw!NH205:NQ205,10)=0,COUNTA(Raw!NR205:NY205)=0),"",1))))</f>
        <v/>
      </c>
      <c r="AS205" s="19" t="str">
        <f>IF(A205=0,"",IF(COUNTA(Raw!NY205:OG205)=0,"",IF(AND(Raw!NY205=1,COUNTA(Raw!NZ205:OG205)&gt;0),"",IF(AND(Raw!NY205=2,COUNTA(Raw!NZ205:OG205)=0),"",1))))</f>
        <v/>
      </c>
      <c r="AT205" s="19" t="str">
        <f>IF(A205=0,"",IF(COUNTA(Raw!OH205:OY205)=0,"",IF(AND(Raw!OH205=1,COUNTA(Raw!OI205:OY205)&gt;0),"",IF(AND(Raw!OH205=2,COUNTA(Raw!OI205:OY205)=0),"",1))))</f>
        <v/>
      </c>
      <c r="AU205" s="19" t="str">
        <f>IF(A205=0,"",IF(COUNTA(Raw!PR205:QB205)=0,"",
IF(AND(OR(AND(COUNTIF(Raw!PR205:QB205,1)=1,COUNTA(Raw!QI205:QY205)&gt;0),AND(COUNTIF(Raw!PR205:QB205,1)=0,COUNTA(Raw!QI205:QY205)=0)),OR(AND(COUNTIF(Raw!PR205:QB205,2)=1,COUNTA(Raw!QZ205:RP205)&gt;0),AND(COUNTIF(Raw!PR205:QB205,2)=0,COUNTA(Raw!QZ205:RP205)=0)),OR(AND(COUNTIF(Raw!PR205:QB205,3)=1,COUNTA(Raw!RQ205:SG205)&gt;0),AND(COUNTIF(Raw!PR205:QB205,3)=0,COUNTA(Raw!RQ205:SG205)=0)),OR(AND(COUNTIF(Raw!PR205:QB205,4)=1,COUNTA(Raw!SH205:ST205)&gt;0),AND(COUNTIF(Raw!PR205:QB205,4)=0,COUNTA(Raw!SH205:ST205)=0)),OR(AND(COUNTIF(Raw!PR205:QB205,5)=1,COUNTA(Raw!SU205:TG205)&gt;0),AND(COUNTIF(Raw!PR205:QB205,5)=0,COUNTA(Raw!SU205:TG205)=0)),OR(AND(COUNTIF(Raw!PR205:QB205,6)=1,COUNTA(Raw!TH205:TT205)&gt;0),AND(COUNTIF(Raw!PR205:QB205,6)=0,COUNTA(Raw!TH205:TT205)=0)),OR(AND(COUNTIF(Raw!PR205:QB205,7)=1,COUNTA(Raw!TU205:UI205)&gt;0),AND(COUNTIF(Raw!PR205:QB205,7)=0,COUNTA(Raw!TU205:UI205)=0)),OR(AND(COUNTIF(Raw!PR205:QB205,8)=1,COUNTA(Raw!UJ205:UV205)&gt;0),AND(COUNTIF(Raw!PR205:QB205,8)=0,COUNTA(Raw!UJ205:UV205)=0)),OR(AND(COUNTIF(Raw!PR205:QB205,9)=1,COUNTA(Raw!UW205:VG205)&gt;0),AND(COUNTIF(Raw!PR205:QB205,9)=0,COUNTA(Raw!UW205:VG205)=0)),OR(AND(COUNTIF(Raw!PR205:QB205,10)=1,COUNTA(Raw!VH205:VP205)&gt;0),AND(COUNTIF(Raw!PR205:QB205,10)=0,COUNTA(Raw!VH205:VP205)=0)),OR(AND(COUNTIF(Raw!PR205:QB205,11)=1,COUNTA(Raw!VQ205:WK205)&gt;0),AND(COUNTIF(Raw!PR205:QB205,11)=0,COUNTA(Raw!VQ205:WK205)=0))),"",1)))</f>
        <v/>
      </c>
      <c r="AV205" s="19" t="str">
        <f>IF(A205=0,"",IF(COUNTA(Raw!QI205:QY205)=0,"",IF(AND(OR(AND(Raw!QI205=4,COUNTIF(Raw!QR205:QY205,1)=0),Raw!QI205&lt;&gt;4),OR(AND(Raw!QJ205=4,COUNTIF(Raw!QR205:QY205,2)=0),Raw!QJ205&lt;&gt;4),OR(AND(Raw!QK205=4,COUNTIF(Raw!QR205:QY205,3)=0),Raw!QK205&lt;&gt;4),OR(AND(Raw!QL205=4,COUNTIF(Raw!QR205:QY205,4)=0),Raw!QL205&lt;&gt;4),OR(AND(Raw!QM205=4,COUNTIF(Raw!QR205:QY205,5)=0),Raw!QM205&lt;&gt;4),OR(AND(Raw!QN205=4,COUNTIF(Raw!QR205:QY205,6)=0),Raw!QN205&lt;&gt;4),OR(AND(Raw!QO205=4,COUNTIF(Raw!QR205:QY205,7)=0),Raw!QO205&lt;&gt;4),OR(AND(Raw!QP205=4,COUNTIF(Raw!QR205:QY205,8)=0),Raw!QP205&lt;&gt;4)),"",1)))</f>
        <v/>
      </c>
      <c r="AW205" t="str">
        <f>IF(A205=0,"",IF(COUNTA(Raw!QZ205:RP205)=0,"",IF(AND(OR(AND(Raw!QZ205=4,COUNTIF(Raw!RI205:RP205,1)=0),Raw!QZ205&lt;&gt;4),OR(AND(Raw!RA205=4,COUNTIF(Raw!RI205:RP205,2)=0),Raw!RA205&lt;&gt;4),OR(AND(Raw!RB205=4,COUNTIF(Raw!RI205:RP205,3)=0),Raw!RB205&lt;&gt;4),OR(AND(Raw!RC205=4,COUNTIF(Raw!RI205:RP205,4)=0),Raw!RC205&lt;&gt;4),OR(AND(Raw!RD205=4,COUNTIF(Raw!RI205:RP205,5)=0),Raw!RD205&lt;&gt;4),OR(AND(Raw!RE205=4,COUNTIF(Raw!RI205:RP205,6)=0),Raw!RE205&lt;&gt;4),OR(AND(Raw!RF205=4,COUNTIF(Raw!RI205:RP205,7)=0),Raw!RF205&lt;&gt;4),OR(AND(Raw!RG205=4,COUNTIF(Raw!RI205:RP205,8)=0),Raw!RG205&lt;&gt;4)),"",1)))</f>
        <v/>
      </c>
      <c r="AX205" t="str">
        <f>IF(A205=0,"",IF(COUNTA(Raw!RQ205:SG205)=0,"",IF(AND(OR(AND(Raw!RQ205=4,COUNTIF(Raw!RZ205:SG205,1)=0),Raw!RQ205&lt;&gt;4),OR(AND(Raw!RR205=4,COUNTIF(Raw!RZ205:SG205,2)=0),Raw!RR205&lt;&gt;4),OR(AND(Raw!RS205=4,COUNTIF(Raw!RZ205:SG205,3)=0),Raw!RS205&lt;&gt;4),OR(AND(Raw!RT205=4,COUNTIF(Raw!RZ205:SG205,4)=0),Raw!RT205&lt;&gt;4),OR(AND(Raw!RU205=4,COUNTIF(Raw!RZ205:SG205,5)=0),Raw!RU205&lt;&gt;4),OR(AND(Raw!RV205=4,COUNTIF(Raw!RZ205:SG205,6)=0),Raw!RV205&lt;&gt;4),OR(AND(Raw!RW205=4,COUNTIF(Raw!RZ205:SG205,7)=0),Raw!RW205&lt;&gt;4),OR(AND(Raw!RX205=4,COUNTIF(Raw!RZ205:SG205,8)=0),Raw!RX205&lt;&gt;4)),"",1)))</f>
        <v/>
      </c>
      <c r="AY205" t="str">
        <f>IF(A205=0,"",IF(COUNTA(Raw!SH205:ST205)=0,"",IF(AND(OR(AND(Raw!SH205=4,COUNTIF(Raw!SO205:ST205,1)=0),Raw!SH205&lt;&gt;4),OR(AND(Raw!SI205=4,COUNTIF(Raw!SO205:ST205,2)=0),Raw!SI205&lt;&gt;4),OR(AND(Raw!SJ205=4,COUNTIF(Raw!SO205:ST205,3)=0),Raw!SJ205&lt;&gt;4),OR(AND(Raw!SK205=4,COUNTIF(Raw!SO205:ST205,4)=0),Raw!SK205&lt;&gt;4),OR(AND(Raw!SL205=4,COUNTIF(Raw!SO205:ST205,5)=0),Raw!SL205&lt;&gt;4),OR(AND(Raw!SM205=4,COUNTIF(Raw!SO205:ST205,6)=0),Raw!SM205&lt;&gt;4)),"",1)))</f>
        <v/>
      </c>
      <c r="AZ205" t="str">
        <f>IF(A205=0,"",IF(COUNTA(Raw!SU205:TG205)=0,"",IF(AND(OR(AND(Raw!SU205=4,COUNTIF(Raw!TB205:TG205,1)=0),Raw!SU205&lt;&gt;4),OR(AND(Raw!SV205=4,COUNTIF(Raw!TB205:TG205,2)=0),Raw!SV205&lt;&gt;4),OR(AND(Raw!SW205=4,COUNTIF(Raw!TB205:TG205,3)=0),Raw!SW205&lt;&gt;4),OR(AND(Raw!SX205=4,COUNTIF(Raw!TB205:TG205,4)=0),Raw!SX205&lt;&gt;4),OR(AND(Raw!SY205=4,COUNTIF(Raw!TB205:TG205,5)=0),Raw!SY205&lt;&gt;4),OR(AND(Raw!SZ205=4,COUNTIF(Raw!TB205:TG205,6)=0),Raw!SZ205&lt;&gt;4)),"",1)))</f>
        <v/>
      </c>
      <c r="BA205" t="str">
        <f>IF(A205=0,"",IF(COUNTA(Raw!TH205:TT205)=0,"",IF(AND(OR(AND(Raw!TH205=4,COUNTIF(Raw!TO205:TT205,1)=0),Raw!TH205&lt;&gt;4),OR(AND(Raw!TI205=4,COUNTIF(Raw!TO205:TT205,2)=0),Raw!TI205&lt;&gt;4),OR(AND(Raw!TJ205=4,COUNTIF(Raw!TO205:TT205,3)=0),Raw!TJ205&lt;&gt;4),OR(AND(Raw!TK205=4,COUNTIF(Raw!TO205:TT205,4)=0),Raw!TK205&lt;&gt;4),OR(AND(Raw!TL205=4,COUNTIF(Raw!TO205:TT205,5)=0),Raw!TL205&lt;&gt;4),OR(AND(Raw!TM205=4,COUNTIF(Raw!TO205:TT205,6)=0),Raw!TM205&lt;&gt;4)),"",1)))</f>
        <v/>
      </c>
      <c r="BB205" t="str">
        <f>IF(A205=0,"",IF(COUNTA(Raw!TU205:UI205)=0,"",IF(AND(OR(AND(Raw!TU205=4,COUNTIF(Raw!UC205:UI205,1)=0),Raw!TU205&lt;&gt;4),OR(AND(Raw!TV205=4,COUNTIF(Raw!UC205:UI205,2)=0),Raw!TV205&lt;&gt;4),OR(AND(Raw!TW205=4,COUNTIF(Raw!UC205:UI205,3)=0),Raw!TW205&lt;&gt;4),OR(AND(Raw!TX205=4,COUNTIF(Raw!UC205:UI205,4)=0),Raw!TX205&lt;&gt;4),OR(AND(Raw!TY205=4,COUNTIF(Raw!UC205:UI205,5)=0),Raw!TY205&lt;&gt;4),OR(AND(Raw!TZ205=4,COUNTIF(Raw!UC205:UI205,6)=0),Raw!TZ205&lt;&gt;4),OR(AND(Raw!UA205=4,COUNTIF(Raw!UC205:UI205,7)=0),Raw!UA205&lt;&gt;4)),"",1)))</f>
        <v/>
      </c>
      <c r="BC205" t="str">
        <f>IF(A205=0,"",IF(COUNTA(Raw!UJ205:UV205)=0,"",IF(AND(OR(AND(Raw!UJ205=4,COUNTIF(Raw!UQ205:UV205,1)=0),Raw!UJ205&lt;&gt;4),OR(AND(Raw!UK205=4,COUNTIF(Raw!UQ205:UV205,2)=0),Raw!UK205&lt;&gt;4),OR(AND(Raw!UL205=4,COUNTIF(Raw!UQ205:UV205,3)=0),Raw!UL205&lt;&gt;4),OR(AND(Raw!UM205=4,COUNTIF(Raw!UQ205:UV205,4)=0),Raw!UM205&lt;&gt;4),OR(AND(Raw!UN205=4,COUNTIF(Raw!UQ205:UV205,5)=0),Raw!UN205&lt;&gt;4),OR(AND(Raw!UO205=4,COUNTIF(Raw!UQ205:UV205,6)=0),Raw!UO205&lt;&gt;4)),"",1)))</f>
        <v/>
      </c>
      <c r="BD205" t="str">
        <f>IF(A205=0,"",IF(COUNTA(Raw!UW205:VG205)=0,"",IF(AND(OR(AND(Raw!UW205=4,COUNTIF(Raw!VC205:VG205,1)=0),Raw!UW205&lt;&gt;4),OR(AND(Raw!UX205=4,COUNTIF(Raw!VC205:VG205,2)=0),Raw!UX205&lt;&gt;4),OR(AND(Raw!UY205=4,COUNTIF(Raw!VC205:VG205,3)=0),Raw!UY205&lt;&gt;4),OR(AND(Raw!UZ205=4,COUNTIF(Raw!VC205:VG205,4)=0),Raw!UZ205&lt;&gt;4),OR(AND(Raw!VA205=4,COUNTIF(Raw!VC205:VG205,5)=0),Raw!VA205&lt;&gt;4)),"",1)))</f>
        <v/>
      </c>
      <c r="BE205" t="str">
        <f>IF(A205=0,"",IF(COUNTA(Raw!VH205:VP205)=0,"",
IF(AND(
OR(AND(Raw!VH205=4,COUNTIF(Raw!VM205:VP205,1)=0),Raw!VH205&lt;&gt;4),
OR(AND(Raw!VI205=4,COUNTIF(Raw!VM205:VP205,2)=0),Raw!VI205&lt;&gt;4),
OR(AND(Raw!VJ205=4,COUNTIF(Raw!VM205:VP205,3)=0),Raw!VJ205&lt;&gt;4),
OR(AND(Raw!VK205=4,COUNTIF(Raw!VM205:VP205,4)=0),Raw!VK205&lt;&gt;4)
),"",1)))</f>
        <v/>
      </c>
      <c r="BF205" t="str">
        <f>IF(A205=0,"",IF(COUNTA(Raw!VQ205:WK205)=0,"",
IF(AND(
OR(AND(Raw!VQ205=4,COUNTIF(Raw!WB205:WK205,1)=0),Raw!VQ205&lt;&gt;4),
OR(AND(Raw!VR205=4,COUNTIF(Raw!WB205:WK205,2)=0),Raw!VR205&lt;&gt;4),
OR(AND(Raw!VS205=4,COUNTIF(Raw!WB205:WK205,3)=0),Raw!VS205&lt;&gt;4),
OR(AND(Raw!VT205=4,COUNTIF(Raw!WB205:WK205,4)=0),Raw!VT205&lt;&gt;4),
OR(AND(Raw!VU205=4,COUNTIF(Raw!WB205:WK205,5)=0),Raw!VU205&lt;&gt;4),
OR(AND(Raw!VV205=4,COUNTIF(Raw!WB205:WK205,6)=0),Raw!VV205&lt;&gt;4),
OR(AND(Raw!VW205=4,COUNTIF(Raw!WB205:WK205,7)=0),Raw!VW205&lt;&gt;4),
OR(AND(Raw!VX205=4,COUNTIF(Raw!WB205:WK205,8)=0),Raw!VX205&lt;&gt;4),
OR(AND(Raw!VY205=4,COUNTIF(Raw!WB205:WK205,9)=0),Raw!VX205&lt;&gt;4),
OR(AND(Raw!VZ205=4,COUNTIF(Raw!WB205:WK205,10)=0),Raw!VZ205&lt;&gt;4)
),"",1)))</f>
        <v/>
      </c>
      <c r="BG205" t="str">
        <f>IF(A205=0,"",IF(COUNTA(Raw!WL205:XB205)=0,"",
IF(AND(
OR(AND(Raw!WL205=4,COUNTIF(Raw!WU205:XB205,1)=0),Raw!WL205&lt;&gt;4),
OR(AND(Raw!WM205=4,COUNTIF(Raw!WU205:XB205,2)=0),Raw!WM205&lt;&gt;4),
OR(AND(Raw!WN205=4,COUNTIF(Raw!WU205:XB205,3)=0),Raw!WN205&lt;&gt;4),
OR(AND(Raw!WO205=4,COUNTIF(Raw!WU205:XB205,4)=0),Raw!WO205&lt;&gt;4),
OR(AND(Raw!WP205=4,COUNTIF(Raw!WU205:XB205,5)=0),Raw!WP205&lt;&gt;4),
OR(AND(Raw!WQ205=4,COUNTIF(Raw!WU205:XB205,6)=0),Raw!WQ205&lt;&gt;4),
OR(AND(Raw!WR205=4,COUNTIF(Raw!WU205:XB205,7)=0),Raw!WR205&lt;&gt;4),
OR(AND(Raw!WS205=4,COUNTIF(Raw!WU205:XB205,8)=0),Raw!WS205&lt;&gt;4)
),"",1)))</f>
        <v/>
      </c>
      <c r="BH205" t="str">
        <f>IF(A205=0,"",IF(COUNTA(Raw!XC205:XK205)=0,"",
IF(AND(
OR(AND(Raw!XC205=4,COUNTIF(Raw!XH205:XK205,1)=0),Raw!XC205&lt;&gt;4),
OR(AND(Raw!XD205=4,COUNTIF(Raw!XH205:XK205,2)=0),Raw!XD205&lt;&gt;4),
OR(AND(Raw!XE205=4,COUNTIF(Raw!XH205:XK205,3)=0),Raw!XE205&lt;&gt;4),
OR(AND(Raw!XF205=4,COUNTIF(Raw!XH205:XK205,4)=0),Raw!XF205&lt;&gt;4)
),"",1)))</f>
        <v/>
      </c>
      <c r="BI205" t="str">
        <f>IF(A205=0,"",IF(COUNTA(Raw!XL205:XT205)=0,"",
IF(AND(
OR(AND(Raw!XL205=4,COUNTIF(Raw!XQ205:XT205,1)=0),Raw!XL205&lt;&gt;4),
OR(AND(Raw!XM205=4,COUNTIF(Raw!XQ205:XT205,2)=0),Raw!XM205&lt;&gt;4),
OR(AND(Raw!XN205=4,COUNTIF(Raw!XQ205:XT205,3)=0),Raw!XN205&lt;&gt;4),
OR(AND(Raw!XO205=4,COUNTIF(Raw!XQ205:XT205,4)=0),Raw!XO205&lt;&gt;4)
),"",1)))</f>
        <v/>
      </c>
      <c r="BJ205" t="str">
        <f>IF(A205=0,"",IF(COUNTA(Raw!XU205:YI205)=0,"",
IF(AND(
OR(AND(Raw!XU205=4,COUNTIF(Raw!YC205:YI205,1)=0),Raw!XU205&lt;&gt;4),
OR(AND(Raw!XV205=4,COUNTIF(Raw!YC205:YI205,2)=0),Raw!XV205&lt;&gt;4),
OR(AND(Raw!XW205=4,COUNTIF(Raw!YC205:YI205,3)=0),Raw!XW205&lt;&gt;4),
OR(AND(Raw!XX205=4,COUNTIF(Raw!YC205:YI205,4)=0),Raw!XX205&lt;&gt;4),
OR(AND(Raw!XY205=4,COUNTIF(Raw!YC205:YI205,5)=0),Raw!XY205&lt;&gt;4),
OR(AND(Raw!XZ205=4,COUNTIF(Raw!YC205:YI205,6)=0),Raw!XZ205&lt;&gt;4),
OR(AND(Raw!YA205=4,COUNTIF(Raw!YC205:YI205,7)=0),Raw!YA205&lt;&gt;4)
),"",1)))</f>
        <v/>
      </c>
      <c r="BK205" t="str">
        <f>IF(A205=0,"",IF(COUNTA(Raw!YJ205:YR205)=0,"",
IF(AND(
OR(AND(Raw!YJ205=4,COUNTIF(Raw!YO205:YR205,1)=0),Raw!YJ205&lt;&gt;4),
OR(AND(Raw!YK205=4,COUNTIF(Raw!YO205:YR205,2)=0),Raw!YK205&lt;&gt;4),
OR(AND(Raw!YL205=4,COUNTIF(Raw!YO205:YR205,3)=0),Raw!YL205&lt;&gt;4),
OR(AND(Raw!YM205=4,COUNTIF(Raw!YO205:YR205,4)=0),Raw!YM205&lt;&gt;4)
),"",1)))</f>
        <v/>
      </c>
      <c r="BL205" t="str">
        <f>IF(A205=0,"",IF(COUNTA(Raw!YS205:YU205)=0,"",IF(AND(Raw!YS205=4,ISBLANK(Raw!YU205)),"",IF(AND(Raw!YS205&lt;&gt;4,ISBLANK(Raw!YU205)=FALSE),"",1))))</f>
        <v/>
      </c>
    </row>
    <row r="206" spans="1:64">
      <c r="A206" s="20">
        <f>Raw!A206</f>
        <v>0</v>
      </c>
      <c r="B206" s="19" t="str">
        <f>IF(A206=0,"",IF(AND(Raw!AC206=1,COUNTA(Raw!AR206:IC206)&gt;0,COUNTA(Raw!ID206:YU206)=0),"",IF(AND(Raw!AC206=2,COUNTA(Raw!AR206:IC206)=0,COUNTA(Raw!ID206:MV206)&gt;0,COUNTA(Raw!MW206:YU206)=0),"",IF(AND(Raw!AC206=3,COUNTA(Raw!AP206:MV206)=0,COUNTA(Raw!MW206:YU206)&gt;0),"",1))))</f>
        <v/>
      </c>
      <c r="C206" s="19" t="str">
        <f>IF(A206=0,"",IF(AND(Raw!AK206=1,ISBLANK(Raw!AM206)=FALSE,ISBLANK(Raw!AO206)),"",IF(AND(Raw!AK206=2,ISBLANK(Raw!AM206),ISBLANK(Raw!AO206)=FALSE),"",1)))</f>
        <v/>
      </c>
      <c r="D206" s="19" t="str">
        <f>IF(A206=0,"",IF(COUNTA(Raw!AS206:AZ206)=0,"",IF(AND(Raw!AS206+Raw!AT206=100,Raw!AU206+Raw!AV206=100,Raw!AW206+Raw!AX206=100,Raw!AY206+Raw!AZ206=100),"",1)))</f>
        <v/>
      </c>
      <c r="E206" s="19" t="str">
        <f>IF(A206=0,"",IF(ISBLANK(Raw!AQ206),"",IF(Raw!AQ206=1,"",1)))</f>
        <v/>
      </c>
      <c r="F206" s="19" t="str">
        <f>IF(A206=0,"",IF(ISBLANK(Raw!AR206),"",IF(AND(Raw!AR206&gt;=0,Raw!AR206&lt;=100),"",1)))</f>
        <v/>
      </c>
      <c r="G206" s="19" t="str">
        <f>IF(A206=0,"",IF(AND(ISBLANK(Raw!BA206),ISBLANK(Raw!AS206)),"",IF(AND(Raw!AS206&gt;0,ISBLANK(Raw!BA206)=FALSE),"",1)))</f>
        <v/>
      </c>
      <c r="H206" s="19" t="str">
        <f>IF(A206=0,"",IF(COUNTA(Raw!BA206:BH206)=0,"",IF(AND(Raw!BA206=0,COUNTA(Raw!BB206:BH206)=0),"",IF(AND(Raw!BA206&gt;0,COUNTA(Raw!BB206:BH206)&gt;0),"",1))))</f>
        <v/>
      </c>
      <c r="I206" s="19" t="str">
        <f>IF(A206=0,"",IF(AND(ISBLANK(Raw!BI206),ISBLANK(Raw!BJ206)),"",IF(AND(Raw!BI206=1,ISBLANK(Raw!BJ206)=FALSE),"",IF(AND(Raw!BI206=2,ISBLANK(Raw!BJ206)),"",1))))</f>
        <v/>
      </c>
      <c r="J206" s="19" t="str">
        <f>IF(A206=0,"",IF(AND(ISBLANK(Raw!AT206),COUNTBLANK(Raw!BK206:BQ206)),"",IF(AND(Raw!AT206&gt;0,COUNTA(Raw!BK206:BQ206)&gt;0),"",IF(AND(Raw!AT206=0,COUNTA(Raw!BK206:BQ206)=0),"",1))))</f>
        <v/>
      </c>
      <c r="K206" s="19" t="str">
        <f>IF(A206=0,"",IF(AND(ISBLANK(Raw!AS206),COUNTA(Raw!BR206:BX206)=0),"",IF(AND(Raw!AS206&gt;0,COUNTA(Raw!BR206:BX206)&gt;0),"",IF(AND(Raw!AS206=0,COUNTA(Raw!BR206:BX206)=0),"",1))))</f>
        <v/>
      </c>
      <c r="L206" s="19" t="str">
        <f>IF(A206=0,"",IF(AND(COUNTA(Raw!BK206:BX206)=0,COUNTA(Raw!BY206:CH206)=0),"",IF(AND(COUNTIF(Raw!BK206:BX206,1)&gt;0,COUNTA(Raw!BY206:CH206)&gt;0),"",IF(AND(COUNTIF(Raw!BK206:BX206,1)=0,COUNTA(Raw!BY206:CH206)=0),"",1))))</f>
        <v/>
      </c>
      <c r="M206" s="19" t="str">
        <f>IF(A206=0,"",IF(AND(COUNTA(Raw!BK206:BX206)=0,COUNTA(Raw!CI206:CR206)),"",IF(AND(COUNTIF(Raw!BK206:BX206,3)&gt;0,COUNTA(Raw!CI206:CR206)&gt;0),"",IF(AND(COUNTIF(Raw!BK206:BX206,3)=0,COUNTA(Raw!CI206:CR206)=0),"",1))))</f>
        <v/>
      </c>
      <c r="N206" s="19" t="str">
        <f>IF(A206=0,"",IF(COUNTA(Raw!CS206:DF206)=0,"",IF(AND(COUNTIF(Raw!CS206:CV206,1)=1,COUNTA(Raw!CW206:DA206)&gt;0,COUNTA(Raw!DB206:DF206)=0),"",IF(AND(COUNTIF(Raw!CS206:CV206,2)=1,COUNTA(Raw!CW206:DA206)=0,COUNTA(Raw!DB206:DF206)&gt;0),"",IF(AND(COUNTA(Raw!CS206:CV206)&gt;0,COUNTA(Raw!CW206:DF206)=0),"",1)))))</f>
        <v/>
      </c>
      <c r="O206" s="19" t="str">
        <f>IF(A206=0,"",IF(COUNTA(Raw!DG206:DP206)=0,"",IF(AND(COUNTIF(Raw!BK206:BQ206,1)&gt;0,OR(COUNTIF(Raw!DG206:DP206,1)=1,COUNTIF(Raw!DG206:DP206,2)=1,COUNTIF(Raw!DG206:DP206,3)=1)),"",IF(AND(COUNTIF(Raw!BK206:BQ206,1)=0,AND(COUNTIF(Raw!DG206:DP206,1)=0,COUNTIF(Raw!DG206:DP206,2)=0,COUNTIF(Raw!DG206:DP206,3)=0)),"",1))))</f>
        <v/>
      </c>
      <c r="P206" s="19" t="str">
        <f>IF(A206=0,"",IF(COUNTA(Raw!DG206:DR206)=0,"",IF(AND(COUNTIF(Raw!DG206:DP206,4)=1,ISBLANK(Raw!DQ206)=FALSE,ISBLANK(Raw!DR206)),"",IF(AND(COUNTIF(Raw!DG206:DP206,7)=1,ISBLANK(Raw!DQ206),ISBLANK(Raw!DR206)=FALSE),"",IF(AND(COUNTA(Raw!DG206:DP206)&gt;0,COUNTIF(Raw!DG206:DP206,4)=0,COUNTIF(Raw!DG206:DP206,7)=0,COUNTA(Raw!DQ206:DR206)=0),"",1)))))</f>
        <v/>
      </c>
      <c r="Q206" s="19" t="str">
        <f>IF(A206=0,"",IF(AND(COUNTA(Raw!DS206:DU206)=0,COUNTA(Raw!BK206:BQ206)=0),"",IF(AND(COUNTIF(Raw!BK206:BQ206,1)&gt;0,COUNTA(Raw!DS206:DU206)&gt;0),"",IF(AND(COUNTIF(Raw!BK206:BQ206,1)=0,COUNTA(Raw!DS206:DU206)=0),"",1))))</f>
        <v/>
      </c>
      <c r="R206" s="19" t="str">
        <f>IF(A206=0,"",IF(AND(ISBLANK(Raw!AT206),ISBLANK(Raw!EJ206)),"",IF(AND(Raw!AT206&gt;0,ISBLANK(Raw!EJ206)=FALSE,Raw!EJ206&gt;=0,Raw!EJ206&lt;=7),"",IF(AND(Raw!AT206=0,ISBLANK(Raw!EJ206)),"",1))))</f>
        <v/>
      </c>
      <c r="S206" t="str">
        <f>IF(A206=0,"",IF(AND(ISBLANK(Raw!AS206),ISBLANK(Raw!EK206)),"",IF(AND(Raw!AS206&gt;0,ISBLANK(Raw!EK206)=FALSE),"",IF(AND(Raw!AS206=0,ISBLANK(Raw!EK206)),"",1))))</f>
        <v/>
      </c>
      <c r="T206" s="19" t="str">
        <f>IF(A206=0,"",IF(AND(ISBLANK(Raw!AT206),COUNTA(Raw!EL206:EQ206)=0),"",IF(AND(Raw!AT206&gt;0,COUNTA(Raw!EL206:EQ206)&gt;0),"",IF(AND(Raw!AT206=0,COUNTA(Raw!EL206:EQ206)=0),"",1))))</f>
        <v/>
      </c>
      <c r="U206" t="str">
        <f>IF(A206=0,"",IF(AND(ISBLANK(Raw!AT206),COUNTA(Raw!ER206:EU206)=0),"",IF(AND(Raw!AT206&gt;0,COUNTA(Raw!ER206:EU206)&gt;0),"",IF(AND(Raw!AT206=0,COUNTA(Raw!ER206:EU206)=0),"",1))))</f>
        <v/>
      </c>
      <c r="V206" t="str">
        <f>IF(A206=0,"",IF(AND(ISBLANK(Raw!AS206),COUNTA(Raw!EV206:FA206)=0),"",IF(AND(Raw!AS206&gt;0,COUNTA(Raw!EV206:FA206)&gt;0),"",IF(AND(Raw!AS206=0,COUNTA(Raw!EV206:FA206)=0),"",1))))</f>
        <v/>
      </c>
      <c r="W206" t="str">
        <f>IF(A206=0,"",IF(AND(ISBLANK(Raw!AS206),COUNTA(Raw!FB206:FE206)=0),"",IF(AND(Raw!AS206&gt;0,COUNTA(Raw!FB206:FE206)&gt;0),"",IF(AND(Raw!AS206=0,COUNTA(Raw!FB206:FE206)=0),"",1))))</f>
        <v/>
      </c>
      <c r="X206" t="str">
        <f>IF(A206=0,"",IF(AND(ISBLANK(Raw!AT206),COUNTA(Raw!FF206:FI206)=0),"",IF(AND(Raw!AT206&gt;0,COUNTA(Raw!FF206:FI206)&gt;0),"",IF(AND(Raw!AT206=0,COUNTA(Raw!FF206:FI206)=0),"",1))))</f>
        <v/>
      </c>
      <c r="Y206" t="str">
        <f>IF(A206=0,"",IF(AND(ISBLANK(Raw!AS206),COUNTA(Raw!FJ206:FM206)=0),"",IF(AND(Raw!AS206&gt;0,COUNTA(Raw!FJ206:FM206)&gt;0),"",IF(AND(Raw!AS206=0,COUNTA(Raw!FJ206:FM206)=0),"",1))))</f>
        <v/>
      </c>
      <c r="Z206" t="str">
        <f>IF(A206=0,"",IF(AND(COUNTA(Raw!FN206:FT206)=0,ISBLANK(Raw!FU206)),"",IF(AND(COUNTIF(Raw!FN206:FT206,1)&gt;0,ISBLANK(Raw!FU206)=FALSE),"",IF(AND(COUNTIF(Raw!FN206:FT206,1)=0,ISBLANK(Raw!FU206)),"",1))))</f>
        <v/>
      </c>
      <c r="AA206" s="19" t="str">
        <f>IF(A206=0,"",IF(AND(ISBLANK(Raw!BI206),COUNTA(Raw!FV206:GH206)=0),"",IF(AND(Raw!BI206&lt;&gt;1,COUNTIF(Raw!FV206:GH206,6)=0),"",IF(Raw!BI206=1,"",1))))</f>
        <v/>
      </c>
      <c r="AB206" t="str">
        <f>IF(A206=0,"",IF(AND(ISBLANK(Raw!GI206),COUNTA(Raw!GJ206:GQ206)=0),"",IF(AND(Raw!GI206=1,COUNTA(Raw!GJ206:GQ206)&gt;0),"",IF(AND(Raw!GI206=2,COUNTA(Raw!GJ206:GQ206)=0),"",1))))</f>
        <v/>
      </c>
      <c r="AC206" s="19" t="str">
        <f>IF(A206=0,"",IF(AND(COUNTA(Raw!GY206:HF206)=0,ISBLANK(Raw!HG206)),"",IF(AND(OR(COUNTIF(Raw!GY206:HE206,1)&gt;0,COUNTIF(Raw!GY206:HE206,2)&gt;0),ISBLANK(Raw!HG206)=FALSE),"",IF(AND(COUNTA(Raw!GY206:HF206)&gt;0,ISBLANK(Raw!HG206),COUNTIF(Raw!GY206:HE206,1)=0,COUNTIF(Raw!GY206:HE206,2)=0),"",1))))</f>
        <v/>
      </c>
      <c r="AD206" s="19" t="str">
        <f>IF(A206=0,"",IF(COUNTA(Raw!HU206:IB206)=0,"",IF(AND(Raw!AK206&lt;&gt;2,COUNTIF(Raw!HU206:IA206,2)=0,COUNTIF(Raw!HU206:IA206,3)=0),"",IF(Raw!AK206=2,"",1))))</f>
        <v/>
      </c>
      <c r="AE206" s="19" t="str">
        <f>IF(A206=0,"",IF(AND(Raw!AK206=2,ISBLANK(Raw!IC206)=FALSE),"",IF(AND(Raw!AK206&lt;&gt;2,ISBLANK(Raw!IC206)),"",1)))</f>
        <v/>
      </c>
      <c r="AF206" s="19" t="str">
        <f>IF(A206=0,"",IF(COUNTA(Raw!ID206:IF206)=0,"",IF(AND(MATCH(2023-Raw!ID206,Code!$A$3:$A$12,1)=Raw!IF206,2023-Raw!ID206=Raw!IE206),"",1)))</f>
        <v/>
      </c>
      <c r="AG206" s="19" t="str">
        <f>IF(A206=0,"",IF(COUNTA(Raw!IG206:II206)=0,"",IF(AND(Raw!IG206=4,ISBLANK(Raw!II206)=FALSE),"",IF(AND(Raw!IG206&lt;&gt;4,ISBLANK(Raw!II206)),"",1))))</f>
        <v/>
      </c>
      <c r="AH206" s="19" t="str">
        <f>IF(A206=0,"",IF(COUNTA(Raw!IJ206:IM206)=0,"",IF(AND(Raw!IJ206=1,ISBLANK(Raw!IK206)=FALSE),"",IF(AND(Raw!IJ206=2,COUNTA(Raw!IK206:IM206)&gt;0),"",1))))</f>
        <v/>
      </c>
      <c r="AI206" s="19" t="str">
        <f>IF(A206=0,"",IF(COUNTA(Raw!IK206:IM206)=0,"",IF(AND(Raw!IK206=1,ISBLANK(Raw!IL206)=FALSE),"",IF(AND(Raw!IK206=2,COUNTA(Raw!IL206:IM206)=0),"",1))))</f>
        <v/>
      </c>
      <c r="AJ206" s="19" t="str">
        <f>IF(A206=0,"",IF(COUNTA(Raw!JD206:JJ206)=0,"",IF(AND(Raw!JD206&gt;600,COUNTA(Raw!JE206:JI206)&gt;0),"",IF(AND(Raw!JD206&lt;=600,COUNTA(Raw!JE206:JJ206)=0),"",1))))</f>
        <v/>
      </c>
      <c r="AK206" s="19" t="str">
        <f>IF(A206=0,"",IF(COUNTA(Raw!JK206:KA206)=0,"",IF(AND(Raw!JK206=1,COUNTA(Raw!JM206:JV206)&gt;0),"",IF(AND(Raw!JK206=3,COUNTA(Raw!JM206:JV206)&gt;0,COUNTA(Raw!JW206:KA206)=0),"",IF(AND(ISBLANK(Raw!JK206)=FALSE,Raw!JK206&lt;&gt;1,Raw!JK206&lt;&gt;3,COUNTA(Raw!JM206:KA206)=0),"",1)))))</f>
        <v/>
      </c>
      <c r="AL206" s="19" t="str">
        <f>IF(A206=0,"",IF(COUNTA(Raw!JW206:KA206)=0,"",IF(AND(COUNTIF(Raw!JW206:JZ206,4)=0,COUNTA(Raw!JW206:JZ206)&gt;0,ISBLANK(Raw!KA206)=FALSE),"",IF(AND(COUNTIF(Raw!JW206:KA206,4)&gt;0,ISBLANK(Raw!KA206)),"",1))))</f>
        <v/>
      </c>
      <c r="AM206" s="19" t="str">
        <f>IF(A206=0,"",IF(COUNTA(Raw!KT206:KU206)=0,"",IF(AND(Raw!KT206=1,ISBLANK(Raw!KU206)=FALSE),"",IF(AND(Raw!KT206=2,ISBLANK(Raw!KU206)),"",1))))</f>
        <v/>
      </c>
      <c r="AN206" s="19" t="str">
        <f>IF(A206=0,"",IF(COUNTA(Raw!KX206:LF206)=0,"",IF(AND(COUNTIF(Raw!KX206:LB206,5)=1,COUNTA(Raw!KX206:LB206)=1,COUNTA(Raw!LC206:LF206)=0),"",IF(AND(COUNTIF(Raw!KX206:LB206,5)=0,COUNTA(Raw!KX206:LB206)&gt;0,COUNTA(Raw!LC206:LF206)&gt;0),"",1))))</f>
        <v/>
      </c>
      <c r="AO206" s="19" t="str">
        <f>IF(A206=0,"",IF(COUNTA(Raw!LM206:LU206)=0,"",IF(AND(Raw!LM206=1,ISBLANK(Raw!LN206)=FALSE,COUNTA(Raw!LO206:LU206)&gt;0),"",IF(AND(Raw!LM206=2,COUNTA(Raw!LN206:LU206)=0),"",1))))</f>
        <v/>
      </c>
      <c r="AP206" s="19" t="str">
        <f>IF(A206=0,"",IF(COUNTA(Raw!MY206:OG206)=0,"",IF(AND(Raw!MY206=2,COUNTA(Raw!MZ206:OG206)=0),"",IF(AND(Raw!MY206=1,COUNTA(Raw!MZ206:OG206)&gt;0),"",1))))</f>
        <v/>
      </c>
      <c r="AQ206" s="19" t="str">
        <f>IF(A206=0,"",IF(COUNTA(Raw!NC206:NW206)=0,"",IF(AND(COUNTIF(Raw!NC206:NG206,3)&gt;0,COUNTA(Raw!NH206:NQ206)&gt;0),"",IF(AND(COUNTA(Raw!NC206:NG206)&gt;0,COUNTIF(Raw!NC206:NG206,3)=0,COUNTA(Raw!NH206:NW206)=0),"",1))))</f>
        <v/>
      </c>
      <c r="AR206" s="19" t="str">
        <f>IF(A206=0,"",IF(COUNTA(Raw!NH206:NW206)=0,"",IF(AND(COUNTIF(Raw!NH206:NQ206,10)&gt;0,COUNTA(Raw!NR206:NW206)&gt;0),"",IF(AND(COUNTA(Raw!NH206:NQ206)&gt;0,COUNTIF(Raw!NH206:NQ206,10)=0,COUNTA(Raw!NR206:NY206)=0),"",1))))</f>
        <v/>
      </c>
      <c r="AS206" s="19" t="str">
        <f>IF(A206=0,"",IF(COUNTA(Raw!NY206:OG206)=0,"",IF(AND(Raw!NY206=1,COUNTA(Raw!NZ206:OG206)&gt;0),"",IF(AND(Raw!NY206=2,COUNTA(Raw!NZ206:OG206)=0),"",1))))</f>
        <v/>
      </c>
      <c r="AT206" s="19" t="str">
        <f>IF(A206=0,"",IF(COUNTA(Raw!OH206:OY206)=0,"",IF(AND(Raw!OH206=1,COUNTA(Raw!OI206:OY206)&gt;0),"",IF(AND(Raw!OH206=2,COUNTA(Raw!OI206:OY206)=0),"",1))))</f>
        <v/>
      </c>
      <c r="AU206" s="19" t="str">
        <f>IF(A206=0,"",IF(COUNTA(Raw!PR206:QB206)=0,"",
IF(AND(OR(AND(COUNTIF(Raw!PR206:QB206,1)=1,COUNTA(Raw!QI206:QY206)&gt;0),AND(COUNTIF(Raw!PR206:QB206,1)=0,COUNTA(Raw!QI206:QY206)=0)),OR(AND(COUNTIF(Raw!PR206:QB206,2)=1,COUNTA(Raw!QZ206:RP206)&gt;0),AND(COUNTIF(Raw!PR206:QB206,2)=0,COUNTA(Raw!QZ206:RP206)=0)),OR(AND(COUNTIF(Raw!PR206:QB206,3)=1,COUNTA(Raw!RQ206:SG206)&gt;0),AND(COUNTIF(Raw!PR206:QB206,3)=0,COUNTA(Raw!RQ206:SG206)=0)),OR(AND(COUNTIF(Raw!PR206:QB206,4)=1,COUNTA(Raw!SH206:ST206)&gt;0),AND(COUNTIF(Raw!PR206:QB206,4)=0,COUNTA(Raw!SH206:ST206)=0)),OR(AND(COUNTIF(Raw!PR206:QB206,5)=1,COUNTA(Raw!SU206:TG206)&gt;0),AND(COUNTIF(Raw!PR206:QB206,5)=0,COUNTA(Raw!SU206:TG206)=0)),OR(AND(COUNTIF(Raw!PR206:QB206,6)=1,COUNTA(Raw!TH206:TT206)&gt;0),AND(COUNTIF(Raw!PR206:QB206,6)=0,COUNTA(Raw!TH206:TT206)=0)),OR(AND(COUNTIF(Raw!PR206:QB206,7)=1,COUNTA(Raw!TU206:UI206)&gt;0),AND(COUNTIF(Raw!PR206:QB206,7)=0,COUNTA(Raw!TU206:UI206)=0)),OR(AND(COUNTIF(Raw!PR206:QB206,8)=1,COUNTA(Raw!UJ206:UV206)&gt;0),AND(COUNTIF(Raw!PR206:QB206,8)=0,COUNTA(Raw!UJ206:UV206)=0)),OR(AND(COUNTIF(Raw!PR206:QB206,9)=1,COUNTA(Raw!UW206:VG206)&gt;0),AND(COUNTIF(Raw!PR206:QB206,9)=0,COUNTA(Raw!UW206:VG206)=0)),OR(AND(COUNTIF(Raw!PR206:QB206,10)=1,COUNTA(Raw!VH206:VP206)&gt;0),AND(COUNTIF(Raw!PR206:QB206,10)=0,COUNTA(Raw!VH206:VP206)=0)),OR(AND(COUNTIF(Raw!PR206:QB206,11)=1,COUNTA(Raw!VQ206:WK206)&gt;0),AND(COUNTIF(Raw!PR206:QB206,11)=0,COUNTA(Raw!VQ206:WK206)=0))),"",1)))</f>
        <v/>
      </c>
      <c r="AV206" s="19" t="str">
        <f>IF(A206=0,"",IF(COUNTA(Raw!QI206:QY206)=0,"",IF(AND(OR(AND(Raw!QI206=4,COUNTIF(Raw!QR206:QY206,1)=0),Raw!QI206&lt;&gt;4),OR(AND(Raw!QJ206=4,COUNTIF(Raw!QR206:QY206,2)=0),Raw!QJ206&lt;&gt;4),OR(AND(Raw!QK206=4,COUNTIF(Raw!QR206:QY206,3)=0),Raw!QK206&lt;&gt;4),OR(AND(Raw!QL206=4,COUNTIF(Raw!QR206:QY206,4)=0),Raw!QL206&lt;&gt;4),OR(AND(Raw!QM206=4,COUNTIF(Raw!QR206:QY206,5)=0),Raw!QM206&lt;&gt;4),OR(AND(Raw!QN206=4,COUNTIF(Raw!QR206:QY206,6)=0),Raw!QN206&lt;&gt;4),OR(AND(Raw!QO206=4,COUNTIF(Raw!QR206:QY206,7)=0),Raw!QO206&lt;&gt;4),OR(AND(Raw!QP206=4,COUNTIF(Raw!QR206:QY206,8)=0),Raw!QP206&lt;&gt;4)),"",1)))</f>
        <v/>
      </c>
      <c r="AW206" t="str">
        <f>IF(A206=0,"",IF(COUNTA(Raw!QZ206:RP206)=0,"",IF(AND(OR(AND(Raw!QZ206=4,COUNTIF(Raw!RI206:RP206,1)=0),Raw!QZ206&lt;&gt;4),OR(AND(Raw!RA206=4,COUNTIF(Raw!RI206:RP206,2)=0),Raw!RA206&lt;&gt;4),OR(AND(Raw!RB206=4,COUNTIF(Raw!RI206:RP206,3)=0),Raw!RB206&lt;&gt;4),OR(AND(Raw!RC206=4,COUNTIF(Raw!RI206:RP206,4)=0),Raw!RC206&lt;&gt;4),OR(AND(Raw!RD206=4,COUNTIF(Raw!RI206:RP206,5)=0),Raw!RD206&lt;&gt;4),OR(AND(Raw!RE206=4,COUNTIF(Raw!RI206:RP206,6)=0),Raw!RE206&lt;&gt;4),OR(AND(Raw!RF206=4,COUNTIF(Raw!RI206:RP206,7)=0),Raw!RF206&lt;&gt;4),OR(AND(Raw!RG206=4,COUNTIF(Raw!RI206:RP206,8)=0),Raw!RG206&lt;&gt;4)),"",1)))</f>
        <v/>
      </c>
      <c r="AX206" t="str">
        <f>IF(A206=0,"",IF(COUNTA(Raw!RQ206:SG206)=0,"",IF(AND(OR(AND(Raw!RQ206=4,COUNTIF(Raw!RZ206:SG206,1)=0),Raw!RQ206&lt;&gt;4),OR(AND(Raw!RR206=4,COUNTIF(Raw!RZ206:SG206,2)=0),Raw!RR206&lt;&gt;4),OR(AND(Raw!RS206=4,COUNTIF(Raw!RZ206:SG206,3)=0),Raw!RS206&lt;&gt;4),OR(AND(Raw!RT206=4,COUNTIF(Raw!RZ206:SG206,4)=0),Raw!RT206&lt;&gt;4),OR(AND(Raw!RU206=4,COUNTIF(Raw!RZ206:SG206,5)=0),Raw!RU206&lt;&gt;4),OR(AND(Raw!RV206=4,COUNTIF(Raw!RZ206:SG206,6)=0),Raw!RV206&lt;&gt;4),OR(AND(Raw!RW206=4,COUNTIF(Raw!RZ206:SG206,7)=0),Raw!RW206&lt;&gt;4),OR(AND(Raw!RX206=4,COUNTIF(Raw!RZ206:SG206,8)=0),Raw!RX206&lt;&gt;4)),"",1)))</f>
        <v/>
      </c>
      <c r="AY206" t="str">
        <f>IF(A206=0,"",IF(COUNTA(Raw!SH206:ST206)=0,"",IF(AND(OR(AND(Raw!SH206=4,COUNTIF(Raw!SO206:ST206,1)=0),Raw!SH206&lt;&gt;4),OR(AND(Raw!SI206=4,COUNTIF(Raw!SO206:ST206,2)=0),Raw!SI206&lt;&gt;4),OR(AND(Raw!SJ206=4,COUNTIF(Raw!SO206:ST206,3)=0),Raw!SJ206&lt;&gt;4),OR(AND(Raw!SK206=4,COUNTIF(Raw!SO206:ST206,4)=0),Raw!SK206&lt;&gt;4),OR(AND(Raw!SL206=4,COUNTIF(Raw!SO206:ST206,5)=0),Raw!SL206&lt;&gt;4),OR(AND(Raw!SM206=4,COUNTIF(Raw!SO206:ST206,6)=0),Raw!SM206&lt;&gt;4)),"",1)))</f>
        <v/>
      </c>
      <c r="AZ206" t="str">
        <f>IF(A206=0,"",IF(COUNTA(Raw!SU206:TG206)=0,"",IF(AND(OR(AND(Raw!SU206=4,COUNTIF(Raw!TB206:TG206,1)=0),Raw!SU206&lt;&gt;4),OR(AND(Raw!SV206=4,COUNTIF(Raw!TB206:TG206,2)=0),Raw!SV206&lt;&gt;4),OR(AND(Raw!SW206=4,COUNTIF(Raw!TB206:TG206,3)=0),Raw!SW206&lt;&gt;4),OR(AND(Raw!SX206=4,COUNTIF(Raw!TB206:TG206,4)=0),Raw!SX206&lt;&gt;4),OR(AND(Raw!SY206=4,COUNTIF(Raw!TB206:TG206,5)=0),Raw!SY206&lt;&gt;4),OR(AND(Raw!SZ206=4,COUNTIF(Raw!TB206:TG206,6)=0),Raw!SZ206&lt;&gt;4)),"",1)))</f>
        <v/>
      </c>
      <c r="BA206" t="str">
        <f>IF(A206=0,"",IF(COUNTA(Raw!TH206:TT206)=0,"",IF(AND(OR(AND(Raw!TH206=4,COUNTIF(Raw!TO206:TT206,1)=0),Raw!TH206&lt;&gt;4),OR(AND(Raw!TI206=4,COUNTIF(Raw!TO206:TT206,2)=0),Raw!TI206&lt;&gt;4),OR(AND(Raw!TJ206=4,COUNTIF(Raw!TO206:TT206,3)=0),Raw!TJ206&lt;&gt;4),OR(AND(Raw!TK206=4,COUNTIF(Raw!TO206:TT206,4)=0),Raw!TK206&lt;&gt;4),OR(AND(Raw!TL206=4,COUNTIF(Raw!TO206:TT206,5)=0),Raw!TL206&lt;&gt;4),OR(AND(Raw!TM206=4,COUNTIF(Raw!TO206:TT206,6)=0),Raw!TM206&lt;&gt;4)),"",1)))</f>
        <v/>
      </c>
      <c r="BB206" t="str">
        <f>IF(A206=0,"",IF(COUNTA(Raw!TU206:UI206)=0,"",IF(AND(OR(AND(Raw!TU206=4,COUNTIF(Raw!UC206:UI206,1)=0),Raw!TU206&lt;&gt;4),OR(AND(Raw!TV206=4,COUNTIF(Raw!UC206:UI206,2)=0),Raw!TV206&lt;&gt;4),OR(AND(Raw!TW206=4,COUNTIF(Raw!UC206:UI206,3)=0),Raw!TW206&lt;&gt;4),OR(AND(Raw!TX206=4,COUNTIF(Raw!UC206:UI206,4)=0),Raw!TX206&lt;&gt;4),OR(AND(Raw!TY206=4,COUNTIF(Raw!UC206:UI206,5)=0),Raw!TY206&lt;&gt;4),OR(AND(Raw!TZ206=4,COUNTIF(Raw!UC206:UI206,6)=0),Raw!TZ206&lt;&gt;4),OR(AND(Raw!UA206=4,COUNTIF(Raw!UC206:UI206,7)=0),Raw!UA206&lt;&gt;4)),"",1)))</f>
        <v/>
      </c>
      <c r="BC206" t="str">
        <f>IF(A206=0,"",IF(COUNTA(Raw!UJ206:UV206)=0,"",IF(AND(OR(AND(Raw!UJ206=4,COUNTIF(Raw!UQ206:UV206,1)=0),Raw!UJ206&lt;&gt;4),OR(AND(Raw!UK206=4,COUNTIF(Raw!UQ206:UV206,2)=0),Raw!UK206&lt;&gt;4),OR(AND(Raw!UL206=4,COUNTIF(Raw!UQ206:UV206,3)=0),Raw!UL206&lt;&gt;4),OR(AND(Raw!UM206=4,COUNTIF(Raw!UQ206:UV206,4)=0),Raw!UM206&lt;&gt;4),OR(AND(Raw!UN206=4,COUNTIF(Raw!UQ206:UV206,5)=0),Raw!UN206&lt;&gt;4),OR(AND(Raw!UO206=4,COUNTIF(Raw!UQ206:UV206,6)=0),Raw!UO206&lt;&gt;4)),"",1)))</f>
        <v/>
      </c>
      <c r="BD206" t="str">
        <f>IF(A206=0,"",IF(COUNTA(Raw!UW206:VG206)=0,"",IF(AND(OR(AND(Raw!UW206=4,COUNTIF(Raw!VC206:VG206,1)=0),Raw!UW206&lt;&gt;4),OR(AND(Raw!UX206=4,COUNTIF(Raw!VC206:VG206,2)=0),Raw!UX206&lt;&gt;4),OR(AND(Raw!UY206=4,COUNTIF(Raw!VC206:VG206,3)=0),Raw!UY206&lt;&gt;4),OR(AND(Raw!UZ206=4,COUNTIF(Raw!VC206:VG206,4)=0),Raw!UZ206&lt;&gt;4),OR(AND(Raw!VA206=4,COUNTIF(Raw!VC206:VG206,5)=0),Raw!VA206&lt;&gt;4)),"",1)))</f>
        <v/>
      </c>
      <c r="BE206" t="str">
        <f>IF(A206=0,"",IF(COUNTA(Raw!VH206:VP206)=0,"",
IF(AND(
OR(AND(Raw!VH206=4,COUNTIF(Raw!VM206:VP206,1)=0),Raw!VH206&lt;&gt;4),
OR(AND(Raw!VI206=4,COUNTIF(Raw!VM206:VP206,2)=0),Raw!VI206&lt;&gt;4),
OR(AND(Raw!VJ206=4,COUNTIF(Raw!VM206:VP206,3)=0),Raw!VJ206&lt;&gt;4),
OR(AND(Raw!VK206=4,COUNTIF(Raw!VM206:VP206,4)=0),Raw!VK206&lt;&gt;4)
),"",1)))</f>
        <v/>
      </c>
      <c r="BF206" t="str">
        <f>IF(A206=0,"",IF(COUNTA(Raw!VQ206:WK206)=0,"",
IF(AND(
OR(AND(Raw!VQ206=4,COUNTIF(Raw!WB206:WK206,1)=0),Raw!VQ206&lt;&gt;4),
OR(AND(Raw!VR206=4,COUNTIF(Raw!WB206:WK206,2)=0),Raw!VR206&lt;&gt;4),
OR(AND(Raw!VS206=4,COUNTIF(Raw!WB206:WK206,3)=0),Raw!VS206&lt;&gt;4),
OR(AND(Raw!VT206=4,COUNTIF(Raw!WB206:WK206,4)=0),Raw!VT206&lt;&gt;4),
OR(AND(Raw!VU206=4,COUNTIF(Raw!WB206:WK206,5)=0),Raw!VU206&lt;&gt;4),
OR(AND(Raw!VV206=4,COUNTIF(Raw!WB206:WK206,6)=0),Raw!VV206&lt;&gt;4),
OR(AND(Raw!VW206=4,COUNTIF(Raw!WB206:WK206,7)=0),Raw!VW206&lt;&gt;4),
OR(AND(Raw!VX206=4,COUNTIF(Raw!WB206:WK206,8)=0),Raw!VX206&lt;&gt;4),
OR(AND(Raw!VY206=4,COUNTIF(Raw!WB206:WK206,9)=0),Raw!VX206&lt;&gt;4),
OR(AND(Raw!VZ206=4,COUNTIF(Raw!WB206:WK206,10)=0),Raw!VZ206&lt;&gt;4)
),"",1)))</f>
        <v/>
      </c>
      <c r="BG206" t="str">
        <f>IF(A206=0,"",IF(COUNTA(Raw!WL206:XB206)=0,"",
IF(AND(
OR(AND(Raw!WL206=4,COUNTIF(Raw!WU206:XB206,1)=0),Raw!WL206&lt;&gt;4),
OR(AND(Raw!WM206=4,COUNTIF(Raw!WU206:XB206,2)=0),Raw!WM206&lt;&gt;4),
OR(AND(Raw!WN206=4,COUNTIF(Raw!WU206:XB206,3)=0),Raw!WN206&lt;&gt;4),
OR(AND(Raw!WO206=4,COUNTIF(Raw!WU206:XB206,4)=0),Raw!WO206&lt;&gt;4),
OR(AND(Raw!WP206=4,COUNTIF(Raw!WU206:XB206,5)=0),Raw!WP206&lt;&gt;4),
OR(AND(Raw!WQ206=4,COUNTIF(Raw!WU206:XB206,6)=0),Raw!WQ206&lt;&gt;4),
OR(AND(Raw!WR206=4,COUNTIF(Raw!WU206:XB206,7)=0),Raw!WR206&lt;&gt;4),
OR(AND(Raw!WS206=4,COUNTIF(Raw!WU206:XB206,8)=0),Raw!WS206&lt;&gt;4)
),"",1)))</f>
        <v/>
      </c>
      <c r="BH206" t="str">
        <f>IF(A206=0,"",IF(COUNTA(Raw!XC206:XK206)=0,"",
IF(AND(
OR(AND(Raw!XC206=4,COUNTIF(Raw!XH206:XK206,1)=0),Raw!XC206&lt;&gt;4),
OR(AND(Raw!XD206=4,COUNTIF(Raw!XH206:XK206,2)=0),Raw!XD206&lt;&gt;4),
OR(AND(Raw!XE206=4,COUNTIF(Raw!XH206:XK206,3)=0),Raw!XE206&lt;&gt;4),
OR(AND(Raw!XF206=4,COUNTIF(Raw!XH206:XK206,4)=0),Raw!XF206&lt;&gt;4)
),"",1)))</f>
        <v/>
      </c>
      <c r="BI206" t="str">
        <f>IF(A206=0,"",IF(COUNTA(Raw!XL206:XT206)=0,"",
IF(AND(
OR(AND(Raw!XL206=4,COUNTIF(Raw!XQ206:XT206,1)=0),Raw!XL206&lt;&gt;4),
OR(AND(Raw!XM206=4,COUNTIF(Raw!XQ206:XT206,2)=0),Raw!XM206&lt;&gt;4),
OR(AND(Raw!XN206=4,COUNTIF(Raw!XQ206:XT206,3)=0),Raw!XN206&lt;&gt;4),
OR(AND(Raw!XO206=4,COUNTIF(Raw!XQ206:XT206,4)=0),Raw!XO206&lt;&gt;4)
),"",1)))</f>
        <v/>
      </c>
      <c r="BJ206" t="str">
        <f>IF(A206=0,"",IF(COUNTA(Raw!XU206:YI206)=0,"",
IF(AND(
OR(AND(Raw!XU206=4,COUNTIF(Raw!YC206:YI206,1)=0),Raw!XU206&lt;&gt;4),
OR(AND(Raw!XV206=4,COUNTIF(Raw!YC206:YI206,2)=0),Raw!XV206&lt;&gt;4),
OR(AND(Raw!XW206=4,COUNTIF(Raw!YC206:YI206,3)=0),Raw!XW206&lt;&gt;4),
OR(AND(Raw!XX206=4,COUNTIF(Raw!YC206:YI206,4)=0),Raw!XX206&lt;&gt;4),
OR(AND(Raw!XY206=4,COUNTIF(Raw!YC206:YI206,5)=0),Raw!XY206&lt;&gt;4),
OR(AND(Raw!XZ206=4,COUNTIF(Raw!YC206:YI206,6)=0),Raw!XZ206&lt;&gt;4),
OR(AND(Raw!YA206=4,COUNTIF(Raw!YC206:YI206,7)=0),Raw!YA206&lt;&gt;4)
),"",1)))</f>
        <v/>
      </c>
      <c r="BK206" t="str">
        <f>IF(A206=0,"",IF(COUNTA(Raw!YJ206:YR206)=0,"",
IF(AND(
OR(AND(Raw!YJ206=4,COUNTIF(Raw!YO206:YR206,1)=0),Raw!YJ206&lt;&gt;4),
OR(AND(Raw!YK206=4,COUNTIF(Raw!YO206:YR206,2)=0),Raw!YK206&lt;&gt;4),
OR(AND(Raw!YL206=4,COUNTIF(Raw!YO206:YR206,3)=0),Raw!YL206&lt;&gt;4),
OR(AND(Raw!YM206=4,COUNTIF(Raw!YO206:YR206,4)=0),Raw!YM206&lt;&gt;4)
),"",1)))</f>
        <v/>
      </c>
      <c r="BL206" t="str">
        <f>IF(A206=0,"",IF(COUNTA(Raw!YS206:YU206)=0,"",IF(AND(Raw!YS206=4,ISBLANK(Raw!YU206)),"",IF(AND(Raw!YS206&lt;&gt;4,ISBLANK(Raw!YU206)=FALSE),"",1))))</f>
        <v/>
      </c>
    </row>
    <row r="207" spans="1:64">
      <c r="A207" s="20">
        <f>Raw!A207</f>
        <v>0</v>
      </c>
      <c r="B207" s="19" t="str">
        <f>IF(A207=0,"",IF(AND(Raw!AC207=1,COUNTA(Raw!AR207:IC207)&gt;0,COUNTA(Raw!ID207:YU207)=0),"",IF(AND(Raw!AC207=2,COUNTA(Raw!AR207:IC207)=0,COUNTA(Raw!ID207:MV207)&gt;0,COUNTA(Raw!MW207:YU207)=0),"",IF(AND(Raw!AC207=3,COUNTA(Raw!AP207:MV207)=0,COUNTA(Raw!MW207:YU207)&gt;0),"",1))))</f>
        <v/>
      </c>
      <c r="C207" s="19" t="str">
        <f>IF(A207=0,"",IF(AND(Raw!AK207=1,ISBLANK(Raw!AM207)=FALSE,ISBLANK(Raw!AO207)),"",IF(AND(Raw!AK207=2,ISBLANK(Raw!AM207),ISBLANK(Raw!AO207)=FALSE),"",1)))</f>
        <v/>
      </c>
      <c r="D207" s="19" t="str">
        <f>IF(A207=0,"",IF(COUNTA(Raw!AS207:AZ207)=0,"",IF(AND(Raw!AS207+Raw!AT207=100,Raw!AU207+Raw!AV207=100,Raw!AW207+Raw!AX207=100,Raw!AY207+Raw!AZ207=100),"",1)))</f>
        <v/>
      </c>
      <c r="E207" s="19" t="str">
        <f>IF(A207=0,"",IF(ISBLANK(Raw!AQ207),"",IF(Raw!AQ207=1,"",1)))</f>
        <v/>
      </c>
      <c r="F207" s="19" t="str">
        <f>IF(A207=0,"",IF(ISBLANK(Raw!AR207),"",IF(AND(Raw!AR207&gt;=0,Raw!AR207&lt;=100),"",1)))</f>
        <v/>
      </c>
      <c r="G207" s="19" t="str">
        <f>IF(A207=0,"",IF(AND(ISBLANK(Raw!BA207),ISBLANK(Raw!AS207)),"",IF(AND(Raw!AS207&gt;0,ISBLANK(Raw!BA207)=FALSE),"",1)))</f>
        <v/>
      </c>
      <c r="H207" s="19" t="str">
        <f>IF(A207=0,"",IF(COUNTA(Raw!BA207:BH207)=0,"",IF(AND(Raw!BA207=0,COUNTA(Raw!BB207:BH207)=0),"",IF(AND(Raw!BA207&gt;0,COUNTA(Raw!BB207:BH207)&gt;0),"",1))))</f>
        <v/>
      </c>
      <c r="I207" s="19" t="str">
        <f>IF(A207=0,"",IF(AND(ISBLANK(Raw!BI207),ISBLANK(Raw!BJ207)),"",IF(AND(Raw!BI207=1,ISBLANK(Raw!BJ207)=FALSE),"",IF(AND(Raw!BI207=2,ISBLANK(Raw!BJ207)),"",1))))</f>
        <v/>
      </c>
      <c r="J207" s="19" t="str">
        <f>IF(A207=0,"",IF(AND(ISBLANK(Raw!AT207),COUNTBLANK(Raw!BK207:BQ207)),"",IF(AND(Raw!AT207&gt;0,COUNTA(Raw!BK207:BQ207)&gt;0),"",IF(AND(Raw!AT207=0,COUNTA(Raw!BK207:BQ207)=0),"",1))))</f>
        <v/>
      </c>
      <c r="K207" s="19" t="str">
        <f>IF(A207=0,"",IF(AND(ISBLANK(Raw!AS207),COUNTA(Raw!BR207:BX207)=0),"",IF(AND(Raw!AS207&gt;0,COUNTA(Raw!BR207:BX207)&gt;0),"",IF(AND(Raw!AS207=0,COUNTA(Raw!BR207:BX207)=0),"",1))))</f>
        <v/>
      </c>
      <c r="L207" s="19" t="str">
        <f>IF(A207=0,"",IF(AND(COUNTA(Raw!BK207:BX207)=0,COUNTA(Raw!BY207:CH207)=0),"",IF(AND(COUNTIF(Raw!BK207:BX207,1)&gt;0,COUNTA(Raw!BY207:CH207)&gt;0),"",IF(AND(COUNTIF(Raw!BK207:BX207,1)=0,COUNTA(Raw!BY207:CH207)=0),"",1))))</f>
        <v/>
      </c>
      <c r="M207" s="19" t="str">
        <f>IF(A207=0,"",IF(AND(COUNTA(Raw!BK207:BX207)=0,COUNTA(Raw!CI207:CR207)),"",IF(AND(COUNTIF(Raw!BK207:BX207,3)&gt;0,COUNTA(Raw!CI207:CR207)&gt;0),"",IF(AND(COUNTIF(Raw!BK207:BX207,3)=0,COUNTA(Raw!CI207:CR207)=0),"",1))))</f>
        <v/>
      </c>
      <c r="N207" s="19" t="str">
        <f>IF(A207=0,"",IF(COUNTA(Raw!CS207:DF207)=0,"",IF(AND(COUNTIF(Raw!CS207:CV207,1)=1,COUNTA(Raw!CW207:DA207)&gt;0,COUNTA(Raw!DB207:DF207)=0),"",IF(AND(COUNTIF(Raw!CS207:CV207,2)=1,COUNTA(Raw!CW207:DA207)=0,COUNTA(Raw!DB207:DF207)&gt;0),"",IF(AND(COUNTA(Raw!CS207:CV207)&gt;0,COUNTA(Raw!CW207:DF207)=0),"",1)))))</f>
        <v/>
      </c>
      <c r="O207" s="19" t="str">
        <f>IF(A207=0,"",IF(COUNTA(Raw!DG207:DP207)=0,"",IF(AND(COUNTIF(Raw!BK207:BQ207,1)&gt;0,OR(COUNTIF(Raw!DG207:DP207,1)=1,COUNTIF(Raw!DG207:DP207,2)=1,COUNTIF(Raw!DG207:DP207,3)=1)),"",IF(AND(COUNTIF(Raw!BK207:BQ207,1)=0,AND(COUNTIF(Raw!DG207:DP207,1)=0,COUNTIF(Raw!DG207:DP207,2)=0,COUNTIF(Raw!DG207:DP207,3)=0)),"",1))))</f>
        <v/>
      </c>
      <c r="P207" s="19" t="str">
        <f>IF(A207=0,"",IF(COUNTA(Raw!DG207:DR207)=0,"",IF(AND(COUNTIF(Raw!DG207:DP207,4)=1,ISBLANK(Raw!DQ207)=FALSE,ISBLANK(Raw!DR207)),"",IF(AND(COUNTIF(Raw!DG207:DP207,7)=1,ISBLANK(Raw!DQ207),ISBLANK(Raw!DR207)=FALSE),"",IF(AND(COUNTA(Raw!DG207:DP207)&gt;0,COUNTIF(Raw!DG207:DP207,4)=0,COUNTIF(Raw!DG207:DP207,7)=0,COUNTA(Raw!DQ207:DR207)=0),"",1)))))</f>
        <v/>
      </c>
      <c r="Q207" s="19" t="str">
        <f>IF(A207=0,"",IF(AND(COUNTA(Raw!DS207:DU207)=0,COUNTA(Raw!BK207:BQ207)=0),"",IF(AND(COUNTIF(Raw!BK207:BQ207,1)&gt;0,COUNTA(Raw!DS207:DU207)&gt;0),"",IF(AND(COUNTIF(Raw!BK207:BQ207,1)=0,COUNTA(Raw!DS207:DU207)=0),"",1))))</f>
        <v/>
      </c>
      <c r="R207" s="19" t="str">
        <f>IF(A207=0,"",IF(AND(ISBLANK(Raw!AT207),ISBLANK(Raw!EJ207)),"",IF(AND(Raw!AT207&gt;0,ISBLANK(Raw!EJ207)=FALSE,Raw!EJ207&gt;=0,Raw!EJ207&lt;=7),"",IF(AND(Raw!AT207=0,ISBLANK(Raw!EJ207)),"",1))))</f>
        <v/>
      </c>
      <c r="S207" t="str">
        <f>IF(A207=0,"",IF(AND(ISBLANK(Raw!AS207),ISBLANK(Raw!EK207)),"",IF(AND(Raw!AS207&gt;0,ISBLANK(Raw!EK207)=FALSE),"",IF(AND(Raw!AS207=0,ISBLANK(Raw!EK207)),"",1))))</f>
        <v/>
      </c>
      <c r="T207" s="19" t="str">
        <f>IF(A207=0,"",IF(AND(ISBLANK(Raw!AT207),COUNTA(Raw!EL207:EQ207)=0),"",IF(AND(Raw!AT207&gt;0,COUNTA(Raw!EL207:EQ207)&gt;0),"",IF(AND(Raw!AT207=0,COUNTA(Raw!EL207:EQ207)=0),"",1))))</f>
        <v/>
      </c>
      <c r="U207" t="str">
        <f>IF(A207=0,"",IF(AND(ISBLANK(Raw!AT207),COUNTA(Raw!ER207:EU207)=0),"",IF(AND(Raw!AT207&gt;0,COUNTA(Raw!ER207:EU207)&gt;0),"",IF(AND(Raw!AT207=0,COUNTA(Raw!ER207:EU207)=0),"",1))))</f>
        <v/>
      </c>
      <c r="V207" t="str">
        <f>IF(A207=0,"",IF(AND(ISBLANK(Raw!AS207),COUNTA(Raw!EV207:FA207)=0),"",IF(AND(Raw!AS207&gt;0,COUNTA(Raw!EV207:FA207)&gt;0),"",IF(AND(Raw!AS207=0,COUNTA(Raw!EV207:FA207)=0),"",1))))</f>
        <v/>
      </c>
      <c r="W207" t="str">
        <f>IF(A207=0,"",IF(AND(ISBLANK(Raw!AS207),COUNTA(Raw!FB207:FE207)=0),"",IF(AND(Raw!AS207&gt;0,COUNTA(Raw!FB207:FE207)&gt;0),"",IF(AND(Raw!AS207=0,COUNTA(Raw!FB207:FE207)=0),"",1))))</f>
        <v/>
      </c>
      <c r="X207" t="str">
        <f>IF(A207=0,"",IF(AND(ISBLANK(Raw!AT207),COUNTA(Raw!FF207:FI207)=0),"",IF(AND(Raw!AT207&gt;0,COUNTA(Raw!FF207:FI207)&gt;0),"",IF(AND(Raw!AT207=0,COUNTA(Raw!FF207:FI207)=0),"",1))))</f>
        <v/>
      </c>
      <c r="Y207" t="str">
        <f>IF(A207=0,"",IF(AND(ISBLANK(Raw!AS207),COUNTA(Raw!FJ207:FM207)=0),"",IF(AND(Raw!AS207&gt;0,COUNTA(Raw!FJ207:FM207)&gt;0),"",IF(AND(Raw!AS207=0,COUNTA(Raw!FJ207:FM207)=0),"",1))))</f>
        <v/>
      </c>
      <c r="Z207" t="str">
        <f>IF(A207=0,"",IF(AND(COUNTA(Raw!FN207:FT207)=0,ISBLANK(Raw!FU207)),"",IF(AND(COUNTIF(Raw!FN207:FT207,1)&gt;0,ISBLANK(Raw!FU207)=FALSE),"",IF(AND(COUNTIF(Raw!FN207:FT207,1)=0,ISBLANK(Raw!FU207)),"",1))))</f>
        <v/>
      </c>
      <c r="AA207" s="19" t="str">
        <f>IF(A207=0,"",IF(AND(ISBLANK(Raw!BI207),COUNTA(Raw!FV207:GH207)=0),"",IF(AND(Raw!BI207&lt;&gt;1,COUNTIF(Raw!FV207:GH207,6)=0),"",IF(Raw!BI207=1,"",1))))</f>
        <v/>
      </c>
      <c r="AB207" t="str">
        <f>IF(A207=0,"",IF(AND(ISBLANK(Raw!GI207),COUNTA(Raw!GJ207:GQ207)=0),"",IF(AND(Raw!GI207=1,COUNTA(Raw!GJ207:GQ207)&gt;0),"",IF(AND(Raw!GI207=2,COUNTA(Raw!GJ207:GQ207)=0),"",1))))</f>
        <v/>
      </c>
      <c r="AC207" s="19" t="str">
        <f>IF(A207=0,"",IF(AND(COUNTA(Raw!GY207:HF207)=0,ISBLANK(Raw!HG207)),"",IF(AND(OR(COUNTIF(Raw!GY207:HE207,1)&gt;0,COUNTIF(Raw!GY207:HE207,2)&gt;0),ISBLANK(Raw!HG207)=FALSE),"",IF(AND(COUNTA(Raw!GY207:HF207)&gt;0,ISBLANK(Raw!HG207),COUNTIF(Raw!GY207:HE207,1)=0,COUNTIF(Raw!GY207:HE207,2)=0),"",1))))</f>
        <v/>
      </c>
      <c r="AD207" s="19" t="str">
        <f>IF(A207=0,"",IF(COUNTA(Raw!HU207:IB207)=0,"",IF(AND(Raw!AK207&lt;&gt;2,COUNTIF(Raw!HU207:IA207,2)=0,COUNTIF(Raw!HU207:IA207,3)=0),"",IF(Raw!AK207=2,"",1))))</f>
        <v/>
      </c>
      <c r="AE207" s="19" t="str">
        <f>IF(A207=0,"",IF(AND(Raw!AK207=2,ISBLANK(Raw!IC207)=FALSE),"",IF(AND(Raw!AK207&lt;&gt;2,ISBLANK(Raw!IC207)),"",1)))</f>
        <v/>
      </c>
      <c r="AF207" s="19" t="str">
        <f>IF(A207=0,"",IF(COUNTA(Raw!ID207:IF207)=0,"",IF(AND(MATCH(2023-Raw!ID207,Code!$A$3:$A$12,1)=Raw!IF207,2023-Raw!ID207=Raw!IE207),"",1)))</f>
        <v/>
      </c>
      <c r="AG207" s="19" t="str">
        <f>IF(A207=0,"",IF(COUNTA(Raw!IG207:II207)=0,"",IF(AND(Raw!IG207=4,ISBLANK(Raw!II207)=FALSE),"",IF(AND(Raw!IG207&lt;&gt;4,ISBLANK(Raw!II207)),"",1))))</f>
        <v/>
      </c>
      <c r="AH207" s="19" t="str">
        <f>IF(A207=0,"",IF(COUNTA(Raw!IJ207:IM207)=0,"",IF(AND(Raw!IJ207=1,ISBLANK(Raw!IK207)=FALSE),"",IF(AND(Raw!IJ207=2,COUNTA(Raw!IK207:IM207)&gt;0),"",1))))</f>
        <v/>
      </c>
      <c r="AI207" s="19" t="str">
        <f>IF(A207=0,"",IF(COUNTA(Raw!IK207:IM207)=0,"",IF(AND(Raw!IK207=1,ISBLANK(Raw!IL207)=FALSE),"",IF(AND(Raw!IK207=2,COUNTA(Raw!IL207:IM207)=0),"",1))))</f>
        <v/>
      </c>
      <c r="AJ207" s="19" t="str">
        <f>IF(A207=0,"",IF(COUNTA(Raw!JD207:JJ207)=0,"",IF(AND(Raw!JD207&gt;600,COUNTA(Raw!JE207:JI207)&gt;0),"",IF(AND(Raw!JD207&lt;=600,COUNTA(Raw!JE207:JJ207)=0),"",1))))</f>
        <v/>
      </c>
      <c r="AK207" s="19" t="str">
        <f>IF(A207=0,"",IF(COUNTA(Raw!JK207:KA207)=0,"",IF(AND(Raw!JK207=1,COUNTA(Raw!JM207:JV207)&gt;0),"",IF(AND(Raw!JK207=3,COUNTA(Raw!JM207:JV207)&gt;0,COUNTA(Raw!JW207:KA207)=0),"",IF(AND(ISBLANK(Raw!JK207)=FALSE,Raw!JK207&lt;&gt;1,Raw!JK207&lt;&gt;3,COUNTA(Raw!JM207:KA207)=0),"",1)))))</f>
        <v/>
      </c>
      <c r="AL207" s="19" t="str">
        <f>IF(A207=0,"",IF(COUNTA(Raw!JW207:KA207)=0,"",IF(AND(COUNTIF(Raw!JW207:JZ207,4)=0,COUNTA(Raw!JW207:JZ207)&gt;0,ISBLANK(Raw!KA207)=FALSE),"",IF(AND(COUNTIF(Raw!JW207:KA207,4)&gt;0,ISBLANK(Raw!KA207)),"",1))))</f>
        <v/>
      </c>
      <c r="AM207" s="19" t="str">
        <f>IF(A207=0,"",IF(COUNTA(Raw!KT207:KU207)=0,"",IF(AND(Raw!KT207=1,ISBLANK(Raw!KU207)=FALSE),"",IF(AND(Raw!KT207=2,ISBLANK(Raw!KU207)),"",1))))</f>
        <v/>
      </c>
      <c r="AN207" s="19" t="str">
        <f>IF(A207=0,"",IF(COUNTA(Raw!KX207:LF207)=0,"",IF(AND(COUNTIF(Raw!KX207:LB207,5)=1,COUNTA(Raw!KX207:LB207)=1,COUNTA(Raw!LC207:LF207)=0),"",IF(AND(COUNTIF(Raw!KX207:LB207,5)=0,COUNTA(Raw!KX207:LB207)&gt;0,COUNTA(Raw!LC207:LF207)&gt;0),"",1))))</f>
        <v/>
      </c>
      <c r="AO207" s="19" t="str">
        <f>IF(A207=0,"",IF(COUNTA(Raw!LM207:LU207)=0,"",IF(AND(Raw!LM207=1,ISBLANK(Raw!LN207)=FALSE,COUNTA(Raw!LO207:LU207)&gt;0),"",IF(AND(Raw!LM207=2,COUNTA(Raw!LN207:LU207)=0),"",1))))</f>
        <v/>
      </c>
      <c r="AP207" s="19" t="str">
        <f>IF(A207=0,"",IF(COUNTA(Raw!MY207:OG207)=0,"",IF(AND(Raw!MY207=2,COUNTA(Raw!MZ207:OG207)=0),"",IF(AND(Raw!MY207=1,COUNTA(Raw!MZ207:OG207)&gt;0),"",1))))</f>
        <v/>
      </c>
      <c r="AQ207" s="19" t="str">
        <f>IF(A207=0,"",IF(COUNTA(Raw!NC207:NW207)=0,"",IF(AND(COUNTIF(Raw!NC207:NG207,3)&gt;0,COUNTA(Raw!NH207:NQ207)&gt;0),"",IF(AND(COUNTA(Raw!NC207:NG207)&gt;0,COUNTIF(Raw!NC207:NG207,3)=0,COUNTA(Raw!NH207:NW207)=0),"",1))))</f>
        <v/>
      </c>
      <c r="AR207" s="19" t="str">
        <f>IF(A207=0,"",IF(COUNTA(Raw!NH207:NW207)=0,"",IF(AND(COUNTIF(Raw!NH207:NQ207,10)&gt;0,COUNTA(Raw!NR207:NW207)&gt;0),"",IF(AND(COUNTA(Raw!NH207:NQ207)&gt;0,COUNTIF(Raw!NH207:NQ207,10)=0,COUNTA(Raw!NR207:NY207)=0),"",1))))</f>
        <v/>
      </c>
      <c r="AS207" s="19" t="str">
        <f>IF(A207=0,"",IF(COUNTA(Raw!NY207:OG207)=0,"",IF(AND(Raw!NY207=1,COUNTA(Raw!NZ207:OG207)&gt;0),"",IF(AND(Raw!NY207=2,COUNTA(Raw!NZ207:OG207)=0),"",1))))</f>
        <v/>
      </c>
      <c r="AT207" s="19" t="str">
        <f>IF(A207=0,"",IF(COUNTA(Raw!OH207:OY207)=0,"",IF(AND(Raw!OH207=1,COUNTA(Raw!OI207:OY207)&gt;0),"",IF(AND(Raw!OH207=2,COUNTA(Raw!OI207:OY207)=0),"",1))))</f>
        <v/>
      </c>
      <c r="AU207" s="19" t="str">
        <f>IF(A207=0,"",IF(COUNTA(Raw!PR207:QB207)=0,"",
IF(AND(OR(AND(COUNTIF(Raw!PR207:QB207,1)=1,COUNTA(Raw!QI207:QY207)&gt;0),AND(COUNTIF(Raw!PR207:QB207,1)=0,COUNTA(Raw!QI207:QY207)=0)),OR(AND(COUNTIF(Raw!PR207:QB207,2)=1,COUNTA(Raw!QZ207:RP207)&gt;0),AND(COUNTIF(Raw!PR207:QB207,2)=0,COUNTA(Raw!QZ207:RP207)=0)),OR(AND(COUNTIF(Raw!PR207:QB207,3)=1,COUNTA(Raw!RQ207:SG207)&gt;0),AND(COUNTIF(Raw!PR207:QB207,3)=0,COUNTA(Raw!RQ207:SG207)=0)),OR(AND(COUNTIF(Raw!PR207:QB207,4)=1,COUNTA(Raw!SH207:ST207)&gt;0),AND(COUNTIF(Raw!PR207:QB207,4)=0,COUNTA(Raw!SH207:ST207)=0)),OR(AND(COUNTIF(Raw!PR207:QB207,5)=1,COUNTA(Raw!SU207:TG207)&gt;0),AND(COUNTIF(Raw!PR207:QB207,5)=0,COUNTA(Raw!SU207:TG207)=0)),OR(AND(COUNTIF(Raw!PR207:QB207,6)=1,COUNTA(Raw!TH207:TT207)&gt;0),AND(COUNTIF(Raw!PR207:QB207,6)=0,COUNTA(Raw!TH207:TT207)=0)),OR(AND(COUNTIF(Raw!PR207:QB207,7)=1,COUNTA(Raw!TU207:UI207)&gt;0),AND(COUNTIF(Raw!PR207:QB207,7)=0,COUNTA(Raw!TU207:UI207)=0)),OR(AND(COUNTIF(Raw!PR207:QB207,8)=1,COUNTA(Raw!UJ207:UV207)&gt;0),AND(COUNTIF(Raw!PR207:QB207,8)=0,COUNTA(Raw!UJ207:UV207)=0)),OR(AND(COUNTIF(Raw!PR207:QB207,9)=1,COUNTA(Raw!UW207:VG207)&gt;0),AND(COUNTIF(Raw!PR207:QB207,9)=0,COUNTA(Raw!UW207:VG207)=0)),OR(AND(COUNTIF(Raw!PR207:QB207,10)=1,COUNTA(Raw!VH207:VP207)&gt;0),AND(COUNTIF(Raw!PR207:QB207,10)=0,COUNTA(Raw!VH207:VP207)=0)),OR(AND(COUNTIF(Raw!PR207:QB207,11)=1,COUNTA(Raw!VQ207:WK207)&gt;0),AND(COUNTIF(Raw!PR207:QB207,11)=0,COUNTA(Raw!VQ207:WK207)=0))),"",1)))</f>
        <v/>
      </c>
      <c r="AV207" s="19" t="str">
        <f>IF(A207=0,"",IF(COUNTA(Raw!QI207:QY207)=0,"",IF(AND(OR(AND(Raw!QI207=4,COUNTIF(Raw!QR207:QY207,1)=0),Raw!QI207&lt;&gt;4),OR(AND(Raw!QJ207=4,COUNTIF(Raw!QR207:QY207,2)=0),Raw!QJ207&lt;&gt;4),OR(AND(Raw!QK207=4,COUNTIF(Raw!QR207:QY207,3)=0),Raw!QK207&lt;&gt;4),OR(AND(Raw!QL207=4,COUNTIF(Raw!QR207:QY207,4)=0),Raw!QL207&lt;&gt;4),OR(AND(Raw!QM207=4,COUNTIF(Raw!QR207:QY207,5)=0),Raw!QM207&lt;&gt;4),OR(AND(Raw!QN207=4,COUNTIF(Raw!QR207:QY207,6)=0),Raw!QN207&lt;&gt;4),OR(AND(Raw!QO207=4,COUNTIF(Raw!QR207:QY207,7)=0),Raw!QO207&lt;&gt;4),OR(AND(Raw!QP207=4,COUNTIF(Raw!QR207:QY207,8)=0),Raw!QP207&lt;&gt;4)),"",1)))</f>
        <v/>
      </c>
      <c r="AW207" t="str">
        <f>IF(A207=0,"",IF(COUNTA(Raw!QZ207:RP207)=0,"",IF(AND(OR(AND(Raw!QZ207=4,COUNTIF(Raw!RI207:RP207,1)=0),Raw!QZ207&lt;&gt;4),OR(AND(Raw!RA207=4,COUNTIF(Raw!RI207:RP207,2)=0),Raw!RA207&lt;&gt;4),OR(AND(Raw!RB207=4,COUNTIF(Raw!RI207:RP207,3)=0),Raw!RB207&lt;&gt;4),OR(AND(Raw!RC207=4,COUNTIF(Raw!RI207:RP207,4)=0),Raw!RC207&lt;&gt;4),OR(AND(Raw!RD207=4,COUNTIF(Raw!RI207:RP207,5)=0),Raw!RD207&lt;&gt;4),OR(AND(Raw!RE207=4,COUNTIF(Raw!RI207:RP207,6)=0),Raw!RE207&lt;&gt;4),OR(AND(Raw!RF207=4,COUNTIF(Raw!RI207:RP207,7)=0),Raw!RF207&lt;&gt;4),OR(AND(Raw!RG207=4,COUNTIF(Raw!RI207:RP207,8)=0),Raw!RG207&lt;&gt;4)),"",1)))</f>
        <v/>
      </c>
      <c r="AX207" t="str">
        <f>IF(A207=0,"",IF(COUNTA(Raw!RQ207:SG207)=0,"",IF(AND(OR(AND(Raw!RQ207=4,COUNTIF(Raw!RZ207:SG207,1)=0),Raw!RQ207&lt;&gt;4),OR(AND(Raw!RR207=4,COUNTIF(Raw!RZ207:SG207,2)=0),Raw!RR207&lt;&gt;4),OR(AND(Raw!RS207=4,COUNTIF(Raw!RZ207:SG207,3)=0),Raw!RS207&lt;&gt;4),OR(AND(Raw!RT207=4,COUNTIF(Raw!RZ207:SG207,4)=0),Raw!RT207&lt;&gt;4),OR(AND(Raw!RU207=4,COUNTIF(Raw!RZ207:SG207,5)=0),Raw!RU207&lt;&gt;4),OR(AND(Raw!RV207=4,COUNTIF(Raw!RZ207:SG207,6)=0),Raw!RV207&lt;&gt;4),OR(AND(Raw!RW207=4,COUNTIF(Raw!RZ207:SG207,7)=0),Raw!RW207&lt;&gt;4),OR(AND(Raw!RX207=4,COUNTIF(Raw!RZ207:SG207,8)=0),Raw!RX207&lt;&gt;4)),"",1)))</f>
        <v/>
      </c>
      <c r="AY207" t="str">
        <f>IF(A207=0,"",IF(COUNTA(Raw!SH207:ST207)=0,"",IF(AND(OR(AND(Raw!SH207=4,COUNTIF(Raw!SO207:ST207,1)=0),Raw!SH207&lt;&gt;4),OR(AND(Raw!SI207=4,COUNTIF(Raw!SO207:ST207,2)=0),Raw!SI207&lt;&gt;4),OR(AND(Raw!SJ207=4,COUNTIF(Raw!SO207:ST207,3)=0),Raw!SJ207&lt;&gt;4),OR(AND(Raw!SK207=4,COUNTIF(Raw!SO207:ST207,4)=0),Raw!SK207&lt;&gt;4),OR(AND(Raw!SL207=4,COUNTIF(Raw!SO207:ST207,5)=0),Raw!SL207&lt;&gt;4),OR(AND(Raw!SM207=4,COUNTIF(Raw!SO207:ST207,6)=0),Raw!SM207&lt;&gt;4)),"",1)))</f>
        <v/>
      </c>
      <c r="AZ207" t="str">
        <f>IF(A207=0,"",IF(COUNTA(Raw!SU207:TG207)=0,"",IF(AND(OR(AND(Raw!SU207=4,COUNTIF(Raw!TB207:TG207,1)=0),Raw!SU207&lt;&gt;4),OR(AND(Raw!SV207=4,COUNTIF(Raw!TB207:TG207,2)=0),Raw!SV207&lt;&gt;4),OR(AND(Raw!SW207=4,COUNTIF(Raw!TB207:TG207,3)=0),Raw!SW207&lt;&gt;4),OR(AND(Raw!SX207=4,COUNTIF(Raw!TB207:TG207,4)=0),Raw!SX207&lt;&gt;4),OR(AND(Raw!SY207=4,COUNTIF(Raw!TB207:TG207,5)=0),Raw!SY207&lt;&gt;4),OR(AND(Raw!SZ207=4,COUNTIF(Raw!TB207:TG207,6)=0),Raw!SZ207&lt;&gt;4)),"",1)))</f>
        <v/>
      </c>
      <c r="BA207" t="str">
        <f>IF(A207=0,"",IF(COUNTA(Raw!TH207:TT207)=0,"",IF(AND(OR(AND(Raw!TH207=4,COUNTIF(Raw!TO207:TT207,1)=0),Raw!TH207&lt;&gt;4),OR(AND(Raw!TI207=4,COUNTIF(Raw!TO207:TT207,2)=0),Raw!TI207&lt;&gt;4),OR(AND(Raw!TJ207=4,COUNTIF(Raw!TO207:TT207,3)=0),Raw!TJ207&lt;&gt;4),OR(AND(Raw!TK207=4,COUNTIF(Raw!TO207:TT207,4)=0),Raw!TK207&lt;&gt;4),OR(AND(Raw!TL207=4,COUNTIF(Raw!TO207:TT207,5)=0),Raw!TL207&lt;&gt;4),OR(AND(Raw!TM207=4,COUNTIF(Raw!TO207:TT207,6)=0),Raw!TM207&lt;&gt;4)),"",1)))</f>
        <v/>
      </c>
      <c r="BB207" t="str">
        <f>IF(A207=0,"",IF(COUNTA(Raw!TU207:UI207)=0,"",IF(AND(OR(AND(Raw!TU207=4,COUNTIF(Raw!UC207:UI207,1)=0),Raw!TU207&lt;&gt;4),OR(AND(Raw!TV207=4,COUNTIF(Raw!UC207:UI207,2)=0),Raw!TV207&lt;&gt;4),OR(AND(Raw!TW207=4,COUNTIF(Raw!UC207:UI207,3)=0),Raw!TW207&lt;&gt;4),OR(AND(Raw!TX207=4,COUNTIF(Raw!UC207:UI207,4)=0),Raw!TX207&lt;&gt;4),OR(AND(Raw!TY207=4,COUNTIF(Raw!UC207:UI207,5)=0),Raw!TY207&lt;&gt;4),OR(AND(Raw!TZ207=4,COUNTIF(Raw!UC207:UI207,6)=0),Raw!TZ207&lt;&gt;4),OR(AND(Raw!UA207=4,COUNTIF(Raw!UC207:UI207,7)=0),Raw!UA207&lt;&gt;4)),"",1)))</f>
        <v/>
      </c>
      <c r="BC207" t="str">
        <f>IF(A207=0,"",IF(COUNTA(Raw!UJ207:UV207)=0,"",IF(AND(OR(AND(Raw!UJ207=4,COUNTIF(Raw!UQ207:UV207,1)=0),Raw!UJ207&lt;&gt;4),OR(AND(Raw!UK207=4,COUNTIF(Raw!UQ207:UV207,2)=0),Raw!UK207&lt;&gt;4),OR(AND(Raw!UL207=4,COUNTIF(Raw!UQ207:UV207,3)=0),Raw!UL207&lt;&gt;4),OR(AND(Raw!UM207=4,COUNTIF(Raw!UQ207:UV207,4)=0),Raw!UM207&lt;&gt;4),OR(AND(Raw!UN207=4,COUNTIF(Raw!UQ207:UV207,5)=0),Raw!UN207&lt;&gt;4),OR(AND(Raw!UO207=4,COUNTIF(Raw!UQ207:UV207,6)=0),Raw!UO207&lt;&gt;4)),"",1)))</f>
        <v/>
      </c>
      <c r="BD207" t="str">
        <f>IF(A207=0,"",IF(COUNTA(Raw!UW207:VG207)=0,"",IF(AND(OR(AND(Raw!UW207=4,COUNTIF(Raw!VC207:VG207,1)=0),Raw!UW207&lt;&gt;4),OR(AND(Raw!UX207=4,COUNTIF(Raw!VC207:VG207,2)=0),Raw!UX207&lt;&gt;4),OR(AND(Raw!UY207=4,COUNTIF(Raw!VC207:VG207,3)=0),Raw!UY207&lt;&gt;4),OR(AND(Raw!UZ207=4,COUNTIF(Raw!VC207:VG207,4)=0),Raw!UZ207&lt;&gt;4),OR(AND(Raw!VA207=4,COUNTIF(Raw!VC207:VG207,5)=0),Raw!VA207&lt;&gt;4)),"",1)))</f>
        <v/>
      </c>
      <c r="BE207" t="str">
        <f>IF(A207=0,"",IF(COUNTA(Raw!VH207:VP207)=0,"",
IF(AND(
OR(AND(Raw!VH207=4,COUNTIF(Raw!VM207:VP207,1)=0),Raw!VH207&lt;&gt;4),
OR(AND(Raw!VI207=4,COUNTIF(Raw!VM207:VP207,2)=0),Raw!VI207&lt;&gt;4),
OR(AND(Raw!VJ207=4,COUNTIF(Raw!VM207:VP207,3)=0),Raw!VJ207&lt;&gt;4),
OR(AND(Raw!VK207=4,COUNTIF(Raw!VM207:VP207,4)=0),Raw!VK207&lt;&gt;4)
),"",1)))</f>
        <v/>
      </c>
      <c r="BF207" t="str">
        <f>IF(A207=0,"",IF(COUNTA(Raw!VQ207:WK207)=0,"",
IF(AND(
OR(AND(Raw!VQ207=4,COUNTIF(Raw!WB207:WK207,1)=0),Raw!VQ207&lt;&gt;4),
OR(AND(Raw!VR207=4,COUNTIF(Raw!WB207:WK207,2)=0),Raw!VR207&lt;&gt;4),
OR(AND(Raw!VS207=4,COUNTIF(Raw!WB207:WK207,3)=0),Raw!VS207&lt;&gt;4),
OR(AND(Raw!VT207=4,COUNTIF(Raw!WB207:WK207,4)=0),Raw!VT207&lt;&gt;4),
OR(AND(Raw!VU207=4,COUNTIF(Raw!WB207:WK207,5)=0),Raw!VU207&lt;&gt;4),
OR(AND(Raw!VV207=4,COUNTIF(Raw!WB207:WK207,6)=0),Raw!VV207&lt;&gt;4),
OR(AND(Raw!VW207=4,COUNTIF(Raw!WB207:WK207,7)=0),Raw!VW207&lt;&gt;4),
OR(AND(Raw!VX207=4,COUNTIF(Raw!WB207:WK207,8)=0),Raw!VX207&lt;&gt;4),
OR(AND(Raw!VY207=4,COUNTIF(Raw!WB207:WK207,9)=0),Raw!VX207&lt;&gt;4),
OR(AND(Raw!VZ207=4,COUNTIF(Raw!WB207:WK207,10)=0),Raw!VZ207&lt;&gt;4)
),"",1)))</f>
        <v/>
      </c>
      <c r="BG207" t="str">
        <f>IF(A207=0,"",IF(COUNTA(Raw!WL207:XB207)=0,"",
IF(AND(
OR(AND(Raw!WL207=4,COUNTIF(Raw!WU207:XB207,1)=0),Raw!WL207&lt;&gt;4),
OR(AND(Raw!WM207=4,COUNTIF(Raw!WU207:XB207,2)=0),Raw!WM207&lt;&gt;4),
OR(AND(Raw!WN207=4,COUNTIF(Raw!WU207:XB207,3)=0),Raw!WN207&lt;&gt;4),
OR(AND(Raw!WO207=4,COUNTIF(Raw!WU207:XB207,4)=0),Raw!WO207&lt;&gt;4),
OR(AND(Raw!WP207=4,COUNTIF(Raw!WU207:XB207,5)=0),Raw!WP207&lt;&gt;4),
OR(AND(Raw!WQ207=4,COUNTIF(Raw!WU207:XB207,6)=0),Raw!WQ207&lt;&gt;4),
OR(AND(Raw!WR207=4,COUNTIF(Raw!WU207:XB207,7)=0),Raw!WR207&lt;&gt;4),
OR(AND(Raw!WS207=4,COUNTIF(Raw!WU207:XB207,8)=0),Raw!WS207&lt;&gt;4)
),"",1)))</f>
        <v/>
      </c>
      <c r="BH207" t="str">
        <f>IF(A207=0,"",IF(COUNTA(Raw!XC207:XK207)=0,"",
IF(AND(
OR(AND(Raw!XC207=4,COUNTIF(Raw!XH207:XK207,1)=0),Raw!XC207&lt;&gt;4),
OR(AND(Raw!XD207=4,COUNTIF(Raw!XH207:XK207,2)=0),Raw!XD207&lt;&gt;4),
OR(AND(Raw!XE207=4,COUNTIF(Raw!XH207:XK207,3)=0),Raw!XE207&lt;&gt;4),
OR(AND(Raw!XF207=4,COUNTIF(Raw!XH207:XK207,4)=0),Raw!XF207&lt;&gt;4)
),"",1)))</f>
        <v/>
      </c>
      <c r="BI207" t="str">
        <f>IF(A207=0,"",IF(COUNTA(Raw!XL207:XT207)=0,"",
IF(AND(
OR(AND(Raw!XL207=4,COUNTIF(Raw!XQ207:XT207,1)=0),Raw!XL207&lt;&gt;4),
OR(AND(Raw!XM207=4,COUNTIF(Raw!XQ207:XT207,2)=0),Raw!XM207&lt;&gt;4),
OR(AND(Raw!XN207=4,COUNTIF(Raw!XQ207:XT207,3)=0),Raw!XN207&lt;&gt;4),
OR(AND(Raw!XO207=4,COUNTIF(Raw!XQ207:XT207,4)=0),Raw!XO207&lt;&gt;4)
),"",1)))</f>
        <v/>
      </c>
      <c r="BJ207" t="str">
        <f>IF(A207=0,"",IF(COUNTA(Raw!XU207:YI207)=0,"",
IF(AND(
OR(AND(Raw!XU207=4,COUNTIF(Raw!YC207:YI207,1)=0),Raw!XU207&lt;&gt;4),
OR(AND(Raw!XV207=4,COUNTIF(Raw!YC207:YI207,2)=0),Raw!XV207&lt;&gt;4),
OR(AND(Raw!XW207=4,COUNTIF(Raw!YC207:YI207,3)=0),Raw!XW207&lt;&gt;4),
OR(AND(Raw!XX207=4,COUNTIF(Raw!YC207:YI207,4)=0),Raw!XX207&lt;&gt;4),
OR(AND(Raw!XY207=4,COUNTIF(Raw!YC207:YI207,5)=0),Raw!XY207&lt;&gt;4),
OR(AND(Raw!XZ207=4,COUNTIF(Raw!YC207:YI207,6)=0),Raw!XZ207&lt;&gt;4),
OR(AND(Raw!YA207=4,COUNTIF(Raw!YC207:YI207,7)=0),Raw!YA207&lt;&gt;4)
),"",1)))</f>
        <v/>
      </c>
      <c r="BK207" t="str">
        <f>IF(A207=0,"",IF(COUNTA(Raw!YJ207:YR207)=0,"",
IF(AND(
OR(AND(Raw!YJ207=4,COUNTIF(Raw!YO207:YR207,1)=0),Raw!YJ207&lt;&gt;4),
OR(AND(Raw!YK207=4,COUNTIF(Raw!YO207:YR207,2)=0),Raw!YK207&lt;&gt;4),
OR(AND(Raw!YL207=4,COUNTIF(Raw!YO207:YR207,3)=0),Raw!YL207&lt;&gt;4),
OR(AND(Raw!YM207=4,COUNTIF(Raw!YO207:YR207,4)=0),Raw!YM207&lt;&gt;4)
),"",1)))</f>
        <v/>
      </c>
      <c r="BL207" t="str">
        <f>IF(A207=0,"",IF(COUNTA(Raw!YS207:YU207)=0,"",IF(AND(Raw!YS207=4,ISBLANK(Raw!YU207)),"",IF(AND(Raw!YS207&lt;&gt;4,ISBLANK(Raw!YU207)=FALSE),"",1))))</f>
        <v/>
      </c>
    </row>
    <row r="208" spans="1:64">
      <c r="A208" s="20">
        <f>Raw!A208</f>
        <v>0</v>
      </c>
      <c r="B208" s="19" t="str">
        <f>IF(A208=0,"",IF(AND(Raw!AC208=1,COUNTA(Raw!AR208:IC208)&gt;0,COUNTA(Raw!ID208:YU208)=0),"",IF(AND(Raw!AC208=2,COUNTA(Raw!AR208:IC208)=0,COUNTA(Raw!ID208:MV208)&gt;0,COUNTA(Raw!MW208:YU208)=0),"",IF(AND(Raw!AC208=3,COUNTA(Raw!AP208:MV208)=0,COUNTA(Raw!MW208:YU208)&gt;0),"",1))))</f>
        <v/>
      </c>
      <c r="C208" s="19" t="str">
        <f>IF(A208=0,"",IF(AND(Raw!AK208=1,ISBLANK(Raw!AM208)=FALSE,ISBLANK(Raw!AO208)),"",IF(AND(Raw!AK208=2,ISBLANK(Raw!AM208),ISBLANK(Raw!AO208)=FALSE),"",1)))</f>
        <v/>
      </c>
      <c r="D208" s="19" t="str">
        <f>IF(A208=0,"",IF(COUNTA(Raw!AS208:AZ208)=0,"",IF(AND(Raw!AS208+Raw!AT208=100,Raw!AU208+Raw!AV208=100,Raw!AW208+Raw!AX208=100,Raw!AY208+Raw!AZ208=100),"",1)))</f>
        <v/>
      </c>
      <c r="E208" s="19" t="str">
        <f>IF(A208=0,"",IF(ISBLANK(Raw!AQ208),"",IF(Raw!AQ208=1,"",1)))</f>
        <v/>
      </c>
      <c r="F208" s="19" t="str">
        <f>IF(A208=0,"",IF(ISBLANK(Raw!AR208),"",IF(AND(Raw!AR208&gt;=0,Raw!AR208&lt;=100),"",1)))</f>
        <v/>
      </c>
      <c r="G208" s="19" t="str">
        <f>IF(A208=0,"",IF(AND(ISBLANK(Raw!BA208),ISBLANK(Raw!AS208)),"",IF(AND(Raw!AS208&gt;0,ISBLANK(Raw!BA208)=FALSE),"",1)))</f>
        <v/>
      </c>
      <c r="H208" s="19" t="str">
        <f>IF(A208=0,"",IF(COUNTA(Raw!BA208:BH208)=0,"",IF(AND(Raw!BA208=0,COUNTA(Raw!BB208:BH208)=0),"",IF(AND(Raw!BA208&gt;0,COUNTA(Raw!BB208:BH208)&gt;0),"",1))))</f>
        <v/>
      </c>
      <c r="I208" s="19" t="str">
        <f>IF(A208=0,"",IF(AND(ISBLANK(Raw!BI208),ISBLANK(Raw!BJ208)),"",IF(AND(Raw!BI208=1,ISBLANK(Raw!BJ208)=FALSE),"",IF(AND(Raw!BI208=2,ISBLANK(Raw!BJ208)),"",1))))</f>
        <v/>
      </c>
      <c r="J208" s="19" t="str">
        <f>IF(A208=0,"",IF(AND(ISBLANK(Raw!AT208),COUNTBLANK(Raw!BK208:BQ208)),"",IF(AND(Raw!AT208&gt;0,COUNTA(Raw!BK208:BQ208)&gt;0),"",IF(AND(Raw!AT208=0,COUNTA(Raw!BK208:BQ208)=0),"",1))))</f>
        <v/>
      </c>
      <c r="K208" s="19" t="str">
        <f>IF(A208=0,"",IF(AND(ISBLANK(Raw!AS208),COUNTA(Raw!BR208:BX208)=0),"",IF(AND(Raw!AS208&gt;0,COUNTA(Raw!BR208:BX208)&gt;0),"",IF(AND(Raw!AS208=0,COUNTA(Raw!BR208:BX208)=0),"",1))))</f>
        <v/>
      </c>
      <c r="L208" s="19" t="str">
        <f>IF(A208=0,"",IF(AND(COUNTA(Raw!BK208:BX208)=0,COUNTA(Raw!BY208:CH208)=0),"",IF(AND(COUNTIF(Raw!BK208:BX208,1)&gt;0,COUNTA(Raw!BY208:CH208)&gt;0),"",IF(AND(COUNTIF(Raw!BK208:BX208,1)=0,COUNTA(Raw!BY208:CH208)=0),"",1))))</f>
        <v/>
      </c>
      <c r="M208" s="19" t="str">
        <f>IF(A208=0,"",IF(AND(COUNTA(Raw!BK208:BX208)=0,COUNTA(Raw!CI208:CR208)),"",IF(AND(COUNTIF(Raw!BK208:BX208,3)&gt;0,COUNTA(Raw!CI208:CR208)&gt;0),"",IF(AND(COUNTIF(Raw!BK208:BX208,3)=0,COUNTA(Raw!CI208:CR208)=0),"",1))))</f>
        <v/>
      </c>
      <c r="N208" s="19" t="str">
        <f>IF(A208=0,"",IF(COUNTA(Raw!CS208:DF208)=0,"",IF(AND(COUNTIF(Raw!CS208:CV208,1)=1,COUNTA(Raw!CW208:DA208)&gt;0,COUNTA(Raw!DB208:DF208)=0),"",IF(AND(COUNTIF(Raw!CS208:CV208,2)=1,COUNTA(Raw!CW208:DA208)=0,COUNTA(Raw!DB208:DF208)&gt;0),"",IF(AND(COUNTA(Raw!CS208:CV208)&gt;0,COUNTA(Raw!CW208:DF208)=0),"",1)))))</f>
        <v/>
      </c>
      <c r="O208" s="19" t="str">
        <f>IF(A208=0,"",IF(COUNTA(Raw!DG208:DP208)=0,"",IF(AND(COUNTIF(Raw!BK208:BQ208,1)&gt;0,OR(COUNTIF(Raw!DG208:DP208,1)=1,COUNTIF(Raw!DG208:DP208,2)=1,COUNTIF(Raw!DG208:DP208,3)=1)),"",IF(AND(COUNTIF(Raw!BK208:BQ208,1)=0,AND(COUNTIF(Raw!DG208:DP208,1)=0,COUNTIF(Raw!DG208:DP208,2)=0,COUNTIF(Raw!DG208:DP208,3)=0)),"",1))))</f>
        <v/>
      </c>
      <c r="P208" s="19" t="str">
        <f>IF(A208=0,"",IF(COUNTA(Raw!DG208:DR208)=0,"",IF(AND(COUNTIF(Raw!DG208:DP208,4)=1,ISBLANK(Raw!DQ208)=FALSE,ISBLANK(Raw!DR208)),"",IF(AND(COUNTIF(Raw!DG208:DP208,7)=1,ISBLANK(Raw!DQ208),ISBLANK(Raw!DR208)=FALSE),"",IF(AND(COUNTA(Raw!DG208:DP208)&gt;0,COUNTIF(Raw!DG208:DP208,4)=0,COUNTIF(Raw!DG208:DP208,7)=0,COUNTA(Raw!DQ208:DR208)=0),"",1)))))</f>
        <v/>
      </c>
      <c r="Q208" s="19" t="str">
        <f>IF(A208=0,"",IF(AND(COUNTA(Raw!DS208:DU208)=0,COUNTA(Raw!BK208:BQ208)=0),"",IF(AND(COUNTIF(Raw!BK208:BQ208,1)&gt;0,COUNTA(Raw!DS208:DU208)&gt;0),"",IF(AND(COUNTIF(Raw!BK208:BQ208,1)=0,COUNTA(Raw!DS208:DU208)=0),"",1))))</f>
        <v/>
      </c>
      <c r="R208" s="19" t="str">
        <f>IF(A208=0,"",IF(AND(ISBLANK(Raw!AT208),ISBLANK(Raw!EJ208)),"",IF(AND(Raw!AT208&gt;0,ISBLANK(Raw!EJ208)=FALSE,Raw!EJ208&gt;=0,Raw!EJ208&lt;=7),"",IF(AND(Raw!AT208=0,ISBLANK(Raw!EJ208)),"",1))))</f>
        <v/>
      </c>
      <c r="S208" t="str">
        <f>IF(A208=0,"",IF(AND(ISBLANK(Raw!AS208),ISBLANK(Raw!EK208)),"",IF(AND(Raw!AS208&gt;0,ISBLANK(Raw!EK208)=FALSE),"",IF(AND(Raw!AS208=0,ISBLANK(Raw!EK208)),"",1))))</f>
        <v/>
      </c>
      <c r="T208" s="19" t="str">
        <f>IF(A208=0,"",IF(AND(ISBLANK(Raw!AT208),COUNTA(Raw!EL208:EQ208)=0),"",IF(AND(Raw!AT208&gt;0,COUNTA(Raw!EL208:EQ208)&gt;0),"",IF(AND(Raw!AT208=0,COUNTA(Raw!EL208:EQ208)=0),"",1))))</f>
        <v/>
      </c>
      <c r="U208" t="str">
        <f>IF(A208=0,"",IF(AND(ISBLANK(Raw!AT208),COUNTA(Raw!ER208:EU208)=0),"",IF(AND(Raw!AT208&gt;0,COUNTA(Raw!ER208:EU208)&gt;0),"",IF(AND(Raw!AT208=0,COUNTA(Raw!ER208:EU208)=0),"",1))))</f>
        <v/>
      </c>
      <c r="V208" t="str">
        <f>IF(A208=0,"",IF(AND(ISBLANK(Raw!AS208),COUNTA(Raw!EV208:FA208)=0),"",IF(AND(Raw!AS208&gt;0,COUNTA(Raw!EV208:FA208)&gt;0),"",IF(AND(Raw!AS208=0,COUNTA(Raw!EV208:FA208)=0),"",1))))</f>
        <v/>
      </c>
      <c r="W208" t="str">
        <f>IF(A208=0,"",IF(AND(ISBLANK(Raw!AS208),COUNTA(Raw!FB208:FE208)=0),"",IF(AND(Raw!AS208&gt;0,COUNTA(Raw!FB208:FE208)&gt;0),"",IF(AND(Raw!AS208=0,COUNTA(Raw!FB208:FE208)=0),"",1))))</f>
        <v/>
      </c>
      <c r="X208" t="str">
        <f>IF(A208=0,"",IF(AND(ISBLANK(Raw!AT208),COUNTA(Raw!FF208:FI208)=0),"",IF(AND(Raw!AT208&gt;0,COUNTA(Raw!FF208:FI208)&gt;0),"",IF(AND(Raw!AT208=0,COUNTA(Raw!FF208:FI208)=0),"",1))))</f>
        <v/>
      </c>
      <c r="Y208" t="str">
        <f>IF(A208=0,"",IF(AND(ISBLANK(Raw!AS208),COUNTA(Raw!FJ208:FM208)=0),"",IF(AND(Raw!AS208&gt;0,COUNTA(Raw!FJ208:FM208)&gt;0),"",IF(AND(Raw!AS208=0,COUNTA(Raw!FJ208:FM208)=0),"",1))))</f>
        <v/>
      </c>
      <c r="Z208" t="str">
        <f>IF(A208=0,"",IF(AND(COUNTA(Raw!FN208:FT208)=0,ISBLANK(Raw!FU208)),"",IF(AND(COUNTIF(Raw!FN208:FT208,1)&gt;0,ISBLANK(Raw!FU208)=FALSE),"",IF(AND(COUNTIF(Raw!FN208:FT208,1)=0,ISBLANK(Raw!FU208)),"",1))))</f>
        <v/>
      </c>
      <c r="AA208" s="19" t="str">
        <f>IF(A208=0,"",IF(AND(ISBLANK(Raw!BI208),COUNTA(Raw!FV208:GH208)=0),"",IF(AND(Raw!BI208&lt;&gt;1,COUNTIF(Raw!FV208:GH208,6)=0),"",IF(Raw!BI208=1,"",1))))</f>
        <v/>
      </c>
      <c r="AB208" t="str">
        <f>IF(A208=0,"",IF(AND(ISBLANK(Raw!GI208),COUNTA(Raw!GJ208:GQ208)=0),"",IF(AND(Raw!GI208=1,COUNTA(Raw!GJ208:GQ208)&gt;0),"",IF(AND(Raw!GI208=2,COUNTA(Raw!GJ208:GQ208)=0),"",1))))</f>
        <v/>
      </c>
      <c r="AC208" s="19" t="str">
        <f>IF(A208=0,"",IF(AND(COUNTA(Raw!GY208:HF208)=0,ISBLANK(Raw!HG208)),"",IF(AND(OR(COUNTIF(Raw!GY208:HE208,1)&gt;0,COUNTIF(Raw!GY208:HE208,2)&gt;0),ISBLANK(Raw!HG208)=FALSE),"",IF(AND(COUNTA(Raw!GY208:HF208)&gt;0,ISBLANK(Raw!HG208),COUNTIF(Raw!GY208:HE208,1)=0,COUNTIF(Raw!GY208:HE208,2)=0),"",1))))</f>
        <v/>
      </c>
      <c r="AD208" s="19" t="str">
        <f>IF(A208=0,"",IF(COUNTA(Raw!HU208:IB208)=0,"",IF(AND(Raw!AK208&lt;&gt;2,COUNTIF(Raw!HU208:IA208,2)=0,COUNTIF(Raw!HU208:IA208,3)=0),"",IF(Raw!AK208=2,"",1))))</f>
        <v/>
      </c>
      <c r="AE208" s="19" t="str">
        <f>IF(A208=0,"",IF(AND(Raw!AK208=2,ISBLANK(Raw!IC208)=FALSE),"",IF(AND(Raw!AK208&lt;&gt;2,ISBLANK(Raw!IC208)),"",1)))</f>
        <v/>
      </c>
      <c r="AF208" s="19" t="str">
        <f>IF(A208=0,"",IF(COUNTA(Raw!ID208:IF208)=0,"",IF(AND(MATCH(2023-Raw!ID208,Code!$A$3:$A$12,1)=Raw!IF208,2023-Raw!ID208=Raw!IE208),"",1)))</f>
        <v/>
      </c>
      <c r="AG208" s="19" t="str">
        <f>IF(A208=0,"",IF(COUNTA(Raw!IG208:II208)=0,"",IF(AND(Raw!IG208=4,ISBLANK(Raw!II208)=FALSE),"",IF(AND(Raw!IG208&lt;&gt;4,ISBLANK(Raw!II208)),"",1))))</f>
        <v/>
      </c>
      <c r="AH208" s="19" t="str">
        <f>IF(A208=0,"",IF(COUNTA(Raw!IJ208:IM208)=0,"",IF(AND(Raw!IJ208=1,ISBLANK(Raw!IK208)=FALSE),"",IF(AND(Raw!IJ208=2,COUNTA(Raw!IK208:IM208)&gt;0),"",1))))</f>
        <v/>
      </c>
      <c r="AI208" s="19" t="str">
        <f>IF(A208=0,"",IF(COUNTA(Raw!IK208:IM208)=0,"",IF(AND(Raw!IK208=1,ISBLANK(Raw!IL208)=FALSE),"",IF(AND(Raw!IK208=2,COUNTA(Raw!IL208:IM208)=0),"",1))))</f>
        <v/>
      </c>
      <c r="AJ208" s="19" t="str">
        <f>IF(A208=0,"",IF(COUNTA(Raw!JD208:JJ208)=0,"",IF(AND(Raw!JD208&gt;600,COUNTA(Raw!JE208:JI208)&gt;0),"",IF(AND(Raw!JD208&lt;=600,COUNTA(Raw!JE208:JJ208)=0),"",1))))</f>
        <v/>
      </c>
      <c r="AK208" s="19" t="str">
        <f>IF(A208=0,"",IF(COUNTA(Raw!JK208:KA208)=0,"",IF(AND(Raw!JK208=1,COUNTA(Raw!JM208:JV208)&gt;0),"",IF(AND(Raw!JK208=3,COUNTA(Raw!JM208:JV208)&gt;0,COUNTA(Raw!JW208:KA208)=0),"",IF(AND(ISBLANK(Raw!JK208)=FALSE,Raw!JK208&lt;&gt;1,Raw!JK208&lt;&gt;3,COUNTA(Raw!JM208:KA208)=0),"",1)))))</f>
        <v/>
      </c>
      <c r="AL208" s="19" t="str">
        <f>IF(A208=0,"",IF(COUNTA(Raw!JW208:KA208)=0,"",IF(AND(COUNTIF(Raw!JW208:JZ208,4)=0,COUNTA(Raw!JW208:JZ208)&gt;0,ISBLANK(Raw!KA208)=FALSE),"",IF(AND(COUNTIF(Raw!JW208:KA208,4)&gt;0,ISBLANK(Raw!KA208)),"",1))))</f>
        <v/>
      </c>
      <c r="AM208" s="19" t="str">
        <f>IF(A208=0,"",IF(COUNTA(Raw!KT208:KU208)=0,"",IF(AND(Raw!KT208=1,ISBLANK(Raw!KU208)=FALSE),"",IF(AND(Raw!KT208=2,ISBLANK(Raw!KU208)),"",1))))</f>
        <v/>
      </c>
      <c r="AN208" s="19" t="str">
        <f>IF(A208=0,"",IF(COUNTA(Raw!KX208:LF208)=0,"",IF(AND(COUNTIF(Raw!KX208:LB208,5)=1,COUNTA(Raw!KX208:LB208)=1,COUNTA(Raw!LC208:LF208)=0),"",IF(AND(COUNTIF(Raw!KX208:LB208,5)=0,COUNTA(Raw!KX208:LB208)&gt;0,COUNTA(Raw!LC208:LF208)&gt;0),"",1))))</f>
        <v/>
      </c>
      <c r="AO208" s="19" t="str">
        <f>IF(A208=0,"",IF(COUNTA(Raw!LM208:LU208)=0,"",IF(AND(Raw!LM208=1,ISBLANK(Raw!LN208)=FALSE,COUNTA(Raw!LO208:LU208)&gt;0),"",IF(AND(Raw!LM208=2,COUNTA(Raw!LN208:LU208)=0),"",1))))</f>
        <v/>
      </c>
      <c r="AP208" s="19" t="str">
        <f>IF(A208=0,"",IF(COUNTA(Raw!MY208:OG208)=0,"",IF(AND(Raw!MY208=2,COUNTA(Raw!MZ208:OG208)=0),"",IF(AND(Raw!MY208=1,COUNTA(Raw!MZ208:OG208)&gt;0),"",1))))</f>
        <v/>
      </c>
      <c r="AQ208" s="19" t="str">
        <f>IF(A208=0,"",IF(COUNTA(Raw!NC208:NW208)=0,"",IF(AND(COUNTIF(Raw!NC208:NG208,3)&gt;0,COUNTA(Raw!NH208:NQ208)&gt;0),"",IF(AND(COUNTA(Raw!NC208:NG208)&gt;0,COUNTIF(Raw!NC208:NG208,3)=0,COUNTA(Raw!NH208:NW208)=0),"",1))))</f>
        <v/>
      </c>
      <c r="AR208" s="19" t="str">
        <f>IF(A208=0,"",IF(COUNTA(Raw!NH208:NW208)=0,"",IF(AND(COUNTIF(Raw!NH208:NQ208,10)&gt;0,COUNTA(Raw!NR208:NW208)&gt;0),"",IF(AND(COUNTA(Raw!NH208:NQ208)&gt;0,COUNTIF(Raw!NH208:NQ208,10)=0,COUNTA(Raw!NR208:NY208)=0),"",1))))</f>
        <v/>
      </c>
      <c r="AS208" s="19" t="str">
        <f>IF(A208=0,"",IF(COUNTA(Raw!NY208:OG208)=0,"",IF(AND(Raw!NY208=1,COUNTA(Raw!NZ208:OG208)&gt;0),"",IF(AND(Raw!NY208=2,COUNTA(Raw!NZ208:OG208)=0),"",1))))</f>
        <v/>
      </c>
      <c r="AT208" s="19" t="str">
        <f>IF(A208=0,"",IF(COUNTA(Raw!OH208:OY208)=0,"",IF(AND(Raw!OH208=1,COUNTA(Raw!OI208:OY208)&gt;0),"",IF(AND(Raw!OH208=2,COUNTA(Raw!OI208:OY208)=0),"",1))))</f>
        <v/>
      </c>
      <c r="AU208" s="19" t="str">
        <f>IF(A208=0,"",IF(COUNTA(Raw!PR208:QB208)=0,"",
IF(AND(OR(AND(COUNTIF(Raw!PR208:QB208,1)=1,COUNTA(Raw!QI208:QY208)&gt;0),AND(COUNTIF(Raw!PR208:QB208,1)=0,COUNTA(Raw!QI208:QY208)=0)),OR(AND(COUNTIF(Raw!PR208:QB208,2)=1,COUNTA(Raw!QZ208:RP208)&gt;0),AND(COUNTIF(Raw!PR208:QB208,2)=0,COUNTA(Raw!QZ208:RP208)=0)),OR(AND(COUNTIF(Raw!PR208:QB208,3)=1,COUNTA(Raw!RQ208:SG208)&gt;0),AND(COUNTIF(Raw!PR208:QB208,3)=0,COUNTA(Raw!RQ208:SG208)=0)),OR(AND(COUNTIF(Raw!PR208:QB208,4)=1,COUNTA(Raw!SH208:ST208)&gt;0),AND(COUNTIF(Raw!PR208:QB208,4)=0,COUNTA(Raw!SH208:ST208)=0)),OR(AND(COUNTIF(Raw!PR208:QB208,5)=1,COUNTA(Raw!SU208:TG208)&gt;0),AND(COUNTIF(Raw!PR208:QB208,5)=0,COUNTA(Raw!SU208:TG208)=0)),OR(AND(COUNTIF(Raw!PR208:QB208,6)=1,COUNTA(Raw!TH208:TT208)&gt;0),AND(COUNTIF(Raw!PR208:QB208,6)=0,COUNTA(Raw!TH208:TT208)=0)),OR(AND(COUNTIF(Raw!PR208:QB208,7)=1,COUNTA(Raw!TU208:UI208)&gt;0),AND(COUNTIF(Raw!PR208:QB208,7)=0,COUNTA(Raw!TU208:UI208)=0)),OR(AND(COUNTIF(Raw!PR208:QB208,8)=1,COUNTA(Raw!UJ208:UV208)&gt;0),AND(COUNTIF(Raw!PR208:QB208,8)=0,COUNTA(Raw!UJ208:UV208)=0)),OR(AND(COUNTIF(Raw!PR208:QB208,9)=1,COUNTA(Raw!UW208:VG208)&gt;0),AND(COUNTIF(Raw!PR208:QB208,9)=0,COUNTA(Raw!UW208:VG208)=0)),OR(AND(COUNTIF(Raw!PR208:QB208,10)=1,COUNTA(Raw!VH208:VP208)&gt;0),AND(COUNTIF(Raw!PR208:QB208,10)=0,COUNTA(Raw!VH208:VP208)=0)),OR(AND(COUNTIF(Raw!PR208:QB208,11)=1,COUNTA(Raw!VQ208:WK208)&gt;0),AND(COUNTIF(Raw!PR208:QB208,11)=0,COUNTA(Raw!VQ208:WK208)=0))),"",1)))</f>
        <v/>
      </c>
      <c r="AV208" s="19" t="str">
        <f>IF(A208=0,"",IF(COUNTA(Raw!QI208:QY208)=0,"",IF(AND(OR(AND(Raw!QI208=4,COUNTIF(Raw!QR208:QY208,1)=0),Raw!QI208&lt;&gt;4),OR(AND(Raw!QJ208=4,COUNTIF(Raw!QR208:QY208,2)=0),Raw!QJ208&lt;&gt;4),OR(AND(Raw!QK208=4,COUNTIF(Raw!QR208:QY208,3)=0),Raw!QK208&lt;&gt;4),OR(AND(Raw!QL208=4,COUNTIF(Raw!QR208:QY208,4)=0),Raw!QL208&lt;&gt;4),OR(AND(Raw!QM208=4,COUNTIF(Raw!QR208:QY208,5)=0),Raw!QM208&lt;&gt;4),OR(AND(Raw!QN208=4,COUNTIF(Raw!QR208:QY208,6)=0),Raw!QN208&lt;&gt;4),OR(AND(Raw!QO208=4,COUNTIF(Raw!QR208:QY208,7)=0),Raw!QO208&lt;&gt;4),OR(AND(Raw!QP208=4,COUNTIF(Raw!QR208:QY208,8)=0),Raw!QP208&lt;&gt;4)),"",1)))</f>
        <v/>
      </c>
      <c r="AW208" t="str">
        <f>IF(A208=0,"",IF(COUNTA(Raw!QZ208:RP208)=0,"",IF(AND(OR(AND(Raw!QZ208=4,COUNTIF(Raw!RI208:RP208,1)=0),Raw!QZ208&lt;&gt;4),OR(AND(Raw!RA208=4,COUNTIF(Raw!RI208:RP208,2)=0),Raw!RA208&lt;&gt;4),OR(AND(Raw!RB208=4,COUNTIF(Raw!RI208:RP208,3)=0),Raw!RB208&lt;&gt;4),OR(AND(Raw!RC208=4,COUNTIF(Raw!RI208:RP208,4)=0),Raw!RC208&lt;&gt;4),OR(AND(Raw!RD208=4,COUNTIF(Raw!RI208:RP208,5)=0),Raw!RD208&lt;&gt;4),OR(AND(Raw!RE208=4,COUNTIF(Raw!RI208:RP208,6)=0),Raw!RE208&lt;&gt;4),OR(AND(Raw!RF208=4,COUNTIF(Raw!RI208:RP208,7)=0),Raw!RF208&lt;&gt;4),OR(AND(Raw!RG208=4,COUNTIF(Raw!RI208:RP208,8)=0),Raw!RG208&lt;&gt;4)),"",1)))</f>
        <v/>
      </c>
      <c r="AX208" t="str">
        <f>IF(A208=0,"",IF(COUNTA(Raw!RQ208:SG208)=0,"",IF(AND(OR(AND(Raw!RQ208=4,COUNTIF(Raw!RZ208:SG208,1)=0),Raw!RQ208&lt;&gt;4),OR(AND(Raw!RR208=4,COUNTIF(Raw!RZ208:SG208,2)=0),Raw!RR208&lt;&gt;4),OR(AND(Raw!RS208=4,COUNTIF(Raw!RZ208:SG208,3)=0),Raw!RS208&lt;&gt;4),OR(AND(Raw!RT208=4,COUNTIF(Raw!RZ208:SG208,4)=0),Raw!RT208&lt;&gt;4),OR(AND(Raw!RU208=4,COUNTIF(Raw!RZ208:SG208,5)=0),Raw!RU208&lt;&gt;4),OR(AND(Raw!RV208=4,COUNTIF(Raw!RZ208:SG208,6)=0),Raw!RV208&lt;&gt;4),OR(AND(Raw!RW208=4,COUNTIF(Raw!RZ208:SG208,7)=0),Raw!RW208&lt;&gt;4),OR(AND(Raw!RX208=4,COUNTIF(Raw!RZ208:SG208,8)=0),Raw!RX208&lt;&gt;4)),"",1)))</f>
        <v/>
      </c>
      <c r="AY208" t="str">
        <f>IF(A208=0,"",IF(COUNTA(Raw!SH208:ST208)=0,"",IF(AND(OR(AND(Raw!SH208=4,COUNTIF(Raw!SO208:ST208,1)=0),Raw!SH208&lt;&gt;4),OR(AND(Raw!SI208=4,COUNTIF(Raw!SO208:ST208,2)=0),Raw!SI208&lt;&gt;4),OR(AND(Raw!SJ208=4,COUNTIF(Raw!SO208:ST208,3)=0),Raw!SJ208&lt;&gt;4),OR(AND(Raw!SK208=4,COUNTIF(Raw!SO208:ST208,4)=0),Raw!SK208&lt;&gt;4),OR(AND(Raw!SL208=4,COUNTIF(Raw!SO208:ST208,5)=0),Raw!SL208&lt;&gt;4),OR(AND(Raw!SM208=4,COUNTIF(Raw!SO208:ST208,6)=0),Raw!SM208&lt;&gt;4)),"",1)))</f>
        <v/>
      </c>
      <c r="AZ208" t="str">
        <f>IF(A208=0,"",IF(COUNTA(Raw!SU208:TG208)=0,"",IF(AND(OR(AND(Raw!SU208=4,COUNTIF(Raw!TB208:TG208,1)=0),Raw!SU208&lt;&gt;4),OR(AND(Raw!SV208=4,COUNTIF(Raw!TB208:TG208,2)=0),Raw!SV208&lt;&gt;4),OR(AND(Raw!SW208=4,COUNTIF(Raw!TB208:TG208,3)=0),Raw!SW208&lt;&gt;4),OR(AND(Raw!SX208=4,COUNTIF(Raw!TB208:TG208,4)=0),Raw!SX208&lt;&gt;4),OR(AND(Raw!SY208=4,COUNTIF(Raw!TB208:TG208,5)=0),Raw!SY208&lt;&gt;4),OR(AND(Raw!SZ208=4,COUNTIF(Raw!TB208:TG208,6)=0),Raw!SZ208&lt;&gt;4)),"",1)))</f>
        <v/>
      </c>
      <c r="BA208" t="str">
        <f>IF(A208=0,"",IF(COUNTA(Raw!TH208:TT208)=0,"",IF(AND(OR(AND(Raw!TH208=4,COUNTIF(Raw!TO208:TT208,1)=0),Raw!TH208&lt;&gt;4),OR(AND(Raw!TI208=4,COUNTIF(Raw!TO208:TT208,2)=0),Raw!TI208&lt;&gt;4),OR(AND(Raw!TJ208=4,COUNTIF(Raw!TO208:TT208,3)=0),Raw!TJ208&lt;&gt;4),OR(AND(Raw!TK208=4,COUNTIF(Raw!TO208:TT208,4)=0),Raw!TK208&lt;&gt;4),OR(AND(Raw!TL208=4,COUNTIF(Raw!TO208:TT208,5)=0),Raw!TL208&lt;&gt;4),OR(AND(Raw!TM208=4,COUNTIF(Raw!TO208:TT208,6)=0),Raw!TM208&lt;&gt;4)),"",1)))</f>
        <v/>
      </c>
      <c r="BB208" t="str">
        <f>IF(A208=0,"",IF(COUNTA(Raw!TU208:UI208)=0,"",IF(AND(OR(AND(Raw!TU208=4,COUNTIF(Raw!UC208:UI208,1)=0),Raw!TU208&lt;&gt;4),OR(AND(Raw!TV208=4,COUNTIF(Raw!UC208:UI208,2)=0),Raw!TV208&lt;&gt;4),OR(AND(Raw!TW208=4,COUNTIF(Raw!UC208:UI208,3)=0),Raw!TW208&lt;&gt;4),OR(AND(Raw!TX208=4,COUNTIF(Raw!UC208:UI208,4)=0),Raw!TX208&lt;&gt;4),OR(AND(Raw!TY208=4,COUNTIF(Raw!UC208:UI208,5)=0),Raw!TY208&lt;&gt;4),OR(AND(Raw!TZ208=4,COUNTIF(Raw!UC208:UI208,6)=0),Raw!TZ208&lt;&gt;4),OR(AND(Raw!UA208=4,COUNTIF(Raw!UC208:UI208,7)=0),Raw!UA208&lt;&gt;4)),"",1)))</f>
        <v/>
      </c>
      <c r="BC208" t="str">
        <f>IF(A208=0,"",IF(COUNTA(Raw!UJ208:UV208)=0,"",IF(AND(OR(AND(Raw!UJ208=4,COUNTIF(Raw!UQ208:UV208,1)=0),Raw!UJ208&lt;&gt;4),OR(AND(Raw!UK208=4,COUNTIF(Raw!UQ208:UV208,2)=0),Raw!UK208&lt;&gt;4),OR(AND(Raw!UL208=4,COUNTIF(Raw!UQ208:UV208,3)=0),Raw!UL208&lt;&gt;4),OR(AND(Raw!UM208=4,COUNTIF(Raw!UQ208:UV208,4)=0),Raw!UM208&lt;&gt;4),OR(AND(Raw!UN208=4,COUNTIF(Raw!UQ208:UV208,5)=0),Raw!UN208&lt;&gt;4),OR(AND(Raw!UO208=4,COUNTIF(Raw!UQ208:UV208,6)=0),Raw!UO208&lt;&gt;4)),"",1)))</f>
        <v/>
      </c>
      <c r="BD208" t="str">
        <f>IF(A208=0,"",IF(COUNTA(Raw!UW208:VG208)=0,"",IF(AND(OR(AND(Raw!UW208=4,COUNTIF(Raw!VC208:VG208,1)=0),Raw!UW208&lt;&gt;4),OR(AND(Raw!UX208=4,COUNTIF(Raw!VC208:VG208,2)=0),Raw!UX208&lt;&gt;4),OR(AND(Raw!UY208=4,COUNTIF(Raw!VC208:VG208,3)=0),Raw!UY208&lt;&gt;4),OR(AND(Raw!UZ208=4,COUNTIF(Raw!VC208:VG208,4)=0),Raw!UZ208&lt;&gt;4),OR(AND(Raw!VA208=4,COUNTIF(Raw!VC208:VG208,5)=0),Raw!VA208&lt;&gt;4)),"",1)))</f>
        <v/>
      </c>
      <c r="BE208" t="str">
        <f>IF(A208=0,"",IF(COUNTA(Raw!VH208:VP208)=0,"",
IF(AND(
OR(AND(Raw!VH208=4,COUNTIF(Raw!VM208:VP208,1)=0),Raw!VH208&lt;&gt;4),
OR(AND(Raw!VI208=4,COUNTIF(Raw!VM208:VP208,2)=0),Raw!VI208&lt;&gt;4),
OR(AND(Raw!VJ208=4,COUNTIF(Raw!VM208:VP208,3)=0),Raw!VJ208&lt;&gt;4),
OR(AND(Raw!VK208=4,COUNTIF(Raw!VM208:VP208,4)=0),Raw!VK208&lt;&gt;4)
),"",1)))</f>
        <v/>
      </c>
      <c r="BF208" t="str">
        <f>IF(A208=0,"",IF(COUNTA(Raw!VQ208:WK208)=0,"",
IF(AND(
OR(AND(Raw!VQ208=4,COUNTIF(Raw!WB208:WK208,1)=0),Raw!VQ208&lt;&gt;4),
OR(AND(Raw!VR208=4,COUNTIF(Raw!WB208:WK208,2)=0),Raw!VR208&lt;&gt;4),
OR(AND(Raw!VS208=4,COUNTIF(Raw!WB208:WK208,3)=0),Raw!VS208&lt;&gt;4),
OR(AND(Raw!VT208=4,COUNTIF(Raw!WB208:WK208,4)=0),Raw!VT208&lt;&gt;4),
OR(AND(Raw!VU208=4,COUNTIF(Raw!WB208:WK208,5)=0),Raw!VU208&lt;&gt;4),
OR(AND(Raw!VV208=4,COUNTIF(Raw!WB208:WK208,6)=0),Raw!VV208&lt;&gt;4),
OR(AND(Raw!VW208=4,COUNTIF(Raw!WB208:WK208,7)=0),Raw!VW208&lt;&gt;4),
OR(AND(Raw!VX208=4,COUNTIF(Raw!WB208:WK208,8)=0),Raw!VX208&lt;&gt;4),
OR(AND(Raw!VY208=4,COUNTIF(Raw!WB208:WK208,9)=0),Raw!VX208&lt;&gt;4),
OR(AND(Raw!VZ208=4,COUNTIF(Raw!WB208:WK208,10)=0),Raw!VZ208&lt;&gt;4)
),"",1)))</f>
        <v/>
      </c>
      <c r="BG208" t="str">
        <f>IF(A208=0,"",IF(COUNTA(Raw!WL208:XB208)=0,"",
IF(AND(
OR(AND(Raw!WL208=4,COUNTIF(Raw!WU208:XB208,1)=0),Raw!WL208&lt;&gt;4),
OR(AND(Raw!WM208=4,COUNTIF(Raw!WU208:XB208,2)=0),Raw!WM208&lt;&gt;4),
OR(AND(Raw!WN208=4,COUNTIF(Raw!WU208:XB208,3)=0),Raw!WN208&lt;&gt;4),
OR(AND(Raw!WO208=4,COUNTIF(Raw!WU208:XB208,4)=0),Raw!WO208&lt;&gt;4),
OR(AND(Raw!WP208=4,COUNTIF(Raw!WU208:XB208,5)=0),Raw!WP208&lt;&gt;4),
OR(AND(Raw!WQ208=4,COUNTIF(Raw!WU208:XB208,6)=0),Raw!WQ208&lt;&gt;4),
OR(AND(Raw!WR208=4,COUNTIF(Raw!WU208:XB208,7)=0),Raw!WR208&lt;&gt;4),
OR(AND(Raw!WS208=4,COUNTIF(Raw!WU208:XB208,8)=0),Raw!WS208&lt;&gt;4)
),"",1)))</f>
        <v/>
      </c>
      <c r="BH208" t="str">
        <f>IF(A208=0,"",IF(COUNTA(Raw!XC208:XK208)=0,"",
IF(AND(
OR(AND(Raw!XC208=4,COUNTIF(Raw!XH208:XK208,1)=0),Raw!XC208&lt;&gt;4),
OR(AND(Raw!XD208=4,COUNTIF(Raw!XH208:XK208,2)=0),Raw!XD208&lt;&gt;4),
OR(AND(Raw!XE208=4,COUNTIF(Raw!XH208:XK208,3)=0),Raw!XE208&lt;&gt;4),
OR(AND(Raw!XF208=4,COUNTIF(Raw!XH208:XK208,4)=0),Raw!XF208&lt;&gt;4)
),"",1)))</f>
        <v/>
      </c>
      <c r="BI208" t="str">
        <f>IF(A208=0,"",IF(COUNTA(Raw!XL208:XT208)=0,"",
IF(AND(
OR(AND(Raw!XL208=4,COUNTIF(Raw!XQ208:XT208,1)=0),Raw!XL208&lt;&gt;4),
OR(AND(Raw!XM208=4,COUNTIF(Raw!XQ208:XT208,2)=0),Raw!XM208&lt;&gt;4),
OR(AND(Raw!XN208=4,COUNTIF(Raw!XQ208:XT208,3)=0),Raw!XN208&lt;&gt;4),
OR(AND(Raw!XO208=4,COUNTIF(Raw!XQ208:XT208,4)=0),Raw!XO208&lt;&gt;4)
),"",1)))</f>
        <v/>
      </c>
      <c r="BJ208" t="str">
        <f>IF(A208=0,"",IF(COUNTA(Raw!XU208:YI208)=0,"",
IF(AND(
OR(AND(Raw!XU208=4,COUNTIF(Raw!YC208:YI208,1)=0),Raw!XU208&lt;&gt;4),
OR(AND(Raw!XV208=4,COUNTIF(Raw!YC208:YI208,2)=0),Raw!XV208&lt;&gt;4),
OR(AND(Raw!XW208=4,COUNTIF(Raw!YC208:YI208,3)=0),Raw!XW208&lt;&gt;4),
OR(AND(Raw!XX208=4,COUNTIF(Raw!YC208:YI208,4)=0),Raw!XX208&lt;&gt;4),
OR(AND(Raw!XY208=4,COUNTIF(Raw!YC208:YI208,5)=0),Raw!XY208&lt;&gt;4),
OR(AND(Raw!XZ208=4,COUNTIF(Raw!YC208:YI208,6)=0),Raw!XZ208&lt;&gt;4),
OR(AND(Raw!YA208=4,COUNTIF(Raw!YC208:YI208,7)=0),Raw!YA208&lt;&gt;4)
),"",1)))</f>
        <v/>
      </c>
      <c r="BK208" t="str">
        <f>IF(A208=0,"",IF(COUNTA(Raw!YJ208:YR208)=0,"",
IF(AND(
OR(AND(Raw!YJ208=4,COUNTIF(Raw!YO208:YR208,1)=0),Raw!YJ208&lt;&gt;4),
OR(AND(Raw!YK208=4,COUNTIF(Raw!YO208:YR208,2)=0),Raw!YK208&lt;&gt;4),
OR(AND(Raw!YL208=4,COUNTIF(Raw!YO208:YR208,3)=0),Raw!YL208&lt;&gt;4),
OR(AND(Raw!YM208=4,COUNTIF(Raw!YO208:YR208,4)=0),Raw!YM208&lt;&gt;4)
),"",1)))</f>
        <v/>
      </c>
      <c r="BL208" t="str">
        <f>IF(A208=0,"",IF(COUNTA(Raw!YS208:YU208)=0,"",IF(AND(Raw!YS208=4,ISBLANK(Raw!YU208)),"",IF(AND(Raw!YS208&lt;&gt;4,ISBLANK(Raw!YU208)=FALSE),"",1))))</f>
        <v/>
      </c>
    </row>
    <row r="209" spans="1:64">
      <c r="A209" s="20">
        <f>Raw!A209</f>
        <v>0</v>
      </c>
      <c r="B209" s="19" t="str">
        <f>IF(A209=0,"",IF(AND(Raw!AC209=1,COUNTA(Raw!AR209:IC209)&gt;0,COUNTA(Raw!ID209:YU209)=0),"",IF(AND(Raw!AC209=2,COUNTA(Raw!AR209:IC209)=0,COUNTA(Raw!ID209:MV209)&gt;0,COUNTA(Raw!MW209:YU209)=0),"",IF(AND(Raw!AC209=3,COUNTA(Raw!AP209:MV209)=0,COUNTA(Raw!MW209:YU209)&gt;0),"",1))))</f>
        <v/>
      </c>
      <c r="C209" s="19" t="str">
        <f>IF(A209=0,"",IF(AND(Raw!AK209=1,ISBLANK(Raw!AM209)=FALSE,ISBLANK(Raw!AO209)),"",IF(AND(Raw!AK209=2,ISBLANK(Raw!AM209),ISBLANK(Raw!AO209)=FALSE),"",1)))</f>
        <v/>
      </c>
      <c r="D209" s="19" t="str">
        <f>IF(A209=0,"",IF(COUNTA(Raw!AS209:AZ209)=0,"",IF(AND(Raw!AS209+Raw!AT209=100,Raw!AU209+Raw!AV209=100,Raw!AW209+Raw!AX209=100,Raw!AY209+Raw!AZ209=100),"",1)))</f>
        <v/>
      </c>
      <c r="E209" s="19" t="str">
        <f>IF(A209=0,"",IF(ISBLANK(Raw!AQ209),"",IF(Raw!AQ209=1,"",1)))</f>
        <v/>
      </c>
      <c r="F209" s="19" t="str">
        <f>IF(A209=0,"",IF(ISBLANK(Raw!AR209),"",IF(AND(Raw!AR209&gt;=0,Raw!AR209&lt;=100),"",1)))</f>
        <v/>
      </c>
      <c r="G209" s="19" t="str">
        <f>IF(A209=0,"",IF(AND(ISBLANK(Raw!BA209),ISBLANK(Raw!AS209)),"",IF(AND(Raw!AS209&gt;0,ISBLANK(Raw!BA209)=FALSE),"",1)))</f>
        <v/>
      </c>
      <c r="H209" s="19" t="str">
        <f>IF(A209=0,"",IF(COUNTA(Raw!BA209:BH209)=0,"",IF(AND(Raw!BA209=0,COUNTA(Raw!BB209:BH209)=0),"",IF(AND(Raw!BA209&gt;0,COUNTA(Raw!BB209:BH209)&gt;0),"",1))))</f>
        <v/>
      </c>
      <c r="I209" s="19" t="str">
        <f>IF(A209=0,"",IF(AND(ISBLANK(Raw!BI209),ISBLANK(Raw!BJ209)),"",IF(AND(Raw!BI209=1,ISBLANK(Raw!BJ209)=FALSE),"",IF(AND(Raw!BI209=2,ISBLANK(Raw!BJ209)),"",1))))</f>
        <v/>
      </c>
      <c r="J209" s="19" t="str">
        <f>IF(A209=0,"",IF(AND(ISBLANK(Raw!AT209),COUNTBLANK(Raw!BK209:BQ209)),"",IF(AND(Raw!AT209&gt;0,COUNTA(Raw!BK209:BQ209)&gt;0),"",IF(AND(Raw!AT209=0,COUNTA(Raw!BK209:BQ209)=0),"",1))))</f>
        <v/>
      </c>
      <c r="K209" s="19" t="str">
        <f>IF(A209=0,"",IF(AND(ISBLANK(Raw!AS209),COUNTA(Raw!BR209:BX209)=0),"",IF(AND(Raw!AS209&gt;0,COUNTA(Raw!BR209:BX209)&gt;0),"",IF(AND(Raw!AS209=0,COUNTA(Raw!BR209:BX209)=0),"",1))))</f>
        <v/>
      </c>
      <c r="L209" s="19" t="str">
        <f>IF(A209=0,"",IF(AND(COUNTA(Raw!BK209:BX209)=0,COUNTA(Raw!BY209:CH209)=0),"",IF(AND(COUNTIF(Raw!BK209:BX209,1)&gt;0,COUNTA(Raw!BY209:CH209)&gt;0),"",IF(AND(COUNTIF(Raw!BK209:BX209,1)=0,COUNTA(Raw!BY209:CH209)=0),"",1))))</f>
        <v/>
      </c>
      <c r="M209" s="19" t="str">
        <f>IF(A209=0,"",IF(AND(COUNTA(Raw!BK209:BX209)=0,COUNTA(Raw!CI209:CR209)),"",IF(AND(COUNTIF(Raw!BK209:BX209,3)&gt;0,COUNTA(Raw!CI209:CR209)&gt;0),"",IF(AND(COUNTIF(Raw!BK209:BX209,3)=0,COUNTA(Raw!CI209:CR209)=0),"",1))))</f>
        <v/>
      </c>
      <c r="N209" s="19" t="str">
        <f>IF(A209=0,"",IF(COUNTA(Raw!CS209:DF209)=0,"",IF(AND(COUNTIF(Raw!CS209:CV209,1)=1,COUNTA(Raw!CW209:DA209)&gt;0,COUNTA(Raw!DB209:DF209)=0),"",IF(AND(COUNTIF(Raw!CS209:CV209,2)=1,COUNTA(Raw!CW209:DA209)=0,COUNTA(Raw!DB209:DF209)&gt;0),"",IF(AND(COUNTA(Raw!CS209:CV209)&gt;0,COUNTA(Raw!CW209:DF209)=0),"",1)))))</f>
        <v/>
      </c>
      <c r="O209" s="19" t="str">
        <f>IF(A209=0,"",IF(COUNTA(Raw!DG209:DP209)=0,"",IF(AND(COUNTIF(Raw!BK209:BQ209,1)&gt;0,OR(COUNTIF(Raw!DG209:DP209,1)=1,COUNTIF(Raw!DG209:DP209,2)=1,COUNTIF(Raw!DG209:DP209,3)=1)),"",IF(AND(COUNTIF(Raw!BK209:BQ209,1)=0,AND(COUNTIF(Raw!DG209:DP209,1)=0,COUNTIF(Raw!DG209:DP209,2)=0,COUNTIF(Raw!DG209:DP209,3)=0)),"",1))))</f>
        <v/>
      </c>
      <c r="P209" s="19" t="str">
        <f>IF(A209=0,"",IF(COUNTA(Raw!DG209:DR209)=0,"",IF(AND(COUNTIF(Raw!DG209:DP209,4)=1,ISBLANK(Raw!DQ209)=FALSE,ISBLANK(Raw!DR209)),"",IF(AND(COUNTIF(Raw!DG209:DP209,7)=1,ISBLANK(Raw!DQ209),ISBLANK(Raw!DR209)=FALSE),"",IF(AND(COUNTA(Raw!DG209:DP209)&gt;0,COUNTIF(Raw!DG209:DP209,4)=0,COUNTIF(Raw!DG209:DP209,7)=0,COUNTA(Raw!DQ209:DR209)=0),"",1)))))</f>
        <v/>
      </c>
      <c r="Q209" s="19" t="str">
        <f>IF(A209=0,"",IF(AND(COUNTA(Raw!DS209:DU209)=0,COUNTA(Raw!BK209:BQ209)=0),"",IF(AND(COUNTIF(Raw!BK209:BQ209,1)&gt;0,COUNTA(Raw!DS209:DU209)&gt;0),"",IF(AND(COUNTIF(Raw!BK209:BQ209,1)=0,COUNTA(Raw!DS209:DU209)=0),"",1))))</f>
        <v/>
      </c>
      <c r="R209" s="19" t="str">
        <f>IF(A209=0,"",IF(AND(ISBLANK(Raw!AT209),ISBLANK(Raw!EJ209)),"",IF(AND(Raw!AT209&gt;0,ISBLANK(Raw!EJ209)=FALSE,Raw!EJ209&gt;=0,Raw!EJ209&lt;=7),"",IF(AND(Raw!AT209=0,ISBLANK(Raw!EJ209)),"",1))))</f>
        <v/>
      </c>
      <c r="S209" t="str">
        <f>IF(A209=0,"",IF(AND(ISBLANK(Raw!AS209),ISBLANK(Raw!EK209)),"",IF(AND(Raw!AS209&gt;0,ISBLANK(Raw!EK209)=FALSE),"",IF(AND(Raw!AS209=0,ISBLANK(Raw!EK209)),"",1))))</f>
        <v/>
      </c>
      <c r="T209" s="19" t="str">
        <f>IF(A209=0,"",IF(AND(ISBLANK(Raw!AT209),COUNTA(Raw!EL209:EQ209)=0),"",IF(AND(Raw!AT209&gt;0,COUNTA(Raw!EL209:EQ209)&gt;0),"",IF(AND(Raw!AT209=0,COUNTA(Raw!EL209:EQ209)=0),"",1))))</f>
        <v/>
      </c>
      <c r="U209" t="str">
        <f>IF(A209=0,"",IF(AND(ISBLANK(Raw!AT209),COUNTA(Raw!ER209:EU209)=0),"",IF(AND(Raw!AT209&gt;0,COUNTA(Raw!ER209:EU209)&gt;0),"",IF(AND(Raw!AT209=0,COUNTA(Raw!ER209:EU209)=0),"",1))))</f>
        <v/>
      </c>
      <c r="V209" t="str">
        <f>IF(A209=0,"",IF(AND(ISBLANK(Raw!AS209),COUNTA(Raw!EV209:FA209)=0),"",IF(AND(Raw!AS209&gt;0,COUNTA(Raw!EV209:FA209)&gt;0),"",IF(AND(Raw!AS209=0,COUNTA(Raw!EV209:FA209)=0),"",1))))</f>
        <v/>
      </c>
      <c r="W209" t="str">
        <f>IF(A209=0,"",IF(AND(ISBLANK(Raw!AS209),COUNTA(Raw!FB209:FE209)=0),"",IF(AND(Raw!AS209&gt;0,COUNTA(Raw!FB209:FE209)&gt;0),"",IF(AND(Raw!AS209=0,COUNTA(Raw!FB209:FE209)=0),"",1))))</f>
        <v/>
      </c>
      <c r="X209" t="str">
        <f>IF(A209=0,"",IF(AND(ISBLANK(Raw!AT209),COUNTA(Raw!FF209:FI209)=0),"",IF(AND(Raw!AT209&gt;0,COUNTA(Raw!FF209:FI209)&gt;0),"",IF(AND(Raw!AT209=0,COUNTA(Raw!FF209:FI209)=0),"",1))))</f>
        <v/>
      </c>
      <c r="Y209" t="str">
        <f>IF(A209=0,"",IF(AND(ISBLANK(Raw!AS209),COUNTA(Raw!FJ209:FM209)=0),"",IF(AND(Raw!AS209&gt;0,COUNTA(Raw!FJ209:FM209)&gt;0),"",IF(AND(Raw!AS209=0,COUNTA(Raw!FJ209:FM209)=0),"",1))))</f>
        <v/>
      </c>
      <c r="Z209" t="str">
        <f>IF(A209=0,"",IF(AND(COUNTA(Raw!FN209:FT209)=0,ISBLANK(Raw!FU209)),"",IF(AND(COUNTIF(Raw!FN209:FT209,1)&gt;0,ISBLANK(Raw!FU209)=FALSE),"",IF(AND(COUNTIF(Raw!FN209:FT209,1)=0,ISBLANK(Raw!FU209)),"",1))))</f>
        <v/>
      </c>
      <c r="AA209" s="19" t="str">
        <f>IF(A209=0,"",IF(AND(ISBLANK(Raw!BI209),COUNTA(Raw!FV209:GH209)=0),"",IF(AND(Raw!BI209&lt;&gt;1,COUNTIF(Raw!FV209:GH209,6)=0),"",IF(Raw!BI209=1,"",1))))</f>
        <v/>
      </c>
      <c r="AB209" t="str">
        <f>IF(A209=0,"",IF(AND(ISBLANK(Raw!GI209),COUNTA(Raw!GJ209:GQ209)=0),"",IF(AND(Raw!GI209=1,COUNTA(Raw!GJ209:GQ209)&gt;0),"",IF(AND(Raw!GI209=2,COUNTA(Raw!GJ209:GQ209)=0),"",1))))</f>
        <v/>
      </c>
      <c r="AC209" s="19" t="str">
        <f>IF(A209=0,"",IF(AND(COUNTA(Raw!GY209:HF209)=0,ISBLANK(Raw!HG209)),"",IF(AND(OR(COUNTIF(Raw!GY209:HE209,1)&gt;0,COUNTIF(Raw!GY209:HE209,2)&gt;0),ISBLANK(Raw!HG209)=FALSE),"",IF(AND(COUNTA(Raw!GY209:HF209)&gt;0,ISBLANK(Raw!HG209),COUNTIF(Raw!GY209:HE209,1)=0,COUNTIF(Raw!GY209:HE209,2)=0),"",1))))</f>
        <v/>
      </c>
      <c r="AD209" s="19" t="str">
        <f>IF(A209=0,"",IF(COUNTA(Raw!HU209:IB209)=0,"",IF(AND(Raw!AK209&lt;&gt;2,COUNTIF(Raw!HU209:IA209,2)=0,COUNTIF(Raw!HU209:IA209,3)=0),"",IF(Raw!AK209=2,"",1))))</f>
        <v/>
      </c>
      <c r="AE209" s="19" t="str">
        <f>IF(A209=0,"",IF(AND(Raw!AK209=2,ISBLANK(Raw!IC209)=FALSE),"",IF(AND(Raw!AK209&lt;&gt;2,ISBLANK(Raw!IC209)),"",1)))</f>
        <v/>
      </c>
      <c r="AF209" s="19" t="str">
        <f>IF(A209=0,"",IF(COUNTA(Raw!ID209:IF209)=0,"",IF(AND(MATCH(2023-Raw!ID209,Code!$A$3:$A$12,1)=Raw!IF209,2023-Raw!ID209=Raw!IE209),"",1)))</f>
        <v/>
      </c>
      <c r="AG209" s="19" t="str">
        <f>IF(A209=0,"",IF(COUNTA(Raw!IG209:II209)=0,"",IF(AND(Raw!IG209=4,ISBLANK(Raw!II209)=FALSE),"",IF(AND(Raw!IG209&lt;&gt;4,ISBLANK(Raw!II209)),"",1))))</f>
        <v/>
      </c>
      <c r="AH209" s="19" t="str">
        <f>IF(A209=0,"",IF(COUNTA(Raw!IJ209:IM209)=0,"",IF(AND(Raw!IJ209=1,ISBLANK(Raw!IK209)=FALSE),"",IF(AND(Raw!IJ209=2,COUNTA(Raw!IK209:IM209)&gt;0),"",1))))</f>
        <v/>
      </c>
      <c r="AI209" s="19" t="str">
        <f>IF(A209=0,"",IF(COUNTA(Raw!IK209:IM209)=0,"",IF(AND(Raw!IK209=1,ISBLANK(Raw!IL209)=FALSE),"",IF(AND(Raw!IK209=2,COUNTA(Raw!IL209:IM209)=0),"",1))))</f>
        <v/>
      </c>
      <c r="AJ209" s="19" t="str">
        <f>IF(A209=0,"",IF(COUNTA(Raw!JD209:JJ209)=0,"",IF(AND(Raw!JD209&gt;600,COUNTA(Raw!JE209:JI209)&gt;0),"",IF(AND(Raw!JD209&lt;=600,COUNTA(Raw!JE209:JJ209)=0),"",1))))</f>
        <v/>
      </c>
      <c r="AK209" s="19" t="str">
        <f>IF(A209=0,"",IF(COUNTA(Raw!JK209:KA209)=0,"",IF(AND(Raw!JK209=1,COUNTA(Raw!JM209:JV209)&gt;0),"",IF(AND(Raw!JK209=3,COUNTA(Raw!JM209:JV209)&gt;0,COUNTA(Raw!JW209:KA209)=0),"",IF(AND(ISBLANK(Raw!JK209)=FALSE,Raw!JK209&lt;&gt;1,Raw!JK209&lt;&gt;3,COUNTA(Raw!JM209:KA209)=0),"",1)))))</f>
        <v/>
      </c>
      <c r="AL209" s="19" t="str">
        <f>IF(A209=0,"",IF(COUNTA(Raw!JW209:KA209)=0,"",IF(AND(COUNTIF(Raw!JW209:JZ209,4)=0,COUNTA(Raw!JW209:JZ209)&gt;0,ISBLANK(Raw!KA209)=FALSE),"",IF(AND(COUNTIF(Raw!JW209:KA209,4)&gt;0,ISBLANK(Raw!KA209)),"",1))))</f>
        <v/>
      </c>
      <c r="AM209" s="19" t="str">
        <f>IF(A209=0,"",IF(COUNTA(Raw!KT209:KU209)=0,"",IF(AND(Raw!KT209=1,ISBLANK(Raw!KU209)=FALSE),"",IF(AND(Raw!KT209=2,ISBLANK(Raw!KU209)),"",1))))</f>
        <v/>
      </c>
      <c r="AN209" s="19" t="str">
        <f>IF(A209=0,"",IF(COUNTA(Raw!KX209:LF209)=0,"",IF(AND(COUNTIF(Raw!KX209:LB209,5)=1,COUNTA(Raw!KX209:LB209)=1,COUNTA(Raw!LC209:LF209)=0),"",IF(AND(COUNTIF(Raw!KX209:LB209,5)=0,COUNTA(Raw!KX209:LB209)&gt;0,COUNTA(Raw!LC209:LF209)&gt;0),"",1))))</f>
        <v/>
      </c>
      <c r="AO209" s="19" t="str">
        <f>IF(A209=0,"",IF(COUNTA(Raw!LM209:LU209)=0,"",IF(AND(Raw!LM209=1,ISBLANK(Raw!LN209)=FALSE,COUNTA(Raw!LO209:LU209)&gt;0),"",IF(AND(Raw!LM209=2,COUNTA(Raw!LN209:LU209)=0),"",1))))</f>
        <v/>
      </c>
      <c r="AP209" s="19" t="str">
        <f>IF(A209=0,"",IF(COUNTA(Raw!MY209:OG209)=0,"",IF(AND(Raw!MY209=2,COUNTA(Raw!MZ209:OG209)=0),"",IF(AND(Raw!MY209=1,COUNTA(Raw!MZ209:OG209)&gt;0),"",1))))</f>
        <v/>
      </c>
      <c r="AQ209" s="19" t="str">
        <f>IF(A209=0,"",IF(COUNTA(Raw!NC209:NW209)=0,"",IF(AND(COUNTIF(Raw!NC209:NG209,3)&gt;0,COUNTA(Raw!NH209:NQ209)&gt;0),"",IF(AND(COUNTA(Raw!NC209:NG209)&gt;0,COUNTIF(Raw!NC209:NG209,3)=0,COUNTA(Raw!NH209:NW209)=0),"",1))))</f>
        <v/>
      </c>
      <c r="AR209" s="19" t="str">
        <f>IF(A209=0,"",IF(COUNTA(Raw!NH209:NW209)=0,"",IF(AND(COUNTIF(Raw!NH209:NQ209,10)&gt;0,COUNTA(Raw!NR209:NW209)&gt;0),"",IF(AND(COUNTA(Raw!NH209:NQ209)&gt;0,COUNTIF(Raw!NH209:NQ209,10)=0,COUNTA(Raw!NR209:NY209)=0),"",1))))</f>
        <v/>
      </c>
      <c r="AS209" s="19" t="str">
        <f>IF(A209=0,"",IF(COUNTA(Raw!NY209:OG209)=0,"",IF(AND(Raw!NY209=1,COUNTA(Raw!NZ209:OG209)&gt;0),"",IF(AND(Raw!NY209=2,COUNTA(Raw!NZ209:OG209)=0),"",1))))</f>
        <v/>
      </c>
      <c r="AT209" s="19" t="str">
        <f>IF(A209=0,"",IF(COUNTA(Raw!OH209:OY209)=0,"",IF(AND(Raw!OH209=1,COUNTA(Raw!OI209:OY209)&gt;0),"",IF(AND(Raw!OH209=2,COUNTA(Raw!OI209:OY209)=0),"",1))))</f>
        <v/>
      </c>
      <c r="AU209" s="19" t="str">
        <f>IF(A209=0,"",IF(COUNTA(Raw!PR209:QB209)=0,"",
IF(AND(OR(AND(COUNTIF(Raw!PR209:QB209,1)=1,COUNTA(Raw!QI209:QY209)&gt;0),AND(COUNTIF(Raw!PR209:QB209,1)=0,COUNTA(Raw!QI209:QY209)=0)),OR(AND(COUNTIF(Raw!PR209:QB209,2)=1,COUNTA(Raw!QZ209:RP209)&gt;0),AND(COUNTIF(Raw!PR209:QB209,2)=0,COUNTA(Raw!QZ209:RP209)=0)),OR(AND(COUNTIF(Raw!PR209:QB209,3)=1,COUNTA(Raw!RQ209:SG209)&gt;0),AND(COUNTIF(Raw!PR209:QB209,3)=0,COUNTA(Raw!RQ209:SG209)=0)),OR(AND(COUNTIF(Raw!PR209:QB209,4)=1,COUNTA(Raw!SH209:ST209)&gt;0),AND(COUNTIF(Raw!PR209:QB209,4)=0,COUNTA(Raw!SH209:ST209)=0)),OR(AND(COUNTIF(Raw!PR209:QB209,5)=1,COUNTA(Raw!SU209:TG209)&gt;0),AND(COUNTIF(Raw!PR209:QB209,5)=0,COUNTA(Raw!SU209:TG209)=0)),OR(AND(COUNTIF(Raw!PR209:QB209,6)=1,COUNTA(Raw!TH209:TT209)&gt;0),AND(COUNTIF(Raw!PR209:QB209,6)=0,COUNTA(Raw!TH209:TT209)=0)),OR(AND(COUNTIF(Raw!PR209:QB209,7)=1,COUNTA(Raw!TU209:UI209)&gt;0),AND(COUNTIF(Raw!PR209:QB209,7)=0,COUNTA(Raw!TU209:UI209)=0)),OR(AND(COUNTIF(Raw!PR209:QB209,8)=1,COUNTA(Raw!UJ209:UV209)&gt;0),AND(COUNTIF(Raw!PR209:QB209,8)=0,COUNTA(Raw!UJ209:UV209)=0)),OR(AND(COUNTIF(Raw!PR209:QB209,9)=1,COUNTA(Raw!UW209:VG209)&gt;0),AND(COUNTIF(Raw!PR209:QB209,9)=0,COUNTA(Raw!UW209:VG209)=0)),OR(AND(COUNTIF(Raw!PR209:QB209,10)=1,COUNTA(Raw!VH209:VP209)&gt;0),AND(COUNTIF(Raw!PR209:QB209,10)=0,COUNTA(Raw!VH209:VP209)=0)),OR(AND(COUNTIF(Raw!PR209:QB209,11)=1,COUNTA(Raw!VQ209:WK209)&gt;0),AND(COUNTIF(Raw!PR209:QB209,11)=0,COUNTA(Raw!VQ209:WK209)=0))),"",1)))</f>
        <v/>
      </c>
      <c r="AV209" s="19" t="str">
        <f>IF(A209=0,"",IF(COUNTA(Raw!QI209:QY209)=0,"",IF(AND(OR(AND(Raw!QI209=4,COUNTIF(Raw!QR209:QY209,1)=0),Raw!QI209&lt;&gt;4),OR(AND(Raw!QJ209=4,COUNTIF(Raw!QR209:QY209,2)=0),Raw!QJ209&lt;&gt;4),OR(AND(Raw!QK209=4,COUNTIF(Raw!QR209:QY209,3)=0),Raw!QK209&lt;&gt;4),OR(AND(Raw!QL209=4,COUNTIF(Raw!QR209:QY209,4)=0),Raw!QL209&lt;&gt;4),OR(AND(Raw!QM209=4,COUNTIF(Raw!QR209:QY209,5)=0),Raw!QM209&lt;&gt;4),OR(AND(Raw!QN209=4,COUNTIF(Raw!QR209:QY209,6)=0),Raw!QN209&lt;&gt;4),OR(AND(Raw!QO209=4,COUNTIF(Raw!QR209:QY209,7)=0),Raw!QO209&lt;&gt;4),OR(AND(Raw!QP209=4,COUNTIF(Raw!QR209:QY209,8)=0),Raw!QP209&lt;&gt;4)),"",1)))</f>
        <v/>
      </c>
      <c r="AW209" t="str">
        <f>IF(A209=0,"",IF(COUNTA(Raw!QZ209:RP209)=0,"",IF(AND(OR(AND(Raw!QZ209=4,COUNTIF(Raw!RI209:RP209,1)=0),Raw!QZ209&lt;&gt;4),OR(AND(Raw!RA209=4,COUNTIF(Raw!RI209:RP209,2)=0),Raw!RA209&lt;&gt;4),OR(AND(Raw!RB209=4,COUNTIF(Raw!RI209:RP209,3)=0),Raw!RB209&lt;&gt;4),OR(AND(Raw!RC209=4,COUNTIF(Raw!RI209:RP209,4)=0),Raw!RC209&lt;&gt;4),OR(AND(Raw!RD209=4,COUNTIF(Raw!RI209:RP209,5)=0),Raw!RD209&lt;&gt;4),OR(AND(Raw!RE209=4,COUNTIF(Raw!RI209:RP209,6)=0),Raw!RE209&lt;&gt;4),OR(AND(Raw!RF209=4,COUNTIF(Raw!RI209:RP209,7)=0),Raw!RF209&lt;&gt;4),OR(AND(Raw!RG209=4,COUNTIF(Raw!RI209:RP209,8)=0),Raw!RG209&lt;&gt;4)),"",1)))</f>
        <v/>
      </c>
      <c r="AX209" t="str">
        <f>IF(A209=0,"",IF(COUNTA(Raw!RQ209:SG209)=0,"",IF(AND(OR(AND(Raw!RQ209=4,COUNTIF(Raw!RZ209:SG209,1)=0),Raw!RQ209&lt;&gt;4),OR(AND(Raw!RR209=4,COUNTIF(Raw!RZ209:SG209,2)=0),Raw!RR209&lt;&gt;4),OR(AND(Raw!RS209=4,COUNTIF(Raw!RZ209:SG209,3)=0),Raw!RS209&lt;&gt;4),OR(AND(Raw!RT209=4,COUNTIF(Raw!RZ209:SG209,4)=0),Raw!RT209&lt;&gt;4),OR(AND(Raw!RU209=4,COUNTIF(Raw!RZ209:SG209,5)=0),Raw!RU209&lt;&gt;4),OR(AND(Raw!RV209=4,COUNTIF(Raw!RZ209:SG209,6)=0),Raw!RV209&lt;&gt;4),OR(AND(Raw!RW209=4,COUNTIF(Raw!RZ209:SG209,7)=0),Raw!RW209&lt;&gt;4),OR(AND(Raw!RX209=4,COUNTIF(Raw!RZ209:SG209,8)=0),Raw!RX209&lt;&gt;4)),"",1)))</f>
        <v/>
      </c>
      <c r="AY209" t="str">
        <f>IF(A209=0,"",IF(COUNTA(Raw!SH209:ST209)=0,"",IF(AND(OR(AND(Raw!SH209=4,COUNTIF(Raw!SO209:ST209,1)=0),Raw!SH209&lt;&gt;4),OR(AND(Raw!SI209=4,COUNTIF(Raw!SO209:ST209,2)=0),Raw!SI209&lt;&gt;4),OR(AND(Raw!SJ209=4,COUNTIF(Raw!SO209:ST209,3)=0),Raw!SJ209&lt;&gt;4),OR(AND(Raw!SK209=4,COUNTIF(Raw!SO209:ST209,4)=0),Raw!SK209&lt;&gt;4),OR(AND(Raw!SL209=4,COUNTIF(Raw!SO209:ST209,5)=0),Raw!SL209&lt;&gt;4),OR(AND(Raw!SM209=4,COUNTIF(Raw!SO209:ST209,6)=0),Raw!SM209&lt;&gt;4)),"",1)))</f>
        <v/>
      </c>
      <c r="AZ209" t="str">
        <f>IF(A209=0,"",IF(COUNTA(Raw!SU209:TG209)=0,"",IF(AND(OR(AND(Raw!SU209=4,COUNTIF(Raw!TB209:TG209,1)=0),Raw!SU209&lt;&gt;4),OR(AND(Raw!SV209=4,COUNTIF(Raw!TB209:TG209,2)=0),Raw!SV209&lt;&gt;4),OR(AND(Raw!SW209=4,COUNTIF(Raw!TB209:TG209,3)=0),Raw!SW209&lt;&gt;4),OR(AND(Raw!SX209=4,COUNTIF(Raw!TB209:TG209,4)=0),Raw!SX209&lt;&gt;4),OR(AND(Raw!SY209=4,COUNTIF(Raw!TB209:TG209,5)=0),Raw!SY209&lt;&gt;4),OR(AND(Raw!SZ209=4,COUNTIF(Raw!TB209:TG209,6)=0),Raw!SZ209&lt;&gt;4)),"",1)))</f>
        <v/>
      </c>
      <c r="BA209" t="str">
        <f>IF(A209=0,"",IF(COUNTA(Raw!TH209:TT209)=0,"",IF(AND(OR(AND(Raw!TH209=4,COUNTIF(Raw!TO209:TT209,1)=0),Raw!TH209&lt;&gt;4),OR(AND(Raw!TI209=4,COUNTIF(Raw!TO209:TT209,2)=0),Raw!TI209&lt;&gt;4),OR(AND(Raw!TJ209=4,COUNTIF(Raw!TO209:TT209,3)=0),Raw!TJ209&lt;&gt;4),OR(AND(Raw!TK209=4,COUNTIF(Raw!TO209:TT209,4)=0),Raw!TK209&lt;&gt;4),OR(AND(Raw!TL209=4,COUNTIF(Raw!TO209:TT209,5)=0),Raw!TL209&lt;&gt;4),OR(AND(Raw!TM209=4,COUNTIF(Raw!TO209:TT209,6)=0),Raw!TM209&lt;&gt;4)),"",1)))</f>
        <v/>
      </c>
      <c r="BB209" t="str">
        <f>IF(A209=0,"",IF(COUNTA(Raw!TU209:UI209)=0,"",IF(AND(OR(AND(Raw!TU209=4,COUNTIF(Raw!UC209:UI209,1)=0),Raw!TU209&lt;&gt;4),OR(AND(Raw!TV209=4,COUNTIF(Raw!UC209:UI209,2)=0),Raw!TV209&lt;&gt;4),OR(AND(Raw!TW209=4,COUNTIF(Raw!UC209:UI209,3)=0),Raw!TW209&lt;&gt;4),OR(AND(Raw!TX209=4,COUNTIF(Raw!UC209:UI209,4)=0),Raw!TX209&lt;&gt;4),OR(AND(Raw!TY209=4,COUNTIF(Raw!UC209:UI209,5)=0),Raw!TY209&lt;&gt;4),OR(AND(Raw!TZ209=4,COUNTIF(Raw!UC209:UI209,6)=0),Raw!TZ209&lt;&gt;4),OR(AND(Raw!UA209=4,COUNTIF(Raw!UC209:UI209,7)=0),Raw!UA209&lt;&gt;4)),"",1)))</f>
        <v/>
      </c>
      <c r="BC209" t="str">
        <f>IF(A209=0,"",IF(COUNTA(Raw!UJ209:UV209)=0,"",IF(AND(OR(AND(Raw!UJ209=4,COUNTIF(Raw!UQ209:UV209,1)=0),Raw!UJ209&lt;&gt;4),OR(AND(Raw!UK209=4,COUNTIF(Raw!UQ209:UV209,2)=0),Raw!UK209&lt;&gt;4),OR(AND(Raw!UL209=4,COUNTIF(Raw!UQ209:UV209,3)=0),Raw!UL209&lt;&gt;4),OR(AND(Raw!UM209=4,COUNTIF(Raw!UQ209:UV209,4)=0),Raw!UM209&lt;&gt;4),OR(AND(Raw!UN209=4,COUNTIF(Raw!UQ209:UV209,5)=0),Raw!UN209&lt;&gt;4),OR(AND(Raw!UO209=4,COUNTIF(Raw!UQ209:UV209,6)=0),Raw!UO209&lt;&gt;4)),"",1)))</f>
        <v/>
      </c>
      <c r="BD209" t="str">
        <f>IF(A209=0,"",IF(COUNTA(Raw!UW209:VG209)=0,"",IF(AND(OR(AND(Raw!UW209=4,COUNTIF(Raw!VC209:VG209,1)=0),Raw!UW209&lt;&gt;4),OR(AND(Raw!UX209=4,COUNTIF(Raw!VC209:VG209,2)=0),Raw!UX209&lt;&gt;4),OR(AND(Raw!UY209=4,COUNTIF(Raw!VC209:VG209,3)=0),Raw!UY209&lt;&gt;4),OR(AND(Raw!UZ209=4,COUNTIF(Raw!VC209:VG209,4)=0),Raw!UZ209&lt;&gt;4),OR(AND(Raw!VA209=4,COUNTIF(Raw!VC209:VG209,5)=0),Raw!VA209&lt;&gt;4)),"",1)))</f>
        <v/>
      </c>
      <c r="BE209" t="str">
        <f>IF(A209=0,"",IF(COUNTA(Raw!VH209:VP209)=0,"",
IF(AND(
OR(AND(Raw!VH209=4,COUNTIF(Raw!VM209:VP209,1)=0),Raw!VH209&lt;&gt;4),
OR(AND(Raw!VI209=4,COUNTIF(Raw!VM209:VP209,2)=0),Raw!VI209&lt;&gt;4),
OR(AND(Raw!VJ209=4,COUNTIF(Raw!VM209:VP209,3)=0),Raw!VJ209&lt;&gt;4),
OR(AND(Raw!VK209=4,COUNTIF(Raw!VM209:VP209,4)=0),Raw!VK209&lt;&gt;4)
),"",1)))</f>
        <v/>
      </c>
      <c r="BF209" t="str">
        <f>IF(A209=0,"",IF(COUNTA(Raw!VQ209:WK209)=0,"",
IF(AND(
OR(AND(Raw!VQ209=4,COUNTIF(Raw!WB209:WK209,1)=0),Raw!VQ209&lt;&gt;4),
OR(AND(Raw!VR209=4,COUNTIF(Raw!WB209:WK209,2)=0),Raw!VR209&lt;&gt;4),
OR(AND(Raw!VS209=4,COUNTIF(Raw!WB209:WK209,3)=0),Raw!VS209&lt;&gt;4),
OR(AND(Raw!VT209=4,COUNTIF(Raw!WB209:WK209,4)=0),Raw!VT209&lt;&gt;4),
OR(AND(Raw!VU209=4,COUNTIF(Raw!WB209:WK209,5)=0),Raw!VU209&lt;&gt;4),
OR(AND(Raw!VV209=4,COUNTIF(Raw!WB209:WK209,6)=0),Raw!VV209&lt;&gt;4),
OR(AND(Raw!VW209=4,COUNTIF(Raw!WB209:WK209,7)=0),Raw!VW209&lt;&gt;4),
OR(AND(Raw!VX209=4,COUNTIF(Raw!WB209:WK209,8)=0),Raw!VX209&lt;&gt;4),
OR(AND(Raw!VY209=4,COUNTIF(Raw!WB209:WK209,9)=0),Raw!VX209&lt;&gt;4),
OR(AND(Raw!VZ209=4,COUNTIF(Raw!WB209:WK209,10)=0),Raw!VZ209&lt;&gt;4)
),"",1)))</f>
        <v/>
      </c>
      <c r="BG209" t="str">
        <f>IF(A209=0,"",IF(COUNTA(Raw!WL209:XB209)=0,"",
IF(AND(
OR(AND(Raw!WL209=4,COUNTIF(Raw!WU209:XB209,1)=0),Raw!WL209&lt;&gt;4),
OR(AND(Raw!WM209=4,COUNTIF(Raw!WU209:XB209,2)=0),Raw!WM209&lt;&gt;4),
OR(AND(Raw!WN209=4,COUNTIF(Raw!WU209:XB209,3)=0),Raw!WN209&lt;&gt;4),
OR(AND(Raw!WO209=4,COUNTIF(Raw!WU209:XB209,4)=0),Raw!WO209&lt;&gt;4),
OR(AND(Raw!WP209=4,COUNTIF(Raw!WU209:XB209,5)=0),Raw!WP209&lt;&gt;4),
OR(AND(Raw!WQ209=4,COUNTIF(Raw!WU209:XB209,6)=0),Raw!WQ209&lt;&gt;4),
OR(AND(Raw!WR209=4,COUNTIF(Raw!WU209:XB209,7)=0),Raw!WR209&lt;&gt;4),
OR(AND(Raw!WS209=4,COUNTIF(Raw!WU209:XB209,8)=0),Raw!WS209&lt;&gt;4)
),"",1)))</f>
        <v/>
      </c>
      <c r="BH209" t="str">
        <f>IF(A209=0,"",IF(COUNTA(Raw!XC209:XK209)=0,"",
IF(AND(
OR(AND(Raw!XC209=4,COUNTIF(Raw!XH209:XK209,1)=0),Raw!XC209&lt;&gt;4),
OR(AND(Raw!XD209=4,COUNTIF(Raw!XH209:XK209,2)=0),Raw!XD209&lt;&gt;4),
OR(AND(Raw!XE209=4,COUNTIF(Raw!XH209:XK209,3)=0),Raw!XE209&lt;&gt;4),
OR(AND(Raw!XF209=4,COUNTIF(Raw!XH209:XK209,4)=0),Raw!XF209&lt;&gt;4)
),"",1)))</f>
        <v/>
      </c>
      <c r="BI209" t="str">
        <f>IF(A209=0,"",IF(COUNTA(Raw!XL209:XT209)=0,"",
IF(AND(
OR(AND(Raw!XL209=4,COUNTIF(Raw!XQ209:XT209,1)=0),Raw!XL209&lt;&gt;4),
OR(AND(Raw!XM209=4,COUNTIF(Raw!XQ209:XT209,2)=0),Raw!XM209&lt;&gt;4),
OR(AND(Raw!XN209=4,COUNTIF(Raw!XQ209:XT209,3)=0),Raw!XN209&lt;&gt;4),
OR(AND(Raw!XO209=4,COUNTIF(Raw!XQ209:XT209,4)=0),Raw!XO209&lt;&gt;4)
),"",1)))</f>
        <v/>
      </c>
      <c r="BJ209" t="str">
        <f>IF(A209=0,"",IF(COUNTA(Raw!XU209:YI209)=0,"",
IF(AND(
OR(AND(Raw!XU209=4,COUNTIF(Raw!YC209:YI209,1)=0),Raw!XU209&lt;&gt;4),
OR(AND(Raw!XV209=4,COUNTIF(Raw!YC209:YI209,2)=0),Raw!XV209&lt;&gt;4),
OR(AND(Raw!XW209=4,COUNTIF(Raw!YC209:YI209,3)=0),Raw!XW209&lt;&gt;4),
OR(AND(Raw!XX209=4,COUNTIF(Raw!YC209:YI209,4)=0),Raw!XX209&lt;&gt;4),
OR(AND(Raw!XY209=4,COUNTIF(Raw!YC209:YI209,5)=0),Raw!XY209&lt;&gt;4),
OR(AND(Raw!XZ209=4,COUNTIF(Raw!YC209:YI209,6)=0),Raw!XZ209&lt;&gt;4),
OR(AND(Raw!YA209=4,COUNTIF(Raw!YC209:YI209,7)=0),Raw!YA209&lt;&gt;4)
),"",1)))</f>
        <v/>
      </c>
      <c r="BK209" t="str">
        <f>IF(A209=0,"",IF(COUNTA(Raw!YJ209:YR209)=0,"",
IF(AND(
OR(AND(Raw!YJ209=4,COUNTIF(Raw!YO209:YR209,1)=0),Raw!YJ209&lt;&gt;4),
OR(AND(Raw!YK209=4,COUNTIF(Raw!YO209:YR209,2)=0),Raw!YK209&lt;&gt;4),
OR(AND(Raw!YL209=4,COUNTIF(Raw!YO209:YR209,3)=0),Raw!YL209&lt;&gt;4),
OR(AND(Raw!YM209=4,COUNTIF(Raw!YO209:YR209,4)=0),Raw!YM209&lt;&gt;4)
),"",1)))</f>
        <v/>
      </c>
      <c r="BL209" t="str">
        <f>IF(A209=0,"",IF(COUNTA(Raw!YS209:YU209)=0,"",IF(AND(Raw!YS209=4,ISBLANK(Raw!YU209)),"",IF(AND(Raw!YS209&lt;&gt;4,ISBLANK(Raw!YU209)=FALSE),"",1))))</f>
        <v/>
      </c>
    </row>
    <row r="210" spans="1:64">
      <c r="A210" s="20">
        <f>Raw!A210</f>
        <v>0</v>
      </c>
      <c r="B210" s="19" t="str">
        <f>IF(A210=0,"",IF(AND(Raw!AC210=1,COUNTA(Raw!AR210:IC210)&gt;0,COUNTA(Raw!ID210:YU210)=0),"",IF(AND(Raw!AC210=2,COUNTA(Raw!AR210:IC210)=0,COUNTA(Raw!ID210:MV210)&gt;0,COUNTA(Raw!MW210:YU210)=0),"",IF(AND(Raw!AC210=3,COUNTA(Raw!AP210:MV210)=0,COUNTA(Raw!MW210:YU210)&gt;0),"",1))))</f>
        <v/>
      </c>
      <c r="C210" s="19" t="str">
        <f>IF(A210=0,"",IF(AND(Raw!AK210=1,ISBLANK(Raw!AM210)=FALSE,ISBLANK(Raw!AO210)),"",IF(AND(Raw!AK210=2,ISBLANK(Raw!AM210),ISBLANK(Raw!AO210)=FALSE),"",1)))</f>
        <v/>
      </c>
      <c r="D210" s="19" t="str">
        <f>IF(A210=0,"",IF(COUNTA(Raw!AS210:AZ210)=0,"",IF(AND(Raw!AS210+Raw!AT210=100,Raw!AU210+Raw!AV210=100,Raw!AW210+Raw!AX210=100,Raw!AY210+Raw!AZ210=100),"",1)))</f>
        <v/>
      </c>
      <c r="E210" s="19" t="str">
        <f>IF(A210=0,"",IF(ISBLANK(Raw!AQ210),"",IF(Raw!AQ210=1,"",1)))</f>
        <v/>
      </c>
      <c r="F210" s="19" t="str">
        <f>IF(A210=0,"",IF(ISBLANK(Raw!AR210),"",IF(AND(Raw!AR210&gt;=0,Raw!AR210&lt;=100),"",1)))</f>
        <v/>
      </c>
      <c r="G210" s="19" t="str">
        <f>IF(A210=0,"",IF(AND(ISBLANK(Raw!BA210),ISBLANK(Raw!AS210)),"",IF(AND(Raw!AS210&gt;0,ISBLANK(Raw!BA210)=FALSE),"",1)))</f>
        <v/>
      </c>
      <c r="H210" s="19" t="str">
        <f>IF(A210=0,"",IF(COUNTA(Raw!BA210:BH210)=0,"",IF(AND(Raw!BA210=0,COUNTA(Raw!BB210:BH210)=0),"",IF(AND(Raw!BA210&gt;0,COUNTA(Raw!BB210:BH210)&gt;0),"",1))))</f>
        <v/>
      </c>
      <c r="I210" s="19" t="str">
        <f>IF(A210=0,"",IF(AND(ISBLANK(Raw!BI210),ISBLANK(Raw!BJ210)),"",IF(AND(Raw!BI210=1,ISBLANK(Raw!BJ210)=FALSE),"",IF(AND(Raw!BI210=2,ISBLANK(Raw!BJ210)),"",1))))</f>
        <v/>
      </c>
      <c r="J210" s="19" t="str">
        <f>IF(A210=0,"",IF(AND(ISBLANK(Raw!AT210),COUNTBLANK(Raw!BK210:BQ210)),"",IF(AND(Raw!AT210&gt;0,COUNTA(Raw!BK210:BQ210)&gt;0),"",IF(AND(Raw!AT210=0,COUNTA(Raw!BK210:BQ210)=0),"",1))))</f>
        <v/>
      </c>
      <c r="K210" s="19" t="str">
        <f>IF(A210=0,"",IF(AND(ISBLANK(Raw!AS210),COUNTA(Raw!BR210:BX210)=0),"",IF(AND(Raw!AS210&gt;0,COUNTA(Raw!BR210:BX210)&gt;0),"",IF(AND(Raw!AS210=0,COUNTA(Raw!BR210:BX210)=0),"",1))))</f>
        <v/>
      </c>
      <c r="L210" s="19" t="str">
        <f>IF(A210=0,"",IF(AND(COUNTA(Raw!BK210:BX210)=0,COUNTA(Raw!BY210:CH210)=0),"",IF(AND(COUNTIF(Raw!BK210:BX210,1)&gt;0,COUNTA(Raw!BY210:CH210)&gt;0),"",IF(AND(COUNTIF(Raw!BK210:BX210,1)=0,COUNTA(Raw!BY210:CH210)=0),"",1))))</f>
        <v/>
      </c>
      <c r="M210" s="19" t="str">
        <f>IF(A210=0,"",IF(AND(COUNTA(Raw!BK210:BX210)=0,COUNTA(Raw!CI210:CR210)),"",IF(AND(COUNTIF(Raw!BK210:BX210,3)&gt;0,COUNTA(Raw!CI210:CR210)&gt;0),"",IF(AND(COUNTIF(Raw!BK210:BX210,3)=0,COUNTA(Raw!CI210:CR210)=0),"",1))))</f>
        <v/>
      </c>
      <c r="N210" s="19" t="str">
        <f>IF(A210=0,"",IF(COUNTA(Raw!CS210:DF210)=0,"",IF(AND(COUNTIF(Raw!CS210:CV210,1)=1,COUNTA(Raw!CW210:DA210)&gt;0,COUNTA(Raw!DB210:DF210)=0),"",IF(AND(COUNTIF(Raw!CS210:CV210,2)=1,COUNTA(Raw!CW210:DA210)=0,COUNTA(Raw!DB210:DF210)&gt;0),"",IF(AND(COUNTA(Raw!CS210:CV210)&gt;0,COUNTA(Raw!CW210:DF210)=0),"",1)))))</f>
        <v/>
      </c>
      <c r="O210" s="19" t="str">
        <f>IF(A210=0,"",IF(COUNTA(Raw!DG210:DP210)=0,"",IF(AND(COUNTIF(Raw!BK210:BQ210,1)&gt;0,OR(COUNTIF(Raw!DG210:DP210,1)=1,COUNTIF(Raw!DG210:DP210,2)=1,COUNTIF(Raw!DG210:DP210,3)=1)),"",IF(AND(COUNTIF(Raw!BK210:BQ210,1)=0,AND(COUNTIF(Raw!DG210:DP210,1)=0,COUNTIF(Raw!DG210:DP210,2)=0,COUNTIF(Raw!DG210:DP210,3)=0)),"",1))))</f>
        <v/>
      </c>
      <c r="P210" s="19" t="str">
        <f>IF(A210=0,"",IF(COUNTA(Raw!DG210:DR210)=0,"",IF(AND(COUNTIF(Raw!DG210:DP210,4)=1,ISBLANK(Raw!DQ210)=FALSE,ISBLANK(Raw!DR210)),"",IF(AND(COUNTIF(Raw!DG210:DP210,7)=1,ISBLANK(Raw!DQ210),ISBLANK(Raw!DR210)=FALSE),"",IF(AND(COUNTA(Raw!DG210:DP210)&gt;0,COUNTIF(Raw!DG210:DP210,4)=0,COUNTIF(Raw!DG210:DP210,7)=0,COUNTA(Raw!DQ210:DR210)=0),"",1)))))</f>
        <v/>
      </c>
      <c r="Q210" s="19" t="str">
        <f>IF(A210=0,"",IF(AND(COUNTA(Raw!DS210:DU210)=0,COUNTA(Raw!BK210:BQ210)=0),"",IF(AND(COUNTIF(Raw!BK210:BQ210,1)&gt;0,COUNTA(Raw!DS210:DU210)&gt;0),"",IF(AND(COUNTIF(Raw!BK210:BQ210,1)=0,COUNTA(Raw!DS210:DU210)=0),"",1))))</f>
        <v/>
      </c>
      <c r="R210" s="19" t="str">
        <f>IF(A210=0,"",IF(AND(ISBLANK(Raw!AT210),ISBLANK(Raw!EJ210)),"",IF(AND(Raw!AT210&gt;0,ISBLANK(Raw!EJ210)=FALSE,Raw!EJ210&gt;=0,Raw!EJ210&lt;=7),"",IF(AND(Raw!AT210=0,ISBLANK(Raw!EJ210)),"",1))))</f>
        <v/>
      </c>
      <c r="S210" t="str">
        <f>IF(A210=0,"",IF(AND(ISBLANK(Raw!AS210),ISBLANK(Raw!EK210)),"",IF(AND(Raw!AS210&gt;0,ISBLANK(Raw!EK210)=FALSE),"",IF(AND(Raw!AS210=0,ISBLANK(Raw!EK210)),"",1))))</f>
        <v/>
      </c>
      <c r="T210" s="19" t="str">
        <f>IF(A210=0,"",IF(AND(ISBLANK(Raw!AT210),COUNTA(Raw!EL210:EQ210)=0),"",IF(AND(Raw!AT210&gt;0,COUNTA(Raw!EL210:EQ210)&gt;0),"",IF(AND(Raw!AT210=0,COUNTA(Raw!EL210:EQ210)=0),"",1))))</f>
        <v/>
      </c>
      <c r="U210" t="str">
        <f>IF(A210=0,"",IF(AND(ISBLANK(Raw!AT210),COUNTA(Raw!ER210:EU210)=0),"",IF(AND(Raw!AT210&gt;0,COUNTA(Raw!ER210:EU210)&gt;0),"",IF(AND(Raw!AT210=0,COUNTA(Raw!ER210:EU210)=0),"",1))))</f>
        <v/>
      </c>
      <c r="V210" t="str">
        <f>IF(A210=0,"",IF(AND(ISBLANK(Raw!AS210),COUNTA(Raw!EV210:FA210)=0),"",IF(AND(Raw!AS210&gt;0,COUNTA(Raw!EV210:FA210)&gt;0),"",IF(AND(Raw!AS210=0,COUNTA(Raw!EV210:FA210)=0),"",1))))</f>
        <v/>
      </c>
      <c r="W210" t="str">
        <f>IF(A210=0,"",IF(AND(ISBLANK(Raw!AS210),COUNTA(Raw!FB210:FE210)=0),"",IF(AND(Raw!AS210&gt;0,COUNTA(Raw!FB210:FE210)&gt;0),"",IF(AND(Raw!AS210=0,COUNTA(Raw!FB210:FE210)=0),"",1))))</f>
        <v/>
      </c>
      <c r="X210" t="str">
        <f>IF(A210=0,"",IF(AND(ISBLANK(Raw!AT210),COUNTA(Raw!FF210:FI210)=0),"",IF(AND(Raw!AT210&gt;0,COUNTA(Raw!FF210:FI210)&gt;0),"",IF(AND(Raw!AT210=0,COUNTA(Raw!FF210:FI210)=0),"",1))))</f>
        <v/>
      </c>
      <c r="Y210" t="str">
        <f>IF(A210=0,"",IF(AND(ISBLANK(Raw!AS210),COUNTA(Raw!FJ210:FM210)=0),"",IF(AND(Raw!AS210&gt;0,COUNTA(Raw!FJ210:FM210)&gt;0),"",IF(AND(Raw!AS210=0,COUNTA(Raw!FJ210:FM210)=0),"",1))))</f>
        <v/>
      </c>
      <c r="Z210" t="str">
        <f>IF(A210=0,"",IF(AND(COUNTA(Raw!FN210:FT210)=0,ISBLANK(Raw!FU210)),"",IF(AND(COUNTIF(Raw!FN210:FT210,1)&gt;0,ISBLANK(Raw!FU210)=FALSE),"",IF(AND(COUNTIF(Raw!FN210:FT210,1)=0,ISBLANK(Raw!FU210)),"",1))))</f>
        <v/>
      </c>
      <c r="AA210" s="19" t="str">
        <f>IF(A210=0,"",IF(AND(ISBLANK(Raw!BI210),COUNTA(Raw!FV210:GH210)=0),"",IF(AND(Raw!BI210&lt;&gt;1,COUNTIF(Raw!FV210:GH210,6)=0),"",IF(Raw!BI210=1,"",1))))</f>
        <v/>
      </c>
      <c r="AB210" t="str">
        <f>IF(A210=0,"",IF(AND(ISBLANK(Raw!GI210),COUNTA(Raw!GJ210:GQ210)=0),"",IF(AND(Raw!GI210=1,COUNTA(Raw!GJ210:GQ210)&gt;0),"",IF(AND(Raw!GI210=2,COUNTA(Raw!GJ210:GQ210)=0),"",1))))</f>
        <v/>
      </c>
      <c r="AC210" s="19" t="str">
        <f>IF(A210=0,"",IF(AND(COUNTA(Raw!GY210:HF210)=0,ISBLANK(Raw!HG210)),"",IF(AND(OR(COUNTIF(Raw!GY210:HE210,1)&gt;0,COUNTIF(Raw!GY210:HE210,2)&gt;0),ISBLANK(Raw!HG210)=FALSE),"",IF(AND(COUNTA(Raw!GY210:HF210)&gt;0,ISBLANK(Raw!HG210),COUNTIF(Raw!GY210:HE210,1)=0,COUNTIF(Raw!GY210:HE210,2)=0),"",1))))</f>
        <v/>
      </c>
      <c r="AD210" s="19" t="str">
        <f>IF(A210=0,"",IF(COUNTA(Raw!HU210:IB210)=0,"",IF(AND(Raw!AK210&lt;&gt;2,COUNTIF(Raw!HU210:IA210,2)=0,COUNTIF(Raw!HU210:IA210,3)=0),"",IF(Raw!AK210=2,"",1))))</f>
        <v/>
      </c>
      <c r="AE210" s="19" t="str">
        <f>IF(A210=0,"",IF(AND(Raw!AK210=2,ISBLANK(Raw!IC210)=FALSE),"",IF(AND(Raw!AK210&lt;&gt;2,ISBLANK(Raw!IC210)),"",1)))</f>
        <v/>
      </c>
      <c r="AF210" s="19" t="str">
        <f>IF(A210=0,"",IF(COUNTA(Raw!ID210:IF210)=0,"",IF(AND(MATCH(2023-Raw!ID210,Code!$A$3:$A$12,1)=Raw!IF210,2023-Raw!ID210=Raw!IE210),"",1)))</f>
        <v/>
      </c>
      <c r="AG210" s="19" t="str">
        <f>IF(A210=0,"",IF(COUNTA(Raw!IG210:II210)=0,"",IF(AND(Raw!IG210=4,ISBLANK(Raw!II210)=FALSE),"",IF(AND(Raw!IG210&lt;&gt;4,ISBLANK(Raw!II210)),"",1))))</f>
        <v/>
      </c>
      <c r="AH210" s="19" t="str">
        <f>IF(A210=0,"",IF(COUNTA(Raw!IJ210:IM210)=0,"",IF(AND(Raw!IJ210=1,ISBLANK(Raw!IK210)=FALSE),"",IF(AND(Raw!IJ210=2,COUNTA(Raw!IK210:IM210)&gt;0),"",1))))</f>
        <v/>
      </c>
      <c r="AI210" s="19" t="str">
        <f>IF(A210=0,"",IF(COUNTA(Raw!IK210:IM210)=0,"",IF(AND(Raw!IK210=1,ISBLANK(Raw!IL210)=FALSE),"",IF(AND(Raw!IK210=2,COUNTA(Raw!IL210:IM210)=0),"",1))))</f>
        <v/>
      </c>
      <c r="AJ210" s="19" t="str">
        <f>IF(A210=0,"",IF(COUNTA(Raw!JD210:JJ210)=0,"",IF(AND(Raw!JD210&gt;600,COUNTA(Raw!JE210:JI210)&gt;0),"",IF(AND(Raw!JD210&lt;=600,COUNTA(Raw!JE210:JJ210)=0),"",1))))</f>
        <v/>
      </c>
      <c r="AK210" s="19" t="str">
        <f>IF(A210=0,"",IF(COUNTA(Raw!JK210:KA210)=0,"",IF(AND(Raw!JK210=1,COUNTA(Raw!JM210:JV210)&gt;0),"",IF(AND(Raw!JK210=3,COUNTA(Raw!JM210:JV210)&gt;0,COUNTA(Raw!JW210:KA210)=0),"",IF(AND(ISBLANK(Raw!JK210)=FALSE,Raw!JK210&lt;&gt;1,Raw!JK210&lt;&gt;3,COUNTA(Raw!JM210:KA210)=0),"",1)))))</f>
        <v/>
      </c>
      <c r="AL210" s="19" t="str">
        <f>IF(A210=0,"",IF(COUNTA(Raw!JW210:KA210)=0,"",IF(AND(COUNTIF(Raw!JW210:JZ210,4)=0,COUNTA(Raw!JW210:JZ210)&gt;0,ISBLANK(Raw!KA210)=FALSE),"",IF(AND(COUNTIF(Raw!JW210:KA210,4)&gt;0,ISBLANK(Raw!KA210)),"",1))))</f>
        <v/>
      </c>
      <c r="AM210" s="19" t="str">
        <f>IF(A210=0,"",IF(COUNTA(Raw!KT210:KU210)=0,"",IF(AND(Raw!KT210=1,ISBLANK(Raw!KU210)=FALSE),"",IF(AND(Raw!KT210=2,ISBLANK(Raw!KU210)),"",1))))</f>
        <v/>
      </c>
      <c r="AN210" s="19" t="str">
        <f>IF(A210=0,"",IF(COUNTA(Raw!KX210:LF210)=0,"",IF(AND(COUNTIF(Raw!KX210:LB210,5)=1,COUNTA(Raw!KX210:LB210)=1,COUNTA(Raw!LC210:LF210)=0),"",IF(AND(COUNTIF(Raw!KX210:LB210,5)=0,COUNTA(Raw!KX210:LB210)&gt;0,COUNTA(Raw!LC210:LF210)&gt;0),"",1))))</f>
        <v/>
      </c>
      <c r="AO210" s="19" t="str">
        <f>IF(A210=0,"",IF(COUNTA(Raw!LM210:LU210)=0,"",IF(AND(Raw!LM210=1,ISBLANK(Raw!LN210)=FALSE,COUNTA(Raw!LO210:LU210)&gt;0),"",IF(AND(Raw!LM210=2,COUNTA(Raw!LN210:LU210)=0),"",1))))</f>
        <v/>
      </c>
      <c r="AP210" s="19" t="str">
        <f>IF(A210=0,"",IF(COUNTA(Raw!MY210:OG210)=0,"",IF(AND(Raw!MY210=2,COUNTA(Raw!MZ210:OG210)=0),"",IF(AND(Raw!MY210=1,COUNTA(Raw!MZ210:OG210)&gt;0),"",1))))</f>
        <v/>
      </c>
      <c r="AQ210" s="19" t="str">
        <f>IF(A210=0,"",IF(COUNTA(Raw!NC210:NW210)=0,"",IF(AND(COUNTIF(Raw!NC210:NG210,3)&gt;0,COUNTA(Raw!NH210:NQ210)&gt;0),"",IF(AND(COUNTA(Raw!NC210:NG210)&gt;0,COUNTIF(Raw!NC210:NG210,3)=0,COUNTA(Raw!NH210:NW210)=0),"",1))))</f>
        <v/>
      </c>
      <c r="AR210" s="19" t="str">
        <f>IF(A210=0,"",IF(COUNTA(Raw!NH210:NW210)=0,"",IF(AND(COUNTIF(Raw!NH210:NQ210,10)&gt;0,COUNTA(Raw!NR210:NW210)&gt;0),"",IF(AND(COUNTA(Raw!NH210:NQ210)&gt;0,COUNTIF(Raw!NH210:NQ210,10)=0,COUNTA(Raw!NR210:NY210)=0),"",1))))</f>
        <v/>
      </c>
      <c r="AS210" s="19" t="str">
        <f>IF(A210=0,"",IF(COUNTA(Raw!NY210:OG210)=0,"",IF(AND(Raw!NY210=1,COUNTA(Raw!NZ210:OG210)&gt;0),"",IF(AND(Raw!NY210=2,COUNTA(Raw!NZ210:OG210)=0),"",1))))</f>
        <v/>
      </c>
      <c r="AT210" s="19" t="str">
        <f>IF(A210=0,"",IF(COUNTA(Raw!OH210:OY210)=0,"",IF(AND(Raw!OH210=1,COUNTA(Raw!OI210:OY210)&gt;0),"",IF(AND(Raw!OH210=2,COUNTA(Raw!OI210:OY210)=0),"",1))))</f>
        <v/>
      </c>
      <c r="AU210" s="19" t="str">
        <f>IF(A210=0,"",IF(COUNTA(Raw!PR210:QB210)=0,"",
IF(AND(OR(AND(COUNTIF(Raw!PR210:QB210,1)=1,COUNTA(Raw!QI210:QY210)&gt;0),AND(COUNTIF(Raw!PR210:QB210,1)=0,COUNTA(Raw!QI210:QY210)=0)),OR(AND(COUNTIF(Raw!PR210:QB210,2)=1,COUNTA(Raw!QZ210:RP210)&gt;0),AND(COUNTIF(Raw!PR210:QB210,2)=0,COUNTA(Raw!QZ210:RP210)=0)),OR(AND(COUNTIF(Raw!PR210:QB210,3)=1,COUNTA(Raw!RQ210:SG210)&gt;0),AND(COUNTIF(Raw!PR210:QB210,3)=0,COUNTA(Raw!RQ210:SG210)=0)),OR(AND(COUNTIF(Raw!PR210:QB210,4)=1,COUNTA(Raw!SH210:ST210)&gt;0),AND(COUNTIF(Raw!PR210:QB210,4)=0,COUNTA(Raw!SH210:ST210)=0)),OR(AND(COUNTIF(Raw!PR210:QB210,5)=1,COUNTA(Raw!SU210:TG210)&gt;0),AND(COUNTIF(Raw!PR210:QB210,5)=0,COUNTA(Raw!SU210:TG210)=0)),OR(AND(COUNTIF(Raw!PR210:QB210,6)=1,COUNTA(Raw!TH210:TT210)&gt;0),AND(COUNTIF(Raw!PR210:QB210,6)=0,COUNTA(Raw!TH210:TT210)=0)),OR(AND(COUNTIF(Raw!PR210:QB210,7)=1,COUNTA(Raw!TU210:UI210)&gt;0),AND(COUNTIF(Raw!PR210:QB210,7)=0,COUNTA(Raw!TU210:UI210)=0)),OR(AND(COUNTIF(Raw!PR210:QB210,8)=1,COUNTA(Raw!UJ210:UV210)&gt;0),AND(COUNTIF(Raw!PR210:QB210,8)=0,COUNTA(Raw!UJ210:UV210)=0)),OR(AND(COUNTIF(Raw!PR210:QB210,9)=1,COUNTA(Raw!UW210:VG210)&gt;0),AND(COUNTIF(Raw!PR210:QB210,9)=0,COUNTA(Raw!UW210:VG210)=0)),OR(AND(COUNTIF(Raw!PR210:QB210,10)=1,COUNTA(Raw!VH210:VP210)&gt;0),AND(COUNTIF(Raw!PR210:QB210,10)=0,COUNTA(Raw!VH210:VP210)=0)),OR(AND(COUNTIF(Raw!PR210:QB210,11)=1,COUNTA(Raw!VQ210:WK210)&gt;0),AND(COUNTIF(Raw!PR210:QB210,11)=0,COUNTA(Raw!VQ210:WK210)=0))),"",1)))</f>
        <v/>
      </c>
      <c r="AV210" s="19" t="str">
        <f>IF(A210=0,"",IF(COUNTA(Raw!QI210:QY210)=0,"",IF(AND(OR(AND(Raw!QI210=4,COUNTIF(Raw!QR210:QY210,1)=0),Raw!QI210&lt;&gt;4),OR(AND(Raw!QJ210=4,COUNTIF(Raw!QR210:QY210,2)=0),Raw!QJ210&lt;&gt;4),OR(AND(Raw!QK210=4,COUNTIF(Raw!QR210:QY210,3)=0),Raw!QK210&lt;&gt;4),OR(AND(Raw!QL210=4,COUNTIF(Raw!QR210:QY210,4)=0),Raw!QL210&lt;&gt;4),OR(AND(Raw!QM210=4,COUNTIF(Raw!QR210:QY210,5)=0),Raw!QM210&lt;&gt;4),OR(AND(Raw!QN210=4,COUNTIF(Raw!QR210:QY210,6)=0),Raw!QN210&lt;&gt;4),OR(AND(Raw!QO210=4,COUNTIF(Raw!QR210:QY210,7)=0),Raw!QO210&lt;&gt;4),OR(AND(Raw!QP210=4,COUNTIF(Raw!QR210:QY210,8)=0),Raw!QP210&lt;&gt;4)),"",1)))</f>
        <v/>
      </c>
      <c r="AW210" t="str">
        <f>IF(A210=0,"",IF(COUNTA(Raw!QZ210:RP210)=0,"",IF(AND(OR(AND(Raw!QZ210=4,COUNTIF(Raw!RI210:RP210,1)=0),Raw!QZ210&lt;&gt;4),OR(AND(Raw!RA210=4,COUNTIF(Raw!RI210:RP210,2)=0),Raw!RA210&lt;&gt;4),OR(AND(Raw!RB210=4,COUNTIF(Raw!RI210:RP210,3)=0),Raw!RB210&lt;&gt;4),OR(AND(Raw!RC210=4,COUNTIF(Raw!RI210:RP210,4)=0),Raw!RC210&lt;&gt;4),OR(AND(Raw!RD210=4,COUNTIF(Raw!RI210:RP210,5)=0),Raw!RD210&lt;&gt;4),OR(AND(Raw!RE210=4,COUNTIF(Raw!RI210:RP210,6)=0),Raw!RE210&lt;&gt;4),OR(AND(Raw!RF210=4,COUNTIF(Raw!RI210:RP210,7)=0),Raw!RF210&lt;&gt;4),OR(AND(Raw!RG210=4,COUNTIF(Raw!RI210:RP210,8)=0),Raw!RG210&lt;&gt;4)),"",1)))</f>
        <v/>
      </c>
      <c r="AX210" t="str">
        <f>IF(A210=0,"",IF(COUNTA(Raw!RQ210:SG210)=0,"",IF(AND(OR(AND(Raw!RQ210=4,COUNTIF(Raw!RZ210:SG210,1)=0),Raw!RQ210&lt;&gt;4),OR(AND(Raw!RR210=4,COUNTIF(Raw!RZ210:SG210,2)=0),Raw!RR210&lt;&gt;4),OR(AND(Raw!RS210=4,COUNTIF(Raw!RZ210:SG210,3)=0),Raw!RS210&lt;&gt;4),OR(AND(Raw!RT210=4,COUNTIF(Raw!RZ210:SG210,4)=0),Raw!RT210&lt;&gt;4),OR(AND(Raw!RU210=4,COUNTIF(Raw!RZ210:SG210,5)=0),Raw!RU210&lt;&gt;4),OR(AND(Raw!RV210=4,COUNTIF(Raw!RZ210:SG210,6)=0),Raw!RV210&lt;&gt;4),OR(AND(Raw!RW210=4,COUNTIF(Raw!RZ210:SG210,7)=0),Raw!RW210&lt;&gt;4),OR(AND(Raw!RX210=4,COUNTIF(Raw!RZ210:SG210,8)=0),Raw!RX210&lt;&gt;4)),"",1)))</f>
        <v/>
      </c>
      <c r="AY210" t="str">
        <f>IF(A210=0,"",IF(COUNTA(Raw!SH210:ST210)=0,"",IF(AND(OR(AND(Raw!SH210=4,COUNTIF(Raw!SO210:ST210,1)=0),Raw!SH210&lt;&gt;4),OR(AND(Raw!SI210=4,COUNTIF(Raw!SO210:ST210,2)=0),Raw!SI210&lt;&gt;4),OR(AND(Raw!SJ210=4,COUNTIF(Raw!SO210:ST210,3)=0),Raw!SJ210&lt;&gt;4),OR(AND(Raw!SK210=4,COUNTIF(Raw!SO210:ST210,4)=0),Raw!SK210&lt;&gt;4),OR(AND(Raw!SL210=4,COUNTIF(Raw!SO210:ST210,5)=0),Raw!SL210&lt;&gt;4),OR(AND(Raw!SM210=4,COUNTIF(Raw!SO210:ST210,6)=0),Raw!SM210&lt;&gt;4)),"",1)))</f>
        <v/>
      </c>
      <c r="AZ210" t="str">
        <f>IF(A210=0,"",IF(COUNTA(Raw!SU210:TG210)=0,"",IF(AND(OR(AND(Raw!SU210=4,COUNTIF(Raw!TB210:TG210,1)=0),Raw!SU210&lt;&gt;4),OR(AND(Raw!SV210=4,COUNTIF(Raw!TB210:TG210,2)=0),Raw!SV210&lt;&gt;4),OR(AND(Raw!SW210=4,COUNTIF(Raw!TB210:TG210,3)=0),Raw!SW210&lt;&gt;4),OR(AND(Raw!SX210=4,COUNTIF(Raw!TB210:TG210,4)=0),Raw!SX210&lt;&gt;4),OR(AND(Raw!SY210=4,COUNTIF(Raw!TB210:TG210,5)=0),Raw!SY210&lt;&gt;4),OR(AND(Raw!SZ210=4,COUNTIF(Raw!TB210:TG210,6)=0),Raw!SZ210&lt;&gt;4)),"",1)))</f>
        <v/>
      </c>
      <c r="BA210" t="str">
        <f>IF(A210=0,"",IF(COUNTA(Raw!TH210:TT210)=0,"",IF(AND(OR(AND(Raw!TH210=4,COUNTIF(Raw!TO210:TT210,1)=0),Raw!TH210&lt;&gt;4),OR(AND(Raw!TI210=4,COUNTIF(Raw!TO210:TT210,2)=0),Raw!TI210&lt;&gt;4),OR(AND(Raw!TJ210=4,COUNTIF(Raw!TO210:TT210,3)=0),Raw!TJ210&lt;&gt;4),OR(AND(Raw!TK210=4,COUNTIF(Raw!TO210:TT210,4)=0),Raw!TK210&lt;&gt;4),OR(AND(Raw!TL210=4,COUNTIF(Raw!TO210:TT210,5)=0),Raw!TL210&lt;&gt;4),OR(AND(Raw!TM210=4,COUNTIF(Raw!TO210:TT210,6)=0),Raw!TM210&lt;&gt;4)),"",1)))</f>
        <v/>
      </c>
      <c r="BB210" t="str">
        <f>IF(A210=0,"",IF(COUNTA(Raw!TU210:UI210)=0,"",IF(AND(OR(AND(Raw!TU210=4,COUNTIF(Raw!UC210:UI210,1)=0),Raw!TU210&lt;&gt;4),OR(AND(Raw!TV210=4,COUNTIF(Raw!UC210:UI210,2)=0),Raw!TV210&lt;&gt;4),OR(AND(Raw!TW210=4,COUNTIF(Raw!UC210:UI210,3)=0),Raw!TW210&lt;&gt;4),OR(AND(Raw!TX210=4,COUNTIF(Raw!UC210:UI210,4)=0),Raw!TX210&lt;&gt;4),OR(AND(Raw!TY210=4,COUNTIF(Raw!UC210:UI210,5)=0),Raw!TY210&lt;&gt;4),OR(AND(Raw!TZ210=4,COUNTIF(Raw!UC210:UI210,6)=0),Raw!TZ210&lt;&gt;4),OR(AND(Raw!UA210=4,COUNTIF(Raw!UC210:UI210,7)=0),Raw!UA210&lt;&gt;4)),"",1)))</f>
        <v/>
      </c>
      <c r="BC210" t="str">
        <f>IF(A210=0,"",IF(COUNTA(Raw!UJ210:UV210)=0,"",IF(AND(OR(AND(Raw!UJ210=4,COUNTIF(Raw!UQ210:UV210,1)=0),Raw!UJ210&lt;&gt;4),OR(AND(Raw!UK210=4,COUNTIF(Raw!UQ210:UV210,2)=0),Raw!UK210&lt;&gt;4),OR(AND(Raw!UL210=4,COUNTIF(Raw!UQ210:UV210,3)=0),Raw!UL210&lt;&gt;4),OR(AND(Raw!UM210=4,COUNTIF(Raw!UQ210:UV210,4)=0),Raw!UM210&lt;&gt;4),OR(AND(Raw!UN210=4,COUNTIF(Raw!UQ210:UV210,5)=0),Raw!UN210&lt;&gt;4),OR(AND(Raw!UO210=4,COUNTIF(Raw!UQ210:UV210,6)=0),Raw!UO210&lt;&gt;4)),"",1)))</f>
        <v/>
      </c>
      <c r="BD210" t="str">
        <f>IF(A210=0,"",IF(COUNTA(Raw!UW210:VG210)=0,"",IF(AND(OR(AND(Raw!UW210=4,COUNTIF(Raw!VC210:VG210,1)=0),Raw!UW210&lt;&gt;4),OR(AND(Raw!UX210=4,COUNTIF(Raw!VC210:VG210,2)=0),Raw!UX210&lt;&gt;4),OR(AND(Raw!UY210=4,COUNTIF(Raw!VC210:VG210,3)=0),Raw!UY210&lt;&gt;4),OR(AND(Raw!UZ210=4,COUNTIF(Raw!VC210:VG210,4)=0),Raw!UZ210&lt;&gt;4),OR(AND(Raw!VA210=4,COUNTIF(Raw!VC210:VG210,5)=0),Raw!VA210&lt;&gt;4)),"",1)))</f>
        <v/>
      </c>
      <c r="BE210" t="str">
        <f>IF(A210=0,"",IF(COUNTA(Raw!VH210:VP210)=0,"",
IF(AND(
OR(AND(Raw!VH210=4,COUNTIF(Raw!VM210:VP210,1)=0),Raw!VH210&lt;&gt;4),
OR(AND(Raw!VI210=4,COUNTIF(Raw!VM210:VP210,2)=0),Raw!VI210&lt;&gt;4),
OR(AND(Raw!VJ210=4,COUNTIF(Raw!VM210:VP210,3)=0),Raw!VJ210&lt;&gt;4),
OR(AND(Raw!VK210=4,COUNTIF(Raw!VM210:VP210,4)=0),Raw!VK210&lt;&gt;4)
),"",1)))</f>
        <v/>
      </c>
      <c r="BF210" t="str">
        <f>IF(A210=0,"",IF(COUNTA(Raw!VQ210:WK210)=0,"",
IF(AND(
OR(AND(Raw!VQ210=4,COUNTIF(Raw!WB210:WK210,1)=0),Raw!VQ210&lt;&gt;4),
OR(AND(Raw!VR210=4,COUNTIF(Raw!WB210:WK210,2)=0),Raw!VR210&lt;&gt;4),
OR(AND(Raw!VS210=4,COUNTIF(Raw!WB210:WK210,3)=0),Raw!VS210&lt;&gt;4),
OR(AND(Raw!VT210=4,COUNTIF(Raw!WB210:WK210,4)=0),Raw!VT210&lt;&gt;4),
OR(AND(Raw!VU210=4,COUNTIF(Raw!WB210:WK210,5)=0),Raw!VU210&lt;&gt;4),
OR(AND(Raw!VV210=4,COUNTIF(Raw!WB210:WK210,6)=0),Raw!VV210&lt;&gt;4),
OR(AND(Raw!VW210=4,COUNTIF(Raw!WB210:WK210,7)=0),Raw!VW210&lt;&gt;4),
OR(AND(Raw!VX210=4,COUNTIF(Raw!WB210:WK210,8)=0),Raw!VX210&lt;&gt;4),
OR(AND(Raw!VY210=4,COUNTIF(Raw!WB210:WK210,9)=0),Raw!VX210&lt;&gt;4),
OR(AND(Raw!VZ210=4,COUNTIF(Raw!WB210:WK210,10)=0),Raw!VZ210&lt;&gt;4)
),"",1)))</f>
        <v/>
      </c>
      <c r="BG210" t="str">
        <f>IF(A210=0,"",IF(COUNTA(Raw!WL210:XB210)=0,"",
IF(AND(
OR(AND(Raw!WL210=4,COUNTIF(Raw!WU210:XB210,1)=0),Raw!WL210&lt;&gt;4),
OR(AND(Raw!WM210=4,COUNTIF(Raw!WU210:XB210,2)=0),Raw!WM210&lt;&gt;4),
OR(AND(Raw!WN210=4,COUNTIF(Raw!WU210:XB210,3)=0),Raw!WN210&lt;&gt;4),
OR(AND(Raw!WO210=4,COUNTIF(Raw!WU210:XB210,4)=0),Raw!WO210&lt;&gt;4),
OR(AND(Raw!WP210=4,COUNTIF(Raw!WU210:XB210,5)=0),Raw!WP210&lt;&gt;4),
OR(AND(Raw!WQ210=4,COUNTIF(Raw!WU210:XB210,6)=0),Raw!WQ210&lt;&gt;4),
OR(AND(Raw!WR210=4,COUNTIF(Raw!WU210:XB210,7)=0),Raw!WR210&lt;&gt;4),
OR(AND(Raw!WS210=4,COUNTIF(Raw!WU210:XB210,8)=0),Raw!WS210&lt;&gt;4)
),"",1)))</f>
        <v/>
      </c>
      <c r="BH210" t="str">
        <f>IF(A210=0,"",IF(COUNTA(Raw!XC210:XK210)=0,"",
IF(AND(
OR(AND(Raw!XC210=4,COUNTIF(Raw!XH210:XK210,1)=0),Raw!XC210&lt;&gt;4),
OR(AND(Raw!XD210=4,COUNTIF(Raw!XH210:XK210,2)=0),Raw!XD210&lt;&gt;4),
OR(AND(Raw!XE210=4,COUNTIF(Raw!XH210:XK210,3)=0),Raw!XE210&lt;&gt;4),
OR(AND(Raw!XF210=4,COUNTIF(Raw!XH210:XK210,4)=0),Raw!XF210&lt;&gt;4)
),"",1)))</f>
        <v/>
      </c>
      <c r="BI210" t="str">
        <f>IF(A210=0,"",IF(COUNTA(Raw!XL210:XT210)=0,"",
IF(AND(
OR(AND(Raw!XL210=4,COUNTIF(Raw!XQ210:XT210,1)=0),Raw!XL210&lt;&gt;4),
OR(AND(Raw!XM210=4,COUNTIF(Raw!XQ210:XT210,2)=0),Raw!XM210&lt;&gt;4),
OR(AND(Raw!XN210=4,COUNTIF(Raw!XQ210:XT210,3)=0),Raw!XN210&lt;&gt;4),
OR(AND(Raw!XO210=4,COUNTIF(Raw!XQ210:XT210,4)=0),Raw!XO210&lt;&gt;4)
),"",1)))</f>
        <v/>
      </c>
      <c r="BJ210" t="str">
        <f>IF(A210=0,"",IF(COUNTA(Raw!XU210:YI210)=0,"",
IF(AND(
OR(AND(Raw!XU210=4,COUNTIF(Raw!YC210:YI210,1)=0),Raw!XU210&lt;&gt;4),
OR(AND(Raw!XV210=4,COUNTIF(Raw!YC210:YI210,2)=0),Raw!XV210&lt;&gt;4),
OR(AND(Raw!XW210=4,COUNTIF(Raw!YC210:YI210,3)=0),Raw!XW210&lt;&gt;4),
OR(AND(Raw!XX210=4,COUNTIF(Raw!YC210:YI210,4)=0),Raw!XX210&lt;&gt;4),
OR(AND(Raw!XY210=4,COUNTIF(Raw!YC210:YI210,5)=0),Raw!XY210&lt;&gt;4),
OR(AND(Raw!XZ210=4,COUNTIF(Raw!YC210:YI210,6)=0),Raw!XZ210&lt;&gt;4),
OR(AND(Raw!YA210=4,COUNTIF(Raw!YC210:YI210,7)=0),Raw!YA210&lt;&gt;4)
),"",1)))</f>
        <v/>
      </c>
      <c r="BK210" t="str">
        <f>IF(A210=0,"",IF(COUNTA(Raw!YJ210:YR210)=0,"",
IF(AND(
OR(AND(Raw!YJ210=4,COUNTIF(Raw!YO210:YR210,1)=0),Raw!YJ210&lt;&gt;4),
OR(AND(Raw!YK210=4,COUNTIF(Raw!YO210:YR210,2)=0),Raw!YK210&lt;&gt;4),
OR(AND(Raw!YL210=4,COUNTIF(Raw!YO210:YR210,3)=0),Raw!YL210&lt;&gt;4),
OR(AND(Raw!YM210=4,COUNTIF(Raw!YO210:YR210,4)=0),Raw!YM210&lt;&gt;4)
),"",1)))</f>
        <v/>
      </c>
      <c r="BL210" t="str">
        <f>IF(A210=0,"",IF(COUNTA(Raw!YS210:YU210)=0,"",IF(AND(Raw!YS210=4,ISBLANK(Raw!YU210)),"",IF(AND(Raw!YS210&lt;&gt;4,ISBLANK(Raw!YU210)=FALSE),"",1))))</f>
        <v/>
      </c>
    </row>
    <row r="211" spans="1:64">
      <c r="A211" s="20">
        <f>Raw!A211</f>
        <v>0</v>
      </c>
      <c r="B211" s="19" t="str">
        <f>IF(A211=0,"",IF(AND(Raw!AC211=1,COUNTA(Raw!AR211:IC211)&gt;0,COUNTA(Raw!ID211:YU211)=0),"",IF(AND(Raw!AC211=2,COUNTA(Raw!AR211:IC211)=0,COUNTA(Raw!ID211:MV211)&gt;0,COUNTA(Raw!MW211:YU211)=0),"",IF(AND(Raw!AC211=3,COUNTA(Raw!AP211:MV211)=0,COUNTA(Raw!MW211:YU211)&gt;0),"",1))))</f>
        <v/>
      </c>
      <c r="C211" s="19" t="str">
        <f>IF(A211=0,"",IF(AND(Raw!AK211=1,ISBLANK(Raw!AM211)=FALSE,ISBLANK(Raw!AO211)),"",IF(AND(Raw!AK211=2,ISBLANK(Raw!AM211),ISBLANK(Raw!AO211)=FALSE),"",1)))</f>
        <v/>
      </c>
      <c r="D211" s="19" t="str">
        <f>IF(A211=0,"",IF(COUNTA(Raw!AS211:AZ211)=0,"",IF(AND(Raw!AS211+Raw!AT211=100,Raw!AU211+Raw!AV211=100,Raw!AW211+Raw!AX211=100,Raw!AY211+Raw!AZ211=100),"",1)))</f>
        <v/>
      </c>
      <c r="E211" s="19" t="str">
        <f>IF(A211=0,"",IF(ISBLANK(Raw!AQ211),"",IF(Raw!AQ211=1,"",1)))</f>
        <v/>
      </c>
      <c r="F211" s="19" t="str">
        <f>IF(A211=0,"",IF(ISBLANK(Raw!AR211),"",IF(AND(Raw!AR211&gt;=0,Raw!AR211&lt;=100),"",1)))</f>
        <v/>
      </c>
      <c r="G211" s="19" t="str">
        <f>IF(A211=0,"",IF(AND(ISBLANK(Raw!BA211),ISBLANK(Raw!AS211)),"",IF(AND(Raw!AS211&gt;0,ISBLANK(Raw!BA211)=FALSE),"",1)))</f>
        <v/>
      </c>
      <c r="H211" s="19" t="str">
        <f>IF(A211=0,"",IF(COUNTA(Raw!BA211:BH211)=0,"",IF(AND(Raw!BA211=0,COUNTA(Raw!BB211:BH211)=0),"",IF(AND(Raw!BA211&gt;0,COUNTA(Raw!BB211:BH211)&gt;0),"",1))))</f>
        <v/>
      </c>
      <c r="I211" s="19" t="str">
        <f>IF(A211=0,"",IF(AND(ISBLANK(Raw!BI211),ISBLANK(Raw!BJ211)),"",IF(AND(Raw!BI211=1,ISBLANK(Raw!BJ211)=FALSE),"",IF(AND(Raw!BI211=2,ISBLANK(Raw!BJ211)),"",1))))</f>
        <v/>
      </c>
      <c r="J211" s="19" t="str">
        <f>IF(A211=0,"",IF(AND(ISBLANK(Raw!AT211),COUNTBLANK(Raw!BK211:BQ211)),"",IF(AND(Raw!AT211&gt;0,COUNTA(Raw!BK211:BQ211)&gt;0),"",IF(AND(Raw!AT211=0,COUNTA(Raw!BK211:BQ211)=0),"",1))))</f>
        <v/>
      </c>
      <c r="K211" s="19" t="str">
        <f>IF(A211=0,"",IF(AND(ISBLANK(Raw!AS211),COUNTA(Raw!BR211:BX211)=0),"",IF(AND(Raw!AS211&gt;0,COUNTA(Raw!BR211:BX211)&gt;0),"",IF(AND(Raw!AS211=0,COUNTA(Raw!BR211:BX211)=0),"",1))))</f>
        <v/>
      </c>
      <c r="L211" s="19" t="str">
        <f>IF(A211=0,"",IF(AND(COUNTA(Raw!BK211:BX211)=0,COUNTA(Raw!BY211:CH211)=0),"",IF(AND(COUNTIF(Raw!BK211:BX211,1)&gt;0,COUNTA(Raw!BY211:CH211)&gt;0),"",IF(AND(COUNTIF(Raw!BK211:BX211,1)=0,COUNTA(Raw!BY211:CH211)=0),"",1))))</f>
        <v/>
      </c>
      <c r="M211" s="19" t="str">
        <f>IF(A211=0,"",IF(AND(COUNTA(Raw!BK211:BX211)=0,COUNTA(Raw!CI211:CR211)),"",IF(AND(COUNTIF(Raw!BK211:BX211,3)&gt;0,COUNTA(Raw!CI211:CR211)&gt;0),"",IF(AND(COUNTIF(Raw!BK211:BX211,3)=0,COUNTA(Raw!CI211:CR211)=0),"",1))))</f>
        <v/>
      </c>
      <c r="N211" s="19" t="str">
        <f>IF(A211=0,"",IF(COUNTA(Raw!CS211:DF211)=0,"",IF(AND(COUNTIF(Raw!CS211:CV211,1)=1,COUNTA(Raw!CW211:DA211)&gt;0,COUNTA(Raw!DB211:DF211)=0),"",IF(AND(COUNTIF(Raw!CS211:CV211,2)=1,COUNTA(Raw!CW211:DA211)=0,COUNTA(Raw!DB211:DF211)&gt;0),"",IF(AND(COUNTA(Raw!CS211:CV211)&gt;0,COUNTA(Raw!CW211:DF211)=0),"",1)))))</f>
        <v/>
      </c>
      <c r="O211" s="19" t="str">
        <f>IF(A211=0,"",IF(COUNTA(Raw!DG211:DP211)=0,"",IF(AND(COUNTIF(Raw!BK211:BQ211,1)&gt;0,OR(COUNTIF(Raw!DG211:DP211,1)=1,COUNTIF(Raw!DG211:DP211,2)=1,COUNTIF(Raw!DG211:DP211,3)=1)),"",IF(AND(COUNTIF(Raw!BK211:BQ211,1)=0,AND(COUNTIF(Raw!DG211:DP211,1)=0,COUNTIF(Raw!DG211:DP211,2)=0,COUNTIF(Raw!DG211:DP211,3)=0)),"",1))))</f>
        <v/>
      </c>
      <c r="P211" s="19" t="str">
        <f>IF(A211=0,"",IF(COUNTA(Raw!DG211:DR211)=0,"",IF(AND(COUNTIF(Raw!DG211:DP211,4)=1,ISBLANK(Raw!DQ211)=FALSE,ISBLANK(Raw!DR211)),"",IF(AND(COUNTIF(Raw!DG211:DP211,7)=1,ISBLANK(Raw!DQ211),ISBLANK(Raw!DR211)=FALSE),"",IF(AND(COUNTA(Raw!DG211:DP211)&gt;0,COUNTIF(Raw!DG211:DP211,4)=0,COUNTIF(Raw!DG211:DP211,7)=0,COUNTA(Raw!DQ211:DR211)=0),"",1)))))</f>
        <v/>
      </c>
      <c r="Q211" s="19" t="str">
        <f>IF(A211=0,"",IF(AND(COUNTA(Raw!DS211:DU211)=0,COUNTA(Raw!BK211:BQ211)=0),"",IF(AND(COUNTIF(Raw!BK211:BQ211,1)&gt;0,COUNTA(Raw!DS211:DU211)&gt;0),"",IF(AND(COUNTIF(Raw!BK211:BQ211,1)=0,COUNTA(Raw!DS211:DU211)=0),"",1))))</f>
        <v/>
      </c>
      <c r="R211" s="19" t="str">
        <f>IF(A211=0,"",IF(AND(ISBLANK(Raw!AT211),ISBLANK(Raw!EJ211)),"",IF(AND(Raw!AT211&gt;0,ISBLANK(Raw!EJ211)=FALSE,Raw!EJ211&gt;=0,Raw!EJ211&lt;=7),"",IF(AND(Raw!AT211=0,ISBLANK(Raw!EJ211)),"",1))))</f>
        <v/>
      </c>
      <c r="S211" t="str">
        <f>IF(A211=0,"",IF(AND(ISBLANK(Raw!AS211),ISBLANK(Raw!EK211)),"",IF(AND(Raw!AS211&gt;0,ISBLANK(Raw!EK211)=FALSE),"",IF(AND(Raw!AS211=0,ISBLANK(Raw!EK211)),"",1))))</f>
        <v/>
      </c>
      <c r="T211" s="19" t="str">
        <f>IF(A211=0,"",IF(AND(ISBLANK(Raw!AT211),COUNTA(Raw!EL211:EQ211)=0),"",IF(AND(Raw!AT211&gt;0,COUNTA(Raw!EL211:EQ211)&gt;0),"",IF(AND(Raw!AT211=0,COUNTA(Raw!EL211:EQ211)=0),"",1))))</f>
        <v/>
      </c>
      <c r="U211" t="str">
        <f>IF(A211=0,"",IF(AND(ISBLANK(Raw!AT211),COUNTA(Raw!ER211:EU211)=0),"",IF(AND(Raw!AT211&gt;0,COUNTA(Raw!ER211:EU211)&gt;0),"",IF(AND(Raw!AT211=0,COUNTA(Raw!ER211:EU211)=0),"",1))))</f>
        <v/>
      </c>
      <c r="V211" t="str">
        <f>IF(A211=0,"",IF(AND(ISBLANK(Raw!AS211),COUNTA(Raw!EV211:FA211)=0),"",IF(AND(Raw!AS211&gt;0,COUNTA(Raw!EV211:FA211)&gt;0),"",IF(AND(Raw!AS211=0,COUNTA(Raw!EV211:FA211)=0),"",1))))</f>
        <v/>
      </c>
      <c r="W211" t="str">
        <f>IF(A211=0,"",IF(AND(ISBLANK(Raw!AS211),COUNTA(Raw!FB211:FE211)=0),"",IF(AND(Raw!AS211&gt;0,COUNTA(Raw!FB211:FE211)&gt;0),"",IF(AND(Raw!AS211=0,COUNTA(Raw!FB211:FE211)=0),"",1))))</f>
        <v/>
      </c>
      <c r="X211" t="str">
        <f>IF(A211=0,"",IF(AND(ISBLANK(Raw!AT211),COUNTA(Raw!FF211:FI211)=0),"",IF(AND(Raw!AT211&gt;0,COUNTA(Raw!FF211:FI211)&gt;0),"",IF(AND(Raw!AT211=0,COUNTA(Raw!FF211:FI211)=0),"",1))))</f>
        <v/>
      </c>
      <c r="Y211" t="str">
        <f>IF(A211=0,"",IF(AND(ISBLANK(Raw!AS211),COUNTA(Raw!FJ211:FM211)=0),"",IF(AND(Raw!AS211&gt;0,COUNTA(Raw!FJ211:FM211)&gt;0),"",IF(AND(Raw!AS211=0,COUNTA(Raw!FJ211:FM211)=0),"",1))))</f>
        <v/>
      </c>
      <c r="Z211" t="str">
        <f>IF(A211=0,"",IF(AND(COUNTA(Raw!FN211:FT211)=0,ISBLANK(Raw!FU211)),"",IF(AND(COUNTIF(Raw!FN211:FT211,1)&gt;0,ISBLANK(Raw!FU211)=FALSE),"",IF(AND(COUNTIF(Raw!FN211:FT211,1)=0,ISBLANK(Raw!FU211)),"",1))))</f>
        <v/>
      </c>
      <c r="AA211" s="19" t="str">
        <f>IF(A211=0,"",IF(AND(ISBLANK(Raw!BI211),COUNTA(Raw!FV211:GH211)=0),"",IF(AND(Raw!BI211&lt;&gt;1,COUNTIF(Raw!FV211:GH211,6)=0),"",IF(Raw!BI211=1,"",1))))</f>
        <v/>
      </c>
      <c r="AB211" t="str">
        <f>IF(A211=0,"",IF(AND(ISBLANK(Raw!GI211),COUNTA(Raw!GJ211:GQ211)=0),"",IF(AND(Raw!GI211=1,COUNTA(Raw!GJ211:GQ211)&gt;0),"",IF(AND(Raw!GI211=2,COUNTA(Raw!GJ211:GQ211)=0),"",1))))</f>
        <v/>
      </c>
      <c r="AC211" s="19" t="str">
        <f>IF(A211=0,"",IF(AND(COUNTA(Raw!GY211:HF211)=0,ISBLANK(Raw!HG211)),"",IF(AND(OR(COUNTIF(Raw!GY211:HE211,1)&gt;0,COUNTIF(Raw!GY211:HE211,2)&gt;0),ISBLANK(Raw!HG211)=FALSE),"",IF(AND(COUNTA(Raw!GY211:HF211)&gt;0,ISBLANK(Raw!HG211),COUNTIF(Raw!GY211:HE211,1)=0,COUNTIF(Raw!GY211:HE211,2)=0),"",1))))</f>
        <v/>
      </c>
      <c r="AD211" s="19" t="str">
        <f>IF(A211=0,"",IF(COUNTA(Raw!HU211:IB211)=0,"",IF(AND(Raw!AK211&lt;&gt;2,COUNTIF(Raw!HU211:IA211,2)=0,COUNTIF(Raw!HU211:IA211,3)=0),"",IF(Raw!AK211=2,"",1))))</f>
        <v/>
      </c>
      <c r="AE211" s="19" t="str">
        <f>IF(A211=0,"",IF(AND(Raw!AK211=2,ISBLANK(Raw!IC211)=FALSE),"",IF(AND(Raw!AK211&lt;&gt;2,ISBLANK(Raw!IC211)),"",1)))</f>
        <v/>
      </c>
      <c r="AF211" s="19" t="str">
        <f>IF(A211=0,"",IF(COUNTA(Raw!ID211:IF211)=0,"",IF(AND(MATCH(2023-Raw!ID211,Code!$A$3:$A$12,1)=Raw!IF211,2023-Raw!ID211=Raw!IE211),"",1)))</f>
        <v/>
      </c>
      <c r="AG211" s="19" t="str">
        <f>IF(A211=0,"",IF(COUNTA(Raw!IG211:II211)=0,"",IF(AND(Raw!IG211=4,ISBLANK(Raw!II211)=FALSE),"",IF(AND(Raw!IG211&lt;&gt;4,ISBLANK(Raw!II211)),"",1))))</f>
        <v/>
      </c>
      <c r="AH211" s="19" t="str">
        <f>IF(A211=0,"",IF(COUNTA(Raw!IJ211:IM211)=0,"",IF(AND(Raw!IJ211=1,ISBLANK(Raw!IK211)=FALSE),"",IF(AND(Raw!IJ211=2,COUNTA(Raw!IK211:IM211)&gt;0),"",1))))</f>
        <v/>
      </c>
      <c r="AI211" s="19" t="str">
        <f>IF(A211=0,"",IF(COUNTA(Raw!IK211:IM211)=0,"",IF(AND(Raw!IK211=1,ISBLANK(Raw!IL211)=FALSE),"",IF(AND(Raw!IK211=2,COUNTA(Raw!IL211:IM211)=0),"",1))))</f>
        <v/>
      </c>
      <c r="AJ211" s="19" t="str">
        <f>IF(A211=0,"",IF(COUNTA(Raw!JD211:JJ211)=0,"",IF(AND(Raw!JD211&gt;600,COUNTA(Raw!JE211:JI211)&gt;0),"",IF(AND(Raw!JD211&lt;=600,COUNTA(Raw!JE211:JJ211)=0),"",1))))</f>
        <v/>
      </c>
      <c r="AK211" s="19" t="str">
        <f>IF(A211=0,"",IF(COUNTA(Raw!JK211:KA211)=0,"",IF(AND(Raw!JK211=1,COUNTA(Raw!JM211:JV211)&gt;0),"",IF(AND(Raw!JK211=3,COUNTA(Raw!JM211:JV211)&gt;0,COUNTA(Raw!JW211:KA211)=0),"",IF(AND(ISBLANK(Raw!JK211)=FALSE,Raw!JK211&lt;&gt;1,Raw!JK211&lt;&gt;3,COUNTA(Raw!JM211:KA211)=0),"",1)))))</f>
        <v/>
      </c>
      <c r="AL211" s="19" t="str">
        <f>IF(A211=0,"",IF(COUNTA(Raw!JW211:KA211)=0,"",IF(AND(COUNTIF(Raw!JW211:JZ211,4)=0,COUNTA(Raw!JW211:JZ211)&gt;0,ISBLANK(Raw!KA211)=FALSE),"",IF(AND(COUNTIF(Raw!JW211:KA211,4)&gt;0,ISBLANK(Raw!KA211)),"",1))))</f>
        <v/>
      </c>
      <c r="AM211" s="19" t="str">
        <f>IF(A211=0,"",IF(COUNTA(Raw!KT211:KU211)=0,"",IF(AND(Raw!KT211=1,ISBLANK(Raw!KU211)=FALSE),"",IF(AND(Raw!KT211=2,ISBLANK(Raw!KU211)),"",1))))</f>
        <v/>
      </c>
      <c r="AN211" s="19" t="str">
        <f>IF(A211=0,"",IF(COUNTA(Raw!KX211:LF211)=0,"",IF(AND(COUNTIF(Raw!KX211:LB211,5)=1,COUNTA(Raw!KX211:LB211)=1,COUNTA(Raw!LC211:LF211)=0),"",IF(AND(COUNTIF(Raw!KX211:LB211,5)=0,COUNTA(Raw!KX211:LB211)&gt;0,COUNTA(Raw!LC211:LF211)&gt;0),"",1))))</f>
        <v/>
      </c>
      <c r="AO211" s="19" t="str">
        <f>IF(A211=0,"",IF(COUNTA(Raw!LM211:LU211)=0,"",IF(AND(Raw!LM211=1,ISBLANK(Raw!LN211)=FALSE,COUNTA(Raw!LO211:LU211)&gt;0),"",IF(AND(Raw!LM211=2,COUNTA(Raw!LN211:LU211)=0),"",1))))</f>
        <v/>
      </c>
      <c r="AP211" s="19" t="str">
        <f>IF(A211=0,"",IF(COUNTA(Raw!MY211:OG211)=0,"",IF(AND(Raw!MY211=2,COUNTA(Raw!MZ211:OG211)=0),"",IF(AND(Raw!MY211=1,COUNTA(Raw!MZ211:OG211)&gt;0),"",1))))</f>
        <v/>
      </c>
      <c r="AQ211" s="19" t="str">
        <f>IF(A211=0,"",IF(COUNTA(Raw!NC211:NW211)=0,"",IF(AND(COUNTIF(Raw!NC211:NG211,3)&gt;0,COUNTA(Raw!NH211:NQ211)&gt;0),"",IF(AND(COUNTA(Raw!NC211:NG211)&gt;0,COUNTIF(Raw!NC211:NG211,3)=0,COUNTA(Raw!NH211:NW211)=0),"",1))))</f>
        <v/>
      </c>
      <c r="AR211" s="19" t="str">
        <f>IF(A211=0,"",IF(COUNTA(Raw!NH211:NW211)=0,"",IF(AND(COUNTIF(Raw!NH211:NQ211,10)&gt;0,COUNTA(Raw!NR211:NW211)&gt;0),"",IF(AND(COUNTA(Raw!NH211:NQ211)&gt;0,COUNTIF(Raw!NH211:NQ211,10)=0,COUNTA(Raw!NR211:NY211)=0),"",1))))</f>
        <v/>
      </c>
      <c r="AS211" s="19" t="str">
        <f>IF(A211=0,"",IF(COUNTA(Raw!NY211:OG211)=0,"",IF(AND(Raw!NY211=1,COUNTA(Raw!NZ211:OG211)&gt;0),"",IF(AND(Raw!NY211=2,COUNTA(Raw!NZ211:OG211)=0),"",1))))</f>
        <v/>
      </c>
      <c r="AT211" s="19" t="str">
        <f>IF(A211=0,"",IF(COUNTA(Raw!OH211:OY211)=0,"",IF(AND(Raw!OH211=1,COUNTA(Raw!OI211:OY211)&gt;0),"",IF(AND(Raw!OH211=2,COUNTA(Raw!OI211:OY211)=0),"",1))))</f>
        <v/>
      </c>
      <c r="AU211" s="19" t="str">
        <f>IF(A211=0,"",IF(COUNTA(Raw!PR211:QB211)=0,"",
IF(AND(OR(AND(COUNTIF(Raw!PR211:QB211,1)=1,COUNTA(Raw!QI211:QY211)&gt;0),AND(COUNTIF(Raw!PR211:QB211,1)=0,COUNTA(Raw!QI211:QY211)=0)),OR(AND(COUNTIF(Raw!PR211:QB211,2)=1,COUNTA(Raw!QZ211:RP211)&gt;0),AND(COUNTIF(Raw!PR211:QB211,2)=0,COUNTA(Raw!QZ211:RP211)=0)),OR(AND(COUNTIF(Raw!PR211:QB211,3)=1,COUNTA(Raw!RQ211:SG211)&gt;0),AND(COUNTIF(Raw!PR211:QB211,3)=0,COUNTA(Raw!RQ211:SG211)=0)),OR(AND(COUNTIF(Raw!PR211:QB211,4)=1,COUNTA(Raw!SH211:ST211)&gt;0),AND(COUNTIF(Raw!PR211:QB211,4)=0,COUNTA(Raw!SH211:ST211)=0)),OR(AND(COUNTIF(Raw!PR211:QB211,5)=1,COUNTA(Raw!SU211:TG211)&gt;0),AND(COUNTIF(Raw!PR211:QB211,5)=0,COUNTA(Raw!SU211:TG211)=0)),OR(AND(COUNTIF(Raw!PR211:QB211,6)=1,COUNTA(Raw!TH211:TT211)&gt;0),AND(COUNTIF(Raw!PR211:QB211,6)=0,COUNTA(Raw!TH211:TT211)=0)),OR(AND(COUNTIF(Raw!PR211:QB211,7)=1,COUNTA(Raw!TU211:UI211)&gt;0),AND(COUNTIF(Raw!PR211:QB211,7)=0,COUNTA(Raw!TU211:UI211)=0)),OR(AND(COUNTIF(Raw!PR211:QB211,8)=1,COUNTA(Raw!UJ211:UV211)&gt;0),AND(COUNTIF(Raw!PR211:QB211,8)=0,COUNTA(Raw!UJ211:UV211)=0)),OR(AND(COUNTIF(Raw!PR211:QB211,9)=1,COUNTA(Raw!UW211:VG211)&gt;0),AND(COUNTIF(Raw!PR211:QB211,9)=0,COUNTA(Raw!UW211:VG211)=0)),OR(AND(COUNTIF(Raw!PR211:QB211,10)=1,COUNTA(Raw!VH211:VP211)&gt;0),AND(COUNTIF(Raw!PR211:QB211,10)=0,COUNTA(Raw!VH211:VP211)=0)),OR(AND(COUNTIF(Raw!PR211:QB211,11)=1,COUNTA(Raw!VQ211:WK211)&gt;0),AND(COUNTIF(Raw!PR211:QB211,11)=0,COUNTA(Raw!VQ211:WK211)=0))),"",1)))</f>
        <v/>
      </c>
      <c r="AV211" s="19" t="str">
        <f>IF(A211=0,"",IF(COUNTA(Raw!QI211:QY211)=0,"",IF(AND(OR(AND(Raw!QI211=4,COUNTIF(Raw!QR211:QY211,1)=0),Raw!QI211&lt;&gt;4),OR(AND(Raw!QJ211=4,COUNTIF(Raw!QR211:QY211,2)=0),Raw!QJ211&lt;&gt;4),OR(AND(Raw!QK211=4,COUNTIF(Raw!QR211:QY211,3)=0),Raw!QK211&lt;&gt;4),OR(AND(Raw!QL211=4,COUNTIF(Raw!QR211:QY211,4)=0),Raw!QL211&lt;&gt;4),OR(AND(Raw!QM211=4,COUNTIF(Raw!QR211:QY211,5)=0),Raw!QM211&lt;&gt;4),OR(AND(Raw!QN211=4,COUNTIF(Raw!QR211:QY211,6)=0),Raw!QN211&lt;&gt;4),OR(AND(Raw!QO211=4,COUNTIF(Raw!QR211:QY211,7)=0),Raw!QO211&lt;&gt;4),OR(AND(Raw!QP211=4,COUNTIF(Raw!QR211:QY211,8)=0),Raw!QP211&lt;&gt;4)),"",1)))</f>
        <v/>
      </c>
      <c r="AW211" t="str">
        <f>IF(A211=0,"",IF(COUNTA(Raw!QZ211:RP211)=0,"",IF(AND(OR(AND(Raw!QZ211=4,COUNTIF(Raw!RI211:RP211,1)=0),Raw!QZ211&lt;&gt;4),OR(AND(Raw!RA211=4,COUNTIF(Raw!RI211:RP211,2)=0),Raw!RA211&lt;&gt;4),OR(AND(Raw!RB211=4,COUNTIF(Raw!RI211:RP211,3)=0),Raw!RB211&lt;&gt;4),OR(AND(Raw!RC211=4,COUNTIF(Raw!RI211:RP211,4)=0),Raw!RC211&lt;&gt;4),OR(AND(Raw!RD211=4,COUNTIF(Raw!RI211:RP211,5)=0),Raw!RD211&lt;&gt;4),OR(AND(Raw!RE211=4,COUNTIF(Raw!RI211:RP211,6)=0),Raw!RE211&lt;&gt;4),OR(AND(Raw!RF211=4,COUNTIF(Raw!RI211:RP211,7)=0),Raw!RF211&lt;&gt;4),OR(AND(Raw!RG211=4,COUNTIF(Raw!RI211:RP211,8)=0),Raw!RG211&lt;&gt;4)),"",1)))</f>
        <v/>
      </c>
      <c r="AX211" t="str">
        <f>IF(A211=0,"",IF(COUNTA(Raw!RQ211:SG211)=0,"",IF(AND(OR(AND(Raw!RQ211=4,COUNTIF(Raw!RZ211:SG211,1)=0),Raw!RQ211&lt;&gt;4),OR(AND(Raw!RR211=4,COUNTIF(Raw!RZ211:SG211,2)=0),Raw!RR211&lt;&gt;4),OR(AND(Raw!RS211=4,COUNTIF(Raw!RZ211:SG211,3)=0),Raw!RS211&lt;&gt;4),OR(AND(Raw!RT211=4,COUNTIF(Raw!RZ211:SG211,4)=0),Raw!RT211&lt;&gt;4),OR(AND(Raw!RU211=4,COUNTIF(Raw!RZ211:SG211,5)=0),Raw!RU211&lt;&gt;4),OR(AND(Raw!RV211=4,COUNTIF(Raw!RZ211:SG211,6)=0),Raw!RV211&lt;&gt;4),OR(AND(Raw!RW211=4,COUNTIF(Raw!RZ211:SG211,7)=0),Raw!RW211&lt;&gt;4),OR(AND(Raw!RX211=4,COUNTIF(Raw!RZ211:SG211,8)=0),Raw!RX211&lt;&gt;4)),"",1)))</f>
        <v/>
      </c>
      <c r="AY211" t="str">
        <f>IF(A211=0,"",IF(COUNTA(Raw!SH211:ST211)=0,"",IF(AND(OR(AND(Raw!SH211=4,COUNTIF(Raw!SO211:ST211,1)=0),Raw!SH211&lt;&gt;4),OR(AND(Raw!SI211=4,COUNTIF(Raw!SO211:ST211,2)=0),Raw!SI211&lt;&gt;4),OR(AND(Raw!SJ211=4,COUNTIF(Raw!SO211:ST211,3)=0),Raw!SJ211&lt;&gt;4),OR(AND(Raw!SK211=4,COUNTIF(Raw!SO211:ST211,4)=0),Raw!SK211&lt;&gt;4),OR(AND(Raw!SL211=4,COUNTIF(Raw!SO211:ST211,5)=0),Raw!SL211&lt;&gt;4),OR(AND(Raw!SM211=4,COUNTIF(Raw!SO211:ST211,6)=0),Raw!SM211&lt;&gt;4)),"",1)))</f>
        <v/>
      </c>
      <c r="AZ211" t="str">
        <f>IF(A211=0,"",IF(COUNTA(Raw!SU211:TG211)=0,"",IF(AND(OR(AND(Raw!SU211=4,COUNTIF(Raw!TB211:TG211,1)=0),Raw!SU211&lt;&gt;4),OR(AND(Raw!SV211=4,COUNTIF(Raw!TB211:TG211,2)=0),Raw!SV211&lt;&gt;4),OR(AND(Raw!SW211=4,COUNTIF(Raw!TB211:TG211,3)=0),Raw!SW211&lt;&gt;4),OR(AND(Raw!SX211=4,COUNTIF(Raw!TB211:TG211,4)=0),Raw!SX211&lt;&gt;4),OR(AND(Raw!SY211=4,COUNTIF(Raw!TB211:TG211,5)=0),Raw!SY211&lt;&gt;4),OR(AND(Raw!SZ211=4,COUNTIF(Raw!TB211:TG211,6)=0),Raw!SZ211&lt;&gt;4)),"",1)))</f>
        <v/>
      </c>
      <c r="BA211" t="str">
        <f>IF(A211=0,"",IF(COUNTA(Raw!TH211:TT211)=0,"",IF(AND(OR(AND(Raw!TH211=4,COUNTIF(Raw!TO211:TT211,1)=0),Raw!TH211&lt;&gt;4),OR(AND(Raw!TI211=4,COUNTIF(Raw!TO211:TT211,2)=0),Raw!TI211&lt;&gt;4),OR(AND(Raw!TJ211=4,COUNTIF(Raw!TO211:TT211,3)=0),Raw!TJ211&lt;&gt;4),OR(AND(Raw!TK211=4,COUNTIF(Raw!TO211:TT211,4)=0),Raw!TK211&lt;&gt;4),OR(AND(Raw!TL211=4,COUNTIF(Raw!TO211:TT211,5)=0),Raw!TL211&lt;&gt;4),OR(AND(Raw!TM211=4,COUNTIF(Raw!TO211:TT211,6)=0),Raw!TM211&lt;&gt;4)),"",1)))</f>
        <v/>
      </c>
      <c r="BB211" t="str">
        <f>IF(A211=0,"",IF(COUNTA(Raw!TU211:UI211)=0,"",IF(AND(OR(AND(Raw!TU211=4,COUNTIF(Raw!UC211:UI211,1)=0),Raw!TU211&lt;&gt;4),OR(AND(Raw!TV211=4,COUNTIF(Raw!UC211:UI211,2)=0),Raw!TV211&lt;&gt;4),OR(AND(Raw!TW211=4,COUNTIF(Raw!UC211:UI211,3)=0),Raw!TW211&lt;&gt;4),OR(AND(Raw!TX211=4,COUNTIF(Raw!UC211:UI211,4)=0),Raw!TX211&lt;&gt;4),OR(AND(Raw!TY211=4,COUNTIF(Raw!UC211:UI211,5)=0),Raw!TY211&lt;&gt;4),OR(AND(Raw!TZ211=4,COUNTIF(Raw!UC211:UI211,6)=0),Raw!TZ211&lt;&gt;4),OR(AND(Raw!UA211=4,COUNTIF(Raw!UC211:UI211,7)=0),Raw!UA211&lt;&gt;4)),"",1)))</f>
        <v/>
      </c>
      <c r="BC211" t="str">
        <f>IF(A211=0,"",IF(COUNTA(Raw!UJ211:UV211)=0,"",IF(AND(OR(AND(Raw!UJ211=4,COUNTIF(Raw!UQ211:UV211,1)=0),Raw!UJ211&lt;&gt;4),OR(AND(Raw!UK211=4,COUNTIF(Raw!UQ211:UV211,2)=0),Raw!UK211&lt;&gt;4),OR(AND(Raw!UL211=4,COUNTIF(Raw!UQ211:UV211,3)=0),Raw!UL211&lt;&gt;4),OR(AND(Raw!UM211=4,COUNTIF(Raw!UQ211:UV211,4)=0),Raw!UM211&lt;&gt;4),OR(AND(Raw!UN211=4,COUNTIF(Raw!UQ211:UV211,5)=0),Raw!UN211&lt;&gt;4),OR(AND(Raw!UO211=4,COUNTIF(Raw!UQ211:UV211,6)=0),Raw!UO211&lt;&gt;4)),"",1)))</f>
        <v/>
      </c>
      <c r="BD211" t="str">
        <f>IF(A211=0,"",IF(COUNTA(Raw!UW211:VG211)=0,"",IF(AND(OR(AND(Raw!UW211=4,COUNTIF(Raw!VC211:VG211,1)=0),Raw!UW211&lt;&gt;4),OR(AND(Raw!UX211=4,COUNTIF(Raw!VC211:VG211,2)=0),Raw!UX211&lt;&gt;4),OR(AND(Raw!UY211=4,COUNTIF(Raw!VC211:VG211,3)=0),Raw!UY211&lt;&gt;4),OR(AND(Raw!UZ211=4,COUNTIF(Raw!VC211:VG211,4)=0),Raw!UZ211&lt;&gt;4),OR(AND(Raw!VA211=4,COUNTIF(Raw!VC211:VG211,5)=0),Raw!VA211&lt;&gt;4)),"",1)))</f>
        <v/>
      </c>
      <c r="BE211" t="str">
        <f>IF(A211=0,"",IF(COUNTA(Raw!VH211:VP211)=0,"",
IF(AND(
OR(AND(Raw!VH211=4,COUNTIF(Raw!VM211:VP211,1)=0),Raw!VH211&lt;&gt;4),
OR(AND(Raw!VI211=4,COUNTIF(Raw!VM211:VP211,2)=0),Raw!VI211&lt;&gt;4),
OR(AND(Raw!VJ211=4,COUNTIF(Raw!VM211:VP211,3)=0),Raw!VJ211&lt;&gt;4),
OR(AND(Raw!VK211=4,COUNTIF(Raw!VM211:VP211,4)=0),Raw!VK211&lt;&gt;4)
),"",1)))</f>
        <v/>
      </c>
      <c r="BF211" t="str">
        <f>IF(A211=0,"",IF(COUNTA(Raw!VQ211:WK211)=0,"",
IF(AND(
OR(AND(Raw!VQ211=4,COUNTIF(Raw!WB211:WK211,1)=0),Raw!VQ211&lt;&gt;4),
OR(AND(Raw!VR211=4,COUNTIF(Raw!WB211:WK211,2)=0),Raw!VR211&lt;&gt;4),
OR(AND(Raw!VS211=4,COUNTIF(Raw!WB211:WK211,3)=0),Raw!VS211&lt;&gt;4),
OR(AND(Raw!VT211=4,COUNTIF(Raw!WB211:WK211,4)=0),Raw!VT211&lt;&gt;4),
OR(AND(Raw!VU211=4,COUNTIF(Raw!WB211:WK211,5)=0),Raw!VU211&lt;&gt;4),
OR(AND(Raw!VV211=4,COUNTIF(Raw!WB211:WK211,6)=0),Raw!VV211&lt;&gt;4),
OR(AND(Raw!VW211=4,COUNTIF(Raw!WB211:WK211,7)=0),Raw!VW211&lt;&gt;4),
OR(AND(Raw!VX211=4,COUNTIF(Raw!WB211:WK211,8)=0),Raw!VX211&lt;&gt;4),
OR(AND(Raw!VY211=4,COUNTIF(Raw!WB211:WK211,9)=0),Raw!VX211&lt;&gt;4),
OR(AND(Raw!VZ211=4,COUNTIF(Raw!WB211:WK211,10)=0),Raw!VZ211&lt;&gt;4)
),"",1)))</f>
        <v/>
      </c>
      <c r="BG211" t="str">
        <f>IF(A211=0,"",IF(COUNTA(Raw!WL211:XB211)=0,"",
IF(AND(
OR(AND(Raw!WL211=4,COUNTIF(Raw!WU211:XB211,1)=0),Raw!WL211&lt;&gt;4),
OR(AND(Raw!WM211=4,COUNTIF(Raw!WU211:XB211,2)=0),Raw!WM211&lt;&gt;4),
OR(AND(Raw!WN211=4,COUNTIF(Raw!WU211:XB211,3)=0),Raw!WN211&lt;&gt;4),
OR(AND(Raw!WO211=4,COUNTIF(Raw!WU211:XB211,4)=0),Raw!WO211&lt;&gt;4),
OR(AND(Raw!WP211=4,COUNTIF(Raw!WU211:XB211,5)=0),Raw!WP211&lt;&gt;4),
OR(AND(Raw!WQ211=4,COUNTIF(Raw!WU211:XB211,6)=0),Raw!WQ211&lt;&gt;4),
OR(AND(Raw!WR211=4,COUNTIF(Raw!WU211:XB211,7)=0),Raw!WR211&lt;&gt;4),
OR(AND(Raw!WS211=4,COUNTIF(Raw!WU211:XB211,8)=0),Raw!WS211&lt;&gt;4)
),"",1)))</f>
        <v/>
      </c>
      <c r="BH211" t="str">
        <f>IF(A211=0,"",IF(COUNTA(Raw!XC211:XK211)=0,"",
IF(AND(
OR(AND(Raw!XC211=4,COUNTIF(Raw!XH211:XK211,1)=0),Raw!XC211&lt;&gt;4),
OR(AND(Raw!XD211=4,COUNTIF(Raw!XH211:XK211,2)=0),Raw!XD211&lt;&gt;4),
OR(AND(Raw!XE211=4,COUNTIF(Raw!XH211:XK211,3)=0),Raw!XE211&lt;&gt;4),
OR(AND(Raw!XF211=4,COUNTIF(Raw!XH211:XK211,4)=0),Raw!XF211&lt;&gt;4)
),"",1)))</f>
        <v/>
      </c>
      <c r="BI211" t="str">
        <f>IF(A211=0,"",IF(COUNTA(Raw!XL211:XT211)=0,"",
IF(AND(
OR(AND(Raw!XL211=4,COUNTIF(Raw!XQ211:XT211,1)=0),Raw!XL211&lt;&gt;4),
OR(AND(Raw!XM211=4,COUNTIF(Raw!XQ211:XT211,2)=0),Raw!XM211&lt;&gt;4),
OR(AND(Raw!XN211=4,COUNTIF(Raw!XQ211:XT211,3)=0),Raw!XN211&lt;&gt;4),
OR(AND(Raw!XO211=4,COUNTIF(Raw!XQ211:XT211,4)=0),Raw!XO211&lt;&gt;4)
),"",1)))</f>
        <v/>
      </c>
      <c r="BJ211" t="str">
        <f>IF(A211=0,"",IF(COUNTA(Raw!XU211:YI211)=0,"",
IF(AND(
OR(AND(Raw!XU211=4,COUNTIF(Raw!YC211:YI211,1)=0),Raw!XU211&lt;&gt;4),
OR(AND(Raw!XV211=4,COUNTIF(Raw!YC211:YI211,2)=0),Raw!XV211&lt;&gt;4),
OR(AND(Raw!XW211=4,COUNTIF(Raw!YC211:YI211,3)=0),Raw!XW211&lt;&gt;4),
OR(AND(Raw!XX211=4,COUNTIF(Raw!YC211:YI211,4)=0),Raw!XX211&lt;&gt;4),
OR(AND(Raw!XY211=4,COUNTIF(Raw!YC211:YI211,5)=0),Raw!XY211&lt;&gt;4),
OR(AND(Raw!XZ211=4,COUNTIF(Raw!YC211:YI211,6)=0),Raw!XZ211&lt;&gt;4),
OR(AND(Raw!YA211=4,COUNTIF(Raw!YC211:YI211,7)=0),Raw!YA211&lt;&gt;4)
),"",1)))</f>
        <v/>
      </c>
      <c r="BK211" t="str">
        <f>IF(A211=0,"",IF(COUNTA(Raw!YJ211:YR211)=0,"",
IF(AND(
OR(AND(Raw!YJ211=4,COUNTIF(Raw!YO211:YR211,1)=0),Raw!YJ211&lt;&gt;4),
OR(AND(Raw!YK211=4,COUNTIF(Raw!YO211:YR211,2)=0),Raw!YK211&lt;&gt;4),
OR(AND(Raw!YL211=4,COUNTIF(Raw!YO211:YR211,3)=0),Raw!YL211&lt;&gt;4),
OR(AND(Raw!YM211=4,COUNTIF(Raw!YO211:YR211,4)=0),Raw!YM211&lt;&gt;4)
),"",1)))</f>
        <v/>
      </c>
      <c r="BL211" t="str">
        <f>IF(A211=0,"",IF(COUNTA(Raw!YS211:YU211)=0,"",IF(AND(Raw!YS211=4,ISBLANK(Raw!YU211)),"",IF(AND(Raw!YS211&lt;&gt;4,ISBLANK(Raw!YU211)=FALSE),"",1))))</f>
        <v/>
      </c>
    </row>
    <row r="212" spans="1:64">
      <c r="A212" s="20">
        <f>Raw!A212</f>
        <v>0</v>
      </c>
      <c r="B212" s="19" t="str">
        <f>IF(A212=0,"",IF(AND(Raw!AC212=1,COUNTA(Raw!AR212:IC212)&gt;0,COUNTA(Raw!ID212:YU212)=0),"",IF(AND(Raw!AC212=2,COUNTA(Raw!AR212:IC212)=0,COUNTA(Raw!ID212:MV212)&gt;0,COUNTA(Raw!MW212:YU212)=0),"",IF(AND(Raw!AC212=3,COUNTA(Raw!AP212:MV212)=0,COUNTA(Raw!MW212:YU212)&gt;0),"",1))))</f>
        <v/>
      </c>
      <c r="C212" s="19" t="str">
        <f>IF(A212=0,"",IF(AND(Raw!AK212=1,ISBLANK(Raw!AM212)=FALSE,ISBLANK(Raw!AO212)),"",IF(AND(Raw!AK212=2,ISBLANK(Raw!AM212),ISBLANK(Raw!AO212)=FALSE),"",1)))</f>
        <v/>
      </c>
      <c r="D212" s="19" t="str">
        <f>IF(A212=0,"",IF(COUNTA(Raw!AS212:AZ212)=0,"",IF(AND(Raw!AS212+Raw!AT212=100,Raw!AU212+Raw!AV212=100,Raw!AW212+Raw!AX212=100,Raw!AY212+Raw!AZ212=100),"",1)))</f>
        <v/>
      </c>
      <c r="E212" s="19" t="str">
        <f>IF(A212=0,"",IF(ISBLANK(Raw!AQ212),"",IF(Raw!AQ212=1,"",1)))</f>
        <v/>
      </c>
      <c r="F212" s="19" t="str">
        <f>IF(A212=0,"",IF(ISBLANK(Raw!AR212),"",IF(AND(Raw!AR212&gt;=0,Raw!AR212&lt;=100),"",1)))</f>
        <v/>
      </c>
      <c r="G212" s="19" t="str">
        <f>IF(A212=0,"",IF(AND(ISBLANK(Raw!BA212),ISBLANK(Raw!AS212)),"",IF(AND(Raw!AS212&gt;0,ISBLANK(Raw!BA212)=FALSE),"",1)))</f>
        <v/>
      </c>
      <c r="H212" s="19" t="str">
        <f>IF(A212=0,"",IF(COUNTA(Raw!BA212:BH212)=0,"",IF(AND(Raw!BA212=0,COUNTA(Raw!BB212:BH212)=0),"",IF(AND(Raw!BA212&gt;0,COUNTA(Raw!BB212:BH212)&gt;0),"",1))))</f>
        <v/>
      </c>
      <c r="I212" s="19" t="str">
        <f>IF(A212=0,"",IF(AND(ISBLANK(Raw!BI212),ISBLANK(Raw!BJ212)),"",IF(AND(Raw!BI212=1,ISBLANK(Raw!BJ212)=FALSE),"",IF(AND(Raw!BI212=2,ISBLANK(Raw!BJ212)),"",1))))</f>
        <v/>
      </c>
      <c r="J212" s="19" t="str">
        <f>IF(A212=0,"",IF(AND(ISBLANK(Raw!AT212),COUNTBLANK(Raw!BK212:BQ212)),"",IF(AND(Raw!AT212&gt;0,COUNTA(Raw!BK212:BQ212)&gt;0),"",IF(AND(Raw!AT212=0,COUNTA(Raw!BK212:BQ212)=0),"",1))))</f>
        <v/>
      </c>
      <c r="K212" s="19" t="str">
        <f>IF(A212=0,"",IF(AND(ISBLANK(Raw!AS212),COUNTA(Raw!BR212:BX212)=0),"",IF(AND(Raw!AS212&gt;0,COUNTA(Raw!BR212:BX212)&gt;0),"",IF(AND(Raw!AS212=0,COUNTA(Raw!BR212:BX212)=0),"",1))))</f>
        <v/>
      </c>
      <c r="L212" s="19" t="str">
        <f>IF(A212=0,"",IF(AND(COUNTA(Raw!BK212:BX212)=0,COUNTA(Raw!BY212:CH212)=0),"",IF(AND(COUNTIF(Raw!BK212:BX212,1)&gt;0,COUNTA(Raw!BY212:CH212)&gt;0),"",IF(AND(COUNTIF(Raw!BK212:BX212,1)=0,COUNTA(Raw!BY212:CH212)=0),"",1))))</f>
        <v/>
      </c>
      <c r="M212" s="19" t="str">
        <f>IF(A212=0,"",IF(AND(COUNTA(Raw!BK212:BX212)=0,COUNTA(Raw!CI212:CR212)),"",IF(AND(COUNTIF(Raw!BK212:BX212,3)&gt;0,COUNTA(Raw!CI212:CR212)&gt;0),"",IF(AND(COUNTIF(Raw!BK212:BX212,3)=0,COUNTA(Raw!CI212:CR212)=0),"",1))))</f>
        <v/>
      </c>
      <c r="N212" s="19" t="str">
        <f>IF(A212=0,"",IF(COUNTA(Raw!CS212:DF212)=0,"",IF(AND(COUNTIF(Raw!CS212:CV212,1)=1,COUNTA(Raw!CW212:DA212)&gt;0,COUNTA(Raw!DB212:DF212)=0),"",IF(AND(COUNTIF(Raw!CS212:CV212,2)=1,COUNTA(Raw!CW212:DA212)=0,COUNTA(Raw!DB212:DF212)&gt;0),"",IF(AND(COUNTA(Raw!CS212:CV212)&gt;0,COUNTA(Raw!CW212:DF212)=0),"",1)))))</f>
        <v/>
      </c>
      <c r="O212" s="19" t="str">
        <f>IF(A212=0,"",IF(COUNTA(Raw!DG212:DP212)=0,"",IF(AND(COUNTIF(Raw!BK212:BQ212,1)&gt;0,OR(COUNTIF(Raw!DG212:DP212,1)=1,COUNTIF(Raw!DG212:DP212,2)=1,COUNTIF(Raw!DG212:DP212,3)=1)),"",IF(AND(COUNTIF(Raw!BK212:BQ212,1)=0,AND(COUNTIF(Raw!DG212:DP212,1)=0,COUNTIF(Raw!DG212:DP212,2)=0,COUNTIF(Raw!DG212:DP212,3)=0)),"",1))))</f>
        <v/>
      </c>
      <c r="P212" s="19" t="str">
        <f>IF(A212=0,"",IF(COUNTA(Raw!DG212:DR212)=0,"",IF(AND(COUNTIF(Raw!DG212:DP212,4)=1,ISBLANK(Raw!DQ212)=FALSE,ISBLANK(Raw!DR212)),"",IF(AND(COUNTIF(Raw!DG212:DP212,7)=1,ISBLANK(Raw!DQ212),ISBLANK(Raw!DR212)=FALSE),"",IF(AND(COUNTA(Raw!DG212:DP212)&gt;0,COUNTIF(Raw!DG212:DP212,4)=0,COUNTIF(Raw!DG212:DP212,7)=0,COUNTA(Raw!DQ212:DR212)=0),"",1)))))</f>
        <v/>
      </c>
      <c r="Q212" s="19" t="str">
        <f>IF(A212=0,"",IF(AND(COUNTA(Raw!DS212:DU212)=0,COUNTA(Raw!BK212:BQ212)=0),"",IF(AND(COUNTIF(Raw!BK212:BQ212,1)&gt;0,COUNTA(Raw!DS212:DU212)&gt;0),"",IF(AND(COUNTIF(Raw!BK212:BQ212,1)=0,COUNTA(Raw!DS212:DU212)=0),"",1))))</f>
        <v/>
      </c>
      <c r="R212" s="19" t="str">
        <f>IF(A212=0,"",IF(AND(ISBLANK(Raw!AT212),ISBLANK(Raw!EJ212)),"",IF(AND(Raw!AT212&gt;0,ISBLANK(Raw!EJ212)=FALSE,Raw!EJ212&gt;=0,Raw!EJ212&lt;=7),"",IF(AND(Raw!AT212=0,ISBLANK(Raw!EJ212)),"",1))))</f>
        <v/>
      </c>
      <c r="S212" t="str">
        <f>IF(A212=0,"",IF(AND(ISBLANK(Raw!AS212),ISBLANK(Raw!EK212)),"",IF(AND(Raw!AS212&gt;0,ISBLANK(Raw!EK212)=FALSE),"",IF(AND(Raw!AS212=0,ISBLANK(Raw!EK212)),"",1))))</f>
        <v/>
      </c>
      <c r="T212" s="19" t="str">
        <f>IF(A212=0,"",IF(AND(ISBLANK(Raw!AT212),COUNTA(Raw!EL212:EQ212)=0),"",IF(AND(Raw!AT212&gt;0,COUNTA(Raw!EL212:EQ212)&gt;0),"",IF(AND(Raw!AT212=0,COUNTA(Raw!EL212:EQ212)=0),"",1))))</f>
        <v/>
      </c>
      <c r="U212" t="str">
        <f>IF(A212=0,"",IF(AND(ISBLANK(Raw!AT212),COUNTA(Raw!ER212:EU212)=0),"",IF(AND(Raw!AT212&gt;0,COUNTA(Raw!ER212:EU212)&gt;0),"",IF(AND(Raw!AT212=0,COUNTA(Raw!ER212:EU212)=0),"",1))))</f>
        <v/>
      </c>
      <c r="V212" t="str">
        <f>IF(A212=0,"",IF(AND(ISBLANK(Raw!AS212),COUNTA(Raw!EV212:FA212)=0),"",IF(AND(Raw!AS212&gt;0,COUNTA(Raw!EV212:FA212)&gt;0),"",IF(AND(Raw!AS212=0,COUNTA(Raw!EV212:FA212)=0),"",1))))</f>
        <v/>
      </c>
      <c r="W212" t="str">
        <f>IF(A212=0,"",IF(AND(ISBLANK(Raw!AS212),COUNTA(Raw!FB212:FE212)=0),"",IF(AND(Raw!AS212&gt;0,COUNTA(Raw!FB212:FE212)&gt;0),"",IF(AND(Raw!AS212=0,COUNTA(Raw!FB212:FE212)=0),"",1))))</f>
        <v/>
      </c>
      <c r="X212" t="str">
        <f>IF(A212=0,"",IF(AND(ISBLANK(Raw!AT212),COUNTA(Raw!FF212:FI212)=0),"",IF(AND(Raw!AT212&gt;0,COUNTA(Raw!FF212:FI212)&gt;0),"",IF(AND(Raw!AT212=0,COUNTA(Raw!FF212:FI212)=0),"",1))))</f>
        <v/>
      </c>
      <c r="Y212" t="str">
        <f>IF(A212=0,"",IF(AND(ISBLANK(Raw!AS212),COUNTA(Raw!FJ212:FM212)=0),"",IF(AND(Raw!AS212&gt;0,COUNTA(Raw!FJ212:FM212)&gt;0),"",IF(AND(Raw!AS212=0,COUNTA(Raw!FJ212:FM212)=0),"",1))))</f>
        <v/>
      </c>
      <c r="Z212" t="str">
        <f>IF(A212=0,"",IF(AND(COUNTA(Raw!FN212:FT212)=0,ISBLANK(Raw!FU212)),"",IF(AND(COUNTIF(Raw!FN212:FT212,1)&gt;0,ISBLANK(Raw!FU212)=FALSE),"",IF(AND(COUNTIF(Raw!FN212:FT212,1)=0,ISBLANK(Raw!FU212)),"",1))))</f>
        <v/>
      </c>
      <c r="AA212" s="19" t="str">
        <f>IF(A212=0,"",IF(AND(ISBLANK(Raw!BI212),COUNTA(Raw!FV212:GH212)=0),"",IF(AND(Raw!BI212&lt;&gt;1,COUNTIF(Raw!FV212:GH212,6)=0),"",IF(Raw!BI212=1,"",1))))</f>
        <v/>
      </c>
      <c r="AB212" t="str">
        <f>IF(A212=0,"",IF(AND(ISBLANK(Raw!GI212),COUNTA(Raw!GJ212:GQ212)=0),"",IF(AND(Raw!GI212=1,COUNTA(Raw!GJ212:GQ212)&gt;0),"",IF(AND(Raw!GI212=2,COUNTA(Raw!GJ212:GQ212)=0),"",1))))</f>
        <v/>
      </c>
      <c r="AC212" s="19" t="str">
        <f>IF(A212=0,"",IF(AND(COUNTA(Raw!GY212:HF212)=0,ISBLANK(Raw!HG212)),"",IF(AND(OR(COUNTIF(Raw!GY212:HE212,1)&gt;0,COUNTIF(Raw!GY212:HE212,2)&gt;0),ISBLANK(Raw!HG212)=FALSE),"",IF(AND(COUNTA(Raw!GY212:HF212)&gt;0,ISBLANK(Raw!HG212),COUNTIF(Raw!GY212:HE212,1)=0,COUNTIF(Raw!GY212:HE212,2)=0),"",1))))</f>
        <v/>
      </c>
      <c r="AD212" s="19" t="str">
        <f>IF(A212=0,"",IF(COUNTA(Raw!HU212:IB212)=0,"",IF(AND(Raw!AK212&lt;&gt;2,COUNTIF(Raw!HU212:IA212,2)=0,COUNTIF(Raw!HU212:IA212,3)=0),"",IF(Raw!AK212=2,"",1))))</f>
        <v/>
      </c>
      <c r="AE212" s="19" t="str">
        <f>IF(A212=0,"",IF(AND(Raw!AK212=2,ISBLANK(Raw!IC212)=FALSE),"",IF(AND(Raw!AK212&lt;&gt;2,ISBLANK(Raw!IC212)),"",1)))</f>
        <v/>
      </c>
      <c r="AF212" s="19" t="str">
        <f>IF(A212=0,"",IF(COUNTA(Raw!ID212:IF212)=0,"",IF(AND(MATCH(2023-Raw!ID212,Code!$A$3:$A$12,1)=Raw!IF212,2023-Raw!ID212=Raw!IE212),"",1)))</f>
        <v/>
      </c>
      <c r="AG212" s="19" t="str">
        <f>IF(A212=0,"",IF(COUNTA(Raw!IG212:II212)=0,"",IF(AND(Raw!IG212=4,ISBLANK(Raw!II212)=FALSE),"",IF(AND(Raw!IG212&lt;&gt;4,ISBLANK(Raw!II212)),"",1))))</f>
        <v/>
      </c>
      <c r="AH212" s="19" t="str">
        <f>IF(A212=0,"",IF(COUNTA(Raw!IJ212:IM212)=0,"",IF(AND(Raw!IJ212=1,ISBLANK(Raw!IK212)=FALSE),"",IF(AND(Raw!IJ212=2,COUNTA(Raw!IK212:IM212)&gt;0),"",1))))</f>
        <v/>
      </c>
      <c r="AI212" s="19" t="str">
        <f>IF(A212=0,"",IF(COUNTA(Raw!IK212:IM212)=0,"",IF(AND(Raw!IK212=1,ISBLANK(Raw!IL212)=FALSE),"",IF(AND(Raw!IK212=2,COUNTA(Raw!IL212:IM212)=0),"",1))))</f>
        <v/>
      </c>
      <c r="AJ212" s="19" t="str">
        <f>IF(A212=0,"",IF(COUNTA(Raw!JD212:JJ212)=0,"",IF(AND(Raw!JD212&gt;600,COUNTA(Raw!JE212:JI212)&gt;0),"",IF(AND(Raw!JD212&lt;=600,COUNTA(Raw!JE212:JJ212)=0),"",1))))</f>
        <v/>
      </c>
      <c r="AK212" s="19" t="str">
        <f>IF(A212=0,"",IF(COUNTA(Raw!JK212:KA212)=0,"",IF(AND(Raw!JK212=1,COUNTA(Raw!JM212:JV212)&gt;0),"",IF(AND(Raw!JK212=3,COUNTA(Raw!JM212:JV212)&gt;0,COUNTA(Raw!JW212:KA212)=0),"",IF(AND(ISBLANK(Raw!JK212)=FALSE,Raw!JK212&lt;&gt;1,Raw!JK212&lt;&gt;3,COUNTA(Raw!JM212:KA212)=0),"",1)))))</f>
        <v/>
      </c>
      <c r="AL212" s="19" t="str">
        <f>IF(A212=0,"",IF(COUNTA(Raw!JW212:KA212)=0,"",IF(AND(COUNTIF(Raw!JW212:JZ212,4)=0,COUNTA(Raw!JW212:JZ212)&gt;0,ISBLANK(Raw!KA212)=FALSE),"",IF(AND(COUNTIF(Raw!JW212:KA212,4)&gt;0,ISBLANK(Raw!KA212)),"",1))))</f>
        <v/>
      </c>
      <c r="AM212" s="19" t="str">
        <f>IF(A212=0,"",IF(COUNTA(Raw!KT212:KU212)=0,"",IF(AND(Raw!KT212=1,ISBLANK(Raw!KU212)=FALSE),"",IF(AND(Raw!KT212=2,ISBLANK(Raw!KU212)),"",1))))</f>
        <v/>
      </c>
      <c r="AN212" s="19" t="str">
        <f>IF(A212=0,"",IF(COUNTA(Raw!KX212:LF212)=0,"",IF(AND(COUNTIF(Raw!KX212:LB212,5)=1,COUNTA(Raw!KX212:LB212)=1,COUNTA(Raw!LC212:LF212)=0),"",IF(AND(COUNTIF(Raw!KX212:LB212,5)=0,COUNTA(Raw!KX212:LB212)&gt;0,COUNTA(Raw!LC212:LF212)&gt;0),"",1))))</f>
        <v/>
      </c>
      <c r="AO212" s="19" t="str">
        <f>IF(A212=0,"",IF(COUNTA(Raw!LM212:LU212)=0,"",IF(AND(Raw!LM212=1,ISBLANK(Raw!LN212)=FALSE,COUNTA(Raw!LO212:LU212)&gt;0),"",IF(AND(Raw!LM212=2,COUNTA(Raw!LN212:LU212)=0),"",1))))</f>
        <v/>
      </c>
      <c r="AP212" s="19" t="str">
        <f>IF(A212=0,"",IF(COUNTA(Raw!MY212:OG212)=0,"",IF(AND(Raw!MY212=2,COUNTA(Raw!MZ212:OG212)=0),"",IF(AND(Raw!MY212=1,COUNTA(Raw!MZ212:OG212)&gt;0),"",1))))</f>
        <v/>
      </c>
      <c r="AQ212" s="19" t="str">
        <f>IF(A212=0,"",IF(COUNTA(Raw!NC212:NW212)=0,"",IF(AND(COUNTIF(Raw!NC212:NG212,3)&gt;0,COUNTA(Raw!NH212:NQ212)&gt;0),"",IF(AND(COUNTA(Raw!NC212:NG212)&gt;0,COUNTIF(Raw!NC212:NG212,3)=0,COUNTA(Raw!NH212:NW212)=0),"",1))))</f>
        <v/>
      </c>
      <c r="AR212" s="19" t="str">
        <f>IF(A212=0,"",IF(COUNTA(Raw!NH212:NW212)=0,"",IF(AND(COUNTIF(Raw!NH212:NQ212,10)&gt;0,COUNTA(Raw!NR212:NW212)&gt;0),"",IF(AND(COUNTA(Raw!NH212:NQ212)&gt;0,COUNTIF(Raw!NH212:NQ212,10)=0,COUNTA(Raw!NR212:NY212)=0),"",1))))</f>
        <v/>
      </c>
      <c r="AS212" s="19" t="str">
        <f>IF(A212=0,"",IF(COUNTA(Raw!NY212:OG212)=0,"",IF(AND(Raw!NY212=1,COUNTA(Raw!NZ212:OG212)&gt;0),"",IF(AND(Raw!NY212=2,COUNTA(Raw!NZ212:OG212)=0),"",1))))</f>
        <v/>
      </c>
      <c r="AT212" s="19" t="str">
        <f>IF(A212=0,"",IF(COUNTA(Raw!OH212:OY212)=0,"",IF(AND(Raw!OH212=1,COUNTA(Raw!OI212:OY212)&gt;0),"",IF(AND(Raw!OH212=2,COUNTA(Raw!OI212:OY212)=0),"",1))))</f>
        <v/>
      </c>
      <c r="AU212" s="19" t="str">
        <f>IF(A212=0,"",IF(COUNTA(Raw!PR212:QB212)=0,"",
IF(AND(OR(AND(COUNTIF(Raw!PR212:QB212,1)=1,COUNTA(Raw!QI212:QY212)&gt;0),AND(COUNTIF(Raw!PR212:QB212,1)=0,COUNTA(Raw!QI212:QY212)=0)),OR(AND(COUNTIF(Raw!PR212:QB212,2)=1,COUNTA(Raw!QZ212:RP212)&gt;0),AND(COUNTIF(Raw!PR212:QB212,2)=0,COUNTA(Raw!QZ212:RP212)=0)),OR(AND(COUNTIF(Raw!PR212:QB212,3)=1,COUNTA(Raw!RQ212:SG212)&gt;0),AND(COUNTIF(Raw!PR212:QB212,3)=0,COUNTA(Raw!RQ212:SG212)=0)),OR(AND(COUNTIF(Raw!PR212:QB212,4)=1,COUNTA(Raw!SH212:ST212)&gt;0),AND(COUNTIF(Raw!PR212:QB212,4)=0,COUNTA(Raw!SH212:ST212)=0)),OR(AND(COUNTIF(Raw!PR212:QB212,5)=1,COUNTA(Raw!SU212:TG212)&gt;0),AND(COUNTIF(Raw!PR212:QB212,5)=0,COUNTA(Raw!SU212:TG212)=0)),OR(AND(COUNTIF(Raw!PR212:QB212,6)=1,COUNTA(Raw!TH212:TT212)&gt;0),AND(COUNTIF(Raw!PR212:QB212,6)=0,COUNTA(Raw!TH212:TT212)=0)),OR(AND(COUNTIF(Raw!PR212:QB212,7)=1,COUNTA(Raw!TU212:UI212)&gt;0),AND(COUNTIF(Raw!PR212:QB212,7)=0,COUNTA(Raw!TU212:UI212)=0)),OR(AND(COUNTIF(Raw!PR212:QB212,8)=1,COUNTA(Raw!UJ212:UV212)&gt;0),AND(COUNTIF(Raw!PR212:QB212,8)=0,COUNTA(Raw!UJ212:UV212)=0)),OR(AND(COUNTIF(Raw!PR212:QB212,9)=1,COUNTA(Raw!UW212:VG212)&gt;0),AND(COUNTIF(Raw!PR212:QB212,9)=0,COUNTA(Raw!UW212:VG212)=0)),OR(AND(COUNTIF(Raw!PR212:QB212,10)=1,COUNTA(Raw!VH212:VP212)&gt;0),AND(COUNTIF(Raw!PR212:QB212,10)=0,COUNTA(Raw!VH212:VP212)=0)),OR(AND(COUNTIF(Raw!PR212:QB212,11)=1,COUNTA(Raw!VQ212:WK212)&gt;0),AND(COUNTIF(Raw!PR212:QB212,11)=0,COUNTA(Raw!VQ212:WK212)=0))),"",1)))</f>
        <v/>
      </c>
      <c r="AV212" s="19" t="str">
        <f>IF(A212=0,"",IF(COUNTA(Raw!QI212:QY212)=0,"",IF(AND(OR(AND(Raw!QI212=4,COUNTIF(Raw!QR212:QY212,1)=0),Raw!QI212&lt;&gt;4),OR(AND(Raw!QJ212=4,COUNTIF(Raw!QR212:QY212,2)=0),Raw!QJ212&lt;&gt;4),OR(AND(Raw!QK212=4,COUNTIF(Raw!QR212:QY212,3)=0),Raw!QK212&lt;&gt;4),OR(AND(Raw!QL212=4,COUNTIF(Raw!QR212:QY212,4)=0),Raw!QL212&lt;&gt;4),OR(AND(Raw!QM212=4,COUNTIF(Raw!QR212:QY212,5)=0),Raw!QM212&lt;&gt;4),OR(AND(Raw!QN212=4,COUNTIF(Raw!QR212:QY212,6)=0),Raw!QN212&lt;&gt;4),OR(AND(Raw!QO212=4,COUNTIF(Raw!QR212:QY212,7)=0),Raw!QO212&lt;&gt;4),OR(AND(Raw!QP212=4,COUNTIF(Raw!QR212:QY212,8)=0),Raw!QP212&lt;&gt;4)),"",1)))</f>
        <v/>
      </c>
      <c r="AW212" t="str">
        <f>IF(A212=0,"",IF(COUNTA(Raw!QZ212:RP212)=0,"",IF(AND(OR(AND(Raw!QZ212=4,COUNTIF(Raw!RI212:RP212,1)=0),Raw!QZ212&lt;&gt;4),OR(AND(Raw!RA212=4,COUNTIF(Raw!RI212:RP212,2)=0),Raw!RA212&lt;&gt;4),OR(AND(Raw!RB212=4,COUNTIF(Raw!RI212:RP212,3)=0),Raw!RB212&lt;&gt;4),OR(AND(Raw!RC212=4,COUNTIF(Raw!RI212:RP212,4)=0),Raw!RC212&lt;&gt;4),OR(AND(Raw!RD212=4,COUNTIF(Raw!RI212:RP212,5)=0),Raw!RD212&lt;&gt;4),OR(AND(Raw!RE212=4,COUNTIF(Raw!RI212:RP212,6)=0),Raw!RE212&lt;&gt;4),OR(AND(Raw!RF212=4,COUNTIF(Raw!RI212:RP212,7)=0),Raw!RF212&lt;&gt;4),OR(AND(Raw!RG212=4,COUNTIF(Raw!RI212:RP212,8)=0),Raw!RG212&lt;&gt;4)),"",1)))</f>
        <v/>
      </c>
      <c r="AX212" t="str">
        <f>IF(A212=0,"",IF(COUNTA(Raw!RQ212:SG212)=0,"",IF(AND(OR(AND(Raw!RQ212=4,COUNTIF(Raw!RZ212:SG212,1)=0),Raw!RQ212&lt;&gt;4),OR(AND(Raw!RR212=4,COUNTIF(Raw!RZ212:SG212,2)=0),Raw!RR212&lt;&gt;4),OR(AND(Raw!RS212=4,COUNTIF(Raw!RZ212:SG212,3)=0),Raw!RS212&lt;&gt;4),OR(AND(Raw!RT212=4,COUNTIF(Raw!RZ212:SG212,4)=0),Raw!RT212&lt;&gt;4),OR(AND(Raw!RU212=4,COUNTIF(Raw!RZ212:SG212,5)=0),Raw!RU212&lt;&gt;4),OR(AND(Raw!RV212=4,COUNTIF(Raw!RZ212:SG212,6)=0),Raw!RV212&lt;&gt;4),OR(AND(Raw!RW212=4,COUNTIF(Raw!RZ212:SG212,7)=0),Raw!RW212&lt;&gt;4),OR(AND(Raw!RX212=4,COUNTIF(Raw!RZ212:SG212,8)=0),Raw!RX212&lt;&gt;4)),"",1)))</f>
        <v/>
      </c>
      <c r="AY212" t="str">
        <f>IF(A212=0,"",IF(COUNTA(Raw!SH212:ST212)=0,"",IF(AND(OR(AND(Raw!SH212=4,COUNTIF(Raw!SO212:ST212,1)=0),Raw!SH212&lt;&gt;4),OR(AND(Raw!SI212=4,COUNTIF(Raw!SO212:ST212,2)=0),Raw!SI212&lt;&gt;4),OR(AND(Raw!SJ212=4,COUNTIF(Raw!SO212:ST212,3)=0),Raw!SJ212&lt;&gt;4),OR(AND(Raw!SK212=4,COUNTIF(Raw!SO212:ST212,4)=0),Raw!SK212&lt;&gt;4),OR(AND(Raw!SL212=4,COUNTIF(Raw!SO212:ST212,5)=0),Raw!SL212&lt;&gt;4),OR(AND(Raw!SM212=4,COUNTIF(Raw!SO212:ST212,6)=0),Raw!SM212&lt;&gt;4)),"",1)))</f>
        <v/>
      </c>
      <c r="AZ212" t="str">
        <f>IF(A212=0,"",IF(COUNTA(Raw!SU212:TG212)=0,"",IF(AND(OR(AND(Raw!SU212=4,COUNTIF(Raw!TB212:TG212,1)=0),Raw!SU212&lt;&gt;4),OR(AND(Raw!SV212=4,COUNTIF(Raw!TB212:TG212,2)=0),Raw!SV212&lt;&gt;4),OR(AND(Raw!SW212=4,COUNTIF(Raw!TB212:TG212,3)=0),Raw!SW212&lt;&gt;4),OR(AND(Raw!SX212=4,COUNTIF(Raw!TB212:TG212,4)=0),Raw!SX212&lt;&gt;4),OR(AND(Raw!SY212=4,COUNTIF(Raw!TB212:TG212,5)=0),Raw!SY212&lt;&gt;4),OR(AND(Raw!SZ212=4,COUNTIF(Raw!TB212:TG212,6)=0),Raw!SZ212&lt;&gt;4)),"",1)))</f>
        <v/>
      </c>
      <c r="BA212" t="str">
        <f>IF(A212=0,"",IF(COUNTA(Raw!TH212:TT212)=0,"",IF(AND(OR(AND(Raw!TH212=4,COUNTIF(Raw!TO212:TT212,1)=0),Raw!TH212&lt;&gt;4),OR(AND(Raw!TI212=4,COUNTIF(Raw!TO212:TT212,2)=0),Raw!TI212&lt;&gt;4),OR(AND(Raw!TJ212=4,COUNTIF(Raw!TO212:TT212,3)=0),Raw!TJ212&lt;&gt;4),OR(AND(Raw!TK212=4,COUNTIF(Raw!TO212:TT212,4)=0),Raw!TK212&lt;&gt;4),OR(AND(Raw!TL212=4,COUNTIF(Raw!TO212:TT212,5)=0),Raw!TL212&lt;&gt;4),OR(AND(Raw!TM212=4,COUNTIF(Raw!TO212:TT212,6)=0),Raw!TM212&lt;&gt;4)),"",1)))</f>
        <v/>
      </c>
      <c r="BB212" t="str">
        <f>IF(A212=0,"",IF(COUNTA(Raw!TU212:UI212)=0,"",IF(AND(OR(AND(Raw!TU212=4,COUNTIF(Raw!UC212:UI212,1)=0),Raw!TU212&lt;&gt;4),OR(AND(Raw!TV212=4,COUNTIF(Raw!UC212:UI212,2)=0),Raw!TV212&lt;&gt;4),OR(AND(Raw!TW212=4,COUNTIF(Raw!UC212:UI212,3)=0),Raw!TW212&lt;&gt;4),OR(AND(Raw!TX212=4,COUNTIF(Raw!UC212:UI212,4)=0),Raw!TX212&lt;&gt;4),OR(AND(Raw!TY212=4,COUNTIF(Raw!UC212:UI212,5)=0),Raw!TY212&lt;&gt;4),OR(AND(Raw!TZ212=4,COUNTIF(Raw!UC212:UI212,6)=0),Raw!TZ212&lt;&gt;4),OR(AND(Raw!UA212=4,COUNTIF(Raw!UC212:UI212,7)=0),Raw!UA212&lt;&gt;4)),"",1)))</f>
        <v/>
      </c>
      <c r="BC212" t="str">
        <f>IF(A212=0,"",IF(COUNTA(Raw!UJ212:UV212)=0,"",IF(AND(OR(AND(Raw!UJ212=4,COUNTIF(Raw!UQ212:UV212,1)=0),Raw!UJ212&lt;&gt;4),OR(AND(Raw!UK212=4,COUNTIF(Raw!UQ212:UV212,2)=0),Raw!UK212&lt;&gt;4),OR(AND(Raw!UL212=4,COUNTIF(Raw!UQ212:UV212,3)=0),Raw!UL212&lt;&gt;4),OR(AND(Raw!UM212=4,COUNTIF(Raw!UQ212:UV212,4)=0),Raw!UM212&lt;&gt;4),OR(AND(Raw!UN212=4,COUNTIF(Raw!UQ212:UV212,5)=0),Raw!UN212&lt;&gt;4),OR(AND(Raw!UO212=4,COUNTIF(Raw!UQ212:UV212,6)=0),Raw!UO212&lt;&gt;4)),"",1)))</f>
        <v/>
      </c>
      <c r="BD212" t="str">
        <f>IF(A212=0,"",IF(COUNTA(Raw!UW212:VG212)=0,"",IF(AND(OR(AND(Raw!UW212=4,COUNTIF(Raw!VC212:VG212,1)=0),Raw!UW212&lt;&gt;4),OR(AND(Raw!UX212=4,COUNTIF(Raw!VC212:VG212,2)=0),Raw!UX212&lt;&gt;4),OR(AND(Raw!UY212=4,COUNTIF(Raw!VC212:VG212,3)=0),Raw!UY212&lt;&gt;4),OR(AND(Raw!UZ212=4,COUNTIF(Raw!VC212:VG212,4)=0),Raw!UZ212&lt;&gt;4),OR(AND(Raw!VA212=4,COUNTIF(Raw!VC212:VG212,5)=0),Raw!VA212&lt;&gt;4)),"",1)))</f>
        <v/>
      </c>
      <c r="BE212" t="str">
        <f>IF(A212=0,"",IF(COUNTA(Raw!VH212:VP212)=0,"",
IF(AND(
OR(AND(Raw!VH212=4,COUNTIF(Raw!VM212:VP212,1)=0),Raw!VH212&lt;&gt;4),
OR(AND(Raw!VI212=4,COUNTIF(Raw!VM212:VP212,2)=0),Raw!VI212&lt;&gt;4),
OR(AND(Raw!VJ212=4,COUNTIF(Raw!VM212:VP212,3)=0),Raw!VJ212&lt;&gt;4),
OR(AND(Raw!VK212=4,COUNTIF(Raw!VM212:VP212,4)=0),Raw!VK212&lt;&gt;4)
),"",1)))</f>
        <v/>
      </c>
      <c r="BF212" t="str">
        <f>IF(A212=0,"",IF(COUNTA(Raw!VQ212:WK212)=0,"",
IF(AND(
OR(AND(Raw!VQ212=4,COUNTIF(Raw!WB212:WK212,1)=0),Raw!VQ212&lt;&gt;4),
OR(AND(Raw!VR212=4,COUNTIF(Raw!WB212:WK212,2)=0),Raw!VR212&lt;&gt;4),
OR(AND(Raw!VS212=4,COUNTIF(Raw!WB212:WK212,3)=0),Raw!VS212&lt;&gt;4),
OR(AND(Raw!VT212=4,COUNTIF(Raw!WB212:WK212,4)=0),Raw!VT212&lt;&gt;4),
OR(AND(Raw!VU212=4,COUNTIF(Raw!WB212:WK212,5)=0),Raw!VU212&lt;&gt;4),
OR(AND(Raw!VV212=4,COUNTIF(Raw!WB212:WK212,6)=0),Raw!VV212&lt;&gt;4),
OR(AND(Raw!VW212=4,COUNTIF(Raw!WB212:WK212,7)=0),Raw!VW212&lt;&gt;4),
OR(AND(Raw!VX212=4,COUNTIF(Raw!WB212:WK212,8)=0),Raw!VX212&lt;&gt;4),
OR(AND(Raw!VY212=4,COUNTIF(Raw!WB212:WK212,9)=0),Raw!VX212&lt;&gt;4),
OR(AND(Raw!VZ212=4,COUNTIF(Raw!WB212:WK212,10)=0),Raw!VZ212&lt;&gt;4)
),"",1)))</f>
        <v/>
      </c>
      <c r="BG212" t="str">
        <f>IF(A212=0,"",IF(COUNTA(Raw!WL212:XB212)=0,"",
IF(AND(
OR(AND(Raw!WL212=4,COUNTIF(Raw!WU212:XB212,1)=0),Raw!WL212&lt;&gt;4),
OR(AND(Raw!WM212=4,COUNTIF(Raw!WU212:XB212,2)=0),Raw!WM212&lt;&gt;4),
OR(AND(Raw!WN212=4,COUNTIF(Raw!WU212:XB212,3)=0),Raw!WN212&lt;&gt;4),
OR(AND(Raw!WO212=4,COUNTIF(Raw!WU212:XB212,4)=0),Raw!WO212&lt;&gt;4),
OR(AND(Raw!WP212=4,COUNTIF(Raw!WU212:XB212,5)=0),Raw!WP212&lt;&gt;4),
OR(AND(Raw!WQ212=4,COUNTIF(Raw!WU212:XB212,6)=0),Raw!WQ212&lt;&gt;4),
OR(AND(Raw!WR212=4,COUNTIF(Raw!WU212:XB212,7)=0),Raw!WR212&lt;&gt;4),
OR(AND(Raw!WS212=4,COUNTIF(Raw!WU212:XB212,8)=0),Raw!WS212&lt;&gt;4)
),"",1)))</f>
        <v/>
      </c>
      <c r="BH212" t="str">
        <f>IF(A212=0,"",IF(COUNTA(Raw!XC212:XK212)=0,"",
IF(AND(
OR(AND(Raw!XC212=4,COUNTIF(Raw!XH212:XK212,1)=0),Raw!XC212&lt;&gt;4),
OR(AND(Raw!XD212=4,COUNTIF(Raw!XH212:XK212,2)=0),Raw!XD212&lt;&gt;4),
OR(AND(Raw!XE212=4,COUNTIF(Raw!XH212:XK212,3)=0),Raw!XE212&lt;&gt;4),
OR(AND(Raw!XF212=4,COUNTIF(Raw!XH212:XK212,4)=0),Raw!XF212&lt;&gt;4)
),"",1)))</f>
        <v/>
      </c>
      <c r="BI212" t="str">
        <f>IF(A212=0,"",IF(COUNTA(Raw!XL212:XT212)=0,"",
IF(AND(
OR(AND(Raw!XL212=4,COUNTIF(Raw!XQ212:XT212,1)=0),Raw!XL212&lt;&gt;4),
OR(AND(Raw!XM212=4,COUNTIF(Raw!XQ212:XT212,2)=0),Raw!XM212&lt;&gt;4),
OR(AND(Raw!XN212=4,COUNTIF(Raw!XQ212:XT212,3)=0),Raw!XN212&lt;&gt;4),
OR(AND(Raw!XO212=4,COUNTIF(Raw!XQ212:XT212,4)=0),Raw!XO212&lt;&gt;4)
),"",1)))</f>
        <v/>
      </c>
      <c r="BJ212" t="str">
        <f>IF(A212=0,"",IF(COUNTA(Raw!XU212:YI212)=0,"",
IF(AND(
OR(AND(Raw!XU212=4,COUNTIF(Raw!YC212:YI212,1)=0),Raw!XU212&lt;&gt;4),
OR(AND(Raw!XV212=4,COUNTIF(Raw!YC212:YI212,2)=0),Raw!XV212&lt;&gt;4),
OR(AND(Raw!XW212=4,COUNTIF(Raw!YC212:YI212,3)=0),Raw!XW212&lt;&gt;4),
OR(AND(Raw!XX212=4,COUNTIF(Raw!YC212:YI212,4)=0),Raw!XX212&lt;&gt;4),
OR(AND(Raw!XY212=4,COUNTIF(Raw!YC212:YI212,5)=0),Raw!XY212&lt;&gt;4),
OR(AND(Raw!XZ212=4,COUNTIF(Raw!YC212:YI212,6)=0),Raw!XZ212&lt;&gt;4),
OR(AND(Raw!YA212=4,COUNTIF(Raw!YC212:YI212,7)=0),Raw!YA212&lt;&gt;4)
),"",1)))</f>
        <v/>
      </c>
      <c r="BK212" t="str">
        <f>IF(A212=0,"",IF(COUNTA(Raw!YJ212:YR212)=0,"",
IF(AND(
OR(AND(Raw!YJ212=4,COUNTIF(Raw!YO212:YR212,1)=0),Raw!YJ212&lt;&gt;4),
OR(AND(Raw!YK212=4,COUNTIF(Raw!YO212:YR212,2)=0),Raw!YK212&lt;&gt;4),
OR(AND(Raw!YL212=4,COUNTIF(Raw!YO212:YR212,3)=0),Raw!YL212&lt;&gt;4),
OR(AND(Raw!YM212=4,COUNTIF(Raw!YO212:YR212,4)=0),Raw!YM212&lt;&gt;4)
),"",1)))</f>
        <v/>
      </c>
      <c r="BL212" t="str">
        <f>IF(A212=0,"",IF(COUNTA(Raw!YS212:YU212)=0,"",IF(AND(Raw!YS212=4,ISBLANK(Raw!YU212)),"",IF(AND(Raw!YS212&lt;&gt;4,ISBLANK(Raw!YU212)=FALSE),"",1))))</f>
        <v/>
      </c>
    </row>
    <row r="213" spans="1:64">
      <c r="A213" s="20">
        <f>Raw!A213</f>
        <v>0</v>
      </c>
      <c r="B213" s="19" t="str">
        <f>IF(A213=0,"",IF(AND(Raw!AC213=1,COUNTA(Raw!AR213:IC213)&gt;0,COUNTA(Raw!ID213:YU213)=0),"",IF(AND(Raw!AC213=2,COUNTA(Raw!AR213:IC213)=0,COUNTA(Raw!ID213:MV213)&gt;0,COUNTA(Raw!MW213:YU213)=0),"",IF(AND(Raw!AC213=3,COUNTA(Raw!AP213:MV213)=0,COUNTA(Raw!MW213:YU213)&gt;0),"",1))))</f>
        <v/>
      </c>
      <c r="C213" s="19" t="str">
        <f>IF(A213=0,"",IF(AND(Raw!AK213=1,ISBLANK(Raw!AM213)=FALSE,ISBLANK(Raw!AO213)),"",IF(AND(Raw!AK213=2,ISBLANK(Raw!AM213),ISBLANK(Raw!AO213)=FALSE),"",1)))</f>
        <v/>
      </c>
      <c r="D213" s="19" t="str">
        <f>IF(A213=0,"",IF(COUNTA(Raw!AS213:AZ213)=0,"",IF(AND(Raw!AS213+Raw!AT213=100,Raw!AU213+Raw!AV213=100,Raw!AW213+Raw!AX213=100,Raw!AY213+Raw!AZ213=100),"",1)))</f>
        <v/>
      </c>
      <c r="E213" s="19" t="str">
        <f>IF(A213=0,"",IF(ISBLANK(Raw!AQ213),"",IF(Raw!AQ213=1,"",1)))</f>
        <v/>
      </c>
      <c r="F213" s="19" t="str">
        <f>IF(A213=0,"",IF(ISBLANK(Raw!AR213),"",IF(AND(Raw!AR213&gt;=0,Raw!AR213&lt;=100),"",1)))</f>
        <v/>
      </c>
      <c r="G213" s="19" t="str">
        <f>IF(A213=0,"",IF(AND(ISBLANK(Raw!BA213),ISBLANK(Raw!AS213)),"",IF(AND(Raw!AS213&gt;0,ISBLANK(Raw!BA213)=FALSE),"",1)))</f>
        <v/>
      </c>
      <c r="H213" s="19" t="str">
        <f>IF(A213=0,"",IF(COUNTA(Raw!BA213:BH213)=0,"",IF(AND(Raw!BA213=0,COUNTA(Raw!BB213:BH213)=0),"",IF(AND(Raw!BA213&gt;0,COUNTA(Raw!BB213:BH213)&gt;0),"",1))))</f>
        <v/>
      </c>
      <c r="I213" s="19" t="str">
        <f>IF(A213=0,"",IF(AND(ISBLANK(Raw!BI213),ISBLANK(Raw!BJ213)),"",IF(AND(Raw!BI213=1,ISBLANK(Raw!BJ213)=FALSE),"",IF(AND(Raw!BI213=2,ISBLANK(Raw!BJ213)),"",1))))</f>
        <v/>
      </c>
      <c r="J213" s="19" t="str">
        <f>IF(A213=0,"",IF(AND(ISBLANK(Raw!AT213),COUNTBLANK(Raw!BK213:BQ213)),"",IF(AND(Raw!AT213&gt;0,COUNTA(Raw!BK213:BQ213)&gt;0),"",IF(AND(Raw!AT213=0,COUNTA(Raw!BK213:BQ213)=0),"",1))))</f>
        <v/>
      </c>
      <c r="K213" s="19" t="str">
        <f>IF(A213=0,"",IF(AND(ISBLANK(Raw!AS213),COUNTA(Raw!BR213:BX213)=0),"",IF(AND(Raw!AS213&gt;0,COUNTA(Raw!BR213:BX213)&gt;0),"",IF(AND(Raw!AS213=0,COUNTA(Raw!BR213:BX213)=0),"",1))))</f>
        <v/>
      </c>
      <c r="L213" s="19" t="str">
        <f>IF(A213=0,"",IF(AND(COUNTA(Raw!BK213:BX213)=0,COUNTA(Raw!BY213:CH213)=0),"",IF(AND(COUNTIF(Raw!BK213:BX213,1)&gt;0,COUNTA(Raw!BY213:CH213)&gt;0),"",IF(AND(COUNTIF(Raw!BK213:BX213,1)=0,COUNTA(Raw!BY213:CH213)=0),"",1))))</f>
        <v/>
      </c>
      <c r="M213" s="19" t="str">
        <f>IF(A213=0,"",IF(AND(COUNTA(Raw!BK213:BX213)=0,COUNTA(Raw!CI213:CR213)),"",IF(AND(COUNTIF(Raw!BK213:BX213,3)&gt;0,COUNTA(Raw!CI213:CR213)&gt;0),"",IF(AND(COUNTIF(Raw!BK213:BX213,3)=0,COUNTA(Raw!CI213:CR213)=0),"",1))))</f>
        <v/>
      </c>
      <c r="N213" s="19" t="str">
        <f>IF(A213=0,"",IF(COUNTA(Raw!CS213:DF213)=0,"",IF(AND(COUNTIF(Raw!CS213:CV213,1)=1,COUNTA(Raw!CW213:DA213)&gt;0,COUNTA(Raw!DB213:DF213)=0),"",IF(AND(COUNTIF(Raw!CS213:CV213,2)=1,COUNTA(Raw!CW213:DA213)=0,COUNTA(Raw!DB213:DF213)&gt;0),"",IF(AND(COUNTA(Raw!CS213:CV213)&gt;0,COUNTA(Raw!CW213:DF213)=0),"",1)))))</f>
        <v/>
      </c>
      <c r="O213" s="19" t="str">
        <f>IF(A213=0,"",IF(COUNTA(Raw!DG213:DP213)=0,"",IF(AND(COUNTIF(Raw!BK213:BQ213,1)&gt;0,OR(COUNTIF(Raw!DG213:DP213,1)=1,COUNTIF(Raw!DG213:DP213,2)=1,COUNTIF(Raw!DG213:DP213,3)=1)),"",IF(AND(COUNTIF(Raw!BK213:BQ213,1)=0,AND(COUNTIF(Raw!DG213:DP213,1)=0,COUNTIF(Raw!DG213:DP213,2)=0,COUNTIF(Raw!DG213:DP213,3)=0)),"",1))))</f>
        <v/>
      </c>
      <c r="P213" s="19" t="str">
        <f>IF(A213=0,"",IF(COUNTA(Raw!DG213:DR213)=0,"",IF(AND(COUNTIF(Raw!DG213:DP213,4)=1,ISBLANK(Raw!DQ213)=FALSE,ISBLANK(Raw!DR213)),"",IF(AND(COUNTIF(Raw!DG213:DP213,7)=1,ISBLANK(Raw!DQ213),ISBLANK(Raw!DR213)=FALSE),"",IF(AND(COUNTA(Raw!DG213:DP213)&gt;0,COUNTIF(Raw!DG213:DP213,4)=0,COUNTIF(Raw!DG213:DP213,7)=0,COUNTA(Raw!DQ213:DR213)=0),"",1)))))</f>
        <v/>
      </c>
      <c r="Q213" s="19" t="str">
        <f>IF(A213=0,"",IF(AND(COUNTA(Raw!DS213:DU213)=0,COUNTA(Raw!BK213:BQ213)=0),"",IF(AND(COUNTIF(Raw!BK213:BQ213,1)&gt;0,COUNTA(Raw!DS213:DU213)&gt;0),"",IF(AND(COUNTIF(Raw!BK213:BQ213,1)=0,COUNTA(Raw!DS213:DU213)=0),"",1))))</f>
        <v/>
      </c>
      <c r="R213" s="19" t="str">
        <f>IF(A213=0,"",IF(AND(ISBLANK(Raw!AT213),ISBLANK(Raw!EJ213)),"",IF(AND(Raw!AT213&gt;0,ISBLANK(Raw!EJ213)=FALSE,Raw!EJ213&gt;=0,Raw!EJ213&lt;=7),"",IF(AND(Raw!AT213=0,ISBLANK(Raw!EJ213)),"",1))))</f>
        <v/>
      </c>
      <c r="S213" t="str">
        <f>IF(A213=0,"",IF(AND(ISBLANK(Raw!AS213),ISBLANK(Raw!EK213)),"",IF(AND(Raw!AS213&gt;0,ISBLANK(Raw!EK213)=FALSE),"",IF(AND(Raw!AS213=0,ISBLANK(Raw!EK213)),"",1))))</f>
        <v/>
      </c>
      <c r="T213" s="19" t="str">
        <f>IF(A213=0,"",IF(AND(ISBLANK(Raw!AT213),COUNTA(Raw!EL213:EQ213)=0),"",IF(AND(Raw!AT213&gt;0,COUNTA(Raw!EL213:EQ213)&gt;0),"",IF(AND(Raw!AT213=0,COUNTA(Raw!EL213:EQ213)=0),"",1))))</f>
        <v/>
      </c>
      <c r="U213" t="str">
        <f>IF(A213=0,"",IF(AND(ISBLANK(Raw!AT213),COUNTA(Raw!ER213:EU213)=0),"",IF(AND(Raw!AT213&gt;0,COUNTA(Raw!ER213:EU213)&gt;0),"",IF(AND(Raw!AT213=0,COUNTA(Raw!ER213:EU213)=0),"",1))))</f>
        <v/>
      </c>
      <c r="V213" t="str">
        <f>IF(A213=0,"",IF(AND(ISBLANK(Raw!AS213),COUNTA(Raw!EV213:FA213)=0),"",IF(AND(Raw!AS213&gt;0,COUNTA(Raw!EV213:FA213)&gt;0),"",IF(AND(Raw!AS213=0,COUNTA(Raw!EV213:FA213)=0),"",1))))</f>
        <v/>
      </c>
      <c r="W213" t="str">
        <f>IF(A213=0,"",IF(AND(ISBLANK(Raw!AS213),COUNTA(Raw!FB213:FE213)=0),"",IF(AND(Raw!AS213&gt;0,COUNTA(Raw!FB213:FE213)&gt;0),"",IF(AND(Raw!AS213=0,COUNTA(Raw!FB213:FE213)=0),"",1))))</f>
        <v/>
      </c>
      <c r="X213" t="str">
        <f>IF(A213=0,"",IF(AND(ISBLANK(Raw!AT213),COUNTA(Raw!FF213:FI213)=0),"",IF(AND(Raw!AT213&gt;0,COUNTA(Raw!FF213:FI213)&gt;0),"",IF(AND(Raw!AT213=0,COUNTA(Raw!FF213:FI213)=0),"",1))))</f>
        <v/>
      </c>
      <c r="Y213" t="str">
        <f>IF(A213=0,"",IF(AND(ISBLANK(Raw!AS213),COUNTA(Raw!FJ213:FM213)=0),"",IF(AND(Raw!AS213&gt;0,COUNTA(Raw!FJ213:FM213)&gt;0),"",IF(AND(Raw!AS213=0,COUNTA(Raw!FJ213:FM213)=0),"",1))))</f>
        <v/>
      </c>
      <c r="Z213" t="str">
        <f>IF(A213=0,"",IF(AND(COUNTA(Raw!FN213:FT213)=0,ISBLANK(Raw!FU213)),"",IF(AND(COUNTIF(Raw!FN213:FT213,1)&gt;0,ISBLANK(Raw!FU213)=FALSE),"",IF(AND(COUNTIF(Raw!FN213:FT213,1)=0,ISBLANK(Raw!FU213)),"",1))))</f>
        <v/>
      </c>
      <c r="AA213" s="19" t="str">
        <f>IF(A213=0,"",IF(AND(ISBLANK(Raw!BI213),COUNTA(Raw!FV213:GH213)=0),"",IF(AND(Raw!BI213&lt;&gt;1,COUNTIF(Raw!FV213:GH213,6)=0),"",IF(Raw!BI213=1,"",1))))</f>
        <v/>
      </c>
      <c r="AB213" t="str">
        <f>IF(A213=0,"",IF(AND(ISBLANK(Raw!GI213),COUNTA(Raw!GJ213:GQ213)=0),"",IF(AND(Raw!GI213=1,COUNTA(Raw!GJ213:GQ213)&gt;0),"",IF(AND(Raw!GI213=2,COUNTA(Raw!GJ213:GQ213)=0),"",1))))</f>
        <v/>
      </c>
      <c r="AC213" s="19" t="str">
        <f>IF(A213=0,"",IF(AND(COUNTA(Raw!GY213:HF213)=0,ISBLANK(Raw!HG213)),"",IF(AND(OR(COUNTIF(Raw!GY213:HE213,1)&gt;0,COUNTIF(Raw!GY213:HE213,2)&gt;0),ISBLANK(Raw!HG213)=FALSE),"",IF(AND(COUNTA(Raw!GY213:HF213)&gt;0,ISBLANK(Raw!HG213),COUNTIF(Raw!GY213:HE213,1)=0,COUNTIF(Raw!GY213:HE213,2)=0),"",1))))</f>
        <v/>
      </c>
      <c r="AD213" s="19" t="str">
        <f>IF(A213=0,"",IF(COUNTA(Raw!HU213:IB213)=0,"",IF(AND(Raw!AK213&lt;&gt;2,COUNTIF(Raw!HU213:IA213,2)=0,COUNTIF(Raw!HU213:IA213,3)=0),"",IF(Raw!AK213=2,"",1))))</f>
        <v/>
      </c>
      <c r="AE213" s="19" t="str">
        <f>IF(A213=0,"",IF(AND(Raw!AK213=2,ISBLANK(Raw!IC213)=FALSE),"",IF(AND(Raw!AK213&lt;&gt;2,ISBLANK(Raw!IC213)),"",1)))</f>
        <v/>
      </c>
      <c r="AF213" s="19" t="str">
        <f>IF(A213=0,"",IF(COUNTA(Raw!ID213:IF213)=0,"",IF(AND(MATCH(2023-Raw!ID213,Code!$A$3:$A$12,1)=Raw!IF213,2023-Raw!ID213=Raw!IE213),"",1)))</f>
        <v/>
      </c>
      <c r="AG213" s="19" t="str">
        <f>IF(A213=0,"",IF(COUNTA(Raw!IG213:II213)=0,"",IF(AND(Raw!IG213=4,ISBLANK(Raw!II213)=FALSE),"",IF(AND(Raw!IG213&lt;&gt;4,ISBLANK(Raw!II213)),"",1))))</f>
        <v/>
      </c>
      <c r="AH213" s="19" t="str">
        <f>IF(A213=0,"",IF(COUNTA(Raw!IJ213:IM213)=0,"",IF(AND(Raw!IJ213=1,ISBLANK(Raw!IK213)=FALSE),"",IF(AND(Raw!IJ213=2,COUNTA(Raw!IK213:IM213)&gt;0),"",1))))</f>
        <v/>
      </c>
      <c r="AI213" s="19" t="str">
        <f>IF(A213=0,"",IF(COUNTA(Raw!IK213:IM213)=0,"",IF(AND(Raw!IK213=1,ISBLANK(Raw!IL213)=FALSE),"",IF(AND(Raw!IK213=2,COUNTA(Raw!IL213:IM213)=0),"",1))))</f>
        <v/>
      </c>
      <c r="AJ213" s="19" t="str">
        <f>IF(A213=0,"",IF(COUNTA(Raw!JD213:JJ213)=0,"",IF(AND(Raw!JD213&gt;600,COUNTA(Raw!JE213:JI213)&gt;0),"",IF(AND(Raw!JD213&lt;=600,COUNTA(Raw!JE213:JJ213)=0),"",1))))</f>
        <v/>
      </c>
      <c r="AK213" s="19" t="str">
        <f>IF(A213=0,"",IF(COUNTA(Raw!JK213:KA213)=0,"",IF(AND(Raw!JK213=1,COUNTA(Raw!JM213:JV213)&gt;0),"",IF(AND(Raw!JK213=3,COUNTA(Raw!JM213:JV213)&gt;0,COUNTA(Raw!JW213:KA213)=0),"",IF(AND(ISBLANK(Raw!JK213)=FALSE,Raw!JK213&lt;&gt;1,Raw!JK213&lt;&gt;3,COUNTA(Raw!JM213:KA213)=0),"",1)))))</f>
        <v/>
      </c>
      <c r="AL213" s="19" t="str">
        <f>IF(A213=0,"",IF(COUNTA(Raw!JW213:KA213)=0,"",IF(AND(COUNTIF(Raw!JW213:JZ213,4)=0,COUNTA(Raw!JW213:JZ213)&gt;0,ISBLANK(Raw!KA213)=FALSE),"",IF(AND(COUNTIF(Raw!JW213:KA213,4)&gt;0,ISBLANK(Raw!KA213)),"",1))))</f>
        <v/>
      </c>
      <c r="AM213" s="19" t="str">
        <f>IF(A213=0,"",IF(COUNTA(Raw!KT213:KU213)=0,"",IF(AND(Raw!KT213=1,ISBLANK(Raw!KU213)=FALSE),"",IF(AND(Raw!KT213=2,ISBLANK(Raw!KU213)),"",1))))</f>
        <v/>
      </c>
      <c r="AN213" s="19" t="str">
        <f>IF(A213=0,"",IF(COUNTA(Raw!KX213:LF213)=0,"",IF(AND(COUNTIF(Raw!KX213:LB213,5)=1,COUNTA(Raw!KX213:LB213)=1,COUNTA(Raw!LC213:LF213)=0),"",IF(AND(COUNTIF(Raw!KX213:LB213,5)=0,COUNTA(Raw!KX213:LB213)&gt;0,COUNTA(Raw!LC213:LF213)&gt;0),"",1))))</f>
        <v/>
      </c>
      <c r="AO213" s="19" t="str">
        <f>IF(A213=0,"",IF(COUNTA(Raw!LM213:LU213)=0,"",IF(AND(Raw!LM213=1,ISBLANK(Raw!LN213)=FALSE,COUNTA(Raw!LO213:LU213)&gt;0),"",IF(AND(Raw!LM213=2,COUNTA(Raw!LN213:LU213)=0),"",1))))</f>
        <v/>
      </c>
      <c r="AP213" s="19" t="str">
        <f>IF(A213=0,"",IF(COUNTA(Raw!MY213:OG213)=0,"",IF(AND(Raw!MY213=2,COUNTA(Raw!MZ213:OG213)=0),"",IF(AND(Raw!MY213=1,COUNTA(Raw!MZ213:OG213)&gt;0),"",1))))</f>
        <v/>
      </c>
      <c r="AQ213" s="19" t="str">
        <f>IF(A213=0,"",IF(COUNTA(Raw!NC213:NW213)=0,"",IF(AND(COUNTIF(Raw!NC213:NG213,3)&gt;0,COUNTA(Raw!NH213:NQ213)&gt;0),"",IF(AND(COUNTA(Raw!NC213:NG213)&gt;0,COUNTIF(Raw!NC213:NG213,3)=0,COUNTA(Raw!NH213:NW213)=0),"",1))))</f>
        <v/>
      </c>
      <c r="AR213" s="19" t="str">
        <f>IF(A213=0,"",IF(COUNTA(Raw!NH213:NW213)=0,"",IF(AND(COUNTIF(Raw!NH213:NQ213,10)&gt;0,COUNTA(Raw!NR213:NW213)&gt;0),"",IF(AND(COUNTA(Raw!NH213:NQ213)&gt;0,COUNTIF(Raw!NH213:NQ213,10)=0,COUNTA(Raw!NR213:NY213)=0),"",1))))</f>
        <v/>
      </c>
      <c r="AS213" s="19" t="str">
        <f>IF(A213=0,"",IF(COUNTA(Raw!NY213:OG213)=0,"",IF(AND(Raw!NY213=1,COUNTA(Raw!NZ213:OG213)&gt;0),"",IF(AND(Raw!NY213=2,COUNTA(Raw!NZ213:OG213)=0),"",1))))</f>
        <v/>
      </c>
      <c r="AT213" s="19" t="str">
        <f>IF(A213=0,"",IF(COUNTA(Raw!OH213:OY213)=0,"",IF(AND(Raw!OH213=1,COUNTA(Raw!OI213:OY213)&gt;0),"",IF(AND(Raw!OH213=2,COUNTA(Raw!OI213:OY213)=0),"",1))))</f>
        <v/>
      </c>
      <c r="AU213" s="19" t="str">
        <f>IF(A213=0,"",IF(COUNTA(Raw!PR213:QB213)=0,"",
IF(AND(OR(AND(COUNTIF(Raw!PR213:QB213,1)=1,COUNTA(Raw!QI213:QY213)&gt;0),AND(COUNTIF(Raw!PR213:QB213,1)=0,COUNTA(Raw!QI213:QY213)=0)),OR(AND(COUNTIF(Raw!PR213:QB213,2)=1,COUNTA(Raw!QZ213:RP213)&gt;0),AND(COUNTIF(Raw!PR213:QB213,2)=0,COUNTA(Raw!QZ213:RP213)=0)),OR(AND(COUNTIF(Raw!PR213:QB213,3)=1,COUNTA(Raw!RQ213:SG213)&gt;0),AND(COUNTIF(Raw!PR213:QB213,3)=0,COUNTA(Raw!RQ213:SG213)=0)),OR(AND(COUNTIF(Raw!PR213:QB213,4)=1,COUNTA(Raw!SH213:ST213)&gt;0),AND(COUNTIF(Raw!PR213:QB213,4)=0,COUNTA(Raw!SH213:ST213)=0)),OR(AND(COUNTIF(Raw!PR213:QB213,5)=1,COUNTA(Raw!SU213:TG213)&gt;0),AND(COUNTIF(Raw!PR213:QB213,5)=0,COUNTA(Raw!SU213:TG213)=0)),OR(AND(COUNTIF(Raw!PR213:QB213,6)=1,COUNTA(Raw!TH213:TT213)&gt;0),AND(COUNTIF(Raw!PR213:QB213,6)=0,COUNTA(Raw!TH213:TT213)=0)),OR(AND(COUNTIF(Raw!PR213:QB213,7)=1,COUNTA(Raw!TU213:UI213)&gt;0),AND(COUNTIF(Raw!PR213:QB213,7)=0,COUNTA(Raw!TU213:UI213)=0)),OR(AND(COUNTIF(Raw!PR213:QB213,8)=1,COUNTA(Raw!UJ213:UV213)&gt;0),AND(COUNTIF(Raw!PR213:QB213,8)=0,COUNTA(Raw!UJ213:UV213)=0)),OR(AND(COUNTIF(Raw!PR213:QB213,9)=1,COUNTA(Raw!UW213:VG213)&gt;0),AND(COUNTIF(Raw!PR213:QB213,9)=0,COUNTA(Raw!UW213:VG213)=0)),OR(AND(COUNTIF(Raw!PR213:QB213,10)=1,COUNTA(Raw!VH213:VP213)&gt;0),AND(COUNTIF(Raw!PR213:QB213,10)=0,COUNTA(Raw!VH213:VP213)=0)),OR(AND(COUNTIF(Raw!PR213:QB213,11)=1,COUNTA(Raw!VQ213:WK213)&gt;0),AND(COUNTIF(Raw!PR213:QB213,11)=0,COUNTA(Raw!VQ213:WK213)=0))),"",1)))</f>
        <v/>
      </c>
      <c r="AV213" s="19" t="str">
        <f>IF(A213=0,"",IF(COUNTA(Raw!QI213:QY213)=0,"",IF(AND(OR(AND(Raw!QI213=4,COUNTIF(Raw!QR213:QY213,1)=0),Raw!QI213&lt;&gt;4),OR(AND(Raw!QJ213=4,COUNTIF(Raw!QR213:QY213,2)=0),Raw!QJ213&lt;&gt;4),OR(AND(Raw!QK213=4,COUNTIF(Raw!QR213:QY213,3)=0),Raw!QK213&lt;&gt;4),OR(AND(Raw!QL213=4,COUNTIF(Raw!QR213:QY213,4)=0),Raw!QL213&lt;&gt;4),OR(AND(Raw!QM213=4,COUNTIF(Raw!QR213:QY213,5)=0),Raw!QM213&lt;&gt;4),OR(AND(Raw!QN213=4,COUNTIF(Raw!QR213:QY213,6)=0),Raw!QN213&lt;&gt;4),OR(AND(Raw!QO213=4,COUNTIF(Raw!QR213:QY213,7)=0),Raw!QO213&lt;&gt;4),OR(AND(Raw!QP213=4,COUNTIF(Raw!QR213:QY213,8)=0),Raw!QP213&lt;&gt;4)),"",1)))</f>
        <v/>
      </c>
      <c r="AW213" t="str">
        <f>IF(A213=0,"",IF(COUNTA(Raw!QZ213:RP213)=0,"",IF(AND(OR(AND(Raw!QZ213=4,COUNTIF(Raw!RI213:RP213,1)=0),Raw!QZ213&lt;&gt;4),OR(AND(Raw!RA213=4,COUNTIF(Raw!RI213:RP213,2)=0),Raw!RA213&lt;&gt;4),OR(AND(Raw!RB213=4,COUNTIF(Raw!RI213:RP213,3)=0),Raw!RB213&lt;&gt;4),OR(AND(Raw!RC213=4,COUNTIF(Raw!RI213:RP213,4)=0),Raw!RC213&lt;&gt;4),OR(AND(Raw!RD213=4,COUNTIF(Raw!RI213:RP213,5)=0),Raw!RD213&lt;&gt;4),OR(AND(Raw!RE213=4,COUNTIF(Raw!RI213:RP213,6)=0),Raw!RE213&lt;&gt;4),OR(AND(Raw!RF213=4,COUNTIF(Raw!RI213:RP213,7)=0),Raw!RF213&lt;&gt;4),OR(AND(Raw!RG213=4,COUNTIF(Raw!RI213:RP213,8)=0),Raw!RG213&lt;&gt;4)),"",1)))</f>
        <v/>
      </c>
      <c r="AX213" t="str">
        <f>IF(A213=0,"",IF(COUNTA(Raw!RQ213:SG213)=0,"",IF(AND(OR(AND(Raw!RQ213=4,COUNTIF(Raw!RZ213:SG213,1)=0),Raw!RQ213&lt;&gt;4),OR(AND(Raw!RR213=4,COUNTIF(Raw!RZ213:SG213,2)=0),Raw!RR213&lt;&gt;4),OR(AND(Raw!RS213=4,COUNTIF(Raw!RZ213:SG213,3)=0),Raw!RS213&lt;&gt;4),OR(AND(Raw!RT213=4,COUNTIF(Raw!RZ213:SG213,4)=0),Raw!RT213&lt;&gt;4),OR(AND(Raw!RU213=4,COUNTIF(Raw!RZ213:SG213,5)=0),Raw!RU213&lt;&gt;4),OR(AND(Raw!RV213=4,COUNTIF(Raw!RZ213:SG213,6)=0),Raw!RV213&lt;&gt;4),OR(AND(Raw!RW213=4,COUNTIF(Raw!RZ213:SG213,7)=0),Raw!RW213&lt;&gt;4),OR(AND(Raw!RX213=4,COUNTIF(Raw!RZ213:SG213,8)=0),Raw!RX213&lt;&gt;4)),"",1)))</f>
        <v/>
      </c>
      <c r="AY213" t="str">
        <f>IF(A213=0,"",IF(COUNTA(Raw!SH213:ST213)=0,"",IF(AND(OR(AND(Raw!SH213=4,COUNTIF(Raw!SO213:ST213,1)=0),Raw!SH213&lt;&gt;4),OR(AND(Raw!SI213=4,COUNTIF(Raw!SO213:ST213,2)=0),Raw!SI213&lt;&gt;4),OR(AND(Raw!SJ213=4,COUNTIF(Raw!SO213:ST213,3)=0),Raw!SJ213&lt;&gt;4),OR(AND(Raw!SK213=4,COUNTIF(Raw!SO213:ST213,4)=0),Raw!SK213&lt;&gt;4),OR(AND(Raw!SL213=4,COUNTIF(Raw!SO213:ST213,5)=0),Raw!SL213&lt;&gt;4),OR(AND(Raw!SM213=4,COUNTIF(Raw!SO213:ST213,6)=0),Raw!SM213&lt;&gt;4)),"",1)))</f>
        <v/>
      </c>
      <c r="AZ213" t="str">
        <f>IF(A213=0,"",IF(COUNTA(Raw!SU213:TG213)=0,"",IF(AND(OR(AND(Raw!SU213=4,COUNTIF(Raw!TB213:TG213,1)=0),Raw!SU213&lt;&gt;4),OR(AND(Raw!SV213=4,COUNTIF(Raw!TB213:TG213,2)=0),Raw!SV213&lt;&gt;4),OR(AND(Raw!SW213=4,COUNTIF(Raw!TB213:TG213,3)=0),Raw!SW213&lt;&gt;4),OR(AND(Raw!SX213=4,COUNTIF(Raw!TB213:TG213,4)=0),Raw!SX213&lt;&gt;4),OR(AND(Raw!SY213=4,COUNTIF(Raw!TB213:TG213,5)=0),Raw!SY213&lt;&gt;4),OR(AND(Raw!SZ213=4,COUNTIF(Raw!TB213:TG213,6)=0),Raw!SZ213&lt;&gt;4)),"",1)))</f>
        <v/>
      </c>
      <c r="BA213" t="str">
        <f>IF(A213=0,"",IF(COUNTA(Raw!TH213:TT213)=0,"",IF(AND(OR(AND(Raw!TH213=4,COUNTIF(Raw!TO213:TT213,1)=0),Raw!TH213&lt;&gt;4),OR(AND(Raw!TI213=4,COUNTIF(Raw!TO213:TT213,2)=0),Raw!TI213&lt;&gt;4),OR(AND(Raw!TJ213=4,COUNTIF(Raw!TO213:TT213,3)=0),Raw!TJ213&lt;&gt;4),OR(AND(Raw!TK213=4,COUNTIF(Raw!TO213:TT213,4)=0),Raw!TK213&lt;&gt;4),OR(AND(Raw!TL213=4,COUNTIF(Raw!TO213:TT213,5)=0),Raw!TL213&lt;&gt;4),OR(AND(Raw!TM213=4,COUNTIF(Raw!TO213:TT213,6)=0),Raw!TM213&lt;&gt;4)),"",1)))</f>
        <v/>
      </c>
      <c r="BB213" t="str">
        <f>IF(A213=0,"",IF(COUNTA(Raw!TU213:UI213)=0,"",IF(AND(OR(AND(Raw!TU213=4,COUNTIF(Raw!UC213:UI213,1)=0),Raw!TU213&lt;&gt;4),OR(AND(Raw!TV213=4,COUNTIF(Raw!UC213:UI213,2)=0),Raw!TV213&lt;&gt;4),OR(AND(Raw!TW213=4,COUNTIF(Raw!UC213:UI213,3)=0),Raw!TW213&lt;&gt;4),OR(AND(Raw!TX213=4,COUNTIF(Raw!UC213:UI213,4)=0),Raw!TX213&lt;&gt;4),OR(AND(Raw!TY213=4,COUNTIF(Raw!UC213:UI213,5)=0),Raw!TY213&lt;&gt;4),OR(AND(Raw!TZ213=4,COUNTIF(Raw!UC213:UI213,6)=0),Raw!TZ213&lt;&gt;4),OR(AND(Raw!UA213=4,COUNTIF(Raw!UC213:UI213,7)=0),Raw!UA213&lt;&gt;4)),"",1)))</f>
        <v/>
      </c>
      <c r="BC213" t="str">
        <f>IF(A213=0,"",IF(COUNTA(Raw!UJ213:UV213)=0,"",IF(AND(OR(AND(Raw!UJ213=4,COUNTIF(Raw!UQ213:UV213,1)=0),Raw!UJ213&lt;&gt;4),OR(AND(Raw!UK213=4,COUNTIF(Raw!UQ213:UV213,2)=0),Raw!UK213&lt;&gt;4),OR(AND(Raw!UL213=4,COUNTIF(Raw!UQ213:UV213,3)=0),Raw!UL213&lt;&gt;4),OR(AND(Raw!UM213=4,COUNTIF(Raw!UQ213:UV213,4)=0),Raw!UM213&lt;&gt;4),OR(AND(Raw!UN213=4,COUNTIF(Raw!UQ213:UV213,5)=0),Raw!UN213&lt;&gt;4),OR(AND(Raw!UO213=4,COUNTIF(Raw!UQ213:UV213,6)=0),Raw!UO213&lt;&gt;4)),"",1)))</f>
        <v/>
      </c>
      <c r="BD213" t="str">
        <f>IF(A213=0,"",IF(COUNTA(Raw!UW213:VG213)=0,"",IF(AND(OR(AND(Raw!UW213=4,COUNTIF(Raw!VC213:VG213,1)=0),Raw!UW213&lt;&gt;4),OR(AND(Raw!UX213=4,COUNTIF(Raw!VC213:VG213,2)=0),Raw!UX213&lt;&gt;4),OR(AND(Raw!UY213=4,COUNTIF(Raw!VC213:VG213,3)=0),Raw!UY213&lt;&gt;4),OR(AND(Raw!UZ213=4,COUNTIF(Raw!VC213:VG213,4)=0),Raw!UZ213&lt;&gt;4),OR(AND(Raw!VA213=4,COUNTIF(Raw!VC213:VG213,5)=0),Raw!VA213&lt;&gt;4)),"",1)))</f>
        <v/>
      </c>
      <c r="BE213" t="str">
        <f>IF(A213=0,"",IF(COUNTA(Raw!VH213:VP213)=0,"",
IF(AND(
OR(AND(Raw!VH213=4,COUNTIF(Raw!VM213:VP213,1)=0),Raw!VH213&lt;&gt;4),
OR(AND(Raw!VI213=4,COUNTIF(Raw!VM213:VP213,2)=0),Raw!VI213&lt;&gt;4),
OR(AND(Raw!VJ213=4,COUNTIF(Raw!VM213:VP213,3)=0),Raw!VJ213&lt;&gt;4),
OR(AND(Raw!VK213=4,COUNTIF(Raw!VM213:VP213,4)=0),Raw!VK213&lt;&gt;4)
),"",1)))</f>
        <v/>
      </c>
      <c r="BF213" t="str">
        <f>IF(A213=0,"",IF(COUNTA(Raw!VQ213:WK213)=0,"",
IF(AND(
OR(AND(Raw!VQ213=4,COUNTIF(Raw!WB213:WK213,1)=0),Raw!VQ213&lt;&gt;4),
OR(AND(Raw!VR213=4,COUNTIF(Raw!WB213:WK213,2)=0),Raw!VR213&lt;&gt;4),
OR(AND(Raw!VS213=4,COUNTIF(Raw!WB213:WK213,3)=0),Raw!VS213&lt;&gt;4),
OR(AND(Raw!VT213=4,COUNTIF(Raw!WB213:WK213,4)=0),Raw!VT213&lt;&gt;4),
OR(AND(Raw!VU213=4,COUNTIF(Raw!WB213:WK213,5)=0),Raw!VU213&lt;&gt;4),
OR(AND(Raw!VV213=4,COUNTIF(Raw!WB213:WK213,6)=0),Raw!VV213&lt;&gt;4),
OR(AND(Raw!VW213=4,COUNTIF(Raw!WB213:WK213,7)=0),Raw!VW213&lt;&gt;4),
OR(AND(Raw!VX213=4,COUNTIF(Raw!WB213:WK213,8)=0),Raw!VX213&lt;&gt;4),
OR(AND(Raw!VY213=4,COUNTIF(Raw!WB213:WK213,9)=0),Raw!VX213&lt;&gt;4),
OR(AND(Raw!VZ213=4,COUNTIF(Raw!WB213:WK213,10)=0),Raw!VZ213&lt;&gt;4)
),"",1)))</f>
        <v/>
      </c>
      <c r="BG213" t="str">
        <f>IF(A213=0,"",IF(COUNTA(Raw!WL213:XB213)=0,"",
IF(AND(
OR(AND(Raw!WL213=4,COUNTIF(Raw!WU213:XB213,1)=0),Raw!WL213&lt;&gt;4),
OR(AND(Raw!WM213=4,COUNTIF(Raw!WU213:XB213,2)=0),Raw!WM213&lt;&gt;4),
OR(AND(Raw!WN213=4,COUNTIF(Raw!WU213:XB213,3)=0),Raw!WN213&lt;&gt;4),
OR(AND(Raw!WO213=4,COUNTIF(Raw!WU213:XB213,4)=0),Raw!WO213&lt;&gt;4),
OR(AND(Raw!WP213=4,COUNTIF(Raw!WU213:XB213,5)=0),Raw!WP213&lt;&gt;4),
OR(AND(Raw!WQ213=4,COUNTIF(Raw!WU213:XB213,6)=0),Raw!WQ213&lt;&gt;4),
OR(AND(Raw!WR213=4,COUNTIF(Raw!WU213:XB213,7)=0),Raw!WR213&lt;&gt;4),
OR(AND(Raw!WS213=4,COUNTIF(Raw!WU213:XB213,8)=0),Raw!WS213&lt;&gt;4)
),"",1)))</f>
        <v/>
      </c>
      <c r="BH213" t="str">
        <f>IF(A213=0,"",IF(COUNTA(Raw!XC213:XK213)=0,"",
IF(AND(
OR(AND(Raw!XC213=4,COUNTIF(Raw!XH213:XK213,1)=0),Raw!XC213&lt;&gt;4),
OR(AND(Raw!XD213=4,COUNTIF(Raw!XH213:XK213,2)=0),Raw!XD213&lt;&gt;4),
OR(AND(Raw!XE213=4,COUNTIF(Raw!XH213:XK213,3)=0),Raw!XE213&lt;&gt;4),
OR(AND(Raw!XF213=4,COUNTIF(Raw!XH213:XK213,4)=0),Raw!XF213&lt;&gt;4)
),"",1)))</f>
        <v/>
      </c>
      <c r="BI213" t="str">
        <f>IF(A213=0,"",IF(COUNTA(Raw!XL213:XT213)=0,"",
IF(AND(
OR(AND(Raw!XL213=4,COUNTIF(Raw!XQ213:XT213,1)=0),Raw!XL213&lt;&gt;4),
OR(AND(Raw!XM213=4,COUNTIF(Raw!XQ213:XT213,2)=0),Raw!XM213&lt;&gt;4),
OR(AND(Raw!XN213=4,COUNTIF(Raw!XQ213:XT213,3)=0),Raw!XN213&lt;&gt;4),
OR(AND(Raw!XO213=4,COUNTIF(Raw!XQ213:XT213,4)=0),Raw!XO213&lt;&gt;4)
),"",1)))</f>
        <v/>
      </c>
      <c r="BJ213" t="str">
        <f>IF(A213=0,"",IF(COUNTA(Raw!XU213:YI213)=0,"",
IF(AND(
OR(AND(Raw!XU213=4,COUNTIF(Raw!YC213:YI213,1)=0),Raw!XU213&lt;&gt;4),
OR(AND(Raw!XV213=4,COUNTIF(Raw!YC213:YI213,2)=0),Raw!XV213&lt;&gt;4),
OR(AND(Raw!XW213=4,COUNTIF(Raw!YC213:YI213,3)=0),Raw!XW213&lt;&gt;4),
OR(AND(Raw!XX213=4,COUNTIF(Raw!YC213:YI213,4)=0),Raw!XX213&lt;&gt;4),
OR(AND(Raw!XY213=4,COUNTIF(Raw!YC213:YI213,5)=0),Raw!XY213&lt;&gt;4),
OR(AND(Raw!XZ213=4,COUNTIF(Raw!YC213:YI213,6)=0),Raw!XZ213&lt;&gt;4),
OR(AND(Raw!YA213=4,COUNTIF(Raw!YC213:YI213,7)=0),Raw!YA213&lt;&gt;4)
),"",1)))</f>
        <v/>
      </c>
      <c r="BK213" t="str">
        <f>IF(A213=0,"",IF(COUNTA(Raw!YJ213:YR213)=0,"",
IF(AND(
OR(AND(Raw!YJ213=4,COUNTIF(Raw!YO213:YR213,1)=0),Raw!YJ213&lt;&gt;4),
OR(AND(Raw!YK213=4,COUNTIF(Raw!YO213:YR213,2)=0),Raw!YK213&lt;&gt;4),
OR(AND(Raw!YL213=4,COUNTIF(Raw!YO213:YR213,3)=0),Raw!YL213&lt;&gt;4),
OR(AND(Raw!YM213=4,COUNTIF(Raw!YO213:YR213,4)=0),Raw!YM213&lt;&gt;4)
),"",1)))</f>
        <v/>
      </c>
      <c r="BL213" t="str">
        <f>IF(A213=0,"",IF(COUNTA(Raw!YS213:YU213)=0,"",IF(AND(Raw!YS213=4,ISBLANK(Raw!YU213)),"",IF(AND(Raw!YS213&lt;&gt;4,ISBLANK(Raw!YU213)=FALSE),"",1))))</f>
        <v/>
      </c>
    </row>
    <row r="214" spans="1:64">
      <c r="A214" s="20">
        <f>Raw!A214</f>
        <v>0</v>
      </c>
      <c r="B214" s="19" t="str">
        <f>IF(A214=0,"",IF(AND(Raw!AC214=1,COUNTA(Raw!AR214:IC214)&gt;0,COUNTA(Raw!ID214:YU214)=0),"",IF(AND(Raw!AC214=2,COUNTA(Raw!AR214:IC214)=0,COUNTA(Raw!ID214:MV214)&gt;0,COUNTA(Raw!MW214:YU214)=0),"",IF(AND(Raw!AC214=3,COUNTA(Raw!AP214:MV214)=0,COUNTA(Raw!MW214:YU214)&gt;0),"",1))))</f>
        <v/>
      </c>
      <c r="C214" s="19" t="str">
        <f>IF(A214=0,"",IF(AND(Raw!AK214=1,ISBLANK(Raw!AM214)=FALSE,ISBLANK(Raw!AO214)),"",IF(AND(Raw!AK214=2,ISBLANK(Raw!AM214),ISBLANK(Raw!AO214)=FALSE),"",1)))</f>
        <v/>
      </c>
      <c r="D214" s="19" t="str">
        <f>IF(A214=0,"",IF(COUNTA(Raw!AS214:AZ214)=0,"",IF(AND(Raw!AS214+Raw!AT214=100,Raw!AU214+Raw!AV214=100,Raw!AW214+Raw!AX214=100,Raw!AY214+Raw!AZ214=100),"",1)))</f>
        <v/>
      </c>
      <c r="E214" s="19" t="str">
        <f>IF(A214=0,"",IF(ISBLANK(Raw!AQ214),"",IF(Raw!AQ214=1,"",1)))</f>
        <v/>
      </c>
      <c r="F214" s="19" t="str">
        <f>IF(A214=0,"",IF(ISBLANK(Raw!AR214),"",IF(AND(Raw!AR214&gt;=0,Raw!AR214&lt;=100),"",1)))</f>
        <v/>
      </c>
      <c r="G214" s="19" t="str">
        <f>IF(A214=0,"",IF(AND(ISBLANK(Raw!BA214),ISBLANK(Raw!AS214)),"",IF(AND(Raw!AS214&gt;0,ISBLANK(Raw!BA214)=FALSE),"",1)))</f>
        <v/>
      </c>
      <c r="H214" s="19" t="str">
        <f>IF(A214=0,"",IF(COUNTA(Raw!BA214:BH214)=0,"",IF(AND(Raw!BA214=0,COUNTA(Raw!BB214:BH214)=0),"",IF(AND(Raw!BA214&gt;0,COUNTA(Raw!BB214:BH214)&gt;0),"",1))))</f>
        <v/>
      </c>
      <c r="I214" s="19" t="str">
        <f>IF(A214=0,"",IF(AND(ISBLANK(Raw!BI214),ISBLANK(Raw!BJ214)),"",IF(AND(Raw!BI214=1,ISBLANK(Raw!BJ214)=FALSE),"",IF(AND(Raw!BI214=2,ISBLANK(Raw!BJ214)),"",1))))</f>
        <v/>
      </c>
      <c r="J214" s="19" t="str">
        <f>IF(A214=0,"",IF(AND(ISBLANK(Raw!AT214),COUNTBLANK(Raw!BK214:BQ214)),"",IF(AND(Raw!AT214&gt;0,COUNTA(Raw!BK214:BQ214)&gt;0),"",IF(AND(Raw!AT214=0,COUNTA(Raw!BK214:BQ214)=0),"",1))))</f>
        <v/>
      </c>
      <c r="K214" s="19" t="str">
        <f>IF(A214=0,"",IF(AND(ISBLANK(Raw!AS214),COUNTA(Raw!BR214:BX214)=0),"",IF(AND(Raw!AS214&gt;0,COUNTA(Raw!BR214:BX214)&gt;0),"",IF(AND(Raw!AS214=0,COUNTA(Raw!BR214:BX214)=0),"",1))))</f>
        <v/>
      </c>
      <c r="L214" s="19" t="str">
        <f>IF(A214=0,"",IF(AND(COUNTA(Raw!BK214:BX214)=0,COUNTA(Raw!BY214:CH214)=0),"",IF(AND(COUNTIF(Raw!BK214:BX214,1)&gt;0,COUNTA(Raw!BY214:CH214)&gt;0),"",IF(AND(COUNTIF(Raw!BK214:BX214,1)=0,COUNTA(Raw!BY214:CH214)=0),"",1))))</f>
        <v/>
      </c>
      <c r="M214" s="19" t="str">
        <f>IF(A214=0,"",IF(AND(COUNTA(Raw!BK214:BX214)=0,COUNTA(Raw!CI214:CR214)),"",IF(AND(COUNTIF(Raw!BK214:BX214,3)&gt;0,COUNTA(Raw!CI214:CR214)&gt;0),"",IF(AND(COUNTIF(Raw!BK214:BX214,3)=0,COUNTA(Raw!CI214:CR214)=0),"",1))))</f>
        <v/>
      </c>
      <c r="N214" s="19" t="str">
        <f>IF(A214=0,"",IF(COUNTA(Raw!CS214:DF214)=0,"",IF(AND(COUNTIF(Raw!CS214:CV214,1)=1,COUNTA(Raw!CW214:DA214)&gt;0,COUNTA(Raw!DB214:DF214)=0),"",IF(AND(COUNTIF(Raw!CS214:CV214,2)=1,COUNTA(Raw!CW214:DA214)=0,COUNTA(Raw!DB214:DF214)&gt;0),"",IF(AND(COUNTA(Raw!CS214:CV214)&gt;0,COUNTA(Raw!CW214:DF214)=0),"",1)))))</f>
        <v/>
      </c>
      <c r="O214" s="19" t="str">
        <f>IF(A214=0,"",IF(COUNTA(Raw!DG214:DP214)=0,"",IF(AND(COUNTIF(Raw!BK214:BQ214,1)&gt;0,OR(COUNTIF(Raw!DG214:DP214,1)=1,COUNTIF(Raw!DG214:DP214,2)=1,COUNTIF(Raw!DG214:DP214,3)=1)),"",IF(AND(COUNTIF(Raw!BK214:BQ214,1)=0,AND(COUNTIF(Raw!DG214:DP214,1)=0,COUNTIF(Raw!DG214:DP214,2)=0,COUNTIF(Raw!DG214:DP214,3)=0)),"",1))))</f>
        <v/>
      </c>
      <c r="P214" s="19" t="str">
        <f>IF(A214=0,"",IF(COUNTA(Raw!DG214:DR214)=0,"",IF(AND(COUNTIF(Raw!DG214:DP214,4)=1,ISBLANK(Raw!DQ214)=FALSE,ISBLANK(Raw!DR214)),"",IF(AND(COUNTIF(Raw!DG214:DP214,7)=1,ISBLANK(Raw!DQ214),ISBLANK(Raw!DR214)=FALSE),"",IF(AND(COUNTA(Raw!DG214:DP214)&gt;0,COUNTIF(Raw!DG214:DP214,4)=0,COUNTIF(Raw!DG214:DP214,7)=0,COUNTA(Raw!DQ214:DR214)=0),"",1)))))</f>
        <v/>
      </c>
      <c r="Q214" s="19" t="str">
        <f>IF(A214=0,"",IF(AND(COUNTA(Raw!DS214:DU214)=0,COUNTA(Raw!BK214:BQ214)=0),"",IF(AND(COUNTIF(Raw!BK214:BQ214,1)&gt;0,COUNTA(Raw!DS214:DU214)&gt;0),"",IF(AND(COUNTIF(Raw!BK214:BQ214,1)=0,COUNTA(Raw!DS214:DU214)=0),"",1))))</f>
        <v/>
      </c>
      <c r="R214" s="19" t="str">
        <f>IF(A214=0,"",IF(AND(ISBLANK(Raw!AT214),ISBLANK(Raw!EJ214)),"",IF(AND(Raw!AT214&gt;0,ISBLANK(Raw!EJ214)=FALSE,Raw!EJ214&gt;=0,Raw!EJ214&lt;=7),"",IF(AND(Raw!AT214=0,ISBLANK(Raw!EJ214)),"",1))))</f>
        <v/>
      </c>
      <c r="S214" t="str">
        <f>IF(A214=0,"",IF(AND(ISBLANK(Raw!AS214),ISBLANK(Raw!EK214)),"",IF(AND(Raw!AS214&gt;0,ISBLANK(Raw!EK214)=FALSE),"",IF(AND(Raw!AS214=0,ISBLANK(Raw!EK214)),"",1))))</f>
        <v/>
      </c>
      <c r="T214" s="19" t="str">
        <f>IF(A214=0,"",IF(AND(ISBLANK(Raw!AT214),COUNTA(Raw!EL214:EQ214)=0),"",IF(AND(Raw!AT214&gt;0,COUNTA(Raw!EL214:EQ214)&gt;0),"",IF(AND(Raw!AT214=0,COUNTA(Raw!EL214:EQ214)=0),"",1))))</f>
        <v/>
      </c>
      <c r="U214" t="str">
        <f>IF(A214=0,"",IF(AND(ISBLANK(Raw!AT214),COUNTA(Raw!ER214:EU214)=0),"",IF(AND(Raw!AT214&gt;0,COUNTA(Raw!ER214:EU214)&gt;0),"",IF(AND(Raw!AT214=0,COUNTA(Raw!ER214:EU214)=0),"",1))))</f>
        <v/>
      </c>
      <c r="V214" t="str">
        <f>IF(A214=0,"",IF(AND(ISBLANK(Raw!AS214),COUNTA(Raw!EV214:FA214)=0),"",IF(AND(Raw!AS214&gt;0,COUNTA(Raw!EV214:FA214)&gt;0),"",IF(AND(Raw!AS214=0,COUNTA(Raw!EV214:FA214)=0),"",1))))</f>
        <v/>
      </c>
      <c r="W214" t="str">
        <f>IF(A214=0,"",IF(AND(ISBLANK(Raw!AS214),COUNTA(Raw!FB214:FE214)=0),"",IF(AND(Raw!AS214&gt;0,COUNTA(Raw!FB214:FE214)&gt;0),"",IF(AND(Raw!AS214=0,COUNTA(Raw!FB214:FE214)=0),"",1))))</f>
        <v/>
      </c>
      <c r="X214" t="str">
        <f>IF(A214=0,"",IF(AND(ISBLANK(Raw!AT214),COUNTA(Raw!FF214:FI214)=0),"",IF(AND(Raw!AT214&gt;0,COUNTA(Raw!FF214:FI214)&gt;0),"",IF(AND(Raw!AT214=0,COUNTA(Raw!FF214:FI214)=0),"",1))))</f>
        <v/>
      </c>
      <c r="Y214" t="str">
        <f>IF(A214=0,"",IF(AND(ISBLANK(Raw!AS214),COUNTA(Raw!FJ214:FM214)=0),"",IF(AND(Raw!AS214&gt;0,COUNTA(Raw!FJ214:FM214)&gt;0),"",IF(AND(Raw!AS214=0,COUNTA(Raw!FJ214:FM214)=0),"",1))))</f>
        <v/>
      </c>
      <c r="Z214" t="str">
        <f>IF(A214=0,"",IF(AND(COUNTA(Raw!FN214:FT214)=0,ISBLANK(Raw!FU214)),"",IF(AND(COUNTIF(Raw!FN214:FT214,1)&gt;0,ISBLANK(Raw!FU214)=FALSE),"",IF(AND(COUNTIF(Raw!FN214:FT214,1)=0,ISBLANK(Raw!FU214)),"",1))))</f>
        <v/>
      </c>
      <c r="AA214" s="19" t="str">
        <f>IF(A214=0,"",IF(AND(ISBLANK(Raw!BI214),COUNTA(Raw!FV214:GH214)=0),"",IF(AND(Raw!BI214&lt;&gt;1,COUNTIF(Raw!FV214:GH214,6)=0),"",IF(Raw!BI214=1,"",1))))</f>
        <v/>
      </c>
      <c r="AB214" t="str">
        <f>IF(A214=0,"",IF(AND(ISBLANK(Raw!GI214),COUNTA(Raw!GJ214:GQ214)=0),"",IF(AND(Raw!GI214=1,COUNTA(Raw!GJ214:GQ214)&gt;0),"",IF(AND(Raw!GI214=2,COUNTA(Raw!GJ214:GQ214)=0),"",1))))</f>
        <v/>
      </c>
      <c r="AC214" s="19" t="str">
        <f>IF(A214=0,"",IF(AND(COUNTA(Raw!GY214:HF214)=0,ISBLANK(Raw!HG214)),"",IF(AND(OR(COUNTIF(Raw!GY214:HE214,1)&gt;0,COUNTIF(Raw!GY214:HE214,2)&gt;0),ISBLANK(Raw!HG214)=FALSE),"",IF(AND(COUNTA(Raw!GY214:HF214)&gt;0,ISBLANK(Raw!HG214),COUNTIF(Raw!GY214:HE214,1)=0,COUNTIF(Raw!GY214:HE214,2)=0),"",1))))</f>
        <v/>
      </c>
      <c r="AD214" s="19" t="str">
        <f>IF(A214=0,"",IF(COUNTA(Raw!HU214:IB214)=0,"",IF(AND(Raw!AK214&lt;&gt;2,COUNTIF(Raw!HU214:IA214,2)=0,COUNTIF(Raw!HU214:IA214,3)=0),"",IF(Raw!AK214=2,"",1))))</f>
        <v/>
      </c>
      <c r="AE214" s="19" t="str">
        <f>IF(A214=0,"",IF(AND(Raw!AK214=2,ISBLANK(Raw!IC214)=FALSE),"",IF(AND(Raw!AK214&lt;&gt;2,ISBLANK(Raw!IC214)),"",1)))</f>
        <v/>
      </c>
      <c r="AF214" s="19" t="str">
        <f>IF(A214=0,"",IF(COUNTA(Raw!ID214:IF214)=0,"",IF(AND(MATCH(2023-Raw!ID214,Code!$A$3:$A$12,1)=Raw!IF214,2023-Raw!ID214=Raw!IE214),"",1)))</f>
        <v/>
      </c>
      <c r="AG214" s="19" t="str">
        <f>IF(A214=0,"",IF(COUNTA(Raw!IG214:II214)=0,"",IF(AND(Raw!IG214=4,ISBLANK(Raw!II214)=FALSE),"",IF(AND(Raw!IG214&lt;&gt;4,ISBLANK(Raw!II214)),"",1))))</f>
        <v/>
      </c>
      <c r="AH214" s="19" t="str">
        <f>IF(A214=0,"",IF(COUNTA(Raw!IJ214:IM214)=0,"",IF(AND(Raw!IJ214=1,ISBLANK(Raw!IK214)=FALSE),"",IF(AND(Raw!IJ214=2,COUNTA(Raw!IK214:IM214)&gt;0),"",1))))</f>
        <v/>
      </c>
      <c r="AI214" s="19" t="str">
        <f>IF(A214=0,"",IF(COUNTA(Raw!IK214:IM214)=0,"",IF(AND(Raw!IK214=1,ISBLANK(Raw!IL214)=FALSE),"",IF(AND(Raw!IK214=2,COUNTA(Raw!IL214:IM214)=0),"",1))))</f>
        <v/>
      </c>
      <c r="AJ214" s="19" t="str">
        <f>IF(A214=0,"",IF(COUNTA(Raw!JD214:JJ214)=0,"",IF(AND(Raw!JD214&gt;600,COUNTA(Raw!JE214:JI214)&gt;0),"",IF(AND(Raw!JD214&lt;=600,COUNTA(Raw!JE214:JJ214)=0),"",1))))</f>
        <v/>
      </c>
      <c r="AK214" s="19" t="str">
        <f>IF(A214=0,"",IF(COUNTA(Raw!JK214:KA214)=0,"",IF(AND(Raw!JK214=1,COUNTA(Raw!JM214:JV214)&gt;0),"",IF(AND(Raw!JK214=3,COUNTA(Raw!JM214:JV214)&gt;0,COUNTA(Raw!JW214:KA214)=0),"",IF(AND(ISBLANK(Raw!JK214)=FALSE,Raw!JK214&lt;&gt;1,Raw!JK214&lt;&gt;3,COUNTA(Raw!JM214:KA214)=0),"",1)))))</f>
        <v/>
      </c>
      <c r="AL214" s="19" t="str">
        <f>IF(A214=0,"",IF(COUNTA(Raw!JW214:KA214)=0,"",IF(AND(COUNTIF(Raw!JW214:JZ214,4)=0,COUNTA(Raw!JW214:JZ214)&gt;0,ISBLANK(Raw!KA214)=FALSE),"",IF(AND(COUNTIF(Raw!JW214:KA214,4)&gt;0,ISBLANK(Raw!KA214)),"",1))))</f>
        <v/>
      </c>
      <c r="AM214" s="19" t="str">
        <f>IF(A214=0,"",IF(COUNTA(Raw!KT214:KU214)=0,"",IF(AND(Raw!KT214=1,ISBLANK(Raw!KU214)=FALSE),"",IF(AND(Raw!KT214=2,ISBLANK(Raw!KU214)),"",1))))</f>
        <v/>
      </c>
      <c r="AN214" s="19" t="str">
        <f>IF(A214=0,"",IF(COUNTA(Raw!KX214:LF214)=0,"",IF(AND(COUNTIF(Raw!KX214:LB214,5)=1,COUNTA(Raw!KX214:LB214)=1,COUNTA(Raw!LC214:LF214)=0),"",IF(AND(COUNTIF(Raw!KX214:LB214,5)=0,COUNTA(Raw!KX214:LB214)&gt;0,COUNTA(Raw!LC214:LF214)&gt;0),"",1))))</f>
        <v/>
      </c>
      <c r="AO214" s="19" t="str">
        <f>IF(A214=0,"",IF(COUNTA(Raw!LM214:LU214)=0,"",IF(AND(Raw!LM214=1,ISBLANK(Raw!LN214)=FALSE,COUNTA(Raw!LO214:LU214)&gt;0),"",IF(AND(Raw!LM214=2,COUNTA(Raw!LN214:LU214)=0),"",1))))</f>
        <v/>
      </c>
      <c r="AP214" s="19" t="str">
        <f>IF(A214=0,"",IF(COUNTA(Raw!MY214:OG214)=0,"",IF(AND(Raw!MY214=2,COUNTA(Raw!MZ214:OG214)=0),"",IF(AND(Raw!MY214=1,COUNTA(Raw!MZ214:OG214)&gt;0),"",1))))</f>
        <v/>
      </c>
      <c r="AQ214" s="19" t="str">
        <f>IF(A214=0,"",IF(COUNTA(Raw!NC214:NW214)=0,"",IF(AND(COUNTIF(Raw!NC214:NG214,3)&gt;0,COUNTA(Raw!NH214:NQ214)&gt;0),"",IF(AND(COUNTA(Raw!NC214:NG214)&gt;0,COUNTIF(Raw!NC214:NG214,3)=0,COUNTA(Raw!NH214:NW214)=0),"",1))))</f>
        <v/>
      </c>
      <c r="AR214" s="19" t="str">
        <f>IF(A214=0,"",IF(COUNTA(Raw!NH214:NW214)=0,"",IF(AND(COUNTIF(Raw!NH214:NQ214,10)&gt;0,COUNTA(Raw!NR214:NW214)&gt;0),"",IF(AND(COUNTA(Raw!NH214:NQ214)&gt;0,COUNTIF(Raw!NH214:NQ214,10)=0,COUNTA(Raw!NR214:NY214)=0),"",1))))</f>
        <v/>
      </c>
      <c r="AS214" s="19" t="str">
        <f>IF(A214=0,"",IF(COUNTA(Raw!NY214:OG214)=0,"",IF(AND(Raw!NY214=1,COUNTA(Raw!NZ214:OG214)&gt;0),"",IF(AND(Raw!NY214=2,COUNTA(Raw!NZ214:OG214)=0),"",1))))</f>
        <v/>
      </c>
      <c r="AT214" s="19" t="str">
        <f>IF(A214=0,"",IF(COUNTA(Raw!OH214:OY214)=0,"",IF(AND(Raw!OH214=1,COUNTA(Raw!OI214:OY214)&gt;0),"",IF(AND(Raw!OH214=2,COUNTA(Raw!OI214:OY214)=0),"",1))))</f>
        <v/>
      </c>
      <c r="AU214" s="19" t="str">
        <f>IF(A214=0,"",IF(COUNTA(Raw!PR214:QB214)=0,"",
IF(AND(OR(AND(COUNTIF(Raw!PR214:QB214,1)=1,COUNTA(Raw!QI214:QY214)&gt;0),AND(COUNTIF(Raw!PR214:QB214,1)=0,COUNTA(Raw!QI214:QY214)=0)),OR(AND(COUNTIF(Raw!PR214:QB214,2)=1,COUNTA(Raw!QZ214:RP214)&gt;0),AND(COUNTIF(Raw!PR214:QB214,2)=0,COUNTA(Raw!QZ214:RP214)=0)),OR(AND(COUNTIF(Raw!PR214:QB214,3)=1,COUNTA(Raw!RQ214:SG214)&gt;0),AND(COUNTIF(Raw!PR214:QB214,3)=0,COUNTA(Raw!RQ214:SG214)=0)),OR(AND(COUNTIF(Raw!PR214:QB214,4)=1,COUNTA(Raw!SH214:ST214)&gt;0),AND(COUNTIF(Raw!PR214:QB214,4)=0,COUNTA(Raw!SH214:ST214)=0)),OR(AND(COUNTIF(Raw!PR214:QB214,5)=1,COUNTA(Raw!SU214:TG214)&gt;0),AND(COUNTIF(Raw!PR214:QB214,5)=0,COUNTA(Raw!SU214:TG214)=0)),OR(AND(COUNTIF(Raw!PR214:QB214,6)=1,COUNTA(Raw!TH214:TT214)&gt;0),AND(COUNTIF(Raw!PR214:QB214,6)=0,COUNTA(Raw!TH214:TT214)=0)),OR(AND(COUNTIF(Raw!PR214:QB214,7)=1,COUNTA(Raw!TU214:UI214)&gt;0),AND(COUNTIF(Raw!PR214:QB214,7)=0,COUNTA(Raw!TU214:UI214)=0)),OR(AND(COUNTIF(Raw!PR214:QB214,8)=1,COUNTA(Raw!UJ214:UV214)&gt;0),AND(COUNTIF(Raw!PR214:QB214,8)=0,COUNTA(Raw!UJ214:UV214)=0)),OR(AND(COUNTIF(Raw!PR214:QB214,9)=1,COUNTA(Raw!UW214:VG214)&gt;0),AND(COUNTIF(Raw!PR214:QB214,9)=0,COUNTA(Raw!UW214:VG214)=0)),OR(AND(COUNTIF(Raw!PR214:QB214,10)=1,COUNTA(Raw!VH214:VP214)&gt;0),AND(COUNTIF(Raw!PR214:QB214,10)=0,COUNTA(Raw!VH214:VP214)=0)),OR(AND(COUNTIF(Raw!PR214:QB214,11)=1,COUNTA(Raw!VQ214:WK214)&gt;0),AND(COUNTIF(Raw!PR214:QB214,11)=0,COUNTA(Raw!VQ214:WK214)=0))),"",1)))</f>
        <v/>
      </c>
      <c r="AV214" s="19" t="str">
        <f>IF(A214=0,"",IF(COUNTA(Raw!QI214:QY214)=0,"",IF(AND(OR(AND(Raw!QI214=4,COUNTIF(Raw!QR214:QY214,1)=0),Raw!QI214&lt;&gt;4),OR(AND(Raw!QJ214=4,COUNTIF(Raw!QR214:QY214,2)=0),Raw!QJ214&lt;&gt;4),OR(AND(Raw!QK214=4,COUNTIF(Raw!QR214:QY214,3)=0),Raw!QK214&lt;&gt;4),OR(AND(Raw!QL214=4,COUNTIF(Raw!QR214:QY214,4)=0),Raw!QL214&lt;&gt;4),OR(AND(Raw!QM214=4,COUNTIF(Raw!QR214:QY214,5)=0),Raw!QM214&lt;&gt;4),OR(AND(Raw!QN214=4,COUNTIF(Raw!QR214:QY214,6)=0),Raw!QN214&lt;&gt;4),OR(AND(Raw!QO214=4,COUNTIF(Raw!QR214:QY214,7)=0),Raw!QO214&lt;&gt;4),OR(AND(Raw!QP214=4,COUNTIF(Raw!QR214:QY214,8)=0),Raw!QP214&lt;&gt;4)),"",1)))</f>
        <v/>
      </c>
      <c r="AW214" t="str">
        <f>IF(A214=0,"",IF(COUNTA(Raw!QZ214:RP214)=0,"",IF(AND(OR(AND(Raw!QZ214=4,COUNTIF(Raw!RI214:RP214,1)=0),Raw!QZ214&lt;&gt;4),OR(AND(Raw!RA214=4,COUNTIF(Raw!RI214:RP214,2)=0),Raw!RA214&lt;&gt;4),OR(AND(Raw!RB214=4,COUNTIF(Raw!RI214:RP214,3)=0),Raw!RB214&lt;&gt;4),OR(AND(Raw!RC214=4,COUNTIF(Raw!RI214:RP214,4)=0),Raw!RC214&lt;&gt;4),OR(AND(Raw!RD214=4,COUNTIF(Raw!RI214:RP214,5)=0),Raw!RD214&lt;&gt;4),OR(AND(Raw!RE214=4,COUNTIF(Raw!RI214:RP214,6)=0),Raw!RE214&lt;&gt;4),OR(AND(Raw!RF214=4,COUNTIF(Raw!RI214:RP214,7)=0),Raw!RF214&lt;&gt;4),OR(AND(Raw!RG214=4,COUNTIF(Raw!RI214:RP214,8)=0),Raw!RG214&lt;&gt;4)),"",1)))</f>
        <v/>
      </c>
      <c r="AX214" t="str">
        <f>IF(A214=0,"",IF(COUNTA(Raw!RQ214:SG214)=0,"",IF(AND(OR(AND(Raw!RQ214=4,COUNTIF(Raw!RZ214:SG214,1)=0),Raw!RQ214&lt;&gt;4),OR(AND(Raw!RR214=4,COUNTIF(Raw!RZ214:SG214,2)=0),Raw!RR214&lt;&gt;4),OR(AND(Raw!RS214=4,COUNTIF(Raw!RZ214:SG214,3)=0),Raw!RS214&lt;&gt;4),OR(AND(Raw!RT214=4,COUNTIF(Raw!RZ214:SG214,4)=0),Raw!RT214&lt;&gt;4),OR(AND(Raw!RU214=4,COUNTIF(Raw!RZ214:SG214,5)=0),Raw!RU214&lt;&gt;4),OR(AND(Raw!RV214=4,COUNTIF(Raw!RZ214:SG214,6)=0),Raw!RV214&lt;&gt;4),OR(AND(Raw!RW214=4,COUNTIF(Raw!RZ214:SG214,7)=0),Raw!RW214&lt;&gt;4),OR(AND(Raw!RX214=4,COUNTIF(Raw!RZ214:SG214,8)=0),Raw!RX214&lt;&gt;4)),"",1)))</f>
        <v/>
      </c>
      <c r="AY214" t="str">
        <f>IF(A214=0,"",IF(COUNTA(Raw!SH214:ST214)=0,"",IF(AND(OR(AND(Raw!SH214=4,COUNTIF(Raw!SO214:ST214,1)=0),Raw!SH214&lt;&gt;4),OR(AND(Raw!SI214=4,COUNTIF(Raw!SO214:ST214,2)=0),Raw!SI214&lt;&gt;4),OR(AND(Raw!SJ214=4,COUNTIF(Raw!SO214:ST214,3)=0),Raw!SJ214&lt;&gt;4),OR(AND(Raw!SK214=4,COUNTIF(Raw!SO214:ST214,4)=0),Raw!SK214&lt;&gt;4),OR(AND(Raw!SL214=4,COUNTIF(Raw!SO214:ST214,5)=0),Raw!SL214&lt;&gt;4),OR(AND(Raw!SM214=4,COUNTIF(Raw!SO214:ST214,6)=0),Raw!SM214&lt;&gt;4)),"",1)))</f>
        <v/>
      </c>
      <c r="AZ214" t="str">
        <f>IF(A214=0,"",IF(COUNTA(Raw!SU214:TG214)=0,"",IF(AND(OR(AND(Raw!SU214=4,COUNTIF(Raw!TB214:TG214,1)=0),Raw!SU214&lt;&gt;4),OR(AND(Raw!SV214=4,COUNTIF(Raw!TB214:TG214,2)=0),Raw!SV214&lt;&gt;4),OR(AND(Raw!SW214=4,COUNTIF(Raw!TB214:TG214,3)=0),Raw!SW214&lt;&gt;4),OR(AND(Raw!SX214=4,COUNTIF(Raw!TB214:TG214,4)=0),Raw!SX214&lt;&gt;4),OR(AND(Raw!SY214=4,COUNTIF(Raw!TB214:TG214,5)=0),Raw!SY214&lt;&gt;4),OR(AND(Raw!SZ214=4,COUNTIF(Raw!TB214:TG214,6)=0),Raw!SZ214&lt;&gt;4)),"",1)))</f>
        <v/>
      </c>
      <c r="BA214" t="str">
        <f>IF(A214=0,"",IF(COUNTA(Raw!TH214:TT214)=0,"",IF(AND(OR(AND(Raw!TH214=4,COUNTIF(Raw!TO214:TT214,1)=0),Raw!TH214&lt;&gt;4),OR(AND(Raw!TI214=4,COUNTIF(Raw!TO214:TT214,2)=0),Raw!TI214&lt;&gt;4),OR(AND(Raw!TJ214=4,COUNTIF(Raw!TO214:TT214,3)=0),Raw!TJ214&lt;&gt;4),OR(AND(Raw!TK214=4,COUNTIF(Raw!TO214:TT214,4)=0),Raw!TK214&lt;&gt;4),OR(AND(Raw!TL214=4,COUNTIF(Raw!TO214:TT214,5)=0),Raw!TL214&lt;&gt;4),OR(AND(Raw!TM214=4,COUNTIF(Raw!TO214:TT214,6)=0),Raw!TM214&lt;&gt;4)),"",1)))</f>
        <v/>
      </c>
      <c r="BB214" t="str">
        <f>IF(A214=0,"",IF(COUNTA(Raw!TU214:UI214)=0,"",IF(AND(OR(AND(Raw!TU214=4,COUNTIF(Raw!UC214:UI214,1)=0),Raw!TU214&lt;&gt;4),OR(AND(Raw!TV214=4,COUNTIF(Raw!UC214:UI214,2)=0),Raw!TV214&lt;&gt;4),OR(AND(Raw!TW214=4,COUNTIF(Raw!UC214:UI214,3)=0),Raw!TW214&lt;&gt;4),OR(AND(Raw!TX214=4,COUNTIF(Raw!UC214:UI214,4)=0),Raw!TX214&lt;&gt;4),OR(AND(Raw!TY214=4,COUNTIF(Raw!UC214:UI214,5)=0),Raw!TY214&lt;&gt;4),OR(AND(Raw!TZ214=4,COUNTIF(Raw!UC214:UI214,6)=0),Raw!TZ214&lt;&gt;4),OR(AND(Raw!UA214=4,COUNTIF(Raw!UC214:UI214,7)=0),Raw!UA214&lt;&gt;4)),"",1)))</f>
        <v/>
      </c>
      <c r="BC214" t="str">
        <f>IF(A214=0,"",IF(COUNTA(Raw!UJ214:UV214)=0,"",IF(AND(OR(AND(Raw!UJ214=4,COUNTIF(Raw!UQ214:UV214,1)=0),Raw!UJ214&lt;&gt;4),OR(AND(Raw!UK214=4,COUNTIF(Raw!UQ214:UV214,2)=0),Raw!UK214&lt;&gt;4),OR(AND(Raw!UL214=4,COUNTIF(Raw!UQ214:UV214,3)=0),Raw!UL214&lt;&gt;4),OR(AND(Raw!UM214=4,COUNTIF(Raw!UQ214:UV214,4)=0),Raw!UM214&lt;&gt;4),OR(AND(Raw!UN214=4,COUNTIF(Raw!UQ214:UV214,5)=0),Raw!UN214&lt;&gt;4),OR(AND(Raw!UO214=4,COUNTIF(Raw!UQ214:UV214,6)=0),Raw!UO214&lt;&gt;4)),"",1)))</f>
        <v/>
      </c>
      <c r="BD214" t="str">
        <f>IF(A214=0,"",IF(COUNTA(Raw!UW214:VG214)=0,"",IF(AND(OR(AND(Raw!UW214=4,COUNTIF(Raw!VC214:VG214,1)=0),Raw!UW214&lt;&gt;4),OR(AND(Raw!UX214=4,COUNTIF(Raw!VC214:VG214,2)=0),Raw!UX214&lt;&gt;4),OR(AND(Raw!UY214=4,COUNTIF(Raw!VC214:VG214,3)=0),Raw!UY214&lt;&gt;4),OR(AND(Raw!UZ214=4,COUNTIF(Raw!VC214:VG214,4)=0),Raw!UZ214&lt;&gt;4),OR(AND(Raw!VA214=4,COUNTIF(Raw!VC214:VG214,5)=0),Raw!VA214&lt;&gt;4)),"",1)))</f>
        <v/>
      </c>
      <c r="BE214" t="str">
        <f>IF(A214=0,"",IF(COUNTA(Raw!VH214:VP214)=0,"",
IF(AND(
OR(AND(Raw!VH214=4,COUNTIF(Raw!VM214:VP214,1)=0),Raw!VH214&lt;&gt;4),
OR(AND(Raw!VI214=4,COUNTIF(Raw!VM214:VP214,2)=0),Raw!VI214&lt;&gt;4),
OR(AND(Raw!VJ214=4,COUNTIF(Raw!VM214:VP214,3)=0),Raw!VJ214&lt;&gt;4),
OR(AND(Raw!VK214=4,COUNTIF(Raw!VM214:VP214,4)=0),Raw!VK214&lt;&gt;4)
),"",1)))</f>
        <v/>
      </c>
      <c r="BF214" t="str">
        <f>IF(A214=0,"",IF(COUNTA(Raw!VQ214:WK214)=0,"",
IF(AND(
OR(AND(Raw!VQ214=4,COUNTIF(Raw!WB214:WK214,1)=0),Raw!VQ214&lt;&gt;4),
OR(AND(Raw!VR214=4,COUNTIF(Raw!WB214:WK214,2)=0),Raw!VR214&lt;&gt;4),
OR(AND(Raw!VS214=4,COUNTIF(Raw!WB214:WK214,3)=0),Raw!VS214&lt;&gt;4),
OR(AND(Raw!VT214=4,COUNTIF(Raw!WB214:WK214,4)=0),Raw!VT214&lt;&gt;4),
OR(AND(Raw!VU214=4,COUNTIF(Raw!WB214:WK214,5)=0),Raw!VU214&lt;&gt;4),
OR(AND(Raw!VV214=4,COUNTIF(Raw!WB214:WK214,6)=0),Raw!VV214&lt;&gt;4),
OR(AND(Raw!VW214=4,COUNTIF(Raw!WB214:WK214,7)=0),Raw!VW214&lt;&gt;4),
OR(AND(Raw!VX214=4,COUNTIF(Raw!WB214:WK214,8)=0),Raw!VX214&lt;&gt;4),
OR(AND(Raw!VY214=4,COUNTIF(Raw!WB214:WK214,9)=0),Raw!VX214&lt;&gt;4),
OR(AND(Raw!VZ214=4,COUNTIF(Raw!WB214:WK214,10)=0),Raw!VZ214&lt;&gt;4)
),"",1)))</f>
        <v/>
      </c>
      <c r="BG214" t="str">
        <f>IF(A214=0,"",IF(COUNTA(Raw!WL214:XB214)=0,"",
IF(AND(
OR(AND(Raw!WL214=4,COUNTIF(Raw!WU214:XB214,1)=0),Raw!WL214&lt;&gt;4),
OR(AND(Raw!WM214=4,COUNTIF(Raw!WU214:XB214,2)=0),Raw!WM214&lt;&gt;4),
OR(AND(Raw!WN214=4,COUNTIF(Raw!WU214:XB214,3)=0),Raw!WN214&lt;&gt;4),
OR(AND(Raw!WO214=4,COUNTIF(Raw!WU214:XB214,4)=0),Raw!WO214&lt;&gt;4),
OR(AND(Raw!WP214=4,COUNTIF(Raw!WU214:XB214,5)=0),Raw!WP214&lt;&gt;4),
OR(AND(Raw!WQ214=4,COUNTIF(Raw!WU214:XB214,6)=0),Raw!WQ214&lt;&gt;4),
OR(AND(Raw!WR214=4,COUNTIF(Raw!WU214:XB214,7)=0),Raw!WR214&lt;&gt;4),
OR(AND(Raw!WS214=4,COUNTIF(Raw!WU214:XB214,8)=0),Raw!WS214&lt;&gt;4)
),"",1)))</f>
        <v/>
      </c>
      <c r="BH214" t="str">
        <f>IF(A214=0,"",IF(COUNTA(Raw!XC214:XK214)=0,"",
IF(AND(
OR(AND(Raw!XC214=4,COUNTIF(Raw!XH214:XK214,1)=0),Raw!XC214&lt;&gt;4),
OR(AND(Raw!XD214=4,COUNTIF(Raw!XH214:XK214,2)=0),Raw!XD214&lt;&gt;4),
OR(AND(Raw!XE214=4,COUNTIF(Raw!XH214:XK214,3)=0),Raw!XE214&lt;&gt;4),
OR(AND(Raw!XF214=4,COUNTIF(Raw!XH214:XK214,4)=0),Raw!XF214&lt;&gt;4)
),"",1)))</f>
        <v/>
      </c>
      <c r="BI214" t="str">
        <f>IF(A214=0,"",IF(COUNTA(Raw!XL214:XT214)=0,"",
IF(AND(
OR(AND(Raw!XL214=4,COUNTIF(Raw!XQ214:XT214,1)=0),Raw!XL214&lt;&gt;4),
OR(AND(Raw!XM214=4,COUNTIF(Raw!XQ214:XT214,2)=0),Raw!XM214&lt;&gt;4),
OR(AND(Raw!XN214=4,COUNTIF(Raw!XQ214:XT214,3)=0),Raw!XN214&lt;&gt;4),
OR(AND(Raw!XO214=4,COUNTIF(Raw!XQ214:XT214,4)=0),Raw!XO214&lt;&gt;4)
),"",1)))</f>
        <v/>
      </c>
      <c r="BJ214" t="str">
        <f>IF(A214=0,"",IF(COUNTA(Raw!XU214:YI214)=0,"",
IF(AND(
OR(AND(Raw!XU214=4,COUNTIF(Raw!YC214:YI214,1)=0),Raw!XU214&lt;&gt;4),
OR(AND(Raw!XV214=4,COUNTIF(Raw!YC214:YI214,2)=0),Raw!XV214&lt;&gt;4),
OR(AND(Raw!XW214=4,COUNTIF(Raw!YC214:YI214,3)=0),Raw!XW214&lt;&gt;4),
OR(AND(Raw!XX214=4,COUNTIF(Raw!YC214:YI214,4)=0),Raw!XX214&lt;&gt;4),
OR(AND(Raw!XY214=4,COUNTIF(Raw!YC214:YI214,5)=0),Raw!XY214&lt;&gt;4),
OR(AND(Raw!XZ214=4,COUNTIF(Raw!YC214:YI214,6)=0),Raw!XZ214&lt;&gt;4),
OR(AND(Raw!YA214=4,COUNTIF(Raw!YC214:YI214,7)=0),Raw!YA214&lt;&gt;4)
),"",1)))</f>
        <v/>
      </c>
      <c r="BK214" t="str">
        <f>IF(A214=0,"",IF(COUNTA(Raw!YJ214:YR214)=0,"",
IF(AND(
OR(AND(Raw!YJ214=4,COUNTIF(Raw!YO214:YR214,1)=0),Raw!YJ214&lt;&gt;4),
OR(AND(Raw!YK214=4,COUNTIF(Raw!YO214:YR214,2)=0),Raw!YK214&lt;&gt;4),
OR(AND(Raw!YL214=4,COUNTIF(Raw!YO214:YR214,3)=0),Raw!YL214&lt;&gt;4),
OR(AND(Raw!YM214=4,COUNTIF(Raw!YO214:YR214,4)=0),Raw!YM214&lt;&gt;4)
),"",1)))</f>
        <v/>
      </c>
      <c r="BL214" t="str">
        <f>IF(A214=0,"",IF(COUNTA(Raw!YS214:YU214)=0,"",IF(AND(Raw!YS214=4,ISBLANK(Raw!YU214)),"",IF(AND(Raw!YS214&lt;&gt;4,ISBLANK(Raw!YU214)=FALSE),"",1))))</f>
        <v/>
      </c>
    </row>
    <row r="215" spans="1:64">
      <c r="A215" s="20">
        <f>Raw!A215</f>
        <v>0</v>
      </c>
      <c r="B215" s="19" t="str">
        <f>IF(A215=0,"",IF(AND(Raw!AC215=1,COUNTA(Raw!AR215:IC215)&gt;0,COUNTA(Raw!ID215:YU215)=0),"",IF(AND(Raw!AC215=2,COUNTA(Raw!AR215:IC215)=0,COUNTA(Raw!ID215:MV215)&gt;0,COUNTA(Raw!MW215:YU215)=0),"",IF(AND(Raw!AC215=3,COUNTA(Raw!AP215:MV215)=0,COUNTA(Raw!MW215:YU215)&gt;0),"",1))))</f>
        <v/>
      </c>
      <c r="C215" s="19" t="str">
        <f>IF(A215=0,"",IF(AND(Raw!AK215=1,ISBLANK(Raw!AM215)=FALSE,ISBLANK(Raw!AO215)),"",IF(AND(Raw!AK215=2,ISBLANK(Raw!AM215),ISBLANK(Raw!AO215)=FALSE),"",1)))</f>
        <v/>
      </c>
      <c r="D215" s="19" t="str">
        <f>IF(A215=0,"",IF(COUNTA(Raw!AS215:AZ215)=0,"",IF(AND(Raw!AS215+Raw!AT215=100,Raw!AU215+Raw!AV215=100,Raw!AW215+Raw!AX215=100,Raw!AY215+Raw!AZ215=100),"",1)))</f>
        <v/>
      </c>
      <c r="E215" s="19" t="str">
        <f>IF(A215=0,"",IF(ISBLANK(Raw!AQ215),"",IF(Raw!AQ215=1,"",1)))</f>
        <v/>
      </c>
      <c r="F215" s="19" t="str">
        <f>IF(A215=0,"",IF(ISBLANK(Raw!AR215),"",IF(AND(Raw!AR215&gt;=0,Raw!AR215&lt;=100),"",1)))</f>
        <v/>
      </c>
      <c r="G215" s="19" t="str">
        <f>IF(A215=0,"",IF(AND(ISBLANK(Raw!BA215),ISBLANK(Raw!AS215)),"",IF(AND(Raw!AS215&gt;0,ISBLANK(Raw!BA215)=FALSE),"",1)))</f>
        <v/>
      </c>
      <c r="H215" s="19" t="str">
        <f>IF(A215=0,"",IF(COUNTA(Raw!BA215:BH215)=0,"",IF(AND(Raw!BA215=0,COUNTA(Raw!BB215:BH215)=0),"",IF(AND(Raw!BA215&gt;0,COUNTA(Raw!BB215:BH215)&gt;0),"",1))))</f>
        <v/>
      </c>
      <c r="I215" s="19" t="str">
        <f>IF(A215=0,"",IF(AND(ISBLANK(Raw!BI215),ISBLANK(Raw!BJ215)),"",IF(AND(Raw!BI215=1,ISBLANK(Raw!BJ215)=FALSE),"",IF(AND(Raw!BI215=2,ISBLANK(Raw!BJ215)),"",1))))</f>
        <v/>
      </c>
      <c r="J215" s="19" t="str">
        <f>IF(A215=0,"",IF(AND(ISBLANK(Raw!AT215),COUNTBLANK(Raw!BK215:BQ215)),"",IF(AND(Raw!AT215&gt;0,COUNTA(Raw!BK215:BQ215)&gt;0),"",IF(AND(Raw!AT215=0,COUNTA(Raw!BK215:BQ215)=0),"",1))))</f>
        <v/>
      </c>
      <c r="K215" s="19" t="str">
        <f>IF(A215=0,"",IF(AND(ISBLANK(Raw!AS215),COUNTA(Raw!BR215:BX215)=0),"",IF(AND(Raw!AS215&gt;0,COUNTA(Raw!BR215:BX215)&gt;0),"",IF(AND(Raw!AS215=0,COUNTA(Raw!BR215:BX215)=0),"",1))))</f>
        <v/>
      </c>
      <c r="L215" s="19" t="str">
        <f>IF(A215=0,"",IF(AND(COUNTA(Raw!BK215:BX215)=0,COUNTA(Raw!BY215:CH215)=0),"",IF(AND(COUNTIF(Raw!BK215:BX215,1)&gt;0,COUNTA(Raw!BY215:CH215)&gt;0),"",IF(AND(COUNTIF(Raw!BK215:BX215,1)=0,COUNTA(Raw!BY215:CH215)=0),"",1))))</f>
        <v/>
      </c>
      <c r="M215" s="19" t="str">
        <f>IF(A215=0,"",IF(AND(COUNTA(Raw!BK215:BX215)=0,COUNTA(Raw!CI215:CR215)),"",IF(AND(COUNTIF(Raw!BK215:BX215,3)&gt;0,COUNTA(Raw!CI215:CR215)&gt;0),"",IF(AND(COUNTIF(Raw!BK215:BX215,3)=0,COUNTA(Raw!CI215:CR215)=0),"",1))))</f>
        <v/>
      </c>
      <c r="N215" s="19" t="str">
        <f>IF(A215=0,"",IF(COUNTA(Raw!CS215:DF215)=0,"",IF(AND(COUNTIF(Raw!CS215:CV215,1)=1,COUNTA(Raw!CW215:DA215)&gt;0,COUNTA(Raw!DB215:DF215)=0),"",IF(AND(COUNTIF(Raw!CS215:CV215,2)=1,COUNTA(Raw!CW215:DA215)=0,COUNTA(Raw!DB215:DF215)&gt;0),"",IF(AND(COUNTA(Raw!CS215:CV215)&gt;0,COUNTA(Raw!CW215:DF215)=0),"",1)))))</f>
        <v/>
      </c>
      <c r="O215" s="19" t="str">
        <f>IF(A215=0,"",IF(COUNTA(Raw!DG215:DP215)=0,"",IF(AND(COUNTIF(Raw!BK215:BQ215,1)&gt;0,OR(COUNTIF(Raw!DG215:DP215,1)=1,COUNTIF(Raw!DG215:DP215,2)=1,COUNTIF(Raw!DG215:DP215,3)=1)),"",IF(AND(COUNTIF(Raw!BK215:BQ215,1)=0,AND(COUNTIF(Raw!DG215:DP215,1)=0,COUNTIF(Raw!DG215:DP215,2)=0,COUNTIF(Raw!DG215:DP215,3)=0)),"",1))))</f>
        <v/>
      </c>
      <c r="P215" s="19" t="str">
        <f>IF(A215=0,"",IF(COUNTA(Raw!DG215:DR215)=0,"",IF(AND(COUNTIF(Raw!DG215:DP215,4)=1,ISBLANK(Raw!DQ215)=FALSE,ISBLANK(Raw!DR215)),"",IF(AND(COUNTIF(Raw!DG215:DP215,7)=1,ISBLANK(Raw!DQ215),ISBLANK(Raw!DR215)=FALSE),"",IF(AND(COUNTA(Raw!DG215:DP215)&gt;0,COUNTIF(Raw!DG215:DP215,4)=0,COUNTIF(Raw!DG215:DP215,7)=0,COUNTA(Raw!DQ215:DR215)=0),"",1)))))</f>
        <v/>
      </c>
      <c r="Q215" s="19" t="str">
        <f>IF(A215=0,"",IF(AND(COUNTA(Raw!DS215:DU215)=0,COUNTA(Raw!BK215:BQ215)=0),"",IF(AND(COUNTIF(Raw!BK215:BQ215,1)&gt;0,COUNTA(Raw!DS215:DU215)&gt;0),"",IF(AND(COUNTIF(Raw!BK215:BQ215,1)=0,COUNTA(Raw!DS215:DU215)=0),"",1))))</f>
        <v/>
      </c>
      <c r="R215" s="19" t="str">
        <f>IF(A215=0,"",IF(AND(ISBLANK(Raw!AT215),ISBLANK(Raw!EJ215)),"",IF(AND(Raw!AT215&gt;0,ISBLANK(Raw!EJ215)=FALSE,Raw!EJ215&gt;=0,Raw!EJ215&lt;=7),"",IF(AND(Raw!AT215=0,ISBLANK(Raw!EJ215)),"",1))))</f>
        <v/>
      </c>
      <c r="S215" t="str">
        <f>IF(A215=0,"",IF(AND(ISBLANK(Raw!AS215),ISBLANK(Raw!EK215)),"",IF(AND(Raw!AS215&gt;0,ISBLANK(Raw!EK215)=FALSE),"",IF(AND(Raw!AS215=0,ISBLANK(Raw!EK215)),"",1))))</f>
        <v/>
      </c>
      <c r="T215" s="19" t="str">
        <f>IF(A215=0,"",IF(AND(ISBLANK(Raw!AT215),COUNTA(Raw!EL215:EQ215)=0),"",IF(AND(Raw!AT215&gt;0,COUNTA(Raw!EL215:EQ215)&gt;0),"",IF(AND(Raw!AT215=0,COUNTA(Raw!EL215:EQ215)=0),"",1))))</f>
        <v/>
      </c>
      <c r="U215" t="str">
        <f>IF(A215=0,"",IF(AND(ISBLANK(Raw!AT215),COUNTA(Raw!ER215:EU215)=0),"",IF(AND(Raw!AT215&gt;0,COUNTA(Raw!ER215:EU215)&gt;0),"",IF(AND(Raw!AT215=0,COUNTA(Raw!ER215:EU215)=0),"",1))))</f>
        <v/>
      </c>
      <c r="V215" t="str">
        <f>IF(A215=0,"",IF(AND(ISBLANK(Raw!AS215),COUNTA(Raw!EV215:FA215)=0),"",IF(AND(Raw!AS215&gt;0,COUNTA(Raw!EV215:FA215)&gt;0),"",IF(AND(Raw!AS215=0,COUNTA(Raw!EV215:FA215)=0),"",1))))</f>
        <v/>
      </c>
      <c r="W215" t="str">
        <f>IF(A215=0,"",IF(AND(ISBLANK(Raw!AS215),COUNTA(Raw!FB215:FE215)=0),"",IF(AND(Raw!AS215&gt;0,COUNTA(Raw!FB215:FE215)&gt;0),"",IF(AND(Raw!AS215=0,COUNTA(Raw!FB215:FE215)=0),"",1))))</f>
        <v/>
      </c>
      <c r="X215" t="str">
        <f>IF(A215=0,"",IF(AND(ISBLANK(Raw!AT215),COUNTA(Raw!FF215:FI215)=0),"",IF(AND(Raw!AT215&gt;0,COUNTA(Raw!FF215:FI215)&gt;0),"",IF(AND(Raw!AT215=0,COUNTA(Raw!FF215:FI215)=0),"",1))))</f>
        <v/>
      </c>
      <c r="Y215" t="str">
        <f>IF(A215=0,"",IF(AND(ISBLANK(Raw!AS215),COUNTA(Raw!FJ215:FM215)=0),"",IF(AND(Raw!AS215&gt;0,COUNTA(Raw!FJ215:FM215)&gt;0),"",IF(AND(Raw!AS215=0,COUNTA(Raw!FJ215:FM215)=0),"",1))))</f>
        <v/>
      </c>
      <c r="Z215" t="str">
        <f>IF(A215=0,"",IF(AND(COUNTA(Raw!FN215:FT215)=0,ISBLANK(Raw!FU215)),"",IF(AND(COUNTIF(Raw!FN215:FT215,1)&gt;0,ISBLANK(Raw!FU215)=FALSE),"",IF(AND(COUNTIF(Raw!FN215:FT215,1)=0,ISBLANK(Raw!FU215)),"",1))))</f>
        <v/>
      </c>
      <c r="AA215" s="19" t="str">
        <f>IF(A215=0,"",IF(AND(ISBLANK(Raw!BI215),COUNTA(Raw!FV215:GH215)=0),"",IF(AND(Raw!BI215&lt;&gt;1,COUNTIF(Raw!FV215:GH215,6)=0),"",IF(Raw!BI215=1,"",1))))</f>
        <v/>
      </c>
      <c r="AB215" t="str">
        <f>IF(A215=0,"",IF(AND(ISBLANK(Raw!GI215),COUNTA(Raw!GJ215:GQ215)=0),"",IF(AND(Raw!GI215=1,COUNTA(Raw!GJ215:GQ215)&gt;0),"",IF(AND(Raw!GI215=2,COUNTA(Raw!GJ215:GQ215)=0),"",1))))</f>
        <v/>
      </c>
      <c r="AC215" s="19" t="str">
        <f>IF(A215=0,"",IF(AND(COUNTA(Raw!GY215:HF215)=0,ISBLANK(Raw!HG215)),"",IF(AND(OR(COUNTIF(Raw!GY215:HE215,1)&gt;0,COUNTIF(Raw!GY215:HE215,2)&gt;0),ISBLANK(Raw!HG215)=FALSE),"",IF(AND(COUNTA(Raw!GY215:HF215)&gt;0,ISBLANK(Raw!HG215),COUNTIF(Raw!GY215:HE215,1)=0,COUNTIF(Raw!GY215:HE215,2)=0),"",1))))</f>
        <v/>
      </c>
      <c r="AD215" s="19" t="str">
        <f>IF(A215=0,"",IF(COUNTA(Raw!HU215:IB215)=0,"",IF(AND(Raw!AK215&lt;&gt;2,COUNTIF(Raw!HU215:IA215,2)=0,COUNTIF(Raw!HU215:IA215,3)=0),"",IF(Raw!AK215=2,"",1))))</f>
        <v/>
      </c>
      <c r="AE215" s="19" t="str">
        <f>IF(A215=0,"",IF(AND(Raw!AK215=2,ISBLANK(Raw!IC215)=FALSE),"",IF(AND(Raw!AK215&lt;&gt;2,ISBLANK(Raw!IC215)),"",1)))</f>
        <v/>
      </c>
      <c r="AF215" s="19" t="str">
        <f>IF(A215=0,"",IF(COUNTA(Raw!ID215:IF215)=0,"",IF(AND(MATCH(2023-Raw!ID215,Code!$A$3:$A$12,1)=Raw!IF215,2023-Raw!ID215=Raw!IE215),"",1)))</f>
        <v/>
      </c>
      <c r="AG215" s="19" t="str">
        <f>IF(A215=0,"",IF(COUNTA(Raw!IG215:II215)=0,"",IF(AND(Raw!IG215=4,ISBLANK(Raw!II215)=FALSE),"",IF(AND(Raw!IG215&lt;&gt;4,ISBLANK(Raw!II215)),"",1))))</f>
        <v/>
      </c>
      <c r="AH215" s="19" t="str">
        <f>IF(A215=0,"",IF(COUNTA(Raw!IJ215:IM215)=0,"",IF(AND(Raw!IJ215=1,ISBLANK(Raw!IK215)=FALSE),"",IF(AND(Raw!IJ215=2,COUNTA(Raw!IK215:IM215)&gt;0),"",1))))</f>
        <v/>
      </c>
      <c r="AI215" s="19" t="str">
        <f>IF(A215=0,"",IF(COUNTA(Raw!IK215:IM215)=0,"",IF(AND(Raw!IK215=1,ISBLANK(Raw!IL215)=FALSE),"",IF(AND(Raw!IK215=2,COUNTA(Raw!IL215:IM215)=0),"",1))))</f>
        <v/>
      </c>
      <c r="AJ215" s="19" t="str">
        <f>IF(A215=0,"",IF(COUNTA(Raw!JD215:JJ215)=0,"",IF(AND(Raw!JD215&gt;600,COUNTA(Raw!JE215:JI215)&gt;0),"",IF(AND(Raw!JD215&lt;=600,COUNTA(Raw!JE215:JJ215)=0),"",1))))</f>
        <v/>
      </c>
      <c r="AK215" s="19" t="str">
        <f>IF(A215=0,"",IF(COUNTA(Raw!JK215:KA215)=0,"",IF(AND(Raw!JK215=1,COUNTA(Raw!JM215:JV215)&gt;0),"",IF(AND(Raw!JK215=3,COUNTA(Raw!JM215:JV215)&gt;0,COUNTA(Raw!JW215:KA215)=0),"",IF(AND(ISBLANK(Raw!JK215)=FALSE,Raw!JK215&lt;&gt;1,Raw!JK215&lt;&gt;3,COUNTA(Raw!JM215:KA215)=0),"",1)))))</f>
        <v/>
      </c>
      <c r="AL215" s="19" t="str">
        <f>IF(A215=0,"",IF(COUNTA(Raw!JW215:KA215)=0,"",IF(AND(COUNTIF(Raw!JW215:JZ215,4)=0,COUNTA(Raw!JW215:JZ215)&gt;0,ISBLANK(Raw!KA215)=FALSE),"",IF(AND(COUNTIF(Raw!JW215:KA215,4)&gt;0,ISBLANK(Raw!KA215)),"",1))))</f>
        <v/>
      </c>
      <c r="AM215" s="19" t="str">
        <f>IF(A215=0,"",IF(COUNTA(Raw!KT215:KU215)=0,"",IF(AND(Raw!KT215=1,ISBLANK(Raw!KU215)=FALSE),"",IF(AND(Raw!KT215=2,ISBLANK(Raw!KU215)),"",1))))</f>
        <v/>
      </c>
      <c r="AN215" s="19" t="str">
        <f>IF(A215=0,"",IF(COUNTA(Raw!KX215:LF215)=0,"",IF(AND(COUNTIF(Raw!KX215:LB215,5)=1,COUNTA(Raw!KX215:LB215)=1,COUNTA(Raw!LC215:LF215)=0),"",IF(AND(COUNTIF(Raw!KX215:LB215,5)=0,COUNTA(Raw!KX215:LB215)&gt;0,COUNTA(Raw!LC215:LF215)&gt;0),"",1))))</f>
        <v/>
      </c>
      <c r="AO215" s="19" t="str">
        <f>IF(A215=0,"",IF(COUNTA(Raw!LM215:LU215)=0,"",IF(AND(Raw!LM215=1,ISBLANK(Raw!LN215)=FALSE,COUNTA(Raw!LO215:LU215)&gt;0),"",IF(AND(Raw!LM215=2,COUNTA(Raw!LN215:LU215)=0),"",1))))</f>
        <v/>
      </c>
      <c r="AP215" s="19" t="str">
        <f>IF(A215=0,"",IF(COUNTA(Raw!MY215:OG215)=0,"",IF(AND(Raw!MY215=2,COUNTA(Raw!MZ215:OG215)=0),"",IF(AND(Raw!MY215=1,COUNTA(Raw!MZ215:OG215)&gt;0),"",1))))</f>
        <v/>
      </c>
      <c r="AQ215" s="19" t="str">
        <f>IF(A215=0,"",IF(COUNTA(Raw!NC215:NW215)=0,"",IF(AND(COUNTIF(Raw!NC215:NG215,3)&gt;0,COUNTA(Raw!NH215:NQ215)&gt;0),"",IF(AND(COUNTA(Raw!NC215:NG215)&gt;0,COUNTIF(Raw!NC215:NG215,3)=0,COUNTA(Raw!NH215:NW215)=0),"",1))))</f>
        <v/>
      </c>
      <c r="AR215" s="19" t="str">
        <f>IF(A215=0,"",IF(COUNTA(Raw!NH215:NW215)=0,"",IF(AND(COUNTIF(Raw!NH215:NQ215,10)&gt;0,COUNTA(Raw!NR215:NW215)&gt;0),"",IF(AND(COUNTA(Raw!NH215:NQ215)&gt;0,COUNTIF(Raw!NH215:NQ215,10)=0,COUNTA(Raw!NR215:NY215)=0),"",1))))</f>
        <v/>
      </c>
      <c r="AS215" s="19" t="str">
        <f>IF(A215=0,"",IF(COUNTA(Raw!NY215:OG215)=0,"",IF(AND(Raw!NY215=1,COUNTA(Raw!NZ215:OG215)&gt;0),"",IF(AND(Raw!NY215=2,COUNTA(Raw!NZ215:OG215)=0),"",1))))</f>
        <v/>
      </c>
      <c r="AT215" s="19" t="str">
        <f>IF(A215=0,"",IF(COUNTA(Raw!OH215:OY215)=0,"",IF(AND(Raw!OH215=1,COUNTA(Raw!OI215:OY215)&gt;0),"",IF(AND(Raw!OH215=2,COUNTA(Raw!OI215:OY215)=0),"",1))))</f>
        <v/>
      </c>
      <c r="AU215" s="19" t="str">
        <f>IF(A215=0,"",IF(COUNTA(Raw!PR215:QB215)=0,"",
IF(AND(OR(AND(COUNTIF(Raw!PR215:QB215,1)=1,COUNTA(Raw!QI215:QY215)&gt;0),AND(COUNTIF(Raw!PR215:QB215,1)=0,COUNTA(Raw!QI215:QY215)=0)),OR(AND(COUNTIF(Raw!PR215:QB215,2)=1,COUNTA(Raw!QZ215:RP215)&gt;0),AND(COUNTIF(Raw!PR215:QB215,2)=0,COUNTA(Raw!QZ215:RP215)=0)),OR(AND(COUNTIF(Raw!PR215:QB215,3)=1,COUNTA(Raw!RQ215:SG215)&gt;0),AND(COUNTIF(Raw!PR215:QB215,3)=0,COUNTA(Raw!RQ215:SG215)=0)),OR(AND(COUNTIF(Raw!PR215:QB215,4)=1,COUNTA(Raw!SH215:ST215)&gt;0),AND(COUNTIF(Raw!PR215:QB215,4)=0,COUNTA(Raw!SH215:ST215)=0)),OR(AND(COUNTIF(Raw!PR215:QB215,5)=1,COUNTA(Raw!SU215:TG215)&gt;0),AND(COUNTIF(Raw!PR215:QB215,5)=0,COUNTA(Raw!SU215:TG215)=0)),OR(AND(COUNTIF(Raw!PR215:QB215,6)=1,COUNTA(Raw!TH215:TT215)&gt;0),AND(COUNTIF(Raw!PR215:QB215,6)=0,COUNTA(Raw!TH215:TT215)=0)),OR(AND(COUNTIF(Raw!PR215:QB215,7)=1,COUNTA(Raw!TU215:UI215)&gt;0),AND(COUNTIF(Raw!PR215:QB215,7)=0,COUNTA(Raw!TU215:UI215)=0)),OR(AND(COUNTIF(Raw!PR215:QB215,8)=1,COUNTA(Raw!UJ215:UV215)&gt;0),AND(COUNTIF(Raw!PR215:QB215,8)=0,COUNTA(Raw!UJ215:UV215)=0)),OR(AND(COUNTIF(Raw!PR215:QB215,9)=1,COUNTA(Raw!UW215:VG215)&gt;0),AND(COUNTIF(Raw!PR215:QB215,9)=0,COUNTA(Raw!UW215:VG215)=0)),OR(AND(COUNTIF(Raw!PR215:QB215,10)=1,COUNTA(Raw!VH215:VP215)&gt;0),AND(COUNTIF(Raw!PR215:QB215,10)=0,COUNTA(Raw!VH215:VP215)=0)),OR(AND(COUNTIF(Raw!PR215:QB215,11)=1,COUNTA(Raw!VQ215:WK215)&gt;0),AND(COUNTIF(Raw!PR215:QB215,11)=0,COUNTA(Raw!VQ215:WK215)=0))),"",1)))</f>
        <v/>
      </c>
      <c r="AV215" s="19" t="str">
        <f>IF(A215=0,"",IF(COUNTA(Raw!QI215:QY215)=0,"",IF(AND(OR(AND(Raw!QI215=4,COUNTIF(Raw!QR215:QY215,1)=0),Raw!QI215&lt;&gt;4),OR(AND(Raw!QJ215=4,COUNTIF(Raw!QR215:QY215,2)=0),Raw!QJ215&lt;&gt;4),OR(AND(Raw!QK215=4,COUNTIF(Raw!QR215:QY215,3)=0),Raw!QK215&lt;&gt;4),OR(AND(Raw!QL215=4,COUNTIF(Raw!QR215:QY215,4)=0),Raw!QL215&lt;&gt;4),OR(AND(Raw!QM215=4,COUNTIF(Raw!QR215:QY215,5)=0),Raw!QM215&lt;&gt;4),OR(AND(Raw!QN215=4,COUNTIF(Raw!QR215:QY215,6)=0),Raw!QN215&lt;&gt;4),OR(AND(Raw!QO215=4,COUNTIF(Raw!QR215:QY215,7)=0),Raw!QO215&lt;&gt;4),OR(AND(Raw!QP215=4,COUNTIF(Raw!QR215:QY215,8)=0),Raw!QP215&lt;&gt;4)),"",1)))</f>
        <v/>
      </c>
      <c r="AW215" t="str">
        <f>IF(A215=0,"",IF(COUNTA(Raw!QZ215:RP215)=0,"",IF(AND(OR(AND(Raw!QZ215=4,COUNTIF(Raw!RI215:RP215,1)=0),Raw!QZ215&lt;&gt;4),OR(AND(Raw!RA215=4,COUNTIF(Raw!RI215:RP215,2)=0),Raw!RA215&lt;&gt;4),OR(AND(Raw!RB215=4,COUNTIF(Raw!RI215:RP215,3)=0),Raw!RB215&lt;&gt;4),OR(AND(Raw!RC215=4,COUNTIF(Raw!RI215:RP215,4)=0),Raw!RC215&lt;&gt;4),OR(AND(Raw!RD215=4,COUNTIF(Raw!RI215:RP215,5)=0),Raw!RD215&lt;&gt;4),OR(AND(Raw!RE215=4,COUNTIF(Raw!RI215:RP215,6)=0),Raw!RE215&lt;&gt;4),OR(AND(Raw!RF215=4,COUNTIF(Raw!RI215:RP215,7)=0),Raw!RF215&lt;&gt;4),OR(AND(Raw!RG215=4,COUNTIF(Raw!RI215:RP215,8)=0),Raw!RG215&lt;&gt;4)),"",1)))</f>
        <v/>
      </c>
      <c r="AX215" t="str">
        <f>IF(A215=0,"",IF(COUNTA(Raw!RQ215:SG215)=0,"",IF(AND(OR(AND(Raw!RQ215=4,COUNTIF(Raw!RZ215:SG215,1)=0),Raw!RQ215&lt;&gt;4),OR(AND(Raw!RR215=4,COUNTIF(Raw!RZ215:SG215,2)=0),Raw!RR215&lt;&gt;4),OR(AND(Raw!RS215=4,COUNTIF(Raw!RZ215:SG215,3)=0),Raw!RS215&lt;&gt;4),OR(AND(Raw!RT215=4,COUNTIF(Raw!RZ215:SG215,4)=0),Raw!RT215&lt;&gt;4),OR(AND(Raw!RU215=4,COUNTIF(Raw!RZ215:SG215,5)=0),Raw!RU215&lt;&gt;4),OR(AND(Raw!RV215=4,COUNTIF(Raw!RZ215:SG215,6)=0),Raw!RV215&lt;&gt;4),OR(AND(Raw!RW215=4,COUNTIF(Raw!RZ215:SG215,7)=0),Raw!RW215&lt;&gt;4),OR(AND(Raw!RX215=4,COUNTIF(Raw!RZ215:SG215,8)=0),Raw!RX215&lt;&gt;4)),"",1)))</f>
        <v/>
      </c>
      <c r="AY215" t="str">
        <f>IF(A215=0,"",IF(COUNTA(Raw!SH215:ST215)=0,"",IF(AND(OR(AND(Raw!SH215=4,COUNTIF(Raw!SO215:ST215,1)=0),Raw!SH215&lt;&gt;4),OR(AND(Raw!SI215=4,COUNTIF(Raw!SO215:ST215,2)=0),Raw!SI215&lt;&gt;4),OR(AND(Raw!SJ215=4,COUNTIF(Raw!SO215:ST215,3)=0),Raw!SJ215&lt;&gt;4),OR(AND(Raw!SK215=4,COUNTIF(Raw!SO215:ST215,4)=0),Raw!SK215&lt;&gt;4),OR(AND(Raw!SL215=4,COUNTIF(Raw!SO215:ST215,5)=0),Raw!SL215&lt;&gt;4),OR(AND(Raw!SM215=4,COUNTIF(Raw!SO215:ST215,6)=0),Raw!SM215&lt;&gt;4)),"",1)))</f>
        <v/>
      </c>
      <c r="AZ215" t="str">
        <f>IF(A215=0,"",IF(COUNTA(Raw!SU215:TG215)=0,"",IF(AND(OR(AND(Raw!SU215=4,COUNTIF(Raw!TB215:TG215,1)=0),Raw!SU215&lt;&gt;4),OR(AND(Raw!SV215=4,COUNTIF(Raw!TB215:TG215,2)=0),Raw!SV215&lt;&gt;4),OR(AND(Raw!SW215=4,COUNTIF(Raw!TB215:TG215,3)=0),Raw!SW215&lt;&gt;4),OR(AND(Raw!SX215=4,COUNTIF(Raw!TB215:TG215,4)=0),Raw!SX215&lt;&gt;4),OR(AND(Raw!SY215=4,COUNTIF(Raw!TB215:TG215,5)=0),Raw!SY215&lt;&gt;4),OR(AND(Raw!SZ215=4,COUNTIF(Raw!TB215:TG215,6)=0),Raw!SZ215&lt;&gt;4)),"",1)))</f>
        <v/>
      </c>
      <c r="BA215" t="str">
        <f>IF(A215=0,"",IF(COUNTA(Raw!TH215:TT215)=0,"",IF(AND(OR(AND(Raw!TH215=4,COUNTIF(Raw!TO215:TT215,1)=0),Raw!TH215&lt;&gt;4),OR(AND(Raw!TI215=4,COUNTIF(Raw!TO215:TT215,2)=0),Raw!TI215&lt;&gt;4),OR(AND(Raw!TJ215=4,COUNTIF(Raw!TO215:TT215,3)=0),Raw!TJ215&lt;&gt;4),OR(AND(Raw!TK215=4,COUNTIF(Raw!TO215:TT215,4)=0),Raw!TK215&lt;&gt;4),OR(AND(Raw!TL215=4,COUNTIF(Raw!TO215:TT215,5)=0),Raw!TL215&lt;&gt;4),OR(AND(Raw!TM215=4,COUNTIF(Raw!TO215:TT215,6)=0),Raw!TM215&lt;&gt;4)),"",1)))</f>
        <v/>
      </c>
      <c r="BB215" t="str">
        <f>IF(A215=0,"",IF(COUNTA(Raw!TU215:UI215)=0,"",IF(AND(OR(AND(Raw!TU215=4,COUNTIF(Raw!UC215:UI215,1)=0),Raw!TU215&lt;&gt;4),OR(AND(Raw!TV215=4,COUNTIF(Raw!UC215:UI215,2)=0),Raw!TV215&lt;&gt;4),OR(AND(Raw!TW215=4,COUNTIF(Raw!UC215:UI215,3)=0),Raw!TW215&lt;&gt;4),OR(AND(Raw!TX215=4,COUNTIF(Raw!UC215:UI215,4)=0),Raw!TX215&lt;&gt;4),OR(AND(Raw!TY215=4,COUNTIF(Raw!UC215:UI215,5)=0),Raw!TY215&lt;&gt;4),OR(AND(Raw!TZ215=4,COUNTIF(Raw!UC215:UI215,6)=0),Raw!TZ215&lt;&gt;4),OR(AND(Raw!UA215=4,COUNTIF(Raw!UC215:UI215,7)=0),Raw!UA215&lt;&gt;4)),"",1)))</f>
        <v/>
      </c>
      <c r="BC215" t="str">
        <f>IF(A215=0,"",IF(COUNTA(Raw!UJ215:UV215)=0,"",IF(AND(OR(AND(Raw!UJ215=4,COUNTIF(Raw!UQ215:UV215,1)=0),Raw!UJ215&lt;&gt;4),OR(AND(Raw!UK215=4,COUNTIF(Raw!UQ215:UV215,2)=0),Raw!UK215&lt;&gt;4),OR(AND(Raw!UL215=4,COUNTIF(Raw!UQ215:UV215,3)=0),Raw!UL215&lt;&gt;4),OR(AND(Raw!UM215=4,COUNTIF(Raw!UQ215:UV215,4)=0),Raw!UM215&lt;&gt;4),OR(AND(Raw!UN215=4,COUNTIF(Raw!UQ215:UV215,5)=0),Raw!UN215&lt;&gt;4),OR(AND(Raw!UO215=4,COUNTIF(Raw!UQ215:UV215,6)=0),Raw!UO215&lt;&gt;4)),"",1)))</f>
        <v/>
      </c>
      <c r="BD215" t="str">
        <f>IF(A215=0,"",IF(COUNTA(Raw!UW215:VG215)=0,"",IF(AND(OR(AND(Raw!UW215=4,COUNTIF(Raw!VC215:VG215,1)=0),Raw!UW215&lt;&gt;4),OR(AND(Raw!UX215=4,COUNTIF(Raw!VC215:VG215,2)=0),Raw!UX215&lt;&gt;4),OR(AND(Raw!UY215=4,COUNTIF(Raw!VC215:VG215,3)=0),Raw!UY215&lt;&gt;4),OR(AND(Raw!UZ215=4,COUNTIF(Raw!VC215:VG215,4)=0),Raw!UZ215&lt;&gt;4),OR(AND(Raw!VA215=4,COUNTIF(Raw!VC215:VG215,5)=0),Raw!VA215&lt;&gt;4)),"",1)))</f>
        <v/>
      </c>
      <c r="BE215" t="str">
        <f>IF(A215=0,"",IF(COUNTA(Raw!VH215:VP215)=0,"",
IF(AND(
OR(AND(Raw!VH215=4,COUNTIF(Raw!VM215:VP215,1)=0),Raw!VH215&lt;&gt;4),
OR(AND(Raw!VI215=4,COUNTIF(Raw!VM215:VP215,2)=0),Raw!VI215&lt;&gt;4),
OR(AND(Raw!VJ215=4,COUNTIF(Raw!VM215:VP215,3)=0),Raw!VJ215&lt;&gt;4),
OR(AND(Raw!VK215=4,COUNTIF(Raw!VM215:VP215,4)=0),Raw!VK215&lt;&gt;4)
),"",1)))</f>
        <v/>
      </c>
      <c r="BF215" t="str">
        <f>IF(A215=0,"",IF(COUNTA(Raw!VQ215:WK215)=0,"",
IF(AND(
OR(AND(Raw!VQ215=4,COUNTIF(Raw!WB215:WK215,1)=0),Raw!VQ215&lt;&gt;4),
OR(AND(Raw!VR215=4,COUNTIF(Raw!WB215:WK215,2)=0),Raw!VR215&lt;&gt;4),
OR(AND(Raw!VS215=4,COUNTIF(Raw!WB215:WK215,3)=0),Raw!VS215&lt;&gt;4),
OR(AND(Raw!VT215=4,COUNTIF(Raw!WB215:WK215,4)=0),Raw!VT215&lt;&gt;4),
OR(AND(Raw!VU215=4,COUNTIF(Raw!WB215:WK215,5)=0),Raw!VU215&lt;&gt;4),
OR(AND(Raw!VV215=4,COUNTIF(Raw!WB215:WK215,6)=0),Raw!VV215&lt;&gt;4),
OR(AND(Raw!VW215=4,COUNTIF(Raw!WB215:WK215,7)=0),Raw!VW215&lt;&gt;4),
OR(AND(Raw!VX215=4,COUNTIF(Raw!WB215:WK215,8)=0),Raw!VX215&lt;&gt;4),
OR(AND(Raw!VY215=4,COUNTIF(Raw!WB215:WK215,9)=0),Raw!VX215&lt;&gt;4),
OR(AND(Raw!VZ215=4,COUNTIF(Raw!WB215:WK215,10)=0),Raw!VZ215&lt;&gt;4)
),"",1)))</f>
        <v/>
      </c>
      <c r="BG215" t="str">
        <f>IF(A215=0,"",IF(COUNTA(Raw!WL215:XB215)=0,"",
IF(AND(
OR(AND(Raw!WL215=4,COUNTIF(Raw!WU215:XB215,1)=0),Raw!WL215&lt;&gt;4),
OR(AND(Raw!WM215=4,COUNTIF(Raw!WU215:XB215,2)=0),Raw!WM215&lt;&gt;4),
OR(AND(Raw!WN215=4,COUNTIF(Raw!WU215:XB215,3)=0),Raw!WN215&lt;&gt;4),
OR(AND(Raw!WO215=4,COUNTIF(Raw!WU215:XB215,4)=0),Raw!WO215&lt;&gt;4),
OR(AND(Raw!WP215=4,COUNTIF(Raw!WU215:XB215,5)=0),Raw!WP215&lt;&gt;4),
OR(AND(Raw!WQ215=4,COUNTIF(Raw!WU215:XB215,6)=0),Raw!WQ215&lt;&gt;4),
OR(AND(Raw!WR215=4,COUNTIF(Raw!WU215:XB215,7)=0),Raw!WR215&lt;&gt;4),
OR(AND(Raw!WS215=4,COUNTIF(Raw!WU215:XB215,8)=0),Raw!WS215&lt;&gt;4)
),"",1)))</f>
        <v/>
      </c>
      <c r="BH215" t="str">
        <f>IF(A215=0,"",IF(COUNTA(Raw!XC215:XK215)=0,"",
IF(AND(
OR(AND(Raw!XC215=4,COUNTIF(Raw!XH215:XK215,1)=0),Raw!XC215&lt;&gt;4),
OR(AND(Raw!XD215=4,COUNTIF(Raw!XH215:XK215,2)=0),Raw!XD215&lt;&gt;4),
OR(AND(Raw!XE215=4,COUNTIF(Raw!XH215:XK215,3)=0),Raw!XE215&lt;&gt;4),
OR(AND(Raw!XF215=4,COUNTIF(Raw!XH215:XK215,4)=0),Raw!XF215&lt;&gt;4)
),"",1)))</f>
        <v/>
      </c>
      <c r="BI215" t="str">
        <f>IF(A215=0,"",IF(COUNTA(Raw!XL215:XT215)=0,"",
IF(AND(
OR(AND(Raw!XL215=4,COUNTIF(Raw!XQ215:XT215,1)=0),Raw!XL215&lt;&gt;4),
OR(AND(Raw!XM215=4,COUNTIF(Raw!XQ215:XT215,2)=0),Raw!XM215&lt;&gt;4),
OR(AND(Raw!XN215=4,COUNTIF(Raw!XQ215:XT215,3)=0),Raw!XN215&lt;&gt;4),
OR(AND(Raw!XO215=4,COUNTIF(Raw!XQ215:XT215,4)=0),Raw!XO215&lt;&gt;4)
),"",1)))</f>
        <v/>
      </c>
      <c r="BJ215" t="str">
        <f>IF(A215=0,"",IF(COUNTA(Raw!XU215:YI215)=0,"",
IF(AND(
OR(AND(Raw!XU215=4,COUNTIF(Raw!YC215:YI215,1)=0),Raw!XU215&lt;&gt;4),
OR(AND(Raw!XV215=4,COUNTIF(Raw!YC215:YI215,2)=0),Raw!XV215&lt;&gt;4),
OR(AND(Raw!XW215=4,COUNTIF(Raw!YC215:YI215,3)=0),Raw!XW215&lt;&gt;4),
OR(AND(Raw!XX215=4,COUNTIF(Raw!YC215:YI215,4)=0),Raw!XX215&lt;&gt;4),
OR(AND(Raw!XY215=4,COUNTIF(Raw!YC215:YI215,5)=0),Raw!XY215&lt;&gt;4),
OR(AND(Raw!XZ215=4,COUNTIF(Raw!YC215:YI215,6)=0),Raw!XZ215&lt;&gt;4),
OR(AND(Raw!YA215=4,COUNTIF(Raw!YC215:YI215,7)=0),Raw!YA215&lt;&gt;4)
),"",1)))</f>
        <v/>
      </c>
      <c r="BK215" t="str">
        <f>IF(A215=0,"",IF(COUNTA(Raw!YJ215:YR215)=0,"",
IF(AND(
OR(AND(Raw!YJ215=4,COUNTIF(Raw!YO215:YR215,1)=0),Raw!YJ215&lt;&gt;4),
OR(AND(Raw!YK215=4,COUNTIF(Raw!YO215:YR215,2)=0),Raw!YK215&lt;&gt;4),
OR(AND(Raw!YL215=4,COUNTIF(Raw!YO215:YR215,3)=0),Raw!YL215&lt;&gt;4),
OR(AND(Raw!YM215=4,COUNTIF(Raw!YO215:YR215,4)=0),Raw!YM215&lt;&gt;4)
),"",1)))</f>
        <v/>
      </c>
      <c r="BL215" t="str">
        <f>IF(A215=0,"",IF(COUNTA(Raw!YS215:YU215)=0,"",IF(AND(Raw!YS215=4,ISBLANK(Raw!YU215)),"",IF(AND(Raw!YS215&lt;&gt;4,ISBLANK(Raw!YU215)=FALSE),"",1))))</f>
        <v/>
      </c>
    </row>
    <row r="216" spans="1:64">
      <c r="A216" s="20">
        <f>Raw!A216</f>
        <v>0</v>
      </c>
      <c r="B216" s="19" t="str">
        <f>IF(A216=0,"",IF(AND(Raw!AC216=1,COUNTA(Raw!AR216:IC216)&gt;0,COUNTA(Raw!ID216:YU216)=0),"",IF(AND(Raw!AC216=2,COUNTA(Raw!AR216:IC216)=0,COUNTA(Raw!ID216:MV216)&gt;0,COUNTA(Raw!MW216:YU216)=0),"",IF(AND(Raw!AC216=3,COUNTA(Raw!AP216:MV216)=0,COUNTA(Raw!MW216:YU216)&gt;0),"",1))))</f>
        <v/>
      </c>
      <c r="C216" s="19" t="str">
        <f>IF(A216=0,"",IF(AND(Raw!AK216=1,ISBLANK(Raw!AM216)=FALSE,ISBLANK(Raw!AO216)),"",IF(AND(Raw!AK216=2,ISBLANK(Raw!AM216),ISBLANK(Raw!AO216)=FALSE),"",1)))</f>
        <v/>
      </c>
      <c r="D216" s="19" t="str">
        <f>IF(A216=0,"",IF(COUNTA(Raw!AS216:AZ216)=0,"",IF(AND(Raw!AS216+Raw!AT216=100,Raw!AU216+Raw!AV216=100,Raw!AW216+Raw!AX216=100,Raw!AY216+Raw!AZ216=100),"",1)))</f>
        <v/>
      </c>
      <c r="E216" s="19" t="str">
        <f>IF(A216=0,"",IF(ISBLANK(Raw!AQ216),"",IF(Raw!AQ216=1,"",1)))</f>
        <v/>
      </c>
      <c r="F216" s="19" t="str">
        <f>IF(A216=0,"",IF(ISBLANK(Raw!AR216),"",IF(AND(Raw!AR216&gt;=0,Raw!AR216&lt;=100),"",1)))</f>
        <v/>
      </c>
      <c r="G216" s="19" t="str">
        <f>IF(A216=0,"",IF(AND(ISBLANK(Raw!BA216),ISBLANK(Raw!AS216)),"",IF(AND(Raw!AS216&gt;0,ISBLANK(Raw!BA216)=FALSE),"",1)))</f>
        <v/>
      </c>
      <c r="H216" s="19" t="str">
        <f>IF(A216=0,"",IF(COUNTA(Raw!BA216:BH216)=0,"",IF(AND(Raw!BA216=0,COUNTA(Raw!BB216:BH216)=0),"",IF(AND(Raw!BA216&gt;0,COUNTA(Raw!BB216:BH216)&gt;0),"",1))))</f>
        <v/>
      </c>
      <c r="I216" s="19" t="str">
        <f>IF(A216=0,"",IF(AND(ISBLANK(Raw!BI216),ISBLANK(Raw!BJ216)),"",IF(AND(Raw!BI216=1,ISBLANK(Raw!BJ216)=FALSE),"",IF(AND(Raw!BI216=2,ISBLANK(Raw!BJ216)),"",1))))</f>
        <v/>
      </c>
      <c r="J216" s="19" t="str">
        <f>IF(A216=0,"",IF(AND(ISBLANK(Raw!AT216),COUNTBLANK(Raw!BK216:BQ216)),"",IF(AND(Raw!AT216&gt;0,COUNTA(Raw!BK216:BQ216)&gt;0),"",IF(AND(Raw!AT216=0,COUNTA(Raw!BK216:BQ216)=0),"",1))))</f>
        <v/>
      </c>
      <c r="K216" s="19" t="str">
        <f>IF(A216=0,"",IF(AND(ISBLANK(Raw!AS216),COUNTA(Raw!BR216:BX216)=0),"",IF(AND(Raw!AS216&gt;0,COUNTA(Raw!BR216:BX216)&gt;0),"",IF(AND(Raw!AS216=0,COUNTA(Raw!BR216:BX216)=0),"",1))))</f>
        <v/>
      </c>
      <c r="L216" s="19" t="str">
        <f>IF(A216=0,"",IF(AND(COUNTA(Raw!BK216:BX216)=0,COUNTA(Raw!BY216:CH216)=0),"",IF(AND(COUNTIF(Raw!BK216:BX216,1)&gt;0,COUNTA(Raw!BY216:CH216)&gt;0),"",IF(AND(COUNTIF(Raw!BK216:BX216,1)=0,COUNTA(Raw!BY216:CH216)=0),"",1))))</f>
        <v/>
      </c>
      <c r="M216" s="19" t="str">
        <f>IF(A216=0,"",IF(AND(COUNTA(Raw!BK216:BX216)=0,COUNTA(Raw!CI216:CR216)),"",IF(AND(COUNTIF(Raw!BK216:BX216,3)&gt;0,COUNTA(Raw!CI216:CR216)&gt;0),"",IF(AND(COUNTIF(Raw!BK216:BX216,3)=0,COUNTA(Raw!CI216:CR216)=0),"",1))))</f>
        <v/>
      </c>
      <c r="N216" s="19" t="str">
        <f>IF(A216=0,"",IF(COUNTA(Raw!CS216:DF216)=0,"",IF(AND(COUNTIF(Raw!CS216:CV216,1)=1,COUNTA(Raw!CW216:DA216)&gt;0,COUNTA(Raw!DB216:DF216)=0),"",IF(AND(COUNTIF(Raw!CS216:CV216,2)=1,COUNTA(Raw!CW216:DA216)=0,COUNTA(Raw!DB216:DF216)&gt;0),"",IF(AND(COUNTA(Raw!CS216:CV216)&gt;0,COUNTA(Raw!CW216:DF216)=0),"",1)))))</f>
        <v/>
      </c>
      <c r="O216" s="19" t="str">
        <f>IF(A216=0,"",IF(COUNTA(Raw!DG216:DP216)=0,"",IF(AND(COUNTIF(Raw!BK216:BQ216,1)&gt;0,OR(COUNTIF(Raw!DG216:DP216,1)=1,COUNTIF(Raw!DG216:DP216,2)=1,COUNTIF(Raw!DG216:DP216,3)=1)),"",IF(AND(COUNTIF(Raw!BK216:BQ216,1)=0,AND(COUNTIF(Raw!DG216:DP216,1)=0,COUNTIF(Raw!DG216:DP216,2)=0,COUNTIF(Raw!DG216:DP216,3)=0)),"",1))))</f>
        <v/>
      </c>
      <c r="P216" s="19" t="str">
        <f>IF(A216=0,"",IF(COUNTA(Raw!DG216:DR216)=0,"",IF(AND(COUNTIF(Raw!DG216:DP216,4)=1,ISBLANK(Raw!DQ216)=FALSE,ISBLANK(Raw!DR216)),"",IF(AND(COUNTIF(Raw!DG216:DP216,7)=1,ISBLANK(Raw!DQ216),ISBLANK(Raw!DR216)=FALSE),"",IF(AND(COUNTA(Raw!DG216:DP216)&gt;0,COUNTIF(Raw!DG216:DP216,4)=0,COUNTIF(Raw!DG216:DP216,7)=0,COUNTA(Raw!DQ216:DR216)=0),"",1)))))</f>
        <v/>
      </c>
      <c r="Q216" s="19" t="str">
        <f>IF(A216=0,"",IF(AND(COUNTA(Raw!DS216:DU216)=0,COUNTA(Raw!BK216:BQ216)=0),"",IF(AND(COUNTIF(Raw!BK216:BQ216,1)&gt;0,COUNTA(Raw!DS216:DU216)&gt;0),"",IF(AND(COUNTIF(Raw!BK216:BQ216,1)=0,COUNTA(Raw!DS216:DU216)=0),"",1))))</f>
        <v/>
      </c>
      <c r="R216" s="19" t="str">
        <f>IF(A216=0,"",IF(AND(ISBLANK(Raw!AT216),ISBLANK(Raw!EJ216)),"",IF(AND(Raw!AT216&gt;0,ISBLANK(Raw!EJ216)=FALSE,Raw!EJ216&gt;=0,Raw!EJ216&lt;=7),"",IF(AND(Raw!AT216=0,ISBLANK(Raw!EJ216)),"",1))))</f>
        <v/>
      </c>
      <c r="S216" t="str">
        <f>IF(A216=0,"",IF(AND(ISBLANK(Raw!AS216),ISBLANK(Raw!EK216)),"",IF(AND(Raw!AS216&gt;0,ISBLANK(Raw!EK216)=FALSE),"",IF(AND(Raw!AS216=0,ISBLANK(Raw!EK216)),"",1))))</f>
        <v/>
      </c>
      <c r="T216" s="19" t="str">
        <f>IF(A216=0,"",IF(AND(ISBLANK(Raw!AT216),COUNTA(Raw!EL216:EQ216)=0),"",IF(AND(Raw!AT216&gt;0,COUNTA(Raw!EL216:EQ216)&gt;0),"",IF(AND(Raw!AT216=0,COUNTA(Raw!EL216:EQ216)=0),"",1))))</f>
        <v/>
      </c>
      <c r="U216" t="str">
        <f>IF(A216=0,"",IF(AND(ISBLANK(Raw!AT216),COUNTA(Raw!ER216:EU216)=0),"",IF(AND(Raw!AT216&gt;0,COUNTA(Raw!ER216:EU216)&gt;0),"",IF(AND(Raw!AT216=0,COUNTA(Raw!ER216:EU216)=0),"",1))))</f>
        <v/>
      </c>
      <c r="V216" t="str">
        <f>IF(A216=0,"",IF(AND(ISBLANK(Raw!AS216),COUNTA(Raw!EV216:FA216)=0),"",IF(AND(Raw!AS216&gt;0,COUNTA(Raw!EV216:FA216)&gt;0),"",IF(AND(Raw!AS216=0,COUNTA(Raw!EV216:FA216)=0),"",1))))</f>
        <v/>
      </c>
      <c r="W216" t="str">
        <f>IF(A216=0,"",IF(AND(ISBLANK(Raw!AS216),COUNTA(Raw!FB216:FE216)=0),"",IF(AND(Raw!AS216&gt;0,COUNTA(Raw!FB216:FE216)&gt;0),"",IF(AND(Raw!AS216=0,COUNTA(Raw!FB216:FE216)=0),"",1))))</f>
        <v/>
      </c>
      <c r="X216" t="str">
        <f>IF(A216=0,"",IF(AND(ISBLANK(Raw!AT216),COUNTA(Raw!FF216:FI216)=0),"",IF(AND(Raw!AT216&gt;0,COUNTA(Raw!FF216:FI216)&gt;0),"",IF(AND(Raw!AT216=0,COUNTA(Raw!FF216:FI216)=0),"",1))))</f>
        <v/>
      </c>
      <c r="Y216" t="str">
        <f>IF(A216=0,"",IF(AND(ISBLANK(Raw!AS216),COUNTA(Raw!FJ216:FM216)=0),"",IF(AND(Raw!AS216&gt;0,COUNTA(Raw!FJ216:FM216)&gt;0),"",IF(AND(Raw!AS216=0,COUNTA(Raw!FJ216:FM216)=0),"",1))))</f>
        <v/>
      </c>
      <c r="Z216" t="str">
        <f>IF(A216=0,"",IF(AND(COUNTA(Raw!FN216:FT216)=0,ISBLANK(Raw!FU216)),"",IF(AND(COUNTIF(Raw!FN216:FT216,1)&gt;0,ISBLANK(Raw!FU216)=FALSE),"",IF(AND(COUNTIF(Raw!FN216:FT216,1)=0,ISBLANK(Raw!FU216)),"",1))))</f>
        <v/>
      </c>
      <c r="AA216" s="19" t="str">
        <f>IF(A216=0,"",IF(AND(ISBLANK(Raw!BI216),COUNTA(Raw!FV216:GH216)=0),"",IF(AND(Raw!BI216&lt;&gt;1,COUNTIF(Raw!FV216:GH216,6)=0),"",IF(Raw!BI216=1,"",1))))</f>
        <v/>
      </c>
      <c r="AB216" t="str">
        <f>IF(A216=0,"",IF(AND(ISBLANK(Raw!GI216),COUNTA(Raw!GJ216:GQ216)=0),"",IF(AND(Raw!GI216=1,COUNTA(Raw!GJ216:GQ216)&gt;0),"",IF(AND(Raw!GI216=2,COUNTA(Raw!GJ216:GQ216)=0),"",1))))</f>
        <v/>
      </c>
      <c r="AC216" s="19" t="str">
        <f>IF(A216=0,"",IF(AND(COUNTA(Raw!GY216:HF216)=0,ISBLANK(Raw!HG216)),"",IF(AND(OR(COUNTIF(Raw!GY216:HE216,1)&gt;0,COUNTIF(Raw!GY216:HE216,2)&gt;0),ISBLANK(Raw!HG216)=FALSE),"",IF(AND(COUNTA(Raw!GY216:HF216)&gt;0,ISBLANK(Raw!HG216),COUNTIF(Raw!GY216:HE216,1)=0,COUNTIF(Raw!GY216:HE216,2)=0),"",1))))</f>
        <v/>
      </c>
      <c r="AD216" s="19" t="str">
        <f>IF(A216=0,"",IF(COUNTA(Raw!HU216:IB216)=0,"",IF(AND(Raw!AK216&lt;&gt;2,COUNTIF(Raw!HU216:IA216,2)=0,COUNTIF(Raw!HU216:IA216,3)=0),"",IF(Raw!AK216=2,"",1))))</f>
        <v/>
      </c>
      <c r="AE216" s="19" t="str">
        <f>IF(A216=0,"",IF(AND(Raw!AK216=2,ISBLANK(Raw!IC216)=FALSE),"",IF(AND(Raw!AK216&lt;&gt;2,ISBLANK(Raw!IC216)),"",1)))</f>
        <v/>
      </c>
      <c r="AF216" s="19" t="str">
        <f>IF(A216=0,"",IF(COUNTA(Raw!ID216:IF216)=0,"",IF(AND(MATCH(2023-Raw!ID216,Code!$A$3:$A$12,1)=Raw!IF216,2023-Raw!ID216=Raw!IE216),"",1)))</f>
        <v/>
      </c>
      <c r="AG216" s="19" t="str">
        <f>IF(A216=0,"",IF(COUNTA(Raw!IG216:II216)=0,"",IF(AND(Raw!IG216=4,ISBLANK(Raw!II216)=FALSE),"",IF(AND(Raw!IG216&lt;&gt;4,ISBLANK(Raw!II216)),"",1))))</f>
        <v/>
      </c>
      <c r="AH216" s="19" t="str">
        <f>IF(A216=0,"",IF(COUNTA(Raw!IJ216:IM216)=0,"",IF(AND(Raw!IJ216=1,ISBLANK(Raw!IK216)=FALSE),"",IF(AND(Raw!IJ216=2,COUNTA(Raw!IK216:IM216)&gt;0),"",1))))</f>
        <v/>
      </c>
      <c r="AI216" s="19" t="str">
        <f>IF(A216=0,"",IF(COUNTA(Raw!IK216:IM216)=0,"",IF(AND(Raw!IK216=1,ISBLANK(Raw!IL216)=FALSE),"",IF(AND(Raw!IK216=2,COUNTA(Raw!IL216:IM216)=0),"",1))))</f>
        <v/>
      </c>
      <c r="AJ216" s="19" t="str">
        <f>IF(A216=0,"",IF(COUNTA(Raw!JD216:JJ216)=0,"",IF(AND(Raw!JD216&gt;600,COUNTA(Raw!JE216:JI216)&gt;0),"",IF(AND(Raw!JD216&lt;=600,COUNTA(Raw!JE216:JJ216)=0),"",1))))</f>
        <v/>
      </c>
      <c r="AK216" s="19" t="str">
        <f>IF(A216=0,"",IF(COUNTA(Raw!JK216:KA216)=0,"",IF(AND(Raw!JK216=1,COUNTA(Raw!JM216:JV216)&gt;0),"",IF(AND(Raw!JK216=3,COUNTA(Raw!JM216:JV216)&gt;0,COUNTA(Raw!JW216:KA216)=0),"",IF(AND(ISBLANK(Raw!JK216)=FALSE,Raw!JK216&lt;&gt;1,Raw!JK216&lt;&gt;3,COUNTA(Raw!JM216:KA216)=0),"",1)))))</f>
        <v/>
      </c>
      <c r="AL216" s="19" t="str">
        <f>IF(A216=0,"",IF(COUNTA(Raw!JW216:KA216)=0,"",IF(AND(COUNTIF(Raw!JW216:JZ216,4)=0,COUNTA(Raw!JW216:JZ216)&gt;0,ISBLANK(Raw!KA216)=FALSE),"",IF(AND(COUNTIF(Raw!JW216:KA216,4)&gt;0,ISBLANK(Raw!KA216)),"",1))))</f>
        <v/>
      </c>
      <c r="AM216" s="19" t="str">
        <f>IF(A216=0,"",IF(COUNTA(Raw!KT216:KU216)=0,"",IF(AND(Raw!KT216=1,ISBLANK(Raw!KU216)=FALSE),"",IF(AND(Raw!KT216=2,ISBLANK(Raw!KU216)),"",1))))</f>
        <v/>
      </c>
      <c r="AN216" s="19" t="str">
        <f>IF(A216=0,"",IF(COUNTA(Raw!KX216:LF216)=0,"",IF(AND(COUNTIF(Raw!KX216:LB216,5)=1,COUNTA(Raw!KX216:LB216)=1,COUNTA(Raw!LC216:LF216)=0),"",IF(AND(COUNTIF(Raw!KX216:LB216,5)=0,COUNTA(Raw!KX216:LB216)&gt;0,COUNTA(Raw!LC216:LF216)&gt;0),"",1))))</f>
        <v/>
      </c>
      <c r="AO216" s="19" t="str">
        <f>IF(A216=0,"",IF(COUNTA(Raw!LM216:LU216)=0,"",IF(AND(Raw!LM216=1,ISBLANK(Raw!LN216)=FALSE,COUNTA(Raw!LO216:LU216)&gt;0),"",IF(AND(Raw!LM216=2,COUNTA(Raw!LN216:LU216)=0),"",1))))</f>
        <v/>
      </c>
      <c r="AP216" s="19" t="str">
        <f>IF(A216=0,"",IF(COUNTA(Raw!MY216:OG216)=0,"",IF(AND(Raw!MY216=2,COUNTA(Raw!MZ216:OG216)=0),"",IF(AND(Raw!MY216=1,COUNTA(Raw!MZ216:OG216)&gt;0),"",1))))</f>
        <v/>
      </c>
      <c r="AQ216" s="19" t="str">
        <f>IF(A216=0,"",IF(COUNTA(Raw!NC216:NW216)=0,"",IF(AND(COUNTIF(Raw!NC216:NG216,3)&gt;0,COUNTA(Raw!NH216:NQ216)&gt;0),"",IF(AND(COUNTA(Raw!NC216:NG216)&gt;0,COUNTIF(Raw!NC216:NG216,3)=0,COUNTA(Raw!NH216:NW216)=0),"",1))))</f>
        <v/>
      </c>
      <c r="AR216" s="19" t="str">
        <f>IF(A216=0,"",IF(COUNTA(Raw!NH216:NW216)=0,"",IF(AND(COUNTIF(Raw!NH216:NQ216,10)&gt;0,COUNTA(Raw!NR216:NW216)&gt;0),"",IF(AND(COUNTA(Raw!NH216:NQ216)&gt;0,COUNTIF(Raw!NH216:NQ216,10)=0,COUNTA(Raw!NR216:NY216)=0),"",1))))</f>
        <v/>
      </c>
      <c r="AS216" s="19" t="str">
        <f>IF(A216=0,"",IF(COUNTA(Raw!NY216:OG216)=0,"",IF(AND(Raw!NY216=1,COUNTA(Raw!NZ216:OG216)&gt;0),"",IF(AND(Raw!NY216=2,COUNTA(Raw!NZ216:OG216)=0),"",1))))</f>
        <v/>
      </c>
      <c r="AT216" s="19" t="str">
        <f>IF(A216=0,"",IF(COUNTA(Raw!OH216:OY216)=0,"",IF(AND(Raw!OH216=1,COUNTA(Raw!OI216:OY216)&gt;0),"",IF(AND(Raw!OH216=2,COUNTA(Raw!OI216:OY216)=0),"",1))))</f>
        <v/>
      </c>
      <c r="AU216" s="19" t="str">
        <f>IF(A216=0,"",IF(COUNTA(Raw!PR216:QB216)=0,"",
IF(AND(OR(AND(COUNTIF(Raw!PR216:QB216,1)=1,COUNTA(Raw!QI216:QY216)&gt;0),AND(COUNTIF(Raw!PR216:QB216,1)=0,COUNTA(Raw!QI216:QY216)=0)),OR(AND(COUNTIF(Raw!PR216:QB216,2)=1,COUNTA(Raw!QZ216:RP216)&gt;0),AND(COUNTIF(Raw!PR216:QB216,2)=0,COUNTA(Raw!QZ216:RP216)=0)),OR(AND(COUNTIF(Raw!PR216:QB216,3)=1,COUNTA(Raw!RQ216:SG216)&gt;0),AND(COUNTIF(Raw!PR216:QB216,3)=0,COUNTA(Raw!RQ216:SG216)=0)),OR(AND(COUNTIF(Raw!PR216:QB216,4)=1,COUNTA(Raw!SH216:ST216)&gt;0),AND(COUNTIF(Raw!PR216:QB216,4)=0,COUNTA(Raw!SH216:ST216)=0)),OR(AND(COUNTIF(Raw!PR216:QB216,5)=1,COUNTA(Raw!SU216:TG216)&gt;0),AND(COUNTIF(Raw!PR216:QB216,5)=0,COUNTA(Raw!SU216:TG216)=0)),OR(AND(COUNTIF(Raw!PR216:QB216,6)=1,COUNTA(Raw!TH216:TT216)&gt;0),AND(COUNTIF(Raw!PR216:QB216,6)=0,COUNTA(Raw!TH216:TT216)=0)),OR(AND(COUNTIF(Raw!PR216:QB216,7)=1,COUNTA(Raw!TU216:UI216)&gt;0),AND(COUNTIF(Raw!PR216:QB216,7)=0,COUNTA(Raw!TU216:UI216)=0)),OR(AND(COUNTIF(Raw!PR216:QB216,8)=1,COUNTA(Raw!UJ216:UV216)&gt;0),AND(COUNTIF(Raw!PR216:QB216,8)=0,COUNTA(Raw!UJ216:UV216)=0)),OR(AND(COUNTIF(Raw!PR216:QB216,9)=1,COUNTA(Raw!UW216:VG216)&gt;0),AND(COUNTIF(Raw!PR216:QB216,9)=0,COUNTA(Raw!UW216:VG216)=0)),OR(AND(COUNTIF(Raw!PR216:QB216,10)=1,COUNTA(Raw!VH216:VP216)&gt;0),AND(COUNTIF(Raw!PR216:QB216,10)=0,COUNTA(Raw!VH216:VP216)=0)),OR(AND(COUNTIF(Raw!PR216:QB216,11)=1,COUNTA(Raw!VQ216:WK216)&gt;0),AND(COUNTIF(Raw!PR216:QB216,11)=0,COUNTA(Raw!VQ216:WK216)=0))),"",1)))</f>
        <v/>
      </c>
      <c r="AV216" s="19" t="str">
        <f>IF(A216=0,"",IF(COUNTA(Raw!QI216:QY216)=0,"",IF(AND(OR(AND(Raw!QI216=4,COUNTIF(Raw!QR216:QY216,1)=0),Raw!QI216&lt;&gt;4),OR(AND(Raw!QJ216=4,COUNTIF(Raw!QR216:QY216,2)=0),Raw!QJ216&lt;&gt;4),OR(AND(Raw!QK216=4,COUNTIF(Raw!QR216:QY216,3)=0),Raw!QK216&lt;&gt;4),OR(AND(Raw!QL216=4,COUNTIF(Raw!QR216:QY216,4)=0),Raw!QL216&lt;&gt;4),OR(AND(Raw!QM216=4,COUNTIF(Raw!QR216:QY216,5)=0),Raw!QM216&lt;&gt;4),OR(AND(Raw!QN216=4,COUNTIF(Raw!QR216:QY216,6)=0),Raw!QN216&lt;&gt;4),OR(AND(Raw!QO216=4,COUNTIF(Raw!QR216:QY216,7)=0),Raw!QO216&lt;&gt;4),OR(AND(Raw!QP216=4,COUNTIF(Raw!QR216:QY216,8)=0),Raw!QP216&lt;&gt;4)),"",1)))</f>
        <v/>
      </c>
      <c r="AW216" t="str">
        <f>IF(A216=0,"",IF(COUNTA(Raw!QZ216:RP216)=0,"",IF(AND(OR(AND(Raw!QZ216=4,COUNTIF(Raw!RI216:RP216,1)=0),Raw!QZ216&lt;&gt;4),OR(AND(Raw!RA216=4,COUNTIF(Raw!RI216:RP216,2)=0),Raw!RA216&lt;&gt;4),OR(AND(Raw!RB216=4,COUNTIF(Raw!RI216:RP216,3)=0),Raw!RB216&lt;&gt;4),OR(AND(Raw!RC216=4,COUNTIF(Raw!RI216:RP216,4)=0),Raw!RC216&lt;&gt;4),OR(AND(Raw!RD216=4,COUNTIF(Raw!RI216:RP216,5)=0),Raw!RD216&lt;&gt;4),OR(AND(Raw!RE216=4,COUNTIF(Raw!RI216:RP216,6)=0),Raw!RE216&lt;&gt;4),OR(AND(Raw!RF216=4,COUNTIF(Raw!RI216:RP216,7)=0),Raw!RF216&lt;&gt;4),OR(AND(Raw!RG216=4,COUNTIF(Raw!RI216:RP216,8)=0),Raw!RG216&lt;&gt;4)),"",1)))</f>
        <v/>
      </c>
      <c r="AX216" t="str">
        <f>IF(A216=0,"",IF(COUNTA(Raw!RQ216:SG216)=0,"",IF(AND(OR(AND(Raw!RQ216=4,COUNTIF(Raw!RZ216:SG216,1)=0),Raw!RQ216&lt;&gt;4),OR(AND(Raw!RR216=4,COUNTIF(Raw!RZ216:SG216,2)=0),Raw!RR216&lt;&gt;4),OR(AND(Raw!RS216=4,COUNTIF(Raw!RZ216:SG216,3)=0),Raw!RS216&lt;&gt;4),OR(AND(Raw!RT216=4,COUNTIF(Raw!RZ216:SG216,4)=0),Raw!RT216&lt;&gt;4),OR(AND(Raw!RU216=4,COUNTIF(Raw!RZ216:SG216,5)=0),Raw!RU216&lt;&gt;4),OR(AND(Raw!RV216=4,COUNTIF(Raw!RZ216:SG216,6)=0),Raw!RV216&lt;&gt;4),OR(AND(Raw!RW216=4,COUNTIF(Raw!RZ216:SG216,7)=0),Raw!RW216&lt;&gt;4),OR(AND(Raw!RX216=4,COUNTIF(Raw!RZ216:SG216,8)=0),Raw!RX216&lt;&gt;4)),"",1)))</f>
        <v/>
      </c>
      <c r="AY216" t="str">
        <f>IF(A216=0,"",IF(COUNTA(Raw!SH216:ST216)=0,"",IF(AND(OR(AND(Raw!SH216=4,COUNTIF(Raw!SO216:ST216,1)=0),Raw!SH216&lt;&gt;4),OR(AND(Raw!SI216=4,COUNTIF(Raw!SO216:ST216,2)=0),Raw!SI216&lt;&gt;4),OR(AND(Raw!SJ216=4,COUNTIF(Raw!SO216:ST216,3)=0),Raw!SJ216&lt;&gt;4),OR(AND(Raw!SK216=4,COUNTIF(Raw!SO216:ST216,4)=0),Raw!SK216&lt;&gt;4),OR(AND(Raw!SL216=4,COUNTIF(Raw!SO216:ST216,5)=0),Raw!SL216&lt;&gt;4),OR(AND(Raw!SM216=4,COUNTIF(Raw!SO216:ST216,6)=0),Raw!SM216&lt;&gt;4)),"",1)))</f>
        <v/>
      </c>
      <c r="AZ216" t="str">
        <f>IF(A216=0,"",IF(COUNTA(Raw!SU216:TG216)=0,"",IF(AND(OR(AND(Raw!SU216=4,COUNTIF(Raw!TB216:TG216,1)=0),Raw!SU216&lt;&gt;4),OR(AND(Raw!SV216=4,COUNTIF(Raw!TB216:TG216,2)=0),Raw!SV216&lt;&gt;4),OR(AND(Raw!SW216=4,COUNTIF(Raw!TB216:TG216,3)=0),Raw!SW216&lt;&gt;4),OR(AND(Raw!SX216=4,COUNTIF(Raw!TB216:TG216,4)=0),Raw!SX216&lt;&gt;4),OR(AND(Raw!SY216=4,COUNTIF(Raw!TB216:TG216,5)=0),Raw!SY216&lt;&gt;4),OR(AND(Raw!SZ216=4,COUNTIF(Raw!TB216:TG216,6)=0),Raw!SZ216&lt;&gt;4)),"",1)))</f>
        <v/>
      </c>
      <c r="BA216" t="str">
        <f>IF(A216=0,"",IF(COUNTA(Raw!TH216:TT216)=0,"",IF(AND(OR(AND(Raw!TH216=4,COUNTIF(Raw!TO216:TT216,1)=0),Raw!TH216&lt;&gt;4),OR(AND(Raw!TI216=4,COUNTIF(Raw!TO216:TT216,2)=0),Raw!TI216&lt;&gt;4),OR(AND(Raw!TJ216=4,COUNTIF(Raw!TO216:TT216,3)=0),Raw!TJ216&lt;&gt;4),OR(AND(Raw!TK216=4,COUNTIF(Raw!TO216:TT216,4)=0),Raw!TK216&lt;&gt;4),OR(AND(Raw!TL216=4,COUNTIF(Raw!TO216:TT216,5)=0),Raw!TL216&lt;&gt;4),OR(AND(Raw!TM216=4,COUNTIF(Raw!TO216:TT216,6)=0),Raw!TM216&lt;&gt;4)),"",1)))</f>
        <v/>
      </c>
      <c r="BB216" t="str">
        <f>IF(A216=0,"",IF(COUNTA(Raw!TU216:UI216)=0,"",IF(AND(OR(AND(Raw!TU216=4,COUNTIF(Raw!UC216:UI216,1)=0),Raw!TU216&lt;&gt;4),OR(AND(Raw!TV216=4,COUNTIF(Raw!UC216:UI216,2)=0),Raw!TV216&lt;&gt;4),OR(AND(Raw!TW216=4,COUNTIF(Raw!UC216:UI216,3)=0),Raw!TW216&lt;&gt;4),OR(AND(Raw!TX216=4,COUNTIF(Raw!UC216:UI216,4)=0),Raw!TX216&lt;&gt;4),OR(AND(Raw!TY216=4,COUNTIF(Raw!UC216:UI216,5)=0),Raw!TY216&lt;&gt;4),OR(AND(Raw!TZ216=4,COUNTIF(Raw!UC216:UI216,6)=0),Raw!TZ216&lt;&gt;4),OR(AND(Raw!UA216=4,COUNTIF(Raw!UC216:UI216,7)=0),Raw!UA216&lt;&gt;4)),"",1)))</f>
        <v/>
      </c>
      <c r="BC216" t="str">
        <f>IF(A216=0,"",IF(COUNTA(Raw!UJ216:UV216)=0,"",IF(AND(OR(AND(Raw!UJ216=4,COUNTIF(Raw!UQ216:UV216,1)=0),Raw!UJ216&lt;&gt;4),OR(AND(Raw!UK216=4,COUNTIF(Raw!UQ216:UV216,2)=0),Raw!UK216&lt;&gt;4),OR(AND(Raw!UL216=4,COUNTIF(Raw!UQ216:UV216,3)=0),Raw!UL216&lt;&gt;4),OR(AND(Raw!UM216=4,COUNTIF(Raw!UQ216:UV216,4)=0),Raw!UM216&lt;&gt;4),OR(AND(Raw!UN216=4,COUNTIF(Raw!UQ216:UV216,5)=0),Raw!UN216&lt;&gt;4),OR(AND(Raw!UO216=4,COUNTIF(Raw!UQ216:UV216,6)=0),Raw!UO216&lt;&gt;4)),"",1)))</f>
        <v/>
      </c>
      <c r="BD216" t="str">
        <f>IF(A216=0,"",IF(COUNTA(Raw!UW216:VG216)=0,"",IF(AND(OR(AND(Raw!UW216=4,COUNTIF(Raw!VC216:VG216,1)=0),Raw!UW216&lt;&gt;4),OR(AND(Raw!UX216=4,COUNTIF(Raw!VC216:VG216,2)=0),Raw!UX216&lt;&gt;4),OR(AND(Raw!UY216=4,COUNTIF(Raw!VC216:VG216,3)=0),Raw!UY216&lt;&gt;4),OR(AND(Raw!UZ216=4,COUNTIF(Raw!VC216:VG216,4)=0),Raw!UZ216&lt;&gt;4),OR(AND(Raw!VA216=4,COUNTIF(Raw!VC216:VG216,5)=0),Raw!VA216&lt;&gt;4)),"",1)))</f>
        <v/>
      </c>
      <c r="BE216" t="str">
        <f>IF(A216=0,"",IF(COUNTA(Raw!VH216:VP216)=0,"",
IF(AND(
OR(AND(Raw!VH216=4,COUNTIF(Raw!VM216:VP216,1)=0),Raw!VH216&lt;&gt;4),
OR(AND(Raw!VI216=4,COUNTIF(Raw!VM216:VP216,2)=0),Raw!VI216&lt;&gt;4),
OR(AND(Raw!VJ216=4,COUNTIF(Raw!VM216:VP216,3)=0),Raw!VJ216&lt;&gt;4),
OR(AND(Raw!VK216=4,COUNTIF(Raw!VM216:VP216,4)=0),Raw!VK216&lt;&gt;4)
),"",1)))</f>
        <v/>
      </c>
      <c r="BF216" t="str">
        <f>IF(A216=0,"",IF(COUNTA(Raw!VQ216:WK216)=0,"",
IF(AND(
OR(AND(Raw!VQ216=4,COUNTIF(Raw!WB216:WK216,1)=0),Raw!VQ216&lt;&gt;4),
OR(AND(Raw!VR216=4,COUNTIF(Raw!WB216:WK216,2)=0),Raw!VR216&lt;&gt;4),
OR(AND(Raw!VS216=4,COUNTIF(Raw!WB216:WK216,3)=0),Raw!VS216&lt;&gt;4),
OR(AND(Raw!VT216=4,COUNTIF(Raw!WB216:WK216,4)=0),Raw!VT216&lt;&gt;4),
OR(AND(Raw!VU216=4,COUNTIF(Raw!WB216:WK216,5)=0),Raw!VU216&lt;&gt;4),
OR(AND(Raw!VV216=4,COUNTIF(Raw!WB216:WK216,6)=0),Raw!VV216&lt;&gt;4),
OR(AND(Raw!VW216=4,COUNTIF(Raw!WB216:WK216,7)=0),Raw!VW216&lt;&gt;4),
OR(AND(Raw!VX216=4,COUNTIF(Raw!WB216:WK216,8)=0),Raw!VX216&lt;&gt;4),
OR(AND(Raw!VY216=4,COUNTIF(Raw!WB216:WK216,9)=0),Raw!VX216&lt;&gt;4),
OR(AND(Raw!VZ216=4,COUNTIF(Raw!WB216:WK216,10)=0),Raw!VZ216&lt;&gt;4)
),"",1)))</f>
        <v/>
      </c>
      <c r="BG216" t="str">
        <f>IF(A216=0,"",IF(COUNTA(Raw!WL216:XB216)=0,"",
IF(AND(
OR(AND(Raw!WL216=4,COUNTIF(Raw!WU216:XB216,1)=0),Raw!WL216&lt;&gt;4),
OR(AND(Raw!WM216=4,COUNTIF(Raw!WU216:XB216,2)=0),Raw!WM216&lt;&gt;4),
OR(AND(Raw!WN216=4,COUNTIF(Raw!WU216:XB216,3)=0),Raw!WN216&lt;&gt;4),
OR(AND(Raw!WO216=4,COUNTIF(Raw!WU216:XB216,4)=0),Raw!WO216&lt;&gt;4),
OR(AND(Raw!WP216=4,COUNTIF(Raw!WU216:XB216,5)=0),Raw!WP216&lt;&gt;4),
OR(AND(Raw!WQ216=4,COUNTIF(Raw!WU216:XB216,6)=0),Raw!WQ216&lt;&gt;4),
OR(AND(Raw!WR216=4,COUNTIF(Raw!WU216:XB216,7)=0),Raw!WR216&lt;&gt;4),
OR(AND(Raw!WS216=4,COUNTIF(Raw!WU216:XB216,8)=0),Raw!WS216&lt;&gt;4)
),"",1)))</f>
        <v/>
      </c>
      <c r="BH216" t="str">
        <f>IF(A216=0,"",IF(COUNTA(Raw!XC216:XK216)=0,"",
IF(AND(
OR(AND(Raw!XC216=4,COUNTIF(Raw!XH216:XK216,1)=0),Raw!XC216&lt;&gt;4),
OR(AND(Raw!XD216=4,COUNTIF(Raw!XH216:XK216,2)=0),Raw!XD216&lt;&gt;4),
OR(AND(Raw!XE216=4,COUNTIF(Raw!XH216:XK216,3)=0),Raw!XE216&lt;&gt;4),
OR(AND(Raw!XF216=4,COUNTIF(Raw!XH216:XK216,4)=0),Raw!XF216&lt;&gt;4)
),"",1)))</f>
        <v/>
      </c>
      <c r="BI216" t="str">
        <f>IF(A216=0,"",IF(COUNTA(Raw!XL216:XT216)=0,"",
IF(AND(
OR(AND(Raw!XL216=4,COUNTIF(Raw!XQ216:XT216,1)=0),Raw!XL216&lt;&gt;4),
OR(AND(Raw!XM216=4,COUNTIF(Raw!XQ216:XT216,2)=0),Raw!XM216&lt;&gt;4),
OR(AND(Raw!XN216=4,COUNTIF(Raw!XQ216:XT216,3)=0),Raw!XN216&lt;&gt;4),
OR(AND(Raw!XO216=4,COUNTIF(Raw!XQ216:XT216,4)=0),Raw!XO216&lt;&gt;4)
),"",1)))</f>
        <v/>
      </c>
      <c r="BJ216" t="str">
        <f>IF(A216=0,"",IF(COUNTA(Raw!XU216:YI216)=0,"",
IF(AND(
OR(AND(Raw!XU216=4,COUNTIF(Raw!YC216:YI216,1)=0),Raw!XU216&lt;&gt;4),
OR(AND(Raw!XV216=4,COUNTIF(Raw!YC216:YI216,2)=0),Raw!XV216&lt;&gt;4),
OR(AND(Raw!XW216=4,COUNTIF(Raw!YC216:YI216,3)=0),Raw!XW216&lt;&gt;4),
OR(AND(Raw!XX216=4,COUNTIF(Raw!YC216:YI216,4)=0),Raw!XX216&lt;&gt;4),
OR(AND(Raw!XY216=4,COUNTIF(Raw!YC216:YI216,5)=0),Raw!XY216&lt;&gt;4),
OR(AND(Raw!XZ216=4,COUNTIF(Raw!YC216:YI216,6)=0),Raw!XZ216&lt;&gt;4),
OR(AND(Raw!YA216=4,COUNTIF(Raw!YC216:YI216,7)=0),Raw!YA216&lt;&gt;4)
),"",1)))</f>
        <v/>
      </c>
      <c r="BK216" t="str">
        <f>IF(A216=0,"",IF(COUNTA(Raw!YJ216:YR216)=0,"",
IF(AND(
OR(AND(Raw!YJ216=4,COUNTIF(Raw!YO216:YR216,1)=0),Raw!YJ216&lt;&gt;4),
OR(AND(Raw!YK216=4,COUNTIF(Raw!YO216:YR216,2)=0),Raw!YK216&lt;&gt;4),
OR(AND(Raw!YL216=4,COUNTIF(Raw!YO216:YR216,3)=0),Raw!YL216&lt;&gt;4),
OR(AND(Raw!YM216=4,COUNTIF(Raw!YO216:YR216,4)=0),Raw!YM216&lt;&gt;4)
),"",1)))</f>
        <v/>
      </c>
      <c r="BL216" t="str">
        <f>IF(A216=0,"",IF(COUNTA(Raw!YS216:YU216)=0,"",IF(AND(Raw!YS216=4,ISBLANK(Raw!YU216)),"",IF(AND(Raw!YS216&lt;&gt;4,ISBLANK(Raw!YU216)=FALSE),"",1))))</f>
        <v/>
      </c>
    </row>
    <row r="217" spans="1:64">
      <c r="A217" s="20">
        <f>Raw!A217</f>
        <v>0</v>
      </c>
      <c r="B217" s="19" t="str">
        <f>IF(A217=0,"",IF(AND(Raw!AC217=1,COUNTA(Raw!AR217:IC217)&gt;0,COUNTA(Raw!ID217:YU217)=0),"",IF(AND(Raw!AC217=2,COUNTA(Raw!AR217:IC217)=0,COUNTA(Raw!ID217:MV217)&gt;0,COUNTA(Raw!MW217:YU217)=0),"",IF(AND(Raw!AC217=3,COUNTA(Raw!AP217:MV217)=0,COUNTA(Raw!MW217:YU217)&gt;0),"",1))))</f>
        <v/>
      </c>
      <c r="C217" s="19" t="str">
        <f>IF(A217=0,"",IF(AND(Raw!AK217=1,ISBLANK(Raw!AM217)=FALSE,ISBLANK(Raw!AO217)),"",IF(AND(Raw!AK217=2,ISBLANK(Raw!AM217),ISBLANK(Raw!AO217)=FALSE),"",1)))</f>
        <v/>
      </c>
      <c r="D217" s="19" t="str">
        <f>IF(A217=0,"",IF(COUNTA(Raw!AS217:AZ217)=0,"",IF(AND(Raw!AS217+Raw!AT217=100,Raw!AU217+Raw!AV217=100,Raw!AW217+Raw!AX217=100,Raw!AY217+Raw!AZ217=100),"",1)))</f>
        <v/>
      </c>
      <c r="E217" s="19" t="str">
        <f>IF(A217=0,"",IF(ISBLANK(Raw!AQ217),"",IF(Raw!AQ217=1,"",1)))</f>
        <v/>
      </c>
      <c r="F217" s="19" t="str">
        <f>IF(A217=0,"",IF(ISBLANK(Raw!AR217),"",IF(AND(Raw!AR217&gt;=0,Raw!AR217&lt;=100),"",1)))</f>
        <v/>
      </c>
      <c r="G217" s="19" t="str">
        <f>IF(A217=0,"",IF(AND(ISBLANK(Raw!BA217),ISBLANK(Raw!AS217)),"",IF(AND(Raw!AS217&gt;0,ISBLANK(Raw!BA217)=FALSE),"",1)))</f>
        <v/>
      </c>
      <c r="H217" s="19" t="str">
        <f>IF(A217=0,"",IF(COUNTA(Raw!BA217:BH217)=0,"",IF(AND(Raw!BA217=0,COUNTA(Raw!BB217:BH217)=0),"",IF(AND(Raw!BA217&gt;0,COUNTA(Raw!BB217:BH217)&gt;0),"",1))))</f>
        <v/>
      </c>
      <c r="I217" s="19" t="str">
        <f>IF(A217=0,"",IF(AND(ISBLANK(Raw!BI217),ISBLANK(Raw!BJ217)),"",IF(AND(Raw!BI217=1,ISBLANK(Raw!BJ217)=FALSE),"",IF(AND(Raw!BI217=2,ISBLANK(Raw!BJ217)),"",1))))</f>
        <v/>
      </c>
      <c r="J217" s="19" t="str">
        <f>IF(A217=0,"",IF(AND(ISBLANK(Raw!AT217),COUNTBLANK(Raw!BK217:BQ217)),"",IF(AND(Raw!AT217&gt;0,COUNTA(Raw!BK217:BQ217)&gt;0),"",IF(AND(Raw!AT217=0,COUNTA(Raw!BK217:BQ217)=0),"",1))))</f>
        <v/>
      </c>
      <c r="K217" s="19" t="str">
        <f>IF(A217=0,"",IF(AND(ISBLANK(Raw!AS217),COUNTA(Raw!BR217:BX217)=0),"",IF(AND(Raw!AS217&gt;0,COUNTA(Raw!BR217:BX217)&gt;0),"",IF(AND(Raw!AS217=0,COUNTA(Raw!BR217:BX217)=0),"",1))))</f>
        <v/>
      </c>
      <c r="L217" s="19" t="str">
        <f>IF(A217=0,"",IF(AND(COUNTA(Raw!BK217:BX217)=0,COUNTA(Raw!BY217:CH217)=0),"",IF(AND(COUNTIF(Raw!BK217:BX217,1)&gt;0,COUNTA(Raw!BY217:CH217)&gt;0),"",IF(AND(COUNTIF(Raw!BK217:BX217,1)=0,COUNTA(Raw!BY217:CH217)=0),"",1))))</f>
        <v/>
      </c>
      <c r="M217" s="19" t="str">
        <f>IF(A217=0,"",IF(AND(COUNTA(Raw!BK217:BX217)=0,COUNTA(Raw!CI217:CR217)),"",IF(AND(COUNTIF(Raw!BK217:BX217,3)&gt;0,COUNTA(Raw!CI217:CR217)&gt;0),"",IF(AND(COUNTIF(Raw!BK217:BX217,3)=0,COUNTA(Raw!CI217:CR217)=0),"",1))))</f>
        <v/>
      </c>
      <c r="N217" s="19" t="str">
        <f>IF(A217=0,"",IF(COUNTA(Raw!CS217:DF217)=0,"",IF(AND(COUNTIF(Raw!CS217:CV217,1)=1,COUNTA(Raw!CW217:DA217)&gt;0,COUNTA(Raw!DB217:DF217)=0),"",IF(AND(COUNTIF(Raw!CS217:CV217,2)=1,COUNTA(Raw!CW217:DA217)=0,COUNTA(Raw!DB217:DF217)&gt;0),"",IF(AND(COUNTA(Raw!CS217:CV217)&gt;0,COUNTA(Raw!CW217:DF217)=0),"",1)))))</f>
        <v/>
      </c>
      <c r="O217" s="19" t="str">
        <f>IF(A217=0,"",IF(COUNTA(Raw!DG217:DP217)=0,"",IF(AND(COUNTIF(Raw!BK217:BQ217,1)&gt;0,OR(COUNTIF(Raw!DG217:DP217,1)=1,COUNTIF(Raw!DG217:DP217,2)=1,COUNTIF(Raw!DG217:DP217,3)=1)),"",IF(AND(COUNTIF(Raw!BK217:BQ217,1)=0,AND(COUNTIF(Raw!DG217:DP217,1)=0,COUNTIF(Raw!DG217:DP217,2)=0,COUNTIF(Raw!DG217:DP217,3)=0)),"",1))))</f>
        <v/>
      </c>
      <c r="P217" s="19" t="str">
        <f>IF(A217=0,"",IF(COUNTA(Raw!DG217:DR217)=0,"",IF(AND(COUNTIF(Raw!DG217:DP217,4)=1,ISBLANK(Raw!DQ217)=FALSE,ISBLANK(Raw!DR217)),"",IF(AND(COUNTIF(Raw!DG217:DP217,7)=1,ISBLANK(Raw!DQ217),ISBLANK(Raw!DR217)=FALSE),"",IF(AND(COUNTA(Raw!DG217:DP217)&gt;0,COUNTIF(Raw!DG217:DP217,4)=0,COUNTIF(Raw!DG217:DP217,7)=0,COUNTA(Raw!DQ217:DR217)=0),"",1)))))</f>
        <v/>
      </c>
      <c r="Q217" s="19" t="str">
        <f>IF(A217=0,"",IF(AND(COUNTA(Raw!DS217:DU217)=0,COUNTA(Raw!BK217:BQ217)=0),"",IF(AND(COUNTIF(Raw!BK217:BQ217,1)&gt;0,COUNTA(Raw!DS217:DU217)&gt;0),"",IF(AND(COUNTIF(Raw!BK217:BQ217,1)=0,COUNTA(Raw!DS217:DU217)=0),"",1))))</f>
        <v/>
      </c>
      <c r="R217" s="19" t="str">
        <f>IF(A217=0,"",IF(AND(ISBLANK(Raw!AT217),ISBLANK(Raw!EJ217)),"",IF(AND(Raw!AT217&gt;0,ISBLANK(Raw!EJ217)=FALSE,Raw!EJ217&gt;=0,Raw!EJ217&lt;=7),"",IF(AND(Raw!AT217=0,ISBLANK(Raw!EJ217)),"",1))))</f>
        <v/>
      </c>
      <c r="S217" t="str">
        <f>IF(A217=0,"",IF(AND(ISBLANK(Raw!AS217),ISBLANK(Raw!EK217)),"",IF(AND(Raw!AS217&gt;0,ISBLANK(Raw!EK217)=FALSE),"",IF(AND(Raw!AS217=0,ISBLANK(Raw!EK217)),"",1))))</f>
        <v/>
      </c>
      <c r="T217" s="19" t="str">
        <f>IF(A217=0,"",IF(AND(ISBLANK(Raw!AT217),COUNTA(Raw!EL217:EQ217)=0),"",IF(AND(Raw!AT217&gt;0,COUNTA(Raw!EL217:EQ217)&gt;0),"",IF(AND(Raw!AT217=0,COUNTA(Raw!EL217:EQ217)=0),"",1))))</f>
        <v/>
      </c>
      <c r="U217" t="str">
        <f>IF(A217=0,"",IF(AND(ISBLANK(Raw!AT217),COUNTA(Raw!ER217:EU217)=0),"",IF(AND(Raw!AT217&gt;0,COUNTA(Raw!ER217:EU217)&gt;0),"",IF(AND(Raw!AT217=0,COUNTA(Raw!ER217:EU217)=0),"",1))))</f>
        <v/>
      </c>
      <c r="V217" t="str">
        <f>IF(A217=0,"",IF(AND(ISBLANK(Raw!AS217),COUNTA(Raw!EV217:FA217)=0),"",IF(AND(Raw!AS217&gt;0,COUNTA(Raw!EV217:FA217)&gt;0),"",IF(AND(Raw!AS217=0,COUNTA(Raw!EV217:FA217)=0),"",1))))</f>
        <v/>
      </c>
      <c r="W217" t="str">
        <f>IF(A217=0,"",IF(AND(ISBLANK(Raw!AS217),COUNTA(Raw!FB217:FE217)=0),"",IF(AND(Raw!AS217&gt;0,COUNTA(Raw!FB217:FE217)&gt;0),"",IF(AND(Raw!AS217=0,COUNTA(Raw!FB217:FE217)=0),"",1))))</f>
        <v/>
      </c>
      <c r="X217" t="str">
        <f>IF(A217=0,"",IF(AND(ISBLANK(Raw!AT217),COUNTA(Raw!FF217:FI217)=0),"",IF(AND(Raw!AT217&gt;0,COUNTA(Raw!FF217:FI217)&gt;0),"",IF(AND(Raw!AT217=0,COUNTA(Raw!FF217:FI217)=0),"",1))))</f>
        <v/>
      </c>
      <c r="Y217" t="str">
        <f>IF(A217=0,"",IF(AND(ISBLANK(Raw!AS217),COUNTA(Raw!FJ217:FM217)=0),"",IF(AND(Raw!AS217&gt;0,COUNTA(Raw!FJ217:FM217)&gt;0),"",IF(AND(Raw!AS217=0,COUNTA(Raw!FJ217:FM217)=0),"",1))))</f>
        <v/>
      </c>
      <c r="Z217" t="str">
        <f>IF(A217=0,"",IF(AND(COUNTA(Raw!FN217:FT217)=0,ISBLANK(Raw!FU217)),"",IF(AND(COUNTIF(Raw!FN217:FT217,1)&gt;0,ISBLANK(Raw!FU217)=FALSE),"",IF(AND(COUNTIF(Raw!FN217:FT217,1)=0,ISBLANK(Raw!FU217)),"",1))))</f>
        <v/>
      </c>
      <c r="AA217" s="19" t="str">
        <f>IF(A217=0,"",IF(AND(ISBLANK(Raw!BI217),COUNTA(Raw!FV217:GH217)=0),"",IF(AND(Raw!BI217&lt;&gt;1,COUNTIF(Raw!FV217:GH217,6)=0),"",IF(Raw!BI217=1,"",1))))</f>
        <v/>
      </c>
      <c r="AB217" t="str">
        <f>IF(A217=0,"",IF(AND(ISBLANK(Raw!GI217),COUNTA(Raw!GJ217:GQ217)=0),"",IF(AND(Raw!GI217=1,COUNTA(Raw!GJ217:GQ217)&gt;0),"",IF(AND(Raw!GI217=2,COUNTA(Raw!GJ217:GQ217)=0),"",1))))</f>
        <v/>
      </c>
      <c r="AC217" s="19" t="str">
        <f>IF(A217=0,"",IF(AND(COUNTA(Raw!GY217:HF217)=0,ISBLANK(Raw!HG217)),"",IF(AND(OR(COUNTIF(Raw!GY217:HE217,1)&gt;0,COUNTIF(Raw!GY217:HE217,2)&gt;0),ISBLANK(Raw!HG217)=FALSE),"",IF(AND(COUNTA(Raw!GY217:HF217)&gt;0,ISBLANK(Raw!HG217),COUNTIF(Raw!GY217:HE217,1)=0,COUNTIF(Raw!GY217:HE217,2)=0),"",1))))</f>
        <v/>
      </c>
      <c r="AD217" s="19" t="str">
        <f>IF(A217=0,"",IF(COUNTA(Raw!HU217:IB217)=0,"",IF(AND(Raw!AK217&lt;&gt;2,COUNTIF(Raw!HU217:IA217,2)=0,COUNTIF(Raw!HU217:IA217,3)=0),"",IF(Raw!AK217=2,"",1))))</f>
        <v/>
      </c>
      <c r="AE217" s="19" t="str">
        <f>IF(A217=0,"",IF(AND(Raw!AK217=2,ISBLANK(Raw!IC217)=FALSE),"",IF(AND(Raw!AK217&lt;&gt;2,ISBLANK(Raw!IC217)),"",1)))</f>
        <v/>
      </c>
      <c r="AF217" s="19" t="str">
        <f>IF(A217=0,"",IF(COUNTA(Raw!ID217:IF217)=0,"",IF(AND(MATCH(2023-Raw!ID217,Code!$A$3:$A$12,1)=Raw!IF217,2023-Raw!ID217=Raw!IE217),"",1)))</f>
        <v/>
      </c>
      <c r="AG217" s="19" t="str">
        <f>IF(A217=0,"",IF(COUNTA(Raw!IG217:II217)=0,"",IF(AND(Raw!IG217=4,ISBLANK(Raw!II217)=FALSE),"",IF(AND(Raw!IG217&lt;&gt;4,ISBLANK(Raw!II217)),"",1))))</f>
        <v/>
      </c>
      <c r="AH217" s="19" t="str">
        <f>IF(A217=0,"",IF(COUNTA(Raw!IJ217:IM217)=0,"",IF(AND(Raw!IJ217=1,ISBLANK(Raw!IK217)=FALSE),"",IF(AND(Raw!IJ217=2,COUNTA(Raw!IK217:IM217)&gt;0),"",1))))</f>
        <v/>
      </c>
      <c r="AI217" s="19" t="str">
        <f>IF(A217=0,"",IF(COUNTA(Raw!IK217:IM217)=0,"",IF(AND(Raw!IK217=1,ISBLANK(Raw!IL217)=FALSE),"",IF(AND(Raw!IK217=2,COUNTA(Raw!IL217:IM217)=0),"",1))))</f>
        <v/>
      </c>
      <c r="AJ217" s="19" t="str">
        <f>IF(A217=0,"",IF(COUNTA(Raw!JD217:JJ217)=0,"",IF(AND(Raw!JD217&gt;600,COUNTA(Raw!JE217:JI217)&gt;0),"",IF(AND(Raw!JD217&lt;=600,COUNTA(Raw!JE217:JJ217)=0),"",1))))</f>
        <v/>
      </c>
      <c r="AK217" s="19" t="str">
        <f>IF(A217=0,"",IF(COUNTA(Raw!JK217:KA217)=0,"",IF(AND(Raw!JK217=1,COUNTA(Raw!JM217:JV217)&gt;0),"",IF(AND(Raw!JK217=3,COUNTA(Raw!JM217:JV217)&gt;0,COUNTA(Raw!JW217:KA217)=0),"",IF(AND(ISBLANK(Raw!JK217)=FALSE,Raw!JK217&lt;&gt;1,Raw!JK217&lt;&gt;3,COUNTA(Raw!JM217:KA217)=0),"",1)))))</f>
        <v/>
      </c>
      <c r="AL217" s="19" t="str">
        <f>IF(A217=0,"",IF(COUNTA(Raw!JW217:KA217)=0,"",IF(AND(COUNTIF(Raw!JW217:JZ217,4)=0,COUNTA(Raw!JW217:JZ217)&gt;0,ISBLANK(Raw!KA217)=FALSE),"",IF(AND(COUNTIF(Raw!JW217:KA217,4)&gt;0,ISBLANK(Raw!KA217)),"",1))))</f>
        <v/>
      </c>
      <c r="AM217" s="19" t="str">
        <f>IF(A217=0,"",IF(COUNTA(Raw!KT217:KU217)=0,"",IF(AND(Raw!KT217=1,ISBLANK(Raw!KU217)=FALSE),"",IF(AND(Raw!KT217=2,ISBLANK(Raw!KU217)),"",1))))</f>
        <v/>
      </c>
      <c r="AN217" s="19" t="str">
        <f>IF(A217=0,"",IF(COUNTA(Raw!KX217:LF217)=0,"",IF(AND(COUNTIF(Raw!KX217:LB217,5)=1,COUNTA(Raw!KX217:LB217)=1,COUNTA(Raw!LC217:LF217)=0),"",IF(AND(COUNTIF(Raw!KX217:LB217,5)=0,COUNTA(Raw!KX217:LB217)&gt;0,COUNTA(Raw!LC217:LF217)&gt;0),"",1))))</f>
        <v/>
      </c>
      <c r="AO217" s="19" t="str">
        <f>IF(A217=0,"",IF(COUNTA(Raw!LM217:LU217)=0,"",IF(AND(Raw!LM217=1,ISBLANK(Raw!LN217)=FALSE,COUNTA(Raw!LO217:LU217)&gt;0),"",IF(AND(Raw!LM217=2,COUNTA(Raw!LN217:LU217)=0),"",1))))</f>
        <v/>
      </c>
      <c r="AP217" s="19" t="str">
        <f>IF(A217=0,"",IF(COUNTA(Raw!MY217:OG217)=0,"",IF(AND(Raw!MY217=2,COUNTA(Raw!MZ217:OG217)=0),"",IF(AND(Raw!MY217=1,COUNTA(Raw!MZ217:OG217)&gt;0),"",1))))</f>
        <v/>
      </c>
      <c r="AQ217" s="19" t="str">
        <f>IF(A217=0,"",IF(COUNTA(Raw!NC217:NW217)=0,"",IF(AND(COUNTIF(Raw!NC217:NG217,3)&gt;0,COUNTA(Raw!NH217:NQ217)&gt;0),"",IF(AND(COUNTA(Raw!NC217:NG217)&gt;0,COUNTIF(Raw!NC217:NG217,3)=0,COUNTA(Raw!NH217:NW217)=0),"",1))))</f>
        <v/>
      </c>
      <c r="AR217" s="19" t="str">
        <f>IF(A217=0,"",IF(COUNTA(Raw!NH217:NW217)=0,"",IF(AND(COUNTIF(Raw!NH217:NQ217,10)&gt;0,COUNTA(Raw!NR217:NW217)&gt;0),"",IF(AND(COUNTA(Raw!NH217:NQ217)&gt;0,COUNTIF(Raw!NH217:NQ217,10)=0,COUNTA(Raw!NR217:NY217)=0),"",1))))</f>
        <v/>
      </c>
      <c r="AS217" s="19" t="str">
        <f>IF(A217=0,"",IF(COUNTA(Raw!NY217:OG217)=0,"",IF(AND(Raw!NY217=1,COUNTA(Raw!NZ217:OG217)&gt;0),"",IF(AND(Raw!NY217=2,COUNTA(Raw!NZ217:OG217)=0),"",1))))</f>
        <v/>
      </c>
      <c r="AT217" s="19" t="str">
        <f>IF(A217=0,"",IF(COUNTA(Raw!OH217:OY217)=0,"",IF(AND(Raw!OH217=1,COUNTA(Raw!OI217:OY217)&gt;0),"",IF(AND(Raw!OH217=2,COUNTA(Raw!OI217:OY217)=0),"",1))))</f>
        <v/>
      </c>
      <c r="AU217" s="19" t="str">
        <f>IF(A217=0,"",IF(COUNTA(Raw!PR217:QB217)=0,"",
IF(AND(OR(AND(COUNTIF(Raw!PR217:QB217,1)=1,COUNTA(Raw!QI217:QY217)&gt;0),AND(COUNTIF(Raw!PR217:QB217,1)=0,COUNTA(Raw!QI217:QY217)=0)),OR(AND(COUNTIF(Raw!PR217:QB217,2)=1,COUNTA(Raw!QZ217:RP217)&gt;0),AND(COUNTIF(Raw!PR217:QB217,2)=0,COUNTA(Raw!QZ217:RP217)=0)),OR(AND(COUNTIF(Raw!PR217:QB217,3)=1,COUNTA(Raw!RQ217:SG217)&gt;0),AND(COUNTIF(Raw!PR217:QB217,3)=0,COUNTA(Raw!RQ217:SG217)=0)),OR(AND(COUNTIF(Raw!PR217:QB217,4)=1,COUNTA(Raw!SH217:ST217)&gt;0),AND(COUNTIF(Raw!PR217:QB217,4)=0,COUNTA(Raw!SH217:ST217)=0)),OR(AND(COUNTIF(Raw!PR217:QB217,5)=1,COUNTA(Raw!SU217:TG217)&gt;0),AND(COUNTIF(Raw!PR217:QB217,5)=0,COUNTA(Raw!SU217:TG217)=0)),OR(AND(COUNTIF(Raw!PR217:QB217,6)=1,COUNTA(Raw!TH217:TT217)&gt;0),AND(COUNTIF(Raw!PR217:QB217,6)=0,COUNTA(Raw!TH217:TT217)=0)),OR(AND(COUNTIF(Raw!PR217:QB217,7)=1,COUNTA(Raw!TU217:UI217)&gt;0),AND(COUNTIF(Raw!PR217:QB217,7)=0,COUNTA(Raw!TU217:UI217)=0)),OR(AND(COUNTIF(Raw!PR217:QB217,8)=1,COUNTA(Raw!UJ217:UV217)&gt;0),AND(COUNTIF(Raw!PR217:QB217,8)=0,COUNTA(Raw!UJ217:UV217)=0)),OR(AND(COUNTIF(Raw!PR217:QB217,9)=1,COUNTA(Raw!UW217:VG217)&gt;0),AND(COUNTIF(Raw!PR217:QB217,9)=0,COUNTA(Raw!UW217:VG217)=0)),OR(AND(COUNTIF(Raw!PR217:QB217,10)=1,COUNTA(Raw!VH217:VP217)&gt;0),AND(COUNTIF(Raw!PR217:QB217,10)=0,COUNTA(Raw!VH217:VP217)=0)),OR(AND(COUNTIF(Raw!PR217:QB217,11)=1,COUNTA(Raw!VQ217:WK217)&gt;0),AND(COUNTIF(Raw!PR217:QB217,11)=0,COUNTA(Raw!VQ217:WK217)=0))),"",1)))</f>
        <v/>
      </c>
      <c r="AV217" s="19" t="str">
        <f>IF(A217=0,"",IF(COUNTA(Raw!QI217:QY217)=0,"",IF(AND(OR(AND(Raw!QI217=4,COUNTIF(Raw!QR217:QY217,1)=0),Raw!QI217&lt;&gt;4),OR(AND(Raw!QJ217=4,COUNTIF(Raw!QR217:QY217,2)=0),Raw!QJ217&lt;&gt;4),OR(AND(Raw!QK217=4,COUNTIF(Raw!QR217:QY217,3)=0),Raw!QK217&lt;&gt;4),OR(AND(Raw!QL217=4,COUNTIF(Raw!QR217:QY217,4)=0),Raw!QL217&lt;&gt;4),OR(AND(Raw!QM217=4,COUNTIF(Raw!QR217:QY217,5)=0),Raw!QM217&lt;&gt;4),OR(AND(Raw!QN217=4,COUNTIF(Raw!QR217:QY217,6)=0),Raw!QN217&lt;&gt;4),OR(AND(Raw!QO217=4,COUNTIF(Raw!QR217:QY217,7)=0),Raw!QO217&lt;&gt;4),OR(AND(Raw!QP217=4,COUNTIF(Raw!QR217:QY217,8)=0),Raw!QP217&lt;&gt;4)),"",1)))</f>
        <v/>
      </c>
      <c r="AW217" t="str">
        <f>IF(A217=0,"",IF(COUNTA(Raw!QZ217:RP217)=0,"",IF(AND(OR(AND(Raw!QZ217=4,COUNTIF(Raw!RI217:RP217,1)=0),Raw!QZ217&lt;&gt;4),OR(AND(Raw!RA217=4,COUNTIF(Raw!RI217:RP217,2)=0),Raw!RA217&lt;&gt;4),OR(AND(Raw!RB217=4,COUNTIF(Raw!RI217:RP217,3)=0),Raw!RB217&lt;&gt;4),OR(AND(Raw!RC217=4,COUNTIF(Raw!RI217:RP217,4)=0),Raw!RC217&lt;&gt;4),OR(AND(Raw!RD217=4,COUNTIF(Raw!RI217:RP217,5)=0),Raw!RD217&lt;&gt;4),OR(AND(Raw!RE217=4,COUNTIF(Raw!RI217:RP217,6)=0),Raw!RE217&lt;&gt;4),OR(AND(Raw!RF217=4,COUNTIF(Raw!RI217:RP217,7)=0),Raw!RF217&lt;&gt;4),OR(AND(Raw!RG217=4,COUNTIF(Raw!RI217:RP217,8)=0),Raw!RG217&lt;&gt;4)),"",1)))</f>
        <v/>
      </c>
      <c r="AX217" t="str">
        <f>IF(A217=0,"",IF(COUNTA(Raw!RQ217:SG217)=0,"",IF(AND(OR(AND(Raw!RQ217=4,COUNTIF(Raw!RZ217:SG217,1)=0),Raw!RQ217&lt;&gt;4),OR(AND(Raw!RR217=4,COUNTIF(Raw!RZ217:SG217,2)=0),Raw!RR217&lt;&gt;4),OR(AND(Raw!RS217=4,COUNTIF(Raw!RZ217:SG217,3)=0),Raw!RS217&lt;&gt;4),OR(AND(Raw!RT217=4,COUNTIF(Raw!RZ217:SG217,4)=0),Raw!RT217&lt;&gt;4),OR(AND(Raw!RU217=4,COUNTIF(Raw!RZ217:SG217,5)=0),Raw!RU217&lt;&gt;4),OR(AND(Raw!RV217=4,COUNTIF(Raw!RZ217:SG217,6)=0),Raw!RV217&lt;&gt;4),OR(AND(Raw!RW217=4,COUNTIF(Raw!RZ217:SG217,7)=0),Raw!RW217&lt;&gt;4),OR(AND(Raw!RX217=4,COUNTIF(Raw!RZ217:SG217,8)=0),Raw!RX217&lt;&gt;4)),"",1)))</f>
        <v/>
      </c>
      <c r="AY217" t="str">
        <f>IF(A217=0,"",IF(COUNTA(Raw!SH217:ST217)=0,"",IF(AND(OR(AND(Raw!SH217=4,COUNTIF(Raw!SO217:ST217,1)=0),Raw!SH217&lt;&gt;4),OR(AND(Raw!SI217=4,COUNTIF(Raw!SO217:ST217,2)=0),Raw!SI217&lt;&gt;4),OR(AND(Raw!SJ217=4,COUNTIF(Raw!SO217:ST217,3)=0),Raw!SJ217&lt;&gt;4),OR(AND(Raw!SK217=4,COUNTIF(Raw!SO217:ST217,4)=0),Raw!SK217&lt;&gt;4),OR(AND(Raw!SL217=4,COUNTIF(Raw!SO217:ST217,5)=0),Raw!SL217&lt;&gt;4),OR(AND(Raw!SM217=4,COUNTIF(Raw!SO217:ST217,6)=0),Raw!SM217&lt;&gt;4)),"",1)))</f>
        <v/>
      </c>
      <c r="AZ217" t="str">
        <f>IF(A217=0,"",IF(COUNTA(Raw!SU217:TG217)=0,"",IF(AND(OR(AND(Raw!SU217=4,COUNTIF(Raw!TB217:TG217,1)=0),Raw!SU217&lt;&gt;4),OR(AND(Raw!SV217=4,COUNTIF(Raw!TB217:TG217,2)=0),Raw!SV217&lt;&gt;4),OR(AND(Raw!SW217=4,COUNTIF(Raw!TB217:TG217,3)=0),Raw!SW217&lt;&gt;4),OR(AND(Raw!SX217=4,COUNTIF(Raw!TB217:TG217,4)=0),Raw!SX217&lt;&gt;4),OR(AND(Raw!SY217=4,COUNTIF(Raw!TB217:TG217,5)=0),Raw!SY217&lt;&gt;4),OR(AND(Raw!SZ217=4,COUNTIF(Raw!TB217:TG217,6)=0),Raw!SZ217&lt;&gt;4)),"",1)))</f>
        <v/>
      </c>
      <c r="BA217" t="str">
        <f>IF(A217=0,"",IF(COUNTA(Raw!TH217:TT217)=0,"",IF(AND(OR(AND(Raw!TH217=4,COUNTIF(Raw!TO217:TT217,1)=0),Raw!TH217&lt;&gt;4),OR(AND(Raw!TI217=4,COUNTIF(Raw!TO217:TT217,2)=0),Raw!TI217&lt;&gt;4),OR(AND(Raw!TJ217=4,COUNTIF(Raw!TO217:TT217,3)=0),Raw!TJ217&lt;&gt;4),OR(AND(Raw!TK217=4,COUNTIF(Raw!TO217:TT217,4)=0),Raw!TK217&lt;&gt;4),OR(AND(Raw!TL217=4,COUNTIF(Raw!TO217:TT217,5)=0),Raw!TL217&lt;&gt;4),OR(AND(Raw!TM217=4,COUNTIF(Raw!TO217:TT217,6)=0),Raw!TM217&lt;&gt;4)),"",1)))</f>
        <v/>
      </c>
      <c r="BB217" t="str">
        <f>IF(A217=0,"",IF(COUNTA(Raw!TU217:UI217)=0,"",IF(AND(OR(AND(Raw!TU217=4,COUNTIF(Raw!UC217:UI217,1)=0),Raw!TU217&lt;&gt;4),OR(AND(Raw!TV217=4,COUNTIF(Raw!UC217:UI217,2)=0),Raw!TV217&lt;&gt;4),OR(AND(Raw!TW217=4,COUNTIF(Raw!UC217:UI217,3)=0),Raw!TW217&lt;&gt;4),OR(AND(Raw!TX217=4,COUNTIF(Raw!UC217:UI217,4)=0),Raw!TX217&lt;&gt;4),OR(AND(Raw!TY217=4,COUNTIF(Raw!UC217:UI217,5)=0),Raw!TY217&lt;&gt;4),OR(AND(Raw!TZ217=4,COUNTIF(Raw!UC217:UI217,6)=0),Raw!TZ217&lt;&gt;4),OR(AND(Raw!UA217=4,COUNTIF(Raw!UC217:UI217,7)=0),Raw!UA217&lt;&gt;4)),"",1)))</f>
        <v/>
      </c>
      <c r="BC217" t="str">
        <f>IF(A217=0,"",IF(COUNTA(Raw!UJ217:UV217)=0,"",IF(AND(OR(AND(Raw!UJ217=4,COUNTIF(Raw!UQ217:UV217,1)=0),Raw!UJ217&lt;&gt;4),OR(AND(Raw!UK217=4,COUNTIF(Raw!UQ217:UV217,2)=0),Raw!UK217&lt;&gt;4),OR(AND(Raw!UL217=4,COUNTIF(Raw!UQ217:UV217,3)=0),Raw!UL217&lt;&gt;4),OR(AND(Raw!UM217=4,COUNTIF(Raw!UQ217:UV217,4)=0),Raw!UM217&lt;&gt;4),OR(AND(Raw!UN217=4,COUNTIF(Raw!UQ217:UV217,5)=0),Raw!UN217&lt;&gt;4),OR(AND(Raw!UO217=4,COUNTIF(Raw!UQ217:UV217,6)=0),Raw!UO217&lt;&gt;4)),"",1)))</f>
        <v/>
      </c>
      <c r="BD217" t="str">
        <f>IF(A217=0,"",IF(COUNTA(Raw!UW217:VG217)=0,"",IF(AND(OR(AND(Raw!UW217=4,COUNTIF(Raw!VC217:VG217,1)=0),Raw!UW217&lt;&gt;4),OR(AND(Raw!UX217=4,COUNTIF(Raw!VC217:VG217,2)=0),Raw!UX217&lt;&gt;4),OR(AND(Raw!UY217=4,COUNTIF(Raw!VC217:VG217,3)=0),Raw!UY217&lt;&gt;4),OR(AND(Raw!UZ217=4,COUNTIF(Raw!VC217:VG217,4)=0),Raw!UZ217&lt;&gt;4),OR(AND(Raw!VA217=4,COUNTIF(Raw!VC217:VG217,5)=0),Raw!VA217&lt;&gt;4)),"",1)))</f>
        <v/>
      </c>
      <c r="BE217" t="str">
        <f>IF(A217=0,"",IF(COUNTA(Raw!VH217:VP217)=0,"",
IF(AND(
OR(AND(Raw!VH217=4,COUNTIF(Raw!VM217:VP217,1)=0),Raw!VH217&lt;&gt;4),
OR(AND(Raw!VI217=4,COUNTIF(Raw!VM217:VP217,2)=0),Raw!VI217&lt;&gt;4),
OR(AND(Raw!VJ217=4,COUNTIF(Raw!VM217:VP217,3)=0),Raw!VJ217&lt;&gt;4),
OR(AND(Raw!VK217=4,COUNTIF(Raw!VM217:VP217,4)=0),Raw!VK217&lt;&gt;4)
),"",1)))</f>
        <v/>
      </c>
      <c r="BF217" t="str">
        <f>IF(A217=0,"",IF(COUNTA(Raw!VQ217:WK217)=0,"",
IF(AND(
OR(AND(Raw!VQ217=4,COUNTIF(Raw!WB217:WK217,1)=0),Raw!VQ217&lt;&gt;4),
OR(AND(Raw!VR217=4,COUNTIF(Raw!WB217:WK217,2)=0),Raw!VR217&lt;&gt;4),
OR(AND(Raw!VS217=4,COUNTIF(Raw!WB217:WK217,3)=0),Raw!VS217&lt;&gt;4),
OR(AND(Raw!VT217=4,COUNTIF(Raw!WB217:WK217,4)=0),Raw!VT217&lt;&gt;4),
OR(AND(Raw!VU217=4,COUNTIF(Raw!WB217:WK217,5)=0),Raw!VU217&lt;&gt;4),
OR(AND(Raw!VV217=4,COUNTIF(Raw!WB217:WK217,6)=0),Raw!VV217&lt;&gt;4),
OR(AND(Raw!VW217=4,COUNTIF(Raw!WB217:WK217,7)=0),Raw!VW217&lt;&gt;4),
OR(AND(Raw!VX217=4,COUNTIF(Raw!WB217:WK217,8)=0),Raw!VX217&lt;&gt;4),
OR(AND(Raw!VY217=4,COUNTIF(Raw!WB217:WK217,9)=0),Raw!VX217&lt;&gt;4),
OR(AND(Raw!VZ217=4,COUNTIF(Raw!WB217:WK217,10)=0),Raw!VZ217&lt;&gt;4)
),"",1)))</f>
        <v/>
      </c>
      <c r="BG217" t="str">
        <f>IF(A217=0,"",IF(COUNTA(Raw!WL217:XB217)=0,"",
IF(AND(
OR(AND(Raw!WL217=4,COUNTIF(Raw!WU217:XB217,1)=0),Raw!WL217&lt;&gt;4),
OR(AND(Raw!WM217=4,COUNTIF(Raw!WU217:XB217,2)=0),Raw!WM217&lt;&gt;4),
OR(AND(Raw!WN217=4,COUNTIF(Raw!WU217:XB217,3)=0),Raw!WN217&lt;&gt;4),
OR(AND(Raw!WO217=4,COUNTIF(Raw!WU217:XB217,4)=0),Raw!WO217&lt;&gt;4),
OR(AND(Raw!WP217=4,COUNTIF(Raw!WU217:XB217,5)=0),Raw!WP217&lt;&gt;4),
OR(AND(Raw!WQ217=4,COUNTIF(Raw!WU217:XB217,6)=0),Raw!WQ217&lt;&gt;4),
OR(AND(Raw!WR217=4,COUNTIF(Raw!WU217:XB217,7)=0),Raw!WR217&lt;&gt;4),
OR(AND(Raw!WS217=4,COUNTIF(Raw!WU217:XB217,8)=0),Raw!WS217&lt;&gt;4)
),"",1)))</f>
        <v/>
      </c>
      <c r="BH217" t="str">
        <f>IF(A217=0,"",IF(COUNTA(Raw!XC217:XK217)=0,"",
IF(AND(
OR(AND(Raw!XC217=4,COUNTIF(Raw!XH217:XK217,1)=0),Raw!XC217&lt;&gt;4),
OR(AND(Raw!XD217=4,COUNTIF(Raw!XH217:XK217,2)=0),Raw!XD217&lt;&gt;4),
OR(AND(Raw!XE217=4,COUNTIF(Raw!XH217:XK217,3)=0),Raw!XE217&lt;&gt;4),
OR(AND(Raw!XF217=4,COUNTIF(Raw!XH217:XK217,4)=0),Raw!XF217&lt;&gt;4)
),"",1)))</f>
        <v/>
      </c>
      <c r="BI217" t="str">
        <f>IF(A217=0,"",IF(COUNTA(Raw!XL217:XT217)=0,"",
IF(AND(
OR(AND(Raw!XL217=4,COUNTIF(Raw!XQ217:XT217,1)=0),Raw!XL217&lt;&gt;4),
OR(AND(Raw!XM217=4,COUNTIF(Raw!XQ217:XT217,2)=0),Raw!XM217&lt;&gt;4),
OR(AND(Raw!XN217=4,COUNTIF(Raw!XQ217:XT217,3)=0),Raw!XN217&lt;&gt;4),
OR(AND(Raw!XO217=4,COUNTIF(Raw!XQ217:XT217,4)=0),Raw!XO217&lt;&gt;4)
),"",1)))</f>
        <v/>
      </c>
      <c r="BJ217" t="str">
        <f>IF(A217=0,"",IF(COUNTA(Raw!XU217:YI217)=0,"",
IF(AND(
OR(AND(Raw!XU217=4,COUNTIF(Raw!YC217:YI217,1)=0),Raw!XU217&lt;&gt;4),
OR(AND(Raw!XV217=4,COUNTIF(Raw!YC217:YI217,2)=0),Raw!XV217&lt;&gt;4),
OR(AND(Raw!XW217=4,COUNTIF(Raw!YC217:YI217,3)=0),Raw!XW217&lt;&gt;4),
OR(AND(Raw!XX217=4,COUNTIF(Raw!YC217:YI217,4)=0),Raw!XX217&lt;&gt;4),
OR(AND(Raw!XY217=4,COUNTIF(Raw!YC217:YI217,5)=0),Raw!XY217&lt;&gt;4),
OR(AND(Raw!XZ217=4,COUNTIF(Raw!YC217:YI217,6)=0),Raw!XZ217&lt;&gt;4),
OR(AND(Raw!YA217=4,COUNTIF(Raw!YC217:YI217,7)=0),Raw!YA217&lt;&gt;4)
),"",1)))</f>
        <v/>
      </c>
      <c r="BK217" t="str">
        <f>IF(A217=0,"",IF(COUNTA(Raw!YJ217:YR217)=0,"",
IF(AND(
OR(AND(Raw!YJ217=4,COUNTIF(Raw!YO217:YR217,1)=0),Raw!YJ217&lt;&gt;4),
OR(AND(Raw!YK217=4,COUNTIF(Raw!YO217:YR217,2)=0),Raw!YK217&lt;&gt;4),
OR(AND(Raw!YL217=4,COUNTIF(Raw!YO217:YR217,3)=0),Raw!YL217&lt;&gt;4),
OR(AND(Raw!YM217=4,COUNTIF(Raw!YO217:YR217,4)=0),Raw!YM217&lt;&gt;4)
),"",1)))</f>
        <v/>
      </c>
      <c r="BL217" t="str">
        <f>IF(A217=0,"",IF(COUNTA(Raw!YS217:YU217)=0,"",IF(AND(Raw!YS217=4,ISBLANK(Raw!YU217)),"",IF(AND(Raw!YS217&lt;&gt;4,ISBLANK(Raw!YU217)=FALSE),"",1))))</f>
        <v/>
      </c>
    </row>
    <row r="218" spans="1:64">
      <c r="A218" s="20">
        <f>Raw!A218</f>
        <v>0</v>
      </c>
      <c r="B218" s="19" t="str">
        <f>IF(A218=0,"",IF(AND(Raw!AC218=1,COUNTA(Raw!AR218:IC218)&gt;0,COUNTA(Raw!ID218:YU218)=0),"",IF(AND(Raw!AC218=2,COUNTA(Raw!AR218:IC218)=0,COUNTA(Raw!ID218:MV218)&gt;0,COUNTA(Raw!MW218:YU218)=0),"",IF(AND(Raw!AC218=3,COUNTA(Raw!AP218:MV218)=0,COUNTA(Raw!MW218:YU218)&gt;0),"",1))))</f>
        <v/>
      </c>
      <c r="C218" s="19" t="str">
        <f>IF(A218=0,"",IF(AND(Raw!AK218=1,ISBLANK(Raw!AM218)=FALSE,ISBLANK(Raw!AO218)),"",IF(AND(Raw!AK218=2,ISBLANK(Raw!AM218),ISBLANK(Raw!AO218)=FALSE),"",1)))</f>
        <v/>
      </c>
      <c r="D218" s="19" t="str">
        <f>IF(A218=0,"",IF(COUNTA(Raw!AS218:AZ218)=0,"",IF(AND(Raw!AS218+Raw!AT218=100,Raw!AU218+Raw!AV218=100,Raw!AW218+Raw!AX218=100,Raw!AY218+Raw!AZ218=100),"",1)))</f>
        <v/>
      </c>
      <c r="E218" s="19" t="str">
        <f>IF(A218=0,"",IF(ISBLANK(Raw!AQ218),"",IF(Raw!AQ218=1,"",1)))</f>
        <v/>
      </c>
      <c r="F218" s="19" t="str">
        <f>IF(A218=0,"",IF(ISBLANK(Raw!AR218),"",IF(AND(Raw!AR218&gt;=0,Raw!AR218&lt;=100),"",1)))</f>
        <v/>
      </c>
      <c r="G218" s="19" t="str">
        <f>IF(A218=0,"",IF(AND(ISBLANK(Raw!BA218),ISBLANK(Raw!AS218)),"",IF(AND(Raw!AS218&gt;0,ISBLANK(Raw!BA218)=FALSE),"",1)))</f>
        <v/>
      </c>
      <c r="H218" s="19" t="str">
        <f>IF(A218=0,"",IF(COUNTA(Raw!BA218:BH218)=0,"",IF(AND(Raw!BA218=0,COUNTA(Raw!BB218:BH218)=0),"",IF(AND(Raw!BA218&gt;0,COUNTA(Raw!BB218:BH218)&gt;0),"",1))))</f>
        <v/>
      </c>
      <c r="I218" s="19" t="str">
        <f>IF(A218=0,"",IF(AND(ISBLANK(Raw!BI218),ISBLANK(Raw!BJ218)),"",IF(AND(Raw!BI218=1,ISBLANK(Raw!BJ218)=FALSE),"",IF(AND(Raw!BI218=2,ISBLANK(Raw!BJ218)),"",1))))</f>
        <v/>
      </c>
      <c r="J218" s="19" t="str">
        <f>IF(A218=0,"",IF(AND(ISBLANK(Raw!AT218),COUNTBLANK(Raw!BK218:BQ218)),"",IF(AND(Raw!AT218&gt;0,COUNTA(Raw!BK218:BQ218)&gt;0),"",IF(AND(Raw!AT218=0,COUNTA(Raw!BK218:BQ218)=0),"",1))))</f>
        <v/>
      </c>
      <c r="K218" s="19" t="str">
        <f>IF(A218=0,"",IF(AND(ISBLANK(Raw!AS218),COUNTA(Raw!BR218:BX218)=0),"",IF(AND(Raw!AS218&gt;0,COUNTA(Raw!BR218:BX218)&gt;0),"",IF(AND(Raw!AS218=0,COUNTA(Raw!BR218:BX218)=0),"",1))))</f>
        <v/>
      </c>
      <c r="L218" s="19" t="str">
        <f>IF(A218=0,"",IF(AND(COUNTA(Raw!BK218:BX218)=0,COUNTA(Raw!BY218:CH218)=0),"",IF(AND(COUNTIF(Raw!BK218:BX218,1)&gt;0,COUNTA(Raw!BY218:CH218)&gt;0),"",IF(AND(COUNTIF(Raw!BK218:BX218,1)=0,COUNTA(Raw!BY218:CH218)=0),"",1))))</f>
        <v/>
      </c>
      <c r="M218" s="19" t="str">
        <f>IF(A218=0,"",IF(AND(COUNTA(Raw!BK218:BX218)=0,COUNTA(Raw!CI218:CR218)),"",IF(AND(COUNTIF(Raw!BK218:BX218,3)&gt;0,COUNTA(Raw!CI218:CR218)&gt;0),"",IF(AND(COUNTIF(Raw!BK218:BX218,3)=0,COUNTA(Raw!CI218:CR218)=0),"",1))))</f>
        <v/>
      </c>
      <c r="N218" s="19" t="str">
        <f>IF(A218=0,"",IF(COUNTA(Raw!CS218:DF218)=0,"",IF(AND(COUNTIF(Raw!CS218:CV218,1)=1,COUNTA(Raw!CW218:DA218)&gt;0,COUNTA(Raw!DB218:DF218)=0),"",IF(AND(COUNTIF(Raw!CS218:CV218,2)=1,COUNTA(Raw!CW218:DA218)=0,COUNTA(Raw!DB218:DF218)&gt;0),"",IF(AND(COUNTA(Raw!CS218:CV218)&gt;0,COUNTA(Raw!CW218:DF218)=0),"",1)))))</f>
        <v/>
      </c>
      <c r="O218" s="19" t="str">
        <f>IF(A218=0,"",IF(COUNTA(Raw!DG218:DP218)=0,"",IF(AND(COUNTIF(Raw!BK218:BQ218,1)&gt;0,OR(COUNTIF(Raw!DG218:DP218,1)=1,COUNTIF(Raw!DG218:DP218,2)=1,COUNTIF(Raw!DG218:DP218,3)=1)),"",IF(AND(COUNTIF(Raw!BK218:BQ218,1)=0,AND(COUNTIF(Raw!DG218:DP218,1)=0,COUNTIF(Raw!DG218:DP218,2)=0,COUNTIF(Raw!DG218:DP218,3)=0)),"",1))))</f>
        <v/>
      </c>
      <c r="P218" s="19" t="str">
        <f>IF(A218=0,"",IF(COUNTA(Raw!DG218:DR218)=0,"",IF(AND(COUNTIF(Raw!DG218:DP218,4)=1,ISBLANK(Raw!DQ218)=FALSE,ISBLANK(Raw!DR218)),"",IF(AND(COUNTIF(Raw!DG218:DP218,7)=1,ISBLANK(Raw!DQ218),ISBLANK(Raw!DR218)=FALSE),"",IF(AND(COUNTA(Raw!DG218:DP218)&gt;0,COUNTIF(Raw!DG218:DP218,4)=0,COUNTIF(Raw!DG218:DP218,7)=0,COUNTA(Raw!DQ218:DR218)=0),"",1)))))</f>
        <v/>
      </c>
      <c r="Q218" s="19" t="str">
        <f>IF(A218=0,"",IF(AND(COUNTA(Raw!DS218:DU218)=0,COUNTA(Raw!BK218:BQ218)=0),"",IF(AND(COUNTIF(Raw!BK218:BQ218,1)&gt;0,COUNTA(Raw!DS218:DU218)&gt;0),"",IF(AND(COUNTIF(Raw!BK218:BQ218,1)=0,COUNTA(Raw!DS218:DU218)=0),"",1))))</f>
        <v/>
      </c>
      <c r="R218" s="19" t="str">
        <f>IF(A218=0,"",IF(AND(ISBLANK(Raw!AT218),ISBLANK(Raw!EJ218)),"",IF(AND(Raw!AT218&gt;0,ISBLANK(Raw!EJ218)=FALSE,Raw!EJ218&gt;=0,Raw!EJ218&lt;=7),"",IF(AND(Raw!AT218=0,ISBLANK(Raw!EJ218)),"",1))))</f>
        <v/>
      </c>
      <c r="S218" t="str">
        <f>IF(A218=0,"",IF(AND(ISBLANK(Raw!AS218),ISBLANK(Raw!EK218)),"",IF(AND(Raw!AS218&gt;0,ISBLANK(Raw!EK218)=FALSE),"",IF(AND(Raw!AS218=0,ISBLANK(Raw!EK218)),"",1))))</f>
        <v/>
      </c>
      <c r="T218" s="19" t="str">
        <f>IF(A218=0,"",IF(AND(ISBLANK(Raw!AT218),COUNTA(Raw!EL218:EQ218)=0),"",IF(AND(Raw!AT218&gt;0,COUNTA(Raw!EL218:EQ218)&gt;0),"",IF(AND(Raw!AT218=0,COUNTA(Raw!EL218:EQ218)=0),"",1))))</f>
        <v/>
      </c>
      <c r="U218" t="str">
        <f>IF(A218=0,"",IF(AND(ISBLANK(Raw!AT218),COUNTA(Raw!ER218:EU218)=0),"",IF(AND(Raw!AT218&gt;0,COUNTA(Raw!ER218:EU218)&gt;0),"",IF(AND(Raw!AT218=0,COUNTA(Raw!ER218:EU218)=0),"",1))))</f>
        <v/>
      </c>
      <c r="V218" t="str">
        <f>IF(A218=0,"",IF(AND(ISBLANK(Raw!AS218),COUNTA(Raw!EV218:FA218)=0),"",IF(AND(Raw!AS218&gt;0,COUNTA(Raw!EV218:FA218)&gt;0),"",IF(AND(Raw!AS218=0,COUNTA(Raw!EV218:FA218)=0),"",1))))</f>
        <v/>
      </c>
      <c r="W218" t="str">
        <f>IF(A218=0,"",IF(AND(ISBLANK(Raw!AS218),COUNTA(Raw!FB218:FE218)=0),"",IF(AND(Raw!AS218&gt;0,COUNTA(Raw!FB218:FE218)&gt;0),"",IF(AND(Raw!AS218=0,COUNTA(Raw!FB218:FE218)=0),"",1))))</f>
        <v/>
      </c>
      <c r="X218" t="str">
        <f>IF(A218=0,"",IF(AND(ISBLANK(Raw!AT218),COUNTA(Raw!FF218:FI218)=0),"",IF(AND(Raw!AT218&gt;0,COUNTA(Raw!FF218:FI218)&gt;0),"",IF(AND(Raw!AT218=0,COUNTA(Raw!FF218:FI218)=0),"",1))))</f>
        <v/>
      </c>
      <c r="Y218" t="str">
        <f>IF(A218=0,"",IF(AND(ISBLANK(Raw!AS218),COUNTA(Raw!FJ218:FM218)=0),"",IF(AND(Raw!AS218&gt;0,COUNTA(Raw!FJ218:FM218)&gt;0),"",IF(AND(Raw!AS218=0,COUNTA(Raw!FJ218:FM218)=0),"",1))))</f>
        <v/>
      </c>
      <c r="Z218" t="str">
        <f>IF(A218=0,"",IF(AND(COUNTA(Raw!FN218:FT218)=0,ISBLANK(Raw!FU218)),"",IF(AND(COUNTIF(Raw!FN218:FT218,1)&gt;0,ISBLANK(Raw!FU218)=FALSE),"",IF(AND(COUNTIF(Raw!FN218:FT218,1)=0,ISBLANK(Raw!FU218)),"",1))))</f>
        <v/>
      </c>
      <c r="AA218" s="19" t="str">
        <f>IF(A218=0,"",IF(AND(ISBLANK(Raw!BI218),COUNTA(Raw!FV218:GH218)=0),"",IF(AND(Raw!BI218&lt;&gt;1,COUNTIF(Raw!FV218:GH218,6)=0),"",IF(Raw!BI218=1,"",1))))</f>
        <v/>
      </c>
      <c r="AB218" t="str">
        <f>IF(A218=0,"",IF(AND(ISBLANK(Raw!GI218),COUNTA(Raw!GJ218:GQ218)=0),"",IF(AND(Raw!GI218=1,COUNTA(Raw!GJ218:GQ218)&gt;0),"",IF(AND(Raw!GI218=2,COUNTA(Raw!GJ218:GQ218)=0),"",1))))</f>
        <v/>
      </c>
      <c r="AC218" s="19" t="str">
        <f>IF(A218=0,"",IF(AND(COUNTA(Raw!GY218:HF218)=0,ISBLANK(Raw!HG218)),"",IF(AND(OR(COUNTIF(Raw!GY218:HE218,1)&gt;0,COUNTIF(Raw!GY218:HE218,2)&gt;0),ISBLANK(Raw!HG218)=FALSE),"",IF(AND(COUNTA(Raw!GY218:HF218)&gt;0,ISBLANK(Raw!HG218),COUNTIF(Raw!GY218:HE218,1)=0,COUNTIF(Raw!GY218:HE218,2)=0),"",1))))</f>
        <v/>
      </c>
      <c r="AD218" s="19" t="str">
        <f>IF(A218=0,"",IF(COUNTA(Raw!HU218:IB218)=0,"",IF(AND(Raw!AK218&lt;&gt;2,COUNTIF(Raw!HU218:IA218,2)=0,COUNTIF(Raw!HU218:IA218,3)=0),"",IF(Raw!AK218=2,"",1))))</f>
        <v/>
      </c>
      <c r="AE218" s="19" t="str">
        <f>IF(A218=0,"",IF(AND(Raw!AK218=2,ISBLANK(Raw!IC218)=FALSE),"",IF(AND(Raw!AK218&lt;&gt;2,ISBLANK(Raw!IC218)),"",1)))</f>
        <v/>
      </c>
      <c r="AF218" s="19" t="str">
        <f>IF(A218=0,"",IF(COUNTA(Raw!ID218:IF218)=0,"",IF(AND(MATCH(2023-Raw!ID218,Code!$A$3:$A$12,1)=Raw!IF218,2023-Raw!ID218=Raw!IE218),"",1)))</f>
        <v/>
      </c>
      <c r="AG218" s="19" t="str">
        <f>IF(A218=0,"",IF(COUNTA(Raw!IG218:II218)=0,"",IF(AND(Raw!IG218=4,ISBLANK(Raw!II218)=FALSE),"",IF(AND(Raw!IG218&lt;&gt;4,ISBLANK(Raw!II218)),"",1))))</f>
        <v/>
      </c>
      <c r="AH218" s="19" t="str">
        <f>IF(A218=0,"",IF(COUNTA(Raw!IJ218:IM218)=0,"",IF(AND(Raw!IJ218=1,ISBLANK(Raw!IK218)=FALSE),"",IF(AND(Raw!IJ218=2,COUNTA(Raw!IK218:IM218)&gt;0),"",1))))</f>
        <v/>
      </c>
      <c r="AI218" s="19" t="str">
        <f>IF(A218=0,"",IF(COUNTA(Raw!IK218:IM218)=0,"",IF(AND(Raw!IK218=1,ISBLANK(Raw!IL218)=FALSE),"",IF(AND(Raw!IK218=2,COUNTA(Raw!IL218:IM218)=0),"",1))))</f>
        <v/>
      </c>
      <c r="AJ218" s="19" t="str">
        <f>IF(A218=0,"",IF(COUNTA(Raw!JD218:JJ218)=0,"",IF(AND(Raw!JD218&gt;600,COUNTA(Raw!JE218:JI218)&gt;0),"",IF(AND(Raw!JD218&lt;=600,COUNTA(Raw!JE218:JJ218)=0),"",1))))</f>
        <v/>
      </c>
      <c r="AK218" s="19" t="str">
        <f>IF(A218=0,"",IF(COUNTA(Raw!JK218:KA218)=0,"",IF(AND(Raw!JK218=1,COUNTA(Raw!JM218:JV218)&gt;0),"",IF(AND(Raw!JK218=3,COUNTA(Raw!JM218:JV218)&gt;0,COUNTA(Raw!JW218:KA218)=0),"",IF(AND(ISBLANK(Raw!JK218)=FALSE,Raw!JK218&lt;&gt;1,Raw!JK218&lt;&gt;3,COUNTA(Raw!JM218:KA218)=0),"",1)))))</f>
        <v/>
      </c>
      <c r="AL218" s="19" t="str">
        <f>IF(A218=0,"",IF(COUNTA(Raw!JW218:KA218)=0,"",IF(AND(COUNTIF(Raw!JW218:JZ218,4)=0,COUNTA(Raw!JW218:JZ218)&gt;0,ISBLANK(Raw!KA218)=FALSE),"",IF(AND(COUNTIF(Raw!JW218:KA218,4)&gt;0,ISBLANK(Raw!KA218)),"",1))))</f>
        <v/>
      </c>
      <c r="AM218" s="19" t="str">
        <f>IF(A218=0,"",IF(COUNTA(Raw!KT218:KU218)=0,"",IF(AND(Raw!KT218=1,ISBLANK(Raw!KU218)=FALSE),"",IF(AND(Raw!KT218=2,ISBLANK(Raw!KU218)),"",1))))</f>
        <v/>
      </c>
      <c r="AN218" s="19" t="str">
        <f>IF(A218=0,"",IF(COUNTA(Raw!KX218:LF218)=0,"",IF(AND(COUNTIF(Raw!KX218:LB218,5)=1,COUNTA(Raw!KX218:LB218)=1,COUNTA(Raw!LC218:LF218)=0),"",IF(AND(COUNTIF(Raw!KX218:LB218,5)=0,COUNTA(Raw!KX218:LB218)&gt;0,COUNTA(Raw!LC218:LF218)&gt;0),"",1))))</f>
        <v/>
      </c>
      <c r="AO218" s="19" t="str">
        <f>IF(A218=0,"",IF(COUNTA(Raw!LM218:LU218)=0,"",IF(AND(Raw!LM218=1,ISBLANK(Raw!LN218)=FALSE,COUNTA(Raw!LO218:LU218)&gt;0),"",IF(AND(Raw!LM218=2,COUNTA(Raw!LN218:LU218)=0),"",1))))</f>
        <v/>
      </c>
      <c r="AP218" s="19" t="str">
        <f>IF(A218=0,"",IF(COUNTA(Raw!MY218:OG218)=0,"",IF(AND(Raw!MY218=2,COUNTA(Raw!MZ218:OG218)=0),"",IF(AND(Raw!MY218=1,COUNTA(Raw!MZ218:OG218)&gt;0),"",1))))</f>
        <v/>
      </c>
      <c r="AQ218" s="19" t="str">
        <f>IF(A218=0,"",IF(COUNTA(Raw!NC218:NW218)=0,"",IF(AND(COUNTIF(Raw!NC218:NG218,3)&gt;0,COUNTA(Raw!NH218:NQ218)&gt;0),"",IF(AND(COUNTA(Raw!NC218:NG218)&gt;0,COUNTIF(Raw!NC218:NG218,3)=0,COUNTA(Raw!NH218:NW218)=0),"",1))))</f>
        <v/>
      </c>
      <c r="AR218" s="19" t="str">
        <f>IF(A218=0,"",IF(COUNTA(Raw!NH218:NW218)=0,"",IF(AND(COUNTIF(Raw!NH218:NQ218,10)&gt;0,COUNTA(Raw!NR218:NW218)&gt;0),"",IF(AND(COUNTA(Raw!NH218:NQ218)&gt;0,COUNTIF(Raw!NH218:NQ218,10)=0,COUNTA(Raw!NR218:NY218)=0),"",1))))</f>
        <v/>
      </c>
      <c r="AS218" s="19" t="str">
        <f>IF(A218=0,"",IF(COUNTA(Raw!NY218:OG218)=0,"",IF(AND(Raw!NY218=1,COUNTA(Raw!NZ218:OG218)&gt;0),"",IF(AND(Raw!NY218=2,COUNTA(Raw!NZ218:OG218)=0),"",1))))</f>
        <v/>
      </c>
      <c r="AT218" s="19" t="str">
        <f>IF(A218=0,"",IF(COUNTA(Raw!OH218:OY218)=0,"",IF(AND(Raw!OH218=1,COUNTA(Raw!OI218:OY218)&gt;0),"",IF(AND(Raw!OH218=2,COUNTA(Raw!OI218:OY218)=0),"",1))))</f>
        <v/>
      </c>
      <c r="AU218" s="19" t="str">
        <f>IF(A218=0,"",IF(COUNTA(Raw!PR218:QB218)=0,"",
IF(AND(OR(AND(COUNTIF(Raw!PR218:QB218,1)=1,COUNTA(Raw!QI218:QY218)&gt;0),AND(COUNTIF(Raw!PR218:QB218,1)=0,COUNTA(Raw!QI218:QY218)=0)),OR(AND(COUNTIF(Raw!PR218:QB218,2)=1,COUNTA(Raw!QZ218:RP218)&gt;0),AND(COUNTIF(Raw!PR218:QB218,2)=0,COUNTA(Raw!QZ218:RP218)=0)),OR(AND(COUNTIF(Raw!PR218:QB218,3)=1,COUNTA(Raw!RQ218:SG218)&gt;0),AND(COUNTIF(Raw!PR218:QB218,3)=0,COUNTA(Raw!RQ218:SG218)=0)),OR(AND(COUNTIF(Raw!PR218:QB218,4)=1,COUNTA(Raw!SH218:ST218)&gt;0),AND(COUNTIF(Raw!PR218:QB218,4)=0,COUNTA(Raw!SH218:ST218)=0)),OR(AND(COUNTIF(Raw!PR218:QB218,5)=1,COUNTA(Raw!SU218:TG218)&gt;0),AND(COUNTIF(Raw!PR218:QB218,5)=0,COUNTA(Raw!SU218:TG218)=0)),OR(AND(COUNTIF(Raw!PR218:QB218,6)=1,COUNTA(Raw!TH218:TT218)&gt;0),AND(COUNTIF(Raw!PR218:QB218,6)=0,COUNTA(Raw!TH218:TT218)=0)),OR(AND(COUNTIF(Raw!PR218:QB218,7)=1,COUNTA(Raw!TU218:UI218)&gt;0),AND(COUNTIF(Raw!PR218:QB218,7)=0,COUNTA(Raw!TU218:UI218)=0)),OR(AND(COUNTIF(Raw!PR218:QB218,8)=1,COUNTA(Raw!UJ218:UV218)&gt;0),AND(COUNTIF(Raw!PR218:QB218,8)=0,COUNTA(Raw!UJ218:UV218)=0)),OR(AND(COUNTIF(Raw!PR218:QB218,9)=1,COUNTA(Raw!UW218:VG218)&gt;0),AND(COUNTIF(Raw!PR218:QB218,9)=0,COUNTA(Raw!UW218:VG218)=0)),OR(AND(COUNTIF(Raw!PR218:QB218,10)=1,COUNTA(Raw!VH218:VP218)&gt;0),AND(COUNTIF(Raw!PR218:QB218,10)=0,COUNTA(Raw!VH218:VP218)=0)),OR(AND(COUNTIF(Raw!PR218:QB218,11)=1,COUNTA(Raw!VQ218:WK218)&gt;0),AND(COUNTIF(Raw!PR218:QB218,11)=0,COUNTA(Raw!VQ218:WK218)=0))),"",1)))</f>
        <v/>
      </c>
      <c r="AV218" s="19" t="str">
        <f>IF(A218=0,"",IF(COUNTA(Raw!QI218:QY218)=0,"",IF(AND(OR(AND(Raw!QI218=4,COUNTIF(Raw!QR218:QY218,1)=0),Raw!QI218&lt;&gt;4),OR(AND(Raw!QJ218=4,COUNTIF(Raw!QR218:QY218,2)=0),Raw!QJ218&lt;&gt;4),OR(AND(Raw!QK218=4,COUNTIF(Raw!QR218:QY218,3)=0),Raw!QK218&lt;&gt;4),OR(AND(Raw!QL218=4,COUNTIF(Raw!QR218:QY218,4)=0),Raw!QL218&lt;&gt;4),OR(AND(Raw!QM218=4,COUNTIF(Raw!QR218:QY218,5)=0),Raw!QM218&lt;&gt;4),OR(AND(Raw!QN218=4,COUNTIF(Raw!QR218:QY218,6)=0),Raw!QN218&lt;&gt;4),OR(AND(Raw!QO218=4,COUNTIF(Raw!QR218:QY218,7)=0),Raw!QO218&lt;&gt;4),OR(AND(Raw!QP218=4,COUNTIF(Raw!QR218:QY218,8)=0),Raw!QP218&lt;&gt;4)),"",1)))</f>
        <v/>
      </c>
      <c r="AW218" t="str">
        <f>IF(A218=0,"",IF(COUNTA(Raw!QZ218:RP218)=0,"",IF(AND(OR(AND(Raw!QZ218=4,COUNTIF(Raw!RI218:RP218,1)=0),Raw!QZ218&lt;&gt;4),OR(AND(Raw!RA218=4,COUNTIF(Raw!RI218:RP218,2)=0),Raw!RA218&lt;&gt;4),OR(AND(Raw!RB218=4,COUNTIF(Raw!RI218:RP218,3)=0),Raw!RB218&lt;&gt;4),OR(AND(Raw!RC218=4,COUNTIF(Raw!RI218:RP218,4)=0),Raw!RC218&lt;&gt;4),OR(AND(Raw!RD218=4,COUNTIF(Raw!RI218:RP218,5)=0),Raw!RD218&lt;&gt;4),OR(AND(Raw!RE218=4,COUNTIF(Raw!RI218:RP218,6)=0),Raw!RE218&lt;&gt;4),OR(AND(Raw!RF218=4,COUNTIF(Raw!RI218:RP218,7)=0),Raw!RF218&lt;&gt;4),OR(AND(Raw!RG218=4,COUNTIF(Raw!RI218:RP218,8)=0),Raw!RG218&lt;&gt;4)),"",1)))</f>
        <v/>
      </c>
      <c r="AX218" t="str">
        <f>IF(A218=0,"",IF(COUNTA(Raw!RQ218:SG218)=0,"",IF(AND(OR(AND(Raw!RQ218=4,COUNTIF(Raw!RZ218:SG218,1)=0),Raw!RQ218&lt;&gt;4),OR(AND(Raw!RR218=4,COUNTIF(Raw!RZ218:SG218,2)=0),Raw!RR218&lt;&gt;4),OR(AND(Raw!RS218=4,COUNTIF(Raw!RZ218:SG218,3)=0),Raw!RS218&lt;&gt;4),OR(AND(Raw!RT218=4,COUNTIF(Raw!RZ218:SG218,4)=0),Raw!RT218&lt;&gt;4),OR(AND(Raw!RU218=4,COUNTIF(Raw!RZ218:SG218,5)=0),Raw!RU218&lt;&gt;4),OR(AND(Raw!RV218=4,COUNTIF(Raw!RZ218:SG218,6)=0),Raw!RV218&lt;&gt;4),OR(AND(Raw!RW218=4,COUNTIF(Raw!RZ218:SG218,7)=0),Raw!RW218&lt;&gt;4),OR(AND(Raw!RX218=4,COUNTIF(Raw!RZ218:SG218,8)=0),Raw!RX218&lt;&gt;4)),"",1)))</f>
        <v/>
      </c>
      <c r="AY218" t="str">
        <f>IF(A218=0,"",IF(COUNTA(Raw!SH218:ST218)=0,"",IF(AND(OR(AND(Raw!SH218=4,COUNTIF(Raw!SO218:ST218,1)=0),Raw!SH218&lt;&gt;4),OR(AND(Raw!SI218=4,COUNTIF(Raw!SO218:ST218,2)=0),Raw!SI218&lt;&gt;4),OR(AND(Raw!SJ218=4,COUNTIF(Raw!SO218:ST218,3)=0),Raw!SJ218&lt;&gt;4),OR(AND(Raw!SK218=4,COUNTIF(Raw!SO218:ST218,4)=0),Raw!SK218&lt;&gt;4),OR(AND(Raw!SL218=4,COUNTIF(Raw!SO218:ST218,5)=0),Raw!SL218&lt;&gt;4),OR(AND(Raw!SM218=4,COUNTIF(Raw!SO218:ST218,6)=0),Raw!SM218&lt;&gt;4)),"",1)))</f>
        <v/>
      </c>
      <c r="AZ218" t="str">
        <f>IF(A218=0,"",IF(COUNTA(Raw!SU218:TG218)=0,"",IF(AND(OR(AND(Raw!SU218=4,COUNTIF(Raw!TB218:TG218,1)=0),Raw!SU218&lt;&gt;4),OR(AND(Raw!SV218=4,COUNTIF(Raw!TB218:TG218,2)=0),Raw!SV218&lt;&gt;4),OR(AND(Raw!SW218=4,COUNTIF(Raw!TB218:TG218,3)=0),Raw!SW218&lt;&gt;4),OR(AND(Raw!SX218=4,COUNTIF(Raw!TB218:TG218,4)=0),Raw!SX218&lt;&gt;4),OR(AND(Raw!SY218=4,COUNTIF(Raw!TB218:TG218,5)=0),Raw!SY218&lt;&gt;4),OR(AND(Raw!SZ218=4,COUNTIF(Raw!TB218:TG218,6)=0),Raw!SZ218&lt;&gt;4)),"",1)))</f>
        <v/>
      </c>
      <c r="BA218" t="str">
        <f>IF(A218=0,"",IF(COUNTA(Raw!TH218:TT218)=0,"",IF(AND(OR(AND(Raw!TH218=4,COUNTIF(Raw!TO218:TT218,1)=0),Raw!TH218&lt;&gt;4),OR(AND(Raw!TI218=4,COUNTIF(Raw!TO218:TT218,2)=0),Raw!TI218&lt;&gt;4),OR(AND(Raw!TJ218=4,COUNTIF(Raw!TO218:TT218,3)=0),Raw!TJ218&lt;&gt;4),OR(AND(Raw!TK218=4,COUNTIF(Raw!TO218:TT218,4)=0),Raw!TK218&lt;&gt;4),OR(AND(Raw!TL218=4,COUNTIF(Raw!TO218:TT218,5)=0),Raw!TL218&lt;&gt;4),OR(AND(Raw!TM218=4,COUNTIF(Raw!TO218:TT218,6)=0),Raw!TM218&lt;&gt;4)),"",1)))</f>
        <v/>
      </c>
      <c r="BB218" t="str">
        <f>IF(A218=0,"",IF(COUNTA(Raw!TU218:UI218)=0,"",IF(AND(OR(AND(Raw!TU218=4,COUNTIF(Raw!UC218:UI218,1)=0),Raw!TU218&lt;&gt;4),OR(AND(Raw!TV218=4,COUNTIF(Raw!UC218:UI218,2)=0),Raw!TV218&lt;&gt;4),OR(AND(Raw!TW218=4,COUNTIF(Raw!UC218:UI218,3)=0),Raw!TW218&lt;&gt;4),OR(AND(Raw!TX218=4,COUNTIF(Raw!UC218:UI218,4)=0),Raw!TX218&lt;&gt;4),OR(AND(Raw!TY218=4,COUNTIF(Raw!UC218:UI218,5)=0),Raw!TY218&lt;&gt;4),OR(AND(Raw!TZ218=4,COUNTIF(Raw!UC218:UI218,6)=0),Raw!TZ218&lt;&gt;4),OR(AND(Raw!UA218=4,COUNTIF(Raw!UC218:UI218,7)=0),Raw!UA218&lt;&gt;4)),"",1)))</f>
        <v/>
      </c>
      <c r="BC218" t="str">
        <f>IF(A218=0,"",IF(COUNTA(Raw!UJ218:UV218)=0,"",IF(AND(OR(AND(Raw!UJ218=4,COUNTIF(Raw!UQ218:UV218,1)=0),Raw!UJ218&lt;&gt;4),OR(AND(Raw!UK218=4,COUNTIF(Raw!UQ218:UV218,2)=0),Raw!UK218&lt;&gt;4),OR(AND(Raw!UL218=4,COUNTIF(Raw!UQ218:UV218,3)=0),Raw!UL218&lt;&gt;4),OR(AND(Raw!UM218=4,COUNTIF(Raw!UQ218:UV218,4)=0),Raw!UM218&lt;&gt;4),OR(AND(Raw!UN218=4,COUNTIF(Raw!UQ218:UV218,5)=0),Raw!UN218&lt;&gt;4),OR(AND(Raw!UO218=4,COUNTIF(Raw!UQ218:UV218,6)=0),Raw!UO218&lt;&gt;4)),"",1)))</f>
        <v/>
      </c>
      <c r="BD218" t="str">
        <f>IF(A218=0,"",IF(COUNTA(Raw!UW218:VG218)=0,"",IF(AND(OR(AND(Raw!UW218=4,COUNTIF(Raw!VC218:VG218,1)=0),Raw!UW218&lt;&gt;4),OR(AND(Raw!UX218=4,COUNTIF(Raw!VC218:VG218,2)=0),Raw!UX218&lt;&gt;4),OR(AND(Raw!UY218=4,COUNTIF(Raw!VC218:VG218,3)=0),Raw!UY218&lt;&gt;4),OR(AND(Raw!UZ218=4,COUNTIF(Raw!VC218:VG218,4)=0),Raw!UZ218&lt;&gt;4),OR(AND(Raw!VA218=4,COUNTIF(Raw!VC218:VG218,5)=0),Raw!VA218&lt;&gt;4)),"",1)))</f>
        <v/>
      </c>
      <c r="BE218" t="str">
        <f>IF(A218=0,"",IF(COUNTA(Raw!VH218:VP218)=0,"",
IF(AND(
OR(AND(Raw!VH218=4,COUNTIF(Raw!VM218:VP218,1)=0),Raw!VH218&lt;&gt;4),
OR(AND(Raw!VI218=4,COUNTIF(Raw!VM218:VP218,2)=0),Raw!VI218&lt;&gt;4),
OR(AND(Raw!VJ218=4,COUNTIF(Raw!VM218:VP218,3)=0),Raw!VJ218&lt;&gt;4),
OR(AND(Raw!VK218=4,COUNTIF(Raw!VM218:VP218,4)=0),Raw!VK218&lt;&gt;4)
),"",1)))</f>
        <v/>
      </c>
      <c r="BF218" t="str">
        <f>IF(A218=0,"",IF(COUNTA(Raw!VQ218:WK218)=0,"",
IF(AND(
OR(AND(Raw!VQ218=4,COUNTIF(Raw!WB218:WK218,1)=0),Raw!VQ218&lt;&gt;4),
OR(AND(Raw!VR218=4,COUNTIF(Raw!WB218:WK218,2)=0),Raw!VR218&lt;&gt;4),
OR(AND(Raw!VS218=4,COUNTIF(Raw!WB218:WK218,3)=0),Raw!VS218&lt;&gt;4),
OR(AND(Raw!VT218=4,COUNTIF(Raw!WB218:WK218,4)=0),Raw!VT218&lt;&gt;4),
OR(AND(Raw!VU218=4,COUNTIF(Raw!WB218:WK218,5)=0),Raw!VU218&lt;&gt;4),
OR(AND(Raw!VV218=4,COUNTIF(Raw!WB218:WK218,6)=0),Raw!VV218&lt;&gt;4),
OR(AND(Raw!VW218=4,COUNTIF(Raw!WB218:WK218,7)=0),Raw!VW218&lt;&gt;4),
OR(AND(Raw!VX218=4,COUNTIF(Raw!WB218:WK218,8)=0),Raw!VX218&lt;&gt;4),
OR(AND(Raw!VY218=4,COUNTIF(Raw!WB218:WK218,9)=0),Raw!VX218&lt;&gt;4),
OR(AND(Raw!VZ218=4,COUNTIF(Raw!WB218:WK218,10)=0),Raw!VZ218&lt;&gt;4)
),"",1)))</f>
        <v/>
      </c>
      <c r="BG218" t="str">
        <f>IF(A218=0,"",IF(COUNTA(Raw!WL218:XB218)=0,"",
IF(AND(
OR(AND(Raw!WL218=4,COUNTIF(Raw!WU218:XB218,1)=0),Raw!WL218&lt;&gt;4),
OR(AND(Raw!WM218=4,COUNTIF(Raw!WU218:XB218,2)=0),Raw!WM218&lt;&gt;4),
OR(AND(Raw!WN218=4,COUNTIF(Raw!WU218:XB218,3)=0),Raw!WN218&lt;&gt;4),
OR(AND(Raw!WO218=4,COUNTIF(Raw!WU218:XB218,4)=0),Raw!WO218&lt;&gt;4),
OR(AND(Raw!WP218=4,COUNTIF(Raw!WU218:XB218,5)=0),Raw!WP218&lt;&gt;4),
OR(AND(Raw!WQ218=4,COUNTIF(Raw!WU218:XB218,6)=0),Raw!WQ218&lt;&gt;4),
OR(AND(Raw!WR218=4,COUNTIF(Raw!WU218:XB218,7)=0),Raw!WR218&lt;&gt;4),
OR(AND(Raw!WS218=4,COUNTIF(Raw!WU218:XB218,8)=0),Raw!WS218&lt;&gt;4)
),"",1)))</f>
        <v/>
      </c>
      <c r="BH218" t="str">
        <f>IF(A218=0,"",IF(COUNTA(Raw!XC218:XK218)=0,"",
IF(AND(
OR(AND(Raw!XC218=4,COUNTIF(Raw!XH218:XK218,1)=0),Raw!XC218&lt;&gt;4),
OR(AND(Raw!XD218=4,COUNTIF(Raw!XH218:XK218,2)=0),Raw!XD218&lt;&gt;4),
OR(AND(Raw!XE218=4,COUNTIF(Raw!XH218:XK218,3)=0),Raw!XE218&lt;&gt;4),
OR(AND(Raw!XF218=4,COUNTIF(Raw!XH218:XK218,4)=0),Raw!XF218&lt;&gt;4)
),"",1)))</f>
        <v/>
      </c>
      <c r="BI218" t="str">
        <f>IF(A218=0,"",IF(COUNTA(Raw!XL218:XT218)=0,"",
IF(AND(
OR(AND(Raw!XL218=4,COUNTIF(Raw!XQ218:XT218,1)=0),Raw!XL218&lt;&gt;4),
OR(AND(Raw!XM218=4,COUNTIF(Raw!XQ218:XT218,2)=0),Raw!XM218&lt;&gt;4),
OR(AND(Raw!XN218=4,COUNTIF(Raw!XQ218:XT218,3)=0),Raw!XN218&lt;&gt;4),
OR(AND(Raw!XO218=4,COUNTIF(Raw!XQ218:XT218,4)=0),Raw!XO218&lt;&gt;4)
),"",1)))</f>
        <v/>
      </c>
      <c r="BJ218" t="str">
        <f>IF(A218=0,"",IF(COUNTA(Raw!XU218:YI218)=0,"",
IF(AND(
OR(AND(Raw!XU218=4,COUNTIF(Raw!YC218:YI218,1)=0),Raw!XU218&lt;&gt;4),
OR(AND(Raw!XV218=4,COUNTIF(Raw!YC218:YI218,2)=0),Raw!XV218&lt;&gt;4),
OR(AND(Raw!XW218=4,COUNTIF(Raw!YC218:YI218,3)=0),Raw!XW218&lt;&gt;4),
OR(AND(Raw!XX218=4,COUNTIF(Raw!YC218:YI218,4)=0),Raw!XX218&lt;&gt;4),
OR(AND(Raw!XY218=4,COUNTIF(Raw!YC218:YI218,5)=0),Raw!XY218&lt;&gt;4),
OR(AND(Raw!XZ218=4,COUNTIF(Raw!YC218:YI218,6)=0),Raw!XZ218&lt;&gt;4),
OR(AND(Raw!YA218=4,COUNTIF(Raw!YC218:YI218,7)=0),Raw!YA218&lt;&gt;4)
),"",1)))</f>
        <v/>
      </c>
      <c r="BK218" t="str">
        <f>IF(A218=0,"",IF(COUNTA(Raw!YJ218:YR218)=0,"",
IF(AND(
OR(AND(Raw!YJ218=4,COUNTIF(Raw!YO218:YR218,1)=0),Raw!YJ218&lt;&gt;4),
OR(AND(Raw!YK218=4,COUNTIF(Raw!YO218:YR218,2)=0),Raw!YK218&lt;&gt;4),
OR(AND(Raw!YL218=4,COUNTIF(Raw!YO218:YR218,3)=0),Raw!YL218&lt;&gt;4),
OR(AND(Raw!YM218=4,COUNTIF(Raw!YO218:YR218,4)=0),Raw!YM218&lt;&gt;4)
),"",1)))</f>
        <v/>
      </c>
      <c r="BL218" t="str">
        <f>IF(A218=0,"",IF(COUNTA(Raw!YS218:YU218)=0,"",IF(AND(Raw!YS218=4,ISBLANK(Raw!YU218)),"",IF(AND(Raw!YS218&lt;&gt;4,ISBLANK(Raw!YU218)=FALSE),"",1))))</f>
        <v/>
      </c>
    </row>
    <row r="219" spans="1:64">
      <c r="A219" s="20">
        <f>Raw!A219</f>
        <v>0</v>
      </c>
      <c r="B219" s="19" t="str">
        <f>IF(A219=0,"",IF(AND(Raw!AC219=1,COUNTA(Raw!AR219:IC219)&gt;0,COUNTA(Raw!ID219:YU219)=0),"",IF(AND(Raw!AC219=2,COUNTA(Raw!AR219:IC219)=0,COUNTA(Raw!ID219:MV219)&gt;0,COUNTA(Raw!MW219:YU219)=0),"",IF(AND(Raw!AC219=3,COUNTA(Raw!AP219:MV219)=0,COUNTA(Raw!MW219:YU219)&gt;0),"",1))))</f>
        <v/>
      </c>
      <c r="C219" s="19" t="str">
        <f>IF(A219=0,"",IF(AND(Raw!AK219=1,ISBLANK(Raw!AM219)=FALSE,ISBLANK(Raw!AO219)),"",IF(AND(Raw!AK219=2,ISBLANK(Raw!AM219),ISBLANK(Raw!AO219)=FALSE),"",1)))</f>
        <v/>
      </c>
      <c r="D219" s="19" t="str">
        <f>IF(A219=0,"",IF(COUNTA(Raw!AS219:AZ219)=0,"",IF(AND(Raw!AS219+Raw!AT219=100,Raw!AU219+Raw!AV219=100,Raw!AW219+Raw!AX219=100,Raw!AY219+Raw!AZ219=100),"",1)))</f>
        <v/>
      </c>
      <c r="E219" s="19" t="str">
        <f>IF(A219=0,"",IF(ISBLANK(Raw!AQ219),"",IF(Raw!AQ219=1,"",1)))</f>
        <v/>
      </c>
      <c r="F219" s="19" t="str">
        <f>IF(A219=0,"",IF(ISBLANK(Raw!AR219),"",IF(AND(Raw!AR219&gt;=0,Raw!AR219&lt;=100),"",1)))</f>
        <v/>
      </c>
      <c r="G219" s="19" t="str">
        <f>IF(A219=0,"",IF(AND(ISBLANK(Raw!BA219),ISBLANK(Raw!AS219)),"",IF(AND(Raw!AS219&gt;0,ISBLANK(Raw!BA219)=FALSE),"",1)))</f>
        <v/>
      </c>
      <c r="H219" s="19" t="str">
        <f>IF(A219=0,"",IF(COUNTA(Raw!BA219:BH219)=0,"",IF(AND(Raw!BA219=0,COUNTA(Raw!BB219:BH219)=0),"",IF(AND(Raw!BA219&gt;0,COUNTA(Raw!BB219:BH219)&gt;0),"",1))))</f>
        <v/>
      </c>
      <c r="I219" s="19" t="str">
        <f>IF(A219=0,"",IF(AND(ISBLANK(Raw!BI219),ISBLANK(Raw!BJ219)),"",IF(AND(Raw!BI219=1,ISBLANK(Raw!BJ219)=FALSE),"",IF(AND(Raw!BI219=2,ISBLANK(Raw!BJ219)),"",1))))</f>
        <v/>
      </c>
      <c r="J219" s="19" t="str">
        <f>IF(A219=0,"",IF(AND(ISBLANK(Raw!AT219),COUNTBLANK(Raw!BK219:BQ219)),"",IF(AND(Raw!AT219&gt;0,COUNTA(Raw!BK219:BQ219)&gt;0),"",IF(AND(Raw!AT219=0,COUNTA(Raw!BK219:BQ219)=0),"",1))))</f>
        <v/>
      </c>
      <c r="K219" s="19" t="str">
        <f>IF(A219=0,"",IF(AND(ISBLANK(Raw!AS219),COUNTA(Raw!BR219:BX219)=0),"",IF(AND(Raw!AS219&gt;0,COUNTA(Raw!BR219:BX219)&gt;0),"",IF(AND(Raw!AS219=0,COUNTA(Raw!BR219:BX219)=0),"",1))))</f>
        <v/>
      </c>
      <c r="L219" s="19" t="str">
        <f>IF(A219=0,"",IF(AND(COUNTA(Raw!BK219:BX219)=0,COUNTA(Raw!BY219:CH219)=0),"",IF(AND(COUNTIF(Raw!BK219:BX219,1)&gt;0,COUNTA(Raw!BY219:CH219)&gt;0),"",IF(AND(COUNTIF(Raw!BK219:BX219,1)=0,COUNTA(Raw!BY219:CH219)=0),"",1))))</f>
        <v/>
      </c>
      <c r="M219" s="19" t="str">
        <f>IF(A219=0,"",IF(AND(COUNTA(Raw!BK219:BX219)=0,COUNTA(Raw!CI219:CR219)),"",IF(AND(COUNTIF(Raw!BK219:BX219,3)&gt;0,COUNTA(Raw!CI219:CR219)&gt;0),"",IF(AND(COUNTIF(Raw!BK219:BX219,3)=0,COUNTA(Raw!CI219:CR219)=0),"",1))))</f>
        <v/>
      </c>
      <c r="N219" s="19" t="str">
        <f>IF(A219=0,"",IF(COUNTA(Raw!CS219:DF219)=0,"",IF(AND(COUNTIF(Raw!CS219:CV219,1)=1,COUNTA(Raw!CW219:DA219)&gt;0,COUNTA(Raw!DB219:DF219)=0),"",IF(AND(COUNTIF(Raw!CS219:CV219,2)=1,COUNTA(Raw!CW219:DA219)=0,COUNTA(Raw!DB219:DF219)&gt;0),"",IF(AND(COUNTA(Raw!CS219:CV219)&gt;0,COUNTA(Raw!CW219:DF219)=0),"",1)))))</f>
        <v/>
      </c>
      <c r="O219" s="19" t="str">
        <f>IF(A219=0,"",IF(COUNTA(Raw!DG219:DP219)=0,"",IF(AND(COUNTIF(Raw!BK219:BQ219,1)&gt;0,OR(COUNTIF(Raw!DG219:DP219,1)=1,COUNTIF(Raw!DG219:DP219,2)=1,COUNTIF(Raw!DG219:DP219,3)=1)),"",IF(AND(COUNTIF(Raw!BK219:BQ219,1)=0,AND(COUNTIF(Raw!DG219:DP219,1)=0,COUNTIF(Raw!DG219:DP219,2)=0,COUNTIF(Raw!DG219:DP219,3)=0)),"",1))))</f>
        <v/>
      </c>
      <c r="P219" s="19" t="str">
        <f>IF(A219=0,"",IF(COUNTA(Raw!DG219:DR219)=0,"",IF(AND(COUNTIF(Raw!DG219:DP219,4)=1,ISBLANK(Raw!DQ219)=FALSE,ISBLANK(Raw!DR219)),"",IF(AND(COUNTIF(Raw!DG219:DP219,7)=1,ISBLANK(Raw!DQ219),ISBLANK(Raw!DR219)=FALSE),"",IF(AND(COUNTA(Raw!DG219:DP219)&gt;0,COUNTIF(Raw!DG219:DP219,4)=0,COUNTIF(Raw!DG219:DP219,7)=0,COUNTA(Raw!DQ219:DR219)=0),"",1)))))</f>
        <v/>
      </c>
      <c r="Q219" s="19" t="str">
        <f>IF(A219=0,"",IF(AND(COUNTA(Raw!DS219:DU219)=0,COUNTA(Raw!BK219:BQ219)=0),"",IF(AND(COUNTIF(Raw!BK219:BQ219,1)&gt;0,COUNTA(Raw!DS219:DU219)&gt;0),"",IF(AND(COUNTIF(Raw!BK219:BQ219,1)=0,COUNTA(Raw!DS219:DU219)=0),"",1))))</f>
        <v/>
      </c>
      <c r="R219" s="19" t="str">
        <f>IF(A219=0,"",IF(AND(ISBLANK(Raw!AT219),ISBLANK(Raw!EJ219)),"",IF(AND(Raw!AT219&gt;0,ISBLANK(Raw!EJ219)=FALSE,Raw!EJ219&gt;=0,Raw!EJ219&lt;=7),"",IF(AND(Raw!AT219=0,ISBLANK(Raw!EJ219)),"",1))))</f>
        <v/>
      </c>
      <c r="S219" t="str">
        <f>IF(A219=0,"",IF(AND(ISBLANK(Raw!AS219),ISBLANK(Raw!EK219)),"",IF(AND(Raw!AS219&gt;0,ISBLANK(Raw!EK219)=FALSE),"",IF(AND(Raw!AS219=0,ISBLANK(Raw!EK219)),"",1))))</f>
        <v/>
      </c>
      <c r="T219" s="19" t="str">
        <f>IF(A219=0,"",IF(AND(ISBLANK(Raw!AT219),COUNTA(Raw!EL219:EQ219)=0),"",IF(AND(Raw!AT219&gt;0,COUNTA(Raw!EL219:EQ219)&gt;0),"",IF(AND(Raw!AT219=0,COUNTA(Raw!EL219:EQ219)=0),"",1))))</f>
        <v/>
      </c>
      <c r="U219" t="str">
        <f>IF(A219=0,"",IF(AND(ISBLANK(Raw!AT219),COUNTA(Raw!ER219:EU219)=0),"",IF(AND(Raw!AT219&gt;0,COUNTA(Raw!ER219:EU219)&gt;0),"",IF(AND(Raw!AT219=0,COUNTA(Raw!ER219:EU219)=0),"",1))))</f>
        <v/>
      </c>
      <c r="V219" t="str">
        <f>IF(A219=0,"",IF(AND(ISBLANK(Raw!AS219),COUNTA(Raw!EV219:FA219)=0),"",IF(AND(Raw!AS219&gt;0,COUNTA(Raw!EV219:FA219)&gt;0),"",IF(AND(Raw!AS219=0,COUNTA(Raw!EV219:FA219)=0),"",1))))</f>
        <v/>
      </c>
      <c r="W219" t="str">
        <f>IF(A219=0,"",IF(AND(ISBLANK(Raw!AS219),COUNTA(Raw!FB219:FE219)=0),"",IF(AND(Raw!AS219&gt;0,COUNTA(Raw!FB219:FE219)&gt;0),"",IF(AND(Raw!AS219=0,COUNTA(Raw!FB219:FE219)=0),"",1))))</f>
        <v/>
      </c>
      <c r="X219" t="str">
        <f>IF(A219=0,"",IF(AND(ISBLANK(Raw!AT219),COUNTA(Raw!FF219:FI219)=0),"",IF(AND(Raw!AT219&gt;0,COUNTA(Raw!FF219:FI219)&gt;0),"",IF(AND(Raw!AT219=0,COUNTA(Raw!FF219:FI219)=0),"",1))))</f>
        <v/>
      </c>
      <c r="Y219" t="str">
        <f>IF(A219=0,"",IF(AND(ISBLANK(Raw!AS219),COUNTA(Raw!FJ219:FM219)=0),"",IF(AND(Raw!AS219&gt;0,COUNTA(Raw!FJ219:FM219)&gt;0),"",IF(AND(Raw!AS219=0,COUNTA(Raw!FJ219:FM219)=0),"",1))))</f>
        <v/>
      </c>
      <c r="Z219" t="str">
        <f>IF(A219=0,"",IF(AND(COUNTA(Raw!FN219:FT219)=0,ISBLANK(Raw!FU219)),"",IF(AND(COUNTIF(Raw!FN219:FT219,1)&gt;0,ISBLANK(Raw!FU219)=FALSE),"",IF(AND(COUNTIF(Raw!FN219:FT219,1)=0,ISBLANK(Raw!FU219)),"",1))))</f>
        <v/>
      </c>
      <c r="AA219" s="19" t="str">
        <f>IF(A219=0,"",IF(AND(ISBLANK(Raw!BI219),COUNTA(Raw!FV219:GH219)=0),"",IF(AND(Raw!BI219&lt;&gt;1,COUNTIF(Raw!FV219:GH219,6)=0),"",IF(Raw!BI219=1,"",1))))</f>
        <v/>
      </c>
      <c r="AB219" t="str">
        <f>IF(A219=0,"",IF(AND(ISBLANK(Raw!GI219),COUNTA(Raw!GJ219:GQ219)=0),"",IF(AND(Raw!GI219=1,COUNTA(Raw!GJ219:GQ219)&gt;0),"",IF(AND(Raw!GI219=2,COUNTA(Raw!GJ219:GQ219)=0),"",1))))</f>
        <v/>
      </c>
      <c r="AC219" s="19" t="str">
        <f>IF(A219=0,"",IF(AND(COUNTA(Raw!GY219:HF219)=0,ISBLANK(Raw!HG219)),"",IF(AND(OR(COUNTIF(Raw!GY219:HE219,1)&gt;0,COUNTIF(Raw!GY219:HE219,2)&gt;0),ISBLANK(Raw!HG219)=FALSE),"",IF(AND(COUNTA(Raw!GY219:HF219)&gt;0,ISBLANK(Raw!HG219),COUNTIF(Raw!GY219:HE219,1)=0,COUNTIF(Raw!GY219:HE219,2)=0),"",1))))</f>
        <v/>
      </c>
      <c r="AD219" s="19" t="str">
        <f>IF(A219=0,"",IF(COUNTA(Raw!HU219:IB219)=0,"",IF(AND(Raw!AK219&lt;&gt;2,COUNTIF(Raw!HU219:IA219,2)=0,COUNTIF(Raw!HU219:IA219,3)=0),"",IF(Raw!AK219=2,"",1))))</f>
        <v/>
      </c>
      <c r="AE219" s="19" t="str">
        <f>IF(A219=0,"",IF(AND(Raw!AK219=2,ISBLANK(Raw!IC219)=FALSE),"",IF(AND(Raw!AK219&lt;&gt;2,ISBLANK(Raw!IC219)),"",1)))</f>
        <v/>
      </c>
      <c r="AF219" s="19" t="str">
        <f>IF(A219=0,"",IF(COUNTA(Raw!ID219:IF219)=0,"",IF(AND(MATCH(2023-Raw!ID219,Code!$A$3:$A$12,1)=Raw!IF219,2023-Raw!ID219=Raw!IE219),"",1)))</f>
        <v/>
      </c>
      <c r="AG219" s="19" t="str">
        <f>IF(A219=0,"",IF(COUNTA(Raw!IG219:II219)=0,"",IF(AND(Raw!IG219=4,ISBLANK(Raw!II219)=FALSE),"",IF(AND(Raw!IG219&lt;&gt;4,ISBLANK(Raw!II219)),"",1))))</f>
        <v/>
      </c>
      <c r="AH219" s="19" t="str">
        <f>IF(A219=0,"",IF(COUNTA(Raw!IJ219:IM219)=0,"",IF(AND(Raw!IJ219=1,ISBLANK(Raw!IK219)=FALSE),"",IF(AND(Raw!IJ219=2,COUNTA(Raw!IK219:IM219)&gt;0),"",1))))</f>
        <v/>
      </c>
      <c r="AI219" s="19" t="str">
        <f>IF(A219=0,"",IF(COUNTA(Raw!IK219:IM219)=0,"",IF(AND(Raw!IK219=1,ISBLANK(Raw!IL219)=FALSE),"",IF(AND(Raw!IK219=2,COUNTA(Raw!IL219:IM219)=0),"",1))))</f>
        <v/>
      </c>
      <c r="AJ219" s="19" t="str">
        <f>IF(A219=0,"",IF(COUNTA(Raw!JD219:JJ219)=0,"",IF(AND(Raw!JD219&gt;600,COUNTA(Raw!JE219:JI219)&gt;0),"",IF(AND(Raw!JD219&lt;=600,COUNTA(Raw!JE219:JJ219)=0),"",1))))</f>
        <v/>
      </c>
      <c r="AK219" s="19" t="str">
        <f>IF(A219=0,"",IF(COUNTA(Raw!JK219:KA219)=0,"",IF(AND(Raw!JK219=1,COUNTA(Raw!JM219:JV219)&gt;0),"",IF(AND(Raw!JK219=3,COUNTA(Raw!JM219:JV219)&gt;0,COUNTA(Raw!JW219:KA219)=0),"",IF(AND(ISBLANK(Raw!JK219)=FALSE,Raw!JK219&lt;&gt;1,Raw!JK219&lt;&gt;3,COUNTA(Raw!JM219:KA219)=0),"",1)))))</f>
        <v/>
      </c>
      <c r="AL219" s="19" t="str">
        <f>IF(A219=0,"",IF(COUNTA(Raw!JW219:KA219)=0,"",IF(AND(COUNTIF(Raw!JW219:JZ219,4)=0,COUNTA(Raw!JW219:JZ219)&gt;0,ISBLANK(Raw!KA219)=FALSE),"",IF(AND(COUNTIF(Raw!JW219:KA219,4)&gt;0,ISBLANK(Raw!KA219)),"",1))))</f>
        <v/>
      </c>
      <c r="AM219" s="19" t="str">
        <f>IF(A219=0,"",IF(COUNTA(Raw!KT219:KU219)=0,"",IF(AND(Raw!KT219=1,ISBLANK(Raw!KU219)=FALSE),"",IF(AND(Raw!KT219=2,ISBLANK(Raw!KU219)),"",1))))</f>
        <v/>
      </c>
      <c r="AN219" s="19" t="str">
        <f>IF(A219=0,"",IF(COUNTA(Raw!KX219:LF219)=0,"",IF(AND(COUNTIF(Raw!KX219:LB219,5)=1,COUNTA(Raw!KX219:LB219)=1,COUNTA(Raw!LC219:LF219)=0),"",IF(AND(COUNTIF(Raw!KX219:LB219,5)=0,COUNTA(Raw!KX219:LB219)&gt;0,COUNTA(Raw!LC219:LF219)&gt;0),"",1))))</f>
        <v/>
      </c>
      <c r="AO219" s="19" t="str">
        <f>IF(A219=0,"",IF(COUNTA(Raw!LM219:LU219)=0,"",IF(AND(Raw!LM219=1,ISBLANK(Raw!LN219)=FALSE,COUNTA(Raw!LO219:LU219)&gt;0),"",IF(AND(Raw!LM219=2,COUNTA(Raw!LN219:LU219)=0),"",1))))</f>
        <v/>
      </c>
      <c r="AP219" s="19" t="str">
        <f>IF(A219=0,"",IF(COUNTA(Raw!MY219:OG219)=0,"",IF(AND(Raw!MY219=2,COUNTA(Raw!MZ219:OG219)=0),"",IF(AND(Raw!MY219=1,COUNTA(Raw!MZ219:OG219)&gt;0),"",1))))</f>
        <v/>
      </c>
      <c r="AQ219" s="19" t="str">
        <f>IF(A219=0,"",IF(COUNTA(Raw!NC219:NW219)=0,"",IF(AND(COUNTIF(Raw!NC219:NG219,3)&gt;0,COUNTA(Raw!NH219:NQ219)&gt;0),"",IF(AND(COUNTA(Raw!NC219:NG219)&gt;0,COUNTIF(Raw!NC219:NG219,3)=0,COUNTA(Raw!NH219:NW219)=0),"",1))))</f>
        <v/>
      </c>
      <c r="AR219" s="19" t="str">
        <f>IF(A219=0,"",IF(COUNTA(Raw!NH219:NW219)=0,"",IF(AND(COUNTIF(Raw!NH219:NQ219,10)&gt;0,COUNTA(Raw!NR219:NW219)&gt;0),"",IF(AND(COUNTA(Raw!NH219:NQ219)&gt;0,COUNTIF(Raw!NH219:NQ219,10)=0,COUNTA(Raw!NR219:NY219)=0),"",1))))</f>
        <v/>
      </c>
      <c r="AS219" s="19" t="str">
        <f>IF(A219=0,"",IF(COUNTA(Raw!NY219:OG219)=0,"",IF(AND(Raw!NY219=1,COUNTA(Raw!NZ219:OG219)&gt;0),"",IF(AND(Raw!NY219=2,COUNTA(Raw!NZ219:OG219)=0),"",1))))</f>
        <v/>
      </c>
      <c r="AT219" s="19" t="str">
        <f>IF(A219=0,"",IF(COUNTA(Raw!OH219:OY219)=0,"",IF(AND(Raw!OH219=1,COUNTA(Raw!OI219:OY219)&gt;0),"",IF(AND(Raw!OH219=2,COUNTA(Raw!OI219:OY219)=0),"",1))))</f>
        <v/>
      </c>
      <c r="AU219" s="19" t="str">
        <f>IF(A219=0,"",IF(COUNTA(Raw!PR219:QB219)=0,"",
IF(AND(OR(AND(COUNTIF(Raw!PR219:QB219,1)=1,COUNTA(Raw!QI219:QY219)&gt;0),AND(COUNTIF(Raw!PR219:QB219,1)=0,COUNTA(Raw!QI219:QY219)=0)),OR(AND(COUNTIF(Raw!PR219:QB219,2)=1,COUNTA(Raw!QZ219:RP219)&gt;0),AND(COUNTIF(Raw!PR219:QB219,2)=0,COUNTA(Raw!QZ219:RP219)=0)),OR(AND(COUNTIF(Raw!PR219:QB219,3)=1,COUNTA(Raw!RQ219:SG219)&gt;0),AND(COUNTIF(Raw!PR219:QB219,3)=0,COUNTA(Raw!RQ219:SG219)=0)),OR(AND(COUNTIF(Raw!PR219:QB219,4)=1,COUNTA(Raw!SH219:ST219)&gt;0),AND(COUNTIF(Raw!PR219:QB219,4)=0,COUNTA(Raw!SH219:ST219)=0)),OR(AND(COUNTIF(Raw!PR219:QB219,5)=1,COUNTA(Raw!SU219:TG219)&gt;0),AND(COUNTIF(Raw!PR219:QB219,5)=0,COUNTA(Raw!SU219:TG219)=0)),OR(AND(COUNTIF(Raw!PR219:QB219,6)=1,COUNTA(Raw!TH219:TT219)&gt;0),AND(COUNTIF(Raw!PR219:QB219,6)=0,COUNTA(Raw!TH219:TT219)=0)),OR(AND(COUNTIF(Raw!PR219:QB219,7)=1,COUNTA(Raw!TU219:UI219)&gt;0),AND(COUNTIF(Raw!PR219:QB219,7)=0,COUNTA(Raw!TU219:UI219)=0)),OR(AND(COUNTIF(Raw!PR219:QB219,8)=1,COUNTA(Raw!UJ219:UV219)&gt;0),AND(COUNTIF(Raw!PR219:QB219,8)=0,COUNTA(Raw!UJ219:UV219)=0)),OR(AND(COUNTIF(Raw!PR219:QB219,9)=1,COUNTA(Raw!UW219:VG219)&gt;0),AND(COUNTIF(Raw!PR219:QB219,9)=0,COUNTA(Raw!UW219:VG219)=0)),OR(AND(COUNTIF(Raw!PR219:QB219,10)=1,COUNTA(Raw!VH219:VP219)&gt;0),AND(COUNTIF(Raw!PR219:QB219,10)=0,COUNTA(Raw!VH219:VP219)=0)),OR(AND(COUNTIF(Raw!PR219:QB219,11)=1,COUNTA(Raw!VQ219:WK219)&gt;0),AND(COUNTIF(Raw!PR219:QB219,11)=0,COUNTA(Raw!VQ219:WK219)=0))),"",1)))</f>
        <v/>
      </c>
      <c r="AV219" s="19" t="str">
        <f>IF(A219=0,"",IF(COUNTA(Raw!QI219:QY219)=0,"",IF(AND(OR(AND(Raw!QI219=4,COUNTIF(Raw!QR219:QY219,1)=0),Raw!QI219&lt;&gt;4),OR(AND(Raw!QJ219=4,COUNTIF(Raw!QR219:QY219,2)=0),Raw!QJ219&lt;&gt;4),OR(AND(Raw!QK219=4,COUNTIF(Raw!QR219:QY219,3)=0),Raw!QK219&lt;&gt;4),OR(AND(Raw!QL219=4,COUNTIF(Raw!QR219:QY219,4)=0),Raw!QL219&lt;&gt;4),OR(AND(Raw!QM219=4,COUNTIF(Raw!QR219:QY219,5)=0),Raw!QM219&lt;&gt;4),OR(AND(Raw!QN219=4,COUNTIF(Raw!QR219:QY219,6)=0),Raw!QN219&lt;&gt;4),OR(AND(Raw!QO219=4,COUNTIF(Raw!QR219:QY219,7)=0),Raw!QO219&lt;&gt;4),OR(AND(Raw!QP219=4,COUNTIF(Raw!QR219:QY219,8)=0),Raw!QP219&lt;&gt;4)),"",1)))</f>
        <v/>
      </c>
      <c r="AW219" t="str">
        <f>IF(A219=0,"",IF(COUNTA(Raw!QZ219:RP219)=0,"",IF(AND(OR(AND(Raw!QZ219=4,COUNTIF(Raw!RI219:RP219,1)=0),Raw!QZ219&lt;&gt;4),OR(AND(Raw!RA219=4,COUNTIF(Raw!RI219:RP219,2)=0),Raw!RA219&lt;&gt;4),OR(AND(Raw!RB219=4,COUNTIF(Raw!RI219:RP219,3)=0),Raw!RB219&lt;&gt;4),OR(AND(Raw!RC219=4,COUNTIF(Raw!RI219:RP219,4)=0),Raw!RC219&lt;&gt;4),OR(AND(Raw!RD219=4,COUNTIF(Raw!RI219:RP219,5)=0),Raw!RD219&lt;&gt;4),OR(AND(Raw!RE219=4,COUNTIF(Raw!RI219:RP219,6)=0),Raw!RE219&lt;&gt;4),OR(AND(Raw!RF219=4,COUNTIF(Raw!RI219:RP219,7)=0),Raw!RF219&lt;&gt;4),OR(AND(Raw!RG219=4,COUNTIF(Raw!RI219:RP219,8)=0),Raw!RG219&lt;&gt;4)),"",1)))</f>
        <v/>
      </c>
      <c r="AX219" t="str">
        <f>IF(A219=0,"",IF(COUNTA(Raw!RQ219:SG219)=0,"",IF(AND(OR(AND(Raw!RQ219=4,COUNTIF(Raw!RZ219:SG219,1)=0),Raw!RQ219&lt;&gt;4),OR(AND(Raw!RR219=4,COUNTIF(Raw!RZ219:SG219,2)=0),Raw!RR219&lt;&gt;4),OR(AND(Raw!RS219=4,COUNTIF(Raw!RZ219:SG219,3)=0),Raw!RS219&lt;&gt;4),OR(AND(Raw!RT219=4,COUNTIF(Raw!RZ219:SG219,4)=0),Raw!RT219&lt;&gt;4),OR(AND(Raw!RU219=4,COUNTIF(Raw!RZ219:SG219,5)=0),Raw!RU219&lt;&gt;4),OR(AND(Raw!RV219=4,COUNTIF(Raw!RZ219:SG219,6)=0),Raw!RV219&lt;&gt;4),OR(AND(Raw!RW219=4,COUNTIF(Raw!RZ219:SG219,7)=0),Raw!RW219&lt;&gt;4),OR(AND(Raw!RX219=4,COUNTIF(Raw!RZ219:SG219,8)=0),Raw!RX219&lt;&gt;4)),"",1)))</f>
        <v/>
      </c>
      <c r="AY219" t="str">
        <f>IF(A219=0,"",IF(COUNTA(Raw!SH219:ST219)=0,"",IF(AND(OR(AND(Raw!SH219=4,COUNTIF(Raw!SO219:ST219,1)=0),Raw!SH219&lt;&gt;4),OR(AND(Raw!SI219=4,COUNTIF(Raw!SO219:ST219,2)=0),Raw!SI219&lt;&gt;4),OR(AND(Raw!SJ219=4,COUNTIF(Raw!SO219:ST219,3)=0),Raw!SJ219&lt;&gt;4),OR(AND(Raw!SK219=4,COUNTIF(Raw!SO219:ST219,4)=0),Raw!SK219&lt;&gt;4),OR(AND(Raw!SL219=4,COUNTIF(Raw!SO219:ST219,5)=0),Raw!SL219&lt;&gt;4),OR(AND(Raw!SM219=4,COUNTIF(Raw!SO219:ST219,6)=0),Raw!SM219&lt;&gt;4)),"",1)))</f>
        <v/>
      </c>
      <c r="AZ219" t="str">
        <f>IF(A219=0,"",IF(COUNTA(Raw!SU219:TG219)=0,"",IF(AND(OR(AND(Raw!SU219=4,COUNTIF(Raw!TB219:TG219,1)=0),Raw!SU219&lt;&gt;4),OR(AND(Raw!SV219=4,COUNTIF(Raw!TB219:TG219,2)=0),Raw!SV219&lt;&gt;4),OR(AND(Raw!SW219=4,COUNTIF(Raw!TB219:TG219,3)=0),Raw!SW219&lt;&gt;4),OR(AND(Raw!SX219=4,COUNTIF(Raw!TB219:TG219,4)=0),Raw!SX219&lt;&gt;4),OR(AND(Raw!SY219=4,COUNTIF(Raw!TB219:TG219,5)=0),Raw!SY219&lt;&gt;4),OR(AND(Raw!SZ219=4,COUNTIF(Raw!TB219:TG219,6)=0),Raw!SZ219&lt;&gt;4)),"",1)))</f>
        <v/>
      </c>
      <c r="BA219" t="str">
        <f>IF(A219=0,"",IF(COUNTA(Raw!TH219:TT219)=0,"",IF(AND(OR(AND(Raw!TH219=4,COUNTIF(Raw!TO219:TT219,1)=0),Raw!TH219&lt;&gt;4),OR(AND(Raw!TI219=4,COUNTIF(Raw!TO219:TT219,2)=0),Raw!TI219&lt;&gt;4),OR(AND(Raw!TJ219=4,COUNTIF(Raw!TO219:TT219,3)=0),Raw!TJ219&lt;&gt;4),OR(AND(Raw!TK219=4,COUNTIF(Raw!TO219:TT219,4)=0),Raw!TK219&lt;&gt;4),OR(AND(Raw!TL219=4,COUNTIF(Raw!TO219:TT219,5)=0),Raw!TL219&lt;&gt;4),OR(AND(Raw!TM219=4,COUNTIF(Raw!TO219:TT219,6)=0),Raw!TM219&lt;&gt;4)),"",1)))</f>
        <v/>
      </c>
      <c r="BB219" t="str">
        <f>IF(A219=0,"",IF(COUNTA(Raw!TU219:UI219)=0,"",IF(AND(OR(AND(Raw!TU219=4,COUNTIF(Raw!UC219:UI219,1)=0),Raw!TU219&lt;&gt;4),OR(AND(Raw!TV219=4,COUNTIF(Raw!UC219:UI219,2)=0),Raw!TV219&lt;&gt;4),OR(AND(Raw!TW219=4,COUNTIF(Raw!UC219:UI219,3)=0),Raw!TW219&lt;&gt;4),OR(AND(Raw!TX219=4,COUNTIF(Raw!UC219:UI219,4)=0),Raw!TX219&lt;&gt;4),OR(AND(Raw!TY219=4,COUNTIF(Raw!UC219:UI219,5)=0),Raw!TY219&lt;&gt;4),OR(AND(Raw!TZ219=4,COUNTIF(Raw!UC219:UI219,6)=0),Raw!TZ219&lt;&gt;4),OR(AND(Raw!UA219=4,COUNTIF(Raw!UC219:UI219,7)=0),Raw!UA219&lt;&gt;4)),"",1)))</f>
        <v/>
      </c>
      <c r="BC219" t="str">
        <f>IF(A219=0,"",IF(COUNTA(Raw!UJ219:UV219)=0,"",IF(AND(OR(AND(Raw!UJ219=4,COUNTIF(Raw!UQ219:UV219,1)=0),Raw!UJ219&lt;&gt;4),OR(AND(Raw!UK219=4,COUNTIF(Raw!UQ219:UV219,2)=0),Raw!UK219&lt;&gt;4),OR(AND(Raw!UL219=4,COUNTIF(Raw!UQ219:UV219,3)=0),Raw!UL219&lt;&gt;4),OR(AND(Raw!UM219=4,COUNTIF(Raw!UQ219:UV219,4)=0),Raw!UM219&lt;&gt;4),OR(AND(Raw!UN219=4,COUNTIF(Raw!UQ219:UV219,5)=0),Raw!UN219&lt;&gt;4),OR(AND(Raw!UO219=4,COUNTIF(Raw!UQ219:UV219,6)=0),Raw!UO219&lt;&gt;4)),"",1)))</f>
        <v/>
      </c>
      <c r="BD219" t="str">
        <f>IF(A219=0,"",IF(COUNTA(Raw!UW219:VG219)=0,"",IF(AND(OR(AND(Raw!UW219=4,COUNTIF(Raw!VC219:VG219,1)=0),Raw!UW219&lt;&gt;4),OR(AND(Raw!UX219=4,COUNTIF(Raw!VC219:VG219,2)=0),Raw!UX219&lt;&gt;4),OR(AND(Raw!UY219=4,COUNTIF(Raw!VC219:VG219,3)=0),Raw!UY219&lt;&gt;4),OR(AND(Raw!UZ219=4,COUNTIF(Raw!VC219:VG219,4)=0),Raw!UZ219&lt;&gt;4),OR(AND(Raw!VA219=4,COUNTIF(Raw!VC219:VG219,5)=0),Raw!VA219&lt;&gt;4)),"",1)))</f>
        <v/>
      </c>
      <c r="BE219" t="str">
        <f>IF(A219=0,"",IF(COUNTA(Raw!VH219:VP219)=0,"",
IF(AND(
OR(AND(Raw!VH219=4,COUNTIF(Raw!VM219:VP219,1)=0),Raw!VH219&lt;&gt;4),
OR(AND(Raw!VI219=4,COUNTIF(Raw!VM219:VP219,2)=0),Raw!VI219&lt;&gt;4),
OR(AND(Raw!VJ219=4,COUNTIF(Raw!VM219:VP219,3)=0),Raw!VJ219&lt;&gt;4),
OR(AND(Raw!VK219=4,COUNTIF(Raw!VM219:VP219,4)=0),Raw!VK219&lt;&gt;4)
),"",1)))</f>
        <v/>
      </c>
      <c r="BF219" t="str">
        <f>IF(A219=0,"",IF(COUNTA(Raw!VQ219:WK219)=0,"",
IF(AND(
OR(AND(Raw!VQ219=4,COUNTIF(Raw!WB219:WK219,1)=0),Raw!VQ219&lt;&gt;4),
OR(AND(Raw!VR219=4,COUNTIF(Raw!WB219:WK219,2)=0),Raw!VR219&lt;&gt;4),
OR(AND(Raw!VS219=4,COUNTIF(Raw!WB219:WK219,3)=0),Raw!VS219&lt;&gt;4),
OR(AND(Raw!VT219=4,COUNTIF(Raw!WB219:WK219,4)=0),Raw!VT219&lt;&gt;4),
OR(AND(Raw!VU219=4,COUNTIF(Raw!WB219:WK219,5)=0),Raw!VU219&lt;&gt;4),
OR(AND(Raw!VV219=4,COUNTIF(Raw!WB219:WK219,6)=0),Raw!VV219&lt;&gt;4),
OR(AND(Raw!VW219=4,COUNTIF(Raw!WB219:WK219,7)=0),Raw!VW219&lt;&gt;4),
OR(AND(Raw!VX219=4,COUNTIF(Raw!WB219:WK219,8)=0),Raw!VX219&lt;&gt;4),
OR(AND(Raw!VY219=4,COUNTIF(Raw!WB219:WK219,9)=0),Raw!VX219&lt;&gt;4),
OR(AND(Raw!VZ219=4,COUNTIF(Raw!WB219:WK219,10)=0),Raw!VZ219&lt;&gt;4)
),"",1)))</f>
        <v/>
      </c>
      <c r="BG219" t="str">
        <f>IF(A219=0,"",IF(COUNTA(Raw!WL219:XB219)=0,"",
IF(AND(
OR(AND(Raw!WL219=4,COUNTIF(Raw!WU219:XB219,1)=0),Raw!WL219&lt;&gt;4),
OR(AND(Raw!WM219=4,COUNTIF(Raw!WU219:XB219,2)=0),Raw!WM219&lt;&gt;4),
OR(AND(Raw!WN219=4,COUNTIF(Raw!WU219:XB219,3)=0),Raw!WN219&lt;&gt;4),
OR(AND(Raw!WO219=4,COUNTIF(Raw!WU219:XB219,4)=0),Raw!WO219&lt;&gt;4),
OR(AND(Raw!WP219=4,COUNTIF(Raw!WU219:XB219,5)=0),Raw!WP219&lt;&gt;4),
OR(AND(Raw!WQ219=4,COUNTIF(Raw!WU219:XB219,6)=0),Raw!WQ219&lt;&gt;4),
OR(AND(Raw!WR219=4,COUNTIF(Raw!WU219:XB219,7)=0),Raw!WR219&lt;&gt;4),
OR(AND(Raw!WS219=4,COUNTIF(Raw!WU219:XB219,8)=0),Raw!WS219&lt;&gt;4)
),"",1)))</f>
        <v/>
      </c>
      <c r="BH219" t="str">
        <f>IF(A219=0,"",IF(COUNTA(Raw!XC219:XK219)=0,"",
IF(AND(
OR(AND(Raw!XC219=4,COUNTIF(Raw!XH219:XK219,1)=0),Raw!XC219&lt;&gt;4),
OR(AND(Raw!XD219=4,COUNTIF(Raw!XH219:XK219,2)=0),Raw!XD219&lt;&gt;4),
OR(AND(Raw!XE219=4,COUNTIF(Raw!XH219:XK219,3)=0),Raw!XE219&lt;&gt;4),
OR(AND(Raw!XF219=4,COUNTIF(Raw!XH219:XK219,4)=0),Raw!XF219&lt;&gt;4)
),"",1)))</f>
        <v/>
      </c>
      <c r="BI219" t="str">
        <f>IF(A219=0,"",IF(COUNTA(Raw!XL219:XT219)=0,"",
IF(AND(
OR(AND(Raw!XL219=4,COUNTIF(Raw!XQ219:XT219,1)=0),Raw!XL219&lt;&gt;4),
OR(AND(Raw!XM219=4,COUNTIF(Raw!XQ219:XT219,2)=0),Raw!XM219&lt;&gt;4),
OR(AND(Raw!XN219=4,COUNTIF(Raw!XQ219:XT219,3)=0),Raw!XN219&lt;&gt;4),
OR(AND(Raw!XO219=4,COUNTIF(Raw!XQ219:XT219,4)=0),Raw!XO219&lt;&gt;4)
),"",1)))</f>
        <v/>
      </c>
      <c r="BJ219" t="str">
        <f>IF(A219=0,"",IF(COUNTA(Raw!XU219:YI219)=0,"",
IF(AND(
OR(AND(Raw!XU219=4,COUNTIF(Raw!YC219:YI219,1)=0),Raw!XU219&lt;&gt;4),
OR(AND(Raw!XV219=4,COUNTIF(Raw!YC219:YI219,2)=0),Raw!XV219&lt;&gt;4),
OR(AND(Raw!XW219=4,COUNTIF(Raw!YC219:YI219,3)=0),Raw!XW219&lt;&gt;4),
OR(AND(Raw!XX219=4,COUNTIF(Raw!YC219:YI219,4)=0),Raw!XX219&lt;&gt;4),
OR(AND(Raw!XY219=4,COUNTIF(Raw!YC219:YI219,5)=0),Raw!XY219&lt;&gt;4),
OR(AND(Raw!XZ219=4,COUNTIF(Raw!YC219:YI219,6)=0),Raw!XZ219&lt;&gt;4),
OR(AND(Raw!YA219=4,COUNTIF(Raw!YC219:YI219,7)=0),Raw!YA219&lt;&gt;4)
),"",1)))</f>
        <v/>
      </c>
      <c r="BK219" t="str">
        <f>IF(A219=0,"",IF(COUNTA(Raw!YJ219:YR219)=0,"",
IF(AND(
OR(AND(Raw!YJ219=4,COUNTIF(Raw!YO219:YR219,1)=0),Raw!YJ219&lt;&gt;4),
OR(AND(Raw!YK219=4,COUNTIF(Raw!YO219:YR219,2)=0),Raw!YK219&lt;&gt;4),
OR(AND(Raw!YL219=4,COUNTIF(Raw!YO219:YR219,3)=0),Raw!YL219&lt;&gt;4),
OR(AND(Raw!YM219=4,COUNTIF(Raw!YO219:YR219,4)=0),Raw!YM219&lt;&gt;4)
),"",1)))</f>
        <v/>
      </c>
      <c r="BL219" t="str">
        <f>IF(A219=0,"",IF(COUNTA(Raw!YS219:YU219)=0,"",IF(AND(Raw!YS219=4,ISBLANK(Raw!YU219)),"",IF(AND(Raw!YS219&lt;&gt;4,ISBLANK(Raw!YU219)=FALSE),"",1))))</f>
        <v/>
      </c>
    </row>
    <row r="220" spans="1:64">
      <c r="A220" s="20">
        <f>Raw!A220</f>
        <v>0</v>
      </c>
      <c r="B220" s="19" t="str">
        <f>IF(A220=0,"",IF(AND(Raw!AC220=1,COUNTA(Raw!AR220:IC220)&gt;0,COUNTA(Raw!ID220:YU220)=0),"",IF(AND(Raw!AC220=2,COUNTA(Raw!AR220:IC220)=0,COUNTA(Raw!ID220:MV220)&gt;0,COUNTA(Raw!MW220:YU220)=0),"",IF(AND(Raw!AC220=3,COUNTA(Raw!AP220:MV220)=0,COUNTA(Raw!MW220:YU220)&gt;0),"",1))))</f>
        <v/>
      </c>
      <c r="C220" s="19" t="str">
        <f>IF(A220=0,"",IF(AND(Raw!AK220=1,ISBLANK(Raw!AM220)=FALSE,ISBLANK(Raw!AO220)),"",IF(AND(Raw!AK220=2,ISBLANK(Raw!AM220),ISBLANK(Raw!AO220)=FALSE),"",1)))</f>
        <v/>
      </c>
      <c r="D220" s="19" t="str">
        <f>IF(A220=0,"",IF(COUNTA(Raw!AS220:AZ220)=0,"",IF(AND(Raw!AS220+Raw!AT220=100,Raw!AU220+Raw!AV220=100,Raw!AW220+Raw!AX220=100,Raw!AY220+Raw!AZ220=100),"",1)))</f>
        <v/>
      </c>
      <c r="E220" s="19" t="str">
        <f>IF(A220=0,"",IF(ISBLANK(Raw!AQ220),"",IF(Raw!AQ220=1,"",1)))</f>
        <v/>
      </c>
      <c r="F220" s="19" t="str">
        <f>IF(A220=0,"",IF(ISBLANK(Raw!AR220),"",IF(AND(Raw!AR220&gt;=0,Raw!AR220&lt;=100),"",1)))</f>
        <v/>
      </c>
      <c r="G220" s="19" t="str">
        <f>IF(A220=0,"",IF(AND(ISBLANK(Raw!BA220),ISBLANK(Raw!AS220)),"",IF(AND(Raw!AS220&gt;0,ISBLANK(Raw!BA220)=FALSE),"",1)))</f>
        <v/>
      </c>
      <c r="H220" s="19" t="str">
        <f>IF(A220=0,"",IF(COUNTA(Raw!BA220:BH220)=0,"",IF(AND(Raw!BA220=0,COUNTA(Raw!BB220:BH220)=0),"",IF(AND(Raw!BA220&gt;0,COUNTA(Raw!BB220:BH220)&gt;0),"",1))))</f>
        <v/>
      </c>
      <c r="I220" s="19" t="str">
        <f>IF(A220=0,"",IF(AND(ISBLANK(Raw!BI220),ISBLANK(Raw!BJ220)),"",IF(AND(Raw!BI220=1,ISBLANK(Raw!BJ220)=FALSE),"",IF(AND(Raw!BI220=2,ISBLANK(Raw!BJ220)),"",1))))</f>
        <v/>
      </c>
      <c r="J220" s="19" t="str">
        <f>IF(A220=0,"",IF(AND(ISBLANK(Raw!AT220),COUNTBLANK(Raw!BK220:BQ220)),"",IF(AND(Raw!AT220&gt;0,COUNTA(Raw!BK220:BQ220)&gt;0),"",IF(AND(Raw!AT220=0,COUNTA(Raw!BK220:BQ220)=0),"",1))))</f>
        <v/>
      </c>
      <c r="K220" s="19" t="str">
        <f>IF(A220=0,"",IF(AND(ISBLANK(Raw!AS220),COUNTA(Raw!BR220:BX220)=0),"",IF(AND(Raw!AS220&gt;0,COUNTA(Raw!BR220:BX220)&gt;0),"",IF(AND(Raw!AS220=0,COUNTA(Raw!BR220:BX220)=0),"",1))))</f>
        <v/>
      </c>
      <c r="L220" s="19" t="str">
        <f>IF(A220=0,"",IF(AND(COUNTA(Raw!BK220:BX220)=0,COUNTA(Raw!BY220:CH220)=0),"",IF(AND(COUNTIF(Raw!BK220:BX220,1)&gt;0,COUNTA(Raw!BY220:CH220)&gt;0),"",IF(AND(COUNTIF(Raw!BK220:BX220,1)=0,COUNTA(Raw!BY220:CH220)=0),"",1))))</f>
        <v/>
      </c>
      <c r="M220" s="19" t="str">
        <f>IF(A220=0,"",IF(AND(COUNTA(Raw!BK220:BX220)=0,COUNTA(Raw!CI220:CR220)),"",IF(AND(COUNTIF(Raw!BK220:BX220,3)&gt;0,COUNTA(Raw!CI220:CR220)&gt;0),"",IF(AND(COUNTIF(Raw!BK220:BX220,3)=0,COUNTA(Raw!CI220:CR220)=0),"",1))))</f>
        <v/>
      </c>
      <c r="N220" s="19" t="str">
        <f>IF(A220=0,"",IF(COUNTA(Raw!CS220:DF220)=0,"",IF(AND(COUNTIF(Raw!CS220:CV220,1)=1,COUNTA(Raw!CW220:DA220)&gt;0,COUNTA(Raw!DB220:DF220)=0),"",IF(AND(COUNTIF(Raw!CS220:CV220,2)=1,COUNTA(Raw!CW220:DA220)=0,COUNTA(Raw!DB220:DF220)&gt;0),"",IF(AND(COUNTA(Raw!CS220:CV220)&gt;0,COUNTA(Raw!CW220:DF220)=0),"",1)))))</f>
        <v/>
      </c>
      <c r="O220" s="19" t="str">
        <f>IF(A220=0,"",IF(COUNTA(Raw!DG220:DP220)=0,"",IF(AND(COUNTIF(Raw!BK220:BQ220,1)&gt;0,OR(COUNTIF(Raw!DG220:DP220,1)=1,COUNTIF(Raw!DG220:DP220,2)=1,COUNTIF(Raw!DG220:DP220,3)=1)),"",IF(AND(COUNTIF(Raw!BK220:BQ220,1)=0,AND(COUNTIF(Raw!DG220:DP220,1)=0,COUNTIF(Raw!DG220:DP220,2)=0,COUNTIF(Raw!DG220:DP220,3)=0)),"",1))))</f>
        <v/>
      </c>
      <c r="P220" s="19" t="str">
        <f>IF(A220=0,"",IF(COUNTA(Raw!DG220:DR220)=0,"",IF(AND(COUNTIF(Raw!DG220:DP220,4)=1,ISBLANK(Raw!DQ220)=FALSE,ISBLANK(Raw!DR220)),"",IF(AND(COUNTIF(Raw!DG220:DP220,7)=1,ISBLANK(Raw!DQ220),ISBLANK(Raw!DR220)=FALSE),"",IF(AND(COUNTA(Raw!DG220:DP220)&gt;0,COUNTIF(Raw!DG220:DP220,4)=0,COUNTIF(Raw!DG220:DP220,7)=0,COUNTA(Raw!DQ220:DR220)=0),"",1)))))</f>
        <v/>
      </c>
      <c r="Q220" s="19" t="str">
        <f>IF(A220=0,"",IF(AND(COUNTA(Raw!DS220:DU220)=0,COUNTA(Raw!BK220:BQ220)=0),"",IF(AND(COUNTIF(Raw!BK220:BQ220,1)&gt;0,COUNTA(Raw!DS220:DU220)&gt;0),"",IF(AND(COUNTIF(Raw!BK220:BQ220,1)=0,COUNTA(Raw!DS220:DU220)=0),"",1))))</f>
        <v/>
      </c>
      <c r="R220" s="19" t="str">
        <f>IF(A220=0,"",IF(AND(ISBLANK(Raw!AT220),ISBLANK(Raw!EJ220)),"",IF(AND(Raw!AT220&gt;0,ISBLANK(Raw!EJ220)=FALSE,Raw!EJ220&gt;=0,Raw!EJ220&lt;=7),"",IF(AND(Raw!AT220=0,ISBLANK(Raw!EJ220)),"",1))))</f>
        <v/>
      </c>
      <c r="S220" t="str">
        <f>IF(A220=0,"",IF(AND(ISBLANK(Raw!AS220),ISBLANK(Raw!EK220)),"",IF(AND(Raw!AS220&gt;0,ISBLANK(Raw!EK220)=FALSE),"",IF(AND(Raw!AS220=0,ISBLANK(Raw!EK220)),"",1))))</f>
        <v/>
      </c>
      <c r="T220" s="19" t="str">
        <f>IF(A220=0,"",IF(AND(ISBLANK(Raw!AT220),COUNTA(Raw!EL220:EQ220)=0),"",IF(AND(Raw!AT220&gt;0,COUNTA(Raw!EL220:EQ220)&gt;0),"",IF(AND(Raw!AT220=0,COUNTA(Raw!EL220:EQ220)=0),"",1))))</f>
        <v/>
      </c>
      <c r="U220" t="str">
        <f>IF(A220=0,"",IF(AND(ISBLANK(Raw!AT220),COUNTA(Raw!ER220:EU220)=0),"",IF(AND(Raw!AT220&gt;0,COUNTA(Raw!ER220:EU220)&gt;0),"",IF(AND(Raw!AT220=0,COUNTA(Raw!ER220:EU220)=0),"",1))))</f>
        <v/>
      </c>
      <c r="V220" t="str">
        <f>IF(A220=0,"",IF(AND(ISBLANK(Raw!AS220),COUNTA(Raw!EV220:FA220)=0),"",IF(AND(Raw!AS220&gt;0,COUNTA(Raw!EV220:FA220)&gt;0),"",IF(AND(Raw!AS220=0,COUNTA(Raw!EV220:FA220)=0),"",1))))</f>
        <v/>
      </c>
      <c r="W220" t="str">
        <f>IF(A220=0,"",IF(AND(ISBLANK(Raw!AS220),COUNTA(Raw!FB220:FE220)=0),"",IF(AND(Raw!AS220&gt;0,COUNTA(Raw!FB220:FE220)&gt;0),"",IF(AND(Raw!AS220=0,COUNTA(Raw!FB220:FE220)=0),"",1))))</f>
        <v/>
      </c>
      <c r="X220" t="str">
        <f>IF(A220=0,"",IF(AND(ISBLANK(Raw!AT220),COUNTA(Raw!FF220:FI220)=0),"",IF(AND(Raw!AT220&gt;0,COUNTA(Raw!FF220:FI220)&gt;0),"",IF(AND(Raw!AT220=0,COUNTA(Raw!FF220:FI220)=0),"",1))))</f>
        <v/>
      </c>
      <c r="Y220" t="str">
        <f>IF(A220=0,"",IF(AND(ISBLANK(Raw!AS220),COUNTA(Raw!FJ220:FM220)=0),"",IF(AND(Raw!AS220&gt;0,COUNTA(Raw!FJ220:FM220)&gt;0),"",IF(AND(Raw!AS220=0,COUNTA(Raw!FJ220:FM220)=0),"",1))))</f>
        <v/>
      </c>
      <c r="Z220" t="str">
        <f>IF(A220=0,"",IF(AND(COUNTA(Raw!FN220:FT220)=0,ISBLANK(Raw!FU220)),"",IF(AND(COUNTIF(Raw!FN220:FT220,1)&gt;0,ISBLANK(Raw!FU220)=FALSE),"",IF(AND(COUNTIF(Raw!FN220:FT220,1)=0,ISBLANK(Raw!FU220)),"",1))))</f>
        <v/>
      </c>
      <c r="AA220" s="19" t="str">
        <f>IF(A220=0,"",IF(AND(ISBLANK(Raw!BI220),COUNTA(Raw!FV220:GH220)=0),"",IF(AND(Raw!BI220&lt;&gt;1,COUNTIF(Raw!FV220:GH220,6)=0),"",IF(Raw!BI220=1,"",1))))</f>
        <v/>
      </c>
      <c r="AB220" t="str">
        <f>IF(A220=0,"",IF(AND(ISBLANK(Raw!GI220),COUNTA(Raw!GJ220:GQ220)=0),"",IF(AND(Raw!GI220=1,COUNTA(Raw!GJ220:GQ220)&gt;0),"",IF(AND(Raw!GI220=2,COUNTA(Raw!GJ220:GQ220)=0),"",1))))</f>
        <v/>
      </c>
      <c r="AC220" s="19" t="str">
        <f>IF(A220=0,"",IF(AND(COUNTA(Raw!GY220:HF220)=0,ISBLANK(Raw!HG220)),"",IF(AND(OR(COUNTIF(Raw!GY220:HE220,1)&gt;0,COUNTIF(Raw!GY220:HE220,2)&gt;0),ISBLANK(Raw!HG220)=FALSE),"",IF(AND(COUNTA(Raw!GY220:HF220)&gt;0,ISBLANK(Raw!HG220),COUNTIF(Raw!GY220:HE220,1)=0,COUNTIF(Raw!GY220:HE220,2)=0),"",1))))</f>
        <v/>
      </c>
      <c r="AD220" s="19" t="str">
        <f>IF(A220=0,"",IF(COUNTA(Raw!HU220:IB220)=0,"",IF(AND(Raw!AK220&lt;&gt;2,COUNTIF(Raw!HU220:IA220,2)=0,COUNTIF(Raw!HU220:IA220,3)=0),"",IF(Raw!AK220=2,"",1))))</f>
        <v/>
      </c>
      <c r="AE220" s="19" t="str">
        <f>IF(A220=0,"",IF(AND(Raw!AK220=2,ISBLANK(Raw!IC220)=FALSE),"",IF(AND(Raw!AK220&lt;&gt;2,ISBLANK(Raw!IC220)),"",1)))</f>
        <v/>
      </c>
      <c r="AF220" s="19" t="str">
        <f>IF(A220=0,"",IF(COUNTA(Raw!ID220:IF220)=0,"",IF(AND(MATCH(2023-Raw!ID220,Code!$A$3:$A$12,1)=Raw!IF220,2023-Raw!ID220=Raw!IE220),"",1)))</f>
        <v/>
      </c>
      <c r="AG220" s="19" t="str">
        <f>IF(A220=0,"",IF(COUNTA(Raw!IG220:II220)=0,"",IF(AND(Raw!IG220=4,ISBLANK(Raw!II220)=FALSE),"",IF(AND(Raw!IG220&lt;&gt;4,ISBLANK(Raw!II220)),"",1))))</f>
        <v/>
      </c>
      <c r="AH220" s="19" t="str">
        <f>IF(A220=0,"",IF(COUNTA(Raw!IJ220:IM220)=0,"",IF(AND(Raw!IJ220=1,ISBLANK(Raw!IK220)=FALSE),"",IF(AND(Raw!IJ220=2,COUNTA(Raw!IK220:IM220)&gt;0),"",1))))</f>
        <v/>
      </c>
      <c r="AI220" s="19" t="str">
        <f>IF(A220=0,"",IF(COUNTA(Raw!IK220:IM220)=0,"",IF(AND(Raw!IK220=1,ISBLANK(Raw!IL220)=FALSE),"",IF(AND(Raw!IK220=2,COUNTA(Raw!IL220:IM220)=0),"",1))))</f>
        <v/>
      </c>
      <c r="AJ220" s="19" t="str">
        <f>IF(A220=0,"",IF(COUNTA(Raw!JD220:JJ220)=0,"",IF(AND(Raw!JD220&gt;600,COUNTA(Raw!JE220:JI220)&gt;0),"",IF(AND(Raw!JD220&lt;=600,COUNTA(Raw!JE220:JJ220)=0),"",1))))</f>
        <v/>
      </c>
      <c r="AK220" s="19" t="str">
        <f>IF(A220=0,"",IF(COUNTA(Raw!JK220:KA220)=0,"",IF(AND(Raw!JK220=1,COUNTA(Raw!JM220:JV220)&gt;0),"",IF(AND(Raw!JK220=3,COUNTA(Raw!JM220:JV220)&gt;0,COUNTA(Raw!JW220:KA220)=0),"",IF(AND(ISBLANK(Raw!JK220)=FALSE,Raw!JK220&lt;&gt;1,Raw!JK220&lt;&gt;3,COUNTA(Raw!JM220:KA220)=0),"",1)))))</f>
        <v/>
      </c>
      <c r="AL220" s="19" t="str">
        <f>IF(A220=0,"",IF(COUNTA(Raw!JW220:KA220)=0,"",IF(AND(COUNTIF(Raw!JW220:JZ220,4)=0,COUNTA(Raw!JW220:JZ220)&gt;0,ISBLANK(Raw!KA220)=FALSE),"",IF(AND(COUNTIF(Raw!JW220:KA220,4)&gt;0,ISBLANK(Raw!KA220)),"",1))))</f>
        <v/>
      </c>
      <c r="AM220" s="19" t="str">
        <f>IF(A220=0,"",IF(COUNTA(Raw!KT220:KU220)=0,"",IF(AND(Raw!KT220=1,ISBLANK(Raw!KU220)=FALSE),"",IF(AND(Raw!KT220=2,ISBLANK(Raw!KU220)),"",1))))</f>
        <v/>
      </c>
      <c r="AN220" s="19" t="str">
        <f>IF(A220=0,"",IF(COUNTA(Raw!KX220:LF220)=0,"",IF(AND(COUNTIF(Raw!KX220:LB220,5)=1,COUNTA(Raw!KX220:LB220)=1,COUNTA(Raw!LC220:LF220)=0),"",IF(AND(COUNTIF(Raw!KX220:LB220,5)=0,COUNTA(Raw!KX220:LB220)&gt;0,COUNTA(Raw!LC220:LF220)&gt;0),"",1))))</f>
        <v/>
      </c>
      <c r="AO220" s="19" t="str">
        <f>IF(A220=0,"",IF(COUNTA(Raw!LM220:LU220)=0,"",IF(AND(Raw!LM220=1,ISBLANK(Raw!LN220)=FALSE,COUNTA(Raw!LO220:LU220)&gt;0),"",IF(AND(Raw!LM220=2,COUNTA(Raw!LN220:LU220)=0),"",1))))</f>
        <v/>
      </c>
      <c r="AP220" s="19" t="str">
        <f>IF(A220=0,"",IF(COUNTA(Raw!MY220:OG220)=0,"",IF(AND(Raw!MY220=2,COUNTA(Raw!MZ220:OG220)=0),"",IF(AND(Raw!MY220=1,COUNTA(Raw!MZ220:OG220)&gt;0),"",1))))</f>
        <v/>
      </c>
      <c r="AQ220" s="19" t="str">
        <f>IF(A220=0,"",IF(COUNTA(Raw!NC220:NW220)=0,"",IF(AND(COUNTIF(Raw!NC220:NG220,3)&gt;0,COUNTA(Raw!NH220:NQ220)&gt;0),"",IF(AND(COUNTA(Raw!NC220:NG220)&gt;0,COUNTIF(Raw!NC220:NG220,3)=0,COUNTA(Raw!NH220:NW220)=0),"",1))))</f>
        <v/>
      </c>
      <c r="AR220" s="19" t="str">
        <f>IF(A220=0,"",IF(COUNTA(Raw!NH220:NW220)=0,"",IF(AND(COUNTIF(Raw!NH220:NQ220,10)&gt;0,COUNTA(Raw!NR220:NW220)&gt;0),"",IF(AND(COUNTA(Raw!NH220:NQ220)&gt;0,COUNTIF(Raw!NH220:NQ220,10)=0,COUNTA(Raw!NR220:NY220)=0),"",1))))</f>
        <v/>
      </c>
      <c r="AS220" s="19" t="str">
        <f>IF(A220=0,"",IF(COUNTA(Raw!NY220:OG220)=0,"",IF(AND(Raw!NY220=1,COUNTA(Raw!NZ220:OG220)&gt;0),"",IF(AND(Raw!NY220=2,COUNTA(Raw!NZ220:OG220)=0),"",1))))</f>
        <v/>
      </c>
      <c r="AT220" s="19" t="str">
        <f>IF(A220=0,"",IF(COUNTA(Raw!OH220:OY220)=0,"",IF(AND(Raw!OH220=1,COUNTA(Raw!OI220:OY220)&gt;0),"",IF(AND(Raw!OH220=2,COUNTA(Raw!OI220:OY220)=0),"",1))))</f>
        <v/>
      </c>
      <c r="AU220" s="19" t="str">
        <f>IF(A220=0,"",IF(COUNTA(Raw!PR220:QB220)=0,"",
IF(AND(OR(AND(COUNTIF(Raw!PR220:QB220,1)=1,COUNTA(Raw!QI220:QY220)&gt;0),AND(COUNTIF(Raw!PR220:QB220,1)=0,COUNTA(Raw!QI220:QY220)=0)),OR(AND(COUNTIF(Raw!PR220:QB220,2)=1,COUNTA(Raw!QZ220:RP220)&gt;0),AND(COUNTIF(Raw!PR220:QB220,2)=0,COUNTA(Raw!QZ220:RP220)=0)),OR(AND(COUNTIF(Raw!PR220:QB220,3)=1,COUNTA(Raw!RQ220:SG220)&gt;0),AND(COUNTIF(Raw!PR220:QB220,3)=0,COUNTA(Raw!RQ220:SG220)=0)),OR(AND(COUNTIF(Raw!PR220:QB220,4)=1,COUNTA(Raw!SH220:ST220)&gt;0),AND(COUNTIF(Raw!PR220:QB220,4)=0,COUNTA(Raw!SH220:ST220)=0)),OR(AND(COUNTIF(Raw!PR220:QB220,5)=1,COUNTA(Raw!SU220:TG220)&gt;0),AND(COUNTIF(Raw!PR220:QB220,5)=0,COUNTA(Raw!SU220:TG220)=0)),OR(AND(COUNTIF(Raw!PR220:QB220,6)=1,COUNTA(Raw!TH220:TT220)&gt;0),AND(COUNTIF(Raw!PR220:QB220,6)=0,COUNTA(Raw!TH220:TT220)=0)),OR(AND(COUNTIF(Raw!PR220:QB220,7)=1,COUNTA(Raw!TU220:UI220)&gt;0),AND(COUNTIF(Raw!PR220:QB220,7)=0,COUNTA(Raw!TU220:UI220)=0)),OR(AND(COUNTIF(Raw!PR220:QB220,8)=1,COUNTA(Raw!UJ220:UV220)&gt;0),AND(COUNTIF(Raw!PR220:QB220,8)=0,COUNTA(Raw!UJ220:UV220)=0)),OR(AND(COUNTIF(Raw!PR220:QB220,9)=1,COUNTA(Raw!UW220:VG220)&gt;0),AND(COUNTIF(Raw!PR220:QB220,9)=0,COUNTA(Raw!UW220:VG220)=0)),OR(AND(COUNTIF(Raw!PR220:QB220,10)=1,COUNTA(Raw!VH220:VP220)&gt;0),AND(COUNTIF(Raw!PR220:QB220,10)=0,COUNTA(Raw!VH220:VP220)=0)),OR(AND(COUNTIF(Raw!PR220:QB220,11)=1,COUNTA(Raw!VQ220:WK220)&gt;0),AND(COUNTIF(Raw!PR220:QB220,11)=0,COUNTA(Raw!VQ220:WK220)=0))),"",1)))</f>
        <v/>
      </c>
      <c r="AV220" s="19" t="str">
        <f>IF(A220=0,"",IF(COUNTA(Raw!QI220:QY220)=0,"",IF(AND(OR(AND(Raw!QI220=4,COUNTIF(Raw!QR220:QY220,1)=0),Raw!QI220&lt;&gt;4),OR(AND(Raw!QJ220=4,COUNTIF(Raw!QR220:QY220,2)=0),Raw!QJ220&lt;&gt;4),OR(AND(Raw!QK220=4,COUNTIF(Raw!QR220:QY220,3)=0),Raw!QK220&lt;&gt;4),OR(AND(Raw!QL220=4,COUNTIF(Raw!QR220:QY220,4)=0),Raw!QL220&lt;&gt;4),OR(AND(Raw!QM220=4,COUNTIF(Raw!QR220:QY220,5)=0),Raw!QM220&lt;&gt;4),OR(AND(Raw!QN220=4,COUNTIF(Raw!QR220:QY220,6)=0),Raw!QN220&lt;&gt;4),OR(AND(Raw!QO220=4,COUNTIF(Raw!QR220:QY220,7)=0),Raw!QO220&lt;&gt;4),OR(AND(Raw!QP220=4,COUNTIF(Raw!QR220:QY220,8)=0),Raw!QP220&lt;&gt;4)),"",1)))</f>
        <v/>
      </c>
      <c r="AW220" t="str">
        <f>IF(A220=0,"",IF(COUNTA(Raw!QZ220:RP220)=0,"",IF(AND(OR(AND(Raw!QZ220=4,COUNTIF(Raw!RI220:RP220,1)=0),Raw!QZ220&lt;&gt;4),OR(AND(Raw!RA220=4,COUNTIF(Raw!RI220:RP220,2)=0),Raw!RA220&lt;&gt;4),OR(AND(Raw!RB220=4,COUNTIF(Raw!RI220:RP220,3)=0),Raw!RB220&lt;&gt;4),OR(AND(Raw!RC220=4,COUNTIF(Raw!RI220:RP220,4)=0),Raw!RC220&lt;&gt;4),OR(AND(Raw!RD220=4,COUNTIF(Raw!RI220:RP220,5)=0),Raw!RD220&lt;&gt;4),OR(AND(Raw!RE220=4,COUNTIF(Raw!RI220:RP220,6)=0),Raw!RE220&lt;&gt;4),OR(AND(Raw!RF220=4,COUNTIF(Raw!RI220:RP220,7)=0),Raw!RF220&lt;&gt;4),OR(AND(Raw!RG220=4,COUNTIF(Raw!RI220:RP220,8)=0),Raw!RG220&lt;&gt;4)),"",1)))</f>
        <v/>
      </c>
      <c r="AX220" t="str">
        <f>IF(A220=0,"",IF(COUNTA(Raw!RQ220:SG220)=0,"",IF(AND(OR(AND(Raw!RQ220=4,COUNTIF(Raw!RZ220:SG220,1)=0),Raw!RQ220&lt;&gt;4),OR(AND(Raw!RR220=4,COUNTIF(Raw!RZ220:SG220,2)=0),Raw!RR220&lt;&gt;4),OR(AND(Raw!RS220=4,COUNTIF(Raw!RZ220:SG220,3)=0),Raw!RS220&lt;&gt;4),OR(AND(Raw!RT220=4,COUNTIF(Raw!RZ220:SG220,4)=0),Raw!RT220&lt;&gt;4),OR(AND(Raw!RU220=4,COUNTIF(Raw!RZ220:SG220,5)=0),Raw!RU220&lt;&gt;4),OR(AND(Raw!RV220=4,COUNTIF(Raw!RZ220:SG220,6)=0),Raw!RV220&lt;&gt;4),OR(AND(Raw!RW220=4,COUNTIF(Raw!RZ220:SG220,7)=0),Raw!RW220&lt;&gt;4),OR(AND(Raw!RX220=4,COUNTIF(Raw!RZ220:SG220,8)=0),Raw!RX220&lt;&gt;4)),"",1)))</f>
        <v/>
      </c>
      <c r="AY220" t="str">
        <f>IF(A220=0,"",IF(COUNTA(Raw!SH220:ST220)=0,"",IF(AND(OR(AND(Raw!SH220=4,COUNTIF(Raw!SO220:ST220,1)=0),Raw!SH220&lt;&gt;4),OR(AND(Raw!SI220=4,COUNTIF(Raw!SO220:ST220,2)=0),Raw!SI220&lt;&gt;4),OR(AND(Raw!SJ220=4,COUNTIF(Raw!SO220:ST220,3)=0),Raw!SJ220&lt;&gt;4),OR(AND(Raw!SK220=4,COUNTIF(Raw!SO220:ST220,4)=0),Raw!SK220&lt;&gt;4),OR(AND(Raw!SL220=4,COUNTIF(Raw!SO220:ST220,5)=0),Raw!SL220&lt;&gt;4),OR(AND(Raw!SM220=4,COUNTIF(Raw!SO220:ST220,6)=0),Raw!SM220&lt;&gt;4)),"",1)))</f>
        <v/>
      </c>
      <c r="AZ220" t="str">
        <f>IF(A220=0,"",IF(COUNTA(Raw!SU220:TG220)=0,"",IF(AND(OR(AND(Raw!SU220=4,COUNTIF(Raw!TB220:TG220,1)=0),Raw!SU220&lt;&gt;4),OR(AND(Raw!SV220=4,COUNTIF(Raw!TB220:TG220,2)=0),Raw!SV220&lt;&gt;4),OR(AND(Raw!SW220=4,COUNTIF(Raw!TB220:TG220,3)=0),Raw!SW220&lt;&gt;4),OR(AND(Raw!SX220=4,COUNTIF(Raw!TB220:TG220,4)=0),Raw!SX220&lt;&gt;4),OR(AND(Raw!SY220=4,COUNTIF(Raw!TB220:TG220,5)=0),Raw!SY220&lt;&gt;4),OR(AND(Raw!SZ220=4,COUNTIF(Raw!TB220:TG220,6)=0),Raw!SZ220&lt;&gt;4)),"",1)))</f>
        <v/>
      </c>
      <c r="BA220" t="str">
        <f>IF(A220=0,"",IF(COUNTA(Raw!TH220:TT220)=0,"",IF(AND(OR(AND(Raw!TH220=4,COUNTIF(Raw!TO220:TT220,1)=0),Raw!TH220&lt;&gt;4),OR(AND(Raw!TI220=4,COUNTIF(Raw!TO220:TT220,2)=0),Raw!TI220&lt;&gt;4),OR(AND(Raw!TJ220=4,COUNTIF(Raw!TO220:TT220,3)=0),Raw!TJ220&lt;&gt;4),OR(AND(Raw!TK220=4,COUNTIF(Raw!TO220:TT220,4)=0),Raw!TK220&lt;&gt;4),OR(AND(Raw!TL220=4,COUNTIF(Raw!TO220:TT220,5)=0),Raw!TL220&lt;&gt;4),OR(AND(Raw!TM220=4,COUNTIF(Raw!TO220:TT220,6)=0),Raw!TM220&lt;&gt;4)),"",1)))</f>
        <v/>
      </c>
      <c r="BB220" t="str">
        <f>IF(A220=0,"",IF(COUNTA(Raw!TU220:UI220)=0,"",IF(AND(OR(AND(Raw!TU220=4,COUNTIF(Raw!UC220:UI220,1)=0),Raw!TU220&lt;&gt;4),OR(AND(Raw!TV220=4,COUNTIF(Raw!UC220:UI220,2)=0),Raw!TV220&lt;&gt;4),OR(AND(Raw!TW220=4,COUNTIF(Raw!UC220:UI220,3)=0),Raw!TW220&lt;&gt;4),OR(AND(Raw!TX220=4,COUNTIF(Raw!UC220:UI220,4)=0),Raw!TX220&lt;&gt;4),OR(AND(Raw!TY220=4,COUNTIF(Raw!UC220:UI220,5)=0),Raw!TY220&lt;&gt;4),OR(AND(Raw!TZ220=4,COUNTIF(Raw!UC220:UI220,6)=0),Raw!TZ220&lt;&gt;4),OR(AND(Raw!UA220=4,COUNTIF(Raw!UC220:UI220,7)=0),Raw!UA220&lt;&gt;4)),"",1)))</f>
        <v/>
      </c>
      <c r="BC220" t="str">
        <f>IF(A220=0,"",IF(COUNTA(Raw!UJ220:UV220)=0,"",IF(AND(OR(AND(Raw!UJ220=4,COUNTIF(Raw!UQ220:UV220,1)=0),Raw!UJ220&lt;&gt;4),OR(AND(Raw!UK220=4,COUNTIF(Raw!UQ220:UV220,2)=0),Raw!UK220&lt;&gt;4),OR(AND(Raw!UL220=4,COUNTIF(Raw!UQ220:UV220,3)=0),Raw!UL220&lt;&gt;4),OR(AND(Raw!UM220=4,COUNTIF(Raw!UQ220:UV220,4)=0),Raw!UM220&lt;&gt;4),OR(AND(Raw!UN220=4,COUNTIF(Raw!UQ220:UV220,5)=0),Raw!UN220&lt;&gt;4),OR(AND(Raw!UO220=4,COUNTIF(Raw!UQ220:UV220,6)=0),Raw!UO220&lt;&gt;4)),"",1)))</f>
        <v/>
      </c>
      <c r="BD220" t="str">
        <f>IF(A220=0,"",IF(COUNTA(Raw!UW220:VG220)=0,"",IF(AND(OR(AND(Raw!UW220=4,COUNTIF(Raw!VC220:VG220,1)=0),Raw!UW220&lt;&gt;4),OR(AND(Raw!UX220=4,COUNTIF(Raw!VC220:VG220,2)=0),Raw!UX220&lt;&gt;4),OR(AND(Raw!UY220=4,COUNTIF(Raw!VC220:VG220,3)=0),Raw!UY220&lt;&gt;4),OR(AND(Raw!UZ220=4,COUNTIF(Raw!VC220:VG220,4)=0),Raw!UZ220&lt;&gt;4),OR(AND(Raw!VA220=4,COUNTIF(Raw!VC220:VG220,5)=0),Raw!VA220&lt;&gt;4)),"",1)))</f>
        <v/>
      </c>
      <c r="BE220" t="str">
        <f>IF(A220=0,"",IF(COUNTA(Raw!VH220:VP220)=0,"",
IF(AND(
OR(AND(Raw!VH220=4,COUNTIF(Raw!VM220:VP220,1)=0),Raw!VH220&lt;&gt;4),
OR(AND(Raw!VI220=4,COUNTIF(Raw!VM220:VP220,2)=0),Raw!VI220&lt;&gt;4),
OR(AND(Raw!VJ220=4,COUNTIF(Raw!VM220:VP220,3)=0),Raw!VJ220&lt;&gt;4),
OR(AND(Raw!VK220=4,COUNTIF(Raw!VM220:VP220,4)=0),Raw!VK220&lt;&gt;4)
),"",1)))</f>
        <v/>
      </c>
      <c r="BF220" t="str">
        <f>IF(A220=0,"",IF(COUNTA(Raw!VQ220:WK220)=0,"",
IF(AND(
OR(AND(Raw!VQ220=4,COUNTIF(Raw!WB220:WK220,1)=0),Raw!VQ220&lt;&gt;4),
OR(AND(Raw!VR220=4,COUNTIF(Raw!WB220:WK220,2)=0),Raw!VR220&lt;&gt;4),
OR(AND(Raw!VS220=4,COUNTIF(Raw!WB220:WK220,3)=0),Raw!VS220&lt;&gt;4),
OR(AND(Raw!VT220=4,COUNTIF(Raw!WB220:WK220,4)=0),Raw!VT220&lt;&gt;4),
OR(AND(Raw!VU220=4,COUNTIF(Raw!WB220:WK220,5)=0),Raw!VU220&lt;&gt;4),
OR(AND(Raw!VV220=4,COUNTIF(Raw!WB220:WK220,6)=0),Raw!VV220&lt;&gt;4),
OR(AND(Raw!VW220=4,COUNTIF(Raw!WB220:WK220,7)=0),Raw!VW220&lt;&gt;4),
OR(AND(Raw!VX220=4,COUNTIF(Raw!WB220:WK220,8)=0),Raw!VX220&lt;&gt;4),
OR(AND(Raw!VY220=4,COUNTIF(Raw!WB220:WK220,9)=0),Raw!VX220&lt;&gt;4),
OR(AND(Raw!VZ220=4,COUNTIF(Raw!WB220:WK220,10)=0),Raw!VZ220&lt;&gt;4)
),"",1)))</f>
        <v/>
      </c>
      <c r="BG220" t="str">
        <f>IF(A220=0,"",IF(COUNTA(Raw!WL220:XB220)=0,"",
IF(AND(
OR(AND(Raw!WL220=4,COUNTIF(Raw!WU220:XB220,1)=0),Raw!WL220&lt;&gt;4),
OR(AND(Raw!WM220=4,COUNTIF(Raw!WU220:XB220,2)=0),Raw!WM220&lt;&gt;4),
OR(AND(Raw!WN220=4,COUNTIF(Raw!WU220:XB220,3)=0),Raw!WN220&lt;&gt;4),
OR(AND(Raw!WO220=4,COUNTIF(Raw!WU220:XB220,4)=0),Raw!WO220&lt;&gt;4),
OR(AND(Raw!WP220=4,COUNTIF(Raw!WU220:XB220,5)=0),Raw!WP220&lt;&gt;4),
OR(AND(Raw!WQ220=4,COUNTIF(Raw!WU220:XB220,6)=0),Raw!WQ220&lt;&gt;4),
OR(AND(Raw!WR220=4,COUNTIF(Raw!WU220:XB220,7)=0),Raw!WR220&lt;&gt;4),
OR(AND(Raw!WS220=4,COUNTIF(Raw!WU220:XB220,8)=0),Raw!WS220&lt;&gt;4)
),"",1)))</f>
        <v/>
      </c>
      <c r="BH220" t="str">
        <f>IF(A220=0,"",IF(COUNTA(Raw!XC220:XK220)=0,"",
IF(AND(
OR(AND(Raw!XC220=4,COUNTIF(Raw!XH220:XK220,1)=0),Raw!XC220&lt;&gt;4),
OR(AND(Raw!XD220=4,COUNTIF(Raw!XH220:XK220,2)=0),Raw!XD220&lt;&gt;4),
OR(AND(Raw!XE220=4,COUNTIF(Raw!XH220:XK220,3)=0),Raw!XE220&lt;&gt;4),
OR(AND(Raw!XF220=4,COUNTIF(Raw!XH220:XK220,4)=0),Raw!XF220&lt;&gt;4)
),"",1)))</f>
        <v/>
      </c>
      <c r="BI220" t="str">
        <f>IF(A220=0,"",IF(COUNTA(Raw!XL220:XT220)=0,"",
IF(AND(
OR(AND(Raw!XL220=4,COUNTIF(Raw!XQ220:XT220,1)=0),Raw!XL220&lt;&gt;4),
OR(AND(Raw!XM220=4,COUNTIF(Raw!XQ220:XT220,2)=0),Raw!XM220&lt;&gt;4),
OR(AND(Raw!XN220=4,COUNTIF(Raw!XQ220:XT220,3)=0),Raw!XN220&lt;&gt;4),
OR(AND(Raw!XO220=4,COUNTIF(Raw!XQ220:XT220,4)=0),Raw!XO220&lt;&gt;4)
),"",1)))</f>
        <v/>
      </c>
      <c r="BJ220" t="str">
        <f>IF(A220=0,"",IF(COUNTA(Raw!XU220:YI220)=0,"",
IF(AND(
OR(AND(Raw!XU220=4,COUNTIF(Raw!YC220:YI220,1)=0),Raw!XU220&lt;&gt;4),
OR(AND(Raw!XV220=4,COUNTIF(Raw!YC220:YI220,2)=0),Raw!XV220&lt;&gt;4),
OR(AND(Raw!XW220=4,COUNTIF(Raw!YC220:YI220,3)=0),Raw!XW220&lt;&gt;4),
OR(AND(Raw!XX220=4,COUNTIF(Raw!YC220:YI220,4)=0),Raw!XX220&lt;&gt;4),
OR(AND(Raw!XY220=4,COUNTIF(Raw!YC220:YI220,5)=0),Raw!XY220&lt;&gt;4),
OR(AND(Raw!XZ220=4,COUNTIF(Raw!YC220:YI220,6)=0),Raw!XZ220&lt;&gt;4),
OR(AND(Raw!YA220=4,COUNTIF(Raw!YC220:YI220,7)=0),Raw!YA220&lt;&gt;4)
),"",1)))</f>
        <v/>
      </c>
      <c r="BK220" t="str">
        <f>IF(A220=0,"",IF(COUNTA(Raw!YJ220:YR220)=0,"",
IF(AND(
OR(AND(Raw!YJ220=4,COUNTIF(Raw!YO220:YR220,1)=0),Raw!YJ220&lt;&gt;4),
OR(AND(Raw!YK220=4,COUNTIF(Raw!YO220:YR220,2)=0),Raw!YK220&lt;&gt;4),
OR(AND(Raw!YL220=4,COUNTIF(Raw!YO220:YR220,3)=0),Raw!YL220&lt;&gt;4),
OR(AND(Raw!YM220=4,COUNTIF(Raw!YO220:YR220,4)=0),Raw!YM220&lt;&gt;4)
),"",1)))</f>
        <v/>
      </c>
      <c r="BL220" t="str">
        <f>IF(A220=0,"",IF(COUNTA(Raw!YS220:YU220)=0,"",IF(AND(Raw!YS220=4,ISBLANK(Raw!YU220)),"",IF(AND(Raw!YS220&lt;&gt;4,ISBLANK(Raw!YU220)=FALSE),"",1))))</f>
        <v/>
      </c>
    </row>
    <row r="221" spans="1:64">
      <c r="A221" s="20">
        <f>Raw!A221</f>
        <v>0</v>
      </c>
      <c r="B221" s="19" t="str">
        <f>IF(A221=0,"",IF(AND(Raw!AC221=1,COUNTA(Raw!AR221:IC221)&gt;0,COUNTA(Raw!ID221:YU221)=0),"",IF(AND(Raw!AC221=2,COUNTA(Raw!AR221:IC221)=0,COUNTA(Raw!ID221:MV221)&gt;0,COUNTA(Raw!MW221:YU221)=0),"",IF(AND(Raw!AC221=3,COUNTA(Raw!AP221:MV221)=0,COUNTA(Raw!MW221:YU221)&gt;0),"",1))))</f>
        <v/>
      </c>
      <c r="C221" s="19" t="str">
        <f>IF(A221=0,"",IF(AND(Raw!AK221=1,ISBLANK(Raw!AM221)=FALSE,ISBLANK(Raw!AO221)),"",IF(AND(Raw!AK221=2,ISBLANK(Raw!AM221),ISBLANK(Raw!AO221)=FALSE),"",1)))</f>
        <v/>
      </c>
      <c r="D221" s="19" t="str">
        <f>IF(A221=0,"",IF(COUNTA(Raw!AS221:AZ221)=0,"",IF(AND(Raw!AS221+Raw!AT221=100,Raw!AU221+Raw!AV221=100,Raw!AW221+Raw!AX221=100,Raw!AY221+Raw!AZ221=100),"",1)))</f>
        <v/>
      </c>
      <c r="E221" s="19" t="str">
        <f>IF(A221=0,"",IF(ISBLANK(Raw!AQ221),"",IF(Raw!AQ221=1,"",1)))</f>
        <v/>
      </c>
      <c r="F221" s="19" t="str">
        <f>IF(A221=0,"",IF(ISBLANK(Raw!AR221),"",IF(AND(Raw!AR221&gt;=0,Raw!AR221&lt;=100),"",1)))</f>
        <v/>
      </c>
      <c r="G221" s="19" t="str">
        <f>IF(A221=0,"",IF(AND(ISBLANK(Raw!BA221),ISBLANK(Raw!AS221)),"",IF(AND(Raw!AS221&gt;0,ISBLANK(Raw!BA221)=FALSE),"",1)))</f>
        <v/>
      </c>
      <c r="H221" s="19" t="str">
        <f>IF(A221=0,"",IF(COUNTA(Raw!BA221:BH221)=0,"",IF(AND(Raw!BA221=0,COUNTA(Raw!BB221:BH221)=0),"",IF(AND(Raw!BA221&gt;0,COUNTA(Raw!BB221:BH221)&gt;0),"",1))))</f>
        <v/>
      </c>
      <c r="I221" s="19" t="str">
        <f>IF(A221=0,"",IF(AND(ISBLANK(Raw!BI221),ISBLANK(Raw!BJ221)),"",IF(AND(Raw!BI221=1,ISBLANK(Raw!BJ221)=FALSE),"",IF(AND(Raw!BI221=2,ISBLANK(Raw!BJ221)),"",1))))</f>
        <v/>
      </c>
      <c r="J221" s="19" t="str">
        <f>IF(A221=0,"",IF(AND(ISBLANK(Raw!AT221),COUNTBLANK(Raw!BK221:BQ221)),"",IF(AND(Raw!AT221&gt;0,COUNTA(Raw!BK221:BQ221)&gt;0),"",IF(AND(Raw!AT221=0,COUNTA(Raw!BK221:BQ221)=0),"",1))))</f>
        <v/>
      </c>
      <c r="K221" s="19" t="str">
        <f>IF(A221=0,"",IF(AND(ISBLANK(Raw!AS221),COUNTA(Raw!BR221:BX221)=0),"",IF(AND(Raw!AS221&gt;0,COUNTA(Raw!BR221:BX221)&gt;0),"",IF(AND(Raw!AS221=0,COUNTA(Raw!BR221:BX221)=0),"",1))))</f>
        <v/>
      </c>
      <c r="L221" s="19" t="str">
        <f>IF(A221=0,"",IF(AND(COUNTA(Raw!BK221:BX221)=0,COUNTA(Raw!BY221:CH221)=0),"",IF(AND(COUNTIF(Raw!BK221:BX221,1)&gt;0,COUNTA(Raw!BY221:CH221)&gt;0),"",IF(AND(COUNTIF(Raw!BK221:BX221,1)=0,COUNTA(Raw!BY221:CH221)=0),"",1))))</f>
        <v/>
      </c>
      <c r="M221" s="19" t="str">
        <f>IF(A221=0,"",IF(AND(COUNTA(Raw!BK221:BX221)=0,COUNTA(Raw!CI221:CR221)),"",IF(AND(COUNTIF(Raw!BK221:BX221,3)&gt;0,COUNTA(Raw!CI221:CR221)&gt;0),"",IF(AND(COUNTIF(Raw!BK221:BX221,3)=0,COUNTA(Raw!CI221:CR221)=0),"",1))))</f>
        <v/>
      </c>
      <c r="N221" s="19" t="str">
        <f>IF(A221=0,"",IF(COUNTA(Raw!CS221:DF221)=0,"",IF(AND(COUNTIF(Raw!CS221:CV221,1)=1,COUNTA(Raw!CW221:DA221)&gt;0,COUNTA(Raw!DB221:DF221)=0),"",IF(AND(COUNTIF(Raw!CS221:CV221,2)=1,COUNTA(Raw!CW221:DA221)=0,COUNTA(Raw!DB221:DF221)&gt;0),"",IF(AND(COUNTA(Raw!CS221:CV221)&gt;0,COUNTA(Raw!CW221:DF221)=0),"",1)))))</f>
        <v/>
      </c>
      <c r="O221" s="19" t="str">
        <f>IF(A221=0,"",IF(COUNTA(Raw!DG221:DP221)=0,"",IF(AND(COUNTIF(Raw!BK221:BQ221,1)&gt;0,OR(COUNTIF(Raw!DG221:DP221,1)=1,COUNTIF(Raw!DG221:DP221,2)=1,COUNTIF(Raw!DG221:DP221,3)=1)),"",IF(AND(COUNTIF(Raw!BK221:BQ221,1)=0,AND(COUNTIF(Raw!DG221:DP221,1)=0,COUNTIF(Raw!DG221:DP221,2)=0,COUNTIF(Raw!DG221:DP221,3)=0)),"",1))))</f>
        <v/>
      </c>
      <c r="P221" s="19" t="str">
        <f>IF(A221=0,"",IF(COUNTA(Raw!DG221:DR221)=0,"",IF(AND(COUNTIF(Raw!DG221:DP221,4)=1,ISBLANK(Raw!DQ221)=FALSE,ISBLANK(Raw!DR221)),"",IF(AND(COUNTIF(Raw!DG221:DP221,7)=1,ISBLANK(Raw!DQ221),ISBLANK(Raw!DR221)=FALSE),"",IF(AND(COUNTA(Raw!DG221:DP221)&gt;0,COUNTIF(Raw!DG221:DP221,4)=0,COUNTIF(Raw!DG221:DP221,7)=0,COUNTA(Raw!DQ221:DR221)=0),"",1)))))</f>
        <v/>
      </c>
      <c r="Q221" s="19" t="str">
        <f>IF(A221=0,"",IF(AND(COUNTA(Raw!DS221:DU221)=0,COUNTA(Raw!BK221:BQ221)=0),"",IF(AND(COUNTIF(Raw!BK221:BQ221,1)&gt;0,COUNTA(Raw!DS221:DU221)&gt;0),"",IF(AND(COUNTIF(Raw!BK221:BQ221,1)=0,COUNTA(Raw!DS221:DU221)=0),"",1))))</f>
        <v/>
      </c>
      <c r="R221" s="19" t="str">
        <f>IF(A221=0,"",IF(AND(ISBLANK(Raw!AT221),ISBLANK(Raw!EJ221)),"",IF(AND(Raw!AT221&gt;0,ISBLANK(Raw!EJ221)=FALSE,Raw!EJ221&gt;=0,Raw!EJ221&lt;=7),"",IF(AND(Raw!AT221=0,ISBLANK(Raw!EJ221)),"",1))))</f>
        <v/>
      </c>
      <c r="S221" t="str">
        <f>IF(A221=0,"",IF(AND(ISBLANK(Raw!AS221),ISBLANK(Raw!EK221)),"",IF(AND(Raw!AS221&gt;0,ISBLANK(Raw!EK221)=FALSE),"",IF(AND(Raw!AS221=0,ISBLANK(Raw!EK221)),"",1))))</f>
        <v/>
      </c>
      <c r="T221" s="19" t="str">
        <f>IF(A221=0,"",IF(AND(ISBLANK(Raw!AT221),COUNTA(Raw!EL221:EQ221)=0),"",IF(AND(Raw!AT221&gt;0,COUNTA(Raw!EL221:EQ221)&gt;0),"",IF(AND(Raw!AT221=0,COUNTA(Raw!EL221:EQ221)=0),"",1))))</f>
        <v/>
      </c>
      <c r="U221" t="str">
        <f>IF(A221=0,"",IF(AND(ISBLANK(Raw!AT221),COUNTA(Raw!ER221:EU221)=0),"",IF(AND(Raw!AT221&gt;0,COUNTA(Raw!ER221:EU221)&gt;0),"",IF(AND(Raw!AT221=0,COUNTA(Raw!ER221:EU221)=0),"",1))))</f>
        <v/>
      </c>
      <c r="V221" t="str">
        <f>IF(A221=0,"",IF(AND(ISBLANK(Raw!AS221),COUNTA(Raw!EV221:FA221)=0),"",IF(AND(Raw!AS221&gt;0,COUNTA(Raw!EV221:FA221)&gt;0),"",IF(AND(Raw!AS221=0,COUNTA(Raw!EV221:FA221)=0),"",1))))</f>
        <v/>
      </c>
      <c r="W221" t="str">
        <f>IF(A221=0,"",IF(AND(ISBLANK(Raw!AS221),COUNTA(Raw!FB221:FE221)=0),"",IF(AND(Raw!AS221&gt;0,COUNTA(Raw!FB221:FE221)&gt;0),"",IF(AND(Raw!AS221=0,COUNTA(Raw!FB221:FE221)=0),"",1))))</f>
        <v/>
      </c>
      <c r="X221" t="str">
        <f>IF(A221=0,"",IF(AND(ISBLANK(Raw!AT221),COUNTA(Raw!FF221:FI221)=0),"",IF(AND(Raw!AT221&gt;0,COUNTA(Raw!FF221:FI221)&gt;0),"",IF(AND(Raw!AT221=0,COUNTA(Raw!FF221:FI221)=0),"",1))))</f>
        <v/>
      </c>
      <c r="Y221" t="str">
        <f>IF(A221=0,"",IF(AND(ISBLANK(Raw!AS221),COUNTA(Raw!FJ221:FM221)=0),"",IF(AND(Raw!AS221&gt;0,COUNTA(Raw!FJ221:FM221)&gt;0),"",IF(AND(Raw!AS221=0,COUNTA(Raw!FJ221:FM221)=0),"",1))))</f>
        <v/>
      </c>
      <c r="Z221" t="str">
        <f>IF(A221=0,"",IF(AND(COUNTA(Raw!FN221:FT221)=0,ISBLANK(Raw!FU221)),"",IF(AND(COUNTIF(Raw!FN221:FT221,1)&gt;0,ISBLANK(Raw!FU221)=FALSE),"",IF(AND(COUNTIF(Raw!FN221:FT221,1)=0,ISBLANK(Raw!FU221)),"",1))))</f>
        <v/>
      </c>
      <c r="AA221" s="19" t="str">
        <f>IF(A221=0,"",IF(AND(ISBLANK(Raw!BI221),COUNTA(Raw!FV221:GH221)=0),"",IF(AND(Raw!BI221&lt;&gt;1,COUNTIF(Raw!FV221:GH221,6)=0),"",IF(Raw!BI221=1,"",1))))</f>
        <v/>
      </c>
      <c r="AB221" t="str">
        <f>IF(A221=0,"",IF(AND(ISBLANK(Raw!GI221),COUNTA(Raw!GJ221:GQ221)=0),"",IF(AND(Raw!GI221=1,COUNTA(Raw!GJ221:GQ221)&gt;0),"",IF(AND(Raw!GI221=2,COUNTA(Raw!GJ221:GQ221)=0),"",1))))</f>
        <v/>
      </c>
      <c r="AC221" s="19" t="str">
        <f>IF(A221=0,"",IF(AND(COUNTA(Raw!GY221:HF221)=0,ISBLANK(Raw!HG221)),"",IF(AND(OR(COUNTIF(Raw!GY221:HE221,1)&gt;0,COUNTIF(Raw!GY221:HE221,2)&gt;0),ISBLANK(Raw!HG221)=FALSE),"",IF(AND(COUNTA(Raw!GY221:HF221)&gt;0,ISBLANK(Raw!HG221),COUNTIF(Raw!GY221:HE221,1)=0,COUNTIF(Raw!GY221:HE221,2)=0),"",1))))</f>
        <v/>
      </c>
      <c r="AD221" s="19" t="str">
        <f>IF(A221=0,"",IF(COUNTA(Raw!HU221:IB221)=0,"",IF(AND(Raw!AK221&lt;&gt;2,COUNTIF(Raw!HU221:IA221,2)=0,COUNTIF(Raw!HU221:IA221,3)=0),"",IF(Raw!AK221=2,"",1))))</f>
        <v/>
      </c>
      <c r="AE221" s="19" t="str">
        <f>IF(A221=0,"",IF(AND(Raw!AK221=2,ISBLANK(Raw!IC221)=FALSE),"",IF(AND(Raw!AK221&lt;&gt;2,ISBLANK(Raw!IC221)),"",1)))</f>
        <v/>
      </c>
      <c r="AF221" s="19" t="str">
        <f>IF(A221=0,"",IF(COUNTA(Raw!ID221:IF221)=0,"",IF(AND(MATCH(2023-Raw!ID221,Code!$A$3:$A$12,1)=Raw!IF221,2023-Raw!ID221=Raw!IE221),"",1)))</f>
        <v/>
      </c>
      <c r="AG221" s="19" t="str">
        <f>IF(A221=0,"",IF(COUNTA(Raw!IG221:II221)=0,"",IF(AND(Raw!IG221=4,ISBLANK(Raw!II221)=FALSE),"",IF(AND(Raw!IG221&lt;&gt;4,ISBLANK(Raw!II221)),"",1))))</f>
        <v/>
      </c>
      <c r="AH221" s="19" t="str">
        <f>IF(A221=0,"",IF(COUNTA(Raw!IJ221:IM221)=0,"",IF(AND(Raw!IJ221=1,ISBLANK(Raw!IK221)=FALSE),"",IF(AND(Raw!IJ221=2,COUNTA(Raw!IK221:IM221)&gt;0),"",1))))</f>
        <v/>
      </c>
      <c r="AI221" s="19" t="str">
        <f>IF(A221=0,"",IF(COUNTA(Raw!IK221:IM221)=0,"",IF(AND(Raw!IK221=1,ISBLANK(Raw!IL221)=FALSE),"",IF(AND(Raw!IK221=2,COUNTA(Raw!IL221:IM221)=0),"",1))))</f>
        <v/>
      </c>
      <c r="AJ221" s="19" t="str">
        <f>IF(A221=0,"",IF(COUNTA(Raw!JD221:JJ221)=0,"",IF(AND(Raw!JD221&gt;600,COUNTA(Raw!JE221:JI221)&gt;0),"",IF(AND(Raw!JD221&lt;=600,COUNTA(Raw!JE221:JJ221)=0),"",1))))</f>
        <v/>
      </c>
      <c r="AK221" s="19" t="str">
        <f>IF(A221=0,"",IF(COUNTA(Raw!JK221:KA221)=0,"",IF(AND(Raw!JK221=1,COUNTA(Raw!JM221:JV221)&gt;0),"",IF(AND(Raw!JK221=3,COUNTA(Raw!JM221:JV221)&gt;0,COUNTA(Raw!JW221:KA221)=0),"",IF(AND(ISBLANK(Raw!JK221)=FALSE,Raw!JK221&lt;&gt;1,Raw!JK221&lt;&gt;3,COUNTA(Raw!JM221:KA221)=0),"",1)))))</f>
        <v/>
      </c>
      <c r="AL221" s="19" t="str">
        <f>IF(A221=0,"",IF(COUNTA(Raw!JW221:KA221)=0,"",IF(AND(COUNTIF(Raw!JW221:JZ221,4)=0,COUNTA(Raw!JW221:JZ221)&gt;0,ISBLANK(Raw!KA221)=FALSE),"",IF(AND(COUNTIF(Raw!JW221:KA221,4)&gt;0,ISBLANK(Raw!KA221)),"",1))))</f>
        <v/>
      </c>
      <c r="AM221" s="19" t="str">
        <f>IF(A221=0,"",IF(COUNTA(Raw!KT221:KU221)=0,"",IF(AND(Raw!KT221=1,ISBLANK(Raw!KU221)=FALSE),"",IF(AND(Raw!KT221=2,ISBLANK(Raw!KU221)),"",1))))</f>
        <v/>
      </c>
      <c r="AN221" s="19" t="str">
        <f>IF(A221=0,"",IF(COUNTA(Raw!KX221:LF221)=0,"",IF(AND(COUNTIF(Raw!KX221:LB221,5)=1,COUNTA(Raw!KX221:LB221)=1,COUNTA(Raw!LC221:LF221)=0),"",IF(AND(COUNTIF(Raw!KX221:LB221,5)=0,COUNTA(Raw!KX221:LB221)&gt;0,COUNTA(Raw!LC221:LF221)&gt;0),"",1))))</f>
        <v/>
      </c>
      <c r="AO221" s="19" t="str">
        <f>IF(A221=0,"",IF(COUNTA(Raw!LM221:LU221)=0,"",IF(AND(Raw!LM221=1,ISBLANK(Raw!LN221)=FALSE,COUNTA(Raw!LO221:LU221)&gt;0),"",IF(AND(Raw!LM221=2,COUNTA(Raw!LN221:LU221)=0),"",1))))</f>
        <v/>
      </c>
      <c r="AP221" s="19" t="str">
        <f>IF(A221=0,"",IF(COUNTA(Raw!MY221:OG221)=0,"",IF(AND(Raw!MY221=2,COUNTA(Raw!MZ221:OG221)=0),"",IF(AND(Raw!MY221=1,COUNTA(Raw!MZ221:OG221)&gt;0),"",1))))</f>
        <v/>
      </c>
      <c r="AQ221" s="19" t="str">
        <f>IF(A221=0,"",IF(COUNTA(Raw!NC221:NW221)=0,"",IF(AND(COUNTIF(Raw!NC221:NG221,3)&gt;0,COUNTA(Raw!NH221:NQ221)&gt;0),"",IF(AND(COUNTA(Raw!NC221:NG221)&gt;0,COUNTIF(Raw!NC221:NG221,3)=0,COUNTA(Raw!NH221:NW221)=0),"",1))))</f>
        <v/>
      </c>
      <c r="AR221" s="19" t="str">
        <f>IF(A221=0,"",IF(COUNTA(Raw!NH221:NW221)=0,"",IF(AND(COUNTIF(Raw!NH221:NQ221,10)&gt;0,COUNTA(Raw!NR221:NW221)&gt;0),"",IF(AND(COUNTA(Raw!NH221:NQ221)&gt;0,COUNTIF(Raw!NH221:NQ221,10)=0,COUNTA(Raw!NR221:NY221)=0),"",1))))</f>
        <v/>
      </c>
      <c r="AS221" s="19" t="str">
        <f>IF(A221=0,"",IF(COUNTA(Raw!NY221:OG221)=0,"",IF(AND(Raw!NY221=1,COUNTA(Raw!NZ221:OG221)&gt;0),"",IF(AND(Raw!NY221=2,COUNTA(Raw!NZ221:OG221)=0),"",1))))</f>
        <v/>
      </c>
      <c r="AT221" s="19" t="str">
        <f>IF(A221=0,"",IF(COUNTA(Raw!OH221:OY221)=0,"",IF(AND(Raw!OH221=1,COUNTA(Raw!OI221:OY221)&gt;0),"",IF(AND(Raw!OH221=2,COUNTA(Raw!OI221:OY221)=0),"",1))))</f>
        <v/>
      </c>
      <c r="AU221" s="19" t="str">
        <f>IF(A221=0,"",IF(COUNTA(Raw!PR221:QB221)=0,"",
IF(AND(OR(AND(COUNTIF(Raw!PR221:QB221,1)=1,COUNTA(Raw!QI221:QY221)&gt;0),AND(COUNTIF(Raw!PR221:QB221,1)=0,COUNTA(Raw!QI221:QY221)=0)),OR(AND(COUNTIF(Raw!PR221:QB221,2)=1,COUNTA(Raw!QZ221:RP221)&gt;0),AND(COUNTIF(Raw!PR221:QB221,2)=0,COUNTA(Raw!QZ221:RP221)=0)),OR(AND(COUNTIF(Raw!PR221:QB221,3)=1,COUNTA(Raw!RQ221:SG221)&gt;0),AND(COUNTIF(Raw!PR221:QB221,3)=0,COUNTA(Raw!RQ221:SG221)=0)),OR(AND(COUNTIF(Raw!PR221:QB221,4)=1,COUNTA(Raw!SH221:ST221)&gt;0),AND(COUNTIF(Raw!PR221:QB221,4)=0,COUNTA(Raw!SH221:ST221)=0)),OR(AND(COUNTIF(Raw!PR221:QB221,5)=1,COUNTA(Raw!SU221:TG221)&gt;0),AND(COUNTIF(Raw!PR221:QB221,5)=0,COUNTA(Raw!SU221:TG221)=0)),OR(AND(COUNTIF(Raw!PR221:QB221,6)=1,COUNTA(Raw!TH221:TT221)&gt;0),AND(COUNTIF(Raw!PR221:QB221,6)=0,COUNTA(Raw!TH221:TT221)=0)),OR(AND(COUNTIF(Raw!PR221:QB221,7)=1,COUNTA(Raw!TU221:UI221)&gt;0),AND(COUNTIF(Raw!PR221:QB221,7)=0,COUNTA(Raw!TU221:UI221)=0)),OR(AND(COUNTIF(Raw!PR221:QB221,8)=1,COUNTA(Raw!UJ221:UV221)&gt;0),AND(COUNTIF(Raw!PR221:QB221,8)=0,COUNTA(Raw!UJ221:UV221)=0)),OR(AND(COUNTIF(Raw!PR221:QB221,9)=1,COUNTA(Raw!UW221:VG221)&gt;0),AND(COUNTIF(Raw!PR221:QB221,9)=0,COUNTA(Raw!UW221:VG221)=0)),OR(AND(COUNTIF(Raw!PR221:QB221,10)=1,COUNTA(Raw!VH221:VP221)&gt;0),AND(COUNTIF(Raw!PR221:QB221,10)=0,COUNTA(Raw!VH221:VP221)=0)),OR(AND(COUNTIF(Raw!PR221:QB221,11)=1,COUNTA(Raw!VQ221:WK221)&gt;0),AND(COUNTIF(Raw!PR221:QB221,11)=0,COUNTA(Raw!VQ221:WK221)=0))),"",1)))</f>
        <v/>
      </c>
      <c r="AV221" s="19" t="str">
        <f>IF(A221=0,"",IF(COUNTA(Raw!QI221:QY221)=0,"",IF(AND(OR(AND(Raw!QI221=4,COUNTIF(Raw!QR221:QY221,1)=0),Raw!QI221&lt;&gt;4),OR(AND(Raw!QJ221=4,COUNTIF(Raw!QR221:QY221,2)=0),Raw!QJ221&lt;&gt;4),OR(AND(Raw!QK221=4,COUNTIF(Raw!QR221:QY221,3)=0),Raw!QK221&lt;&gt;4),OR(AND(Raw!QL221=4,COUNTIF(Raw!QR221:QY221,4)=0),Raw!QL221&lt;&gt;4),OR(AND(Raw!QM221=4,COUNTIF(Raw!QR221:QY221,5)=0),Raw!QM221&lt;&gt;4),OR(AND(Raw!QN221=4,COUNTIF(Raw!QR221:QY221,6)=0),Raw!QN221&lt;&gt;4),OR(AND(Raw!QO221=4,COUNTIF(Raw!QR221:QY221,7)=0),Raw!QO221&lt;&gt;4),OR(AND(Raw!QP221=4,COUNTIF(Raw!QR221:QY221,8)=0),Raw!QP221&lt;&gt;4)),"",1)))</f>
        <v/>
      </c>
      <c r="AW221" t="str">
        <f>IF(A221=0,"",IF(COUNTA(Raw!QZ221:RP221)=0,"",IF(AND(OR(AND(Raw!QZ221=4,COUNTIF(Raw!RI221:RP221,1)=0),Raw!QZ221&lt;&gt;4),OR(AND(Raw!RA221=4,COUNTIF(Raw!RI221:RP221,2)=0),Raw!RA221&lt;&gt;4),OR(AND(Raw!RB221=4,COUNTIF(Raw!RI221:RP221,3)=0),Raw!RB221&lt;&gt;4),OR(AND(Raw!RC221=4,COUNTIF(Raw!RI221:RP221,4)=0),Raw!RC221&lt;&gt;4),OR(AND(Raw!RD221=4,COUNTIF(Raw!RI221:RP221,5)=0),Raw!RD221&lt;&gt;4),OR(AND(Raw!RE221=4,COUNTIF(Raw!RI221:RP221,6)=0),Raw!RE221&lt;&gt;4),OR(AND(Raw!RF221=4,COUNTIF(Raw!RI221:RP221,7)=0),Raw!RF221&lt;&gt;4),OR(AND(Raw!RG221=4,COUNTIF(Raw!RI221:RP221,8)=0),Raw!RG221&lt;&gt;4)),"",1)))</f>
        <v/>
      </c>
      <c r="AX221" t="str">
        <f>IF(A221=0,"",IF(COUNTA(Raw!RQ221:SG221)=0,"",IF(AND(OR(AND(Raw!RQ221=4,COUNTIF(Raw!RZ221:SG221,1)=0),Raw!RQ221&lt;&gt;4),OR(AND(Raw!RR221=4,COUNTIF(Raw!RZ221:SG221,2)=0),Raw!RR221&lt;&gt;4),OR(AND(Raw!RS221=4,COUNTIF(Raw!RZ221:SG221,3)=0),Raw!RS221&lt;&gt;4),OR(AND(Raw!RT221=4,COUNTIF(Raw!RZ221:SG221,4)=0),Raw!RT221&lt;&gt;4),OR(AND(Raw!RU221=4,COUNTIF(Raw!RZ221:SG221,5)=0),Raw!RU221&lt;&gt;4),OR(AND(Raw!RV221=4,COUNTIF(Raw!RZ221:SG221,6)=0),Raw!RV221&lt;&gt;4),OR(AND(Raw!RW221=4,COUNTIF(Raw!RZ221:SG221,7)=0),Raw!RW221&lt;&gt;4),OR(AND(Raw!RX221=4,COUNTIF(Raw!RZ221:SG221,8)=0),Raw!RX221&lt;&gt;4)),"",1)))</f>
        <v/>
      </c>
      <c r="AY221" t="str">
        <f>IF(A221=0,"",IF(COUNTA(Raw!SH221:ST221)=0,"",IF(AND(OR(AND(Raw!SH221=4,COUNTIF(Raw!SO221:ST221,1)=0),Raw!SH221&lt;&gt;4),OR(AND(Raw!SI221=4,COUNTIF(Raw!SO221:ST221,2)=0),Raw!SI221&lt;&gt;4),OR(AND(Raw!SJ221=4,COUNTIF(Raw!SO221:ST221,3)=0),Raw!SJ221&lt;&gt;4),OR(AND(Raw!SK221=4,COUNTIF(Raw!SO221:ST221,4)=0),Raw!SK221&lt;&gt;4),OR(AND(Raw!SL221=4,COUNTIF(Raw!SO221:ST221,5)=0),Raw!SL221&lt;&gt;4),OR(AND(Raw!SM221=4,COUNTIF(Raw!SO221:ST221,6)=0),Raw!SM221&lt;&gt;4)),"",1)))</f>
        <v/>
      </c>
      <c r="AZ221" t="str">
        <f>IF(A221=0,"",IF(COUNTA(Raw!SU221:TG221)=0,"",IF(AND(OR(AND(Raw!SU221=4,COUNTIF(Raw!TB221:TG221,1)=0),Raw!SU221&lt;&gt;4),OR(AND(Raw!SV221=4,COUNTIF(Raw!TB221:TG221,2)=0),Raw!SV221&lt;&gt;4),OR(AND(Raw!SW221=4,COUNTIF(Raw!TB221:TG221,3)=0),Raw!SW221&lt;&gt;4),OR(AND(Raw!SX221=4,COUNTIF(Raw!TB221:TG221,4)=0),Raw!SX221&lt;&gt;4),OR(AND(Raw!SY221=4,COUNTIF(Raw!TB221:TG221,5)=0),Raw!SY221&lt;&gt;4),OR(AND(Raw!SZ221=4,COUNTIF(Raw!TB221:TG221,6)=0),Raw!SZ221&lt;&gt;4)),"",1)))</f>
        <v/>
      </c>
      <c r="BA221" t="str">
        <f>IF(A221=0,"",IF(COUNTA(Raw!TH221:TT221)=0,"",IF(AND(OR(AND(Raw!TH221=4,COUNTIF(Raw!TO221:TT221,1)=0),Raw!TH221&lt;&gt;4),OR(AND(Raw!TI221=4,COUNTIF(Raw!TO221:TT221,2)=0),Raw!TI221&lt;&gt;4),OR(AND(Raw!TJ221=4,COUNTIF(Raw!TO221:TT221,3)=0),Raw!TJ221&lt;&gt;4),OR(AND(Raw!TK221=4,COUNTIF(Raw!TO221:TT221,4)=0),Raw!TK221&lt;&gt;4),OR(AND(Raw!TL221=4,COUNTIF(Raw!TO221:TT221,5)=0),Raw!TL221&lt;&gt;4),OR(AND(Raw!TM221=4,COUNTIF(Raw!TO221:TT221,6)=0),Raw!TM221&lt;&gt;4)),"",1)))</f>
        <v/>
      </c>
      <c r="BB221" t="str">
        <f>IF(A221=0,"",IF(COUNTA(Raw!TU221:UI221)=0,"",IF(AND(OR(AND(Raw!TU221=4,COUNTIF(Raw!UC221:UI221,1)=0),Raw!TU221&lt;&gt;4),OR(AND(Raw!TV221=4,COUNTIF(Raw!UC221:UI221,2)=0),Raw!TV221&lt;&gt;4),OR(AND(Raw!TW221=4,COUNTIF(Raw!UC221:UI221,3)=0),Raw!TW221&lt;&gt;4),OR(AND(Raw!TX221=4,COUNTIF(Raw!UC221:UI221,4)=0),Raw!TX221&lt;&gt;4),OR(AND(Raw!TY221=4,COUNTIF(Raw!UC221:UI221,5)=0),Raw!TY221&lt;&gt;4),OR(AND(Raw!TZ221=4,COUNTIF(Raw!UC221:UI221,6)=0),Raw!TZ221&lt;&gt;4),OR(AND(Raw!UA221=4,COUNTIF(Raw!UC221:UI221,7)=0),Raw!UA221&lt;&gt;4)),"",1)))</f>
        <v/>
      </c>
      <c r="BC221" t="str">
        <f>IF(A221=0,"",IF(COUNTA(Raw!UJ221:UV221)=0,"",IF(AND(OR(AND(Raw!UJ221=4,COUNTIF(Raw!UQ221:UV221,1)=0),Raw!UJ221&lt;&gt;4),OR(AND(Raw!UK221=4,COUNTIF(Raw!UQ221:UV221,2)=0),Raw!UK221&lt;&gt;4),OR(AND(Raw!UL221=4,COUNTIF(Raw!UQ221:UV221,3)=0),Raw!UL221&lt;&gt;4),OR(AND(Raw!UM221=4,COUNTIF(Raw!UQ221:UV221,4)=0),Raw!UM221&lt;&gt;4),OR(AND(Raw!UN221=4,COUNTIF(Raw!UQ221:UV221,5)=0),Raw!UN221&lt;&gt;4),OR(AND(Raw!UO221=4,COUNTIF(Raw!UQ221:UV221,6)=0),Raw!UO221&lt;&gt;4)),"",1)))</f>
        <v/>
      </c>
      <c r="BD221" t="str">
        <f>IF(A221=0,"",IF(COUNTA(Raw!UW221:VG221)=0,"",IF(AND(OR(AND(Raw!UW221=4,COUNTIF(Raw!VC221:VG221,1)=0),Raw!UW221&lt;&gt;4),OR(AND(Raw!UX221=4,COUNTIF(Raw!VC221:VG221,2)=0),Raw!UX221&lt;&gt;4),OR(AND(Raw!UY221=4,COUNTIF(Raw!VC221:VG221,3)=0),Raw!UY221&lt;&gt;4),OR(AND(Raw!UZ221=4,COUNTIF(Raw!VC221:VG221,4)=0),Raw!UZ221&lt;&gt;4),OR(AND(Raw!VA221=4,COUNTIF(Raw!VC221:VG221,5)=0),Raw!VA221&lt;&gt;4)),"",1)))</f>
        <v/>
      </c>
      <c r="BE221" t="str">
        <f>IF(A221=0,"",IF(COUNTA(Raw!VH221:VP221)=0,"",
IF(AND(
OR(AND(Raw!VH221=4,COUNTIF(Raw!VM221:VP221,1)=0),Raw!VH221&lt;&gt;4),
OR(AND(Raw!VI221=4,COUNTIF(Raw!VM221:VP221,2)=0),Raw!VI221&lt;&gt;4),
OR(AND(Raw!VJ221=4,COUNTIF(Raw!VM221:VP221,3)=0),Raw!VJ221&lt;&gt;4),
OR(AND(Raw!VK221=4,COUNTIF(Raw!VM221:VP221,4)=0),Raw!VK221&lt;&gt;4)
),"",1)))</f>
        <v/>
      </c>
      <c r="BF221" t="str">
        <f>IF(A221=0,"",IF(COUNTA(Raw!VQ221:WK221)=0,"",
IF(AND(
OR(AND(Raw!VQ221=4,COUNTIF(Raw!WB221:WK221,1)=0),Raw!VQ221&lt;&gt;4),
OR(AND(Raw!VR221=4,COUNTIF(Raw!WB221:WK221,2)=0),Raw!VR221&lt;&gt;4),
OR(AND(Raw!VS221=4,COUNTIF(Raw!WB221:WK221,3)=0),Raw!VS221&lt;&gt;4),
OR(AND(Raw!VT221=4,COUNTIF(Raw!WB221:WK221,4)=0),Raw!VT221&lt;&gt;4),
OR(AND(Raw!VU221=4,COUNTIF(Raw!WB221:WK221,5)=0),Raw!VU221&lt;&gt;4),
OR(AND(Raw!VV221=4,COUNTIF(Raw!WB221:WK221,6)=0),Raw!VV221&lt;&gt;4),
OR(AND(Raw!VW221=4,COUNTIF(Raw!WB221:WK221,7)=0),Raw!VW221&lt;&gt;4),
OR(AND(Raw!VX221=4,COUNTIF(Raw!WB221:WK221,8)=0),Raw!VX221&lt;&gt;4),
OR(AND(Raw!VY221=4,COUNTIF(Raw!WB221:WK221,9)=0),Raw!VX221&lt;&gt;4),
OR(AND(Raw!VZ221=4,COUNTIF(Raw!WB221:WK221,10)=0),Raw!VZ221&lt;&gt;4)
),"",1)))</f>
        <v/>
      </c>
      <c r="BG221" t="str">
        <f>IF(A221=0,"",IF(COUNTA(Raw!WL221:XB221)=0,"",
IF(AND(
OR(AND(Raw!WL221=4,COUNTIF(Raw!WU221:XB221,1)=0),Raw!WL221&lt;&gt;4),
OR(AND(Raw!WM221=4,COUNTIF(Raw!WU221:XB221,2)=0),Raw!WM221&lt;&gt;4),
OR(AND(Raw!WN221=4,COUNTIF(Raw!WU221:XB221,3)=0),Raw!WN221&lt;&gt;4),
OR(AND(Raw!WO221=4,COUNTIF(Raw!WU221:XB221,4)=0),Raw!WO221&lt;&gt;4),
OR(AND(Raw!WP221=4,COUNTIF(Raw!WU221:XB221,5)=0),Raw!WP221&lt;&gt;4),
OR(AND(Raw!WQ221=4,COUNTIF(Raw!WU221:XB221,6)=0),Raw!WQ221&lt;&gt;4),
OR(AND(Raw!WR221=4,COUNTIF(Raw!WU221:XB221,7)=0),Raw!WR221&lt;&gt;4),
OR(AND(Raw!WS221=4,COUNTIF(Raw!WU221:XB221,8)=0),Raw!WS221&lt;&gt;4)
),"",1)))</f>
        <v/>
      </c>
      <c r="BH221" t="str">
        <f>IF(A221=0,"",IF(COUNTA(Raw!XC221:XK221)=0,"",
IF(AND(
OR(AND(Raw!XC221=4,COUNTIF(Raw!XH221:XK221,1)=0),Raw!XC221&lt;&gt;4),
OR(AND(Raw!XD221=4,COUNTIF(Raw!XH221:XK221,2)=0),Raw!XD221&lt;&gt;4),
OR(AND(Raw!XE221=4,COUNTIF(Raw!XH221:XK221,3)=0),Raw!XE221&lt;&gt;4),
OR(AND(Raw!XF221=4,COUNTIF(Raw!XH221:XK221,4)=0),Raw!XF221&lt;&gt;4)
),"",1)))</f>
        <v/>
      </c>
      <c r="BI221" t="str">
        <f>IF(A221=0,"",IF(COUNTA(Raw!XL221:XT221)=0,"",
IF(AND(
OR(AND(Raw!XL221=4,COUNTIF(Raw!XQ221:XT221,1)=0),Raw!XL221&lt;&gt;4),
OR(AND(Raw!XM221=4,COUNTIF(Raw!XQ221:XT221,2)=0),Raw!XM221&lt;&gt;4),
OR(AND(Raw!XN221=4,COUNTIF(Raw!XQ221:XT221,3)=0),Raw!XN221&lt;&gt;4),
OR(AND(Raw!XO221=4,COUNTIF(Raw!XQ221:XT221,4)=0),Raw!XO221&lt;&gt;4)
),"",1)))</f>
        <v/>
      </c>
      <c r="BJ221" t="str">
        <f>IF(A221=0,"",IF(COUNTA(Raw!XU221:YI221)=0,"",
IF(AND(
OR(AND(Raw!XU221=4,COUNTIF(Raw!YC221:YI221,1)=0),Raw!XU221&lt;&gt;4),
OR(AND(Raw!XV221=4,COUNTIF(Raw!YC221:YI221,2)=0),Raw!XV221&lt;&gt;4),
OR(AND(Raw!XW221=4,COUNTIF(Raw!YC221:YI221,3)=0),Raw!XW221&lt;&gt;4),
OR(AND(Raw!XX221=4,COUNTIF(Raw!YC221:YI221,4)=0),Raw!XX221&lt;&gt;4),
OR(AND(Raw!XY221=4,COUNTIF(Raw!YC221:YI221,5)=0),Raw!XY221&lt;&gt;4),
OR(AND(Raw!XZ221=4,COUNTIF(Raw!YC221:YI221,6)=0),Raw!XZ221&lt;&gt;4),
OR(AND(Raw!YA221=4,COUNTIF(Raw!YC221:YI221,7)=0),Raw!YA221&lt;&gt;4)
),"",1)))</f>
        <v/>
      </c>
      <c r="BK221" t="str">
        <f>IF(A221=0,"",IF(COUNTA(Raw!YJ221:YR221)=0,"",
IF(AND(
OR(AND(Raw!YJ221=4,COUNTIF(Raw!YO221:YR221,1)=0),Raw!YJ221&lt;&gt;4),
OR(AND(Raw!YK221=4,COUNTIF(Raw!YO221:YR221,2)=0),Raw!YK221&lt;&gt;4),
OR(AND(Raw!YL221=4,COUNTIF(Raw!YO221:YR221,3)=0),Raw!YL221&lt;&gt;4),
OR(AND(Raw!YM221=4,COUNTIF(Raw!YO221:YR221,4)=0),Raw!YM221&lt;&gt;4)
),"",1)))</f>
        <v/>
      </c>
      <c r="BL221" t="str">
        <f>IF(A221=0,"",IF(COUNTA(Raw!YS221:YU221)=0,"",IF(AND(Raw!YS221=4,ISBLANK(Raw!YU221)),"",IF(AND(Raw!YS221&lt;&gt;4,ISBLANK(Raw!YU221)=FALSE),"",1))))</f>
        <v/>
      </c>
    </row>
    <row r="222" spans="1:64">
      <c r="A222" s="20">
        <f>Raw!A222</f>
        <v>0</v>
      </c>
      <c r="B222" s="19" t="str">
        <f>IF(A222=0,"",IF(AND(Raw!AC222=1,COUNTA(Raw!AR222:IC222)&gt;0,COUNTA(Raw!ID222:YU222)=0),"",IF(AND(Raw!AC222=2,COUNTA(Raw!AR222:IC222)=0,COUNTA(Raw!ID222:MV222)&gt;0,COUNTA(Raw!MW222:YU222)=0),"",IF(AND(Raw!AC222=3,COUNTA(Raw!AP222:MV222)=0,COUNTA(Raw!MW222:YU222)&gt;0),"",1))))</f>
        <v/>
      </c>
      <c r="C222" s="19" t="str">
        <f>IF(A222=0,"",IF(AND(Raw!AK222=1,ISBLANK(Raw!AM222)=FALSE,ISBLANK(Raw!AO222)),"",IF(AND(Raw!AK222=2,ISBLANK(Raw!AM222),ISBLANK(Raw!AO222)=FALSE),"",1)))</f>
        <v/>
      </c>
      <c r="D222" s="19" t="str">
        <f>IF(A222=0,"",IF(COUNTA(Raw!AS222:AZ222)=0,"",IF(AND(Raw!AS222+Raw!AT222=100,Raw!AU222+Raw!AV222=100,Raw!AW222+Raw!AX222=100,Raw!AY222+Raw!AZ222=100),"",1)))</f>
        <v/>
      </c>
      <c r="E222" s="19" t="str">
        <f>IF(A222=0,"",IF(ISBLANK(Raw!AQ222),"",IF(Raw!AQ222=1,"",1)))</f>
        <v/>
      </c>
      <c r="F222" s="19" t="str">
        <f>IF(A222=0,"",IF(ISBLANK(Raw!AR222),"",IF(AND(Raw!AR222&gt;=0,Raw!AR222&lt;=100),"",1)))</f>
        <v/>
      </c>
      <c r="G222" s="19" t="str">
        <f>IF(A222=0,"",IF(AND(ISBLANK(Raw!BA222),ISBLANK(Raw!AS222)),"",IF(AND(Raw!AS222&gt;0,ISBLANK(Raw!BA222)=FALSE),"",1)))</f>
        <v/>
      </c>
      <c r="H222" s="19" t="str">
        <f>IF(A222=0,"",IF(COUNTA(Raw!BA222:BH222)=0,"",IF(AND(Raw!BA222=0,COUNTA(Raw!BB222:BH222)=0),"",IF(AND(Raw!BA222&gt;0,COUNTA(Raw!BB222:BH222)&gt;0),"",1))))</f>
        <v/>
      </c>
      <c r="I222" s="19" t="str">
        <f>IF(A222=0,"",IF(AND(ISBLANK(Raw!BI222),ISBLANK(Raw!BJ222)),"",IF(AND(Raw!BI222=1,ISBLANK(Raw!BJ222)=FALSE),"",IF(AND(Raw!BI222=2,ISBLANK(Raw!BJ222)),"",1))))</f>
        <v/>
      </c>
      <c r="J222" s="19" t="str">
        <f>IF(A222=0,"",IF(AND(ISBLANK(Raw!AT222),COUNTBLANK(Raw!BK222:BQ222)),"",IF(AND(Raw!AT222&gt;0,COUNTA(Raw!BK222:BQ222)&gt;0),"",IF(AND(Raw!AT222=0,COUNTA(Raw!BK222:BQ222)=0),"",1))))</f>
        <v/>
      </c>
      <c r="K222" s="19" t="str">
        <f>IF(A222=0,"",IF(AND(ISBLANK(Raw!AS222),COUNTA(Raw!BR222:BX222)=0),"",IF(AND(Raw!AS222&gt;0,COUNTA(Raw!BR222:BX222)&gt;0),"",IF(AND(Raw!AS222=0,COUNTA(Raw!BR222:BX222)=0),"",1))))</f>
        <v/>
      </c>
      <c r="L222" s="19" t="str">
        <f>IF(A222=0,"",IF(AND(COUNTA(Raw!BK222:BX222)=0,COUNTA(Raw!BY222:CH222)=0),"",IF(AND(COUNTIF(Raw!BK222:BX222,1)&gt;0,COUNTA(Raw!BY222:CH222)&gt;0),"",IF(AND(COUNTIF(Raw!BK222:BX222,1)=0,COUNTA(Raw!BY222:CH222)=0),"",1))))</f>
        <v/>
      </c>
      <c r="M222" s="19" t="str">
        <f>IF(A222=0,"",IF(AND(COUNTA(Raw!BK222:BX222)=0,COUNTA(Raw!CI222:CR222)),"",IF(AND(COUNTIF(Raw!BK222:BX222,3)&gt;0,COUNTA(Raw!CI222:CR222)&gt;0),"",IF(AND(COUNTIF(Raw!BK222:BX222,3)=0,COUNTA(Raw!CI222:CR222)=0),"",1))))</f>
        <v/>
      </c>
      <c r="N222" s="19" t="str">
        <f>IF(A222=0,"",IF(COUNTA(Raw!CS222:DF222)=0,"",IF(AND(COUNTIF(Raw!CS222:CV222,1)=1,COUNTA(Raw!CW222:DA222)&gt;0,COUNTA(Raw!DB222:DF222)=0),"",IF(AND(COUNTIF(Raw!CS222:CV222,2)=1,COUNTA(Raw!CW222:DA222)=0,COUNTA(Raw!DB222:DF222)&gt;0),"",IF(AND(COUNTA(Raw!CS222:CV222)&gt;0,COUNTA(Raw!CW222:DF222)=0),"",1)))))</f>
        <v/>
      </c>
      <c r="O222" s="19" t="str">
        <f>IF(A222=0,"",IF(COUNTA(Raw!DG222:DP222)=0,"",IF(AND(COUNTIF(Raw!BK222:BQ222,1)&gt;0,OR(COUNTIF(Raw!DG222:DP222,1)=1,COUNTIF(Raw!DG222:DP222,2)=1,COUNTIF(Raw!DG222:DP222,3)=1)),"",IF(AND(COUNTIF(Raw!BK222:BQ222,1)=0,AND(COUNTIF(Raw!DG222:DP222,1)=0,COUNTIF(Raw!DG222:DP222,2)=0,COUNTIF(Raw!DG222:DP222,3)=0)),"",1))))</f>
        <v/>
      </c>
      <c r="P222" s="19" t="str">
        <f>IF(A222=0,"",IF(COUNTA(Raw!DG222:DR222)=0,"",IF(AND(COUNTIF(Raw!DG222:DP222,4)=1,ISBLANK(Raw!DQ222)=FALSE,ISBLANK(Raw!DR222)),"",IF(AND(COUNTIF(Raw!DG222:DP222,7)=1,ISBLANK(Raw!DQ222),ISBLANK(Raw!DR222)=FALSE),"",IF(AND(COUNTA(Raw!DG222:DP222)&gt;0,COUNTIF(Raw!DG222:DP222,4)=0,COUNTIF(Raw!DG222:DP222,7)=0,COUNTA(Raw!DQ222:DR222)=0),"",1)))))</f>
        <v/>
      </c>
      <c r="Q222" s="19" t="str">
        <f>IF(A222=0,"",IF(AND(COUNTA(Raw!DS222:DU222)=0,COUNTA(Raw!BK222:BQ222)=0),"",IF(AND(COUNTIF(Raw!BK222:BQ222,1)&gt;0,COUNTA(Raw!DS222:DU222)&gt;0),"",IF(AND(COUNTIF(Raw!BK222:BQ222,1)=0,COUNTA(Raw!DS222:DU222)=0),"",1))))</f>
        <v/>
      </c>
      <c r="R222" s="19" t="str">
        <f>IF(A222=0,"",IF(AND(ISBLANK(Raw!AT222),ISBLANK(Raw!EJ222)),"",IF(AND(Raw!AT222&gt;0,ISBLANK(Raw!EJ222)=FALSE,Raw!EJ222&gt;=0,Raw!EJ222&lt;=7),"",IF(AND(Raw!AT222=0,ISBLANK(Raw!EJ222)),"",1))))</f>
        <v/>
      </c>
      <c r="S222" t="str">
        <f>IF(A222=0,"",IF(AND(ISBLANK(Raw!AS222),ISBLANK(Raw!EK222)),"",IF(AND(Raw!AS222&gt;0,ISBLANK(Raw!EK222)=FALSE),"",IF(AND(Raw!AS222=0,ISBLANK(Raw!EK222)),"",1))))</f>
        <v/>
      </c>
      <c r="T222" s="19" t="str">
        <f>IF(A222=0,"",IF(AND(ISBLANK(Raw!AT222),COUNTA(Raw!EL222:EQ222)=0),"",IF(AND(Raw!AT222&gt;0,COUNTA(Raw!EL222:EQ222)&gt;0),"",IF(AND(Raw!AT222=0,COUNTA(Raw!EL222:EQ222)=0),"",1))))</f>
        <v/>
      </c>
      <c r="U222" t="str">
        <f>IF(A222=0,"",IF(AND(ISBLANK(Raw!AT222),COUNTA(Raw!ER222:EU222)=0),"",IF(AND(Raw!AT222&gt;0,COUNTA(Raw!ER222:EU222)&gt;0),"",IF(AND(Raw!AT222=0,COUNTA(Raw!ER222:EU222)=0),"",1))))</f>
        <v/>
      </c>
      <c r="V222" t="str">
        <f>IF(A222=0,"",IF(AND(ISBLANK(Raw!AS222),COUNTA(Raw!EV222:FA222)=0),"",IF(AND(Raw!AS222&gt;0,COUNTA(Raw!EV222:FA222)&gt;0),"",IF(AND(Raw!AS222=0,COUNTA(Raw!EV222:FA222)=0),"",1))))</f>
        <v/>
      </c>
      <c r="W222" t="str">
        <f>IF(A222=0,"",IF(AND(ISBLANK(Raw!AS222),COUNTA(Raw!FB222:FE222)=0),"",IF(AND(Raw!AS222&gt;0,COUNTA(Raw!FB222:FE222)&gt;0),"",IF(AND(Raw!AS222=0,COUNTA(Raw!FB222:FE222)=0),"",1))))</f>
        <v/>
      </c>
      <c r="X222" t="str">
        <f>IF(A222=0,"",IF(AND(ISBLANK(Raw!AT222),COUNTA(Raw!FF222:FI222)=0),"",IF(AND(Raw!AT222&gt;0,COUNTA(Raw!FF222:FI222)&gt;0),"",IF(AND(Raw!AT222=0,COUNTA(Raw!FF222:FI222)=0),"",1))))</f>
        <v/>
      </c>
      <c r="Y222" t="str">
        <f>IF(A222=0,"",IF(AND(ISBLANK(Raw!AS222),COUNTA(Raw!FJ222:FM222)=0),"",IF(AND(Raw!AS222&gt;0,COUNTA(Raw!FJ222:FM222)&gt;0),"",IF(AND(Raw!AS222=0,COUNTA(Raw!FJ222:FM222)=0),"",1))))</f>
        <v/>
      </c>
      <c r="Z222" t="str">
        <f>IF(A222=0,"",IF(AND(COUNTA(Raw!FN222:FT222)=0,ISBLANK(Raw!FU222)),"",IF(AND(COUNTIF(Raw!FN222:FT222,1)&gt;0,ISBLANK(Raw!FU222)=FALSE),"",IF(AND(COUNTIF(Raw!FN222:FT222,1)=0,ISBLANK(Raw!FU222)),"",1))))</f>
        <v/>
      </c>
      <c r="AA222" s="19" t="str">
        <f>IF(A222=0,"",IF(AND(ISBLANK(Raw!BI222),COUNTA(Raw!FV222:GH222)=0),"",IF(AND(Raw!BI222&lt;&gt;1,COUNTIF(Raw!FV222:GH222,6)=0),"",IF(Raw!BI222=1,"",1))))</f>
        <v/>
      </c>
      <c r="AB222" t="str">
        <f>IF(A222=0,"",IF(AND(ISBLANK(Raw!GI222),COUNTA(Raw!GJ222:GQ222)=0),"",IF(AND(Raw!GI222=1,COUNTA(Raw!GJ222:GQ222)&gt;0),"",IF(AND(Raw!GI222=2,COUNTA(Raw!GJ222:GQ222)=0),"",1))))</f>
        <v/>
      </c>
      <c r="AC222" s="19" t="str">
        <f>IF(A222=0,"",IF(AND(COUNTA(Raw!GY222:HF222)=0,ISBLANK(Raw!HG222)),"",IF(AND(OR(COUNTIF(Raw!GY222:HE222,1)&gt;0,COUNTIF(Raw!GY222:HE222,2)&gt;0),ISBLANK(Raw!HG222)=FALSE),"",IF(AND(COUNTA(Raw!GY222:HF222)&gt;0,ISBLANK(Raw!HG222),COUNTIF(Raw!GY222:HE222,1)=0,COUNTIF(Raw!GY222:HE222,2)=0),"",1))))</f>
        <v/>
      </c>
      <c r="AD222" s="19" t="str">
        <f>IF(A222=0,"",IF(COUNTA(Raw!HU222:IB222)=0,"",IF(AND(Raw!AK222&lt;&gt;2,COUNTIF(Raw!HU222:IA222,2)=0,COUNTIF(Raw!HU222:IA222,3)=0),"",IF(Raw!AK222=2,"",1))))</f>
        <v/>
      </c>
      <c r="AE222" s="19" t="str">
        <f>IF(A222=0,"",IF(AND(Raw!AK222=2,ISBLANK(Raw!IC222)=FALSE),"",IF(AND(Raw!AK222&lt;&gt;2,ISBLANK(Raw!IC222)),"",1)))</f>
        <v/>
      </c>
      <c r="AF222" s="19" t="str">
        <f>IF(A222=0,"",IF(COUNTA(Raw!ID222:IF222)=0,"",IF(AND(MATCH(2023-Raw!ID222,Code!$A$3:$A$12,1)=Raw!IF222,2023-Raw!ID222=Raw!IE222),"",1)))</f>
        <v/>
      </c>
      <c r="AG222" s="19" t="str">
        <f>IF(A222=0,"",IF(COUNTA(Raw!IG222:II222)=0,"",IF(AND(Raw!IG222=4,ISBLANK(Raw!II222)=FALSE),"",IF(AND(Raw!IG222&lt;&gt;4,ISBLANK(Raw!II222)),"",1))))</f>
        <v/>
      </c>
      <c r="AH222" s="19" t="str">
        <f>IF(A222=0,"",IF(COUNTA(Raw!IJ222:IM222)=0,"",IF(AND(Raw!IJ222=1,ISBLANK(Raw!IK222)=FALSE),"",IF(AND(Raw!IJ222=2,COUNTA(Raw!IK222:IM222)&gt;0),"",1))))</f>
        <v/>
      </c>
      <c r="AI222" s="19" t="str">
        <f>IF(A222=0,"",IF(COUNTA(Raw!IK222:IM222)=0,"",IF(AND(Raw!IK222=1,ISBLANK(Raw!IL222)=FALSE),"",IF(AND(Raw!IK222=2,COUNTA(Raw!IL222:IM222)=0),"",1))))</f>
        <v/>
      </c>
      <c r="AJ222" s="19" t="str">
        <f>IF(A222=0,"",IF(COUNTA(Raw!JD222:JJ222)=0,"",IF(AND(Raw!JD222&gt;600,COUNTA(Raw!JE222:JI222)&gt;0),"",IF(AND(Raw!JD222&lt;=600,COUNTA(Raw!JE222:JJ222)=0),"",1))))</f>
        <v/>
      </c>
      <c r="AK222" s="19" t="str">
        <f>IF(A222=0,"",IF(COUNTA(Raw!JK222:KA222)=0,"",IF(AND(Raw!JK222=1,COUNTA(Raw!JM222:JV222)&gt;0),"",IF(AND(Raw!JK222=3,COUNTA(Raw!JM222:JV222)&gt;0,COUNTA(Raw!JW222:KA222)=0),"",IF(AND(ISBLANK(Raw!JK222)=FALSE,Raw!JK222&lt;&gt;1,Raw!JK222&lt;&gt;3,COUNTA(Raw!JM222:KA222)=0),"",1)))))</f>
        <v/>
      </c>
      <c r="AL222" s="19" t="str">
        <f>IF(A222=0,"",IF(COUNTA(Raw!JW222:KA222)=0,"",IF(AND(COUNTIF(Raw!JW222:JZ222,4)=0,COUNTA(Raw!JW222:JZ222)&gt;0,ISBLANK(Raw!KA222)=FALSE),"",IF(AND(COUNTIF(Raw!JW222:KA222,4)&gt;0,ISBLANK(Raw!KA222)),"",1))))</f>
        <v/>
      </c>
      <c r="AM222" s="19" t="str">
        <f>IF(A222=0,"",IF(COUNTA(Raw!KT222:KU222)=0,"",IF(AND(Raw!KT222=1,ISBLANK(Raw!KU222)=FALSE),"",IF(AND(Raw!KT222=2,ISBLANK(Raw!KU222)),"",1))))</f>
        <v/>
      </c>
      <c r="AN222" s="19" t="str">
        <f>IF(A222=0,"",IF(COUNTA(Raw!KX222:LF222)=0,"",IF(AND(COUNTIF(Raw!KX222:LB222,5)=1,COUNTA(Raw!KX222:LB222)=1,COUNTA(Raw!LC222:LF222)=0),"",IF(AND(COUNTIF(Raw!KX222:LB222,5)=0,COUNTA(Raw!KX222:LB222)&gt;0,COUNTA(Raw!LC222:LF222)&gt;0),"",1))))</f>
        <v/>
      </c>
      <c r="AO222" s="19" t="str">
        <f>IF(A222=0,"",IF(COUNTA(Raw!LM222:LU222)=0,"",IF(AND(Raw!LM222=1,ISBLANK(Raw!LN222)=FALSE,COUNTA(Raw!LO222:LU222)&gt;0),"",IF(AND(Raw!LM222=2,COUNTA(Raw!LN222:LU222)=0),"",1))))</f>
        <v/>
      </c>
      <c r="AP222" s="19" t="str">
        <f>IF(A222=0,"",IF(COUNTA(Raw!MY222:OG222)=0,"",IF(AND(Raw!MY222=2,COUNTA(Raw!MZ222:OG222)=0),"",IF(AND(Raw!MY222=1,COUNTA(Raw!MZ222:OG222)&gt;0),"",1))))</f>
        <v/>
      </c>
      <c r="AQ222" s="19" t="str">
        <f>IF(A222=0,"",IF(COUNTA(Raw!NC222:NW222)=0,"",IF(AND(COUNTIF(Raw!NC222:NG222,3)&gt;0,COUNTA(Raw!NH222:NQ222)&gt;0),"",IF(AND(COUNTA(Raw!NC222:NG222)&gt;0,COUNTIF(Raw!NC222:NG222,3)=0,COUNTA(Raw!NH222:NW222)=0),"",1))))</f>
        <v/>
      </c>
      <c r="AR222" s="19" t="str">
        <f>IF(A222=0,"",IF(COUNTA(Raw!NH222:NW222)=0,"",IF(AND(COUNTIF(Raw!NH222:NQ222,10)&gt;0,COUNTA(Raw!NR222:NW222)&gt;0),"",IF(AND(COUNTA(Raw!NH222:NQ222)&gt;0,COUNTIF(Raw!NH222:NQ222,10)=0,COUNTA(Raw!NR222:NY222)=0),"",1))))</f>
        <v/>
      </c>
      <c r="AS222" s="19" t="str">
        <f>IF(A222=0,"",IF(COUNTA(Raw!NY222:OG222)=0,"",IF(AND(Raw!NY222=1,COUNTA(Raw!NZ222:OG222)&gt;0),"",IF(AND(Raw!NY222=2,COUNTA(Raw!NZ222:OG222)=0),"",1))))</f>
        <v/>
      </c>
      <c r="AT222" s="19" t="str">
        <f>IF(A222=0,"",IF(COUNTA(Raw!OH222:OY222)=0,"",IF(AND(Raw!OH222=1,COUNTA(Raw!OI222:OY222)&gt;0),"",IF(AND(Raw!OH222=2,COUNTA(Raw!OI222:OY222)=0),"",1))))</f>
        <v/>
      </c>
      <c r="AU222" s="19" t="str">
        <f>IF(A222=0,"",IF(COUNTA(Raw!PR222:QB222)=0,"",
IF(AND(OR(AND(COUNTIF(Raw!PR222:QB222,1)=1,COUNTA(Raw!QI222:QY222)&gt;0),AND(COUNTIF(Raw!PR222:QB222,1)=0,COUNTA(Raw!QI222:QY222)=0)),OR(AND(COUNTIF(Raw!PR222:QB222,2)=1,COUNTA(Raw!QZ222:RP222)&gt;0),AND(COUNTIF(Raw!PR222:QB222,2)=0,COUNTA(Raw!QZ222:RP222)=0)),OR(AND(COUNTIF(Raw!PR222:QB222,3)=1,COUNTA(Raw!RQ222:SG222)&gt;0),AND(COUNTIF(Raw!PR222:QB222,3)=0,COUNTA(Raw!RQ222:SG222)=0)),OR(AND(COUNTIF(Raw!PR222:QB222,4)=1,COUNTA(Raw!SH222:ST222)&gt;0),AND(COUNTIF(Raw!PR222:QB222,4)=0,COUNTA(Raw!SH222:ST222)=0)),OR(AND(COUNTIF(Raw!PR222:QB222,5)=1,COUNTA(Raw!SU222:TG222)&gt;0),AND(COUNTIF(Raw!PR222:QB222,5)=0,COUNTA(Raw!SU222:TG222)=0)),OR(AND(COUNTIF(Raw!PR222:QB222,6)=1,COUNTA(Raw!TH222:TT222)&gt;0),AND(COUNTIF(Raw!PR222:QB222,6)=0,COUNTA(Raw!TH222:TT222)=0)),OR(AND(COUNTIF(Raw!PR222:QB222,7)=1,COUNTA(Raw!TU222:UI222)&gt;0),AND(COUNTIF(Raw!PR222:QB222,7)=0,COUNTA(Raw!TU222:UI222)=0)),OR(AND(COUNTIF(Raw!PR222:QB222,8)=1,COUNTA(Raw!UJ222:UV222)&gt;0),AND(COUNTIF(Raw!PR222:QB222,8)=0,COUNTA(Raw!UJ222:UV222)=0)),OR(AND(COUNTIF(Raw!PR222:QB222,9)=1,COUNTA(Raw!UW222:VG222)&gt;0),AND(COUNTIF(Raw!PR222:QB222,9)=0,COUNTA(Raw!UW222:VG222)=0)),OR(AND(COUNTIF(Raw!PR222:QB222,10)=1,COUNTA(Raw!VH222:VP222)&gt;0),AND(COUNTIF(Raw!PR222:QB222,10)=0,COUNTA(Raw!VH222:VP222)=0)),OR(AND(COUNTIF(Raw!PR222:QB222,11)=1,COUNTA(Raw!VQ222:WK222)&gt;0),AND(COUNTIF(Raw!PR222:QB222,11)=0,COUNTA(Raw!VQ222:WK222)=0))),"",1)))</f>
        <v/>
      </c>
      <c r="AV222" s="19" t="str">
        <f>IF(A222=0,"",IF(COUNTA(Raw!QI222:QY222)=0,"",IF(AND(OR(AND(Raw!QI222=4,COUNTIF(Raw!QR222:QY222,1)=0),Raw!QI222&lt;&gt;4),OR(AND(Raw!QJ222=4,COUNTIF(Raw!QR222:QY222,2)=0),Raw!QJ222&lt;&gt;4),OR(AND(Raw!QK222=4,COUNTIF(Raw!QR222:QY222,3)=0),Raw!QK222&lt;&gt;4),OR(AND(Raw!QL222=4,COUNTIF(Raw!QR222:QY222,4)=0),Raw!QL222&lt;&gt;4),OR(AND(Raw!QM222=4,COUNTIF(Raw!QR222:QY222,5)=0),Raw!QM222&lt;&gt;4),OR(AND(Raw!QN222=4,COUNTIF(Raw!QR222:QY222,6)=0),Raw!QN222&lt;&gt;4),OR(AND(Raw!QO222=4,COUNTIF(Raw!QR222:QY222,7)=0),Raw!QO222&lt;&gt;4),OR(AND(Raw!QP222=4,COUNTIF(Raw!QR222:QY222,8)=0),Raw!QP222&lt;&gt;4)),"",1)))</f>
        <v/>
      </c>
      <c r="AW222" t="str">
        <f>IF(A222=0,"",IF(COUNTA(Raw!QZ222:RP222)=0,"",IF(AND(OR(AND(Raw!QZ222=4,COUNTIF(Raw!RI222:RP222,1)=0),Raw!QZ222&lt;&gt;4),OR(AND(Raw!RA222=4,COUNTIF(Raw!RI222:RP222,2)=0),Raw!RA222&lt;&gt;4),OR(AND(Raw!RB222=4,COUNTIF(Raw!RI222:RP222,3)=0),Raw!RB222&lt;&gt;4),OR(AND(Raw!RC222=4,COUNTIF(Raw!RI222:RP222,4)=0),Raw!RC222&lt;&gt;4),OR(AND(Raw!RD222=4,COUNTIF(Raw!RI222:RP222,5)=0),Raw!RD222&lt;&gt;4),OR(AND(Raw!RE222=4,COUNTIF(Raw!RI222:RP222,6)=0),Raw!RE222&lt;&gt;4),OR(AND(Raw!RF222=4,COUNTIF(Raw!RI222:RP222,7)=0),Raw!RF222&lt;&gt;4),OR(AND(Raw!RG222=4,COUNTIF(Raw!RI222:RP222,8)=0),Raw!RG222&lt;&gt;4)),"",1)))</f>
        <v/>
      </c>
      <c r="AX222" t="str">
        <f>IF(A222=0,"",IF(COUNTA(Raw!RQ222:SG222)=0,"",IF(AND(OR(AND(Raw!RQ222=4,COUNTIF(Raw!RZ222:SG222,1)=0),Raw!RQ222&lt;&gt;4),OR(AND(Raw!RR222=4,COUNTIF(Raw!RZ222:SG222,2)=0),Raw!RR222&lt;&gt;4),OR(AND(Raw!RS222=4,COUNTIF(Raw!RZ222:SG222,3)=0),Raw!RS222&lt;&gt;4),OR(AND(Raw!RT222=4,COUNTIF(Raw!RZ222:SG222,4)=0),Raw!RT222&lt;&gt;4),OR(AND(Raw!RU222=4,COUNTIF(Raw!RZ222:SG222,5)=0),Raw!RU222&lt;&gt;4),OR(AND(Raw!RV222=4,COUNTIF(Raw!RZ222:SG222,6)=0),Raw!RV222&lt;&gt;4),OR(AND(Raw!RW222=4,COUNTIF(Raw!RZ222:SG222,7)=0),Raw!RW222&lt;&gt;4),OR(AND(Raw!RX222=4,COUNTIF(Raw!RZ222:SG222,8)=0),Raw!RX222&lt;&gt;4)),"",1)))</f>
        <v/>
      </c>
      <c r="AY222" t="str">
        <f>IF(A222=0,"",IF(COUNTA(Raw!SH222:ST222)=0,"",IF(AND(OR(AND(Raw!SH222=4,COUNTIF(Raw!SO222:ST222,1)=0),Raw!SH222&lt;&gt;4),OR(AND(Raw!SI222=4,COUNTIF(Raw!SO222:ST222,2)=0),Raw!SI222&lt;&gt;4),OR(AND(Raw!SJ222=4,COUNTIF(Raw!SO222:ST222,3)=0),Raw!SJ222&lt;&gt;4),OR(AND(Raw!SK222=4,COUNTIF(Raw!SO222:ST222,4)=0),Raw!SK222&lt;&gt;4),OR(AND(Raw!SL222=4,COUNTIF(Raw!SO222:ST222,5)=0),Raw!SL222&lt;&gt;4),OR(AND(Raw!SM222=4,COUNTIF(Raw!SO222:ST222,6)=0),Raw!SM222&lt;&gt;4)),"",1)))</f>
        <v/>
      </c>
      <c r="AZ222" t="str">
        <f>IF(A222=0,"",IF(COUNTA(Raw!SU222:TG222)=0,"",IF(AND(OR(AND(Raw!SU222=4,COUNTIF(Raw!TB222:TG222,1)=0),Raw!SU222&lt;&gt;4),OR(AND(Raw!SV222=4,COUNTIF(Raw!TB222:TG222,2)=0),Raw!SV222&lt;&gt;4),OR(AND(Raw!SW222=4,COUNTIF(Raw!TB222:TG222,3)=0),Raw!SW222&lt;&gt;4),OR(AND(Raw!SX222=4,COUNTIF(Raw!TB222:TG222,4)=0),Raw!SX222&lt;&gt;4),OR(AND(Raw!SY222=4,COUNTIF(Raw!TB222:TG222,5)=0),Raw!SY222&lt;&gt;4),OR(AND(Raw!SZ222=4,COUNTIF(Raw!TB222:TG222,6)=0),Raw!SZ222&lt;&gt;4)),"",1)))</f>
        <v/>
      </c>
      <c r="BA222" t="str">
        <f>IF(A222=0,"",IF(COUNTA(Raw!TH222:TT222)=0,"",IF(AND(OR(AND(Raw!TH222=4,COUNTIF(Raw!TO222:TT222,1)=0),Raw!TH222&lt;&gt;4),OR(AND(Raw!TI222=4,COUNTIF(Raw!TO222:TT222,2)=0),Raw!TI222&lt;&gt;4),OR(AND(Raw!TJ222=4,COUNTIF(Raw!TO222:TT222,3)=0),Raw!TJ222&lt;&gt;4),OR(AND(Raw!TK222=4,COUNTIF(Raw!TO222:TT222,4)=0),Raw!TK222&lt;&gt;4),OR(AND(Raw!TL222=4,COUNTIF(Raw!TO222:TT222,5)=0),Raw!TL222&lt;&gt;4),OR(AND(Raw!TM222=4,COUNTIF(Raw!TO222:TT222,6)=0),Raw!TM222&lt;&gt;4)),"",1)))</f>
        <v/>
      </c>
      <c r="BB222" t="str">
        <f>IF(A222=0,"",IF(COUNTA(Raw!TU222:UI222)=0,"",IF(AND(OR(AND(Raw!TU222=4,COUNTIF(Raw!UC222:UI222,1)=0),Raw!TU222&lt;&gt;4),OR(AND(Raw!TV222=4,COUNTIF(Raw!UC222:UI222,2)=0),Raw!TV222&lt;&gt;4),OR(AND(Raw!TW222=4,COUNTIF(Raw!UC222:UI222,3)=0),Raw!TW222&lt;&gt;4),OR(AND(Raw!TX222=4,COUNTIF(Raw!UC222:UI222,4)=0),Raw!TX222&lt;&gt;4),OR(AND(Raw!TY222=4,COUNTIF(Raw!UC222:UI222,5)=0),Raw!TY222&lt;&gt;4),OR(AND(Raw!TZ222=4,COUNTIF(Raw!UC222:UI222,6)=0),Raw!TZ222&lt;&gt;4),OR(AND(Raw!UA222=4,COUNTIF(Raw!UC222:UI222,7)=0),Raw!UA222&lt;&gt;4)),"",1)))</f>
        <v/>
      </c>
      <c r="BC222" t="str">
        <f>IF(A222=0,"",IF(COUNTA(Raw!UJ222:UV222)=0,"",IF(AND(OR(AND(Raw!UJ222=4,COUNTIF(Raw!UQ222:UV222,1)=0),Raw!UJ222&lt;&gt;4),OR(AND(Raw!UK222=4,COUNTIF(Raw!UQ222:UV222,2)=0),Raw!UK222&lt;&gt;4),OR(AND(Raw!UL222=4,COUNTIF(Raw!UQ222:UV222,3)=0),Raw!UL222&lt;&gt;4),OR(AND(Raw!UM222=4,COUNTIF(Raw!UQ222:UV222,4)=0),Raw!UM222&lt;&gt;4),OR(AND(Raw!UN222=4,COUNTIF(Raw!UQ222:UV222,5)=0),Raw!UN222&lt;&gt;4),OR(AND(Raw!UO222=4,COUNTIF(Raw!UQ222:UV222,6)=0),Raw!UO222&lt;&gt;4)),"",1)))</f>
        <v/>
      </c>
      <c r="BD222" t="str">
        <f>IF(A222=0,"",IF(COUNTA(Raw!UW222:VG222)=0,"",IF(AND(OR(AND(Raw!UW222=4,COUNTIF(Raw!VC222:VG222,1)=0),Raw!UW222&lt;&gt;4),OR(AND(Raw!UX222=4,COUNTIF(Raw!VC222:VG222,2)=0),Raw!UX222&lt;&gt;4),OR(AND(Raw!UY222=4,COUNTIF(Raw!VC222:VG222,3)=0),Raw!UY222&lt;&gt;4),OR(AND(Raw!UZ222=4,COUNTIF(Raw!VC222:VG222,4)=0),Raw!UZ222&lt;&gt;4),OR(AND(Raw!VA222=4,COUNTIF(Raw!VC222:VG222,5)=0),Raw!VA222&lt;&gt;4)),"",1)))</f>
        <v/>
      </c>
      <c r="BE222" t="str">
        <f>IF(A222=0,"",IF(COUNTA(Raw!VH222:VP222)=0,"",
IF(AND(
OR(AND(Raw!VH222=4,COUNTIF(Raw!VM222:VP222,1)=0),Raw!VH222&lt;&gt;4),
OR(AND(Raw!VI222=4,COUNTIF(Raw!VM222:VP222,2)=0),Raw!VI222&lt;&gt;4),
OR(AND(Raw!VJ222=4,COUNTIF(Raw!VM222:VP222,3)=0),Raw!VJ222&lt;&gt;4),
OR(AND(Raw!VK222=4,COUNTIF(Raw!VM222:VP222,4)=0),Raw!VK222&lt;&gt;4)
),"",1)))</f>
        <v/>
      </c>
      <c r="BF222" t="str">
        <f>IF(A222=0,"",IF(COUNTA(Raw!VQ222:WK222)=0,"",
IF(AND(
OR(AND(Raw!VQ222=4,COUNTIF(Raw!WB222:WK222,1)=0),Raw!VQ222&lt;&gt;4),
OR(AND(Raw!VR222=4,COUNTIF(Raw!WB222:WK222,2)=0),Raw!VR222&lt;&gt;4),
OR(AND(Raw!VS222=4,COUNTIF(Raw!WB222:WK222,3)=0),Raw!VS222&lt;&gt;4),
OR(AND(Raw!VT222=4,COUNTIF(Raw!WB222:WK222,4)=0),Raw!VT222&lt;&gt;4),
OR(AND(Raw!VU222=4,COUNTIF(Raw!WB222:WK222,5)=0),Raw!VU222&lt;&gt;4),
OR(AND(Raw!VV222=4,COUNTIF(Raw!WB222:WK222,6)=0),Raw!VV222&lt;&gt;4),
OR(AND(Raw!VW222=4,COUNTIF(Raw!WB222:WK222,7)=0),Raw!VW222&lt;&gt;4),
OR(AND(Raw!VX222=4,COUNTIF(Raw!WB222:WK222,8)=0),Raw!VX222&lt;&gt;4),
OR(AND(Raw!VY222=4,COUNTIF(Raw!WB222:WK222,9)=0),Raw!VX222&lt;&gt;4),
OR(AND(Raw!VZ222=4,COUNTIF(Raw!WB222:WK222,10)=0),Raw!VZ222&lt;&gt;4)
),"",1)))</f>
        <v/>
      </c>
      <c r="BG222" t="str">
        <f>IF(A222=0,"",IF(COUNTA(Raw!WL222:XB222)=0,"",
IF(AND(
OR(AND(Raw!WL222=4,COUNTIF(Raw!WU222:XB222,1)=0),Raw!WL222&lt;&gt;4),
OR(AND(Raw!WM222=4,COUNTIF(Raw!WU222:XB222,2)=0),Raw!WM222&lt;&gt;4),
OR(AND(Raw!WN222=4,COUNTIF(Raw!WU222:XB222,3)=0),Raw!WN222&lt;&gt;4),
OR(AND(Raw!WO222=4,COUNTIF(Raw!WU222:XB222,4)=0),Raw!WO222&lt;&gt;4),
OR(AND(Raw!WP222=4,COUNTIF(Raw!WU222:XB222,5)=0),Raw!WP222&lt;&gt;4),
OR(AND(Raw!WQ222=4,COUNTIF(Raw!WU222:XB222,6)=0),Raw!WQ222&lt;&gt;4),
OR(AND(Raw!WR222=4,COUNTIF(Raw!WU222:XB222,7)=0),Raw!WR222&lt;&gt;4),
OR(AND(Raw!WS222=4,COUNTIF(Raw!WU222:XB222,8)=0),Raw!WS222&lt;&gt;4)
),"",1)))</f>
        <v/>
      </c>
      <c r="BH222" t="str">
        <f>IF(A222=0,"",IF(COUNTA(Raw!XC222:XK222)=0,"",
IF(AND(
OR(AND(Raw!XC222=4,COUNTIF(Raw!XH222:XK222,1)=0),Raw!XC222&lt;&gt;4),
OR(AND(Raw!XD222=4,COUNTIF(Raw!XH222:XK222,2)=0),Raw!XD222&lt;&gt;4),
OR(AND(Raw!XE222=4,COUNTIF(Raw!XH222:XK222,3)=0),Raw!XE222&lt;&gt;4),
OR(AND(Raw!XF222=4,COUNTIF(Raw!XH222:XK222,4)=0),Raw!XF222&lt;&gt;4)
),"",1)))</f>
        <v/>
      </c>
      <c r="BI222" t="str">
        <f>IF(A222=0,"",IF(COUNTA(Raw!XL222:XT222)=0,"",
IF(AND(
OR(AND(Raw!XL222=4,COUNTIF(Raw!XQ222:XT222,1)=0),Raw!XL222&lt;&gt;4),
OR(AND(Raw!XM222=4,COUNTIF(Raw!XQ222:XT222,2)=0),Raw!XM222&lt;&gt;4),
OR(AND(Raw!XN222=4,COUNTIF(Raw!XQ222:XT222,3)=0),Raw!XN222&lt;&gt;4),
OR(AND(Raw!XO222=4,COUNTIF(Raw!XQ222:XT222,4)=0),Raw!XO222&lt;&gt;4)
),"",1)))</f>
        <v/>
      </c>
      <c r="BJ222" t="str">
        <f>IF(A222=0,"",IF(COUNTA(Raw!XU222:YI222)=0,"",
IF(AND(
OR(AND(Raw!XU222=4,COUNTIF(Raw!YC222:YI222,1)=0),Raw!XU222&lt;&gt;4),
OR(AND(Raw!XV222=4,COUNTIF(Raw!YC222:YI222,2)=0),Raw!XV222&lt;&gt;4),
OR(AND(Raw!XW222=4,COUNTIF(Raw!YC222:YI222,3)=0),Raw!XW222&lt;&gt;4),
OR(AND(Raw!XX222=4,COUNTIF(Raw!YC222:YI222,4)=0),Raw!XX222&lt;&gt;4),
OR(AND(Raw!XY222=4,COUNTIF(Raw!YC222:YI222,5)=0),Raw!XY222&lt;&gt;4),
OR(AND(Raw!XZ222=4,COUNTIF(Raw!YC222:YI222,6)=0),Raw!XZ222&lt;&gt;4),
OR(AND(Raw!YA222=4,COUNTIF(Raw!YC222:YI222,7)=0),Raw!YA222&lt;&gt;4)
),"",1)))</f>
        <v/>
      </c>
      <c r="BK222" t="str">
        <f>IF(A222=0,"",IF(COUNTA(Raw!YJ222:YR222)=0,"",
IF(AND(
OR(AND(Raw!YJ222=4,COUNTIF(Raw!YO222:YR222,1)=0),Raw!YJ222&lt;&gt;4),
OR(AND(Raw!YK222=4,COUNTIF(Raw!YO222:YR222,2)=0),Raw!YK222&lt;&gt;4),
OR(AND(Raw!YL222=4,COUNTIF(Raw!YO222:YR222,3)=0),Raw!YL222&lt;&gt;4),
OR(AND(Raw!YM222=4,COUNTIF(Raw!YO222:YR222,4)=0),Raw!YM222&lt;&gt;4)
),"",1)))</f>
        <v/>
      </c>
      <c r="BL222" t="str">
        <f>IF(A222=0,"",IF(COUNTA(Raw!YS222:YU222)=0,"",IF(AND(Raw!YS222=4,ISBLANK(Raw!YU222)),"",IF(AND(Raw!YS222&lt;&gt;4,ISBLANK(Raw!YU222)=FALSE),"",1))))</f>
        <v/>
      </c>
    </row>
    <row r="223" spans="1:64">
      <c r="A223" s="20">
        <f>Raw!A223</f>
        <v>0</v>
      </c>
      <c r="B223" s="19" t="str">
        <f>IF(A223=0,"",IF(AND(Raw!AC223=1,COUNTA(Raw!AR223:IC223)&gt;0,COUNTA(Raw!ID223:YU223)=0),"",IF(AND(Raw!AC223=2,COUNTA(Raw!AR223:IC223)=0,COUNTA(Raw!ID223:MV223)&gt;0,COUNTA(Raw!MW223:YU223)=0),"",IF(AND(Raw!AC223=3,COUNTA(Raw!AP223:MV223)=0,COUNTA(Raw!MW223:YU223)&gt;0),"",1))))</f>
        <v/>
      </c>
      <c r="C223" s="19" t="str">
        <f>IF(A223=0,"",IF(AND(Raw!AK223=1,ISBLANK(Raw!AM223)=FALSE,ISBLANK(Raw!AO223)),"",IF(AND(Raw!AK223=2,ISBLANK(Raw!AM223),ISBLANK(Raw!AO223)=FALSE),"",1)))</f>
        <v/>
      </c>
      <c r="D223" s="19" t="str">
        <f>IF(A223=0,"",IF(COUNTA(Raw!AS223:AZ223)=0,"",IF(AND(Raw!AS223+Raw!AT223=100,Raw!AU223+Raw!AV223=100,Raw!AW223+Raw!AX223=100,Raw!AY223+Raw!AZ223=100),"",1)))</f>
        <v/>
      </c>
      <c r="E223" s="19" t="str">
        <f>IF(A223=0,"",IF(ISBLANK(Raw!AQ223),"",IF(Raw!AQ223=1,"",1)))</f>
        <v/>
      </c>
      <c r="F223" s="19" t="str">
        <f>IF(A223=0,"",IF(ISBLANK(Raw!AR223),"",IF(AND(Raw!AR223&gt;=0,Raw!AR223&lt;=100),"",1)))</f>
        <v/>
      </c>
      <c r="G223" s="19" t="str">
        <f>IF(A223=0,"",IF(AND(ISBLANK(Raw!BA223),ISBLANK(Raw!AS223)),"",IF(AND(Raw!AS223&gt;0,ISBLANK(Raw!BA223)=FALSE),"",1)))</f>
        <v/>
      </c>
      <c r="H223" s="19" t="str">
        <f>IF(A223=0,"",IF(COUNTA(Raw!BA223:BH223)=0,"",IF(AND(Raw!BA223=0,COUNTA(Raw!BB223:BH223)=0),"",IF(AND(Raw!BA223&gt;0,COUNTA(Raw!BB223:BH223)&gt;0),"",1))))</f>
        <v/>
      </c>
      <c r="I223" s="19" t="str">
        <f>IF(A223=0,"",IF(AND(ISBLANK(Raw!BI223),ISBLANK(Raw!BJ223)),"",IF(AND(Raw!BI223=1,ISBLANK(Raw!BJ223)=FALSE),"",IF(AND(Raw!BI223=2,ISBLANK(Raw!BJ223)),"",1))))</f>
        <v/>
      </c>
      <c r="J223" s="19" t="str">
        <f>IF(A223=0,"",IF(AND(ISBLANK(Raw!AT223),COUNTBLANK(Raw!BK223:BQ223)),"",IF(AND(Raw!AT223&gt;0,COUNTA(Raw!BK223:BQ223)&gt;0),"",IF(AND(Raw!AT223=0,COUNTA(Raw!BK223:BQ223)=0),"",1))))</f>
        <v/>
      </c>
      <c r="K223" s="19" t="str">
        <f>IF(A223=0,"",IF(AND(ISBLANK(Raw!AS223),COUNTA(Raw!BR223:BX223)=0),"",IF(AND(Raw!AS223&gt;0,COUNTA(Raw!BR223:BX223)&gt;0),"",IF(AND(Raw!AS223=0,COUNTA(Raw!BR223:BX223)=0),"",1))))</f>
        <v/>
      </c>
      <c r="L223" s="19" t="str">
        <f>IF(A223=0,"",IF(AND(COUNTA(Raw!BK223:BX223)=0,COUNTA(Raw!BY223:CH223)=0),"",IF(AND(COUNTIF(Raw!BK223:BX223,1)&gt;0,COUNTA(Raw!BY223:CH223)&gt;0),"",IF(AND(COUNTIF(Raw!BK223:BX223,1)=0,COUNTA(Raw!BY223:CH223)=0),"",1))))</f>
        <v/>
      </c>
      <c r="M223" s="19" t="str">
        <f>IF(A223=0,"",IF(AND(COUNTA(Raw!BK223:BX223)=0,COUNTA(Raw!CI223:CR223)),"",IF(AND(COUNTIF(Raw!BK223:BX223,3)&gt;0,COUNTA(Raw!CI223:CR223)&gt;0),"",IF(AND(COUNTIF(Raw!BK223:BX223,3)=0,COUNTA(Raw!CI223:CR223)=0),"",1))))</f>
        <v/>
      </c>
      <c r="N223" s="19" t="str">
        <f>IF(A223=0,"",IF(COUNTA(Raw!CS223:DF223)=0,"",IF(AND(COUNTIF(Raw!CS223:CV223,1)=1,COUNTA(Raw!CW223:DA223)&gt;0,COUNTA(Raw!DB223:DF223)=0),"",IF(AND(COUNTIF(Raw!CS223:CV223,2)=1,COUNTA(Raw!CW223:DA223)=0,COUNTA(Raw!DB223:DF223)&gt;0),"",IF(AND(COUNTA(Raw!CS223:CV223)&gt;0,COUNTA(Raw!CW223:DF223)=0),"",1)))))</f>
        <v/>
      </c>
      <c r="O223" s="19" t="str">
        <f>IF(A223=0,"",IF(COUNTA(Raw!DG223:DP223)=0,"",IF(AND(COUNTIF(Raw!BK223:BQ223,1)&gt;0,OR(COUNTIF(Raw!DG223:DP223,1)=1,COUNTIF(Raw!DG223:DP223,2)=1,COUNTIF(Raw!DG223:DP223,3)=1)),"",IF(AND(COUNTIF(Raw!BK223:BQ223,1)=0,AND(COUNTIF(Raw!DG223:DP223,1)=0,COUNTIF(Raw!DG223:DP223,2)=0,COUNTIF(Raw!DG223:DP223,3)=0)),"",1))))</f>
        <v/>
      </c>
      <c r="P223" s="19" t="str">
        <f>IF(A223=0,"",IF(COUNTA(Raw!DG223:DR223)=0,"",IF(AND(COUNTIF(Raw!DG223:DP223,4)=1,ISBLANK(Raw!DQ223)=FALSE,ISBLANK(Raw!DR223)),"",IF(AND(COUNTIF(Raw!DG223:DP223,7)=1,ISBLANK(Raw!DQ223),ISBLANK(Raw!DR223)=FALSE),"",IF(AND(COUNTA(Raw!DG223:DP223)&gt;0,COUNTIF(Raw!DG223:DP223,4)=0,COUNTIF(Raw!DG223:DP223,7)=0,COUNTA(Raw!DQ223:DR223)=0),"",1)))))</f>
        <v/>
      </c>
      <c r="Q223" s="19" t="str">
        <f>IF(A223=0,"",IF(AND(COUNTA(Raw!DS223:DU223)=0,COUNTA(Raw!BK223:BQ223)=0),"",IF(AND(COUNTIF(Raw!BK223:BQ223,1)&gt;0,COUNTA(Raw!DS223:DU223)&gt;0),"",IF(AND(COUNTIF(Raw!BK223:BQ223,1)=0,COUNTA(Raw!DS223:DU223)=0),"",1))))</f>
        <v/>
      </c>
      <c r="R223" s="19" t="str">
        <f>IF(A223=0,"",IF(AND(ISBLANK(Raw!AT223),ISBLANK(Raw!EJ223)),"",IF(AND(Raw!AT223&gt;0,ISBLANK(Raw!EJ223)=FALSE,Raw!EJ223&gt;=0,Raw!EJ223&lt;=7),"",IF(AND(Raw!AT223=0,ISBLANK(Raw!EJ223)),"",1))))</f>
        <v/>
      </c>
      <c r="S223" t="str">
        <f>IF(A223=0,"",IF(AND(ISBLANK(Raw!AS223),ISBLANK(Raw!EK223)),"",IF(AND(Raw!AS223&gt;0,ISBLANK(Raw!EK223)=FALSE),"",IF(AND(Raw!AS223=0,ISBLANK(Raw!EK223)),"",1))))</f>
        <v/>
      </c>
      <c r="T223" s="19" t="str">
        <f>IF(A223=0,"",IF(AND(ISBLANK(Raw!AT223),COUNTA(Raw!EL223:EQ223)=0),"",IF(AND(Raw!AT223&gt;0,COUNTA(Raw!EL223:EQ223)&gt;0),"",IF(AND(Raw!AT223=0,COUNTA(Raw!EL223:EQ223)=0),"",1))))</f>
        <v/>
      </c>
      <c r="U223" t="str">
        <f>IF(A223=0,"",IF(AND(ISBLANK(Raw!AT223),COUNTA(Raw!ER223:EU223)=0),"",IF(AND(Raw!AT223&gt;0,COUNTA(Raw!ER223:EU223)&gt;0),"",IF(AND(Raw!AT223=0,COUNTA(Raw!ER223:EU223)=0),"",1))))</f>
        <v/>
      </c>
      <c r="V223" t="str">
        <f>IF(A223=0,"",IF(AND(ISBLANK(Raw!AS223),COUNTA(Raw!EV223:FA223)=0),"",IF(AND(Raw!AS223&gt;0,COUNTA(Raw!EV223:FA223)&gt;0),"",IF(AND(Raw!AS223=0,COUNTA(Raw!EV223:FA223)=0),"",1))))</f>
        <v/>
      </c>
      <c r="W223" t="str">
        <f>IF(A223=0,"",IF(AND(ISBLANK(Raw!AS223),COUNTA(Raw!FB223:FE223)=0),"",IF(AND(Raw!AS223&gt;0,COUNTA(Raw!FB223:FE223)&gt;0),"",IF(AND(Raw!AS223=0,COUNTA(Raw!FB223:FE223)=0),"",1))))</f>
        <v/>
      </c>
      <c r="X223" t="str">
        <f>IF(A223=0,"",IF(AND(ISBLANK(Raw!AT223),COUNTA(Raw!FF223:FI223)=0),"",IF(AND(Raw!AT223&gt;0,COUNTA(Raw!FF223:FI223)&gt;0),"",IF(AND(Raw!AT223=0,COUNTA(Raw!FF223:FI223)=0),"",1))))</f>
        <v/>
      </c>
      <c r="Y223" t="str">
        <f>IF(A223=0,"",IF(AND(ISBLANK(Raw!AS223),COUNTA(Raw!FJ223:FM223)=0),"",IF(AND(Raw!AS223&gt;0,COUNTA(Raw!FJ223:FM223)&gt;0),"",IF(AND(Raw!AS223=0,COUNTA(Raw!FJ223:FM223)=0),"",1))))</f>
        <v/>
      </c>
      <c r="Z223" t="str">
        <f>IF(A223=0,"",IF(AND(COUNTA(Raw!FN223:FT223)=0,ISBLANK(Raw!FU223)),"",IF(AND(COUNTIF(Raw!FN223:FT223,1)&gt;0,ISBLANK(Raw!FU223)=FALSE),"",IF(AND(COUNTIF(Raw!FN223:FT223,1)=0,ISBLANK(Raw!FU223)),"",1))))</f>
        <v/>
      </c>
      <c r="AA223" s="19" t="str">
        <f>IF(A223=0,"",IF(AND(ISBLANK(Raw!BI223),COUNTA(Raw!FV223:GH223)=0),"",IF(AND(Raw!BI223&lt;&gt;1,COUNTIF(Raw!FV223:GH223,6)=0),"",IF(Raw!BI223=1,"",1))))</f>
        <v/>
      </c>
      <c r="AB223" t="str">
        <f>IF(A223=0,"",IF(AND(ISBLANK(Raw!GI223),COUNTA(Raw!GJ223:GQ223)=0),"",IF(AND(Raw!GI223=1,COUNTA(Raw!GJ223:GQ223)&gt;0),"",IF(AND(Raw!GI223=2,COUNTA(Raw!GJ223:GQ223)=0),"",1))))</f>
        <v/>
      </c>
      <c r="AC223" s="19" t="str">
        <f>IF(A223=0,"",IF(AND(COUNTA(Raw!GY223:HF223)=0,ISBLANK(Raw!HG223)),"",IF(AND(OR(COUNTIF(Raw!GY223:HE223,1)&gt;0,COUNTIF(Raw!GY223:HE223,2)&gt;0),ISBLANK(Raw!HG223)=FALSE),"",IF(AND(COUNTA(Raw!GY223:HF223)&gt;0,ISBLANK(Raw!HG223),COUNTIF(Raw!GY223:HE223,1)=0,COUNTIF(Raw!GY223:HE223,2)=0),"",1))))</f>
        <v/>
      </c>
      <c r="AD223" s="19" t="str">
        <f>IF(A223=0,"",IF(COUNTA(Raw!HU223:IB223)=0,"",IF(AND(Raw!AK223&lt;&gt;2,COUNTIF(Raw!HU223:IA223,2)=0,COUNTIF(Raw!HU223:IA223,3)=0),"",IF(Raw!AK223=2,"",1))))</f>
        <v/>
      </c>
      <c r="AE223" s="19" t="str">
        <f>IF(A223=0,"",IF(AND(Raw!AK223=2,ISBLANK(Raw!IC223)=FALSE),"",IF(AND(Raw!AK223&lt;&gt;2,ISBLANK(Raw!IC223)),"",1)))</f>
        <v/>
      </c>
      <c r="AF223" s="19" t="str">
        <f>IF(A223=0,"",IF(COUNTA(Raw!ID223:IF223)=0,"",IF(AND(MATCH(2023-Raw!ID223,Code!$A$3:$A$12,1)=Raw!IF223,2023-Raw!ID223=Raw!IE223),"",1)))</f>
        <v/>
      </c>
      <c r="AG223" s="19" t="str">
        <f>IF(A223=0,"",IF(COUNTA(Raw!IG223:II223)=0,"",IF(AND(Raw!IG223=4,ISBLANK(Raw!II223)=FALSE),"",IF(AND(Raw!IG223&lt;&gt;4,ISBLANK(Raw!II223)),"",1))))</f>
        <v/>
      </c>
      <c r="AH223" s="19" t="str">
        <f>IF(A223=0,"",IF(COUNTA(Raw!IJ223:IM223)=0,"",IF(AND(Raw!IJ223=1,ISBLANK(Raw!IK223)=FALSE),"",IF(AND(Raw!IJ223=2,COUNTA(Raw!IK223:IM223)&gt;0),"",1))))</f>
        <v/>
      </c>
      <c r="AI223" s="19" t="str">
        <f>IF(A223=0,"",IF(COUNTA(Raw!IK223:IM223)=0,"",IF(AND(Raw!IK223=1,ISBLANK(Raw!IL223)=FALSE),"",IF(AND(Raw!IK223=2,COUNTA(Raw!IL223:IM223)=0),"",1))))</f>
        <v/>
      </c>
      <c r="AJ223" s="19" t="str">
        <f>IF(A223=0,"",IF(COUNTA(Raw!JD223:JJ223)=0,"",IF(AND(Raw!JD223&gt;600,COUNTA(Raw!JE223:JI223)&gt;0),"",IF(AND(Raw!JD223&lt;=600,COUNTA(Raw!JE223:JJ223)=0),"",1))))</f>
        <v/>
      </c>
      <c r="AK223" s="19" t="str">
        <f>IF(A223=0,"",IF(COUNTA(Raw!JK223:KA223)=0,"",IF(AND(Raw!JK223=1,COUNTA(Raw!JM223:JV223)&gt;0),"",IF(AND(Raw!JK223=3,COUNTA(Raw!JM223:JV223)&gt;0,COUNTA(Raw!JW223:KA223)=0),"",IF(AND(ISBLANK(Raw!JK223)=FALSE,Raw!JK223&lt;&gt;1,Raw!JK223&lt;&gt;3,COUNTA(Raw!JM223:KA223)=0),"",1)))))</f>
        <v/>
      </c>
      <c r="AL223" s="19" t="str">
        <f>IF(A223=0,"",IF(COUNTA(Raw!JW223:KA223)=0,"",IF(AND(COUNTIF(Raw!JW223:JZ223,4)=0,COUNTA(Raw!JW223:JZ223)&gt;0,ISBLANK(Raw!KA223)=FALSE),"",IF(AND(COUNTIF(Raw!JW223:KA223,4)&gt;0,ISBLANK(Raw!KA223)),"",1))))</f>
        <v/>
      </c>
      <c r="AM223" s="19" t="str">
        <f>IF(A223=0,"",IF(COUNTA(Raw!KT223:KU223)=0,"",IF(AND(Raw!KT223=1,ISBLANK(Raw!KU223)=FALSE),"",IF(AND(Raw!KT223=2,ISBLANK(Raw!KU223)),"",1))))</f>
        <v/>
      </c>
      <c r="AN223" s="19" t="str">
        <f>IF(A223=0,"",IF(COUNTA(Raw!KX223:LF223)=0,"",IF(AND(COUNTIF(Raw!KX223:LB223,5)=1,COUNTA(Raw!KX223:LB223)=1,COUNTA(Raw!LC223:LF223)=0),"",IF(AND(COUNTIF(Raw!KX223:LB223,5)=0,COUNTA(Raw!KX223:LB223)&gt;0,COUNTA(Raw!LC223:LF223)&gt;0),"",1))))</f>
        <v/>
      </c>
      <c r="AO223" s="19" t="str">
        <f>IF(A223=0,"",IF(COUNTA(Raw!LM223:LU223)=0,"",IF(AND(Raw!LM223=1,ISBLANK(Raw!LN223)=FALSE,COUNTA(Raw!LO223:LU223)&gt;0),"",IF(AND(Raw!LM223=2,COUNTA(Raw!LN223:LU223)=0),"",1))))</f>
        <v/>
      </c>
      <c r="AP223" s="19" t="str">
        <f>IF(A223=0,"",IF(COUNTA(Raw!MY223:OG223)=0,"",IF(AND(Raw!MY223=2,COUNTA(Raw!MZ223:OG223)=0),"",IF(AND(Raw!MY223=1,COUNTA(Raw!MZ223:OG223)&gt;0),"",1))))</f>
        <v/>
      </c>
      <c r="AQ223" s="19" t="str">
        <f>IF(A223=0,"",IF(COUNTA(Raw!NC223:NW223)=0,"",IF(AND(COUNTIF(Raw!NC223:NG223,3)&gt;0,COUNTA(Raw!NH223:NQ223)&gt;0),"",IF(AND(COUNTA(Raw!NC223:NG223)&gt;0,COUNTIF(Raw!NC223:NG223,3)=0,COUNTA(Raw!NH223:NW223)=0),"",1))))</f>
        <v/>
      </c>
      <c r="AR223" s="19" t="str">
        <f>IF(A223=0,"",IF(COUNTA(Raw!NH223:NW223)=0,"",IF(AND(COUNTIF(Raw!NH223:NQ223,10)&gt;0,COUNTA(Raw!NR223:NW223)&gt;0),"",IF(AND(COUNTA(Raw!NH223:NQ223)&gt;0,COUNTIF(Raw!NH223:NQ223,10)=0,COUNTA(Raw!NR223:NY223)=0),"",1))))</f>
        <v/>
      </c>
      <c r="AS223" s="19" t="str">
        <f>IF(A223=0,"",IF(COUNTA(Raw!NY223:OG223)=0,"",IF(AND(Raw!NY223=1,COUNTA(Raw!NZ223:OG223)&gt;0),"",IF(AND(Raw!NY223=2,COUNTA(Raw!NZ223:OG223)=0),"",1))))</f>
        <v/>
      </c>
      <c r="AT223" s="19" t="str">
        <f>IF(A223=0,"",IF(COUNTA(Raw!OH223:OY223)=0,"",IF(AND(Raw!OH223=1,COUNTA(Raw!OI223:OY223)&gt;0),"",IF(AND(Raw!OH223=2,COUNTA(Raw!OI223:OY223)=0),"",1))))</f>
        <v/>
      </c>
      <c r="AU223" s="19" t="str">
        <f>IF(A223=0,"",IF(COUNTA(Raw!PR223:QB223)=0,"",
IF(AND(OR(AND(COUNTIF(Raw!PR223:QB223,1)=1,COUNTA(Raw!QI223:QY223)&gt;0),AND(COUNTIF(Raw!PR223:QB223,1)=0,COUNTA(Raw!QI223:QY223)=0)),OR(AND(COUNTIF(Raw!PR223:QB223,2)=1,COUNTA(Raw!QZ223:RP223)&gt;0),AND(COUNTIF(Raw!PR223:QB223,2)=0,COUNTA(Raw!QZ223:RP223)=0)),OR(AND(COUNTIF(Raw!PR223:QB223,3)=1,COUNTA(Raw!RQ223:SG223)&gt;0),AND(COUNTIF(Raw!PR223:QB223,3)=0,COUNTA(Raw!RQ223:SG223)=0)),OR(AND(COUNTIF(Raw!PR223:QB223,4)=1,COUNTA(Raw!SH223:ST223)&gt;0),AND(COUNTIF(Raw!PR223:QB223,4)=0,COUNTA(Raw!SH223:ST223)=0)),OR(AND(COUNTIF(Raw!PR223:QB223,5)=1,COUNTA(Raw!SU223:TG223)&gt;0),AND(COUNTIF(Raw!PR223:QB223,5)=0,COUNTA(Raw!SU223:TG223)=0)),OR(AND(COUNTIF(Raw!PR223:QB223,6)=1,COUNTA(Raw!TH223:TT223)&gt;0),AND(COUNTIF(Raw!PR223:QB223,6)=0,COUNTA(Raw!TH223:TT223)=0)),OR(AND(COUNTIF(Raw!PR223:QB223,7)=1,COUNTA(Raw!TU223:UI223)&gt;0),AND(COUNTIF(Raw!PR223:QB223,7)=0,COUNTA(Raw!TU223:UI223)=0)),OR(AND(COUNTIF(Raw!PR223:QB223,8)=1,COUNTA(Raw!UJ223:UV223)&gt;0),AND(COUNTIF(Raw!PR223:QB223,8)=0,COUNTA(Raw!UJ223:UV223)=0)),OR(AND(COUNTIF(Raw!PR223:QB223,9)=1,COUNTA(Raw!UW223:VG223)&gt;0),AND(COUNTIF(Raw!PR223:QB223,9)=0,COUNTA(Raw!UW223:VG223)=0)),OR(AND(COUNTIF(Raw!PR223:QB223,10)=1,COUNTA(Raw!VH223:VP223)&gt;0),AND(COUNTIF(Raw!PR223:QB223,10)=0,COUNTA(Raw!VH223:VP223)=0)),OR(AND(COUNTIF(Raw!PR223:QB223,11)=1,COUNTA(Raw!VQ223:WK223)&gt;0),AND(COUNTIF(Raw!PR223:QB223,11)=0,COUNTA(Raw!VQ223:WK223)=0))),"",1)))</f>
        <v/>
      </c>
      <c r="AV223" s="19" t="str">
        <f>IF(A223=0,"",IF(COUNTA(Raw!QI223:QY223)=0,"",IF(AND(OR(AND(Raw!QI223=4,COUNTIF(Raw!QR223:QY223,1)=0),Raw!QI223&lt;&gt;4),OR(AND(Raw!QJ223=4,COUNTIF(Raw!QR223:QY223,2)=0),Raw!QJ223&lt;&gt;4),OR(AND(Raw!QK223=4,COUNTIF(Raw!QR223:QY223,3)=0),Raw!QK223&lt;&gt;4),OR(AND(Raw!QL223=4,COUNTIF(Raw!QR223:QY223,4)=0),Raw!QL223&lt;&gt;4),OR(AND(Raw!QM223=4,COUNTIF(Raw!QR223:QY223,5)=0),Raw!QM223&lt;&gt;4),OR(AND(Raw!QN223=4,COUNTIF(Raw!QR223:QY223,6)=0),Raw!QN223&lt;&gt;4),OR(AND(Raw!QO223=4,COUNTIF(Raw!QR223:QY223,7)=0),Raw!QO223&lt;&gt;4),OR(AND(Raw!QP223=4,COUNTIF(Raw!QR223:QY223,8)=0),Raw!QP223&lt;&gt;4)),"",1)))</f>
        <v/>
      </c>
      <c r="AW223" t="str">
        <f>IF(A223=0,"",IF(COUNTA(Raw!QZ223:RP223)=0,"",IF(AND(OR(AND(Raw!QZ223=4,COUNTIF(Raw!RI223:RP223,1)=0),Raw!QZ223&lt;&gt;4),OR(AND(Raw!RA223=4,COUNTIF(Raw!RI223:RP223,2)=0),Raw!RA223&lt;&gt;4),OR(AND(Raw!RB223=4,COUNTIF(Raw!RI223:RP223,3)=0),Raw!RB223&lt;&gt;4),OR(AND(Raw!RC223=4,COUNTIF(Raw!RI223:RP223,4)=0),Raw!RC223&lt;&gt;4),OR(AND(Raw!RD223=4,COUNTIF(Raw!RI223:RP223,5)=0),Raw!RD223&lt;&gt;4),OR(AND(Raw!RE223=4,COUNTIF(Raw!RI223:RP223,6)=0),Raw!RE223&lt;&gt;4),OR(AND(Raw!RF223=4,COUNTIF(Raw!RI223:RP223,7)=0),Raw!RF223&lt;&gt;4),OR(AND(Raw!RG223=4,COUNTIF(Raw!RI223:RP223,8)=0),Raw!RG223&lt;&gt;4)),"",1)))</f>
        <v/>
      </c>
      <c r="AX223" t="str">
        <f>IF(A223=0,"",IF(COUNTA(Raw!RQ223:SG223)=0,"",IF(AND(OR(AND(Raw!RQ223=4,COUNTIF(Raw!RZ223:SG223,1)=0),Raw!RQ223&lt;&gt;4),OR(AND(Raw!RR223=4,COUNTIF(Raw!RZ223:SG223,2)=0),Raw!RR223&lt;&gt;4),OR(AND(Raw!RS223=4,COUNTIF(Raw!RZ223:SG223,3)=0),Raw!RS223&lt;&gt;4),OR(AND(Raw!RT223=4,COUNTIF(Raw!RZ223:SG223,4)=0),Raw!RT223&lt;&gt;4),OR(AND(Raw!RU223=4,COUNTIF(Raw!RZ223:SG223,5)=0),Raw!RU223&lt;&gt;4),OR(AND(Raw!RV223=4,COUNTIF(Raw!RZ223:SG223,6)=0),Raw!RV223&lt;&gt;4),OR(AND(Raw!RW223=4,COUNTIF(Raw!RZ223:SG223,7)=0),Raw!RW223&lt;&gt;4),OR(AND(Raw!RX223=4,COUNTIF(Raw!RZ223:SG223,8)=0),Raw!RX223&lt;&gt;4)),"",1)))</f>
        <v/>
      </c>
      <c r="AY223" t="str">
        <f>IF(A223=0,"",IF(COUNTA(Raw!SH223:ST223)=0,"",IF(AND(OR(AND(Raw!SH223=4,COUNTIF(Raw!SO223:ST223,1)=0),Raw!SH223&lt;&gt;4),OR(AND(Raw!SI223=4,COUNTIF(Raw!SO223:ST223,2)=0),Raw!SI223&lt;&gt;4),OR(AND(Raw!SJ223=4,COUNTIF(Raw!SO223:ST223,3)=0),Raw!SJ223&lt;&gt;4),OR(AND(Raw!SK223=4,COUNTIF(Raw!SO223:ST223,4)=0),Raw!SK223&lt;&gt;4),OR(AND(Raw!SL223=4,COUNTIF(Raw!SO223:ST223,5)=0),Raw!SL223&lt;&gt;4),OR(AND(Raw!SM223=4,COUNTIF(Raw!SO223:ST223,6)=0),Raw!SM223&lt;&gt;4)),"",1)))</f>
        <v/>
      </c>
      <c r="AZ223" t="str">
        <f>IF(A223=0,"",IF(COUNTA(Raw!SU223:TG223)=0,"",IF(AND(OR(AND(Raw!SU223=4,COUNTIF(Raw!TB223:TG223,1)=0),Raw!SU223&lt;&gt;4),OR(AND(Raw!SV223=4,COUNTIF(Raw!TB223:TG223,2)=0),Raw!SV223&lt;&gt;4),OR(AND(Raw!SW223=4,COUNTIF(Raw!TB223:TG223,3)=0),Raw!SW223&lt;&gt;4),OR(AND(Raw!SX223=4,COUNTIF(Raw!TB223:TG223,4)=0),Raw!SX223&lt;&gt;4),OR(AND(Raw!SY223=4,COUNTIF(Raw!TB223:TG223,5)=0),Raw!SY223&lt;&gt;4),OR(AND(Raw!SZ223=4,COUNTIF(Raw!TB223:TG223,6)=0),Raw!SZ223&lt;&gt;4)),"",1)))</f>
        <v/>
      </c>
      <c r="BA223" t="str">
        <f>IF(A223=0,"",IF(COUNTA(Raw!TH223:TT223)=0,"",IF(AND(OR(AND(Raw!TH223=4,COUNTIF(Raw!TO223:TT223,1)=0),Raw!TH223&lt;&gt;4),OR(AND(Raw!TI223=4,COUNTIF(Raw!TO223:TT223,2)=0),Raw!TI223&lt;&gt;4),OR(AND(Raw!TJ223=4,COUNTIF(Raw!TO223:TT223,3)=0),Raw!TJ223&lt;&gt;4),OR(AND(Raw!TK223=4,COUNTIF(Raw!TO223:TT223,4)=0),Raw!TK223&lt;&gt;4),OR(AND(Raw!TL223=4,COUNTIF(Raw!TO223:TT223,5)=0),Raw!TL223&lt;&gt;4),OR(AND(Raw!TM223=4,COUNTIF(Raw!TO223:TT223,6)=0),Raw!TM223&lt;&gt;4)),"",1)))</f>
        <v/>
      </c>
      <c r="BB223" t="str">
        <f>IF(A223=0,"",IF(COUNTA(Raw!TU223:UI223)=0,"",IF(AND(OR(AND(Raw!TU223=4,COUNTIF(Raw!UC223:UI223,1)=0),Raw!TU223&lt;&gt;4),OR(AND(Raw!TV223=4,COUNTIF(Raw!UC223:UI223,2)=0),Raw!TV223&lt;&gt;4),OR(AND(Raw!TW223=4,COUNTIF(Raw!UC223:UI223,3)=0),Raw!TW223&lt;&gt;4),OR(AND(Raw!TX223=4,COUNTIF(Raw!UC223:UI223,4)=0),Raw!TX223&lt;&gt;4),OR(AND(Raw!TY223=4,COUNTIF(Raw!UC223:UI223,5)=0),Raw!TY223&lt;&gt;4),OR(AND(Raw!TZ223=4,COUNTIF(Raw!UC223:UI223,6)=0),Raw!TZ223&lt;&gt;4),OR(AND(Raw!UA223=4,COUNTIF(Raw!UC223:UI223,7)=0),Raw!UA223&lt;&gt;4)),"",1)))</f>
        <v/>
      </c>
      <c r="BC223" t="str">
        <f>IF(A223=0,"",IF(COUNTA(Raw!UJ223:UV223)=0,"",IF(AND(OR(AND(Raw!UJ223=4,COUNTIF(Raw!UQ223:UV223,1)=0),Raw!UJ223&lt;&gt;4),OR(AND(Raw!UK223=4,COUNTIF(Raw!UQ223:UV223,2)=0),Raw!UK223&lt;&gt;4),OR(AND(Raw!UL223=4,COUNTIF(Raw!UQ223:UV223,3)=0),Raw!UL223&lt;&gt;4),OR(AND(Raw!UM223=4,COUNTIF(Raw!UQ223:UV223,4)=0),Raw!UM223&lt;&gt;4),OR(AND(Raw!UN223=4,COUNTIF(Raw!UQ223:UV223,5)=0),Raw!UN223&lt;&gt;4),OR(AND(Raw!UO223=4,COUNTIF(Raw!UQ223:UV223,6)=0),Raw!UO223&lt;&gt;4)),"",1)))</f>
        <v/>
      </c>
      <c r="BD223" t="str">
        <f>IF(A223=0,"",IF(COUNTA(Raw!UW223:VG223)=0,"",IF(AND(OR(AND(Raw!UW223=4,COUNTIF(Raw!VC223:VG223,1)=0),Raw!UW223&lt;&gt;4),OR(AND(Raw!UX223=4,COUNTIF(Raw!VC223:VG223,2)=0),Raw!UX223&lt;&gt;4),OR(AND(Raw!UY223=4,COUNTIF(Raw!VC223:VG223,3)=0),Raw!UY223&lt;&gt;4),OR(AND(Raw!UZ223=4,COUNTIF(Raw!VC223:VG223,4)=0),Raw!UZ223&lt;&gt;4),OR(AND(Raw!VA223=4,COUNTIF(Raw!VC223:VG223,5)=0),Raw!VA223&lt;&gt;4)),"",1)))</f>
        <v/>
      </c>
      <c r="BE223" t="str">
        <f>IF(A223=0,"",IF(COUNTA(Raw!VH223:VP223)=0,"",
IF(AND(
OR(AND(Raw!VH223=4,COUNTIF(Raw!VM223:VP223,1)=0),Raw!VH223&lt;&gt;4),
OR(AND(Raw!VI223=4,COUNTIF(Raw!VM223:VP223,2)=0),Raw!VI223&lt;&gt;4),
OR(AND(Raw!VJ223=4,COUNTIF(Raw!VM223:VP223,3)=0),Raw!VJ223&lt;&gt;4),
OR(AND(Raw!VK223=4,COUNTIF(Raw!VM223:VP223,4)=0),Raw!VK223&lt;&gt;4)
),"",1)))</f>
        <v/>
      </c>
      <c r="BF223" t="str">
        <f>IF(A223=0,"",IF(COUNTA(Raw!VQ223:WK223)=0,"",
IF(AND(
OR(AND(Raw!VQ223=4,COUNTIF(Raw!WB223:WK223,1)=0),Raw!VQ223&lt;&gt;4),
OR(AND(Raw!VR223=4,COUNTIF(Raw!WB223:WK223,2)=0),Raw!VR223&lt;&gt;4),
OR(AND(Raw!VS223=4,COUNTIF(Raw!WB223:WK223,3)=0),Raw!VS223&lt;&gt;4),
OR(AND(Raw!VT223=4,COUNTIF(Raw!WB223:WK223,4)=0),Raw!VT223&lt;&gt;4),
OR(AND(Raw!VU223=4,COUNTIF(Raw!WB223:WK223,5)=0),Raw!VU223&lt;&gt;4),
OR(AND(Raw!VV223=4,COUNTIF(Raw!WB223:WK223,6)=0),Raw!VV223&lt;&gt;4),
OR(AND(Raw!VW223=4,COUNTIF(Raw!WB223:WK223,7)=0),Raw!VW223&lt;&gt;4),
OR(AND(Raw!VX223=4,COUNTIF(Raw!WB223:WK223,8)=0),Raw!VX223&lt;&gt;4),
OR(AND(Raw!VY223=4,COUNTIF(Raw!WB223:WK223,9)=0),Raw!VX223&lt;&gt;4),
OR(AND(Raw!VZ223=4,COUNTIF(Raw!WB223:WK223,10)=0),Raw!VZ223&lt;&gt;4)
),"",1)))</f>
        <v/>
      </c>
      <c r="BG223" t="str">
        <f>IF(A223=0,"",IF(COUNTA(Raw!WL223:XB223)=0,"",
IF(AND(
OR(AND(Raw!WL223=4,COUNTIF(Raw!WU223:XB223,1)=0),Raw!WL223&lt;&gt;4),
OR(AND(Raw!WM223=4,COUNTIF(Raw!WU223:XB223,2)=0),Raw!WM223&lt;&gt;4),
OR(AND(Raw!WN223=4,COUNTIF(Raw!WU223:XB223,3)=0),Raw!WN223&lt;&gt;4),
OR(AND(Raw!WO223=4,COUNTIF(Raw!WU223:XB223,4)=0),Raw!WO223&lt;&gt;4),
OR(AND(Raw!WP223=4,COUNTIF(Raw!WU223:XB223,5)=0),Raw!WP223&lt;&gt;4),
OR(AND(Raw!WQ223=4,COUNTIF(Raw!WU223:XB223,6)=0),Raw!WQ223&lt;&gt;4),
OR(AND(Raw!WR223=4,COUNTIF(Raw!WU223:XB223,7)=0),Raw!WR223&lt;&gt;4),
OR(AND(Raw!WS223=4,COUNTIF(Raw!WU223:XB223,8)=0),Raw!WS223&lt;&gt;4)
),"",1)))</f>
        <v/>
      </c>
      <c r="BH223" t="str">
        <f>IF(A223=0,"",IF(COUNTA(Raw!XC223:XK223)=0,"",
IF(AND(
OR(AND(Raw!XC223=4,COUNTIF(Raw!XH223:XK223,1)=0),Raw!XC223&lt;&gt;4),
OR(AND(Raw!XD223=4,COUNTIF(Raw!XH223:XK223,2)=0),Raw!XD223&lt;&gt;4),
OR(AND(Raw!XE223=4,COUNTIF(Raw!XH223:XK223,3)=0),Raw!XE223&lt;&gt;4),
OR(AND(Raw!XF223=4,COUNTIF(Raw!XH223:XK223,4)=0),Raw!XF223&lt;&gt;4)
),"",1)))</f>
        <v/>
      </c>
      <c r="BI223" t="str">
        <f>IF(A223=0,"",IF(COUNTA(Raw!XL223:XT223)=0,"",
IF(AND(
OR(AND(Raw!XL223=4,COUNTIF(Raw!XQ223:XT223,1)=0),Raw!XL223&lt;&gt;4),
OR(AND(Raw!XM223=4,COUNTIF(Raw!XQ223:XT223,2)=0),Raw!XM223&lt;&gt;4),
OR(AND(Raw!XN223=4,COUNTIF(Raw!XQ223:XT223,3)=0),Raw!XN223&lt;&gt;4),
OR(AND(Raw!XO223=4,COUNTIF(Raw!XQ223:XT223,4)=0),Raw!XO223&lt;&gt;4)
),"",1)))</f>
        <v/>
      </c>
      <c r="BJ223" t="str">
        <f>IF(A223=0,"",IF(COUNTA(Raw!XU223:YI223)=0,"",
IF(AND(
OR(AND(Raw!XU223=4,COUNTIF(Raw!YC223:YI223,1)=0),Raw!XU223&lt;&gt;4),
OR(AND(Raw!XV223=4,COUNTIF(Raw!YC223:YI223,2)=0),Raw!XV223&lt;&gt;4),
OR(AND(Raw!XW223=4,COUNTIF(Raw!YC223:YI223,3)=0),Raw!XW223&lt;&gt;4),
OR(AND(Raw!XX223=4,COUNTIF(Raw!YC223:YI223,4)=0),Raw!XX223&lt;&gt;4),
OR(AND(Raw!XY223=4,COUNTIF(Raw!YC223:YI223,5)=0),Raw!XY223&lt;&gt;4),
OR(AND(Raw!XZ223=4,COUNTIF(Raw!YC223:YI223,6)=0),Raw!XZ223&lt;&gt;4),
OR(AND(Raw!YA223=4,COUNTIF(Raw!YC223:YI223,7)=0),Raw!YA223&lt;&gt;4)
),"",1)))</f>
        <v/>
      </c>
      <c r="BK223" t="str">
        <f>IF(A223=0,"",IF(COUNTA(Raw!YJ223:YR223)=0,"",
IF(AND(
OR(AND(Raw!YJ223=4,COUNTIF(Raw!YO223:YR223,1)=0),Raw!YJ223&lt;&gt;4),
OR(AND(Raw!YK223=4,COUNTIF(Raw!YO223:YR223,2)=0),Raw!YK223&lt;&gt;4),
OR(AND(Raw!YL223=4,COUNTIF(Raw!YO223:YR223,3)=0),Raw!YL223&lt;&gt;4),
OR(AND(Raw!YM223=4,COUNTIF(Raw!YO223:YR223,4)=0),Raw!YM223&lt;&gt;4)
),"",1)))</f>
        <v/>
      </c>
      <c r="BL223" t="str">
        <f>IF(A223=0,"",IF(COUNTA(Raw!YS223:YU223)=0,"",IF(AND(Raw!YS223=4,ISBLANK(Raw!YU223)),"",IF(AND(Raw!YS223&lt;&gt;4,ISBLANK(Raw!YU223)=FALSE),"",1))))</f>
        <v/>
      </c>
    </row>
    <row r="224" spans="1:64">
      <c r="A224" s="20">
        <f>Raw!A224</f>
        <v>0</v>
      </c>
      <c r="B224" s="19" t="str">
        <f>IF(A224=0,"",IF(AND(Raw!AC224=1,COUNTA(Raw!AR224:IC224)&gt;0,COUNTA(Raw!ID224:YU224)=0),"",IF(AND(Raw!AC224=2,COUNTA(Raw!AR224:IC224)=0,COUNTA(Raw!ID224:MV224)&gt;0,COUNTA(Raw!MW224:YU224)=0),"",IF(AND(Raw!AC224=3,COUNTA(Raw!AP224:MV224)=0,COUNTA(Raw!MW224:YU224)&gt;0),"",1))))</f>
        <v/>
      </c>
      <c r="C224" s="19" t="str">
        <f>IF(A224=0,"",IF(AND(Raw!AK224=1,ISBLANK(Raw!AM224)=FALSE,ISBLANK(Raw!AO224)),"",IF(AND(Raw!AK224=2,ISBLANK(Raw!AM224),ISBLANK(Raw!AO224)=FALSE),"",1)))</f>
        <v/>
      </c>
      <c r="D224" s="19" t="str">
        <f>IF(A224=0,"",IF(COUNTA(Raw!AS224:AZ224)=0,"",IF(AND(Raw!AS224+Raw!AT224=100,Raw!AU224+Raw!AV224=100,Raw!AW224+Raw!AX224=100,Raw!AY224+Raw!AZ224=100),"",1)))</f>
        <v/>
      </c>
      <c r="E224" s="19" t="str">
        <f>IF(A224=0,"",IF(ISBLANK(Raw!AQ224),"",IF(Raw!AQ224=1,"",1)))</f>
        <v/>
      </c>
      <c r="F224" s="19" t="str">
        <f>IF(A224=0,"",IF(ISBLANK(Raw!AR224),"",IF(AND(Raw!AR224&gt;=0,Raw!AR224&lt;=100),"",1)))</f>
        <v/>
      </c>
      <c r="G224" s="19" t="str">
        <f>IF(A224=0,"",IF(AND(ISBLANK(Raw!BA224),ISBLANK(Raw!AS224)),"",IF(AND(Raw!AS224&gt;0,ISBLANK(Raw!BA224)=FALSE),"",1)))</f>
        <v/>
      </c>
      <c r="H224" s="19" t="str">
        <f>IF(A224=0,"",IF(COUNTA(Raw!BA224:BH224)=0,"",IF(AND(Raw!BA224=0,COUNTA(Raw!BB224:BH224)=0),"",IF(AND(Raw!BA224&gt;0,COUNTA(Raw!BB224:BH224)&gt;0),"",1))))</f>
        <v/>
      </c>
      <c r="I224" s="19" t="str">
        <f>IF(A224=0,"",IF(AND(ISBLANK(Raw!BI224),ISBLANK(Raw!BJ224)),"",IF(AND(Raw!BI224=1,ISBLANK(Raw!BJ224)=FALSE),"",IF(AND(Raw!BI224=2,ISBLANK(Raw!BJ224)),"",1))))</f>
        <v/>
      </c>
      <c r="J224" s="19" t="str">
        <f>IF(A224=0,"",IF(AND(ISBLANK(Raw!AT224),COUNTBLANK(Raw!BK224:BQ224)),"",IF(AND(Raw!AT224&gt;0,COUNTA(Raw!BK224:BQ224)&gt;0),"",IF(AND(Raw!AT224=0,COUNTA(Raw!BK224:BQ224)=0),"",1))))</f>
        <v/>
      </c>
      <c r="K224" s="19" t="str">
        <f>IF(A224=0,"",IF(AND(ISBLANK(Raw!AS224),COUNTA(Raw!BR224:BX224)=0),"",IF(AND(Raw!AS224&gt;0,COUNTA(Raw!BR224:BX224)&gt;0),"",IF(AND(Raw!AS224=0,COUNTA(Raw!BR224:BX224)=0),"",1))))</f>
        <v/>
      </c>
      <c r="L224" s="19" t="str">
        <f>IF(A224=0,"",IF(AND(COUNTA(Raw!BK224:BX224)=0,COUNTA(Raw!BY224:CH224)=0),"",IF(AND(COUNTIF(Raw!BK224:BX224,1)&gt;0,COUNTA(Raw!BY224:CH224)&gt;0),"",IF(AND(COUNTIF(Raw!BK224:BX224,1)=0,COUNTA(Raw!BY224:CH224)=0),"",1))))</f>
        <v/>
      </c>
      <c r="M224" s="19" t="str">
        <f>IF(A224=0,"",IF(AND(COUNTA(Raw!BK224:BX224)=0,COUNTA(Raw!CI224:CR224)),"",IF(AND(COUNTIF(Raw!BK224:BX224,3)&gt;0,COUNTA(Raw!CI224:CR224)&gt;0),"",IF(AND(COUNTIF(Raw!BK224:BX224,3)=0,COUNTA(Raw!CI224:CR224)=0),"",1))))</f>
        <v/>
      </c>
      <c r="N224" s="19" t="str">
        <f>IF(A224=0,"",IF(COUNTA(Raw!CS224:DF224)=0,"",IF(AND(COUNTIF(Raw!CS224:CV224,1)=1,COUNTA(Raw!CW224:DA224)&gt;0,COUNTA(Raw!DB224:DF224)=0),"",IF(AND(COUNTIF(Raw!CS224:CV224,2)=1,COUNTA(Raw!CW224:DA224)=0,COUNTA(Raw!DB224:DF224)&gt;0),"",IF(AND(COUNTA(Raw!CS224:CV224)&gt;0,COUNTA(Raw!CW224:DF224)=0),"",1)))))</f>
        <v/>
      </c>
      <c r="O224" s="19" t="str">
        <f>IF(A224=0,"",IF(COUNTA(Raw!DG224:DP224)=0,"",IF(AND(COUNTIF(Raw!BK224:BQ224,1)&gt;0,OR(COUNTIF(Raw!DG224:DP224,1)=1,COUNTIF(Raw!DG224:DP224,2)=1,COUNTIF(Raw!DG224:DP224,3)=1)),"",IF(AND(COUNTIF(Raw!BK224:BQ224,1)=0,AND(COUNTIF(Raw!DG224:DP224,1)=0,COUNTIF(Raw!DG224:DP224,2)=0,COUNTIF(Raw!DG224:DP224,3)=0)),"",1))))</f>
        <v/>
      </c>
      <c r="P224" s="19" t="str">
        <f>IF(A224=0,"",IF(COUNTA(Raw!DG224:DR224)=0,"",IF(AND(COUNTIF(Raw!DG224:DP224,4)=1,ISBLANK(Raw!DQ224)=FALSE,ISBLANK(Raw!DR224)),"",IF(AND(COUNTIF(Raw!DG224:DP224,7)=1,ISBLANK(Raw!DQ224),ISBLANK(Raw!DR224)=FALSE),"",IF(AND(COUNTA(Raw!DG224:DP224)&gt;0,COUNTIF(Raw!DG224:DP224,4)=0,COUNTIF(Raw!DG224:DP224,7)=0,COUNTA(Raw!DQ224:DR224)=0),"",1)))))</f>
        <v/>
      </c>
      <c r="Q224" s="19" t="str">
        <f>IF(A224=0,"",IF(AND(COUNTA(Raw!DS224:DU224)=0,COUNTA(Raw!BK224:BQ224)=0),"",IF(AND(COUNTIF(Raw!BK224:BQ224,1)&gt;0,COUNTA(Raw!DS224:DU224)&gt;0),"",IF(AND(COUNTIF(Raw!BK224:BQ224,1)=0,COUNTA(Raw!DS224:DU224)=0),"",1))))</f>
        <v/>
      </c>
      <c r="R224" s="19" t="str">
        <f>IF(A224=0,"",IF(AND(ISBLANK(Raw!AT224),ISBLANK(Raw!EJ224)),"",IF(AND(Raw!AT224&gt;0,ISBLANK(Raw!EJ224)=FALSE,Raw!EJ224&gt;=0,Raw!EJ224&lt;=7),"",IF(AND(Raw!AT224=0,ISBLANK(Raw!EJ224)),"",1))))</f>
        <v/>
      </c>
      <c r="S224" t="str">
        <f>IF(A224=0,"",IF(AND(ISBLANK(Raw!AS224),ISBLANK(Raw!EK224)),"",IF(AND(Raw!AS224&gt;0,ISBLANK(Raw!EK224)=FALSE),"",IF(AND(Raw!AS224=0,ISBLANK(Raw!EK224)),"",1))))</f>
        <v/>
      </c>
      <c r="T224" s="19" t="str">
        <f>IF(A224=0,"",IF(AND(ISBLANK(Raw!AT224),COUNTA(Raw!EL224:EQ224)=0),"",IF(AND(Raw!AT224&gt;0,COUNTA(Raw!EL224:EQ224)&gt;0),"",IF(AND(Raw!AT224=0,COUNTA(Raw!EL224:EQ224)=0),"",1))))</f>
        <v/>
      </c>
      <c r="U224" t="str">
        <f>IF(A224=0,"",IF(AND(ISBLANK(Raw!AT224),COUNTA(Raw!ER224:EU224)=0),"",IF(AND(Raw!AT224&gt;0,COUNTA(Raw!ER224:EU224)&gt;0),"",IF(AND(Raw!AT224=0,COUNTA(Raw!ER224:EU224)=0),"",1))))</f>
        <v/>
      </c>
      <c r="V224" t="str">
        <f>IF(A224=0,"",IF(AND(ISBLANK(Raw!AS224),COUNTA(Raw!EV224:FA224)=0),"",IF(AND(Raw!AS224&gt;0,COUNTA(Raw!EV224:FA224)&gt;0),"",IF(AND(Raw!AS224=0,COUNTA(Raw!EV224:FA224)=0),"",1))))</f>
        <v/>
      </c>
      <c r="W224" t="str">
        <f>IF(A224=0,"",IF(AND(ISBLANK(Raw!AS224),COUNTA(Raw!FB224:FE224)=0),"",IF(AND(Raw!AS224&gt;0,COUNTA(Raw!FB224:FE224)&gt;0),"",IF(AND(Raw!AS224=0,COUNTA(Raw!FB224:FE224)=0),"",1))))</f>
        <v/>
      </c>
      <c r="X224" t="str">
        <f>IF(A224=0,"",IF(AND(ISBLANK(Raw!AT224),COUNTA(Raw!FF224:FI224)=0),"",IF(AND(Raw!AT224&gt;0,COUNTA(Raw!FF224:FI224)&gt;0),"",IF(AND(Raw!AT224=0,COUNTA(Raw!FF224:FI224)=0),"",1))))</f>
        <v/>
      </c>
      <c r="Y224" t="str">
        <f>IF(A224=0,"",IF(AND(ISBLANK(Raw!AS224),COUNTA(Raw!FJ224:FM224)=0),"",IF(AND(Raw!AS224&gt;0,COUNTA(Raw!FJ224:FM224)&gt;0),"",IF(AND(Raw!AS224=0,COUNTA(Raw!FJ224:FM224)=0),"",1))))</f>
        <v/>
      </c>
      <c r="Z224" t="str">
        <f>IF(A224=0,"",IF(AND(COUNTA(Raw!FN224:FT224)=0,ISBLANK(Raw!FU224)),"",IF(AND(COUNTIF(Raw!FN224:FT224,1)&gt;0,ISBLANK(Raw!FU224)=FALSE),"",IF(AND(COUNTIF(Raw!FN224:FT224,1)=0,ISBLANK(Raw!FU224)),"",1))))</f>
        <v/>
      </c>
      <c r="AA224" s="19" t="str">
        <f>IF(A224=0,"",IF(AND(ISBLANK(Raw!BI224),COUNTA(Raw!FV224:GH224)=0),"",IF(AND(Raw!BI224&lt;&gt;1,COUNTIF(Raw!FV224:GH224,6)=0),"",IF(Raw!BI224=1,"",1))))</f>
        <v/>
      </c>
      <c r="AB224" t="str">
        <f>IF(A224=0,"",IF(AND(ISBLANK(Raw!GI224),COUNTA(Raw!GJ224:GQ224)=0),"",IF(AND(Raw!GI224=1,COUNTA(Raw!GJ224:GQ224)&gt;0),"",IF(AND(Raw!GI224=2,COUNTA(Raw!GJ224:GQ224)=0),"",1))))</f>
        <v/>
      </c>
      <c r="AC224" s="19" t="str">
        <f>IF(A224=0,"",IF(AND(COUNTA(Raw!GY224:HF224)=0,ISBLANK(Raw!HG224)),"",IF(AND(OR(COUNTIF(Raw!GY224:HE224,1)&gt;0,COUNTIF(Raw!GY224:HE224,2)&gt;0),ISBLANK(Raw!HG224)=FALSE),"",IF(AND(COUNTA(Raw!GY224:HF224)&gt;0,ISBLANK(Raw!HG224),COUNTIF(Raw!GY224:HE224,1)=0,COUNTIF(Raw!GY224:HE224,2)=0),"",1))))</f>
        <v/>
      </c>
      <c r="AD224" s="19" t="str">
        <f>IF(A224=0,"",IF(COUNTA(Raw!HU224:IB224)=0,"",IF(AND(Raw!AK224&lt;&gt;2,COUNTIF(Raw!HU224:IA224,2)=0,COUNTIF(Raw!HU224:IA224,3)=0),"",IF(Raw!AK224=2,"",1))))</f>
        <v/>
      </c>
      <c r="AE224" s="19" t="str">
        <f>IF(A224=0,"",IF(AND(Raw!AK224=2,ISBLANK(Raw!IC224)=FALSE),"",IF(AND(Raw!AK224&lt;&gt;2,ISBLANK(Raw!IC224)),"",1)))</f>
        <v/>
      </c>
      <c r="AF224" s="19" t="str">
        <f>IF(A224=0,"",IF(COUNTA(Raw!ID224:IF224)=0,"",IF(AND(MATCH(2023-Raw!ID224,Code!$A$3:$A$12,1)=Raw!IF224,2023-Raw!ID224=Raw!IE224),"",1)))</f>
        <v/>
      </c>
      <c r="AG224" s="19" t="str">
        <f>IF(A224=0,"",IF(COUNTA(Raw!IG224:II224)=0,"",IF(AND(Raw!IG224=4,ISBLANK(Raw!II224)=FALSE),"",IF(AND(Raw!IG224&lt;&gt;4,ISBLANK(Raw!II224)),"",1))))</f>
        <v/>
      </c>
      <c r="AH224" s="19" t="str">
        <f>IF(A224=0,"",IF(COUNTA(Raw!IJ224:IM224)=0,"",IF(AND(Raw!IJ224=1,ISBLANK(Raw!IK224)=FALSE),"",IF(AND(Raw!IJ224=2,COUNTA(Raw!IK224:IM224)&gt;0),"",1))))</f>
        <v/>
      </c>
      <c r="AI224" s="19" t="str">
        <f>IF(A224=0,"",IF(COUNTA(Raw!IK224:IM224)=0,"",IF(AND(Raw!IK224=1,ISBLANK(Raw!IL224)=FALSE),"",IF(AND(Raw!IK224=2,COUNTA(Raw!IL224:IM224)=0),"",1))))</f>
        <v/>
      </c>
      <c r="AJ224" s="19" t="str">
        <f>IF(A224=0,"",IF(COUNTA(Raw!JD224:JJ224)=0,"",IF(AND(Raw!JD224&gt;600,COUNTA(Raw!JE224:JI224)&gt;0),"",IF(AND(Raw!JD224&lt;=600,COUNTA(Raw!JE224:JJ224)=0),"",1))))</f>
        <v/>
      </c>
      <c r="AK224" s="19" t="str">
        <f>IF(A224=0,"",IF(COUNTA(Raw!JK224:KA224)=0,"",IF(AND(Raw!JK224=1,COUNTA(Raw!JM224:JV224)&gt;0),"",IF(AND(Raw!JK224=3,COUNTA(Raw!JM224:JV224)&gt;0,COUNTA(Raw!JW224:KA224)=0),"",IF(AND(ISBLANK(Raw!JK224)=FALSE,Raw!JK224&lt;&gt;1,Raw!JK224&lt;&gt;3,COUNTA(Raw!JM224:KA224)=0),"",1)))))</f>
        <v/>
      </c>
      <c r="AL224" s="19" t="str">
        <f>IF(A224=0,"",IF(COUNTA(Raw!JW224:KA224)=0,"",IF(AND(COUNTIF(Raw!JW224:JZ224,4)=0,COUNTA(Raw!JW224:JZ224)&gt;0,ISBLANK(Raw!KA224)=FALSE),"",IF(AND(COUNTIF(Raw!JW224:KA224,4)&gt;0,ISBLANK(Raw!KA224)),"",1))))</f>
        <v/>
      </c>
      <c r="AM224" s="19" t="str">
        <f>IF(A224=0,"",IF(COUNTA(Raw!KT224:KU224)=0,"",IF(AND(Raw!KT224=1,ISBLANK(Raw!KU224)=FALSE),"",IF(AND(Raw!KT224=2,ISBLANK(Raw!KU224)),"",1))))</f>
        <v/>
      </c>
      <c r="AN224" s="19" t="str">
        <f>IF(A224=0,"",IF(COUNTA(Raw!KX224:LF224)=0,"",IF(AND(COUNTIF(Raw!KX224:LB224,5)=1,COUNTA(Raw!KX224:LB224)=1,COUNTA(Raw!LC224:LF224)=0),"",IF(AND(COUNTIF(Raw!KX224:LB224,5)=0,COUNTA(Raw!KX224:LB224)&gt;0,COUNTA(Raw!LC224:LF224)&gt;0),"",1))))</f>
        <v/>
      </c>
      <c r="AO224" s="19" t="str">
        <f>IF(A224=0,"",IF(COUNTA(Raw!LM224:LU224)=0,"",IF(AND(Raw!LM224=1,ISBLANK(Raw!LN224)=FALSE,COUNTA(Raw!LO224:LU224)&gt;0),"",IF(AND(Raw!LM224=2,COUNTA(Raw!LN224:LU224)=0),"",1))))</f>
        <v/>
      </c>
      <c r="AP224" s="19" t="str">
        <f>IF(A224=0,"",IF(COUNTA(Raw!MY224:OG224)=0,"",IF(AND(Raw!MY224=2,COUNTA(Raw!MZ224:OG224)=0),"",IF(AND(Raw!MY224=1,COUNTA(Raw!MZ224:OG224)&gt;0),"",1))))</f>
        <v/>
      </c>
      <c r="AQ224" s="19" t="str">
        <f>IF(A224=0,"",IF(COUNTA(Raw!NC224:NW224)=0,"",IF(AND(COUNTIF(Raw!NC224:NG224,3)&gt;0,COUNTA(Raw!NH224:NQ224)&gt;0),"",IF(AND(COUNTA(Raw!NC224:NG224)&gt;0,COUNTIF(Raw!NC224:NG224,3)=0,COUNTA(Raw!NH224:NW224)=0),"",1))))</f>
        <v/>
      </c>
      <c r="AR224" s="19" t="str">
        <f>IF(A224=0,"",IF(COUNTA(Raw!NH224:NW224)=0,"",IF(AND(COUNTIF(Raw!NH224:NQ224,10)&gt;0,COUNTA(Raw!NR224:NW224)&gt;0),"",IF(AND(COUNTA(Raw!NH224:NQ224)&gt;0,COUNTIF(Raw!NH224:NQ224,10)=0,COUNTA(Raw!NR224:NY224)=0),"",1))))</f>
        <v/>
      </c>
      <c r="AS224" s="19" t="str">
        <f>IF(A224=0,"",IF(COUNTA(Raw!NY224:OG224)=0,"",IF(AND(Raw!NY224=1,COUNTA(Raw!NZ224:OG224)&gt;0),"",IF(AND(Raw!NY224=2,COUNTA(Raw!NZ224:OG224)=0),"",1))))</f>
        <v/>
      </c>
      <c r="AT224" s="19" t="str">
        <f>IF(A224=0,"",IF(COUNTA(Raw!OH224:OY224)=0,"",IF(AND(Raw!OH224=1,COUNTA(Raw!OI224:OY224)&gt;0),"",IF(AND(Raw!OH224=2,COUNTA(Raw!OI224:OY224)=0),"",1))))</f>
        <v/>
      </c>
      <c r="AU224" s="19" t="str">
        <f>IF(A224=0,"",IF(COUNTA(Raw!PR224:QB224)=0,"",
IF(AND(OR(AND(COUNTIF(Raw!PR224:QB224,1)=1,COUNTA(Raw!QI224:QY224)&gt;0),AND(COUNTIF(Raw!PR224:QB224,1)=0,COUNTA(Raw!QI224:QY224)=0)),OR(AND(COUNTIF(Raw!PR224:QB224,2)=1,COUNTA(Raw!QZ224:RP224)&gt;0),AND(COUNTIF(Raw!PR224:QB224,2)=0,COUNTA(Raw!QZ224:RP224)=0)),OR(AND(COUNTIF(Raw!PR224:QB224,3)=1,COUNTA(Raw!RQ224:SG224)&gt;0),AND(COUNTIF(Raw!PR224:QB224,3)=0,COUNTA(Raw!RQ224:SG224)=0)),OR(AND(COUNTIF(Raw!PR224:QB224,4)=1,COUNTA(Raw!SH224:ST224)&gt;0),AND(COUNTIF(Raw!PR224:QB224,4)=0,COUNTA(Raw!SH224:ST224)=0)),OR(AND(COUNTIF(Raw!PR224:QB224,5)=1,COUNTA(Raw!SU224:TG224)&gt;0),AND(COUNTIF(Raw!PR224:QB224,5)=0,COUNTA(Raw!SU224:TG224)=0)),OR(AND(COUNTIF(Raw!PR224:QB224,6)=1,COUNTA(Raw!TH224:TT224)&gt;0),AND(COUNTIF(Raw!PR224:QB224,6)=0,COUNTA(Raw!TH224:TT224)=0)),OR(AND(COUNTIF(Raw!PR224:QB224,7)=1,COUNTA(Raw!TU224:UI224)&gt;0),AND(COUNTIF(Raw!PR224:QB224,7)=0,COUNTA(Raw!TU224:UI224)=0)),OR(AND(COUNTIF(Raw!PR224:QB224,8)=1,COUNTA(Raw!UJ224:UV224)&gt;0),AND(COUNTIF(Raw!PR224:QB224,8)=0,COUNTA(Raw!UJ224:UV224)=0)),OR(AND(COUNTIF(Raw!PR224:QB224,9)=1,COUNTA(Raw!UW224:VG224)&gt;0),AND(COUNTIF(Raw!PR224:QB224,9)=0,COUNTA(Raw!UW224:VG224)=0)),OR(AND(COUNTIF(Raw!PR224:QB224,10)=1,COUNTA(Raw!VH224:VP224)&gt;0),AND(COUNTIF(Raw!PR224:QB224,10)=0,COUNTA(Raw!VH224:VP224)=0)),OR(AND(COUNTIF(Raw!PR224:QB224,11)=1,COUNTA(Raw!VQ224:WK224)&gt;0),AND(COUNTIF(Raw!PR224:QB224,11)=0,COUNTA(Raw!VQ224:WK224)=0))),"",1)))</f>
        <v/>
      </c>
      <c r="AV224" s="19" t="str">
        <f>IF(A224=0,"",IF(COUNTA(Raw!QI224:QY224)=0,"",IF(AND(OR(AND(Raw!QI224=4,COUNTIF(Raw!QR224:QY224,1)=0),Raw!QI224&lt;&gt;4),OR(AND(Raw!QJ224=4,COUNTIF(Raw!QR224:QY224,2)=0),Raw!QJ224&lt;&gt;4),OR(AND(Raw!QK224=4,COUNTIF(Raw!QR224:QY224,3)=0),Raw!QK224&lt;&gt;4),OR(AND(Raw!QL224=4,COUNTIF(Raw!QR224:QY224,4)=0),Raw!QL224&lt;&gt;4),OR(AND(Raw!QM224=4,COUNTIF(Raw!QR224:QY224,5)=0),Raw!QM224&lt;&gt;4),OR(AND(Raw!QN224=4,COUNTIF(Raw!QR224:QY224,6)=0),Raw!QN224&lt;&gt;4),OR(AND(Raw!QO224=4,COUNTIF(Raw!QR224:QY224,7)=0),Raw!QO224&lt;&gt;4),OR(AND(Raw!QP224=4,COUNTIF(Raw!QR224:QY224,8)=0),Raw!QP224&lt;&gt;4)),"",1)))</f>
        <v/>
      </c>
      <c r="AW224" t="str">
        <f>IF(A224=0,"",IF(COUNTA(Raw!QZ224:RP224)=0,"",IF(AND(OR(AND(Raw!QZ224=4,COUNTIF(Raw!RI224:RP224,1)=0),Raw!QZ224&lt;&gt;4),OR(AND(Raw!RA224=4,COUNTIF(Raw!RI224:RP224,2)=0),Raw!RA224&lt;&gt;4),OR(AND(Raw!RB224=4,COUNTIF(Raw!RI224:RP224,3)=0),Raw!RB224&lt;&gt;4),OR(AND(Raw!RC224=4,COUNTIF(Raw!RI224:RP224,4)=0),Raw!RC224&lt;&gt;4),OR(AND(Raw!RD224=4,COUNTIF(Raw!RI224:RP224,5)=0),Raw!RD224&lt;&gt;4),OR(AND(Raw!RE224=4,COUNTIF(Raw!RI224:RP224,6)=0),Raw!RE224&lt;&gt;4),OR(AND(Raw!RF224=4,COUNTIF(Raw!RI224:RP224,7)=0),Raw!RF224&lt;&gt;4),OR(AND(Raw!RG224=4,COUNTIF(Raw!RI224:RP224,8)=0),Raw!RG224&lt;&gt;4)),"",1)))</f>
        <v/>
      </c>
      <c r="AX224" t="str">
        <f>IF(A224=0,"",IF(COUNTA(Raw!RQ224:SG224)=0,"",IF(AND(OR(AND(Raw!RQ224=4,COUNTIF(Raw!RZ224:SG224,1)=0),Raw!RQ224&lt;&gt;4),OR(AND(Raw!RR224=4,COUNTIF(Raw!RZ224:SG224,2)=0),Raw!RR224&lt;&gt;4),OR(AND(Raw!RS224=4,COUNTIF(Raw!RZ224:SG224,3)=0),Raw!RS224&lt;&gt;4),OR(AND(Raw!RT224=4,COUNTIF(Raw!RZ224:SG224,4)=0),Raw!RT224&lt;&gt;4),OR(AND(Raw!RU224=4,COUNTIF(Raw!RZ224:SG224,5)=0),Raw!RU224&lt;&gt;4),OR(AND(Raw!RV224=4,COUNTIF(Raw!RZ224:SG224,6)=0),Raw!RV224&lt;&gt;4),OR(AND(Raw!RW224=4,COUNTIF(Raw!RZ224:SG224,7)=0),Raw!RW224&lt;&gt;4),OR(AND(Raw!RX224=4,COUNTIF(Raw!RZ224:SG224,8)=0),Raw!RX224&lt;&gt;4)),"",1)))</f>
        <v/>
      </c>
      <c r="AY224" t="str">
        <f>IF(A224=0,"",IF(COUNTA(Raw!SH224:ST224)=0,"",IF(AND(OR(AND(Raw!SH224=4,COUNTIF(Raw!SO224:ST224,1)=0),Raw!SH224&lt;&gt;4),OR(AND(Raw!SI224=4,COUNTIF(Raw!SO224:ST224,2)=0),Raw!SI224&lt;&gt;4),OR(AND(Raw!SJ224=4,COUNTIF(Raw!SO224:ST224,3)=0),Raw!SJ224&lt;&gt;4),OR(AND(Raw!SK224=4,COUNTIF(Raw!SO224:ST224,4)=0),Raw!SK224&lt;&gt;4),OR(AND(Raw!SL224=4,COUNTIF(Raw!SO224:ST224,5)=0),Raw!SL224&lt;&gt;4),OR(AND(Raw!SM224=4,COUNTIF(Raw!SO224:ST224,6)=0),Raw!SM224&lt;&gt;4)),"",1)))</f>
        <v/>
      </c>
      <c r="AZ224" t="str">
        <f>IF(A224=0,"",IF(COUNTA(Raw!SU224:TG224)=0,"",IF(AND(OR(AND(Raw!SU224=4,COUNTIF(Raw!TB224:TG224,1)=0),Raw!SU224&lt;&gt;4),OR(AND(Raw!SV224=4,COUNTIF(Raw!TB224:TG224,2)=0),Raw!SV224&lt;&gt;4),OR(AND(Raw!SW224=4,COUNTIF(Raw!TB224:TG224,3)=0),Raw!SW224&lt;&gt;4),OR(AND(Raw!SX224=4,COUNTIF(Raw!TB224:TG224,4)=0),Raw!SX224&lt;&gt;4),OR(AND(Raw!SY224=4,COUNTIF(Raw!TB224:TG224,5)=0),Raw!SY224&lt;&gt;4),OR(AND(Raw!SZ224=4,COUNTIF(Raw!TB224:TG224,6)=0),Raw!SZ224&lt;&gt;4)),"",1)))</f>
        <v/>
      </c>
      <c r="BA224" t="str">
        <f>IF(A224=0,"",IF(COUNTA(Raw!TH224:TT224)=0,"",IF(AND(OR(AND(Raw!TH224=4,COUNTIF(Raw!TO224:TT224,1)=0),Raw!TH224&lt;&gt;4),OR(AND(Raw!TI224=4,COUNTIF(Raw!TO224:TT224,2)=0),Raw!TI224&lt;&gt;4),OR(AND(Raw!TJ224=4,COUNTIF(Raw!TO224:TT224,3)=0),Raw!TJ224&lt;&gt;4),OR(AND(Raw!TK224=4,COUNTIF(Raw!TO224:TT224,4)=0),Raw!TK224&lt;&gt;4),OR(AND(Raw!TL224=4,COUNTIF(Raw!TO224:TT224,5)=0),Raw!TL224&lt;&gt;4),OR(AND(Raw!TM224=4,COUNTIF(Raw!TO224:TT224,6)=0),Raw!TM224&lt;&gt;4)),"",1)))</f>
        <v/>
      </c>
      <c r="BB224" t="str">
        <f>IF(A224=0,"",IF(COUNTA(Raw!TU224:UI224)=0,"",IF(AND(OR(AND(Raw!TU224=4,COUNTIF(Raw!UC224:UI224,1)=0),Raw!TU224&lt;&gt;4),OR(AND(Raw!TV224=4,COUNTIF(Raw!UC224:UI224,2)=0),Raw!TV224&lt;&gt;4),OR(AND(Raw!TW224=4,COUNTIF(Raw!UC224:UI224,3)=0),Raw!TW224&lt;&gt;4),OR(AND(Raw!TX224=4,COUNTIF(Raw!UC224:UI224,4)=0),Raw!TX224&lt;&gt;4),OR(AND(Raw!TY224=4,COUNTIF(Raw!UC224:UI224,5)=0),Raw!TY224&lt;&gt;4),OR(AND(Raw!TZ224=4,COUNTIF(Raw!UC224:UI224,6)=0),Raw!TZ224&lt;&gt;4),OR(AND(Raw!UA224=4,COUNTIF(Raw!UC224:UI224,7)=0),Raw!UA224&lt;&gt;4)),"",1)))</f>
        <v/>
      </c>
      <c r="BC224" t="str">
        <f>IF(A224=0,"",IF(COUNTA(Raw!UJ224:UV224)=0,"",IF(AND(OR(AND(Raw!UJ224=4,COUNTIF(Raw!UQ224:UV224,1)=0),Raw!UJ224&lt;&gt;4),OR(AND(Raw!UK224=4,COUNTIF(Raw!UQ224:UV224,2)=0),Raw!UK224&lt;&gt;4),OR(AND(Raw!UL224=4,COUNTIF(Raw!UQ224:UV224,3)=0),Raw!UL224&lt;&gt;4),OR(AND(Raw!UM224=4,COUNTIF(Raw!UQ224:UV224,4)=0),Raw!UM224&lt;&gt;4),OR(AND(Raw!UN224=4,COUNTIF(Raw!UQ224:UV224,5)=0),Raw!UN224&lt;&gt;4),OR(AND(Raw!UO224=4,COUNTIF(Raw!UQ224:UV224,6)=0),Raw!UO224&lt;&gt;4)),"",1)))</f>
        <v/>
      </c>
      <c r="BD224" t="str">
        <f>IF(A224=0,"",IF(COUNTA(Raw!UW224:VG224)=0,"",IF(AND(OR(AND(Raw!UW224=4,COUNTIF(Raw!VC224:VG224,1)=0),Raw!UW224&lt;&gt;4),OR(AND(Raw!UX224=4,COUNTIF(Raw!VC224:VG224,2)=0),Raw!UX224&lt;&gt;4),OR(AND(Raw!UY224=4,COUNTIF(Raw!VC224:VG224,3)=0),Raw!UY224&lt;&gt;4),OR(AND(Raw!UZ224=4,COUNTIF(Raw!VC224:VG224,4)=0),Raw!UZ224&lt;&gt;4),OR(AND(Raw!VA224=4,COUNTIF(Raw!VC224:VG224,5)=0),Raw!VA224&lt;&gt;4)),"",1)))</f>
        <v/>
      </c>
      <c r="BE224" t="str">
        <f>IF(A224=0,"",IF(COUNTA(Raw!VH224:VP224)=0,"",
IF(AND(
OR(AND(Raw!VH224=4,COUNTIF(Raw!VM224:VP224,1)=0),Raw!VH224&lt;&gt;4),
OR(AND(Raw!VI224=4,COUNTIF(Raw!VM224:VP224,2)=0),Raw!VI224&lt;&gt;4),
OR(AND(Raw!VJ224=4,COUNTIF(Raw!VM224:VP224,3)=0),Raw!VJ224&lt;&gt;4),
OR(AND(Raw!VK224=4,COUNTIF(Raw!VM224:VP224,4)=0),Raw!VK224&lt;&gt;4)
),"",1)))</f>
        <v/>
      </c>
      <c r="BF224" t="str">
        <f>IF(A224=0,"",IF(COUNTA(Raw!VQ224:WK224)=0,"",
IF(AND(
OR(AND(Raw!VQ224=4,COUNTIF(Raw!WB224:WK224,1)=0),Raw!VQ224&lt;&gt;4),
OR(AND(Raw!VR224=4,COUNTIF(Raw!WB224:WK224,2)=0),Raw!VR224&lt;&gt;4),
OR(AND(Raw!VS224=4,COUNTIF(Raw!WB224:WK224,3)=0),Raw!VS224&lt;&gt;4),
OR(AND(Raw!VT224=4,COUNTIF(Raw!WB224:WK224,4)=0),Raw!VT224&lt;&gt;4),
OR(AND(Raw!VU224=4,COUNTIF(Raw!WB224:WK224,5)=0),Raw!VU224&lt;&gt;4),
OR(AND(Raw!VV224=4,COUNTIF(Raw!WB224:WK224,6)=0),Raw!VV224&lt;&gt;4),
OR(AND(Raw!VW224=4,COUNTIF(Raw!WB224:WK224,7)=0),Raw!VW224&lt;&gt;4),
OR(AND(Raw!VX224=4,COUNTIF(Raw!WB224:WK224,8)=0),Raw!VX224&lt;&gt;4),
OR(AND(Raw!VY224=4,COUNTIF(Raw!WB224:WK224,9)=0),Raw!VX224&lt;&gt;4),
OR(AND(Raw!VZ224=4,COUNTIF(Raw!WB224:WK224,10)=0),Raw!VZ224&lt;&gt;4)
),"",1)))</f>
        <v/>
      </c>
      <c r="BG224" t="str">
        <f>IF(A224=0,"",IF(COUNTA(Raw!WL224:XB224)=0,"",
IF(AND(
OR(AND(Raw!WL224=4,COUNTIF(Raw!WU224:XB224,1)=0),Raw!WL224&lt;&gt;4),
OR(AND(Raw!WM224=4,COUNTIF(Raw!WU224:XB224,2)=0),Raw!WM224&lt;&gt;4),
OR(AND(Raw!WN224=4,COUNTIF(Raw!WU224:XB224,3)=0),Raw!WN224&lt;&gt;4),
OR(AND(Raw!WO224=4,COUNTIF(Raw!WU224:XB224,4)=0),Raw!WO224&lt;&gt;4),
OR(AND(Raw!WP224=4,COUNTIF(Raw!WU224:XB224,5)=0),Raw!WP224&lt;&gt;4),
OR(AND(Raw!WQ224=4,COUNTIF(Raw!WU224:XB224,6)=0),Raw!WQ224&lt;&gt;4),
OR(AND(Raw!WR224=4,COUNTIF(Raw!WU224:XB224,7)=0),Raw!WR224&lt;&gt;4),
OR(AND(Raw!WS224=4,COUNTIF(Raw!WU224:XB224,8)=0),Raw!WS224&lt;&gt;4)
),"",1)))</f>
        <v/>
      </c>
      <c r="BH224" t="str">
        <f>IF(A224=0,"",IF(COUNTA(Raw!XC224:XK224)=0,"",
IF(AND(
OR(AND(Raw!XC224=4,COUNTIF(Raw!XH224:XK224,1)=0),Raw!XC224&lt;&gt;4),
OR(AND(Raw!XD224=4,COUNTIF(Raw!XH224:XK224,2)=0),Raw!XD224&lt;&gt;4),
OR(AND(Raw!XE224=4,COUNTIF(Raw!XH224:XK224,3)=0),Raw!XE224&lt;&gt;4),
OR(AND(Raw!XF224=4,COUNTIF(Raw!XH224:XK224,4)=0),Raw!XF224&lt;&gt;4)
),"",1)))</f>
        <v/>
      </c>
      <c r="BI224" t="str">
        <f>IF(A224=0,"",IF(COUNTA(Raw!XL224:XT224)=0,"",
IF(AND(
OR(AND(Raw!XL224=4,COUNTIF(Raw!XQ224:XT224,1)=0),Raw!XL224&lt;&gt;4),
OR(AND(Raw!XM224=4,COUNTIF(Raw!XQ224:XT224,2)=0),Raw!XM224&lt;&gt;4),
OR(AND(Raw!XN224=4,COUNTIF(Raw!XQ224:XT224,3)=0),Raw!XN224&lt;&gt;4),
OR(AND(Raw!XO224=4,COUNTIF(Raw!XQ224:XT224,4)=0),Raw!XO224&lt;&gt;4)
),"",1)))</f>
        <v/>
      </c>
      <c r="BJ224" t="str">
        <f>IF(A224=0,"",IF(COUNTA(Raw!XU224:YI224)=0,"",
IF(AND(
OR(AND(Raw!XU224=4,COUNTIF(Raw!YC224:YI224,1)=0),Raw!XU224&lt;&gt;4),
OR(AND(Raw!XV224=4,COUNTIF(Raw!YC224:YI224,2)=0),Raw!XV224&lt;&gt;4),
OR(AND(Raw!XW224=4,COUNTIF(Raw!YC224:YI224,3)=0),Raw!XW224&lt;&gt;4),
OR(AND(Raw!XX224=4,COUNTIF(Raw!YC224:YI224,4)=0),Raw!XX224&lt;&gt;4),
OR(AND(Raw!XY224=4,COUNTIF(Raw!YC224:YI224,5)=0),Raw!XY224&lt;&gt;4),
OR(AND(Raw!XZ224=4,COUNTIF(Raw!YC224:YI224,6)=0),Raw!XZ224&lt;&gt;4),
OR(AND(Raw!YA224=4,COUNTIF(Raw!YC224:YI224,7)=0),Raw!YA224&lt;&gt;4)
),"",1)))</f>
        <v/>
      </c>
      <c r="BK224" t="str">
        <f>IF(A224=0,"",IF(COUNTA(Raw!YJ224:YR224)=0,"",
IF(AND(
OR(AND(Raw!YJ224=4,COUNTIF(Raw!YO224:YR224,1)=0),Raw!YJ224&lt;&gt;4),
OR(AND(Raw!YK224=4,COUNTIF(Raw!YO224:YR224,2)=0),Raw!YK224&lt;&gt;4),
OR(AND(Raw!YL224=4,COUNTIF(Raw!YO224:YR224,3)=0),Raw!YL224&lt;&gt;4),
OR(AND(Raw!YM224=4,COUNTIF(Raw!YO224:YR224,4)=0),Raw!YM224&lt;&gt;4)
),"",1)))</f>
        <v/>
      </c>
      <c r="BL224" t="str">
        <f>IF(A224=0,"",IF(COUNTA(Raw!YS224:YU224)=0,"",IF(AND(Raw!YS224=4,ISBLANK(Raw!YU224)),"",IF(AND(Raw!YS224&lt;&gt;4,ISBLANK(Raw!YU224)=FALSE),"",1))))</f>
        <v/>
      </c>
    </row>
    <row r="225" spans="1:64">
      <c r="A225" s="20">
        <f>Raw!A225</f>
        <v>0</v>
      </c>
      <c r="B225" s="19" t="str">
        <f>IF(A225=0,"",IF(AND(Raw!AC225=1,COUNTA(Raw!AR225:IC225)&gt;0,COUNTA(Raw!ID225:YU225)=0),"",IF(AND(Raw!AC225=2,COUNTA(Raw!AR225:IC225)=0,COUNTA(Raw!ID225:MV225)&gt;0,COUNTA(Raw!MW225:YU225)=0),"",IF(AND(Raw!AC225=3,COUNTA(Raw!AP225:MV225)=0,COUNTA(Raw!MW225:YU225)&gt;0),"",1))))</f>
        <v/>
      </c>
      <c r="C225" s="19" t="str">
        <f>IF(A225=0,"",IF(AND(Raw!AK225=1,ISBLANK(Raw!AM225)=FALSE,ISBLANK(Raw!AO225)),"",IF(AND(Raw!AK225=2,ISBLANK(Raw!AM225),ISBLANK(Raw!AO225)=FALSE),"",1)))</f>
        <v/>
      </c>
      <c r="D225" s="19" t="str">
        <f>IF(A225=0,"",IF(COUNTA(Raw!AS225:AZ225)=0,"",IF(AND(Raw!AS225+Raw!AT225=100,Raw!AU225+Raw!AV225=100,Raw!AW225+Raw!AX225=100,Raw!AY225+Raw!AZ225=100),"",1)))</f>
        <v/>
      </c>
      <c r="E225" s="19" t="str">
        <f>IF(A225=0,"",IF(ISBLANK(Raw!AQ225),"",IF(Raw!AQ225=1,"",1)))</f>
        <v/>
      </c>
      <c r="F225" s="19" t="str">
        <f>IF(A225=0,"",IF(ISBLANK(Raw!AR225),"",IF(AND(Raw!AR225&gt;=0,Raw!AR225&lt;=100),"",1)))</f>
        <v/>
      </c>
      <c r="G225" s="19" t="str">
        <f>IF(A225=0,"",IF(AND(ISBLANK(Raw!BA225),ISBLANK(Raw!AS225)),"",IF(AND(Raw!AS225&gt;0,ISBLANK(Raw!BA225)=FALSE),"",1)))</f>
        <v/>
      </c>
      <c r="H225" s="19" t="str">
        <f>IF(A225=0,"",IF(COUNTA(Raw!BA225:BH225)=0,"",IF(AND(Raw!BA225=0,COUNTA(Raw!BB225:BH225)=0),"",IF(AND(Raw!BA225&gt;0,COUNTA(Raw!BB225:BH225)&gt;0),"",1))))</f>
        <v/>
      </c>
      <c r="I225" s="19" t="str">
        <f>IF(A225=0,"",IF(AND(ISBLANK(Raw!BI225),ISBLANK(Raw!BJ225)),"",IF(AND(Raw!BI225=1,ISBLANK(Raw!BJ225)=FALSE),"",IF(AND(Raw!BI225=2,ISBLANK(Raw!BJ225)),"",1))))</f>
        <v/>
      </c>
      <c r="J225" s="19" t="str">
        <f>IF(A225=0,"",IF(AND(ISBLANK(Raw!AT225),COUNTBLANK(Raw!BK225:BQ225)),"",IF(AND(Raw!AT225&gt;0,COUNTA(Raw!BK225:BQ225)&gt;0),"",IF(AND(Raw!AT225=0,COUNTA(Raw!BK225:BQ225)=0),"",1))))</f>
        <v/>
      </c>
      <c r="K225" s="19" t="str">
        <f>IF(A225=0,"",IF(AND(ISBLANK(Raw!AS225),COUNTA(Raw!BR225:BX225)=0),"",IF(AND(Raw!AS225&gt;0,COUNTA(Raw!BR225:BX225)&gt;0),"",IF(AND(Raw!AS225=0,COUNTA(Raw!BR225:BX225)=0),"",1))))</f>
        <v/>
      </c>
      <c r="L225" s="19" t="str">
        <f>IF(A225=0,"",IF(AND(COUNTA(Raw!BK225:BX225)=0,COUNTA(Raw!BY225:CH225)=0),"",IF(AND(COUNTIF(Raw!BK225:BX225,1)&gt;0,COUNTA(Raw!BY225:CH225)&gt;0),"",IF(AND(COUNTIF(Raw!BK225:BX225,1)=0,COUNTA(Raw!BY225:CH225)=0),"",1))))</f>
        <v/>
      </c>
      <c r="M225" s="19" t="str">
        <f>IF(A225=0,"",IF(AND(COUNTA(Raw!BK225:BX225)=0,COUNTA(Raw!CI225:CR225)),"",IF(AND(COUNTIF(Raw!BK225:BX225,3)&gt;0,COUNTA(Raw!CI225:CR225)&gt;0),"",IF(AND(COUNTIF(Raw!BK225:BX225,3)=0,COUNTA(Raw!CI225:CR225)=0),"",1))))</f>
        <v/>
      </c>
      <c r="N225" s="19" t="str">
        <f>IF(A225=0,"",IF(COUNTA(Raw!CS225:DF225)=0,"",IF(AND(COUNTIF(Raw!CS225:CV225,1)=1,COUNTA(Raw!CW225:DA225)&gt;0,COUNTA(Raw!DB225:DF225)=0),"",IF(AND(COUNTIF(Raw!CS225:CV225,2)=1,COUNTA(Raw!CW225:DA225)=0,COUNTA(Raw!DB225:DF225)&gt;0),"",IF(AND(COUNTA(Raw!CS225:CV225)&gt;0,COUNTA(Raw!CW225:DF225)=0),"",1)))))</f>
        <v/>
      </c>
      <c r="O225" s="19" t="str">
        <f>IF(A225=0,"",IF(COUNTA(Raw!DG225:DP225)=0,"",IF(AND(COUNTIF(Raw!BK225:BQ225,1)&gt;0,OR(COUNTIF(Raw!DG225:DP225,1)=1,COUNTIF(Raw!DG225:DP225,2)=1,COUNTIF(Raw!DG225:DP225,3)=1)),"",IF(AND(COUNTIF(Raw!BK225:BQ225,1)=0,AND(COUNTIF(Raw!DG225:DP225,1)=0,COUNTIF(Raw!DG225:DP225,2)=0,COUNTIF(Raw!DG225:DP225,3)=0)),"",1))))</f>
        <v/>
      </c>
      <c r="P225" s="19" t="str">
        <f>IF(A225=0,"",IF(COUNTA(Raw!DG225:DR225)=0,"",IF(AND(COUNTIF(Raw!DG225:DP225,4)=1,ISBLANK(Raw!DQ225)=FALSE,ISBLANK(Raw!DR225)),"",IF(AND(COUNTIF(Raw!DG225:DP225,7)=1,ISBLANK(Raw!DQ225),ISBLANK(Raw!DR225)=FALSE),"",IF(AND(COUNTA(Raw!DG225:DP225)&gt;0,COUNTIF(Raw!DG225:DP225,4)=0,COUNTIF(Raw!DG225:DP225,7)=0,COUNTA(Raw!DQ225:DR225)=0),"",1)))))</f>
        <v/>
      </c>
      <c r="Q225" s="19" t="str">
        <f>IF(A225=0,"",IF(AND(COUNTA(Raw!DS225:DU225)=0,COUNTA(Raw!BK225:BQ225)=0),"",IF(AND(COUNTIF(Raw!BK225:BQ225,1)&gt;0,COUNTA(Raw!DS225:DU225)&gt;0),"",IF(AND(COUNTIF(Raw!BK225:BQ225,1)=0,COUNTA(Raw!DS225:DU225)=0),"",1))))</f>
        <v/>
      </c>
      <c r="R225" s="19" t="str">
        <f>IF(A225=0,"",IF(AND(ISBLANK(Raw!AT225),ISBLANK(Raw!EJ225)),"",IF(AND(Raw!AT225&gt;0,ISBLANK(Raw!EJ225)=FALSE,Raw!EJ225&gt;=0,Raw!EJ225&lt;=7),"",IF(AND(Raw!AT225=0,ISBLANK(Raw!EJ225)),"",1))))</f>
        <v/>
      </c>
      <c r="S225" t="str">
        <f>IF(A225=0,"",IF(AND(ISBLANK(Raw!AS225),ISBLANK(Raw!EK225)),"",IF(AND(Raw!AS225&gt;0,ISBLANK(Raw!EK225)=FALSE),"",IF(AND(Raw!AS225=0,ISBLANK(Raw!EK225)),"",1))))</f>
        <v/>
      </c>
      <c r="T225" s="19" t="str">
        <f>IF(A225=0,"",IF(AND(ISBLANK(Raw!AT225),COUNTA(Raw!EL225:EQ225)=0),"",IF(AND(Raw!AT225&gt;0,COUNTA(Raw!EL225:EQ225)&gt;0),"",IF(AND(Raw!AT225=0,COUNTA(Raw!EL225:EQ225)=0),"",1))))</f>
        <v/>
      </c>
      <c r="U225" t="str">
        <f>IF(A225=0,"",IF(AND(ISBLANK(Raw!AT225),COUNTA(Raw!ER225:EU225)=0),"",IF(AND(Raw!AT225&gt;0,COUNTA(Raw!ER225:EU225)&gt;0),"",IF(AND(Raw!AT225=0,COUNTA(Raw!ER225:EU225)=0),"",1))))</f>
        <v/>
      </c>
      <c r="V225" t="str">
        <f>IF(A225=0,"",IF(AND(ISBLANK(Raw!AS225),COUNTA(Raw!EV225:FA225)=0),"",IF(AND(Raw!AS225&gt;0,COUNTA(Raw!EV225:FA225)&gt;0),"",IF(AND(Raw!AS225=0,COUNTA(Raw!EV225:FA225)=0),"",1))))</f>
        <v/>
      </c>
      <c r="W225" t="str">
        <f>IF(A225=0,"",IF(AND(ISBLANK(Raw!AS225),COUNTA(Raw!FB225:FE225)=0),"",IF(AND(Raw!AS225&gt;0,COUNTA(Raw!FB225:FE225)&gt;0),"",IF(AND(Raw!AS225=0,COUNTA(Raw!FB225:FE225)=0),"",1))))</f>
        <v/>
      </c>
      <c r="X225" t="str">
        <f>IF(A225=0,"",IF(AND(ISBLANK(Raw!AT225),COUNTA(Raw!FF225:FI225)=0),"",IF(AND(Raw!AT225&gt;0,COUNTA(Raw!FF225:FI225)&gt;0),"",IF(AND(Raw!AT225=0,COUNTA(Raw!FF225:FI225)=0),"",1))))</f>
        <v/>
      </c>
      <c r="Y225" t="str">
        <f>IF(A225=0,"",IF(AND(ISBLANK(Raw!AS225),COUNTA(Raw!FJ225:FM225)=0),"",IF(AND(Raw!AS225&gt;0,COUNTA(Raw!FJ225:FM225)&gt;0),"",IF(AND(Raw!AS225=0,COUNTA(Raw!FJ225:FM225)=0),"",1))))</f>
        <v/>
      </c>
      <c r="Z225" t="str">
        <f>IF(A225=0,"",IF(AND(COUNTA(Raw!FN225:FT225)=0,ISBLANK(Raw!FU225)),"",IF(AND(COUNTIF(Raw!FN225:FT225,1)&gt;0,ISBLANK(Raw!FU225)=FALSE),"",IF(AND(COUNTIF(Raw!FN225:FT225,1)=0,ISBLANK(Raw!FU225)),"",1))))</f>
        <v/>
      </c>
      <c r="AA225" s="19" t="str">
        <f>IF(A225=0,"",IF(AND(ISBLANK(Raw!BI225),COUNTA(Raw!FV225:GH225)=0),"",IF(AND(Raw!BI225&lt;&gt;1,COUNTIF(Raw!FV225:GH225,6)=0),"",IF(Raw!BI225=1,"",1))))</f>
        <v/>
      </c>
      <c r="AB225" t="str">
        <f>IF(A225=0,"",IF(AND(ISBLANK(Raw!GI225),COUNTA(Raw!GJ225:GQ225)=0),"",IF(AND(Raw!GI225=1,COUNTA(Raw!GJ225:GQ225)&gt;0),"",IF(AND(Raw!GI225=2,COUNTA(Raw!GJ225:GQ225)=0),"",1))))</f>
        <v/>
      </c>
      <c r="AC225" s="19" t="str">
        <f>IF(A225=0,"",IF(AND(COUNTA(Raw!GY225:HF225)=0,ISBLANK(Raw!HG225)),"",IF(AND(OR(COUNTIF(Raw!GY225:HE225,1)&gt;0,COUNTIF(Raw!GY225:HE225,2)&gt;0),ISBLANK(Raw!HG225)=FALSE),"",IF(AND(COUNTA(Raw!GY225:HF225)&gt;0,ISBLANK(Raw!HG225),COUNTIF(Raw!GY225:HE225,1)=0,COUNTIF(Raw!GY225:HE225,2)=0),"",1))))</f>
        <v/>
      </c>
      <c r="AD225" s="19" t="str">
        <f>IF(A225=0,"",IF(COUNTA(Raw!HU225:IB225)=0,"",IF(AND(Raw!AK225&lt;&gt;2,COUNTIF(Raw!HU225:IA225,2)=0,COUNTIF(Raw!HU225:IA225,3)=0),"",IF(Raw!AK225=2,"",1))))</f>
        <v/>
      </c>
      <c r="AE225" s="19" t="str">
        <f>IF(A225=0,"",IF(AND(Raw!AK225=2,ISBLANK(Raw!IC225)=FALSE),"",IF(AND(Raw!AK225&lt;&gt;2,ISBLANK(Raw!IC225)),"",1)))</f>
        <v/>
      </c>
      <c r="AF225" s="19" t="str">
        <f>IF(A225=0,"",IF(COUNTA(Raw!ID225:IF225)=0,"",IF(AND(MATCH(2023-Raw!ID225,Code!$A$3:$A$12,1)=Raw!IF225,2023-Raw!ID225=Raw!IE225),"",1)))</f>
        <v/>
      </c>
      <c r="AG225" s="19" t="str">
        <f>IF(A225=0,"",IF(COUNTA(Raw!IG225:II225)=0,"",IF(AND(Raw!IG225=4,ISBLANK(Raw!II225)=FALSE),"",IF(AND(Raw!IG225&lt;&gt;4,ISBLANK(Raw!II225)),"",1))))</f>
        <v/>
      </c>
      <c r="AH225" s="19" t="str">
        <f>IF(A225=0,"",IF(COUNTA(Raw!IJ225:IM225)=0,"",IF(AND(Raw!IJ225=1,ISBLANK(Raw!IK225)=FALSE),"",IF(AND(Raw!IJ225=2,COUNTA(Raw!IK225:IM225)&gt;0),"",1))))</f>
        <v/>
      </c>
      <c r="AI225" s="19" t="str">
        <f>IF(A225=0,"",IF(COUNTA(Raw!IK225:IM225)=0,"",IF(AND(Raw!IK225=1,ISBLANK(Raw!IL225)=FALSE),"",IF(AND(Raw!IK225=2,COUNTA(Raw!IL225:IM225)=0),"",1))))</f>
        <v/>
      </c>
      <c r="AJ225" s="19" t="str">
        <f>IF(A225=0,"",IF(COUNTA(Raw!JD225:JJ225)=0,"",IF(AND(Raw!JD225&gt;600,COUNTA(Raw!JE225:JI225)&gt;0),"",IF(AND(Raw!JD225&lt;=600,COUNTA(Raw!JE225:JJ225)=0),"",1))))</f>
        <v/>
      </c>
      <c r="AK225" s="19" t="str">
        <f>IF(A225=0,"",IF(COUNTA(Raw!JK225:KA225)=0,"",IF(AND(Raw!JK225=1,COUNTA(Raw!JM225:JV225)&gt;0),"",IF(AND(Raw!JK225=3,COUNTA(Raw!JM225:JV225)&gt;0,COUNTA(Raw!JW225:KA225)=0),"",IF(AND(ISBLANK(Raw!JK225)=FALSE,Raw!JK225&lt;&gt;1,Raw!JK225&lt;&gt;3,COUNTA(Raw!JM225:KA225)=0),"",1)))))</f>
        <v/>
      </c>
      <c r="AL225" s="19" t="str">
        <f>IF(A225=0,"",IF(COUNTA(Raw!JW225:KA225)=0,"",IF(AND(COUNTIF(Raw!JW225:JZ225,4)=0,COUNTA(Raw!JW225:JZ225)&gt;0,ISBLANK(Raw!KA225)=FALSE),"",IF(AND(COUNTIF(Raw!JW225:KA225,4)&gt;0,ISBLANK(Raw!KA225)),"",1))))</f>
        <v/>
      </c>
      <c r="AM225" s="19" t="str">
        <f>IF(A225=0,"",IF(COUNTA(Raw!KT225:KU225)=0,"",IF(AND(Raw!KT225=1,ISBLANK(Raw!KU225)=FALSE),"",IF(AND(Raw!KT225=2,ISBLANK(Raw!KU225)),"",1))))</f>
        <v/>
      </c>
      <c r="AN225" s="19" t="str">
        <f>IF(A225=0,"",IF(COUNTA(Raw!KX225:LF225)=0,"",IF(AND(COUNTIF(Raw!KX225:LB225,5)=1,COUNTA(Raw!KX225:LB225)=1,COUNTA(Raw!LC225:LF225)=0),"",IF(AND(COUNTIF(Raw!KX225:LB225,5)=0,COUNTA(Raw!KX225:LB225)&gt;0,COUNTA(Raw!LC225:LF225)&gt;0),"",1))))</f>
        <v/>
      </c>
      <c r="AO225" s="19" t="str">
        <f>IF(A225=0,"",IF(COUNTA(Raw!LM225:LU225)=0,"",IF(AND(Raw!LM225=1,ISBLANK(Raw!LN225)=FALSE,COUNTA(Raw!LO225:LU225)&gt;0),"",IF(AND(Raw!LM225=2,COUNTA(Raw!LN225:LU225)=0),"",1))))</f>
        <v/>
      </c>
      <c r="AP225" s="19" t="str">
        <f>IF(A225=0,"",IF(COUNTA(Raw!MY225:OG225)=0,"",IF(AND(Raw!MY225=2,COUNTA(Raw!MZ225:OG225)=0),"",IF(AND(Raw!MY225=1,COUNTA(Raw!MZ225:OG225)&gt;0),"",1))))</f>
        <v/>
      </c>
      <c r="AQ225" s="19" t="str">
        <f>IF(A225=0,"",IF(COUNTA(Raw!NC225:NW225)=0,"",IF(AND(COUNTIF(Raw!NC225:NG225,3)&gt;0,COUNTA(Raw!NH225:NQ225)&gt;0),"",IF(AND(COUNTA(Raw!NC225:NG225)&gt;0,COUNTIF(Raw!NC225:NG225,3)=0,COUNTA(Raw!NH225:NW225)=0),"",1))))</f>
        <v/>
      </c>
      <c r="AR225" s="19" t="str">
        <f>IF(A225=0,"",IF(COUNTA(Raw!NH225:NW225)=0,"",IF(AND(COUNTIF(Raw!NH225:NQ225,10)&gt;0,COUNTA(Raw!NR225:NW225)&gt;0),"",IF(AND(COUNTA(Raw!NH225:NQ225)&gt;0,COUNTIF(Raw!NH225:NQ225,10)=0,COUNTA(Raw!NR225:NY225)=0),"",1))))</f>
        <v/>
      </c>
      <c r="AS225" s="19" t="str">
        <f>IF(A225=0,"",IF(COUNTA(Raw!NY225:OG225)=0,"",IF(AND(Raw!NY225=1,COUNTA(Raw!NZ225:OG225)&gt;0),"",IF(AND(Raw!NY225=2,COUNTA(Raw!NZ225:OG225)=0),"",1))))</f>
        <v/>
      </c>
      <c r="AT225" s="19" t="str">
        <f>IF(A225=0,"",IF(COUNTA(Raw!OH225:OY225)=0,"",IF(AND(Raw!OH225=1,COUNTA(Raw!OI225:OY225)&gt;0),"",IF(AND(Raw!OH225=2,COUNTA(Raw!OI225:OY225)=0),"",1))))</f>
        <v/>
      </c>
      <c r="AU225" s="19" t="str">
        <f>IF(A225=0,"",IF(COUNTA(Raw!PR225:QB225)=0,"",
IF(AND(OR(AND(COUNTIF(Raw!PR225:QB225,1)=1,COUNTA(Raw!QI225:QY225)&gt;0),AND(COUNTIF(Raw!PR225:QB225,1)=0,COUNTA(Raw!QI225:QY225)=0)),OR(AND(COUNTIF(Raw!PR225:QB225,2)=1,COUNTA(Raw!QZ225:RP225)&gt;0),AND(COUNTIF(Raw!PR225:QB225,2)=0,COUNTA(Raw!QZ225:RP225)=0)),OR(AND(COUNTIF(Raw!PR225:QB225,3)=1,COUNTA(Raw!RQ225:SG225)&gt;0),AND(COUNTIF(Raw!PR225:QB225,3)=0,COUNTA(Raw!RQ225:SG225)=0)),OR(AND(COUNTIF(Raw!PR225:QB225,4)=1,COUNTA(Raw!SH225:ST225)&gt;0),AND(COUNTIF(Raw!PR225:QB225,4)=0,COUNTA(Raw!SH225:ST225)=0)),OR(AND(COUNTIF(Raw!PR225:QB225,5)=1,COUNTA(Raw!SU225:TG225)&gt;0),AND(COUNTIF(Raw!PR225:QB225,5)=0,COUNTA(Raw!SU225:TG225)=0)),OR(AND(COUNTIF(Raw!PR225:QB225,6)=1,COUNTA(Raw!TH225:TT225)&gt;0),AND(COUNTIF(Raw!PR225:QB225,6)=0,COUNTA(Raw!TH225:TT225)=0)),OR(AND(COUNTIF(Raw!PR225:QB225,7)=1,COUNTA(Raw!TU225:UI225)&gt;0),AND(COUNTIF(Raw!PR225:QB225,7)=0,COUNTA(Raw!TU225:UI225)=0)),OR(AND(COUNTIF(Raw!PR225:QB225,8)=1,COUNTA(Raw!UJ225:UV225)&gt;0),AND(COUNTIF(Raw!PR225:QB225,8)=0,COUNTA(Raw!UJ225:UV225)=0)),OR(AND(COUNTIF(Raw!PR225:QB225,9)=1,COUNTA(Raw!UW225:VG225)&gt;0),AND(COUNTIF(Raw!PR225:QB225,9)=0,COUNTA(Raw!UW225:VG225)=0)),OR(AND(COUNTIF(Raw!PR225:QB225,10)=1,COUNTA(Raw!VH225:VP225)&gt;0),AND(COUNTIF(Raw!PR225:QB225,10)=0,COUNTA(Raw!VH225:VP225)=0)),OR(AND(COUNTIF(Raw!PR225:QB225,11)=1,COUNTA(Raw!VQ225:WK225)&gt;0),AND(COUNTIF(Raw!PR225:QB225,11)=0,COUNTA(Raw!VQ225:WK225)=0))),"",1)))</f>
        <v/>
      </c>
      <c r="AV225" s="19" t="str">
        <f>IF(A225=0,"",IF(COUNTA(Raw!QI225:QY225)=0,"",IF(AND(OR(AND(Raw!QI225=4,COUNTIF(Raw!QR225:QY225,1)=0),Raw!QI225&lt;&gt;4),OR(AND(Raw!QJ225=4,COUNTIF(Raw!QR225:QY225,2)=0),Raw!QJ225&lt;&gt;4),OR(AND(Raw!QK225=4,COUNTIF(Raw!QR225:QY225,3)=0),Raw!QK225&lt;&gt;4),OR(AND(Raw!QL225=4,COUNTIF(Raw!QR225:QY225,4)=0),Raw!QL225&lt;&gt;4),OR(AND(Raw!QM225=4,COUNTIF(Raw!QR225:QY225,5)=0),Raw!QM225&lt;&gt;4),OR(AND(Raw!QN225=4,COUNTIF(Raw!QR225:QY225,6)=0),Raw!QN225&lt;&gt;4),OR(AND(Raw!QO225=4,COUNTIF(Raw!QR225:QY225,7)=0),Raw!QO225&lt;&gt;4),OR(AND(Raw!QP225=4,COUNTIF(Raw!QR225:QY225,8)=0),Raw!QP225&lt;&gt;4)),"",1)))</f>
        <v/>
      </c>
      <c r="AW225" t="str">
        <f>IF(A225=0,"",IF(COUNTA(Raw!QZ225:RP225)=0,"",IF(AND(OR(AND(Raw!QZ225=4,COUNTIF(Raw!RI225:RP225,1)=0),Raw!QZ225&lt;&gt;4),OR(AND(Raw!RA225=4,COUNTIF(Raw!RI225:RP225,2)=0),Raw!RA225&lt;&gt;4),OR(AND(Raw!RB225=4,COUNTIF(Raw!RI225:RP225,3)=0),Raw!RB225&lt;&gt;4),OR(AND(Raw!RC225=4,COUNTIF(Raw!RI225:RP225,4)=0),Raw!RC225&lt;&gt;4),OR(AND(Raw!RD225=4,COUNTIF(Raw!RI225:RP225,5)=0),Raw!RD225&lt;&gt;4),OR(AND(Raw!RE225=4,COUNTIF(Raw!RI225:RP225,6)=0),Raw!RE225&lt;&gt;4),OR(AND(Raw!RF225=4,COUNTIF(Raw!RI225:RP225,7)=0),Raw!RF225&lt;&gt;4),OR(AND(Raw!RG225=4,COUNTIF(Raw!RI225:RP225,8)=0),Raw!RG225&lt;&gt;4)),"",1)))</f>
        <v/>
      </c>
      <c r="AX225" t="str">
        <f>IF(A225=0,"",IF(COUNTA(Raw!RQ225:SG225)=0,"",IF(AND(OR(AND(Raw!RQ225=4,COUNTIF(Raw!RZ225:SG225,1)=0),Raw!RQ225&lt;&gt;4),OR(AND(Raw!RR225=4,COUNTIF(Raw!RZ225:SG225,2)=0),Raw!RR225&lt;&gt;4),OR(AND(Raw!RS225=4,COUNTIF(Raw!RZ225:SG225,3)=0),Raw!RS225&lt;&gt;4),OR(AND(Raw!RT225=4,COUNTIF(Raw!RZ225:SG225,4)=0),Raw!RT225&lt;&gt;4),OR(AND(Raw!RU225=4,COUNTIF(Raw!RZ225:SG225,5)=0),Raw!RU225&lt;&gt;4),OR(AND(Raw!RV225=4,COUNTIF(Raw!RZ225:SG225,6)=0),Raw!RV225&lt;&gt;4),OR(AND(Raw!RW225=4,COUNTIF(Raw!RZ225:SG225,7)=0),Raw!RW225&lt;&gt;4),OR(AND(Raw!RX225=4,COUNTIF(Raw!RZ225:SG225,8)=0),Raw!RX225&lt;&gt;4)),"",1)))</f>
        <v/>
      </c>
      <c r="AY225" t="str">
        <f>IF(A225=0,"",IF(COUNTA(Raw!SH225:ST225)=0,"",IF(AND(OR(AND(Raw!SH225=4,COUNTIF(Raw!SO225:ST225,1)=0),Raw!SH225&lt;&gt;4),OR(AND(Raw!SI225=4,COUNTIF(Raw!SO225:ST225,2)=0),Raw!SI225&lt;&gt;4),OR(AND(Raw!SJ225=4,COUNTIF(Raw!SO225:ST225,3)=0),Raw!SJ225&lt;&gt;4),OR(AND(Raw!SK225=4,COUNTIF(Raw!SO225:ST225,4)=0),Raw!SK225&lt;&gt;4),OR(AND(Raw!SL225=4,COUNTIF(Raw!SO225:ST225,5)=0),Raw!SL225&lt;&gt;4),OR(AND(Raw!SM225=4,COUNTIF(Raw!SO225:ST225,6)=0),Raw!SM225&lt;&gt;4)),"",1)))</f>
        <v/>
      </c>
      <c r="AZ225" t="str">
        <f>IF(A225=0,"",IF(COUNTA(Raw!SU225:TG225)=0,"",IF(AND(OR(AND(Raw!SU225=4,COUNTIF(Raw!TB225:TG225,1)=0),Raw!SU225&lt;&gt;4),OR(AND(Raw!SV225=4,COUNTIF(Raw!TB225:TG225,2)=0),Raw!SV225&lt;&gt;4),OR(AND(Raw!SW225=4,COUNTIF(Raw!TB225:TG225,3)=0),Raw!SW225&lt;&gt;4),OR(AND(Raw!SX225=4,COUNTIF(Raw!TB225:TG225,4)=0),Raw!SX225&lt;&gt;4),OR(AND(Raw!SY225=4,COUNTIF(Raw!TB225:TG225,5)=0),Raw!SY225&lt;&gt;4),OR(AND(Raw!SZ225=4,COUNTIF(Raw!TB225:TG225,6)=0),Raw!SZ225&lt;&gt;4)),"",1)))</f>
        <v/>
      </c>
      <c r="BA225" t="str">
        <f>IF(A225=0,"",IF(COUNTA(Raw!TH225:TT225)=0,"",IF(AND(OR(AND(Raw!TH225=4,COUNTIF(Raw!TO225:TT225,1)=0),Raw!TH225&lt;&gt;4),OR(AND(Raw!TI225=4,COUNTIF(Raw!TO225:TT225,2)=0),Raw!TI225&lt;&gt;4),OR(AND(Raw!TJ225=4,COUNTIF(Raw!TO225:TT225,3)=0),Raw!TJ225&lt;&gt;4),OR(AND(Raw!TK225=4,COUNTIF(Raw!TO225:TT225,4)=0),Raw!TK225&lt;&gt;4),OR(AND(Raw!TL225=4,COUNTIF(Raw!TO225:TT225,5)=0),Raw!TL225&lt;&gt;4),OR(AND(Raw!TM225=4,COUNTIF(Raw!TO225:TT225,6)=0),Raw!TM225&lt;&gt;4)),"",1)))</f>
        <v/>
      </c>
      <c r="BB225" t="str">
        <f>IF(A225=0,"",IF(COUNTA(Raw!TU225:UI225)=0,"",IF(AND(OR(AND(Raw!TU225=4,COUNTIF(Raw!UC225:UI225,1)=0),Raw!TU225&lt;&gt;4),OR(AND(Raw!TV225=4,COUNTIF(Raw!UC225:UI225,2)=0),Raw!TV225&lt;&gt;4),OR(AND(Raw!TW225=4,COUNTIF(Raw!UC225:UI225,3)=0),Raw!TW225&lt;&gt;4),OR(AND(Raw!TX225=4,COUNTIF(Raw!UC225:UI225,4)=0),Raw!TX225&lt;&gt;4),OR(AND(Raw!TY225=4,COUNTIF(Raw!UC225:UI225,5)=0),Raw!TY225&lt;&gt;4),OR(AND(Raw!TZ225=4,COUNTIF(Raw!UC225:UI225,6)=0),Raw!TZ225&lt;&gt;4),OR(AND(Raw!UA225=4,COUNTIF(Raw!UC225:UI225,7)=0),Raw!UA225&lt;&gt;4)),"",1)))</f>
        <v/>
      </c>
      <c r="BC225" t="str">
        <f>IF(A225=0,"",IF(COUNTA(Raw!UJ225:UV225)=0,"",IF(AND(OR(AND(Raw!UJ225=4,COUNTIF(Raw!UQ225:UV225,1)=0),Raw!UJ225&lt;&gt;4),OR(AND(Raw!UK225=4,COUNTIF(Raw!UQ225:UV225,2)=0),Raw!UK225&lt;&gt;4),OR(AND(Raw!UL225=4,COUNTIF(Raw!UQ225:UV225,3)=0),Raw!UL225&lt;&gt;4),OR(AND(Raw!UM225=4,COUNTIF(Raw!UQ225:UV225,4)=0),Raw!UM225&lt;&gt;4),OR(AND(Raw!UN225=4,COUNTIF(Raw!UQ225:UV225,5)=0),Raw!UN225&lt;&gt;4),OR(AND(Raw!UO225=4,COUNTIF(Raw!UQ225:UV225,6)=0),Raw!UO225&lt;&gt;4)),"",1)))</f>
        <v/>
      </c>
      <c r="BD225" t="str">
        <f>IF(A225=0,"",IF(COUNTA(Raw!UW225:VG225)=0,"",IF(AND(OR(AND(Raw!UW225=4,COUNTIF(Raw!VC225:VG225,1)=0),Raw!UW225&lt;&gt;4),OR(AND(Raw!UX225=4,COUNTIF(Raw!VC225:VG225,2)=0),Raw!UX225&lt;&gt;4),OR(AND(Raw!UY225=4,COUNTIF(Raw!VC225:VG225,3)=0),Raw!UY225&lt;&gt;4),OR(AND(Raw!UZ225=4,COUNTIF(Raw!VC225:VG225,4)=0),Raw!UZ225&lt;&gt;4),OR(AND(Raw!VA225=4,COUNTIF(Raw!VC225:VG225,5)=0),Raw!VA225&lt;&gt;4)),"",1)))</f>
        <v/>
      </c>
      <c r="BE225" t="str">
        <f>IF(A225=0,"",IF(COUNTA(Raw!VH225:VP225)=0,"",
IF(AND(
OR(AND(Raw!VH225=4,COUNTIF(Raw!VM225:VP225,1)=0),Raw!VH225&lt;&gt;4),
OR(AND(Raw!VI225=4,COUNTIF(Raw!VM225:VP225,2)=0),Raw!VI225&lt;&gt;4),
OR(AND(Raw!VJ225=4,COUNTIF(Raw!VM225:VP225,3)=0),Raw!VJ225&lt;&gt;4),
OR(AND(Raw!VK225=4,COUNTIF(Raw!VM225:VP225,4)=0),Raw!VK225&lt;&gt;4)
),"",1)))</f>
        <v/>
      </c>
      <c r="BF225" t="str">
        <f>IF(A225=0,"",IF(COUNTA(Raw!VQ225:WK225)=0,"",
IF(AND(
OR(AND(Raw!VQ225=4,COUNTIF(Raw!WB225:WK225,1)=0),Raw!VQ225&lt;&gt;4),
OR(AND(Raw!VR225=4,COUNTIF(Raw!WB225:WK225,2)=0),Raw!VR225&lt;&gt;4),
OR(AND(Raw!VS225=4,COUNTIF(Raw!WB225:WK225,3)=0),Raw!VS225&lt;&gt;4),
OR(AND(Raw!VT225=4,COUNTIF(Raw!WB225:WK225,4)=0),Raw!VT225&lt;&gt;4),
OR(AND(Raw!VU225=4,COUNTIF(Raw!WB225:WK225,5)=0),Raw!VU225&lt;&gt;4),
OR(AND(Raw!VV225=4,COUNTIF(Raw!WB225:WK225,6)=0),Raw!VV225&lt;&gt;4),
OR(AND(Raw!VW225=4,COUNTIF(Raw!WB225:WK225,7)=0),Raw!VW225&lt;&gt;4),
OR(AND(Raw!VX225=4,COUNTIF(Raw!WB225:WK225,8)=0),Raw!VX225&lt;&gt;4),
OR(AND(Raw!VY225=4,COUNTIF(Raw!WB225:WK225,9)=0),Raw!VX225&lt;&gt;4),
OR(AND(Raw!VZ225=4,COUNTIF(Raw!WB225:WK225,10)=0),Raw!VZ225&lt;&gt;4)
),"",1)))</f>
        <v/>
      </c>
      <c r="BG225" t="str">
        <f>IF(A225=0,"",IF(COUNTA(Raw!WL225:XB225)=0,"",
IF(AND(
OR(AND(Raw!WL225=4,COUNTIF(Raw!WU225:XB225,1)=0),Raw!WL225&lt;&gt;4),
OR(AND(Raw!WM225=4,COUNTIF(Raw!WU225:XB225,2)=0),Raw!WM225&lt;&gt;4),
OR(AND(Raw!WN225=4,COUNTIF(Raw!WU225:XB225,3)=0),Raw!WN225&lt;&gt;4),
OR(AND(Raw!WO225=4,COUNTIF(Raw!WU225:XB225,4)=0),Raw!WO225&lt;&gt;4),
OR(AND(Raw!WP225=4,COUNTIF(Raw!WU225:XB225,5)=0),Raw!WP225&lt;&gt;4),
OR(AND(Raw!WQ225=4,COUNTIF(Raw!WU225:XB225,6)=0),Raw!WQ225&lt;&gt;4),
OR(AND(Raw!WR225=4,COUNTIF(Raw!WU225:XB225,7)=0),Raw!WR225&lt;&gt;4),
OR(AND(Raw!WS225=4,COUNTIF(Raw!WU225:XB225,8)=0),Raw!WS225&lt;&gt;4)
),"",1)))</f>
        <v/>
      </c>
      <c r="BH225" t="str">
        <f>IF(A225=0,"",IF(COUNTA(Raw!XC225:XK225)=0,"",
IF(AND(
OR(AND(Raw!XC225=4,COUNTIF(Raw!XH225:XK225,1)=0),Raw!XC225&lt;&gt;4),
OR(AND(Raw!XD225=4,COUNTIF(Raw!XH225:XK225,2)=0),Raw!XD225&lt;&gt;4),
OR(AND(Raw!XE225=4,COUNTIF(Raw!XH225:XK225,3)=0),Raw!XE225&lt;&gt;4),
OR(AND(Raw!XF225=4,COUNTIF(Raw!XH225:XK225,4)=0),Raw!XF225&lt;&gt;4)
),"",1)))</f>
        <v/>
      </c>
      <c r="BI225" t="str">
        <f>IF(A225=0,"",IF(COUNTA(Raw!XL225:XT225)=0,"",
IF(AND(
OR(AND(Raw!XL225=4,COUNTIF(Raw!XQ225:XT225,1)=0),Raw!XL225&lt;&gt;4),
OR(AND(Raw!XM225=4,COUNTIF(Raw!XQ225:XT225,2)=0),Raw!XM225&lt;&gt;4),
OR(AND(Raw!XN225=4,COUNTIF(Raw!XQ225:XT225,3)=0),Raw!XN225&lt;&gt;4),
OR(AND(Raw!XO225=4,COUNTIF(Raw!XQ225:XT225,4)=0),Raw!XO225&lt;&gt;4)
),"",1)))</f>
        <v/>
      </c>
      <c r="BJ225" t="str">
        <f>IF(A225=0,"",IF(COUNTA(Raw!XU225:YI225)=0,"",
IF(AND(
OR(AND(Raw!XU225=4,COUNTIF(Raw!YC225:YI225,1)=0),Raw!XU225&lt;&gt;4),
OR(AND(Raw!XV225=4,COUNTIF(Raw!YC225:YI225,2)=0),Raw!XV225&lt;&gt;4),
OR(AND(Raw!XW225=4,COUNTIF(Raw!YC225:YI225,3)=0),Raw!XW225&lt;&gt;4),
OR(AND(Raw!XX225=4,COUNTIF(Raw!YC225:YI225,4)=0),Raw!XX225&lt;&gt;4),
OR(AND(Raw!XY225=4,COUNTIF(Raw!YC225:YI225,5)=0),Raw!XY225&lt;&gt;4),
OR(AND(Raw!XZ225=4,COUNTIF(Raw!YC225:YI225,6)=0),Raw!XZ225&lt;&gt;4),
OR(AND(Raw!YA225=4,COUNTIF(Raw!YC225:YI225,7)=0),Raw!YA225&lt;&gt;4)
),"",1)))</f>
        <v/>
      </c>
      <c r="BK225" t="str">
        <f>IF(A225=0,"",IF(COUNTA(Raw!YJ225:YR225)=0,"",
IF(AND(
OR(AND(Raw!YJ225=4,COUNTIF(Raw!YO225:YR225,1)=0),Raw!YJ225&lt;&gt;4),
OR(AND(Raw!YK225=4,COUNTIF(Raw!YO225:YR225,2)=0),Raw!YK225&lt;&gt;4),
OR(AND(Raw!YL225=4,COUNTIF(Raw!YO225:YR225,3)=0),Raw!YL225&lt;&gt;4),
OR(AND(Raw!YM225=4,COUNTIF(Raw!YO225:YR225,4)=0),Raw!YM225&lt;&gt;4)
),"",1)))</f>
        <v/>
      </c>
      <c r="BL225" t="str">
        <f>IF(A225=0,"",IF(COUNTA(Raw!YS225:YU225)=0,"",IF(AND(Raw!YS225=4,ISBLANK(Raw!YU225)),"",IF(AND(Raw!YS225&lt;&gt;4,ISBLANK(Raw!YU225)=FALSE),"",1))))</f>
        <v/>
      </c>
    </row>
    <row r="226" spans="1:64">
      <c r="A226" s="20">
        <f>Raw!A226</f>
        <v>0</v>
      </c>
      <c r="B226" s="19" t="str">
        <f>IF(A226=0,"",IF(AND(Raw!AC226=1,COUNTA(Raw!AR226:IC226)&gt;0,COUNTA(Raw!ID226:YU226)=0),"",IF(AND(Raw!AC226=2,COUNTA(Raw!AR226:IC226)=0,COUNTA(Raw!ID226:MV226)&gt;0,COUNTA(Raw!MW226:YU226)=0),"",IF(AND(Raw!AC226=3,COUNTA(Raw!AP226:MV226)=0,COUNTA(Raw!MW226:YU226)&gt;0),"",1))))</f>
        <v/>
      </c>
      <c r="C226" s="19" t="str">
        <f>IF(A226=0,"",IF(AND(Raw!AK226=1,ISBLANK(Raw!AM226)=FALSE,ISBLANK(Raw!AO226)),"",IF(AND(Raw!AK226=2,ISBLANK(Raw!AM226),ISBLANK(Raw!AO226)=FALSE),"",1)))</f>
        <v/>
      </c>
      <c r="D226" s="19" t="str">
        <f>IF(A226=0,"",IF(COUNTA(Raw!AS226:AZ226)=0,"",IF(AND(Raw!AS226+Raw!AT226=100,Raw!AU226+Raw!AV226=100,Raw!AW226+Raw!AX226=100,Raw!AY226+Raw!AZ226=100),"",1)))</f>
        <v/>
      </c>
      <c r="E226" s="19" t="str">
        <f>IF(A226=0,"",IF(ISBLANK(Raw!AQ226),"",IF(Raw!AQ226=1,"",1)))</f>
        <v/>
      </c>
      <c r="F226" s="19" t="str">
        <f>IF(A226=0,"",IF(ISBLANK(Raw!AR226),"",IF(AND(Raw!AR226&gt;=0,Raw!AR226&lt;=100),"",1)))</f>
        <v/>
      </c>
      <c r="G226" s="19" t="str">
        <f>IF(A226=0,"",IF(AND(ISBLANK(Raw!BA226),ISBLANK(Raw!AS226)),"",IF(AND(Raw!AS226&gt;0,ISBLANK(Raw!BA226)=FALSE),"",1)))</f>
        <v/>
      </c>
      <c r="H226" s="19" t="str">
        <f>IF(A226=0,"",IF(COUNTA(Raw!BA226:BH226)=0,"",IF(AND(Raw!BA226=0,COUNTA(Raw!BB226:BH226)=0),"",IF(AND(Raw!BA226&gt;0,COUNTA(Raw!BB226:BH226)&gt;0),"",1))))</f>
        <v/>
      </c>
      <c r="I226" s="19" t="str">
        <f>IF(A226=0,"",IF(AND(ISBLANK(Raw!BI226),ISBLANK(Raw!BJ226)),"",IF(AND(Raw!BI226=1,ISBLANK(Raw!BJ226)=FALSE),"",IF(AND(Raw!BI226=2,ISBLANK(Raw!BJ226)),"",1))))</f>
        <v/>
      </c>
      <c r="J226" s="19" t="str">
        <f>IF(A226=0,"",IF(AND(ISBLANK(Raw!AT226),COUNTBLANK(Raw!BK226:BQ226)),"",IF(AND(Raw!AT226&gt;0,COUNTA(Raw!BK226:BQ226)&gt;0),"",IF(AND(Raw!AT226=0,COUNTA(Raw!BK226:BQ226)=0),"",1))))</f>
        <v/>
      </c>
      <c r="K226" s="19" t="str">
        <f>IF(A226=0,"",IF(AND(ISBLANK(Raw!AS226),COUNTA(Raw!BR226:BX226)=0),"",IF(AND(Raw!AS226&gt;0,COUNTA(Raw!BR226:BX226)&gt;0),"",IF(AND(Raw!AS226=0,COUNTA(Raw!BR226:BX226)=0),"",1))))</f>
        <v/>
      </c>
      <c r="L226" s="19" t="str">
        <f>IF(A226=0,"",IF(AND(COUNTA(Raw!BK226:BX226)=0,COUNTA(Raw!BY226:CH226)=0),"",IF(AND(COUNTIF(Raw!BK226:BX226,1)&gt;0,COUNTA(Raw!BY226:CH226)&gt;0),"",IF(AND(COUNTIF(Raw!BK226:BX226,1)=0,COUNTA(Raw!BY226:CH226)=0),"",1))))</f>
        <v/>
      </c>
      <c r="M226" s="19" t="str">
        <f>IF(A226=0,"",IF(AND(COUNTA(Raw!BK226:BX226)=0,COUNTA(Raw!CI226:CR226)),"",IF(AND(COUNTIF(Raw!BK226:BX226,3)&gt;0,COUNTA(Raw!CI226:CR226)&gt;0),"",IF(AND(COUNTIF(Raw!BK226:BX226,3)=0,COUNTA(Raw!CI226:CR226)=0),"",1))))</f>
        <v/>
      </c>
      <c r="N226" s="19" t="str">
        <f>IF(A226=0,"",IF(COUNTA(Raw!CS226:DF226)=0,"",IF(AND(COUNTIF(Raw!CS226:CV226,1)=1,COUNTA(Raw!CW226:DA226)&gt;0,COUNTA(Raw!DB226:DF226)=0),"",IF(AND(COUNTIF(Raw!CS226:CV226,2)=1,COUNTA(Raw!CW226:DA226)=0,COUNTA(Raw!DB226:DF226)&gt;0),"",IF(AND(COUNTA(Raw!CS226:CV226)&gt;0,COUNTA(Raw!CW226:DF226)=0),"",1)))))</f>
        <v/>
      </c>
      <c r="O226" s="19" t="str">
        <f>IF(A226=0,"",IF(COUNTA(Raw!DG226:DP226)=0,"",IF(AND(COUNTIF(Raw!BK226:BQ226,1)&gt;0,OR(COUNTIF(Raw!DG226:DP226,1)=1,COUNTIF(Raw!DG226:DP226,2)=1,COUNTIF(Raw!DG226:DP226,3)=1)),"",IF(AND(COUNTIF(Raw!BK226:BQ226,1)=0,AND(COUNTIF(Raw!DG226:DP226,1)=0,COUNTIF(Raw!DG226:DP226,2)=0,COUNTIF(Raw!DG226:DP226,3)=0)),"",1))))</f>
        <v/>
      </c>
      <c r="P226" s="19" t="str">
        <f>IF(A226=0,"",IF(COUNTA(Raw!DG226:DR226)=0,"",IF(AND(COUNTIF(Raw!DG226:DP226,4)=1,ISBLANK(Raw!DQ226)=FALSE,ISBLANK(Raw!DR226)),"",IF(AND(COUNTIF(Raw!DG226:DP226,7)=1,ISBLANK(Raw!DQ226),ISBLANK(Raw!DR226)=FALSE),"",IF(AND(COUNTA(Raw!DG226:DP226)&gt;0,COUNTIF(Raw!DG226:DP226,4)=0,COUNTIF(Raw!DG226:DP226,7)=0,COUNTA(Raw!DQ226:DR226)=0),"",1)))))</f>
        <v/>
      </c>
      <c r="Q226" s="19" t="str">
        <f>IF(A226=0,"",IF(AND(COUNTA(Raw!DS226:DU226)=0,COUNTA(Raw!BK226:BQ226)=0),"",IF(AND(COUNTIF(Raw!BK226:BQ226,1)&gt;0,COUNTA(Raw!DS226:DU226)&gt;0),"",IF(AND(COUNTIF(Raw!BK226:BQ226,1)=0,COUNTA(Raw!DS226:DU226)=0),"",1))))</f>
        <v/>
      </c>
      <c r="R226" s="19" t="str">
        <f>IF(A226=0,"",IF(AND(ISBLANK(Raw!AT226),ISBLANK(Raw!EJ226)),"",IF(AND(Raw!AT226&gt;0,ISBLANK(Raw!EJ226)=FALSE,Raw!EJ226&gt;=0,Raw!EJ226&lt;=7),"",IF(AND(Raw!AT226=0,ISBLANK(Raw!EJ226)),"",1))))</f>
        <v/>
      </c>
      <c r="S226" t="str">
        <f>IF(A226=0,"",IF(AND(ISBLANK(Raw!AS226),ISBLANK(Raw!EK226)),"",IF(AND(Raw!AS226&gt;0,ISBLANK(Raw!EK226)=FALSE),"",IF(AND(Raw!AS226=0,ISBLANK(Raw!EK226)),"",1))))</f>
        <v/>
      </c>
      <c r="T226" s="19" t="str">
        <f>IF(A226=0,"",IF(AND(ISBLANK(Raw!AT226),COUNTA(Raw!EL226:EQ226)=0),"",IF(AND(Raw!AT226&gt;0,COUNTA(Raw!EL226:EQ226)&gt;0),"",IF(AND(Raw!AT226=0,COUNTA(Raw!EL226:EQ226)=0),"",1))))</f>
        <v/>
      </c>
      <c r="U226" t="str">
        <f>IF(A226=0,"",IF(AND(ISBLANK(Raw!AT226),COUNTA(Raw!ER226:EU226)=0),"",IF(AND(Raw!AT226&gt;0,COUNTA(Raw!ER226:EU226)&gt;0),"",IF(AND(Raw!AT226=0,COUNTA(Raw!ER226:EU226)=0),"",1))))</f>
        <v/>
      </c>
      <c r="V226" t="str">
        <f>IF(A226=0,"",IF(AND(ISBLANK(Raw!AS226),COUNTA(Raw!EV226:FA226)=0),"",IF(AND(Raw!AS226&gt;0,COUNTA(Raw!EV226:FA226)&gt;0),"",IF(AND(Raw!AS226=0,COUNTA(Raw!EV226:FA226)=0),"",1))))</f>
        <v/>
      </c>
      <c r="W226" t="str">
        <f>IF(A226=0,"",IF(AND(ISBLANK(Raw!AS226),COUNTA(Raw!FB226:FE226)=0),"",IF(AND(Raw!AS226&gt;0,COUNTA(Raw!FB226:FE226)&gt;0),"",IF(AND(Raw!AS226=0,COUNTA(Raw!FB226:FE226)=0),"",1))))</f>
        <v/>
      </c>
      <c r="X226" t="str">
        <f>IF(A226=0,"",IF(AND(ISBLANK(Raw!AT226),COUNTA(Raw!FF226:FI226)=0),"",IF(AND(Raw!AT226&gt;0,COUNTA(Raw!FF226:FI226)&gt;0),"",IF(AND(Raw!AT226=0,COUNTA(Raw!FF226:FI226)=0),"",1))))</f>
        <v/>
      </c>
      <c r="Y226" t="str">
        <f>IF(A226=0,"",IF(AND(ISBLANK(Raw!AS226),COUNTA(Raw!FJ226:FM226)=0),"",IF(AND(Raw!AS226&gt;0,COUNTA(Raw!FJ226:FM226)&gt;0),"",IF(AND(Raw!AS226=0,COUNTA(Raw!FJ226:FM226)=0),"",1))))</f>
        <v/>
      </c>
      <c r="Z226" t="str">
        <f>IF(A226=0,"",IF(AND(COUNTA(Raw!FN226:FT226)=0,ISBLANK(Raw!FU226)),"",IF(AND(COUNTIF(Raw!FN226:FT226,1)&gt;0,ISBLANK(Raw!FU226)=FALSE),"",IF(AND(COUNTIF(Raw!FN226:FT226,1)=0,ISBLANK(Raw!FU226)),"",1))))</f>
        <v/>
      </c>
      <c r="AA226" s="19" t="str">
        <f>IF(A226=0,"",IF(AND(ISBLANK(Raw!BI226),COUNTA(Raw!FV226:GH226)=0),"",IF(AND(Raw!BI226&lt;&gt;1,COUNTIF(Raw!FV226:GH226,6)=0),"",IF(Raw!BI226=1,"",1))))</f>
        <v/>
      </c>
      <c r="AB226" t="str">
        <f>IF(A226=0,"",IF(AND(ISBLANK(Raw!GI226),COUNTA(Raw!GJ226:GQ226)=0),"",IF(AND(Raw!GI226=1,COUNTA(Raw!GJ226:GQ226)&gt;0),"",IF(AND(Raw!GI226=2,COUNTA(Raw!GJ226:GQ226)=0),"",1))))</f>
        <v/>
      </c>
      <c r="AC226" s="19" t="str">
        <f>IF(A226=0,"",IF(AND(COUNTA(Raw!GY226:HF226)=0,ISBLANK(Raw!HG226)),"",IF(AND(OR(COUNTIF(Raw!GY226:HE226,1)&gt;0,COUNTIF(Raw!GY226:HE226,2)&gt;0),ISBLANK(Raw!HG226)=FALSE),"",IF(AND(COUNTA(Raw!GY226:HF226)&gt;0,ISBLANK(Raw!HG226),COUNTIF(Raw!GY226:HE226,1)=0,COUNTIF(Raw!GY226:HE226,2)=0),"",1))))</f>
        <v/>
      </c>
      <c r="AD226" s="19" t="str">
        <f>IF(A226=0,"",IF(COUNTA(Raw!HU226:IB226)=0,"",IF(AND(Raw!AK226&lt;&gt;2,COUNTIF(Raw!HU226:IA226,2)=0,COUNTIF(Raw!HU226:IA226,3)=0),"",IF(Raw!AK226=2,"",1))))</f>
        <v/>
      </c>
      <c r="AE226" s="19" t="str">
        <f>IF(A226=0,"",IF(AND(Raw!AK226=2,ISBLANK(Raw!IC226)=FALSE),"",IF(AND(Raw!AK226&lt;&gt;2,ISBLANK(Raw!IC226)),"",1)))</f>
        <v/>
      </c>
      <c r="AF226" s="19" t="str">
        <f>IF(A226=0,"",IF(COUNTA(Raw!ID226:IF226)=0,"",IF(AND(MATCH(2023-Raw!ID226,Code!$A$3:$A$12,1)=Raw!IF226,2023-Raw!ID226=Raw!IE226),"",1)))</f>
        <v/>
      </c>
      <c r="AG226" s="19" t="str">
        <f>IF(A226=0,"",IF(COUNTA(Raw!IG226:II226)=0,"",IF(AND(Raw!IG226=4,ISBLANK(Raw!II226)=FALSE),"",IF(AND(Raw!IG226&lt;&gt;4,ISBLANK(Raw!II226)),"",1))))</f>
        <v/>
      </c>
      <c r="AH226" s="19" t="str">
        <f>IF(A226=0,"",IF(COUNTA(Raw!IJ226:IM226)=0,"",IF(AND(Raw!IJ226=1,ISBLANK(Raw!IK226)=FALSE),"",IF(AND(Raw!IJ226=2,COUNTA(Raw!IK226:IM226)&gt;0),"",1))))</f>
        <v/>
      </c>
      <c r="AI226" s="19" t="str">
        <f>IF(A226=0,"",IF(COUNTA(Raw!IK226:IM226)=0,"",IF(AND(Raw!IK226=1,ISBLANK(Raw!IL226)=FALSE),"",IF(AND(Raw!IK226=2,COUNTA(Raw!IL226:IM226)=0),"",1))))</f>
        <v/>
      </c>
      <c r="AJ226" s="19" t="str">
        <f>IF(A226=0,"",IF(COUNTA(Raw!JD226:JJ226)=0,"",IF(AND(Raw!JD226&gt;600,COUNTA(Raw!JE226:JI226)&gt;0),"",IF(AND(Raw!JD226&lt;=600,COUNTA(Raw!JE226:JJ226)=0),"",1))))</f>
        <v/>
      </c>
      <c r="AK226" s="19" t="str">
        <f>IF(A226=0,"",IF(COUNTA(Raw!JK226:KA226)=0,"",IF(AND(Raw!JK226=1,COUNTA(Raw!JM226:JV226)&gt;0),"",IF(AND(Raw!JK226=3,COUNTA(Raw!JM226:JV226)&gt;0,COUNTA(Raw!JW226:KA226)=0),"",IF(AND(ISBLANK(Raw!JK226)=FALSE,Raw!JK226&lt;&gt;1,Raw!JK226&lt;&gt;3,COUNTA(Raw!JM226:KA226)=0),"",1)))))</f>
        <v/>
      </c>
      <c r="AL226" s="19" t="str">
        <f>IF(A226=0,"",IF(COUNTA(Raw!JW226:KA226)=0,"",IF(AND(COUNTIF(Raw!JW226:JZ226,4)=0,COUNTA(Raw!JW226:JZ226)&gt;0,ISBLANK(Raw!KA226)=FALSE),"",IF(AND(COUNTIF(Raw!JW226:KA226,4)&gt;0,ISBLANK(Raw!KA226)),"",1))))</f>
        <v/>
      </c>
      <c r="AM226" s="19" t="str">
        <f>IF(A226=0,"",IF(COUNTA(Raw!KT226:KU226)=0,"",IF(AND(Raw!KT226=1,ISBLANK(Raw!KU226)=FALSE),"",IF(AND(Raw!KT226=2,ISBLANK(Raw!KU226)),"",1))))</f>
        <v/>
      </c>
      <c r="AN226" s="19" t="str">
        <f>IF(A226=0,"",IF(COUNTA(Raw!KX226:LF226)=0,"",IF(AND(COUNTIF(Raw!KX226:LB226,5)=1,COUNTA(Raw!KX226:LB226)=1,COUNTA(Raw!LC226:LF226)=0),"",IF(AND(COUNTIF(Raw!KX226:LB226,5)=0,COUNTA(Raw!KX226:LB226)&gt;0,COUNTA(Raw!LC226:LF226)&gt;0),"",1))))</f>
        <v/>
      </c>
      <c r="AO226" s="19" t="str">
        <f>IF(A226=0,"",IF(COUNTA(Raw!LM226:LU226)=0,"",IF(AND(Raw!LM226=1,ISBLANK(Raw!LN226)=FALSE,COUNTA(Raw!LO226:LU226)&gt;0),"",IF(AND(Raw!LM226=2,COUNTA(Raw!LN226:LU226)=0),"",1))))</f>
        <v/>
      </c>
      <c r="AP226" s="19" t="str">
        <f>IF(A226=0,"",IF(COUNTA(Raw!MY226:OG226)=0,"",IF(AND(Raw!MY226=2,COUNTA(Raw!MZ226:OG226)=0),"",IF(AND(Raw!MY226=1,COUNTA(Raw!MZ226:OG226)&gt;0),"",1))))</f>
        <v/>
      </c>
      <c r="AQ226" s="19" t="str">
        <f>IF(A226=0,"",IF(COUNTA(Raw!NC226:NW226)=0,"",IF(AND(COUNTIF(Raw!NC226:NG226,3)&gt;0,COUNTA(Raw!NH226:NQ226)&gt;0),"",IF(AND(COUNTA(Raw!NC226:NG226)&gt;0,COUNTIF(Raw!NC226:NG226,3)=0,COUNTA(Raw!NH226:NW226)=0),"",1))))</f>
        <v/>
      </c>
      <c r="AR226" s="19" t="str">
        <f>IF(A226=0,"",IF(COUNTA(Raw!NH226:NW226)=0,"",IF(AND(COUNTIF(Raw!NH226:NQ226,10)&gt;0,COUNTA(Raw!NR226:NW226)&gt;0),"",IF(AND(COUNTA(Raw!NH226:NQ226)&gt;0,COUNTIF(Raw!NH226:NQ226,10)=0,COUNTA(Raw!NR226:NY226)=0),"",1))))</f>
        <v/>
      </c>
      <c r="AS226" s="19" t="str">
        <f>IF(A226=0,"",IF(COUNTA(Raw!NY226:OG226)=0,"",IF(AND(Raw!NY226=1,COUNTA(Raw!NZ226:OG226)&gt;0),"",IF(AND(Raw!NY226=2,COUNTA(Raw!NZ226:OG226)=0),"",1))))</f>
        <v/>
      </c>
      <c r="AT226" s="19" t="str">
        <f>IF(A226=0,"",IF(COUNTA(Raw!OH226:OY226)=0,"",IF(AND(Raw!OH226=1,COUNTA(Raw!OI226:OY226)&gt;0),"",IF(AND(Raw!OH226=2,COUNTA(Raw!OI226:OY226)=0),"",1))))</f>
        <v/>
      </c>
      <c r="AU226" s="19" t="str">
        <f>IF(A226=0,"",IF(COUNTA(Raw!PR226:QB226)=0,"",
IF(AND(OR(AND(COUNTIF(Raw!PR226:QB226,1)=1,COUNTA(Raw!QI226:QY226)&gt;0),AND(COUNTIF(Raw!PR226:QB226,1)=0,COUNTA(Raw!QI226:QY226)=0)),OR(AND(COUNTIF(Raw!PR226:QB226,2)=1,COUNTA(Raw!QZ226:RP226)&gt;0),AND(COUNTIF(Raw!PR226:QB226,2)=0,COUNTA(Raw!QZ226:RP226)=0)),OR(AND(COUNTIF(Raw!PR226:QB226,3)=1,COUNTA(Raw!RQ226:SG226)&gt;0),AND(COUNTIF(Raw!PR226:QB226,3)=0,COUNTA(Raw!RQ226:SG226)=0)),OR(AND(COUNTIF(Raw!PR226:QB226,4)=1,COUNTA(Raw!SH226:ST226)&gt;0),AND(COUNTIF(Raw!PR226:QB226,4)=0,COUNTA(Raw!SH226:ST226)=0)),OR(AND(COUNTIF(Raw!PR226:QB226,5)=1,COUNTA(Raw!SU226:TG226)&gt;0),AND(COUNTIF(Raw!PR226:QB226,5)=0,COUNTA(Raw!SU226:TG226)=0)),OR(AND(COUNTIF(Raw!PR226:QB226,6)=1,COUNTA(Raw!TH226:TT226)&gt;0),AND(COUNTIF(Raw!PR226:QB226,6)=0,COUNTA(Raw!TH226:TT226)=0)),OR(AND(COUNTIF(Raw!PR226:QB226,7)=1,COUNTA(Raw!TU226:UI226)&gt;0),AND(COUNTIF(Raw!PR226:QB226,7)=0,COUNTA(Raw!TU226:UI226)=0)),OR(AND(COUNTIF(Raw!PR226:QB226,8)=1,COUNTA(Raw!UJ226:UV226)&gt;0),AND(COUNTIF(Raw!PR226:QB226,8)=0,COUNTA(Raw!UJ226:UV226)=0)),OR(AND(COUNTIF(Raw!PR226:QB226,9)=1,COUNTA(Raw!UW226:VG226)&gt;0),AND(COUNTIF(Raw!PR226:QB226,9)=0,COUNTA(Raw!UW226:VG226)=0)),OR(AND(COUNTIF(Raw!PR226:QB226,10)=1,COUNTA(Raw!VH226:VP226)&gt;0),AND(COUNTIF(Raw!PR226:QB226,10)=0,COUNTA(Raw!VH226:VP226)=0)),OR(AND(COUNTIF(Raw!PR226:QB226,11)=1,COUNTA(Raw!VQ226:WK226)&gt;0),AND(COUNTIF(Raw!PR226:QB226,11)=0,COUNTA(Raw!VQ226:WK226)=0))),"",1)))</f>
        <v/>
      </c>
      <c r="AV226" s="19" t="str">
        <f>IF(A226=0,"",IF(COUNTA(Raw!QI226:QY226)=0,"",IF(AND(OR(AND(Raw!QI226=4,COUNTIF(Raw!QR226:QY226,1)=0),Raw!QI226&lt;&gt;4),OR(AND(Raw!QJ226=4,COUNTIF(Raw!QR226:QY226,2)=0),Raw!QJ226&lt;&gt;4),OR(AND(Raw!QK226=4,COUNTIF(Raw!QR226:QY226,3)=0),Raw!QK226&lt;&gt;4),OR(AND(Raw!QL226=4,COUNTIF(Raw!QR226:QY226,4)=0),Raw!QL226&lt;&gt;4),OR(AND(Raw!QM226=4,COUNTIF(Raw!QR226:QY226,5)=0),Raw!QM226&lt;&gt;4),OR(AND(Raw!QN226=4,COUNTIF(Raw!QR226:QY226,6)=0),Raw!QN226&lt;&gt;4),OR(AND(Raw!QO226=4,COUNTIF(Raw!QR226:QY226,7)=0),Raw!QO226&lt;&gt;4),OR(AND(Raw!QP226=4,COUNTIF(Raw!QR226:QY226,8)=0),Raw!QP226&lt;&gt;4)),"",1)))</f>
        <v/>
      </c>
      <c r="AW226" t="str">
        <f>IF(A226=0,"",IF(COUNTA(Raw!QZ226:RP226)=0,"",IF(AND(OR(AND(Raw!QZ226=4,COUNTIF(Raw!RI226:RP226,1)=0),Raw!QZ226&lt;&gt;4),OR(AND(Raw!RA226=4,COUNTIF(Raw!RI226:RP226,2)=0),Raw!RA226&lt;&gt;4),OR(AND(Raw!RB226=4,COUNTIF(Raw!RI226:RP226,3)=0),Raw!RB226&lt;&gt;4),OR(AND(Raw!RC226=4,COUNTIF(Raw!RI226:RP226,4)=0),Raw!RC226&lt;&gt;4),OR(AND(Raw!RD226=4,COUNTIF(Raw!RI226:RP226,5)=0),Raw!RD226&lt;&gt;4),OR(AND(Raw!RE226=4,COUNTIF(Raw!RI226:RP226,6)=0),Raw!RE226&lt;&gt;4),OR(AND(Raw!RF226=4,COUNTIF(Raw!RI226:RP226,7)=0),Raw!RF226&lt;&gt;4),OR(AND(Raw!RG226=4,COUNTIF(Raw!RI226:RP226,8)=0),Raw!RG226&lt;&gt;4)),"",1)))</f>
        <v/>
      </c>
      <c r="AX226" t="str">
        <f>IF(A226=0,"",IF(COUNTA(Raw!RQ226:SG226)=0,"",IF(AND(OR(AND(Raw!RQ226=4,COUNTIF(Raw!RZ226:SG226,1)=0),Raw!RQ226&lt;&gt;4),OR(AND(Raw!RR226=4,COUNTIF(Raw!RZ226:SG226,2)=0),Raw!RR226&lt;&gt;4),OR(AND(Raw!RS226=4,COUNTIF(Raw!RZ226:SG226,3)=0),Raw!RS226&lt;&gt;4),OR(AND(Raw!RT226=4,COUNTIF(Raw!RZ226:SG226,4)=0),Raw!RT226&lt;&gt;4),OR(AND(Raw!RU226=4,COUNTIF(Raw!RZ226:SG226,5)=0),Raw!RU226&lt;&gt;4),OR(AND(Raw!RV226=4,COUNTIF(Raw!RZ226:SG226,6)=0),Raw!RV226&lt;&gt;4),OR(AND(Raw!RW226=4,COUNTIF(Raw!RZ226:SG226,7)=0),Raw!RW226&lt;&gt;4),OR(AND(Raw!RX226=4,COUNTIF(Raw!RZ226:SG226,8)=0),Raw!RX226&lt;&gt;4)),"",1)))</f>
        <v/>
      </c>
      <c r="AY226" t="str">
        <f>IF(A226=0,"",IF(COUNTA(Raw!SH226:ST226)=0,"",IF(AND(OR(AND(Raw!SH226=4,COUNTIF(Raw!SO226:ST226,1)=0),Raw!SH226&lt;&gt;4),OR(AND(Raw!SI226=4,COUNTIF(Raw!SO226:ST226,2)=0),Raw!SI226&lt;&gt;4),OR(AND(Raw!SJ226=4,COUNTIF(Raw!SO226:ST226,3)=0),Raw!SJ226&lt;&gt;4),OR(AND(Raw!SK226=4,COUNTIF(Raw!SO226:ST226,4)=0),Raw!SK226&lt;&gt;4),OR(AND(Raw!SL226=4,COUNTIF(Raw!SO226:ST226,5)=0),Raw!SL226&lt;&gt;4),OR(AND(Raw!SM226=4,COUNTIF(Raw!SO226:ST226,6)=0),Raw!SM226&lt;&gt;4)),"",1)))</f>
        <v/>
      </c>
      <c r="AZ226" t="str">
        <f>IF(A226=0,"",IF(COUNTA(Raw!SU226:TG226)=0,"",IF(AND(OR(AND(Raw!SU226=4,COUNTIF(Raw!TB226:TG226,1)=0),Raw!SU226&lt;&gt;4),OR(AND(Raw!SV226=4,COUNTIF(Raw!TB226:TG226,2)=0),Raw!SV226&lt;&gt;4),OR(AND(Raw!SW226=4,COUNTIF(Raw!TB226:TG226,3)=0),Raw!SW226&lt;&gt;4),OR(AND(Raw!SX226=4,COUNTIF(Raw!TB226:TG226,4)=0),Raw!SX226&lt;&gt;4),OR(AND(Raw!SY226=4,COUNTIF(Raw!TB226:TG226,5)=0),Raw!SY226&lt;&gt;4),OR(AND(Raw!SZ226=4,COUNTIF(Raw!TB226:TG226,6)=0),Raw!SZ226&lt;&gt;4)),"",1)))</f>
        <v/>
      </c>
      <c r="BA226" t="str">
        <f>IF(A226=0,"",IF(COUNTA(Raw!TH226:TT226)=0,"",IF(AND(OR(AND(Raw!TH226=4,COUNTIF(Raw!TO226:TT226,1)=0),Raw!TH226&lt;&gt;4),OR(AND(Raw!TI226=4,COUNTIF(Raw!TO226:TT226,2)=0),Raw!TI226&lt;&gt;4),OR(AND(Raw!TJ226=4,COUNTIF(Raw!TO226:TT226,3)=0),Raw!TJ226&lt;&gt;4),OR(AND(Raw!TK226=4,COUNTIF(Raw!TO226:TT226,4)=0),Raw!TK226&lt;&gt;4),OR(AND(Raw!TL226=4,COUNTIF(Raw!TO226:TT226,5)=0),Raw!TL226&lt;&gt;4),OR(AND(Raw!TM226=4,COUNTIF(Raw!TO226:TT226,6)=0),Raw!TM226&lt;&gt;4)),"",1)))</f>
        <v/>
      </c>
      <c r="BB226" t="str">
        <f>IF(A226=0,"",IF(COUNTA(Raw!TU226:UI226)=0,"",IF(AND(OR(AND(Raw!TU226=4,COUNTIF(Raw!UC226:UI226,1)=0),Raw!TU226&lt;&gt;4),OR(AND(Raw!TV226=4,COUNTIF(Raw!UC226:UI226,2)=0),Raw!TV226&lt;&gt;4),OR(AND(Raw!TW226=4,COUNTIF(Raw!UC226:UI226,3)=0),Raw!TW226&lt;&gt;4),OR(AND(Raw!TX226=4,COUNTIF(Raw!UC226:UI226,4)=0),Raw!TX226&lt;&gt;4),OR(AND(Raw!TY226=4,COUNTIF(Raw!UC226:UI226,5)=0),Raw!TY226&lt;&gt;4),OR(AND(Raw!TZ226=4,COUNTIF(Raw!UC226:UI226,6)=0),Raw!TZ226&lt;&gt;4),OR(AND(Raw!UA226=4,COUNTIF(Raw!UC226:UI226,7)=0),Raw!UA226&lt;&gt;4)),"",1)))</f>
        <v/>
      </c>
      <c r="BC226" t="str">
        <f>IF(A226=0,"",IF(COUNTA(Raw!UJ226:UV226)=0,"",IF(AND(OR(AND(Raw!UJ226=4,COUNTIF(Raw!UQ226:UV226,1)=0),Raw!UJ226&lt;&gt;4),OR(AND(Raw!UK226=4,COUNTIF(Raw!UQ226:UV226,2)=0),Raw!UK226&lt;&gt;4),OR(AND(Raw!UL226=4,COUNTIF(Raw!UQ226:UV226,3)=0),Raw!UL226&lt;&gt;4),OR(AND(Raw!UM226=4,COUNTIF(Raw!UQ226:UV226,4)=0),Raw!UM226&lt;&gt;4),OR(AND(Raw!UN226=4,COUNTIF(Raw!UQ226:UV226,5)=0),Raw!UN226&lt;&gt;4),OR(AND(Raw!UO226=4,COUNTIF(Raw!UQ226:UV226,6)=0),Raw!UO226&lt;&gt;4)),"",1)))</f>
        <v/>
      </c>
      <c r="BD226" t="str">
        <f>IF(A226=0,"",IF(COUNTA(Raw!UW226:VG226)=0,"",IF(AND(OR(AND(Raw!UW226=4,COUNTIF(Raw!VC226:VG226,1)=0),Raw!UW226&lt;&gt;4),OR(AND(Raw!UX226=4,COUNTIF(Raw!VC226:VG226,2)=0),Raw!UX226&lt;&gt;4),OR(AND(Raw!UY226=4,COUNTIF(Raw!VC226:VG226,3)=0),Raw!UY226&lt;&gt;4),OR(AND(Raw!UZ226=4,COUNTIF(Raw!VC226:VG226,4)=0),Raw!UZ226&lt;&gt;4),OR(AND(Raw!VA226=4,COUNTIF(Raw!VC226:VG226,5)=0),Raw!VA226&lt;&gt;4)),"",1)))</f>
        <v/>
      </c>
      <c r="BE226" t="str">
        <f>IF(A226=0,"",IF(COUNTA(Raw!VH226:VP226)=0,"",
IF(AND(
OR(AND(Raw!VH226=4,COUNTIF(Raw!VM226:VP226,1)=0),Raw!VH226&lt;&gt;4),
OR(AND(Raw!VI226=4,COUNTIF(Raw!VM226:VP226,2)=0),Raw!VI226&lt;&gt;4),
OR(AND(Raw!VJ226=4,COUNTIF(Raw!VM226:VP226,3)=0),Raw!VJ226&lt;&gt;4),
OR(AND(Raw!VK226=4,COUNTIF(Raw!VM226:VP226,4)=0),Raw!VK226&lt;&gt;4)
),"",1)))</f>
        <v/>
      </c>
      <c r="BF226" t="str">
        <f>IF(A226=0,"",IF(COUNTA(Raw!VQ226:WK226)=0,"",
IF(AND(
OR(AND(Raw!VQ226=4,COUNTIF(Raw!WB226:WK226,1)=0),Raw!VQ226&lt;&gt;4),
OR(AND(Raw!VR226=4,COUNTIF(Raw!WB226:WK226,2)=0),Raw!VR226&lt;&gt;4),
OR(AND(Raw!VS226=4,COUNTIF(Raw!WB226:WK226,3)=0),Raw!VS226&lt;&gt;4),
OR(AND(Raw!VT226=4,COUNTIF(Raw!WB226:WK226,4)=0),Raw!VT226&lt;&gt;4),
OR(AND(Raw!VU226=4,COUNTIF(Raw!WB226:WK226,5)=0),Raw!VU226&lt;&gt;4),
OR(AND(Raw!VV226=4,COUNTIF(Raw!WB226:WK226,6)=0),Raw!VV226&lt;&gt;4),
OR(AND(Raw!VW226=4,COUNTIF(Raw!WB226:WK226,7)=0),Raw!VW226&lt;&gt;4),
OR(AND(Raw!VX226=4,COUNTIF(Raw!WB226:WK226,8)=0),Raw!VX226&lt;&gt;4),
OR(AND(Raw!VY226=4,COUNTIF(Raw!WB226:WK226,9)=0),Raw!VX226&lt;&gt;4),
OR(AND(Raw!VZ226=4,COUNTIF(Raw!WB226:WK226,10)=0),Raw!VZ226&lt;&gt;4)
),"",1)))</f>
        <v/>
      </c>
      <c r="BG226" t="str">
        <f>IF(A226=0,"",IF(COUNTA(Raw!WL226:XB226)=0,"",
IF(AND(
OR(AND(Raw!WL226=4,COUNTIF(Raw!WU226:XB226,1)=0),Raw!WL226&lt;&gt;4),
OR(AND(Raw!WM226=4,COUNTIF(Raw!WU226:XB226,2)=0),Raw!WM226&lt;&gt;4),
OR(AND(Raw!WN226=4,COUNTIF(Raw!WU226:XB226,3)=0),Raw!WN226&lt;&gt;4),
OR(AND(Raw!WO226=4,COUNTIF(Raw!WU226:XB226,4)=0),Raw!WO226&lt;&gt;4),
OR(AND(Raw!WP226=4,COUNTIF(Raw!WU226:XB226,5)=0),Raw!WP226&lt;&gt;4),
OR(AND(Raw!WQ226=4,COUNTIF(Raw!WU226:XB226,6)=0),Raw!WQ226&lt;&gt;4),
OR(AND(Raw!WR226=4,COUNTIF(Raw!WU226:XB226,7)=0),Raw!WR226&lt;&gt;4),
OR(AND(Raw!WS226=4,COUNTIF(Raw!WU226:XB226,8)=0),Raw!WS226&lt;&gt;4)
),"",1)))</f>
        <v/>
      </c>
      <c r="BH226" t="str">
        <f>IF(A226=0,"",IF(COUNTA(Raw!XC226:XK226)=0,"",
IF(AND(
OR(AND(Raw!XC226=4,COUNTIF(Raw!XH226:XK226,1)=0),Raw!XC226&lt;&gt;4),
OR(AND(Raw!XD226=4,COUNTIF(Raw!XH226:XK226,2)=0),Raw!XD226&lt;&gt;4),
OR(AND(Raw!XE226=4,COUNTIF(Raw!XH226:XK226,3)=0),Raw!XE226&lt;&gt;4),
OR(AND(Raw!XF226=4,COUNTIF(Raw!XH226:XK226,4)=0),Raw!XF226&lt;&gt;4)
),"",1)))</f>
        <v/>
      </c>
      <c r="BI226" t="str">
        <f>IF(A226=0,"",IF(COUNTA(Raw!XL226:XT226)=0,"",
IF(AND(
OR(AND(Raw!XL226=4,COUNTIF(Raw!XQ226:XT226,1)=0),Raw!XL226&lt;&gt;4),
OR(AND(Raw!XM226=4,COUNTIF(Raw!XQ226:XT226,2)=0),Raw!XM226&lt;&gt;4),
OR(AND(Raw!XN226=4,COUNTIF(Raw!XQ226:XT226,3)=0),Raw!XN226&lt;&gt;4),
OR(AND(Raw!XO226=4,COUNTIF(Raw!XQ226:XT226,4)=0),Raw!XO226&lt;&gt;4)
),"",1)))</f>
        <v/>
      </c>
      <c r="BJ226" t="str">
        <f>IF(A226=0,"",IF(COUNTA(Raw!XU226:YI226)=0,"",
IF(AND(
OR(AND(Raw!XU226=4,COUNTIF(Raw!YC226:YI226,1)=0),Raw!XU226&lt;&gt;4),
OR(AND(Raw!XV226=4,COUNTIF(Raw!YC226:YI226,2)=0),Raw!XV226&lt;&gt;4),
OR(AND(Raw!XW226=4,COUNTIF(Raw!YC226:YI226,3)=0),Raw!XW226&lt;&gt;4),
OR(AND(Raw!XX226=4,COUNTIF(Raw!YC226:YI226,4)=0),Raw!XX226&lt;&gt;4),
OR(AND(Raw!XY226=4,COUNTIF(Raw!YC226:YI226,5)=0),Raw!XY226&lt;&gt;4),
OR(AND(Raw!XZ226=4,COUNTIF(Raw!YC226:YI226,6)=0),Raw!XZ226&lt;&gt;4),
OR(AND(Raw!YA226=4,COUNTIF(Raw!YC226:YI226,7)=0),Raw!YA226&lt;&gt;4)
),"",1)))</f>
        <v/>
      </c>
      <c r="BK226" t="str">
        <f>IF(A226=0,"",IF(COUNTA(Raw!YJ226:YR226)=0,"",
IF(AND(
OR(AND(Raw!YJ226=4,COUNTIF(Raw!YO226:YR226,1)=0),Raw!YJ226&lt;&gt;4),
OR(AND(Raw!YK226=4,COUNTIF(Raw!YO226:YR226,2)=0),Raw!YK226&lt;&gt;4),
OR(AND(Raw!YL226=4,COUNTIF(Raw!YO226:YR226,3)=0),Raw!YL226&lt;&gt;4),
OR(AND(Raw!YM226=4,COUNTIF(Raw!YO226:YR226,4)=0),Raw!YM226&lt;&gt;4)
),"",1)))</f>
        <v/>
      </c>
      <c r="BL226" t="str">
        <f>IF(A226=0,"",IF(COUNTA(Raw!YS226:YU226)=0,"",IF(AND(Raw!YS226=4,ISBLANK(Raw!YU226)),"",IF(AND(Raw!YS226&lt;&gt;4,ISBLANK(Raw!YU226)=FALSE),"",1))))</f>
        <v/>
      </c>
    </row>
    <row r="227" spans="1:64">
      <c r="A227" s="20">
        <f>Raw!A227</f>
        <v>0</v>
      </c>
      <c r="B227" s="19" t="str">
        <f>IF(A227=0,"",IF(AND(Raw!AC227=1,COUNTA(Raw!AR227:IC227)&gt;0,COUNTA(Raw!ID227:YU227)=0),"",IF(AND(Raw!AC227=2,COUNTA(Raw!AR227:IC227)=0,COUNTA(Raw!ID227:MV227)&gt;0,COUNTA(Raw!MW227:YU227)=0),"",IF(AND(Raw!AC227=3,COUNTA(Raw!AP227:MV227)=0,COUNTA(Raw!MW227:YU227)&gt;0),"",1))))</f>
        <v/>
      </c>
      <c r="C227" s="19" t="str">
        <f>IF(A227=0,"",IF(AND(Raw!AK227=1,ISBLANK(Raw!AM227)=FALSE,ISBLANK(Raw!AO227)),"",IF(AND(Raw!AK227=2,ISBLANK(Raw!AM227),ISBLANK(Raw!AO227)=FALSE),"",1)))</f>
        <v/>
      </c>
      <c r="D227" s="19" t="str">
        <f>IF(A227=0,"",IF(COUNTA(Raw!AS227:AZ227)=0,"",IF(AND(Raw!AS227+Raw!AT227=100,Raw!AU227+Raw!AV227=100,Raw!AW227+Raw!AX227=100,Raw!AY227+Raw!AZ227=100),"",1)))</f>
        <v/>
      </c>
      <c r="E227" s="19" t="str">
        <f>IF(A227=0,"",IF(ISBLANK(Raw!AQ227),"",IF(Raw!AQ227=1,"",1)))</f>
        <v/>
      </c>
      <c r="F227" s="19" t="str">
        <f>IF(A227=0,"",IF(ISBLANK(Raw!AR227),"",IF(AND(Raw!AR227&gt;=0,Raw!AR227&lt;=100),"",1)))</f>
        <v/>
      </c>
      <c r="G227" s="19" t="str">
        <f>IF(A227=0,"",IF(AND(ISBLANK(Raw!BA227),ISBLANK(Raw!AS227)),"",IF(AND(Raw!AS227&gt;0,ISBLANK(Raw!BA227)=FALSE),"",1)))</f>
        <v/>
      </c>
      <c r="H227" s="19" t="str">
        <f>IF(A227=0,"",IF(COUNTA(Raw!BA227:BH227)=0,"",IF(AND(Raw!BA227=0,COUNTA(Raw!BB227:BH227)=0),"",IF(AND(Raw!BA227&gt;0,COUNTA(Raw!BB227:BH227)&gt;0),"",1))))</f>
        <v/>
      </c>
      <c r="I227" s="19" t="str">
        <f>IF(A227=0,"",IF(AND(ISBLANK(Raw!BI227),ISBLANK(Raw!BJ227)),"",IF(AND(Raw!BI227=1,ISBLANK(Raw!BJ227)=FALSE),"",IF(AND(Raw!BI227=2,ISBLANK(Raw!BJ227)),"",1))))</f>
        <v/>
      </c>
      <c r="J227" s="19" t="str">
        <f>IF(A227=0,"",IF(AND(ISBLANK(Raw!AT227),COUNTBLANK(Raw!BK227:BQ227)),"",IF(AND(Raw!AT227&gt;0,COUNTA(Raw!BK227:BQ227)&gt;0),"",IF(AND(Raw!AT227=0,COUNTA(Raw!BK227:BQ227)=0),"",1))))</f>
        <v/>
      </c>
      <c r="K227" s="19" t="str">
        <f>IF(A227=0,"",IF(AND(ISBLANK(Raw!AS227),COUNTA(Raw!BR227:BX227)=0),"",IF(AND(Raw!AS227&gt;0,COUNTA(Raw!BR227:BX227)&gt;0),"",IF(AND(Raw!AS227=0,COUNTA(Raw!BR227:BX227)=0),"",1))))</f>
        <v/>
      </c>
      <c r="L227" s="19" t="str">
        <f>IF(A227=0,"",IF(AND(COUNTA(Raw!BK227:BX227)=0,COUNTA(Raw!BY227:CH227)=0),"",IF(AND(COUNTIF(Raw!BK227:BX227,1)&gt;0,COUNTA(Raw!BY227:CH227)&gt;0),"",IF(AND(COUNTIF(Raw!BK227:BX227,1)=0,COUNTA(Raw!BY227:CH227)=0),"",1))))</f>
        <v/>
      </c>
      <c r="M227" s="19" t="str">
        <f>IF(A227=0,"",IF(AND(COUNTA(Raw!BK227:BX227)=0,COUNTA(Raw!CI227:CR227)),"",IF(AND(COUNTIF(Raw!BK227:BX227,3)&gt;0,COUNTA(Raw!CI227:CR227)&gt;0),"",IF(AND(COUNTIF(Raw!BK227:BX227,3)=0,COUNTA(Raw!CI227:CR227)=0),"",1))))</f>
        <v/>
      </c>
      <c r="N227" s="19" t="str">
        <f>IF(A227=0,"",IF(COUNTA(Raw!CS227:DF227)=0,"",IF(AND(COUNTIF(Raw!CS227:CV227,1)=1,COUNTA(Raw!CW227:DA227)&gt;0,COUNTA(Raw!DB227:DF227)=0),"",IF(AND(COUNTIF(Raw!CS227:CV227,2)=1,COUNTA(Raw!CW227:DA227)=0,COUNTA(Raw!DB227:DF227)&gt;0),"",IF(AND(COUNTA(Raw!CS227:CV227)&gt;0,COUNTA(Raw!CW227:DF227)=0),"",1)))))</f>
        <v/>
      </c>
      <c r="O227" s="19" t="str">
        <f>IF(A227=0,"",IF(COUNTA(Raw!DG227:DP227)=0,"",IF(AND(COUNTIF(Raw!BK227:BQ227,1)&gt;0,OR(COUNTIF(Raw!DG227:DP227,1)=1,COUNTIF(Raw!DG227:DP227,2)=1,COUNTIF(Raw!DG227:DP227,3)=1)),"",IF(AND(COUNTIF(Raw!BK227:BQ227,1)=0,AND(COUNTIF(Raw!DG227:DP227,1)=0,COUNTIF(Raw!DG227:DP227,2)=0,COUNTIF(Raw!DG227:DP227,3)=0)),"",1))))</f>
        <v/>
      </c>
      <c r="P227" s="19" t="str">
        <f>IF(A227=0,"",IF(COUNTA(Raw!DG227:DR227)=0,"",IF(AND(COUNTIF(Raw!DG227:DP227,4)=1,ISBLANK(Raw!DQ227)=FALSE,ISBLANK(Raw!DR227)),"",IF(AND(COUNTIF(Raw!DG227:DP227,7)=1,ISBLANK(Raw!DQ227),ISBLANK(Raw!DR227)=FALSE),"",IF(AND(COUNTA(Raw!DG227:DP227)&gt;0,COUNTIF(Raw!DG227:DP227,4)=0,COUNTIF(Raw!DG227:DP227,7)=0,COUNTA(Raw!DQ227:DR227)=0),"",1)))))</f>
        <v/>
      </c>
      <c r="Q227" s="19" t="str">
        <f>IF(A227=0,"",IF(AND(COUNTA(Raw!DS227:DU227)=0,COUNTA(Raw!BK227:BQ227)=0),"",IF(AND(COUNTIF(Raw!BK227:BQ227,1)&gt;0,COUNTA(Raw!DS227:DU227)&gt;0),"",IF(AND(COUNTIF(Raw!BK227:BQ227,1)=0,COUNTA(Raw!DS227:DU227)=0),"",1))))</f>
        <v/>
      </c>
      <c r="R227" s="19" t="str">
        <f>IF(A227=0,"",IF(AND(ISBLANK(Raw!AT227),ISBLANK(Raw!EJ227)),"",IF(AND(Raw!AT227&gt;0,ISBLANK(Raw!EJ227)=FALSE,Raw!EJ227&gt;=0,Raw!EJ227&lt;=7),"",IF(AND(Raw!AT227=0,ISBLANK(Raw!EJ227)),"",1))))</f>
        <v/>
      </c>
      <c r="S227" t="str">
        <f>IF(A227=0,"",IF(AND(ISBLANK(Raw!AS227),ISBLANK(Raw!EK227)),"",IF(AND(Raw!AS227&gt;0,ISBLANK(Raw!EK227)=FALSE),"",IF(AND(Raw!AS227=0,ISBLANK(Raw!EK227)),"",1))))</f>
        <v/>
      </c>
      <c r="T227" s="19" t="str">
        <f>IF(A227=0,"",IF(AND(ISBLANK(Raw!AT227),COUNTA(Raw!EL227:EQ227)=0),"",IF(AND(Raw!AT227&gt;0,COUNTA(Raw!EL227:EQ227)&gt;0),"",IF(AND(Raw!AT227=0,COUNTA(Raw!EL227:EQ227)=0),"",1))))</f>
        <v/>
      </c>
      <c r="U227" t="str">
        <f>IF(A227=0,"",IF(AND(ISBLANK(Raw!AT227),COUNTA(Raw!ER227:EU227)=0),"",IF(AND(Raw!AT227&gt;0,COUNTA(Raw!ER227:EU227)&gt;0),"",IF(AND(Raw!AT227=0,COUNTA(Raw!ER227:EU227)=0),"",1))))</f>
        <v/>
      </c>
      <c r="V227" t="str">
        <f>IF(A227=0,"",IF(AND(ISBLANK(Raw!AS227),COUNTA(Raw!EV227:FA227)=0),"",IF(AND(Raw!AS227&gt;0,COUNTA(Raw!EV227:FA227)&gt;0),"",IF(AND(Raw!AS227=0,COUNTA(Raw!EV227:FA227)=0),"",1))))</f>
        <v/>
      </c>
      <c r="W227" t="str">
        <f>IF(A227=0,"",IF(AND(ISBLANK(Raw!AS227),COUNTA(Raw!FB227:FE227)=0),"",IF(AND(Raw!AS227&gt;0,COUNTA(Raw!FB227:FE227)&gt;0),"",IF(AND(Raw!AS227=0,COUNTA(Raw!FB227:FE227)=0),"",1))))</f>
        <v/>
      </c>
      <c r="X227" t="str">
        <f>IF(A227=0,"",IF(AND(ISBLANK(Raw!AT227),COUNTA(Raw!FF227:FI227)=0),"",IF(AND(Raw!AT227&gt;0,COUNTA(Raw!FF227:FI227)&gt;0),"",IF(AND(Raw!AT227=0,COUNTA(Raw!FF227:FI227)=0),"",1))))</f>
        <v/>
      </c>
      <c r="Y227" t="str">
        <f>IF(A227=0,"",IF(AND(ISBLANK(Raw!AS227),COUNTA(Raw!FJ227:FM227)=0),"",IF(AND(Raw!AS227&gt;0,COUNTA(Raw!FJ227:FM227)&gt;0),"",IF(AND(Raw!AS227=0,COUNTA(Raw!FJ227:FM227)=0),"",1))))</f>
        <v/>
      </c>
      <c r="Z227" t="str">
        <f>IF(A227=0,"",IF(AND(COUNTA(Raw!FN227:FT227)=0,ISBLANK(Raw!FU227)),"",IF(AND(COUNTIF(Raw!FN227:FT227,1)&gt;0,ISBLANK(Raw!FU227)=FALSE),"",IF(AND(COUNTIF(Raw!FN227:FT227,1)=0,ISBLANK(Raw!FU227)),"",1))))</f>
        <v/>
      </c>
      <c r="AA227" s="19" t="str">
        <f>IF(A227=0,"",IF(AND(ISBLANK(Raw!BI227),COUNTA(Raw!FV227:GH227)=0),"",IF(AND(Raw!BI227&lt;&gt;1,COUNTIF(Raw!FV227:GH227,6)=0),"",IF(Raw!BI227=1,"",1))))</f>
        <v/>
      </c>
      <c r="AB227" t="str">
        <f>IF(A227=0,"",IF(AND(ISBLANK(Raw!GI227),COUNTA(Raw!GJ227:GQ227)=0),"",IF(AND(Raw!GI227=1,COUNTA(Raw!GJ227:GQ227)&gt;0),"",IF(AND(Raw!GI227=2,COUNTA(Raw!GJ227:GQ227)=0),"",1))))</f>
        <v/>
      </c>
      <c r="AC227" s="19" t="str">
        <f>IF(A227=0,"",IF(AND(COUNTA(Raw!GY227:HF227)=0,ISBLANK(Raw!HG227)),"",IF(AND(OR(COUNTIF(Raw!GY227:HE227,1)&gt;0,COUNTIF(Raw!GY227:HE227,2)&gt;0),ISBLANK(Raw!HG227)=FALSE),"",IF(AND(COUNTA(Raw!GY227:HF227)&gt;0,ISBLANK(Raw!HG227),COUNTIF(Raw!GY227:HE227,1)=0,COUNTIF(Raw!GY227:HE227,2)=0),"",1))))</f>
        <v/>
      </c>
      <c r="AD227" s="19" t="str">
        <f>IF(A227=0,"",IF(COUNTA(Raw!HU227:IB227)=0,"",IF(AND(Raw!AK227&lt;&gt;2,COUNTIF(Raw!HU227:IA227,2)=0,COUNTIF(Raw!HU227:IA227,3)=0),"",IF(Raw!AK227=2,"",1))))</f>
        <v/>
      </c>
      <c r="AE227" s="19" t="str">
        <f>IF(A227=0,"",IF(AND(Raw!AK227=2,ISBLANK(Raw!IC227)=FALSE),"",IF(AND(Raw!AK227&lt;&gt;2,ISBLANK(Raw!IC227)),"",1)))</f>
        <v/>
      </c>
      <c r="AF227" s="19" t="str">
        <f>IF(A227=0,"",IF(COUNTA(Raw!ID227:IF227)=0,"",IF(AND(MATCH(2023-Raw!ID227,Code!$A$3:$A$12,1)=Raw!IF227,2023-Raw!ID227=Raw!IE227),"",1)))</f>
        <v/>
      </c>
      <c r="AG227" s="19" t="str">
        <f>IF(A227=0,"",IF(COUNTA(Raw!IG227:II227)=0,"",IF(AND(Raw!IG227=4,ISBLANK(Raw!II227)=FALSE),"",IF(AND(Raw!IG227&lt;&gt;4,ISBLANK(Raw!II227)),"",1))))</f>
        <v/>
      </c>
      <c r="AH227" s="19" t="str">
        <f>IF(A227=0,"",IF(COUNTA(Raw!IJ227:IM227)=0,"",IF(AND(Raw!IJ227=1,ISBLANK(Raw!IK227)=FALSE),"",IF(AND(Raw!IJ227=2,COUNTA(Raw!IK227:IM227)&gt;0),"",1))))</f>
        <v/>
      </c>
      <c r="AI227" s="19" t="str">
        <f>IF(A227=0,"",IF(COUNTA(Raw!IK227:IM227)=0,"",IF(AND(Raw!IK227=1,ISBLANK(Raw!IL227)=FALSE),"",IF(AND(Raw!IK227=2,COUNTA(Raw!IL227:IM227)=0),"",1))))</f>
        <v/>
      </c>
      <c r="AJ227" s="19" t="str">
        <f>IF(A227=0,"",IF(COUNTA(Raw!JD227:JJ227)=0,"",IF(AND(Raw!JD227&gt;600,COUNTA(Raw!JE227:JI227)&gt;0),"",IF(AND(Raw!JD227&lt;=600,COUNTA(Raw!JE227:JJ227)=0),"",1))))</f>
        <v/>
      </c>
      <c r="AK227" s="19" t="str">
        <f>IF(A227=0,"",IF(COUNTA(Raw!JK227:KA227)=0,"",IF(AND(Raw!JK227=1,COUNTA(Raw!JM227:JV227)&gt;0),"",IF(AND(Raw!JK227=3,COUNTA(Raw!JM227:JV227)&gt;0,COUNTA(Raw!JW227:KA227)=0),"",IF(AND(ISBLANK(Raw!JK227)=FALSE,Raw!JK227&lt;&gt;1,Raw!JK227&lt;&gt;3,COUNTA(Raw!JM227:KA227)=0),"",1)))))</f>
        <v/>
      </c>
      <c r="AL227" s="19" t="str">
        <f>IF(A227=0,"",IF(COUNTA(Raw!JW227:KA227)=0,"",IF(AND(COUNTIF(Raw!JW227:JZ227,4)=0,COUNTA(Raw!JW227:JZ227)&gt;0,ISBLANK(Raw!KA227)=FALSE),"",IF(AND(COUNTIF(Raw!JW227:KA227,4)&gt;0,ISBLANK(Raw!KA227)),"",1))))</f>
        <v/>
      </c>
      <c r="AM227" s="19" t="str">
        <f>IF(A227=0,"",IF(COUNTA(Raw!KT227:KU227)=0,"",IF(AND(Raw!KT227=1,ISBLANK(Raw!KU227)=FALSE),"",IF(AND(Raw!KT227=2,ISBLANK(Raw!KU227)),"",1))))</f>
        <v/>
      </c>
      <c r="AN227" s="19" t="str">
        <f>IF(A227=0,"",IF(COUNTA(Raw!KX227:LF227)=0,"",IF(AND(COUNTIF(Raw!KX227:LB227,5)=1,COUNTA(Raw!KX227:LB227)=1,COUNTA(Raw!LC227:LF227)=0),"",IF(AND(COUNTIF(Raw!KX227:LB227,5)=0,COUNTA(Raw!KX227:LB227)&gt;0,COUNTA(Raw!LC227:LF227)&gt;0),"",1))))</f>
        <v/>
      </c>
      <c r="AO227" s="19" t="str">
        <f>IF(A227=0,"",IF(COUNTA(Raw!LM227:LU227)=0,"",IF(AND(Raw!LM227=1,ISBLANK(Raw!LN227)=FALSE,COUNTA(Raw!LO227:LU227)&gt;0),"",IF(AND(Raw!LM227=2,COUNTA(Raw!LN227:LU227)=0),"",1))))</f>
        <v/>
      </c>
      <c r="AP227" s="19" t="str">
        <f>IF(A227=0,"",IF(COUNTA(Raw!MY227:OG227)=0,"",IF(AND(Raw!MY227=2,COUNTA(Raw!MZ227:OG227)=0),"",IF(AND(Raw!MY227=1,COUNTA(Raw!MZ227:OG227)&gt;0),"",1))))</f>
        <v/>
      </c>
      <c r="AQ227" s="19" t="str">
        <f>IF(A227=0,"",IF(COUNTA(Raw!NC227:NW227)=0,"",IF(AND(COUNTIF(Raw!NC227:NG227,3)&gt;0,COUNTA(Raw!NH227:NQ227)&gt;0),"",IF(AND(COUNTA(Raw!NC227:NG227)&gt;0,COUNTIF(Raw!NC227:NG227,3)=0,COUNTA(Raw!NH227:NW227)=0),"",1))))</f>
        <v/>
      </c>
      <c r="AR227" s="19" t="str">
        <f>IF(A227=0,"",IF(COUNTA(Raw!NH227:NW227)=0,"",IF(AND(COUNTIF(Raw!NH227:NQ227,10)&gt;0,COUNTA(Raw!NR227:NW227)&gt;0),"",IF(AND(COUNTA(Raw!NH227:NQ227)&gt;0,COUNTIF(Raw!NH227:NQ227,10)=0,COUNTA(Raw!NR227:NY227)=0),"",1))))</f>
        <v/>
      </c>
      <c r="AS227" s="19" t="str">
        <f>IF(A227=0,"",IF(COUNTA(Raw!NY227:OG227)=0,"",IF(AND(Raw!NY227=1,COUNTA(Raw!NZ227:OG227)&gt;0),"",IF(AND(Raw!NY227=2,COUNTA(Raw!NZ227:OG227)=0),"",1))))</f>
        <v/>
      </c>
      <c r="AT227" s="19" t="str">
        <f>IF(A227=0,"",IF(COUNTA(Raw!OH227:OY227)=0,"",IF(AND(Raw!OH227=1,COUNTA(Raw!OI227:OY227)&gt;0),"",IF(AND(Raw!OH227=2,COUNTA(Raw!OI227:OY227)=0),"",1))))</f>
        <v/>
      </c>
      <c r="AU227" s="19" t="str">
        <f>IF(A227=0,"",IF(COUNTA(Raw!PR227:QB227)=0,"",
IF(AND(OR(AND(COUNTIF(Raw!PR227:QB227,1)=1,COUNTA(Raw!QI227:QY227)&gt;0),AND(COUNTIF(Raw!PR227:QB227,1)=0,COUNTA(Raw!QI227:QY227)=0)),OR(AND(COUNTIF(Raw!PR227:QB227,2)=1,COUNTA(Raw!QZ227:RP227)&gt;0),AND(COUNTIF(Raw!PR227:QB227,2)=0,COUNTA(Raw!QZ227:RP227)=0)),OR(AND(COUNTIF(Raw!PR227:QB227,3)=1,COUNTA(Raw!RQ227:SG227)&gt;0),AND(COUNTIF(Raw!PR227:QB227,3)=0,COUNTA(Raw!RQ227:SG227)=0)),OR(AND(COUNTIF(Raw!PR227:QB227,4)=1,COUNTA(Raw!SH227:ST227)&gt;0),AND(COUNTIF(Raw!PR227:QB227,4)=0,COUNTA(Raw!SH227:ST227)=0)),OR(AND(COUNTIF(Raw!PR227:QB227,5)=1,COUNTA(Raw!SU227:TG227)&gt;0),AND(COUNTIF(Raw!PR227:QB227,5)=0,COUNTA(Raw!SU227:TG227)=0)),OR(AND(COUNTIF(Raw!PR227:QB227,6)=1,COUNTA(Raw!TH227:TT227)&gt;0),AND(COUNTIF(Raw!PR227:QB227,6)=0,COUNTA(Raw!TH227:TT227)=0)),OR(AND(COUNTIF(Raw!PR227:QB227,7)=1,COUNTA(Raw!TU227:UI227)&gt;0),AND(COUNTIF(Raw!PR227:QB227,7)=0,COUNTA(Raw!TU227:UI227)=0)),OR(AND(COUNTIF(Raw!PR227:QB227,8)=1,COUNTA(Raw!UJ227:UV227)&gt;0),AND(COUNTIF(Raw!PR227:QB227,8)=0,COUNTA(Raw!UJ227:UV227)=0)),OR(AND(COUNTIF(Raw!PR227:QB227,9)=1,COUNTA(Raw!UW227:VG227)&gt;0),AND(COUNTIF(Raw!PR227:QB227,9)=0,COUNTA(Raw!UW227:VG227)=0)),OR(AND(COUNTIF(Raw!PR227:QB227,10)=1,COUNTA(Raw!VH227:VP227)&gt;0),AND(COUNTIF(Raw!PR227:QB227,10)=0,COUNTA(Raw!VH227:VP227)=0)),OR(AND(COUNTIF(Raw!PR227:QB227,11)=1,COUNTA(Raw!VQ227:WK227)&gt;0),AND(COUNTIF(Raw!PR227:QB227,11)=0,COUNTA(Raw!VQ227:WK227)=0))),"",1)))</f>
        <v/>
      </c>
      <c r="AV227" s="19" t="str">
        <f>IF(A227=0,"",IF(COUNTA(Raw!QI227:QY227)=0,"",IF(AND(OR(AND(Raw!QI227=4,COUNTIF(Raw!QR227:QY227,1)=0),Raw!QI227&lt;&gt;4),OR(AND(Raw!QJ227=4,COUNTIF(Raw!QR227:QY227,2)=0),Raw!QJ227&lt;&gt;4),OR(AND(Raw!QK227=4,COUNTIF(Raw!QR227:QY227,3)=0),Raw!QK227&lt;&gt;4),OR(AND(Raw!QL227=4,COUNTIF(Raw!QR227:QY227,4)=0),Raw!QL227&lt;&gt;4),OR(AND(Raw!QM227=4,COUNTIF(Raw!QR227:QY227,5)=0),Raw!QM227&lt;&gt;4),OR(AND(Raw!QN227=4,COUNTIF(Raw!QR227:QY227,6)=0),Raw!QN227&lt;&gt;4),OR(AND(Raw!QO227=4,COUNTIF(Raw!QR227:QY227,7)=0),Raw!QO227&lt;&gt;4),OR(AND(Raw!QP227=4,COUNTIF(Raw!QR227:QY227,8)=0),Raw!QP227&lt;&gt;4)),"",1)))</f>
        <v/>
      </c>
      <c r="AW227" t="str">
        <f>IF(A227=0,"",IF(COUNTA(Raw!QZ227:RP227)=0,"",IF(AND(OR(AND(Raw!QZ227=4,COUNTIF(Raw!RI227:RP227,1)=0),Raw!QZ227&lt;&gt;4),OR(AND(Raw!RA227=4,COUNTIF(Raw!RI227:RP227,2)=0),Raw!RA227&lt;&gt;4),OR(AND(Raw!RB227=4,COUNTIF(Raw!RI227:RP227,3)=0),Raw!RB227&lt;&gt;4),OR(AND(Raw!RC227=4,COUNTIF(Raw!RI227:RP227,4)=0),Raw!RC227&lt;&gt;4),OR(AND(Raw!RD227=4,COUNTIF(Raw!RI227:RP227,5)=0),Raw!RD227&lt;&gt;4),OR(AND(Raw!RE227=4,COUNTIF(Raw!RI227:RP227,6)=0),Raw!RE227&lt;&gt;4),OR(AND(Raw!RF227=4,COUNTIF(Raw!RI227:RP227,7)=0),Raw!RF227&lt;&gt;4),OR(AND(Raw!RG227=4,COUNTIF(Raw!RI227:RP227,8)=0),Raw!RG227&lt;&gt;4)),"",1)))</f>
        <v/>
      </c>
      <c r="AX227" t="str">
        <f>IF(A227=0,"",IF(COUNTA(Raw!RQ227:SG227)=0,"",IF(AND(OR(AND(Raw!RQ227=4,COUNTIF(Raw!RZ227:SG227,1)=0),Raw!RQ227&lt;&gt;4),OR(AND(Raw!RR227=4,COUNTIF(Raw!RZ227:SG227,2)=0),Raw!RR227&lt;&gt;4),OR(AND(Raw!RS227=4,COUNTIF(Raw!RZ227:SG227,3)=0),Raw!RS227&lt;&gt;4),OR(AND(Raw!RT227=4,COUNTIF(Raw!RZ227:SG227,4)=0),Raw!RT227&lt;&gt;4),OR(AND(Raw!RU227=4,COUNTIF(Raw!RZ227:SG227,5)=0),Raw!RU227&lt;&gt;4),OR(AND(Raw!RV227=4,COUNTIF(Raw!RZ227:SG227,6)=0),Raw!RV227&lt;&gt;4),OR(AND(Raw!RW227=4,COUNTIF(Raw!RZ227:SG227,7)=0),Raw!RW227&lt;&gt;4),OR(AND(Raw!RX227=4,COUNTIF(Raw!RZ227:SG227,8)=0),Raw!RX227&lt;&gt;4)),"",1)))</f>
        <v/>
      </c>
      <c r="AY227" t="str">
        <f>IF(A227=0,"",IF(COUNTA(Raw!SH227:ST227)=0,"",IF(AND(OR(AND(Raw!SH227=4,COUNTIF(Raw!SO227:ST227,1)=0),Raw!SH227&lt;&gt;4),OR(AND(Raw!SI227=4,COUNTIF(Raw!SO227:ST227,2)=0),Raw!SI227&lt;&gt;4),OR(AND(Raw!SJ227=4,COUNTIF(Raw!SO227:ST227,3)=0),Raw!SJ227&lt;&gt;4),OR(AND(Raw!SK227=4,COUNTIF(Raw!SO227:ST227,4)=0),Raw!SK227&lt;&gt;4),OR(AND(Raw!SL227=4,COUNTIF(Raw!SO227:ST227,5)=0),Raw!SL227&lt;&gt;4),OR(AND(Raw!SM227=4,COUNTIF(Raw!SO227:ST227,6)=0),Raw!SM227&lt;&gt;4)),"",1)))</f>
        <v/>
      </c>
      <c r="AZ227" t="str">
        <f>IF(A227=0,"",IF(COUNTA(Raw!SU227:TG227)=0,"",IF(AND(OR(AND(Raw!SU227=4,COUNTIF(Raw!TB227:TG227,1)=0),Raw!SU227&lt;&gt;4),OR(AND(Raw!SV227=4,COUNTIF(Raw!TB227:TG227,2)=0),Raw!SV227&lt;&gt;4),OR(AND(Raw!SW227=4,COUNTIF(Raw!TB227:TG227,3)=0),Raw!SW227&lt;&gt;4),OR(AND(Raw!SX227=4,COUNTIF(Raw!TB227:TG227,4)=0),Raw!SX227&lt;&gt;4),OR(AND(Raw!SY227=4,COUNTIF(Raw!TB227:TG227,5)=0),Raw!SY227&lt;&gt;4),OR(AND(Raw!SZ227=4,COUNTIF(Raw!TB227:TG227,6)=0),Raw!SZ227&lt;&gt;4)),"",1)))</f>
        <v/>
      </c>
      <c r="BA227" t="str">
        <f>IF(A227=0,"",IF(COUNTA(Raw!TH227:TT227)=0,"",IF(AND(OR(AND(Raw!TH227=4,COUNTIF(Raw!TO227:TT227,1)=0),Raw!TH227&lt;&gt;4),OR(AND(Raw!TI227=4,COUNTIF(Raw!TO227:TT227,2)=0),Raw!TI227&lt;&gt;4),OR(AND(Raw!TJ227=4,COUNTIF(Raw!TO227:TT227,3)=0),Raw!TJ227&lt;&gt;4),OR(AND(Raw!TK227=4,COUNTIF(Raw!TO227:TT227,4)=0),Raw!TK227&lt;&gt;4),OR(AND(Raw!TL227=4,COUNTIF(Raw!TO227:TT227,5)=0),Raw!TL227&lt;&gt;4),OR(AND(Raw!TM227=4,COUNTIF(Raw!TO227:TT227,6)=0),Raw!TM227&lt;&gt;4)),"",1)))</f>
        <v/>
      </c>
      <c r="BB227" t="str">
        <f>IF(A227=0,"",IF(COUNTA(Raw!TU227:UI227)=0,"",IF(AND(OR(AND(Raw!TU227=4,COUNTIF(Raw!UC227:UI227,1)=0),Raw!TU227&lt;&gt;4),OR(AND(Raw!TV227=4,COUNTIF(Raw!UC227:UI227,2)=0),Raw!TV227&lt;&gt;4),OR(AND(Raw!TW227=4,COUNTIF(Raw!UC227:UI227,3)=0),Raw!TW227&lt;&gt;4),OR(AND(Raw!TX227=4,COUNTIF(Raw!UC227:UI227,4)=0),Raw!TX227&lt;&gt;4),OR(AND(Raw!TY227=4,COUNTIF(Raw!UC227:UI227,5)=0),Raw!TY227&lt;&gt;4),OR(AND(Raw!TZ227=4,COUNTIF(Raw!UC227:UI227,6)=0),Raw!TZ227&lt;&gt;4),OR(AND(Raw!UA227=4,COUNTIF(Raw!UC227:UI227,7)=0),Raw!UA227&lt;&gt;4)),"",1)))</f>
        <v/>
      </c>
      <c r="BC227" t="str">
        <f>IF(A227=0,"",IF(COUNTA(Raw!UJ227:UV227)=0,"",IF(AND(OR(AND(Raw!UJ227=4,COUNTIF(Raw!UQ227:UV227,1)=0),Raw!UJ227&lt;&gt;4),OR(AND(Raw!UK227=4,COUNTIF(Raw!UQ227:UV227,2)=0),Raw!UK227&lt;&gt;4),OR(AND(Raw!UL227=4,COUNTIF(Raw!UQ227:UV227,3)=0),Raw!UL227&lt;&gt;4),OR(AND(Raw!UM227=4,COUNTIF(Raw!UQ227:UV227,4)=0),Raw!UM227&lt;&gt;4),OR(AND(Raw!UN227=4,COUNTIF(Raw!UQ227:UV227,5)=0),Raw!UN227&lt;&gt;4),OR(AND(Raw!UO227=4,COUNTIF(Raw!UQ227:UV227,6)=0),Raw!UO227&lt;&gt;4)),"",1)))</f>
        <v/>
      </c>
      <c r="BD227" t="str">
        <f>IF(A227=0,"",IF(COUNTA(Raw!UW227:VG227)=0,"",IF(AND(OR(AND(Raw!UW227=4,COUNTIF(Raw!VC227:VG227,1)=0),Raw!UW227&lt;&gt;4),OR(AND(Raw!UX227=4,COUNTIF(Raw!VC227:VG227,2)=0),Raw!UX227&lt;&gt;4),OR(AND(Raw!UY227=4,COUNTIF(Raw!VC227:VG227,3)=0),Raw!UY227&lt;&gt;4),OR(AND(Raw!UZ227=4,COUNTIF(Raw!VC227:VG227,4)=0),Raw!UZ227&lt;&gt;4),OR(AND(Raw!VA227=4,COUNTIF(Raw!VC227:VG227,5)=0),Raw!VA227&lt;&gt;4)),"",1)))</f>
        <v/>
      </c>
      <c r="BE227" t="str">
        <f>IF(A227=0,"",IF(COUNTA(Raw!VH227:VP227)=0,"",
IF(AND(
OR(AND(Raw!VH227=4,COUNTIF(Raw!VM227:VP227,1)=0),Raw!VH227&lt;&gt;4),
OR(AND(Raw!VI227=4,COUNTIF(Raw!VM227:VP227,2)=0),Raw!VI227&lt;&gt;4),
OR(AND(Raw!VJ227=4,COUNTIF(Raw!VM227:VP227,3)=0),Raw!VJ227&lt;&gt;4),
OR(AND(Raw!VK227=4,COUNTIF(Raw!VM227:VP227,4)=0),Raw!VK227&lt;&gt;4)
),"",1)))</f>
        <v/>
      </c>
      <c r="BF227" t="str">
        <f>IF(A227=0,"",IF(COUNTA(Raw!VQ227:WK227)=0,"",
IF(AND(
OR(AND(Raw!VQ227=4,COUNTIF(Raw!WB227:WK227,1)=0),Raw!VQ227&lt;&gt;4),
OR(AND(Raw!VR227=4,COUNTIF(Raw!WB227:WK227,2)=0),Raw!VR227&lt;&gt;4),
OR(AND(Raw!VS227=4,COUNTIF(Raw!WB227:WK227,3)=0),Raw!VS227&lt;&gt;4),
OR(AND(Raw!VT227=4,COUNTIF(Raw!WB227:WK227,4)=0),Raw!VT227&lt;&gt;4),
OR(AND(Raw!VU227=4,COUNTIF(Raw!WB227:WK227,5)=0),Raw!VU227&lt;&gt;4),
OR(AND(Raw!VV227=4,COUNTIF(Raw!WB227:WK227,6)=0),Raw!VV227&lt;&gt;4),
OR(AND(Raw!VW227=4,COUNTIF(Raw!WB227:WK227,7)=0),Raw!VW227&lt;&gt;4),
OR(AND(Raw!VX227=4,COUNTIF(Raw!WB227:WK227,8)=0),Raw!VX227&lt;&gt;4),
OR(AND(Raw!VY227=4,COUNTIF(Raw!WB227:WK227,9)=0),Raw!VX227&lt;&gt;4),
OR(AND(Raw!VZ227=4,COUNTIF(Raw!WB227:WK227,10)=0),Raw!VZ227&lt;&gt;4)
),"",1)))</f>
        <v/>
      </c>
      <c r="BG227" t="str">
        <f>IF(A227=0,"",IF(COUNTA(Raw!WL227:XB227)=0,"",
IF(AND(
OR(AND(Raw!WL227=4,COUNTIF(Raw!WU227:XB227,1)=0),Raw!WL227&lt;&gt;4),
OR(AND(Raw!WM227=4,COUNTIF(Raw!WU227:XB227,2)=0),Raw!WM227&lt;&gt;4),
OR(AND(Raw!WN227=4,COUNTIF(Raw!WU227:XB227,3)=0),Raw!WN227&lt;&gt;4),
OR(AND(Raw!WO227=4,COUNTIF(Raw!WU227:XB227,4)=0),Raw!WO227&lt;&gt;4),
OR(AND(Raw!WP227=4,COUNTIF(Raw!WU227:XB227,5)=0),Raw!WP227&lt;&gt;4),
OR(AND(Raw!WQ227=4,COUNTIF(Raw!WU227:XB227,6)=0),Raw!WQ227&lt;&gt;4),
OR(AND(Raw!WR227=4,COUNTIF(Raw!WU227:XB227,7)=0),Raw!WR227&lt;&gt;4),
OR(AND(Raw!WS227=4,COUNTIF(Raw!WU227:XB227,8)=0),Raw!WS227&lt;&gt;4)
),"",1)))</f>
        <v/>
      </c>
      <c r="BH227" t="str">
        <f>IF(A227=0,"",IF(COUNTA(Raw!XC227:XK227)=0,"",
IF(AND(
OR(AND(Raw!XC227=4,COUNTIF(Raw!XH227:XK227,1)=0),Raw!XC227&lt;&gt;4),
OR(AND(Raw!XD227=4,COUNTIF(Raw!XH227:XK227,2)=0),Raw!XD227&lt;&gt;4),
OR(AND(Raw!XE227=4,COUNTIF(Raw!XH227:XK227,3)=0),Raw!XE227&lt;&gt;4),
OR(AND(Raw!XF227=4,COUNTIF(Raw!XH227:XK227,4)=0),Raw!XF227&lt;&gt;4)
),"",1)))</f>
        <v/>
      </c>
      <c r="BI227" t="str">
        <f>IF(A227=0,"",IF(COUNTA(Raw!XL227:XT227)=0,"",
IF(AND(
OR(AND(Raw!XL227=4,COUNTIF(Raw!XQ227:XT227,1)=0),Raw!XL227&lt;&gt;4),
OR(AND(Raw!XM227=4,COUNTIF(Raw!XQ227:XT227,2)=0),Raw!XM227&lt;&gt;4),
OR(AND(Raw!XN227=4,COUNTIF(Raw!XQ227:XT227,3)=0),Raw!XN227&lt;&gt;4),
OR(AND(Raw!XO227=4,COUNTIF(Raw!XQ227:XT227,4)=0),Raw!XO227&lt;&gt;4)
),"",1)))</f>
        <v/>
      </c>
      <c r="BJ227" t="str">
        <f>IF(A227=0,"",IF(COUNTA(Raw!XU227:YI227)=0,"",
IF(AND(
OR(AND(Raw!XU227=4,COUNTIF(Raw!YC227:YI227,1)=0),Raw!XU227&lt;&gt;4),
OR(AND(Raw!XV227=4,COUNTIF(Raw!YC227:YI227,2)=0),Raw!XV227&lt;&gt;4),
OR(AND(Raw!XW227=4,COUNTIF(Raw!YC227:YI227,3)=0),Raw!XW227&lt;&gt;4),
OR(AND(Raw!XX227=4,COUNTIF(Raw!YC227:YI227,4)=0),Raw!XX227&lt;&gt;4),
OR(AND(Raw!XY227=4,COUNTIF(Raw!YC227:YI227,5)=0),Raw!XY227&lt;&gt;4),
OR(AND(Raw!XZ227=4,COUNTIF(Raw!YC227:YI227,6)=0),Raw!XZ227&lt;&gt;4),
OR(AND(Raw!YA227=4,COUNTIF(Raw!YC227:YI227,7)=0),Raw!YA227&lt;&gt;4)
),"",1)))</f>
        <v/>
      </c>
      <c r="BK227" t="str">
        <f>IF(A227=0,"",IF(COUNTA(Raw!YJ227:YR227)=0,"",
IF(AND(
OR(AND(Raw!YJ227=4,COUNTIF(Raw!YO227:YR227,1)=0),Raw!YJ227&lt;&gt;4),
OR(AND(Raw!YK227=4,COUNTIF(Raw!YO227:YR227,2)=0),Raw!YK227&lt;&gt;4),
OR(AND(Raw!YL227=4,COUNTIF(Raw!YO227:YR227,3)=0),Raw!YL227&lt;&gt;4),
OR(AND(Raw!YM227=4,COUNTIF(Raw!YO227:YR227,4)=0),Raw!YM227&lt;&gt;4)
),"",1)))</f>
        <v/>
      </c>
      <c r="BL227" t="str">
        <f>IF(A227=0,"",IF(COUNTA(Raw!YS227:YU227)=0,"",IF(AND(Raw!YS227=4,ISBLANK(Raw!YU227)),"",IF(AND(Raw!YS227&lt;&gt;4,ISBLANK(Raw!YU227)=FALSE),"",1))))</f>
        <v/>
      </c>
    </row>
    <row r="228" spans="1:64">
      <c r="A228" s="20">
        <f>Raw!A228</f>
        <v>0</v>
      </c>
      <c r="B228" s="19" t="str">
        <f>IF(A228=0,"",IF(AND(Raw!AC228=1,COUNTA(Raw!AR228:IC228)&gt;0,COUNTA(Raw!ID228:YU228)=0),"",IF(AND(Raw!AC228=2,COUNTA(Raw!AR228:IC228)=0,COUNTA(Raw!ID228:MV228)&gt;0,COUNTA(Raw!MW228:YU228)=0),"",IF(AND(Raw!AC228=3,COUNTA(Raw!AP228:MV228)=0,COUNTA(Raw!MW228:YU228)&gt;0),"",1))))</f>
        <v/>
      </c>
      <c r="C228" s="19" t="str">
        <f>IF(A228=0,"",IF(AND(Raw!AK228=1,ISBLANK(Raw!AM228)=FALSE,ISBLANK(Raw!AO228)),"",IF(AND(Raw!AK228=2,ISBLANK(Raw!AM228),ISBLANK(Raw!AO228)=FALSE),"",1)))</f>
        <v/>
      </c>
      <c r="D228" s="19" t="str">
        <f>IF(A228=0,"",IF(COUNTA(Raw!AS228:AZ228)=0,"",IF(AND(Raw!AS228+Raw!AT228=100,Raw!AU228+Raw!AV228=100,Raw!AW228+Raw!AX228=100,Raw!AY228+Raw!AZ228=100),"",1)))</f>
        <v/>
      </c>
      <c r="E228" s="19" t="str">
        <f>IF(A228=0,"",IF(ISBLANK(Raw!AQ228),"",IF(Raw!AQ228=1,"",1)))</f>
        <v/>
      </c>
      <c r="F228" s="19" t="str">
        <f>IF(A228=0,"",IF(ISBLANK(Raw!AR228),"",IF(AND(Raw!AR228&gt;=0,Raw!AR228&lt;=100),"",1)))</f>
        <v/>
      </c>
      <c r="G228" s="19" t="str">
        <f>IF(A228=0,"",IF(AND(ISBLANK(Raw!BA228),ISBLANK(Raw!AS228)),"",IF(AND(Raw!AS228&gt;0,ISBLANK(Raw!BA228)=FALSE),"",1)))</f>
        <v/>
      </c>
      <c r="H228" s="19" t="str">
        <f>IF(A228=0,"",IF(COUNTA(Raw!BA228:BH228)=0,"",IF(AND(Raw!BA228=0,COUNTA(Raw!BB228:BH228)=0),"",IF(AND(Raw!BA228&gt;0,COUNTA(Raw!BB228:BH228)&gt;0),"",1))))</f>
        <v/>
      </c>
      <c r="I228" s="19" t="str">
        <f>IF(A228=0,"",IF(AND(ISBLANK(Raw!BI228),ISBLANK(Raw!BJ228)),"",IF(AND(Raw!BI228=1,ISBLANK(Raw!BJ228)=FALSE),"",IF(AND(Raw!BI228=2,ISBLANK(Raw!BJ228)),"",1))))</f>
        <v/>
      </c>
      <c r="J228" s="19" t="str">
        <f>IF(A228=0,"",IF(AND(ISBLANK(Raw!AT228),COUNTBLANK(Raw!BK228:BQ228)),"",IF(AND(Raw!AT228&gt;0,COUNTA(Raw!BK228:BQ228)&gt;0),"",IF(AND(Raw!AT228=0,COUNTA(Raw!BK228:BQ228)=0),"",1))))</f>
        <v/>
      </c>
      <c r="K228" s="19" t="str">
        <f>IF(A228=0,"",IF(AND(ISBLANK(Raw!AS228),COUNTA(Raw!BR228:BX228)=0),"",IF(AND(Raw!AS228&gt;0,COUNTA(Raw!BR228:BX228)&gt;0),"",IF(AND(Raw!AS228=0,COUNTA(Raw!BR228:BX228)=0),"",1))))</f>
        <v/>
      </c>
      <c r="L228" s="19" t="str">
        <f>IF(A228=0,"",IF(AND(COUNTA(Raw!BK228:BX228)=0,COUNTA(Raw!BY228:CH228)=0),"",IF(AND(COUNTIF(Raw!BK228:BX228,1)&gt;0,COUNTA(Raw!BY228:CH228)&gt;0),"",IF(AND(COUNTIF(Raw!BK228:BX228,1)=0,COUNTA(Raw!BY228:CH228)=0),"",1))))</f>
        <v/>
      </c>
      <c r="M228" s="19" t="str">
        <f>IF(A228=0,"",IF(AND(COUNTA(Raw!BK228:BX228)=0,COUNTA(Raw!CI228:CR228)),"",IF(AND(COUNTIF(Raw!BK228:BX228,3)&gt;0,COUNTA(Raw!CI228:CR228)&gt;0),"",IF(AND(COUNTIF(Raw!BK228:BX228,3)=0,COUNTA(Raw!CI228:CR228)=0),"",1))))</f>
        <v/>
      </c>
      <c r="N228" s="19" t="str">
        <f>IF(A228=0,"",IF(COUNTA(Raw!CS228:DF228)=0,"",IF(AND(COUNTIF(Raw!CS228:CV228,1)=1,COUNTA(Raw!CW228:DA228)&gt;0,COUNTA(Raw!DB228:DF228)=0),"",IF(AND(COUNTIF(Raw!CS228:CV228,2)=1,COUNTA(Raw!CW228:DA228)=0,COUNTA(Raw!DB228:DF228)&gt;0),"",IF(AND(COUNTA(Raw!CS228:CV228)&gt;0,COUNTA(Raw!CW228:DF228)=0),"",1)))))</f>
        <v/>
      </c>
      <c r="O228" s="19" t="str">
        <f>IF(A228=0,"",IF(COUNTA(Raw!DG228:DP228)=0,"",IF(AND(COUNTIF(Raw!BK228:BQ228,1)&gt;0,OR(COUNTIF(Raw!DG228:DP228,1)=1,COUNTIF(Raw!DG228:DP228,2)=1,COUNTIF(Raw!DG228:DP228,3)=1)),"",IF(AND(COUNTIF(Raw!BK228:BQ228,1)=0,AND(COUNTIF(Raw!DG228:DP228,1)=0,COUNTIF(Raw!DG228:DP228,2)=0,COUNTIF(Raw!DG228:DP228,3)=0)),"",1))))</f>
        <v/>
      </c>
      <c r="P228" s="19" t="str">
        <f>IF(A228=0,"",IF(COUNTA(Raw!DG228:DR228)=0,"",IF(AND(COUNTIF(Raw!DG228:DP228,4)=1,ISBLANK(Raw!DQ228)=FALSE,ISBLANK(Raw!DR228)),"",IF(AND(COUNTIF(Raw!DG228:DP228,7)=1,ISBLANK(Raw!DQ228),ISBLANK(Raw!DR228)=FALSE),"",IF(AND(COUNTA(Raw!DG228:DP228)&gt;0,COUNTIF(Raw!DG228:DP228,4)=0,COUNTIF(Raw!DG228:DP228,7)=0,COUNTA(Raw!DQ228:DR228)=0),"",1)))))</f>
        <v/>
      </c>
      <c r="Q228" s="19" t="str">
        <f>IF(A228=0,"",IF(AND(COUNTA(Raw!DS228:DU228)=0,COUNTA(Raw!BK228:BQ228)=0),"",IF(AND(COUNTIF(Raw!BK228:BQ228,1)&gt;0,COUNTA(Raw!DS228:DU228)&gt;0),"",IF(AND(COUNTIF(Raw!BK228:BQ228,1)=0,COUNTA(Raw!DS228:DU228)=0),"",1))))</f>
        <v/>
      </c>
      <c r="R228" s="19" t="str">
        <f>IF(A228=0,"",IF(AND(ISBLANK(Raw!AT228),ISBLANK(Raw!EJ228)),"",IF(AND(Raw!AT228&gt;0,ISBLANK(Raw!EJ228)=FALSE,Raw!EJ228&gt;=0,Raw!EJ228&lt;=7),"",IF(AND(Raw!AT228=0,ISBLANK(Raw!EJ228)),"",1))))</f>
        <v/>
      </c>
      <c r="S228" t="str">
        <f>IF(A228=0,"",IF(AND(ISBLANK(Raw!AS228),ISBLANK(Raw!EK228)),"",IF(AND(Raw!AS228&gt;0,ISBLANK(Raw!EK228)=FALSE),"",IF(AND(Raw!AS228=0,ISBLANK(Raw!EK228)),"",1))))</f>
        <v/>
      </c>
      <c r="T228" s="19" t="str">
        <f>IF(A228=0,"",IF(AND(ISBLANK(Raw!AT228),COUNTA(Raw!EL228:EQ228)=0),"",IF(AND(Raw!AT228&gt;0,COUNTA(Raw!EL228:EQ228)&gt;0),"",IF(AND(Raw!AT228=0,COUNTA(Raw!EL228:EQ228)=0),"",1))))</f>
        <v/>
      </c>
      <c r="U228" t="str">
        <f>IF(A228=0,"",IF(AND(ISBLANK(Raw!AT228),COUNTA(Raw!ER228:EU228)=0),"",IF(AND(Raw!AT228&gt;0,COUNTA(Raw!ER228:EU228)&gt;0),"",IF(AND(Raw!AT228=0,COUNTA(Raw!ER228:EU228)=0),"",1))))</f>
        <v/>
      </c>
      <c r="V228" t="str">
        <f>IF(A228=0,"",IF(AND(ISBLANK(Raw!AS228),COUNTA(Raw!EV228:FA228)=0),"",IF(AND(Raw!AS228&gt;0,COUNTA(Raw!EV228:FA228)&gt;0),"",IF(AND(Raw!AS228=0,COUNTA(Raw!EV228:FA228)=0),"",1))))</f>
        <v/>
      </c>
      <c r="W228" t="str">
        <f>IF(A228=0,"",IF(AND(ISBLANK(Raw!AS228),COUNTA(Raw!FB228:FE228)=0),"",IF(AND(Raw!AS228&gt;0,COUNTA(Raw!FB228:FE228)&gt;0),"",IF(AND(Raw!AS228=0,COUNTA(Raw!FB228:FE228)=0),"",1))))</f>
        <v/>
      </c>
      <c r="X228" t="str">
        <f>IF(A228=0,"",IF(AND(ISBLANK(Raw!AT228),COUNTA(Raw!FF228:FI228)=0),"",IF(AND(Raw!AT228&gt;0,COUNTA(Raw!FF228:FI228)&gt;0),"",IF(AND(Raw!AT228=0,COUNTA(Raw!FF228:FI228)=0),"",1))))</f>
        <v/>
      </c>
      <c r="Y228" t="str">
        <f>IF(A228=0,"",IF(AND(ISBLANK(Raw!AS228),COUNTA(Raw!FJ228:FM228)=0),"",IF(AND(Raw!AS228&gt;0,COUNTA(Raw!FJ228:FM228)&gt;0),"",IF(AND(Raw!AS228=0,COUNTA(Raw!FJ228:FM228)=0),"",1))))</f>
        <v/>
      </c>
      <c r="Z228" t="str">
        <f>IF(A228=0,"",IF(AND(COUNTA(Raw!FN228:FT228)=0,ISBLANK(Raw!FU228)),"",IF(AND(COUNTIF(Raw!FN228:FT228,1)&gt;0,ISBLANK(Raw!FU228)=FALSE),"",IF(AND(COUNTIF(Raw!FN228:FT228,1)=0,ISBLANK(Raw!FU228)),"",1))))</f>
        <v/>
      </c>
      <c r="AA228" s="19" t="str">
        <f>IF(A228=0,"",IF(AND(ISBLANK(Raw!BI228),COUNTA(Raw!FV228:GH228)=0),"",IF(AND(Raw!BI228&lt;&gt;1,COUNTIF(Raw!FV228:GH228,6)=0),"",IF(Raw!BI228=1,"",1))))</f>
        <v/>
      </c>
      <c r="AB228" t="str">
        <f>IF(A228=0,"",IF(AND(ISBLANK(Raw!GI228),COUNTA(Raw!GJ228:GQ228)=0),"",IF(AND(Raw!GI228=1,COUNTA(Raw!GJ228:GQ228)&gt;0),"",IF(AND(Raw!GI228=2,COUNTA(Raw!GJ228:GQ228)=0),"",1))))</f>
        <v/>
      </c>
      <c r="AC228" s="19" t="str">
        <f>IF(A228=0,"",IF(AND(COUNTA(Raw!GY228:HF228)=0,ISBLANK(Raw!HG228)),"",IF(AND(OR(COUNTIF(Raw!GY228:HE228,1)&gt;0,COUNTIF(Raw!GY228:HE228,2)&gt;0),ISBLANK(Raw!HG228)=FALSE),"",IF(AND(COUNTA(Raw!GY228:HF228)&gt;0,ISBLANK(Raw!HG228),COUNTIF(Raw!GY228:HE228,1)=0,COUNTIF(Raw!GY228:HE228,2)=0),"",1))))</f>
        <v/>
      </c>
      <c r="AD228" s="19" t="str">
        <f>IF(A228=0,"",IF(COUNTA(Raw!HU228:IB228)=0,"",IF(AND(Raw!AK228&lt;&gt;2,COUNTIF(Raw!HU228:IA228,2)=0,COUNTIF(Raw!HU228:IA228,3)=0),"",IF(Raw!AK228=2,"",1))))</f>
        <v/>
      </c>
      <c r="AE228" s="19" t="str">
        <f>IF(A228=0,"",IF(AND(Raw!AK228=2,ISBLANK(Raw!IC228)=FALSE),"",IF(AND(Raw!AK228&lt;&gt;2,ISBLANK(Raw!IC228)),"",1)))</f>
        <v/>
      </c>
      <c r="AF228" s="19" t="str">
        <f>IF(A228=0,"",IF(COUNTA(Raw!ID228:IF228)=0,"",IF(AND(MATCH(2023-Raw!ID228,Code!$A$3:$A$12,1)=Raw!IF228,2023-Raw!ID228=Raw!IE228),"",1)))</f>
        <v/>
      </c>
      <c r="AG228" s="19" t="str">
        <f>IF(A228=0,"",IF(COUNTA(Raw!IG228:II228)=0,"",IF(AND(Raw!IG228=4,ISBLANK(Raw!II228)=FALSE),"",IF(AND(Raw!IG228&lt;&gt;4,ISBLANK(Raw!II228)),"",1))))</f>
        <v/>
      </c>
      <c r="AH228" s="19" t="str">
        <f>IF(A228=0,"",IF(COUNTA(Raw!IJ228:IM228)=0,"",IF(AND(Raw!IJ228=1,ISBLANK(Raw!IK228)=FALSE),"",IF(AND(Raw!IJ228=2,COUNTA(Raw!IK228:IM228)&gt;0),"",1))))</f>
        <v/>
      </c>
      <c r="AI228" s="19" t="str">
        <f>IF(A228=0,"",IF(COUNTA(Raw!IK228:IM228)=0,"",IF(AND(Raw!IK228=1,ISBLANK(Raw!IL228)=FALSE),"",IF(AND(Raw!IK228=2,COUNTA(Raw!IL228:IM228)=0),"",1))))</f>
        <v/>
      </c>
      <c r="AJ228" s="19" t="str">
        <f>IF(A228=0,"",IF(COUNTA(Raw!JD228:JJ228)=0,"",IF(AND(Raw!JD228&gt;600,COUNTA(Raw!JE228:JI228)&gt;0),"",IF(AND(Raw!JD228&lt;=600,COUNTA(Raw!JE228:JJ228)=0),"",1))))</f>
        <v/>
      </c>
      <c r="AK228" s="19" t="str">
        <f>IF(A228=0,"",IF(COUNTA(Raw!JK228:KA228)=0,"",IF(AND(Raw!JK228=1,COUNTA(Raw!JM228:JV228)&gt;0),"",IF(AND(Raw!JK228=3,COUNTA(Raw!JM228:JV228)&gt;0,COUNTA(Raw!JW228:KA228)=0),"",IF(AND(ISBLANK(Raw!JK228)=FALSE,Raw!JK228&lt;&gt;1,Raw!JK228&lt;&gt;3,COUNTA(Raw!JM228:KA228)=0),"",1)))))</f>
        <v/>
      </c>
      <c r="AL228" s="19" t="str">
        <f>IF(A228=0,"",IF(COUNTA(Raw!JW228:KA228)=0,"",IF(AND(COUNTIF(Raw!JW228:JZ228,4)=0,COUNTA(Raw!JW228:JZ228)&gt;0,ISBLANK(Raw!KA228)=FALSE),"",IF(AND(COUNTIF(Raw!JW228:KA228,4)&gt;0,ISBLANK(Raw!KA228)),"",1))))</f>
        <v/>
      </c>
      <c r="AM228" s="19" t="str">
        <f>IF(A228=0,"",IF(COUNTA(Raw!KT228:KU228)=0,"",IF(AND(Raw!KT228=1,ISBLANK(Raw!KU228)=FALSE),"",IF(AND(Raw!KT228=2,ISBLANK(Raw!KU228)),"",1))))</f>
        <v/>
      </c>
      <c r="AN228" s="19" t="str">
        <f>IF(A228=0,"",IF(COUNTA(Raw!KX228:LF228)=0,"",IF(AND(COUNTIF(Raw!KX228:LB228,5)=1,COUNTA(Raw!KX228:LB228)=1,COUNTA(Raw!LC228:LF228)=0),"",IF(AND(COUNTIF(Raw!KX228:LB228,5)=0,COUNTA(Raw!KX228:LB228)&gt;0,COUNTA(Raw!LC228:LF228)&gt;0),"",1))))</f>
        <v/>
      </c>
      <c r="AO228" s="19" t="str">
        <f>IF(A228=0,"",IF(COUNTA(Raw!LM228:LU228)=0,"",IF(AND(Raw!LM228=1,ISBLANK(Raw!LN228)=FALSE,COUNTA(Raw!LO228:LU228)&gt;0),"",IF(AND(Raw!LM228=2,COUNTA(Raw!LN228:LU228)=0),"",1))))</f>
        <v/>
      </c>
      <c r="AP228" s="19" t="str">
        <f>IF(A228=0,"",IF(COUNTA(Raw!MY228:OG228)=0,"",IF(AND(Raw!MY228=2,COUNTA(Raw!MZ228:OG228)=0),"",IF(AND(Raw!MY228=1,COUNTA(Raw!MZ228:OG228)&gt;0),"",1))))</f>
        <v/>
      </c>
      <c r="AQ228" s="19" t="str">
        <f>IF(A228=0,"",IF(COUNTA(Raw!NC228:NW228)=0,"",IF(AND(COUNTIF(Raw!NC228:NG228,3)&gt;0,COUNTA(Raw!NH228:NQ228)&gt;0),"",IF(AND(COUNTA(Raw!NC228:NG228)&gt;0,COUNTIF(Raw!NC228:NG228,3)=0,COUNTA(Raw!NH228:NW228)=0),"",1))))</f>
        <v/>
      </c>
      <c r="AR228" s="19" t="str">
        <f>IF(A228=0,"",IF(COUNTA(Raw!NH228:NW228)=0,"",IF(AND(COUNTIF(Raw!NH228:NQ228,10)&gt;0,COUNTA(Raw!NR228:NW228)&gt;0),"",IF(AND(COUNTA(Raw!NH228:NQ228)&gt;0,COUNTIF(Raw!NH228:NQ228,10)=0,COUNTA(Raw!NR228:NY228)=0),"",1))))</f>
        <v/>
      </c>
      <c r="AS228" s="19" t="str">
        <f>IF(A228=0,"",IF(COUNTA(Raw!NY228:OG228)=0,"",IF(AND(Raw!NY228=1,COUNTA(Raw!NZ228:OG228)&gt;0),"",IF(AND(Raw!NY228=2,COUNTA(Raw!NZ228:OG228)=0),"",1))))</f>
        <v/>
      </c>
      <c r="AT228" s="19" t="str">
        <f>IF(A228=0,"",IF(COUNTA(Raw!OH228:OY228)=0,"",IF(AND(Raw!OH228=1,COUNTA(Raw!OI228:OY228)&gt;0),"",IF(AND(Raw!OH228=2,COUNTA(Raw!OI228:OY228)=0),"",1))))</f>
        <v/>
      </c>
      <c r="AU228" s="19" t="str">
        <f>IF(A228=0,"",IF(COUNTA(Raw!PR228:QB228)=0,"",
IF(AND(OR(AND(COUNTIF(Raw!PR228:QB228,1)=1,COUNTA(Raw!QI228:QY228)&gt;0),AND(COUNTIF(Raw!PR228:QB228,1)=0,COUNTA(Raw!QI228:QY228)=0)),OR(AND(COUNTIF(Raw!PR228:QB228,2)=1,COUNTA(Raw!QZ228:RP228)&gt;0),AND(COUNTIF(Raw!PR228:QB228,2)=0,COUNTA(Raw!QZ228:RP228)=0)),OR(AND(COUNTIF(Raw!PR228:QB228,3)=1,COUNTA(Raw!RQ228:SG228)&gt;0),AND(COUNTIF(Raw!PR228:QB228,3)=0,COUNTA(Raw!RQ228:SG228)=0)),OR(AND(COUNTIF(Raw!PR228:QB228,4)=1,COUNTA(Raw!SH228:ST228)&gt;0),AND(COUNTIF(Raw!PR228:QB228,4)=0,COUNTA(Raw!SH228:ST228)=0)),OR(AND(COUNTIF(Raw!PR228:QB228,5)=1,COUNTA(Raw!SU228:TG228)&gt;0),AND(COUNTIF(Raw!PR228:QB228,5)=0,COUNTA(Raw!SU228:TG228)=0)),OR(AND(COUNTIF(Raw!PR228:QB228,6)=1,COUNTA(Raw!TH228:TT228)&gt;0),AND(COUNTIF(Raw!PR228:QB228,6)=0,COUNTA(Raw!TH228:TT228)=0)),OR(AND(COUNTIF(Raw!PR228:QB228,7)=1,COUNTA(Raw!TU228:UI228)&gt;0),AND(COUNTIF(Raw!PR228:QB228,7)=0,COUNTA(Raw!TU228:UI228)=0)),OR(AND(COUNTIF(Raw!PR228:QB228,8)=1,COUNTA(Raw!UJ228:UV228)&gt;0),AND(COUNTIF(Raw!PR228:QB228,8)=0,COUNTA(Raw!UJ228:UV228)=0)),OR(AND(COUNTIF(Raw!PR228:QB228,9)=1,COUNTA(Raw!UW228:VG228)&gt;0),AND(COUNTIF(Raw!PR228:QB228,9)=0,COUNTA(Raw!UW228:VG228)=0)),OR(AND(COUNTIF(Raw!PR228:QB228,10)=1,COUNTA(Raw!VH228:VP228)&gt;0),AND(COUNTIF(Raw!PR228:QB228,10)=0,COUNTA(Raw!VH228:VP228)=0)),OR(AND(COUNTIF(Raw!PR228:QB228,11)=1,COUNTA(Raw!VQ228:WK228)&gt;0),AND(COUNTIF(Raw!PR228:QB228,11)=0,COUNTA(Raw!VQ228:WK228)=0))),"",1)))</f>
        <v/>
      </c>
      <c r="AV228" s="19" t="str">
        <f>IF(A228=0,"",IF(COUNTA(Raw!QI228:QY228)=0,"",IF(AND(OR(AND(Raw!QI228=4,COUNTIF(Raw!QR228:QY228,1)=0),Raw!QI228&lt;&gt;4),OR(AND(Raw!QJ228=4,COUNTIF(Raw!QR228:QY228,2)=0),Raw!QJ228&lt;&gt;4),OR(AND(Raw!QK228=4,COUNTIF(Raw!QR228:QY228,3)=0),Raw!QK228&lt;&gt;4),OR(AND(Raw!QL228=4,COUNTIF(Raw!QR228:QY228,4)=0),Raw!QL228&lt;&gt;4),OR(AND(Raw!QM228=4,COUNTIF(Raw!QR228:QY228,5)=0),Raw!QM228&lt;&gt;4),OR(AND(Raw!QN228=4,COUNTIF(Raw!QR228:QY228,6)=0),Raw!QN228&lt;&gt;4),OR(AND(Raw!QO228=4,COUNTIF(Raw!QR228:QY228,7)=0),Raw!QO228&lt;&gt;4),OR(AND(Raw!QP228=4,COUNTIF(Raw!QR228:QY228,8)=0),Raw!QP228&lt;&gt;4)),"",1)))</f>
        <v/>
      </c>
      <c r="AW228" t="str">
        <f>IF(A228=0,"",IF(COUNTA(Raw!QZ228:RP228)=0,"",IF(AND(OR(AND(Raw!QZ228=4,COUNTIF(Raw!RI228:RP228,1)=0),Raw!QZ228&lt;&gt;4),OR(AND(Raw!RA228=4,COUNTIF(Raw!RI228:RP228,2)=0),Raw!RA228&lt;&gt;4),OR(AND(Raw!RB228=4,COUNTIF(Raw!RI228:RP228,3)=0),Raw!RB228&lt;&gt;4),OR(AND(Raw!RC228=4,COUNTIF(Raw!RI228:RP228,4)=0),Raw!RC228&lt;&gt;4),OR(AND(Raw!RD228=4,COUNTIF(Raw!RI228:RP228,5)=0),Raw!RD228&lt;&gt;4),OR(AND(Raw!RE228=4,COUNTIF(Raw!RI228:RP228,6)=0),Raw!RE228&lt;&gt;4),OR(AND(Raw!RF228=4,COUNTIF(Raw!RI228:RP228,7)=0),Raw!RF228&lt;&gt;4),OR(AND(Raw!RG228=4,COUNTIF(Raw!RI228:RP228,8)=0),Raw!RG228&lt;&gt;4)),"",1)))</f>
        <v/>
      </c>
      <c r="AX228" t="str">
        <f>IF(A228=0,"",IF(COUNTA(Raw!RQ228:SG228)=0,"",IF(AND(OR(AND(Raw!RQ228=4,COUNTIF(Raw!RZ228:SG228,1)=0),Raw!RQ228&lt;&gt;4),OR(AND(Raw!RR228=4,COUNTIF(Raw!RZ228:SG228,2)=0),Raw!RR228&lt;&gt;4),OR(AND(Raw!RS228=4,COUNTIF(Raw!RZ228:SG228,3)=0),Raw!RS228&lt;&gt;4),OR(AND(Raw!RT228=4,COUNTIF(Raw!RZ228:SG228,4)=0),Raw!RT228&lt;&gt;4),OR(AND(Raw!RU228=4,COUNTIF(Raw!RZ228:SG228,5)=0),Raw!RU228&lt;&gt;4),OR(AND(Raw!RV228=4,COUNTIF(Raw!RZ228:SG228,6)=0),Raw!RV228&lt;&gt;4),OR(AND(Raw!RW228=4,COUNTIF(Raw!RZ228:SG228,7)=0),Raw!RW228&lt;&gt;4),OR(AND(Raw!RX228=4,COUNTIF(Raw!RZ228:SG228,8)=0),Raw!RX228&lt;&gt;4)),"",1)))</f>
        <v/>
      </c>
      <c r="AY228" t="str">
        <f>IF(A228=0,"",IF(COUNTA(Raw!SH228:ST228)=0,"",IF(AND(OR(AND(Raw!SH228=4,COUNTIF(Raw!SO228:ST228,1)=0),Raw!SH228&lt;&gt;4),OR(AND(Raw!SI228=4,COUNTIF(Raw!SO228:ST228,2)=0),Raw!SI228&lt;&gt;4),OR(AND(Raw!SJ228=4,COUNTIF(Raw!SO228:ST228,3)=0),Raw!SJ228&lt;&gt;4),OR(AND(Raw!SK228=4,COUNTIF(Raw!SO228:ST228,4)=0),Raw!SK228&lt;&gt;4),OR(AND(Raw!SL228=4,COUNTIF(Raw!SO228:ST228,5)=0),Raw!SL228&lt;&gt;4),OR(AND(Raw!SM228=4,COUNTIF(Raw!SO228:ST228,6)=0),Raw!SM228&lt;&gt;4)),"",1)))</f>
        <v/>
      </c>
      <c r="AZ228" t="str">
        <f>IF(A228=0,"",IF(COUNTA(Raw!SU228:TG228)=0,"",IF(AND(OR(AND(Raw!SU228=4,COUNTIF(Raw!TB228:TG228,1)=0),Raw!SU228&lt;&gt;4),OR(AND(Raw!SV228=4,COUNTIF(Raw!TB228:TG228,2)=0),Raw!SV228&lt;&gt;4),OR(AND(Raw!SW228=4,COUNTIF(Raw!TB228:TG228,3)=0),Raw!SW228&lt;&gt;4),OR(AND(Raw!SX228=4,COUNTIF(Raw!TB228:TG228,4)=0),Raw!SX228&lt;&gt;4),OR(AND(Raw!SY228=4,COUNTIF(Raw!TB228:TG228,5)=0),Raw!SY228&lt;&gt;4),OR(AND(Raw!SZ228=4,COUNTIF(Raw!TB228:TG228,6)=0),Raw!SZ228&lt;&gt;4)),"",1)))</f>
        <v/>
      </c>
      <c r="BA228" t="str">
        <f>IF(A228=0,"",IF(COUNTA(Raw!TH228:TT228)=0,"",IF(AND(OR(AND(Raw!TH228=4,COUNTIF(Raw!TO228:TT228,1)=0),Raw!TH228&lt;&gt;4),OR(AND(Raw!TI228=4,COUNTIF(Raw!TO228:TT228,2)=0),Raw!TI228&lt;&gt;4),OR(AND(Raw!TJ228=4,COUNTIF(Raw!TO228:TT228,3)=0),Raw!TJ228&lt;&gt;4),OR(AND(Raw!TK228=4,COUNTIF(Raw!TO228:TT228,4)=0),Raw!TK228&lt;&gt;4),OR(AND(Raw!TL228=4,COUNTIF(Raw!TO228:TT228,5)=0),Raw!TL228&lt;&gt;4),OR(AND(Raw!TM228=4,COUNTIF(Raw!TO228:TT228,6)=0),Raw!TM228&lt;&gt;4)),"",1)))</f>
        <v/>
      </c>
      <c r="BB228" t="str">
        <f>IF(A228=0,"",IF(COUNTA(Raw!TU228:UI228)=0,"",IF(AND(OR(AND(Raw!TU228=4,COUNTIF(Raw!UC228:UI228,1)=0),Raw!TU228&lt;&gt;4),OR(AND(Raw!TV228=4,COUNTIF(Raw!UC228:UI228,2)=0),Raw!TV228&lt;&gt;4),OR(AND(Raw!TW228=4,COUNTIF(Raw!UC228:UI228,3)=0),Raw!TW228&lt;&gt;4),OR(AND(Raw!TX228=4,COUNTIF(Raw!UC228:UI228,4)=0),Raw!TX228&lt;&gt;4),OR(AND(Raw!TY228=4,COUNTIF(Raw!UC228:UI228,5)=0),Raw!TY228&lt;&gt;4),OR(AND(Raw!TZ228=4,COUNTIF(Raw!UC228:UI228,6)=0),Raw!TZ228&lt;&gt;4),OR(AND(Raw!UA228=4,COUNTIF(Raw!UC228:UI228,7)=0),Raw!UA228&lt;&gt;4)),"",1)))</f>
        <v/>
      </c>
      <c r="BC228" t="str">
        <f>IF(A228=0,"",IF(COUNTA(Raw!UJ228:UV228)=0,"",IF(AND(OR(AND(Raw!UJ228=4,COUNTIF(Raw!UQ228:UV228,1)=0),Raw!UJ228&lt;&gt;4),OR(AND(Raw!UK228=4,COUNTIF(Raw!UQ228:UV228,2)=0),Raw!UK228&lt;&gt;4),OR(AND(Raw!UL228=4,COUNTIF(Raw!UQ228:UV228,3)=0),Raw!UL228&lt;&gt;4),OR(AND(Raw!UM228=4,COUNTIF(Raw!UQ228:UV228,4)=0),Raw!UM228&lt;&gt;4),OR(AND(Raw!UN228=4,COUNTIF(Raw!UQ228:UV228,5)=0),Raw!UN228&lt;&gt;4),OR(AND(Raw!UO228=4,COUNTIF(Raw!UQ228:UV228,6)=0),Raw!UO228&lt;&gt;4)),"",1)))</f>
        <v/>
      </c>
      <c r="BD228" t="str">
        <f>IF(A228=0,"",IF(COUNTA(Raw!UW228:VG228)=0,"",IF(AND(OR(AND(Raw!UW228=4,COUNTIF(Raw!VC228:VG228,1)=0),Raw!UW228&lt;&gt;4),OR(AND(Raw!UX228=4,COUNTIF(Raw!VC228:VG228,2)=0),Raw!UX228&lt;&gt;4),OR(AND(Raw!UY228=4,COUNTIF(Raw!VC228:VG228,3)=0),Raw!UY228&lt;&gt;4),OR(AND(Raw!UZ228=4,COUNTIF(Raw!VC228:VG228,4)=0),Raw!UZ228&lt;&gt;4),OR(AND(Raw!VA228=4,COUNTIF(Raw!VC228:VG228,5)=0),Raw!VA228&lt;&gt;4)),"",1)))</f>
        <v/>
      </c>
      <c r="BE228" t="str">
        <f>IF(A228=0,"",IF(COUNTA(Raw!VH228:VP228)=0,"",
IF(AND(
OR(AND(Raw!VH228=4,COUNTIF(Raw!VM228:VP228,1)=0),Raw!VH228&lt;&gt;4),
OR(AND(Raw!VI228=4,COUNTIF(Raw!VM228:VP228,2)=0),Raw!VI228&lt;&gt;4),
OR(AND(Raw!VJ228=4,COUNTIF(Raw!VM228:VP228,3)=0),Raw!VJ228&lt;&gt;4),
OR(AND(Raw!VK228=4,COUNTIF(Raw!VM228:VP228,4)=0),Raw!VK228&lt;&gt;4)
),"",1)))</f>
        <v/>
      </c>
      <c r="BF228" t="str">
        <f>IF(A228=0,"",IF(COUNTA(Raw!VQ228:WK228)=0,"",
IF(AND(
OR(AND(Raw!VQ228=4,COUNTIF(Raw!WB228:WK228,1)=0),Raw!VQ228&lt;&gt;4),
OR(AND(Raw!VR228=4,COUNTIF(Raw!WB228:WK228,2)=0),Raw!VR228&lt;&gt;4),
OR(AND(Raw!VS228=4,COUNTIF(Raw!WB228:WK228,3)=0),Raw!VS228&lt;&gt;4),
OR(AND(Raw!VT228=4,COUNTIF(Raw!WB228:WK228,4)=0),Raw!VT228&lt;&gt;4),
OR(AND(Raw!VU228=4,COUNTIF(Raw!WB228:WK228,5)=0),Raw!VU228&lt;&gt;4),
OR(AND(Raw!VV228=4,COUNTIF(Raw!WB228:WK228,6)=0),Raw!VV228&lt;&gt;4),
OR(AND(Raw!VW228=4,COUNTIF(Raw!WB228:WK228,7)=0),Raw!VW228&lt;&gt;4),
OR(AND(Raw!VX228=4,COUNTIF(Raw!WB228:WK228,8)=0),Raw!VX228&lt;&gt;4),
OR(AND(Raw!VY228=4,COUNTIF(Raw!WB228:WK228,9)=0),Raw!VX228&lt;&gt;4),
OR(AND(Raw!VZ228=4,COUNTIF(Raw!WB228:WK228,10)=0),Raw!VZ228&lt;&gt;4)
),"",1)))</f>
        <v/>
      </c>
      <c r="BG228" t="str">
        <f>IF(A228=0,"",IF(COUNTA(Raw!WL228:XB228)=0,"",
IF(AND(
OR(AND(Raw!WL228=4,COUNTIF(Raw!WU228:XB228,1)=0),Raw!WL228&lt;&gt;4),
OR(AND(Raw!WM228=4,COUNTIF(Raw!WU228:XB228,2)=0),Raw!WM228&lt;&gt;4),
OR(AND(Raw!WN228=4,COUNTIF(Raw!WU228:XB228,3)=0),Raw!WN228&lt;&gt;4),
OR(AND(Raw!WO228=4,COUNTIF(Raw!WU228:XB228,4)=0),Raw!WO228&lt;&gt;4),
OR(AND(Raw!WP228=4,COUNTIF(Raw!WU228:XB228,5)=0),Raw!WP228&lt;&gt;4),
OR(AND(Raw!WQ228=4,COUNTIF(Raw!WU228:XB228,6)=0),Raw!WQ228&lt;&gt;4),
OR(AND(Raw!WR228=4,COUNTIF(Raw!WU228:XB228,7)=0),Raw!WR228&lt;&gt;4),
OR(AND(Raw!WS228=4,COUNTIF(Raw!WU228:XB228,8)=0),Raw!WS228&lt;&gt;4)
),"",1)))</f>
        <v/>
      </c>
      <c r="BH228" t="str">
        <f>IF(A228=0,"",IF(COUNTA(Raw!XC228:XK228)=0,"",
IF(AND(
OR(AND(Raw!XC228=4,COUNTIF(Raw!XH228:XK228,1)=0),Raw!XC228&lt;&gt;4),
OR(AND(Raw!XD228=4,COUNTIF(Raw!XH228:XK228,2)=0),Raw!XD228&lt;&gt;4),
OR(AND(Raw!XE228=4,COUNTIF(Raw!XH228:XK228,3)=0),Raw!XE228&lt;&gt;4),
OR(AND(Raw!XF228=4,COUNTIF(Raw!XH228:XK228,4)=0),Raw!XF228&lt;&gt;4)
),"",1)))</f>
        <v/>
      </c>
      <c r="BI228" t="str">
        <f>IF(A228=0,"",IF(COUNTA(Raw!XL228:XT228)=0,"",
IF(AND(
OR(AND(Raw!XL228=4,COUNTIF(Raw!XQ228:XT228,1)=0),Raw!XL228&lt;&gt;4),
OR(AND(Raw!XM228=4,COUNTIF(Raw!XQ228:XT228,2)=0),Raw!XM228&lt;&gt;4),
OR(AND(Raw!XN228=4,COUNTIF(Raw!XQ228:XT228,3)=0),Raw!XN228&lt;&gt;4),
OR(AND(Raw!XO228=4,COUNTIF(Raw!XQ228:XT228,4)=0),Raw!XO228&lt;&gt;4)
),"",1)))</f>
        <v/>
      </c>
      <c r="BJ228" t="str">
        <f>IF(A228=0,"",IF(COUNTA(Raw!XU228:YI228)=0,"",
IF(AND(
OR(AND(Raw!XU228=4,COUNTIF(Raw!YC228:YI228,1)=0),Raw!XU228&lt;&gt;4),
OR(AND(Raw!XV228=4,COUNTIF(Raw!YC228:YI228,2)=0),Raw!XV228&lt;&gt;4),
OR(AND(Raw!XW228=4,COUNTIF(Raw!YC228:YI228,3)=0),Raw!XW228&lt;&gt;4),
OR(AND(Raw!XX228=4,COUNTIF(Raw!YC228:YI228,4)=0),Raw!XX228&lt;&gt;4),
OR(AND(Raw!XY228=4,COUNTIF(Raw!YC228:YI228,5)=0),Raw!XY228&lt;&gt;4),
OR(AND(Raw!XZ228=4,COUNTIF(Raw!YC228:YI228,6)=0),Raw!XZ228&lt;&gt;4),
OR(AND(Raw!YA228=4,COUNTIF(Raw!YC228:YI228,7)=0),Raw!YA228&lt;&gt;4)
),"",1)))</f>
        <v/>
      </c>
      <c r="BK228" t="str">
        <f>IF(A228=0,"",IF(COUNTA(Raw!YJ228:YR228)=0,"",
IF(AND(
OR(AND(Raw!YJ228=4,COUNTIF(Raw!YO228:YR228,1)=0),Raw!YJ228&lt;&gt;4),
OR(AND(Raw!YK228=4,COUNTIF(Raw!YO228:YR228,2)=0),Raw!YK228&lt;&gt;4),
OR(AND(Raw!YL228=4,COUNTIF(Raw!YO228:YR228,3)=0),Raw!YL228&lt;&gt;4),
OR(AND(Raw!YM228=4,COUNTIF(Raw!YO228:YR228,4)=0),Raw!YM228&lt;&gt;4)
),"",1)))</f>
        <v/>
      </c>
      <c r="BL228" t="str">
        <f>IF(A228=0,"",IF(COUNTA(Raw!YS228:YU228)=0,"",IF(AND(Raw!YS228=4,ISBLANK(Raw!YU228)),"",IF(AND(Raw!YS228&lt;&gt;4,ISBLANK(Raw!YU228)=FALSE),"",1))))</f>
        <v/>
      </c>
    </row>
    <row r="229" spans="1:64">
      <c r="A229" s="20">
        <f>Raw!A229</f>
        <v>0</v>
      </c>
      <c r="B229" s="19" t="str">
        <f>IF(A229=0,"",IF(AND(Raw!AC229=1,COUNTA(Raw!AR229:IC229)&gt;0,COUNTA(Raw!ID229:YU229)=0),"",IF(AND(Raw!AC229=2,COUNTA(Raw!AR229:IC229)=0,COUNTA(Raw!ID229:MV229)&gt;0,COUNTA(Raw!MW229:YU229)=0),"",IF(AND(Raw!AC229=3,COUNTA(Raw!AP229:MV229)=0,COUNTA(Raw!MW229:YU229)&gt;0),"",1))))</f>
        <v/>
      </c>
      <c r="C229" s="19" t="str">
        <f>IF(A229=0,"",IF(AND(Raw!AK229=1,ISBLANK(Raw!AM229)=FALSE,ISBLANK(Raw!AO229)),"",IF(AND(Raw!AK229=2,ISBLANK(Raw!AM229),ISBLANK(Raw!AO229)=FALSE),"",1)))</f>
        <v/>
      </c>
      <c r="D229" s="19" t="str">
        <f>IF(A229=0,"",IF(COUNTA(Raw!AS229:AZ229)=0,"",IF(AND(Raw!AS229+Raw!AT229=100,Raw!AU229+Raw!AV229=100,Raw!AW229+Raw!AX229=100,Raw!AY229+Raw!AZ229=100),"",1)))</f>
        <v/>
      </c>
      <c r="E229" s="19" t="str">
        <f>IF(A229=0,"",IF(ISBLANK(Raw!AQ229),"",IF(Raw!AQ229=1,"",1)))</f>
        <v/>
      </c>
      <c r="F229" s="19" t="str">
        <f>IF(A229=0,"",IF(ISBLANK(Raw!AR229),"",IF(AND(Raw!AR229&gt;=0,Raw!AR229&lt;=100),"",1)))</f>
        <v/>
      </c>
      <c r="G229" s="19" t="str">
        <f>IF(A229=0,"",IF(AND(ISBLANK(Raw!BA229),ISBLANK(Raw!AS229)),"",IF(AND(Raw!AS229&gt;0,ISBLANK(Raw!BA229)=FALSE),"",1)))</f>
        <v/>
      </c>
      <c r="H229" s="19" t="str">
        <f>IF(A229=0,"",IF(COUNTA(Raw!BA229:BH229)=0,"",IF(AND(Raw!BA229=0,COUNTA(Raw!BB229:BH229)=0),"",IF(AND(Raw!BA229&gt;0,COUNTA(Raw!BB229:BH229)&gt;0),"",1))))</f>
        <v/>
      </c>
      <c r="I229" s="19" t="str">
        <f>IF(A229=0,"",IF(AND(ISBLANK(Raw!BI229),ISBLANK(Raw!BJ229)),"",IF(AND(Raw!BI229=1,ISBLANK(Raw!BJ229)=FALSE),"",IF(AND(Raw!BI229=2,ISBLANK(Raw!BJ229)),"",1))))</f>
        <v/>
      </c>
      <c r="J229" s="19" t="str">
        <f>IF(A229=0,"",IF(AND(ISBLANK(Raw!AT229),COUNTBLANK(Raw!BK229:BQ229)),"",IF(AND(Raw!AT229&gt;0,COUNTA(Raw!BK229:BQ229)&gt;0),"",IF(AND(Raw!AT229=0,COUNTA(Raw!BK229:BQ229)=0),"",1))))</f>
        <v/>
      </c>
      <c r="K229" s="19" t="str">
        <f>IF(A229=0,"",IF(AND(ISBLANK(Raw!AS229),COUNTA(Raw!BR229:BX229)=0),"",IF(AND(Raw!AS229&gt;0,COUNTA(Raw!BR229:BX229)&gt;0),"",IF(AND(Raw!AS229=0,COUNTA(Raw!BR229:BX229)=0),"",1))))</f>
        <v/>
      </c>
      <c r="L229" s="19" t="str">
        <f>IF(A229=0,"",IF(AND(COUNTA(Raw!BK229:BX229)=0,COUNTA(Raw!BY229:CH229)=0),"",IF(AND(COUNTIF(Raw!BK229:BX229,1)&gt;0,COUNTA(Raw!BY229:CH229)&gt;0),"",IF(AND(COUNTIF(Raw!BK229:BX229,1)=0,COUNTA(Raw!BY229:CH229)=0),"",1))))</f>
        <v/>
      </c>
      <c r="M229" s="19" t="str">
        <f>IF(A229=0,"",IF(AND(COUNTA(Raw!BK229:BX229)=0,COUNTA(Raw!CI229:CR229)),"",IF(AND(COUNTIF(Raw!BK229:BX229,3)&gt;0,COUNTA(Raw!CI229:CR229)&gt;0),"",IF(AND(COUNTIF(Raw!BK229:BX229,3)=0,COUNTA(Raw!CI229:CR229)=0),"",1))))</f>
        <v/>
      </c>
      <c r="N229" s="19" t="str">
        <f>IF(A229=0,"",IF(COUNTA(Raw!CS229:DF229)=0,"",IF(AND(COUNTIF(Raw!CS229:CV229,1)=1,COUNTA(Raw!CW229:DA229)&gt;0,COUNTA(Raw!DB229:DF229)=0),"",IF(AND(COUNTIF(Raw!CS229:CV229,2)=1,COUNTA(Raw!CW229:DA229)=0,COUNTA(Raw!DB229:DF229)&gt;0),"",IF(AND(COUNTA(Raw!CS229:CV229)&gt;0,COUNTA(Raw!CW229:DF229)=0),"",1)))))</f>
        <v/>
      </c>
      <c r="O229" s="19" t="str">
        <f>IF(A229=0,"",IF(COUNTA(Raw!DG229:DP229)=0,"",IF(AND(COUNTIF(Raw!BK229:BQ229,1)&gt;0,OR(COUNTIF(Raw!DG229:DP229,1)=1,COUNTIF(Raw!DG229:DP229,2)=1,COUNTIF(Raw!DG229:DP229,3)=1)),"",IF(AND(COUNTIF(Raw!BK229:BQ229,1)=0,AND(COUNTIF(Raw!DG229:DP229,1)=0,COUNTIF(Raw!DG229:DP229,2)=0,COUNTIF(Raw!DG229:DP229,3)=0)),"",1))))</f>
        <v/>
      </c>
      <c r="P229" s="19" t="str">
        <f>IF(A229=0,"",IF(COUNTA(Raw!DG229:DR229)=0,"",IF(AND(COUNTIF(Raw!DG229:DP229,4)=1,ISBLANK(Raw!DQ229)=FALSE,ISBLANK(Raw!DR229)),"",IF(AND(COUNTIF(Raw!DG229:DP229,7)=1,ISBLANK(Raw!DQ229),ISBLANK(Raw!DR229)=FALSE),"",IF(AND(COUNTA(Raw!DG229:DP229)&gt;0,COUNTIF(Raw!DG229:DP229,4)=0,COUNTIF(Raw!DG229:DP229,7)=0,COUNTA(Raw!DQ229:DR229)=0),"",1)))))</f>
        <v/>
      </c>
      <c r="Q229" s="19" t="str">
        <f>IF(A229=0,"",IF(AND(COUNTA(Raw!DS229:DU229)=0,COUNTA(Raw!BK229:BQ229)=0),"",IF(AND(COUNTIF(Raw!BK229:BQ229,1)&gt;0,COUNTA(Raw!DS229:DU229)&gt;0),"",IF(AND(COUNTIF(Raw!BK229:BQ229,1)=0,COUNTA(Raw!DS229:DU229)=0),"",1))))</f>
        <v/>
      </c>
      <c r="R229" s="19" t="str">
        <f>IF(A229=0,"",IF(AND(ISBLANK(Raw!AT229),ISBLANK(Raw!EJ229)),"",IF(AND(Raw!AT229&gt;0,ISBLANK(Raw!EJ229)=FALSE,Raw!EJ229&gt;=0,Raw!EJ229&lt;=7),"",IF(AND(Raw!AT229=0,ISBLANK(Raw!EJ229)),"",1))))</f>
        <v/>
      </c>
      <c r="S229" t="str">
        <f>IF(A229=0,"",IF(AND(ISBLANK(Raw!AS229),ISBLANK(Raw!EK229)),"",IF(AND(Raw!AS229&gt;0,ISBLANK(Raw!EK229)=FALSE),"",IF(AND(Raw!AS229=0,ISBLANK(Raw!EK229)),"",1))))</f>
        <v/>
      </c>
      <c r="T229" s="19" t="str">
        <f>IF(A229=0,"",IF(AND(ISBLANK(Raw!AT229),COUNTA(Raw!EL229:EQ229)=0),"",IF(AND(Raw!AT229&gt;0,COUNTA(Raw!EL229:EQ229)&gt;0),"",IF(AND(Raw!AT229=0,COUNTA(Raw!EL229:EQ229)=0),"",1))))</f>
        <v/>
      </c>
      <c r="U229" t="str">
        <f>IF(A229=0,"",IF(AND(ISBLANK(Raw!AT229),COUNTA(Raw!ER229:EU229)=0),"",IF(AND(Raw!AT229&gt;0,COUNTA(Raw!ER229:EU229)&gt;0),"",IF(AND(Raw!AT229=0,COUNTA(Raw!ER229:EU229)=0),"",1))))</f>
        <v/>
      </c>
      <c r="V229" t="str">
        <f>IF(A229=0,"",IF(AND(ISBLANK(Raw!AS229),COUNTA(Raw!EV229:FA229)=0),"",IF(AND(Raw!AS229&gt;0,COUNTA(Raw!EV229:FA229)&gt;0),"",IF(AND(Raw!AS229=0,COUNTA(Raw!EV229:FA229)=0),"",1))))</f>
        <v/>
      </c>
      <c r="W229" t="str">
        <f>IF(A229=0,"",IF(AND(ISBLANK(Raw!AS229),COUNTA(Raw!FB229:FE229)=0),"",IF(AND(Raw!AS229&gt;0,COUNTA(Raw!FB229:FE229)&gt;0),"",IF(AND(Raw!AS229=0,COUNTA(Raw!FB229:FE229)=0),"",1))))</f>
        <v/>
      </c>
      <c r="X229" t="str">
        <f>IF(A229=0,"",IF(AND(ISBLANK(Raw!AT229),COUNTA(Raw!FF229:FI229)=0),"",IF(AND(Raw!AT229&gt;0,COUNTA(Raw!FF229:FI229)&gt;0),"",IF(AND(Raw!AT229=0,COUNTA(Raw!FF229:FI229)=0),"",1))))</f>
        <v/>
      </c>
      <c r="Y229" t="str">
        <f>IF(A229=0,"",IF(AND(ISBLANK(Raw!AS229),COUNTA(Raw!FJ229:FM229)=0),"",IF(AND(Raw!AS229&gt;0,COUNTA(Raw!FJ229:FM229)&gt;0),"",IF(AND(Raw!AS229=0,COUNTA(Raw!FJ229:FM229)=0),"",1))))</f>
        <v/>
      </c>
      <c r="Z229" t="str">
        <f>IF(A229=0,"",IF(AND(COUNTA(Raw!FN229:FT229)=0,ISBLANK(Raw!FU229)),"",IF(AND(COUNTIF(Raw!FN229:FT229,1)&gt;0,ISBLANK(Raw!FU229)=FALSE),"",IF(AND(COUNTIF(Raw!FN229:FT229,1)=0,ISBLANK(Raw!FU229)),"",1))))</f>
        <v/>
      </c>
      <c r="AA229" s="19" t="str">
        <f>IF(A229=0,"",IF(AND(ISBLANK(Raw!BI229),COUNTA(Raw!FV229:GH229)=0),"",IF(AND(Raw!BI229&lt;&gt;1,COUNTIF(Raw!FV229:GH229,6)=0),"",IF(Raw!BI229=1,"",1))))</f>
        <v/>
      </c>
      <c r="AB229" t="str">
        <f>IF(A229=0,"",IF(AND(ISBLANK(Raw!GI229),COUNTA(Raw!GJ229:GQ229)=0),"",IF(AND(Raw!GI229=1,COUNTA(Raw!GJ229:GQ229)&gt;0),"",IF(AND(Raw!GI229=2,COUNTA(Raw!GJ229:GQ229)=0),"",1))))</f>
        <v/>
      </c>
      <c r="AC229" s="19" t="str">
        <f>IF(A229=0,"",IF(AND(COUNTA(Raw!GY229:HF229)=0,ISBLANK(Raw!HG229)),"",IF(AND(OR(COUNTIF(Raw!GY229:HE229,1)&gt;0,COUNTIF(Raw!GY229:HE229,2)&gt;0),ISBLANK(Raw!HG229)=FALSE),"",IF(AND(COUNTA(Raw!GY229:HF229)&gt;0,ISBLANK(Raw!HG229),COUNTIF(Raw!GY229:HE229,1)=0,COUNTIF(Raw!GY229:HE229,2)=0),"",1))))</f>
        <v/>
      </c>
      <c r="AD229" s="19" t="str">
        <f>IF(A229=0,"",IF(COUNTA(Raw!HU229:IB229)=0,"",IF(AND(Raw!AK229&lt;&gt;2,COUNTIF(Raw!HU229:IA229,2)=0,COUNTIF(Raw!HU229:IA229,3)=0),"",IF(Raw!AK229=2,"",1))))</f>
        <v/>
      </c>
      <c r="AE229" s="19" t="str">
        <f>IF(A229=0,"",IF(AND(Raw!AK229=2,ISBLANK(Raw!IC229)=FALSE),"",IF(AND(Raw!AK229&lt;&gt;2,ISBLANK(Raw!IC229)),"",1)))</f>
        <v/>
      </c>
      <c r="AF229" s="19" t="str">
        <f>IF(A229=0,"",IF(COUNTA(Raw!ID229:IF229)=0,"",IF(AND(MATCH(2023-Raw!ID229,Code!$A$3:$A$12,1)=Raw!IF229,2023-Raw!ID229=Raw!IE229),"",1)))</f>
        <v/>
      </c>
      <c r="AG229" s="19" t="str">
        <f>IF(A229=0,"",IF(COUNTA(Raw!IG229:II229)=0,"",IF(AND(Raw!IG229=4,ISBLANK(Raw!II229)=FALSE),"",IF(AND(Raw!IG229&lt;&gt;4,ISBLANK(Raw!II229)),"",1))))</f>
        <v/>
      </c>
      <c r="AH229" s="19" t="str">
        <f>IF(A229=0,"",IF(COUNTA(Raw!IJ229:IM229)=0,"",IF(AND(Raw!IJ229=1,ISBLANK(Raw!IK229)=FALSE),"",IF(AND(Raw!IJ229=2,COUNTA(Raw!IK229:IM229)&gt;0),"",1))))</f>
        <v/>
      </c>
      <c r="AI229" s="19" t="str">
        <f>IF(A229=0,"",IF(COUNTA(Raw!IK229:IM229)=0,"",IF(AND(Raw!IK229=1,ISBLANK(Raw!IL229)=FALSE),"",IF(AND(Raw!IK229=2,COUNTA(Raw!IL229:IM229)=0),"",1))))</f>
        <v/>
      </c>
      <c r="AJ229" s="19" t="str">
        <f>IF(A229=0,"",IF(COUNTA(Raw!JD229:JJ229)=0,"",IF(AND(Raw!JD229&gt;600,COUNTA(Raw!JE229:JI229)&gt;0),"",IF(AND(Raw!JD229&lt;=600,COUNTA(Raw!JE229:JJ229)=0),"",1))))</f>
        <v/>
      </c>
      <c r="AK229" s="19" t="str">
        <f>IF(A229=0,"",IF(COUNTA(Raw!JK229:KA229)=0,"",IF(AND(Raw!JK229=1,COUNTA(Raw!JM229:JV229)&gt;0),"",IF(AND(Raw!JK229=3,COUNTA(Raw!JM229:JV229)&gt;0,COUNTA(Raw!JW229:KA229)=0),"",IF(AND(ISBLANK(Raw!JK229)=FALSE,Raw!JK229&lt;&gt;1,Raw!JK229&lt;&gt;3,COUNTA(Raw!JM229:KA229)=0),"",1)))))</f>
        <v/>
      </c>
      <c r="AL229" s="19" t="str">
        <f>IF(A229=0,"",IF(COUNTA(Raw!JW229:KA229)=0,"",IF(AND(COUNTIF(Raw!JW229:JZ229,4)=0,COUNTA(Raw!JW229:JZ229)&gt;0,ISBLANK(Raw!KA229)=FALSE),"",IF(AND(COUNTIF(Raw!JW229:KA229,4)&gt;0,ISBLANK(Raw!KA229)),"",1))))</f>
        <v/>
      </c>
      <c r="AM229" s="19" t="str">
        <f>IF(A229=0,"",IF(COUNTA(Raw!KT229:KU229)=0,"",IF(AND(Raw!KT229=1,ISBLANK(Raw!KU229)=FALSE),"",IF(AND(Raw!KT229=2,ISBLANK(Raw!KU229)),"",1))))</f>
        <v/>
      </c>
      <c r="AN229" s="19" t="str">
        <f>IF(A229=0,"",IF(COUNTA(Raw!KX229:LF229)=0,"",IF(AND(COUNTIF(Raw!KX229:LB229,5)=1,COUNTA(Raw!KX229:LB229)=1,COUNTA(Raw!LC229:LF229)=0),"",IF(AND(COUNTIF(Raw!KX229:LB229,5)=0,COUNTA(Raw!KX229:LB229)&gt;0,COUNTA(Raw!LC229:LF229)&gt;0),"",1))))</f>
        <v/>
      </c>
      <c r="AO229" s="19" t="str">
        <f>IF(A229=0,"",IF(COUNTA(Raw!LM229:LU229)=0,"",IF(AND(Raw!LM229=1,ISBLANK(Raw!LN229)=FALSE,COUNTA(Raw!LO229:LU229)&gt;0),"",IF(AND(Raw!LM229=2,COUNTA(Raw!LN229:LU229)=0),"",1))))</f>
        <v/>
      </c>
      <c r="AP229" s="19" t="str">
        <f>IF(A229=0,"",IF(COUNTA(Raw!MY229:OG229)=0,"",IF(AND(Raw!MY229=2,COUNTA(Raw!MZ229:OG229)=0),"",IF(AND(Raw!MY229=1,COUNTA(Raw!MZ229:OG229)&gt;0),"",1))))</f>
        <v/>
      </c>
      <c r="AQ229" s="19" t="str">
        <f>IF(A229=0,"",IF(COUNTA(Raw!NC229:NW229)=0,"",IF(AND(COUNTIF(Raw!NC229:NG229,3)&gt;0,COUNTA(Raw!NH229:NQ229)&gt;0),"",IF(AND(COUNTA(Raw!NC229:NG229)&gt;0,COUNTIF(Raw!NC229:NG229,3)=0,COUNTA(Raw!NH229:NW229)=0),"",1))))</f>
        <v/>
      </c>
      <c r="AR229" s="19" t="str">
        <f>IF(A229=0,"",IF(COUNTA(Raw!NH229:NW229)=0,"",IF(AND(COUNTIF(Raw!NH229:NQ229,10)&gt;0,COUNTA(Raw!NR229:NW229)&gt;0),"",IF(AND(COUNTA(Raw!NH229:NQ229)&gt;0,COUNTIF(Raw!NH229:NQ229,10)=0,COUNTA(Raw!NR229:NY229)=0),"",1))))</f>
        <v/>
      </c>
      <c r="AS229" s="19" t="str">
        <f>IF(A229=0,"",IF(COUNTA(Raw!NY229:OG229)=0,"",IF(AND(Raw!NY229=1,COUNTA(Raw!NZ229:OG229)&gt;0),"",IF(AND(Raw!NY229=2,COUNTA(Raw!NZ229:OG229)=0),"",1))))</f>
        <v/>
      </c>
      <c r="AT229" s="19" t="str">
        <f>IF(A229=0,"",IF(COUNTA(Raw!OH229:OY229)=0,"",IF(AND(Raw!OH229=1,COUNTA(Raw!OI229:OY229)&gt;0),"",IF(AND(Raw!OH229=2,COUNTA(Raw!OI229:OY229)=0),"",1))))</f>
        <v/>
      </c>
      <c r="AU229" s="19" t="str">
        <f>IF(A229=0,"",IF(COUNTA(Raw!PR229:QB229)=0,"",
IF(AND(OR(AND(COUNTIF(Raw!PR229:QB229,1)=1,COUNTA(Raw!QI229:QY229)&gt;0),AND(COUNTIF(Raw!PR229:QB229,1)=0,COUNTA(Raw!QI229:QY229)=0)),OR(AND(COUNTIF(Raw!PR229:QB229,2)=1,COUNTA(Raw!QZ229:RP229)&gt;0),AND(COUNTIF(Raw!PR229:QB229,2)=0,COUNTA(Raw!QZ229:RP229)=0)),OR(AND(COUNTIF(Raw!PR229:QB229,3)=1,COUNTA(Raw!RQ229:SG229)&gt;0),AND(COUNTIF(Raw!PR229:QB229,3)=0,COUNTA(Raw!RQ229:SG229)=0)),OR(AND(COUNTIF(Raw!PR229:QB229,4)=1,COUNTA(Raw!SH229:ST229)&gt;0),AND(COUNTIF(Raw!PR229:QB229,4)=0,COUNTA(Raw!SH229:ST229)=0)),OR(AND(COUNTIF(Raw!PR229:QB229,5)=1,COUNTA(Raw!SU229:TG229)&gt;0),AND(COUNTIF(Raw!PR229:QB229,5)=0,COUNTA(Raw!SU229:TG229)=0)),OR(AND(COUNTIF(Raw!PR229:QB229,6)=1,COUNTA(Raw!TH229:TT229)&gt;0),AND(COUNTIF(Raw!PR229:QB229,6)=0,COUNTA(Raw!TH229:TT229)=0)),OR(AND(COUNTIF(Raw!PR229:QB229,7)=1,COUNTA(Raw!TU229:UI229)&gt;0),AND(COUNTIF(Raw!PR229:QB229,7)=0,COUNTA(Raw!TU229:UI229)=0)),OR(AND(COUNTIF(Raw!PR229:QB229,8)=1,COUNTA(Raw!UJ229:UV229)&gt;0),AND(COUNTIF(Raw!PR229:QB229,8)=0,COUNTA(Raw!UJ229:UV229)=0)),OR(AND(COUNTIF(Raw!PR229:QB229,9)=1,COUNTA(Raw!UW229:VG229)&gt;0),AND(COUNTIF(Raw!PR229:QB229,9)=0,COUNTA(Raw!UW229:VG229)=0)),OR(AND(COUNTIF(Raw!PR229:QB229,10)=1,COUNTA(Raw!VH229:VP229)&gt;0),AND(COUNTIF(Raw!PR229:QB229,10)=0,COUNTA(Raw!VH229:VP229)=0)),OR(AND(COUNTIF(Raw!PR229:QB229,11)=1,COUNTA(Raw!VQ229:WK229)&gt;0),AND(COUNTIF(Raw!PR229:QB229,11)=0,COUNTA(Raw!VQ229:WK229)=0))),"",1)))</f>
        <v/>
      </c>
      <c r="AV229" s="19" t="str">
        <f>IF(A229=0,"",IF(COUNTA(Raw!QI229:QY229)=0,"",IF(AND(OR(AND(Raw!QI229=4,COUNTIF(Raw!QR229:QY229,1)=0),Raw!QI229&lt;&gt;4),OR(AND(Raw!QJ229=4,COUNTIF(Raw!QR229:QY229,2)=0),Raw!QJ229&lt;&gt;4),OR(AND(Raw!QK229=4,COUNTIF(Raw!QR229:QY229,3)=0),Raw!QK229&lt;&gt;4),OR(AND(Raw!QL229=4,COUNTIF(Raw!QR229:QY229,4)=0),Raw!QL229&lt;&gt;4),OR(AND(Raw!QM229=4,COUNTIF(Raw!QR229:QY229,5)=0),Raw!QM229&lt;&gt;4),OR(AND(Raw!QN229=4,COUNTIF(Raw!QR229:QY229,6)=0),Raw!QN229&lt;&gt;4),OR(AND(Raw!QO229=4,COUNTIF(Raw!QR229:QY229,7)=0),Raw!QO229&lt;&gt;4),OR(AND(Raw!QP229=4,COUNTIF(Raw!QR229:QY229,8)=0),Raw!QP229&lt;&gt;4)),"",1)))</f>
        <v/>
      </c>
      <c r="AW229" t="str">
        <f>IF(A229=0,"",IF(COUNTA(Raw!QZ229:RP229)=0,"",IF(AND(OR(AND(Raw!QZ229=4,COUNTIF(Raw!RI229:RP229,1)=0),Raw!QZ229&lt;&gt;4),OR(AND(Raw!RA229=4,COUNTIF(Raw!RI229:RP229,2)=0),Raw!RA229&lt;&gt;4),OR(AND(Raw!RB229=4,COUNTIF(Raw!RI229:RP229,3)=0),Raw!RB229&lt;&gt;4),OR(AND(Raw!RC229=4,COUNTIF(Raw!RI229:RP229,4)=0),Raw!RC229&lt;&gt;4),OR(AND(Raw!RD229=4,COUNTIF(Raw!RI229:RP229,5)=0),Raw!RD229&lt;&gt;4),OR(AND(Raw!RE229=4,COUNTIF(Raw!RI229:RP229,6)=0),Raw!RE229&lt;&gt;4),OR(AND(Raw!RF229=4,COUNTIF(Raw!RI229:RP229,7)=0),Raw!RF229&lt;&gt;4),OR(AND(Raw!RG229=4,COUNTIF(Raw!RI229:RP229,8)=0),Raw!RG229&lt;&gt;4)),"",1)))</f>
        <v/>
      </c>
      <c r="AX229" t="str">
        <f>IF(A229=0,"",IF(COUNTA(Raw!RQ229:SG229)=0,"",IF(AND(OR(AND(Raw!RQ229=4,COUNTIF(Raw!RZ229:SG229,1)=0),Raw!RQ229&lt;&gt;4),OR(AND(Raw!RR229=4,COUNTIF(Raw!RZ229:SG229,2)=0),Raw!RR229&lt;&gt;4),OR(AND(Raw!RS229=4,COUNTIF(Raw!RZ229:SG229,3)=0),Raw!RS229&lt;&gt;4),OR(AND(Raw!RT229=4,COUNTIF(Raw!RZ229:SG229,4)=0),Raw!RT229&lt;&gt;4),OR(AND(Raw!RU229=4,COUNTIF(Raw!RZ229:SG229,5)=0),Raw!RU229&lt;&gt;4),OR(AND(Raw!RV229=4,COUNTIF(Raw!RZ229:SG229,6)=0),Raw!RV229&lt;&gt;4),OR(AND(Raw!RW229=4,COUNTIF(Raw!RZ229:SG229,7)=0),Raw!RW229&lt;&gt;4),OR(AND(Raw!RX229=4,COUNTIF(Raw!RZ229:SG229,8)=0),Raw!RX229&lt;&gt;4)),"",1)))</f>
        <v/>
      </c>
      <c r="AY229" t="str">
        <f>IF(A229=0,"",IF(COUNTA(Raw!SH229:ST229)=0,"",IF(AND(OR(AND(Raw!SH229=4,COUNTIF(Raw!SO229:ST229,1)=0),Raw!SH229&lt;&gt;4),OR(AND(Raw!SI229=4,COUNTIF(Raw!SO229:ST229,2)=0),Raw!SI229&lt;&gt;4),OR(AND(Raw!SJ229=4,COUNTIF(Raw!SO229:ST229,3)=0),Raw!SJ229&lt;&gt;4),OR(AND(Raw!SK229=4,COUNTIF(Raw!SO229:ST229,4)=0),Raw!SK229&lt;&gt;4),OR(AND(Raw!SL229=4,COUNTIF(Raw!SO229:ST229,5)=0),Raw!SL229&lt;&gt;4),OR(AND(Raw!SM229=4,COUNTIF(Raw!SO229:ST229,6)=0),Raw!SM229&lt;&gt;4)),"",1)))</f>
        <v/>
      </c>
      <c r="AZ229" t="str">
        <f>IF(A229=0,"",IF(COUNTA(Raw!SU229:TG229)=0,"",IF(AND(OR(AND(Raw!SU229=4,COUNTIF(Raw!TB229:TG229,1)=0),Raw!SU229&lt;&gt;4),OR(AND(Raw!SV229=4,COUNTIF(Raw!TB229:TG229,2)=0),Raw!SV229&lt;&gt;4),OR(AND(Raw!SW229=4,COUNTIF(Raw!TB229:TG229,3)=0),Raw!SW229&lt;&gt;4),OR(AND(Raw!SX229=4,COUNTIF(Raw!TB229:TG229,4)=0),Raw!SX229&lt;&gt;4),OR(AND(Raw!SY229=4,COUNTIF(Raw!TB229:TG229,5)=0),Raw!SY229&lt;&gt;4),OR(AND(Raw!SZ229=4,COUNTIF(Raw!TB229:TG229,6)=0),Raw!SZ229&lt;&gt;4)),"",1)))</f>
        <v/>
      </c>
      <c r="BA229" t="str">
        <f>IF(A229=0,"",IF(COUNTA(Raw!TH229:TT229)=0,"",IF(AND(OR(AND(Raw!TH229=4,COUNTIF(Raw!TO229:TT229,1)=0),Raw!TH229&lt;&gt;4),OR(AND(Raw!TI229=4,COUNTIF(Raw!TO229:TT229,2)=0),Raw!TI229&lt;&gt;4),OR(AND(Raw!TJ229=4,COUNTIF(Raw!TO229:TT229,3)=0),Raw!TJ229&lt;&gt;4),OR(AND(Raw!TK229=4,COUNTIF(Raw!TO229:TT229,4)=0),Raw!TK229&lt;&gt;4),OR(AND(Raw!TL229=4,COUNTIF(Raw!TO229:TT229,5)=0),Raw!TL229&lt;&gt;4),OR(AND(Raw!TM229=4,COUNTIF(Raw!TO229:TT229,6)=0),Raw!TM229&lt;&gt;4)),"",1)))</f>
        <v/>
      </c>
      <c r="BB229" t="str">
        <f>IF(A229=0,"",IF(COUNTA(Raw!TU229:UI229)=0,"",IF(AND(OR(AND(Raw!TU229=4,COUNTIF(Raw!UC229:UI229,1)=0),Raw!TU229&lt;&gt;4),OR(AND(Raw!TV229=4,COUNTIF(Raw!UC229:UI229,2)=0),Raw!TV229&lt;&gt;4),OR(AND(Raw!TW229=4,COUNTIF(Raw!UC229:UI229,3)=0),Raw!TW229&lt;&gt;4),OR(AND(Raw!TX229=4,COUNTIF(Raw!UC229:UI229,4)=0),Raw!TX229&lt;&gt;4),OR(AND(Raw!TY229=4,COUNTIF(Raw!UC229:UI229,5)=0),Raw!TY229&lt;&gt;4),OR(AND(Raw!TZ229=4,COUNTIF(Raw!UC229:UI229,6)=0),Raw!TZ229&lt;&gt;4),OR(AND(Raw!UA229=4,COUNTIF(Raw!UC229:UI229,7)=0),Raw!UA229&lt;&gt;4)),"",1)))</f>
        <v/>
      </c>
      <c r="BC229" t="str">
        <f>IF(A229=0,"",IF(COUNTA(Raw!UJ229:UV229)=0,"",IF(AND(OR(AND(Raw!UJ229=4,COUNTIF(Raw!UQ229:UV229,1)=0),Raw!UJ229&lt;&gt;4),OR(AND(Raw!UK229=4,COUNTIF(Raw!UQ229:UV229,2)=0),Raw!UK229&lt;&gt;4),OR(AND(Raw!UL229=4,COUNTIF(Raw!UQ229:UV229,3)=0),Raw!UL229&lt;&gt;4),OR(AND(Raw!UM229=4,COUNTIF(Raw!UQ229:UV229,4)=0),Raw!UM229&lt;&gt;4),OR(AND(Raw!UN229=4,COUNTIF(Raw!UQ229:UV229,5)=0),Raw!UN229&lt;&gt;4),OR(AND(Raw!UO229=4,COUNTIF(Raw!UQ229:UV229,6)=0),Raw!UO229&lt;&gt;4)),"",1)))</f>
        <v/>
      </c>
      <c r="BD229" t="str">
        <f>IF(A229=0,"",IF(COUNTA(Raw!UW229:VG229)=0,"",IF(AND(OR(AND(Raw!UW229=4,COUNTIF(Raw!VC229:VG229,1)=0),Raw!UW229&lt;&gt;4),OR(AND(Raw!UX229=4,COUNTIF(Raw!VC229:VG229,2)=0),Raw!UX229&lt;&gt;4),OR(AND(Raw!UY229=4,COUNTIF(Raw!VC229:VG229,3)=0),Raw!UY229&lt;&gt;4),OR(AND(Raw!UZ229=4,COUNTIF(Raw!VC229:VG229,4)=0),Raw!UZ229&lt;&gt;4),OR(AND(Raw!VA229=4,COUNTIF(Raw!VC229:VG229,5)=0),Raw!VA229&lt;&gt;4)),"",1)))</f>
        <v/>
      </c>
      <c r="BE229" t="str">
        <f>IF(A229=0,"",IF(COUNTA(Raw!VH229:VP229)=0,"",
IF(AND(
OR(AND(Raw!VH229=4,COUNTIF(Raw!VM229:VP229,1)=0),Raw!VH229&lt;&gt;4),
OR(AND(Raw!VI229=4,COUNTIF(Raw!VM229:VP229,2)=0),Raw!VI229&lt;&gt;4),
OR(AND(Raw!VJ229=4,COUNTIF(Raw!VM229:VP229,3)=0),Raw!VJ229&lt;&gt;4),
OR(AND(Raw!VK229=4,COUNTIF(Raw!VM229:VP229,4)=0),Raw!VK229&lt;&gt;4)
),"",1)))</f>
        <v/>
      </c>
      <c r="BF229" t="str">
        <f>IF(A229=0,"",IF(COUNTA(Raw!VQ229:WK229)=0,"",
IF(AND(
OR(AND(Raw!VQ229=4,COUNTIF(Raw!WB229:WK229,1)=0),Raw!VQ229&lt;&gt;4),
OR(AND(Raw!VR229=4,COUNTIF(Raw!WB229:WK229,2)=0),Raw!VR229&lt;&gt;4),
OR(AND(Raw!VS229=4,COUNTIF(Raw!WB229:WK229,3)=0),Raw!VS229&lt;&gt;4),
OR(AND(Raw!VT229=4,COUNTIF(Raw!WB229:WK229,4)=0),Raw!VT229&lt;&gt;4),
OR(AND(Raw!VU229=4,COUNTIF(Raw!WB229:WK229,5)=0),Raw!VU229&lt;&gt;4),
OR(AND(Raw!VV229=4,COUNTIF(Raw!WB229:WK229,6)=0),Raw!VV229&lt;&gt;4),
OR(AND(Raw!VW229=4,COUNTIF(Raw!WB229:WK229,7)=0),Raw!VW229&lt;&gt;4),
OR(AND(Raw!VX229=4,COUNTIF(Raw!WB229:WK229,8)=0),Raw!VX229&lt;&gt;4),
OR(AND(Raw!VY229=4,COUNTIF(Raw!WB229:WK229,9)=0),Raw!VX229&lt;&gt;4),
OR(AND(Raw!VZ229=4,COUNTIF(Raw!WB229:WK229,10)=0),Raw!VZ229&lt;&gt;4)
),"",1)))</f>
        <v/>
      </c>
      <c r="BG229" t="str">
        <f>IF(A229=0,"",IF(COUNTA(Raw!WL229:XB229)=0,"",
IF(AND(
OR(AND(Raw!WL229=4,COUNTIF(Raw!WU229:XB229,1)=0),Raw!WL229&lt;&gt;4),
OR(AND(Raw!WM229=4,COUNTIF(Raw!WU229:XB229,2)=0),Raw!WM229&lt;&gt;4),
OR(AND(Raw!WN229=4,COUNTIF(Raw!WU229:XB229,3)=0),Raw!WN229&lt;&gt;4),
OR(AND(Raw!WO229=4,COUNTIF(Raw!WU229:XB229,4)=0),Raw!WO229&lt;&gt;4),
OR(AND(Raw!WP229=4,COUNTIF(Raw!WU229:XB229,5)=0),Raw!WP229&lt;&gt;4),
OR(AND(Raw!WQ229=4,COUNTIF(Raw!WU229:XB229,6)=0),Raw!WQ229&lt;&gt;4),
OR(AND(Raw!WR229=4,COUNTIF(Raw!WU229:XB229,7)=0),Raw!WR229&lt;&gt;4),
OR(AND(Raw!WS229=4,COUNTIF(Raw!WU229:XB229,8)=0),Raw!WS229&lt;&gt;4)
),"",1)))</f>
        <v/>
      </c>
      <c r="BH229" t="str">
        <f>IF(A229=0,"",IF(COUNTA(Raw!XC229:XK229)=0,"",
IF(AND(
OR(AND(Raw!XC229=4,COUNTIF(Raw!XH229:XK229,1)=0),Raw!XC229&lt;&gt;4),
OR(AND(Raw!XD229=4,COUNTIF(Raw!XH229:XK229,2)=0),Raw!XD229&lt;&gt;4),
OR(AND(Raw!XE229=4,COUNTIF(Raw!XH229:XK229,3)=0),Raw!XE229&lt;&gt;4),
OR(AND(Raw!XF229=4,COUNTIF(Raw!XH229:XK229,4)=0),Raw!XF229&lt;&gt;4)
),"",1)))</f>
        <v/>
      </c>
      <c r="BI229" t="str">
        <f>IF(A229=0,"",IF(COUNTA(Raw!XL229:XT229)=0,"",
IF(AND(
OR(AND(Raw!XL229=4,COUNTIF(Raw!XQ229:XT229,1)=0),Raw!XL229&lt;&gt;4),
OR(AND(Raw!XM229=4,COUNTIF(Raw!XQ229:XT229,2)=0),Raw!XM229&lt;&gt;4),
OR(AND(Raw!XN229=4,COUNTIF(Raw!XQ229:XT229,3)=0),Raw!XN229&lt;&gt;4),
OR(AND(Raw!XO229=4,COUNTIF(Raw!XQ229:XT229,4)=0),Raw!XO229&lt;&gt;4)
),"",1)))</f>
        <v/>
      </c>
      <c r="BJ229" t="str">
        <f>IF(A229=0,"",IF(COUNTA(Raw!XU229:YI229)=0,"",
IF(AND(
OR(AND(Raw!XU229=4,COUNTIF(Raw!YC229:YI229,1)=0),Raw!XU229&lt;&gt;4),
OR(AND(Raw!XV229=4,COUNTIF(Raw!YC229:YI229,2)=0),Raw!XV229&lt;&gt;4),
OR(AND(Raw!XW229=4,COUNTIF(Raw!YC229:YI229,3)=0),Raw!XW229&lt;&gt;4),
OR(AND(Raw!XX229=4,COUNTIF(Raw!YC229:YI229,4)=0),Raw!XX229&lt;&gt;4),
OR(AND(Raw!XY229=4,COUNTIF(Raw!YC229:YI229,5)=0),Raw!XY229&lt;&gt;4),
OR(AND(Raw!XZ229=4,COUNTIF(Raw!YC229:YI229,6)=0),Raw!XZ229&lt;&gt;4),
OR(AND(Raw!YA229=4,COUNTIF(Raw!YC229:YI229,7)=0),Raw!YA229&lt;&gt;4)
),"",1)))</f>
        <v/>
      </c>
      <c r="BK229" t="str">
        <f>IF(A229=0,"",IF(COUNTA(Raw!YJ229:YR229)=0,"",
IF(AND(
OR(AND(Raw!YJ229=4,COUNTIF(Raw!YO229:YR229,1)=0),Raw!YJ229&lt;&gt;4),
OR(AND(Raw!YK229=4,COUNTIF(Raw!YO229:YR229,2)=0),Raw!YK229&lt;&gt;4),
OR(AND(Raw!YL229=4,COUNTIF(Raw!YO229:YR229,3)=0),Raw!YL229&lt;&gt;4),
OR(AND(Raw!YM229=4,COUNTIF(Raw!YO229:YR229,4)=0),Raw!YM229&lt;&gt;4)
),"",1)))</f>
        <v/>
      </c>
      <c r="BL229" t="str">
        <f>IF(A229=0,"",IF(COUNTA(Raw!YS229:YU229)=0,"",IF(AND(Raw!YS229=4,ISBLANK(Raw!YU229)),"",IF(AND(Raw!YS229&lt;&gt;4,ISBLANK(Raw!YU229)=FALSE),"",1))))</f>
        <v/>
      </c>
    </row>
    <row r="230" spans="1:64">
      <c r="A230" s="20">
        <f>Raw!A230</f>
        <v>0</v>
      </c>
      <c r="B230" s="19" t="str">
        <f>IF(A230=0,"",IF(AND(Raw!AC230=1,COUNTA(Raw!AR230:IC230)&gt;0,COUNTA(Raw!ID230:YU230)=0),"",IF(AND(Raw!AC230=2,COUNTA(Raw!AR230:IC230)=0,COUNTA(Raw!ID230:MV230)&gt;0,COUNTA(Raw!MW230:YU230)=0),"",IF(AND(Raw!AC230=3,COUNTA(Raw!AP230:MV230)=0,COUNTA(Raw!MW230:YU230)&gt;0),"",1))))</f>
        <v/>
      </c>
      <c r="C230" s="19" t="str">
        <f>IF(A230=0,"",IF(AND(Raw!AK230=1,ISBLANK(Raw!AM230)=FALSE,ISBLANK(Raw!AO230)),"",IF(AND(Raw!AK230=2,ISBLANK(Raw!AM230),ISBLANK(Raw!AO230)=FALSE),"",1)))</f>
        <v/>
      </c>
      <c r="D230" s="19" t="str">
        <f>IF(A230=0,"",IF(COUNTA(Raw!AS230:AZ230)=0,"",IF(AND(Raw!AS230+Raw!AT230=100,Raw!AU230+Raw!AV230=100,Raw!AW230+Raw!AX230=100,Raw!AY230+Raw!AZ230=100),"",1)))</f>
        <v/>
      </c>
      <c r="E230" s="19" t="str">
        <f>IF(A230=0,"",IF(ISBLANK(Raw!AQ230),"",IF(Raw!AQ230=1,"",1)))</f>
        <v/>
      </c>
      <c r="F230" s="19" t="str">
        <f>IF(A230=0,"",IF(ISBLANK(Raw!AR230),"",IF(AND(Raw!AR230&gt;=0,Raw!AR230&lt;=100),"",1)))</f>
        <v/>
      </c>
      <c r="G230" s="19" t="str">
        <f>IF(A230=0,"",IF(AND(ISBLANK(Raw!BA230),ISBLANK(Raw!AS230)),"",IF(AND(Raw!AS230&gt;0,ISBLANK(Raw!BA230)=FALSE),"",1)))</f>
        <v/>
      </c>
      <c r="H230" s="19" t="str">
        <f>IF(A230=0,"",IF(COUNTA(Raw!BA230:BH230)=0,"",IF(AND(Raw!BA230=0,COUNTA(Raw!BB230:BH230)=0),"",IF(AND(Raw!BA230&gt;0,COUNTA(Raw!BB230:BH230)&gt;0),"",1))))</f>
        <v/>
      </c>
      <c r="I230" s="19" t="str">
        <f>IF(A230=0,"",IF(AND(ISBLANK(Raw!BI230),ISBLANK(Raw!BJ230)),"",IF(AND(Raw!BI230=1,ISBLANK(Raw!BJ230)=FALSE),"",IF(AND(Raw!BI230=2,ISBLANK(Raw!BJ230)),"",1))))</f>
        <v/>
      </c>
      <c r="J230" s="19" t="str">
        <f>IF(A230=0,"",IF(AND(ISBLANK(Raw!AT230),COUNTBLANK(Raw!BK230:BQ230)),"",IF(AND(Raw!AT230&gt;0,COUNTA(Raw!BK230:BQ230)&gt;0),"",IF(AND(Raw!AT230=0,COUNTA(Raw!BK230:BQ230)=0),"",1))))</f>
        <v/>
      </c>
      <c r="K230" s="19" t="str">
        <f>IF(A230=0,"",IF(AND(ISBLANK(Raw!AS230),COUNTA(Raw!BR230:BX230)=0),"",IF(AND(Raw!AS230&gt;0,COUNTA(Raw!BR230:BX230)&gt;0),"",IF(AND(Raw!AS230=0,COUNTA(Raw!BR230:BX230)=0),"",1))))</f>
        <v/>
      </c>
      <c r="L230" s="19" t="str">
        <f>IF(A230=0,"",IF(AND(COUNTA(Raw!BK230:BX230)=0,COUNTA(Raw!BY230:CH230)=0),"",IF(AND(COUNTIF(Raw!BK230:BX230,1)&gt;0,COUNTA(Raw!BY230:CH230)&gt;0),"",IF(AND(COUNTIF(Raw!BK230:BX230,1)=0,COUNTA(Raw!BY230:CH230)=0),"",1))))</f>
        <v/>
      </c>
      <c r="M230" s="19" t="str">
        <f>IF(A230=0,"",IF(AND(COUNTA(Raw!BK230:BX230)=0,COUNTA(Raw!CI230:CR230)),"",IF(AND(COUNTIF(Raw!BK230:BX230,3)&gt;0,COUNTA(Raw!CI230:CR230)&gt;0),"",IF(AND(COUNTIF(Raw!BK230:BX230,3)=0,COUNTA(Raw!CI230:CR230)=0),"",1))))</f>
        <v/>
      </c>
      <c r="N230" s="19" t="str">
        <f>IF(A230=0,"",IF(COUNTA(Raw!CS230:DF230)=0,"",IF(AND(COUNTIF(Raw!CS230:CV230,1)=1,COUNTA(Raw!CW230:DA230)&gt;0,COUNTA(Raw!DB230:DF230)=0),"",IF(AND(COUNTIF(Raw!CS230:CV230,2)=1,COUNTA(Raw!CW230:DA230)=0,COUNTA(Raw!DB230:DF230)&gt;0),"",IF(AND(COUNTA(Raw!CS230:CV230)&gt;0,COUNTA(Raw!CW230:DF230)=0),"",1)))))</f>
        <v/>
      </c>
      <c r="O230" s="19" t="str">
        <f>IF(A230=0,"",IF(COUNTA(Raw!DG230:DP230)=0,"",IF(AND(COUNTIF(Raw!BK230:BQ230,1)&gt;0,OR(COUNTIF(Raw!DG230:DP230,1)=1,COUNTIF(Raw!DG230:DP230,2)=1,COUNTIF(Raw!DG230:DP230,3)=1)),"",IF(AND(COUNTIF(Raw!BK230:BQ230,1)=0,AND(COUNTIF(Raw!DG230:DP230,1)=0,COUNTIF(Raw!DG230:DP230,2)=0,COUNTIF(Raw!DG230:DP230,3)=0)),"",1))))</f>
        <v/>
      </c>
      <c r="P230" s="19" t="str">
        <f>IF(A230=0,"",IF(COUNTA(Raw!DG230:DR230)=0,"",IF(AND(COUNTIF(Raw!DG230:DP230,4)=1,ISBLANK(Raw!DQ230)=FALSE,ISBLANK(Raw!DR230)),"",IF(AND(COUNTIF(Raw!DG230:DP230,7)=1,ISBLANK(Raw!DQ230),ISBLANK(Raw!DR230)=FALSE),"",IF(AND(COUNTA(Raw!DG230:DP230)&gt;0,COUNTIF(Raw!DG230:DP230,4)=0,COUNTIF(Raw!DG230:DP230,7)=0,COUNTA(Raw!DQ230:DR230)=0),"",1)))))</f>
        <v/>
      </c>
      <c r="Q230" s="19" t="str">
        <f>IF(A230=0,"",IF(AND(COUNTA(Raw!DS230:DU230)=0,COUNTA(Raw!BK230:BQ230)=0),"",IF(AND(COUNTIF(Raw!BK230:BQ230,1)&gt;0,COUNTA(Raw!DS230:DU230)&gt;0),"",IF(AND(COUNTIF(Raw!BK230:BQ230,1)=0,COUNTA(Raw!DS230:DU230)=0),"",1))))</f>
        <v/>
      </c>
      <c r="R230" s="19" t="str">
        <f>IF(A230=0,"",IF(AND(ISBLANK(Raw!AT230),ISBLANK(Raw!EJ230)),"",IF(AND(Raw!AT230&gt;0,ISBLANK(Raw!EJ230)=FALSE,Raw!EJ230&gt;=0,Raw!EJ230&lt;=7),"",IF(AND(Raw!AT230=0,ISBLANK(Raw!EJ230)),"",1))))</f>
        <v/>
      </c>
      <c r="S230" t="str">
        <f>IF(A230=0,"",IF(AND(ISBLANK(Raw!AS230),ISBLANK(Raw!EK230)),"",IF(AND(Raw!AS230&gt;0,ISBLANK(Raw!EK230)=FALSE),"",IF(AND(Raw!AS230=0,ISBLANK(Raw!EK230)),"",1))))</f>
        <v/>
      </c>
      <c r="T230" s="19" t="str">
        <f>IF(A230=0,"",IF(AND(ISBLANK(Raw!AT230),COUNTA(Raw!EL230:EQ230)=0),"",IF(AND(Raw!AT230&gt;0,COUNTA(Raw!EL230:EQ230)&gt;0),"",IF(AND(Raw!AT230=0,COUNTA(Raw!EL230:EQ230)=0),"",1))))</f>
        <v/>
      </c>
      <c r="U230" t="str">
        <f>IF(A230=0,"",IF(AND(ISBLANK(Raw!AT230),COUNTA(Raw!ER230:EU230)=0),"",IF(AND(Raw!AT230&gt;0,COUNTA(Raw!ER230:EU230)&gt;0),"",IF(AND(Raw!AT230=0,COUNTA(Raw!ER230:EU230)=0),"",1))))</f>
        <v/>
      </c>
      <c r="V230" t="str">
        <f>IF(A230=0,"",IF(AND(ISBLANK(Raw!AS230),COUNTA(Raw!EV230:FA230)=0),"",IF(AND(Raw!AS230&gt;0,COUNTA(Raw!EV230:FA230)&gt;0),"",IF(AND(Raw!AS230=0,COUNTA(Raw!EV230:FA230)=0),"",1))))</f>
        <v/>
      </c>
      <c r="W230" t="str">
        <f>IF(A230=0,"",IF(AND(ISBLANK(Raw!AS230),COUNTA(Raw!FB230:FE230)=0),"",IF(AND(Raw!AS230&gt;0,COUNTA(Raw!FB230:FE230)&gt;0),"",IF(AND(Raw!AS230=0,COUNTA(Raw!FB230:FE230)=0),"",1))))</f>
        <v/>
      </c>
      <c r="X230" t="str">
        <f>IF(A230=0,"",IF(AND(ISBLANK(Raw!AT230),COUNTA(Raw!FF230:FI230)=0),"",IF(AND(Raw!AT230&gt;0,COUNTA(Raw!FF230:FI230)&gt;0),"",IF(AND(Raw!AT230=0,COUNTA(Raw!FF230:FI230)=0),"",1))))</f>
        <v/>
      </c>
      <c r="Y230" t="str">
        <f>IF(A230=0,"",IF(AND(ISBLANK(Raw!AS230),COUNTA(Raw!FJ230:FM230)=0),"",IF(AND(Raw!AS230&gt;0,COUNTA(Raw!FJ230:FM230)&gt;0),"",IF(AND(Raw!AS230=0,COUNTA(Raw!FJ230:FM230)=0),"",1))))</f>
        <v/>
      </c>
      <c r="Z230" t="str">
        <f>IF(A230=0,"",IF(AND(COUNTA(Raw!FN230:FT230)=0,ISBLANK(Raw!FU230)),"",IF(AND(COUNTIF(Raw!FN230:FT230,1)&gt;0,ISBLANK(Raw!FU230)=FALSE),"",IF(AND(COUNTIF(Raw!FN230:FT230,1)=0,ISBLANK(Raw!FU230)),"",1))))</f>
        <v/>
      </c>
      <c r="AA230" s="19" t="str">
        <f>IF(A230=0,"",IF(AND(ISBLANK(Raw!BI230),COUNTA(Raw!FV230:GH230)=0),"",IF(AND(Raw!BI230&lt;&gt;1,COUNTIF(Raw!FV230:GH230,6)=0),"",IF(Raw!BI230=1,"",1))))</f>
        <v/>
      </c>
      <c r="AB230" t="str">
        <f>IF(A230=0,"",IF(AND(ISBLANK(Raw!GI230),COUNTA(Raw!GJ230:GQ230)=0),"",IF(AND(Raw!GI230=1,COUNTA(Raw!GJ230:GQ230)&gt;0),"",IF(AND(Raw!GI230=2,COUNTA(Raw!GJ230:GQ230)=0),"",1))))</f>
        <v/>
      </c>
      <c r="AC230" s="19" t="str">
        <f>IF(A230=0,"",IF(AND(COUNTA(Raw!GY230:HF230)=0,ISBLANK(Raw!HG230)),"",IF(AND(OR(COUNTIF(Raw!GY230:HE230,1)&gt;0,COUNTIF(Raw!GY230:HE230,2)&gt;0),ISBLANK(Raw!HG230)=FALSE),"",IF(AND(COUNTA(Raw!GY230:HF230)&gt;0,ISBLANK(Raw!HG230),COUNTIF(Raw!GY230:HE230,1)=0,COUNTIF(Raw!GY230:HE230,2)=0),"",1))))</f>
        <v/>
      </c>
      <c r="AD230" s="19" t="str">
        <f>IF(A230=0,"",IF(COUNTA(Raw!HU230:IB230)=0,"",IF(AND(Raw!AK230&lt;&gt;2,COUNTIF(Raw!HU230:IA230,2)=0,COUNTIF(Raw!HU230:IA230,3)=0),"",IF(Raw!AK230=2,"",1))))</f>
        <v/>
      </c>
      <c r="AE230" s="19" t="str">
        <f>IF(A230=0,"",IF(AND(Raw!AK230=2,ISBLANK(Raw!IC230)=FALSE),"",IF(AND(Raw!AK230&lt;&gt;2,ISBLANK(Raw!IC230)),"",1)))</f>
        <v/>
      </c>
      <c r="AF230" s="19" t="str">
        <f>IF(A230=0,"",IF(COUNTA(Raw!ID230:IF230)=0,"",IF(AND(MATCH(2023-Raw!ID230,Code!$A$3:$A$12,1)=Raw!IF230,2023-Raw!ID230=Raw!IE230),"",1)))</f>
        <v/>
      </c>
      <c r="AG230" s="19" t="str">
        <f>IF(A230=0,"",IF(COUNTA(Raw!IG230:II230)=0,"",IF(AND(Raw!IG230=4,ISBLANK(Raw!II230)=FALSE),"",IF(AND(Raw!IG230&lt;&gt;4,ISBLANK(Raw!II230)),"",1))))</f>
        <v/>
      </c>
      <c r="AH230" s="19" t="str">
        <f>IF(A230=0,"",IF(COUNTA(Raw!IJ230:IM230)=0,"",IF(AND(Raw!IJ230=1,ISBLANK(Raw!IK230)=FALSE),"",IF(AND(Raw!IJ230=2,COUNTA(Raw!IK230:IM230)&gt;0),"",1))))</f>
        <v/>
      </c>
      <c r="AI230" s="19" t="str">
        <f>IF(A230=0,"",IF(COUNTA(Raw!IK230:IM230)=0,"",IF(AND(Raw!IK230=1,ISBLANK(Raw!IL230)=FALSE),"",IF(AND(Raw!IK230=2,COUNTA(Raw!IL230:IM230)=0),"",1))))</f>
        <v/>
      </c>
      <c r="AJ230" s="19" t="str">
        <f>IF(A230=0,"",IF(COUNTA(Raw!JD230:JJ230)=0,"",IF(AND(Raw!JD230&gt;600,COUNTA(Raw!JE230:JI230)&gt;0),"",IF(AND(Raw!JD230&lt;=600,COUNTA(Raw!JE230:JJ230)=0),"",1))))</f>
        <v/>
      </c>
      <c r="AK230" s="19" t="str">
        <f>IF(A230=0,"",IF(COUNTA(Raw!JK230:KA230)=0,"",IF(AND(Raw!JK230=1,COUNTA(Raw!JM230:JV230)&gt;0),"",IF(AND(Raw!JK230=3,COUNTA(Raw!JM230:JV230)&gt;0,COUNTA(Raw!JW230:KA230)=0),"",IF(AND(ISBLANK(Raw!JK230)=FALSE,Raw!JK230&lt;&gt;1,Raw!JK230&lt;&gt;3,COUNTA(Raw!JM230:KA230)=0),"",1)))))</f>
        <v/>
      </c>
      <c r="AL230" s="19" t="str">
        <f>IF(A230=0,"",IF(COUNTA(Raw!JW230:KA230)=0,"",IF(AND(COUNTIF(Raw!JW230:JZ230,4)=0,COUNTA(Raw!JW230:JZ230)&gt;0,ISBLANK(Raw!KA230)=FALSE),"",IF(AND(COUNTIF(Raw!JW230:KA230,4)&gt;0,ISBLANK(Raw!KA230)),"",1))))</f>
        <v/>
      </c>
      <c r="AM230" s="19" t="str">
        <f>IF(A230=0,"",IF(COUNTA(Raw!KT230:KU230)=0,"",IF(AND(Raw!KT230=1,ISBLANK(Raw!KU230)=FALSE),"",IF(AND(Raw!KT230=2,ISBLANK(Raw!KU230)),"",1))))</f>
        <v/>
      </c>
      <c r="AN230" s="19" t="str">
        <f>IF(A230=0,"",IF(COUNTA(Raw!KX230:LF230)=0,"",IF(AND(COUNTIF(Raw!KX230:LB230,5)=1,COUNTA(Raw!KX230:LB230)=1,COUNTA(Raw!LC230:LF230)=0),"",IF(AND(COUNTIF(Raw!KX230:LB230,5)=0,COUNTA(Raw!KX230:LB230)&gt;0,COUNTA(Raw!LC230:LF230)&gt;0),"",1))))</f>
        <v/>
      </c>
      <c r="AO230" s="19" t="str">
        <f>IF(A230=0,"",IF(COUNTA(Raw!LM230:LU230)=0,"",IF(AND(Raw!LM230=1,ISBLANK(Raw!LN230)=FALSE,COUNTA(Raw!LO230:LU230)&gt;0),"",IF(AND(Raw!LM230=2,COUNTA(Raw!LN230:LU230)=0),"",1))))</f>
        <v/>
      </c>
      <c r="AP230" s="19" t="str">
        <f>IF(A230=0,"",IF(COUNTA(Raw!MY230:OG230)=0,"",IF(AND(Raw!MY230=2,COUNTA(Raw!MZ230:OG230)=0),"",IF(AND(Raw!MY230=1,COUNTA(Raw!MZ230:OG230)&gt;0),"",1))))</f>
        <v/>
      </c>
      <c r="AQ230" s="19" t="str">
        <f>IF(A230=0,"",IF(COUNTA(Raw!NC230:NW230)=0,"",IF(AND(COUNTIF(Raw!NC230:NG230,3)&gt;0,COUNTA(Raw!NH230:NQ230)&gt;0),"",IF(AND(COUNTA(Raw!NC230:NG230)&gt;0,COUNTIF(Raw!NC230:NG230,3)=0,COUNTA(Raw!NH230:NW230)=0),"",1))))</f>
        <v/>
      </c>
      <c r="AR230" s="19" t="str">
        <f>IF(A230=0,"",IF(COUNTA(Raw!NH230:NW230)=0,"",IF(AND(COUNTIF(Raw!NH230:NQ230,10)&gt;0,COUNTA(Raw!NR230:NW230)&gt;0),"",IF(AND(COUNTA(Raw!NH230:NQ230)&gt;0,COUNTIF(Raw!NH230:NQ230,10)=0,COUNTA(Raw!NR230:NY230)=0),"",1))))</f>
        <v/>
      </c>
      <c r="AS230" s="19" t="str">
        <f>IF(A230=0,"",IF(COUNTA(Raw!NY230:OG230)=0,"",IF(AND(Raw!NY230=1,COUNTA(Raw!NZ230:OG230)&gt;0),"",IF(AND(Raw!NY230=2,COUNTA(Raw!NZ230:OG230)=0),"",1))))</f>
        <v/>
      </c>
      <c r="AT230" s="19" t="str">
        <f>IF(A230=0,"",IF(COUNTA(Raw!OH230:OY230)=0,"",IF(AND(Raw!OH230=1,COUNTA(Raw!OI230:OY230)&gt;0),"",IF(AND(Raw!OH230=2,COUNTA(Raw!OI230:OY230)=0),"",1))))</f>
        <v/>
      </c>
      <c r="AU230" s="19" t="str">
        <f>IF(A230=0,"",IF(COUNTA(Raw!PR230:QB230)=0,"",
IF(AND(OR(AND(COUNTIF(Raw!PR230:QB230,1)=1,COUNTA(Raw!QI230:QY230)&gt;0),AND(COUNTIF(Raw!PR230:QB230,1)=0,COUNTA(Raw!QI230:QY230)=0)),OR(AND(COUNTIF(Raw!PR230:QB230,2)=1,COUNTA(Raw!QZ230:RP230)&gt;0),AND(COUNTIF(Raw!PR230:QB230,2)=0,COUNTA(Raw!QZ230:RP230)=0)),OR(AND(COUNTIF(Raw!PR230:QB230,3)=1,COUNTA(Raw!RQ230:SG230)&gt;0),AND(COUNTIF(Raw!PR230:QB230,3)=0,COUNTA(Raw!RQ230:SG230)=0)),OR(AND(COUNTIF(Raw!PR230:QB230,4)=1,COUNTA(Raw!SH230:ST230)&gt;0),AND(COUNTIF(Raw!PR230:QB230,4)=0,COUNTA(Raw!SH230:ST230)=0)),OR(AND(COUNTIF(Raw!PR230:QB230,5)=1,COUNTA(Raw!SU230:TG230)&gt;0),AND(COUNTIF(Raw!PR230:QB230,5)=0,COUNTA(Raw!SU230:TG230)=0)),OR(AND(COUNTIF(Raw!PR230:QB230,6)=1,COUNTA(Raw!TH230:TT230)&gt;0),AND(COUNTIF(Raw!PR230:QB230,6)=0,COUNTA(Raw!TH230:TT230)=0)),OR(AND(COUNTIF(Raw!PR230:QB230,7)=1,COUNTA(Raw!TU230:UI230)&gt;0),AND(COUNTIF(Raw!PR230:QB230,7)=0,COUNTA(Raw!TU230:UI230)=0)),OR(AND(COUNTIF(Raw!PR230:QB230,8)=1,COUNTA(Raw!UJ230:UV230)&gt;0),AND(COUNTIF(Raw!PR230:QB230,8)=0,COUNTA(Raw!UJ230:UV230)=0)),OR(AND(COUNTIF(Raw!PR230:QB230,9)=1,COUNTA(Raw!UW230:VG230)&gt;0),AND(COUNTIF(Raw!PR230:QB230,9)=0,COUNTA(Raw!UW230:VG230)=0)),OR(AND(COUNTIF(Raw!PR230:QB230,10)=1,COUNTA(Raw!VH230:VP230)&gt;0),AND(COUNTIF(Raw!PR230:QB230,10)=0,COUNTA(Raw!VH230:VP230)=0)),OR(AND(COUNTIF(Raw!PR230:QB230,11)=1,COUNTA(Raw!VQ230:WK230)&gt;0),AND(COUNTIF(Raw!PR230:QB230,11)=0,COUNTA(Raw!VQ230:WK230)=0))),"",1)))</f>
        <v/>
      </c>
      <c r="AV230" s="19" t="str">
        <f>IF(A230=0,"",IF(COUNTA(Raw!QI230:QY230)=0,"",IF(AND(OR(AND(Raw!QI230=4,COUNTIF(Raw!QR230:QY230,1)=0),Raw!QI230&lt;&gt;4),OR(AND(Raw!QJ230=4,COUNTIF(Raw!QR230:QY230,2)=0),Raw!QJ230&lt;&gt;4),OR(AND(Raw!QK230=4,COUNTIF(Raw!QR230:QY230,3)=0),Raw!QK230&lt;&gt;4),OR(AND(Raw!QL230=4,COUNTIF(Raw!QR230:QY230,4)=0),Raw!QL230&lt;&gt;4),OR(AND(Raw!QM230=4,COUNTIF(Raw!QR230:QY230,5)=0),Raw!QM230&lt;&gt;4),OR(AND(Raw!QN230=4,COUNTIF(Raw!QR230:QY230,6)=0),Raw!QN230&lt;&gt;4),OR(AND(Raw!QO230=4,COUNTIF(Raw!QR230:QY230,7)=0),Raw!QO230&lt;&gt;4),OR(AND(Raw!QP230=4,COUNTIF(Raw!QR230:QY230,8)=0),Raw!QP230&lt;&gt;4)),"",1)))</f>
        <v/>
      </c>
      <c r="AW230" t="str">
        <f>IF(A230=0,"",IF(COUNTA(Raw!QZ230:RP230)=0,"",IF(AND(OR(AND(Raw!QZ230=4,COUNTIF(Raw!RI230:RP230,1)=0),Raw!QZ230&lt;&gt;4),OR(AND(Raw!RA230=4,COUNTIF(Raw!RI230:RP230,2)=0),Raw!RA230&lt;&gt;4),OR(AND(Raw!RB230=4,COUNTIF(Raw!RI230:RP230,3)=0),Raw!RB230&lt;&gt;4),OR(AND(Raw!RC230=4,COUNTIF(Raw!RI230:RP230,4)=0),Raw!RC230&lt;&gt;4),OR(AND(Raw!RD230=4,COUNTIF(Raw!RI230:RP230,5)=0),Raw!RD230&lt;&gt;4),OR(AND(Raw!RE230=4,COUNTIF(Raw!RI230:RP230,6)=0),Raw!RE230&lt;&gt;4),OR(AND(Raw!RF230=4,COUNTIF(Raw!RI230:RP230,7)=0),Raw!RF230&lt;&gt;4),OR(AND(Raw!RG230=4,COUNTIF(Raw!RI230:RP230,8)=0),Raw!RG230&lt;&gt;4)),"",1)))</f>
        <v/>
      </c>
      <c r="AX230" t="str">
        <f>IF(A230=0,"",IF(COUNTA(Raw!RQ230:SG230)=0,"",IF(AND(OR(AND(Raw!RQ230=4,COUNTIF(Raw!RZ230:SG230,1)=0),Raw!RQ230&lt;&gt;4),OR(AND(Raw!RR230=4,COUNTIF(Raw!RZ230:SG230,2)=0),Raw!RR230&lt;&gt;4),OR(AND(Raw!RS230=4,COUNTIF(Raw!RZ230:SG230,3)=0),Raw!RS230&lt;&gt;4),OR(AND(Raw!RT230=4,COUNTIF(Raw!RZ230:SG230,4)=0),Raw!RT230&lt;&gt;4),OR(AND(Raw!RU230=4,COUNTIF(Raw!RZ230:SG230,5)=0),Raw!RU230&lt;&gt;4),OR(AND(Raw!RV230=4,COUNTIF(Raw!RZ230:SG230,6)=0),Raw!RV230&lt;&gt;4),OR(AND(Raw!RW230=4,COUNTIF(Raw!RZ230:SG230,7)=0),Raw!RW230&lt;&gt;4),OR(AND(Raw!RX230=4,COUNTIF(Raw!RZ230:SG230,8)=0),Raw!RX230&lt;&gt;4)),"",1)))</f>
        <v/>
      </c>
      <c r="AY230" t="str">
        <f>IF(A230=0,"",IF(COUNTA(Raw!SH230:ST230)=0,"",IF(AND(OR(AND(Raw!SH230=4,COUNTIF(Raw!SO230:ST230,1)=0),Raw!SH230&lt;&gt;4),OR(AND(Raw!SI230=4,COUNTIF(Raw!SO230:ST230,2)=0),Raw!SI230&lt;&gt;4),OR(AND(Raw!SJ230=4,COUNTIF(Raw!SO230:ST230,3)=0),Raw!SJ230&lt;&gt;4),OR(AND(Raw!SK230=4,COUNTIF(Raw!SO230:ST230,4)=0),Raw!SK230&lt;&gt;4),OR(AND(Raw!SL230=4,COUNTIF(Raw!SO230:ST230,5)=0),Raw!SL230&lt;&gt;4),OR(AND(Raw!SM230=4,COUNTIF(Raw!SO230:ST230,6)=0),Raw!SM230&lt;&gt;4)),"",1)))</f>
        <v/>
      </c>
      <c r="AZ230" t="str">
        <f>IF(A230=0,"",IF(COUNTA(Raw!SU230:TG230)=0,"",IF(AND(OR(AND(Raw!SU230=4,COUNTIF(Raw!TB230:TG230,1)=0),Raw!SU230&lt;&gt;4),OR(AND(Raw!SV230=4,COUNTIF(Raw!TB230:TG230,2)=0),Raw!SV230&lt;&gt;4),OR(AND(Raw!SW230=4,COUNTIF(Raw!TB230:TG230,3)=0),Raw!SW230&lt;&gt;4),OR(AND(Raw!SX230=4,COUNTIF(Raw!TB230:TG230,4)=0),Raw!SX230&lt;&gt;4),OR(AND(Raw!SY230=4,COUNTIF(Raw!TB230:TG230,5)=0),Raw!SY230&lt;&gt;4),OR(AND(Raw!SZ230=4,COUNTIF(Raw!TB230:TG230,6)=0),Raw!SZ230&lt;&gt;4)),"",1)))</f>
        <v/>
      </c>
      <c r="BA230" t="str">
        <f>IF(A230=0,"",IF(COUNTA(Raw!TH230:TT230)=0,"",IF(AND(OR(AND(Raw!TH230=4,COUNTIF(Raw!TO230:TT230,1)=0),Raw!TH230&lt;&gt;4),OR(AND(Raw!TI230=4,COUNTIF(Raw!TO230:TT230,2)=0),Raw!TI230&lt;&gt;4),OR(AND(Raw!TJ230=4,COUNTIF(Raw!TO230:TT230,3)=0),Raw!TJ230&lt;&gt;4),OR(AND(Raw!TK230=4,COUNTIF(Raw!TO230:TT230,4)=0),Raw!TK230&lt;&gt;4),OR(AND(Raw!TL230=4,COUNTIF(Raw!TO230:TT230,5)=0),Raw!TL230&lt;&gt;4),OR(AND(Raw!TM230=4,COUNTIF(Raw!TO230:TT230,6)=0),Raw!TM230&lt;&gt;4)),"",1)))</f>
        <v/>
      </c>
      <c r="BB230" t="str">
        <f>IF(A230=0,"",IF(COUNTA(Raw!TU230:UI230)=0,"",IF(AND(OR(AND(Raw!TU230=4,COUNTIF(Raw!UC230:UI230,1)=0),Raw!TU230&lt;&gt;4),OR(AND(Raw!TV230=4,COUNTIF(Raw!UC230:UI230,2)=0),Raw!TV230&lt;&gt;4),OR(AND(Raw!TW230=4,COUNTIF(Raw!UC230:UI230,3)=0),Raw!TW230&lt;&gt;4),OR(AND(Raw!TX230=4,COUNTIF(Raw!UC230:UI230,4)=0),Raw!TX230&lt;&gt;4),OR(AND(Raw!TY230=4,COUNTIF(Raw!UC230:UI230,5)=0),Raw!TY230&lt;&gt;4),OR(AND(Raw!TZ230=4,COUNTIF(Raw!UC230:UI230,6)=0),Raw!TZ230&lt;&gt;4),OR(AND(Raw!UA230=4,COUNTIF(Raw!UC230:UI230,7)=0),Raw!UA230&lt;&gt;4)),"",1)))</f>
        <v/>
      </c>
      <c r="BC230" t="str">
        <f>IF(A230=0,"",IF(COUNTA(Raw!UJ230:UV230)=0,"",IF(AND(OR(AND(Raw!UJ230=4,COUNTIF(Raw!UQ230:UV230,1)=0),Raw!UJ230&lt;&gt;4),OR(AND(Raw!UK230=4,COUNTIF(Raw!UQ230:UV230,2)=0),Raw!UK230&lt;&gt;4),OR(AND(Raw!UL230=4,COUNTIF(Raw!UQ230:UV230,3)=0),Raw!UL230&lt;&gt;4),OR(AND(Raw!UM230=4,COUNTIF(Raw!UQ230:UV230,4)=0),Raw!UM230&lt;&gt;4),OR(AND(Raw!UN230=4,COUNTIF(Raw!UQ230:UV230,5)=0),Raw!UN230&lt;&gt;4),OR(AND(Raw!UO230=4,COUNTIF(Raw!UQ230:UV230,6)=0),Raw!UO230&lt;&gt;4)),"",1)))</f>
        <v/>
      </c>
      <c r="BD230" t="str">
        <f>IF(A230=0,"",IF(COUNTA(Raw!UW230:VG230)=0,"",IF(AND(OR(AND(Raw!UW230=4,COUNTIF(Raw!VC230:VG230,1)=0),Raw!UW230&lt;&gt;4),OR(AND(Raw!UX230=4,COUNTIF(Raw!VC230:VG230,2)=0),Raw!UX230&lt;&gt;4),OR(AND(Raw!UY230=4,COUNTIF(Raw!VC230:VG230,3)=0),Raw!UY230&lt;&gt;4),OR(AND(Raw!UZ230=4,COUNTIF(Raw!VC230:VG230,4)=0),Raw!UZ230&lt;&gt;4),OR(AND(Raw!VA230=4,COUNTIF(Raw!VC230:VG230,5)=0),Raw!VA230&lt;&gt;4)),"",1)))</f>
        <v/>
      </c>
      <c r="BE230" t="str">
        <f>IF(A230=0,"",IF(COUNTA(Raw!VH230:VP230)=0,"",
IF(AND(
OR(AND(Raw!VH230=4,COUNTIF(Raw!VM230:VP230,1)=0),Raw!VH230&lt;&gt;4),
OR(AND(Raw!VI230=4,COUNTIF(Raw!VM230:VP230,2)=0),Raw!VI230&lt;&gt;4),
OR(AND(Raw!VJ230=4,COUNTIF(Raw!VM230:VP230,3)=0),Raw!VJ230&lt;&gt;4),
OR(AND(Raw!VK230=4,COUNTIF(Raw!VM230:VP230,4)=0),Raw!VK230&lt;&gt;4)
),"",1)))</f>
        <v/>
      </c>
      <c r="BF230" t="str">
        <f>IF(A230=0,"",IF(COUNTA(Raw!VQ230:WK230)=0,"",
IF(AND(
OR(AND(Raw!VQ230=4,COUNTIF(Raw!WB230:WK230,1)=0),Raw!VQ230&lt;&gt;4),
OR(AND(Raw!VR230=4,COUNTIF(Raw!WB230:WK230,2)=0),Raw!VR230&lt;&gt;4),
OR(AND(Raw!VS230=4,COUNTIF(Raw!WB230:WK230,3)=0),Raw!VS230&lt;&gt;4),
OR(AND(Raw!VT230=4,COUNTIF(Raw!WB230:WK230,4)=0),Raw!VT230&lt;&gt;4),
OR(AND(Raw!VU230=4,COUNTIF(Raw!WB230:WK230,5)=0),Raw!VU230&lt;&gt;4),
OR(AND(Raw!VV230=4,COUNTIF(Raw!WB230:WK230,6)=0),Raw!VV230&lt;&gt;4),
OR(AND(Raw!VW230=4,COUNTIF(Raw!WB230:WK230,7)=0),Raw!VW230&lt;&gt;4),
OR(AND(Raw!VX230=4,COUNTIF(Raw!WB230:WK230,8)=0),Raw!VX230&lt;&gt;4),
OR(AND(Raw!VY230=4,COUNTIF(Raw!WB230:WK230,9)=0),Raw!VX230&lt;&gt;4),
OR(AND(Raw!VZ230=4,COUNTIF(Raw!WB230:WK230,10)=0),Raw!VZ230&lt;&gt;4)
),"",1)))</f>
        <v/>
      </c>
      <c r="BG230" t="str">
        <f>IF(A230=0,"",IF(COUNTA(Raw!WL230:XB230)=0,"",
IF(AND(
OR(AND(Raw!WL230=4,COUNTIF(Raw!WU230:XB230,1)=0),Raw!WL230&lt;&gt;4),
OR(AND(Raw!WM230=4,COUNTIF(Raw!WU230:XB230,2)=0),Raw!WM230&lt;&gt;4),
OR(AND(Raw!WN230=4,COUNTIF(Raw!WU230:XB230,3)=0),Raw!WN230&lt;&gt;4),
OR(AND(Raw!WO230=4,COUNTIF(Raw!WU230:XB230,4)=0),Raw!WO230&lt;&gt;4),
OR(AND(Raw!WP230=4,COUNTIF(Raw!WU230:XB230,5)=0),Raw!WP230&lt;&gt;4),
OR(AND(Raw!WQ230=4,COUNTIF(Raw!WU230:XB230,6)=0),Raw!WQ230&lt;&gt;4),
OR(AND(Raw!WR230=4,COUNTIF(Raw!WU230:XB230,7)=0),Raw!WR230&lt;&gt;4),
OR(AND(Raw!WS230=4,COUNTIF(Raw!WU230:XB230,8)=0),Raw!WS230&lt;&gt;4)
),"",1)))</f>
        <v/>
      </c>
      <c r="BH230" t="str">
        <f>IF(A230=0,"",IF(COUNTA(Raw!XC230:XK230)=0,"",
IF(AND(
OR(AND(Raw!XC230=4,COUNTIF(Raw!XH230:XK230,1)=0),Raw!XC230&lt;&gt;4),
OR(AND(Raw!XD230=4,COUNTIF(Raw!XH230:XK230,2)=0),Raw!XD230&lt;&gt;4),
OR(AND(Raw!XE230=4,COUNTIF(Raw!XH230:XK230,3)=0),Raw!XE230&lt;&gt;4),
OR(AND(Raw!XF230=4,COUNTIF(Raw!XH230:XK230,4)=0),Raw!XF230&lt;&gt;4)
),"",1)))</f>
        <v/>
      </c>
      <c r="BI230" t="str">
        <f>IF(A230=0,"",IF(COUNTA(Raw!XL230:XT230)=0,"",
IF(AND(
OR(AND(Raw!XL230=4,COUNTIF(Raw!XQ230:XT230,1)=0),Raw!XL230&lt;&gt;4),
OR(AND(Raw!XM230=4,COUNTIF(Raw!XQ230:XT230,2)=0),Raw!XM230&lt;&gt;4),
OR(AND(Raw!XN230=4,COUNTIF(Raw!XQ230:XT230,3)=0),Raw!XN230&lt;&gt;4),
OR(AND(Raw!XO230=4,COUNTIF(Raw!XQ230:XT230,4)=0),Raw!XO230&lt;&gt;4)
),"",1)))</f>
        <v/>
      </c>
      <c r="BJ230" t="str">
        <f>IF(A230=0,"",IF(COUNTA(Raw!XU230:YI230)=0,"",
IF(AND(
OR(AND(Raw!XU230=4,COUNTIF(Raw!YC230:YI230,1)=0),Raw!XU230&lt;&gt;4),
OR(AND(Raw!XV230=4,COUNTIF(Raw!YC230:YI230,2)=0),Raw!XV230&lt;&gt;4),
OR(AND(Raw!XW230=4,COUNTIF(Raw!YC230:YI230,3)=0),Raw!XW230&lt;&gt;4),
OR(AND(Raw!XX230=4,COUNTIF(Raw!YC230:YI230,4)=0),Raw!XX230&lt;&gt;4),
OR(AND(Raw!XY230=4,COUNTIF(Raw!YC230:YI230,5)=0),Raw!XY230&lt;&gt;4),
OR(AND(Raw!XZ230=4,COUNTIF(Raw!YC230:YI230,6)=0),Raw!XZ230&lt;&gt;4),
OR(AND(Raw!YA230=4,COUNTIF(Raw!YC230:YI230,7)=0),Raw!YA230&lt;&gt;4)
),"",1)))</f>
        <v/>
      </c>
      <c r="BK230" t="str">
        <f>IF(A230=0,"",IF(COUNTA(Raw!YJ230:YR230)=0,"",
IF(AND(
OR(AND(Raw!YJ230=4,COUNTIF(Raw!YO230:YR230,1)=0),Raw!YJ230&lt;&gt;4),
OR(AND(Raw!YK230=4,COUNTIF(Raw!YO230:YR230,2)=0),Raw!YK230&lt;&gt;4),
OR(AND(Raw!YL230=4,COUNTIF(Raw!YO230:YR230,3)=0),Raw!YL230&lt;&gt;4),
OR(AND(Raw!YM230=4,COUNTIF(Raw!YO230:YR230,4)=0),Raw!YM230&lt;&gt;4)
),"",1)))</f>
        <v/>
      </c>
      <c r="BL230" t="str">
        <f>IF(A230=0,"",IF(COUNTA(Raw!YS230:YU230)=0,"",IF(AND(Raw!YS230=4,ISBLANK(Raw!YU230)),"",IF(AND(Raw!YS230&lt;&gt;4,ISBLANK(Raw!YU230)=FALSE),"",1))))</f>
        <v/>
      </c>
    </row>
    <row r="231" spans="1:64">
      <c r="A231" s="20">
        <f>Raw!A231</f>
        <v>0</v>
      </c>
      <c r="B231" s="19" t="str">
        <f>IF(A231=0,"",IF(AND(Raw!AC231=1,COUNTA(Raw!AR231:IC231)&gt;0,COUNTA(Raw!ID231:YU231)=0),"",IF(AND(Raw!AC231=2,COUNTA(Raw!AR231:IC231)=0,COUNTA(Raw!ID231:MV231)&gt;0,COUNTA(Raw!MW231:YU231)=0),"",IF(AND(Raw!AC231=3,COUNTA(Raw!AP231:MV231)=0,COUNTA(Raw!MW231:YU231)&gt;0),"",1))))</f>
        <v/>
      </c>
      <c r="C231" s="19" t="str">
        <f>IF(A231=0,"",IF(AND(Raw!AK231=1,ISBLANK(Raw!AM231)=FALSE,ISBLANK(Raw!AO231)),"",IF(AND(Raw!AK231=2,ISBLANK(Raw!AM231),ISBLANK(Raw!AO231)=FALSE),"",1)))</f>
        <v/>
      </c>
      <c r="D231" s="19" t="str">
        <f>IF(A231=0,"",IF(COUNTA(Raw!AS231:AZ231)=0,"",IF(AND(Raw!AS231+Raw!AT231=100,Raw!AU231+Raw!AV231=100,Raw!AW231+Raw!AX231=100,Raw!AY231+Raw!AZ231=100),"",1)))</f>
        <v/>
      </c>
      <c r="E231" s="19" t="str">
        <f>IF(A231=0,"",IF(ISBLANK(Raw!AQ231),"",IF(Raw!AQ231=1,"",1)))</f>
        <v/>
      </c>
      <c r="F231" s="19" t="str">
        <f>IF(A231=0,"",IF(ISBLANK(Raw!AR231),"",IF(AND(Raw!AR231&gt;=0,Raw!AR231&lt;=100),"",1)))</f>
        <v/>
      </c>
      <c r="G231" s="19" t="str">
        <f>IF(A231=0,"",IF(AND(ISBLANK(Raw!BA231),ISBLANK(Raw!AS231)),"",IF(AND(Raw!AS231&gt;0,ISBLANK(Raw!BA231)=FALSE),"",1)))</f>
        <v/>
      </c>
      <c r="H231" s="19" t="str">
        <f>IF(A231=0,"",IF(COUNTA(Raw!BA231:BH231)=0,"",IF(AND(Raw!BA231=0,COUNTA(Raw!BB231:BH231)=0),"",IF(AND(Raw!BA231&gt;0,COUNTA(Raw!BB231:BH231)&gt;0),"",1))))</f>
        <v/>
      </c>
      <c r="I231" s="19" t="str">
        <f>IF(A231=0,"",IF(AND(ISBLANK(Raw!BI231),ISBLANK(Raw!BJ231)),"",IF(AND(Raw!BI231=1,ISBLANK(Raw!BJ231)=FALSE),"",IF(AND(Raw!BI231=2,ISBLANK(Raw!BJ231)),"",1))))</f>
        <v/>
      </c>
      <c r="J231" s="19" t="str">
        <f>IF(A231=0,"",IF(AND(ISBLANK(Raw!AT231),COUNTBLANK(Raw!BK231:BQ231)),"",IF(AND(Raw!AT231&gt;0,COUNTA(Raw!BK231:BQ231)&gt;0),"",IF(AND(Raw!AT231=0,COUNTA(Raw!BK231:BQ231)=0),"",1))))</f>
        <v/>
      </c>
      <c r="K231" s="19" t="str">
        <f>IF(A231=0,"",IF(AND(ISBLANK(Raw!AS231),COUNTA(Raw!BR231:BX231)=0),"",IF(AND(Raw!AS231&gt;0,COUNTA(Raw!BR231:BX231)&gt;0),"",IF(AND(Raw!AS231=0,COUNTA(Raw!BR231:BX231)=0),"",1))))</f>
        <v/>
      </c>
      <c r="L231" s="19" t="str">
        <f>IF(A231=0,"",IF(AND(COUNTA(Raw!BK231:BX231)=0,COUNTA(Raw!BY231:CH231)=0),"",IF(AND(COUNTIF(Raw!BK231:BX231,1)&gt;0,COUNTA(Raw!BY231:CH231)&gt;0),"",IF(AND(COUNTIF(Raw!BK231:BX231,1)=0,COUNTA(Raw!BY231:CH231)=0),"",1))))</f>
        <v/>
      </c>
      <c r="M231" s="19" t="str">
        <f>IF(A231=0,"",IF(AND(COUNTA(Raw!BK231:BX231)=0,COUNTA(Raw!CI231:CR231)),"",IF(AND(COUNTIF(Raw!BK231:BX231,3)&gt;0,COUNTA(Raw!CI231:CR231)&gt;0),"",IF(AND(COUNTIF(Raw!BK231:BX231,3)=0,COUNTA(Raw!CI231:CR231)=0),"",1))))</f>
        <v/>
      </c>
      <c r="N231" s="19" t="str">
        <f>IF(A231=0,"",IF(COUNTA(Raw!CS231:DF231)=0,"",IF(AND(COUNTIF(Raw!CS231:CV231,1)=1,COUNTA(Raw!CW231:DA231)&gt;0,COUNTA(Raw!DB231:DF231)=0),"",IF(AND(COUNTIF(Raw!CS231:CV231,2)=1,COUNTA(Raw!CW231:DA231)=0,COUNTA(Raw!DB231:DF231)&gt;0),"",IF(AND(COUNTA(Raw!CS231:CV231)&gt;0,COUNTA(Raw!CW231:DF231)=0),"",1)))))</f>
        <v/>
      </c>
      <c r="O231" s="19" t="str">
        <f>IF(A231=0,"",IF(COUNTA(Raw!DG231:DP231)=0,"",IF(AND(COUNTIF(Raw!BK231:BQ231,1)&gt;0,OR(COUNTIF(Raw!DG231:DP231,1)=1,COUNTIF(Raw!DG231:DP231,2)=1,COUNTIF(Raw!DG231:DP231,3)=1)),"",IF(AND(COUNTIF(Raw!BK231:BQ231,1)=0,AND(COUNTIF(Raw!DG231:DP231,1)=0,COUNTIF(Raw!DG231:DP231,2)=0,COUNTIF(Raw!DG231:DP231,3)=0)),"",1))))</f>
        <v/>
      </c>
      <c r="P231" s="19" t="str">
        <f>IF(A231=0,"",IF(COUNTA(Raw!DG231:DR231)=0,"",IF(AND(COUNTIF(Raw!DG231:DP231,4)=1,ISBLANK(Raw!DQ231)=FALSE,ISBLANK(Raw!DR231)),"",IF(AND(COUNTIF(Raw!DG231:DP231,7)=1,ISBLANK(Raw!DQ231),ISBLANK(Raw!DR231)=FALSE),"",IF(AND(COUNTA(Raw!DG231:DP231)&gt;0,COUNTIF(Raw!DG231:DP231,4)=0,COUNTIF(Raw!DG231:DP231,7)=0,COUNTA(Raw!DQ231:DR231)=0),"",1)))))</f>
        <v/>
      </c>
      <c r="Q231" s="19" t="str">
        <f>IF(A231=0,"",IF(AND(COUNTA(Raw!DS231:DU231)=0,COUNTA(Raw!BK231:BQ231)=0),"",IF(AND(COUNTIF(Raw!BK231:BQ231,1)&gt;0,COUNTA(Raw!DS231:DU231)&gt;0),"",IF(AND(COUNTIF(Raw!BK231:BQ231,1)=0,COUNTA(Raw!DS231:DU231)=0),"",1))))</f>
        <v/>
      </c>
      <c r="R231" s="19" t="str">
        <f>IF(A231=0,"",IF(AND(ISBLANK(Raw!AT231),ISBLANK(Raw!EJ231)),"",IF(AND(Raw!AT231&gt;0,ISBLANK(Raw!EJ231)=FALSE,Raw!EJ231&gt;=0,Raw!EJ231&lt;=7),"",IF(AND(Raw!AT231=0,ISBLANK(Raw!EJ231)),"",1))))</f>
        <v/>
      </c>
      <c r="S231" t="str">
        <f>IF(A231=0,"",IF(AND(ISBLANK(Raw!AS231),ISBLANK(Raw!EK231)),"",IF(AND(Raw!AS231&gt;0,ISBLANK(Raw!EK231)=FALSE),"",IF(AND(Raw!AS231=0,ISBLANK(Raw!EK231)),"",1))))</f>
        <v/>
      </c>
      <c r="T231" s="19" t="str">
        <f>IF(A231=0,"",IF(AND(ISBLANK(Raw!AT231),COUNTA(Raw!EL231:EQ231)=0),"",IF(AND(Raw!AT231&gt;0,COUNTA(Raw!EL231:EQ231)&gt;0),"",IF(AND(Raw!AT231=0,COUNTA(Raw!EL231:EQ231)=0),"",1))))</f>
        <v/>
      </c>
      <c r="U231" t="str">
        <f>IF(A231=0,"",IF(AND(ISBLANK(Raw!AT231),COUNTA(Raw!ER231:EU231)=0),"",IF(AND(Raw!AT231&gt;0,COUNTA(Raw!ER231:EU231)&gt;0),"",IF(AND(Raw!AT231=0,COUNTA(Raw!ER231:EU231)=0),"",1))))</f>
        <v/>
      </c>
      <c r="V231" t="str">
        <f>IF(A231=0,"",IF(AND(ISBLANK(Raw!AS231),COUNTA(Raw!EV231:FA231)=0),"",IF(AND(Raw!AS231&gt;0,COUNTA(Raw!EV231:FA231)&gt;0),"",IF(AND(Raw!AS231=0,COUNTA(Raw!EV231:FA231)=0),"",1))))</f>
        <v/>
      </c>
      <c r="W231" t="str">
        <f>IF(A231=0,"",IF(AND(ISBLANK(Raw!AS231),COUNTA(Raw!FB231:FE231)=0),"",IF(AND(Raw!AS231&gt;0,COUNTA(Raw!FB231:FE231)&gt;0),"",IF(AND(Raw!AS231=0,COUNTA(Raw!FB231:FE231)=0),"",1))))</f>
        <v/>
      </c>
      <c r="X231" t="str">
        <f>IF(A231=0,"",IF(AND(ISBLANK(Raw!AT231),COUNTA(Raw!FF231:FI231)=0),"",IF(AND(Raw!AT231&gt;0,COUNTA(Raw!FF231:FI231)&gt;0),"",IF(AND(Raw!AT231=0,COUNTA(Raw!FF231:FI231)=0),"",1))))</f>
        <v/>
      </c>
      <c r="Y231" t="str">
        <f>IF(A231=0,"",IF(AND(ISBLANK(Raw!AS231),COUNTA(Raw!FJ231:FM231)=0),"",IF(AND(Raw!AS231&gt;0,COUNTA(Raw!FJ231:FM231)&gt;0),"",IF(AND(Raw!AS231=0,COUNTA(Raw!FJ231:FM231)=0),"",1))))</f>
        <v/>
      </c>
      <c r="Z231" t="str">
        <f>IF(A231=0,"",IF(AND(COUNTA(Raw!FN231:FT231)=0,ISBLANK(Raw!FU231)),"",IF(AND(COUNTIF(Raw!FN231:FT231,1)&gt;0,ISBLANK(Raw!FU231)=FALSE),"",IF(AND(COUNTIF(Raw!FN231:FT231,1)=0,ISBLANK(Raw!FU231)),"",1))))</f>
        <v/>
      </c>
      <c r="AA231" s="19" t="str">
        <f>IF(A231=0,"",IF(AND(ISBLANK(Raw!BI231),COUNTA(Raw!FV231:GH231)=0),"",IF(AND(Raw!BI231&lt;&gt;1,COUNTIF(Raw!FV231:GH231,6)=0),"",IF(Raw!BI231=1,"",1))))</f>
        <v/>
      </c>
      <c r="AB231" t="str">
        <f>IF(A231=0,"",IF(AND(ISBLANK(Raw!GI231),COUNTA(Raw!GJ231:GQ231)=0),"",IF(AND(Raw!GI231=1,COUNTA(Raw!GJ231:GQ231)&gt;0),"",IF(AND(Raw!GI231=2,COUNTA(Raw!GJ231:GQ231)=0),"",1))))</f>
        <v/>
      </c>
      <c r="AC231" s="19" t="str">
        <f>IF(A231=0,"",IF(AND(COUNTA(Raw!GY231:HF231)=0,ISBLANK(Raw!HG231)),"",IF(AND(OR(COUNTIF(Raw!GY231:HE231,1)&gt;0,COUNTIF(Raw!GY231:HE231,2)&gt;0),ISBLANK(Raw!HG231)=FALSE),"",IF(AND(COUNTA(Raw!GY231:HF231)&gt;0,ISBLANK(Raw!HG231),COUNTIF(Raw!GY231:HE231,1)=0,COUNTIF(Raw!GY231:HE231,2)=0),"",1))))</f>
        <v/>
      </c>
      <c r="AD231" s="19" t="str">
        <f>IF(A231=0,"",IF(COUNTA(Raw!HU231:IB231)=0,"",IF(AND(Raw!AK231&lt;&gt;2,COUNTIF(Raw!HU231:IA231,2)=0,COUNTIF(Raw!HU231:IA231,3)=0),"",IF(Raw!AK231=2,"",1))))</f>
        <v/>
      </c>
      <c r="AE231" s="19" t="str">
        <f>IF(A231=0,"",IF(AND(Raw!AK231=2,ISBLANK(Raw!IC231)=FALSE),"",IF(AND(Raw!AK231&lt;&gt;2,ISBLANK(Raw!IC231)),"",1)))</f>
        <v/>
      </c>
      <c r="AF231" s="19" t="str">
        <f>IF(A231=0,"",IF(COUNTA(Raw!ID231:IF231)=0,"",IF(AND(MATCH(2023-Raw!ID231,Code!$A$3:$A$12,1)=Raw!IF231,2023-Raw!ID231=Raw!IE231),"",1)))</f>
        <v/>
      </c>
      <c r="AG231" s="19" t="str">
        <f>IF(A231=0,"",IF(COUNTA(Raw!IG231:II231)=0,"",IF(AND(Raw!IG231=4,ISBLANK(Raw!II231)=FALSE),"",IF(AND(Raw!IG231&lt;&gt;4,ISBLANK(Raw!II231)),"",1))))</f>
        <v/>
      </c>
      <c r="AH231" s="19" t="str">
        <f>IF(A231=0,"",IF(COUNTA(Raw!IJ231:IM231)=0,"",IF(AND(Raw!IJ231=1,ISBLANK(Raw!IK231)=FALSE),"",IF(AND(Raw!IJ231=2,COUNTA(Raw!IK231:IM231)&gt;0),"",1))))</f>
        <v/>
      </c>
      <c r="AI231" s="19" t="str">
        <f>IF(A231=0,"",IF(COUNTA(Raw!IK231:IM231)=0,"",IF(AND(Raw!IK231=1,ISBLANK(Raw!IL231)=FALSE),"",IF(AND(Raw!IK231=2,COUNTA(Raw!IL231:IM231)=0),"",1))))</f>
        <v/>
      </c>
      <c r="AJ231" s="19" t="str">
        <f>IF(A231=0,"",IF(COUNTA(Raw!JD231:JJ231)=0,"",IF(AND(Raw!JD231&gt;600,COUNTA(Raw!JE231:JI231)&gt;0),"",IF(AND(Raw!JD231&lt;=600,COUNTA(Raw!JE231:JJ231)=0),"",1))))</f>
        <v/>
      </c>
      <c r="AK231" s="19" t="str">
        <f>IF(A231=0,"",IF(COUNTA(Raw!JK231:KA231)=0,"",IF(AND(Raw!JK231=1,COUNTA(Raw!JM231:JV231)&gt;0),"",IF(AND(Raw!JK231=3,COUNTA(Raw!JM231:JV231)&gt;0,COUNTA(Raw!JW231:KA231)=0),"",IF(AND(ISBLANK(Raw!JK231)=FALSE,Raw!JK231&lt;&gt;1,Raw!JK231&lt;&gt;3,COUNTA(Raw!JM231:KA231)=0),"",1)))))</f>
        <v/>
      </c>
      <c r="AL231" s="19" t="str">
        <f>IF(A231=0,"",IF(COUNTA(Raw!JW231:KA231)=0,"",IF(AND(COUNTIF(Raw!JW231:JZ231,4)=0,COUNTA(Raw!JW231:JZ231)&gt;0,ISBLANK(Raw!KA231)=FALSE),"",IF(AND(COUNTIF(Raw!JW231:KA231,4)&gt;0,ISBLANK(Raw!KA231)),"",1))))</f>
        <v/>
      </c>
      <c r="AM231" s="19" t="str">
        <f>IF(A231=0,"",IF(COUNTA(Raw!KT231:KU231)=0,"",IF(AND(Raw!KT231=1,ISBLANK(Raw!KU231)=FALSE),"",IF(AND(Raw!KT231=2,ISBLANK(Raw!KU231)),"",1))))</f>
        <v/>
      </c>
      <c r="AN231" s="19" t="str">
        <f>IF(A231=0,"",IF(COUNTA(Raw!KX231:LF231)=0,"",IF(AND(COUNTIF(Raw!KX231:LB231,5)=1,COUNTA(Raw!KX231:LB231)=1,COUNTA(Raw!LC231:LF231)=0),"",IF(AND(COUNTIF(Raw!KX231:LB231,5)=0,COUNTA(Raw!KX231:LB231)&gt;0,COUNTA(Raw!LC231:LF231)&gt;0),"",1))))</f>
        <v/>
      </c>
      <c r="AO231" s="19" t="str">
        <f>IF(A231=0,"",IF(COUNTA(Raw!LM231:LU231)=0,"",IF(AND(Raw!LM231=1,ISBLANK(Raw!LN231)=FALSE,COUNTA(Raw!LO231:LU231)&gt;0),"",IF(AND(Raw!LM231=2,COUNTA(Raw!LN231:LU231)=0),"",1))))</f>
        <v/>
      </c>
      <c r="AP231" s="19" t="str">
        <f>IF(A231=0,"",IF(COUNTA(Raw!MY231:OG231)=0,"",IF(AND(Raw!MY231=2,COUNTA(Raw!MZ231:OG231)=0),"",IF(AND(Raw!MY231=1,COUNTA(Raw!MZ231:OG231)&gt;0),"",1))))</f>
        <v/>
      </c>
      <c r="AQ231" s="19" t="str">
        <f>IF(A231=0,"",IF(COUNTA(Raw!NC231:NW231)=0,"",IF(AND(COUNTIF(Raw!NC231:NG231,3)&gt;0,COUNTA(Raw!NH231:NQ231)&gt;0),"",IF(AND(COUNTA(Raw!NC231:NG231)&gt;0,COUNTIF(Raw!NC231:NG231,3)=0,COUNTA(Raw!NH231:NW231)=0),"",1))))</f>
        <v/>
      </c>
      <c r="AR231" s="19" t="str">
        <f>IF(A231=0,"",IF(COUNTA(Raw!NH231:NW231)=0,"",IF(AND(COUNTIF(Raw!NH231:NQ231,10)&gt;0,COUNTA(Raw!NR231:NW231)&gt;0),"",IF(AND(COUNTA(Raw!NH231:NQ231)&gt;0,COUNTIF(Raw!NH231:NQ231,10)=0,COUNTA(Raw!NR231:NY231)=0),"",1))))</f>
        <v/>
      </c>
      <c r="AS231" s="19" t="str">
        <f>IF(A231=0,"",IF(COUNTA(Raw!NY231:OG231)=0,"",IF(AND(Raw!NY231=1,COUNTA(Raw!NZ231:OG231)&gt;0),"",IF(AND(Raw!NY231=2,COUNTA(Raw!NZ231:OG231)=0),"",1))))</f>
        <v/>
      </c>
      <c r="AT231" s="19" t="str">
        <f>IF(A231=0,"",IF(COUNTA(Raw!OH231:OY231)=0,"",IF(AND(Raw!OH231=1,COUNTA(Raw!OI231:OY231)&gt;0),"",IF(AND(Raw!OH231=2,COUNTA(Raw!OI231:OY231)=0),"",1))))</f>
        <v/>
      </c>
      <c r="AU231" s="19" t="str">
        <f>IF(A231=0,"",IF(COUNTA(Raw!PR231:QB231)=0,"",
IF(AND(OR(AND(COUNTIF(Raw!PR231:QB231,1)=1,COUNTA(Raw!QI231:QY231)&gt;0),AND(COUNTIF(Raw!PR231:QB231,1)=0,COUNTA(Raw!QI231:QY231)=0)),OR(AND(COUNTIF(Raw!PR231:QB231,2)=1,COUNTA(Raw!QZ231:RP231)&gt;0),AND(COUNTIF(Raw!PR231:QB231,2)=0,COUNTA(Raw!QZ231:RP231)=0)),OR(AND(COUNTIF(Raw!PR231:QB231,3)=1,COUNTA(Raw!RQ231:SG231)&gt;0),AND(COUNTIF(Raw!PR231:QB231,3)=0,COUNTA(Raw!RQ231:SG231)=0)),OR(AND(COUNTIF(Raw!PR231:QB231,4)=1,COUNTA(Raw!SH231:ST231)&gt;0),AND(COUNTIF(Raw!PR231:QB231,4)=0,COUNTA(Raw!SH231:ST231)=0)),OR(AND(COUNTIF(Raw!PR231:QB231,5)=1,COUNTA(Raw!SU231:TG231)&gt;0),AND(COUNTIF(Raw!PR231:QB231,5)=0,COUNTA(Raw!SU231:TG231)=0)),OR(AND(COUNTIF(Raw!PR231:QB231,6)=1,COUNTA(Raw!TH231:TT231)&gt;0),AND(COUNTIF(Raw!PR231:QB231,6)=0,COUNTA(Raw!TH231:TT231)=0)),OR(AND(COUNTIF(Raw!PR231:QB231,7)=1,COUNTA(Raw!TU231:UI231)&gt;0),AND(COUNTIF(Raw!PR231:QB231,7)=0,COUNTA(Raw!TU231:UI231)=0)),OR(AND(COUNTIF(Raw!PR231:QB231,8)=1,COUNTA(Raw!UJ231:UV231)&gt;0),AND(COUNTIF(Raw!PR231:QB231,8)=0,COUNTA(Raw!UJ231:UV231)=0)),OR(AND(COUNTIF(Raw!PR231:QB231,9)=1,COUNTA(Raw!UW231:VG231)&gt;0),AND(COUNTIF(Raw!PR231:QB231,9)=0,COUNTA(Raw!UW231:VG231)=0)),OR(AND(COUNTIF(Raw!PR231:QB231,10)=1,COUNTA(Raw!VH231:VP231)&gt;0),AND(COUNTIF(Raw!PR231:QB231,10)=0,COUNTA(Raw!VH231:VP231)=0)),OR(AND(COUNTIF(Raw!PR231:QB231,11)=1,COUNTA(Raw!VQ231:WK231)&gt;0),AND(COUNTIF(Raw!PR231:QB231,11)=0,COUNTA(Raw!VQ231:WK231)=0))),"",1)))</f>
        <v/>
      </c>
      <c r="AV231" s="19" t="str">
        <f>IF(A231=0,"",IF(COUNTA(Raw!QI231:QY231)=0,"",IF(AND(OR(AND(Raw!QI231=4,COUNTIF(Raw!QR231:QY231,1)=0),Raw!QI231&lt;&gt;4),OR(AND(Raw!QJ231=4,COUNTIF(Raw!QR231:QY231,2)=0),Raw!QJ231&lt;&gt;4),OR(AND(Raw!QK231=4,COUNTIF(Raw!QR231:QY231,3)=0),Raw!QK231&lt;&gt;4),OR(AND(Raw!QL231=4,COUNTIF(Raw!QR231:QY231,4)=0),Raw!QL231&lt;&gt;4),OR(AND(Raw!QM231=4,COUNTIF(Raw!QR231:QY231,5)=0),Raw!QM231&lt;&gt;4),OR(AND(Raw!QN231=4,COUNTIF(Raw!QR231:QY231,6)=0),Raw!QN231&lt;&gt;4),OR(AND(Raw!QO231=4,COUNTIF(Raw!QR231:QY231,7)=0),Raw!QO231&lt;&gt;4),OR(AND(Raw!QP231=4,COUNTIF(Raw!QR231:QY231,8)=0),Raw!QP231&lt;&gt;4)),"",1)))</f>
        <v/>
      </c>
      <c r="AW231" t="str">
        <f>IF(A231=0,"",IF(COUNTA(Raw!QZ231:RP231)=0,"",IF(AND(OR(AND(Raw!QZ231=4,COUNTIF(Raw!RI231:RP231,1)=0),Raw!QZ231&lt;&gt;4),OR(AND(Raw!RA231=4,COUNTIF(Raw!RI231:RP231,2)=0),Raw!RA231&lt;&gt;4),OR(AND(Raw!RB231=4,COUNTIF(Raw!RI231:RP231,3)=0),Raw!RB231&lt;&gt;4),OR(AND(Raw!RC231=4,COUNTIF(Raw!RI231:RP231,4)=0),Raw!RC231&lt;&gt;4),OR(AND(Raw!RD231=4,COUNTIF(Raw!RI231:RP231,5)=0),Raw!RD231&lt;&gt;4),OR(AND(Raw!RE231=4,COUNTIF(Raw!RI231:RP231,6)=0),Raw!RE231&lt;&gt;4),OR(AND(Raw!RF231=4,COUNTIF(Raw!RI231:RP231,7)=0),Raw!RF231&lt;&gt;4),OR(AND(Raw!RG231=4,COUNTIF(Raw!RI231:RP231,8)=0),Raw!RG231&lt;&gt;4)),"",1)))</f>
        <v/>
      </c>
      <c r="AX231" t="str">
        <f>IF(A231=0,"",IF(COUNTA(Raw!RQ231:SG231)=0,"",IF(AND(OR(AND(Raw!RQ231=4,COUNTIF(Raw!RZ231:SG231,1)=0),Raw!RQ231&lt;&gt;4),OR(AND(Raw!RR231=4,COUNTIF(Raw!RZ231:SG231,2)=0),Raw!RR231&lt;&gt;4),OR(AND(Raw!RS231=4,COUNTIF(Raw!RZ231:SG231,3)=0),Raw!RS231&lt;&gt;4),OR(AND(Raw!RT231=4,COUNTIF(Raw!RZ231:SG231,4)=0),Raw!RT231&lt;&gt;4),OR(AND(Raw!RU231=4,COUNTIF(Raw!RZ231:SG231,5)=0),Raw!RU231&lt;&gt;4),OR(AND(Raw!RV231=4,COUNTIF(Raw!RZ231:SG231,6)=0),Raw!RV231&lt;&gt;4),OR(AND(Raw!RW231=4,COUNTIF(Raw!RZ231:SG231,7)=0),Raw!RW231&lt;&gt;4),OR(AND(Raw!RX231=4,COUNTIF(Raw!RZ231:SG231,8)=0),Raw!RX231&lt;&gt;4)),"",1)))</f>
        <v/>
      </c>
      <c r="AY231" t="str">
        <f>IF(A231=0,"",IF(COUNTA(Raw!SH231:ST231)=0,"",IF(AND(OR(AND(Raw!SH231=4,COUNTIF(Raw!SO231:ST231,1)=0),Raw!SH231&lt;&gt;4),OR(AND(Raw!SI231=4,COUNTIF(Raw!SO231:ST231,2)=0),Raw!SI231&lt;&gt;4),OR(AND(Raw!SJ231=4,COUNTIF(Raw!SO231:ST231,3)=0),Raw!SJ231&lt;&gt;4),OR(AND(Raw!SK231=4,COUNTIF(Raw!SO231:ST231,4)=0),Raw!SK231&lt;&gt;4),OR(AND(Raw!SL231=4,COUNTIF(Raw!SO231:ST231,5)=0),Raw!SL231&lt;&gt;4),OR(AND(Raw!SM231=4,COUNTIF(Raw!SO231:ST231,6)=0),Raw!SM231&lt;&gt;4)),"",1)))</f>
        <v/>
      </c>
      <c r="AZ231" t="str">
        <f>IF(A231=0,"",IF(COUNTA(Raw!SU231:TG231)=0,"",IF(AND(OR(AND(Raw!SU231=4,COUNTIF(Raw!TB231:TG231,1)=0),Raw!SU231&lt;&gt;4),OR(AND(Raw!SV231=4,COUNTIF(Raw!TB231:TG231,2)=0),Raw!SV231&lt;&gt;4),OR(AND(Raw!SW231=4,COUNTIF(Raw!TB231:TG231,3)=0),Raw!SW231&lt;&gt;4),OR(AND(Raw!SX231=4,COUNTIF(Raw!TB231:TG231,4)=0),Raw!SX231&lt;&gt;4),OR(AND(Raw!SY231=4,COUNTIF(Raw!TB231:TG231,5)=0),Raw!SY231&lt;&gt;4),OR(AND(Raw!SZ231=4,COUNTIF(Raw!TB231:TG231,6)=0),Raw!SZ231&lt;&gt;4)),"",1)))</f>
        <v/>
      </c>
      <c r="BA231" t="str">
        <f>IF(A231=0,"",IF(COUNTA(Raw!TH231:TT231)=0,"",IF(AND(OR(AND(Raw!TH231=4,COUNTIF(Raw!TO231:TT231,1)=0),Raw!TH231&lt;&gt;4),OR(AND(Raw!TI231=4,COUNTIF(Raw!TO231:TT231,2)=0),Raw!TI231&lt;&gt;4),OR(AND(Raw!TJ231=4,COUNTIF(Raw!TO231:TT231,3)=0),Raw!TJ231&lt;&gt;4),OR(AND(Raw!TK231=4,COUNTIF(Raw!TO231:TT231,4)=0),Raw!TK231&lt;&gt;4),OR(AND(Raw!TL231=4,COUNTIF(Raw!TO231:TT231,5)=0),Raw!TL231&lt;&gt;4),OR(AND(Raw!TM231=4,COUNTIF(Raw!TO231:TT231,6)=0),Raw!TM231&lt;&gt;4)),"",1)))</f>
        <v/>
      </c>
      <c r="BB231" t="str">
        <f>IF(A231=0,"",IF(COUNTA(Raw!TU231:UI231)=0,"",IF(AND(OR(AND(Raw!TU231=4,COUNTIF(Raw!UC231:UI231,1)=0),Raw!TU231&lt;&gt;4),OR(AND(Raw!TV231=4,COUNTIF(Raw!UC231:UI231,2)=0),Raw!TV231&lt;&gt;4),OR(AND(Raw!TW231=4,COUNTIF(Raw!UC231:UI231,3)=0),Raw!TW231&lt;&gt;4),OR(AND(Raw!TX231=4,COUNTIF(Raw!UC231:UI231,4)=0),Raw!TX231&lt;&gt;4),OR(AND(Raw!TY231=4,COUNTIF(Raw!UC231:UI231,5)=0),Raw!TY231&lt;&gt;4),OR(AND(Raw!TZ231=4,COUNTIF(Raw!UC231:UI231,6)=0),Raw!TZ231&lt;&gt;4),OR(AND(Raw!UA231=4,COUNTIF(Raw!UC231:UI231,7)=0),Raw!UA231&lt;&gt;4)),"",1)))</f>
        <v/>
      </c>
      <c r="BC231" t="str">
        <f>IF(A231=0,"",IF(COUNTA(Raw!UJ231:UV231)=0,"",IF(AND(OR(AND(Raw!UJ231=4,COUNTIF(Raw!UQ231:UV231,1)=0),Raw!UJ231&lt;&gt;4),OR(AND(Raw!UK231=4,COUNTIF(Raw!UQ231:UV231,2)=0),Raw!UK231&lt;&gt;4),OR(AND(Raw!UL231=4,COUNTIF(Raw!UQ231:UV231,3)=0),Raw!UL231&lt;&gt;4),OR(AND(Raw!UM231=4,COUNTIF(Raw!UQ231:UV231,4)=0),Raw!UM231&lt;&gt;4),OR(AND(Raw!UN231=4,COUNTIF(Raw!UQ231:UV231,5)=0),Raw!UN231&lt;&gt;4),OR(AND(Raw!UO231=4,COUNTIF(Raw!UQ231:UV231,6)=0),Raw!UO231&lt;&gt;4)),"",1)))</f>
        <v/>
      </c>
      <c r="BD231" t="str">
        <f>IF(A231=0,"",IF(COUNTA(Raw!UW231:VG231)=0,"",IF(AND(OR(AND(Raw!UW231=4,COUNTIF(Raw!VC231:VG231,1)=0),Raw!UW231&lt;&gt;4),OR(AND(Raw!UX231=4,COUNTIF(Raw!VC231:VG231,2)=0),Raw!UX231&lt;&gt;4),OR(AND(Raw!UY231=4,COUNTIF(Raw!VC231:VG231,3)=0),Raw!UY231&lt;&gt;4),OR(AND(Raw!UZ231=4,COUNTIF(Raw!VC231:VG231,4)=0),Raw!UZ231&lt;&gt;4),OR(AND(Raw!VA231=4,COUNTIF(Raw!VC231:VG231,5)=0),Raw!VA231&lt;&gt;4)),"",1)))</f>
        <v/>
      </c>
      <c r="BE231" t="str">
        <f>IF(A231=0,"",IF(COUNTA(Raw!VH231:VP231)=0,"",
IF(AND(
OR(AND(Raw!VH231=4,COUNTIF(Raw!VM231:VP231,1)=0),Raw!VH231&lt;&gt;4),
OR(AND(Raw!VI231=4,COUNTIF(Raw!VM231:VP231,2)=0),Raw!VI231&lt;&gt;4),
OR(AND(Raw!VJ231=4,COUNTIF(Raw!VM231:VP231,3)=0),Raw!VJ231&lt;&gt;4),
OR(AND(Raw!VK231=4,COUNTIF(Raw!VM231:VP231,4)=0),Raw!VK231&lt;&gt;4)
),"",1)))</f>
        <v/>
      </c>
      <c r="BF231" t="str">
        <f>IF(A231=0,"",IF(COUNTA(Raw!VQ231:WK231)=0,"",
IF(AND(
OR(AND(Raw!VQ231=4,COUNTIF(Raw!WB231:WK231,1)=0),Raw!VQ231&lt;&gt;4),
OR(AND(Raw!VR231=4,COUNTIF(Raw!WB231:WK231,2)=0),Raw!VR231&lt;&gt;4),
OR(AND(Raw!VS231=4,COUNTIF(Raw!WB231:WK231,3)=0),Raw!VS231&lt;&gt;4),
OR(AND(Raw!VT231=4,COUNTIF(Raw!WB231:WK231,4)=0),Raw!VT231&lt;&gt;4),
OR(AND(Raw!VU231=4,COUNTIF(Raw!WB231:WK231,5)=0),Raw!VU231&lt;&gt;4),
OR(AND(Raw!VV231=4,COUNTIF(Raw!WB231:WK231,6)=0),Raw!VV231&lt;&gt;4),
OR(AND(Raw!VW231=4,COUNTIF(Raw!WB231:WK231,7)=0),Raw!VW231&lt;&gt;4),
OR(AND(Raw!VX231=4,COUNTIF(Raw!WB231:WK231,8)=0),Raw!VX231&lt;&gt;4),
OR(AND(Raw!VY231=4,COUNTIF(Raw!WB231:WK231,9)=0),Raw!VX231&lt;&gt;4),
OR(AND(Raw!VZ231=4,COUNTIF(Raw!WB231:WK231,10)=0),Raw!VZ231&lt;&gt;4)
),"",1)))</f>
        <v/>
      </c>
      <c r="BG231" t="str">
        <f>IF(A231=0,"",IF(COUNTA(Raw!WL231:XB231)=0,"",
IF(AND(
OR(AND(Raw!WL231=4,COUNTIF(Raw!WU231:XB231,1)=0),Raw!WL231&lt;&gt;4),
OR(AND(Raw!WM231=4,COUNTIF(Raw!WU231:XB231,2)=0),Raw!WM231&lt;&gt;4),
OR(AND(Raw!WN231=4,COUNTIF(Raw!WU231:XB231,3)=0),Raw!WN231&lt;&gt;4),
OR(AND(Raw!WO231=4,COUNTIF(Raw!WU231:XB231,4)=0),Raw!WO231&lt;&gt;4),
OR(AND(Raw!WP231=4,COUNTIF(Raw!WU231:XB231,5)=0),Raw!WP231&lt;&gt;4),
OR(AND(Raw!WQ231=4,COUNTIF(Raw!WU231:XB231,6)=0),Raw!WQ231&lt;&gt;4),
OR(AND(Raw!WR231=4,COUNTIF(Raw!WU231:XB231,7)=0),Raw!WR231&lt;&gt;4),
OR(AND(Raw!WS231=4,COUNTIF(Raw!WU231:XB231,8)=0),Raw!WS231&lt;&gt;4)
),"",1)))</f>
        <v/>
      </c>
      <c r="BH231" t="str">
        <f>IF(A231=0,"",IF(COUNTA(Raw!XC231:XK231)=0,"",
IF(AND(
OR(AND(Raw!XC231=4,COUNTIF(Raw!XH231:XK231,1)=0),Raw!XC231&lt;&gt;4),
OR(AND(Raw!XD231=4,COUNTIF(Raw!XH231:XK231,2)=0),Raw!XD231&lt;&gt;4),
OR(AND(Raw!XE231=4,COUNTIF(Raw!XH231:XK231,3)=0),Raw!XE231&lt;&gt;4),
OR(AND(Raw!XF231=4,COUNTIF(Raw!XH231:XK231,4)=0),Raw!XF231&lt;&gt;4)
),"",1)))</f>
        <v/>
      </c>
      <c r="BI231" t="str">
        <f>IF(A231=0,"",IF(COUNTA(Raw!XL231:XT231)=0,"",
IF(AND(
OR(AND(Raw!XL231=4,COUNTIF(Raw!XQ231:XT231,1)=0),Raw!XL231&lt;&gt;4),
OR(AND(Raw!XM231=4,COUNTIF(Raw!XQ231:XT231,2)=0),Raw!XM231&lt;&gt;4),
OR(AND(Raw!XN231=4,COUNTIF(Raw!XQ231:XT231,3)=0),Raw!XN231&lt;&gt;4),
OR(AND(Raw!XO231=4,COUNTIF(Raw!XQ231:XT231,4)=0),Raw!XO231&lt;&gt;4)
),"",1)))</f>
        <v/>
      </c>
      <c r="BJ231" t="str">
        <f>IF(A231=0,"",IF(COUNTA(Raw!XU231:YI231)=0,"",
IF(AND(
OR(AND(Raw!XU231=4,COUNTIF(Raw!YC231:YI231,1)=0),Raw!XU231&lt;&gt;4),
OR(AND(Raw!XV231=4,COUNTIF(Raw!YC231:YI231,2)=0),Raw!XV231&lt;&gt;4),
OR(AND(Raw!XW231=4,COUNTIF(Raw!YC231:YI231,3)=0),Raw!XW231&lt;&gt;4),
OR(AND(Raw!XX231=4,COUNTIF(Raw!YC231:YI231,4)=0),Raw!XX231&lt;&gt;4),
OR(AND(Raw!XY231=4,COUNTIF(Raw!YC231:YI231,5)=0),Raw!XY231&lt;&gt;4),
OR(AND(Raw!XZ231=4,COUNTIF(Raw!YC231:YI231,6)=0),Raw!XZ231&lt;&gt;4),
OR(AND(Raw!YA231=4,COUNTIF(Raw!YC231:YI231,7)=0),Raw!YA231&lt;&gt;4)
),"",1)))</f>
        <v/>
      </c>
      <c r="BK231" t="str">
        <f>IF(A231=0,"",IF(COUNTA(Raw!YJ231:YR231)=0,"",
IF(AND(
OR(AND(Raw!YJ231=4,COUNTIF(Raw!YO231:YR231,1)=0),Raw!YJ231&lt;&gt;4),
OR(AND(Raw!YK231=4,COUNTIF(Raw!YO231:YR231,2)=0),Raw!YK231&lt;&gt;4),
OR(AND(Raw!YL231=4,COUNTIF(Raw!YO231:YR231,3)=0),Raw!YL231&lt;&gt;4),
OR(AND(Raw!YM231=4,COUNTIF(Raw!YO231:YR231,4)=0),Raw!YM231&lt;&gt;4)
),"",1)))</f>
        <v/>
      </c>
      <c r="BL231" t="str">
        <f>IF(A231=0,"",IF(COUNTA(Raw!YS231:YU231)=0,"",IF(AND(Raw!YS231=4,ISBLANK(Raw!YU231)),"",IF(AND(Raw!YS231&lt;&gt;4,ISBLANK(Raw!YU231)=FALSE),"",1))))</f>
        <v/>
      </c>
    </row>
    <row r="232" spans="1:64">
      <c r="A232" s="20">
        <f>Raw!A232</f>
        <v>0</v>
      </c>
      <c r="B232" s="19" t="str">
        <f>IF(A232=0,"",IF(AND(Raw!AC232=1,COUNTA(Raw!AR232:IC232)&gt;0,COUNTA(Raw!ID232:YU232)=0),"",IF(AND(Raw!AC232=2,COUNTA(Raw!AR232:IC232)=0,COUNTA(Raw!ID232:MV232)&gt;0,COUNTA(Raw!MW232:YU232)=0),"",IF(AND(Raw!AC232=3,COUNTA(Raw!AP232:MV232)=0,COUNTA(Raw!MW232:YU232)&gt;0),"",1))))</f>
        <v/>
      </c>
      <c r="C232" s="19" t="str">
        <f>IF(A232=0,"",IF(AND(Raw!AK232=1,ISBLANK(Raw!AM232)=FALSE,ISBLANK(Raw!AO232)),"",IF(AND(Raw!AK232=2,ISBLANK(Raw!AM232),ISBLANK(Raw!AO232)=FALSE),"",1)))</f>
        <v/>
      </c>
      <c r="D232" s="19" t="str">
        <f>IF(A232=0,"",IF(COUNTA(Raw!AS232:AZ232)=0,"",IF(AND(Raw!AS232+Raw!AT232=100,Raw!AU232+Raw!AV232=100,Raw!AW232+Raw!AX232=100,Raw!AY232+Raw!AZ232=100),"",1)))</f>
        <v/>
      </c>
      <c r="E232" s="19" t="str">
        <f>IF(A232=0,"",IF(ISBLANK(Raw!AQ232),"",IF(Raw!AQ232=1,"",1)))</f>
        <v/>
      </c>
      <c r="F232" s="19" t="str">
        <f>IF(A232=0,"",IF(ISBLANK(Raw!AR232),"",IF(AND(Raw!AR232&gt;=0,Raw!AR232&lt;=100),"",1)))</f>
        <v/>
      </c>
      <c r="G232" s="19" t="str">
        <f>IF(A232=0,"",IF(AND(ISBLANK(Raw!BA232),ISBLANK(Raw!AS232)),"",IF(AND(Raw!AS232&gt;0,ISBLANK(Raw!BA232)=FALSE),"",1)))</f>
        <v/>
      </c>
      <c r="H232" s="19" t="str">
        <f>IF(A232=0,"",IF(COUNTA(Raw!BA232:BH232)=0,"",IF(AND(Raw!BA232=0,COUNTA(Raw!BB232:BH232)=0),"",IF(AND(Raw!BA232&gt;0,COUNTA(Raw!BB232:BH232)&gt;0),"",1))))</f>
        <v/>
      </c>
      <c r="I232" s="19" t="str">
        <f>IF(A232=0,"",IF(AND(ISBLANK(Raw!BI232),ISBLANK(Raw!BJ232)),"",IF(AND(Raw!BI232=1,ISBLANK(Raw!BJ232)=FALSE),"",IF(AND(Raw!BI232=2,ISBLANK(Raw!BJ232)),"",1))))</f>
        <v/>
      </c>
      <c r="J232" s="19" t="str">
        <f>IF(A232=0,"",IF(AND(ISBLANK(Raw!AT232),COUNTBLANK(Raw!BK232:BQ232)),"",IF(AND(Raw!AT232&gt;0,COUNTA(Raw!BK232:BQ232)&gt;0),"",IF(AND(Raw!AT232=0,COUNTA(Raw!BK232:BQ232)=0),"",1))))</f>
        <v/>
      </c>
      <c r="K232" s="19" t="str">
        <f>IF(A232=0,"",IF(AND(ISBLANK(Raw!AS232),COUNTA(Raw!BR232:BX232)=0),"",IF(AND(Raw!AS232&gt;0,COUNTA(Raw!BR232:BX232)&gt;0),"",IF(AND(Raw!AS232=0,COUNTA(Raw!BR232:BX232)=0),"",1))))</f>
        <v/>
      </c>
      <c r="L232" s="19" t="str">
        <f>IF(A232=0,"",IF(AND(COUNTA(Raw!BK232:BX232)=0,COUNTA(Raw!BY232:CH232)=0),"",IF(AND(COUNTIF(Raw!BK232:BX232,1)&gt;0,COUNTA(Raw!BY232:CH232)&gt;0),"",IF(AND(COUNTIF(Raw!BK232:BX232,1)=0,COUNTA(Raw!BY232:CH232)=0),"",1))))</f>
        <v/>
      </c>
      <c r="M232" s="19" t="str">
        <f>IF(A232=0,"",IF(AND(COUNTA(Raw!BK232:BX232)=0,COUNTA(Raw!CI232:CR232)),"",IF(AND(COUNTIF(Raw!BK232:BX232,3)&gt;0,COUNTA(Raw!CI232:CR232)&gt;0),"",IF(AND(COUNTIF(Raw!BK232:BX232,3)=0,COUNTA(Raw!CI232:CR232)=0),"",1))))</f>
        <v/>
      </c>
      <c r="N232" s="19" t="str">
        <f>IF(A232=0,"",IF(COUNTA(Raw!CS232:DF232)=0,"",IF(AND(COUNTIF(Raw!CS232:CV232,1)=1,COUNTA(Raw!CW232:DA232)&gt;0,COUNTA(Raw!DB232:DF232)=0),"",IF(AND(COUNTIF(Raw!CS232:CV232,2)=1,COUNTA(Raw!CW232:DA232)=0,COUNTA(Raw!DB232:DF232)&gt;0),"",IF(AND(COUNTA(Raw!CS232:CV232)&gt;0,COUNTA(Raw!CW232:DF232)=0),"",1)))))</f>
        <v/>
      </c>
      <c r="O232" s="19" t="str">
        <f>IF(A232=0,"",IF(COUNTA(Raw!DG232:DP232)=0,"",IF(AND(COUNTIF(Raw!BK232:BQ232,1)&gt;0,OR(COUNTIF(Raw!DG232:DP232,1)=1,COUNTIF(Raw!DG232:DP232,2)=1,COUNTIF(Raw!DG232:DP232,3)=1)),"",IF(AND(COUNTIF(Raw!BK232:BQ232,1)=0,AND(COUNTIF(Raw!DG232:DP232,1)=0,COUNTIF(Raw!DG232:DP232,2)=0,COUNTIF(Raw!DG232:DP232,3)=0)),"",1))))</f>
        <v/>
      </c>
      <c r="P232" s="19" t="str">
        <f>IF(A232=0,"",IF(COUNTA(Raw!DG232:DR232)=0,"",IF(AND(COUNTIF(Raw!DG232:DP232,4)=1,ISBLANK(Raw!DQ232)=FALSE,ISBLANK(Raw!DR232)),"",IF(AND(COUNTIF(Raw!DG232:DP232,7)=1,ISBLANK(Raw!DQ232),ISBLANK(Raw!DR232)=FALSE),"",IF(AND(COUNTA(Raw!DG232:DP232)&gt;0,COUNTIF(Raw!DG232:DP232,4)=0,COUNTIF(Raw!DG232:DP232,7)=0,COUNTA(Raw!DQ232:DR232)=0),"",1)))))</f>
        <v/>
      </c>
      <c r="Q232" s="19" t="str">
        <f>IF(A232=0,"",IF(AND(COUNTA(Raw!DS232:DU232)=0,COUNTA(Raw!BK232:BQ232)=0),"",IF(AND(COUNTIF(Raw!BK232:BQ232,1)&gt;0,COUNTA(Raw!DS232:DU232)&gt;0),"",IF(AND(COUNTIF(Raw!BK232:BQ232,1)=0,COUNTA(Raw!DS232:DU232)=0),"",1))))</f>
        <v/>
      </c>
      <c r="R232" s="19" t="str">
        <f>IF(A232=0,"",IF(AND(ISBLANK(Raw!AT232),ISBLANK(Raw!EJ232)),"",IF(AND(Raw!AT232&gt;0,ISBLANK(Raw!EJ232)=FALSE,Raw!EJ232&gt;=0,Raw!EJ232&lt;=7),"",IF(AND(Raw!AT232=0,ISBLANK(Raw!EJ232)),"",1))))</f>
        <v/>
      </c>
      <c r="S232" t="str">
        <f>IF(A232=0,"",IF(AND(ISBLANK(Raw!AS232),ISBLANK(Raw!EK232)),"",IF(AND(Raw!AS232&gt;0,ISBLANK(Raw!EK232)=FALSE),"",IF(AND(Raw!AS232=0,ISBLANK(Raw!EK232)),"",1))))</f>
        <v/>
      </c>
      <c r="T232" s="19" t="str">
        <f>IF(A232=0,"",IF(AND(ISBLANK(Raw!AT232),COUNTA(Raw!EL232:EQ232)=0),"",IF(AND(Raw!AT232&gt;0,COUNTA(Raw!EL232:EQ232)&gt;0),"",IF(AND(Raw!AT232=0,COUNTA(Raw!EL232:EQ232)=0),"",1))))</f>
        <v/>
      </c>
      <c r="U232" t="str">
        <f>IF(A232=0,"",IF(AND(ISBLANK(Raw!AT232),COUNTA(Raw!ER232:EU232)=0),"",IF(AND(Raw!AT232&gt;0,COUNTA(Raw!ER232:EU232)&gt;0),"",IF(AND(Raw!AT232=0,COUNTA(Raw!ER232:EU232)=0),"",1))))</f>
        <v/>
      </c>
      <c r="V232" t="str">
        <f>IF(A232=0,"",IF(AND(ISBLANK(Raw!AS232),COUNTA(Raw!EV232:FA232)=0),"",IF(AND(Raw!AS232&gt;0,COUNTA(Raw!EV232:FA232)&gt;0),"",IF(AND(Raw!AS232=0,COUNTA(Raw!EV232:FA232)=0),"",1))))</f>
        <v/>
      </c>
      <c r="W232" t="str">
        <f>IF(A232=0,"",IF(AND(ISBLANK(Raw!AS232),COUNTA(Raw!FB232:FE232)=0),"",IF(AND(Raw!AS232&gt;0,COUNTA(Raw!FB232:FE232)&gt;0),"",IF(AND(Raw!AS232=0,COUNTA(Raw!FB232:FE232)=0),"",1))))</f>
        <v/>
      </c>
      <c r="X232" t="str">
        <f>IF(A232=0,"",IF(AND(ISBLANK(Raw!AT232),COUNTA(Raw!FF232:FI232)=0),"",IF(AND(Raw!AT232&gt;0,COUNTA(Raw!FF232:FI232)&gt;0),"",IF(AND(Raw!AT232=0,COUNTA(Raw!FF232:FI232)=0),"",1))))</f>
        <v/>
      </c>
      <c r="Y232" t="str">
        <f>IF(A232=0,"",IF(AND(ISBLANK(Raw!AS232),COUNTA(Raw!FJ232:FM232)=0),"",IF(AND(Raw!AS232&gt;0,COUNTA(Raw!FJ232:FM232)&gt;0),"",IF(AND(Raw!AS232=0,COUNTA(Raw!FJ232:FM232)=0),"",1))))</f>
        <v/>
      </c>
      <c r="Z232" t="str">
        <f>IF(A232=0,"",IF(AND(COUNTA(Raw!FN232:FT232)=0,ISBLANK(Raw!FU232)),"",IF(AND(COUNTIF(Raw!FN232:FT232,1)&gt;0,ISBLANK(Raw!FU232)=FALSE),"",IF(AND(COUNTIF(Raw!FN232:FT232,1)=0,ISBLANK(Raw!FU232)),"",1))))</f>
        <v/>
      </c>
      <c r="AA232" s="19" t="str">
        <f>IF(A232=0,"",IF(AND(ISBLANK(Raw!BI232),COUNTA(Raw!FV232:GH232)=0),"",IF(AND(Raw!BI232&lt;&gt;1,COUNTIF(Raw!FV232:GH232,6)=0),"",IF(Raw!BI232=1,"",1))))</f>
        <v/>
      </c>
      <c r="AB232" t="str">
        <f>IF(A232=0,"",IF(AND(ISBLANK(Raw!GI232),COUNTA(Raw!GJ232:GQ232)=0),"",IF(AND(Raw!GI232=1,COUNTA(Raw!GJ232:GQ232)&gt;0),"",IF(AND(Raw!GI232=2,COUNTA(Raw!GJ232:GQ232)=0),"",1))))</f>
        <v/>
      </c>
      <c r="AC232" s="19" t="str">
        <f>IF(A232=0,"",IF(AND(COUNTA(Raw!GY232:HF232)=0,ISBLANK(Raw!HG232)),"",IF(AND(OR(COUNTIF(Raw!GY232:HE232,1)&gt;0,COUNTIF(Raw!GY232:HE232,2)&gt;0),ISBLANK(Raw!HG232)=FALSE),"",IF(AND(COUNTA(Raw!GY232:HF232)&gt;0,ISBLANK(Raw!HG232),COUNTIF(Raw!GY232:HE232,1)=0,COUNTIF(Raw!GY232:HE232,2)=0),"",1))))</f>
        <v/>
      </c>
      <c r="AD232" s="19" t="str">
        <f>IF(A232=0,"",IF(COUNTA(Raw!HU232:IB232)=0,"",IF(AND(Raw!AK232&lt;&gt;2,COUNTIF(Raw!HU232:IA232,2)=0,COUNTIF(Raw!HU232:IA232,3)=0),"",IF(Raw!AK232=2,"",1))))</f>
        <v/>
      </c>
      <c r="AE232" s="19" t="str">
        <f>IF(A232=0,"",IF(AND(Raw!AK232=2,ISBLANK(Raw!IC232)=FALSE),"",IF(AND(Raw!AK232&lt;&gt;2,ISBLANK(Raw!IC232)),"",1)))</f>
        <v/>
      </c>
      <c r="AF232" s="19" t="str">
        <f>IF(A232=0,"",IF(COUNTA(Raw!ID232:IF232)=0,"",IF(AND(MATCH(2023-Raw!ID232,Code!$A$3:$A$12,1)=Raw!IF232,2023-Raw!ID232=Raw!IE232),"",1)))</f>
        <v/>
      </c>
      <c r="AG232" s="19" t="str">
        <f>IF(A232=0,"",IF(COUNTA(Raw!IG232:II232)=0,"",IF(AND(Raw!IG232=4,ISBLANK(Raw!II232)=FALSE),"",IF(AND(Raw!IG232&lt;&gt;4,ISBLANK(Raw!II232)),"",1))))</f>
        <v/>
      </c>
      <c r="AH232" s="19" t="str">
        <f>IF(A232=0,"",IF(COUNTA(Raw!IJ232:IM232)=0,"",IF(AND(Raw!IJ232=1,ISBLANK(Raw!IK232)=FALSE),"",IF(AND(Raw!IJ232=2,COUNTA(Raw!IK232:IM232)&gt;0),"",1))))</f>
        <v/>
      </c>
      <c r="AI232" s="19" t="str">
        <f>IF(A232=0,"",IF(COUNTA(Raw!IK232:IM232)=0,"",IF(AND(Raw!IK232=1,ISBLANK(Raw!IL232)=FALSE),"",IF(AND(Raw!IK232=2,COUNTA(Raw!IL232:IM232)=0),"",1))))</f>
        <v/>
      </c>
      <c r="AJ232" s="19" t="str">
        <f>IF(A232=0,"",IF(COUNTA(Raw!JD232:JJ232)=0,"",IF(AND(Raw!JD232&gt;600,COUNTA(Raw!JE232:JI232)&gt;0),"",IF(AND(Raw!JD232&lt;=600,COUNTA(Raw!JE232:JJ232)=0),"",1))))</f>
        <v/>
      </c>
      <c r="AK232" s="19" t="str">
        <f>IF(A232=0,"",IF(COUNTA(Raw!JK232:KA232)=0,"",IF(AND(Raw!JK232=1,COUNTA(Raw!JM232:JV232)&gt;0),"",IF(AND(Raw!JK232=3,COUNTA(Raw!JM232:JV232)&gt;0,COUNTA(Raw!JW232:KA232)=0),"",IF(AND(ISBLANK(Raw!JK232)=FALSE,Raw!JK232&lt;&gt;1,Raw!JK232&lt;&gt;3,COUNTA(Raw!JM232:KA232)=0),"",1)))))</f>
        <v/>
      </c>
      <c r="AL232" s="19" t="str">
        <f>IF(A232=0,"",IF(COUNTA(Raw!JW232:KA232)=0,"",IF(AND(COUNTIF(Raw!JW232:JZ232,4)=0,COUNTA(Raw!JW232:JZ232)&gt;0,ISBLANK(Raw!KA232)=FALSE),"",IF(AND(COUNTIF(Raw!JW232:KA232,4)&gt;0,ISBLANK(Raw!KA232)),"",1))))</f>
        <v/>
      </c>
      <c r="AM232" s="19" t="str">
        <f>IF(A232=0,"",IF(COUNTA(Raw!KT232:KU232)=0,"",IF(AND(Raw!KT232=1,ISBLANK(Raw!KU232)=FALSE),"",IF(AND(Raw!KT232=2,ISBLANK(Raw!KU232)),"",1))))</f>
        <v/>
      </c>
      <c r="AN232" s="19" t="str">
        <f>IF(A232=0,"",IF(COUNTA(Raw!KX232:LF232)=0,"",IF(AND(COUNTIF(Raw!KX232:LB232,5)=1,COUNTA(Raw!KX232:LB232)=1,COUNTA(Raw!LC232:LF232)=0),"",IF(AND(COUNTIF(Raw!KX232:LB232,5)=0,COUNTA(Raw!KX232:LB232)&gt;0,COUNTA(Raw!LC232:LF232)&gt;0),"",1))))</f>
        <v/>
      </c>
      <c r="AO232" s="19" t="str">
        <f>IF(A232=0,"",IF(COUNTA(Raw!LM232:LU232)=0,"",IF(AND(Raw!LM232=1,ISBLANK(Raw!LN232)=FALSE,COUNTA(Raw!LO232:LU232)&gt;0),"",IF(AND(Raw!LM232=2,COUNTA(Raw!LN232:LU232)=0),"",1))))</f>
        <v/>
      </c>
      <c r="AP232" s="19" t="str">
        <f>IF(A232=0,"",IF(COUNTA(Raw!MY232:OG232)=0,"",IF(AND(Raw!MY232=2,COUNTA(Raw!MZ232:OG232)=0),"",IF(AND(Raw!MY232=1,COUNTA(Raw!MZ232:OG232)&gt;0),"",1))))</f>
        <v/>
      </c>
      <c r="AQ232" s="19" t="str">
        <f>IF(A232=0,"",IF(COUNTA(Raw!NC232:NW232)=0,"",IF(AND(COUNTIF(Raw!NC232:NG232,3)&gt;0,COUNTA(Raw!NH232:NQ232)&gt;0),"",IF(AND(COUNTA(Raw!NC232:NG232)&gt;0,COUNTIF(Raw!NC232:NG232,3)=0,COUNTA(Raw!NH232:NW232)=0),"",1))))</f>
        <v/>
      </c>
      <c r="AR232" s="19" t="str">
        <f>IF(A232=0,"",IF(COUNTA(Raw!NH232:NW232)=0,"",IF(AND(COUNTIF(Raw!NH232:NQ232,10)&gt;0,COUNTA(Raw!NR232:NW232)&gt;0),"",IF(AND(COUNTA(Raw!NH232:NQ232)&gt;0,COUNTIF(Raw!NH232:NQ232,10)=0,COUNTA(Raw!NR232:NY232)=0),"",1))))</f>
        <v/>
      </c>
      <c r="AS232" s="19" t="str">
        <f>IF(A232=0,"",IF(COUNTA(Raw!NY232:OG232)=0,"",IF(AND(Raw!NY232=1,COUNTA(Raw!NZ232:OG232)&gt;0),"",IF(AND(Raw!NY232=2,COUNTA(Raw!NZ232:OG232)=0),"",1))))</f>
        <v/>
      </c>
      <c r="AT232" s="19" t="str">
        <f>IF(A232=0,"",IF(COUNTA(Raw!OH232:OY232)=0,"",IF(AND(Raw!OH232=1,COUNTA(Raw!OI232:OY232)&gt;0),"",IF(AND(Raw!OH232=2,COUNTA(Raw!OI232:OY232)=0),"",1))))</f>
        <v/>
      </c>
      <c r="AU232" s="19" t="str">
        <f>IF(A232=0,"",IF(COUNTA(Raw!PR232:QB232)=0,"",
IF(AND(OR(AND(COUNTIF(Raw!PR232:QB232,1)=1,COUNTA(Raw!QI232:QY232)&gt;0),AND(COUNTIF(Raw!PR232:QB232,1)=0,COUNTA(Raw!QI232:QY232)=0)),OR(AND(COUNTIF(Raw!PR232:QB232,2)=1,COUNTA(Raw!QZ232:RP232)&gt;0),AND(COUNTIF(Raw!PR232:QB232,2)=0,COUNTA(Raw!QZ232:RP232)=0)),OR(AND(COUNTIF(Raw!PR232:QB232,3)=1,COUNTA(Raw!RQ232:SG232)&gt;0),AND(COUNTIF(Raw!PR232:QB232,3)=0,COUNTA(Raw!RQ232:SG232)=0)),OR(AND(COUNTIF(Raw!PR232:QB232,4)=1,COUNTA(Raw!SH232:ST232)&gt;0),AND(COUNTIF(Raw!PR232:QB232,4)=0,COUNTA(Raw!SH232:ST232)=0)),OR(AND(COUNTIF(Raw!PR232:QB232,5)=1,COUNTA(Raw!SU232:TG232)&gt;0),AND(COUNTIF(Raw!PR232:QB232,5)=0,COUNTA(Raw!SU232:TG232)=0)),OR(AND(COUNTIF(Raw!PR232:QB232,6)=1,COUNTA(Raw!TH232:TT232)&gt;0),AND(COUNTIF(Raw!PR232:QB232,6)=0,COUNTA(Raw!TH232:TT232)=0)),OR(AND(COUNTIF(Raw!PR232:QB232,7)=1,COUNTA(Raw!TU232:UI232)&gt;0),AND(COUNTIF(Raw!PR232:QB232,7)=0,COUNTA(Raw!TU232:UI232)=0)),OR(AND(COUNTIF(Raw!PR232:QB232,8)=1,COUNTA(Raw!UJ232:UV232)&gt;0),AND(COUNTIF(Raw!PR232:QB232,8)=0,COUNTA(Raw!UJ232:UV232)=0)),OR(AND(COUNTIF(Raw!PR232:QB232,9)=1,COUNTA(Raw!UW232:VG232)&gt;0),AND(COUNTIF(Raw!PR232:QB232,9)=0,COUNTA(Raw!UW232:VG232)=0)),OR(AND(COUNTIF(Raw!PR232:QB232,10)=1,COUNTA(Raw!VH232:VP232)&gt;0),AND(COUNTIF(Raw!PR232:QB232,10)=0,COUNTA(Raw!VH232:VP232)=0)),OR(AND(COUNTIF(Raw!PR232:QB232,11)=1,COUNTA(Raw!VQ232:WK232)&gt;0),AND(COUNTIF(Raw!PR232:QB232,11)=0,COUNTA(Raw!VQ232:WK232)=0))),"",1)))</f>
        <v/>
      </c>
      <c r="AV232" s="19" t="str">
        <f>IF(A232=0,"",IF(COUNTA(Raw!QI232:QY232)=0,"",IF(AND(OR(AND(Raw!QI232=4,COUNTIF(Raw!QR232:QY232,1)=0),Raw!QI232&lt;&gt;4),OR(AND(Raw!QJ232=4,COUNTIF(Raw!QR232:QY232,2)=0),Raw!QJ232&lt;&gt;4),OR(AND(Raw!QK232=4,COUNTIF(Raw!QR232:QY232,3)=0),Raw!QK232&lt;&gt;4),OR(AND(Raw!QL232=4,COUNTIF(Raw!QR232:QY232,4)=0),Raw!QL232&lt;&gt;4),OR(AND(Raw!QM232=4,COUNTIF(Raw!QR232:QY232,5)=0),Raw!QM232&lt;&gt;4),OR(AND(Raw!QN232=4,COUNTIF(Raw!QR232:QY232,6)=0),Raw!QN232&lt;&gt;4),OR(AND(Raw!QO232=4,COUNTIF(Raw!QR232:QY232,7)=0),Raw!QO232&lt;&gt;4),OR(AND(Raw!QP232=4,COUNTIF(Raw!QR232:QY232,8)=0),Raw!QP232&lt;&gt;4)),"",1)))</f>
        <v/>
      </c>
      <c r="AW232" t="str">
        <f>IF(A232=0,"",IF(COUNTA(Raw!QZ232:RP232)=0,"",IF(AND(OR(AND(Raw!QZ232=4,COUNTIF(Raw!RI232:RP232,1)=0),Raw!QZ232&lt;&gt;4),OR(AND(Raw!RA232=4,COUNTIF(Raw!RI232:RP232,2)=0),Raw!RA232&lt;&gt;4),OR(AND(Raw!RB232=4,COUNTIF(Raw!RI232:RP232,3)=0),Raw!RB232&lt;&gt;4),OR(AND(Raw!RC232=4,COUNTIF(Raw!RI232:RP232,4)=0),Raw!RC232&lt;&gt;4),OR(AND(Raw!RD232=4,COUNTIF(Raw!RI232:RP232,5)=0),Raw!RD232&lt;&gt;4),OR(AND(Raw!RE232=4,COUNTIF(Raw!RI232:RP232,6)=0),Raw!RE232&lt;&gt;4),OR(AND(Raw!RF232=4,COUNTIF(Raw!RI232:RP232,7)=0),Raw!RF232&lt;&gt;4),OR(AND(Raw!RG232=4,COUNTIF(Raw!RI232:RP232,8)=0),Raw!RG232&lt;&gt;4)),"",1)))</f>
        <v/>
      </c>
      <c r="AX232" t="str">
        <f>IF(A232=0,"",IF(COUNTA(Raw!RQ232:SG232)=0,"",IF(AND(OR(AND(Raw!RQ232=4,COUNTIF(Raw!RZ232:SG232,1)=0),Raw!RQ232&lt;&gt;4),OR(AND(Raw!RR232=4,COUNTIF(Raw!RZ232:SG232,2)=0),Raw!RR232&lt;&gt;4),OR(AND(Raw!RS232=4,COUNTIF(Raw!RZ232:SG232,3)=0),Raw!RS232&lt;&gt;4),OR(AND(Raw!RT232=4,COUNTIF(Raw!RZ232:SG232,4)=0),Raw!RT232&lt;&gt;4),OR(AND(Raw!RU232=4,COUNTIF(Raw!RZ232:SG232,5)=0),Raw!RU232&lt;&gt;4),OR(AND(Raw!RV232=4,COUNTIF(Raw!RZ232:SG232,6)=0),Raw!RV232&lt;&gt;4),OR(AND(Raw!RW232=4,COUNTIF(Raw!RZ232:SG232,7)=0),Raw!RW232&lt;&gt;4),OR(AND(Raw!RX232=4,COUNTIF(Raw!RZ232:SG232,8)=0),Raw!RX232&lt;&gt;4)),"",1)))</f>
        <v/>
      </c>
      <c r="AY232" t="str">
        <f>IF(A232=0,"",IF(COUNTA(Raw!SH232:ST232)=0,"",IF(AND(OR(AND(Raw!SH232=4,COUNTIF(Raw!SO232:ST232,1)=0),Raw!SH232&lt;&gt;4),OR(AND(Raw!SI232=4,COUNTIF(Raw!SO232:ST232,2)=0),Raw!SI232&lt;&gt;4),OR(AND(Raw!SJ232=4,COUNTIF(Raw!SO232:ST232,3)=0),Raw!SJ232&lt;&gt;4),OR(AND(Raw!SK232=4,COUNTIF(Raw!SO232:ST232,4)=0),Raw!SK232&lt;&gt;4),OR(AND(Raw!SL232=4,COUNTIF(Raw!SO232:ST232,5)=0),Raw!SL232&lt;&gt;4),OR(AND(Raw!SM232=4,COUNTIF(Raw!SO232:ST232,6)=0),Raw!SM232&lt;&gt;4)),"",1)))</f>
        <v/>
      </c>
      <c r="AZ232" t="str">
        <f>IF(A232=0,"",IF(COUNTA(Raw!SU232:TG232)=0,"",IF(AND(OR(AND(Raw!SU232=4,COUNTIF(Raw!TB232:TG232,1)=0),Raw!SU232&lt;&gt;4),OR(AND(Raw!SV232=4,COUNTIF(Raw!TB232:TG232,2)=0),Raw!SV232&lt;&gt;4),OR(AND(Raw!SW232=4,COUNTIF(Raw!TB232:TG232,3)=0),Raw!SW232&lt;&gt;4),OR(AND(Raw!SX232=4,COUNTIF(Raw!TB232:TG232,4)=0),Raw!SX232&lt;&gt;4),OR(AND(Raw!SY232=4,COUNTIF(Raw!TB232:TG232,5)=0),Raw!SY232&lt;&gt;4),OR(AND(Raw!SZ232=4,COUNTIF(Raw!TB232:TG232,6)=0),Raw!SZ232&lt;&gt;4)),"",1)))</f>
        <v/>
      </c>
      <c r="BA232" t="str">
        <f>IF(A232=0,"",IF(COUNTA(Raw!TH232:TT232)=0,"",IF(AND(OR(AND(Raw!TH232=4,COUNTIF(Raw!TO232:TT232,1)=0),Raw!TH232&lt;&gt;4),OR(AND(Raw!TI232=4,COUNTIF(Raw!TO232:TT232,2)=0),Raw!TI232&lt;&gt;4),OR(AND(Raw!TJ232=4,COUNTIF(Raw!TO232:TT232,3)=0),Raw!TJ232&lt;&gt;4),OR(AND(Raw!TK232=4,COUNTIF(Raw!TO232:TT232,4)=0),Raw!TK232&lt;&gt;4),OR(AND(Raw!TL232=4,COUNTIF(Raw!TO232:TT232,5)=0),Raw!TL232&lt;&gt;4),OR(AND(Raw!TM232=4,COUNTIF(Raw!TO232:TT232,6)=0),Raw!TM232&lt;&gt;4)),"",1)))</f>
        <v/>
      </c>
      <c r="BB232" t="str">
        <f>IF(A232=0,"",IF(COUNTA(Raw!TU232:UI232)=0,"",IF(AND(OR(AND(Raw!TU232=4,COUNTIF(Raw!UC232:UI232,1)=0),Raw!TU232&lt;&gt;4),OR(AND(Raw!TV232=4,COUNTIF(Raw!UC232:UI232,2)=0),Raw!TV232&lt;&gt;4),OR(AND(Raw!TW232=4,COUNTIF(Raw!UC232:UI232,3)=0),Raw!TW232&lt;&gt;4),OR(AND(Raw!TX232=4,COUNTIF(Raw!UC232:UI232,4)=0),Raw!TX232&lt;&gt;4),OR(AND(Raw!TY232=4,COUNTIF(Raw!UC232:UI232,5)=0),Raw!TY232&lt;&gt;4),OR(AND(Raw!TZ232=4,COUNTIF(Raw!UC232:UI232,6)=0),Raw!TZ232&lt;&gt;4),OR(AND(Raw!UA232=4,COUNTIF(Raw!UC232:UI232,7)=0),Raw!UA232&lt;&gt;4)),"",1)))</f>
        <v/>
      </c>
      <c r="BC232" t="str">
        <f>IF(A232=0,"",IF(COUNTA(Raw!UJ232:UV232)=0,"",IF(AND(OR(AND(Raw!UJ232=4,COUNTIF(Raw!UQ232:UV232,1)=0),Raw!UJ232&lt;&gt;4),OR(AND(Raw!UK232=4,COUNTIF(Raw!UQ232:UV232,2)=0),Raw!UK232&lt;&gt;4),OR(AND(Raw!UL232=4,COUNTIF(Raw!UQ232:UV232,3)=0),Raw!UL232&lt;&gt;4),OR(AND(Raw!UM232=4,COUNTIF(Raw!UQ232:UV232,4)=0),Raw!UM232&lt;&gt;4),OR(AND(Raw!UN232=4,COUNTIF(Raw!UQ232:UV232,5)=0),Raw!UN232&lt;&gt;4),OR(AND(Raw!UO232=4,COUNTIF(Raw!UQ232:UV232,6)=0),Raw!UO232&lt;&gt;4)),"",1)))</f>
        <v/>
      </c>
      <c r="BD232" t="str">
        <f>IF(A232=0,"",IF(COUNTA(Raw!UW232:VG232)=0,"",IF(AND(OR(AND(Raw!UW232=4,COUNTIF(Raw!VC232:VG232,1)=0),Raw!UW232&lt;&gt;4),OR(AND(Raw!UX232=4,COUNTIF(Raw!VC232:VG232,2)=0),Raw!UX232&lt;&gt;4),OR(AND(Raw!UY232=4,COUNTIF(Raw!VC232:VG232,3)=0),Raw!UY232&lt;&gt;4),OR(AND(Raw!UZ232=4,COUNTIF(Raw!VC232:VG232,4)=0),Raw!UZ232&lt;&gt;4),OR(AND(Raw!VA232=4,COUNTIF(Raw!VC232:VG232,5)=0),Raw!VA232&lt;&gt;4)),"",1)))</f>
        <v/>
      </c>
      <c r="BE232" t="str">
        <f>IF(A232=0,"",IF(COUNTA(Raw!VH232:VP232)=0,"",
IF(AND(
OR(AND(Raw!VH232=4,COUNTIF(Raw!VM232:VP232,1)=0),Raw!VH232&lt;&gt;4),
OR(AND(Raw!VI232=4,COUNTIF(Raw!VM232:VP232,2)=0),Raw!VI232&lt;&gt;4),
OR(AND(Raw!VJ232=4,COUNTIF(Raw!VM232:VP232,3)=0),Raw!VJ232&lt;&gt;4),
OR(AND(Raw!VK232=4,COUNTIF(Raw!VM232:VP232,4)=0),Raw!VK232&lt;&gt;4)
),"",1)))</f>
        <v/>
      </c>
      <c r="BF232" t="str">
        <f>IF(A232=0,"",IF(COUNTA(Raw!VQ232:WK232)=0,"",
IF(AND(
OR(AND(Raw!VQ232=4,COUNTIF(Raw!WB232:WK232,1)=0),Raw!VQ232&lt;&gt;4),
OR(AND(Raw!VR232=4,COUNTIF(Raw!WB232:WK232,2)=0),Raw!VR232&lt;&gt;4),
OR(AND(Raw!VS232=4,COUNTIF(Raw!WB232:WK232,3)=0),Raw!VS232&lt;&gt;4),
OR(AND(Raw!VT232=4,COUNTIF(Raw!WB232:WK232,4)=0),Raw!VT232&lt;&gt;4),
OR(AND(Raw!VU232=4,COUNTIF(Raw!WB232:WK232,5)=0),Raw!VU232&lt;&gt;4),
OR(AND(Raw!VV232=4,COUNTIF(Raw!WB232:WK232,6)=0),Raw!VV232&lt;&gt;4),
OR(AND(Raw!VW232=4,COUNTIF(Raw!WB232:WK232,7)=0),Raw!VW232&lt;&gt;4),
OR(AND(Raw!VX232=4,COUNTIF(Raw!WB232:WK232,8)=0),Raw!VX232&lt;&gt;4),
OR(AND(Raw!VY232=4,COUNTIF(Raw!WB232:WK232,9)=0),Raw!VX232&lt;&gt;4),
OR(AND(Raw!VZ232=4,COUNTIF(Raw!WB232:WK232,10)=0),Raw!VZ232&lt;&gt;4)
),"",1)))</f>
        <v/>
      </c>
      <c r="BG232" t="str">
        <f>IF(A232=0,"",IF(COUNTA(Raw!WL232:XB232)=0,"",
IF(AND(
OR(AND(Raw!WL232=4,COUNTIF(Raw!WU232:XB232,1)=0),Raw!WL232&lt;&gt;4),
OR(AND(Raw!WM232=4,COUNTIF(Raw!WU232:XB232,2)=0),Raw!WM232&lt;&gt;4),
OR(AND(Raw!WN232=4,COUNTIF(Raw!WU232:XB232,3)=0),Raw!WN232&lt;&gt;4),
OR(AND(Raw!WO232=4,COUNTIF(Raw!WU232:XB232,4)=0),Raw!WO232&lt;&gt;4),
OR(AND(Raw!WP232=4,COUNTIF(Raw!WU232:XB232,5)=0),Raw!WP232&lt;&gt;4),
OR(AND(Raw!WQ232=4,COUNTIF(Raw!WU232:XB232,6)=0),Raw!WQ232&lt;&gt;4),
OR(AND(Raw!WR232=4,COUNTIF(Raw!WU232:XB232,7)=0),Raw!WR232&lt;&gt;4),
OR(AND(Raw!WS232=4,COUNTIF(Raw!WU232:XB232,8)=0),Raw!WS232&lt;&gt;4)
),"",1)))</f>
        <v/>
      </c>
      <c r="BH232" t="str">
        <f>IF(A232=0,"",IF(COUNTA(Raw!XC232:XK232)=0,"",
IF(AND(
OR(AND(Raw!XC232=4,COUNTIF(Raw!XH232:XK232,1)=0),Raw!XC232&lt;&gt;4),
OR(AND(Raw!XD232=4,COUNTIF(Raw!XH232:XK232,2)=0),Raw!XD232&lt;&gt;4),
OR(AND(Raw!XE232=4,COUNTIF(Raw!XH232:XK232,3)=0),Raw!XE232&lt;&gt;4),
OR(AND(Raw!XF232=4,COUNTIF(Raw!XH232:XK232,4)=0),Raw!XF232&lt;&gt;4)
),"",1)))</f>
        <v/>
      </c>
      <c r="BI232" t="str">
        <f>IF(A232=0,"",IF(COUNTA(Raw!XL232:XT232)=0,"",
IF(AND(
OR(AND(Raw!XL232=4,COUNTIF(Raw!XQ232:XT232,1)=0),Raw!XL232&lt;&gt;4),
OR(AND(Raw!XM232=4,COUNTIF(Raw!XQ232:XT232,2)=0),Raw!XM232&lt;&gt;4),
OR(AND(Raw!XN232=4,COUNTIF(Raw!XQ232:XT232,3)=0),Raw!XN232&lt;&gt;4),
OR(AND(Raw!XO232=4,COUNTIF(Raw!XQ232:XT232,4)=0),Raw!XO232&lt;&gt;4)
),"",1)))</f>
        <v/>
      </c>
      <c r="BJ232" t="str">
        <f>IF(A232=0,"",IF(COUNTA(Raw!XU232:YI232)=0,"",
IF(AND(
OR(AND(Raw!XU232=4,COUNTIF(Raw!YC232:YI232,1)=0),Raw!XU232&lt;&gt;4),
OR(AND(Raw!XV232=4,COUNTIF(Raw!YC232:YI232,2)=0),Raw!XV232&lt;&gt;4),
OR(AND(Raw!XW232=4,COUNTIF(Raw!YC232:YI232,3)=0),Raw!XW232&lt;&gt;4),
OR(AND(Raw!XX232=4,COUNTIF(Raw!YC232:YI232,4)=0),Raw!XX232&lt;&gt;4),
OR(AND(Raw!XY232=4,COUNTIF(Raw!YC232:YI232,5)=0),Raw!XY232&lt;&gt;4),
OR(AND(Raw!XZ232=4,COUNTIF(Raw!YC232:YI232,6)=0),Raw!XZ232&lt;&gt;4),
OR(AND(Raw!YA232=4,COUNTIF(Raw!YC232:YI232,7)=0),Raw!YA232&lt;&gt;4)
),"",1)))</f>
        <v/>
      </c>
      <c r="BK232" t="str">
        <f>IF(A232=0,"",IF(COUNTA(Raw!YJ232:YR232)=0,"",
IF(AND(
OR(AND(Raw!YJ232=4,COUNTIF(Raw!YO232:YR232,1)=0),Raw!YJ232&lt;&gt;4),
OR(AND(Raw!YK232=4,COUNTIF(Raw!YO232:YR232,2)=0),Raw!YK232&lt;&gt;4),
OR(AND(Raw!YL232=4,COUNTIF(Raw!YO232:YR232,3)=0),Raw!YL232&lt;&gt;4),
OR(AND(Raw!YM232=4,COUNTIF(Raw!YO232:YR232,4)=0),Raw!YM232&lt;&gt;4)
),"",1)))</f>
        <v/>
      </c>
      <c r="BL232" t="str">
        <f>IF(A232=0,"",IF(COUNTA(Raw!YS232:YU232)=0,"",IF(AND(Raw!YS232=4,ISBLANK(Raw!YU232)),"",IF(AND(Raw!YS232&lt;&gt;4,ISBLANK(Raw!YU232)=FALSE),"",1))))</f>
        <v/>
      </c>
    </row>
    <row r="233" spans="1:64">
      <c r="A233" s="20">
        <f>Raw!A233</f>
        <v>0</v>
      </c>
      <c r="B233" s="19" t="str">
        <f>IF(A233=0,"",IF(AND(Raw!AC233=1,COUNTA(Raw!AR233:IC233)&gt;0,COUNTA(Raw!ID233:YU233)=0),"",IF(AND(Raw!AC233=2,COUNTA(Raw!AR233:IC233)=0,COUNTA(Raw!ID233:MV233)&gt;0,COUNTA(Raw!MW233:YU233)=0),"",IF(AND(Raw!AC233=3,COUNTA(Raw!AP233:MV233)=0,COUNTA(Raw!MW233:YU233)&gt;0),"",1))))</f>
        <v/>
      </c>
      <c r="C233" s="19" t="str">
        <f>IF(A233=0,"",IF(AND(Raw!AK233=1,ISBLANK(Raw!AM233)=FALSE,ISBLANK(Raw!AO233)),"",IF(AND(Raw!AK233=2,ISBLANK(Raw!AM233),ISBLANK(Raw!AO233)=FALSE),"",1)))</f>
        <v/>
      </c>
      <c r="D233" s="19" t="str">
        <f>IF(A233=0,"",IF(COUNTA(Raw!AS233:AZ233)=0,"",IF(AND(Raw!AS233+Raw!AT233=100,Raw!AU233+Raw!AV233=100,Raw!AW233+Raw!AX233=100,Raw!AY233+Raw!AZ233=100),"",1)))</f>
        <v/>
      </c>
      <c r="E233" s="19" t="str">
        <f>IF(A233=0,"",IF(ISBLANK(Raw!AQ233),"",IF(Raw!AQ233=1,"",1)))</f>
        <v/>
      </c>
      <c r="F233" s="19" t="str">
        <f>IF(A233=0,"",IF(ISBLANK(Raw!AR233),"",IF(AND(Raw!AR233&gt;=0,Raw!AR233&lt;=100),"",1)))</f>
        <v/>
      </c>
      <c r="G233" s="19" t="str">
        <f>IF(A233=0,"",IF(AND(ISBLANK(Raw!BA233),ISBLANK(Raw!AS233)),"",IF(AND(Raw!AS233&gt;0,ISBLANK(Raw!BA233)=FALSE),"",1)))</f>
        <v/>
      </c>
      <c r="H233" s="19" t="str">
        <f>IF(A233=0,"",IF(COUNTA(Raw!BA233:BH233)=0,"",IF(AND(Raw!BA233=0,COUNTA(Raw!BB233:BH233)=0),"",IF(AND(Raw!BA233&gt;0,COUNTA(Raw!BB233:BH233)&gt;0),"",1))))</f>
        <v/>
      </c>
      <c r="I233" s="19" t="str">
        <f>IF(A233=0,"",IF(AND(ISBLANK(Raw!BI233),ISBLANK(Raw!BJ233)),"",IF(AND(Raw!BI233=1,ISBLANK(Raw!BJ233)=FALSE),"",IF(AND(Raw!BI233=2,ISBLANK(Raw!BJ233)),"",1))))</f>
        <v/>
      </c>
      <c r="J233" s="19" t="str">
        <f>IF(A233=0,"",IF(AND(ISBLANK(Raw!AT233),COUNTBLANK(Raw!BK233:BQ233)),"",IF(AND(Raw!AT233&gt;0,COUNTA(Raw!BK233:BQ233)&gt;0),"",IF(AND(Raw!AT233=0,COUNTA(Raw!BK233:BQ233)=0),"",1))))</f>
        <v/>
      </c>
      <c r="K233" s="19" t="str">
        <f>IF(A233=0,"",IF(AND(ISBLANK(Raw!AS233),COUNTA(Raw!BR233:BX233)=0),"",IF(AND(Raw!AS233&gt;0,COUNTA(Raw!BR233:BX233)&gt;0),"",IF(AND(Raw!AS233=0,COUNTA(Raw!BR233:BX233)=0),"",1))))</f>
        <v/>
      </c>
      <c r="L233" s="19" t="str">
        <f>IF(A233=0,"",IF(AND(COUNTA(Raw!BK233:BX233)=0,COUNTA(Raw!BY233:CH233)=0),"",IF(AND(COUNTIF(Raw!BK233:BX233,1)&gt;0,COUNTA(Raw!BY233:CH233)&gt;0),"",IF(AND(COUNTIF(Raw!BK233:BX233,1)=0,COUNTA(Raw!BY233:CH233)=0),"",1))))</f>
        <v/>
      </c>
      <c r="M233" s="19" t="str">
        <f>IF(A233=0,"",IF(AND(COUNTA(Raw!BK233:BX233)=0,COUNTA(Raw!CI233:CR233)),"",IF(AND(COUNTIF(Raw!BK233:BX233,3)&gt;0,COUNTA(Raw!CI233:CR233)&gt;0),"",IF(AND(COUNTIF(Raw!BK233:BX233,3)=0,COUNTA(Raw!CI233:CR233)=0),"",1))))</f>
        <v/>
      </c>
      <c r="N233" s="19" t="str">
        <f>IF(A233=0,"",IF(COUNTA(Raw!CS233:DF233)=0,"",IF(AND(COUNTIF(Raw!CS233:CV233,1)=1,COUNTA(Raw!CW233:DA233)&gt;0,COUNTA(Raw!DB233:DF233)=0),"",IF(AND(COUNTIF(Raw!CS233:CV233,2)=1,COUNTA(Raw!CW233:DA233)=0,COUNTA(Raw!DB233:DF233)&gt;0),"",IF(AND(COUNTA(Raw!CS233:CV233)&gt;0,COUNTA(Raw!CW233:DF233)=0),"",1)))))</f>
        <v/>
      </c>
      <c r="O233" s="19" t="str">
        <f>IF(A233=0,"",IF(COUNTA(Raw!DG233:DP233)=0,"",IF(AND(COUNTIF(Raw!BK233:BQ233,1)&gt;0,OR(COUNTIF(Raw!DG233:DP233,1)=1,COUNTIF(Raw!DG233:DP233,2)=1,COUNTIF(Raw!DG233:DP233,3)=1)),"",IF(AND(COUNTIF(Raw!BK233:BQ233,1)=0,AND(COUNTIF(Raw!DG233:DP233,1)=0,COUNTIF(Raw!DG233:DP233,2)=0,COUNTIF(Raw!DG233:DP233,3)=0)),"",1))))</f>
        <v/>
      </c>
      <c r="P233" s="19" t="str">
        <f>IF(A233=0,"",IF(COUNTA(Raw!DG233:DR233)=0,"",IF(AND(COUNTIF(Raw!DG233:DP233,4)=1,ISBLANK(Raw!DQ233)=FALSE,ISBLANK(Raw!DR233)),"",IF(AND(COUNTIF(Raw!DG233:DP233,7)=1,ISBLANK(Raw!DQ233),ISBLANK(Raw!DR233)=FALSE),"",IF(AND(COUNTA(Raw!DG233:DP233)&gt;0,COUNTIF(Raw!DG233:DP233,4)=0,COUNTIF(Raw!DG233:DP233,7)=0,COUNTA(Raw!DQ233:DR233)=0),"",1)))))</f>
        <v/>
      </c>
      <c r="Q233" s="19" t="str">
        <f>IF(A233=0,"",IF(AND(COUNTA(Raw!DS233:DU233)=0,COUNTA(Raw!BK233:BQ233)=0),"",IF(AND(COUNTIF(Raw!BK233:BQ233,1)&gt;0,COUNTA(Raw!DS233:DU233)&gt;0),"",IF(AND(COUNTIF(Raw!BK233:BQ233,1)=0,COUNTA(Raw!DS233:DU233)=0),"",1))))</f>
        <v/>
      </c>
      <c r="R233" s="19" t="str">
        <f>IF(A233=0,"",IF(AND(ISBLANK(Raw!AT233),ISBLANK(Raw!EJ233)),"",IF(AND(Raw!AT233&gt;0,ISBLANK(Raw!EJ233)=FALSE,Raw!EJ233&gt;=0,Raw!EJ233&lt;=7),"",IF(AND(Raw!AT233=0,ISBLANK(Raw!EJ233)),"",1))))</f>
        <v/>
      </c>
      <c r="S233" t="str">
        <f>IF(A233=0,"",IF(AND(ISBLANK(Raw!AS233),ISBLANK(Raw!EK233)),"",IF(AND(Raw!AS233&gt;0,ISBLANK(Raw!EK233)=FALSE),"",IF(AND(Raw!AS233=0,ISBLANK(Raw!EK233)),"",1))))</f>
        <v/>
      </c>
      <c r="T233" s="19" t="str">
        <f>IF(A233=0,"",IF(AND(ISBLANK(Raw!AT233),COUNTA(Raw!EL233:EQ233)=0),"",IF(AND(Raw!AT233&gt;0,COUNTA(Raw!EL233:EQ233)&gt;0),"",IF(AND(Raw!AT233=0,COUNTA(Raw!EL233:EQ233)=0),"",1))))</f>
        <v/>
      </c>
      <c r="U233" t="str">
        <f>IF(A233=0,"",IF(AND(ISBLANK(Raw!AT233),COUNTA(Raw!ER233:EU233)=0),"",IF(AND(Raw!AT233&gt;0,COUNTA(Raw!ER233:EU233)&gt;0),"",IF(AND(Raw!AT233=0,COUNTA(Raw!ER233:EU233)=0),"",1))))</f>
        <v/>
      </c>
      <c r="V233" t="str">
        <f>IF(A233=0,"",IF(AND(ISBLANK(Raw!AS233),COUNTA(Raw!EV233:FA233)=0),"",IF(AND(Raw!AS233&gt;0,COUNTA(Raw!EV233:FA233)&gt;0),"",IF(AND(Raw!AS233=0,COUNTA(Raw!EV233:FA233)=0),"",1))))</f>
        <v/>
      </c>
      <c r="W233" t="str">
        <f>IF(A233=0,"",IF(AND(ISBLANK(Raw!AS233),COUNTA(Raw!FB233:FE233)=0),"",IF(AND(Raw!AS233&gt;0,COUNTA(Raw!FB233:FE233)&gt;0),"",IF(AND(Raw!AS233=0,COUNTA(Raw!FB233:FE233)=0),"",1))))</f>
        <v/>
      </c>
      <c r="X233" t="str">
        <f>IF(A233=0,"",IF(AND(ISBLANK(Raw!AT233),COUNTA(Raw!FF233:FI233)=0),"",IF(AND(Raw!AT233&gt;0,COUNTA(Raw!FF233:FI233)&gt;0),"",IF(AND(Raw!AT233=0,COUNTA(Raw!FF233:FI233)=0),"",1))))</f>
        <v/>
      </c>
      <c r="Y233" t="str">
        <f>IF(A233=0,"",IF(AND(ISBLANK(Raw!AS233),COUNTA(Raw!FJ233:FM233)=0),"",IF(AND(Raw!AS233&gt;0,COUNTA(Raw!FJ233:FM233)&gt;0),"",IF(AND(Raw!AS233=0,COUNTA(Raw!FJ233:FM233)=0),"",1))))</f>
        <v/>
      </c>
      <c r="Z233" t="str">
        <f>IF(A233=0,"",IF(AND(COUNTA(Raw!FN233:FT233)=0,ISBLANK(Raw!FU233)),"",IF(AND(COUNTIF(Raw!FN233:FT233,1)&gt;0,ISBLANK(Raw!FU233)=FALSE),"",IF(AND(COUNTIF(Raw!FN233:FT233,1)=0,ISBLANK(Raw!FU233)),"",1))))</f>
        <v/>
      </c>
      <c r="AA233" s="19" t="str">
        <f>IF(A233=0,"",IF(AND(ISBLANK(Raw!BI233),COUNTA(Raw!FV233:GH233)=0),"",IF(AND(Raw!BI233&lt;&gt;1,COUNTIF(Raw!FV233:GH233,6)=0),"",IF(Raw!BI233=1,"",1))))</f>
        <v/>
      </c>
      <c r="AB233" t="str">
        <f>IF(A233=0,"",IF(AND(ISBLANK(Raw!GI233),COUNTA(Raw!GJ233:GQ233)=0),"",IF(AND(Raw!GI233=1,COUNTA(Raw!GJ233:GQ233)&gt;0),"",IF(AND(Raw!GI233=2,COUNTA(Raw!GJ233:GQ233)=0),"",1))))</f>
        <v/>
      </c>
      <c r="AC233" s="19" t="str">
        <f>IF(A233=0,"",IF(AND(COUNTA(Raw!GY233:HF233)=0,ISBLANK(Raw!HG233)),"",IF(AND(OR(COUNTIF(Raw!GY233:HE233,1)&gt;0,COUNTIF(Raw!GY233:HE233,2)&gt;0),ISBLANK(Raw!HG233)=FALSE),"",IF(AND(COUNTA(Raw!GY233:HF233)&gt;0,ISBLANK(Raw!HG233),COUNTIF(Raw!GY233:HE233,1)=0,COUNTIF(Raw!GY233:HE233,2)=0),"",1))))</f>
        <v/>
      </c>
      <c r="AD233" s="19" t="str">
        <f>IF(A233=0,"",IF(COUNTA(Raw!HU233:IB233)=0,"",IF(AND(Raw!AK233&lt;&gt;2,COUNTIF(Raw!HU233:IA233,2)=0,COUNTIF(Raw!HU233:IA233,3)=0),"",IF(Raw!AK233=2,"",1))))</f>
        <v/>
      </c>
      <c r="AE233" s="19" t="str">
        <f>IF(A233=0,"",IF(AND(Raw!AK233=2,ISBLANK(Raw!IC233)=FALSE),"",IF(AND(Raw!AK233&lt;&gt;2,ISBLANK(Raw!IC233)),"",1)))</f>
        <v/>
      </c>
      <c r="AF233" s="19" t="str">
        <f>IF(A233=0,"",IF(COUNTA(Raw!ID233:IF233)=0,"",IF(AND(MATCH(2023-Raw!ID233,Code!$A$3:$A$12,1)=Raw!IF233,2023-Raw!ID233=Raw!IE233),"",1)))</f>
        <v/>
      </c>
      <c r="AG233" s="19" t="str">
        <f>IF(A233=0,"",IF(COUNTA(Raw!IG233:II233)=0,"",IF(AND(Raw!IG233=4,ISBLANK(Raw!II233)=FALSE),"",IF(AND(Raw!IG233&lt;&gt;4,ISBLANK(Raw!II233)),"",1))))</f>
        <v/>
      </c>
      <c r="AH233" s="19" t="str">
        <f>IF(A233=0,"",IF(COUNTA(Raw!IJ233:IM233)=0,"",IF(AND(Raw!IJ233=1,ISBLANK(Raw!IK233)=FALSE),"",IF(AND(Raw!IJ233=2,COUNTA(Raw!IK233:IM233)&gt;0),"",1))))</f>
        <v/>
      </c>
      <c r="AI233" s="19" t="str">
        <f>IF(A233=0,"",IF(COUNTA(Raw!IK233:IM233)=0,"",IF(AND(Raw!IK233=1,ISBLANK(Raw!IL233)=FALSE),"",IF(AND(Raw!IK233=2,COUNTA(Raw!IL233:IM233)=0),"",1))))</f>
        <v/>
      </c>
      <c r="AJ233" s="19" t="str">
        <f>IF(A233=0,"",IF(COUNTA(Raw!JD233:JJ233)=0,"",IF(AND(Raw!JD233&gt;600,COUNTA(Raw!JE233:JI233)&gt;0),"",IF(AND(Raw!JD233&lt;=600,COUNTA(Raw!JE233:JJ233)=0),"",1))))</f>
        <v/>
      </c>
      <c r="AK233" s="19" t="str">
        <f>IF(A233=0,"",IF(COUNTA(Raw!JK233:KA233)=0,"",IF(AND(Raw!JK233=1,COUNTA(Raw!JM233:JV233)&gt;0),"",IF(AND(Raw!JK233=3,COUNTA(Raw!JM233:JV233)&gt;0,COUNTA(Raw!JW233:KA233)=0),"",IF(AND(ISBLANK(Raw!JK233)=FALSE,Raw!JK233&lt;&gt;1,Raw!JK233&lt;&gt;3,COUNTA(Raw!JM233:KA233)=0),"",1)))))</f>
        <v/>
      </c>
      <c r="AL233" s="19" t="str">
        <f>IF(A233=0,"",IF(COUNTA(Raw!JW233:KA233)=0,"",IF(AND(COUNTIF(Raw!JW233:JZ233,4)=0,COUNTA(Raw!JW233:JZ233)&gt;0,ISBLANK(Raw!KA233)=FALSE),"",IF(AND(COUNTIF(Raw!JW233:KA233,4)&gt;0,ISBLANK(Raw!KA233)),"",1))))</f>
        <v/>
      </c>
      <c r="AM233" s="19" t="str">
        <f>IF(A233=0,"",IF(COUNTA(Raw!KT233:KU233)=0,"",IF(AND(Raw!KT233=1,ISBLANK(Raw!KU233)=FALSE),"",IF(AND(Raw!KT233=2,ISBLANK(Raw!KU233)),"",1))))</f>
        <v/>
      </c>
      <c r="AN233" s="19" t="str">
        <f>IF(A233=0,"",IF(COUNTA(Raw!KX233:LF233)=0,"",IF(AND(COUNTIF(Raw!KX233:LB233,5)=1,COUNTA(Raw!KX233:LB233)=1,COUNTA(Raw!LC233:LF233)=0),"",IF(AND(COUNTIF(Raw!KX233:LB233,5)=0,COUNTA(Raw!KX233:LB233)&gt;0,COUNTA(Raw!LC233:LF233)&gt;0),"",1))))</f>
        <v/>
      </c>
      <c r="AO233" s="19" t="str">
        <f>IF(A233=0,"",IF(COUNTA(Raw!LM233:LU233)=0,"",IF(AND(Raw!LM233=1,ISBLANK(Raw!LN233)=FALSE,COUNTA(Raw!LO233:LU233)&gt;0),"",IF(AND(Raw!LM233=2,COUNTA(Raw!LN233:LU233)=0),"",1))))</f>
        <v/>
      </c>
      <c r="AP233" s="19" t="str">
        <f>IF(A233=0,"",IF(COUNTA(Raw!MY233:OG233)=0,"",IF(AND(Raw!MY233=2,COUNTA(Raw!MZ233:OG233)=0),"",IF(AND(Raw!MY233=1,COUNTA(Raw!MZ233:OG233)&gt;0),"",1))))</f>
        <v/>
      </c>
      <c r="AQ233" s="19" t="str">
        <f>IF(A233=0,"",IF(COUNTA(Raw!NC233:NW233)=0,"",IF(AND(COUNTIF(Raw!NC233:NG233,3)&gt;0,COUNTA(Raw!NH233:NQ233)&gt;0),"",IF(AND(COUNTA(Raw!NC233:NG233)&gt;0,COUNTIF(Raw!NC233:NG233,3)=0,COUNTA(Raw!NH233:NW233)=0),"",1))))</f>
        <v/>
      </c>
      <c r="AR233" s="19" t="str">
        <f>IF(A233=0,"",IF(COUNTA(Raw!NH233:NW233)=0,"",IF(AND(COUNTIF(Raw!NH233:NQ233,10)&gt;0,COUNTA(Raw!NR233:NW233)&gt;0),"",IF(AND(COUNTA(Raw!NH233:NQ233)&gt;0,COUNTIF(Raw!NH233:NQ233,10)=0,COUNTA(Raw!NR233:NY233)=0),"",1))))</f>
        <v/>
      </c>
      <c r="AS233" s="19" t="str">
        <f>IF(A233=0,"",IF(COUNTA(Raw!NY233:OG233)=0,"",IF(AND(Raw!NY233=1,COUNTA(Raw!NZ233:OG233)&gt;0),"",IF(AND(Raw!NY233=2,COUNTA(Raw!NZ233:OG233)=0),"",1))))</f>
        <v/>
      </c>
      <c r="AT233" s="19" t="str">
        <f>IF(A233=0,"",IF(COUNTA(Raw!OH233:OY233)=0,"",IF(AND(Raw!OH233=1,COUNTA(Raw!OI233:OY233)&gt;0),"",IF(AND(Raw!OH233=2,COUNTA(Raw!OI233:OY233)=0),"",1))))</f>
        <v/>
      </c>
      <c r="AU233" s="19" t="str">
        <f>IF(A233=0,"",IF(COUNTA(Raw!PR233:QB233)=0,"",
IF(AND(OR(AND(COUNTIF(Raw!PR233:QB233,1)=1,COUNTA(Raw!QI233:QY233)&gt;0),AND(COUNTIF(Raw!PR233:QB233,1)=0,COUNTA(Raw!QI233:QY233)=0)),OR(AND(COUNTIF(Raw!PR233:QB233,2)=1,COUNTA(Raw!QZ233:RP233)&gt;0),AND(COUNTIF(Raw!PR233:QB233,2)=0,COUNTA(Raw!QZ233:RP233)=0)),OR(AND(COUNTIF(Raw!PR233:QB233,3)=1,COUNTA(Raw!RQ233:SG233)&gt;0),AND(COUNTIF(Raw!PR233:QB233,3)=0,COUNTA(Raw!RQ233:SG233)=0)),OR(AND(COUNTIF(Raw!PR233:QB233,4)=1,COUNTA(Raw!SH233:ST233)&gt;0),AND(COUNTIF(Raw!PR233:QB233,4)=0,COUNTA(Raw!SH233:ST233)=0)),OR(AND(COUNTIF(Raw!PR233:QB233,5)=1,COUNTA(Raw!SU233:TG233)&gt;0),AND(COUNTIF(Raw!PR233:QB233,5)=0,COUNTA(Raw!SU233:TG233)=0)),OR(AND(COUNTIF(Raw!PR233:QB233,6)=1,COUNTA(Raw!TH233:TT233)&gt;0),AND(COUNTIF(Raw!PR233:QB233,6)=0,COUNTA(Raw!TH233:TT233)=0)),OR(AND(COUNTIF(Raw!PR233:QB233,7)=1,COUNTA(Raw!TU233:UI233)&gt;0),AND(COUNTIF(Raw!PR233:QB233,7)=0,COUNTA(Raw!TU233:UI233)=0)),OR(AND(COUNTIF(Raw!PR233:QB233,8)=1,COUNTA(Raw!UJ233:UV233)&gt;0),AND(COUNTIF(Raw!PR233:QB233,8)=0,COUNTA(Raw!UJ233:UV233)=0)),OR(AND(COUNTIF(Raw!PR233:QB233,9)=1,COUNTA(Raw!UW233:VG233)&gt;0),AND(COUNTIF(Raw!PR233:QB233,9)=0,COUNTA(Raw!UW233:VG233)=0)),OR(AND(COUNTIF(Raw!PR233:QB233,10)=1,COUNTA(Raw!VH233:VP233)&gt;0),AND(COUNTIF(Raw!PR233:QB233,10)=0,COUNTA(Raw!VH233:VP233)=0)),OR(AND(COUNTIF(Raw!PR233:QB233,11)=1,COUNTA(Raw!VQ233:WK233)&gt;0),AND(COUNTIF(Raw!PR233:QB233,11)=0,COUNTA(Raw!VQ233:WK233)=0))),"",1)))</f>
        <v/>
      </c>
      <c r="AV233" s="19" t="str">
        <f>IF(A233=0,"",IF(COUNTA(Raw!QI233:QY233)=0,"",IF(AND(OR(AND(Raw!QI233=4,COUNTIF(Raw!QR233:QY233,1)=0),Raw!QI233&lt;&gt;4),OR(AND(Raw!QJ233=4,COUNTIF(Raw!QR233:QY233,2)=0),Raw!QJ233&lt;&gt;4),OR(AND(Raw!QK233=4,COUNTIF(Raw!QR233:QY233,3)=0),Raw!QK233&lt;&gt;4),OR(AND(Raw!QL233=4,COUNTIF(Raw!QR233:QY233,4)=0),Raw!QL233&lt;&gt;4),OR(AND(Raw!QM233=4,COUNTIF(Raw!QR233:QY233,5)=0),Raw!QM233&lt;&gt;4),OR(AND(Raw!QN233=4,COUNTIF(Raw!QR233:QY233,6)=0),Raw!QN233&lt;&gt;4),OR(AND(Raw!QO233=4,COUNTIF(Raw!QR233:QY233,7)=0),Raw!QO233&lt;&gt;4),OR(AND(Raw!QP233=4,COUNTIF(Raw!QR233:QY233,8)=0),Raw!QP233&lt;&gt;4)),"",1)))</f>
        <v/>
      </c>
      <c r="AW233" t="str">
        <f>IF(A233=0,"",IF(COUNTA(Raw!QZ233:RP233)=0,"",IF(AND(OR(AND(Raw!QZ233=4,COUNTIF(Raw!RI233:RP233,1)=0),Raw!QZ233&lt;&gt;4),OR(AND(Raw!RA233=4,COUNTIF(Raw!RI233:RP233,2)=0),Raw!RA233&lt;&gt;4),OR(AND(Raw!RB233=4,COUNTIF(Raw!RI233:RP233,3)=0),Raw!RB233&lt;&gt;4),OR(AND(Raw!RC233=4,COUNTIF(Raw!RI233:RP233,4)=0),Raw!RC233&lt;&gt;4),OR(AND(Raw!RD233=4,COUNTIF(Raw!RI233:RP233,5)=0),Raw!RD233&lt;&gt;4),OR(AND(Raw!RE233=4,COUNTIF(Raw!RI233:RP233,6)=0),Raw!RE233&lt;&gt;4),OR(AND(Raw!RF233=4,COUNTIF(Raw!RI233:RP233,7)=0),Raw!RF233&lt;&gt;4),OR(AND(Raw!RG233=4,COUNTIF(Raw!RI233:RP233,8)=0),Raw!RG233&lt;&gt;4)),"",1)))</f>
        <v/>
      </c>
      <c r="AX233" t="str">
        <f>IF(A233=0,"",IF(COUNTA(Raw!RQ233:SG233)=0,"",IF(AND(OR(AND(Raw!RQ233=4,COUNTIF(Raw!RZ233:SG233,1)=0),Raw!RQ233&lt;&gt;4),OR(AND(Raw!RR233=4,COUNTIF(Raw!RZ233:SG233,2)=0),Raw!RR233&lt;&gt;4),OR(AND(Raw!RS233=4,COUNTIF(Raw!RZ233:SG233,3)=0),Raw!RS233&lt;&gt;4),OR(AND(Raw!RT233=4,COUNTIF(Raw!RZ233:SG233,4)=0),Raw!RT233&lt;&gt;4),OR(AND(Raw!RU233=4,COUNTIF(Raw!RZ233:SG233,5)=0),Raw!RU233&lt;&gt;4),OR(AND(Raw!RV233=4,COUNTIF(Raw!RZ233:SG233,6)=0),Raw!RV233&lt;&gt;4),OR(AND(Raw!RW233=4,COUNTIF(Raw!RZ233:SG233,7)=0),Raw!RW233&lt;&gt;4),OR(AND(Raw!RX233=4,COUNTIF(Raw!RZ233:SG233,8)=0),Raw!RX233&lt;&gt;4)),"",1)))</f>
        <v/>
      </c>
      <c r="AY233" t="str">
        <f>IF(A233=0,"",IF(COUNTA(Raw!SH233:ST233)=0,"",IF(AND(OR(AND(Raw!SH233=4,COUNTIF(Raw!SO233:ST233,1)=0),Raw!SH233&lt;&gt;4),OR(AND(Raw!SI233=4,COUNTIF(Raw!SO233:ST233,2)=0),Raw!SI233&lt;&gt;4),OR(AND(Raw!SJ233=4,COUNTIF(Raw!SO233:ST233,3)=0),Raw!SJ233&lt;&gt;4),OR(AND(Raw!SK233=4,COUNTIF(Raw!SO233:ST233,4)=0),Raw!SK233&lt;&gt;4),OR(AND(Raw!SL233=4,COUNTIF(Raw!SO233:ST233,5)=0),Raw!SL233&lt;&gt;4),OR(AND(Raw!SM233=4,COUNTIF(Raw!SO233:ST233,6)=0),Raw!SM233&lt;&gt;4)),"",1)))</f>
        <v/>
      </c>
      <c r="AZ233" t="str">
        <f>IF(A233=0,"",IF(COUNTA(Raw!SU233:TG233)=0,"",IF(AND(OR(AND(Raw!SU233=4,COUNTIF(Raw!TB233:TG233,1)=0),Raw!SU233&lt;&gt;4),OR(AND(Raw!SV233=4,COUNTIF(Raw!TB233:TG233,2)=0),Raw!SV233&lt;&gt;4),OR(AND(Raw!SW233=4,COUNTIF(Raw!TB233:TG233,3)=0),Raw!SW233&lt;&gt;4),OR(AND(Raw!SX233=4,COUNTIF(Raw!TB233:TG233,4)=0),Raw!SX233&lt;&gt;4),OR(AND(Raw!SY233=4,COUNTIF(Raw!TB233:TG233,5)=0),Raw!SY233&lt;&gt;4),OR(AND(Raw!SZ233=4,COUNTIF(Raw!TB233:TG233,6)=0),Raw!SZ233&lt;&gt;4)),"",1)))</f>
        <v/>
      </c>
      <c r="BA233" t="str">
        <f>IF(A233=0,"",IF(COUNTA(Raw!TH233:TT233)=0,"",IF(AND(OR(AND(Raw!TH233=4,COUNTIF(Raw!TO233:TT233,1)=0),Raw!TH233&lt;&gt;4),OR(AND(Raw!TI233=4,COUNTIF(Raw!TO233:TT233,2)=0),Raw!TI233&lt;&gt;4),OR(AND(Raw!TJ233=4,COUNTIF(Raw!TO233:TT233,3)=0),Raw!TJ233&lt;&gt;4),OR(AND(Raw!TK233=4,COUNTIF(Raw!TO233:TT233,4)=0),Raw!TK233&lt;&gt;4),OR(AND(Raw!TL233=4,COUNTIF(Raw!TO233:TT233,5)=0),Raw!TL233&lt;&gt;4),OR(AND(Raw!TM233=4,COUNTIF(Raw!TO233:TT233,6)=0),Raw!TM233&lt;&gt;4)),"",1)))</f>
        <v/>
      </c>
      <c r="BB233" t="str">
        <f>IF(A233=0,"",IF(COUNTA(Raw!TU233:UI233)=0,"",IF(AND(OR(AND(Raw!TU233=4,COUNTIF(Raw!UC233:UI233,1)=0),Raw!TU233&lt;&gt;4),OR(AND(Raw!TV233=4,COUNTIF(Raw!UC233:UI233,2)=0),Raw!TV233&lt;&gt;4),OR(AND(Raw!TW233=4,COUNTIF(Raw!UC233:UI233,3)=0),Raw!TW233&lt;&gt;4),OR(AND(Raw!TX233=4,COUNTIF(Raw!UC233:UI233,4)=0),Raw!TX233&lt;&gt;4),OR(AND(Raw!TY233=4,COUNTIF(Raw!UC233:UI233,5)=0),Raw!TY233&lt;&gt;4),OR(AND(Raw!TZ233=4,COUNTIF(Raw!UC233:UI233,6)=0),Raw!TZ233&lt;&gt;4),OR(AND(Raw!UA233=4,COUNTIF(Raw!UC233:UI233,7)=0),Raw!UA233&lt;&gt;4)),"",1)))</f>
        <v/>
      </c>
      <c r="BC233" t="str">
        <f>IF(A233=0,"",IF(COUNTA(Raw!UJ233:UV233)=0,"",IF(AND(OR(AND(Raw!UJ233=4,COUNTIF(Raw!UQ233:UV233,1)=0),Raw!UJ233&lt;&gt;4),OR(AND(Raw!UK233=4,COUNTIF(Raw!UQ233:UV233,2)=0),Raw!UK233&lt;&gt;4),OR(AND(Raw!UL233=4,COUNTIF(Raw!UQ233:UV233,3)=0),Raw!UL233&lt;&gt;4),OR(AND(Raw!UM233=4,COUNTIF(Raw!UQ233:UV233,4)=0),Raw!UM233&lt;&gt;4),OR(AND(Raw!UN233=4,COUNTIF(Raw!UQ233:UV233,5)=0),Raw!UN233&lt;&gt;4),OR(AND(Raw!UO233=4,COUNTIF(Raw!UQ233:UV233,6)=0),Raw!UO233&lt;&gt;4)),"",1)))</f>
        <v/>
      </c>
      <c r="BD233" t="str">
        <f>IF(A233=0,"",IF(COUNTA(Raw!UW233:VG233)=0,"",IF(AND(OR(AND(Raw!UW233=4,COUNTIF(Raw!VC233:VG233,1)=0),Raw!UW233&lt;&gt;4),OR(AND(Raw!UX233=4,COUNTIF(Raw!VC233:VG233,2)=0),Raw!UX233&lt;&gt;4),OR(AND(Raw!UY233=4,COUNTIF(Raw!VC233:VG233,3)=0),Raw!UY233&lt;&gt;4),OR(AND(Raw!UZ233=4,COUNTIF(Raw!VC233:VG233,4)=0),Raw!UZ233&lt;&gt;4),OR(AND(Raw!VA233=4,COUNTIF(Raw!VC233:VG233,5)=0),Raw!VA233&lt;&gt;4)),"",1)))</f>
        <v/>
      </c>
      <c r="BE233" t="str">
        <f>IF(A233=0,"",IF(COUNTA(Raw!VH233:VP233)=0,"",
IF(AND(
OR(AND(Raw!VH233=4,COUNTIF(Raw!VM233:VP233,1)=0),Raw!VH233&lt;&gt;4),
OR(AND(Raw!VI233=4,COUNTIF(Raw!VM233:VP233,2)=0),Raw!VI233&lt;&gt;4),
OR(AND(Raw!VJ233=4,COUNTIF(Raw!VM233:VP233,3)=0),Raw!VJ233&lt;&gt;4),
OR(AND(Raw!VK233=4,COUNTIF(Raw!VM233:VP233,4)=0),Raw!VK233&lt;&gt;4)
),"",1)))</f>
        <v/>
      </c>
      <c r="BF233" t="str">
        <f>IF(A233=0,"",IF(COUNTA(Raw!VQ233:WK233)=0,"",
IF(AND(
OR(AND(Raw!VQ233=4,COUNTIF(Raw!WB233:WK233,1)=0),Raw!VQ233&lt;&gt;4),
OR(AND(Raw!VR233=4,COUNTIF(Raw!WB233:WK233,2)=0),Raw!VR233&lt;&gt;4),
OR(AND(Raw!VS233=4,COUNTIF(Raw!WB233:WK233,3)=0),Raw!VS233&lt;&gt;4),
OR(AND(Raw!VT233=4,COUNTIF(Raw!WB233:WK233,4)=0),Raw!VT233&lt;&gt;4),
OR(AND(Raw!VU233=4,COUNTIF(Raw!WB233:WK233,5)=0),Raw!VU233&lt;&gt;4),
OR(AND(Raw!VV233=4,COUNTIF(Raw!WB233:WK233,6)=0),Raw!VV233&lt;&gt;4),
OR(AND(Raw!VW233=4,COUNTIF(Raw!WB233:WK233,7)=0),Raw!VW233&lt;&gt;4),
OR(AND(Raw!VX233=4,COUNTIF(Raw!WB233:WK233,8)=0),Raw!VX233&lt;&gt;4),
OR(AND(Raw!VY233=4,COUNTIF(Raw!WB233:WK233,9)=0),Raw!VX233&lt;&gt;4),
OR(AND(Raw!VZ233=4,COUNTIF(Raw!WB233:WK233,10)=0),Raw!VZ233&lt;&gt;4)
),"",1)))</f>
        <v/>
      </c>
      <c r="BG233" t="str">
        <f>IF(A233=0,"",IF(COUNTA(Raw!WL233:XB233)=0,"",
IF(AND(
OR(AND(Raw!WL233=4,COUNTIF(Raw!WU233:XB233,1)=0),Raw!WL233&lt;&gt;4),
OR(AND(Raw!WM233=4,COUNTIF(Raw!WU233:XB233,2)=0),Raw!WM233&lt;&gt;4),
OR(AND(Raw!WN233=4,COUNTIF(Raw!WU233:XB233,3)=0),Raw!WN233&lt;&gt;4),
OR(AND(Raw!WO233=4,COUNTIF(Raw!WU233:XB233,4)=0),Raw!WO233&lt;&gt;4),
OR(AND(Raw!WP233=4,COUNTIF(Raw!WU233:XB233,5)=0),Raw!WP233&lt;&gt;4),
OR(AND(Raw!WQ233=4,COUNTIF(Raw!WU233:XB233,6)=0),Raw!WQ233&lt;&gt;4),
OR(AND(Raw!WR233=4,COUNTIF(Raw!WU233:XB233,7)=0),Raw!WR233&lt;&gt;4),
OR(AND(Raw!WS233=4,COUNTIF(Raw!WU233:XB233,8)=0),Raw!WS233&lt;&gt;4)
),"",1)))</f>
        <v/>
      </c>
      <c r="BH233" t="str">
        <f>IF(A233=0,"",IF(COUNTA(Raw!XC233:XK233)=0,"",
IF(AND(
OR(AND(Raw!XC233=4,COUNTIF(Raw!XH233:XK233,1)=0),Raw!XC233&lt;&gt;4),
OR(AND(Raw!XD233=4,COUNTIF(Raw!XH233:XK233,2)=0),Raw!XD233&lt;&gt;4),
OR(AND(Raw!XE233=4,COUNTIF(Raw!XH233:XK233,3)=0),Raw!XE233&lt;&gt;4),
OR(AND(Raw!XF233=4,COUNTIF(Raw!XH233:XK233,4)=0),Raw!XF233&lt;&gt;4)
),"",1)))</f>
        <v/>
      </c>
      <c r="BI233" t="str">
        <f>IF(A233=0,"",IF(COUNTA(Raw!XL233:XT233)=0,"",
IF(AND(
OR(AND(Raw!XL233=4,COUNTIF(Raw!XQ233:XT233,1)=0),Raw!XL233&lt;&gt;4),
OR(AND(Raw!XM233=4,COUNTIF(Raw!XQ233:XT233,2)=0),Raw!XM233&lt;&gt;4),
OR(AND(Raw!XN233=4,COUNTIF(Raw!XQ233:XT233,3)=0),Raw!XN233&lt;&gt;4),
OR(AND(Raw!XO233=4,COUNTIF(Raw!XQ233:XT233,4)=0),Raw!XO233&lt;&gt;4)
),"",1)))</f>
        <v/>
      </c>
      <c r="BJ233" t="str">
        <f>IF(A233=0,"",IF(COUNTA(Raw!XU233:YI233)=0,"",
IF(AND(
OR(AND(Raw!XU233=4,COUNTIF(Raw!YC233:YI233,1)=0),Raw!XU233&lt;&gt;4),
OR(AND(Raw!XV233=4,COUNTIF(Raw!YC233:YI233,2)=0),Raw!XV233&lt;&gt;4),
OR(AND(Raw!XW233=4,COUNTIF(Raw!YC233:YI233,3)=0),Raw!XW233&lt;&gt;4),
OR(AND(Raw!XX233=4,COUNTIF(Raw!YC233:YI233,4)=0),Raw!XX233&lt;&gt;4),
OR(AND(Raw!XY233=4,COUNTIF(Raw!YC233:YI233,5)=0),Raw!XY233&lt;&gt;4),
OR(AND(Raw!XZ233=4,COUNTIF(Raw!YC233:YI233,6)=0),Raw!XZ233&lt;&gt;4),
OR(AND(Raw!YA233=4,COUNTIF(Raw!YC233:YI233,7)=0),Raw!YA233&lt;&gt;4)
),"",1)))</f>
        <v/>
      </c>
      <c r="BK233" t="str">
        <f>IF(A233=0,"",IF(COUNTA(Raw!YJ233:YR233)=0,"",
IF(AND(
OR(AND(Raw!YJ233=4,COUNTIF(Raw!YO233:YR233,1)=0),Raw!YJ233&lt;&gt;4),
OR(AND(Raw!YK233=4,COUNTIF(Raw!YO233:YR233,2)=0),Raw!YK233&lt;&gt;4),
OR(AND(Raw!YL233=4,COUNTIF(Raw!YO233:YR233,3)=0),Raw!YL233&lt;&gt;4),
OR(AND(Raw!YM233=4,COUNTIF(Raw!YO233:YR233,4)=0),Raw!YM233&lt;&gt;4)
),"",1)))</f>
        <v/>
      </c>
      <c r="BL233" t="str">
        <f>IF(A233=0,"",IF(COUNTA(Raw!YS233:YU233)=0,"",IF(AND(Raw!YS233=4,ISBLANK(Raw!YU233)),"",IF(AND(Raw!YS233&lt;&gt;4,ISBLANK(Raw!YU233)=FALSE),"",1))))</f>
        <v/>
      </c>
    </row>
    <row r="234" spans="1:64">
      <c r="A234" s="20">
        <f>Raw!A234</f>
        <v>0</v>
      </c>
      <c r="B234" s="19" t="str">
        <f>IF(A234=0,"",IF(AND(Raw!AC234=1,COUNTA(Raw!AR234:IC234)&gt;0,COUNTA(Raw!ID234:YU234)=0),"",IF(AND(Raw!AC234=2,COUNTA(Raw!AR234:IC234)=0,COUNTA(Raw!ID234:MV234)&gt;0,COUNTA(Raw!MW234:YU234)=0),"",IF(AND(Raw!AC234=3,COUNTA(Raw!AP234:MV234)=0,COUNTA(Raw!MW234:YU234)&gt;0),"",1))))</f>
        <v/>
      </c>
      <c r="C234" s="19" t="str">
        <f>IF(A234=0,"",IF(AND(Raw!AK234=1,ISBLANK(Raw!AM234)=FALSE,ISBLANK(Raw!AO234)),"",IF(AND(Raw!AK234=2,ISBLANK(Raw!AM234),ISBLANK(Raw!AO234)=FALSE),"",1)))</f>
        <v/>
      </c>
      <c r="D234" s="19" t="str">
        <f>IF(A234=0,"",IF(COUNTA(Raw!AS234:AZ234)=0,"",IF(AND(Raw!AS234+Raw!AT234=100,Raw!AU234+Raw!AV234=100,Raw!AW234+Raw!AX234=100,Raw!AY234+Raw!AZ234=100),"",1)))</f>
        <v/>
      </c>
      <c r="E234" s="19" t="str">
        <f>IF(A234=0,"",IF(ISBLANK(Raw!AQ234),"",IF(Raw!AQ234=1,"",1)))</f>
        <v/>
      </c>
      <c r="F234" s="19" t="str">
        <f>IF(A234=0,"",IF(ISBLANK(Raw!AR234),"",IF(AND(Raw!AR234&gt;=0,Raw!AR234&lt;=100),"",1)))</f>
        <v/>
      </c>
      <c r="G234" s="19" t="str">
        <f>IF(A234=0,"",IF(AND(ISBLANK(Raw!BA234),ISBLANK(Raw!AS234)),"",IF(AND(Raw!AS234&gt;0,ISBLANK(Raw!BA234)=FALSE),"",1)))</f>
        <v/>
      </c>
      <c r="H234" s="19" t="str">
        <f>IF(A234=0,"",IF(COUNTA(Raw!BA234:BH234)=0,"",IF(AND(Raw!BA234=0,COUNTA(Raw!BB234:BH234)=0),"",IF(AND(Raw!BA234&gt;0,COUNTA(Raw!BB234:BH234)&gt;0),"",1))))</f>
        <v/>
      </c>
      <c r="I234" s="19" t="str">
        <f>IF(A234=0,"",IF(AND(ISBLANK(Raw!BI234),ISBLANK(Raw!BJ234)),"",IF(AND(Raw!BI234=1,ISBLANK(Raw!BJ234)=FALSE),"",IF(AND(Raw!BI234=2,ISBLANK(Raw!BJ234)),"",1))))</f>
        <v/>
      </c>
      <c r="J234" s="19" t="str">
        <f>IF(A234=0,"",IF(AND(ISBLANK(Raw!AT234),COUNTBLANK(Raw!BK234:BQ234)),"",IF(AND(Raw!AT234&gt;0,COUNTA(Raw!BK234:BQ234)&gt;0),"",IF(AND(Raw!AT234=0,COUNTA(Raw!BK234:BQ234)=0),"",1))))</f>
        <v/>
      </c>
      <c r="K234" s="19" t="str">
        <f>IF(A234=0,"",IF(AND(ISBLANK(Raw!AS234),COUNTA(Raw!BR234:BX234)=0),"",IF(AND(Raw!AS234&gt;0,COUNTA(Raw!BR234:BX234)&gt;0),"",IF(AND(Raw!AS234=0,COUNTA(Raw!BR234:BX234)=0),"",1))))</f>
        <v/>
      </c>
      <c r="L234" s="19" t="str">
        <f>IF(A234=0,"",IF(AND(COUNTA(Raw!BK234:BX234)=0,COUNTA(Raw!BY234:CH234)=0),"",IF(AND(COUNTIF(Raw!BK234:BX234,1)&gt;0,COUNTA(Raw!BY234:CH234)&gt;0),"",IF(AND(COUNTIF(Raw!BK234:BX234,1)=0,COUNTA(Raw!BY234:CH234)=0),"",1))))</f>
        <v/>
      </c>
      <c r="M234" s="19" t="str">
        <f>IF(A234=0,"",IF(AND(COUNTA(Raw!BK234:BX234)=0,COUNTA(Raw!CI234:CR234)),"",IF(AND(COUNTIF(Raw!BK234:BX234,3)&gt;0,COUNTA(Raw!CI234:CR234)&gt;0),"",IF(AND(COUNTIF(Raw!BK234:BX234,3)=0,COUNTA(Raw!CI234:CR234)=0),"",1))))</f>
        <v/>
      </c>
      <c r="N234" s="19" t="str">
        <f>IF(A234=0,"",IF(COUNTA(Raw!CS234:DF234)=0,"",IF(AND(COUNTIF(Raw!CS234:CV234,1)=1,COUNTA(Raw!CW234:DA234)&gt;0,COUNTA(Raw!DB234:DF234)=0),"",IF(AND(COUNTIF(Raw!CS234:CV234,2)=1,COUNTA(Raw!CW234:DA234)=0,COUNTA(Raw!DB234:DF234)&gt;0),"",IF(AND(COUNTA(Raw!CS234:CV234)&gt;0,COUNTA(Raw!CW234:DF234)=0),"",1)))))</f>
        <v/>
      </c>
      <c r="O234" s="19" t="str">
        <f>IF(A234=0,"",IF(COUNTA(Raw!DG234:DP234)=0,"",IF(AND(COUNTIF(Raw!BK234:BQ234,1)&gt;0,OR(COUNTIF(Raw!DG234:DP234,1)=1,COUNTIF(Raw!DG234:DP234,2)=1,COUNTIF(Raw!DG234:DP234,3)=1)),"",IF(AND(COUNTIF(Raw!BK234:BQ234,1)=0,AND(COUNTIF(Raw!DG234:DP234,1)=0,COUNTIF(Raw!DG234:DP234,2)=0,COUNTIF(Raw!DG234:DP234,3)=0)),"",1))))</f>
        <v/>
      </c>
      <c r="P234" s="19" t="str">
        <f>IF(A234=0,"",IF(COUNTA(Raw!DG234:DR234)=0,"",IF(AND(COUNTIF(Raw!DG234:DP234,4)=1,ISBLANK(Raw!DQ234)=FALSE,ISBLANK(Raw!DR234)),"",IF(AND(COUNTIF(Raw!DG234:DP234,7)=1,ISBLANK(Raw!DQ234),ISBLANK(Raw!DR234)=FALSE),"",IF(AND(COUNTA(Raw!DG234:DP234)&gt;0,COUNTIF(Raw!DG234:DP234,4)=0,COUNTIF(Raw!DG234:DP234,7)=0,COUNTA(Raw!DQ234:DR234)=0),"",1)))))</f>
        <v/>
      </c>
      <c r="Q234" s="19" t="str">
        <f>IF(A234=0,"",IF(AND(COUNTA(Raw!DS234:DU234)=0,COUNTA(Raw!BK234:BQ234)=0),"",IF(AND(COUNTIF(Raw!BK234:BQ234,1)&gt;0,COUNTA(Raw!DS234:DU234)&gt;0),"",IF(AND(COUNTIF(Raw!BK234:BQ234,1)=0,COUNTA(Raw!DS234:DU234)=0),"",1))))</f>
        <v/>
      </c>
      <c r="R234" s="19" t="str">
        <f>IF(A234=0,"",IF(AND(ISBLANK(Raw!AT234),ISBLANK(Raw!EJ234)),"",IF(AND(Raw!AT234&gt;0,ISBLANK(Raw!EJ234)=FALSE,Raw!EJ234&gt;=0,Raw!EJ234&lt;=7),"",IF(AND(Raw!AT234=0,ISBLANK(Raw!EJ234)),"",1))))</f>
        <v/>
      </c>
      <c r="S234" t="str">
        <f>IF(A234=0,"",IF(AND(ISBLANK(Raw!AS234),ISBLANK(Raw!EK234)),"",IF(AND(Raw!AS234&gt;0,ISBLANK(Raw!EK234)=FALSE),"",IF(AND(Raw!AS234=0,ISBLANK(Raw!EK234)),"",1))))</f>
        <v/>
      </c>
      <c r="T234" s="19" t="str">
        <f>IF(A234=0,"",IF(AND(ISBLANK(Raw!AT234),COUNTA(Raw!EL234:EQ234)=0),"",IF(AND(Raw!AT234&gt;0,COUNTA(Raw!EL234:EQ234)&gt;0),"",IF(AND(Raw!AT234=0,COUNTA(Raw!EL234:EQ234)=0),"",1))))</f>
        <v/>
      </c>
      <c r="U234" t="str">
        <f>IF(A234=0,"",IF(AND(ISBLANK(Raw!AT234),COUNTA(Raw!ER234:EU234)=0),"",IF(AND(Raw!AT234&gt;0,COUNTA(Raw!ER234:EU234)&gt;0),"",IF(AND(Raw!AT234=0,COUNTA(Raw!ER234:EU234)=0),"",1))))</f>
        <v/>
      </c>
      <c r="V234" t="str">
        <f>IF(A234=0,"",IF(AND(ISBLANK(Raw!AS234),COUNTA(Raw!EV234:FA234)=0),"",IF(AND(Raw!AS234&gt;0,COUNTA(Raw!EV234:FA234)&gt;0),"",IF(AND(Raw!AS234=0,COUNTA(Raw!EV234:FA234)=0),"",1))))</f>
        <v/>
      </c>
      <c r="W234" t="str">
        <f>IF(A234=0,"",IF(AND(ISBLANK(Raw!AS234),COUNTA(Raw!FB234:FE234)=0),"",IF(AND(Raw!AS234&gt;0,COUNTA(Raw!FB234:FE234)&gt;0),"",IF(AND(Raw!AS234=0,COUNTA(Raw!FB234:FE234)=0),"",1))))</f>
        <v/>
      </c>
      <c r="X234" t="str">
        <f>IF(A234=0,"",IF(AND(ISBLANK(Raw!AT234),COUNTA(Raw!FF234:FI234)=0),"",IF(AND(Raw!AT234&gt;0,COUNTA(Raw!FF234:FI234)&gt;0),"",IF(AND(Raw!AT234=0,COUNTA(Raw!FF234:FI234)=0),"",1))))</f>
        <v/>
      </c>
      <c r="Y234" t="str">
        <f>IF(A234=0,"",IF(AND(ISBLANK(Raw!AS234),COUNTA(Raw!FJ234:FM234)=0),"",IF(AND(Raw!AS234&gt;0,COUNTA(Raw!FJ234:FM234)&gt;0),"",IF(AND(Raw!AS234=0,COUNTA(Raw!FJ234:FM234)=0),"",1))))</f>
        <v/>
      </c>
      <c r="Z234" t="str">
        <f>IF(A234=0,"",IF(AND(COUNTA(Raw!FN234:FT234)=0,ISBLANK(Raw!FU234)),"",IF(AND(COUNTIF(Raw!FN234:FT234,1)&gt;0,ISBLANK(Raw!FU234)=FALSE),"",IF(AND(COUNTIF(Raw!FN234:FT234,1)=0,ISBLANK(Raw!FU234)),"",1))))</f>
        <v/>
      </c>
      <c r="AA234" s="19" t="str">
        <f>IF(A234=0,"",IF(AND(ISBLANK(Raw!BI234),COUNTA(Raw!FV234:GH234)=0),"",IF(AND(Raw!BI234&lt;&gt;1,COUNTIF(Raw!FV234:GH234,6)=0),"",IF(Raw!BI234=1,"",1))))</f>
        <v/>
      </c>
      <c r="AB234" t="str">
        <f>IF(A234=0,"",IF(AND(ISBLANK(Raw!GI234),COUNTA(Raw!GJ234:GQ234)=0),"",IF(AND(Raw!GI234=1,COUNTA(Raw!GJ234:GQ234)&gt;0),"",IF(AND(Raw!GI234=2,COUNTA(Raw!GJ234:GQ234)=0),"",1))))</f>
        <v/>
      </c>
      <c r="AC234" s="19" t="str">
        <f>IF(A234=0,"",IF(AND(COUNTA(Raw!GY234:HF234)=0,ISBLANK(Raw!HG234)),"",IF(AND(OR(COUNTIF(Raw!GY234:HE234,1)&gt;0,COUNTIF(Raw!GY234:HE234,2)&gt;0),ISBLANK(Raw!HG234)=FALSE),"",IF(AND(COUNTA(Raw!GY234:HF234)&gt;0,ISBLANK(Raw!HG234),COUNTIF(Raw!GY234:HE234,1)=0,COUNTIF(Raw!GY234:HE234,2)=0),"",1))))</f>
        <v/>
      </c>
      <c r="AD234" s="19" t="str">
        <f>IF(A234=0,"",IF(COUNTA(Raw!HU234:IB234)=0,"",IF(AND(Raw!AK234&lt;&gt;2,COUNTIF(Raw!HU234:IA234,2)=0,COUNTIF(Raw!HU234:IA234,3)=0),"",IF(Raw!AK234=2,"",1))))</f>
        <v/>
      </c>
      <c r="AE234" s="19" t="str">
        <f>IF(A234=0,"",IF(AND(Raw!AK234=2,ISBLANK(Raw!IC234)=FALSE),"",IF(AND(Raw!AK234&lt;&gt;2,ISBLANK(Raw!IC234)),"",1)))</f>
        <v/>
      </c>
      <c r="AF234" s="19" t="str">
        <f>IF(A234=0,"",IF(COUNTA(Raw!ID234:IF234)=0,"",IF(AND(MATCH(2023-Raw!ID234,Code!$A$3:$A$12,1)=Raw!IF234,2023-Raw!ID234=Raw!IE234),"",1)))</f>
        <v/>
      </c>
      <c r="AG234" s="19" t="str">
        <f>IF(A234=0,"",IF(COUNTA(Raw!IG234:II234)=0,"",IF(AND(Raw!IG234=4,ISBLANK(Raw!II234)=FALSE),"",IF(AND(Raw!IG234&lt;&gt;4,ISBLANK(Raw!II234)),"",1))))</f>
        <v/>
      </c>
      <c r="AH234" s="19" t="str">
        <f>IF(A234=0,"",IF(COUNTA(Raw!IJ234:IM234)=0,"",IF(AND(Raw!IJ234=1,ISBLANK(Raw!IK234)=FALSE),"",IF(AND(Raw!IJ234=2,COUNTA(Raw!IK234:IM234)&gt;0),"",1))))</f>
        <v/>
      </c>
      <c r="AI234" s="19" t="str">
        <f>IF(A234=0,"",IF(COUNTA(Raw!IK234:IM234)=0,"",IF(AND(Raw!IK234=1,ISBLANK(Raw!IL234)=FALSE),"",IF(AND(Raw!IK234=2,COUNTA(Raw!IL234:IM234)=0),"",1))))</f>
        <v/>
      </c>
      <c r="AJ234" s="19" t="str">
        <f>IF(A234=0,"",IF(COUNTA(Raw!JD234:JJ234)=0,"",IF(AND(Raw!JD234&gt;600,COUNTA(Raw!JE234:JI234)&gt;0),"",IF(AND(Raw!JD234&lt;=600,COUNTA(Raw!JE234:JJ234)=0),"",1))))</f>
        <v/>
      </c>
      <c r="AK234" s="19" t="str">
        <f>IF(A234=0,"",IF(COUNTA(Raw!JK234:KA234)=0,"",IF(AND(Raw!JK234=1,COUNTA(Raw!JM234:JV234)&gt;0),"",IF(AND(Raw!JK234=3,COUNTA(Raw!JM234:JV234)&gt;0,COUNTA(Raw!JW234:KA234)=0),"",IF(AND(ISBLANK(Raw!JK234)=FALSE,Raw!JK234&lt;&gt;1,Raw!JK234&lt;&gt;3,COUNTA(Raw!JM234:KA234)=0),"",1)))))</f>
        <v/>
      </c>
      <c r="AL234" s="19" t="str">
        <f>IF(A234=0,"",IF(COUNTA(Raw!JW234:KA234)=0,"",IF(AND(COUNTIF(Raw!JW234:JZ234,4)=0,COUNTA(Raw!JW234:JZ234)&gt;0,ISBLANK(Raw!KA234)=FALSE),"",IF(AND(COUNTIF(Raw!JW234:KA234,4)&gt;0,ISBLANK(Raw!KA234)),"",1))))</f>
        <v/>
      </c>
      <c r="AM234" s="19" t="str">
        <f>IF(A234=0,"",IF(COUNTA(Raw!KT234:KU234)=0,"",IF(AND(Raw!KT234=1,ISBLANK(Raw!KU234)=FALSE),"",IF(AND(Raw!KT234=2,ISBLANK(Raw!KU234)),"",1))))</f>
        <v/>
      </c>
      <c r="AN234" s="19" t="str">
        <f>IF(A234=0,"",IF(COUNTA(Raw!KX234:LF234)=0,"",IF(AND(COUNTIF(Raw!KX234:LB234,5)=1,COUNTA(Raw!KX234:LB234)=1,COUNTA(Raw!LC234:LF234)=0),"",IF(AND(COUNTIF(Raw!KX234:LB234,5)=0,COUNTA(Raw!KX234:LB234)&gt;0,COUNTA(Raw!LC234:LF234)&gt;0),"",1))))</f>
        <v/>
      </c>
      <c r="AO234" s="19" t="str">
        <f>IF(A234=0,"",IF(COUNTA(Raw!LM234:LU234)=0,"",IF(AND(Raw!LM234=1,ISBLANK(Raw!LN234)=FALSE,COUNTA(Raw!LO234:LU234)&gt;0),"",IF(AND(Raw!LM234=2,COUNTA(Raw!LN234:LU234)=0),"",1))))</f>
        <v/>
      </c>
      <c r="AP234" s="19" t="str">
        <f>IF(A234=0,"",IF(COUNTA(Raw!MY234:OG234)=0,"",IF(AND(Raw!MY234=2,COUNTA(Raw!MZ234:OG234)=0),"",IF(AND(Raw!MY234=1,COUNTA(Raw!MZ234:OG234)&gt;0),"",1))))</f>
        <v/>
      </c>
      <c r="AQ234" s="19" t="str">
        <f>IF(A234=0,"",IF(COUNTA(Raw!NC234:NW234)=0,"",IF(AND(COUNTIF(Raw!NC234:NG234,3)&gt;0,COUNTA(Raw!NH234:NQ234)&gt;0),"",IF(AND(COUNTA(Raw!NC234:NG234)&gt;0,COUNTIF(Raw!NC234:NG234,3)=0,COUNTA(Raw!NH234:NW234)=0),"",1))))</f>
        <v/>
      </c>
      <c r="AR234" s="19" t="str">
        <f>IF(A234=0,"",IF(COUNTA(Raw!NH234:NW234)=0,"",IF(AND(COUNTIF(Raw!NH234:NQ234,10)&gt;0,COUNTA(Raw!NR234:NW234)&gt;0),"",IF(AND(COUNTA(Raw!NH234:NQ234)&gt;0,COUNTIF(Raw!NH234:NQ234,10)=0,COUNTA(Raw!NR234:NY234)=0),"",1))))</f>
        <v/>
      </c>
      <c r="AS234" s="19" t="str">
        <f>IF(A234=0,"",IF(COUNTA(Raw!NY234:OG234)=0,"",IF(AND(Raw!NY234=1,COUNTA(Raw!NZ234:OG234)&gt;0),"",IF(AND(Raw!NY234=2,COUNTA(Raw!NZ234:OG234)=0),"",1))))</f>
        <v/>
      </c>
      <c r="AT234" s="19" t="str">
        <f>IF(A234=0,"",IF(COUNTA(Raw!OH234:OY234)=0,"",IF(AND(Raw!OH234=1,COUNTA(Raw!OI234:OY234)&gt;0),"",IF(AND(Raw!OH234=2,COUNTA(Raw!OI234:OY234)=0),"",1))))</f>
        <v/>
      </c>
      <c r="AU234" s="19" t="str">
        <f>IF(A234=0,"",IF(COUNTA(Raw!PR234:QB234)=0,"",
IF(AND(OR(AND(COUNTIF(Raw!PR234:QB234,1)=1,COUNTA(Raw!QI234:QY234)&gt;0),AND(COUNTIF(Raw!PR234:QB234,1)=0,COUNTA(Raw!QI234:QY234)=0)),OR(AND(COUNTIF(Raw!PR234:QB234,2)=1,COUNTA(Raw!QZ234:RP234)&gt;0),AND(COUNTIF(Raw!PR234:QB234,2)=0,COUNTA(Raw!QZ234:RP234)=0)),OR(AND(COUNTIF(Raw!PR234:QB234,3)=1,COUNTA(Raw!RQ234:SG234)&gt;0),AND(COUNTIF(Raw!PR234:QB234,3)=0,COUNTA(Raw!RQ234:SG234)=0)),OR(AND(COUNTIF(Raw!PR234:QB234,4)=1,COUNTA(Raw!SH234:ST234)&gt;0),AND(COUNTIF(Raw!PR234:QB234,4)=0,COUNTA(Raw!SH234:ST234)=0)),OR(AND(COUNTIF(Raw!PR234:QB234,5)=1,COUNTA(Raw!SU234:TG234)&gt;0),AND(COUNTIF(Raw!PR234:QB234,5)=0,COUNTA(Raw!SU234:TG234)=0)),OR(AND(COUNTIF(Raw!PR234:QB234,6)=1,COUNTA(Raw!TH234:TT234)&gt;0),AND(COUNTIF(Raw!PR234:QB234,6)=0,COUNTA(Raw!TH234:TT234)=0)),OR(AND(COUNTIF(Raw!PR234:QB234,7)=1,COUNTA(Raw!TU234:UI234)&gt;0),AND(COUNTIF(Raw!PR234:QB234,7)=0,COUNTA(Raw!TU234:UI234)=0)),OR(AND(COUNTIF(Raw!PR234:QB234,8)=1,COUNTA(Raw!UJ234:UV234)&gt;0),AND(COUNTIF(Raw!PR234:QB234,8)=0,COUNTA(Raw!UJ234:UV234)=0)),OR(AND(COUNTIF(Raw!PR234:QB234,9)=1,COUNTA(Raw!UW234:VG234)&gt;0),AND(COUNTIF(Raw!PR234:QB234,9)=0,COUNTA(Raw!UW234:VG234)=0)),OR(AND(COUNTIF(Raw!PR234:QB234,10)=1,COUNTA(Raw!VH234:VP234)&gt;0),AND(COUNTIF(Raw!PR234:QB234,10)=0,COUNTA(Raw!VH234:VP234)=0)),OR(AND(COUNTIF(Raw!PR234:QB234,11)=1,COUNTA(Raw!VQ234:WK234)&gt;0),AND(COUNTIF(Raw!PR234:QB234,11)=0,COUNTA(Raw!VQ234:WK234)=0))),"",1)))</f>
        <v/>
      </c>
      <c r="AV234" s="19" t="str">
        <f>IF(A234=0,"",IF(COUNTA(Raw!QI234:QY234)=0,"",IF(AND(OR(AND(Raw!QI234=4,COUNTIF(Raw!QR234:QY234,1)=0),Raw!QI234&lt;&gt;4),OR(AND(Raw!QJ234=4,COUNTIF(Raw!QR234:QY234,2)=0),Raw!QJ234&lt;&gt;4),OR(AND(Raw!QK234=4,COUNTIF(Raw!QR234:QY234,3)=0),Raw!QK234&lt;&gt;4),OR(AND(Raw!QL234=4,COUNTIF(Raw!QR234:QY234,4)=0),Raw!QL234&lt;&gt;4),OR(AND(Raw!QM234=4,COUNTIF(Raw!QR234:QY234,5)=0),Raw!QM234&lt;&gt;4),OR(AND(Raw!QN234=4,COUNTIF(Raw!QR234:QY234,6)=0),Raw!QN234&lt;&gt;4),OR(AND(Raw!QO234=4,COUNTIF(Raw!QR234:QY234,7)=0),Raw!QO234&lt;&gt;4),OR(AND(Raw!QP234=4,COUNTIF(Raw!QR234:QY234,8)=0),Raw!QP234&lt;&gt;4)),"",1)))</f>
        <v/>
      </c>
      <c r="AW234" t="str">
        <f>IF(A234=0,"",IF(COUNTA(Raw!QZ234:RP234)=0,"",IF(AND(OR(AND(Raw!QZ234=4,COUNTIF(Raw!RI234:RP234,1)=0),Raw!QZ234&lt;&gt;4),OR(AND(Raw!RA234=4,COUNTIF(Raw!RI234:RP234,2)=0),Raw!RA234&lt;&gt;4),OR(AND(Raw!RB234=4,COUNTIF(Raw!RI234:RP234,3)=0),Raw!RB234&lt;&gt;4),OR(AND(Raw!RC234=4,COUNTIF(Raw!RI234:RP234,4)=0),Raw!RC234&lt;&gt;4),OR(AND(Raw!RD234=4,COUNTIF(Raw!RI234:RP234,5)=0),Raw!RD234&lt;&gt;4),OR(AND(Raw!RE234=4,COUNTIF(Raw!RI234:RP234,6)=0),Raw!RE234&lt;&gt;4),OR(AND(Raw!RF234=4,COUNTIF(Raw!RI234:RP234,7)=0),Raw!RF234&lt;&gt;4),OR(AND(Raw!RG234=4,COUNTIF(Raw!RI234:RP234,8)=0),Raw!RG234&lt;&gt;4)),"",1)))</f>
        <v/>
      </c>
      <c r="AX234" t="str">
        <f>IF(A234=0,"",IF(COUNTA(Raw!RQ234:SG234)=0,"",IF(AND(OR(AND(Raw!RQ234=4,COUNTIF(Raw!RZ234:SG234,1)=0),Raw!RQ234&lt;&gt;4),OR(AND(Raw!RR234=4,COUNTIF(Raw!RZ234:SG234,2)=0),Raw!RR234&lt;&gt;4),OR(AND(Raw!RS234=4,COUNTIF(Raw!RZ234:SG234,3)=0),Raw!RS234&lt;&gt;4),OR(AND(Raw!RT234=4,COUNTIF(Raw!RZ234:SG234,4)=0),Raw!RT234&lt;&gt;4),OR(AND(Raw!RU234=4,COUNTIF(Raw!RZ234:SG234,5)=0),Raw!RU234&lt;&gt;4),OR(AND(Raw!RV234=4,COUNTIF(Raw!RZ234:SG234,6)=0),Raw!RV234&lt;&gt;4),OR(AND(Raw!RW234=4,COUNTIF(Raw!RZ234:SG234,7)=0),Raw!RW234&lt;&gt;4),OR(AND(Raw!RX234=4,COUNTIF(Raw!RZ234:SG234,8)=0),Raw!RX234&lt;&gt;4)),"",1)))</f>
        <v/>
      </c>
      <c r="AY234" t="str">
        <f>IF(A234=0,"",IF(COUNTA(Raw!SH234:ST234)=0,"",IF(AND(OR(AND(Raw!SH234=4,COUNTIF(Raw!SO234:ST234,1)=0),Raw!SH234&lt;&gt;4),OR(AND(Raw!SI234=4,COUNTIF(Raw!SO234:ST234,2)=0),Raw!SI234&lt;&gt;4),OR(AND(Raw!SJ234=4,COUNTIF(Raw!SO234:ST234,3)=0),Raw!SJ234&lt;&gt;4),OR(AND(Raw!SK234=4,COUNTIF(Raw!SO234:ST234,4)=0),Raw!SK234&lt;&gt;4),OR(AND(Raw!SL234=4,COUNTIF(Raw!SO234:ST234,5)=0),Raw!SL234&lt;&gt;4),OR(AND(Raw!SM234=4,COUNTIF(Raw!SO234:ST234,6)=0),Raw!SM234&lt;&gt;4)),"",1)))</f>
        <v/>
      </c>
      <c r="AZ234" t="str">
        <f>IF(A234=0,"",IF(COUNTA(Raw!SU234:TG234)=0,"",IF(AND(OR(AND(Raw!SU234=4,COUNTIF(Raw!TB234:TG234,1)=0),Raw!SU234&lt;&gt;4),OR(AND(Raw!SV234=4,COUNTIF(Raw!TB234:TG234,2)=0),Raw!SV234&lt;&gt;4),OR(AND(Raw!SW234=4,COUNTIF(Raw!TB234:TG234,3)=0),Raw!SW234&lt;&gt;4),OR(AND(Raw!SX234=4,COUNTIF(Raw!TB234:TG234,4)=0),Raw!SX234&lt;&gt;4),OR(AND(Raw!SY234=4,COUNTIF(Raw!TB234:TG234,5)=0),Raw!SY234&lt;&gt;4),OR(AND(Raw!SZ234=4,COUNTIF(Raw!TB234:TG234,6)=0),Raw!SZ234&lt;&gt;4)),"",1)))</f>
        <v/>
      </c>
      <c r="BA234" t="str">
        <f>IF(A234=0,"",IF(COUNTA(Raw!TH234:TT234)=0,"",IF(AND(OR(AND(Raw!TH234=4,COUNTIF(Raw!TO234:TT234,1)=0),Raw!TH234&lt;&gt;4),OR(AND(Raw!TI234=4,COUNTIF(Raw!TO234:TT234,2)=0),Raw!TI234&lt;&gt;4),OR(AND(Raw!TJ234=4,COUNTIF(Raw!TO234:TT234,3)=0),Raw!TJ234&lt;&gt;4),OR(AND(Raw!TK234=4,COUNTIF(Raw!TO234:TT234,4)=0),Raw!TK234&lt;&gt;4),OR(AND(Raw!TL234=4,COUNTIF(Raw!TO234:TT234,5)=0),Raw!TL234&lt;&gt;4),OR(AND(Raw!TM234=4,COUNTIF(Raw!TO234:TT234,6)=0),Raw!TM234&lt;&gt;4)),"",1)))</f>
        <v/>
      </c>
      <c r="BB234" t="str">
        <f>IF(A234=0,"",IF(COUNTA(Raw!TU234:UI234)=0,"",IF(AND(OR(AND(Raw!TU234=4,COUNTIF(Raw!UC234:UI234,1)=0),Raw!TU234&lt;&gt;4),OR(AND(Raw!TV234=4,COUNTIF(Raw!UC234:UI234,2)=0),Raw!TV234&lt;&gt;4),OR(AND(Raw!TW234=4,COUNTIF(Raw!UC234:UI234,3)=0),Raw!TW234&lt;&gt;4),OR(AND(Raw!TX234=4,COUNTIF(Raw!UC234:UI234,4)=0),Raw!TX234&lt;&gt;4),OR(AND(Raw!TY234=4,COUNTIF(Raw!UC234:UI234,5)=0),Raw!TY234&lt;&gt;4),OR(AND(Raw!TZ234=4,COUNTIF(Raw!UC234:UI234,6)=0),Raw!TZ234&lt;&gt;4),OR(AND(Raw!UA234=4,COUNTIF(Raw!UC234:UI234,7)=0),Raw!UA234&lt;&gt;4)),"",1)))</f>
        <v/>
      </c>
      <c r="BC234" t="str">
        <f>IF(A234=0,"",IF(COUNTA(Raw!UJ234:UV234)=0,"",IF(AND(OR(AND(Raw!UJ234=4,COUNTIF(Raw!UQ234:UV234,1)=0),Raw!UJ234&lt;&gt;4),OR(AND(Raw!UK234=4,COUNTIF(Raw!UQ234:UV234,2)=0),Raw!UK234&lt;&gt;4),OR(AND(Raw!UL234=4,COUNTIF(Raw!UQ234:UV234,3)=0),Raw!UL234&lt;&gt;4),OR(AND(Raw!UM234=4,COUNTIF(Raw!UQ234:UV234,4)=0),Raw!UM234&lt;&gt;4),OR(AND(Raw!UN234=4,COUNTIF(Raw!UQ234:UV234,5)=0),Raw!UN234&lt;&gt;4),OR(AND(Raw!UO234=4,COUNTIF(Raw!UQ234:UV234,6)=0),Raw!UO234&lt;&gt;4)),"",1)))</f>
        <v/>
      </c>
      <c r="BD234" t="str">
        <f>IF(A234=0,"",IF(COUNTA(Raw!UW234:VG234)=0,"",IF(AND(OR(AND(Raw!UW234=4,COUNTIF(Raw!VC234:VG234,1)=0),Raw!UW234&lt;&gt;4),OR(AND(Raw!UX234=4,COUNTIF(Raw!VC234:VG234,2)=0),Raw!UX234&lt;&gt;4),OR(AND(Raw!UY234=4,COUNTIF(Raw!VC234:VG234,3)=0),Raw!UY234&lt;&gt;4),OR(AND(Raw!UZ234=4,COUNTIF(Raw!VC234:VG234,4)=0),Raw!UZ234&lt;&gt;4),OR(AND(Raw!VA234=4,COUNTIF(Raw!VC234:VG234,5)=0),Raw!VA234&lt;&gt;4)),"",1)))</f>
        <v/>
      </c>
      <c r="BE234" t="str">
        <f>IF(A234=0,"",IF(COUNTA(Raw!VH234:VP234)=0,"",
IF(AND(
OR(AND(Raw!VH234=4,COUNTIF(Raw!VM234:VP234,1)=0),Raw!VH234&lt;&gt;4),
OR(AND(Raw!VI234=4,COUNTIF(Raw!VM234:VP234,2)=0),Raw!VI234&lt;&gt;4),
OR(AND(Raw!VJ234=4,COUNTIF(Raw!VM234:VP234,3)=0),Raw!VJ234&lt;&gt;4),
OR(AND(Raw!VK234=4,COUNTIF(Raw!VM234:VP234,4)=0),Raw!VK234&lt;&gt;4)
),"",1)))</f>
        <v/>
      </c>
      <c r="BF234" t="str">
        <f>IF(A234=0,"",IF(COUNTA(Raw!VQ234:WK234)=0,"",
IF(AND(
OR(AND(Raw!VQ234=4,COUNTIF(Raw!WB234:WK234,1)=0),Raw!VQ234&lt;&gt;4),
OR(AND(Raw!VR234=4,COUNTIF(Raw!WB234:WK234,2)=0),Raw!VR234&lt;&gt;4),
OR(AND(Raw!VS234=4,COUNTIF(Raw!WB234:WK234,3)=0),Raw!VS234&lt;&gt;4),
OR(AND(Raw!VT234=4,COUNTIF(Raw!WB234:WK234,4)=0),Raw!VT234&lt;&gt;4),
OR(AND(Raw!VU234=4,COUNTIF(Raw!WB234:WK234,5)=0),Raw!VU234&lt;&gt;4),
OR(AND(Raw!VV234=4,COUNTIF(Raw!WB234:WK234,6)=0),Raw!VV234&lt;&gt;4),
OR(AND(Raw!VW234=4,COUNTIF(Raw!WB234:WK234,7)=0),Raw!VW234&lt;&gt;4),
OR(AND(Raw!VX234=4,COUNTIF(Raw!WB234:WK234,8)=0),Raw!VX234&lt;&gt;4),
OR(AND(Raw!VY234=4,COUNTIF(Raw!WB234:WK234,9)=0),Raw!VX234&lt;&gt;4),
OR(AND(Raw!VZ234=4,COUNTIF(Raw!WB234:WK234,10)=0),Raw!VZ234&lt;&gt;4)
),"",1)))</f>
        <v/>
      </c>
      <c r="BG234" t="str">
        <f>IF(A234=0,"",IF(COUNTA(Raw!WL234:XB234)=0,"",
IF(AND(
OR(AND(Raw!WL234=4,COUNTIF(Raw!WU234:XB234,1)=0),Raw!WL234&lt;&gt;4),
OR(AND(Raw!WM234=4,COUNTIF(Raw!WU234:XB234,2)=0),Raw!WM234&lt;&gt;4),
OR(AND(Raw!WN234=4,COUNTIF(Raw!WU234:XB234,3)=0),Raw!WN234&lt;&gt;4),
OR(AND(Raw!WO234=4,COUNTIF(Raw!WU234:XB234,4)=0),Raw!WO234&lt;&gt;4),
OR(AND(Raw!WP234=4,COUNTIF(Raw!WU234:XB234,5)=0),Raw!WP234&lt;&gt;4),
OR(AND(Raw!WQ234=4,COUNTIF(Raw!WU234:XB234,6)=0),Raw!WQ234&lt;&gt;4),
OR(AND(Raw!WR234=4,COUNTIF(Raw!WU234:XB234,7)=0),Raw!WR234&lt;&gt;4),
OR(AND(Raw!WS234=4,COUNTIF(Raw!WU234:XB234,8)=0),Raw!WS234&lt;&gt;4)
),"",1)))</f>
        <v/>
      </c>
      <c r="BH234" t="str">
        <f>IF(A234=0,"",IF(COUNTA(Raw!XC234:XK234)=0,"",
IF(AND(
OR(AND(Raw!XC234=4,COUNTIF(Raw!XH234:XK234,1)=0),Raw!XC234&lt;&gt;4),
OR(AND(Raw!XD234=4,COUNTIF(Raw!XH234:XK234,2)=0),Raw!XD234&lt;&gt;4),
OR(AND(Raw!XE234=4,COUNTIF(Raw!XH234:XK234,3)=0),Raw!XE234&lt;&gt;4),
OR(AND(Raw!XF234=4,COUNTIF(Raw!XH234:XK234,4)=0),Raw!XF234&lt;&gt;4)
),"",1)))</f>
        <v/>
      </c>
      <c r="BI234" t="str">
        <f>IF(A234=0,"",IF(COUNTA(Raw!XL234:XT234)=0,"",
IF(AND(
OR(AND(Raw!XL234=4,COUNTIF(Raw!XQ234:XT234,1)=0),Raw!XL234&lt;&gt;4),
OR(AND(Raw!XM234=4,COUNTIF(Raw!XQ234:XT234,2)=0),Raw!XM234&lt;&gt;4),
OR(AND(Raw!XN234=4,COUNTIF(Raw!XQ234:XT234,3)=0),Raw!XN234&lt;&gt;4),
OR(AND(Raw!XO234=4,COUNTIF(Raw!XQ234:XT234,4)=0),Raw!XO234&lt;&gt;4)
),"",1)))</f>
        <v/>
      </c>
      <c r="BJ234" t="str">
        <f>IF(A234=0,"",IF(COUNTA(Raw!XU234:YI234)=0,"",
IF(AND(
OR(AND(Raw!XU234=4,COUNTIF(Raw!YC234:YI234,1)=0),Raw!XU234&lt;&gt;4),
OR(AND(Raw!XV234=4,COUNTIF(Raw!YC234:YI234,2)=0),Raw!XV234&lt;&gt;4),
OR(AND(Raw!XW234=4,COUNTIF(Raw!YC234:YI234,3)=0),Raw!XW234&lt;&gt;4),
OR(AND(Raw!XX234=4,COUNTIF(Raw!YC234:YI234,4)=0),Raw!XX234&lt;&gt;4),
OR(AND(Raw!XY234=4,COUNTIF(Raw!YC234:YI234,5)=0),Raw!XY234&lt;&gt;4),
OR(AND(Raw!XZ234=4,COUNTIF(Raw!YC234:YI234,6)=0),Raw!XZ234&lt;&gt;4),
OR(AND(Raw!YA234=4,COUNTIF(Raw!YC234:YI234,7)=0),Raw!YA234&lt;&gt;4)
),"",1)))</f>
        <v/>
      </c>
      <c r="BK234" t="str">
        <f>IF(A234=0,"",IF(COUNTA(Raw!YJ234:YR234)=0,"",
IF(AND(
OR(AND(Raw!YJ234=4,COUNTIF(Raw!YO234:YR234,1)=0),Raw!YJ234&lt;&gt;4),
OR(AND(Raw!YK234=4,COUNTIF(Raw!YO234:YR234,2)=0),Raw!YK234&lt;&gt;4),
OR(AND(Raw!YL234=4,COUNTIF(Raw!YO234:YR234,3)=0),Raw!YL234&lt;&gt;4),
OR(AND(Raw!YM234=4,COUNTIF(Raw!YO234:YR234,4)=0),Raw!YM234&lt;&gt;4)
),"",1)))</f>
        <v/>
      </c>
      <c r="BL234" t="str">
        <f>IF(A234=0,"",IF(COUNTA(Raw!YS234:YU234)=0,"",IF(AND(Raw!YS234=4,ISBLANK(Raw!YU234)),"",IF(AND(Raw!YS234&lt;&gt;4,ISBLANK(Raw!YU234)=FALSE),"",1))))</f>
        <v/>
      </c>
    </row>
    <row r="235" spans="1:64">
      <c r="A235" s="20">
        <f>Raw!A235</f>
        <v>0</v>
      </c>
      <c r="B235" s="19" t="str">
        <f>IF(A235=0,"",IF(AND(Raw!AC235=1,COUNTA(Raw!AR235:IC235)&gt;0,COUNTA(Raw!ID235:YU235)=0),"",IF(AND(Raw!AC235=2,COUNTA(Raw!AR235:IC235)=0,COUNTA(Raw!ID235:MV235)&gt;0,COUNTA(Raw!MW235:YU235)=0),"",IF(AND(Raw!AC235=3,COUNTA(Raw!AP235:MV235)=0,COUNTA(Raw!MW235:YU235)&gt;0),"",1))))</f>
        <v/>
      </c>
      <c r="C235" s="19" t="str">
        <f>IF(A235=0,"",IF(AND(Raw!AK235=1,ISBLANK(Raw!AM235)=FALSE,ISBLANK(Raw!AO235)),"",IF(AND(Raw!AK235=2,ISBLANK(Raw!AM235),ISBLANK(Raw!AO235)=FALSE),"",1)))</f>
        <v/>
      </c>
      <c r="D235" s="19" t="str">
        <f>IF(A235=0,"",IF(COUNTA(Raw!AS235:AZ235)=0,"",IF(AND(Raw!AS235+Raw!AT235=100,Raw!AU235+Raw!AV235=100,Raw!AW235+Raw!AX235=100,Raw!AY235+Raw!AZ235=100),"",1)))</f>
        <v/>
      </c>
      <c r="E235" s="19" t="str">
        <f>IF(A235=0,"",IF(ISBLANK(Raw!AQ235),"",IF(Raw!AQ235=1,"",1)))</f>
        <v/>
      </c>
      <c r="F235" s="19" t="str">
        <f>IF(A235=0,"",IF(ISBLANK(Raw!AR235),"",IF(AND(Raw!AR235&gt;=0,Raw!AR235&lt;=100),"",1)))</f>
        <v/>
      </c>
      <c r="G235" s="19" t="str">
        <f>IF(A235=0,"",IF(AND(ISBLANK(Raw!BA235),ISBLANK(Raw!AS235)),"",IF(AND(Raw!AS235&gt;0,ISBLANK(Raw!BA235)=FALSE),"",1)))</f>
        <v/>
      </c>
      <c r="H235" s="19" t="str">
        <f>IF(A235=0,"",IF(COUNTA(Raw!BA235:BH235)=0,"",IF(AND(Raw!BA235=0,COUNTA(Raw!BB235:BH235)=0),"",IF(AND(Raw!BA235&gt;0,COUNTA(Raw!BB235:BH235)&gt;0),"",1))))</f>
        <v/>
      </c>
      <c r="I235" s="19" t="str">
        <f>IF(A235=0,"",IF(AND(ISBLANK(Raw!BI235),ISBLANK(Raw!BJ235)),"",IF(AND(Raw!BI235=1,ISBLANK(Raw!BJ235)=FALSE),"",IF(AND(Raw!BI235=2,ISBLANK(Raw!BJ235)),"",1))))</f>
        <v/>
      </c>
      <c r="J235" s="19" t="str">
        <f>IF(A235=0,"",IF(AND(ISBLANK(Raw!AT235),COUNTBLANK(Raw!BK235:BQ235)),"",IF(AND(Raw!AT235&gt;0,COUNTA(Raw!BK235:BQ235)&gt;0),"",IF(AND(Raw!AT235=0,COUNTA(Raw!BK235:BQ235)=0),"",1))))</f>
        <v/>
      </c>
      <c r="K235" s="19" t="str">
        <f>IF(A235=0,"",IF(AND(ISBLANK(Raw!AS235),COUNTA(Raw!BR235:BX235)=0),"",IF(AND(Raw!AS235&gt;0,COUNTA(Raw!BR235:BX235)&gt;0),"",IF(AND(Raw!AS235=0,COUNTA(Raw!BR235:BX235)=0),"",1))))</f>
        <v/>
      </c>
      <c r="L235" s="19" t="str">
        <f>IF(A235=0,"",IF(AND(COUNTA(Raw!BK235:BX235)=0,COUNTA(Raw!BY235:CH235)=0),"",IF(AND(COUNTIF(Raw!BK235:BX235,1)&gt;0,COUNTA(Raw!BY235:CH235)&gt;0),"",IF(AND(COUNTIF(Raw!BK235:BX235,1)=0,COUNTA(Raw!BY235:CH235)=0),"",1))))</f>
        <v/>
      </c>
      <c r="M235" s="19" t="str">
        <f>IF(A235=0,"",IF(AND(COUNTA(Raw!BK235:BX235)=0,COUNTA(Raw!CI235:CR235)),"",IF(AND(COUNTIF(Raw!BK235:BX235,3)&gt;0,COUNTA(Raw!CI235:CR235)&gt;0),"",IF(AND(COUNTIF(Raw!BK235:BX235,3)=0,COUNTA(Raw!CI235:CR235)=0),"",1))))</f>
        <v/>
      </c>
      <c r="N235" s="19" t="str">
        <f>IF(A235=0,"",IF(COUNTA(Raw!CS235:DF235)=0,"",IF(AND(COUNTIF(Raw!CS235:CV235,1)=1,COUNTA(Raw!CW235:DA235)&gt;0,COUNTA(Raw!DB235:DF235)=0),"",IF(AND(COUNTIF(Raw!CS235:CV235,2)=1,COUNTA(Raw!CW235:DA235)=0,COUNTA(Raw!DB235:DF235)&gt;0),"",IF(AND(COUNTA(Raw!CS235:CV235)&gt;0,COUNTA(Raw!CW235:DF235)=0),"",1)))))</f>
        <v/>
      </c>
      <c r="O235" s="19" t="str">
        <f>IF(A235=0,"",IF(COUNTA(Raw!DG235:DP235)=0,"",IF(AND(COUNTIF(Raw!BK235:BQ235,1)&gt;0,OR(COUNTIF(Raw!DG235:DP235,1)=1,COUNTIF(Raw!DG235:DP235,2)=1,COUNTIF(Raw!DG235:DP235,3)=1)),"",IF(AND(COUNTIF(Raw!BK235:BQ235,1)=0,AND(COUNTIF(Raw!DG235:DP235,1)=0,COUNTIF(Raw!DG235:DP235,2)=0,COUNTIF(Raw!DG235:DP235,3)=0)),"",1))))</f>
        <v/>
      </c>
      <c r="P235" s="19" t="str">
        <f>IF(A235=0,"",IF(COUNTA(Raw!DG235:DR235)=0,"",IF(AND(COUNTIF(Raw!DG235:DP235,4)=1,ISBLANK(Raw!DQ235)=FALSE,ISBLANK(Raw!DR235)),"",IF(AND(COUNTIF(Raw!DG235:DP235,7)=1,ISBLANK(Raw!DQ235),ISBLANK(Raw!DR235)=FALSE),"",IF(AND(COUNTA(Raw!DG235:DP235)&gt;0,COUNTIF(Raw!DG235:DP235,4)=0,COUNTIF(Raw!DG235:DP235,7)=0,COUNTA(Raw!DQ235:DR235)=0),"",1)))))</f>
        <v/>
      </c>
      <c r="Q235" s="19" t="str">
        <f>IF(A235=0,"",IF(AND(COUNTA(Raw!DS235:DU235)=0,COUNTA(Raw!BK235:BQ235)=0),"",IF(AND(COUNTIF(Raw!BK235:BQ235,1)&gt;0,COUNTA(Raw!DS235:DU235)&gt;0),"",IF(AND(COUNTIF(Raw!BK235:BQ235,1)=0,COUNTA(Raw!DS235:DU235)=0),"",1))))</f>
        <v/>
      </c>
      <c r="R235" s="19" t="str">
        <f>IF(A235=0,"",IF(AND(ISBLANK(Raw!AT235),ISBLANK(Raw!EJ235)),"",IF(AND(Raw!AT235&gt;0,ISBLANK(Raw!EJ235)=FALSE,Raw!EJ235&gt;=0,Raw!EJ235&lt;=7),"",IF(AND(Raw!AT235=0,ISBLANK(Raw!EJ235)),"",1))))</f>
        <v/>
      </c>
      <c r="S235" t="str">
        <f>IF(A235=0,"",IF(AND(ISBLANK(Raw!AS235),ISBLANK(Raw!EK235)),"",IF(AND(Raw!AS235&gt;0,ISBLANK(Raw!EK235)=FALSE),"",IF(AND(Raw!AS235=0,ISBLANK(Raw!EK235)),"",1))))</f>
        <v/>
      </c>
      <c r="T235" s="19" t="str">
        <f>IF(A235=0,"",IF(AND(ISBLANK(Raw!AT235),COUNTA(Raw!EL235:EQ235)=0),"",IF(AND(Raw!AT235&gt;0,COUNTA(Raw!EL235:EQ235)&gt;0),"",IF(AND(Raw!AT235=0,COUNTA(Raw!EL235:EQ235)=0),"",1))))</f>
        <v/>
      </c>
      <c r="U235" t="str">
        <f>IF(A235=0,"",IF(AND(ISBLANK(Raw!AT235),COUNTA(Raw!ER235:EU235)=0),"",IF(AND(Raw!AT235&gt;0,COUNTA(Raw!ER235:EU235)&gt;0),"",IF(AND(Raw!AT235=0,COUNTA(Raw!ER235:EU235)=0),"",1))))</f>
        <v/>
      </c>
      <c r="V235" t="str">
        <f>IF(A235=0,"",IF(AND(ISBLANK(Raw!AS235),COUNTA(Raw!EV235:FA235)=0),"",IF(AND(Raw!AS235&gt;0,COUNTA(Raw!EV235:FA235)&gt;0),"",IF(AND(Raw!AS235=0,COUNTA(Raw!EV235:FA235)=0),"",1))))</f>
        <v/>
      </c>
      <c r="W235" t="str">
        <f>IF(A235=0,"",IF(AND(ISBLANK(Raw!AS235),COUNTA(Raw!FB235:FE235)=0),"",IF(AND(Raw!AS235&gt;0,COUNTA(Raw!FB235:FE235)&gt;0),"",IF(AND(Raw!AS235=0,COUNTA(Raw!FB235:FE235)=0),"",1))))</f>
        <v/>
      </c>
      <c r="X235" t="str">
        <f>IF(A235=0,"",IF(AND(ISBLANK(Raw!AT235),COUNTA(Raw!FF235:FI235)=0),"",IF(AND(Raw!AT235&gt;0,COUNTA(Raw!FF235:FI235)&gt;0),"",IF(AND(Raw!AT235=0,COUNTA(Raw!FF235:FI235)=0),"",1))))</f>
        <v/>
      </c>
      <c r="Y235" t="str">
        <f>IF(A235=0,"",IF(AND(ISBLANK(Raw!AS235),COUNTA(Raw!FJ235:FM235)=0),"",IF(AND(Raw!AS235&gt;0,COUNTA(Raw!FJ235:FM235)&gt;0),"",IF(AND(Raw!AS235=0,COUNTA(Raw!FJ235:FM235)=0),"",1))))</f>
        <v/>
      </c>
      <c r="Z235" t="str">
        <f>IF(A235=0,"",IF(AND(COUNTA(Raw!FN235:FT235)=0,ISBLANK(Raw!FU235)),"",IF(AND(COUNTIF(Raw!FN235:FT235,1)&gt;0,ISBLANK(Raw!FU235)=FALSE),"",IF(AND(COUNTIF(Raw!FN235:FT235,1)=0,ISBLANK(Raw!FU235)),"",1))))</f>
        <v/>
      </c>
      <c r="AA235" s="19" t="str">
        <f>IF(A235=0,"",IF(AND(ISBLANK(Raw!BI235),COUNTA(Raw!FV235:GH235)=0),"",IF(AND(Raw!BI235&lt;&gt;1,COUNTIF(Raw!FV235:GH235,6)=0),"",IF(Raw!BI235=1,"",1))))</f>
        <v/>
      </c>
      <c r="AB235" t="str">
        <f>IF(A235=0,"",IF(AND(ISBLANK(Raw!GI235),COUNTA(Raw!GJ235:GQ235)=0),"",IF(AND(Raw!GI235=1,COUNTA(Raw!GJ235:GQ235)&gt;0),"",IF(AND(Raw!GI235=2,COUNTA(Raw!GJ235:GQ235)=0),"",1))))</f>
        <v/>
      </c>
      <c r="AC235" s="19" t="str">
        <f>IF(A235=0,"",IF(AND(COUNTA(Raw!GY235:HF235)=0,ISBLANK(Raw!HG235)),"",IF(AND(OR(COUNTIF(Raw!GY235:HE235,1)&gt;0,COUNTIF(Raw!GY235:HE235,2)&gt;0),ISBLANK(Raw!HG235)=FALSE),"",IF(AND(COUNTA(Raw!GY235:HF235)&gt;0,ISBLANK(Raw!HG235),COUNTIF(Raw!GY235:HE235,1)=0,COUNTIF(Raw!GY235:HE235,2)=0),"",1))))</f>
        <v/>
      </c>
      <c r="AD235" s="19" t="str">
        <f>IF(A235=0,"",IF(COUNTA(Raw!HU235:IB235)=0,"",IF(AND(Raw!AK235&lt;&gt;2,COUNTIF(Raw!HU235:IA235,2)=0,COUNTIF(Raw!HU235:IA235,3)=0),"",IF(Raw!AK235=2,"",1))))</f>
        <v/>
      </c>
      <c r="AE235" s="19" t="str">
        <f>IF(A235=0,"",IF(AND(Raw!AK235=2,ISBLANK(Raw!IC235)=FALSE),"",IF(AND(Raw!AK235&lt;&gt;2,ISBLANK(Raw!IC235)),"",1)))</f>
        <v/>
      </c>
      <c r="AF235" s="19" t="str">
        <f>IF(A235=0,"",IF(COUNTA(Raw!ID235:IF235)=0,"",IF(AND(MATCH(2023-Raw!ID235,Code!$A$3:$A$12,1)=Raw!IF235,2023-Raw!ID235=Raw!IE235),"",1)))</f>
        <v/>
      </c>
      <c r="AG235" s="19" t="str">
        <f>IF(A235=0,"",IF(COUNTA(Raw!IG235:II235)=0,"",IF(AND(Raw!IG235=4,ISBLANK(Raw!II235)=FALSE),"",IF(AND(Raw!IG235&lt;&gt;4,ISBLANK(Raw!II235)),"",1))))</f>
        <v/>
      </c>
      <c r="AH235" s="19" t="str">
        <f>IF(A235=0,"",IF(COUNTA(Raw!IJ235:IM235)=0,"",IF(AND(Raw!IJ235=1,ISBLANK(Raw!IK235)=FALSE),"",IF(AND(Raw!IJ235=2,COUNTA(Raw!IK235:IM235)&gt;0),"",1))))</f>
        <v/>
      </c>
      <c r="AI235" s="19" t="str">
        <f>IF(A235=0,"",IF(COUNTA(Raw!IK235:IM235)=0,"",IF(AND(Raw!IK235=1,ISBLANK(Raw!IL235)=FALSE),"",IF(AND(Raw!IK235=2,COUNTA(Raw!IL235:IM235)=0),"",1))))</f>
        <v/>
      </c>
      <c r="AJ235" s="19" t="str">
        <f>IF(A235=0,"",IF(COUNTA(Raw!JD235:JJ235)=0,"",IF(AND(Raw!JD235&gt;600,COUNTA(Raw!JE235:JI235)&gt;0),"",IF(AND(Raw!JD235&lt;=600,COUNTA(Raw!JE235:JJ235)=0),"",1))))</f>
        <v/>
      </c>
      <c r="AK235" s="19" t="str">
        <f>IF(A235=0,"",IF(COUNTA(Raw!JK235:KA235)=0,"",IF(AND(Raw!JK235=1,COUNTA(Raw!JM235:JV235)&gt;0),"",IF(AND(Raw!JK235=3,COUNTA(Raw!JM235:JV235)&gt;0,COUNTA(Raw!JW235:KA235)=0),"",IF(AND(ISBLANK(Raw!JK235)=FALSE,Raw!JK235&lt;&gt;1,Raw!JK235&lt;&gt;3,COUNTA(Raw!JM235:KA235)=0),"",1)))))</f>
        <v/>
      </c>
      <c r="AL235" s="19" t="str">
        <f>IF(A235=0,"",IF(COUNTA(Raw!JW235:KA235)=0,"",IF(AND(COUNTIF(Raw!JW235:JZ235,4)=0,COUNTA(Raw!JW235:JZ235)&gt;0,ISBLANK(Raw!KA235)=FALSE),"",IF(AND(COUNTIF(Raw!JW235:KA235,4)&gt;0,ISBLANK(Raw!KA235)),"",1))))</f>
        <v/>
      </c>
      <c r="AM235" s="19" t="str">
        <f>IF(A235=0,"",IF(COUNTA(Raw!KT235:KU235)=0,"",IF(AND(Raw!KT235=1,ISBLANK(Raw!KU235)=FALSE),"",IF(AND(Raw!KT235=2,ISBLANK(Raw!KU235)),"",1))))</f>
        <v/>
      </c>
      <c r="AN235" s="19" t="str">
        <f>IF(A235=0,"",IF(COUNTA(Raw!KX235:LF235)=0,"",IF(AND(COUNTIF(Raw!KX235:LB235,5)=1,COUNTA(Raw!KX235:LB235)=1,COUNTA(Raw!LC235:LF235)=0),"",IF(AND(COUNTIF(Raw!KX235:LB235,5)=0,COUNTA(Raw!KX235:LB235)&gt;0,COUNTA(Raw!LC235:LF235)&gt;0),"",1))))</f>
        <v/>
      </c>
      <c r="AO235" s="19" t="str">
        <f>IF(A235=0,"",IF(COUNTA(Raw!LM235:LU235)=0,"",IF(AND(Raw!LM235=1,ISBLANK(Raw!LN235)=FALSE,COUNTA(Raw!LO235:LU235)&gt;0),"",IF(AND(Raw!LM235=2,COUNTA(Raw!LN235:LU235)=0),"",1))))</f>
        <v/>
      </c>
      <c r="AP235" s="19" t="str">
        <f>IF(A235=0,"",IF(COUNTA(Raw!MY235:OG235)=0,"",IF(AND(Raw!MY235=2,COUNTA(Raw!MZ235:OG235)=0),"",IF(AND(Raw!MY235=1,COUNTA(Raw!MZ235:OG235)&gt;0),"",1))))</f>
        <v/>
      </c>
      <c r="AQ235" s="19" t="str">
        <f>IF(A235=0,"",IF(COUNTA(Raw!NC235:NW235)=0,"",IF(AND(COUNTIF(Raw!NC235:NG235,3)&gt;0,COUNTA(Raw!NH235:NQ235)&gt;0),"",IF(AND(COUNTA(Raw!NC235:NG235)&gt;0,COUNTIF(Raw!NC235:NG235,3)=0,COUNTA(Raw!NH235:NW235)=0),"",1))))</f>
        <v/>
      </c>
      <c r="AR235" s="19" t="str">
        <f>IF(A235=0,"",IF(COUNTA(Raw!NH235:NW235)=0,"",IF(AND(COUNTIF(Raw!NH235:NQ235,10)&gt;0,COUNTA(Raw!NR235:NW235)&gt;0),"",IF(AND(COUNTA(Raw!NH235:NQ235)&gt;0,COUNTIF(Raw!NH235:NQ235,10)=0,COUNTA(Raw!NR235:NY235)=0),"",1))))</f>
        <v/>
      </c>
      <c r="AS235" s="19" t="str">
        <f>IF(A235=0,"",IF(COUNTA(Raw!NY235:OG235)=0,"",IF(AND(Raw!NY235=1,COUNTA(Raw!NZ235:OG235)&gt;0),"",IF(AND(Raw!NY235=2,COUNTA(Raw!NZ235:OG235)=0),"",1))))</f>
        <v/>
      </c>
      <c r="AT235" s="19" t="str">
        <f>IF(A235=0,"",IF(COUNTA(Raw!OH235:OY235)=0,"",IF(AND(Raw!OH235=1,COUNTA(Raw!OI235:OY235)&gt;0),"",IF(AND(Raw!OH235=2,COUNTA(Raw!OI235:OY235)=0),"",1))))</f>
        <v/>
      </c>
      <c r="AU235" s="19" t="str">
        <f>IF(A235=0,"",IF(COUNTA(Raw!PR235:QB235)=0,"",
IF(AND(OR(AND(COUNTIF(Raw!PR235:QB235,1)=1,COUNTA(Raw!QI235:QY235)&gt;0),AND(COUNTIF(Raw!PR235:QB235,1)=0,COUNTA(Raw!QI235:QY235)=0)),OR(AND(COUNTIF(Raw!PR235:QB235,2)=1,COUNTA(Raw!QZ235:RP235)&gt;0),AND(COUNTIF(Raw!PR235:QB235,2)=0,COUNTA(Raw!QZ235:RP235)=0)),OR(AND(COUNTIF(Raw!PR235:QB235,3)=1,COUNTA(Raw!RQ235:SG235)&gt;0),AND(COUNTIF(Raw!PR235:QB235,3)=0,COUNTA(Raw!RQ235:SG235)=0)),OR(AND(COUNTIF(Raw!PR235:QB235,4)=1,COUNTA(Raw!SH235:ST235)&gt;0),AND(COUNTIF(Raw!PR235:QB235,4)=0,COUNTA(Raw!SH235:ST235)=0)),OR(AND(COUNTIF(Raw!PR235:QB235,5)=1,COUNTA(Raw!SU235:TG235)&gt;0),AND(COUNTIF(Raw!PR235:QB235,5)=0,COUNTA(Raw!SU235:TG235)=0)),OR(AND(COUNTIF(Raw!PR235:QB235,6)=1,COUNTA(Raw!TH235:TT235)&gt;0),AND(COUNTIF(Raw!PR235:QB235,6)=0,COUNTA(Raw!TH235:TT235)=0)),OR(AND(COUNTIF(Raw!PR235:QB235,7)=1,COUNTA(Raw!TU235:UI235)&gt;0),AND(COUNTIF(Raw!PR235:QB235,7)=0,COUNTA(Raw!TU235:UI235)=0)),OR(AND(COUNTIF(Raw!PR235:QB235,8)=1,COUNTA(Raw!UJ235:UV235)&gt;0),AND(COUNTIF(Raw!PR235:QB235,8)=0,COUNTA(Raw!UJ235:UV235)=0)),OR(AND(COUNTIF(Raw!PR235:QB235,9)=1,COUNTA(Raw!UW235:VG235)&gt;0),AND(COUNTIF(Raw!PR235:QB235,9)=0,COUNTA(Raw!UW235:VG235)=0)),OR(AND(COUNTIF(Raw!PR235:QB235,10)=1,COUNTA(Raw!VH235:VP235)&gt;0),AND(COUNTIF(Raw!PR235:QB235,10)=0,COUNTA(Raw!VH235:VP235)=0)),OR(AND(COUNTIF(Raw!PR235:QB235,11)=1,COUNTA(Raw!VQ235:WK235)&gt;0),AND(COUNTIF(Raw!PR235:QB235,11)=0,COUNTA(Raw!VQ235:WK235)=0))),"",1)))</f>
        <v/>
      </c>
      <c r="AV235" s="19" t="str">
        <f>IF(A235=0,"",IF(COUNTA(Raw!QI235:QY235)=0,"",IF(AND(OR(AND(Raw!QI235=4,COUNTIF(Raw!QR235:QY235,1)=0),Raw!QI235&lt;&gt;4),OR(AND(Raw!QJ235=4,COUNTIF(Raw!QR235:QY235,2)=0),Raw!QJ235&lt;&gt;4),OR(AND(Raw!QK235=4,COUNTIF(Raw!QR235:QY235,3)=0),Raw!QK235&lt;&gt;4),OR(AND(Raw!QL235=4,COUNTIF(Raw!QR235:QY235,4)=0),Raw!QL235&lt;&gt;4),OR(AND(Raw!QM235=4,COUNTIF(Raw!QR235:QY235,5)=0),Raw!QM235&lt;&gt;4),OR(AND(Raw!QN235=4,COUNTIF(Raw!QR235:QY235,6)=0),Raw!QN235&lt;&gt;4),OR(AND(Raw!QO235=4,COUNTIF(Raw!QR235:QY235,7)=0),Raw!QO235&lt;&gt;4),OR(AND(Raw!QP235=4,COUNTIF(Raw!QR235:QY235,8)=0),Raw!QP235&lt;&gt;4)),"",1)))</f>
        <v/>
      </c>
      <c r="AW235" t="str">
        <f>IF(A235=0,"",IF(COUNTA(Raw!QZ235:RP235)=0,"",IF(AND(OR(AND(Raw!QZ235=4,COUNTIF(Raw!RI235:RP235,1)=0),Raw!QZ235&lt;&gt;4),OR(AND(Raw!RA235=4,COUNTIF(Raw!RI235:RP235,2)=0),Raw!RA235&lt;&gt;4),OR(AND(Raw!RB235=4,COUNTIF(Raw!RI235:RP235,3)=0),Raw!RB235&lt;&gt;4),OR(AND(Raw!RC235=4,COUNTIF(Raw!RI235:RP235,4)=0),Raw!RC235&lt;&gt;4),OR(AND(Raw!RD235=4,COUNTIF(Raw!RI235:RP235,5)=0),Raw!RD235&lt;&gt;4),OR(AND(Raw!RE235=4,COUNTIF(Raw!RI235:RP235,6)=0),Raw!RE235&lt;&gt;4),OR(AND(Raw!RF235=4,COUNTIF(Raw!RI235:RP235,7)=0),Raw!RF235&lt;&gt;4),OR(AND(Raw!RG235=4,COUNTIF(Raw!RI235:RP235,8)=0),Raw!RG235&lt;&gt;4)),"",1)))</f>
        <v/>
      </c>
      <c r="AX235" t="str">
        <f>IF(A235=0,"",IF(COUNTA(Raw!RQ235:SG235)=0,"",IF(AND(OR(AND(Raw!RQ235=4,COUNTIF(Raw!RZ235:SG235,1)=0),Raw!RQ235&lt;&gt;4),OR(AND(Raw!RR235=4,COUNTIF(Raw!RZ235:SG235,2)=0),Raw!RR235&lt;&gt;4),OR(AND(Raw!RS235=4,COUNTIF(Raw!RZ235:SG235,3)=0),Raw!RS235&lt;&gt;4),OR(AND(Raw!RT235=4,COUNTIF(Raw!RZ235:SG235,4)=0),Raw!RT235&lt;&gt;4),OR(AND(Raw!RU235=4,COUNTIF(Raw!RZ235:SG235,5)=0),Raw!RU235&lt;&gt;4),OR(AND(Raw!RV235=4,COUNTIF(Raw!RZ235:SG235,6)=0),Raw!RV235&lt;&gt;4),OR(AND(Raw!RW235=4,COUNTIF(Raw!RZ235:SG235,7)=0),Raw!RW235&lt;&gt;4),OR(AND(Raw!RX235=4,COUNTIF(Raw!RZ235:SG235,8)=0),Raw!RX235&lt;&gt;4)),"",1)))</f>
        <v/>
      </c>
      <c r="AY235" t="str">
        <f>IF(A235=0,"",IF(COUNTA(Raw!SH235:ST235)=0,"",IF(AND(OR(AND(Raw!SH235=4,COUNTIF(Raw!SO235:ST235,1)=0),Raw!SH235&lt;&gt;4),OR(AND(Raw!SI235=4,COUNTIF(Raw!SO235:ST235,2)=0),Raw!SI235&lt;&gt;4),OR(AND(Raw!SJ235=4,COUNTIF(Raw!SO235:ST235,3)=0),Raw!SJ235&lt;&gt;4),OR(AND(Raw!SK235=4,COUNTIF(Raw!SO235:ST235,4)=0),Raw!SK235&lt;&gt;4),OR(AND(Raw!SL235=4,COUNTIF(Raw!SO235:ST235,5)=0),Raw!SL235&lt;&gt;4),OR(AND(Raw!SM235=4,COUNTIF(Raw!SO235:ST235,6)=0),Raw!SM235&lt;&gt;4)),"",1)))</f>
        <v/>
      </c>
      <c r="AZ235" t="str">
        <f>IF(A235=0,"",IF(COUNTA(Raw!SU235:TG235)=0,"",IF(AND(OR(AND(Raw!SU235=4,COUNTIF(Raw!TB235:TG235,1)=0),Raw!SU235&lt;&gt;4),OR(AND(Raw!SV235=4,COUNTIF(Raw!TB235:TG235,2)=0),Raw!SV235&lt;&gt;4),OR(AND(Raw!SW235=4,COUNTIF(Raw!TB235:TG235,3)=0),Raw!SW235&lt;&gt;4),OR(AND(Raw!SX235=4,COUNTIF(Raw!TB235:TG235,4)=0),Raw!SX235&lt;&gt;4),OR(AND(Raw!SY235=4,COUNTIF(Raw!TB235:TG235,5)=0),Raw!SY235&lt;&gt;4),OR(AND(Raw!SZ235=4,COUNTIF(Raw!TB235:TG235,6)=0),Raw!SZ235&lt;&gt;4)),"",1)))</f>
        <v/>
      </c>
      <c r="BA235" t="str">
        <f>IF(A235=0,"",IF(COUNTA(Raw!TH235:TT235)=0,"",IF(AND(OR(AND(Raw!TH235=4,COUNTIF(Raw!TO235:TT235,1)=0),Raw!TH235&lt;&gt;4),OR(AND(Raw!TI235=4,COUNTIF(Raw!TO235:TT235,2)=0),Raw!TI235&lt;&gt;4),OR(AND(Raw!TJ235=4,COUNTIF(Raw!TO235:TT235,3)=0),Raw!TJ235&lt;&gt;4),OR(AND(Raw!TK235=4,COUNTIF(Raw!TO235:TT235,4)=0),Raw!TK235&lt;&gt;4),OR(AND(Raw!TL235=4,COUNTIF(Raw!TO235:TT235,5)=0),Raw!TL235&lt;&gt;4),OR(AND(Raw!TM235=4,COUNTIF(Raw!TO235:TT235,6)=0),Raw!TM235&lt;&gt;4)),"",1)))</f>
        <v/>
      </c>
      <c r="BB235" t="str">
        <f>IF(A235=0,"",IF(COUNTA(Raw!TU235:UI235)=0,"",IF(AND(OR(AND(Raw!TU235=4,COUNTIF(Raw!UC235:UI235,1)=0),Raw!TU235&lt;&gt;4),OR(AND(Raw!TV235=4,COUNTIF(Raw!UC235:UI235,2)=0),Raw!TV235&lt;&gt;4),OR(AND(Raw!TW235=4,COUNTIF(Raw!UC235:UI235,3)=0),Raw!TW235&lt;&gt;4),OR(AND(Raw!TX235=4,COUNTIF(Raw!UC235:UI235,4)=0),Raw!TX235&lt;&gt;4),OR(AND(Raw!TY235=4,COUNTIF(Raw!UC235:UI235,5)=0),Raw!TY235&lt;&gt;4),OR(AND(Raw!TZ235=4,COUNTIF(Raw!UC235:UI235,6)=0),Raw!TZ235&lt;&gt;4),OR(AND(Raw!UA235=4,COUNTIF(Raw!UC235:UI235,7)=0),Raw!UA235&lt;&gt;4)),"",1)))</f>
        <v/>
      </c>
      <c r="BC235" t="str">
        <f>IF(A235=0,"",IF(COUNTA(Raw!UJ235:UV235)=0,"",IF(AND(OR(AND(Raw!UJ235=4,COUNTIF(Raw!UQ235:UV235,1)=0),Raw!UJ235&lt;&gt;4),OR(AND(Raw!UK235=4,COUNTIF(Raw!UQ235:UV235,2)=0),Raw!UK235&lt;&gt;4),OR(AND(Raw!UL235=4,COUNTIF(Raw!UQ235:UV235,3)=0),Raw!UL235&lt;&gt;4),OR(AND(Raw!UM235=4,COUNTIF(Raw!UQ235:UV235,4)=0),Raw!UM235&lt;&gt;4),OR(AND(Raw!UN235=4,COUNTIF(Raw!UQ235:UV235,5)=0),Raw!UN235&lt;&gt;4),OR(AND(Raw!UO235=4,COUNTIF(Raw!UQ235:UV235,6)=0),Raw!UO235&lt;&gt;4)),"",1)))</f>
        <v/>
      </c>
      <c r="BD235" t="str">
        <f>IF(A235=0,"",IF(COUNTA(Raw!UW235:VG235)=0,"",IF(AND(OR(AND(Raw!UW235=4,COUNTIF(Raw!VC235:VG235,1)=0),Raw!UW235&lt;&gt;4),OR(AND(Raw!UX235=4,COUNTIF(Raw!VC235:VG235,2)=0),Raw!UX235&lt;&gt;4),OR(AND(Raw!UY235=4,COUNTIF(Raw!VC235:VG235,3)=0),Raw!UY235&lt;&gt;4),OR(AND(Raw!UZ235=4,COUNTIF(Raw!VC235:VG235,4)=0),Raw!UZ235&lt;&gt;4),OR(AND(Raw!VA235=4,COUNTIF(Raw!VC235:VG235,5)=0),Raw!VA235&lt;&gt;4)),"",1)))</f>
        <v/>
      </c>
      <c r="BE235" t="str">
        <f>IF(A235=0,"",IF(COUNTA(Raw!VH235:VP235)=0,"",
IF(AND(
OR(AND(Raw!VH235=4,COUNTIF(Raw!VM235:VP235,1)=0),Raw!VH235&lt;&gt;4),
OR(AND(Raw!VI235=4,COUNTIF(Raw!VM235:VP235,2)=0),Raw!VI235&lt;&gt;4),
OR(AND(Raw!VJ235=4,COUNTIF(Raw!VM235:VP235,3)=0),Raw!VJ235&lt;&gt;4),
OR(AND(Raw!VK235=4,COUNTIF(Raw!VM235:VP235,4)=0),Raw!VK235&lt;&gt;4)
),"",1)))</f>
        <v/>
      </c>
      <c r="BF235" t="str">
        <f>IF(A235=0,"",IF(COUNTA(Raw!VQ235:WK235)=0,"",
IF(AND(
OR(AND(Raw!VQ235=4,COUNTIF(Raw!WB235:WK235,1)=0),Raw!VQ235&lt;&gt;4),
OR(AND(Raw!VR235=4,COUNTIF(Raw!WB235:WK235,2)=0),Raw!VR235&lt;&gt;4),
OR(AND(Raw!VS235=4,COUNTIF(Raw!WB235:WK235,3)=0),Raw!VS235&lt;&gt;4),
OR(AND(Raw!VT235=4,COUNTIF(Raw!WB235:WK235,4)=0),Raw!VT235&lt;&gt;4),
OR(AND(Raw!VU235=4,COUNTIF(Raw!WB235:WK235,5)=0),Raw!VU235&lt;&gt;4),
OR(AND(Raw!VV235=4,COUNTIF(Raw!WB235:WK235,6)=0),Raw!VV235&lt;&gt;4),
OR(AND(Raw!VW235=4,COUNTIF(Raw!WB235:WK235,7)=0),Raw!VW235&lt;&gt;4),
OR(AND(Raw!VX235=4,COUNTIF(Raw!WB235:WK235,8)=0),Raw!VX235&lt;&gt;4),
OR(AND(Raw!VY235=4,COUNTIF(Raw!WB235:WK235,9)=0),Raw!VX235&lt;&gt;4),
OR(AND(Raw!VZ235=4,COUNTIF(Raw!WB235:WK235,10)=0),Raw!VZ235&lt;&gt;4)
),"",1)))</f>
        <v/>
      </c>
      <c r="BG235" t="str">
        <f>IF(A235=0,"",IF(COUNTA(Raw!WL235:XB235)=0,"",
IF(AND(
OR(AND(Raw!WL235=4,COUNTIF(Raw!WU235:XB235,1)=0),Raw!WL235&lt;&gt;4),
OR(AND(Raw!WM235=4,COUNTIF(Raw!WU235:XB235,2)=0),Raw!WM235&lt;&gt;4),
OR(AND(Raw!WN235=4,COUNTIF(Raw!WU235:XB235,3)=0),Raw!WN235&lt;&gt;4),
OR(AND(Raw!WO235=4,COUNTIF(Raw!WU235:XB235,4)=0),Raw!WO235&lt;&gt;4),
OR(AND(Raw!WP235=4,COUNTIF(Raw!WU235:XB235,5)=0),Raw!WP235&lt;&gt;4),
OR(AND(Raw!WQ235=4,COUNTIF(Raw!WU235:XB235,6)=0),Raw!WQ235&lt;&gt;4),
OR(AND(Raw!WR235=4,COUNTIF(Raw!WU235:XB235,7)=0),Raw!WR235&lt;&gt;4),
OR(AND(Raw!WS235=4,COUNTIF(Raw!WU235:XB235,8)=0),Raw!WS235&lt;&gt;4)
),"",1)))</f>
        <v/>
      </c>
      <c r="BH235" t="str">
        <f>IF(A235=0,"",IF(COUNTA(Raw!XC235:XK235)=0,"",
IF(AND(
OR(AND(Raw!XC235=4,COUNTIF(Raw!XH235:XK235,1)=0),Raw!XC235&lt;&gt;4),
OR(AND(Raw!XD235=4,COUNTIF(Raw!XH235:XK235,2)=0),Raw!XD235&lt;&gt;4),
OR(AND(Raw!XE235=4,COUNTIF(Raw!XH235:XK235,3)=0),Raw!XE235&lt;&gt;4),
OR(AND(Raw!XF235=4,COUNTIF(Raw!XH235:XK235,4)=0),Raw!XF235&lt;&gt;4)
),"",1)))</f>
        <v/>
      </c>
      <c r="BI235" t="str">
        <f>IF(A235=0,"",IF(COUNTA(Raw!XL235:XT235)=0,"",
IF(AND(
OR(AND(Raw!XL235=4,COUNTIF(Raw!XQ235:XT235,1)=0),Raw!XL235&lt;&gt;4),
OR(AND(Raw!XM235=4,COUNTIF(Raw!XQ235:XT235,2)=0),Raw!XM235&lt;&gt;4),
OR(AND(Raw!XN235=4,COUNTIF(Raw!XQ235:XT235,3)=0),Raw!XN235&lt;&gt;4),
OR(AND(Raw!XO235=4,COUNTIF(Raw!XQ235:XT235,4)=0),Raw!XO235&lt;&gt;4)
),"",1)))</f>
        <v/>
      </c>
      <c r="BJ235" t="str">
        <f>IF(A235=0,"",IF(COUNTA(Raw!XU235:YI235)=0,"",
IF(AND(
OR(AND(Raw!XU235=4,COUNTIF(Raw!YC235:YI235,1)=0),Raw!XU235&lt;&gt;4),
OR(AND(Raw!XV235=4,COUNTIF(Raw!YC235:YI235,2)=0),Raw!XV235&lt;&gt;4),
OR(AND(Raw!XW235=4,COUNTIF(Raw!YC235:YI235,3)=0),Raw!XW235&lt;&gt;4),
OR(AND(Raw!XX235=4,COUNTIF(Raw!YC235:YI235,4)=0),Raw!XX235&lt;&gt;4),
OR(AND(Raw!XY235=4,COUNTIF(Raw!YC235:YI235,5)=0),Raw!XY235&lt;&gt;4),
OR(AND(Raw!XZ235=4,COUNTIF(Raw!YC235:YI235,6)=0),Raw!XZ235&lt;&gt;4),
OR(AND(Raw!YA235=4,COUNTIF(Raw!YC235:YI235,7)=0),Raw!YA235&lt;&gt;4)
),"",1)))</f>
        <v/>
      </c>
      <c r="BK235" t="str">
        <f>IF(A235=0,"",IF(COUNTA(Raw!YJ235:YR235)=0,"",
IF(AND(
OR(AND(Raw!YJ235=4,COUNTIF(Raw!YO235:YR235,1)=0),Raw!YJ235&lt;&gt;4),
OR(AND(Raw!YK235=4,COUNTIF(Raw!YO235:YR235,2)=0),Raw!YK235&lt;&gt;4),
OR(AND(Raw!YL235=4,COUNTIF(Raw!YO235:YR235,3)=0),Raw!YL235&lt;&gt;4),
OR(AND(Raw!YM235=4,COUNTIF(Raw!YO235:YR235,4)=0),Raw!YM235&lt;&gt;4)
),"",1)))</f>
        <v/>
      </c>
      <c r="BL235" t="str">
        <f>IF(A235=0,"",IF(COUNTA(Raw!YS235:YU235)=0,"",IF(AND(Raw!YS235=4,ISBLANK(Raw!YU235)),"",IF(AND(Raw!YS235&lt;&gt;4,ISBLANK(Raw!YU235)=FALSE),"",1))))</f>
        <v/>
      </c>
    </row>
    <row r="236" spans="1:64">
      <c r="A236" s="20">
        <f>Raw!A236</f>
        <v>0</v>
      </c>
      <c r="B236" s="19" t="str">
        <f>IF(A236=0,"",IF(AND(Raw!AC236=1,COUNTA(Raw!AR236:IC236)&gt;0,COUNTA(Raw!ID236:YU236)=0),"",IF(AND(Raw!AC236=2,COUNTA(Raw!AR236:IC236)=0,COUNTA(Raw!ID236:MV236)&gt;0,COUNTA(Raw!MW236:YU236)=0),"",IF(AND(Raw!AC236=3,COUNTA(Raw!AP236:MV236)=0,COUNTA(Raw!MW236:YU236)&gt;0),"",1))))</f>
        <v/>
      </c>
      <c r="C236" s="19" t="str">
        <f>IF(A236=0,"",IF(AND(Raw!AK236=1,ISBLANK(Raw!AM236)=FALSE,ISBLANK(Raw!AO236)),"",IF(AND(Raw!AK236=2,ISBLANK(Raw!AM236),ISBLANK(Raw!AO236)=FALSE),"",1)))</f>
        <v/>
      </c>
      <c r="D236" s="19" t="str">
        <f>IF(A236=0,"",IF(COUNTA(Raw!AS236:AZ236)=0,"",IF(AND(Raw!AS236+Raw!AT236=100,Raw!AU236+Raw!AV236=100,Raw!AW236+Raw!AX236=100,Raw!AY236+Raw!AZ236=100),"",1)))</f>
        <v/>
      </c>
      <c r="E236" s="19" t="str">
        <f>IF(A236=0,"",IF(ISBLANK(Raw!AQ236),"",IF(Raw!AQ236=1,"",1)))</f>
        <v/>
      </c>
      <c r="F236" s="19" t="str">
        <f>IF(A236=0,"",IF(ISBLANK(Raw!AR236),"",IF(AND(Raw!AR236&gt;=0,Raw!AR236&lt;=100),"",1)))</f>
        <v/>
      </c>
      <c r="G236" s="19" t="str">
        <f>IF(A236=0,"",IF(AND(ISBLANK(Raw!BA236),ISBLANK(Raw!AS236)),"",IF(AND(Raw!AS236&gt;0,ISBLANK(Raw!BA236)=FALSE),"",1)))</f>
        <v/>
      </c>
      <c r="H236" s="19" t="str">
        <f>IF(A236=0,"",IF(COUNTA(Raw!BA236:BH236)=0,"",IF(AND(Raw!BA236=0,COUNTA(Raw!BB236:BH236)=0),"",IF(AND(Raw!BA236&gt;0,COUNTA(Raw!BB236:BH236)&gt;0),"",1))))</f>
        <v/>
      </c>
      <c r="I236" s="19" t="str">
        <f>IF(A236=0,"",IF(AND(ISBLANK(Raw!BI236),ISBLANK(Raw!BJ236)),"",IF(AND(Raw!BI236=1,ISBLANK(Raw!BJ236)=FALSE),"",IF(AND(Raw!BI236=2,ISBLANK(Raw!BJ236)),"",1))))</f>
        <v/>
      </c>
      <c r="J236" s="19" t="str">
        <f>IF(A236=0,"",IF(AND(ISBLANK(Raw!AT236),COUNTBLANK(Raw!BK236:BQ236)),"",IF(AND(Raw!AT236&gt;0,COUNTA(Raw!BK236:BQ236)&gt;0),"",IF(AND(Raw!AT236=0,COUNTA(Raw!BK236:BQ236)=0),"",1))))</f>
        <v/>
      </c>
      <c r="K236" s="19" t="str">
        <f>IF(A236=0,"",IF(AND(ISBLANK(Raw!AS236),COUNTA(Raw!BR236:BX236)=0),"",IF(AND(Raw!AS236&gt;0,COUNTA(Raw!BR236:BX236)&gt;0),"",IF(AND(Raw!AS236=0,COUNTA(Raw!BR236:BX236)=0),"",1))))</f>
        <v/>
      </c>
      <c r="L236" s="19" t="str">
        <f>IF(A236=0,"",IF(AND(COUNTA(Raw!BK236:BX236)=0,COUNTA(Raw!BY236:CH236)=0),"",IF(AND(COUNTIF(Raw!BK236:BX236,1)&gt;0,COUNTA(Raw!BY236:CH236)&gt;0),"",IF(AND(COUNTIF(Raw!BK236:BX236,1)=0,COUNTA(Raw!BY236:CH236)=0),"",1))))</f>
        <v/>
      </c>
      <c r="M236" s="19" t="str">
        <f>IF(A236=0,"",IF(AND(COUNTA(Raw!BK236:BX236)=0,COUNTA(Raw!CI236:CR236)),"",IF(AND(COUNTIF(Raw!BK236:BX236,3)&gt;0,COUNTA(Raw!CI236:CR236)&gt;0),"",IF(AND(COUNTIF(Raw!BK236:BX236,3)=0,COUNTA(Raw!CI236:CR236)=0),"",1))))</f>
        <v/>
      </c>
      <c r="N236" s="19" t="str">
        <f>IF(A236=0,"",IF(COUNTA(Raw!CS236:DF236)=0,"",IF(AND(COUNTIF(Raw!CS236:CV236,1)=1,COUNTA(Raw!CW236:DA236)&gt;0,COUNTA(Raw!DB236:DF236)=0),"",IF(AND(COUNTIF(Raw!CS236:CV236,2)=1,COUNTA(Raw!CW236:DA236)=0,COUNTA(Raw!DB236:DF236)&gt;0),"",IF(AND(COUNTA(Raw!CS236:CV236)&gt;0,COUNTA(Raw!CW236:DF236)=0),"",1)))))</f>
        <v/>
      </c>
      <c r="O236" s="19" t="str">
        <f>IF(A236=0,"",IF(COUNTA(Raw!DG236:DP236)=0,"",IF(AND(COUNTIF(Raw!BK236:BQ236,1)&gt;0,OR(COUNTIF(Raw!DG236:DP236,1)=1,COUNTIF(Raw!DG236:DP236,2)=1,COUNTIF(Raw!DG236:DP236,3)=1)),"",IF(AND(COUNTIF(Raw!BK236:BQ236,1)=0,AND(COUNTIF(Raw!DG236:DP236,1)=0,COUNTIF(Raw!DG236:DP236,2)=0,COUNTIF(Raw!DG236:DP236,3)=0)),"",1))))</f>
        <v/>
      </c>
      <c r="P236" s="19" t="str">
        <f>IF(A236=0,"",IF(COUNTA(Raw!DG236:DR236)=0,"",IF(AND(COUNTIF(Raw!DG236:DP236,4)=1,ISBLANK(Raw!DQ236)=FALSE,ISBLANK(Raw!DR236)),"",IF(AND(COUNTIF(Raw!DG236:DP236,7)=1,ISBLANK(Raw!DQ236),ISBLANK(Raw!DR236)=FALSE),"",IF(AND(COUNTA(Raw!DG236:DP236)&gt;0,COUNTIF(Raw!DG236:DP236,4)=0,COUNTIF(Raw!DG236:DP236,7)=0,COUNTA(Raw!DQ236:DR236)=0),"",1)))))</f>
        <v/>
      </c>
      <c r="Q236" s="19" t="str">
        <f>IF(A236=0,"",IF(AND(COUNTA(Raw!DS236:DU236)=0,COUNTA(Raw!BK236:BQ236)=0),"",IF(AND(COUNTIF(Raw!BK236:BQ236,1)&gt;0,COUNTA(Raw!DS236:DU236)&gt;0),"",IF(AND(COUNTIF(Raw!BK236:BQ236,1)=0,COUNTA(Raw!DS236:DU236)=0),"",1))))</f>
        <v/>
      </c>
      <c r="R236" s="19" t="str">
        <f>IF(A236=0,"",IF(AND(ISBLANK(Raw!AT236),ISBLANK(Raw!EJ236)),"",IF(AND(Raw!AT236&gt;0,ISBLANK(Raw!EJ236)=FALSE,Raw!EJ236&gt;=0,Raw!EJ236&lt;=7),"",IF(AND(Raw!AT236=0,ISBLANK(Raw!EJ236)),"",1))))</f>
        <v/>
      </c>
      <c r="S236" t="str">
        <f>IF(A236=0,"",IF(AND(ISBLANK(Raw!AS236),ISBLANK(Raw!EK236)),"",IF(AND(Raw!AS236&gt;0,ISBLANK(Raw!EK236)=FALSE),"",IF(AND(Raw!AS236=0,ISBLANK(Raw!EK236)),"",1))))</f>
        <v/>
      </c>
      <c r="T236" s="19" t="str">
        <f>IF(A236=0,"",IF(AND(ISBLANK(Raw!AT236),COUNTA(Raw!EL236:EQ236)=0),"",IF(AND(Raw!AT236&gt;0,COUNTA(Raw!EL236:EQ236)&gt;0),"",IF(AND(Raw!AT236=0,COUNTA(Raw!EL236:EQ236)=0),"",1))))</f>
        <v/>
      </c>
      <c r="U236" t="str">
        <f>IF(A236=0,"",IF(AND(ISBLANK(Raw!AT236),COUNTA(Raw!ER236:EU236)=0),"",IF(AND(Raw!AT236&gt;0,COUNTA(Raw!ER236:EU236)&gt;0),"",IF(AND(Raw!AT236=0,COUNTA(Raw!ER236:EU236)=0),"",1))))</f>
        <v/>
      </c>
      <c r="V236" t="str">
        <f>IF(A236=0,"",IF(AND(ISBLANK(Raw!AS236),COUNTA(Raw!EV236:FA236)=0),"",IF(AND(Raw!AS236&gt;0,COUNTA(Raw!EV236:FA236)&gt;0),"",IF(AND(Raw!AS236=0,COUNTA(Raw!EV236:FA236)=0),"",1))))</f>
        <v/>
      </c>
      <c r="W236" t="str">
        <f>IF(A236=0,"",IF(AND(ISBLANK(Raw!AS236),COUNTA(Raw!FB236:FE236)=0),"",IF(AND(Raw!AS236&gt;0,COUNTA(Raw!FB236:FE236)&gt;0),"",IF(AND(Raw!AS236=0,COUNTA(Raw!FB236:FE236)=0),"",1))))</f>
        <v/>
      </c>
      <c r="X236" t="str">
        <f>IF(A236=0,"",IF(AND(ISBLANK(Raw!AT236),COUNTA(Raw!FF236:FI236)=0),"",IF(AND(Raw!AT236&gt;0,COUNTA(Raw!FF236:FI236)&gt;0),"",IF(AND(Raw!AT236=0,COUNTA(Raw!FF236:FI236)=0),"",1))))</f>
        <v/>
      </c>
      <c r="Y236" t="str">
        <f>IF(A236=0,"",IF(AND(ISBLANK(Raw!AS236),COUNTA(Raw!FJ236:FM236)=0),"",IF(AND(Raw!AS236&gt;0,COUNTA(Raw!FJ236:FM236)&gt;0),"",IF(AND(Raw!AS236=0,COUNTA(Raw!FJ236:FM236)=0),"",1))))</f>
        <v/>
      </c>
      <c r="Z236" t="str">
        <f>IF(A236=0,"",IF(AND(COUNTA(Raw!FN236:FT236)=0,ISBLANK(Raw!FU236)),"",IF(AND(COUNTIF(Raw!FN236:FT236,1)&gt;0,ISBLANK(Raw!FU236)=FALSE),"",IF(AND(COUNTIF(Raw!FN236:FT236,1)=0,ISBLANK(Raw!FU236)),"",1))))</f>
        <v/>
      </c>
      <c r="AA236" s="19" t="str">
        <f>IF(A236=0,"",IF(AND(ISBLANK(Raw!BI236),COUNTA(Raw!FV236:GH236)=0),"",IF(AND(Raw!BI236&lt;&gt;1,COUNTIF(Raw!FV236:GH236,6)=0),"",IF(Raw!BI236=1,"",1))))</f>
        <v/>
      </c>
      <c r="AB236" t="str">
        <f>IF(A236=0,"",IF(AND(ISBLANK(Raw!GI236),COUNTA(Raw!GJ236:GQ236)=0),"",IF(AND(Raw!GI236=1,COUNTA(Raw!GJ236:GQ236)&gt;0),"",IF(AND(Raw!GI236=2,COUNTA(Raw!GJ236:GQ236)=0),"",1))))</f>
        <v/>
      </c>
      <c r="AC236" s="19" t="str">
        <f>IF(A236=0,"",IF(AND(COUNTA(Raw!GY236:HF236)=0,ISBLANK(Raw!HG236)),"",IF(AND(OR(COUNTIF(Raw!GY236:HE236,1)&gt;0,COUNTIF(Raw!GY236:HE236,2)&gt;0),ISBLANK(Raw!HG236)=FALSE),"",IF(AND(COUNTA(Raw!GY236:HF236)&gt;0,ISBLANK(Raw!HG236),COUNTIF(Raw!GY236:HE236,1)=0,COUNTIF(Raw!GY236:HE236,2)=0),"",1))))</f>
        <v/>
      </c>
      <c r="AD236" s="19" t="str">
        <f>IF(A236=0,"",IF(COUNTA(Raw!HU236:IB236)=0,"",IF(AND(Raw!AK236&lt;&gt;2,COUNTIF(Raw!HU236:IA236,2)=0,COUNTIF(Raw!HU236:IA236,3)=0),"",IF(Raw!AK236=2,"",1))))</f>
        <v/>
      </c>
      <c r="AE236" s="19" t="str">
        <f>IF(A236=0,"",IF(AND(Raw!AK236=2,ISBLANK(Raw!IC236)=FALSE),"",IF(AND(Raw!AK236&lt;&gt;2,ISBLANK(Raw!IC236)),"",1)))</f>
        <v/>
      </c>
      <c r="AF236" s="19" t="str">
        <f>IF(A236=0,"",IF(COUNTA(Raw!ID236:IF236)=0,"",IF(AND(MATCH(2023-Raw!ID236,Code!$A$3:$A$12,1)=Raw!IF236,2023-Raw!ID236=Raw!IE236),"",1)))</f>
        <v/>
      </c>
      <c r="AG236" s="19" t="str">
        <f>IF(A236=0,"",IF(COUNTA(Raw!IG236:II236)=0,"",IF(AND(Raw!IG236=4,ISBLANK(Raw!II236)=FALSE),"",IF(AND(Raw!IG236&lt;&gt;4,ISBLANK(Raw!II236)),"",1))))</f>
        <v/>
      </c>
      <c r="AH236" s="19" t="str">
        <f>IF(A236=0,"",IF(COUNTA(Raw!IJ236:IM236)=0,"",IF(AND(Raw!IJ236=1,ISBLANK(Raw!IK236)=FALSE),"",IF(AND(Raw!IJ236=2,COUNTA(Raw!IK236:IM236)&gt;0),"",1))))</f>
        <v/>
      </c>
      <c r="AI236" s="19" t="str">
        <f>IF(A236=0,"",IF(COUNTA(Raw!IK236:IM236)=0,"",IF(AND(Raw!IK236=1,ISBLANK(Raw!IL236)=FALSE),"",IF(AND(Raw!IK236=2,COUNTA(Raw!IL236:IM236)=0),"",1))))</f>
        <v/>
      </c>
      <c r="AJ236" s="19" t="str">
        <f>IF(A236=0,"",IF(COUNTA(Raw!JD236:JJ236)=0,"",IF(AND(Raw!JD236&gt;600,COUNTA(Raw!JE236:JI236)&gt;0),"",IF(AND(Raw!JD236&lt;=600,COUNTA(Raw!JE236:JJ236)=0),"",1))))</f>
        <v/>
      </c>
      <c r="AK236" s="19" t="str">
        <f>IF(A236=0,"",IF(COUNTA(Raw!JK236:KA236)=0,"",IF(AND(Raw!JK236=1,COUNTA(Raw!JM236:JV236)&gt;0),"",IF(AND(Raw!JK236=3,COUNTA(Raw!JM236:JV236)&gt;0,COUNTA(Raw!JW236:KA236)=0),"",IF(AND(ISBLANK(Raw!JK236)=FALSE,Raw!JK236&lt;&gt;1,Raw!JK236&lt;&gt;3,COUNTA(Raw!JM236:KA236)=0),"",1)))))</f>
        <v/>
      </c>
      <c r="AL236" s="19" t="str">
        <f>IF(A236=0,"",IF(COUNTA(Raw!JW236:KA236)=0,"",IF(AND(COUNTIF(Raw!JW236:JZ236,4)=0,COUNTA(Raw!JW236:JZ236)&gt;0,ISBLANK(Raw!KA236)=FALSE),"",IF(AND(COUNTIF(Raw!JW236:KA236,4)&gt;0,ISBLANK(Raw!KA236)),"",1))))</f>
        <v/>
      </c>
      <c r="AM236" s="19" t="str">
        <f>IF(A236=0,"",IF(COUNTA(Raw!KT236:KU236)=0,"",IF(AND(Raw!KT236=1,ISBLANK(Raw!KU236)=FALSE),"",IF(AND(Raw!KT236=2,ISBLANK(Raw!KU236)),"",1))))</f>
        <v/>
      </c>
      <c r="AN236" s="19" t="str">
        <f>IF(A236=0,"",IF(COUNTA(Raw!KX236:LF236)=0,"",IF(AND(COUNTIF(Raw!KX236:LB236,5)=1,COUNTA(Raw!KX236:LB236)=1,COUNTA(Raw!LC236:LF236)=0),"",IF(AND(COUNTIF(Raw!KX236:LB236,5)=0,COUNTA(Raw!KX236:LB236)&gt;0,COUNTA(Raw!LC236:LF236)&gt;0),"",1))))</f>
        <v/>
      </c>
      <c r="AO236" s="19" t="str">
        <f>IF(A236=0,"",IF(COUNTA(Raw!LM236:LU236)=0,"",IF(AND(Raw!LM236=1,ISBLANK(Raw!LN236)=FALSE,COUNTA(Raw!LO236:LU236)&gt;0),"",IF(AND(Raw!LM236=2,COUNTA(Raw!LN236:LU236)=0),"",1))))</f>
        <v/>
      </c>
      <c r="AP236" s="19" t="str">
        <f>IF(A236=0,"",IF(COUNTA(Raw!MY236:OG236)=0,"",IF(AND(Raw!MY236=2,COUNTA(Raw!MZ236:OG236)=0),"",IF(AND(Raw!MY236=1,COUNTA(Raw!MZ236:OG236)&gt;0),"",1))))</f>
        <v/>
      </c>
      <c r="AQ236" s="19" t="str">
        <f>IF(A236=0,"",IF(COUNTA(Raw!NC236:NW236)=0,"",IF(AND(COUNTIF(Raw!NC236:NG236,3)&gt;0,COUNTA(Raw!NH236:NQ236)&gt;0),"",IF(AND(COUNTA(Raw!NC236:NG236)&gt;0,COUNTIF(Raw!NC236:NG236,3)=0,COUNTA(Raw!NH236:NW236)=0),"",1))))</f>
        <v/>
      </c>
      <c r="AR236" s="19" t="str">
        <f>IF(A236=0,"",IF(COUNTA(Raw!NH236:NW236)=0,"",IF(AND(COUNTIF(Raw!NH236:NQ236,10)&gt;0,COUNTA(Raw!NR236:NW236)&gt;0),"",IF(AND(COUNTA(Raw!NH236:NQ236)&gt;0,COUNTIF(Raw!NH236:NQ236,10)=0,COUNTA(Raw!NR236:NY236)=0),"",1))))</f>
        <v/>
      </c>
      <c r="AS236" s="19" t="str">
        <f>IF(A236=0,"",IF(COUNTA(Raw!NY236:OG236)=0,"",IF(AND(Raw!NY236=1,COUNTA(Raw!NZ236:OG236)&gt;0),"",IF(AND(Raw!NY236=2,COUNTA(Raw!NZ236:OG236)=0),"",1))))</f>
        <v/>
      </c>
      <c r="AT236" s="19" t="str">
        <f>IF(A236=0,"",IF(COUNTA(Raw!OH236:OY236)=0,"",IF(AND(Raw!OH236=1,COUNTA(Raw!OI236:OY236)&gt;0),"",IF(AND(Raw!OH236=2,COUNTA(Raw!OI236:OY236)=0),"",1))))</f>
        <v/>
      </c>
      <c r="AU236" s="19" t="str">
        <f>IF(A236=0,"",IF(COUNTA(Raw!PR236:QB236)=0,"",
IF(AND(OR(AND(COUNTIF(Raw!PR236:QB236,1)=1,COUNTA(Raw!QI236:QY236)&gt;0),AND(COUNTIF(Raw!PR236:QB236,1)=0,COUNTA(Raw!QI236:QY236)=0)),OR(AND(COUNTIF(Raw!PR236:QB236,2)=1,COUNTA(Raw!QZ236:RP236)&gt;0),AND(COUNTIF(Raw!PR236:QB236,2)=0,COUNTA(Raw!QZ236:RP236)=0)),OR(AND(COUNTIF(Raw!PR236:QB236,3)=1,COUNTA(Raw!RQ236:SG236)&gt;0),AND(COUNTIF(Raw!PR236:QB236,3)=0,COUNTA(Raw!RQ236:SG236)=0)),OR(AND(COUNTIF(Raw!PR236:QB236,4)=1,COUNTA(Raw!SH236:ST236)&gt;0),AND(COUNTIF(Raw!PR236:QB236,4)=0,COUNTA(Raw!SH236:ST236)=0)),OR(AND(COUNTIF(Raw!PR236:QB236,5)=1,COUNTA(Raw!SU236:TG236)&gt;0),AND(COUNTIF(Raw!PR236:QB236,5)=0,COUNTA(Raw!SU236:TG236)=0)),OR(AND(COUNTIF(Raw!PR236:QB236,6)=1,COUNTA(Raw!TH236:TT236)&gt;0),AND(COUNTIF(Raw!PR236:QB236,6)=0,COUNTA(Raw!TH236:TT236)=0)),OR(AND(COUNTIF(Raw!PR236:QB236,7)=1,COUNTA(Raw!TU236:UI236)&gt;0),AND(COUNTIF(Raw!PR236:QB236,7)=0,COUNTA(Raw!TU236:UI236)=0)),OR(AND(COUNTIF(Raw!PR236:QB236,8)=1,COUNTA(Raw!UJ236:UV236)&gt;0),AND(COUNTIF(Raw!PR236:QB236,8)=0,COUNTA(Raw!UJ236:UV236)=0)),OR(AND(COUNTIF(Raw!PR236:QB236,9)=1,COUNTA(Raw!UW236:VG236)&gt;0),AND(COUNTIF(Raw!PR236:QB236,9)=0,COUNTA(Raw!UW236:VG236)=0)),OR(AND(COUNTIF(Raw!PR236:QB236,10)=1,COUNTA(Raw!VH236:VP236)&gt;0),AND(COUNTIF(Raw!PR236:QB236,10)=0,COUNTA(Raw!VH236:VP236)=0)),OR(AND(COUNTIF(Raw!PR236:QB236,11)=1,COUNTA(Raw!VQ236:WK236)&gt;0),AND(COUNTIF(Raw!PR236:QB236,11)=0,COUNTA(Raw!VQ236:WK236)=0))),"",1)))</f>
        <v/>
      </c>
      <c r="AV236" s="19" t="str">
        <f>IF(A236=0,"",IF(COUNTA(Raw!QI236:QY236)=0,"",IF(AND(OR(AND(Raw!QI236=4,COUNTIF(Raw!QR236:QY236,1)=0),Raw!QI236&lt;&gt;4),OR(AND(Raw!QJ236=4,COUNTIF(Raw!QR236:QY236,2)=0),Raw!QJ236&lt;&gt;4),OR(AND(Raw!QK236=4,COUNTIF(Raw!QR236:QY236,3)=0),Raw!QK236&lt;&gt;4),OR(AND(Raw!QL236=4,COUNTIF(Raw!QR236:QY236,4)=0),Raw!QL236&lt;&gt;4),OR(AND(Raw!QM236=4,COUNTIF(Raw!QR236:QY236,5)=0),Raw!QM236&lt;&gt;4),OR(AND(Raw!QN236=4,COUNTIF(Raw!QR236:QY236,6)=0),Raw!QN236&lt;&gt;4),OR(AND(Raw!QO236=4,COUNTIF(Raw!QR236:QY236,7)=0),Raw!QO236&lt;&gt;4),OR(AND(Raw!QP236=4,COUNTIF(Raw!QR236:QY236,8)=0),Raw!QP236&lt;&gt;4)),"",1)))</f>
        <v/>
      </c>
      <c r="AW236" t="str">
        <f>IF(A236=0,"",IF(COUNTA(Raw!QZ236:RP236)=0,"",IF(AND(OR(AND(Raw!QZ236=4,COUNTIF(Raw!RI236:RP236,1)=0),Raw!QZ236&lt;&gt;4),OR(AND(Raw!RA236=4,COUNTIF(Raw!RI236:RP236,2)=0),Raw!RA236&lt;&gt;4),OR(AND(Raw!RB236=4,COUNTIF(Raw!RI236:RP236,3)=0),Raw!RB236&lt;&gt;4),OR(AND(Raw!RC236=4,COUNTIF(Raw!RI236:RP236,4)=0),Raw!RC236&lt;&gt;4),OR(AND(Raw!RD236=4,COUNTIF(Raw!RI236:RP236,5)=0),Raw!RD236&lt;&gt;4),OR(AND(Raw!RE236=4,COUNTIF(Raw!RI236:RP236,6)=0),Raw!RE236&lt;&gt;4),OR(AND(Raw!RF236=4,COUNTIF(Raw!RI236:RP236,7)=0),Raw!RF236&lt;&gt;4),OR(AND(Raw!RG236=4,COUNTIF(Raw!RI236:RP236,8)=0),Raw!RG236&lt;&gt;4)),"",1)))</f>
        <v/>
      </c>
      <c r="AX236" t="str">
        <f>IF(A236=0,"",IF(COUNTA(Raw!RQ236:SG236)=0,"",IF(AND(OR(AND(Raw!RQ236=4,COUNTIF(Raw!RZ236:SG236,1)=0),Raw!RQ236&lt;&gt;4),OR(AND(Raw!RR236=4,COUNTIF(Raw!RZ236:SG236,2)=0),Raw!RR236&lt;&gt;4),OR(AND(Raw!RS236=4,COUNTIF(Raw!RZ236:SG236,3)=0),Raw!RS236&lt;&gt;4),OR(AND(Raw!RT236=4,COUNTIF(Raw!RZ236:SG236,4)=0),Raw!RT236&lt;&gt;4),OR(AND(Raw!RU236=4,COUNTIF(Raw!RZ236:SG236,5)=0),Raw!RU236&lt;&gt;4),OR(AND(Raw!RV236=4,COUNTIF(Raw!RZ236:SG236,6)=0),Raw!RV236&lt;&gt;4),OR(AND(Raw!RW236=4,COUNTIF(Raw!RZ236:SG236,7)=0),Raw!RW236&lt;&gt;4),OR(AND(Raw!RX236=4,COUNTIF(Raw!RZ236:SG236,8)=0),Raw!RX236&lt;&gt;4)),"",1)))</f>
        <v/>
      </c>
      <c r="AY236" t="str">
        <f>IF(A236=0,"",IF(COUNTA(Raw!SH236:ST236)=0,"",IF(AND(OR(AND(Raw!SH236=4,COUNTIF(Raw!SO236:ST236,1)=0),Raw!SH236&lt;&gt;4),OR(AND(Raw!SI236=4,COUNTIF(Raw!SO236:ST236,2)=0),Raw!SI236&lt;&gt;4),OR(AND(Raw!SJ236=4,COUNTIF(Raw!SO236:ST236,3)=0),Raw!SJ236&lt;&gt;4),OR(AND(Raw!SK236=4,COUNTIF(Raw!SO236:ST236,4)=0),Raw!SK236&lt;&gt;4),OR(AND(Raw!SL236=4,COUNTIF(Raw!SO236:ST236,5)=0),Raw!SL236&lt;&gt;4),OR(AND(Raw!SM236=4,COUNTIF(Raw!SO236:ST236,6)=0),Raw!SM236&lt;&gt;4)),"",1)))</f>
        <v/>
      </c>
      <c r="AZ236" t="str">
        <f>IF(A236=0,"",IF(COUNTA(Raw!SU236:TG236)=0,"",IF(AND(OR(AND(Raw!SU236=4,COUNTIF(Raw!TB236:TG236,1)=0),Raw!SU236&lt;&gt;4),OR(AND(Raw!SV236=4,COUNTIF(Raw!TB236:TG236,2)=0),Raw!SV236&lt;&gt;4),OR(AND(Raw!SW236=4,COUNTIF(Raw!TB236:TG236,3)=0),Raw!SW236&lt;&gt;4),OR(AND(Raw!SX236=4,COUNTIF(Raw!TB236:TG236,4)=0),Raw!SX236&lt;&gt;4),OR(AND(Raw!SY236=4,COUNTIF(Raw!TB236:TG236,5)=0),Raw!SY236&lt;&gt;4),OR(AND(Raw!SZ236=4,COUNTIF(Raw!TB236:TG236,6)=0),Raw!SZ236&lt;&gt;4)),"",1)))</f>
        <v/>
      </c>
      <c r="BA236" t="str">
        <f>IF(A236=0,"",IF(COUNTA(Raw!TH236:TT236)=0,"",IF(AND(OR(AND(Raw!TH236=4,COUNTIF(Raw!TO236:TT236,1)=0),Raw!TH236&lt;&gt;4),OR(AND(Raw!TI236=4,COUNTIF(Raw!TO236:TT236,2)=0),Raw!TI236&lt;&gt;4),OR(AND(Raw!TJ236=4,COUNTIF(Raw!TO236:TT236,3)=0),Raw!TJ236&lt;&gt;4),OR(AND(Raw!TK236=4,COUNTIF(Raw!TO236:TT236,4)=0),Raw!TK236&lt;&gt;4),OR(AND(Raw!TL236=4,COUNTIF(Raw!TO236:TT236,5)=0),Raw!TL236&lt;&gt;4),OR(AND(Raw!TM236=4,COUNTIF(Raw!TO236:TT236,6)=0),Raw!TM236&lt;&gt;4)),"",1)))</f>
        <v/>
      </c>
      <c r="BB236" t="str">
        <f>IF(A236=0,"",IF(COUNTA(Raw!TU236:UI236)=0,"",IF(AND(OR(AND(Raw!TU236=4,COUNTIF(Raw!UC236:UI236,1)=0),Raw!TU236&lt;&gt;4),OR(AND(Raw!TV236=4,COUNTIF(Raw!UC236:UI236,2)=0),Raw!TV236&lt;&gt;4),OR(AND(Raw!TW236=4,COUNTIF(Raw!UC236:UI236,3)=0),Raw!TW236&lt;&gt;4),OR(AND(Raw!TX236=4,COUNTIF(Raw!UC236:UI236,4)=0),Raw!TX236&lt;&gt;4),OR(AND(Raw!TY236=4,COUNTIF(Raw!UC236:UI236,5)=0),Raw!TY236&lt;&gt;4),OR(AND(Raw!TZ236=4,COUNTIF(Raw!UC236:UI236,6)=0),Raw!TZ236&lt;&gt;4),OR(AND(Raw!UA236=4,COUNTIF(Raw!UC236:UI236,7)=0),Raw!UA236&lt;&gt;4)),"",1)))</f>
        <v/>
      </c>
      <c r="BC236" t="str">
        <f>IF(A236=0,"",IF(COUNTA(Raw!UJ236:UV236)=0,"",IF(AND(OR(AND(Raw!UJ236=4,COUNTIF(Raw!UQ236:UV236,1)=0),Raw!UJ236&lt;&gt;4),OR(AND(Raw!UK236=4,COUNTIF(Raw!UQ236:UV236,2)=0),Raw!UK236&lt;&gt;4),OR(AND(Raw!UL236=4,COUNTIF(Raw!UQ236:UV236,3)=0),Raw!UL236&lt;&gt;4),OR(AND(Raw!UM236=4,COUNTIF(Raw!UQ236:UV236,4)=0),Raw!UM236&lt;&gt;4),OR(AND(Raw!UN236=4,COUNTIF(Raw!UQ236:UV236,5)=0),Raw!UN236&lt;&gt;4),OR(AND(Raw!UO236=4,COUNTIF(Raw!UQ236:UV236,6)=0),Raw!UO236&lt;&gt;4)),"",1)))</f>
        <v/>
      </c>
      <c r="BD236" t="str">
        <f>IF(A236=0,"",IF(COUNTA(Raw!UW236:VG236)=0,"",IF(AND(OR(AND(Raw!UW236=4,COUNTIF(Raw!VC236:VG236,1)=0),Raw!UW236&lt;&gt;4),OR(AND(Raw!UX236=4,COUNTIF(Raw!VC236:VG236,2)=0),Raw!UX236&lt;&gt;4),OR(AND(Raw!UY236=4,COUNTIF(Raw!VC236:VG236,3)=0),Raw!UY236&lt;&gt;4),OR(AND(Raw!UZ236=4,COUNTIF(Raw!VC236:VG236,4)=0),Raw!UZ236&lt;&gt;4),OR(AND(Raw!VA236=4,COUNTIF(Raw!VC236:VG236,5)=0),Raw!VA236&lt;&gt;4)),"",1)))</f>
        <v/>
      </c>
      <c r="BE236" t="str">
        <f>IF(A236=0,"",IF(COUNTA(Raw!VH236:VP236)=0,"",
IF(AND(
OR(AND(Raw!VH236=4,COUNTIF(Raw!VM236:VP236,1)=0),Raw!VH236&lt;&gt;4),
OR(AND(Raw!VI236=4,COUNTIF(Raw!VM236:VP236,2)=0),Raw!VI236&lt;&gt;4),
OR(AND(Raw!VJ236=4,COUNTIF(Raw!VM236:VP236,3)=0),Raw!VJ236&lt;&gt;4),
OR(AND(Raw!VK236=4,COUNTIF(Raw!VM236:VP236,4)=0),Raw!VK236&lt;&gt;4)
),"",1)))</f>
        <v/>
      </c>
      <c r="BF236" t="str">
        <f>IF(A236=0,"",IF(COUNTA(Raw!VQ236:WK236)=0,"",
IF(AND(
OR(AND(Raw!VQ236=4,COUNTIF(Raw!WB236:WK236,1)=0),Raw!VQ236&lt;&gt;4),
OR(AND(Raw!VR236=4,COUNTIF(Raw!WB236:WK236,2)=0),Raw!VR236&lt;&gt;4),
OR(AND(Raw!VS236=4,COUNTIF(Raw!WB236:WK236,3)=0),Raw!VS236&lt;&gt;4),
OR(AND(Raw!VT236=4,COUNTIF(Raw!WB236:WK236,4)=0),Raw!VT236&lt;&gt;4),
OR(AND(Raw!VU236=4,COUNTIF(Raw!WB236:WK236,5)=0),Raw!VU236&lt;&gt;4),
OR(AND(Raw!VV236=4,COUNTIF(Raw!WB236:WK236,6)=0),Raw!VV236&lt;&gt;4),
OR(AND(Raw!VW236=4,COUNTIF(Raw!WB236:WK236,7)=0),Raw!VW236&lt;&gt;4),
OR(AND(Raw!VX236=4,COUNTIF(Raw!WB236:WK236,8)=0),Raw!VX236&lt;&gt;4),
OR(AND(Raw!VY236=4,COUNTIF(Raw!WB236:WK236,9)=0),Raw!VX236&lt;&gt;4),
OR(AND(Raw!VZ236=4,COUNTIF(Raw!WB236:WK236,10)=0),Raw!VZ236&lt;&gt;4)
),"",1)))</f>
        <v/>
      </c>
      <c r="BG236" t="str">
        <f>IF(A236=0,"",IF(COUNTA(Raw!WL236:XB236)=0,"",
IF(AND(
OR(AND(Raw!WL236=4,COUNTIF(Raw!WU236:XB236,1)=0),Raw!WL236&lt;&gt;4),
OR(AND(Raw!WM236=4,COUNTIF(Raw!WU236:XB236,2)=0),Raw!WM236&lt;&gt;4),
OR(AND(Raw!WN236=4,COUNTIF(Raw!WU236:XB236,3)=0),Raw!WN236&lt;&gt;4),
OR(AND(Raw!WO236=4,COUNTIF(Raw!WU236:XB236,4)=0),Raw!WO236&lt;&gt;4),
OR(AND(Raw!WP236=4,COUNTIF(Raw!WU236:XB236,5)=0),Raw!WP236&lt;&gt;4),
OR(AND(Raw!WQ236=4,COUNTIF(Raw!WU236:XB236,6)=0),Raw!WQ236&lt;&gt;4),
OR(AND(Raw!WR236=4,COUNTIF(Raw!WU236:XB236,7)=0),Raw!WR236&lt;&gt;4),
OR(AND(Raw!WS236=4,COUNTIF(Raw!WU236:XB236,8)=0),Raw!WS236&lt;&gt;4)
),"",1)))</f>
        <v/>
      </c>
      <c r="BH236" t="str">
        <f>IF(A236=0,"",IF(COUNTA(Raw!XC236:XK236)=0,"",
IF(AND(
OR(AND(Raw!XC236=4,COUNTIF(Raw!XH236:XK236,1)=0),Raw!XC236&lt;&gt;4),
OR(AND(Raw!XD236=4,COUNTIF(Raw!XH236:XK236,2)=0),Raw!XD236&lt;&gt;4),
OR(AND(Raw!XE236=4,COUNTIF(Raw!XH236:XK236,3)=0),Raw!XE236&lt;&gt;4),
OR(AND(Raw!XF236=4,COUNTIF(Raw!XH236:XK236,4)=0),Raw!XF236&lt;&gt;4)
),"",1)))</f>
        <v/>
      </c>
      <c r="BI236" t="str">
        <f>IF(A236=0,"",IF(COUNTA(Raw!XL236:XT236)=0,"",
IF(AND(
OR(AND(Raw!XL236=4,COUNTIF(Raw!XQ236:XT236,1)=0),Raw!XL236&lt;&gt;4),
OR(AND(Raw!XM236=4,COUNTIF(Raw!XQ236:XT236,2)=0),Raw!XM236&lt;&gt;4),
OR(AND(Raw!XN236=4,COUNTIF(Raw!XQ236:XT236,3)=0),Raw!XN236&lt;&gt;4),
OR(AND(Raw!XO236=4,COUNTIF(Raw!XQ236:XT236,4)=0),Raw!XO236&lt;&gt;4)
),"",1)))</f>
        <v/>
      </c>
      <c r="BJ236" t="str">
        <f>IF(A236=0,"",IF(COUNTA(Raw!XU236:YI236)=0,"",
IF(AND(
OR(AND(Raw!XU236=4,COUNTIF(Raw!YC236:YI236,1)=0),Raw!XU236&lt;&gt;4),
OR(AND(Raw!XV236=4,COUNTIF(Raw!YC236:YI236,2)=0),Raw!XV236&lt;&gt;4),
OR(AND(Raw!XW236=4,COUNTIF(Raw!YC236:YI236,3)=0),Raw!XW236&lt;&gt;4),
OR(AND(Raw!XX236=4,COUNTIF(Raw!YC236:YI236,4)=0),Raw!XX236&lt;&gt;4),
OR(AND(Raw!XY236=4,COUNTIF(Raw!YC236:YI236,5)=0),Raw!XY236&lt;&gt;4),
OR(AND(Raw!XZ236=4,COUNTIF(Raw!YC236:YI236,6)=0),Raw!XZ236&lt;&gt;4),
OR(AND(Raw!YA236=4,COUNTIF(Raw!YC236:YI236,7)=0),Raw!YA236&lt;&gt;4)
),"",1)))</f>
        <v/>
      </c>
      <c r="BK236" t="str">
        <f>IF(A236=0,"",IF(COUNTA(Raw!YJ236:YR236)=0,"",
IF(AND(
OR(AND(Raw!YJ236=4,COUNTIF(Raw!YO236:YR236,1)=0),Raw!YJ236&lt;&gt;4),
OR(AND(Raw!YK236=4,COUNTIF(Raw!YO236:YR236,2)=0),Raw!YK236&lt;&gt;4),
OR(AND(Raw!YL236=4,COUNTIF(Raw!YO236:YR236,3)=0),Raw!YL236&lt;&gt;4),
OR(AND(Raw!YM236=4,COUNTIF(Raw!YO236:YR236,4)=0),Raw!YM236&lt;&gt;4)
),"",1)))</f>
        <v/>
      </c>
      <c r="BL236" t="str">
        <f>IF(A236=0,"",IF(COUNTA(Raw!YS236:YU236)=0,"",IF(AND(Raw!YS236=4,ISBLANK(Raw!YU236)),"",IF(AND(Raw!YS236&lt;&gt;4,ISBLANK(Raw!YU236)=FALSE),"",1))))</f>
        <v/>
      </c>
    </row>
    <row r="237" spans="1:64">
      <c r="A237" s="20">
        <f>Raw!A237</f>
        <v>0</v>
      </c>
      <c r="B237" s="19" t="str">
        <f>IF(A237=0,"",IF(AND(Raw!AC237=1,COUNTA(Raw!AR237:IC237)&gt;0,COUNTA(Raw!ID237:YU237)=0),"",IF(AND(Raw!AC237=2,COUNTA(Raw!AR237:IC237)=0,COUNTA(Raw!ID237:MV237)&gt;0,COUNTA(Raw!MW237:YU237)=0),"",IF(AND(Raw!AC237=3,COUNTA(Raw!AP237:MV237)=0,COUNTA(Raw!MW237:YU237)&gt;0),"",1))))</f>
        <v/>
      </c>
      <c r="C237" s="19" t="str">
        <f>IF(A237=0,"",IF(AND(Raw!AK237=1,ISBLANK(Raw!AM237)=FALSE,ISBLANK(Raw!AO237)),"",IF(AND(Raw!AK237=2,ISBLANK(Raw!AM237),ISBLANK(Raw!AO237)=FALSE),"",1)))</f>
        <v/>
      </c>
      <c r="D237" s="19" t="str">
        <f>IF(A237=0,"",IF(COUNTA(Raw!AS237:AZ237)=0,"",IF(AND(Raw!AS237+Raw!AT237=100,Raw!AU237+Raw!AV237=100,Raw!AW237+Raw!AX237=100,Raw!AY237+Raw!AZ237=100),"",1)))</f>
        <v/>
      </c>
      <c r="E237" s="19" t="str">
        <f>IF(A237=0,"",IF(ISBLANK(Raw!AQ237),"",IF(Raw!AQ237=1,"",1)))</f>
        <v/>
      </c>
      <c r="F237" s="19" t="str">
        <f>IF(A237=0,"",IF(ISBLANK(Raw!AR237),"",IF(AND(Raw!AR237&gt;=0,Raw!AR237&lt;=100),"",1)))</f>
        <v/>
      </c>
      <c r="G237" s="19" t="str">
        <f>IF(A237=0,"",IF(AND(ISBLANK(Raw!BA237),ISBLANK(Raw!AS237)),"",IF(AND(Raw!AS237&gt;0,ISBLANK(Raw!BA237)=FALSE),"",1)))</f>
        <v/>
      </c>
      <c r="H237" s="19" t="str">
        <f>IF(A237=0,"",IF(COUNTA(Raw!BA237:BH237)=0,"",IF(AND(Raw!BA237=0,COUNTA(Raw!BB237:BH237)=0),"",IF(AND(Raw!BA237&gt;0,COUNTA(Raw!BB237:BH237)&gt;0),"",1))))</f>
        <v/>
      </c>
      <c r="I237" s="19" t="str">
        <f>IF(A237=0,"",IF(AND(ISBLANK(Raw!BI237),ISBLANK(Raw!BJ237)),"",IF(AND(Raw!BI237=1,ISBLANK(Raw!BJ237)=FALSE),"",IF(AND(Raw!BI237=2,ISBLANK(Raw!BJ237)),"",1))))</f>
        <v/>
      </c>
      <c r="J237" s="19" t="str">
        <f>IF(A237=0,"",IF(AND(ISBLANK(Raw!AT237),COUNTBLANK(Raw!BK237:BQ237)),"",IF(AND(Raw!AT237&gt;0,COUNTA(Raw!BK237:BQ237)&gt;0),"",IF(AND(Raw!AT237=0,COUNTA(Raw!BK237:BQ237)=0),"",1))))</f>
        <v/>
      </c>
      <c r="K237" s="19" t="str">
        <f>IF(A237=0,"",IF(AND(ISBLANK(Raw!AS237),COUNTA(Raw!BR237:BX237)=0),"",IF(AND(Raw!AS237&gt;0,COUNTA(Raw!BR237:BX237)&gt;0),"",IF(AND(Raw!AS237=0,COUNTA(Raw!BR237:BX237)=0),"",1))))</f>
        <v/>
      </c>
      <c r="L237" s="19" t="str">
        <f>IF(A237=0,"",IF(AND(COUNTA(Raw!BK237:BX237)=0,COUNTA(Raw!BY237:CH237)=0),"",IF(AND(COUNTIF(Raw!BK237:BX237,1)&gt;0,COUNTA(Raw!BY237:CH237)&gt;0),"",IF(AND(COUNTIF(Raw!BK237:BX237,1)=0,COUNTA(Raw!BY237:CH237)=0),"",1))))</f>
        <v/>
      </c>
      <c r="M237" s="19" t="str">
        <f>IF(A237=0,"",IF(AND(COUNTA(Raw!BK237:BX237)=0,COUNTA(Raw!CI237:CR237)),"",IF(AND(COUNTIF(Raw!BK237:BX237,3)&gt;0,COUNTA(Raw!CI237:CR237)&gt;0),"",IF(AND(COUNTIF(Raw!BK237:BX237,3)=0,COUNTA(Raw!CI237:CR237)=0),"",1))))</f>
        <v/>
      </c>
      <c r="N237" s="19" t="str">
        <f>IF(A237=0,"",IF(COUNTA(Raw!CS237:DF237)=0,"",IF(AND(COUNTIF(Raw!CS237:CV237,1)=1,COUNTA(Raw!CW237:DA237)&gt;0,COUNTA(Raw!DB237:DF237)=0),"",IF(AND(COUNTIF(Raw!CS237:CV237,2)=1,COUNTA(Raw!CW237:DA237)=0,COUNTA(Raw!DB237:DF237)&gt;0),"",IF(AND(COUNTA(Raw!CS237:CV237)&gt;0,COUNTA(Raw!CW237:DF237)=0),"",1)))))</f>
        <v/>
      </c>
      <c r="O237" s="19" t="str">
        <f>IF(A237=0,"",IF(COUNTA(Raw!DG237:DP237)=0,"",IF(AND(COUNTIF(Raw!BK237:BQ237,1)&gt;0,OR(COUNTIF(Raw!DG237:DP237,1)=1,COUNTIF(Raw!DG237:DP237,2)=1,COUNTIF(Raw!DG237:DP237,3)=1)),"",IF(AND(COUNTIF(Raw!BK237:BQ237,1)=0,AND(COUNTIF(Raw!DG237:DP237,1)=0,COUNTIF(Raw!DG237:DP237,2)=0,COUNTIF(Raw!DG237:DP237,3)=0)),"",1))))</f>
        <v/>
      </c>
      <c r="P237" s="19" t="str">
        <f>IF(A237=0,"",IF(COUNTA(Raw!DG237:DR237)=0,"",IF(AND(COUNTIF(Raw!DG237:DP237,4)=1,ISBLANK(Raw!DQ237)=FALSE,ISBLANK(Raw!DR237)),"",IF(AND(COUNTIF(Raw!DG237:DP237,7)=1,ISBLANK(Raw!DQ237),ISBLANK(Raw!DR237)=FALSE),"",IF(AND(COUNTA(Raw!DG237:DP237)&gt;0,COUNTIF(Raw!DG237:DP237,4)=0,COUNTIF(Raw!DG237:DP237,7)=0,COUNTA(Raw!DQ237:DR237)=0),"",1)))))</f>
        <v/>
      </c>
      <c r="Q237" s="19" t="str">
        <f>IF(A237=0,"",IF(AND(COUNTA(Raw!DS237:DU237)=0,COUNTA(Raw!BK237:BQ237)=0),"",IF(AND(COUNTIF(Raw!BK237:BQ237,1)&gt;0,COUNTA(Raw!DS237:DU237)&gt;0),"",IF(AND(COUNTIF(Raw!BK237:BQ237,1)=0,COUNTA(Raw!DS237:DU237)=0),"",1))))</f>
        <v/>
      </c>
      <c r="R237" s="19" t="str">
        <f>IF(A237=0,"",IF(AND(ISBLANK(Raw!AT237),ISBLANK(Raw!EJ237)),"",IF(AND(Raw!AT237&gt;0,ISBLANK(Raw!EJ237)=FALSE,Raw!EJ237&gt;=0,Raw!EJ237&lt;=7),"",IF(AND(Raw!AT237=0,ISBLANK(Raw!EJ237)),"",1))))</f>
        <v/>
      </c>
      <c r="S237" t="str">
        <f>IF(A237=0,"",IF(AND(ISBLANK(Raw!AS237),ISBLANK(Raw!EK237)),"",IF(AND(Raw!AS237&gt;0,ISBLANK(Raw!EK237)=FALSE),"",IF(AND(Raw!AS237=0,ISBLANK(Raw!EK237)),"",1))))</f>
        <v/>
      </c>
      <c r="T237" s="19" t="str">
        <f>IF(A237=0,"",IF(AND(ISBLANK(Raw!AT237),COUNTA(Raw!EL237:EQ237)=0),"",IF(AND(Raw!AT237&gt;0,COUNTA(Raw!EL237:EQ237)&gt;0),"",IF(AND(Raw!AT237=0,COUNTA(Raw!EL237:EQ237)=0),"",1))))</f>
        <v/>
      </c>
      <c r="U237" t="str">
        <f>IF(A237=0,"",IF(AND(ISBLANK(Raw!AT237),COUNTA(Raw!ER237:EU237)=0),"",IF(AND(Raw!AT237&gt;0,COUNTA(Raw!ER237:EU237)&gt;0),"",IF(AND(Raw!AT237=0,COUNTA(Raw!ER237:EU237)=0),"",1))))</f>
        <v/>
      </c>
      <c r="V237" t="str">
        <f>IF(A237=0,"",IF(AND(ISBLANK(Raw!AS237),COUNTA(Raw!EV237:FA237)=0),"",IF(AND(Raw!AS237&gt;0,COUNTA(Raw!EV237:FA237)&gt;0),"",IF(AND(Raw!AS237=0,COUNTA(Raw!EV237:FA237)=0),"",1))))</f>
        <v/>
      </c>
      <c r="W237" t="str">
        <f>IF(A237=0,"",IF(AND(ISBLANK(Raw!AS237),COUNTA(Raw!FB237:FE237)=0),"",IF(AND(Raw!AS237&gt;0,COUNTA(Raw!FB237:FE237)&gt;0),"",IF(AND(Raw!AS237=0,COUNTA(Raw!FB237:FE237)=0),"",1))))</f>
        <v/>
      </c>
      <c r="X237" t="str">
        <f>IF(A237=0,"",IF(AND(ISBLANK(Raw!AT237),COUNTA(Raw!FF237:FI237)=0),"",IF(AND(Raw!AT237&gt;0,COUNTA(Raw!FF237:FI237)&gt;0),"",IF(AND(Raw!AT237=0,COUNTA(Raw!FF237:FI237)=0),"",1))))</f>
        <v/>
      </c>
      <c r="Y237" t="str">
        <f>IF(A237=0,"",IF(AND(ISBLANK(Raw!AS237),COUNTA(Raw!FJ237:FM237)=0),"",IF(AND(Raw!AS237&gt;0,COUNTA(Raw!FJ237:FM237)&gt;0),"",IF(AND(Raw!AS237=0,COUNTA(Raw!FJ237:FM237)=0),"",1))))</f>
        <v/>
      </c>
      <c r="Z237" t="str">
        <f>IF(A237=0,"",IF(AND(COUNTA(Raw!FN237:FT237)=0,ISBLANK(Raw!FU237)),"",IF(AND(COUNTIF(Raw!FN237:FT237,1)&gt;0,ISBLANK(Raw!FU237)=FALSE),"",IF(AND(COUNTIF(Raw!FN237:FT237,1)=0,ISBLANK(Raw!FU237)),"",1))))</f>
        <v/>
      </c>
      <c r="AA237" s="19" t="str">
        <f>IF(A237=0,"",IF(AND(ISBLANK(Raw!BI237),COUNTA(Raw!FV237:GH237)=0),"",IF(AND(Raw!BI237&lt;&gt;1,COUNTIF(Raw!FV237:GH237,6)=0),"",IF(Raw!BI237=1,"",1))))</f>
        <v/>
      </c>
      <c r="AB237" t="str">
        <f>IF(A237=0,"",IF(AND(ISBLANK(Raw!GI237),COUNTA(Raw!GJ237:GQ237)=0),"",IF(AND(Raw!GI237=1,COUNTA(Raw!GJ237:GQ237)&gt;0),"",IF(AND(Raw!GI237=2,COUNTA(Raw!GJ237:GQ237)=0),"",1))))</f>
        <v/>
      </c>
      <c r="AC237" s="19" t="str">
        <f>IF(A237=0,"",IF(AND(COUNTA(Raw!GY237:HF237)=0,ISBLANK(Raw!HG237)),"",IF(AND(OR(COUNTIF(Raw!GY237:HE237,1)&gt;0,COUNTIF(Raw!GY237:HE237,2)&gt;0),ISBLANK(Raw!HG237)=FALSE),"",IF(AND(COUNTA(Raw!GY237:HF237)&gt;0,ISBLANK(Raw!HG237),COUNTIF(Raw!GY237:HE237,1)=0,COUNTIF(Raw!GY237:HE237,2)=0),"",1))))</f>
        <v/>
      </c>
      <c r="AD237" s="19" t="str">
        <f>IF(A237=0,"",IF(COUNTA(Raw!HU237:IB237)=0,"",IF(AND(Raw!AK237&lt;&gt;2,COUNTIF(Raw!HU237:IA237,2)=0,COUNTIF(Raw!HU237:IA237,3)=0),"",IF(Raw!AK237=2,"",1))))</f>
        <v/>
      </c>
      <c r="AE237" s="19" t="str">
        <f>IF(A237=0,"",IF(AND(Raw!AK237=2,ISBLANK(Raw!IC237)=FALSE),"",IF(AND(Raw!AK237&lt;&gt;2,ISBLANK(Raw!IC237)),"",1)))</f>
        <v/>
      </c>
      <c r="AF237" s="19" t="str">
        <f>IF(A237=0,"",IF(COUNTA(Raw!ID237:IF237)=0,"",IF(AND(MATCH(2023-Raw!ID237,Code!$A$3:$A$12,1)=Raw!IF237,2023-Raw!ID237=Raw!IE237),"",1)))</f>
        <v/>
      </c>
      <c r="AG237" s="19" t="str">
        <f>IF(A237=0,"",IF(COUNTA(Raw!IG237:II237)=0,"",IF(AND(Raw!IG237=4,ISBLANK(Raw!II237)=FALSE),"",IF(AND(Raw!IG237&lt;&gt;4,ISBLANK(Raw!II237)),"",1))))</f>
        <v/>
      </c>
      <c r="AH237" s="19" t="str">
        <f>IF(A237=0,"",IF(COUNTA(Raw!IJ237:IM237)=0,"",IF(AND(Raw!IJ237=1,ISBLANK(Raw!IK237)=FALSE),"",IF(AND(Raw!IJ237=2,COUNTA(Raw!IK237:IM237)&gt;0),"",1))))</f>
        <v/>
      </c>
      <c r="AI237" s="19" t="str">
        <f>IF(A237=0,"",IF(COUNTA(Raw!IK237:IM237)=0,"",IF(AND(Raw!IK237=1,ISBLANK(Raw!IL237)=FALSE),"",IF(AND(Raw!IK237=2,COUNTA(Raw!IL237:IM237)=0),"",1))))</f>
        <v/>
      </c>
      <c r="AJ237" s="19" t="str">
        <f>IF(A237=0,"",IF(COUNTA(Raw!JD237:JJ237)=0,"",IF(AND(Raw!JD237&gt;600,COUNTA(Raw!JE237:JI237)&gt;0),"",IF(AND(Raw!JD237&lt;=600,COUNTA(Raw!JE237:JJ237)=0),"",1))))</f>
        <v/>
      </c>
      <c r="AK237" s="19" t="str">
        <f>IF(A237=0,"",IF(COUNTA(Raw!JK237:KA237)=0,"",IF(AND(Raw!JK237=1,COUNTA(Raw!JM237:JV237)&gt;0),"",IF(AND(Raw!JK237=3,COUNTA(Raw!JM237:JV237)&gt;0,COUNTA(Raw!JW237:KA237)=0),"",IF(AND(ISBLANK(Raw!JK237)=FALSE,Raw!JK237&lt;&gt;1,Raw!JK237&lt;&gt;3,COUNTA(Raw!JM237:KA237)=0),"",1)))))</f>
        <v/>
      </c>
      <c r="AL237" s="19" t="str">
        <f>IF(A237=0,"",IF(COUNTA(Raw!JW237:KA237)=0,"",IF(AND(COUNTIF(Raw!JW237:JZ237,4)=0,COUNTA(Raw!JW237:JZ237)&gt;0,ISBLANK(Raw!KA237)=FALSE),"",IF(AND(COUNTIF(Raw!JW237:KA237,4)&gt;0,ISBLANK(Raw!KA237)),"",1))))</f>
        <v/>
      </c>
      <c r="AM237" s="19" t="str">
        <f>IF(A237=0,"",IF(COUNTA(Raw!KT237:KU237)=0,"",IF(AND(Raw!KT237=1,ISBLANK(Raw!KU237)=FALSE),"",IF(AND(Raw!KT237=2,ISBLANK(Raw!KU237)),"",1))))</f>
        <v/>
      </c>
      <c r="AN237" s="19" t="str">
        <f>IF(A237=0,"",IF(COUNTA(Raw!KX237:LF237)=0,"",IF(AND(COUNTIF(Raw!KX237:LB237,5)=1,COUNTA(Raw!KX237:LB237)=1,COUNTA(Raw!LC237:LF237)=0),"",IF(AND(COUNTIF(Raw!KX237:LB237,5)=0,COUNTA(Raw!KX237:LB237)&gt;0,COUNTA(Raw!LC237:LF237)&gt;0),"",1))))</f>
        <v/>
      </c>
      <c r="AO237" s="19" t="str">
        <f>IF(A237=0,"",IF(COUNTA(Raw!LM237:LU237)=0,"",IF(AND(Raw!LM237=1,ISBLANK(Raw!LN237)=FALSE,COUNTA(Raw!LO237:LU237)&gt;0),"",IF(AND(Raw!LM237=2,COUNTA(Raw!LN237:LU237)=0),"",1))))</f>
        <v/>
      </c>
      <c r="AP237" s="19" t="str">
        <f>IF(A237=0,"",IF(COUNTA(Raw!MY237:OG237)=0,"",IF(AND(Raw!MY237=2,COUNTA(Raw!MZ237:OG237)=0),"",IF(AND(Raw!MY237=1,COUNTA(Raw!MZ237:OG237)&gt;0),"",1))))</f>
        <v/>
      </c>
      <c r="AQ237" s="19" t="str">
        <f>IF(A237=0,"",IF(COUNTA(Raw!NC237:NW237)=0,"",IF(AND(COUNTIF(Raw!NC237:NG237,3)&gt;0,COUNTA(Raw!NH237:NQ237)&gt;0),"",IF(AND(COUNTA(Raw!NC237:NG237)&gt;0,COUNTIF(Raw!NC237:NG237,3)=0,COUNTA(Raw!NH237:NW237)=0),"",1))))</f>
        <v/>
      </c>
      <c r="AR237" s="19" t="str">
        <f>IF(A237=0,"",IF(COUNTA(Raw!NH237:NW237)=0,"",IF(AND(COUNTIF(Raw!NH237:NQ237,10)&gt;0,COUNTA(Raw!NR237:NW237)&gt;0),"",IF(AND(COUNTA(Raw!NH237:NQ237)&gt;0,COUNTIF(Raw!NH237:NQ237,10)=0,COUNTA(Raw!NR237:NY237)=0),"",1))))</f>
        <v/>
      </c>
      <c r="AS237" s="19" t="str">
        <f>IF(A237=0,"",IF(COUNTA(Raw!NY237:OG237)=0,"",IF(AND(Raw!NY237=1,COUNTA(Raw!NZ237:OG237)&gt;0),"",IF(AND(Raw!NY237=2,COUNTA(Raw!NZ237:OG237)=0),"",1))))</f>
        <v/>
      </c>
      <c r="AT237" s="19" t="str">
        <f>IF(A237=0,"",IF(COUNTA(Raw!OH237:OY237)=0,"",IF(AND(Raw!OH237=1,COUNTA(Raw!OI237:OY237)&gt;0),"",IF(AND(Raw!OH237=2,COUNTA(Raw!OI237:OY237)=0),"",1))))</f>
        <v/>
      </c>
      <c r="AU237" s="19" t="str">
        <f>IF(A237=0,"",IF(COUNTA(Raw!PR237:QB237)=0,"",
IF(AND(OR(AND(COUNTIF(Raw!PR237:QB237,1)=1,COUNTA(Raw!QI237:QY237)&gt;0),AND(COUNTIF(Raw!PR237:QB237,1)=0,COUNTA(Raw!QI237:QY237)=0)),OR(AND(COUNTIF(Raw!PR237:QB237,2)=1,COUNTA(Raw!QZ237:RP237)&gt;0),AND(COUNTIF(Raw!PR237:QB237,2)=0,COUNTA(Raw!QZ237:RP237)=0)),OR(AND(COUNTIF(Raw!PR237:QB237,3)=1,COUNTA(Raw!RQ237:SG237)&gt;0),AND(COUNTIF(Raw!PR237:QB237,3)=0,COUNTA(Raw!RQ237:SG237)=0)),OR(AND(COUNTIF(Raw!PR237:QB237,4)=1,COUNTA(Raw!SH237:ST237)&gt;0),AND(COUNTIF(Raw!PR237:QB237,4)=0,COUNTA(Raw!SH237:ST237)=0)),OR(AND(COUNTIF(Raw!PR237:QB237,5)=1,COUNTA(Raw!SU237:TG237)&gt;0),AND(COUNTIF(Raw!PR237:QB237,5)=0,COUNTA(Raw!SU237:TG237)=0)),OR(AND(COUNTIF(Raw!PR237:QB237,6)=1,COUNTA(Raw!TH237:TT237)&gt;0),AND(COUNTIF(Raw!PR237:QB237,6)=0,COUNTA(Raw!TH237:TT237)=0)),OR(AND(COUNTIF(Raw!PR237:QB237,7)=1,COUNTA(Raw!TU237:UI237)&gt;0),AND(COUNTIF(Raw!PR237:QB237,7)=0,COUNTA(Raw!TU237:UI237)=0)),OR(AND(COUNTIF(Raw!PR237:QB237,8)=1,COUNTA(Raw!UJ237:UV237)&gt;0),AND(COUNTIF(Raw!PR237:QB237,8)=0,COUNTA(Raw!UJ237:UV237)=0)),OR(AND(COUNTIF(Raw!PR237:QB237,9)=1,COUNTA(Raw!UW237:VG237)&gt;0),AND(COUNTIF(Raw!PR237:QB237,9)=0,COUNTA(Raw!UW237:VG237)=0)),OR(AND(COUNTIF(Raw!PR237:QB237,10)=1,COUNTA(Raw!VH237:VP237)&gt;0),AND(COUNTIF(Raw!PR237:QB237,10)=0,COUNTA(Raw!VH237:VP237)=0)),OR(AND(COUNTIF(Raw!PR237:QB237,11)=1,COUNTA(Raw!VQ237:WK237)&gt;0),AND(COUNTIF(Raw!PR237:QB237,11)=0,COUNTA(Raw!VQ237:WK237)=0))),"",1)))</f>
        <v/>
      </c>
      <c r="AV237" s="19" t="str">
        <f>IF(A237=0,"",IF(COUNTA(Raw!QI237:QY237)=0,"",IF(AND(OR(AND(Raw!QI237=4,COUNTIF(Raw!QR237:QY237,1)=0),Raw!QI237&lt;&gt;4),OR(AND(Raw!QJ237=4,COUNTIF(Raw!QR237:QY237,2)=0),Raw!QJ237&lt;&gt;4),OR(AND(Raw!QK237=4,COUNTIF(Raw!QR237:QY237,3)=0),Raw!QK237&lt;&gt;4),OR(AND(Raw!QL237=4,COUNTIF(Raw!QR237:QY237,4)=0),Raw!QL237&lt;&gt;4),OR(AND(Raw!QM237=4,COUNTIF(Raw!QR237:QY237,5)=0),Raw!QM237&lt;&gt;4),OR(AND(Raw!QN237=4,COUNTIF(Raw!QR237:QY237,6)=0),Raw!QN237&lt;&gt;4),OR(AND(Raw!QO237=4,COUNTIF(Raw!QR237:QY237,7)=0),Raw!QO237&lt;&gt;4),OR(AND(Raw!QP237=4,COUNTIF(Raw!QR237:QY237,8)=0),Raw!QP237&lt;&gt;4)),"",1)))</f>
        <v/>
      </c>
      <c r="AW237" t="str">
        <f>IF(A237=0,"",IF(COUNTA(Raw!QZ237:RP237)=0,"",IF(AND(OR(AND(Raw!QZ237=4,COUNTIF(Raw!RI237:RP237,1)=0),Raw!QZ237&lt;&gt;4),OR(AND(Raw!RA237=4,COUNTIF(Raw!RI237:RP237,2)=0),Raw!RA237&lt;&gt;4),OR(AND(Raw!RB237=4,COUNTIF(Raw!RI237:RP237,3)=0),Raw!RB237&lt;&gt;4),OR(AND(Raw!RC237=4,COUNTIF(Raw!RI237:RP237,4)=0),Raw!RC237&lt;&gt;4),OR(AND(Raw!RD237=4,COUNTIF(Raw!RI237:RP237,5)=0),Raw!RD237&lt;&gt;4),OR(AND(Raw!RE237=4,COUNTIF(Raw!RI237:RP237,6)=0),Raw!RE237&lt;&gt;4),OR(AND(Raw!RF237=4,COUNTIF(Raw!RI237:RP237,7)=0),Raw!RF237&lt;&gt;4),OR(AND(Raw!RG237=4,COUNTIF(Raw!RI237:RP237,8)=0),Raw!RG237&lt;&gt;4)),"",1)))</f>
        <v/>
      </c>
      <c r="AX237" t="str">
        <f>IF(A237=0,"",IF(COUNTA(Raw!RQ237:SG237)=0,"",IF(AND(OR(AND(Raw!RQ237=4,COUNTIF(Raw!RZ237:SG237,1)=0),Raw!RQ237&lt;&gt;4),OR(AND(Raw!RR237=4,COUNTIF(Raw!RZ237:SG237,2)=0),Raw!RR237&lt;&gt;4),OR(AND(Raw!RS237=4,COUNTIF(Raw!RZ237:SG237,3)=0),Raw!RS237&lt;&gt;4),OR(AND(Raw!RT237=4,COUNTIF(Raw!RZ237:SG237,4)=0),Raw!RT237&lt;&gt;4),OR(AND(Raw!RU237=4,COUNTIF(Raw!RZ237:SG237,5)=0),Raw!RU237&lt;&gt;4),OR(AND(Raw!RV237=4,COUNTIF(Raw!RZ237:SG237,6)=0),Raw!RV237&lt;&gt;4),OR(AND(Raw!RW237=4,COUNTIF(Raw!RZ237:SG237,7)=0),Raw!RW237&lt;&gt;4),OR(AND(Raw!RX237=4,COUNTIF(Raw!RZ237:SG237,8)=0),Raw!RX237&lt;&gt;4)),"",1)))</f>
        <v/>
      </c>
      <c r="AY237" t="str">
        <f>IF(A237=0,"",IF(COUNTA(Raw!SH237:ST237)=0,"",IF(AND(OR(AND(Raw!SH237=4,COUNTIF(Raw!SO237:ST237,1)=0),Raw!SH237&lt;&gt;4),OR(AND(Raw!SI237=4,COUNTIF(Raw!SO237:ST237,2)=0),Raw!SI237&lt;&gt;4),OR(AND(Raw!SJ237=4,COUNTIF(Raw!SO237:ST237,3)=0),Raw!SJ237&lt;&gt;4),OR(AND(Raw!SK237=4,COUNTIF(Raw!SO237:ST237,4)=0),Raw!SK237&lt;&gt;4),OR(AND(Raw!SL237=4,COUNTIF(Raw!SO237:ST237,5)=0),Raw!SL237&lt;&gt;4),OR(AND(Raw!SM237=4,COUNTIF(Raw!SO237:ST237,6)=0),Raw!SM237&lt;&gt;4)),"",1)))</f>
        <v/>
      </c>
      <c r="AZ237" t="str">
        <f>IF(A237=0,"",IF(COUNTA(Raw!SU237:TG237)=0,"",IF(AND(OR(AND(Raw!SU237=4,COUNTIF(Raw!TB237:TG237,1)=0),Raw!SU237&lt;&gt;4),OR(AND(Raw!SV237=4,COUNTIF(Raw!TB237:TG237,2)=0),Raw!SV237&lt;&gt;4),OR(AND(Raw!SW237=4,COUNTIF(Raw!TB237:TG237,3)=0),Raw!SW237&lt;&gt;4),OR(AND(Raw!SX237=4,COUNTIF(Raw!TB237:TG237,4)=0),Raw!SX237&lt;&gt;4),OR(AND(Raw!SY237=4,COUNTIF(Raw!TB237:TG237,5)=0),Raw!SY237&lt;&gt;4),OR(AND(Raw!SZ237=4,COUNTIF(Raw!TB237:TG237,6)=0),Raw!SZ237&lt;&gt;4)),"",1)))</f>
        <v/>
      </c>
      <c r="BA237" t="str">
        <f>IF(A237=0,"",IF(COUNTA(Raw!TH237:TT237)=0,"",IF(AND(OR(AND(Raw!TH237=4,COUNTIF(Raw!TO237:TT237,1)=0),Raw!TH237&lt;&gt;4),OR(AND(Raw!TI237=4,COUNTIF(Raw!TO237:TT237,2)=0),Raw!TI237&lt;&gt;4),OR(AND(Raw!TJ237=4,COUNTIF(Raw!TO237:TT237,3)=0),Raw!TJ237&lt;&gt;4),OR(AND(Raw!TK237=4,COUNTIF(Raw!TO237:TT237,4)=0),Raw!TK237&lt;&gt;4),OR(AND(Raw!TL237=4,COUNTIF(Raw!TO237:TT237,5)=0),Raw!TL237&lt;&gt;4),OR(AND(Raw!TM237=4,COUNTIF(Raw!TO237:TT237,6)=0),Raw!TM237&lt;&gt;4)),"",1)))</f>
        <v/>
      </c>
      <c r="BB237" t="str">
        <f>IF(A237=0,"",IF(COUNTA(Raw!TU237:UI237)=0,"",IF(AND(OR(AND(Raw!TU237=4,COUNTIF(Raw!UC237:UI237,1)=0),Raw!TU237&lt;&gt;4),OR(AND(Raw!TV237=4,COUNTIF(Raw!UC237:UI237,2)=0),Raw!TV237&lt;&gt;4),OR(AND(Raw!TW237=4,COUNTIF(Raw!UC237:UI237,3)=0),Raw!TW237&lt;&gt;4),OR(AND(Raw!TX237=4,COUNTIF(Raw!UC237:UI237,4)=0),Raw!TX237&lt;&gt;4),OR(AND(Raw!TY237=4,COUNTIF(Raw!UC237:UI237,5)=0),Raw!TY237&lt;&gt;4),OR(AND(Raw!TZ237=4,COUNTIF(Raw!UC237:UI237,6)=0),Raw!TZ237&lt;&gt;4),OR(AND(Raw!UA237=4,COUNTIF(Raw!UC237:UI237,7)=0),Raw!UA237&lt;&gt;4)),"",1)))</f>
        <v/>
      </c>
      <c r="BC237" t="str">
        <f>IF(A237=0,"",IF(COUNTA(Raw!UJ237:UV237)=0,"",IF(AND(OR(AND(Raw!UJ237=4,COUNTIF(Raw!UQ237:UV237,1)=0),Raw!UJ237&lt;&gt;4),OR(AND(Raw!UK237=4,COUNTIF(Raw!UQ237:UV237,2)=0),Raw!UK237&lt;&gt;4),OR(AND(Raw!UL237=4,COUNTIF(Raw!UQ237:UV237,3)=0),Raw!UL237&lt;&gt;4),OR(AND(Raw!UM237=4,COUNTIF(Raw!UQ237:UV237,4)=0),Raw!UM237&lt;&gt;4),OR(AND(Raw!UN237=4,COUNTIF(Raw!UQ237:UV237,5)=0),Raw!UN237&lt;&gt;4),OR(AND(Raw!UO237=4,COUNTIF(Raw!UQ237:UV237,6)=0),Raw!UO237&lt;&gt;4)),"",1)))</f>
        <v/>
      </c>
      <c r="BD237" t="str">
        <f>IF(A237=0,"",IF(COUNTA(Raw!UW237:VG237)=0,"",IF(AND(OR(AND(Raw!UW237=4,COUNTIF(Raw!VC237:VG237,1)=0),Raw!UW237&lt;&gt;4),OR(AND(Raw!UX237=4,COUNTIF(Raw!VC237:VG237,2)=0),Raw!UX237&lt;&gt;4),OR(AND(Raw!UY237=4,COUNTIF(Raw!VC237:VG237,3)=0),Raw!UY237&lt;&gt;4),OR(AND(Raw!UZ237=4,COUNTIF(Raw!VC237:VG237,4)=0),Raw!UZ237&lt;&gt;4),OR(AND(Raw!VA237=4,COUNTIF(Raw!VC237:VG237,5)=0),Raw!VA237&lt;&gt;4)),"",1)))</f>
        <v/>
      </c>
      <c r="BE237" t="str">
        <f>IF(A237=0,"",IF(COUNTA(Raw!VH237:VP237)=0,"",
IF(AND(
OR(AND(Raw!VH237=4,COUNTIF(Raw!VM237:VP237,1)=0),Raw!VH237&lt;&gt;4),
OR(AND(Raw!VI237=4,COUNTIF(Raw!VM237:VP237,2)=0),Raw!VI237&lt;&gt;4),
OR(AND(Raw!VJ237=4,COUNTIF(Raw!VM237:VP237,3)=0),Raw!VJ237&lt;&gt;4),
OR(AND(Raw!VK237=4,COUNTIF(Raw!VM237:VP237,4)=0),Raw!VK237&lt;&gt;4)
),"",1)))</f>
        <v/>
      </c>
      <c r="BF237" t="str">
        <f>IF(A237=0,"",IF(COUNTA(Raw!VQ237:WK237)=0,"",
IF(AND(
OR(AND(Raw!VQ237=4,COUNTIF(Raw!WB237:WK237,1)=0),Raw!VQ237&lt;&gt;4),
OR(AND(Raw!VR237=4,COUNTIF(Raw!WB237:WK237,2)=0),Raw!VR237&lt;&gt;4),
OR(AND(Raw!VS237=4,COUNTIF(Raw!WB237:WK237,3)=0),Raw!VS237&lt;&gt;4),
OR(AND(Raw!VT237=4,COUNTIF(Raw!WB237:WK237,4)=0),Raw!VT237&lt;&gt;4),
OR(AND(Raw!VU237=4,COUNTIF(Raw!WB237:WK237,5)=0),Raw!VU237&lt;&gt;4),
OR(AND(Raw!VV237=4,COUNTIF(Raw!WB237:WK237,6)=0),Raw!VV237&lt;&gt;4),
OR(AND(Raw!VW237=4,COUNTIF(Raw!WB237:WK237,7)=0),Raw!VW237&lt;&gt;4),
OR(AND(Raw!VX237=4,COUNTIF(Raw!WB237:WK237,8)=0),Raw!VX237&lt;&gt;4),
OR(AND(Raw!VY237=4,COUNTIF(Raw!WB237:WK237,9)=0),Raw!VX237&lt;&gt;4),
OR(AND(Raw!VZ237=4,COUNTIF(Raw!WB237:WK237,10)=0),Raw!VZ237&lt;&gt;4)
),"",1)))</f>
        <v/>
      </c>
      <c r="BG237" t="str">
        <f>IF(A237=0,"",IF(COUNTA(Raw!WL237:XB237)=0,"",
IF(AND(
OR(AND(Raw!WL237=4,COUNTIF(Raw!WU237:XB237,1)=0),Raw!WL237&lt;&gt;4),
OR(AND(Raw!WM237=4,COUNTIF(Raw!WU237:XB237,2)=0),Raw!WM237&lt;&gt;4),
OR(AND(Raw!WN237=4,COUNTIF(Raw!WU237:XB237,3)=0),Raw!WN237&lt;&gt;4),
OR(AND(Raw!WO237=4,COUNTIF(Raw!WU237:XB237,4)=0),Raw!WO237&lt;&gt;4),
OR(AND(Raw!WP237=4,COUNTIF(Raw!WU237:XB237,5)=0),Raw!WP237&lt;&gt;4),
OR(AND(Raw!WQ237=4,COUNTIF(Raw!WU237:XB237,6)=0),Raw!WQ237&lt;&gt;4),
OR(AND(Raw!WR237=4,COUNTIF(Raw!WU237:XB237,7)=0),Raw!WR237&lt;&gt;4),
OR(AND(Raw!WS237=4,COUNTIF(Raw!WU237:XB237,8)=0),Raw!WS237&lt;&gt;4)
),"",1)))</f>
        <v/>
      </c>
      <c r="BH237" t="str">
        <f>IF(A237=0,"",IF(COUNTA(Raw!XC237:XK237)=0,"",
IF(AND(
OR(AND(Raw!XC237=4,COUNTIF(Raw!XH237:XK237,1)=0),Raw!XC237&lt;&gt;4),
OR(AND(Raw!XD237=4,COUNTIF(Raw!XH237:XK237,2)=0),Raw!XD237&lt;&gt;4),
OR(AND(Raw!XE237=4,COUNTIF(Raw!XH237:XK237,3)=0),Raw!XE237&lt;&gt;4),
OR(AND(Raw!XF237=4,COUNTIF(Raw!XH237:XK237,4)=0),Raw!XF237&lt;&gt;4)
),"",1)))</f>
        <v/>
      </c>
      <c r="BI237" t="str">
        <f>IF(A237=0,"",IF(COUNTA(Raw!XL237:XT237)=0,"",
IF(AND(
OR(AND(Raw!XL237=4,COUNTIF(Raw!XQ237:XT237,1)=0),Raw!XL237&lt;&gt;4),
OR(AND(Raw!XM237=4,COUNTIF(Raw!XQ237:XT237,2)=0),Raw!XM237&lt;&gt;4),
OR(AND(Raw!XN237=4,COUNTIF(Raw!XQ237:XT237,3)=0),Raw!XN237&lt;&gt;4),
OR(AND(Raw!XO237=4,COUNTIF(Raw!XQ237:XT237,4)=0),Raw!XO237&lt;&gt;4)
),"",1)))</f>
        <v/>
      </c>
      <c r="BJ237" t="str">
        <f>IF(A237=0,"",IF(COUNTA(Raw!XU237:YI237)=0,"",
IF(AND(
OR(AND(Raw!XU237=4,COUNTIF(Raw!YC237:YI237,1)=0),Raw!XU237&lt;&gt;4),
OR(AND(Raw!XV237=4,COUNTIF(Raw!YC237:YI237,2)=0),Raw!XV237&lt;&gt;4),
OR(AND(Raw!XW237=4,COUNTIF(Raw!YC237:YI237,3)=0),Raw!XW237&lt;&gt;4),
OR(AND(Raw!XX237=4,COUNTIF(Raw!YC237:YI237,4)=0),Raw!XX237&lt;&gt;4),
OR(AND(Raw!XY237=4,COUNTIF(Raw!YC237:YI237,5)=0),Raw!XY237&lt;&gt;4),
OR(AND(Raw!XZ237=4,COUNTIF(Raw!YC237:YI237,6)=0),Raw!XZ237&lt;&gt;4),
OR(AND(Raw!YA237=4,COUNTIF(Raw!YC237:YI237,7)=0),Raw!YA237&lt;&gt;4)
),"",1)))</f>
        <v/>
      </c>
      <c r="BK237" t="str">
        <f>IF(A237=0,"",IF(COUNTA(Raw!YJ237:YR237)=0,"",
IF(AND(
OR(AND(Raw!YJ237=4,COUNTIF(Raw!YO237:YR237,1)=0),Raw!YJ237&lt;&gt;4),
OR(AND(Raw!YK237=4,COUNTIF(Raw!YO237:YR237,2)=0),Raw!YK237&lt;&gt;4),
OR(AND(Raw!YL237=4,COUNTIF(Raw!YO237:YR237,3)=0),Raw!YL237&lt;&gt;4),
OR(AND(Raw!YM237=4,COUNTIF(Raw!YO237:YR237,4)=0),Raw!YM237&lt;&gt;4)
),"",1)))</f>
        <v/>
      </c>
      <c r="BL237" t="str">
        <f>IF(A237=0,"",IF(COUNTA(Raw!YS237:YU237)=0,"",IF(AND(Raw!YS237=4,ISBLANK(Raw!YU237)),"",IF(AND(Raw!YS237&lt;&gt;4,ISBLANK(Raw!YU237)=FALSE),"",1))))</f>
        <v/>
      </c>
    </row>
    <row r="238" spans="1:64">
      <c r="A238" s="20">
        <f>Raw!A238</f>
        <v>0</v>
      </c>
      <c r="B238" s="19" t="str">
        <f>IF(A238=0,"",IF(AND(Raw!AC238=1,COUNTA(Raw!AR238:IC238)&gt;0,COUNTA(Raw!ID238:YU238)=0),"",IF(AND(Raw!AC238=2,COUNTA(Raw!AR238:IC238)=0,COUNTA(Raw!ID238:MV238)&gt;0,COUNTA(Raw!MW238:YU238)=0),"",IF(AND(Raw!AC238=3,COUNTA(Raw!AP238:MV238)=0,COUNTA(Raw!MW238:YU238)&gt;0),"",1))))</f>
        <v/>
      </c>
      <c r="C238" s="19" t="str">
        <f>IF(A238=0,"",IF(AND(Raw!AK238=1,ISBLANK(Raw!AM238)=FALSE,ISBLANK(Raw!AO238)),"",IF(AND(Raw!AK238=2,ISBLANK(Raw!AM238),ISBLANK(Raw!AO238)=FALSE),"",1)))</f>
        <v/>
      </c>
      <c r="D238" s="19" t="str">
        <f>IF(A238=0,"",IF(COUNTA(Raw!AS238:AZ238)=0,"",IF(AND(Raw!AS238+Raw!AT238=100,Raw!AU238+Raw!AV238=100,Raw!AW238+Raw!AX238=100,Raw!AY238+Raw!AZ238=100),"",1)))</f>
        <v/>
      </c>
      <c r="E238" s="19" t="str">
        <f>IF(A238=0,"",IF(ISBLANK(Raw!AQ238),"",IF(Raw!AQ238=1,"",1)))</f>
        <v/>
      </c>
      <c r="F238" s="19" t="str">
        <f>IF(A238=0,"",IF(ISBLANK(Raw!AR238),"",IF(AND(Raw!AR238&gt;=0,Raw!AR238&lt;=100),"",1)))</f>
        <v/>
      </c>
      <c r="G238" s="19" t="str">
        <f>IF(A238=0,"",IF(AND(ISBLANK(Raw!BA238),ISBLANK(Raw!AS238)),"",IF(AND(Raw!AS238&gt;0,ISBLANK(Raw!BA238)=FALSE),"",1)))</f>
        <v/>
      </c>
      <c r="H238" s="19" t="str">
        <f>IF(A238=0,"",IF(COUNTA(Raw!BA238:BH238)=0,"",IF(AND(Raw!BA238=0,COUNTA(Raw!BB238:BH238)=0),"",IF(AND(Raw!BA238&gt;0,COUNTA(Raw!BB238:BH238)&gt;0),"",1))))</f>
        <v/>
      </c>
      <c r="I238" s="19" t="str">
        <f>IF(A238=0,"",IF(AND(ISBLANK(Raw!BI238),ISBLANK(Raw!BJ238)),"",IF(AND(Raw!BI238=1,ISBLANK(Raw!BJ238)=FALSE),"",IF(AND(Raw!BI238=2,ISBLANK(Raw!BJ238)),"",1))))</f>
        <v/>
      </c>
      <c r="J238" s="19" t="str">
        <f>IF(A238=0,"",IF(AND(ISBLANK(Raw!AT238),COUNTBLANK(Raw!BK238:BQ238)),"",IF(AND(Raw!AT238&gt;0,COUNTA(Raw!BK238:BQ238)&gt;0),"",IF(AND(Raw!AT238=0,COUNTA(Raw!BK238:BQ238)=0),"",1))))</f>
        <v/>
      </c>
      <c r="K238" s="19" t="str">
        <f>IF(A238=0,"",IF(AND(ISBLANK(Raw!AS238),COUNTA(Raw!BR238:BX238)=0),"",IF(AND(Raw!AS238&gt;0,COUNTA(Raw!BR238:BX238)&gt;0),"",IF(AND(Raw!AS238=0,COUNTA(Raw!BR238:BX238)=0),"",1))))</f>
        <v/>
      </c>
      <c r="L238" s="19" t="str">
        <f>IF(A238=0,"",IF(AND(COUNTA(Raw!BK238:BX238)=0,COUNTA(Raw!BY238:CH238)=0),"",IF(AND(COUNTIF(Raw!BK238:BX238,1)&gt;0,COUNTA(Raw!BY238:CH238)&gt;0),"",IF(AND(COUNTIF(Raw!BK238:BX238,1)=0,COUNTA(Raw!BY238:CH238)=0),"",1))))</f>
        <v/>
      </c>
      <c r="M238" s="19" t="str">
        <f>IF(A238=0,"",IF(AND(COUNTA(Raw!BK238:BX238)=0,COUNTA(Raw!CI238:CR238)),"",IF(AND(COUNTIF(Raw!BK238:BX238,3)&gt;0,COUNTA(Raw!CI238:CR238)&gt;0),"",IF(AND(COUNTIF(Raw!BK238:BX238,3)=0,COUNTA(Raw!CI238:CR238)=0),"",1))))</f>
        <v/>
      </c>
      <c r="N238" s="19" t="str">
        <f>IF(A238=0,"",IF(COUNTA(Raw!CS238:DF238)=0,"",IF(AND(COUNTIF(Raw!CS238:CV238,1)=1,COUNTA(Raw!CW238:DA238)&gt;0,COUNTA(Raw!DB238:DF238)=0),"",IF(AND(COUNTIF(Raw!CS238:CV238,2)=1,COUNTA(Raw!CW238:DA238)=0,COUNTA(Raw!DB238:DF238)&gt;0),"",IF(AND(COUNTA(Raw!CS238:CV238)&gt;0,COUNTA(Raw!CW238:DF238)=0),"",1)))))</f>
        <v/>
      </c>
      <c r="O238" s="19" t="str">
        <f>IF(A238=0,"",IF(COUNTA(Raw!DG238:DP238)=0,"",IF(AND(COUNTIF(Raw!BK238:BQ238,1)&gt;0,OR(COUNTIF(Raw!DG238:DP238,1)=1,COUNTIF(Raw!DG238:DP238,2)=1,COUNTIF(Raw!DG238:DP238,3)=1)),"",IF(AND(COUNTIF(Raw!BK238:BQ238,1)=0,AND(COUNTIF(Raw!DG238:DP238,1)=0,COUNTIF(Raw!DG238:DP238,2)=0,COUNTIF(Raw!DG238:DP238,3)=0)),"",1))))</f>
        <v/>
      </c>
      <c r="P238" s="19" t="str">
        <f>IF(A238=0,"",IF(COUNTA(Raw!DG238:DR238)=0,"",IF(AND(COUNTIF(Raw!DG238:DP238,4)=1,ISBLANK(Raw!DQ238)=FALSE,ISBLANK(Raw!DR238)),"",IF(AND(COUNTIF(Raw!DG238:DP238,7)=1,ISBLANK(Raw!DQ238),ISBLANK(Raw!DR238)=FALSE),"",IF(AND(COUNTA(Raw!DG238:DP238)&gt;0,COUNTIF(Raw!DG238:DP238,4)=0,COUNTIF(Raw!DG238:DP238,7)=0,COUNTA(Raw!DQ238:DR238)=0),"",1)))))</f>
        <v/>
      </c>
      <c r="Q238" s="19" t="str">
        <f>IF(A238=0,"",IF(AND(COUNTA(Raw!DS238:DU238)=0,COUNTA(Raw!BK238:BQ238)=0),"",IF(AND(COUNTIF(Raw!BK238:BQ238,1)&gt;0,COUNTA(Raw!DS238:DU238)&gt;0),"",IF(AND(COUNTIF(Raw!BK238:BQ238,1)=0,COUNTA(Raw!DS238:DU238)=0),"",1))))</f>
        <v/>
      </c>
      <c r="R238" s="19" t="str">
        <f>IF(A238=0,"",IF(AND(ISBLANK(Raw!AT238),ISBLANK(Raw!EJ238)),"",IF(AND(Raw!AT238&gt;0,ISBLANK(Raw!EJ238)=FALSE,Raw!EJ238&gt;=0,Raw!EJ238&lt;=7),"",IF(AND(Raw!AT238=0,ISBLANK(Raw!EJ238)),"",1))))</f>
        <v/>
      </c>
      <c r="S238" t="str">
        <f>IF(A238=0,"",IF(AND(ISBLANK(Raw!AS238),ISBLANK(Raw!EK238)),"",IF(AND(Raw!AS238&gt;0,ISBLANK(Raw!EK238)=FALSE),"",IF(AND(Raw!AS238=0,ISBLANK(Raw!EK238)),"",1))))</f>
        <v/>
      </c>
      <c r="T238" s="19" t="str">
        <f>IF(A238=0,"",IF(AND(ISBLANK(Raw!AT238),COUNTA(Raw!EL238:EQ238)=0),"",IF(AND(Raw!AT238&gt;0,COUNTA(Raw!EL238:EQ238)&gt;0),"",IF(AND(Raw!AT238=0,COUNTA(Raw!EL238:EQ238)=0),"",1))))</f>
        <v/>
      </c>
      <c r="U238" t="str">
        <f>IF(A238=0,"",IF(AND(ISBLANK(Raw!AT238),COUNTA(Raw!ER238:EU238)=0),"",IF(AND(Raw!AT238&gt;0,COUNTA(Raw!ER238:EU238)&gt;0),"",IF(AND(Raw!AT238=0,COUNTA(Raw!ER238:EU238)=0),"",1))))</f>
        <v/>
      </c>
      <c r="V238" t="str">
        <f>IF(A238=0,"",IF(AND(ISBLANK(Raw!AS238),COUNTA(Raw!EV238:FA238)=0),"",IF(AND(Raw!AS238&gt;0,COUNTA(Raw!EV238:FA238)&gt;0),"",IF(AND(Raw!AS238=0,COUNTA(Raw!EV238:FA238)=0),"",1))))</f>
        <v/>
      </c>
      <c r="W238" t="str">
        <f>IF(A238=0,"",IF(AND(ISBLANK(Raw!AS238),COUNTA(Raw!FB238:FE238)=0),"",IF(AND(Raw!AS238&gt;0,COUNTA(Raw!FB238:FE238)&gt;0),"",IF(AND(Raw!AS238=0,COUNTA(Raw!FB238:FE238)=0),"",1))))</f>
        <v/>
      </c>
      <c r="X238" t="str">
        <f>IF(A238=0,"",IF(AND(ISBLANK(Raw!AT238),COUNTA(Raw!FF238:FI238)=0),"",IF(AND(Raw!AT238&gt;0,COUNTA(Raw!FF238:FI238)&gt;0),"",IF(AND(Raw!AT238=0,COUNTA(Raw!FF238:FI238)=0),"",1))))</f>
        <v/>
      </c>
      <c r="Y238" t="str">
        <f>IF(A238=0,"",IF(AND(ISBLANK(Raw!AS238),COUNTA(Raw!FJ238:FM238)=0),"",IF(AND(Raw!AS238&gt;0,COUNTA(Raw!FJ238:FM238)&gt;0),"",IF(AND(Raw!AS238=0,COUNTA(Raw!FJ238:FM238)=0),"",1))))</f>
        <v/>
      </c>
      <c r="Z238" t="str">
        <f>IF(A238=0,"",IF(AND(COUNTA(Raw!FN238:FT238)=0,ISBLANK(Raw!FU238)),"",IF(AND(COUNTIF(Raw!FN238:FT238,1)&gt;0,ISBLANK(Raw!FU238)=FALSE),"",IF(AND(COUNTIF(Raw!FN238:FT238,1)=0,ISBLANK(Raw!FU238)),"",1))))</f>
        <v/>
      </c>
      <c r="AA238" s="19" t="str">
        <f>IF(A238=0,"",IF(AND(ISBLANK(Raw!BI238),COUNTA(Raw!FV238:GH238)=0),"",IF(AND(Raw!BI238&lt;&gt;1,COUNTIF(Raw!FV238:GH238,6)=0),"",IF(Raw!BI238=1,"",1))))</f>
        <v/>
      </c>
      <c r="AB238" t="str">
        <f>IF(A238=0,"",IF(AND(ISBLANK(Raw!GI238),COUNTA(Raw!GJ238:GQ238)=0),"",IF(AND(Raw!GI238=1,COUNTA(Raw!GJ238:GQ238)&gt;0),"",IF(AND(Raw!GI238=2,COUNTA(Raw!GJ238:GQ238)=0),"",1))))</f>
        <v/>
      </c>
      <c r="AC238" s="19" t="str">
        <f>IF(A238=0,"",IF(AND(COUNTA(Raw!GY238:HF238)=0,ISBLANK(Raw!HG238)),"",IF(AND(OR(COUNTIF(Raw!GY238:HE238,1)&gt;0,COUNTIF(Raw!GY238:HE238,2)&gt;0),ISBLANK(Raw!HG238)=FALSE),"",IF(AND(COUNTA(Raw!GY238:HF238)&gt;0,ISBLANK(Raw!HG238),COUNTIF(Raw!GY238:HE238,1)=0,COUNTIF(Raw!GY238:HE238,2)=0),"",1))))</f>
        <v/>
      </c>
      <c r="AD238" s="19" t="str">
        <f>IF(A238=0,"",IF(COUNTA(Raw!HU238:IB238)=0,"",IF(AND(Raw!AK238&lt;&gt;2,COUNTIF(Raw!HU238:IA238,2)=0,COUNTIF(Raw!HU238:IA238,3)=0),"",IF(Raw!AK238=2,"",1))))</f>
        <v/>
      </c>
      <c r="AE238" s="19" t="str">
        <f>IF(A238=0,"",IF(AND(Raw!AK238=2,ISBLANK(Raw!IC238)=FALSE),"",IF(AND(Raw!AK238&lt;&gt;2,ISBLANK(Raw!IC238)),"",1)))</f>
        <v/>
      </c>
      <c r="AF238" s="19" t="str">
        <f>IF(A238=0,"",IF(COUNTA(Raw!ID238:IF238)=0,"",IF(AND(MATCH(2023-Raw!ID238,Code!$A$3:$A$12,1)=Raw!IF238,2023-Raw!ID238=Raw!IE238),"",1)))</f>
        <v/>
      </c>
      <c r="AG238" s="19" t="str">
        <f>IF(A238=0,"",IF(COUNTA(Raw!IG238:II238)=0,"",IF(AND(Raw!IG238=4,ISBLANK(Raw!II238)=FALSE),"",IF(AND(Raw!IG238&lt;&gt;4,ISBLANK(Raw!II238)),"",1))))</f>
        <v/>
      </c>
      <c r="AH238" s="19" t="str">
        <f>IF(A238=0,"",IF(COUNTA(Raw!IJ238:IM238)=0,"",IF(AND(Raw!IJ238=1,ISBLANK(Raw!IK238)=FALSE),"",IF(AND(Raw!IJ238=2,COUNTA(Raw!IK238:IM238)&gt;0),"",1))))</f>
        <v/>
      </c>
      <c r="AI238" s="19" t="str">
        <f>IF(A238=0,"",IF(COUNTA(Raw!IK238:IM238)=0,"",IF(AND(Raw!IK238=1,ISBLANK(Raw!IL238)=FALSE),"",IF(AND(Raw!IK238=2,COUNTA(Raw!IL238:IM238)=0),"",1))))</f>
        <v/>
      </c>
      <c r="AJ238" s="19" t="str">
        <f>IF(A238=0,"",IF(COUNTA(Raw!JD238:JJ238)=0,"",IF(AND(Raw!JD238&gt;600,COUNTA(Raw!JE238:JI238)&gt;0),"",IF(AND(Raw!JD238&lt;=600,COUNTA(Raw!JE238:JJ238)=0),"",1))))</f>
        <v/>
      </c>
      <c r="AK238" s="19" t="str">
        <f>IF(A238=0,"",IF(COUNTA(Raw!JK238:KA238)=0,"",IF(AND(Raw!JK238=1,COUNTA(Raw!JM238:JV238)&gt;0),"",IF(AND(Raw!JK238=3,COUNTA(Raw!JM238:JV238)&gt;0,COUNTA(Raw!JW238:KA238)=0),"",IF(AND(ISBLANK(Raw!JK238)=FALSE,Raw!JK238&lt;&gt;1,Raw!JK238&lt;&gt;3,COUNTA(Raw!JM238:KA238)=0),"",1)))))</f>
        <v/>
      </c>
      <c r="AL238" s="19" t="str">
        <f>IF(A238=0,"",IF(COUNTA(Raw!JW238:KA238)=0,"",IF(AND(COUNTIF(Raw!JW238:JZ238,4)=0,COUNTA(Raw!JW238:JZ238)&gt;0,ISBLANK(Raw!KA238)=FALSE),"",IF(AND(COUNTIF(Raw!JW238:KA238,4)&gt;0,ISBLANK(Raw!KA238)),"",1))))</f>
        <v/>
      </c>
      <c r="AM238" s="19" t="str">
        <f>IF(A238=0,"",IF(COUNTA(Raw!KT238:KU238)=0,"",IF(AND(Raw!KT238=1,ISBLANK(Raw!KU238)=FALSE),"",IF(AND(Raw!KT238=2,ISBLANK(Raw!KU238)),"",1))))</f>
        <v/>
      </c>
      <c r="AN238" s="19" t="str">
        <f>IF(A238=0,"",IF(COUNTA(Raw!KX238:LF238)=0,"",IF(AND(COUNTIF(Raw!KX238:LB238,5)=1,COUNTA(Raw!KX238:LB238)=1,COUNTA(Raw!LC238:LF238)=0),"",IF(AND(COUNTIF(Raw!KX238:LB238,5)=0,COUNTA(Raw!KX238:LB238)&gt;0,COUNTA(Raw!LC238:LF238)&gt;0),"",1))))</f>
        <v/>
      </c>
      <c r="AO238" s="19" t="str">
        <f>IF(A238=0,"",IF(COUNTA(Raw!LM238:LU238)=0,"",IF(AND(Raw!LM238=1,ISBLANK(Raw!LN238)=FALSE,COUNTA(Raw!LO238:LU238)&gt;0),"",IF(AND(Raw!LM238=2,COUNTA(Raw!LN238:LU238)=0),"",1))))</f>
        <v/>
      </c>
      <c r="AP238" s="19" t="str">
        <f>IF(A238=0,"",IF(COUNTA(Raw!MY238:OG238)=0,"",IF(AND(Raw!MY238=2,COUNTA(Raw!MZ238:OG238)=0),"",IF(AND(Raw!MY238=1,COUNTA(Raw!MZ238:OG238)&gt;0),"",1))))</f>
        <v/>
      </c>
      <c r="AQ238" s="19" t="str">
        <f>IF(A238=0,"",IF(COUNTA(Raw!NC238:NW238)=0,"",IF(AND(COUNTIF(Raw!NC238:NG238,3)&gt;0,COUNTA(Raw!NH238:NQ238)&gt;0),"",IF(AND(COUNTA(Raw!NC238:NG238)&gt;0,COUNTIF(Raw!NC238:NG238,3)=0,COUNTA(Raw!NH238:NW238)=0),"",1))))</f>
        <v/>
      </c>
      <c r="AR238" s="19" t="str">
        <f>IF(A238=0,"",IF(COUNTA(Raw!NH238:NW238)=0,"",IF(AND(COUNTIF(Raw!NH238:NQ238,10)&gt;0,COUNTA(Raw!NR238:NW238)&gt;0),"",IF(AND(COUNTA(Raw!NH238:NQ238)&gt;0,COUNTIF(Raw!NH238:NQ238,10)=0,COUNTA(Raw!NR238:NY238)=0),"",1))))</f>
        <v/>
      </c>
      <c r="AS238" s="19" t="str">
        <f>IF(A238=0,"",IF(COUNTA(Raw!NY238:OG238)=0,"",IF(AND(Raw!NY238=1,COUNTA(Raw!NZ238:OG238)&gt;0),"",IF(AND(Raw!NY238=2,COUNTA(Raw!NZ238:OG238)=0),"",1))))</f>
        <v/>
      </c>
      <c r="AT238" s="19" t="str">
        <f>IF(A238=0,"",IF(COUNTA(Raw!OH238:OY238)=0,"",IF(AND(Raw!OH238=1,COUNTA(Raw!OI238:OY238)&gt;0),"",IF(AND(Raw!OH238=2,COUNTA(Raw!OI238:OY238)=0),"",1))))</f>
        <v/>
      </c>
      <c r="AU238" s="19" t="str">
        <f>IF(A238=0,"",IF(COUNTA(Raw!PR238:QB238)=0,"",
IF(AND(OR(AND(COUNTIF(Raw!PR238:QB238,1)=1,COUNTA(Raw!QI238:QY238)&gt;0),AND(COUNTIF(Raw!PR238:QB238,1)=0,COUNTA(Raw!QI238:QY238)=0)),OR(AND(COUNTIF(Raw!PR238:QB238,2)=1,COUNTA(Raw!QZ238:RP238)&gt;0),AND(COUNTIF(Raw!PR238:QB238,2)=0,COUNTA(Raw!QZ238:RP238)=0)),OR(AND(COUNTIF(Raw!PR238:QB238,3)=1,COUNTA(Raw!RQ238:SG238)&gt;0),AND(COUNTIF(Raw!PR238:QB238,3)=0,COUNTA(Raw!RQ238:SG238)=0)),OR(AND(COUNTIF(Raw!PR238:QB238,4)=1,COUNTA(Raw!SH238:ST238)&gt;0),AND(COUNTIF(Raw!PR238:QB238,4)=0,COUNTA(Raw!SH238:ST238)=0)),OR(AND(COUNTIF(Raw!PR238:QB238,5)=1,COUNTA(Raw!SU238:TG238)&gt;0),AND(COUNTIF(Raw!PR238:QB238,5)=0,COUNTA(Raw!SU238:TG238)=0)),OR(AND(COUNTIF(Raw!PR238:QB238,6)=1,COUNTA(Raw!TH238:TT238)&gt;0),AND(COUNTIF(Raw!PR238:QB238,6)=0,COUNTA(Raw!TH238:TT238)=0)),OR(AND(COUNTIF(Raw!PR238:QB238,7)=1,COUNTA(Raw!TU238:UI238)&gt;0),AND(COUNTIF(Raw!PR238:QB238,7)=0,COUNTA(Raw!TU238:UI238)=0)),OR(AND(COUNTIF(Raw!PR238:QB238,8)=1,COUNTA(Raw!UJ238:UV238)&gt;0),AND(COUNTIF(Raw!PR238:QB238,8)=0,COUNTA(Raw!UJ238:UV238)=0)),OR(AND(COUNTIF(Raw!PR238:QB238,9)=1,COUNTA(Raw!UW238:VG238)&gt;0),AND(COUNTIF(Raw!PR238:QB238,9)=0,COUNTA(Raw!UW238:VG238)=0)),OR(AND(COUNTIF(Raw!PR238:QB238,10)=1,COUNTA(Raw!VH238:VP238)&gt;0),AND(COUNTIF(Raw!PR238:QB238,10)=0,COUNTA(Raw!VH238:VP238)=0)),OR(AND(COUNTIF(Raw!PR238:QB238,11)=1,COUNTA(Raw!VQ238:WK238)&gt;0),AND(COUNTIF(Raw!PR238:QB238,11)=0,COUNTA(Raw!VQ238:WK238)=0))),"",1)))</f>
        <v/>
      </c>
      <c r="AV238" s="19" t="str">
        <f>IF(A238=0,"",IF(COUNTA(Raw!QI238:QY238)=0,"",IF(AND(OR(AND(Raw!QI238=4,COUNTIF(Raw!QR238:QY238,1)=0),Raw!QI238&lt;&gt;4),OR(AND(Raw!QJ238=4,COUNTIF(Raw!QR238:QY238,2)=0),Raw!QJ238&lt;&gt;4),OR(AND(Raw!QK238=4,COUNTIF(Raw!QR238:QY238,3)=0),Raw!QK238&lt;&gt;4),OR(AND(Raw!QL238=4,COUNTIF(Raw!QR238:QY238,4)=0),Raw!QL238&lt;&gt;4),OR(AND(Raw!QM238=4,COUNTIF(Raw!QR238:QY238,5)=0),Raw!QM238&lt;&gt;4),OR(AND(Raw!QN238=4,COUNTIF(Raw!QR238:QY238,6)=0),Raw!QN238&lt;&gt;4),OR(AND(Raw!QO238=4,COUNTIF(Raw!QR238:QY238,7)=0),Raw!QO238&lt;&gt;4),OR(AND(Raw!QP238=4,COUNTIF(Raw!QR238:QY238,8)=0),Raw!QP238&lt;&gt;4)),"",1)))</f>
        <v/>
      </c>
      <c r="AW238" t="str">
        <f>IF(A238=0,"",IF(COUNTA(Raw!QZ238:RP238)=0,"",IF(AND(OR(AND(Raw!QZ238=4,COUNTIF(Raw!RI238:RP238,1)=0),Raw!QZ238&lt;&gt;4),OR(AND(Raw!RA238=4,COUNTIF(Raw!RI238:RP238,2)=0),Raw!RA238&lt;&gt;4),OR(AND(Raw!RB238=4,COUNTIF(Raw!RI238:RP238,3)=0),Raw!RB238&lt;&gt;4),OR(AND(Raw!RC238=4,COUNTIF(Raw!RI238:RP238,4)=0),Raw!RC238&lt;&gt;4),OR(AND(Raw!RD238=4,COUNTIF(Raw!RI238:RP238,5)=0),Raw!RD238&lt;&gt;4),OR(AND(Raw!RE238=4,COUNTIF(Raw!RI238:RP238,6)=0),Raw!RE238&lt;&gt;4),OR(AND(Raw!RF238=4,COUNTIF(Raw!RI238:RP238,7)=0),Raw!RF238&lt;&gt;4),OR(AND(Raw!RG238=4,COUNTIF(Raw!RI238:RP238,8)=0),Raw!RG238&lt;&gt;4)),"",1)))</f>
        <v/>
      </c>
      <c r="AX238" t="str">
        <f>IF(A238=0,"",IF(COUNTA(Raw!RQ238:SG238)=0,"",IF(AND(OR(AND(Raw!RQ238=4,COUNTIF(Raw!RZ238:SG238,1)=0),Raw!RQ238&lt;&gt;4),OR(AND(Raw!RR238=4,COUNTIF(Raw!RZ238:SG238,2)=0),Raw!RR238&lt;&gt;4),OR(AND(Raw!RS238=4,COUNTIF(Raw!RZ238:SG238,3)=0),Raw!RS238&lt;&gt;4),OR(AND(Raw!RT238=4,COUNTIF(Raw!RZ238:SG238,4)=0),Raw!RT238&lt;&gt;4),OR(AND(Raw!RU238=4,COUNTIF(Raw!RZ238:SG238,5)=0),Raw!RU238&lt;&gt;4),OR(AND(Raw!RV238=4,COUNTIF(Raw!RZ238:SG238,6)=0),Raw!RV238&lt;&gt;4),OR(AND(Raw!RW238=4,COUNTIF(Raw!RZ238:SG238,7)=0),Raw!RW238&lt;&gt;4),OR(AND(Raw!RX238=4,COUNTIF(Raw!RZ238:SG238,8)=0),Raw!RX238&lt;&gt;4)),"",1)))</f>
        <v/>
      </c>
      <c r="AY238" t="str">
        <f>IF(A238=0,"",IF(COUNTA(Raw!SH238:ST238)=0,"",IF(AND(OR(AND(Raw!SH238=4,COUNTIF(Raw!SO238:ST238,1)=0),Raw!SH238&lt;&gt;4),OR(AND(Raw!SI238=4,COUNTIF(Raw!SO238:ST238,2)=0),Raw!SI238&lt;&gt;4),OR(AND(Raw!SJ238=4,COUNTIF(Raw!SO238:ST238,3)=0),Raw!SJ238&lt;&gt;4),OR(AND(Raw!SK238=4,COUNTIF(Raw!SO238:ST238,4)=0),Raw!SK238&lt;&gt;4),OR(AND(Raw!SL238=4,COUNTIF(Raw!SO238:ST238,5)=0),Raw!SL238&lt;&gt;4),OR(AND(Raw!SM238=4,COUNTIF(Raw!SO238:ST238,6)=0),Raw!SM238&lt;&gt;4)),"",1)))</f>
        <v/>
      </c>
      <c r="AZ238" t="str">
        <f>IF(A238=0,"",IF(COUNTA(Raw!SU238:TG238)=0,"",IF(AND(OR(AND(Raw!SU238=4,COUNTIF(Raw!TB238:TG238,1)=0),Raw!SU238&lt;&gt;4),OR(AND(Raw!SV238=4,COUNTIF(Raw!TB238:TG238,2)=0),Raw!SV238&lt;&gt;4),OR(AND(Raw!SW238=4,COUNTIF(Raw!TB238:TG238,3)=0),Raw!SW238&lt;&gt;4),OR(AND(Raw!SX238=4,COUNTIF(Raw!TB238:TG238,4)=0),Raw!SX238&lt;&gt;4),OR(AND(Raw!SY238=4,COUNTIF(Raw!TB238:TG238,5)=0),Raw!SY238&lt;&gt;4),OR(AND(Raw!SZ238=4,COUNTIF(Raw!TB238:TG238,6)=0),Raw!SZ238&lt;&gt;4)),"",1)))</f>
        <v/>
      </c>
      <c r="BA238" t="str">
        <f>IF(A238=0,"",IF(COUNTA(Raw!TH238:TT238)=0,"",IF(AND(OR(AND(Raw!TH238=4,COUNTIF(Raw!TO238:TT238,1)=0),Raw!TH238&lt;&gt;4),OR(AND(Raw!TI238=4,COUNTIF(Raw!TO238:TT238,2)=0),Raw!TI238&lt;&gt;4),OR(AND(Raw!TJ238=4,COUNTIF(Raw!TO238:TT238,3)=0),Raw!TJ238&lt;&gt;4),OR(AND(Raw!TK238=4,COUNTIF(Raw!TO238:TT238,4)=0),Raw!TK238&lt;&gt;4),OR(AND(Raw!TL238=4,COUNTIF(Raw!TO238:TT238,5)=0),Raw!TL238&lt;&gt;4),OR(AND(Raw!TM238=4,COUNTIF(Raw!TO238:TT238,6)=0),Raw!TM238&lt;&gt;4)),"",1)))</f>
        <v/>
      </c>
      <c r="BB238" t="str">
        <f>IF(A238=0,"",IF(COUNTA(Raw!TU238:UI238)=0,"",IF(AND(OR(AND(Raw!TU238=4,COUNTIF(Raw!UC238:UI238,1)=0),Raw!TU238&lt;&gt;4),OR(AND(Raw!TV238=4,COUNTIF(Raw!UC238:UI238,2)=0),Raw!TV238&lt;&gt;4),OR(AND(Raw!TW238=4,COUNTIF(Raw!UC238:UI238,3)=0),Raw!TW238&lt;&gt;4),OR(AND(Raw!TX238=4,COUNTIF(Raw!UC238:UI238,4)=0),Raw!TX238&lt;&gt;4),OR(AND(Raw!TY238=4,COUNTIF(Raw!UC238:UI238,5)=0),Raw!TY238&lt;&gt;4),OR(AND(Raw!TZ238=4,COUNTIF(Raw!UC238:UI238,6)=0),Raw!TZ238&lt;&gt;4),OR(AND(Raw!UA238=4,COUNTIF(Raw!UC238:UI238,7)=0),Raw!UA238&lt;&gt;4)),"",1)))</f>
        <v/>
      </c>
      <c r="BC238" t="str">
        <f>IF(A238=0,"",IF(COUNTA(Raw!UJ238:UV238)=0,"",IF(AND(OR(AND(Raw!UJ238=4,COUNTIF(Raw!UQ238:UV238,1)=0),Raw!UJ238&lt;&gt;4),OR(AND(Raw!UK238=4,COUNTIF(Raw!UQ238:UV238,2)=0),Raw!UK238&lt;&gt;4),OR(AND(Raw!UL238=4,COUNTIF(Raw!UQ238:UV238,3)=0),Raw!UL238&lt;&gt;4),OR(AND(Raw!UM238=4,COUNTIF(Raw!UQ238:UV238,4)=0),Raw!UM238&lt;&gt;4),OR(AND(Raw!UN238=4,COUNTIF(Raw!UQ238:UV238,5)=0),Raw!UN238&lt;&gt;4),OR(AND(Raw!UO238=4,COUNTIF(Raw!UQ238:UV238,6)=0),Raw!UO238&lt;&gt;4)),"",1)))</f>
        <v/>
      </c>
      <c r="BD238" t="str">
        <f>IF(A238=0,"",IF(COUNTA(Raw!UW238:VG238)=0,"",IF(AND(OR(AND(Raw!UW238=4,COUNTIF(Raw!VC238:VG238,1)=0),Raw!UW238&lt;&gt;4),OR(AND(Raw!UX238=4,COUNTIF(Raw!VC238:VG238,2)=0),Raw!UX238&lt;&gt;4),OR(AND(Raw!UY238=4,COUNTIF(Raw!VC238:VG238,3)=0),Raw!UY238&lt;&gt;4),OR(AND(Raw!UZ238=4,COUNTIF(Raw!VC238:VG238,4)=0),Raw!UZ238&lt;&gt;4),OR(AND(Raw!VA238=4,COUNTIF(Raw!VC238:VG238,5)=0),Raw!VA238&lt;&gt;4)),"",1)))</f>
        <v/>
      </c>
      <c r="BE238" t="str">
        <f>IF(A238=0,"",IF(COUNTA(Raw!VH238:VP238)=0,"",
IF(AND(
OR(AND(Raw!VH238=4,COUNTIF(Raw!VM238:VP238,1)=0),Raw!VH238&lt;&gt;4),
OR(AND(Raw!VI238=4,COUNTIF(Raw!VM238:VP238,2)=0),Raw!VI238&lt;&gt;4),
OR(AND(Raw!VJ238=4,COUNTIF(Raw!VM238:VP238,3)=0),Raw!VJ238&lt;&gt;4),
OR(AND(Raw!VK238=4,COUNTIF(Raw!VM238:VP238,4)=0),Raw!VK238&lt;&gt;4)
),"",1)))</f>
        <v/>
      </c>
      <c r="BF238" t="str">
        <f>IF(A238=0,"",IF(COUNTA(Raw!VQ238:WK238)=0,"",
IF(AND(
OR(AND(Raw!VQ238=4,COUNTIF(Raw!WB238:WK238,1)=0),Raw!VQ238&lt;&gt;4),
OR(AND(Raw!VR238=4,COUNTIF(Raw!WB238:WK238,2)=0),Raw!VR238&lt;&gt;4),
OR(AND(Raw!VS238=4,COUNTIF(Raw!WB238:WK238,3)=0),Raw!VS238&lt;&gt;4),
OR(AND(Raw!VT238=4,COUNTIF(Raw!WB238:WK238,4)=0),Raw!VT238&lt;&gt;4),
OR(AND(Raw!VU238=4,COUNTIF(Raw!WB238:WK238,5)=0),Raw!VU238&lt;&gt;4),
OR(AND(Raw!VV238=4,COUNTIF(Raw!WB238:WK238,6)=0),Raw!VV238&lt;&gt;4),
OR(AND(Raw!VW238=4,COUNTIF(Raw!WB238:WK238,7)=0),Raw!VW238&lt;&gt;4),
OR(AND(Raw!VX238=4,COUNTIF(Raw!WB238:WK238,8)=0),Raw!VX238&lt;&gt;4),
OR(AND(Raw!VY238=4,COUNTIF(Raw!WB238:WK238,9)=0),Raw!VX238&lt;&gt;4),
OR(AND(Raw!VZ238=4,COUNTIF(Raw!WB238:WK238,10)=0),Raw!VZ238&lt;&gt;4)
),"",1)))</f>
        <v/>
      </c>
      <c r="BG238" t="str">
        <f>IF(A238=0,"",IF(COUNTA(Raw!WL238:XB238)=0,"",
IF(AND(
OR(AND(Raw!WL238=4,COUNTIF(Raw!WU238:XB238,1)=0),Raw!WL238&lt;&gt;4),
OR(AND(Raw!WM238=4,COUNTIF(Raw!WU238:XB238,2)=0),Raw!WM238&lt;&gt;4),
OR(AND(Raw!WN238=4,COUNTIF(Raw!WU238:XB238,3)=0),Raw!WN238&lt;&gt;4),
OR(AND(Raw!WO238=4,COUNTIF(Raw!WU238:XB238,4)=0),Raw!WO238&lt;&gt;4),
OR(AND(Raw!WP238=4,COUNTIF(Raw!WU238:XB238,5)=0),Raw!WP238&lt;&gt;4),
OR(AND(Raw!WQ238=4,COUNTIF(Raw!WU238:XB238,6)=0),Raw!WQ238&lt;&gt;4),
OR(AND(Raw!WR238=4,COUNTIF(Raw!WU238:XB238,7)=0),Raw!WR238&lt;&gt;4),
OR(AND(Raw!WS238=4,COUNTIF(Raw!WU238:XB238,8)=0),Raw!WS238&lt;&gt;4)
),"",1)))</f>
        <v/>
      </c>
      <c r="BH238" t="str">
        <f>IF(A238=0,"",IF(COUNTA(Raw!XC238:XK238)=0,"",
IF(AND(
OR(AND(Raw!XC238=4,COUNTIF(Raw!XH238:XK238,1)=0),Raw!XC238&lt;&gt;4),
OR(AND(Raw!XD238=4,COUNTIF(Raw!XH238:XK238,2)=0),Raw!XD238&lt;&gt;4),
OR(AND(Raw!XE238=4,COUNTIF(Raw!XH238:XK238,3)=0),Raw!XE238&lt;&gt;4),
OR(AND(Raw!XF238=4,COUNTIF(Raw!XH238:XK238,4)=0),Raw!XF238&lt;&gt;4)
),"",1)))</f>
        <v/>
      </c>
      <c r="BI238" t="str">
        <f>IF(A238=0,"",IF(COUNTA(Raw!XL238:XT238)=0,"",
IF(AND(
OR(AND(Raw!XL238=4,COUNTIF(Raw!XQ238:XT238,1)=0),Raw!XL238&lt;&gt;4),
OR(AND(Raw!XM238=4,COUNTIF(Raw!XQ238:XT238,2)=0),Raw!XM238&lt;&gt;4),
OR(AND(Raw!XN238=4,COUNTIF(Raw!XQ238:XT238,3)=0),Raw!XN238&lt;&gt;4),
OR(AND(Raw!XO238=4,COUNTIF(Raw!XQ238:XT238,4)=0),Raw!XO238&lt;&gt;4)
),"",1)))</f>
        <v/>
      </c>
      <c r="BJ238" t="str">
        <f>IF(A238=0,"",IF(COUNTA(Raw!XU238:YI238)=0,"",
IF(AND(
OR(AND(Raw!XU238=4,COUNTIF(Raw!YC238:YI238,1)=0),Raw!XU238&lt;&gt;4),
OR(AND(Raw!XV238=4,COUNTIF(Raw!YC238:YI238,2)=0),Raw!XV238&lt;&gt;4),
OR(AND(Raw!XW238=4,COUNTIF(Raw!YC238:YI238,3)=0),Raw!XW238&lt;&gt;4),
OR(AND(Raw!XX238=4,COUNTIF(Raw!YC238:YI238,4)=0),Raw!XX238&lt;&gt;4),
OR(AND(Raw!XY238=4,COUNTIF(Raw!YC238:YI238,5)=0),Raw!XY238&lt;&gt;4),
OR(AND(Raw!XZ238=4,COUNTIF(Raw!YC238:YI238,6)=0),Raw!XZ238&lt;&gt;4),
OR(AND(Raw!YA238=4,COUNTIF(Raw!YC238:YI238,7)=0),Raw!YA238&lt;&gt;4)
),"",1)))</f>
        <v/>
      </c>
      <c r="BK238" t="str">
        <f>IF(A238=0,"",IF(COUNTA(Raw!YJ238:YR238)=0,"",
IF(AND(
OR(AND(Raw!YJ238=4,COUNTIF(Raw!YO238:YR238,1)=0),Raw!YJ238&lt;&gt;4),
OR(AND(Raw!YK238=4,COUNTIF(Raw!YO238:YR238,2)=0),Raw!YK238&lt;&gt;4),
OR(AND(Raw!YL238=4,COUNTIF(Raw!YO238:YR238,3)=0),Raw!YL238&lt;&gt;4),
OR(AND(Raw!YM238=4,COUNTIF(Raw!YO238:YR238,4)=0),Raw!YM238&lt;&gt;4)
),"",1)))</f>
        <v/>
      </c>
      <c r="BL238" t="str">
        <f>IF(A238=0,"",IF(COUNTA(Raw!YS238:YU238)=0,"",IF(AND(Raw!YS238=4,ISBLANK(Raw!YU238)),"",IF(AND(Raw!YS238&lt;&gt;4,ISBLANK(Raw!YU238)=FALSE),"",1))))</f>
        <v/>
      </c>
    </row>
    <row r="239" spans="1:64">
      <c r="A239" s="20">
        <f>Raw!A239</f>
        <v>0</v>
      </c>
      <c r="B239" s="19" t="str">
        <f>IF(A239=0,"",IF(AND(Raw!AC239=1,COUNTA(Raw!AR239:IC239)&gt;0,COUNTA(Raw!ID239:YU239)=0),"",IF(AND(Raw!AC239=2,COUNTA(Raw!AR239:IC239)=0,COUNTA(Raw!ID239:MV239)&gt;0,COUNTA(Raw!MW239:YU239)=0),"",IF(AND(Raw!AC239=3,COUNTA(Raw!AP239:MV239)=0,COUNTA(Raw!MW239:YU239)&gt;0),"",1))))</f>
        <v/>
      </c>
      <c r="C239" s="19" t="str">
        <f>IF(A239=0,"",IF(AND(Raw!AK239=1,ISBLANK(Raw!AM239)=FALSE,ISBLANK(Raw!AO239)),"",IF(AND(Raw!AK239=2,ISBLANK(Raw!AM239),ISBLANK(Raw!AO239)=FALSE),"",1)))</f>
        <v/>
      </c>
      <c r="D239" s="19" t="str">
        <f>IF(A239=0,"",IF(COUNTA(Raw!AS239:AZ239)=0,"",IF(AND(Raw!AS239+Raw!AT239=100,Raw!AU239+Raw!AV239=100,Raw!AW239+Raw!AX239=100,Raw!AY239+Raw!AZ239=100),"",1)))</f>
        <v/>
      </c>
      <c r="E239" s="19" t="str">
        <f>IF(A239=0,"",IF(ISBLANK(Raw!AQ239),"",IF(Raw!AQ239=1,"",1)))</f>
        <v/>
      </c>
      <c r="F239" s="19" t="str">
        <f>IF(A239=0,"",IF(ISBLANK(Raw!AR239),"",IF(AND(Raw!AR239&gt;=0,Raw!AR239&lt;=100),"",1)))</f>
        <v/>
      </c>
      <c r="G239" s="19" t="str">
        <f>IF(A239=0,"",IF(AND(ISBLANK(Raw!BA239),ISBLANK(Raw!AS239)),"",IF(AND(Raw!AS239&gt;0,ISBLANK(Raw!BA239)=FALSE),"",1)))</f>
        <v/>
      </c>
      <c r="H239" s="19" t="str">
        <f>IF(A239=0,"",IF(COUNTA(Raw!BA239:BH239)=0,"",IF(AND(Raw!BA239=0,COUNTA(Raw!BB239:BH239)=0),"",IF(AND(Raw!BA239&gt;0,COUNTA(Raw!BB239:BH239)&gt;0),"",1))))</f>
        <v/>
      </c>
      <c r="I239" s="19" t="str">
        <f>IF(A239=0,"",IF(AND(ISBLANK(Raw!BI239),ISBLANK(Raw!BJ239)),"",IF(AND(Raw!BI239=1,ISBLANK(Raw!BJ239)=FALSE),"",IF(AND(Raw!BI239=2,ISBLANK(Raw!BJ239)),"",1))))</f>
        <v/>
      </c>
      <c r="J239" s="19" t="str">
        <f>IF(A239=0,"",IF(AND(ISBLANK(Raw!AT239),COUNTBLANK(Raw!BK239:BQ239)),"",IF(AND(Raw!AT239&gt;0,COUNTA(Raw!BK239:BQ239)&gt;0),"",IF(AND(Raw!AT239=0,COUNTA(Raw!BK239:BQ239)=0),"",1))))</f>
        <v/>
      </c>
      <c r="K239" s="19" t="str">
        <f>IF(A239=0,"",IF(AND(ISBLANK(Raw!AS239),COUNTA(Raw!BR239:BX239)=0),"",IF(AND(Raw!AS239&gt;0,COUNTA(Raw!BR239:BX239)&gt;0),"",IF(AND(Raw!AS239=0,COUNTA(Raw!BR239:BX239)=0),"",1))))</f>
        <v/>
      </c>
      <c r="L239" s="19" t="str">
        <f>IF(A239=0,"",IF(AND(COUNTA(Raw!BK239:BX239)=0,COUNTA(Raw!BY239:CH239)=0),"",IF(AND(COUNTIF(Raw!BK239:BX239,1)&gt;0,COUNTA(Raw!BY239:CH239)&gt;0),"",IF(AND(COUNTIF(Raw!BK239:BX239,1)=0,COUNTA(Raw!BY239:CH239)=0),"",1))))</f>
        <v/>
      </c>
      <c r="M239" s="19" t="str">
        <f>IF(A239=0,"",IF(AND(COUNTA(Raw!BK239:BX239)=0,COUNTA(Raw!CI239:CR239)),"",IF(AND(COUNTIF(Raw!BK239:BX239,3)&gt;0,COUNTA(Raw!CI239:CR239)&gt;0),"",IF(AND(COUNTIF(Raw!BK239:BX239,3)=0,COUNTA(Raw!CI239:CR239)=0),"",1))))</f>
        <v/>
      </c>
      <c r="N239" s="19" t="str">
        <f>IF(A239=0,"",IF(COUNTA(Raw!CS239:DF239)=0,"",IF(AND(COUNTIF(Raw!CS239:CV239,1)=1,COUNTA(Raw!CW239:DA239)&gt;0,COUNTA(Raw!DB239:DF239)=0),"",IF(AND(COUNTIF(Raw!CS239:CV239,2)=1,COUNTA(Raw!CW239:DA239)=0,COUNTA(Raw!DB239:DF239)&gt;0),"",IF(AND(COUNTA(Raw!CS239:CV239)&gt;0,COUNTA(Raw!CW239:DF239)=0),"",1)))))</f>
        <v/>
      </c>
      <c r="O239" s="19" t="str">
        <f>IF(A239=0,"",IF(COUNTA(Raw!DG239:DP239)=0,"",IF(AND(COUNTIF(Raw!BK239:BQ239,1)&gt;0,OR(COUNTIF(Raw!DG239:DP239,1)=1,COUNTIF(Raw!DG239:DP239,2)=1,COUNTIF(Raw!DG239:DP239,3)=1)),"",IF(AND(COUNTIF(Raw!BK239:BQ239,1)=0,AND(COUNTIF(Raw!DG239:DP239,1)=0,COUNTIF(Raw!DG239:DP239,2)=0,COUNTIF(Raw!DG239:DP239,3)=0)),"",1))))</f>
        <v/>
      </c>
      <c r="P239" s="19" t="str">
        <f>IF(A239=0,"",IF(COUNTA(Raw!DG239:DR239)=0,"",IF(AND(COUNTIF(Raw!DG239:DP239,4)=1,ISBLANK(Raw!DQ239)=FALSE,ISBLANK(Raw!DR239)),"",IF(AND(COUNTIF(Raw!DG239:DP239,7)=1,ISBLANK(Raw!DQ239),ISBLANK(Raw!DR239)=FALSE),"",IF(AND(COUNTA(Raw!DG239:DP239)&gt;0,COUNTIF(Raw!DG239:DP239,4)=0,COUNTIF(Raw!DG239:DP239,7)=0,COUNTA(Raw!DQ239:DR239)=0),"",1)))))</f>
        <v/>
      </c>
      <c r="Q239" s="19" t="str">
        <f>IF(A239=0,"",IF(AND(COUNTA(Raw!DS239:DU239)=0,COUNTA(Raw!BK239:BQ239)=0),"",IF(AND(COUNTIF(Raw!BK239:BQ239,1)&gt;0,COUNTA(Raw!DS239:DU239)&gt;0),"",IF(AND(COUNTIF(Raw!BK239:BQ239,1)=0,COUNTA(Raw!DS239:DU239)=0),"",1))))</f>
        <v/>
      </c>
      <c r="R239" s="19" t="str">
        <f>IF(A239=0,"",IF(AND(ISBLANK(Raw!AT239),ISBLANK(Raw!EJ239)),"",IF(AND(Raw!AT239&gt;0,ISBLANK(Raw!EJ239)=FALSE,Raw!EJ239&gt;=0,Raw!EJ239&lt;=7),"",IF(AND(Raw!AT239=0,ISBLANK(Raw!EJ239)),"",1))))</f>
        <v/>
      </c>
      <c r="S239" t="str">
        <f>IF(A239=0,"",IF(AND(ISBLANK(Raw!AS239),ISBLANK(Raw!EK239)),"",IF(AND(Raw!AS239&gt;0,ISBLANK(Raw!EK239)=FALSE),"",IF(AND(Raw!AS239=0,ISBLANK(Raw!EK239)),"",1))))</f>
        <v/>
      </c>
      <c r="T239" s="19" t="str">
        <f>IF(A239=0,"",IF(AND(ISBLANK(Raw!AT239),COUNTA(Raw!EL239:EQ239)=0),"",IF(AND(Raw!AT239&gt;0,COUNTA(Raw!EL239:EQ239)&gt;0),"",IF(AND(Raw!AT239=0,COUNTA(Raw!EL239:EQ239)=0),"",1))))</f>
        <v/>
      </c>
      <c r="U239" t="str">
        <f>IF(A239=0,"",IF(AND(ISBLANK(Raw!AT239),COUNTA(Raw!ER239:EU239)=0),"",IF(AND(Raw!AT239&gt;0,COUNTA(Raw!ER239:EU239)&gt;0),"",IF(AND(Raw!AT239=0,COUNTA(Raw!ER239:EU239)=0),"",1))))</f>
        <v/>
      </c>
      <c r="V239" t="str">
        <f>IF(A239=0,"",IF(AND(ISBLANK(Raw!AS239),COUNTA(Raw!EV239:FA239)=0),"",IF(AND(Raw!AS239&gt;0,COUNTA(Raw!EV239:FA239)&gt;0),"",IF(AND(Raw!AS239=0,COUNTA(Raw!EV239:FA239)=0),"",1))))</f>
        <v/>
      </c>
      <c r="W239" t="str">
        <f>IF(A239=0,"",IF(AND(ISBLANK(Raw!AS239),COUNTA(Raw!FB239:FE239)=0),"",IF(AND(Raw!AS239&gt;0,COUNTA(Raw!FB239:FE239)&gt;0),"",IF(AND(Raw!AS239=0,COUNTA(Raw!FB239:FE239)=0),"",1))))</f>
        <v/>
      </c>
      <c r="X239" t="str">
        <f>IF(A239=0,"",IF(AND(ISBLANK(Raw!AT239),COUNTA(Raw!FF239:FI239)=0),"",IF(AND(Raw!AT239&gt;0,COUNTA(Raw!FF239:FI239)&gt;0),"",IF(AND(Raw!AT239=0,COUNTA(Raw!FF239:FI239)=0),"",1))))</f>
        <v/>
      </c>
      <c r="Y239" t="str">
        <f>IF(A239=0,"",IF(AND(ISBLANK(Raw!AS239),COUNTA(Raw!FJ239:FM239)=0),"",IF(AND(Raw!AS239&gt;0,COUNTA(Raw!FJ239:FM239)&gt;0),"",IF(AND(Raw!AS239=0,COUNTA(Raw!FJ239:FM239)=0),"",1))))</f>
        <v/>
      </c>
      <c r="Z239" t="str">
        <f>IF(A239=0,"",IF(AND(COUNTA(Raw!FN239:FT239)=0,ISBLANK(Raw!FU239)),"",IF(AND(COUNTIF(Raw!FN239:FT239,1)&gt;0,ISBLANK(Raw!FU239)=FALSE),"",IF(AND(COUNTIF(Raw!FN239:FT239,1)=0,ISBLANK(Raw!FU239)),"",1))))</f>
        <v/>
      </c>
      <c r="AA239" s="19" t="str">
        <f>IF(A239=0,"",IF(AND(ISBLANK(Raw!BI239),COUNTA(Raw!FV239:GH239)=0),"",IF(AND(Raw!BI239&lt;&gt;1,COUNTIF(Raw!FV239:GH239,6)=0),"",IF(Raw!BI239=1,"",1))))</f>
        <v/>
      </c>
      <c r="AB239" t="str">
        <f>IF(A239=0,"",IF(AND(ISBLANK(Raw!GI239),COUNTA(Raw!GJ239:GQ239)=0),"",IF(AND(Raw!GI239=1,COUNTA(Raw!GJ239:GQ239)&gt;0),"",IF(AND(Raw!GI239=2,COUNTA(Raw!GJ239:GQ239)=0),"",1))))</f>
        <v/>
      </c>
      <c r="AC239" s="19" t="str">
        <f>IF(A239=0,"",IF(AND(COUNTA(Raw!GY239:HF239)=0,ISBLANK(Raw!HG239)),"",IF(AND(OR(COUNTIF(Raw!GY239:HE239,1)&gt;0,COUNTIF(Raw!GY239:HE239,2)&gt;0),ISBLANK(Raw!HG239)=FALSE),"",IF(AND(COUNTA(Raw!GY239:HF239)&gt;0,ISBLANK(Raw!HG239),COUNTIF(Raw!GY239:HE239,1)=0,COUNTIF(Raw!GY239:HE239,2)=0),"",1))))</f>
        <v/>
      </c>
      <c r="AD239" s="19" t="str">
        <f>IF(A239=0,"",IF(COUNTA(Raw!HU239:IB239)=0,"",IF(AND(Raw!AK239&lt;&gt;2,COUNTIF(Raw!HU239:IA239,2)=0,COUNTIF(Raw!HU239:IA239,3)=0),"",IF(Raw!AK239=2,"",1))))</f>
        <v/>
      </c>
      <c r="AE239" s="19" t="str">
        <f>IF(A239=0,"",IF(AND(Raw!AK239=2,ISBLANK(Raw!IC239)=FALSE),"",IF(AND(Raw!AK239&lt;&gt;2,ISBLANK(Raw!IC239)),"",1)))</f>
        <v/>
      </c>
      <c r="AF239" s="19" t="str">
        <f>IF(A239=0,"",IF(COUNTA(Raw!ID239:IF239)=0,"",IF(AND(MATCH(2023-Raw!ID239,Code!$A$3:$A$12,1)=Raw!IF239,2023-Raw!ID239=Raw!IE239),"",1)))</f>
        <v/>
      </c>
      <c r="AG239" s="19" t="str">
        <f>IF(A239=0,"",IF(COUNTA(Raw!IG239:II239)=0,"",IF(AND(Raw!IG239=4,ISBLANK(Raw!II239)=FALSE),"",IF(AND(Raw!IG239&lt;&gt;4,ISBLANK(Raw!II239)),"",1))))</f>
        <v/>
      </c>
      <c r="AH239" s="19" t="str">
        <f>IF(A239=0,"",IF(COUNTA(Raw!IJ239:IM239)=0,"",IF(AND(Raw!IJ239=1,ISBLANK(Raw!IK239)=FALSE),"",IF(AND(Raw!IJ239=2,COUNTA(Raw!IK239:IM239)&gt;0),"",1))))</f>
        <v/>
      </c>
      <c r="AI239" s="19" t="str">
        <f>IF(A239=0,"",IF(COUNTA(Raw!IK239:IM239)=0,"",IF(AND(Raw!IK239=1,ISBLANK(Raw!IL239)=FALSE),"",IF(AND(Raw!IK239=2,COUNTA(Raw!IL239:IM239)=0),"",1))))</f>
        <v/>
      </c>
      <c r="AJ239" s="19" t="str">
        <f>IF(A239=0,"",IF(COUNTA(Raw!JD239:JJ239)=0,"",IF(AND(Raw!JD239&gt;600,COUNTA(Raw!JE239:JI239)&gt;0),"",IF(AND(Raw!JD239&lt;=600,COUNTA(Raw!JE239:JJ239)=0),"",1))))</f>
        <v/>
      </c>
      <c r="AK239" s="19" t="str">
        <f>IF(A239=0,"",IF(COUNTA(Raw!JK239:KA239)=0,"",IF(AND(Raw!JK239=1,COUNTA(Raw!JM239:JV239)&gt;0),"",IF(AND(Raw!JK239=3,COUNTA(Raw!JM239:JV239)&gt;0,COUNTA(Raw!JW239:KA239)=0),"",IF(AND(ISBLANK(Raw!JK239)=FALSE,Raw!JK239&lt;&gt;1,Raw!JK239&lt;&gt;3,COUNTA(Raw!JM239:KA239)=0),"",1)))))</f>
        <v/>
      </c>
      <c r="AL239" s="19" t="str">
        <f>IF(A239=0,"",IF(COUNTA(Raw!JW239:KA239)=0,"",IF(AND(COUNTIF(Raw!JW239:JZ239,4)=0,COUNTA(Raw!JW239:JZ239)&gt;0,ISBLANK(Raw!KA239)=FALSE),"",IF(AND(COUNTIF(Raw!JW239:KA239,4)&gt;0,ISBLANK(Raw!KA239)),"",1))))</f>
        <v/>
      </c>
      <c r="AM239" s="19" t="str">
        <f>IF(A239=0,"",IF(COUNTA(Raw!KT239:KU239)=0,"",IF(AND(Raw!KT239=1,ISBLANK(Raw!KU239)=FALSE),"",IF(AND(Raw!KT239=2,ISBLANK(Raw!KU239)),"",1))))</f>
        <v/>
      </c>
      <c r="AN239" s="19" t="str">
        <f>IF(A239=0,"",IF(COUNTA(Raw!KX239:LF239)=0,"",IF(AND(COUNTIF(Raw!KX239:LB239,5)=1,COUNTA(Raw!KX239:LB239)=1,COUNTA(Raw!LC239:LF239)=0),"",IF(AND(COUNTIF(Raw!KX239:LB239,5)=0,COUNTA(Raw!KX239:LB239)&gt;0,COUNTA(Raw!LC239:LF239)&gt;0),"",1))))</f>
        <v/>
      </c>
      <c r="AO239" s="19" t="str">
        <f>IF(A239=0,"",IF(COUNTA(Raw!LM239:LU239)=0,"",IF(AND(Raw!LM239=1,ISBLANK(Raw!LN239)=FALSE,COUNTA(Raw!LO239:LU239)&gt;0),"",IF(AND(Raw!LM239=2,COUNTA(Raw!LN239:LU239)=0),"",1))))</f>
        <v/>
      </c>
      <c r="AP239" s="19" t="str">
        <f>IF(A239=0,"",IF(COUNTA(Raw!MY239:OG239)=0,"",IF(AND(Raw!MY239=2,COUNTA(Raw!MZ239:OG239)=0),"",IF(AND(Raw!MY239=1,COUNTA(Raw!MZ239:OG239)&gt;0),"",1))))</f>
        <v/>
      </c>
      <c r="AQ239" s="19" t="str">
        <f>IF(A239=0,"",IF(COUNTA(Raw!NC239:NW239)=0,"",IF(AND(COUNTIF(Raw!NC239:NG239,3)&gt;0,COUNTA(Raw!NH239:NQ239)&gt;0),"",IF(AND(COUNTA(Raw!NC239:NG239)&gt;0,COUNTIF(Raw!NC239:NG239,3)=0,COUNTA(Raw!NH239:NW239)=0),"",1))))</f>
        <v/>
      </c>
      <c r="AR239" s="19" t="str">
        <f>IF(A239=0,"",IF(COUNTA(Raw!NH239:NW239)=0,"",IF(AND(COUNTIF(Raw!NH239:NQ239,10)&gt;0,COUNTA(Raw!NR239:NW239)&gt;0),"",IF(AND(COUNTA(Raw!NH239:NQ239)&gt;0,COUNTIF(Raw!NH239:NQ239,10)=0,COUNTA(Raw!NR239:NY239)=0),"",1))))</f>
        <v/>
      </c>
      <c r="AS239" s="19" t="str">
        <f>IF(A239=0,"",IF(COUNTA(Raw!NY239:OG239)=0,"",IF(AND(Raw!NY239=1,COUNTA(Raw!NZ239:OG239)&gt;0),"",IF(AND(Raw!NY239=2,COUNTA(Raw!NZ239:OG239)=0),"",1))))</f>
        <v/>
      </c>
      <c r="AT239" s="19" t="str">
        <f>IF(A239=0,"",IF(COUNTA(Raw!OH239:OY239)=0,"",IF(AND(Raw!OH239=1,COUNTA(Raw!OI239:OY239)&gt;0),"",IF(AND(Raw!OH239=2,COUNTA(Raw!OI239:OY239)=0),"",1))))</f>
        <v/>
      </c>
      <c r="AU239" s="19" t="str">
        <f>IF(A239=0,"",IF(COUNTA(Raw!PR239:QB239)=0,"",
IF(AND(OR(AND(COUNTIF(Raw!PR239:QB239,1)=1,COUNTA(Raw!QI239:QY239)&gt;0),AND(COUNTIF(Raw!PR239:QB239,1)=0,COUNTA(Raw!QI239:QY239)=0)),OR(AND(COUNTIF(Raw!PR239:QB239,2)=1,COUNTA(Raw!QZ239:RP239)&gt;0),AND(COUNTIF(Raw!PR239:QB239,2)=0,COUNTA(Raw!QZ239:RP239)=0)),OR(AND(COUNTIF(Raw!PR239:QB239,3)=1,COUNTA(Raw!RQ239:SG239)&gt;0),AND(COUNTIF(Raw!PR239:QB239,3)=0,COUNTA(Raw!RQ239:SG239)=0)),OR(AND(COUNTIF(Raw!PR239:QB239,4)=1,COUNTA(Raw!SH239:ST239)&gt;0),AND(COUNTIF(Raw!PR239:QB239,4)=0,COUNTA(Raw!SH239:ST239)=0)),OR(AND(COUNTIF(Raw!PR239:QB239,5)=1,COUNTA(Raw!SU239:TG239)&gt;0),AND(COUNTIF(Raw!PR239:QB239,5)=0,COUNTA(Raw!SU239:TG239)=0)),OR(AND(COUNTIF(Raw!PR239:QB239,6)=1,COUNTA(Raw!TH239:TT239)&gt;0),AND(COUNTIF(Raw!PR239:QB239,6)=0,COUNTA(Raw!TH239:TT239)=0)),OR(AND(COUNTIF(Raw!PR239:QB239,7)=1,COUNTA(Raw!TU239:UI239)&gt;0),AND(COUNTIF(Raw!PR239:QB239,7)=0,COUNTA(Raw!TU239:UI239)=0)),OR(AND(COUNTIF(Raw!PR239:QB239,8)=1,COUNTA(Raw!UJ239:UV239)&gt;0),AND(COUNTIF(Raw!PR239:QB239,8)=0,COUNTA(Raw!UJ239:UV239)=0)),OR(AND(COUNTIF(Raw!PR239:QB239,9)=1,COUNTA(Raw!UW239:VG239)&gt;0),AND(COUNTIF(Raw!PR239:QB239,9)=0,COUNTA(Raw!UW239:VG239)=0)),OR(AND(COUNTIF(Raw!PR239:QB239,10)=1,COUNTA(Raw!VH239:VP239)&gt;0),AND(COUNTIF(Raw!PR239:QB239,10)=0,COUNTA(Raw!VH239:VP239)=0)),OR(AND(COUNTIF(Raw!PR239:QB239,11)=1,COUNTA(Raw!VQ239:WK239)&gt;0),AND(COUNTIF(Raw!PR239:QB239,11)=0,COUNTA(Raw!VQ239:WK239)=0))),"",1)))</f>
        <v/>
      </c>
      <c r="AV239" s="19" t="str">
        <f>IF(A239=0,"",IF(COUNTA(Raw!QI239:QY239)=0,"",IF(AND(OR(AND(Raw!QI239=4,COUNTIF(Raw!QR239:QY239,1)=0),Raw!QI239&lt;&gt;4),OR(AND(Raw!QJ239=4,COUNTIF(Raw!QR239:QY239,2)=0),Raw!QJ239&lt;&gt;4),OR(AND(Raw!QK239=4,COUNTIF(Raw!QR239:QY239,3)=0),Raw!QK239&lt;&gt;4),OR(AND(Raw!QL239=4,COUNTIF(Raw!QR239:QY239,4)=0),Raw!QL239&lt;&gt;4),OR(AND(Raw!QM239=4,COUNTIF(Raw!QR239:QY239,5)=0),Raw!QM239&lt;&gt;4),OR(AND(Raw!QN239=4,COUNTIF(Raw!QR239:QY239,6)=0),Raw!QN239&lt;&gt;4),OR(AND(Raw!QO239=4,COUNTIF(Raw!QR239:QY239,7)=0),Raw!QO239&lt;&gt;4),OR(AND(Raw!QP239=4,COUNTIF(Raw!QR239:QY239,8)=0),Raw!QP239&lt;&gt;4)),"",1)))</f>
        <v/>
      </c>
      <c r="AW239" t="str">
        <f>IF(A239=0,"",IF(COUNTA(Raw!QZ239:RP239)=0,"",IF(AND(OR(AND(Raw!QZ239=4,COUNTIF(Raw!RI239:RP239,1)=0),Raw!QZ239&lt;&gt;4),OR(AND(Raw!RA239=4,COUNTIF(Raw!RI239:RP239,2)=0),Raw!RA239&lt;&gt;4),OR(AND(Raw!RB239=4,COUNTIF(Raw!RI239:RP239,3)=0),Raw!RB239&lt;&gt;4),OR(AND(Raw!RC239=4,COUNTIF(Raw!RI239:RP239,4)=0),Raw!RC239&lt;&gt;4),OR(AND(Raw!RD239=4,COUNTIF(Raw!RI239:RP239,5)=0),Raw!RD239&lt;&gt;4),OR(AND(Raw!RE239=4,COUNTIF(Raw!RI239:RP239,6)=0),Raw!RE239&lt;&gt;4),OR(AND(Raw!RF239=4,COUNTIF(Raw!RI239:RP239,7)=0),Raw!RF239&lt;&gt;4),OR(AND(Raw!RG239=4,COUNTIF(Raw!RI239:RP239,8)=0),Raw!RG239&lt;&gt;4)),"",1)))</f>
        <v/>
      </c>
      <c r="AX239" t="str">
        <f>IF(A239=0,"",IF(COUNTA(Raw!RQ239:SG239)=0,"",IF(AND(OR(AND(Raw!RQ239=4,COUNTIF(Raw!RZ239:SG239,1)=0),Raw!RQ239&lt;&gt;4),OR(AND(Raw!RR239=4,COUNTIF(Raw!RZ239:SG239,2)=0),Raw!RR239&lt;&gt;4),OR(AND(Raw!RS239=4,COUNTIF(Raw!RZ239:SG239,3)=0),Raw!RS239&lt;&gt;4),OR(AND(Raw!RT239=4,COUNTIF(Raw!RZ239:SG239,4)=0),Raw!RT239&lt;&gt;4),OR(AND(Raw!RU239=4,COUNTIF(Raw!RZ239:SG239,5)=0),Raw!RU239&lt;&gt;4),OR(AND(Raw!RV239=4,COUNTIF(Raw!RZ239:SG239,6)=0),Raw!RV239&lt;&gt;4),OR(AND(Raw!RW239=4,COUNTIF(Raw!RZ239:SG239,7)=0),Raw!RW239&lt;&gt;4),OR(AND(Raw!RX239=4,COUNTIF(Raw!RZ239:SG239,8)=0),Raw!RX239&lt;&gt;4)),"",1)))</f>
        <v/>
      </c>
      <c r="AY239" t="str">
        <f>IF(A239=0,"",IF(COUNTA(Raw!SH239:ST239)=0,"",IF(AND(OR(AND(Raw!SH239=4,COUNTIF(Raw!SO239:ST239,1)=0),Raw!SH239&lt;&gt;4),OR(AND(Raw!SI239=4,COUNTIF(Raw!SO239:ST239,2)=0),Raw!SI239&lt;&gt;4),OR(AND(Raw!SJ239=4,COUNTIF(Raw!SO239:ST239,3)=0),Raw!SJ239&lt;&gt;4),OR(AND(Raw!SK239=4,COUNTIF(Raw!SO239:ST239,4)=0),Raw!SK239&lt;&gt;4),OR(AND(Raw!SL239=4,COUNTIF(Raw!SO239:ST239,5)=0),Raw!SL239&lt;&gt;4),OR(AND(Raw!SM239=4,COUNTIF(Raw!SO239:ST239,6)=0),Raw!SM239&lt;&gt;4)),"",1)))</f>
        <v/>
      </c>
      <c r="AZ239" t="str">
        <f>IF(A239=0,"",IF(COUNTA(Raw!SU239:TG239)=0,"",IF(AND(OR(AND(Raw!SU239=4,COUNTIF(Raw!TB239:TG239,1)=0),Raw!SU239&lt;&gt;4),OR(AND(Raw!SV239=4,COUNTIF(Raw!TB239:TG239,2)=0),Raw!SV239&lt;&gt;4),OR(AND(Raw!SW239=4,COUNTIF(Raw!TB239:TG239,3)=0),Raw!SW239&lt;&gt;4),OR(AND(Raw!SX239=4,COUNTIF(Raw!TB239:TG239,4)=0),Raw!SX239&lt;&gt;4),OR(AND(Raw!SY239=4,COUNTIF(Raw!TB239:TG239,5)=0),Raw!SY239&lt;&gt;4),OR(AND(Raw!SZ239=4,COUNTIF(Raw!TB239:TG239,6)=0),Raw!SZ239&lt;&gt;4)),"",1)))</f>
        <v/>
      </c>
      <c r="BA239" t="str">
        <f>IF(A239=0,"",IF(COUNTA(Raw!TH239:TT239)=0,"",IF(AND(OR(AND(Raw!TH239=4,COUNTIF(Raw!TO239:TT239,1)=0),Raw!TH239&lt;&gt;4),OR(AND(Raw!TI239=4,COUNTIF(Raw!TO239:TT239,2)=0),Raw!TI239&lt;&gt;4),OR(AND(Raw!TJ239=4,COUNTIF(Raw!TO239:TT239,3)=0),Raw!TJ239&lt;&gt;4),OR(AND(Raw!TK239=4,COUNTIF(Raw!TO239:TT239,4)=0),Raw!TK239&lt;&gt;4),OR(AND(Raw!TL239=4,COUNTIF(Raw!TO239:TT239,5)=0),Raw!TL239&lt;&gt;4),OR(AND(Raw!TM239=4,COUNTIF(Raw!TO239:TT239,6)=0),Raw!TM239&lt;&gt;4)),"",1)))</f>
        <v/>
      </c>
      <c r="BB239" t="str">
        <f>IF(A239=0,"",IF(COUNTA(Raw!TU239:UI239)=0,"",IF(AND(OR(AND(Raw!TU239=4,COUNTIF(Raw!UC239:UI239,1)=0),Raw!TU239&lt;&gt;4),OR(AND(Raw!TV239=4,COUNTIF(Raw!UC239:UI239,2)=0),Raw!TV239&lt;&gt;4),OR(AND(Raw!TW239=4,COUNTIF(Raw!UC239:UI239,3)=0),Raw!TW239&lt;&gt;4),OR(AND(Raw!TX239=4,COUNTIF(Raw!UC239:UI239,4)=0),Raw!TX239&lt;&gt;4),OR(AND(Raw!TY239=4,COUNTIF(Raw!UC239:UI239,5)=0),Raw!TY239&lt;&gt;4),OR(AND(Raw!TZ239=4,COUNTIF(Raw!UC239:UI239,6)=0),Raw!TZ239&lt;&gt;4),OR(AND(Raw!UA239=4,COUNTIF(Raw!UC239:UI239,7)=0),Raw!UA239&lt;&gt;4)),"",1)))</f>
        <v/>
      </c>
      <c r="BC239" t="str">
        <f>IF(A239=0,"",IF(COUNTA(Raw!UJ239:UV239)=0,"",IF(AND(OR(AND(Raw!UJ239=4,COUNTIF(Raw!UQ239:UV239,1)=0),Raw!UJ239&lt;&gt;4),OR(AND(Raw!UK239=4,COUNTIF(Raw!UQ239:UV239,2)=0),Raw!UK239&lt;&gt;4),OR(AND(Raw!UL239=4,COUNTIF(Raw!UQ239:UV239,3)=0),Raw!UL239&lt;&gt;4),OR(AND(Raw!UM239=4,COUNTIF(Raw!UQ239:UV239,4)=0),Raw!UM239&lt;&gt;4),OR(AND(Raw!UN239=4,COUNTIF(Raw!UQ239:UV239,5)=0),Raw!UN239&lt;&gt;4),OR(AND(Raw!UO239=4,COUNTIF(Raw!UQ239:UV239,6)=0),Raw!UO239&lt;&gt;4)),"",1)))</f>
        <v/>
      </c>
      <c r="BD239" t="str">
        <f>IF(A239=0,"",IF(COUNTA(Raw!UW239:VG239)=0,"",IF(AND(OR(AND(Raw!UW239=4,COUNTIF(Raw!VC239:VG239,1)=0),Raw!UW239&lt;&gt;4),OR(AND(Raw!UX239=4,COUNTIF(Raw!VC239:VG239,2)=0),Raw!UX239&lt;&gt;4),OR(AND(Raw!UY239=4,COUNTIF(Raw!VC239:VG239,3)=0),Raw!UY239&lt;&gt;4),OR(AND(Raw!UZ239=4,COUNTIF(Raw!VC239:VG239,4)=0),Raw!UZ239&lt;&gt;4),OR(AND(Raw!VA239=4,COUNTIF(Raw!VC239:VG239,5)=0),Raw!VA239&lt;&gt;4)),"",1)))</f>
        <v/>
      </c>
      <c r="BE239" t="str">
        <f>IF(A239=0,"",IF(COUNTA(Raw!VH239:VP239)=0,"",
IF(AND(
OR(AND(Raw!VH239=4,COUNTIF(Raw!VM239:VP239,1)=0),Raw!VH239&lt;&gt;4),
OR(AND(Raw!VI239=4,COUNTIF(Raw!VM239:VP239,2)=0),Raw!VI239&lt;&gt;4),
OR(AND(Raw!VJ239=4,COUNTIF(Raw!VM239:VP239,3)=0),Raw!VJ239&lt;&gt;4),
OR(AND(Raw!VK239=4,COUNTIF(Raw!VM239:VP239,4)=0),Raw!VK239&lt;&gt;4)
),"",1)))</f>
        <v/>
      </c>
      <c r="BF239" t="str">
        <f>IF(A239=0,"",IF(COUNTA(Raw!VQ239:WK239)=0,"",
IF(AND(
OR(AND(Raw!VQ239=4,COUNTIF(Raw!WB239:WK239,1)=0),Raw!VQ239&lt;&gt;4),
OR(AND(Raw!VR239=4,COUNTIF(Raw!WB239:WK239,2)=0),Raw!VR239&lt;&gt;4),
OR(AND(Raw!VS239=4,COUNTIF(Raw!WB239:WK239,3)=0),Raw!VS239&lt;&gt;4),
OR(AND(Raw!VT239=4,COUNTIF(Raw!WB239:WK239,4)=0),Raw!VT239&lt;&gt;4),
OR(AND(Raw!VU239=4,COUNTIF(Raw!WB239:WK239,5)=0),Raw!VU239&lt;&gt;4),
OR(AND(Raw!VV239=4,COUNTIF(Raw!WB239:WK239,6)=0),Raw!VV239&lt;&gt;4),
OR(AND(Raw!VW239=4,COUNTIF(Raw!WB239:WK239,7)=0),Raw!VW239&lt;&gt;4),
OR(AND(Raw!VX239=4,COUNTIF(Raw!WB239:WK239,8)=0),Raw!VX239&lt;&gt;4),
OR(AND(Raw!VY239=4,COUNTIF(Raw!WB239:WK239,9)=0),Raw!VX239&lt;&gt;4),
OR(AND(Raw!VZ239=4,COUNTIF(Raw!WB239:WK239,10)=0),Raw!VZ239&lt;&gt;4)
),"",1)))</f>
        <v/>
      </c>
      <c r="BG239" t="str">
        <f>IF(A239=0,"",IF(COUNTA(Raw!WL239:XB239)=0,"",
IF(AND(
OR(AND(Raw!WL239=4,COUNTIF(Raw!WU239:XB239,1)=0),Raw!WL239&lt;&gt;4),
OR(AND(Raw!WM239=4,COUNTIF(Raw!WU239:XB239,2)=0),Raw!WM239&lt;&gt;4),
OR(AND(Raw!WN239=4,COUNTIF(Raw!WU239:XB239,3)=0),Raw!WN239&lt;&gt;4),
OR(AND(Raw!WO239=4,COUNTIF(Raw!WU239:XB239,4)=0),Raw!WO239&lt;&gt;4),
OR(AND(Raw!WP239=4,COUNTIF(Raw!WU239:XB239,5)=0),Raw!WP239&lt;&gt;4),
OR(AND(Raw!WQ239=4,COUNTIF(Raw!WU239:XB239,6)=0),Raw!WQ239&lt;&gt;4),
OR(AND(Raw!WR239=4,COUNTIF(Raw!WU239:XB239,7)=0),Raw!WR239&lt;&gt;4),
OR(AND(Raw!WS239=4,COUNTIF(Raw!WU239:XB239,8)=0),Raw!WS239&lt;&gt;4)
),"",1)))</f>
        <v/>
      </c>
      <c r="BH239" t="str">
        <f>IF(A239=0,"",IF(COUNTA(Raw!XC239:XK239)=0,"",
IF(AND(
OR(AND(Raw!XC239=4,COUNTIF(Raw!XH239:XK239,1)=0),Raw!XC239&lt;&gt;4),
OR(AND(Raw!XD239=4,COUNTIF(Raw!XH239:XK239,2)=0),Raw!XD239&lt;&gt;4),
OR(AND(Raw!XE239=4,COUNTIF(Raw!XH239:XK239,3)=0),Raw!XE239&lt;&gt;4),
OR(AND(Raw!XF239=4,COUNTIF(Raw!XH239:XK239,4)=0),Raw!XF239&lt;&gt;4)
),"",1)))</f>
        <v/>
      </c>
      <c r="BI239" t="str">
        <f>IF(A239=0,"",IF(COUNTA(Raw!XL239:XT239)=0,"",
IF(AND(
OR(AND(Raw!XL239=4,COUNTIF(Raw!XQ239:XT239,1)=0),Raw!XL239&lt;&gt;4),
OR(AND(Raw!XM239=4,COUNTIF(Raw!XQ239:XT239,2)=0),Raw!XM239&lt;&gt;4),
OR(AND(Raw!XN239=4,COUNTIF(Raw!XQ239:XT239,3)=0),Raw!XN239&lt;&gt;4),
OR(AND(Raw!XO239=4,COUNTIF(Raw!XQ239:XT239,4)=0),Raw!XO239&lt;&gt;4)
),"",1)))</f>
        <v/>
      </c>
      <c r="BJ239" t="str">
        <f>IF(A239=0,"",IF(COUNTA(Raw!XU239:YI239)=0,"",
IF(AND(
OR(AND(Raw!XU239=4,COUNTIF(Raw!YC239:YI239,1)=0),Raw!XU239&lt;&gt;4),
OR(AND(Raw!XV239=4,COUNTIF(Raw!YC239:YI239,2)=0),Raw!XV239&lt;&gt;4),
OR(AND(Raw!XW239=4,COUNTIF(Raw!YC239:YI239,3)=0),Raw!XW239&lt;&gt;4),
OR(AND(Raw!XX239=4,COUNTIF(Raw!YC239:YI239,4)=0),Raw!XX239&lt;&gt;4),
OR(AND(Raw!XY239=4,COUNTIF(Raw!YC239:YI239,5)=0),Raw!XY239&lt;&gt;4),
OR(AND(Raw!XZ239=4,COUNTIF(Raw!YC239:YI239,6)=0),Raw!XZ239&lt;&gt;4),
OR(AND(Raw!YA239=4,COUNTIF(Raw!YC239:YI239,7)=0),Raw!YA239&lt;&gt;4)
),"",1)))</f>
        <v/>
      </c>
      <c r="BK239" t="str">
        <f>IF(A239=0,"",IF(COUNTA(Raw!YJ239:YR239)=0,"",
IF(AND(
OR(AND(Raw!YJ239=4,COUNTIF(Raw!YO239:YR239,1)=0),Raw!YJ239&lt;&gt;4),
OR(AND(Raw!YK239=4,COUNTIF(Raw!YO239:YR239,2)=0),Raw!YK239&lt;&gt;4),
OR(AND(Raw!YL239=4,COUNTIF(Raw!YO239:YR239,3)=0),Raw!YL239&lt;&gt;4),
OR(AND(Raw!YM239=4,COUNTIF(Raw!YO239:YR239,4)=0),Raw!YM239&lt;&gt;4)
),"",1)))</f>
        <v/>
      </c>
      <c r="BL239" t="str">
        <f>IF(A239=0,"",IF(COUNTA(Raw!YS239:YU239)=0,"",IF(AND(Raw!YS239=4,ISBLANK(Raw!YU239)),"",IF(AND(Raw!YS239&lt;&gt;4,ISBLANK(Raw!YU239)=FALSE),"",1))))</f>
        <v/>
      </c>
    </row>
    <row r="240" spans="1:64">
      <c r="A240" s="20">
        <f>Raw!A240</f>
        <v>0</v>
      </c>
      <c r="B240" s="19" t="str">
        <f>IF(A240=0,"",IF(AND(Raw!AC240=1,COUNTA(Raw!AR240:IC240)&gt;0,COUNTA(Raw!ID240:YU240)=0),"",IF(AND(Raw!AC240=2,COUNTA(Raw!AR240:IC240)=0,COUNTA(Raw!ID240:MV240)&gt;0,COUNTA(Raw!MW240:YU240)=0),"",IF(AND(Raw!AC240=3,COUNTA(Raw!AP240:MV240)=0,COUNTA(Raw!MW240:YU240)&gt;0),"",1))))</f>
        <v/>
      </c>
      <c r="C240" s="19" t="str">
        <f>IF(A240=0,"",IF(AND(Raw!AK240=1,ISBLANK(Raw!AM240)=FALSE,ISBLANK(Raw!AO240)),"",IF(AND(Raw!AK240=2,ISBLANK(Raw!AM240),ISBLANK(Raw!AO240)=FALSE),"",1)))</f>
        <v/>
      </c>
      <c r="D240" s="19" t="str">
        <f>IF(A240=0,"",IF(COUNTA(Raw!AS240:AZ240)=0,"",IF(AND(Raw!AS240+Raw!AT240=100,Raw!AU240+Raw!AV240=100,Raw!AW240+Raw!AX240=100,Raw!AY240+Raw!AZ240=100),"",1)))</f>
        <v/>
      </c>
      <c r="E240" s="19" t="str">
        <f>IF(A240=0,"",IF(ISBLANK(Raw!AQ240),"",IF(Raw!AQ240=1,"",1)))</f>
        <v/>
      </c>
      <c r="F240" s="19" t="str">
        <f>IF(A240=0,"",IF(ISBLANK(Raw!AR240),"",IF(AND(Raw!AR240&gt;=0,Raw!AR240&lt;=100),"",1)))</f>
        <v/>
      </c>
      <c r="G240" s="19" t="str">
        <f>IF(A240=0,"",IF(AND(ISBLANK(Raw!BA240),ISBLANK(Raw!AS240)),"",IF(AND(Raw!AS240&gt;0,ISBLANK(Raw!BA240)=FALSE),"",1)))</f>
        <v/>
      </c>
      <c r="H240" s="19" t="str">
        <f>IF(A240=0,"",IF(COUNTA(Raw!BA240:BH240)=0,"",IF(AND(Raw!BA240=0,COUNTA(Raw!BB240:BH240)=0),"",IF(AND(Raw!BA240&gt;0,COUNTA(Raw!BB240:BH240)&gt;0),"",1))))</f>
        <v/>
      </c>
      <c r="I240" s="19" t="str">
        <f>IF(A240=0,"",IF(AND(ISBLANK(Raw!BI240),ISBLANK(Raw!BJ240)),"",IF(AND(Raw!BI240=1,ISBLANK(Raw!BJ240)=FALSE),"",IF(AND(Raw!BI240=2,ISBLANK(Raw!BJ240)),"",1))))</f>
        <v/>
      </c>
      <c r="J240" s="19" t="str">
        <f>IF(A240=0,"",IF(AND(ISBLANK(Raw!AT240),COUNTBLANK(Raw!BK240:BQ240)),"",IF(AND(Raw!AT240&gt;0,COUNTA(Raw!BK240:BQ240)&gt;0),"",IF(AND(Raw!AT240=0,COUNTA(Raw!BK240:BQ240)=0),"",1))))</f>
        <v/>
      </c>
      <c r="K240" s="19" t="str">
        <f>IF(A240=0,"",IF(AND(ISBLANK(Raw!AS240),COUNTA(Raw!BR240:BX240)=0),"",IF(AND(Raw!AS240&gt;0,COUNTA(Raw!BR240:BX240)&gt;0),"",IF(AND(Raw!AS240=0,COUNTA(Raw!BR240:BX240)=0),"",1))))</f>
        <v/>
      </c>
      <c r="L240" s="19" t="str">
        <f>IF(A240=0,"",IF(AND(COUNTA(Raw!BK240:BX240)=0,COUNTA(Raw!BY240:CH240)=0),"",IF(AND(COUNTIF(Raw!BK240:BX240,1)&gt;0,COUNTA(Raw!BY240:CH240)&gt;0),"",IF(AND(COUNTIF(Raw!BK240:BX240,1)=0,COUNTA(Raw!BY240:CH240)=0),"",1))))</f>
        <v/>
      </c>
      <c r="M240" s="19" t="str">
        <f>IF(A240=0,"",IF(AND(COUNTA(Raw!BK240:BX240)=0,COUNTA(Raw!CI240:CR240)),"",IF(AND(COUNTIF(Raw!BK240:BX240,3)&gt;0,COUNTA(Raw!CI240:CR240)&gt;0),"",IF(AND(COUNTIF(Raw!BK240:BX240,3)=0,COUNTA(Raw!CI240:CR240)=0),"",1))))</f>
        <v/>
      </c>
      <c r="N240" s="19" t="str">
        <f>IF(A240=0,"",IF(COUNTA(Raw!CS240:DF240)=0,"",IF(AND(COUNTIF(Raw!CS240:CV240,1)=1,COUNTA(Raw!CW240:DA240)&gt;0,COUNTA(Raw!DB240:DF240)=0),"",IF(AND(COUNTIF(Raw!CS240:CV240,2)=1,COUNTA(Raw!CW240:DA240)=0,COUNTA(Raw!DB240:DF240)&gt;0),"",IF(AND(COUNTA(Raw!CS240:CV240)&gt;0,COUNTA(Raw!CW240:DF240)=0),"",1)))))</f>
        <v/>
      </c>
      <c r="O240" s="19" t="str">
        <f>IF(A240=0,"",IF(COUNTA(Raw!DG240:DP240)=0,"",IF(AND(COUNTIF(Raw!BK240:BQ240,1)&gt;0,OR(COUNTIF(Raw!DG240:DP240,1)=1,COUNTIF(Raw!DG240:DP240,2)=1,COUNTIF(Raw!DG240:DP240,3)=1)),"",IF(AND(COUNTIF(Raw!BK240:BQ240,1)=0,AND(COUNTIF(Raw!DG240:DP240,1)=0,COUNTIF(Raw!DG240:DP240,2)=0,COUNTIF(Raw!DG240:DP240,3)=0)),"",1))))</f>
        <v/>
      </c>
      <c r="P240" s="19" t="str">
        <f>IF(A240=0,"",IF(COUNTA(Raw!DG240:DR240)=0,"",IF(AND(COUNTIF(Raw!DG240:DP240,4)=1,ISBLANK(Raw!DQ240)=FALSE,ISBLANK(Raw!DR240)),"",IF(AND(COUNTIF(Raw!DG240:DP240,7)=1,ISBLANK(Raw!DQ240),ISBLANK(Raw!DR240)=FALSE),"",IF(AND(COUNTA(Raw!DG240:DP240)&gt;0,COUNTIF(Raw!DG240:DP240,4)=0,COUNTIF(Raw!DG240:DP240,7)=0,COUNTA(Raw!DQ240:DR240)=0),"",1)))))</f>
        <v/>
      </c>
      <c r="Q240" s="19" t="str">
        <f>IF(A240=0,"",IF(AND(COUNTA(Raw!DS240:DU240)=0,COUNTA(Raw!BK240:BQ240)=0),"",IF(AND(COUNTIF(Raw!BK240:BQ240,1)&gt;0,COUNTA(Raw!DS240:DU240)&gt;0),"",IF(AND(COUNTIF(Raw!BK240:BQ240,1)=0,COUNTA(Raw!DS240:DU240)=0),"",1))))</f>
        <v/>
      </c>
      <c r="R240" s="19" t="str">
        <f>IF(A240=0,"",IF(AND(ISBLANK(Raw!AT240),ISBLANK(Raw!EJ240)),"",IF(AND(Raw!AT240&gt;0,ISBLANK(Raw!EJ240)=FALSE,Raw!EJ240&gt;=0,Raw!EJ240&lt;=7),"",IF(AND(Raw!AT240=0,ISBLANK(Raw!EJ240)),"",1))))</f>
        <v/>
      </c>
      <c r="S240" t="str">
        <f>IF(A240=0,"",IF(AND(ISBLANK(Raw!AS240),ISBLANK(Raw!EK240)),"",IF(AND(Raw!AS240&gt;0,ISBLANK(Raw!EK240)=FALSE),"",IF(AND(Raw!AS240=0,ISBLANK(Raw!EK240)),"",1))))</f>
        <v/>
      </c>
      <c r="T240" s="19" t="str">
        <f>IF(A240=0,"",IF(AND(ISBLANK(Raw!AT240),COUNTA(Raw!EL240:EQ240)=0),"",IF(AND(Raw!AT240&gt;0,COUNTA(Raw!EL240:EQ240)&gt;0),"",IF(AND(Raw!AT240=0,COUNTA(Raw!EL240:EQ240)=0),"",1))))</f>
        <v/>
      </c>
      <c r="U240" t="str">
        <f>IF(A240=0,"",IF(AND(ISBLANK(Raw!AT240),COUNTA(Raw!ER240:EU240)=0),"",IF(AND(Raw!AT240&gt;0,COUNTA(Raw!ER240:EU240)&gt;0),"",IF(AND(Raw!AT240=0,COUNTA(Raw!ER240:EU240)=0),"",1))))</f>
        <v/>
      </c>
      <c r="V240" t="str">
        <f>IF(A240=0,"",IF(AND(ISBLANK(Raw!AS240),COUNTA(Raw!EV240:FA240)=0),"",IF(AND(Raw!AS240&gt;0,COUNTA(Raw!EV240:FA240)&gt;0),"",IF(AND(Raw!AS240=0,COUNTA(Raw!EV240:FA240)=0),"",1))))</f>
        <v/>
      </c>
      <c r="W240" t="str">
        <f>IF(A240=0,"",IF(AND(ISBLANK(Raw!AS240),COUNTA(Raw!FB240:FE240)=0),"",IF(AND(Raw!AS240&gt;0,COUNTA(Raw!FB240:FE240)&gt;0),"",IF(AND(Raw!AS240=0,COUNTA(Raw!FB240:FE240)=0),"",1))))</f>
        <v/>
      </c>
      <c r="X240" t="str">
        <f>IF(A240=0,"",IF(AND(ISBLANK(Raw!AT240),COUNTA(Raw!FF240:FI240)=0),"",IF(AND(Raw!AT240&gt;0,COUNTA(Raw!FF240:FI240)&gt;0),"",IF(AND(Raw!AT240=0,COUNTA(Raw!FF240:FI240)=0),"",1))))</f>
        <v/>
      </c>
      <c r="Y240" t="str">
        <f>IF(A240=0,"",IF(AND(ISBLANK(Raw!AS240),COUNTA(Raw!FJ240:FM240)=0),"",IF(AND(Raw!AS240&gt;0,COUNTA(Raw!FJ240:FM240)&gt;0),"",IF(AND(Raw!AS240=0,COUNTA(Raw!FJ240:FM240)=0),"",1))))</f>
        <v/>
      </c>
      <c r="Z240" t="str">
        <f>IF(A240=0,"",IF(AND(COUNTA(Raw!FN240:FT240)=0,ISBLANK(Raw!FU240)),"",IF(AND(COUNTIF(Raw!FN240:FT240,1)&gt;0,ISBLANK(Raw!FU240)=FALSE),"",IF(AND(COUNTIF(Raw!FN240:FT240,1)=0,ISBLANK(Raw!FU240)),"",1))))</f>
        <v/>
      </c>
      <c r="AA240" s="19" t="str">
        <f>IF(A240=0,"",IF(AND(ISBLANK(Raw!BI240),COUNTA(Raw!FV240:GH240)=0),"",IF(AND(Raw!BI240&lt;&gt;1,COUNTIF(Raw!FV240:GH240,6)=0),"",IF(Raw!BI240=1,"",1))))</f>
        <v/>
      </c>
      <c r="AB240" t="str">
        <f>IF(A240=0,"",IF(AND(ISBLANK(Raw!GI240),COUNTA(Raw!GJ240:GQ240)=0),"",IF(AND(Raw!GI240=1,COUNTA(Raw!GJ240:GQ240)&gt;0),"",IF(AND(Raw!GI240=2,COUNTA(Raw!GJ240:GQ240)=0),"",1))))</f>
        <v/>
      </c>
      <c r="AC240" s="19" t="str">
        <f>IF(A240=0,"",IF(AND(COUNTA(Raw!GY240:HF240)=0,ISBLANK(Raw!HG240)),"",IF(AND(OR(COUNTIF(Raw!GY240:HE240,1)&gt;0,COUNTIF(Raw!GY240:HE240,2)&gt;0),ISBLANK(Raw!HG240)=FALSE),"",IF(AND(COUNTA(Raw!GY240:HF240)&gt;0,ISBLANK(Raw!HG240),COUNTIF(Raw!GY240:HE240,1)=0,COUNTIF(Raw!GY240:HE240,2)=0),"",1))))</f>
        <v/>
      </c>
      <c r="AD240" s="19" t="str">
        <f>IF(A240=0,"",IF(COUNTA(Raw!HU240:IB240)=0,"",IF(AND(Raw!AK240&lt;&gt;2,COUNTIF(Raw!HU240:IA240,2)=0,COUNTIF(Raw!HU240:IA240,3)=0),"",IF(Raw!AK240=2,"",1))))</f>
        <v/>
      </c>
      <c r="AE240" s="19" t="str">
        <f>IF(A240=0,"",IF(AND(Raw!AK240=2,ISBLANK(Raw!IC240)=FALSE),"",IF(AND(Raw!AK240&lt;&gt;2,ISBLANK(Raw!IC240)),"",1)))</f>
        <v/>
      </c>
      <c r="AF240" s="19" t="str">
        <f>IF(A240=0,"",IF(COUNTA(Raw!ID240:IF240)=0,"",IF(AND(MATCH(2023-Raw!ID240,Code!$A$3:$A$12,1)=Raw!IF240,2023-Raw!ID240=Raw!IE240),"",1)))</f>
        <v/>
      </c>
      <c r="AG240" s="19" t="str">
        <f>IF(A240=0,"",IF(COUNTA(Raw!IG240:II240)=0,"",IF(AND(Raw!IG240=4,ISBLANK(Raw!II240)=FALSE),"",IF(AND(Raw!IG240&lt;&gt;4,ISBLANK(Raw!II240)),"",1))))</f>
        <v/>
      </c>
      <c r="AH240" s="19" t="str">
        <f>IF(A240=0,"",IF(COUNTA(Raw!IJ240:IM240)=0,"",IF(AND(Raw!IJ240=1,ISBLANK(Raw!IK240)=FALSE),"",IF(AND(Raw!IJ240=2,COUNTA(Raw!IK240:IM240)&gt;0),"",1))))</f>
        <v/>
      </c>
      <c r="AI240" s="19" t="str">
        <f>IF(A240=0,"",IF(COUNTA(Raw!IK240:IM240)=0,"",IF(AND(Raw!IK240=1,ISBLANK(Raw!IL240)=FALSE),"",IF(AND(Raw!IK240=2,COUNTA(Raw!IL240:IM240)=0),"",1))))</f>
        <v/>
      </c>
      <c r="AJ240" s="19" t="str">
        <f>IF(A240=0,"",IF(COUNTA(Raw!JD240:JJ240)=0,"",IF(AND(Raw!JD240&gt;600,COUNTA(Raw!JE240:JI240)&gt;0),"",IF(AND(Raw!JD240&lt;=600,COUNTA(Raw!JE240:JJ240)=0),"",1))))</f>
        <v/>
      </c>
      <c r="AK240" s="19" t="str">
        <f>IF(A240=0,"",IF(COUNTA(Raw!JK240:KA240)=0,"",IF(AND(Raw!JK240=1,COUNTA(Raw!JM240:JV240)&gt;0),"",IF(AND(Raw!JK240=3,COUNTA(Raw!JM240:JV240)&gt;0,COUNTA(Raw!JW240:KA240)=0),"",IF(AND(ISBLANK(Raw!JK240)=FALSE,Raw!JK240&lt;&gt;1,Raw!JK240&lt;&gt;3,COUNTA(Raw!JM240:KA240)=0),"",1)))))</f>
        <v/>
      </c>
      <c r="AL240" s="19" t="str">
        <f>IF(A240=0,"",IF(COUNTA(Raw!JW240:KA240)=0,"",IF(AND(COUNTIF(Raw!JW240:JZ240,4)=0,COUNTA(Raw!JW240:JZ240)&gt;0,ISBLANK(Raw!KA240)=FALSE),"",IF(AND(COUNTIF(Raw!JW240:KA240,4)&gt;0,ISBLANK(Raw!KA240)),"",1))))</f>
        <v/>
      </c>
      <c r="AM240" s="19" t="str">
        <f>IF(A240=0,"",IF(COUNTA(Raw!KT240:KU240)=0,"",IF(AND(Raw!KT240=1,ISBLANK(Raw!KU240)=FALSE),"",IF(AND(Raw!KT240=2,ISBLANK(Raw!KU240)),"",1))))</f>
        <v/>
      </c>
      <c r="AN240" s="19" t="str">
        <f>IF(A240=0,"",IF(COUNTA(Raw!KX240:LF240)=0,"",IF(AND(COUNTIF(Raw!KX240:LB240,5)=1,COUNTA(Raw!KX240:LB240)=1,COUNTA(Raw!LC240:LF240)=0),"",IF(AND(COUNTIF(Raw!KX240:LB240,5)=0,COUNTA(Raw!KX240:LB240)&gt;0,COUNTA(Raw!LC240:LF240)&gt;0),"",1))))</f>
        <v/>
      </c>
      <c r="AO240" s="19" t="str">
        <f>IF(A240=0,"",IF(COUNTA(Raw!LM240:LU240)=0,"",IF(AND(Raw!LM240=1,ISBLANK(Raw!LN240)=FALSE,COUNTA(Raw!LO240:LU240)&gt;0),"",IF(AND(Raw!LM240=2,COUNTA(Raw!LN240:LU240)=0),"",1))))</f>
        <v/>
      </c>
      <c r="AP240" s="19" t="str">
        <f>IF(A240=0,"",IF(COUNTA(Raw!MY240:OG240)=0,"",IF(AND(Raw!MY240=2,COUNTA(Raw!MZ240:OG240)=0),"",IF(AND(Raw!MY240=1,COUNTA(Raw!MZ240:OG240)&gt;0),"",1))))</f>
        <v/>
      </c>
      <c r="AQ240" s="19" t="str">
        <f>IF(A240=0,"",IF(COUNTA(Raw!NC240:NW240)=0,"",IF(AND(COUNTIF(Raw!NC240:NG240,3)&gt;0,COUNTA(Raw!NH240:NQ240)&gt;0),"",IF(AND(COUNTA(Raw!NC240:NG240)&gt;0,COUNTIF(Raw!NC240:NG240,3)=0,COUNTA(Raw!NH240:NW240)=0),"",1))))</f>
        <v/>
      </c>
      <c r="AR240" s="19" t="str">
        <f>IF(A240=0,"",IF(COUNTA(Raw!NH240:NW240)=0,"",IF(AND(COUNTIF(Raw!NH240:NQ240,10)&gt;0,COUNTA(Raw!NR240:NW240)&gt;0),"",IF(AND(COUNTA(Raw!NH240:NQ240)&gt;0,COUNTIF(Raw!NH240:NQ240,10)=0,COUNTA(Raw!NR240:NY240)=0),"",1))))</f>
        <v/>
      </c>
      <c r="AS240" s="19" t="str">
        <f>IF(A240=0,"",IF(COUNTA(Raw!NY240:OG240)=0,"",IF(AND(Raw!NY240=1,COUNTA(Raw!NZ240:OG240)&gt;0),"",IF(AND(Raw!NY240=2,COUNTA(Raw!NZ240:OG240)=0),"",1))))</f>
        <v/>
      </c>
      <c r="AT240" s="19" t="str">
        <f>IF(A240=0,"",IF(COUNTA(Raw!OH240:OY240)=0,"",IF(AND(Raw!OH240=1,COUNTA(Raw!OI240:OY240)&gt;0),"",IF(AND(Raw!OH240=2,COUNTA(Raw!OI240:OY240)=0),"",1))))</f>
        <v/>
      </c>
      <c r="AU240" s="19" t="str">
        <f>IF(A240=0,"",IF(COUNTA(Raw!PR240:QB240)=0,"",
IF(AND(OR(AND(COUNTIF(Raw!PR240:QB240,1)=1,COUNTA(Raw!QI240:QY240)&gt;0),AND(COUNTIF(Raw!PR240:QB240,1)=0,COUNTA(Raw!QI240:QY240)=0)),OR(AND(COUNTIF(Raw!PR240:QB240,2)=1,COUNTA(Raw!QZ240:RP240)&gt;0),AND(COUNTIF(Raw!PR240:QB240,2)=0,COUNTA(Raw!QZ240:RP240)=0)),OR(AND(COUNTIF(Raw!PR240:QB240,3)=1,COUNTA(Raw!RQ240:SG240)&gt;0),AND(COUNTIF(Raw!PR240:QB240,3)=0,COUNTA(Raw!RQ240:SG240)=0)),OR(AND(COUNTIF(Raw!PR240:QB240,4)=1,COUNTA(Raw!SH240:ST240)&gt;0),AND(COUNTIF(Raw!PR240:QB240,4)=0,COUNTA(Raw!SH240:ST240)=0)),OR(AND(COUNTIF(Raw!PR240:QB240,5)=1,COUNTA(Raw!SU240:TG240)&gt;0),AND(COUNTIF(Raw!PR240:QB240,5)=0,COUNTA(Raw!SU240:TG240)=0)),OR(AND(COUNTIF(Raw!PR240:QB240,6)=1,COUNTA(Raw!TH240:TT240)&gt;0),AND(COUNTIF(Raw!PR240:QB240,6)=0,COUNTA(Raw!TH240:TT240)=0)),OR(AND(COUNTIF(Raw!PR240:QB240,7)=1,COUNTA(Raw!TU240:UI240)&gt;0),AND(COUNTIF(Raw!PR240:QB240,7)=0,COUNTA(Raw!TU240:UI240)=0)),OR(AND(COUNTIF(Raw!PR240:QB240,8)=1,COUNTA(Raw!UJ240:UV240)&gt;0),AND(COUNTIF(Raw!PR240:QB240,8)=0,COUNTA(Raw!UJ240:UV240)=0)),OR(AND(COUNTIF(Raw!PR240:QB240,9)=1,COUNTA(Raw!UW240:VG240)&gt;0),AND(COUNTIF(Raw!PR240:QB240,9)=0,COUNTA(Raw!UW240:VG240)=0)),OR(AND(COUNTIF(Raw!PR240:QB240,10)=1,COUNTA(Raw!VH240:VP240)&gt;0),AND(COUNTIF(Raw!PR240:QB240,10)=0,COUNTA(Raw!VH240:VP240)=0)),OR(AND(COUNTIF(Raw!PR240:QB240,11)=1,COUNTA(Raw!VQ240:WK240)&gt;0),AND(COUNTIF(Raw!PR240:QB240,11)=0,COUNTA(Raw!VQ240:WK240)=0))),"",1)))</f>
        <v/>
      </c>
      <c r="AV240" s="19" t="str">
        <f>IF(A240=0,"",IF(COUNTA(Raw!QI240:QY240)=0,"",IF(AND(OR(AND(Raw!QI240=4,COUNTIF(Raw!QR240:QY240,1)=0),Raw!QI240&lt;&gt;4),OR(AND(Raw!QJ240=4,COUNTIF(Raw!QR240:QY240,2)=0),Raw!QJ240&lt;&gt;4),OR(AND(Raw!QK240=4,COUNTIF(Raw!QR240:QY240,3)=0),Raw!QK240&lt;&gt;4),OR(AND(Raw!QL240=4,COUNTIF(Raw!QR240:QY240,4)=0),Raw!QL240&lt;&gt;4),OR(AND(Raw!QM240=4,COUNTIF(Raw!QR240:QY240,5)=0),Raw!QM240&lt;&gt;4),OR(AND(Raw!QN240=4,COUNTIF(Raw!QR240:QY240,6)=0),Raw!QN240&lt;&gt;4),OR(AND(Raw!QO240=4,COUNTIF(Raw!QR240:QY240,7)=0),Raw!QO240&lt;&gt;4),OR(AND(Raw!QP240=4,COUNTIF(Raw!QR240:QY240,8)=0),Raw!QP240&lt;&gt;4)),"",1)))</f>
        <v/>
      </c>
      <c r="AW240" t="str">
        <f>IF(A240=0,"",IF(COUNTA(Raw!QZ240:RP240)=0,"",IF(AND(OR(AND(Raw!QZ240=4,COUNTIF(Raw!RI240:RP240,1)=0),Raw!QZ240&lt;&gt;4),OR(AND(Raw!RA240=4,COUNTIF(Raw!RI240:RP240,2)=0),Raw!RA240&lt;&gt;4),OR(AND(Raw!RB240=4,COUNTIF(Raw!RI240:RP240,3)=0),Raw!RB240&lt;&gt;4),OR(AND(Raw!RC240=4,COUNTIF(Raw!RI240:RP240,4)=0),Raw!RC240&lt;&gt;4),OR(AND(Raw!RD240=4,COUNTIF(Raw!RI240:RP240,5)=0),Raw!RD240&lt;&gt;4),OR(AND(Raw!RE240=4,COUNTIF(Raw!RI240:RP240,6)=0),Raw!RE240&lt;&gt;4),OR(AND(Raw!RF240=4,COUNTIF(Raw!RI240:RP240,7)=0),Raw!RF240&lt;&gt;4),OR(AND(Raw!RG240=4,COUNTIF(Raw!RI240:RP240,8)=0),Raw!RG240&lt;&gt;4)),"",1)))</f>
        <v/>
      </c>
      <c r="AX240" t="str">
        <f>IF(A240=0,"",IF(COUNTA(Raw!RQ240:SG240)=0,"",IF(AND(OR(AND(Raw!RQ240=4,COUNTIF(Raw!RZ240:SG240,1)=0),Raw!RQ240&lt;&gt;4),OR(AND(Raw!RR240=4,COUNTIF(Raw!RZ240:SG240,2)=0),Raw!RR240&lt;&gt;4),OR(AND(Raw!RS240=4,COUNTIF(Raw!RZ240:SG240,3)=0),Raw!RS240&lt;&gt;4),OR(AND(Raw!RT240=4,COUNTIF(Raw!RZ240:SG240,4)=0),Raw!RT240&lt;&gt;4),OR(AND(Raw!RU240=4,COUNTIF(Raw!RZ240:SG240,5)=0),Raw!RU240&lt;&gt;4),OR(AND(Raw!RV240=4,COUNTIF(Raw!RZ240:SG240,6)=0),Raw!RV240&lt;&gt;4),OR(AND(Raw!RW240=4,COUNTIF(Raw!RZ240:SG240,7)=0),Raw!RW240&lt;&gt;4),OR(AND(Raw!RX240=4,COUNTIF(Raw!RZ240:SG240,8)=0),Raw!RX240&lt;&gt;4)),"",1)))</f>
        <v/>
      </c>
      <c r="AY240" t="str">
        <f>IF(A240=0,"",IF(COUNTA(Raw!SH240:ST240)=0,"",IF(AND(OR(AND(Raw!SH240=4,COUNTIF(Raw!SO240:ST240,1)=0),Raw!SH240&lt;&gt;4),OR(AND(Raw!SI240=4,COUNTIF(Raw!SO240:ST240,2)=0),Raw!SI240&lt;&gt;4),OR(AND(Raw!SJ240=4,COUNTIF(Raw!SO240:ST240,3)=0),Raw!SJ240&lt;&gt;4),OR(AND(Raw!SK240=4,COUNTIF(Raw!SO240:ST240,4)=0),Raw!SK240&lt;&gt;4),OR(AND(Raw!SL240=4,COUNTIF(Raw!SO240:ST240,5)=0),Raw!SL240&lt;&gt;4),OR(AND(Raw!SM240=4,COUNTIF(Raw!SO240:ST240,6)=0),Raw!SM240&lt;&gt;4)),"",1)))</f>
        <v/>
      </c>
      <c r="AZ240" t="str">
        <f>IF(A240=0,"",IF(COUNTA(Raw!SU240:TG240)=0,"",IF(AND(OR(AND(Raw!SU240=4,COUNTIF(Raw!TB240:TG240,1)=0),Raw!SU240&lt;&gt;4),OR(AND(Raw!SV240=4,COUNTIF(Raw!TB240:TG240,2)=0),Raw!SV240&lt;&gt;4),OR(AND(Raw!SW240=4,COUNTIF(Raw!TB240:TG240,3)=0),Raw!SW240&lt;&gt;4),OR(AND(Raw!SX240=4,COUNTIF(Raw!TB240:TG240,4)=0),Raw!SX240&lt;&gt;4),OR(AND(Raw!SY240=4,COUNTIF(Raw!TB240:TG240,5)=0),Raw!SY240&lt;&gt;4),OR(AND(Raw!SZ240=4,COUNTIF(Raw!TB240:TG240,6)=0),Raw!SZ240&lt;&gt;4)),"",1)))</f>
        <v/>
      </c>
      <c r="BA240" t="str">
        <f>IF(A240=0,"",IF(COUNTA(Raw!TH240:TT240)=0,"",IF(AND(OR(AND(Raw!TH240=4,COUNTIF(Raw!TO240:TT240,1)=0),Raw!TH240&lt;&gt;4),OR(AND(Raw!TI240=4,COUNTIF(Raw!TO240:TT240,2)=0),Raw!TI240&lt;&gt;4),OR(AND(Raw!TJ240=4,COUNTIF(Raw!TO240:TT240,3)=0),Raw!TJ240&lt;&gt;4),OR(AND(Raw!TK240=4,COUNTIF(Raw!TO240:TT240,4)=0),Raw!TK240&lt;&gt;4),OR(AND(Raw!TL240=4,COUNTIF(Raw!TO240:TT240,5)=0),Raw!TL240&lt;&gt;4),OR(AND(Raw!TM240=4,COUNTIF(Raw!TO240:TT240,6)=0),Raw!TM240&lt;&gt;4)),"",1)))</f>
        <v/>
      </c>
      <c r="BB240" t="str">
        <f>IF(A240=0,"",IF(COUNTA(Raw!TU240:UI240)=0,"",IF(AND(OR(AND(Raw!TU240=4,COUNTIF(Raw!UC240:UI240,1)=0),Raw!TU240&lt;&gt;4),OR(AND(Raw!TV240=4,COUNTIF(Raw!UC240:UI240,2)=0),Raw!TV240&lt;&gt;4),OR(AND(Raw!TW240=4,COUNTIF(Raw!UC240:UI240,3)=0),Raw!TW240&lt;&gt;4),OR(AND(Raw!TX240=4,COUNTIF(Raw!UC240:UI240,4)=0),Raw!TX240&lt;&gt;4),OR(AND(Raw!TY240=4,COUNTIF(Raw!UC240:UI240,5)=0),Raw!TY240&lt;&gt;4),OR(AND(Raw!TZ240=4,COUNTIF(Raw!UC240:UI240,6)=0),Raw!TZ240&lt;&gt;4),OR(AND(Raw!UA240=4,COUNTIF(Raw!UC240:UI240,7)=0),Raw!UA240&lt;&gt;4)),"",1)))</f>
        <v/>
      </c>
      <c r="BC240" t="str">
        <f>IF(A240=0,"",IF(COUNTA(Raw!UJ240:UV240)=0,"",IF(AND(OR(AND(Raw!UJ240=4,COUNTIF(Raw!UQ240:UV240,1)=0),Raw!UJ240&lt;&gt;4),OR(AND(Raw!UK240=4,COUNTIF(Raw!UQ240:UV240,2)=0),Raw!UK240&lt;&gt;4),OR(AND(Raw!UL240=4,COUNTIF(Raw!UQ240:UV240,3)=0),Raw!UL240&lt;&gt;4),OR(AND(Raw!UM240=4,COUNTIF(Raw!UQ240:UV240,4)=0),Raw!UM240&lt;&gt;4),OR(AND(Raw!UN240=4,COUNTIF(Raw!UQ240:UV240,5)=0),Raw!UN240&lt;&gt;4),OR(AND(Raw!UO240=4,COUNTIF(Raw!UQ240:UV240,6)=0),Raw!UO240&lt;&gt;4)),"",1)))</f>
        <v/>
      </c>
      <c r="BD240" t="str">
        <f>IF(A240=0,"",IF(COUNTA(Raw!UW240:VG240)=0,"",IF(AND(OR(AND(Raw!UW240=4,COUNTIF(Raw!VC240:VG240,1)=0),Raw!UW240&lt;&gt;4),OR(AND(Raw!UX240=4,COUNTIF(Raw!VC240:VG240,2)=0),Raw!UX240&lt;&gt;4),OR(AND(Raw!UY240=4,COUNTIF(Raw!VC240:VG240,3)=0),Raw!UY240&lt;&gt;4),OR(AND(Raw!UZ240=4,COUNTIF(Raw!VC240:VG240,4)=0),Raw!UZ240&lt;&gt;4),OR(AND(Raw!VA240=4,COUNTIF(Raw!VC240:VG240,5)=0),Raw!VA240&lt;&gt;4)),"",1)))</f>
        <v/>
      </c>
      <c r="BE240" t="str">
        <f>IF(A240=0,"",IF(COUNTA(Raw!VH240:VP240)=0,"",
IF(AND(
OR(AND(Raw!VH240=4,COUNTIF(Raw!VM240:VP240,1)=0),Raw!VH240&lt;&gt;4),
OR(AND(Raw!VI240=4,COUNTIF(Raw!VM240:VP240,2)=0),Raw!VI240&lt;&gt;4),
OR(AND(Raw!VJ240=4,COUNTIF(Raw!VM240:VP240,3)=0),Raw!VJ240&lt;&gt;4),
OR(AND(Raw!VK240=4,COUNTIF(Raw!VM240:VP240,4)=0),Raw!VK240&lt;&gt;4)
),"",1)))</f>
        <v/>
      </c>
      <c r="BF240" t="str">
        <f>IF(A240=0,"",IF(COUNTA(Raw!VQ240:WK240)=0,"",
IF(AND(
OR(AND(Raw!VQ240=4,COUNTIF(Raw!WB240:WK240,1)=0),Raw!VQ240&lt;&gt;4),
OR(AND(Raw!VR240=4,COUNTIF(Raw!WB240:WK240,2)=0),Raw!VR240&lt;&gt;4),
OR(AND(Raw!VS240=4,COUNTIF(Raw!WB240:WK240,3)=0),Raw!VS240&lt;&gt;4),
OR(AND(Raw!VT240=4,COUNTIF(Raw!WB240:WK240,4)=0),Raw!VT240&lt;&gt;4),
OR(AND(Raw!VU240=4,COUNTIF(Raw!WB240:WK240,5)=0),Raw!VU240&lt;&gt;4),
OR(AND(Raw!VV240=4,COUNTIF(Raw!WB240:WK240,6)=0),Raw!VV240&lt;&gt;4),
OR(AND(Raw!VW240=4,COUNTIF(Raw!WB240:WK240,7)=0),Raw!VW240&lt;&gt;4),
OR(AND(Raw!VX240=4,COUNTIF(Raw!WB240:WK240,8)=0),Raw!VX240&lt;&gt;4),
OR(AND(Raw!VY240=4,COUNTIF(Raw!WB240:WK240,9)=0),Raw!VX240&lt;&gt;4),
OR(AND(Raw!VZ240=4,COUNTIF(Raw!WB240:WK240,10)=0),Raw!VZ240&lt;&gt;4)
),"",1)))</f>
        <v/>
      </c>
      <c r="BG240" t="str">
        <f>IF(A240=0,"",IF(COUNTA(Raw!WL240:XB240)=0,"",
IF(AND(
OR(AND(Raw!WL240=4,COUNTIF(Raw!WU240:XB240,1)=0),Raw!WL240&lt;&gt;4),
OR(AND(Raw!WM240=4,COUNTIF(Raw!WU240:XB240,2)=0),Raw!WM240&lt;&gt;4),
OR(AND(Raw!WN240=4,COUNTIF(Raw!WU240:XB240,3)=0),Raw!WN240&lt;&gt;4),
OR(AND(Raw!WO240=4,COUNTIF(Raw!WU240:XB240,4)=0),Raw!WO240&lt;&gt;4),
OR(AND(Raw!WP240=4,COUNTIF(Raw!WU240:XB240,5)=0),Raw!WP240&lt;&gt;4),
OR(AND(Raw!WQ240=4,COUNTIF(Raw!WU240:XB240,6)=0),Raw!WQ240&lt;&gt;4),
OR(AND(Raw!WR240=4,COUNTIF(Raw!WU240:XB240,7)=0),Raw!WR240&lt;&gt;4),
OR(AND(Raw!WS240=4,COUNTIF(Raw!WU240:XB240,8)=0),Raw!WS240&lt;&gt;4)
),"",1)))</f>
        <v/>
      </c>
      <c r="BH240" t="str">
        <f>IF(A240=0,"",IF(COUNTA(Raw!XC240:XK240)=0,"",
IF(AND(
OR(AND(Raw!XC240=4,COUNTIF(Raw!XH240:XK240,1)=0),Raw!XC240&lt;&gt;4),
OR(AND(Raw!XD240=4,COUNTIF(Raw!XH240:XK240,2)=0),Raw!XD240&lt;&gt;4),
OR(AND(Raw!XE240=4,COUNTIF(Raw!XH240:XK240,3)=0),Raw!XE240&lt;&gt;4),
OR(AND(Raw!XF240=4,COUNTIF(Raw!XH240:XK240,4)=0),Raw!XF240&lt;&gt;4)
),"",1)))</f>
        <v/>
      </c>
      <c r="BI240" t="str">
        <f>IF(A240=0,"",IF(COUNTA(Raw!XL240:XT240)=0,"",
IF(AND(
OR(AND(Raw!XL240=4,COUNTIF(Raw!XQ240:XT240,1)=0),Raw!XL240&lt;&gt;4),
OR(AND(Raw!XM240=4,COUNTIF(Raw!XQ240:XT240,2)=0),Raw!XM240&lt;&gt;4),
OR(AND(Raw!XN240=4,COUNTIF(Raw!XQ240:XT240,3)=0),Raw!XN240&lt;&gt;4),
OR(AND(Raw!XO240=4,COUNTIF(Raw!XQ240:XT240,4)=0),Raw!XO240&lt;&gt;4)
),"",1)))</f>
        <v/>
      </c>
      <c r="BJ240" t="str">
        <f>IF(A240=0,"",IF(COUNTA(Raw!XU240:YI240)=0,"",
IF(AND(
OR(AND(Raw!XU240=4,COUNTIF(Raw!YC240:YI240,1)=0),Raw!XU240&lt;&gt;4),
OR(AND(Raw!XV240=4,COUNTIF(Raw!YC240:YI240,2)=0),Raw!XV240&lt;&gt;4),
OR(AND(Raw!XW240=4,COUNTIF(Raw!YC240:YI240,3)=0),Raw!XW240&lt;&gt;4),
OR(AND(Raw!XX240=4,COUNTIF(Raw!YC240:YI240,4)=0),Raw!XX240&lt;&gt;4),
OR(AND(Raw!XY240=4,COUNTIF(Raw!YC240:YI240,5)=0),Raw!XY240&lt;&gt;4),
OR(AND(Raw!XZ240=4,COUNTIF(Raw!YC240:YI240,6)=0),Raw!XZ240&lt;&gt;4),
OR(AND(Raw!YA240=4,COUNTIF(Raw!YC240:YI240,7)=0),Raw!YA240&lt;&gt;4)
),"",1)))</f>
        <v/>
      </c>
      <c r="BK240" t="str">
        <f>IF(A240=0,"",IF(COUNTA(Raw!YJ240:YR240)=0,"",
IF(AND(
OR(AND(Raw!YJ240=4,COUNTIF(Raw!YO240:YR240,1)=0),Raw!YJ240&lt;&gt;4),
OR(AND(Raw!YK240=4,COUNTIF(Raw!YO240:YR240,2)=0),Raw!YK240&lt;&gt;4),
OR(AND(Raw!YL240=4,COUNTIF(Raw!YO240:YR240,3)=0),Raw!YL240&lt;&gt;4),
OR(AND(Raw!YM240=4,COUNTIF(Raw!YO240:YR240,4)=0),Raw!YM240&lt;&gt;4)
),"",1)))</f>
        <v/>
      </c>
      <c r="BL240" t="str">
        <f>IF(A240=0,"",IF(COUNTA(Raw!YS240:YU240)=0,"",IF(AND(Raw!YS240=4,ISBLANK(Raw!YU240)),"",IF(AND(Raw!YS240&lt;&gt;4,ISBLANK(Raw!YU240)=FALSE),"",1))))</f>
        <v/>
      </c>
    </row>
    <row r="241" spans="1:64">
      <c r="A241" s="20">
        <f>Raw!A241</f>
        <v>0</v>
      </c>
      <c r="B241" s="19" t="str">
        <f>IF(A241=0,"",IF(AND(Raw!AC241=1,COUNTA(Raw!AR241:IC241)&gt;0,COUNTA(Raw!ID241:YU241)=0),"",IF(AND(Raw!AC241=2,COUNTA(Raw!AR241:IC241)=0,COUNTA(Raw!ID241:MV241)&gt;0,COUNTA(Raw!MW241:YU241)=0),"",IF(AND(Raw!AC241=3,COUNTA(Raw!AP241:MV241)=0,COUNTA(Raw!MW241:YU241)&gt;0),"",1))))</f>
        <v/>
      </c>
      <c r="C241" s="19" t="str">
        <f>IF(A241=0,"",IF(AND(Raw!AK241=1,ISBLANK(Raw!AM241)=FALSE,ISBLANK(Raw!AO241)),"",IF(AND(Raw!AK241=2,ISBLANK(Raw!AM241),ISBLANK(Raw!AO241)=FALSE),"",1)))</f>
        <v/>
      </c>
      <c r="D241" s="19" t="str">
        <f>IF(A241=0,"",IF(COUNTA(Raw!AS241:AZ241)=0,"",IF(AND(Raw!AS241+Raw!AT241=100,Raw!AU241+Raw!AV241=100,Raw!AW241+Raw!AX241=100,Raw!AY241+Raw!AZ241=100),"",1)))</f>
        <v/>
      </c>
      <c r="E241" s="19" t="str">
        <f>IF(A241=0,"",IF(ISBLANK(Raw!AQ241),"",IF(Raw!AQ241=1,"",1)))</f>
        <v/>
      </c>
      <c r="F241" s="19" t="str">
        <f>IF(A241=0,"",IF(ISBLANK(Raw!AR241),"",IF(AND(Raw!AR241&gt;=0,Raw!AR241&lt;=100),"",1)))</f>
        <v/>
      </c>
      <c r="G241" s="19" t="str">
        <f>IF(A241=0,"",IF(AND(ISBLANK(Raw!BA241),ISBLANK(Raw!AS241)),"",IF(AND(Raw!AS241&gt;0,ISBLANK(Raw!BA241)=FALSE),"",1)))</f>
        <v/>
      </c>
      <c r="H241" s="19" t="str">
        <f>IF(A241=0,"",IF(COUNTA(Raw!BA241:BH241)=0,"",IF(AND(Raw!BA241=0,COUNTA(Raw!BB241:BH241)=0),"",IF(AND(Raw!BA241&gt;0,COUNTA(Raw!BB241:BH241)&gt;0),"",1))))</f>
        <v/>
      </c>
      <c r="I241" s="19" t="str">
        <f>IF(A241=0,"",IF(AND(ISBLANK(Raw!BI241),ISBLANK(Raw!BJ241)),"",IF(AND(Raw!BI241=1,ISBLANK(Raw!BJ241)=FALSE),"",IF(AND(Raw!BI241=2,ISBLANK(Raw!BJ241)),"",1))))</f>
        <v/>
      </c>
      <c r="J241" s="19" t="str">
        <f>IF(A241=0,"",IF(AND(ISBLANK(Raw!AT241),COUNTBLANK(Raw!BK241:BQ241)),"",IF(AND(Raw!AT241&gt;0,COUNTA(Raw!BK241:BQ241)&gt;0),"",IF(AND(Raw!AT241=0,COUNTA(Raw!BK241:BQ241)=0),"",1))))</f>
        <v/>
      </c>
      <c r="K241" s="19" t="str">
        <f>IF(A241=0,"",IF(AND(ISBLANK(Raw!AS241),COUNTA(Raw!BR241:BX241)=0),"",IF(AND(Raw!AS241&gt;0,COUNTA(Raw!BR241:BX241)&gt;0),"",IF(AND(Raw!AS241=0,COUNTA(Raw!BR241:BX241)=0),"",1))))</f>
        <v/>
      </c>
      <c r="L241" s="19" t="str">
        <f>IF(A241=0,"",IF(AND(COUNTA(Raw!BK241:BX241)=0,COUNTA(Raw!BY241:CH241)=0),"",IF(AND(COUNTIF(Raw!BK241:BX241,1)&gt;0,COUNTA(Raw!BY241:CH241)&gt;0),"",IF(AND(COUNTIF(Raw!BK241:BX241,1)=0,COUNTA(Raw!BY241:CH241)=0),"",1))))</f>
        <v/>
      </c>
      <c r="M241" s="19" t="str">
        <f>IF(A241=0,"",IF(AND(COUNTA(Raw!BK241:BX241)=0,COUNTA(Raw!CI241:CR241)),"",IF(AND(COUNTIF(Raw!BK241:BX241,3)&gt;0,COUNTA(Raw!CI241:CR241)&gt;0),"",IF(AND(COUNTIF(Raw!BK241:BX241,3)=0,COUNTA(Raw!CI241:CR241)=0),"",1))))</f>
        <v/>
      </c>
      <c r="N241" s="19" t="str">
        <f>IF(A241=0,"",IF(COUNTA(Raw!CS241:DF241)=0,"",IF(AND(COUNTIF(Raw!CS241:CV241,1)=1,COUNTA(Raw!CW241:DA241)&gt;0,COUNTA(Raw!DB241:DF241)=0),"",IF(AND(COUNTIF(Raw!CS241:CV241,2)=1,COUNTA(Raw!CW241:DA241)=0,COUNTA(Raw!DB241:DF241)&gt;0),"",IF(AND(COUNTA(Raw!CS241:CV241)&gt;0,COUNTA(Raw!CW241:DF241)=0),"",1)))))</f>
        <v/>
      </c>
      <c r="O241" s="19" t="str">
        <f>IF(A241=0,"",IF(COUNTA(Raw!DG241:DP241)=0,"",IF(AND(COUNTIF(Raw!BK241:BQ241,1)&gt;0,OR(COUNTIF(Raw!DG241:DP241,1)=1,COUNTIF(Raw!DG241:DP241,2)=1,COUNTIF(Raw!DG241:DP241,3)=1)),"",IF(AND(COUNTIF(Raw!BK241:BQ241,1)=0,AND(COUNTIF(Raw!DG241:DP241,1)=0,COUNTIF(Raw!DG241:DP241,2)=0,COUNTIF(Raw!DG241:DP241,3)=0)),"",1))))</f>
        <v/>
      </c>
      <c r="P241" s="19" t="str">
        <f>IF(A241=0,"",IF(COUNTA(Raw!DG241:DR241)=0,"",IF(AND(COUNTIF(Raw!DG241:DP241,4)=1,ISBLANK(Raw!DQ241)=FALSE,ISBLANK(Raw!DR241)),"",IF(AND(COUNTIF(Raw!DG241:DP241,7)=1,ISBLANK(Raw!DQ241),ISBLANK(Raw!DR241)=FALSE),"",IF(AND(COUNTA(Raw!DG241:DP241)&gt;0,COUNTIF(Raw!DG241:DP241,4)=0,COUNTIF(Raw!DG241:DP241,7)=0,COUNTA(Raw!DQ241:DR241)=0),"",1)))))</f>
        <v/>
      </c>
      <c r="Q241" s="19" t="str">
        <f>IF(A241=0,"",IF(AND(COUNTA(Raw!DS241:DU241)=0,COUNTA(Raw!BK241:BQ241)=0),"",IF(AND(COUNTIF(Raw!BK241:BQ241,1)&gt;0,COUNTA(Raw!DS241:DU241)&gt;0),"",IF(AND(COUNTIF(Raw!BK241:BQ241,1)=0,COUNTA(Raw!DS241:DU241)=0),"",1))))</f>
        <v/>
      </c>
      <c r="R241" s="19" t="str">
        <f>IF(A241=0,"",IF(AND(ISBLANK(Raw!AT241),ISBLANK(Raw!EJ241)),"",IF(AND(Raw!AT241&gt;0,ISBLANK(Raw!EJ241)=FALSE,Raw!EJ241&gt;=0,Raw!EJ241&lt;=7),"",IF(AND(Raw!AT241=0,ISBLANK(Raw!EJ241)),"",1))))</f>
        <v/>
      </c>
      <c r="S241" t="str">
        <f>IF(A241=0,"",IF(AND(ISBLANK(Raw!AS241),ISBLANK(Raw!EK241)),"",IF(AND(Raw!AS241&gt;0,ISBLANK(Raw!EK241)=FALSE),"",IF(AND(Raw!AS241=0,ISBLANK(Raw!EK241)),"",1))))</f>
        <v/>
      </c>
      <c r="T241" s="19" t="str">
        <f>IF(A241=0,"",IF(AND(ISBLANK(Raw!AT241),COUNTA(Raw!EL241:EQ241)=0),"",IF(AND(Raw!AT241&gt;0,COUNTA(Raw!EL241:EQ241)&gt;0),"",IF(AND(Raw!AT241=0,COUNTA(Raw!EL241:EQ241)=0),"",1))))</f>
        <v/>
      </c>
      <c r="U241" t="str">
        <f>IF(A241=0,"",IF(AND(ISBLANK(Raw!AT241),COUNTA(Raw!ER241:EU241)=0),"",IF(AND(Raw!AT241&gt;0,COUNTA(Raw!ER241:EU241)&gt;0),"",IF(AND(Raw!AT241=0,COUNTA(Raw!ER241:EU241)=0),"",1))))</f>
        <v/>
      </c>
      <c r="V241" t="str">
        <f>IF(A241=0,"",IF(AND(ISBLANK(Raw!AS241),COUNTA(Raw!EV241:FA241)=0),"",IF(AND(Raw!AS241&gt;0,COUNTA(Raw!EV241:FA241)&gt;0),"",IF(AND(Raw!AS241=0,COUNTA(Raw!EV241:FA241)=0),"",1))))</f>
        <v/>
      </c>
      <c r="W241" t="str">
        <f>IF(A241=0,"",IF(AND(ISBLANK(Raw!AS241),COUNTA(Raw!FB241:FE241)=0),"",IF(AND(Raw!AS241&gt;0,COUNTA(Raw!FB241:FE241)&gt;0),"",IF(AND(Raw!AS241=0,COUNTA(Raw!FB241:FE241)=0),"",1))))</f>
        <v/>
      </c>
      <c r="X241" t="str">
        <f>IF(A241=0,"",IF(AND(ISBLANK(Raw!AT241),COUNTA(Raw!FF241:FI241)=0),"",IF(AND(Raw!AT241&gt;0,COUNTA(Raw!FF241:FI241)&gt;0),"",IF(AND(Raw!AT241=0,COUNTA(Raw!FF241:FI241)=0),"",1))))</f>
        <v/>
      </c>
      <c r="Y241" t="str">
        <f>IF(A241=0,"",IF(AND(ISBLANK(Raw!AS241),COUNTA(Raw!FJ241:FM241)=0),"",IF(AND(Raw!AS241&gt;0,COUNTA(Raw!FJ241:FM241)&gt;0),"",IF(AND(Raw!AS241=0,COUNTA(Raw!FJ241:FM241)=0),"",1))))</f>
        <v/>
      </c>
      <c r="Z241" t="str">
        <f>IF(A241=0,"",IF(AND(COUNTA(Raw!FN241:FT241)=0,ISBLANK(Raw!FU241)),"",IF(AND(COUNTIF(Raw!FN241:FT241,1)&gt;0,ISBLANK(Raw!FU241)=FALSE),"",IF(AND(COUNTIF(Raw!FN241:FT241,1)=0,ISBLANK(Raw!FU241)),"",1))))</f>
        <v/>
      </c>
      <c r="AA241" s="19" t="str">
        <f>IF(A241=0,"",IF(AND(ISBLANK(Raw!BI241),COUNTA(Raw!FV241:GH241)=0),"",IF(AND(Raw!BI241&lt;&gt;1,COUNTIF(Raw!FV241:GH241,6)=0),"",IF(Raw!BI241=1,"",1))))</f>
        <v/>
      </c>
      <c r="AB241" t="str">
        <f>IF(A241=0,"",IF(AND(ISBLANK(Raw!GI241),COUNTA(Raw!GJ241:GQ241)=0),"",IF(AND(Raw!GI241=1,COUNTA(Raw!GJ241:GQ241)&gt;0),"",IF(AND(Raw!GI241=2,COUNTA(Raw!GJ241:GQ241)=0),"",1))))</f>
        <v/>
      </c>
      <c r="AC241" s="19" t="str">
        <f>IF(A241=0,"",IF(AND(COUNTA(Raw!GY241:HF241)=0,ISBLANK(Raw!HG241)),"",IF(AND(OR(COUNTIF(Raw!GY241:HE241,1)&gt;0,COUNTIF(Raw!GY241:HE241,2)&gt;0),ISBLANK(Raw!HG241)=FALSE),"",IF(AND(COUNTA(Raw!GY241:HF241)&gt;0,ISBLANK(Raw!HG241),COUNTIF(Raw!GY241:HE241,1)=0,COUNTIF(Raw!GY241:HE241,2)=0),"",1))))</f>
        <v/>
      </c>
      <c r="AD241" s="19" t="str">
        <f>IF(A241=0,"",IF(COUNTA(Raw!HU241:IB241)=0,"",IF(AND(Raw!AK241&lt;&gt;2,COUNTIF(Raw!HU241:IA241,2)=0,COUNTIF(Raw!HU241:IA241,3)=0),"",IF(Raw!AK241=2,"",1))))</f>
        <v/>
      </c>
      <c r="AE241" s="19" t="str">
        <f>IF(A241=0,"",IF(AND(Raw!AK241=2,ISBLANK(Raw!IC241)=FALSE),"",IF(AND(Raw!AK241&lt;&gt;2,ISBLANK(Raw!IC241)),"",1)))</f>
        <v/>
      </c>
      <c r="AF241" s="19" t="str">
        <f>IF(A241=0,"",IF(COUNTA(Raw!ID241:IF241)=0,"",IF(AND(MATCH(2023-Raw!ID241,Code!$A$3:$A$12,1)=Raw!IF241,2023-Raw!ID241=Raw!IE241),"",1)))</f>
        <v/>
      </c>
      <c r="AG241" s="19" t="str">
        <f>IF(A241=0,"",IF(COUNTA(Raw!IG241:II241)=0,"",IF(AND(Raw!IG241=4,ISBLANK(Raw!II241)=FALSE),"",IF(AND(Raw!IG241&lt;&gt;4,ISBLANK(Raw!II241)),"",1))))</f>
        <v/>
      </c>
      <c r="AH241" s="19" t="str">
        <f>IF(A241=0,"",IF(COUNTA(Raw!IJ241:IM241)=0,"",IF(AND(Raw!IJ241=1,ISBLANK(Raw!IK241)=FALSE),"",IF(AND(Raw!IJ241=2,COUNTA(Raw!IK241:IM241)&gt;0),"",1))))</f>
        <v/>
      </c>
      <c r="AI241" s="19" t="str">
        <f>IF(A241=0,"",IF(COUNTA(Raw!IK241:IM241)=0,"",IF(AND(Raw!IK241=1,ISBLANK(Raw!IL241)=FALSE),"",IF(AND(Raw!IK241=2,COUNTA(Raw!IL241:IM241)=0),"",1))))</f>
        <v/>
      </c>
      <c r="AJ241" s="19" t="str">
        <f>IF(A241=0,"",IF(COUNTA(Raw!JD241:JJ241)=0,"",IF(AND(Raw!JD241&gt;600,COUNTA(Raw!JE241:JI241)&gt;0),"",IF(AND(Raw!JD241&lt;=600,COUNTA(Raw!JE241:JJ241)=0),"",1))))</f>
        <v/>
      </c>
      <c r="AK241" s="19" t="str">
        <f>IF(A241=0,"",IF(COUNTA(Raw!JK241:KA241)=0,"",IF(AND(Raw!JK241=1,COUNTA(Raw!JM241:JV241)&gt;0),"",IF(AND(Raw!JK241=3,COUNTA(Raw!JM241:JV241)&gt;0,COUNTA(Raw!JW241:KA241)=0),"",IF(AND(ISBLANK(Raw!JK241)=FALSE,Raw!JK241&lt;&gt;1,Raw!JK241&lt;&gt;3,COUNTA(Raw!JM241:KA241)=0),"",1)))))</f>
        <v/>
      </c>
      <c r="AL241" s="19" t="str">
        <f>IF(A241=0,"",IF(COUNTA(Raw!JW241:KA241)=0,"",IF(AND(COUNTIF(Raw!JW241:JZ241,4)=0,COUNTA(Raw!JW241:JZ241)&gt;0,ISBLANK(Raw!KA241)=FALSE),"",IF(AND(COUNTIF(Raw!JW241:KA241,4)&gt;0,ISBLANK(Raw!KA241)),"",1))))</f>
        <v/>
      </c>
      <c r="AM241" s="19" t="str">
        <f>IF(A241=0,"",IF(COUNTA(Raw!KT241:KU241)=0,"",IF(AND(Raw!KT241=1,ISBLANK(Raw!KU241)=FALSE),"",IF(AND(Raw!KT241=2,ISBLANK(Raw!KU241)),"",1))))</f>
        <v/>
      </c>
      <c r="AN241" s="19" t="str">
        <f>IF(A241=0,"",IF(COUNTA(Raw!KX241:LF241)=0,"",IF(AND(COUNTIF(Raw!KX241:LB241,5)=1,COUNTA(Raw!KX241:LB241)=1,COUNTA(Raw!LC241:LF241)=0),"",IF(AND(COUNTIF(Raw!KX241:LB241,5)=0,COUNTA(Raw!KX241:LB241)&gt;0,COUNTA(Raw!LC241:LF241)&gt;0),"",1))))</f>
        <v/>
      </c>
      <c r="AO241" s="19" t="str">
        <f>IF(A241=0,"",IF(COUNTA(Raw!LM241:LU241)=0,"",IF(AND(Raw!LM241=1,ISBLANK(Raw!LN241)=FALSE,COUNTA(Raw!LO241:LU241)&gt;0),"",IF(AND(Raw!LM241=2,COUNTA(Raw!LN241:LU241)=0),"",1))))</f>
        <v/>
      </c>
      <c r="AP241" s="19" t="str">
        <f>IF(A241=0,"",IF(COUNTA(Raw!MY241:OG241)=0,"",IF(AND(Raw!MY241=2,COUNTA(Raw!MZ241:OG241)=0),"",IF(AND(Raw!MY241=1,COUNTA(Raw!MZ241:OG241)&gt;0),"",1))))</f>
        <v/>
      </c>
      <c r="AQ241" s="19" t="str">
        <f>IF(A241=0,"",IF(COUNTA(Raw!NC241:NW241)=0,"",IF(AND(COUNTIF(Raw!NC241:NG241,3)&gt;0,COUNTA(Raw!NH241:NQ241)&gt;0),"",IF(AND(COUNTA(Raw!NC241:NG241)&gt;0,COUNTIF(Raw!NC241:NG241,3)=0,COUNTA(Raw!NH241:NW241)=0),"",1))))</f>
        <v/>
      </c>
      <c r="AR241" s="19" t="str">
        <f>IF(A241=0,"",IF(COUNTA(Raw!NH241:NW241)=0,"",IF(AND(COUNTIF(Raw!NH241:NQ241,10)&gt;0,COUNTA(Raw!NR241:NW241)&gt;0),"",IF(AND(COUNTA(Raw!NH241:NQ241)&gt;0,COUNTIF(Raw!NH241:NQ241,10)=0,COUNTA(Raw!NR241:NY241)=0),"",1))))</f>
        <v/>
      </c>
      <c r="AS241" s="19" t="str">
        <f>IF(A241=0,"",IF(COUNTA(Raw!NY241:OG241)=0,"",IF(AND(Raw!NY241=1,COUNTA(Raw!NZ241:OG241)&gt;0),"",IF(AND(Raw!NY241=2,COUNTA(Raw!NZ241:OG241)=0),"",1))))</f>
        <v/>
      </c>
      <c r="AT241" s="19" t="str">
        <f>IF(A241=0,"",IF(COUNTA(Raw!OH241:OY241)=0,"",IF(AND(Raw!OH241=1,COUNTA(Raw!OI241:OY241)&gt;0),"",IF(AND(Raw!OH241=2,COUNTA(Raw!OI241:OY241)=0),"",1))))</f>
        <v/>
      </c>
      <c r="AU241" s="19" t="str">
        <f>IF(A241=0,"",IF(COUNTA(Raw!PR241:QB241)=0,"",
IF(AND(OR(AND(COUNTIF(Raw!PR241:QB241,1)=1,COUNTA(Raw!QI241:QY241)&gt;0),AND(COUNTIF(Raw!PR241:QB241,1)=0,COUNTA(Raw!QI241:QY241)=0)),OR(AND(COUNTIF(Raw!PR241:QB241,2)=1,COUNTA(Raw!QZ241:RP241)&gt;0),AND(COUNTIF(Raw!PR241:QB241,2)=0,COUNTA(Raw!QZ241:RP241)=0)),OR(AND(COUNTIF(Raw!PR241:QB241,3)=1,COUNTA(Raw!RQ241:SG241)&gt;0),AND(COUNTIF(Raw!PR241:QB241,3)=0,COUNTA(Raw!RQ241:SG241)=0)),OR(AND(COUNTIF(Raw!PR241:QB241,4)=1,COUNTA(Raw!SH241:ST241)&gt;0),AND(COUNTIF(Raw!PR241:QB241,4)=0,COUNTA(Raw!SH241:ST241)=0)),OR(AND(COUNTIF(Raw!PR241:QB241,5)=1,COUNTA(Raw!SU241:TG241)&gt;0),AND(COUNTIF(Raw!PR241:QB241,5)=0,COUNTA(Raw!SU241:TG241)=0)),OR(AND(COUNTIF(Raw!PR241:QB241,6)=1,COUNTA(Raw!TH241:TT241)&gt;0),AND(COUNTIF(Raw!PR241:QB241,6)=0,COUNTA(Raw!TH241:TT241)=0)),OR(AND(COUNTIF(Raw!PR241:QB241,7)=1,COUNTA(Raw!TU241:UI241)&gt;0),AND(COUNTIF(Raw!PR241:QB241,7)=0,COUNTA(Raw!TU241:UI241)=0)),OR(AND(COUNTIF(Raw!PR241:QB241,8)=1,COUNTA(Raw!UJ241:UV241)&gt;0),AND(COUNTIF(Raw!PR241:QB241,8)=0,COUNTA(Raw!UJ241:UV241)=0)),OR(AND(COUNTIF(Raw!PR241:QB241,9)=1,COUNTA(Raw!UW241:VG241)&gt;0),AND(COUNTIF(Raw!PR241:QB241,9)=0,COUNTA(Raw!UW241:VG241)=0)),OR(AND(COUNTIF(Raw!PR241:QB241,10)=1,COUNTA(Raw!VH241:VP241)&gt;0),AND(COUNTIF(Raw!PR241:QB241,10)=0,COUNTA(Raw!VH241:VP241)=0)),OR(AND(COUNTIF(Raw!PR241:QB241,11)=1,COUNTA(Raw!VQ241:WK241)&gt;0),AND(COUNTIF(Raw!PR241:QB241,11)=0,COUNTA(Raw!VQ241:WK241)=0))),"",1)))</f>
        <v/>
      </c>
      <c r="AV241" s="19" t="str">
        <f>IF(A241=0,"",IF(COUNTA(Raw!QI241:QY241)=0,"",IF(AND(OR(AND(Raw!QI241=4,COUNTIF(Raw!QR241:QY241,1)=0),Raw!QI241&lt;&gt;4),OR(AND(Raw!QJ241=4,COUNTIF(Raw!QR241:QY241,2)=0),Raw!QJ241&lt;&gt;4),OR(AND(Raw!QK241=4,COUNTIF(Raw!QR241:QY241,3)=0),Raw!QK241&lt;&gt;4),OR(AND(Raw!QL241=4,COUNTIF(Raw!QR241:QY241,4)=0),Raw!QL241&lt;&gt;4),OR(AND(Raw!QM241=4,COUNTIF(Raw!QR241:QY241,5)=0),Raw!QM241&lt;&gt;4),OR(AND(Raw!QN241=4,COUNTIF(Raw!QR241:QY241,6)=0),Raw!QN241&lt;&gt;4),OR(AND(Raw!QO241=4,COUNTIF(Raw!QR241:QY241,7)=0),Raw!QO241&lt;&gt;4),OR(AND(Raw!QP241=4,COUNTIF(Raw!QR241:QY241,8)=0),Raw!QP241&lt;&gt;4)),"",1)))</f>
        <v/>
      </c>
      <c r="AW241" t="str">
        <f>IF(A241=0,"",IF(COUNTA(Raw!QZ241:RP241)=0,"",IF(AND(OR(AND(Raw!QZ241=4,COUNTIF(Raw!RI241:RP241,1)=0),Raw!QZ241&lt;&gt;4),OR(AND(Raw!RA241=4,COUNTIF(Raw!RI241:RP241,2)=0),Raw!RA241&lt;&gt;4),OR(AND(Raw!RB241=4,COUNTIF(Raw!RI241:RP241,3)=0),Raw!RB241&lt;&gt;4),OR(AND(Raw!RC241=4,COUNTIF(Raw!RI241:RP241,4)=0),Raw!RC241&lt;&gt;4),OR(AND(Raw!RD241=4,COUNTIF(Raw!RI241:RP241,5)=0),Raw!RD241&lt;&gt;4),OR(AND(Raw!RE241=4,COUNTIF(Raw!RI241:RP241,6)=0),Raw!RE241&lt;&gt;4),OR(AND(Raw!RF241=4,COUNTIF(Raw!RI241:RP241,7)=0),Raw!RF241&lt;&gt;4),OR(AND(Raw!RG241=4,COUNTIF(Raw!RI241:RP241,8)=0),Raw!RG241&lt;&gt;4)),"",1)))</f>
        <v/>
      </c>
      <c r="AX241" t="str">
        <f>IF(A241=0,"",IF(COUNTA(Raw!RQ241:SG241)=0,"",IF(AND(OR(AND(Raw!RQ241=4,COUNTIF(Raw!RZ241:SG241,1)=0),Raw!RQ241&lt;&gt;4),OR(AND(Raw!RR241=4,COUNTIF(Raw!RZ241:SG241,2)=0),Raw!RR241&lt;&gt;4),OR(AND(Raw!RS241=4,COUNTIF(Raw!RZ241:SG241,3)=0),Raw!RS241&lt;&gt;4),OR(AND(Raw!RT241=4,COUNTIF(Raw!RZ241:SG241,4)=0),Raw!RT241&lt;&gt;4),OR(AND(Raw!RU241=4,COUNTIF(Raw!RZ241:SG241,5)=0),Raw!RU241&lt;&gt;4),OR(AND(Raw!RV241=4,COUNTIF(Raw!RZ241:SG241,6)=0),Raw!RV241&lt;&gt;4),OR(AND(Raw!RW241=4,COUNTIF(Raw!RZ241:SG241,7)=0),Raw!RW241&lt;&gt;4),OR(AND(Raw!RX241=4,COUNTIF(Raw!RZ241:SG241,8)=0),Raw!RX241&lt;&gt;4)),"",1)))</f>
        <v/>
      </c>
      <c r="AY241" t="str">
        <f>IF(A241=0,"",IF(COUNTA(Raw!SH241:ST241)=0,"",IF(AND(OR(AND(Raw!SH241=4,COUNTIF(Raw!SO241:ST241,1)=0),Raw!SH241&lt;&gt;4),OR(AND(Raw!SI241=4,COUNTIF(Raw!SO241:ST241,2)=0),Raw!SI241&lt;&gt;4),OR(AND(Raw!SJ241=4,COUNTIF(Raw!SO241:ST241,3)=0),Raw!SJ241&lt;&gt;4),OR(AND(Raw!SK241=4,COUNTIF(Raw!SO241:ST241,4)=0),Raw!SK241&lt;&gt;4),OR(AND(Raw!SL241=4,COUNTIF(Raw!SO241:ST241,5)=0),Raw!SL241&lt;&gt;4),OR(AND(Raw!SM241=4,COUNTIF(Raw!SO241:ST241,6)=0),Raw!SM241&lt;&gt;4)),"",1)))</f>
        <v/>
      </c>
      <c r="AZ241" t="str">
        <f>IF(A241=0,"",IF(COUNTA(Raw!SU241:TG241)=0,"",IF(AND(OR(AND(Raw!SU241=4,COUNTIF(Raw!TB241:TG241,1)=0),Raw!SU241&lt;&gt;4),OR(AND(Raw!SV241=4,COUNTIF(Raw!TB241:TG241,2)=0),Raw!SV241&lt;&gt;4),OR(AND(Raw!SW241=4,COUNTIF(Raw!TB241:TG241,3)=0),Raw!SW241&lt;&gt;4),OR(AND(Raw!SX241=4,COUNTIF(Raw!TB241:TG241,4)=0),Raw!SX241&lt;&gt;4),OR(AND(Raw!SY241=4,COUNTIF(Raw!TB241:TG241,5)=0),Raw!SY241&lt;&gt;4),OR(AND(Raw!SZ241=4,COUNTIF(Raw!TB241:TG241,6)=0),Raw!SZ241&lt;&gt;4)),"",1)))</f>
        <v/>
      </c>
      <c r="BA241" t="str">
        <f>IF(A241=0,"",IF(COUNTA(Raw!TH241:TT241)=0,"",IF(AND(OR(AND(Raw!TH241=4,COUNTIF(Raw!TO241:TT241,1)=0),Raw!TH241&lt;&gt;4),OR(AND(Raw!TI241=4,COUNTIF(Raw!TO241:TT241,2)=0),Raw!TI241&lt;&gt;4),OR(AND(Raw!TJ241=4,COUNTIF(Raw!TO241:TT241,3)=0),Raw!TJ241&lt;&gt;4),OR(AND(Raw!TK241=4,COUNTIF(Raw!TO241:TT241,4)=0),Raw!TK241&lt;&gt;4),OR(AND(Raw!TL241=4,COUNTIF(Raw!TO241:TT241,5)=0),Raw!TL241&lt;&gt;4),OR(AND(Raw!TM241=4,COUNTIF(Raw!TO241:TT241,6)=0),Raw!TM241&lt;&gt;4)),"",1)))</f>
        <v/>
      </c>
      <c r="BB241" t="str">
        <f>IF(A241=0,"",IF(COUNTA(Raw!TU241:UI241)=0,"",IF(AND(OR(AND(Raw!TU241=4,COUNTIF(Raw!UC241:UI241,1)=0),Raw!TU241&lt;&gt;4),OR(AND(Raw!TV241=4,COUNTIF(Raw!UC241:UI241,2)=0),Raw!TV241&lt;&gt;4),OR(AND(Raw!TW241=4,COUNTIF(Raw!UC241:UI241,3)=0),Raw!TW241&lt;&gt;4),OR(AND(Raw!TX241=4,COUNTIF(Raw!UC241:UI241,4)=0),Raw!TX241&lt;&gt;4),OR(AND(Raw!TY241=4,COUNTIF(Raw!UC241:UI241,5)=0),Raw!TY241&lt;&gt;4),OR(AND(Raw!TZ241=4,COUNTIF(Raw!UC241:UI241,6)=0),Raw!TZ241&lt;&gt;4),OR(AND(Raw!UA241=4,COUNTIF(Raw!UC241:UI241,7)=0),Raw!UA241&lt;&gt;4)),"",1)))</f>
        <v/>
      </c>
      <c r="BC241" t="str">
        <f>IF(A241=0,"",IF(COUNTA(Raw!UJ241:UV241)=0,"",IF(AND(OR(AND(Raw!UJ241=4,COUNTIF(Raw!UQ241:UV241,1)=0),Raw!UJ241&lt;&gt;4),OR(AND(Raw!UK241=4,COUNTIF(Raw!UQ241:UV241,2)=0),Raw!UK241&lt;&gt;4),OR(AND(Raw!UL241=4,COUNTIF(Raw!UQ241:UV241,3)=0),Raw!UL241&lt;&gt;4),OR(AND(Raw!UM241=4,COUNTIF(Raw!UQ241:UV241,4)=0),Raw!UM241&lt;&gt;4),OR(AND(Raw!UN241=4,COUNTIF(Raw!UQ241:UV241,5)=0),Raw!UN241&lt;&gt;4),OR(AND(Raw!UO241=4,COUNTIF(Raw!UQ241:UV241,6)=0),Raw!UO241&lt;&gt;4)),"",1)))</f>
        <v/>
      </c>
      <c r="BD241" t="str">
        <f>IF(A241=0,"",IF(COUNTA(Raw!UW241:VG241)=0,"",IF(AND(OR(AND(Raw!UW241=4,COUNTIF(Raw!VC241:VG241,1)=0),Raw!UW241&lt;&gt;4),OR(AND(Raw!UX241=4,COUNTIF(Raw!VC241:VG241,2)=0),Raw!UX241&lt;&gt;4),OR(AND(Raw!UY241=4,COUNTIF(Raw!VC241:VG241,3)=0),Raw!UY241&lt;&gt;4),OR(AND(Raw!UZ241=4,COUNTIF(Raw!VC241:VG241,4)=0),Raw!UZ241&lt;&gt;4),OR(AND(Raw!VA241=4,COUNTIF(Raw!VC241:VG241,5)=0),Raw!VA241&lt;&gt;4)),"",1)))</f>
        <v/>
      </c>
      <c r="BE241" t="str">
        <f>IF(A241=0,"",IF(COUNTA(Raw!VH241:VP241)=0,"",
IF(AND(
OR(AND(Raw!VH241=4,COUNTIF(Raw!VM241:VP241,1)=0),Raw!VH241&lt;&gt;4),
OR(AND(Raw!VI241=4,COUNTIF(Raw!VM241:VP241,2)=0),Raw!VI241&lt;&gt;4),
OR(AND(Raw!VJ241=4,COUNTIF(Raw!VM241:VP241,3)=0),Raw!VJ241&lt;&gt;4),
OR(AND(Raw!VK241=4,COUNTIF(Raw!VM241:VP241,4)=0),Raw!VK241&lt;&gt;4)
),"",1)))</f>
        <v/>
      </c>
      <c r="BF241" t="str">
        <f>IF(A241=0,"",IF(COUNTA(Raw!VQ241:WK241)=0,"",
IF(AND(
OR(AND(Raw!VQ241=4,COUNTIF(Raw!WB241:WK241,1)=0),Raw!VQ241&lt;&gt;4),
OR(AND(Raw!VR241=4,COUNTIF(Raw!WB241:WK241,2)=0),Raw!VR241&lt;&gt;4),
OR(AND(Raw!VS241=4,COUNTIF(Raw!WB241:WK241,3)=0),Raw!VS241&lt;&gt;4),
OR(AND(Raw!VT241=4,COUNTIF(Raw!WB241:WK241,4)=0),Raw!VT241&lt;&gt;4),
OR(AND(Raw!VU241=4,COUNTIF(Raw!WB241:WK241,5)=0),Raw!VU241&lt;&gt;4),
OR(AND(Raw!VV241=4,COUNTIF(Raw!WB241:WK241,6)=0),Raw!VV241&lt;&gt;4),
OR(AND(Raw!VW241=4,COUNTIF(Raw!WB241:WK241,7)=0),Raw!VW241&lt;&gt;4),
OR(AND(Raw!VX241=4,COUNTIF(Raw!WB241:WK241,8)=0),Raw!VX241&lt;&gt;4),
OR(AND(Raw!VY241=4,COUNTIF(Raw!WB241:WK241,9)=0),Raw!VX241&lt;&gt;4),
OR(AND(Raw!VZ241=4,COUNTIF(Raw!WB241:WK241,10)=0),Raw!VZ241&lt;&gt;4)
),"",1)))</f>
        <v/>
      </c>
      <c r="BG241" t="str">
        <f>IF(A241=0,"",IF(COUNTA(Raw!WL241:XB241)=0,"",
IF(AND(
OR(AND(Raw!WL241=4,COUNTIF(Raw!WU241:XB241,1)=0),Raw!WL241&lt;&gt;4),
OR(AND(Raw!WM241=4,COUNTIF(Raw!WU241:XB241,2)=0),Raw!WM241&lt;&gt;4),
OR(AND(Raw!WN241=4,COUNTIF(Raw!WU241:XB241,3)=0),Raw!WN241&lt;&gt;4),
OR(AND(Raw!WO241=4,COUNTIF(Raw!WU241:XB241,4)=0),Raw!WO241&lt;&gt;4),
OR(AND(Raw!WP241=4,COUNTIF(Raw!WU241:XB241,5)=0),Raw!WP241&lt;&gt;4),
OR(AND(Raw!WQ241=4,COUNTIF(Raw!WU241:XB241,6)=0),Raw!WQ241&lt;&gt;4),
OR(AND(Raw!WR241=4,COUNTIF(Raw!WU241:XB241,7)=0),Raw!WR241&lt;&gt;4),
OR(AND(Raw!WS241=4,COUNTIF(Raw!WU241:XB241,8)=0),Raw!WS241&lt;&gt;4)
),"",1)))</f>
        <v/>
      </c>
      <c r="BH241" t="str">
        <f>IF(A241=0,"",IF(COUNTA(Raw!XC241:XK241)=0,"",
IF(AND(
OR(AND(Raw!XC241=4,COUNTIF(Raw!XH241:XK241,1)=0),Raw!XC241&lt;&gt;4),
OR(AND(Raw!XD241=4,COUNTIF(Raw!XH241:XK241,2)=0),Raw!XD241&lt;&gt;4),
OR(AND(Raw!XE241=4,COUNTIF(Raw!XH241:XK241,3)=0),Raw!XE241&lt;&gt;4),
OR(AND(Raw!XF241=4,COUNTIF(Raw!XH241:XK241,4)=0),Raw!XF241&lt;&gt;4)
),"",1)))</f>
        <v/>
      </c>
      <c r="BI241" t="str">
        <f>IF(A241=0,"",IF(COUNTA(Raw!XL241:XT241)=0,"",
IF(AND(
OR(AND(Raw!XL241=4,COUNTIF(Raw!XQ241:XT241,1)=0),Raw!XL241&lt;&gt;4),
OR(AND(Raw!XM241=4,COUNTIF(Raw!XQ241:XT241,2)=0),Raw!XM241&lt;&gt;4),
OR(AND(Raw!XN241=4,COUNTIF(Raw!XQ241:XT241,3)=0),Raw!XN241&lt;&gt;4),
OR(AND(Raw!XO241=4,COUNTIF(Raw!XQ241:XT241,4)=0),Raw!XO241&lt;&gt;4)
),"",1)))</f>
        <v/>
      </c>
      <c r="BJ241" t="str">
        <f>IF(A241=0,"",IF(COUNTA(Raw!XU241:YI241)=0,"",
IF(AND(
OR(AND(Raw!XU241=4,COUNTIF(Raw!YC241:YI241,1)=0),Raw!XU241&lt;&gt;4),
OR(AND(Raw!XV241=4,COUNTIF(Raw!YC241:YI241,2)=0),Raw!XV241&lt;&gt;4),
OR(AND(Raw!XW241=4,COUNTIF(Raw!YC241:YI241,3)=0),Raw!XW241&lt;&gt;4),
OR(AND(Raw!XX241=4,COUNTIF(Raw!YC241:YI241,4)=0),Raw!XX241&lt;&gt;4),
OR(AND(Raw!XY241=4,COUNTIF(Raw!YC241:YI241,5)=0),Raw!XY241&lt;&gt;4),
OR(AND(Raw!XZ241=4,COUNTIF(Raw!YC241:YI241,6)=0),Raw!XZ241&lt;&gt;4),
OR(AND(Raw!YA241=4,COUNTIF(Raw!YC241:YI241,7)=0),Raw!YA241&lt;&gt;4)
),"",1)))</f>
        <v/>
      </c>
      <c r="BK241" t="str">
        <f>IF(A241=0,"",IF(COUNTA(Raw!YJ241:YR241)=0,"",
IF(AND(
OR(AND(Raw!YJ241=4,COUNTIF(Raw!YO241:YR241,1)=0),Raw!YJ241&lt;&gt;4),
OR(AND(Raw!YK241=4,COUNTIF(Raw!YO241:YR241,2)=0),Raw!YK241&lt;&gt;4),
OR(AND(Raw!YL241=4,COUNTIF(Raw!YO241:YR241,3)=0),Raw!YL241&lt;&gt;4),
OR(AND(Raw!YM241=4,COUNTIF(Raw!YO241:YR241,4)=0),Raw!YM241&lt;&gt;4)
),"",1)))</f>
        <v/>
      </c>
      <c r="BL241" t="str">
        <f>IF(A241=0,"",IF(COUNTA(Raw!YS241:YU241)=0,"",IF(AND(Raw!YS241=4,ISBLANK(Raw!YU241)),"",IF(AND(Raw!YS241&lt;&gt;4,ISBLANK(Raw!YU241)=FALSE),"",1))))</f>
        <v/>
      </c>
    </row>
    <row r="242" spans="1:64">
      <c r="A242" s="20">
        <f>Raw!A242</f>
        <v>0</v>
      </c>
      <c r="B242" s="19" t="str">
        <f>IF(A242=0,"",IF(AND(Raw!AC242=1,COUNTA(Raw!AR242:IC242)&gt;0,COUNTA(Raw!ID242:YU242)=0),"",IF(AND(Raw!AC242=2,COUNTA(Raw!AR242:IC242)=0,COUNTA(Raw!ID242:MV242)&gt;0,COUNTA(Raw!MW242:YU242)=0),"",IF(AND(Raw!AC242=3,COUNTA(Raw!AP242:MV242)=0,COUNTA(Raw!MW242:YU242)&gt;0),"",1))))</f>
        <v/>
      </c>
      <c r="C242" s="19" t="str">
        <f>IF(A242=0,"",IF(AND(Raw!AK242=1,ISBLANK(Raw!AM242)=FALSE,ISBLANK(Raw!AO242)),"",IF(AND(Raw!AK242=2,ISBLANK(Raw!AM242),ISBLANK(Raw!AO242)=FALSE),"",1)))</f>
        <v/>
      </c>
      <c r="D242" s="19" t="str">
        <f>IF(A242=0,"",IF(COUNTA(Raw!AS242:AZ242)=0,"",IF(AND(Raw!AS242+Raw!AT242=100,Raw!AU242+Raw!AV242=100,Raw!AW242+Raw!AX242=100,Raw!AY242+Raw!AZ242=100),"",1)))</f>
        <v/>
      </c>
      <c r="E242" s="19" t="str">
        <f>IF(A242=0,"",IF(ISBLANK(Raw!AQ242),"",IF(Raw!AQ242=1,"",1)))</f>
        <v/>
      </c>
      <c r="F242" s="19" t="str">
        <f>IF(A242=0,"",IF(ISBLANK(Raw!AR242),"",IF(AND(Raw!AR242&gt;=0,Raw!AR242&lt;=100),"",1)))</f>
        <v/>
      </c>
      <c r="G242" s="19" t="str">
        <f>IF(A242=0,"",IF(AND(ISBLANK(Raw!BA242),ISBLANK(Raw!AS242)),"",IF(AND(Raw!AS242&gt;0,ISBLANK(Raw!BA242)=FALSE),"",1)))</f>
        <v/>
      </c>
      <c r="H242" s="19" t="str">
        <f>IF(A242=0,"",IF(COUNTA(Raw!BA242:BH242)=0,"",IF(AND(Raw!BA242=0,COUNTA(Raw!BB242:BH242)=0),"",IF(AND(Raw!BA242&gt;0,COUNTA(Raw!BB242:BH242)&gt;0),"",1))))</f>
        <v/>
      </c>
      <c r="I242" s="19" t="str">
        <f>IF(A242=0,"",IF(AND(ISBLANK(Raw!BI242),ISBLANK(Raw!BJ242)),"",IF(AND(Raw!BI242=1,ISBLANK(Raw!BJ242)=FALSE),"",IF(AND(Raw!BI242=2,ISBLANK(Raw!BJ242)),"",1))))</f>
        <v/>
      </c>
      <c r="J242" s="19" t="str">
        <f>IF(A242=0,"",IF(AND(ISBLANK(Raw!AT242),COUNTBLANK(Raw!BK242:BQ242)),"",IF(AND(Raw!AT242&gt;0,COUNTA(Raw!BK242:BQ242)&gt;0),"",IF(AND(Raw!AT242=0,COUNTA(Raw!BK242:BQ242)=0),"",1))))</f>
        <v/>
      </c>
      <c r="K242" s="19" t="str">
        <f>IF(A242=0,"",IF(AND(ISBLANK(Raw!AS242),COUNTA(Raw!BR242:BX242)=0),"",IF(AND(Raw!AS242&gt;0,COUNTA(Raw!BR242:BX242)&gt;0),"",IF(AND(Raw!AS242=0,COUNTA(Raw!BR242:BX242)=0),"",1))))</f>
        <v/>
      </c>
      <c r="L242" s="19" t="str">
        <f>IF(A242=0,"",IF(AND(COUNTA(Raw!BK242:BX242)=0,COUNTA(Raw!BY242:CH242)=0),"",IF(AND(COUNTIF(Raw!BK242:BX242,1)&gt;0,COUNTA(Raw!BY242:CH242)&gt;0),"",IF(AND(COUNTIF(Raw!BK242:BX242,1)=0,COUNTA(Raw!BY242:CH242)=0),"",1))))</f>
        <v/>
      </c>
      <c r="M242" s="19" t="str">
        <f>IF(A242=0,"",IF(AND(COUNTA(Raw!BK242:BX242)=0,COUNTA(Raw!CI242:CR242)),"",IF(AND(COUNTIF(Raw!BK242:BX242,3)&gt;0,COUNTA(Raw!CI242:CR242)&gt;0),"",IF(AND(COUNTIF(Raw!BK242:BX242,3)=0,COUNTA(Raw!CI242:CR242)=0),"",1))))</f>
        <v/>
      </c>
      <c r="N242" s="19" t="str">
        <f>IF(A242=0,"",IF(COUNTA(Raw!CS242:DF242)=0,"",IF(AND(COUNTIF(Raw!CS242:CV242,1)=1,COUNTA(Raw!CW242:DA242)&gt;0,COUNTA(Raw!DB242:DF242)=0),"",IF(AND(COUNTIF(Raw!CS242:CV242,2)=1,COUNTA(Raw!CW242:DA242)=0,COUNTA(Raw!DB242:DF242)&gt;0),"",IF(AND(COUNTA(Raw!CS242:CV242)&gt;0,COUNTA(Raw!CW242:DF242)=0),"",1)))))</f>
        <v/>
      </c>
      <c r="O242" s="19" t="str">
        <f>IF(A242=0,"",IF(COUNTA(Raw!DG242:DP242)=0,"",IF(AND(COUNTIF(Raw!BK242:BQ242,1)&gt;0,OR(COUNTIF(Raw!DG242:DP242,1)=1,COUNTIF(Raw!DG242:DP242,2)=1,COUNTIF(Raw!DG242:DP242,3)=1)),"",IF(AND(COUNTIF(Raw!BK242:BQ242,1)=0,AND(COUNTIF(Raw!DG242:DP242,1)=0,COUNTIF(Raw!DG242:DP242,2)=0,COUNTIF(Raw!DG242:DP242,3)=0)),"",1))))</f>
        <v/>
      </c>
      <c r="P242" s="19" t="str">
        <f>IF(A242=0,"",IF(COUNTA(Raw!DG242:DR242)=0,"",IF(AND(COUNTIF(Raw!DG242:DP242,4)=1,ISBLANK(Raw!DQ242)=FALSE,ISBLANK(Raw!DR242)),"",IF(AND(COUNTIF(Raw!DG242:DP242,7)=1,ISBLANK(Raw!DQ242),ISBLANK(Raw!DR242)=FALSE),"",IF(AND(COUNTA(Raw!DG242:DP242)&gt;0,COUNTIF(Raw!DG242:DP242,4)=0,COUNTIF(Raw!DG242:DP242,7)=0,COUNTA(Raw!DQ242:DR242)=0),"",1)))))</f>
        <v/>
      </c>
      <c r="Q242" s="19" t="str">
        <f>IF(A242=0,"",IF(AND(COUNTA(Raw!DS242:DU242)=0,COUNTA(Raw!BK242:BQ242)=0),"",IF(AND(COUNTIF(Raw!BK242:BQ242,1)&gt;0,COUNTA(Raw!DS242:DU242)&gt;0),"",IF(AND(COUNTIF(Raw!BK242:BQ242,1)=0,COUNTA(Raw!DS242:DU242)=0),"",1))))</f>
        <v/>
      </c>
      <c r="R242" s="19" t="str">
        <f>IF(A242=0,"",IF(AND(ISBLANK(Raw!AT242),ISBLANK(Raw!EJ242)),"",IF(AND(Raw!AT242&gt;0,ISBLANK(Raw!EJ242)=FALSE,Raw!EJ242&gt;=0,Raw!EJ242&lt;=7),"",IF(AND(Raw!AT242=0,ISBLANK(Raw!EJ242)),"",1))))</f>
        <v/>
      </c>
      <c r="S242" t="str">
        <f>IF(A242=0,"",IF(AND(ISBLANK(Raw!AS242),ISBLANK(Raw!EK242)),"",IF(AND(Raw!AS242&gt;0,ISBLANK(Raw!EK242)=FALSE),"",IF(AND(Raw!AS242=0,ISBLANK(Raw!EK242)),"",1))))</f>
        <v/>
      </c>
      <c r="T242" s="19" t="str">
        <f>IF(A242=0,"",IF(AND(ISBLANK(Raw!AT242),COUNTA(Raw!EL242:EQ242)=0),"",IF(AND(Raw!AT242&gt;0,COUNTA(Raw!EL242:EQ242)&gt;0),"",IF(AND(Raw!AT242=0,COUNTA(Raw!EL242:EQ242)=0),"",1))))</f>
        <v/>
      </c>
      <c r="U242" t="str">
        <f>IF(A242=0,"",IF(AND(ISBLANK(Raw!AT242),COUNTA(Raw!ER242:EU242)=0),"",IF(AND(Raw!AT242&gt;0,COUNTA(Raw!ER242:EU242)&gt;0),"",IF(AND(Raw!AT242=0,COUNTA(Raw!ER242:EU242)=0),"",1))))</f>
        <v/>
      </c>
      <c r="V242" t="str">
        <f>IF(A242=0,"",IF(AND(ISBLANK(Raw!AS242),COUNTA(Raw!EV242:FA242)=0),"",IF(AND(Raw!AS242&gt;0,COUNTA(Raw!EV242:FA242)&gt;0),"",IF(AND(Raw!AS242=0,COUNTA(Raw!EV242:FA242)=0),"",1))))</f>
        <v/>
      </c>
      <c r="W242" t="str">
        <f>IF(A242=0,"",IF(AND(ISBLANK(Raw!AS242),COUNTA(Raw!FB242:FE242)=0),"",IF(AND(Raw!AS242&gt;0,COUNTA(Raw!FB242:FE242)&gt;0),"",IF(AND(Raw!AS242=0,COUNTA(Raw!FB242:FE242)=0),"",1))))</f>
        <v/>
      </c>
      <c r="X242" t="str">
        <f>IF(A242=0,"",IF(AND(ISBLANK(Raw!AT242),COUNTA(Raw!FF242:FI242)=0),"",IF(AND(Raw!AT242&gt;0,COUNTA(Raw!FF242:FI242)&gt;0),"",IF(AND(Raw!AT242=0,COUNTA(Raw!FF242:FI242)=0),"",1))))</f>
        <v/>
      </c>
      <c r="Y242" t="str">
        <f>IF(A242=0,"",IF(AND(ISBLANK(Raw!AS242),COUNTA(Raw!FJ242:FM242)=0),"",IF(AND(Raw!AS242&gt;0,COUNTA(Raw!FJ242:FM242)&gt;0),"",IF(AND(Raw!AS242=0,COUNTA(Raw!FJ242:FM242)=0),"",1))))</f>
        <v/>
      </c>
      <c r="Z242" t="str">
        <f>IF(A242=0,"",IF(AND(COUNTA(Raw!FN242:FT242)=0,ISBLANK(Raw!FU242)),"",IF(AND(COUNTIF(Raw!FN242:FT242,1)&gt;0,ISBLANK(Raw!FU242)=FALSE),"",IF(AND(COUNTIF(Raw!FN242:FT242,1)=0,ISBLANK(Raw!FU242)),"",1))))</f>
        <v/>
      </c>
      <c r="AA242" s="19" t="str">
        <f>IF(A242=0,"",IF(AND(ISBLANK(Raw!BI242),COUNTA(Raw!FV242:GH242)=0),"",IF(AND(Raw!BI242&lt;&gt;1,COUNTIF(Raw!FV242:GH242,6)=0),"",IF(Raw!BI242=1,"",1))))</f>
        <v/>
      </c>
      <c r="AB242" t="str">
        <f>IF(A242=0,"",IF(AND(ISBLANK(Raw!GI242),COUNTA(Raw!GJ242:GQ242)=0),"",IF(AND(Raw!GI242=1,COUNTA(Raw!GJ242:GQ242)&gt;0),"",IF(AND(Raw!GI242=2,COUNTA(Raw!GJ242:GQ242)=0),"",1))))</f>
        <v/>
      </c>
      <c r="AC242" s="19" t="str">
        <f>IF(A242=0,"",IF(AND(COUNTA(Raw!GY242:HF242)=0,ISBLANK(Raw!HG242)),"",IF(AND(OR(COUNTIF(Raw!GY242:HE242,1)&gt;0,COUNTIF(Raw!GY242:HE242,2)&gt;0),ISBLANK(Raw!HG242)=FALSE),"",IF(AND(COUNTA(Raw!GY242:HF242)&gt;0,ISBLANK(Raw!HG242),COUNTIF(Raw!GY242:HE242,1)=0,COUNTIF(Raw!GY242:HE242,2)=0),"",1))))</f>
        <v/>
      </c>
      <c r="AD242" s="19" t="str">
        <f>IF(A242=0,"",IF(COUNTA(Raw!HU242:IB242)=0,"",IF(AND(Raw!AK242&lt;&gt;2,COUNTIF(Raw!HU242:IA242,2)=0,COUNTIF(Raw!HU242:IA242,3)=0),"",IF(Raw!AK242=2,"",1))))</f>
        <v/>
      </c>
      <c r="AE242" s="19" t="str">
        <f>IF(A242=0,"",IF(AND(Raw!AK242=2,ISBLANK(Raw!IC242)=FALSE),"",IF(AND(Raw!AK242&lt;&gt;2,ISBLANK(Raw!IC242)),"",1)))</f>
        <v/>
      </c>
      <c r="AF242" s="19" t="str">
        <f>IF(A242=0,"",IF(COUNTA(Raw!ID242:IF242)=0,"",IF(AND(MATCH(2023-Raw!ID242,Code!$A$3:$A$12,1)=Raw!IF242,2023-Raw!ID242=Raw!IE242),"",1)))</f>
        <v/>
      </c>
      <c r="AG242" s="19" t="str">
        <f>IF(A242=0,"",IF(COUNTA(Raw!IG242:II242)=0,"",IF(AND(Raw!IG242=4,ISBLANK(Raw!II242)=FALSE),"",IF(AND(Raw!IG242&lt;&gt;4,ISBLANK(Raw!II242)),"",1))))</f>
        <v/>
      </c>
      <c r="AH242" s="19" t="str">
        <f>IF(A242=0,"",IF(COUNTA(Raw!IJ242:IM242)=0,"",IF(AND(Raw!IJ242=1,ISBLANK(Raw!IK242)=FALSE),"",IF(AND(Raw!IJ242=2,COUNTA(Raw!IK242:IM242)&gt;0),"",1))))</f>
        <v/>
      </c>
      <c r="AI242" s="19" t="str">
        <f>IF(A242=0,"",IF(COUNTA(Raw!IK242:IM242)=0,"",IF(AND(Raw!IK242=1,ISBLANK(Raw!IL242)=FALSE),"",IF(AND(Raw!IK242=2,COUNTA(Raw!IL242:IM242)=0),"",1))))</f>
        <v/>
      </c>
      <c r="AJ242" s="19" t="str">
        <f>IF(A242=0,"",IF(COUNTA(Raw!JD242:JJ242)=0,"",IF(AND(Raw!JD242&gt;600,COUNTA(Raw!JE242:JI242)&gt;0),"",IF(AND(Raw!JD242&lt;=600,COUNTA(Raw!JE242:JJ242)=0),"",1))))</f>
        <v/>
      </c>
      <c r="AK242" s="19" t="str">
        <f>IF(A242=0,"",IF(COUNTA(Raw!JK242:KA242)=0,"",IF(AND(Raw!JK242=1,COUNTA(Raw!JM242:JV242)&gt;0),"",IF(AND(Raw!JK242=3,COUNTA(Raw!JM242:JV242)&gt;0,COUNTA(Raw!JW242:KA242)=0),"",IF(AND(ISBLANK(Raw!JK242)=FALSE,Raw!JK242&lt;&gt;1,Raw!JK242&lt;&gt;3,COUNTA(Raw!JM242:KA242)=0),"",1)))))</f>
        <v/>
      </c>
      <c r="AL242" s="19" t="str">
        <f>IF(A242=0,"",IF(COUNTA(Raw!JW242:KA242)=0,"",IF(AND(COUNTIF(Raw!JW242:JZ242,4)=0,COUNTA(Raw!JW242:JZ242)&gt;0,ISBLANK(Raw!KA242)=FALSE),"",IF(AND(COUNTIF(Raw!JW242:KA242,4)&gt;0,ISBLANK(Raw!KA242)),"",1))))</f>
        <v/>
      </c>
      <c r="AM242" s="19" t="str">
        <f>IF(A242=0,"",IF(COUNTA(Raw!KT242:KU242)=0,"",IF(AND(Raw!KT242=1,ISBLANK(Raw!KU242)=FALSE),"",IF(AND(Raw!KT242=2,ISBLANK(Raw!KU242)),"",1))))</f>
        <v/>
      </c>
      <c r="AN242" s="19" t="str">
        <f>IF(A242=0,"",IF(COUNTA(Raw!KX242:LF242)=0,"",IF(AND(COUNTIF(Raw!KX242:LB242,5)=1,COUNTA(Raw!KX242:LB242)=1,COUNTA(Raw!LC242:LF242)=0),"",IF(AND(COUNTIF(Raw!KX242:LB242,5)=0,COUNTA(Raw!KX242:LB242)&gt;0,COUNTA(Raw!LC242:LF242)&gt;0),"",1))))</f>
        <v/>
      </c>
      <c r="AO242" s="19" t="str">
        <f>IF(A242=0,"",IF(COUNTA(Raw!LM242:LU242)=0,"",IF(AND(Raw!LM242=1,ISBLANK(Raw!LN242)=FALSE,COUNTA(Raw!LO242:LU242)&gt;0),"",IF(AND(Raw!LM242=2,COUNTA(Raw!LN242:LU242)=0),"",1))))</f>
        <v/>
      </c>
      <c r="AP242" s="19" t="str">
        <f>IF(A242=0,"",IF(COUNTA(Raw!MY242:OG242)=0,"",IF(AND(Raw!MY242=2,COUNTA(Raw!MZ242:OG242)=0),"",IF(AND(Raw!MY242=1,COUNTA(Raw!MZ242:OG242)&gt;0),"",1))))</f>
        <v/>
      </c>
      <c r="AQ242" s="19" t="str">
        <f>IF(A242=0,"",IF(COUNTA(Raw!NC242:NW242)=0,"",IF(AND(COUNTIF(Raw!NC242:NG242,3)&gt;0,COUNTA(Raw!NH242:NQ242)&gt;0),"",IF(AND(COUNTA(Raw!NC242:NG242)&gt;0,COUNTIF(Raw!NC242:NG242,3)=0,COUNTA(Raw!NH242:NW242)=0),"",1))))</f>
        <v/>
      </c>
      <c r="AR242" s="19" t="str">
        <f>IF(A242=0,"",IF(COUNTA(Raw!NH242:NW242)=0,"",IF(AND(COUNTIF(Raw!NH242:NQ242,10)&gt;0,COUNTA(Raw!NR242:NW242)&gt;0),"",IF(AND(COUNTA(Raw!NH242:NQ242)&gt;0,COUNTIF(Raw!NH242:NQ242,10)=0,COUNTA(Raw!NR242:NY242)=0),"",1))))</f>
        <v/>
      </c>
      <c r="AS242" s="19" t="str">
        <f>IF(A242=0,"",IF(COUNTA(Raw!NY242:OG242)=0,"",IF(AND(Raw!NY242=1,COUNTA(Raw!NZ242:OG242)&gt;0),"",IF(AND(Raw!NY242=2,COUNTA(Raw!NZ242:OG242)=0),"",1))))</f>
        <v/>
      </c>
      <c r="AT242" s="19" t="str">
        <f>IF(A242=0,"",IF(COUNTA(Raw!OH242:OY242)=0,"",IF(AND(Raw!OH242=1,COUNTA(Raw!OI242:OY242)&gt;0),"",IF(AND(Raw!OH242=2,COUNTA(Raw!OI242:OY242)=0),"",1))))</f>
        <v/>
      </c>
      <c r="AU242" s="19" t="str">
        <f>IF(A242=0,"",IF(COUNTA(Raw!PR242:QB242)=0,"",
IF(AND(OR(AND(COUNTIF(Raw!PR242:QB242,1)=1,COUNTA(Raw!QI242:QY242)&gt;0),AND(COUNTIF(Raw!PR242:QB242,1)=0,COUNTA(Raw!QI242:QY242)=0)),OR(AND(COUNTIF(Raw!PR242:QB242,2)=1,COUNTA(Raw!QZ242:RP242)&gt;0),AND(COUNTIF(Raw!PR242:QB242,2)=0,COUNTA(Raw!QZ242:RP242)=0)),OR(AND(COUNTIF(Raw!PR242:QB242,3)=1,COUNTA(Raw!RQ242:SG242)&gt;0),AND(COUNTIF(Raw!PR242:QB242,3)=0,COUNTA(Raw!RQ242:SG242)=0)),OR(AND(COUNTIF(Raw!PR242:QB242,4)=1,COUNTA(Raw!SH242:ST242)&gt;0),AND(COUNTIF(Raw!PR242:QB242,4)=0,COUNTA(Raw!SH242:ST242)=0)),OR(AND(COUNTIF(Raw!PR242:QB242,5)=1,COUNTA(Raw!SU242:TG242)&gt;0),AND(COUNTIF(Raw!PR242:QB242,5)=0,COUNTA(Raw!SU242:TG242)=0)),OR(AND(COUNTIF(Raw!PR242:QB242,6)=1,COUNTA(Raw!TH242:TT242)&gt;0),AND(COUNTIF(Raw!PR242:QB242,6)=0,COUNTA(Raw!TH242:TT242)=0)),OR(AND(COUNTIF(Raw!PR242:QB242,7)=1,COUNTA(Raw!TU242:UI242)&gt;0),AND(COUNTIF(Raw!PR242:QB242,7)=0,COUNTA(Raw!TU242:UI242)=0)),OR(AND(COUNTIF(Raw!PR242:QB242,8)=1,COUNTA(Raw!UJ242:UV242)&gt;0),AND(COUNTIF(Raw!PR242:QB242,8)=0,COUNTA(Raw!UJ242:UV242)=0)),OR(AND(COUNTIF(Raw!PR242:QB242,9)=1,COUNTA(Raw!UW242:VG242)&gt;0),AND(COUNTIF(Raw!PR242:QB242,9)=0,COUNTA(Raw!UW242:VG242)=0)),OR(AND(COUNTIF(Raw!PR242:QB242,10)=1,COUNTA(Raw!VH242:VP242)&gt;0),AND(COUNTIF(Raw!PR242:QB242,10)=0,COUNTA(Raw!VH242:VP242)=0)),OR(AND(COUNTIF(Raw!PR242:QB242,11)=1,COUNTA(Raw!VQ242:WK242)&gt;0),AND(COUNTIF(Raw!PR242:QB242,11)=0,COUNTA(Raw!VQ242:WK242)=0))),"",1)))</f>
        <v/>
      </c>
      <c r="AV242" s="19" t="str">
        <f>IF(A242=0,"",IF(COUNTA(Raw!QI242:QY242)=0,"",IF(AND(OR(AND(Raw!QI242=4,COUNTIF(Raw!QR242:QY242,1)=0),Raw!QI242&lt;&gt;4),OR(AND(Raw!QJ242=4,COUNTIF(Raw!QR242:QY242,2)=0),Raw!QJ242&lt;&gt;4),OR(AND(Raw!QK242=4,COUNTIF(Raw!QR242:QY242,3)=0),Raw!QK242&lt;&gt;4),OR(AND(Raw!QL242=4,COUNTIF(Raw!QR242:QY242,4)=0),Raw!QL242&lt;&gt;4),OR(AND(Raw!QM242=4,COUNTIF(Raw!QR242:QY242,5)=0),Raw!QM242&lt;&gt;4),OR(AND(Raw!QN242=4,COUNTIF(Raw!QR242:QY242,6)=0),Raw!QN242&lt;&gt;4),OR(AND(Raw!QO242=4,COUNTIF(Raw!QR242:QY242,7)=0),Raw!QO242&lt;&gt;4),OR(AND(Raw!QP242=4,COUNTIF(Raw!QR242:QY242,8)=0),Raw!QP242&lt;&gt;4)),"",1)))</f>
        <v/>
      </c>
      <c r="AW242" t="str">
        <f>IF(A242=0,"",IF(COUNTA(Raw!QZ242:RP242)=0,"",IF(AND(OR(AND(Raw!QZ242=4,COUNTIF(Raw!RI242:RP242,1)=0),Raw!QZ242&lt;&gt;4),OR(AND(Raw!RA242=4,COUNTIF(Raw!RI242:RP242,2)=0),Raw!RA242&lt;&gt;4),OR(AND(Raw!RB242=4,COUNTIF(Raw!RI242:RP242,3)=0),Raw!RB242&lt;&gt;4),OR(AND(Raw!RC242=4,COUNTIF(Raw!RI242:RP242,4)=0),Raw!RC242&lt;&gt;4),OR(AND(Raw!RD242=4,COUNTIF(Raw!RI242:RP242,5)=0),Raw!RD242&lt;&gt;4),OR(AND(Raw!RE242=4,COUNTIF(Raw!RI242:RP242,6)=0),Raw!RE242&lt;&gt;4),OR(AND(Raw!RF242=4,COUNTIF(Raw!RI242:RP242,7)=0),Raw!RF242&lt;&gt;4),OR(AND(Raw!RG242=4,COUNTIF(Raw!RI242:RP242,8)=0),Raw!RG242&lt;&gt;4)),"",1)))</f>
        <v/>
      </c>
      <c r="AX242" t="str">
        <f>IF(A242=0,"",IF(COUNTA(Raw!RQ242:SG242)=0,"",IF(AND(OR(AND(Raw!RQ242=4,COUNTIF(Raw!RZ242:SG242,1)=0),Raw!RQ242&lt;&gt;4),OR(AND(Raw!RR242=4,COUNTIF(Raw!RZ242:SG242,2)=0),Raw!RR242&lt;&gt;4),OR(AND(Raw!RS242=4,COUNTIF(Raw!RZ242:SG242,3)=0),Raw!RS242&lt;&gt;4),OR(AND(Raw!RT242=4,COUNTIF(Raw!RZ242:SG242,4)=0),Raw!RT242&lt;&gt;4),OR(AND(Raw!RU242=4,COUNTIF(Raw!RZ242:SG242,5)=0),Raw!RU242&lt;&gt;4),OR(AND(Raw!RV242=4,COUNTIF(Raw!RZ242:SG242,6)=0),Raw!RV242&lt;&gt;4),OR(AND(Raw!RW242=4,COUNTIF(Raw!RZ242:SG242,7)=0),Raw!RW242&lt;&gt;4),OR(AND(Raw!RX242=4,COUNTIF(Raw!RZ242:SG242,8)=0),Raw!RX242&lt;&gt;4)),"",1)))</f>
        <v/>
      </c>
      <c r="AY242" t="str">
        <f>IF(A242=0,"",IF(COUNTA(Raw!SH242:ST242)=0,"",IF(AND(OR(AND(Raw!SH242=4,COUNTIF(Raw!SO242:ST242,1)=0),Raw!SH242&lt;&gt;4),OR(AND(Raw!SI242=4,COUNTIF(Raw!SO242:ST242,2)=0),Raw!SI242&lt;&gt;4),OR(AND(Raw!SJ242=4,COUNTIF(Raw!SO242:ST242,3)=0),Raw!SJ242&lt;&gt;4),OR(AND(Raw!SK242=4,COUNTIF(Raw!SO242:ST242,4)=0),Raw!SK242&lt;&gt;4),OR(AND(Raw!SL242=4,COUNTIF(Raw!SO242:ST242,5)=0),Raw!SL242&lt;&gt;4),OR(AND(Raw!SM242=4,COUNTIF(Raw!SO242:ST242,6)=0),Raw!SM242&lt;&gt;4)),"",1)))</f>
        <v/>
      </c>
      <c r="AZ242" t="str">
        <f>IF(A242=0,"",IF(COUNTA(Raw!SU242:TG242)=0,"",IF(AND(OR(AND(Raw!SU242=4,COUNTIF(Raw!TB242:TG242,1)=0),Raw!SU242&lt;&gt;4),OR(AND(Raw!SV242=4,COUNTIF(Raw!TB242:TG242,2)=0),Raw!SV242&lt;&gt;4),OR(AND(Raw!SW242=4,COUNTIF(Raw!TB242:TG242,3)=0),Raw!SW242&lt;&gt;4),OR(AND(Raw!SX242=4,COUNTIF(Raw!TB242:TG242,4)=0),Raw!SX242&lt;&gt;4),OR(AND(Raw!SY242=4,COUNTIF(Raw!TB242:TG242,5)=0),Raw!SY242&lt;&gt;4),OR(AND(Raw!SZ242=4,COUNTIF(Raw!TB242:TG242,6)=0),Raw!SZ242&lt;&gt;4)),"",1)))</f>
        <v/>
      </c>
      <c r="BA242" t="str">
        <f>IF(A242=0,"",IF(COUNTA(Raw!TH242:TT242)=0,"",IF(AND(OR(AND(Raw!TH242=4,COUNTIF(Raw!TO242:TT242,1)=0),Raw!TH242&lt;&gt;4),OR(AND(Raw!TI242=4,COUNTIF(Raw!TO242:TT242,2)=0),Raw!TI242&lt;&gt;4),OR(AND(Raw!TJ242=4,COUNTIF(Raw!TO242:TT242,3)=0),Raw!TJ242&lt;&gt;4),OR(AND(Raw!TK242=4,COUNTIF(Raw!TO242:TT242,4)=0),Raw!TK242&lt;&gt;4),OR(AND(Raw!TL242=4,COUNTIF(Raw!TO242:TT242,5)=0),Raw!TL242&lt;&gt;4),OR(AND(Raw!TM242=4,COUNTIF(Raw!TO242:TT242,6)=0),Raw!TM242&lt;&gt;4)),"",1)))</f>
        <v/>
      </c>
      <c r="BB242" t="str">
        <f>IF(A242=0,"",IF(COUNTA(Raw!TU242:UI242)=0,"",IF(AND(OR(AND(Raw!TU242=4,COUNTIF(Raw!UC242:UI242,1)=0),Raw!TU242&lt;&gt;4),OR(AND(Raw!TV242=4,COUNTIF(Raw!UC242:UI242,2)=0),Raw!TV242&lt;&gt;4),OR(AND(Raw!TW242=4,COUNTIF(Raw!UC242:UI242,3)=0),Raw!TW242&lt;&gt;4),OR(AND(Raw!TX242=4,COUNTIF(Raw!UC242:UI242,4)=0),Raw!TX242&lt;&gt;4),OR(AND(Raw!TY242=4,COUNTIF(Raw!UC242:UI242,5)=0),Raw!TY242&lt;&gt;4),OR(AND(Raw!TZ242=4,COUNTIF(Raw!UC242:UI242,6)=0),Raw!TZ242&lt;&gt;4),OR(AND(Raw!UA242=4,COUNTIF(Raw!UC242:UI242,7)=0),Raw!UA242&lt;&gt;4)),"",1)))</f>
        <v/>
      </c>
      <c r="BC242" t="str">
        <f>IF(A242=0,"",IF(COUNTA(Raw!UJ242:UV242)=0,"",IF(AND(OR(AND(Raw!UJ242=4,COUNTIF(Raw!UQ242:UV242,1)=0),Raw!UJ242&lt;&gt;4),OR(AND(Raw!UK242=4,COUNTIF(Raw!UQ242:UV242,2)=0),Raw!UK242&lt;&gt;4),OR(AND(Raw!UL242=4,COUNTIF(Raw!UQ242:UV242,3)=0),Raw!UL242&lt;&gt;4),OR(AND(Raw!UM242=4,COUNTIF(Raw!UQ242:UV242,4)=0),Raw!UM242&lt;&gt;4),OR(AND(Raw!UN242=4,COUNTIF(Raw!UQ242:UV242,5)=0),Raw!UN242&lt;&gt;4),OR(AND(Raw!UO242=4,COUNTIF(Raw!UQ242:UV242,6)=0),Raw!UO242&lt;&gt;4)),"",1)))</f>
        <v/>
      </c>
      <c r="BD242" t="str">
        <f>IF(A242=0,"",IF(COUNTA(Raw!UW242:VG242)=0,"",IF(AND(OR(AND(Raw!UW242=4,COUNTIF(Raw!VC242:VG242,1)=0),Raw!UW242&lt;&gt;4),OR(AND(Raw!UX242=4,COUNTIF(Raw!VC242:VG242,2)=0),Raw!UX242&lt;&gt;4),OR(AND(Raw!UY242=4,COUNTIF(Raw!VC242:VG242,3)=0),Raw!UY242&lt;&gt;4),OR(AND(Raw!UZ242=4,COUNTIF(Raw!VC242:VG242,4)=0),Raw!UZ242&lt;&gt;4),OR(AND(Raw!VA242=4,COUNTIF(Raw!VC242:VG242,5)=0),Raw!VA242&lt;&gt;4)),"",1)))</f>
        <v/>
      </c>
      <c r="BE242" t="str">
        <f>IF(A242=0,"",IF(COUNTA(Raw!VH242:VP242)=0,"",
IF(AND(
OR(AND(Raw!VH242=4,COUNTIF(Raw!VM242:VP242,1)=0),Raw!VH242&lt;&gt;4),
OR(AND(Raw!VI242=4,COUNTIF(Raw!VM242:VP242,2)=0),Raw!VI242&lt;&gt;4),
OR(AND(Raw!VJ242=4,COUNTIF(Raw!VM242:VP242,3)=0),Raw!VJ242&lt;&gt;4),
OR(AND(Raw!VK242=4,COUNTIF(Raw!VM242:VP242,4)=0),Raw!VK242&lt;&gt;4)
),"",1)))</f>
        <v/>
      </c>
      <c r="BF242" t="str">
        <f>IF(A242=0,"",IF(COUNTA(Raw!VQ242:WK242)=0,"",
IF(AND(
OR(AND(Raw!VQ242=4,COUNTIF(Raw!WB242:WK242,1)=0),Raw!VQ242&lt;&gt;4),
OR(AND(Raw!VR242=4,COUNTIF(Raw!WB242:WK242,2)=0),Raw!VR242&lt;&gt;4),
OR(AND(Raw!VS242=4,COUNTIF(Raw!WB242:WK242,3)=0),Raw!VS242&lt;&gt;4),
OR(AND(Raw!VT242=4,COUNTIF(Raw!WB242:WK242,4)=0),Raw!VT242&lt;&gt;4),
OR(AND(Raw!VU242=4,COUNTIF(Raw!WB242:WK242,5)=0),Raw!VU242&lt;&gt;4),
OR(AND(Raw!VV242=4,COUNTIF(Raw!WB242:WK242,6)=0),Raw!VV242&lt;&gt;4),
OR(AND(Raw!VW242=4,COUNTIF(Raw!WB242:WK242,7)=0),Raw!VW242&lt;&gt;4),
OR(AND(Raw!VX242=4,COUNTIF(Raw!WB242:WK242,8)=0),Raw!VX242&lt;&gt;4),
OR(AND(Raw!VY242=4,COUNTIF(Raw!WB242:WK242,9)=0),Raw!VX242&lt;&gt;4),
OR(AND(Raw!VZ242=4,COUNTIF(Raw!WB242:WK242,10)=0),Raw!VZ242&lt;&gt;4)
),"",1)))</f>
        <v/>
      </c>
      <c r="BG242" t="str">
        <f>IF(A242=0,"",IF(COUNTA(Raw!WL242:XB242)=0,"",
IF(AND(
OR(AND(Raw!WL242=4,COUNTIF(Raw!WU242:XB242,1)=0),Raw!WL242&lt;&gt;4),
OR(AND(Raw!WM242=4,COUNTIF(Raw!WU242:XB242,2)=0),Raw!WM242&lt;&gt;4),
OR(AND(Raw!WN242=4,COUNTIF(Raw!WU242:XB242,3)=0),Raw!WN242&lt;&gt;4),
OR(AND(Raw!WO242=4,COUNTIF(Raw!WU242:XB242,4)=0),Raw!WO242&lt;&gt;4),
OR(AND(Raw!WP242=4,COUNTIF(Raw!WU242:XB242,5)=0),Raw!WP242&lt;&gt;4),
OR(AND(Raw!WQ242=4,COUNTIF(Raw!WU242:XB242,6)=0),Raw!WQ242&lt;&gt;4),
OR(AND(Raw!WR242=4,COUNTIF(Raw!WU242:XB242,7)=0),Raw!WR242&lt;&gt;4),
OR(AND(Raw!WS242=4,COUNTIF(Raw!WU242:XB242,8)=0),Raw!WS242&lt;&gt;4)
),"",1)))</f>
        <v/>
      </c>
      <c r="BH242" t="str">
        <f>IF(A242=0,"",IF(COUNTA(Raw!XC242:XK242)=0,"",
IF(AND(
OR(AND(Raw!XC242=4,COUNTIF(Raw!XH242:XK242,1)=0),Raw!XC242&lt;&gt;4),
OR(AND(Raw!XD242=4,COUNTIF(Raw!XH242:XK242,2)=0),Raw!XD242&lt;&gt;4),
OR(AND(Raw!XE242=4,COUNTIF(Raw!XH242:XK242,3)=0),Raw!XE242&lt;&gt;4),
OR(AND(Raw!XF242=4,COUNTIF(Raw!XH242:XK242,4)=0),Raw!XF242&lt;&gt;4)
),"",1)))</f>
        <v/>
      </c>
      <c r="BI242" t="str">
        <f>IF(A242=0,"",IF(COUNTA(Raw!XL242:XT242)=0,"",
IF(AND(
OR(AND(Raw!XL242=4,COUNTIF(Raw!XQ242:XT242,1)=0),Raw!XL242&lt;&gt;4),
OR(AND(Raw!XM242=4,COUNTIF(Raw!XQ242:XT242,2)=0),Raw!XM242&lt;&gt;4),
OR(AND(Raw!XN242=4,COUNTIF(Raw!XQ242:XT242,3)=0),Raw!XN242&lt;&gt;4),
OR(AND(Raw!XO242=4,COUNTIF(Raw!XQ242:XT242,4)=0),Raw!XO242&lt;&gt;4)
),"",1)))</f>
        <v/>
      </c>
      <c r="BJ242" t="str">
        <f>IF(A242=0,"",IF(COUNTA(Raw!XU242:YI242)=0,"",
IF(AND(
OR(AND(Raw!XU242=4,COUNTIF(Raw!YC242:YI242,1)=0),Raw!XU242&lt;&gt;4),
OR(AND(Raw!XV242=4,COUNTIF(Raw!YC242:YI242,2)=0),Raw!XV242&lt;&gt;4),
OR(AND(Raw!XW242=4,COUNTIF(Raw!YC242:YI242,3)=0),Raw!XW242&lt;&gt;4),
OR(AND(Raw!XX242=4,COUNTIF(Raw!YC242:YI242,4)=0),Raw!XX242&lt;&gt;4),
OR(AND(Raw!XY242=4,COUNTIF(Raw!YC242:YI242,5)=0),Raw!XY242&lt;&gt;4),
OR(AND(Raw!XZ242=4,COUNTIF(Raw!YC242:YI242,6)=0),Raw!XZ242&lt;&gt;4),
OR(AND(Raw!YA242=4,COUNTIF(Raw!YC242:YI242,7)=0),Raw!YA242&lt;&gt;4)
),"",1)))</f>
        <v/>
      </c>
      <c r="BK242" t="str">
        <f>IF(A242=0,"",IF(COUNTA(Raw!YJ242:YR242)=0,"",
IF(AND(
OR(AND(Raw!YJ242=4,COUNTIF(Raw!YO242:YR242,1)=0),Raw!YJ242&lt;&gt;4),
OR(AND(Raw!YK242=4,COUNTIF(Raw!YO242:YR242,2)=0),Raw!YK242&lt;&gt;4),
OR(AND(Raw!YL242=4,COUNTIF(Raw!YO242:YR242,3)=0),Raw!YL242&lt;&gt;4),
OR(AND(Raw!YM242=4,COUNTIF(Raw!YO242:YR242,4)=0),Raw!YM242&lt;&gt;4)
),"",1)))</f>
        <v/>
      </c>
      <c r="BL242" t="str">
        <f>IF(A242=0,"",IF(COUNTA(Raw!YS242:YU242)=0,"",IF(AND(Raw!YS242=4,ISBLANK(Raw!YU242)),"",IF(AND(Raw!YS242&lt;&gt;4,ISBLANK(Raw!YU242)=FALSE),"",1))))</f>
        <v/>
      </c>
    </row>
    <row r="243" spans="1:64">
      <c r="A243" s="20">
        <f>Raw!A243</f>
        <v>0</v>
      </c>
      <c r="B243" s="19" t="str">
        <f>IF(A243=0,"",IF(AND(Raw!AC243=1,COUNTA(Raw!AR243:IC243)&gt;0,COUNTA(Raw!ID243:YU243)=0),"",IF(AND(Raw!AC243=2,COUNTA(Raw!AR243:IC243)=0,COUNTA(Raw!ID243:MV243)&gt;0,COUNTA(Raw!MW243:YU243)=0),"",IF(AND(Raw!AC243=3,COUNTA(Raw!AP243:MV243)=0,COUNTA(Raw!MW243:YU243)&gt;0),"",1))))</f>
        <v/>
      </c>
      <c r="C243" s="19" t="str">
        <f>IF(A243=0,"",IF(AND(Raw!AK243=1,ISBLANK(Raw!AM243)=FALSE,ISBLANK(Raw!AO243)),"",IF(AND(Raw!AK243=2,ISBLANK(Raw!AM243),ISBLANK(Raw!AO243)=FALSE),"",1)))</f>
        <v/>
      </c>
      <c r="D243" s="19" t="str">
        <f>IF(A243=0,"",IF(COUNTA(Raw!AS243:AZ243)=0,"",IF(AND(Raw!AS243+Raw!AT243=100,Raw!AU243+Raw!AV243=100,Raw!AW243+Raw!AX243=100,Raw!AY243+Raw!AZ243=100),"",1)))</f>
        <v/>
      </c>
      <c r="E243" s="19" t="str">
        <f>IF(A243=0,"",IF(ISBLANK(Raw!AQ243),"",IF(Raw!AQ243=1,"",1)))</f>
        <v/>
      </c>
      <c r="F243" s="19" t="str">
        <f>IF(A243=0,"",IF(ISBLANK(Raw!AR243),"",IF(AND(Raw!AR243&gt;=0,Raw!AR243&lt;=100),"",1)))</f>
        <v/>
      </c>
      <c r="G243" s="19" t="str">
        <f>IF(A243=0,"",IF(AND(ISBLANK(Raw!BA243),ISBLANK(Raw!AS243)),"",IF(AND(Raw!AS243&gt;0,ISBLANK(Raw!BA243)=FALSE),"",1)))</f>
        <v/>
      </c>
      <c r="H243" s="19" t="str">
        <f>IF(A243=0,"",IF(COUNTA(Raw!BA243:BH243)=0,"",IF(AND(Raw!BA243=0,COUNTA(Raw!BB243:BH243)=0),"",IF(AND(Raw!BA243&gt;0,COUNTA(Raw!BB243:BH243)&gt;0),"",1))))</f>
        <v/>
      </c>
      <c r="I243" s="19" t="str">
        <f>IF(A243=0,"",IF(AND(ISBLANK(Raw!BI243),ISBLANK(Raw!BJ243)),"",IF(AND(Raw!BI243=1,ISBLANK(Raw!BJ243)=FALSE),"",IF(AND(Raw!BI243=2,ISBLANK(Raw!BJ243)),"",1))))</f>
        <v/>
      </c>
      <c r="J243" s="19" t="str">
        <f>IF(A243=0,"",IF(AND(ISBLANK(Raw!AT243),COUNTBLANK(Raw!BK243:BQ243)),"",IF(AND(Raw!AT243&gt;0,COUNTA(Raw!BK243:BQ243)&gt;0),"",IF(AND(Raw!AT243=0,COUNTA(Raw!BK243:BQ243)=0),"",1))))</f>
        <v/>
      </c>
      <c r="K243" s="19" t="str">
        <f>IF(A243=0,"",IF(AND(ISBLANK(Raw!AS243),COUNTA(Raw!BR243:BX243)=0),"",IF(AND(Raw!AS243&gt;0,COUNTA(Raw!BR243:BX243)&gt;0),"",IF(AND(Raw!AS243=0,COUNTA(Raw!BR243:BX243)=0),"",1))))</f>
        <v/>
      </c>
      <c r="L243" s="19" t="str">
        <f>IF(A243=0,"",IF(AND(COUNTA(Raw!BK243:BX243)=0,COUNTA(Raw!BY243:CH243)=0),"",IF(AND(COUNTIF(Raw!BK243:BX243,1)&gt;0,COUNTA(Raw!BY243:CH243)&gt;0),"",IF(AND(COUNTIF(Raw!BK243:BX243,1)=0,COUNTA(Raw!BY243:CH243)=0),"",1))))</f>
        <v/>
      </c>
      <c r="M243" s="19" t="str">
        <f>IF(A243=0,"",IF(AND(COUNTA(Raw!BK243:BX243)=0,COUNTA(Raw!CI243:CR243)),"",IF(AND(COUNTIF(Raw!BK243:BX243,3)&gt;0,COUNTA(Raw!CI243:CR243)&gt;0),"",IF(AND(COUNTIF(Raw!BK243:BX243,3)=0,COUNTA(Raw!CI243:CR243)=0),"",1))))</f>
        <v/>
      </c>
      <c r="N243" s="19" t="str">
        <f>IF(A243=0,"",IF(COUNTA(Raw!CS243:DF243)=0,"",IF(AND(COUNTIF(Raw!CS243:CV243,1)=1,COUNTA(Raw!CW243:DA243)&gt;0,COUNTA(Raw!DB243:DF243)=0),"",IF(AND(COUNTIF(Raw!CS243:CV243,2)=1,COUNTA(Raw!CW243:DA243)=0,COUNTA(Raw!DB243:DF243)&gt;0),"",IF(AND(COUNTA(Raw!CS243:CV243)&gt;0,COUNTA(Raw!CW243:DF243)=0),"",1)))))</f>
        <v/>
      </c>
      <c r="O243" s="19" t="str">
        <f>IF(A243=0,"",IF(COUNTA(Raw!DG243:DP243)=0,"",IF(AND(COUNTIF(Raw!BK243:BQ243,1)&gt;0,OR(COUNTIF(Raw!DG243:DP243,1)=1,COUNTIF(Raw!DG243:DP243,2)=1,COUNTIF(Raw!DG243:DP243,3)=1)),"",IF(AND(COUNTIF(Raw!BK243:BQ243,1)=0,AND(COUNTIF(Raw!DG243:DP243,1)=0,COUNTIF(Raw!DG243:DP243,2)=0,COUNTIF(Raw!DG243:DP243,3)=0)),"",1))))</f>
        <v/>
      </c>
      <c r="P243" s="19" t="str">
        <f>IF(A243=0,"",IF(COUNTA(Raw!DG243:DR243)=0,"",IF(AND(COUNTIF(Raw!DG243:DP243,4)=1,ISBLANK(Raw!DQ243)=FALSE,ISBLANK(Raw!DR243)),"",IF(AND(COUNTIF(Raw!DG243:DP243,7)=1,ISBLANK(Raw!DQ243),ISBLANK(Raw!DR243)=FALSE),"",IF(AND(COUNTA(Raw!DG243:DP243)&gt;0,COUNTIF(Raw!DG243:DP243,4)=0,COUNTIF(Raw!DG243:DP243,7)=0,COUNTA(Raw!DQ243:DR243)=0),"",1)))))</f>
        <v/>
      </c>
      <c r="Q243" s="19" t="str">
        <f>IF(A243=0,"",IF(AND(COUNTA(Raw!DS243:DU243)=0,COUNTA(Raw!BK243:BQ243)=0),"",IF(AND(COUNTIF(Raw!BK243:BQ243,1)&gt;0,COUNTA(Raw!DS243:DU243)&gt;0),"",IF(AND(COUNTIF(Raw!BK243:BQ243,1)=0,COUNTA(Raw!DS243:DU243)=0),"",1))))</f>
        <v/>
      </c>
      <c r="R243" s="19" t="str">
        <f>IF(A243=0,"",IF(AND(ISBLANK(Raw!AT243),ISBLANK(Raw!EJ243)),"",IF(AND(Raw!AT243&gt;0,ISBLANK(Raw!EJ243)=FALSE,Raw!EJ243&gt;=0,Raw!EJ243&lt;=7),"",IF(AND(Raw!AT243=0,ISBLANK(Raw!EJ243)),"",1))))</f>
        <v/>
      </c>
      <c r="S243" t="str">
        <f>IF(A243=0,"",IF(AND(ISBLANK(Raw!AS243),ISBLANK(Raw!EK243)),"",IF(AND(Raw!AS243&gt;0,ISBLANK(Raw!EK243)=FALSE),"",IF(AND(Raw!AS243=0,ISBLANK(Raw!EK243)),"",1))))</f>
        <v/>
      </c>
      <c r="T243" s="19" t="str">
        <f>IF(A243=0,"",IF(AND(ISBLANK(Raw!AT243),COUNTA(Raw!EL243:EQ243)=0),"",IF(AND(Raw!AT243&gt;0,COUNTA(Raw!EL243:EQ243)&gt;0),"",IF(AND(Raw!AT243=0,COUNTA(Raw!EL243:EQ243)=0),"",1))))</f>
        <v/>
      </c>
      <c r="U243" t="str">
        <f>IF(A243=0,"",IF(AND(ISBLANK(Raw!AT243),COUNTA(Raw!ER243:EU243)=0),"",IF(AND(Raw!AT243&gt;0,COUNTA(Raw!ER243:EU243)&gt;0),"",IF(AND(Raw!AT243=0,COUNTA(Raw!ER243:EU243)=0),"",1))))</f>
        <v/>
      </c>
      <c r="V243" t="str">
        <f>IF(A243=0,"",IF(AND(ISBLANK(Raw!AS243),COUNTA(Raw!EV243:FA243)=0),"",IF(AND(Raw!AS243&gt;0,COUNTA(Raw!EV243:FA243)&gt;0),"",IF(AND(Raw!AS243=0,COUNTA(Raw!EV243:FA243)=0),"",1))))</f>
        <v/>
      </c>
      <c r="W243" t="str">
        <f>IF(A243=0,"",IF(AND(ISBLANK(Raw!AS243),COUNTA(Raw!FB243:FE243)=0),"",IF(AND(Raw!AS243&gt;0,COUNTA(Raw!FB243:FE243)&gt;0),"",IF(AND(Raw!AS243=0,COUNTA(Raw!FB243:FE243)=0),"",1))))</f>
        <v/>
      </c>
      <c r="X243" t="str">
        <f>IF(A243=0,"",IF(AND(ISBLANK(Raw!AT243),COUNTA(Raw!FF243:FI243)=0),"",IF(AND(Raw!AT243&gt;0,COUNTA(Raw!FF243:FI243)&gt;0),"",IF(AND(Raw!AT243=0,COUNTA(Raw!FF243:FI243)=0),"",1))))</f>
        <v/>
      </c>
      <c r="Y243" t="str">
        <f>IF(A243=0,"",IF(AND(ISBLANK(Raw!AS243),COUNTA(Raw!FJ243:FM243)=0),"",IF(AND(Raw!AS243&gt;0,COUNTA(Raw!FJ243:FM243)&gt;0),"",IF(AND(Raw!AS243=0,COUNTA(Raw!FJ243:FM243)=0),"",1))))</f>
        <v/>
      </c>
      <c r="Z243" t="str">
        <f>IF(A243=0,"",IF(AND(COUNTA(Raw!FN243:FT243)=0,ISBLANK(Raw!FU243)),"",IF(AND(COUNTIF(Raw!FN243:FT243,1)&gt;0,ISBLANK(Raw!FU243)=FALSE),"",IF(AND(COUNTIF(Raw!FN243:FT243,1)=0,ISBLANK(Raw!FU243)),"",1))))</f>
        <v/>
      </c>
      <c r="AA243" s="19" t="str">
        <f>IF(A243=0,"",IF(AND(ISBLANK(Raw!BI243),COUNTA(Raw!FV243:GH243)=0),"",IF(AND(Raw!BI243&lt;&gt;1,COUNTIF(Raw!FV243:GH243,6)=0),"",IF(Raw!BI243=1,"",1))))</f>
        <v/>
      </c>
      <c r="AB243" t="str">
        <f>IF(A243=0,"",IF(AND(ISBLANK(Raw!GI243),COUNTA(Raw!GJ243:GQ243)=0),"",IF(AND(Raw!GI243=1,COUNTA(Raw!GJ243:GQ243)&gt;0),"",IF(AND(Raw!GI243=2,COUNTA(Raw!GJ243:GQ243)=0),"",1))))</f>
        <v/>
      </c>
      <c r="AC243" s="19" t="str">
        <f>IF(A243=0,"",IF(AND(COUNTA(Raw!GY243:HF243)=0,ISBLANK(Raw!HG243)),"",IF(AND(OR(COUNTIF(Raw!GY243:HE243,1)&gt;0,COUNTIF(Raw!GY243:HE243,2)&gt;0),ISBLANK(Raw!HG243)=FALSE),"",IF(AND(COUNTA(Raw!GY243:HF243)&gt;0,ISBLANK(Raw!HG243),COUNTIF(Raw!GY243:HE243,1)=0,COUNTIF(Raw!GY243:HE243,2)=0),"",1))))</f>
        <v/>
      </c>
      <c r="AD243" s="19" t="str">
        <f>IF(A243=0,"",IF(COUNTA(Raw!HU243:IB243)=0,"",IF(AND(Raw!AK243&lt;&gt;2,COUNTIF(Raw!HU243:IA243,2)=0,COUNTIF(Raw!HU243:IA243,3)=0),"",IF(Raw!AK243=2,"",1))))</f>
        <v/>
      </c>
      <c r="AE243" s="19" t="str">
        <f>IF(A243=0,"",IF(AND(Raw!AK243=2,ISBLANK(Raw!IC243)=FALSE),"",IF(AND(Raw!AK243&lt;&gt;2,ISBLANK(Raw!IC243)),"",1)))</f>
        <v/>
      </c>
      <c r="AF243" s="19" t="str">
        <f>IF(A243=0,"",IF(COUNTA(Raw!ID243:IF243)=0,"",IF(AND(MATCH(2023-Raw!ID243,Code!$A$3:$A$12,1)=Raw!IF243,2023-Raw!ID243=Raw!IE243),"",1)))</f>
        <v/>
      </c>
      <c r="AG243" s="19" t="str">
        <f>IF(A243=0,"",IF(COUNTA(Raw!IG243:II243)=0,"",IF(AND(Raw!IG243=4,ISBLANK(Raw!II243)=FALSE),"",IF(AND(Raw!IG243&lt;&gt;4,ISBLANK(Raw!II243)),"",1))))</f>
        <v/>
      </c>
      <c r="AH243" s="19" t="str">
        <f>IF(A243=0,"",IF(COUNTA(Raw!IJ243:IM243)=0,"",IF(AND(Raw!IJ243=1,ISBLANK(Raw!IK243)=FALSE),"",IF(AND(Raw!IJ243=2,COUNTA(Raw!IK243:IM243)&gt;0),"",1))))</f>
        <v/>
      </c>
      <c r="AI243" s="19" t="str">
        <f>IF(A243=0,"",IF(COUNTA(Raw!IK243:IM243)=0,"",IF(AND(Raw!IK243=1,ISBLANK(Raw!IL243)=FALSE),"",IF(AND(Raw!IK243=2,COUNTA(Raw!IL243:IM243)=0),"",1))))</f>
        <v/>
      </c>
      <c r="AJ243" s="19" t="str">
        <f>IF(A243=0,"",IF(COUNTA(Raw!JD243:JJ243)=0,"",IF(AND(Raw!JD243&gt;600,COUNTA(Raw!JE243:JI243)&gt;0),"",IF(AND(Raw!JD243&lt;=600,COUNTA(Raw!JE243:JJ243)=0),"",1))))</f>
        <v/>
      </c>
      <c r="AK243" s="19" t="str">
        <f>IF(A243=0,"",IF(COUNTA(Raw!JK243:KA243)=0,"",IF(AND(Raw!JK243=1,COUNTA(Raw!JM243:JV243)&gt;0),"",IF(AND(Raw!JK243=3,COUNTA(Raw!JM243:JV243)&gt;0,COUNTA(Raw!JW243:KA243)=0),"",IF(AND(ISBLANK(Raw!JK243)=FALSE,Raw!JK243&lt;&gt;1,Raw!JK243&lt;&gt;3,COUNTA(Raw!JM243:KA243)=0),"",1)))))</f>
        <v/>
      </c>
      <c r="AL243" s="19" t="str">
        <f>IF(A243=0,"",IF(COUNTA(Raw!JW243:KA243)=0,"",IF(AND(COUNTIF(Raw!JW243:JZ243,4)=0,COUNTA(Raw!JW243:JZ243)&gt;0,ISBLANK(Raw!KA243)=FALSE),"",IF(AND(COUNTIF(Raw!JW243:KA243,4)&gt;0,ISBLANK(Raw!KA243)),"",1))))</f>
        <v/>
      </c>
      <c r="AM243" s="19" t="str">
        <f>IF(A243=0,"",IF(COUNTA(Raw!KT243:KU243)=0,"",IF(AND(Raw!KT243=1,ISBLANK(Raw!KU243)=FALSE),"",IF(AND(Raw!KT243=2,ISBLANK(Raw!KU243)),"",1))))</f>
        <v/>
      </c>
      <c r="AN243" s="19" t="str">
        <f>IF(A243=0,"",IF(COUNTA(Raw!KX243:LF243)=0,"",IF(AND(COUNTIF(Raw!KX243:LB243,5)=1,COUNTA(Raw!KX243:LB243)=1,COUNTA(Raw!LC243:LF243)=0),"",IF(AND(COUNTIF(Raw!KX243:LB243,5)=0,COUNTA(Raw!KX243:LB243)&gt;0,COUNTA(Raw!LC243:LF243)&gt;0),"",1))))</f>
        <v/>
      </c>
      <c r="AO243" s="19" t="str">
        <f>IF(A243=0,"",IF(COUNTA(Raw!LM243:LU243)=0,"",IF(AND(Raw!LM243=1,ISBLANK(Raw!LN243)=FALSE,COUNTA(Raw!LO243:LU243)&gt;0),"",IF(AND(Raw!LM243=2,COUNTA(Raw!LN243:LU243)=0),"",1))))</f>
        <v/>
      </c>
      <c r="AP243" s="19" t="str">
        <f>IF(A243=0,"",IF(COUNTA(Raw!MY243:OG243)=0,"",IF(AND(Raw!MY243=2,COUNTA(Raw!MZ243:OG243)=0),"",IF(AND(Raw!MY243=1,COUNTA(Raw!MZ243:OG243)&gt;0),"",1))))</f>
        <v/>
      </c>
      <c r="AQ243" s="19" t="str">
        <f>IF(A243=0,"",IF(COUNTA(Raw!NC243:NW243)=0,"",IF(AND(COUNTIF(Raw!NC243:NG243,3)&gt;0,COUNTA(Raw!NH243:NQ243)&gt;0),"",IF(AND(COUNTA(Raw!NC243:NG243)&gt;0,COUNTIF(Raw!NC243:NG243,3)=0,COUNTA(Raw!NH243:NW243)=0),"",1))))</f>
        <v/>
      </c>
      <c r="AR243" s="19" t="str">
        <f>IF(A243=0,"",IF(COUNTA(Raw!NH243:NW243)=0,"",IF(AND(COUNTIF(Raw!NH243:NQ243,10)&gt;0,COUNTA(Raw!NR243:NW243)&gt;0),"",IF(AND(COUNTA(Raw!NH243:NQ243)&gt;0,COUNTIF(Raw!NH243:NQ243,10)=0,COUNTA(Raw!NR243:NY243)=0),"",1))))</f>
        <v/>
      </c>
      <c r="AS243" s="19" t="str">
        <f>IF(A243=0,"",IF(COUNTA(Raw!NY243:OG243)=0,"",IF(AND(Raw!NY243=1,COUNTA(Raw!NZ243:OG243)&gt;0),"",IF(AND(Raw!NY243=2,COUNTA(Raw!NZ243:OG243)=0),"",1))))</f>
        <v/>
      </c>
      <c r="AT243" s="19" t="str">
        <f>IF(A243=0,"",IF(COUNTA(Raw!OH243:OY243)=0,"",IF(AND(Raw!OH243=1,COUNTA(Raw!OI243:OY243)&gt;0),"",IF(AND(Raw!OH243=2,COUNTA(Raw!OI243:OY243)=0),"",1))))</f>
        <v/>
      </c>
      <c r="AU243" s="19" t="str">
        <f>IF(A243=0,"",IF(COUNTA(Raw!PR243:QB243)=0,"",
IF(AND(OR(AND(COUNTIF(Raw!PR243:QB243,1)=1,COUNTA(Raw!QI243:QY243)&gt;0),AND(COUNTIF(Raw!PR243:QB243,1)=0,COUNTA(Raw!QI243:QY243)=0)),OR(AND(COUNTIF(Raw!PR243:QB243,2)=1,COUNTA(Raw!QZ243:RP243)&gt;0),AND(COUNTIF(Raw!PR243:QB243,2)=0,COUNTA(Raw!QZ243:RP243)=0)),OR(AND(COUNTIF(Raw!PR243:QB243,3)=1,COUNTA(Raw!RQ243:SG243)&gt;0),AND(COUNTIF(Raw!PR243:QB243,3)=0,COUNTA(Raw!RQ243:SG243)=0)),OR(AND(COUNTIF(Raw!PR243:QB243,4)=1,COUNTA(Raw!SH243:ST243)&gt;0),AND(COUNTIF(Raw!PR243:QB243,4)=0,COUNTA(Raw!SH243:ST243)=0)),OR(AND(COUNTIF(Raw!PR243:QB243,5)=1,COUNTA(Raw!SU243:TG243)&gt;0),AND(COUNTIF(Raw!PR243:QB243,5)=0,COUNTA(Raw!SU243:TG243)=0)),OR(AND(COUNTIF(Raw!PR243:QB243,6)=1,COUNTA(Raw!TH243:TT243)&gt;0),AND(COUNTIF(Raw!PR243:QB243,6)=0,COUNTA(Raw!TH243:TT243)=0)),OR(AND(COUNTIF(Raw!PR243:QB243,7)=1,COUNTA(Raw!TU243:UI243)&gt;0),AND(COUNTIF(Raw!PR243:QB243,7)=0,COUNTA(Raw!TU243:UI243)=0)),OR(AND(COUNTIF(Raw!PR243:QB243,8)=1,COUNTA(Raw!UJ243:UV243)&gt;0),AND(COUNTIF(Raw!PR243:QB243,8)=0,COUNTA(Raw!UJ243:UV243)=0)),OR(AND(COUNTIF(Raw!PR243:QB243,9)=1,COUNTA(Raw!UW243:VG243)&gt;0),AND(COUNTIF(Raw!PR243:QB243,9)=0,COUNTA(Raw!UW243:VG243)=0)),OR(AND(COUNTIF(Raw!PR243:QB243,10)=1,COUNTA(Raw!VH243:VP243)&gt;0),AND(COUNTIF(Raw!PR243:QB243,10)=0,COUNTA(Raw!VH243:VP243)=0)),OR(AND(COUNTIF(Raw!PR243:QB243,11)=1,COUNTA(Raw!VQ243:WK243)&gt;0),AND(COUNTIF(Raw!PR243:QB243,11)=0,COUNTA(Raw!VQ243:WK243)=0))),"",1)))</f>
        <v/>
      </c>
      <c r="AV243" s="19" t="str">
        <f>IF(A243=0,"",IF(COUNTA(Raw!QI243:QY243)=0,"",IF(AND(OR(AND(Raw!QI243=4,COUNTIF(Raw!QR243:QY243,1)=0),Raw!QI243&lt;&gt;4),OR(AND(Raw!QJ243=4,COUNTIF(Raw!QR243:QY243,2)=0),Raw!QJ243&lt;&gt;4),OR(AND(Raw!QK243=4,COUNTIF(Raw!QR243:QY243,3)=0),Raw!QK243&lt;&gt;4),OR(AND(Raw!QL243=4,COUNTIF(Raw!QR243:QY243,4)=0),Raw!QL243&lt;&gt;4),OR(AND(Raw!QM243=4,COUNTIF(Raw!QR243:QY243,5)=0),Raw!QM243&lt;&gt;4),OR(AND(Raw!QN243=4,COUNTIF(Raw!QR243:QY243,6)=0),Raw!QN243&lt;&gt;4),OR(AND(Raw!QO243=4,COUNTIF(Raw!QR243:QY243,7)=0),Raw!QO243&lt;&gt;4),OR(AND(Raw!QP243=4,COUNTIF(Raw!QR243:QY243,8)=0),Raw!QP243&lt;&gt;4)),"",1)))</f>
        <v/>
      </c>
      <c r="AW243" t="str">
        <f>IF(A243=0,"",IF(COUNTA(Raw!QZ243:RP243)=0,"",IF(AND(OR(AND(Raw!QZ243=4,COUNTIF(Raw!RI243:RP243,1)=0),Raw!QZ243&lt;&gt;4),OR(AND(Raw!RA243=4,COUNTIF(Raw!RI243:RP243,2)=0),Raw!RA243&lt;&gt;4),OR(AND(Raw!RB243=4,COUNTIF(Raw!RI243:RP243,3)=0),Raw!RB243&lt;&gt;4),OR(AND(Raw!RC243=4,COUNTIF(Raw!RI243:RP243,4)=0),Raw!RC243&lt;&gt;4),OR(AND(Raw!RD243=4,COUNTIF(Raw!RI243:RP243,5)=0),Raw!RD243&lt;&gt;4),OR(AND(Raw!RE243=4,COUNTIF(Raw!RI243:RP243,6)=0),Raw!RE243&lt;&gt;4),OR(AND(Raw!RF243=4,COUNTIF(Raw!RI243:RP243,7)=0),Raw!RF243&lt;&gt;4),OR(AND(Raw!RG243=4,COUNTIF(Raw!RI243:RP243,8)=0),Raw!RG243&lt;&gt;4)),"",1)))</f>
        <v/>
      </c>
      <c r="AX243" t="str">
        <f>IF(A243=0,"",IF(COUNTA(Raw!RQ243:SG243)=0,"",IF(AND(OR(AND(Raw!RQ243=4,COUNTIF(Raw!RZ243:SG243,1)=0),Raw!RQ243&lt;&gt;4),OR(AND(Raw!RR243=4,COUNTIF(Raw!RZ243:SG243,2)=0),Raw!RR243&lt;&gt;4),OR(AND(Raw!RS243=4,COUNTIF(Raw!RZ243:SG243,3)=0),Raw!RS243&lt;&gt;4),OR(AND(Raw!RT243=4,COUNTIF(Raw!RZ243:SG243,4)=0),Raw!RT243&lt;&gt;4),OR(AND(Raw!RU243=4,COUNTIF(Raw!RZ243:SG243,5)=0),Raw!RU243&lt;&gt;4),OR(AND(Raw!RV243=4,COUNTIF(Raw!RZ243:SG243,6)=0),Raw!RV243&lt;&gt;4),OR(AND(Raw!RW243=4,COUNTIF(Raw!RZ243:SG243,7)=0),Raw!RW243&lt;&gt;4),OR(AND(Raw!RX243=4,COUNTIF(Raw!RZ243:SG243,8)=0),Raw!RX243&lt;&gt;4)),"",1)))</f>
        <v/>
      </c>
      <c r="AY243" t="str">
        <f>IF(A243=0,"",IF(COUNTA(Raw!SH243:ST243)=0,"",IF(AND(OR(AND(Raw!SH243=4,COUNTIF(Raw!SO243:ST243,1)=0),Raw!SH243&lt;&gt;4),OR(AND(Raw!SI243=4,COUNTIF(Raw!SO243:ST243,2)=0),Raw!SI243&lt;&gt;4),OR(AND(Raw!SJ243=4,COUNTIF(Raw!SO243:ST243,3)=0),Raw!SJ243&lt;&gt;4),OR(AND(Raw!SK243=4,COUNTIF(Raw!SO243:ST243,4)=0),Raw!SK243&lt;&gt;4),OR(AND(Raw!SL243=4,COUNTIF(Raw!SO243:ST243,5)=0),Raw!SL243&lt;&gt;4),OR(AND(Raw!SM243=4,COUNTIF(Raw!SO243:ST243,6)=0),Raw!SM243&lt;&gt;4)),"",1)))</f>
        <v/>
      </c>
      <c r="AZ243" t="str">
        <f>IF(A243=0,"",IF(COUNTA(Raw!SU243:TG243)=0,"",IF(AND(OR(AND(Raw!SU243=4,COUNTIF(Raw!TB243:TG243,1)=0),Raw!SU243&lt;&gt;4),OR(AND(Raw!SV243=4,COUNTIF(Raw!TB243:TG243,2)=0),Raw!SV243&lt;&gt;4),OR(AND(Raw!SW243=4,COUNTIF(Raw!TB243:TG243,3)=0),Raw!SW243&lt;&gt;4),OR(AND(Raw!SX243=4,COUNTIF(Raw!TB243:TG243,4)=0),Raw!SX243&lt;&gt;4),OR(AND(Raw!SY243=4,COUNTIF(Raw!TB243:TG243,5)=0),Raw!SY243&lt;&gt;4),OR(AND(Raw!SZ243=4,COUNTIF(Raw!TB243:TG243,6)=0),Raw!SZ243&lt;&gt;4)),"",1)))</f>
        <v/>
      </c>
      <c r="BA243" t="str">
        <f>IF(A243=0,"",IF(COUNTA(Raw!TH243:TT243)=0,"",IF(AND(OR(AND(Raw!TH243=4,COUNTIF(Raw!TO243:TT243,1)=0),Raw!TH243&lt;&gt;4),OR(AND(Raw!TI243=4,COUNTIF(Raw!TO243:TT243,2)=0),Raw!TI243&lt;&gt;4),OR(AND(Raw!TJ243=4,COUNTIF(Raw!TO243:TT243,3)=0),Raw!TJ243&lt;&gt;4),OR(AND(Raw!TK243=4,COUNTIF(Raw!TO243:TT243,4)=0),Raw!TK243&lt;&gt;4),OR(AND(Raw!TL243=4,COUNTIF(Raw!TO243:TT243,5)=0),Raw!TL243&lt;&gt;4),OR(AND(Raw!TM243=4,COUNTIF(Raw!TO243:TT243,6)=0),Raw!TM243&lt;&gt;4)),"",1)))</f>
        <v/>
      </c>
      <c r="BB243" t="str">
        <f>IF(A243=0,"",IF(COUNTA(Raw!TU243:UI243)=0,"",IF(AND(OR(AND(Raw!TU243=4,COUNTIF(Raw!UC243:UI243,1)=0),Raw!TU243&lt;&gt;4),OR(AND(Raw!TV243=4,COUNTIF(Raw!UC243:UI243,2)=0),Raw!TV243&lt;&gt;4),OR(AND(Raw!TW243=4,COUNTIF(Raw!UC243:UI243,3)=0),Raw!TW243&lt;&gt;4),OR(AND(Raw!TX243=4,COUNTIF(Raw!UC243:UI243,4)=0),Raw!TX243&lt;&gt;4),OR(AND(Raw!TY243=4,COUNTIF(Raw!UC243:UI243,5)=0),Raw!TY243&lt;&gt;4),OR(AND(Raw!TZ243=4,COUNTIF(Raw!UC243:UI243,6)=0),Raw!TZ243&lt;&gt;4),OR(AND(Raw!UA243=4,COUNTIF(Raw!UC243:UI243,7)=0),Raw!UA243&lt;&gt;4)),"",1)))</f>
        <v/>
      </c>
      <c r="BC243" t="str">
        <f>IF(A243=0,"",IF(COUNTA(Raw!UJ243:UV243)=0,"",IF(AND(OR(AND(Raw!UJ243=4,COUNTIF(Raw!UQ243:UV243,1)=0),Raw!UJ243&lt;&gt;4),OR(AND(Raw!UK243=4,COUNTIF(Raw!UQ243:UV243,2)=0),Raw!UK243&lt;&gt;4),OR(AND(Raw!UL243=4,COUNTIF(Raw!UQ243:UV243,3)=0),Raw!UL243&lt;&gt;4),OR(AND(Raw!UM243=4,COUNTIF(Raw!UQ243:UV243,4)=0),Raw!UM243&lt;&gt;4),OR(AND(Raw!UN243=4,COUNTIF(Raw!UQ243:UV243,5)=0),Raw!UN243&lt;&gt;4),OR(AND(Raw!UO243=4,COUNTIF(Raw!UQ243:UV243,6)=0),Raw!UO243&lt;&gt;4)),"",1)))</f>
        <v/>
      </c>
      <c r="BD243" t="str">
        <f>IF(A243=0,"",IF(COUNTA(Raw!UW243:VG243)=0,"",IF(AND(OR(AND(Raw!UW243=4,COUNTIF(Raw!VC243:VG243,1)=0),Raw!UW243&lt;&gt;4),OR(AND(Raw!UX243=4,COUNTIF(Raw!VC243:VG243,2)=0),Raw!UX243&lt;&gt;4),OR(AND(Raw!UY243=4,COUNTIF(Raw!VC243:VG243,3)=0),Raw!UY243&lt;&gt;4),OR(AND(Raw!UZ243=4,COUNTIF(Raw!VC243:VG243,4)=0),Raw!UZ243&lt;&gt;4),OR(AND(Raw!VA243=4,COUNTIF(Raw!VC243:VG243,5)=0),Raw!VA243&lt;&gt;4)),"",1)))</f>
        <v/>
      </c>
      <c r="BE243" t="str">
        <f>IF(A243=0,"",IF(COUNTA(Raw!VH243:VP243)=0,"",
IF(AND(
OR(AND(Raw!VH243=4,COUNTIF(Raw!VM243:VP243,1)=0),Raw!VH243&lt;&gt;4),
OR(AND(Raw!VI243=4,COUNTIF(Raw!VM243:VP243,2)=0),Raw!VI243&lt;&gt;4),
OR(AND(Raw!VJ243=4,COUNTIF(Raw!VM243:VP243,3)=0),Raw!VJ243&lt;&gt;4),
OR(AND(Raw!VK243=4,COUNTIF(Raw!VM243:VP243,4)=0),Raw!VK243&lt;&gt;4)
),"",1)))</f>
        <v/>
      </c>
      <c r="BF243" t="str">
        <f>IF(A243=0,"",IF(COUNTA(Raw!VQ243:WK243)=0,"",
IF(AND(
OR(AND(Raw!VQ243=4,COUNTIF(Raw!WB243:WK243,1)=0),Raw!VQ243&lt;&gt;4),
OR(AND(Raw!VR243=4,COUNTIF(Raw!WB243:WK243,2)=0),Raw!VR243&lt;&gt;4),
OR(AND(Raw!VS243=4,COUNTIF(Raw!WB243:WK243,3)=0),Raw!VS243&lt;&gt;4),
OR(AND(Raw!VT243=4,COUNTIF(Raw!WB243:WK243,4)=0),Raw!VT243&lt;&gt;4),
OR(AND(Raw!VU243=4,COUNTIF(Raw!WB243:WK243,5)=0),Raw!VU243&lt;&gt;4),
OR(AND(Raw!VV243=4,COUNTIF(Raw!WB243:WK243,6)=0),Raw!VV243&lt;&gt;4),
OR(AND(Raw!VW243=4,COUNTIF(Raw!WB243:WK243,7)=0),Raw!VW243&lt;&gt;4),
OR(AND(Raw!VX243=4,COUNTIF(Raw!WB243:WK243,8)=0),Raw!VX243&lt;&gt;4),
OR(AND(Raw!VY243=4,COUNTIF(Raw!WB243:WK243,9)=0),Raw!VX243&lt;&gt;4),
OR(AND(Raw!VZ243=4,COUNTIF(Raw!WB243:WK243,10)=0),Raw!VZ243&lt;&gt;4)
),"",1)))</f>
        <v/>
      </c>
      <c r="BG243" t="str">
        <f>IF(A243=0,"",IF(COUNTA(Raw!WL243:XB243)=0,"",
IF(AND(
OR(AND(Raw!WL243=4,COUNTIF(Raw!WU243:XB243,1)=0),Raw!WL243&lt;&gt;4),
OR(AND(Raw!WM243=4,COUNTIF(Raw!WU243:XB243,2)=0),Raw!WM243&lt;&gt;4),
OR(AND(Raw!WN243=4,COUNTIF(Raw!WU243:XB243,3)=0),Raw!WN243&lt;&gt;4),
OR(AND(Raw!WO243=4,COUNTIF(Raw!WU243:XB243,4)=0),Raw!WO243&lt;&gt;4),
OR(AND(Raw!WP243=4,COUNTIF(Raw!WU243:XB243,5)=0),Raw!WP243&lt;&gt;4),
OR(AND(Raw!WQ243=4,COUNTIF(Raw!WU243:XB243,6)=0),Raw!WQ243&lt;&gt;4),
OR(AND(Raw!WR243=4,COUNTIF(Raw!WU243:XB243,7)=0),Raw!WR243&lt;&gt;4),
OR(AND(Raw!WS243=4,COUNTIF(Raw!WU243:XB243,8)=0),Raw!WS243&lt;&gt;4)
),"",1)))</f>
        <v/>
      </c>
      <c r="BH243" t="str">
        <f>IF(A243=0,"",IF(COUNTA(Raw!XC243:XK243)=0,"",
IF(AND(
OR(AND(Raw!XC243=4,COUNTIF(Raw!XH243:XK243,1)=0),Raw!XC243&lt;&gt;4),
OR(AND(Raw!XD243=4,COUNTIF(Raw!XH243:XK243,2)=0),Raw!XD243&lt;&gt;4),
OR(AND(Raw!XE243=4,COUNTIF(Raw!XH243:XK243,3)=0),Raw!XE243&lt;&gt;4),
OR(AND(Raw!XF243=4,COUNTIF(Raw!XH243:XK243,4)=0),Raw!XF243&lt;&gt;4)
),"",1)))</f>
        <v/>
      </c>
      <c r="BI243" t="str">
        <f>IF(A243=0,"",IF(COUNTA(Raw!XL243:XT243)=0,"",
IF(AND(
OR(AND(Raw!XL243=4,COUNTIF(Raw!XQ243:XT243,1)=0),Raw!XL243&lt;&gt;4),
OR(AND(Raw!XM243=4,COUNTIF(Raw!XQ243:XT243,2)=0),Raw!XM243&lt;&gt;4),
OR(AND(Raw!XN243=4,COUNTIF(Raw!XQ243:XT243,3)=0),Raw!XN243&lt;&gt;4),
OR(AND(Raw!XO243=4,COUNTIF(Raw!XQ243:XT243,4)=0),Raw!XO243&lt;&gt;4)
),"",1)))</f>
        <v/>
      </c>
      <c r="BJ243" t="str">
        <f>IF(A243=0,"",IF(COUNTA(Raw!XU243:YI243)=0,"",
IF(AND(
OR(AND(Raw!XU243=4,COUNTIF(Raw!YC243:YI243,1)=0),Raw!XU243&lt;&gt;4),
OR(AND(Raw!XV243=4,COUNTIF(Raw!YC243:YI243,2)=0),Raw!XV243&lt;&gt;4),
OR(AND(Raw!XW243=4,COUNTIF(Raw!YC243:YI243,3)=0),Raw!XW243&lt;&gt;4),
OR(AND(Raw!XX243=4,COUNTIF(Raw!YC243:YI243,4)=0),Raw!XX243&lt;&gt;4),
OR(AND(Raw!XY243=4,COUNTIF(Raw!YC243:YI243,5)=0),Raw!XY243&lt;&gt;4),
OR(AND(Raw!XZ243=4,COUNTIF(Raw!YC243:YI243,6)=0),Raw!XZ243&lt;&gt;4),
OR(AND(Raw!YA243=4,COUNTIF(Raw!YC243:YI243,7)=0),Raw!YA243&lt;&gt;4)
),"",1)))</f>
        <v/>
      </c>
      <c r="BK243" t="str">
        <f>IF(A243=0,"",IF(COUNTA(Raw!YJ243:YR243)=0,"",
IF(AND(
OR(AND(Raw!YJ243=4,COUNTIF(Raw!YO243:YR243,1)=0),Raw!YJ243&lt;&gt;4),
OR(AND(Raw!YK243=4,COUNTIF(Raw!YO243:YR243,2)=0),Raw!YK243&lt;&gt;4),
OR(AND(Raw!YL243=4,COUNTIF(Raw!YO243:YR243,3)=0),Raw!YL243&lt;&gt;4),
OR(AND(Raw!YM243=4,COUNTIF(Raw!YO243:YR243,4)=0),Raw!YM243&lt;&gt;4)
),"",1)))</f>
        <v/>
      </c>
      <c r="BL243" t="str">
        <f>IF(A243=0,"",IF(COUNTA(Raw!YS243:YU243)=0,"",IF(AND(Raw!YS243=4,ISBLANK(Raw!YU243)),"",IF(AND(Raw!YS243&lt;&gt;4,ISBLANK(Raw!YU243)=FALSE),"",1))))</f>
        <v/>
      </c>
    </row>
    <row r="244" spans="1:64">
      <c r="A244" s="20">
        <f>Raw!A244</f>
        <v>0</v>
      </c>
      <c r="B244" s="19" t="str">
        <f>IF(A244=0,"",IF(AND(Raw!AC244=1,COUNTA(Raw!AR244:IC244)&gt;0,COUNTA(Raw!ID244:YU244)=0),"",IF(AND(Raw!AC244=2,COUNTA(Raw!AR244:IC244)=0,COUNTA(Raw!ID244:MV244)&gt;0,COUNTA(Raw!MW244:YU244)=0),"",IF(AND(Raw!AC244=3,COUNTA(Raw!AP244:MV244)=0,COUNTA(Raw!MW244:YU244)&gt;0),"",1))))</f>
        <v/>
      </c>
      <c r="C244" s="19" t="str">
        <f>IF(A244=0,"",IF(AND(Raw!AK244=1,ISBLANK(Raw!AM244)=FALSE,ISBLANK(Raw!AO244)),"",IF(AND(Raw!AK244=2,ISBLANK(Raw!AM244),ISBLANK(Raw!AO244)=FALSE),"",1)))</f>
        <v/>
      </c>
      <c r="D244" s="19" t="str">
        <f>IF(A244=0,"",IF(COUNTA(Raw!AS244:AZ244)=0,"",IF(AND(Raw!AS244+Raw!AT244=100,Raw!AU244+Raw!AV244=100,Raw!AW244+Raw!AX244=100,Raw!AY244+Raw!AZ244=100),"",1)))</f>
        <v/>
      </c>
      <c r="E244" s="19" t="str">
        <f>IF(A244=0,"",IF(ISBLANK(Raw!AQ244),"",IF(Raw!AQ244=1,"",1)))</f>
        <v/>
      </c>
      <c r="F244" s="19" t="str">
        <f>IF(A244=0,"",IF(ISBLANK(Raw!AR244),"",IF(AND(Raw!AR244&gt;=0,Raw!AR244&lt;=100),"",1)))</f>
        <v/>
      </c>
      <c r="G244" s="19" t="str">
        <f>IF(A244=0,"",IF(AND(ISBLANK(Raw!BA244),ISBLANK(Raw!AS244)),"",IF(AND(Raw!AS244&gt;0,ISBLANK(Raw!BA244)=FALSE),"",1)))</f>
        <v/>
      </c>
      <c r="H244" s="19" t="str">
        <f>IF(A244=0,"",IF(COUNTA(Raw!BA244:BH244)=0,"",IF(AND(Raw!BA244=0,COUNTA(Raw!BB244:BH244)=0),"",IF(AND(Raw!BA244&gt;0,COUNTA(Raw!BB244:BH244)&gt;0),"",1))))</f>
        <v/>
      </c>
      <c r="I244" s="19" t="str">
        <f>IF(A244=0,"",IF(AND(ISBLANK(Raw!BI244),ISBLANK(Raw!BJ244)),"",IF(AND(Raw!BI244=1,ISBLANK(Raw!BJ244)=FALSE),"",IF(AND(Raw!BI244=2,ISBLANK(Raw!BJ244)),"",1))))</f>
        <v/>
      </c>
      <c r="J244" s="19" t="str">
        <f>IF(A244=0,"",IF(AND(ISBLANK(Raw!AT244),COUNTBLANK(Raw!BK244:BQ244)),"",IF(AND(Raw!AT244&gt;0,COUNTA(Raw!BK244:BQ244)&gt;0),"",IF(AND(Raw!AT244=0,COUNTA(Raw!BK244:BQ244)=0),"",1))))</f>
        <v/>
      </c>
      <c r="K244" s="19" t="str">
        <f>IF(A244=0,"",IF(AND(ISBLANK(Raw!AS244),COUNTA(Raw!BR244:BX244)=0),"",IF(AND(Raw!AS244&gt;0,COUNTA(Raw!BR244:BX244)&gt;0),"",IF(AND(Raw!AS244=0,COUNTA(Raw!BR244:BX244)=0),"",1))))</f>
        <v/>
      </c>
      <c r="L244" s="19" t="str">
        <f>IF(A244=0,"",IF(AND(COUNTA(Raw!BK244:BX244)=0,COUNTA(Raw!BY244:CH244)=0),"",IF(AND(COUNTIF(Raw!BK244:BX244,1)&gt;0,COUNTA(Raw!BY244:CH244)&gt;0),"",IF(AND(COUNTIF(Raw!BK244:BX244,1)=0,COUNTA(Raw!BY244:CH244)=0),"",1))))</f>
        <v/>
      </c>
      <c r="M244" s="19" t="str">
        <f>IF(A244=0,"",IF(AND(COUNTA(Raw!BK244:BX244)=0,COUNTA(Raw!CI244:CR244)),"",IF(AND(COUNTIF(Raw!BK244:BX244,3)&gt;0,COUNTA(Raw!CI244:CR244)&gt;0),"",IF(AND(COUNTIF(Raw!BK244:BX244,3)=0,COUNTA(Raw!CI244:CR244)=0),"",1))))</f>
        <v/>
      </c>
      <c r="N244" s="19" t="str">
        <f>IF(A244=0,"",IF(COUNTA(Raw!CS244:DF244)=0,"",IF(AND(COUNTIF(Raw!CS244:CV244,1)=1,COUNTA(Raw!CW244:DA244)&gt;0,COUNTA(Raw!DB244:DF244)=0),"",IF(AND(COUNTIF(Raw!CS244:CV244,2)=1,COUNTA(Raw!CW244:DA244)=0,COUNTA(Raw!DB244:DF244)&gt;0),"",IF(AND(COUNTA(Raw!CS244:CV244)&gt;0,COUNTA(Raw!CW244:DF244)=0),"",1)))))</f>
        <v/>
      </c>
      <c r="O244" s="19" t="str">
        <f>IF(A244=0,"",IF(COUNTA(Raw!DG244:DP244)=0,"",IF(AND(COUNTIF(Raw!BK244:BQ244,1)&gt;0,OR(COUNTIF(Raw!DG244:DP244,1)=1,COUNTIF(Raw!DG244:DP244,2)=1,COUNTIF(Raw!DG244:DP244,3)=1)),"",IF(AND(COUNTIF(Raw!BK244:BQ244,1)=0,AND(COUNTIF(Raw!DG244:DP244,1)=0,COUNTIF(Raw!DG244:DP244,2)=0,COUNTIF(Raw!DG244:DP244,3)=0)),"",1))))</f>
        <v/>
      </c>
      <c r="P244" s="19" t="str">
        <f>IF(A244=0,"",IF(COUNTA(Raw!DG244:DR244)=0,"",IF(AND(COUNTIF(Raw!DG244:DP244,4)=1,ISBLANK(Raw!DQ244)=FALSE,ISBLANK(Raw!DR244)),"",IF(AND(COUNTIF(Raw!DG244:DP244,7)=1,ISBLANK(Raw!DQ244),ISBLANK(Raw!DR244)=FALSE),"",IF(AND(COUNTA(Raw!DG244:DP244)&gt;0,COUNTIF(Raw!DG244:DP244,4)=0,COUNTIF(Raw!DG244:DP244,7)=0,COUNTA(Raw!DQ244:DR244)=0),"",1)))))</f>
        <v/>
      </c>
      <c r="Q244" s="19" t="str">
        <f>IF(A244=0,"",IF(AND(COUNTA(Raw!DS244:DU244)=0,COUNTA(Raw!BK244:BQ244)=0),"",IF(AND(COUNTIF(Raw!BK244:BQ244,1)&gt;0,COUNTA(Raw!DS244:DU244)&gt;0),"",IF(AND(COUNTIF(Raw!BK244:BQ244,1)=0,COUNTA(Raw!DS244:DU244)=0),"",1))))</f>
        <v/>
      </c>
      <c r="R244" s="19" t="str">
        <f>IF(A244=0,"",IF(AND(ISBLANK(Raw!AT244),ISBLANK(Raw!EJ244)),"",IF(AND(Raw!AT244&gt;0,ISBLANK(Raw!EJ244)=FALSE,Raw!EJ244&gt;=0,Raw!EJ244&lt;=7),"",IF(AND(Raw!AT244=0,ISBLANK(Raw!EJ244)),"",1))))</f>
        <v/>
      </c>
      <c r="S244" t="str">
        <f>IF(A244=0,"",IF(AND(ISBLANK(Raw!AS244),ISBLANK(Raw!EK244)),"",IF(AND(Raw!AS244&gt;0,ISBLANK(Raw!EK244)=FALSE),"",IF(AND(Raw!AS244=0,ISBLANK(Raw!EK244)),"",1))))</f>
        <v/>
      </c>
      <c r="T244" s="19" t="str">
        <f>IF(A244=0,"",IF(AND(ISBLANK(Raw!AT244),COUNTA(Raw!EL244:EQ244)=0),"",IF(AND(Raw!AT244&gt;0,COUNTA(Raw!EL244:EQ244)&gt;0),"",IF(AND(Raw!AT244=0,COUNTA(Raw!EL244:EQ244)=0),"",1))))</f>
        <v/>
      </c>
      <c r="U244" t="str">
        <f>IF(A244=0,"",IF(AND(ISBLANK(Raw!AT244),COUNTA(Raw!ER244:EU244)=0),"",IF(AND(Raw!AT244&gt;0,COUNTA(Raw!ER244:EU244)&gt;0),"",IF(AND(Raw!AT244=0,COUNTA(Raw!ER244:EU244)=0),"",1))))</f>
        <v/>
      </c>
      <c r="V244" t="str">
        <f>IF(A244=0,"",IF(AND(ISBLANK(Raw!AS244),COUNTA(Raw!EV244:FA244)=0),"",IF(AND(Raw!AS244&gt;0,COUNTA(Raw!EV244:FA244)&gt;0),"",IF(AND(Raw!AS244=0,COUNTA(Raw!EV244:FA244)=0),"",1))))</f>
        <v/>
      </c>
      <c r="W244" t="str">
        <f>IF(A244=0,"",IF(AND(ISBLANK(Raw!AS244),COUNTA(Raw!FB244:FE244)=0),"",IF(AND(Raw!AS244&gt;0,COUNTA(Raw!FB244:FE244)&gt;0),"",IF(AND(Raw!AS244=0,COUNTA(Raw!FB244:FE244)=0),"",1))))</f>
        <v/>
      </c>
      <c r="X244" t="str">
        <f>IF(A244=0,"",IF(AND(ISBLANK(Raw!AT244),COUNTA(Raw!FF244:FI244)=0),"",IF(AND(Raw!AT244&gt;0,COUNTA(Raw!FF244:FI244)&gt;0),"",IF(AND(Raw!AT244=0,COUNTA(Raw!FF244:FI244)=0),"",1))))</f>
        <v/>
      </c>
      <c r="Y244" t="str">
        <f>IF(A244=0,"",IF(AND(ISBLANK(Raw!AS244),COUNTA(Raw!FJ244:FM244)=0),"",IF(AND(Raw!AS244&gt;0,COUNTA(Raw!FJ244:FM244)&gt;0),"",IF(AND(Raw!AS244=0,COUNTA(Raw!FJ244:FM244)=0),"",1))))</f>
        <v/>
      </c>
      <c r="Z244" t="str">
        <f>IF(A244=0,"",IF(AND(COUNTA(Raw!FN244:FT244)=0,ISBLANK(Raw!FU244)),"",IF(AND(COUNTIF(Raw!FN244:FT244,1)&gt;0,ISBLANK(Raw!FU244)=FALSE),"",IF(AND(COUNTIF(Raw!FN244:FT244,1)=0,ISBLANK(Raw!FU244)),"",1))))</f>
        <v/>
      </c>
      <c r="AA244" s="19" t="str">
        <f>IF(A244=0,"",IF(AND(ISBLANK(Raw!BI244),COUNTA(Raw!FV244:GH244)=0),"",IF(AND(Raw!BI244&lt;&gt;1,COUNTIF(Raw!FV244:GH244,6)=0),"",IF(Raw!BI244=1,"",1))))</f>
        <v/>
      </c>
      <c r="AB244" t="str">
        <f>IF(A244=0,"",IF(AND(ISBLANK(Raw!GI244),COUNTA(Raw!GJ244:GQ244)=0),"",IF(AND(Raw!GI244=1,COUNTA(Raw!GJ244:GQ244)&gt;0),"",IF(AND(Raw!GI244=2,COUNTA(Raw!GJ244:GQ244)=0),"",1))))</f>
        <v/>
      </c>
      <c r="AC244" s="19" t="str">
        <f>IF(A244=0,"",IF(AND(COUNTA(Raw!GY244:HF244)=0,ISBLANK(Raw!HG244)),"",IF(AND(OR(COUNTIF(Raw!GY244:HE244,1)&gt;0,COUNTIF(Raw!GY244:HE244,2)&gt;0),ISBLANK(Raw!HG244)=FALSE),"",IF(AND(COUNTA(Raw!GY244:HF244)&gt;0,ISBLANK(Raw!HG244),COUNTIF(Raw!GY244:HE244,1)=0,COUNTIF(Raw!GY244:HE244,2)=0),"",1))))</f>
        <v/>
      </c>
      <c r="AD244" s="19" t="str">
        <f>IF(A244=0,"",IF(COUNTA(Raw!HU244:IB244)=0,"",IF(AND(Raw!AK244&lt;&gt;2,COUNTIF(Raw!HU244:IA244,2)=0,COUNTIF(Raw!HU244:IA244,3)=0),"",IF(Raw!AK244=2,"",1))))</f>
        <v/>
      </c>
      <c r="AE244" s="19" t="str">
        <f>IF(A244=0,"",IF(AND(Raw!AK244=2,ISBLANK(Raw!IC244)=FALSE),"",IF(AND(Raw!AK244&lt;&gt;2,ISBLANK(Raw!IC244)),"",1)))</f>
        <v/>
      </c>
      <c r="AF244" s="19" t="str">
        <f>IF(A244=0,"",IF(COUNTA(Raw!ID244:IF244)=0,"",IF(AND(MATCH(2023-Raw!ID244,Code!$A$3:$A$12,1)=Raw!IF244,2023-Raw!ID244=Raw!IE244),"",1)))</f>
        <v/>
      </c>
      <c r="AG244" s="19" t="str">
        <f>IF(A244=0,"",IF(COUNTA(Raw!IG244:II244)=0,"",IF(AND(Raw!IG244=4,ISBLANK(Raw!II244)=FALSE),"",IF(AND(Raw!IG244&lt;&gt;4,ISBLANK(Raw!II244)),"",1))))</f>
        <v/>
      </c>
      <c r="AH244" s="19" t="str">
        <f>IF(A244=0,"",IF(COUNTA(Raw!IJ244:IM244)=0,"",IF(AND(Raw!IJ244=1,ISBLANK(Raw!IK244)=FALSE),"",IF(AND(Raw!IJ244=2,COUNTA(Raw!IK244:IM244)&gt;0),"",1))))</f>
        <v/>
      </c>
      <c r="AI244" s="19" t="str">
        <f>IF(A244=0,"",IF(COUNTA(Raw!IK244:IM244)=0,"",IF(AND(Raw!IK244=1,ISBLANK(Raw!IL244)=FALSE),"",IF(AND(Raw!IK244=2,COUNTA(Raw!IL244:IM244)=0),"",1))))</f>
        <v/>
      </c>
      <c r="AJ244" s="19" t="str">
        <f>IF(A244=0,"",IF(COUNTA(Raw!JD244:JJ244)=0,"",IF(AND(Raw!JD244&gt;600,COUNTA(Raw!JE244:JI244)&gt;0),"",IF(AND(Raw!JD244&lt;=600,COUNTA(Raw!JE244:JJ244)=0),"",1))))</f>
        <v/>
      </c>
      <c r="AK244" s="19" t="str">
        <f>IF(A244=0,"",IF(COUNTA(Raw!JK244:KA244)=0,"",IF(AND(Raw!JK244=1,COUNTA(Raw!JM244:JV244)&gt;0),"",IF(AND(Raw!JK244=3,COUNTA(Raw!JM244:JV244)&gt;0,COUNTA(Raw!JW244:KA244)=0),"",IF(AND(ISBLANK(Raw!JK244)=FALSE,Raw!JK244&lt;&gt;1,Raw!JK244&lt;&gt;3,COUNTA(Raw!JM244:KA244)=0),"",1)))))</f>
        <v/>
      </c>
      <c r="AL244" s="19" t="str">
        <f>IF(A244=0,"",IF(COUNTA(Raw!JW244:KA244)=0,"",IF(AND(COUNTIF(Raw!JW244:JZ244,4)=0,COUNTA(Raw!JW244:JZ244)&gt;0,ISBLANK(Raw!KA244)=FALSE),"",IF(AND(COUNTIF(Raw!JW244:KA244,4)&gt;0,ISBLANK(Raw!KA244)),"",1))))</f>
        <v/>
      </c>
      <c r="AM244" s="19" t="str">
        <f>IF(A244=0,"",IF(COUNTA(Raw!KT244:KU244)=0,"",IF(AND(Raw!KT244=1,ISBLANK(Raw!KU244)=FALSE),"",IF(AND(Raw!KT244=2,ISBLANK(Raw!KU244)),"",1))))</f>
        <v/>
      </c>
      <c r="AN244" s="19" t="str">
        <f>IF(A244=0,"",IF(COUNTA(Raw!KX244:LF244)=0,"",IF(AND(COUNTIF(Raw!KX244:LB244,5)=1,COUNTA(Raw!KX244:LB244)=1,COUNTA(Raw!LC244:LF244)=0),"",IF(AND(COUNTIF(Raw!KX244:LB244,5)=0,COUNTA(Raw!KX244:LB244)&gt;0,COUNTA(Raw!LC244:LF244)&gt;0),"",1))))</f>
        <v/>
      </c>
      <c r="AO244" s="19" t="str">
        <f>IF(A244=0,"",IF(COUNTA(Raw!LM244:LU244)=0,"",IF(AND(Raw!LM244=1,ISBLANK(Raw!LN244)=FALSE,COUNTA(Raw!LO244:LU244)&gt;0),"",IF(AND(Raw!LM244=2,COUNTA(Raw!LN244:LU244)=0),"",1))))</f>
        <v/>
      </c>
      <c r="AP244" s="19" t="str">
        <f>IF(A244=0,"",IF(COUNTA(Raw!MY244:OG244)=0,"",IF(AND(Raw!MY244=2,COUNTA(Raw!MZ244:OG244)=0),"",IF(AND(Raw!MY244=1,COUNTA(Raw!MZ244:OG244)&gt;0),"",1))))</f>
        <v/>
      </c>
      <c r="AQ244" s="19" t="str">
        <f>IF(A244=0,"",IF(COUNTA(Raw!NC244:NW244)=0,"",IF(AND(COUNTIF(Raw!NC244:NG244,3)&gt;0,COUNTA(Raw!NH244:NQ244)&gt;0),"",IF(AND(COUNTA(Raw!NC244:NG244)&gt;0,COUNTIF(Raw!NC244:NG244,3)=0,COUNTA(Raw!NH244:NW244)=0),"",1))))</f>
        <v/>
      </c>
      <c r="AR244" s="19" t="str">
        <f>IF(A244=0,"",IF(COUNTA(Raw!NH244:NW244)=0,"",IF(AND(COUNTIF(Raw!NH244:NQ244,10)&gt;0,COUNTA(Raw!NR244:NW244)&gt;0),"",IF(AND(COUNTA(Raw!NH244:NQ244)&gt;0,COUNTIF(Raw!NH244:NQ244,10)=0,COUNTA(Raw!NR244:NY244)=0),"",1))))</f>
        <v/>
      </c>
      <c r="AS244" s="19" t="str">
        <f>IF(A244=0,"",IF(COUNTA(Raw!NY244:OG244)=0,"",IF(AND(Raw!NY244=1,COUNTA(Raw!NZ244:OG244)&gt;0),"",IF(AND(Raw!NY244=2,COUNTA(Raw!NZ244:OG244)=0),"",1))))</f>
        <v/>
      </c>
      <c r="AT244" s="19" t="str">
        <f>IF(A244=0,"",IF(COUNTA(Raw!OH244:OY244)=0,"",IF(AND(Raw!OH244=1,COUNTA(Raw!OI244:OY244)&gt;0),"",IF(AND(Raw!OH244=2,COUNTA(Raw!OI244:OY244)=0),"",1))))</f>
        <v/>
      </c>
      <c r="AU244" s="19" t="str">
        <f>IF(A244=0,"",IF(COUNTA(Raw!PR244:QB244)=0,"",
IF(AND(OR(AND(COUNTIF(Raw!PR244:QB244,1)=1,COUNTA(Raw!QI244:QY244)&gt;0),AND(COUNTIF(Raw!PR244:QB244,1)=0,COUNTA(Raw!QI244:QY244)=0)),OR(AND(COUNTIF(Raw!PR244:QB244,2)=1,COUNTA(Raw!QZ244:RP244)&gt;0),AND(COUNTIF(Raw!PR244:QB244,2)=0,COUNTA(Raw!QZ244:RP244)=0)),OR(AND(COUNTIF(Raw!PR244:QB244,3)=1,COUNTA(Raw!RQ244:SG244)&gt;0),AND(COUNTIF(Raw!PR244:QB244,3)=0,COUNTA(Raw!RQ244:SG244)=0)),OR(AND(COUNTIF(Raw!PR244:QB244,4)=1,COUNTA(Raw!SH244:ST244)&gt;0),AND(COUNTIF(Raw!PR244:QB244,4)=0,COUNTA(Raw!SH244:ST244)=0)),OR(AND(COUNTIF(Raw!PR244:QB244,5)=1,COUNTA(Raw!SU244:TG244)&gt;0),AND(COUNTIF(Raw!PR244:QB244,5)=0,COUNTA(Raw!SU244:TG244)=0)),OR(AND(COUNTIF(Raw!PR244:QB244,6)=1,COUNTA(Raw!TH244:TT244)&gt;0),AND(COUNTIF(Raw!PR244:QB244,6)=0,COUNTA(Raw!TH244:TT244)=0)),OR(AND(COUNTIF(Raw!PR244:QB244,7)=1,COUNTA(Raw!TU244:UI244)&gt;0),AND(COUNTIF(Raw!PR244:QB244,7)=0,COUNTA(Raw!TU244:UI244)=0)),OR(AND(COUNTIF(Raw!PR244:QB244,8)=1,COUNTA(Raw!UJ244:UV244)&gt;0),AND(COUNTIF(Raw!PR244:QB244,8)=0,COUNTA(Raw!UJ244:UV244)=0)),OR(AND(COUNTIF(Raw!PR244:QB244,9)=1,COUNTA(Raw!UW244:VG244)&gt;0),AND(COUNTIF(Raw!PR244:QB244,9)=0,COUNTA(Raw!UW244:VG244)=0)),OR(AND(COUNTIF(Raw!PR244:QB244,10)=1,COUNTA(Raw!VH244:VP244)&gt;0),AND(COUNTIF(Raw!PR244:QB244,10)=0,COUNTA(Raw!VH244:VP244)=0)),OR(AND(COUNTIF(Raw!PR244:QB244,11)=1,COUNTA(Raw!VQ244:WK244)&gt;0),AND(COUNTIF(Raw!PR244:QB244,11)=0,COUNTA(Raw!VQ244:WK244)=0))),"",1)))</f>
        <v/>
      </c>
      <c r="AV244" s="19" t="str">
        <f>IF(A244=0,"",IF(COUNTA(Raw!QI244:QY244)=0,"",IF(AND(OR(AND(Raw!QI244=4,COUNTIF(Raw!QR244:QY244,1)=0),Raw!QI244&lt;&gt;4),OR(AND(Raw!QJ244=4,COUNTIF(Raw!QR244:QY244,2)=0),Raw!QJ244&lt;&gt;4),OR(AND(Raw!QK244=4,COUNTIF(Raw!QR244:QY244,3)=0),Raw!QK244&lt;&gt;4),OR(AND(Raw!QL244=4,COUNTIF(Raw!QR244:QY244,4)=0),Raw!QL244&lt;&gt;4),OR(AND(Raw!QM244=4,COUNTIF(Raw!QR244:QY244,5)=0),Raw!QM244&lt;&gt;4),OR(AND(Raw!QN244=4,COUNTIF(Raw!QR244:QY244,6)=0),Raw!QN244&lt;&gt;4),OR(AND(Raw!QO244=4,COUNTIF(Raw!QR244:QY244,7)=0),Raw!QO244&lt;&gt;4),OR(AND(Raw!QP244=4,COUNTIF(Raw!QR244:QY244,8)=0),Raw!QP244&lt;&gt;4)),"",1)))</f>
        <v/>
      </c>
      <c r="AW244" t="str">
        <f>IF(A244=0,"",IF(COUNTA(Raw!QZ244:RP244)=0,"",IF(AND(OR(AND(Raw!QZ244=4,COUNTIF(Raw!RI244:RP244,1)=0),Raw!QZ244&lt;&gt;4),OR(AND(Raw!RA244=4,COUNTIF(Raw!RI244:RP244,2)=0),Raw!RA244&lt;&gt;4),OR(AND(Raw!RB244=4,COUNTIF(Raw!RI244:RP244,3)=0),Raw!RB244&lt;&gt;4),OR(AND(Raw!RC244=4,COUNTIF(Raw!RI244:RP244,4)=0),Raw!RC244&lt;&gt;4),OR(AND(Raw!RD244=4,COUNTIF(Raw!RI244:RP244,5)=0),Raw!RD244&lt;&gt;4),OR(AND(Raw!RE244=4,COUNTIF(Raw!RI244:RP244,6)=0),Raw!RE244&lt;&gt;4),OR(AND(Raw!RF244=4,COUNTIF(Raw!RI244:RP244,7)=0),Raw!RF244&lt;&gt;4),OR(AND(Raw!RG244=4,COUNTIF(Raw!RI244:RP244,8)=0),Raw!RG244&lt;&gt;4)),"",1)))</f>
        <v/>
      </c>
      <c r="AX244" t="str">
        <f>IF(A244=0,"",IF(COUNTA(Raw!RQ244:SG244)=0,"",IF(AND(OR(AND(Raw!RQ244=4,COUNTIF(Raw!RZ244:SG244,1)=0),Raw!RQ244&lt;&gt;4),OR(AND(Raw!RR244=4,COUNTIF(Raw!RZ244:SG244,2)=0),Raw!RR244&lt;&gt;4),OR(AND(Raw!RS244=4,COUNTIF(Raw!RZ244:SG244,3)=0),Raw!RS244&lt;&gt;4),OR(AND(Raw!RT244=4,COUNTIF(Raw!RZ244:SG244,4)=0),Raw!RT244&lt;&gt;4),OR(AND(Raw!RU244=4,COUNTIF(Raw!RZ244:SG244,5)=0),Raw!RU244&lt;&gt;4),OR(AND(Raw!RV244=4,COUNTIF(Raw!RZ244:SG244,6)=0),Raw!RV244&lt;&gt;4),OR(AND(Raw!RW244=4,COUNTIF(Raw!RZ244:SG244,7)=0),Raw!RW244&lt;&gt;4),OR(AND(Raw!RX244=4,COUNTIF(Raw!RZ244:SG244,8)=0),Raw!RX244&lt;&gt;4)),"",1)))</f>
        <v/>
      </c>
      <c r="AY244" t="str">
        <f>IF(A244=0,"",IF(COUNTA(Raw!SH244:ST244)=0,"",IF(AND(OR(AND(Raw!SH244=4,COUNTIF(Raw!SO244:ST244,1)=0),Raw!SH244&lt;&gt;4),OR(AND(Raw!SI244=4,COUNTIF(Raw!SO244:ST244,2)=0),Raw!SI244&lt;&gt;4),OR(AND(Raw!SJ244=4,COUNTIF(Raw!SO244:ST244,3)=0),Raw!SJ244&lt;&gt;4),OR(AND(Raw!SK244=4,COUNTIF(Raw!SO244:ST244,4)=0),Raw!SK244&lt;&gt;4),OR(AND(Raw!SL244=4,COUNTIF(Raw!SO244:ST244,5)=0),Raw!SL244&lt;&gt;4),OR(AND(Raw!SM244=4,COUNTIF(Raw!SO244:ST244,6)=0),Raw!SM244&lt;&gt;4)),"",1)))</f>
        <v/>
      </c>
      <c r="AZ244" t="str">
        <f>IF(A244=0,"",IF(COUNTA(Raw!SU244:TG244)=0,"",IF(AND(OR(AND(Raw!SU244=4,COUNTIF(Raw!TB244:TG244,1)=0),Raw!SU244&lt;&gt;4),OR(AND(Raw!SV244=4,COUNTIF(Raw!TB244:TG244,2)=0),Raw!SV244&lt;&gt;4),OR(AND(Raw!SW244=4,COUNTIF(Raw!TB244:TG244,3)=0),Raw!SW244&lt;&gt;4),OR(AND(Raw!SX244=4,COUNTIF(Raw!TB244:TG244,4)=0),Raw!SX244&lt;&gt;4),OR(AND(Raw!SY244=4,COUNTIF(Raw!TB244:TG244,5)=0),Raw!SY244&lt;&gt;4),OR(AND(Raw!SZ244=4,COUNTIF(Raw!TB244:TG244,6)=0),Raw!SZ244&lt;&gt;4)),"",1)))</f>
        <v/>
      </c>
      <c r="BA244" t="str">
        <f>IF(A244=0,"",IF(COUNTA(Raw!TH244:TT244)=0,"",IF(AND(OR(AND(Raw!TH244=4,COUNTIF(Raw!TO244:TT244,1)=0),Raw!TH244&lt;&gt;4),OR(AND(Raw!TI244=4,COUNTIF(Raw!TO244:TT244,2)=0),Raw!TI244&lt;&gt;4),OR(AND(Raw!TJ244=4,COUNTIF(Raw!TO244:TT244,3)=0),Raw!TJ244&lt;&gt;4),OR(AND(Raw!TK244=4,COUNTIF(Raw!TO244:TT244,4)=0),Raw!TK244&lt;&gt;4),OR(AND(Raw!TL244=4,COUNTIF(Raw!TO244:TT244,5)=0),Raw!TL244&lt;&gt;4),OR(AND(Raw!TM244=4,COUNTIF(Raw!TO244:TT244,6)=0),Raw!TM244&lt;&gt;4)),"",1)))</f>
        <v/>
      </c>
      <c r="BB244" t="str">
        <f>IF(A244=0,"",IF(COUNTA(Raw!TU244:UI244)=0,"",IF(AND(OR(AND(Raw!TU244=4,COUNTIF(Raw!UC244:UI244,1)=0),Raw!TU244&lt;&gt;4),OR(AND(Raw!TV244=4,COUNTIF(Raw!UC244:UI244,2)=0),Raw!TV244&lt;&gt;4),OR(AND(Raw!TW244=4,COUNTIF(Raw!UC244:UI244,3)=0),Raw!TW244&lt;&gt;4),OR(AND(Raw!TX244=4,COUNTIF(Raw!UC244:UI244,4)=0),Raw!TX244&lt;&gt;4),OR(AND(Raw!TY244=4,COUNTIF(Raw!UC244:UI244,5)=0),Raw!TY244&lt;&gt;4),OR(AND(Raw!TZ244=4,COUNTIF(Raw!UC244:UI244,6)=0),Raw!TZ244&lt;&gt;4),OR(AND(Raw!UA244=4,COUNTIF(Raw!UC244:UI244,7)=0),Raw!UA244&lt;&gt;4)),"",1)))</f>
        <v/>
      </c>
      <c r="BC244" t="str">
        <f>IF(A244=0,"",IF(COUNTA(Raw!UJ244:UV244)=0,"",IF(AND(OR(AND(Raw!UJ244=4,COUNTIF(Raw!UQ244:UV244,1)=0),Raw!UJ244&lt;&gt;4),OR(AND(Raw!UK244=4,COUNTIF(Raw!UQ244:UV244,2)=0),Raw!UK244&lt;&gt;4),OR(AND(Raw!UL244=4,COUNTIF(Raw!UQ244:UV244,3)=0),Raw!UL244&lt;&gt;4),OR(AND(Raw!UM244=4,COUNTIF(Raw!UQ244:UV244,4)=0),Raw!UM244&lt;&gt;4),OR(AND(Raw!UN244=4,COUNTIF(Raw!UQ244:UV244,5)=0),Raw!UN244&lt;&gt;4),OR(AND(Raw!UO244=4,COUNTIF(Raw!UQ244:UV244,6)=0),Raw!UO244&lt;&gt;4)),"",1)))</f>
        <v/>
      </c>
      <c r="BD244" t="str">
        <f>IF(A244=0,"",IF(COUNTA(Raw!UW244:VG244)=0,"",IF(AND(OR(AND(Raw!UW244=4,COUNTIF(Raw!VC244:VG244,1)=0),Raw!UW244&lt;&gt;4),OR(AND(Raw!UX244=4,COUNTIF(Raw!VC244:VG244,2)=0),Raw!UX244&lt;&gt;4),OR(AND(Raw!UY244=4,COUNTIF(Raw!VC244:VG244,3)=0),Raw!UY244&lt;&gt;4),OR(AND(Raw!UZ244=4,COUNTIF(Raw!VC244:VG244,4)=0),Raw!UZ244&lt;&gt;4),OR(AND(Raw!VA244=4,COUNTIF(Raw!VC244:VG244,5)=0),Raw!VA244&lt;&gt;4)),"",1)))</f>
        <v/>
      </c>
      <c r="BE244" t="str">
        <f>IF(A244=0,"",IF(COUNTA(Raw!VH244:VP244)=0,"",
IF(AND(
OR(AND(Raw!VH244=4,COUNTIF(Raw!VM244:VP244,1)=0),Raw!VH244&lt;&gt;4),
OR(AND(Raw!VI244=4,COUNTIF(Raw!VM244:VP244,2)=0),Raw!VI244&lt;&gt;4),
OR(AND(Raw!VJ244=4,COUNTIF(Raw!VM244:VP244,3)=0),Raw!VJ244&lt;&gt;4),
OR(AND(Raw!VK244=4,COUNTIF(Raw!VM244:VP244,4)=0),Raw!VK244&lt;&gt;4)
),"",1)))</f>
        <v/>
      </c>
      <c r="BF244" t="str">
        <f>IF(A244=0,"",IF(COUNTA(Raw!VQ244:WK244)=0,"",
IF(AND(
OR(AND(Raw!VQ244=4,COUNTIF(Raw!WB244:WK244,1)=0),Raw!VQ244&lt;&gt;4),
OR(AND(Raw!VR244=4,COUNTIF(Raw!WB244:WK244,2)=0),Raw!VR244&lt;&gt;4),
OR(AND(Raw!VS244=4,COUNTIF(Raw!WB244:WK244,3)=0),Raw!VS244&lt;&gt;4),
OR(AND(Raw!VT244=4,COUNTIF(Raw!WB244:WK244,4)=0),Raw!VT244&lt;&gt;4),
OR(AND(Raw!VU244=4,COUNTIF(Raw!WB244:WK244,5)=0),Raw!VU244&lt;&gt;4),
OR(AND(Raw!VV244=4,COUNTIF(Raw!WB244:WK244,6)=0),Raw!VV244&lt;&gt;4),
OR(AND(Raw!VW244=4,COUNTIF(Raw!WB244:WK244,7)=0),Raw!VW244&lt;&gt;4),
OR(AND(Raw!VX244=4,COUNTIF(Raw!WB244:WK244,8)=0),Raw!VX244&lt;&gt;4),
OR(AND(Raw!VY244=4,COUNTIF(Raw!WB244:WK244,9)=0),Raw!VX244&lt;&gt;4),
OR(AND(Raw!VZ244=4,COUNTIF(Raw!WB244:WK244,10)=0),Raw!VZ244&lt;&gt;4)
),"",1)))</f>
        <v/>
      </c>
      <c r="BG244" t="str">
        <f>IF(A244=0,"",IF(COUNTA(Raw!WL244:XB244)=0,"",
IF(AND(
OR(AND(Raw!WL244=4,COUNTIF(Raw!WU244:XB244,1)=0),Raw!WL244&lt;&gt;4),
OR(AND(Raw!WM244=4,COUNTIF(Raw!WU244:XB244,2)=0),Raw!WM244&lt;&gt;4),
OR(AND(Raw!WN244=4,COUNTIF(Raw!WU244:XB244,3)=0),Raw!WN244&lt;&gt;4),
OR(AND(Raw!WO244=4,COUNTIF(Raw!WU244:XB244,4)=0),Raw!WO244&lt;&gt;4),
OR(AND(Raw!WP244=4,COUNTIF(Raw!WU244:XB244,5)=0),Raw!WP244&lt;&gt;4),
OR(AND(Raw!WQ244=4,COUNTIF(Raw!WU244:XB244,6)=0),Raw!WQ244&lt;&gt;4),
OR(AND(Raw!WR244=4,COUNTIF(Raw!WU244:XB244,7)=0),Raw!WR244&lt;&gt;4),
OR(AND(Raw!WS244=4,COUNTIF(Raw!WU244:XB244,8)=0),Raw!WS244&lt;&gt;4)
),"",1)))</f>
        <v/>
      </c>
      <c r="BH244" t="str">
        <f>IF(A244=0,"",IF(COUNTA(Raw!XC244:XK244)=0,"",
IF(AND(
OR(AND(Raw!XC244=4,COUNTIF(Raw!XH244:XK244,1)=0),Raw!XC244&lt;&gt;4),
OR(AND(Raw!XD244=4,COUNTIF(Raw!XH244:XK244,2)=0),Raw!XD244&lt;&gt;4),
OR(AND(Raw!XE244=4,COUNTIF(Raw!XH244:XK244,3)=0),Raw!XE244&lt;&gt;4),
OR(AND(Raw!XF244=4,COUNTIF(Raw!XH244:XK244,4)=0),Raw!XF244&lt;&gt;4)
),"",1)))</f>
        <v/>
      </c>
      <c r="BI244" t="str">
        <f>IF(A244=0,"",IF(COUNTA(Raw!XL244:XT244)=0,"",
IF(AND(
OR(AND(Raw!XL244=4,COUNTIF(Raw!XQ244:XT244,1)=0),Raw!XL244&lt;&gt;4),
OR(AND(Raw!XM244=4,COUNTIF(Raw!XQ244:XT244,2)=0),Raw!XM244&lt;&gt;4),
OR(AND(Raw!XN244=4,COUNTIF(Raw!XQ244:XT244,3)=0),Raw!XN244&lt;&gt;4),
OR(AND(Raw!XO244=4,COUNTIF(Raw!XQ244:XT244,4)=0),Raw!XO244&lt;&gt;4)
),"",1)))</f>
        <v/>
      </c>
      <c r="BJ244" t="str">
        <f>IF(A244=0,"",IF(COUNTA(Raw!XU244:YI244)=0,"",
IF(AND(
OR(AND(Raw!XU244=4,COUNTIF(Raw!YC244:YI244,1)=0),Raw!XU244&lt;&gt;4),
OR(AND(Raw!XV244=4,COUNTIF(Raw!YC244:YI244,2)=0),Raw!XV244&lt;&gt;4),
OR(AND(Raw!XW244=4,COUNTIF(Raw!YC244:YI244,3)=0),Raw!XW244&lt;&gt;4),
OR(AND(Raw!XX244=4,COUNTIF(Raw!YC244:YI244,4)=0),Raw!XX244&lt;&gt;4),
OR(AND(Raw!XY244=4,COUNTIF(Raw!YC244:YI244,5)=0),Raw!XY244&lt;&gt;4),
OR(AND(Raw!XZ244=4,COUNTIF(Raw!YC244:YI244,6)=0),Raw!XZ244&lt;&gt;4),
OR(AND(Raw!YA244=4,COUNTIF(Raw!YC244:YI244,7)=0),Raw!YA244&lt;&gt;4)
),"",1)))</f>
        <v/>
      </c>
      <c r="BK244" t="str">
        <f>IF(A244=0,"",IF(COUNTA(Raw!YJ244:YR244)=0,"",
IF(AND(
OR(AND(Raw!YJ244=4,COUNTIF(Raw!YO244:YR244,1)=0),Raw!YJ244&lt;&gt;4),
OR(AND(Raw!YK244=4,COUNTIF(Raw!YO244:YR244,2)=0),Raw!YK244&lt;&gt;4),
OR(AND(Raw!YL244=4,COUNTIF(Raw!YO244:YR244,3)=0),Raw!YL244&lt;&gt;4),
OR(AND(Raw!YM244=4,COUNTIF(Raw!YO244:YR244,4)=0),Raw!YM244&lt;&gt;4)
),"",1)))</f>
        <v/>
      </c>
      <c r="BL244" t="str">
        <f>IF(A244=0,"",IF(COUNTA(Raw!YS244:YU244)=0,"",IF(AND(Raw!YS244=4,ISBLANK(Raw!YU244)),"",IF(AND(Raw!YS244&lt;&gt;4,ISBLANK(Raw!YU244)=FALSE),"",1))))</f>
        <v/>
      </c>
    </row>
    <row r="245" spans="1:64">
      <c r="A245" s="20">
        <f>Raw!A245</f>
        <v>0</v>
      </c>
      <c r="B245" s="19" t="str">
        <f>IF(A245=0,"",IF(AND(Raw!AC245=1,COUNTA(Raw!AR245:IC245)&gt;0,COUNTA(Raw!ID245:YU245)=0),"",IF(AND(Raw!AC245=2,COUNTA(Raw!AR245:IC245)=0,COUNTA(Raw!ID245:MV245)&gt;0,COUNTA(Raw!MW245:YU245)=0),"",IF(AND(Raw!AC245=3,COUNTA(Raw!AP245:MV245)=0,COUNTA(Raw!MW245:YU245)&gt;0),"",1))))</f>
        <v/>
      </c>
      <c r="C245" s="19" t="str">
        <f>IF(A245=0,"",IF(AND(Raw!AK245=1,ISBLANK(Raw!AM245)=FALSE,ISBLANK(Raw!AO245)),"",IF(AND(Raw!AK245=2,ISBLANK(Raw!AM245),ISBLANK(Raw!AO245)=FALSE),"",1)))</f>
        <v/>
      </c>
      <c r="D245" s="19" t="str">
        <f>IF(A245=0,"",IF(COUNTA(Raw!AS245:AZ245)=0,"",IF(AND(Raw!AS245+Raw!AT245=100,Raw!AU245+Raw!AV245=100,Raw!AW245+Raw!AX245=100,Raw!AY245+Raw!AZ245=100),"",1)))</f>
        <v/>
      </c>
      <c r="E245" s="19" t="str">
        <f>IF(A245=0,"",IF(ISBLANK(Raw!AQ245),"",IF(Raw!AQ245=1,"",1)))</f>
        <v/>
      </c>
      <c r="F245" s="19" t="str">
        <f>IF(A245=0,"",IF(ISBLANK(Raw!AR245),"",IF(AND(Raw!AR245&gt;=0,Raw!AR245&lt;=100),"",1)))</f>
        <v/>
      </c>
      <c r="G245" s="19" t="str">
        <f>IF(A245=0,"",IF(AND(ISBLANK(Raw!BA245),ISBLANK(Raw!AS245)),"",IF(AND(Raw!AS245&gt;0,ISBLANK(Raw!BA245)=FALSE),"",1)))</f>
        <v/>
      </c>
      <c r="H245" s="19" t="str">
        <f>IF(A245=0,"",IF(COUNTA(Raw!BA245:BH245)=0,"",IF(AND(Raw!BA245=0,COUNTA(Raw!BB245:BH245)=0),"",IF(AND(Raw!BA245&gt;0,COUNTA(Raw!BB245:BH245)&gt;0),"",1))))</f>
        <v/>
      </c>
      <c r="I245" s="19" t="str">
        <f>IF(A245=0,"",IF(AND(ISBLANK(Raw!BI245),ISBLANK(Raw!BJ245)),"",IF(AND(Raw!BI245=1,ISBLANK(Raw!BJ245)=FALSE),"",IF(AND(Raw!BI245=2,ISBLANK(Raw!BJ245)),"",1))))</f>
        <v/>
      </c>
      <c r="J245" s="19" t="str">
        <f>IF(A245=0,"",IF(AND(ISBLANK(Raw!AT245),COUNTBLANK(Raw!BK245:BQ245)),"",IF(AND(Raw!AT245&gt;0,COUNTA(Raw!BK245:BQ245)&gt;0),"",IF(AND(Raw!AT245=0,COUNTA(Raw!BK245:BQ245)=0),"",1))))</f>
        <v/>
      </c>
      <c r="K245" s="19" t="str">
        <f>IF(A245=0,"",IF(AND(ISBLANK(Raw!AS245),COUNTA(Raw!BR245:BX245)=0),"",IF(AND(Raw!AS245&gt;0,COUNTA(Raw!BR245:BX245)&gt;0),"",IF(AND(Raw!AS245=0,COUNTA(Raw!BR245:BX245)=0),"",1))))</f>
        <v/>
      </c>
      <c r="L245" s="19" t="str">
        <f>IF(A245=0,"",IF(AND(COUNTA(Raw!BK245:BX245)=0,COUNTA(Raw!BY245:CH245)=0),"",IF(AND(COUNTIF(Raw!BK245:BX245,1)&gt;0,COUNTA(Raw!BY245:CH245)&gt;0),"",IF(AND(COUNTIF(Raw!BK245:BX245,1)=0,COUNTA(Raw!BY245:CH245)=0),"",1))))</f>
        <v/>
      </c>
      <c r="M245" s="19" t="str">
        <f>IF(A245=0,"",IF(AND(COUNTA(Raw!BK245:BX245)=0,COUNTA(Raw!CI245:CR245)),"",IF(AND(COUNTIF(Raw!BK245:BX245,3)&gt;0,COUNTA(Raw!CI245:CR245)&gt;0),"",IF(AND(COUNTIF(Raw!BK245:BX245,3)=0,COUNTA(Raw!CI245:CR245)=0),"",1))))</f>
        <v/>
      </c>
      <c r="N245" s="19" t="str">
        <f>IF(A245=0,"",IF(COUNTA(Raw!CS245:DF245)=0,"",IF(AND(COUNTIF(Raw!CS245:CV245,1)=1,COUNTA(Raw!CW245:DA245)&gt;0,COUNTA(Raw!DB245:DF245)=0),"",IF(AND(COUNTIF(Raw!CS245:CV245,2)=1,COUNTA(Raw!CW245:DA245)=0,COUNTA(Raw!DB245:DF245)&gt;0),"",IF(AND(COUNTA(Raw!CS245:CV245)&gt;0,COUNTA(Raw!CW245:DF245)=0),"",1)))))</f>
        <v/>
      </c>
      <c r="O245" s="19" t="str">
        <f>IF(A245=0,"",IF(COUNTA(Raw!DG245:DP245)=0,"",IF(AND(COUNTIF(Raw!BK245:BQ245,1)&gt;0,OR(COUNTIF(Raw!DG245:DP245,1)=1,COUNTIF(Raw!DG245:DP245,2)=1,COUNTIF(Raw!DG245:DP245,3)=1)),"",IF(AND(COUNTIF(Raw!BK245:BQ245,1)=0,AND(COUNTIF(Raw!DG245:DP245,1)=0,COUNTIF(Raw!DG245:DP245,2)=0,COUNTIF(Raw!DG245:DP245,3)=0)),"",1))))</f>
        <v/>
      </c>
      <c r="P245" s="19" t="str">
        <f>IF(A245=0,"",IF(COUNTA(Raw!DG245:DR245)=0,"",IF(AND(COUNTIF(Raw!DG245:DP245,4)=1,ISBLANK(Raw!DQ245)=FALSE,ISBLANK(Raw!DR245)),"",IF(AND(COUNTIF(Raw!DG245:DP245,7)=1,ISBLANK(Raw!DQ245),ISBLANK(Raw!DR245)=FALSE),"",IF(AND(COUNTA(Raw!DG245:DP245)&gt;0,COUNTIF(Raw!DG245:DP245,4)=0,COUNTIF(Raw!DG245:DP245,7)=0,COUNTA(Raw!DQ245:DR245)=0),"",1)))))</f>
        <v/>
      </c>
      <c r="Q245" s="19" t="str">
        <f>IF(A245=0,"",IF(AND(COUNTA(Raw!DS245:DU245)=0,COUNTA(Raw!BK245:BQ245)=0),"",IF(AND(COUNTIF(Raw!BK245:BQ245,1)&gt;0,COUNTA(Raw!DS245:DU245)&gt;0),"",IF(AND(COUNTIF(Raw!BK245:BQ245,1)=0,COUNTA(Raw!DS245:DU245)=0),"",1))))</f>
        <v/>
      </c>
      <c r="R245" s="19" t="str">
        <f>IF(A245=0,"",IF(AND(ISBLANK(Raw!AT245),ISBLANK(Raw!EJ245)),"",IF(AND(Raw!AT245&gt;0,ISBLANK(Raw!EJ245)=FALSE,Raw!EJ245&gt;=0,Raw!EJ245&lt;=7),"",IF(AND(Raw!AT245=0,ISBLANK(Raw!EJ245)),"",1))))</f>
        <v/>
      </c>
      <c r="S245" t="str">
        <f>IF(A245=0,"",IF(AND(ISBLANK(Raw!AS245),ISBLANK(Raw!EK245)),"",IF(AND(Raw!AS245&gt;0,ISBLANK(Raw!EK245)=FALSE),"",IF(AND(Raw!AS245=0,ISBLANK(Raw!EK245)),"",1))))</f>
        <v/>
      </c>
      <c r="T245" s="19" t="str">
        <f>IF(A245=0,"",IF(AND(ISBLANK(Raw!AT245),COUNTA(Raw!EL245:EQ245)=0),"",IF(AND(Raw!AT245&gt;0,COUNTA(Raw!EL245:EQ245)&gt;0),"",IF(AND(Raw!AT245=0,COUNTA(Raw!EL245:EQ245)=0),"",1))))</f>
        <v/>
      </c>
      <c r="U245" t="str">
        <f>IF(A245=0,"",IF(AND(ISBLANK(Raw!AT245),COUNTA(Raw!ER245:EU245)=0),"",IF(AND(Raw!AT245&gt;0,COUNTA(Raw!ER245:EU245)&gt;0),"",IF(AND(Raw!AT245=0,COUNTA(Raw!ER245:EU245)=0),"",1))))</f>
        <v/>
      </c>
      <c r="V245" t="str">
        <f>IF(A245=0,"",IF(AND(ISBLANK(Raw!AS245),COUNTA(Raw!EV245:FA245)=0),"",IF(AND(Raw!AS245&gt;0,COUNTA(Raw!EV245:FA245)&gt;0),"",IF(AND(Raw!AS245=0,COUNTA(Raw!EV245:FA245)=0),"",1))))</f>
        <v/>
      </c>
      <c r="W245" t="str">
        <f>IF(A245=0,"",IF(AND(ISBLANK(Raw!AS245),COUNTA(Raw!FB245:FE245)=0),"",IF(AND(Raw!AS245&gt;0,COUNTA(Raw!FB245:FE245)&gt;0),"",IF(AND(Raw!AS245=0,COUNTA(Raw!FB245:FE245)=0),"",1))))</f>
        <v/>
      </c>
      <c r="X245" t="str">
        <f>IF(A245=0,"",IF(AND(ISBLANK(Raw!AT245),COUNTA(Raw!FF245:FI245)=0),"",IF(AND(Raw!AT245&gt;0,COUNTA(Raw!FF245:FI245)&gt;0),"",IF(AND(Raw!AT245=0,COUNTA(Raw!FF245:FI245)=0),"",1))))</f>
        <v/>
      </c>
      <c r="Y245" t="str">
        <f>IF(A245=0,"",IF(AND(ISBLANK(Raw!AS245),COUNTA(Raw!FJ245:FM245)=0),"",IF(AND(Raw!AS245&gt;0,COUNTA(Raw!FJ245:FM245)&gt;0),"",IF(AND(Raw!AS245=0,COUNTA(Raw!FJ245:FM245)=0),"",1))))</f>
        <v/>
      </c>
      <c r="Z245" t="str">
        <f>IF(A245=0,"",IF(AND(COUNTA(Raw!FN245:FT245)=0,ISBLANK(Raw!FU245)),"",IF(AND(COUNTIF(Raw!FN245:FT245,1)&gt;0,ISBLANK(Raw!FU245)=FALSE),"",IF(AND(COUNTIF(Raw!FN245:FT245,1)=0,ISBLANK(Raw!FU245)),"",1))))</f>
        <v/>
      </c>
      <c r="AA245" s="19" t="str">
        <f>IF(A245=0,"",IF(AND(ISBLANK(Raw!BI245),COUNTA(Raw!FV245:GH245)=0),"",IF(AND(Raw!BI245&lt;&gt;1,COUNTIF(Raw!FV245:GH245,6)=0),"",IF(Raw!BI245=1,"",1))))</f>
        <v/>
      </c>
      <c r="AB245" t="str">
        <f>IF(A245=0,"",IF(AND(ISBLANK(Raw!GI245),COUNTA(Raw!GJ245:GQ245)=0),"",IF(AND(Raw!GI245=1,COUNTA(Raw!GJ245:GQ245)&gt;0),"",IF(AND(Raw!GI245=2,COUNTA(Raw!GJ245:GQ245)=0),"",1))))</f>
        <v/>
      </c>
      <c r="AC245" s="19" t="str">
        <f>IF(A245=0,"",IF(AND(COUNTA(Raw!GY245:HF245)=0,ISBLANK(Raw!HG245)),"",IF(AND(OR(COUNTIF(Raw!GY245:HE245,1)&gt;0,COUNTIF(Raw!GY245:HE245,2)&gt;0),ISBLANK(Raw!HG245)=FALSE),"",IF(AND(COUNTA(Raw!GY245:HF245)&gt;0,ISBLANK(Raw!HG245),COUNTIF(Raw!GY245:HE245,1)=0,COUNTIF(Raw!GY245:HE245,2)=0),"",1))))</f>
        <v/>
      </c>
      <c r="AD245" s="19" t="str">
        <f>IF(A245=0,"",IF(COUNTA(Raw!HU245:IB245)=0,"",IF(AND(Raw!AK245&lt;&gt;2,COUNTIF(Raw!HU245:IA245,2)=0,COUNTIF(Raw!HU245:IA245,3)=0),"",IF(Raw!AK245=2,"",1))))</f>
        <v/>
      </c>
      <c r="AE245" s="19" t="str">
        <f>IF(A245=0,"",IF(AND(Raw!AK245=2,ISBLANK(Raw!IC245)=FALSE),"",IF(AND(Raw!AK245&lt;&gt;2,ISBLANK(Raw!IC245)),"",1)))</f>
        <v/>
      </c>
      <c r="AF245" s="19" t="str">
        <f>IF(A245=0,"",IF(COUNTA(Raw!ID245:IF245)=0,"",IF(AND(MATCH(2023-Raw!ID245,Code!$A$3:$A$12,1)=Raw!IF245,2023-Raw!ID245=Raw!IE245),"",1)))</f>
        <v/>
      </c>
      <c r="AG245" s="19" t="str">
        <f>IF(A245=0,"",IF(COUNTA(Raw!IG245:II245)=0,"",IF(AND(Raw!IG245=4,ISBLANK(Raw!II245)=FALSE),"",IF(AND(Raw!IG245&lt;&gt;4,ISBLANK(Raw!II245)),"",1))))</f>
        <v/>
      </c>
      <c r="AH245" s="19" t="str">
        <f>IF(A245=0,"",IF(COUNTA(Raw!IJ245:IM245)=0,"",IF(AND(Raw!IJ245=1,ISBLANK(Raw!IK245)=FALSE),"",IF(AND(Raw!IJ245=2,COUNTA(Raw!IK245:IM245)&gt;0),"",1))))</f>
        <v/>
      </c>
      <c r="AI245" s="19" t="str">
        <f>IF(A245=0,"",IF(COUNTA(Raw!IK245:IM245)=0,"",IF(AND(Raw!IK245=1,ISBLANK(Raw!IL245)=FALSE),"",IF(AND(Raw!IK245=2,COUNTA(Raw!IL245:IM245)=0),"",1))))</f>
        <v/>
      </c>
      <c r="AJ245" s="19" t="str">
        <f>IF(A245=0,"",IF(COUNTA(Raw!JD245:JJ245)=0,"",IF(AND(Raw!JD245&gt;600,COUNTA(Raw!JE245:JI245)&gt;0),"",IF(AND(Raw!JD245&lt;=600,COUNTA(Raw!JE245:JJ245)=0),"",1))))</f>
        <v/>
      </c>
      <c r="AK245" s="19" t="str">
        <f>IF(A245=0,"",IF(COUNTA(Raw!JK245:KA245)=0,"",IF(AND(Raw!JK245=1,COUNTA(Raw!JM245:JV245)&gt;0),"",IF(AND(Raw!JK245=3,COUNTA(Raw!JM245:JV245)&gt;0,COUNTA(Raw!JW245:KA245)=0),"",IF(AND(ISBLANK(Raw!JK245)=FALSE,Raw!JK245&lt;&gt;1,Raw!JK245&lt;&gt;3,COUNTA(Raw!JM245:KA245)=0),"",1)))))</f>
        <v/>
      </c>
      <c r="AL245" s="19" t="str">
        <f>IF(A245=0,"",IF(COUNTA(Raw!JW245:KA245)=0,"",IF(AND(COUNTIF(Raw!JW245:JZ245,4)=0,COUNTA(Raw!JW245:JZ245)&gt;0,ISBLANK(Raw!KA245)=FALSE),"",IF(AND(COUNTIF(Raw!JW245:KA245,4)&gt;0,ISBLANK(Raw!KA245)),"",1))))</f>
        <v/>
      </c>
      <c r="AM245" s="19" t="str">
        <f>IF(A245=0,"",IF(COUNTA(Raw!KT245:KU245)=0,"",IF(AND(Raw!KT245=1,ISBLANK(Raw!KU245)=FALSE),"",IF(AND(Raw!KT245=2,ISBLANK(Raw!KU245)),"",1))))</f>
        <v/>
      </c>
      <c r="AN245" s="19" t="str">
        <f>IF(A245=0,"",IF(COUNTA(Raw!KX245:LF245)=0,"",IF(AND(COUNTIF(Raw!KX245:LB245,5)=1,COUNTA(Raw!KX245:LB245)=1,COUNTA(Raw!LC245:LF245)=0),"",IF(AND(COUNTIF(Raw!KX245:LB245,5)=0,COUNTA(Raw!KX245:LB245)&gt;0,COUNTA(Raw!LC245:LF245)&gt;0),"",1))))</f>
        <v/>
      </c>
      <c r="AO245" s="19" t="str">
        <f>IF(A245=0,"",IF(COUNTA(Raw!LM245:LU245)=0,"",IF(AND(Raw!LM245=1,ISBLANK(Raw!LN245)=FALSE,COUNTA(Raw!LO245:LU245)&gt;0),"",IF(AND(Raw!LM245=2,COUNTA(Raw!LN245:LU245)=0),"",1))))</f>
        <v/>
      </c>
      <c r="AP245" s="19" t="str">
        <f>IF(A245=0,"",IF(COUNTA(Raw!MY245:OG245)=0,"",IF(AND(Raw!MY245=2,COUNTA(Raw!MZ245:OG245)=0),"",IF(AND(Raw!MY245=1,COUNTA(Raw!MZ245:OG245)&gt;0),"",1))))</f>
        <v/>
      </c>
      <c r="AQ245" s="19" t="str">
        <f>IF(A245=0,"",IF(COUNTA(Raw!NC245:NW245)=0,"",IF(AND(COUNTIF(Raw!NC245:NG245,3)&gt;0,COUNTA(Raw!NH245:NQ245)&gt;0),"",IF(AND(COUNTA(Raw!NC245:NG245)&gt;0,COUNTIF(Raw!NC245:NG245,3)=0,COUNTA(Raw!NH245:NW245)=0),"",1))))</f>
        <v/>
      </c>
      <c r="AR245" s="19" t="str">
        <f>IF(A245=0,"",IF(COUNTA(Raw!NH245:NW245)=0,"",IF(AND(COUNTIF(Raw!NH245:NQ245,10)&gt;0,COUNTA(Raw!NR245:NW245)&gt;0),"",IF(AND(COUNTA(Raw!NH245:NQ245)&gt;0,COUNTIF(Raw!NH245:NQ245,10)=0,COUNTA(Raw!NR245:NY245)=0),"",1))))</f>
        <v/>
      </c>
      <c r="AS245" s="19" t="str">
        <f>IF(A245=0,"",IF(COUNTA(Raw!NY245:OG245)=0,"",IF(AND(Raw!NY245=1,COUNTA(Raw!NZ245:OG245)&gt;0),"",IF(AND(Raw!NY245=2,COUNTA(Raw!NZ245:OG245)=0),"",1))))</f>
        <v/>
      </c>
      <c r="AT245" s="19" t="str">
        <f>IF(A245=0,"",IF(COUNTA(Raw!OH245:OY245)=0,"",IF(AND(Raw!OH245=1,COUNTA(Raw!OI245:OY245)&gt;0),"",IF(AND(Raw!OH245=2,COUNTA(Raw!OI245:OY245)=0),"",1))))</f>
        <v/>
      </c>
      <c r="AU245" s="19" t="str">
        <f>IF(A245=0,"",IF(COUNTA(Raw!PR245:QB245)=0,"",
IF(AND(OR(AND(COUNTIF(Raw!PR245:QB245,1)=1,COUNTA(Raw!QI245:QY245)&gt;0),AND(COUNTIF(Raw!PR245:QB245,1)=0,COUNTA(Raw!QI245:QY245)=0)),OR(AND(COUNTIF(Raw!PR245:QB245,2)=1,COUNTA(Raw!QZ245:RP245)&gt;0),AND(COUNTIF(Raw!PR245:QB245,2)=0,COUNTA(Raw!QZ245:RP245)=0)),OR(AND(COUNTIF(Raw!PR245:QB245,3)=1,COUNTA(Raw!RQ245:SG245)&gt;0),AND(COUNTIF(Raw!PR245:QB245,3)=0,COUNTA(Raw!RQ245:SG245)=0)),OR(AND(COUNTIF(Raw!PR245:QB245,4)=1,COUNTA(Raw!SH245:ST245)&gt;0),AND(COUNTIF(Raw!PR245:QB245,4)=0,COUNTA(Raw!SH245:ST245)=0)),OR(AND(COUNTIF(Raw!PR245:QB245,5)=1,COUNTA(Raw!SU245:TG245)&gt;0),AND(COUNTIF(Raw!PR245:QB245,5)=0,COUNTA(Raw!SU245:TG245)=0)),OR(AND(COUNTIF(Raw!PR245:QB245,6)=1,COUNTA(Raw!TH245:TT245)&gt;0),AND(COUNTIF(Raw!PR245:QB245,6)=0,COUNTA(Raw!TH245:TT245)=0)),OR(AND(COUNTIF(Raw!PR245:QB245,7)=1,COUNTA(Raw!TU245:UI245)&gt;0),AND(COUNTIF(Raw!PR245:QB245,7)=0,COUNTA(Raw!TU245:UI245)=0)),OR(AND(COUNTIF(Raw!PR245:QB245,8)=1,COUNTA(Raw!UJ245:UV245)&gt;0),AND(COUNTIF(Raw!PR245:QB245,8)=0,COUNTA(Raw!UJ245:UV245)=0)),OR(AND(COUNTIF(Raw!PR245:QB245,9)=1,COUNTA(Raw!UW245:VG245)&gt;0),AND(COUNTIF(Raw!PR245:QB245,9)=0,COUNTA(Raw!UW245:VG245)=0)),OR(AND(COUNTIF(Raw!PR245:QB245,10)=1,COUNTA(Raw!VH245:VP245)&gt;0),AND(COUNTIF(Raw!PR245:QB245,10)=0,COUNTA(Raw!VH245:VP245)=0)),OR(AND(COUNTIF(Raw!PR245:QB245,11)=1,COUNTA(Raw!VQ245:WK245)&gt;0),AND(COUNTIF(Raw!PR245:QB245,11)=0,COUNTA(Raw!VQ245:WK245)=0))),"",1)))</f>
        <v/>
      </c>
      <c r="AV245" s="19" t="str">
        <f>IF(A245=0,"",IF(COUNTA(Raw!QI245:QY245)=0,"",IF(AND(OR(AND(Raw!QI245=4,COUNTIF(Raw!QR245:QY245,1)=0),Raw!QI245&lt;&gt;4),OR(AND(Raw!QJ245=4,COUNTIF(Raw!QR245:QY245,2)=0),Raw!QJ245&lt;&gt;4),OR(AND(Raw!QK245=4,COUNTIF(Raw!QR245:QY245,3)=0),Raw!QK245&lt;&gt;4),OR(AND(Raw!QL245=4,COUNTIF(Raw!QR245:QY245,4)=0),Raw!QL245&lt;&gt;4),OR(AND(Raw!QM245=4,COUNTIF(Raw!QR245:QY245,5)=0),Raw!QM245&lt;&gt;4),OR(AND(Raw!QN245=4,COUNTIF(Raw!QR245:QY245,6)=0),Raw!QN245&lt;&gt;4),OR(AND(Raw!QO245=4,COUNTIF(Raw!QR245:QY245,7)=0),Raw!QO245&lt;&gt;4),OR(AND(Raw!QP245=4,COUNTIF(Raw!QR245:QY245,8)=0),Raw!QP245&lt;&gt;4)),"",1)))</f>
        <v/>
      </c>
      <c r="AW245" t="str">
        <f>IF(A245=0,"",IF(COUNTA(Raw!QZ245:RP245)=0,"",IF(AND(OR(AND(Raw!QZ245=4,COUNTIF(Raw!RI245:RP245,1)=0),Raw!QZ245&lt;&gt;4),OR(AND(Raw!RA245=4,COUNTIF(Raw!RI245:RP245,2)=0),Raw!RA245&lt;&gt;4),OR(AND(Raw!RB245=4,COUNTIF(Raw!RI245:RP245,3)=0),Raw!RB245&lt;&gt;4),OR(AND(Raw!RC245=4,COUNTIF(Raw!RI245:RP245,4)=0),Raw!RC245&lt;&gt;4),OR(AND(Raw!RD245=4,COUNTIF(Raw!RI245:RP245,5)=0),Raw!RD245&lt;&gt;4),OR(AND(Raw!RE245=4,COUNTIF(Raw!RI245:RP245,6)=0),Raw!RE245&lt;&gt;4),OR(AND(Raw!RF245=4,COUNTIF(Raw!RI245:RP245,7)=0),Raw!RF245&lt;&gt;4),OR(AND(Raw!RG245=4,COUNTIF(Raw!RI245:RP245,8)=0),Raw!RG245&lt;&gt;4)),"",1)))</f>
        <v/>
      </c>
      <c r="AX245" t="str">
        <f>IF(A245=0,"",IF(COUNTA(Raw!RQ245:SG245)=0,"",IF(AND(OR(AND(Raw!RQ245=4,COUNTIF(Raw!RZ245:SG245,1)=0),Raw!RQ245&lt;&gt;4),OR(AND(Raw!RR245=4,COUNTIF(Raw!RZ245:SG245,2)=0),Raw!RR245&lt;&gt;4),OR(AND(Raw!RS245=4,COUNTIF(Raw!RZ245:SG245,3)=0),Raw!RS245&lt;&gt;4),OR(AND(Raw!RT245=4,COUNTIF(Raw!RZ245:SG245,4)=0),Raw!RT245&lt;&gt;4),OR(AND(Raw!RU245=4,COUNTIF(Raw!RZ245:SG245,5)=0),Raw!RU245&lt;&gt;4),OR(AND(Raw!RV245=4,COUNTIF(Raw!RZ245:SG245,6)=0),Raw!RV245&lt;&gt;4),OR(AND(Raw!RW245=4,COUNTIF(Raw!RZ245:SG245,7)=0),Raw!RW245&lt;&gt;4),OR(AND(Raw!RX245=4,COUNTIF(Raw!RZ245:SG245,8)=0),Raw!RX245&lt;&gt;4)),"",1)))</f>
        <v/>
      </c>
      <c r="AY245" t="str">
        <f>IF(A245=0,"",IF(COUNTA(Raw!SH245:ST245)=0,"",IF(AND(OR(AND(Raw!SH245=4,COUNTIF(Raw!SO245:ST245,1)=0),Raw!SH245&lt;&gt;4),OR(AND(Raw!SI245=4,COUNTIF(Raw!SO245:ST245,2)=0),Raw!SI245&lt;&gt;4),OR(AND(Raw!SJ245=4,COUNTIF(Raw!SO245:ST245,3)=0),Raw!SJ245&lt;&gt;4),OR(AND(Raw!SK245=4,COUNTIF(Raw!SO245:ST245,4)=0),Raw!SK245&lt;&gt;4),OR(AND(Raw!SL245=4,COUNTIF(Raw!SO245:ST245,5)=0),Raw!SL245&lt;&gt;4),OR(AND(Raw!SM245=4,COUNTIF(Raw!SO245:ST245,6)=0),Raw!SM245&lt;&gt;4)),"",1)))</f>
        <v/>
      </c>
      <c r="AZ245" t="str">
        <f>IF(A245=0,"",IF(COUNTA(Raw!SU245:TG245)=0,"",IF(AND(OR(AND(Raw!SU245=4,COUNTIF(Raw!TB245:TG245,1)=0),Raw!SU245&lt;&gt;4),OR(AND(Raw!SV245=4,COUNTIF(Raw!TB245:TG245,2)=0),Raw!SV245&lt;&gt;4),OR(AND(Raw!SW245=4,COUNTIF(Raw!TB245:TG245,3)=0),Raw!SW245&lt;&gt;4),OR(AND(Raw!SX245=4,COUNTIF(Raw!TB245:TG245,4)=0),Raw!SX245&lt;&gt;4),OR(AND(Raw!SY245=4,COUNTIF(Raw!TB245:TG245,5)=0),Raw!SY245&lt;&gt;4),OR(AND(Raw!SZ245=4,COUNTIF(Raw!TB245:TG245,6)=0),Raw!SZ245&lt;&gt;4)),"",1)))</f>
        <v/>
      </c>
      <c r="BA245" t="str">
        <f>IF(A245=0,"",IF(COUNTA(Raw!TH245:TT245)=0,"",IF(AND(OR(AND(Raw!TH245=4,COUNTIF(Raw!TO245:TT245,1)=0),Raw!TH245&lt;&gt;4),OR(AND(Raw!TI245=4,COUNTIF(Raw!TO245:TT245,2)=0),Raw!TI245&lt;&gt;4),OR(AND(Raw!TJ245=4,COUNTIF(Raw!TO245:TT245,3)=0),Raw!TJ245&lt;&gt;4),OR(AND(Raw!TK245=4,COUNTIF(Raw!TO245:TT245,4)=0),Raw!TK245&lt;&gt;4),OR(AND(Raw!TL245=4,COUNTIF(Raw!TO245:TT245,5)=0),Raw!TL245&lt;&gt;4),OR(AND(Raw!TM245=4,COUNTIF(Raw!TO245:TT245,6)=0),Raw!TM245&lt;&gt;4)),"",1)))</f>
        <v/>
      </c>
      <c r="BB245" t="str">
        <f>IF(A245=0,"",IF(COUNTA(Raw!TU245:UI245)=0,"",IF(AND(OR(AND(Raw!TU245=4,COUNTIF(Raw!UC245:UI245,1)=0),Raw!TU245&lt;&gt;4),OR(AND(Raw!TV245=4,COUNTIF(Raw!UC245:UI245,2)=0),Raw!TV245&lt;&gt;4),OR(AND(Raw!TW245=4,COUNTIF(Raw!UC245:UI245,3)=0),Raw!TW245&lt;&gt;4),OR(AND(Raw!TX245=4,COUNTIF(Raw!UC245:UI245,4)=0),Raw!TX245&lt;&gt;4),OR(AND(Raw!TY245=4,COUNTIF(Raw!UC245:UI245,5)=0),Raw!TY245&lt;&gt;4),OR(AND(Raw!TZ245=4,COUNTIF(Raw!UC245:UI245,6)=0),Raw!TZ245&lt;&gt;4),OR(AND(Raw!UA245=4,COUNTIF(Raw!UC245:UI245,7)=0),Raw!UA245&lt;&gt;4)),"",1)))</f>
        <v/>
      </c>
      <c r="BC245" t="str">
        <f>IF(A245=0,"",IF(COUNTA(Raw!UJ245:UV245)=0,"",IF(AND(OR(AND(Raw!UJ245=4,COUNTIF(Raw!UQ245:UV245,1)=0),Raw!UJ245&lt;&gt;4),OR(AND(Raw!UK245=4,COUNTIF(Raw!UQ245:UV245,2)=0),Raw!UK245&lt;&gt;4),OR(AND(Raw!UL245=4,COUNTIF(Raw!UQ245:UV245,3)=0),Raw!UL245&lt;&gt;4),OR(AND(Raw!UM245=4,COUNTIF(Raw!UQ245:UV245,4)=0),Raw!UM245&lt;&gt;4),OR(AND(Raw!UN245=4,COUNTIF(Raw!UQ245:UV245,5)=0),Raw!UN245&lt;&gt;4),OR(AND(Raw!UO245=4,COUNTIF(Raw!UQ245:UV245,6)=0),Raw!UO245&lt;&gt;4)),"",1)))</f>
        <v/>
      </c>
      <c r="BD245" t="str">
        <f>IF(A245=0,"",IF(COUNTA(Raw!UW245:VG245)=0,"",IF(AND(OR(AND(Raw!UW245=4,COUNTIF(Raw!VC245:VG245,1)=0),Raw!UW245&lt;&gt;4),OR(AND(Raw!UX245=4,COUNTIF(Raw!VC245:VG245,2)=0),Raw!UX245&lt;&gt;4),OR(AND(Raw!UY245=4,COUNTIF(Raw!VC245:VG245,3)=0),Raw!UY245&lt;&gt;4),OR(AND(Raw!UZ245=4,COUNTIF(Raw!VC245:VG245,4)=0),Raw!UZ245&lt;&gt;4),OR(AND(Raw!VA245=4,COUNTIF(Raw!VC245:VG245,5)=0),Raw!VA245&lt;&gt;4)),"",1)))</f>
        <v/>
      </c>
      <c r="BE245" t="str">
        <f>IF(A245=0,"",IF(COUNTA(Raw!VH245:VP245)=0,"",
IF(AND(
OR(AND(Raw!VH245=4,COUNTIF(Raw!VM245:VP245,1)=0),Raw!VH245&lt;&gt;4),
OR(AND(Raw!VI245=4,COUNTIF(Raw!VM245:VP245,2)=0),Raw!VI245&lt;&gt;4),
OR(AND(Raw!VJ245=4,COUNTIF(Raw!VM245:VP245,3)=0),Raw!VJ245&lt;&gt;4),
OR(AND(Raw!VK245=4,COUNTIF(Raw!VM245:VP245,4)=0),Raw!VK245&lt;&gt;4)
),"",1)))</f>
        <v/>
      </c>
      <c r="BF245" t="str">
        <f>IF(A245=0,"",IF(COUNTA(Raw!VQ245:WK245)=0,"",
IF(AND(
OR(AND(Raw!VQ245=4,COUNTIF(Raw!WB245:WK245,1)=0),Raw!VQ245&lt;&gt;4),
OR(AND(Raw!VR245=4,COUNTIF(Raw!WB245:WK245,2)=0),Raw!VR245&lt;&gt;4),
OR(AND(Raw!VS245=4,COUNTIF(Raw!WB245:WK245,3)=0),Raw!VS245&lt;&gt;4),
OR(AND(Raw!VT245=4,COUNTIF(Raw!WB245:WK245,4)=0),Raw!VT245&lt;&gt;4),
OR(AND(Raw!VU245=4,COUNTIF(Raw!WB245:WK245,5)=0),Raw!VU245&lt;&gt;4),
OR(AND(Raw!VV245=4,COUNTIF(Raw!WB245:WK245,6)=0),Raw!VV245&lt;&gt;4),
OR(AND(Raw!VW245=4,COUNTIF(Raw!WB245:WK245,7)=0),Raw!VW245&lt;&gt;4),
OR(AND(Raw!VX245=4,COUNTIF(Raw!WB245:WK245,8)=0),Raw!VX245&lt;&gt;4),
OR(AND(Raw!VY245=4,COUNTIF(Raw!WB245:WK245,9)=0),Raw!VX245&lt;&gt;4),
OR(AND(Raw!VZ245=4,COUNTIF(Raw!WB245:WK245,10)=0),Raw!VZ245&lt;&gt;4)
),"",1)))</f>
        <v/>
      </c>
      <c r="BG245" t="str">
        <f>IF(A245=0,"",IF(COUNTA(Raw!WL245:XB245)=0,"",
IF(AND(
OR(AND(Raw!WL245=4,COUNTIF(Raw!WU245:XB245,1)=0),Raw!WL245&lt;&gt;4),
OR(AND(Raw!WM245=4,COUNTIF(Raw!WU245:XB245,2)=0),Raw!WM245&lt;&gt;4),
OR(AND(Raw!WN245=4,COUNTIF(Raw!WU245:XB245,3)=0),Raw!WN245&lt;&gt;4),
OR(AND(Raw!WO245=4,COUNTIF(Raw!WU245:XB245,4)=0),Raw!WO245&lt;&gt;4),
OR(AND(Raw!WP245=4,COUNTIF(Raw!WU245:XB245,5)=0),Raw!WP245&lt;&gt;4),
OR(AND(Raw!WQ245=4,COUNTIF(Raw!WU245:XB245,6)=0),Raw!WQ245&lt;&gt;4),
OR(AND(Raw!WR245=4,COUNTIF(Raw!WU245:XB245,7)=0),Raw!WR245&lt;&gt;4),
OR(AND(Raw!WS245=4,COUNTIF(Raw!WU245:XB245,8)=0),Raw!WS245&lt;&gt;4)
),"",1)))</f>
        <v/>
      </c>
      <c r="BH245" t="str">
        <f>IF(A245=0,"",IF(COUNTA(Raw!XC245:XK245)=0,"",
IF(AND(
OR(AND(Raw!XC245=4,COUNTIF(Raw!XH245:XK245,1)=0),Raw!XC245&lt;&gt;4),
OR(AND(Raw!XD245=4,COUNTIF(Raw!XH245:XK245,2)=0),Raw!XD245&lt;&gt;4),
OR(AND(Raw!XE245=4,COUNTIF(Raw!XH245:XK245,3)=0),Raw!XE245&lt;&gt;4),
OR(AND(Raw!XF245=4,COUNTIF(Raw!XH245:XK245,4)=0),Raw!XF245&lt;&gt;4)
),"",1)))</f>
        <v/>
      </c>
      <c r="BI245" t="str">
        <f>IF(A245=0,"",IF(COUNTA(Raw!XL245:XT245)=0,"",
IF(AND(
OR(AND(Raw!XL245=4,COUNTIF(Raw!XQ245:XT245,1)=0),Raw!XL245&lt;&gt;4),
OR(AND(Raw!XM245=4,COUNTIF(Raw!XQ245:XT245,2)=0),Raw!XM245&lt;&gt;4),
OR(AND(Raw!XN245=4,COUNTIF(Raw!XQ245:XT245,3)=0),Raw!XN245&lt;&gt;4),
OR(AND(Raw!XO245=4,COUNTIF(Raw!XQ245:XT245,4)=0),Raw!XO245&lt;&gt;4)
),"",1)))</f>
        <v/>
      </c>
      <c r="BJ245" t="str">
        <f>IF(A245=0,"",IF(COUNTA(Raw!XU245:YI245)=0,"",
IF(AND(
OR(AND(Raw!XU245=4,COUNTIF(Raw!YC245:YI245,1)=0),Raw!XU245&lt;&gt;4),
OR(AND(Raw!XV245=4,COUNTIF(Raw!YC245:YI245,2)=0),Raw!XV245&lt;&gt;4),
OR(AND(Raw!XW245=4,COUNTIF(Raw!YC245:YI245,3)=0),Raw!XW245&lt;&gt;4),
OR(AND(Raw!XX245=4,COUNTIF(Raw!YC245:YI245,4)=0),Raw!XX245&lt;&gt;4),
OR(AND(Raw!XY245=4,COUNTIF(Raw!YC245:YI245,5)=0),Raw!XY245&lt;&gt;4),
OR(AND(Raw!XZ245=4,COUNTIF(Raw!YC245:YI245,6)=0),Raw!XZ245&lt;&gt;4),
OR(AND(Raw!YA245=4,COUNTIF(Raw!YC245:YI245,7)=0),Raw!YA245&lt;&gt;4)
),"",1)))</f>
        <v/>
      </c>
      <c r="BK245" t="str">
        <f>IF(A245=0,"",IF(COUNTA(Raw!YJ245:YR245)=0,"",
IF(AND(
OR(AND(Raw!YJ245=4,COUNTIF(Raw!YO245:YR245,1)=0),Raw!YJ245&lt;&gt;4),
OR(AND(Raw!YK245=4,COUNTIF(Raw!YO245:YR245,2)=0),Raw!YK245&lt;&gt;4),
OR(AND(Raw!YL245=4,COUNTIF(Raw!YO245:YR245,3)=0),Raw!YL245&lt;&gt;4),
OR(AND(Raw!YM245=4,COUNTIF(Raw!YO245:YR245,4)=0),Raw!YM245&lt;&gt;4)
),"",1)))</f>
        <v/>
      </c>
      <c r="BL245" t="str">
        <f>IF(A245=0,"",IF(COUNTA(Raw!YS245:YU245)=0,"",IF(AND(Raw!YS245=4,ISBLANK(Raw!YU245)),"",IF(AND(Raw!YS245&lt;&gt;4,ISBLANK(Raw!YU245)=FALSE),"",1))))</f>
        <v/>
      </c>
    </row>
    <row r="246" spans="1:64">
      <c r="A246" s="20">
        <f>Raw!A246</f>
        <v>0</v>
      </c>
      <c r="B246" s="19" t="str">
        <f>IF(A246=0,"",IF(AND(Raw!AC246=1,COUNTA(Raw!AR246:IC246)&gt;0,COUNTA(Raw!ID246:YU246)=0),"",IF(AND(Raw!AC246=2,COUNTA(Raw!AR246:IC246)=0,COUNTA(Raw!ID246:MV246)&gt;0,COUNTA(Raw!MW246:YU246)=0),"",IF(AND(Raw!AC246=3,COUNTA(Raw!AP246:MV246)=0,COUNTA(Raw!MW246:YU246)&gt;0),"",1))))</f>
        <v/>
      </c>
      <c r="C246" s="19" t="str">
        <f>IF(A246=0,"",IF(AND(Raw!AK246=1,ISBLANK(Raw!AM246)=FALSE,ISBLANK(Raw!AO246)),"",IF(AND(Raw!AK246=2,ISBLANK(Raw!AM246),ISBLANK(Raw!AO246)=FALSE),"",1)))</f>
        <v/>
      </c>
      <c r="D246" s="19" t="str">
        <f>IF(A246=0,"",IF(COUNTA(Raw!AS246:AZ246)=0,"",IF(AND(Raw!AS246+Raw!AT246=100,Raw!AU246+Raw!AV246=100,Raw!AW246+Raw!AX246=100,Raw!AY246+Raw!AZ246=100),"",1)))</f>
        <v/>
      </c>
      <c r="E246" s="19" t="str">
        <f>IF(A246=0,"",IF(ISBLANK(Raw!AQ246),"",IF(Raw!AQ246=1,"",1)))</f>
        <v/>
      </c>
      <c r="F246" s="19" t="str">
        <f>IF(A246=0,"",IF(ISBLANK(Raw!AR246),"",IF(AND(Raw!AR246&gt;=0,Raw!AR246&lt;=100),"",1)))</f>
        <v/>
      </c>
      <c r="G246" s="19" t="str">
        <f>IF(A246=0,"",IF(AND(ISBLANK(Raw!BA246),ISBLANK(Raw!AS246)),"",IF(AND(Raw!AS246&gt;0,ISBLANK(Raw!BA246)=FALSE),"",1)))</f>
        <v/>
      </c>
      <c r="H246" s="19" t="str">
        <f>IF(A246=0,"",IF(COUNTA(Raw!BA246:BH246)=0,"",IF(AND(Raw!BA246=0,COUNTA(Raw!BB246:BH246)=0),"",IF(AND(Raw!BA246&gt;0,COUNTA(Raw!BB246:BH246)&gt;0),"",1))))</f>
        <v/>
      </c>
      <c r="I246" s="19" t="str">
        <f>IF(A246=0,"",IF(AND(ISBLANK(Raw!BI246),ISBLANK(Raw!BJ246)),"",IF(AND(Raw!BI246=1,ISBLANK(Raw!BJ246)=FALSE),"",IF(AND(Raw!BI246=2,ISBLANK(Raw!BJ246)),"",1))))</f>
        <v/>
      </c>
      <c r="J246" s="19" t="str">
        <f>IF(A246=0,"",IF(AND(ISBLANK(Raw!AT246),COUNTBLANK(Raw!BK246:BQ246)),"",IF(AND(Raw!AT246&gt;0,COUNTA(Raw!BK246:BQ246)&gt;0),"",IF(AND(Raw!AT246=0,COUNTA(Raw!BK246:BQ246)=0),"",1))))</f>
        <v/>
      </c>
      <c r="K246" s="19" t="str">
        <f>IF(A246=0,"",IF(AND(ISBLANK(Raw!AS246),COUNTA(Raw!BR246:BX246)=0),"",IF(AND(Raw!AS246&gt;0,COUNTA(Raw!BR246:BX246)&gt;0),"",IF(AND(Raw!AS246=0,COUNTA(Raw!BR246:BX246)=0),"",1))))</f>
        <v/>
      </c>
      <c r="L246" s="19" t="str">
        <f>IF(A246=0,"",IF(AND(COUNTA(Raw!BK246:BX246)=0,COUNTA(Raw!BY246:CH246)=0),"",IF(AND(COUNTIF(Raw!BK246:BX246,1)&gt;0,COUNTA(Raw!BY246:CH246)&gt;0),"",IF(AND(COUNTIF(Raw!BK246:BX246,1)=0,COUNTA(Raw!BY246:CH246)=0),"",1))))</f>
        <v/>
      </c>
      <c r="M246" s="19" t="str">
        <f>IF(A246=0,"",IF(AND(COUNTA(Raw!BK246:BX246)=0,COUNTA(Raw!CI246:CR246)),"",IF(AND(COUNTIF(Raw!BK246:BX246,3)&gt;0,COUNTA(Raw!CI246:CR246)&gt;0),"",IF(AND(COUNTIF(Raw!BK246:BX246,3)=0,COUNTA(Raw!CI246:CR246)=0),"",1))))</f>
        <v/>
      </c>
      <c r="N246" s="19" t="str">
        <f>IF(A246=0,"",IF(COUNTA(Raw!CS246:DF246)=0,"",IF(AND(COUNTIF(Raw!CS246:CV246,1)=1,COUNTA(Raw!CW246:DA246)&gt;0,COUNTA(Raw!DB246:DF246)=0),"",IF(AND(COUNTIF(Raw!CS246:CV246,2)=1,COUNTA(Raw!CW246:DA246)=0,COUNTA(Raw!DB246:DF246)&gt;0),"",IF(AND(COUNTA(Raw!CS246:CV246)&gt;0,COUNTA(Raw!CW246:DF246)=0),"",1)))))</f>
        <v/>
      </c>
      <c r="O246" s="19" t="str">
        <f>IF(A246=0,"",IF(COUNTA(Raw!DG246:DP246)=0,"",IF(AND(COUNTIF(Raw!BK246:BQ246,1)&gt;0,OR(COUNTIF(Raw!DG246:DP246,1)=1,COUNTIF(Raw!DG246:DP246,2)=1,COUNTIF(Raw!DG246:DP246,3)=1)),"",IF(AND(COUNTIF(Raw!BK246:BQ246,1)=0,AND(COUNTIF(Raw!DG246:DP246,1)=0,COUNTIF(Raw!DG246:DP246,2)=0,COUNTIF(Raw!DG246:DP246,3)=0)),"",1))))</f>
        <v/>
      </c>
      <c r="P246" s="19" t="str">
        <f>IF(A246=0,"",IF(COUNTA(Raw!DG246:DR246)=0,"",IF(AND(COUNTIF(Raw!DG246:DP246,4)=1,ISBLANK(Raw!DQ246)=FALSE,ISBLANK(Raw!DR246)),"",IF(AND(COUNTIF(Raw!DG246:DP246,7)=1,ISBLANK(Raw!DQ246),ISBLANK(Raw!DR246)=FALSE),"",IF(AND(COUNTA(Raw!DG246:DP246)&gt;0,COUNTIF(Raw!DG246:DP246,4)=0,COUNTIF(Raw!DG246:DP246,7)=0,COUNTA(Raw!DQ246:DR246)=0),"",1)))))</f>
        <v/>
      </c>
      <c r="Q246" s="19" t="str">
        <f>IF(A246=0,"",IF(AND(COUNTA(Raw!DS246:DU246)=0,COUNTA(Raw!BK246:BQ246)=0),"",IF(AND(COUNTIF(Raw!BK246:BQ246,1)&gt;0,COUNTA(Raw!DS246:DU246)&gt;0),"",IF(AND(COUNTIF(Raw!BK246:BQ246,1)=0,COUNTA(Raw!DS246:DU246)=0),"",1))))</f>
        <v/>
      </c>
      <c r="R246" s="19" t="str">
        <f>IF(A246=0,"",IF(AND(ISBLANK(Raw!AT246),ISBLANK(Raw!EJ246)),"",IF(AND(Raw!AT246&gt;0,ISBLANK(Raw!EJ246)=FALSE,Raw!EJ246&gt;=0,Raw!EJ246&lt;=7),"",IF(AND(Raw!AT246=0,ISBLANK(Raw!EJ246)),"",1))))</f>
        <v/>
      </c>
      <c r="S246" t="str">
        <f>IF(A246=0,"",IF(AND(ISBLANK(Raw!AS246),ISBLANK(Raw!EK246)),"",IF(AND(Raw!AS246&gt;0,ISBLANK(Raw!EK246)=FALSE),"",IF(AND(Raw!AS246=0,ISBLANK(Raw!EK246)),"",1))))</f>
        <v/>
      </c>
      <c r="T246" s="19" t="str">
        <f>IF(A246=0,"",IF(AND(ISBLANK(Raw!AT246),COUNTA(Raw!EL246:EQ246)=0),"",IF(AND(Raw!AT246&gt;0,COUNTA(Raw!EL246:EQ246)&gt;0),"",IF(AND(Raw!AT246=0,COUNTA(Raw!EL246:EQ246)=0),"",1))))</f>
        <v/>
      </c>
      <c r="U246" t="str">
        <f>IF(A246=0,"",IF(AND(ISBLANK(Raw!AT246),COUNTA(Raw!ER246:EU246)=0),"",IF(AND(Raw!AT246&gt;0,COUNTA(Raw!ER246:EU246)&gt;0),"",IF(AND(Raw!AT246=0,COUNTA(Raw!ER246:EU246)=0),"",1))))</f>
        <v/>
      </c>
      <c r="V246" t="str">
        <f>IF(A246=0,"",IF(AND(ISBLANK(Raw!AS246),COUNTA(Raw!EV246:FA246)=0),"",IF(AND(Raw!AS246&gt;0,COUNTA(Raw!EV246:FA246)&gt;0),"",IF(AND(Raw!AS246=0,COUNTA(Raw!EV246:FA246)=0),"",1))))</f>
        <v/>
      </c>
      <c r="W246" t="str">
        <f>IF(A246=0,"",IF(AND(ISBLANK(Raw!AS246),COUNTA(Raw!FB246:FE246)=0),"",IF(AND(Raw!AS246&gt;0,COUNTA(Raw!FB246:FE246)&gt;0),"",IF(AND(Raw!AS246=0,COUNTA(Raw!FB246:FE246)=0),"",1))))</f>
        <v/>
      </c>
      <c r="X246" t="str">
        <f>IF(A246=0,"",IF(AND(ISBLANK(Raw!AT246),COUNTA(Raw!FF246:FI246)=0),"",IF(AND(Raw!AT246&gt;0,COUNTA(Raw!FF246:FI246)&gt;0),"",IF(AND(Raw!AT246=0,COUNTA(Raw!FF246:FI246)=0),"",1))))</f>
        <v/>
      </c>
      <c r="Y246" t="str">
        <f>IF(A246=0,"",IF(AND(ISBLANK(Raw!AS246),COUNTA(Raw!FJ246:FM246)=0),"",IF(AND(Raw!AS246&gt;0,COUNTA(Raw!FJ246:FM246)&gt;0),"",IF(AND(Raw!AS246=0,COUNTA(Raw!FJ246:FM246)=0),"",1))))</f>
        <v/>
      </c>
      <c r="Z246" t="str">
        <f>IF(A246=0,"",IF(AND(COUNTA(Raw!FN246:FT246)=0,ISBLANK(Raw!FU246)),"",IF(AND(COUNTIF(Raw!FN246:FT246,1)&gt;0,ISBLANK(Raw!FU246)=FALSE),"",IF(AND(COUNTIF(Raw!FN246:FT246,1)=0,ISBLANK(Raw!FU246)),"",1))))</f>
        <v/>
      </c>
      <c r="AA246" s="19" t="str">
        <f>IF(A246=0,"",IF(AND(ISBLANK(Raw!BI246),COUNTA(Raw!FV246:GH246)=0),"",IF(AND(Raw!BI246&lt;&gt;1,COUNTIF(Raw!FV246:GH246,6)=0),"",IF(Raw!BI246=1,"",1))))</f>
        <v/>
      </c>
      <c r="AB246" t="str">
        <f>IF(A246=0,"",IF(AND(ISBLANK(Raw!GI246),COUNTA(Raw!GJ246:GQ246)=0),"",IF(AND(Raw!GI246=1,COUNTA(Raw!GJ246:GQ246)&gt;0),"",IF(AND(Raw!GI246=2,COUNTA(Raw!GJ246:GQ246)=0),"",1))))</f>
        <v/>
      </c>
      <c r="AC246" s="19" t="str">
        <f>IF(A246=0,"",IF(AND(COUNTA(Raw!GY246:HF246)=0,ISBLANK(Raw!HG246)),"",IF(AND(OR(COUNTIF(Raw!GY246:HE246,1)&gt;0,COUNTIF(Raw!GY246:HE246,2)&gt;0),ISBLANK(Raw!HG246)=FALSE),"",IF(AND(COUNTA(Raw!GY246:HF246)&gt;0,ISBLANK(Raw!HG246),COUNTIF(Raw!GY246:HE246,1)=0,COUNTIF(Raw!GY246:HE246,2)=0),"",1))))</f>
        <v/>
      </c>
      <c r="AD246" s="19" t="str">
        <f>IF(A246=0,"",IF(COUNTA(Raw!HU246:IB246)=0,"",IF(AND(Raw!AK246&lt;&gt;2,COUNTIF(Raw!HU246:IA246,2)=0,COUNTIF(Raw!HU246:IA246,3)=0),"",IF(Raw!AK246=2,"",1))))</f>
        <v/>
      </c>
      <c r="AE246" s="19" t="str">
        <f>IF(A246=0,"",IF(AND(Raw!AK246=2,ISBLANK(Raw!IC246)=FALSE),"",IF(AND(Raw!AK246&lt;&gt;2,ISBLANK(Raw!IC246)),"",1)))</f>
        <v/>
      </c>
      <c r="AF246" s="19" t="str">
        <f>IF(A246=0,"",IF(COUNTA(Raw!ID246:IF246)=0,"",IF(AND(MATCH(2023-Raw!ID246,Code!$A$3:$A$12,1)=Raw!IF246,2023-Raw!ID246=Raw!IE246),"",1)))</f>
        <v/>
      </c>
      <c r="AG246" s="19" t="str">
        <f>IF(A246=0,"",IF(COUNTA(Raw!IG246:II246)=0,"",IF(AND(Raw!IG246=4,ISBLANK(Raw!II246)=FALSE),"",IF(AND(Raw!IG246&lt;&gt;4,ISBLANK(Raw!II246)),"",1))))</f>
        <v/>
      </c>
      <c r="AH246" s="19" t="str">
        <f>IF(A246=0,"",IF(COUNTA(Raw!IJ246:IM246)=0,"",IF(AND(Raw!IJ246=1,ISBLANK(Raw!IK246)=FALSE),"",IF(AND(Raw!IJ246=2,COUNTA(Raw!IK246:IM246)&gt;0),"",1))))</f>
        <v/>
      </c>
      <c r="AI246" s="19" t="str">
        <f>IF(A246=0,"",IF(COUNTA(Raw!IK246:IM246)=0,"",IF(AND(Raw!IK246=1,ISBLANK(Raw!IL246)=FALSE),"",IF(AND(Raw!IK246=2,COUNTA(Raw!IL246:IM246)=0),"",1))))</f>
        <v/>
      </c>
      <c r="AJ246" s="19" t="str">
        <f>IF(A246=0,"",IF(COUNTA(Raw!JD246:JJ246)=0,"",IF(AND(Raw!JD246&gt;600,COUNTA(Raw!JE246:JI246)&gt;0),"",IF(AND(Raw!JD246&lt;=600,COUNTA(Raw!JE246:JJ246)=0),"",1))))</f>
        <v/>
      </c>
      <c r="AK246" s="19" t="str">
        <f>IF(A246=0,"",IF(COUNTA(Raw!JK246:KA246)=0,"",IF(AND(Raw!JK246=1,COUNTA(Raw!JM246:JV246)&gt;0),"",IF(AND(Raw!JK246=3,COUNTA(Raw!JM246:JV246)&gt;0,COUNTA(Raw!JW246:KA246)=0),"",IF(AND(ISBLANK(Raw!JK246)=FALSE,Raw!JK246&lt;&gt;1,Raw!JK246&lt;&gt;3,COUNTA(Raw!JM246:KA246)=0),"",1)))))</f>
        <v/>
      </c>
      <c r="AL246" s="19" t="str">
        <f>IF(A246=0,"",IF(COUNTA(Raw!JW246:KA246)=0,"",IF(AND(COUNTIF(Raw!JW246:JZ246,4)=0,COUNTA(Raw!JW246:JZ246)&gt;0,ISBLANK(Raw!KA246)=FALSE),"",IF(AND(COUNTIF(Raw!JW246:KA246,4)&gt;0,ISBLANK(Raw!KA246)),"",1))))</f>
        <v/>
      </c>
      <c r="AM246" s="19" t="str">
        <f>IF(A246=0,"",IF(COUNTA(Raw!KT246:KU246)=0,"",IF(AND(Raw!KT246=1,ISBLANK(Raw!KU246)=FALSE),"",IF(AND(Raw!KT246=2,ISBLANK(Raw!KU246)),"",1))))</f>
        <v/>
      </c>
      <c r="AN246" s="19" t="str">
        <f>IF(A246=0,"",IF(COUNTA(Raw!KX246:LF246)=0,"",IF(AND(COUNTIF(Raw!KX246:LB246,5)=1,COUNTA(Raw!KX246:LB246)=1,COUNTA(Raw!LC246:LF246)=0),"",IF(AND(COUNTIF(Raw!KX246:LB246,5)=0,COUNTA(Raw!KX246:LB246)&gt;0,COUNTA(Raw!LC246:LF246)&gt;0),"",1))))</f>
        <v/>
      </c>
      <c r="AO246" s="19" t="str">
        <f>IF(A246=0,"",IF(COUNTA(Raw!LM246:LU246)=0,"",IF(AND(Raw!LM246=1,ISBLANK(Raw!LN246)=FALSE,COUNTA(Raw!LO246:LU246)&gt;0),"",IF(AND(Raw!LM246=2,COUNTA(Raw!LN246:LU246)=0),"",1))))</f>
        <v/>
      </c>
      <c r="AP246" s="19" t="str">
        <f>IF(A246=0,"",IF(COUNTA(Raw!MY246:OG246)=0,"",IF(AND(Raw!MY246=2,COUNTA(Raw!MZ246:OG246)=0),"",IF(AND(Raw!MY246=1,COUNTA(Raw!MZ246:OG246)&gt;0),"",1))))</f>
        <v/>
      </c>
      <c r="AQ246" s="19" t="str">
        <f>IF(A246=0,"",IF(COUNTA(Raw!NC246:NW246)=0,"",IF(AND(COUNTIF(Raw!NC246:NG246,3)&gt;0,COUNTA(Raw!NH246:NQ246)&gt;0),"",IF(AND(COUNTA(Raw!NC246:NG246)&gt;0,COUNTIF(Raw!NC246:NG246,3)=0,COUNTA(Raw!NH246:NW246)=0),"",1))))</f>
        <v/>
      </c>
      <c r="AR246" s="19" t="str">
        <f>IF(A246=0,"",IF(COUNTA(Raw!NH246:NW246)=0,"",IF(AND(COUNTIF(Raw!NH246:NQ246,10)&gt;0,COUNTA(Raw!NR246:NW246)&gt;0),"",IF(AND(COUNTA(Raw!NH246:NQ246)&gt;0,COUNTIF(Raw!NH246:NQ246,10)=0,COUNTA(Raw!NR246:NY246)=0),"",1))))</f>
        <v/>
      </c>
      <c r="AS246" s="19" t="str">
        <f>IF(A246=0,"",IF(COUNTA(Raw!NY246:OG246)=0,"",IF(AND(Raw!NY246=1,COUNTA(Raw!NZ246:OG246)&gt;0),"",IF(AND(Raw!NY246=2,COUNTA(Raw!NZ246:OG246)=0),"",1))))</f>
        <v/>
      </c>
      <c r="AT246" s="19" t="str">
        <f>IF(A246=0,"",IF(COUNTA(Raw!OH246:OY246)=0,"",IF(AND(Raw!OH246=1,COUNTA(Raw!OI246:OY246)&gt;0),"",IF(AND(Raw!OH246=2,COUNTA(Raw!OI246:OY246)=0),"",1))))</f>
        <v/>
      </c>
      <c r="AU246" s="19" t="str">
        <f>IF(A246=0,"",IF(COUNTA(Raw!PR246:QB246)=0,"",
IF(AND(OR(AND(COUNTIF(Raw!PR246:QB246,1)=1,COUNTA(Raw!QI246:QY246)&gt;0),AND(COUNTIF(Raw!PR246:QB246,1)=0,COUNTA(Raw!QI246:QY246)=0)),OR(AND(COUNTIF(Raw!PR246:QB246,2)=1,COUNTA(Raw!QZ246:RP246)&gt;0),AND(COUNTIF(Raw!PR246:QB246,2)=0,COUNTA(Raw!QZ246:RP246)=0)),OR(AND(COUNTIF(Raw!PR246:QB246,3)=1,COUNTA(Raw!RQ246:SG246)&gt;0),AND(COUNTIF(Raw!PR246:QB246,3)=0,COUNTA(Raw!RQ246:SG246)=0)),OR(AND(COUNTIF(Raw!PR246:QB246,4)=1,COUNTA(Raw!SH246:ST246)&gt;0),AND(COUNTIF(Raw!PR246:QB246,4)=0,COUNTA(Raw!SH246:ST246)=0)),OR(AND(COUNTIF(Raw!PR246:QB246,5)=1,COUNTA(Raw!SU246:TG246)&gt;0),AND(COUNTIF(Raw!PR246:QB246,5)=0,COUNTA(Raw!SU246:TG246)=0)),OR(AND(COUNTIF(Raw!PR246:QB246,6)=1,COUNTA(Raw!TH246:TT246)&gt;0),AND(COUNTIF(Raw!PR246:QB246,6)=0,COUNTA(Raw!TH246:TT246)=0)),OR(AND(COUNTIF(Raw!PR246:QB246,7)=1,COUNTA(Raw!TU246:UI246)&gt;0),AND(COUNTIF(Raw!PR246:QB246,7)=0,COUNTA(Raw!TU246:UI246)=0)),OR(AND(COUNTIF(Raw!PR246:QB246,8)=1,COUNTA(Raw!UJ246:UV246)&gt;0),AND(COUNTIF(Raw!PR246:QB246,8)=0,COUNTA(Raw!UJ246:UV246)=0)),OR(AND(COUNTIF(Raw!PR246:QB246,9)=1,COUNTA(Raw!UW246:VG246)&gt;0),AND(COUNTIF(Raw!PR246:QB246,9)=0,COUNTA(Raw!UW246:VG246)=0)),OR(AND(COUNTIF(Raw!PR246:QB246,10)=1,COUNTA(Raw!VH246:VP246)&gt;0),AND(COUNTIF(Raw!PR246:QB246,10)=0,COUNTA(Raw!VH246:VP246)=0)),OR(AND(COUNTIF(Raw!PR246:QB246,11)=1,COUNTA(Raw!VQ246:WK246)&gt;0),AND(COUNTIF(Raw!PR246:QB246,11)=0,COUNTA(Raw!VQ246:WK246)=0))),"",1)))</f>
        <v/>
      </c>
      <c r="AV246" s="19" t="str">
        <f>IF(A246=0,"",IF(COUNTA(Raw!QI246:QY246)=0,"",IF(AND(OR(AND(Raw!QI246=4,COUNTIF(Raw!QR246:QY246,1)=0),Raw!QI246&lt;&gt;4),OR(AND(Raw!QJ246=4,COUNTIF(Raw!QR246:QY246,2)=0),Raw!QJ246&lt;&gt;4),OR(AND(Raw!QK246=4,COUNTIF(Raw!QR246:QY246,3)=0),Raw!QK246&lt;&gt;4),OR(AND(Raw!QL246=4,COUNTIF(Raw!QR246:QY246,4)=0),Raw!QL246&lt;&gt;4),OR(AND(Raw!QM246=4,COUNTIF(Raw!QR246:QY246,5)=0),Raw!QM246&lt;&gt;4),OR(AND(Raw!QN246=4,COUNTIF(Raw!QR246:QY246,6)=0),Raw!QN246&lt;&gt;4),OR(AND(Raw!QO246=4,COUNTIF(Raw!QR246:QY246,7)=0),Raw!QO246&lt;&gt;4),OR(AND(Raw!QP246=4,COUNTIF(Raw!QR246:QY246,8)=0),Raw!QP246&lt;&gt;4)),"",1)))</f>
        <v/>
      </c>
      <c r="AW246" t="str">
        <f>IF(A246=0,"",IF(COUNTA(Raw!QZ246:RP246)=0,"",IF(AND(OR(AND(Raw!QZ246=4,COUNTIF(Raw!RI246:RP246,1)=0),Raw!QZ246&lt;&gt;4),OR(AND(Raw!RA246=4,COUNTIF(Raw!RI246:RP246,2)=0),Raw!RA246&lt;&gt;4),OR(AND(Raw!RB246=4,COUNTIF(Raw!RI246:RP246,3)=0),Raw!RB246&lt;&gt;4),OR(AND(Raw!RC246=4,COUNTIF(Raw!RI246:RP246,4)=0),Raw!RC246&lt;&gt;4),OR(AND(Raw!RD246=4,COUNTIF(Raw!RI246:RP246,5)=0),Raw!RD246&lt;&gt;4),OR(AND(Raw!RE246=4,COUNTIF(Raw!RI246:RP246,6)=0),Raw!RE246&lt;&gt;4),OR(AND(Raw!RF246=4,COUNTIF(Raw!RI246:RP246,7)=0),Raw!RF246&lt;&gt;4),OR(AND(Raw!RG246=4,COUNTIF(Raw!RI246:RP246,8)=0),Raw!RG246&lt;&gt;4)),"",1)))</f>
        <v/>
      </c>
      <c r="AX246" t="str">
        <f>IF(A246=0,"",IF(COUNTA(Raw!RQ246:SG246)=0,"",IF(AND(OR(AND(Raw!RQ246=4,COUNTIF(Raw!RZ246:SG246,1)=0),Raw!RQ246&lt;&gt;4),OR(AND(Raw!RR246=4,COUNTIF(Raw!RZ246:SG246,2)=0),Raw!RR246&lt;&gt;4),OR(AND(Raw!RS246=4,COUNTIF(Raw!RZ246:SG246,3)=0),Raw!RS246&lt;&gt;4),OR(AND(Raw!RT246=4,COUNTIF(Raw!RZ246:SG246,4)=0),Raw!RT246&lt;&gt;4),OR(AND(Raw!RU246=4,COUNTIF(Raw!RZ246:SG246,5)=0),Raw!RU246&lt;&gt;4),OR(AND(Raw!RV246=4,COUNTIF(Raw!RZ246:SG246,6)=0),Raw!RV246&lt;&gt;4),OR(AND(Raw!RW246=4,COUNTIF(Raw!RZ246:SG246,7)=0),Raw!RW246&lt;&gt;4),OR(AND(Raw!RX246=4,COUNTIF(Raw!RZ246:SG246,8)=0),Raw!RX246&lt;&gt;4)),"",1)))</f>
        <v/>
      </c>
      <c r="AY246" t="str">
        <f>IF(A246=0,"",IF(COUNTA(Raw!SH246:ST246)=0,"",IF(AND(OR(AND(Raw!SH246=4,COUNTIF(Raw!SO246:ST246,1)=0),Raw!SH246&lt;&gt;4),OR(AND(Raw!SI246=4,COUNTIF(Raw!SO246:ST246,2)=0),Raw!SI246&lt;&gt;4),OR(AND(Raw!SJ246=4,COUNTIF(Raw!SO246:ST246,3)=0),Raw!SJ246&lt;&gt;4),OR(AND(Raw!SK246=4,COUNTIF(Raw!SO246:ST246,4)=0),Raw!SK246&lt;&gt;4),OR(AND(Raw!SL246=4,COUNTIF(Raw!SO246:ST246,5)=0),Raw!SL246&lt;&gt;4),OR(AND(Raw!SM246=4,COUNTIF(Raw!SO246:ST246,6)=0),Raw!SM246&lt;&gt;4)),"",1)))</f>
        <v/>
      </c>
      <c r="AZ246" t="str">
        <f>IF(A246=0,"",IF(COUNTA(Raw!SU246:TG246)=0,"",IF(AND(OR(AND(Raw!SU246=4,COUNTIF(Raw!TB246:TG246,1)=0),Raw!SU246&lt;&gt;4),OR(AND(Raw!SV246=4,COUNTIF(Raw!TB246:TG246,2)=0),Raw!SV246&lt;&gt;4),OR(AND(Raw!SW246=4,COUNTIF(Raw!TB246:TG246,3)=0),Raw!SW246&lt;&gt;4),OR(AND(Raw!SX246=4,COUNTIF(Raw!TB246:TG246,4)=0),Raw!SX246&lt;&gt;4),OR(AND(Raw!SY246=4,COUNTIF(Raw!TB246:TG246,5)=0),Raw!SY246&lt;&gt;4),OR(AND(Raw!SZ246=4,COUNTIF(Raw!TB246:TG246,6)=0),Raw!SZ246&lt;&gt;4)),"",1)))</f>
        <v/>
      </c>
      <c r="BA246" t="str">
        <f>IF(A246=0,"",IF(COUNTA(Raw!TH246:TT246)=0,"",IF(AND(OR(AND(Raw!TH246=4,COUNTIF(Raw!TO246:TT246,1)=0),Raw!TH246&lt;&gt;4),OR(AND(Raw!TI246=4,COUNTIF(Raw!TO246:TT246,2)=0),Raw!TI246&lt;&gt;4),OR(AND(Raw!TJ246=4,COUNTIF(Raw!TO246:TT246,3)=0),Raw!TJ246&lt;&gt;4),OR(AND(Raw!TK246=4,COUNTIF(Raw!TO246:TT246,4)=0),Raw!TK246&lt;&gt;4),OR(AND(Raw!TL246=4,COUNTIF(Raw!TO246:TT246,5)=0),Raw!TL246&lt;&gt;4),OR(AND(Raw!TM246=4,COUNTIF(Raw!TO246:TT246,6)=0),Raw!TM246&lt;&gt;4)),"",1)))</f>
        <v/>
      </c>
      <c r="BB246" t="str">
        <f>IF(A246=0,"",IF(COUNTA(Raw!TU246:UI246)=0,"",IF(AND(OR(AND(Raw!TU246=4,COUNTIF(Raw!UC246:UI246,1)=0),Raw!TU246&lt;&gt;4),OR(AND(Raw!TV246=4,COUNTIF(Raw!UC246:UI246,2)=0),Raw!TV246&lt;&gt;4),OR(AND(Raw!TW246=4,COUNTIF(Raw!UC246:UI246,3)=0),Raw!TW246&lt;&gt;4),OR(AND(Raw!TX246=4,COUNTIF(Raw!UC246:UI246,4)=0),Raw!TX246&lt;&gt;4),OR(AND(Raw!TY246=4,COUNTIF(Raw!UC246:UI246,5)=0),Raw!TY246&lt;&gt;4),OR(AND(Raw!TZ246=4,COUNTIF(Raw!UC246:UI246,6)=0),Raw!TZ246&lt;&gt;4),OR(AND(Raw!UA246=4,COUNTIF(Raw!UC246:UI246,7)=0),Raw!UA246&lt;&gt;4)),"",1)))</f>
        <v/>
      </c>
      <c r="BC246" t="str">
        <f>IF(A246=0,"",IF(COUNTA(Raw!UJ246:UV246)=0,"",IF(AND(OR(AND(Raw!UJ246=4,COUNTIF(Raw!UQ246:UV246,1)=0),Raw!UJ246&lt;&gt;4),OR(AND(Raw!UK246=4,COUNTIF(Raw!UQ246:UV246,2)=0),Raw!UK246&lt;&gt;4),OR(AND(Raw!UL246=4,COUNTIF(Raw!UQ246:UV246,3)=0),Raw!UL246&lt;&gt;4),OR(AND(Raw!UM246=4,COUNTIF(Raw!UQ246:UV246,4)=0),Raw!UM246&lt;&gt;4),OR(AND(Raw!UN246=4,COUNTIF(Raw!UQ246:UV246,5)=0),Raw!UN246&lt;&gt;4),OR(AND(Raw!UO246=4,COUNTIF(Raw!UQ246:UV246,6)=0),Raw!UO246&lt;&gt;4)),"",1)))</f>
        <v/>
      </c>
      <c r="BD246" t="str">
        <f>IF(A246=0,"",IF(COUNTA(Raw!UW246:VG246)=0,"",IF(AND(OR(AND(Raw!UW246=4,COUNTIF(Raw!VC246:VG246,1)=0),Raw!UW246&lt;&gt;4),OR(AND(Raw!UX246=4,COUNTIF(Raw!VC246:VG246,2)=0),Raw!UX246&lt;&gt;4),OR(AND(Raw!UY246=4,COUNTIF(Raw!VC246:VG246,3)=0),Raw!UY246&lt;&gt;4),OR(AND(Raw!UZ246=4,COUNTIF(Raw!VC246:VG246,4)=0),Raw!UZ246&lt;&gt;4),OR(AND(Raw!VA246=4,COUNTIF(Raw!VC246:VG246,5)=0),Raw!VA246&lt;&gt;4)),"",1)))</f>
        <v/>
      </c>
      <c r="BE246" t="str">
        <f>IF(A246=0,"",IF(COUNTA(Raw!VH246:VP246)=0,"",
IF(AND(
OR(AND(Raw!VH246=4,COUNTIF(Raw!VM246:VP246,1)=0),Raw!VH246&lt;&gt;4),
OR(AND(Raw!VI246=4,COUNTIF(Raw!VM246:VP246,2)=0),Raw!VI246&lt;&gt;4),
OR(AND(Raw!VJ246=4,COUNTIF(Raw!VM246:VP246,3)=0),Raw!VJ246&lt;&gt;4),
OR(AND(Raw!VK246=4,COUNTIF(Raw!VM246:VP246,4)=0),Raw!VK246&lt;&gt;4)
),"",1)))</f>
        <v/>
      </c>
      <c r="BF246" t="str">
        <f>IF(A246=0,"",IF(COUNTA(Raw!VQ246:WK246)=0,"",
IF(AND(
OR(AND(Raw!VQ246=4,COUNTIF(Raw!WB246:WK246,1)=0),Raw!VQ246&lt;&gt;4),
OR(AND(Raw!VR246=4,COUNTIF(Raw!WB246:WK246,2)=0),Raw!VR246&lt;&gt;4),
OR(AND(Raw!VS246=4,COUNTIF(Raw!WB246:WK246,3)=0),Raw!VS246&lt;&gt;4),
OR(AND(Raw!VT246=4,COUNTIF(Raw!WB246:WK246,4)=0),Raw!VT246&lt;&gt;4),
OR(AND(Raw!VU246=4,COUNTIF(Raw!WB246:WK246,5)=0),Raw!VU246&lt;&gt;4),
OR(AND(Raw!VV246=4,COUNTIF(Raw!WB246:WK246,6)=0),Raw!VV246&lt;&gt;4),
OR(AND(Raw!VW246=4,COUNTIF(Raw!WB246:WK246,7)=0),Raw!VW246&lt;&gt;4),
OR(AND(Raw!VX246=4,COUNTIF(Raw!WB246:WK246,8)=0),Raw!VX246&lt;&gt;4),
OR(AND(Raw!VY246=4,COUNTIF(Raw!WB246:WK246,9)=0),Raw!VX246&lt;&gt;4),
OR(AND(Raw!VZ246=4,COUNTIF(Raw!WB246:WK246,10)=0),Raw!VZ246&lt;&gt;4)
),"",1)))</f>
        <v/>
      </c>
      <c r="BG246" t="str">
        <f>IF(A246=0,"",IF(COUNTA(Raw!WL246:XB246)=0,"",
IF(AND(
OR(AND(Raw!WL246=4,COUNTIF(Raw!WU246:XB246,1)=0),Raw!WL246&lt;&gt;4),
OR(AND(Raw!WM246=4,COUNTIF(Raw!WU246:XB246,2)=0),Raw!WM246&lt;&gt;4),
OR(AND(Raw!WN246=4,COUNTIF(Raw!WU246:XB246,3)=0),Raw!WN246&lt;&gt;4),
OR(AND(Raw!WO246=4,COUNTIF(Raw!WU246:XB246,4)=0),Raw!WO246&lt;&gt;4),
OR(AND(Raw!WP246=4,COUNTIF(Raw!WU246:XB246,5)=0),Raw!WP246&lt;&gt;4),
OR(AND(Raw!WQ246=4,COUNTIF(Raw!WU246:XB246,6)=0),Raw!WQ246&lt;&gt;4),
OR(AND(Raw!WR246=4,COUNTIF(Raw!WU246:XB246,7)=0),Raw!WR246&lt;&gt;4),
OR(AND(Raw!WS246=4,COUNTIF(Raw!WU246:XB246,8)=0),Raw!WS246&lt;&gt;4)
),"",1)))</f>
        <v/>
      </c>
      <c r="BH246" t="str">
        <f>IF(A246=0,"",IF(COUNTA(Raw!XC246:XK246)=0,"",
IF(AND(
OR(AND(Raw!XC246=4,COUNTIF(Raw!XH246:XK246,1)=0),Raw!XC246&lt;&gt;4),
OR(AND(Raw!XD246=4,COUNTIF(Raw!XH246:XK246,2)=0),Raw!XD246&lt;&gt;4),
OR(AND(Raw!XE246=4,COUNTIF(Raw!XH246:XK246,3)=0),Raw!XE246&lt;&gt;4),
OR(AND(Raw!XF246=4,COUNTIF(Raw!XH246:XK246,4)=0),Raw!XF246&lt;&gt;4)
),"",1)))</f>
        <v/>
      </c>
      <c r="BI246" t="str">
        <f>IF(A246=0,"",IF(COUNTA(Raw!XL246:XT246)=0,"",
IF(AND(
OR(AND(Raw!XL246=4,COUNTIF(Raw!XQ246:XT246,1)=0),Raw!XL246&lt;&gt;4),
OR(AND(Raw!XM246=4,COUNTIF(Raw!XQ246:XT246,2)=0),Raw!XM246&lt;&gt;4),
OR(AND(Raw!XN246=4,COUNTIF(Raw!XQ246:XT246,3)=0),Raw!XN246&lt;&gt;4),
OR(AND(Raw!XO246=4,COUNTIF(Raw!XQ246:XT246,4)=0),Raw!XO246&lt;&gt;4)
),"",1)))</f>
        <v/>
      </c>
      <c r="BJ246" t="str">
        <f>IF(A246=0,"",IF(COUNTA(Raw!XU246:YI246)=0,"",
IF(AND(
OR(AND(Raw!XU246=4,COUNTIF(Raw!YC246:YI246,1)=0),Raw!XU246&lt;&gt;4),
OR(AND(Raw!XV246=4,COUNTIF(Raw!YC246:YI246,2)=0),Raw!XV246&lt;&gt;4),
OR(AND(Raw!XW246=4,COUNTIF(Raw!YC246:YI246,3)=0),Raw!XW246&lt;&gt;4),
OR(AND(Raw!XX246=4,COUNTIF(Raw!YC246:YI246,4)=0),Raw!XX246&lt;&gt;4),
OR(AND(Raw!XY246=4,COUNTIF(Raw!YC246:YI246,5)=0),Raw!XY246&lt;&gt;4),
OR(AND(Raw!XZ246=4,COUNTIF(Raw!YC246:YI246,6)=0),Raw!XZ246&lt;&gt;4),
OR(AND(Raw!YA246=4,COUNTIF(Raw!YC246:YI246,7)=0),Raw!YA246&lt;&gt;4)
),"",1)))</f>
        <v/>
      </c>
      <c r="BK246" t="str">
        <f>IF(A246=0,"",IF(COUNTA(Raw!YJ246:YR246)=0,"",
IF(AND(
OR(AND(Raw!YJ246=4,COUNTIF(Raw!YO246:YR246,1)=0),Raw!YJ246&lt;&gt;4),
OR(AND(Raw!YK246=4,COUNTIF(Raw!YO246:YR246,2)=0),Raw!YK246&lt;&gt;4),
OR(AND(Raw!YL246=4,COUNTIF(Raw!YO246:YR246,3)=0),Raw!YL246&lt;&gt;4),
OR(AND(Raw!YM246=4,COUNTIF(Raw!YO246:YR246,4)=0),Raw!YM246&lt;&gt;4)
),"",1)))</f>
        <v/>
      </c>
      <c r="BL246" t="str">
        <f>IF(A246=0,"",IF(COUNTA(Raw!YS246:YU246)=0,"",IF(AND(Raw!YS246=4,ISBLANK(Raw!YU246)),"",IF(AND(Raw!YS246&lt;&gt;4,ISBLANK(Raw!YU246)=FALSE),"",1))))</f>
        <v/>
      </c>
    </row>
    <row r="247" spans="1:64">
      <c r="A247" s="20">
        <f>Raw!A247</f>
        <v>0</v>
      </c>
      <c r="B247" s="19" t="str">
        <f>IF(A247=0,"",IF(AND(Raw!AC247=1,COUNTA(Raw!AR247:IC247)&gt;0,COUNTA(Raw!ID247:YU247)=0),"",IF(AND(Raw!AC247=2,COUNTA(Raw!AR247:IC247)=0,COUNTA(Raw!ID247:MV247)&gt;0,COUNTA(Raw!MW247:YU247)=0),"",IF(AND(Raw!AC247=3,COUNTA(Raw!AP247:MV247)=0,COUNTA(Raw!MW247:YU247)&gt;0),"",1))))</f>
        <v/>
      </c>
      <c r="C247" s="19" t="str">
        <f>IF(A247=0,"",IF(AND(Raw!AK247=1,ISBLANK(Raw!AM247)=FALSE,ISBLANK(Raw!AO247)),"",IF(AND(Raw!AK247=2,ISBLANK(Raw!AM247),ISBLANK(Raw!AO247)=FALSE),"",1)))</f>
        <v/>
      </c>
      <c r="D247" s="19" t="str">
        <f>IF(A247=0,"",IF(COUNTA(Raw!AS247:AZ247)=0,"",IF(AND(Raw!AS247+Raw!AT247=100,Raw!AU247+Raw!AV247=100,Raw!AW247+Raw!AX247=100,Raw!AY247+Raw!AZ247=100),"",1)))</f>
        <v/>
      </c>
      <c r="E247" s="19" t="str">
        <f>IF(A247=0,"",IF(ISBLANK(Raw!AQ247),"",IF(Raw!AQ247=1,"",1)))</f>
        <v/>
      </c>
      <c r="F247" s="19" t="str">
        <f>IF(A247=0,"",IF(ISBLANK(Raw!AR247),"",IF(AND(Raw!AR247&gt;=0,Raw!AR247&lt;=100),"",1)))</f>
        <v/>
      </c>
      <c r="G247" s="19" t="str">
        <f>IF(A247=0,"",IF(AND(ISBLANK(Raw!BA247),ISBLANK(Raw!AS247)),"",IF(AND(Raw!AS247&gt;0,ISBLANK(Raw!BA247)=FALSE),"",1)))</f>
        <v/>
      </c>
      <c r="H247" s="19" t="str">
        <f>IF(A247=0,"",IF(COUNTA(Raw!BA247:BH247)=0,"",IF(AND(Raw!BA247=0,COUNTA(Raw!BB247:BH247)=0),"",IF(AND(Raw!BA247&gt;0,COUNTA(Raw!BB247:BH247)&gt;0),"",1))))</f>
        <v/>
      </c>
      <c r="I247" s="19" t="str">
        <f>IF(A247=0,"",IF(AND(ISBLANK(Raw!BI247),ISBLANK(Raw!BJ247)),"",IF(AND(Raw!BI247=1,ISBLANK(Raw!BJ247)=FALSE),"",IF(AND(Raw!BI247=2,ISBLANK(Raw!BJ247)),"",1))))</f>
        <v/>
      </c>
      <c r="J247" s="19" t="str">
        <f>IF(A247=0,"",IF(AND(ISBLANK(Raw!AT247),COUNTBLANK(Raw!BK247:BQ247)),"",IF(AND(Raw!AT247&gt;0,COUNTA(Raw!BK247:BQ247)&gt;0),"",IF(AND(Raw!AT247=0,COUNTA(Raw!BK247:BQ247)=0),"",1))))</f>
        <v/>
      </c>
      <c r="K247" s="19" t="str">
        <f>IF(A247=0,"",IF(AND(ISBLANK(Raw!AS247),COUNTA(Raw!BR247:BX247)=0),"",IF(AND(Raw!AS247&gt;0,COUNTA(Raw!BR247:BX247)&gt;0),"",IF(AND(Raw!AS247=0,COUNTA(Raw!BR247:BX247)=0),"",1))))</f>
        <v/>
      </c>
      <c r="L247" s="19" t="str">
        <f>IF(A247=0,"",IF(AND(COUNTA(Raw!BK247:BX247)=0,COUNTA(Raw!BY247:CH247)=0),"",IF(AND(COUNTIF(Raw!BK247:BX247,1)&gt;0,COUNTA(Raw!BY247:CH247)&gt;0),"",IF(AND(COUNTIF(Raw!BK247:BX247,1)=0,COUNTA(Raw!BY247:CH247)=0),"",1))))</f>
        <v/>
      </c>
      <c r="M247" s="19" t="str">
        <f>IF(A247=0,"",IF(AND(COUNTA(Raw!BK247:BX247)=0,COUNTA(Raw!CI247:CR247)),"",IF(AND(COUNTIF(Raw!BK247:BX247,3)&gt;0,COUNTA(Raw!CI247:CR247)&gt;0),"",IF(AND(COUNTIF(Raw!BK247:BX247,3)=0,COUNTA(Raw!CI247:CR247)=0),"",1))))</f>
        <v/>
      </c>
      <c r="N247" s="19" t="str">
        <f>IF(A247=0,"",IF(COUNTA(Raw!CS247:DF247)=0,"",IF(AND(COUNTIF(Raw!CS247:CV247,1)=1,COUNTA(Raw!CW247:DA247)&gt;0,COUNTA(Raw!DB247:DF247)=0),"",IF(AND(COUNTIF(Raw!CS247:CV247,2)=1,COUNTA(Raw!CW247:DA247)=0,COUNTA(Raw!DB247:DF247)&gt;0),"",IF(AND(COUNTA(Raw!CS247:CV247)&gt;0,COUNTA(Raw!CW247:DF247)=0),"",1)))))</f>
        <v/>
      </c>
      <c r="O247" s="19" t="str">
        <f>IF(A247=0,"",IF(COUNTA(Raw!DG247:DP247)=0,"",IF(AND(COUNTIF(Raw!BK247:BQ247,1)&gt;0,OR(COUNTIF(Raw!DG247:DP247,1)=1,COUNTIF(Raw!DG247:DP247,2)=1,COUNTIF(Raw!DG247:DP247,3)=1)),"",IF(AND(COUNTIF(Raw!BK247:BQ247,1)=0,AND(COUNTIF(Raw!DG247:DP247,1)=0,COUNTIF(Raw!DG247:DP247,2)=0,COUNTIF(Raw!DG247:DP247,3)=0)),"",1))))</f>
        <v/>
      </c>
      <c r="P247" s="19" t="str">
        <f>IF(A247=0,"",IF(COUNTA(Raw!DG247:DR247)=0,"",IF(AND(COUNTIF(Raw!DG247:DP247,4)=1,ISBLANK(Raw!DQ247)=FALSE,ISBLANK(Raw!DR247)),"",IF(AND(COUNTIF(Raw!DG247:DP247,7)=1,ISBLANK(Raw!DQ247),ISBLANK(Raw!DR247)=FALSE),"",IF(AND(COUNTA(Raw!DG247:DP247)&gt;0,COUNTIF(Raw!DG247:DP247,4)=0,COUNTIF(Raw!DG247:DP247,7)=0,COUNTA(Raw!DQ247:DR247)=0),"",1)))))</f>
        <v/>
      </c>
      <c r="Q247" s="19" t="str">
        <f>IF(A247=0,"",IF(AND(COUNTA(Raw!DS247:DU247)=0,COUNTA(Raw!BK247:BQ247)=0),"",IF(AND(COUNTIF(Raw!BK247:BQ247,1)&gt;0,COUNTA(Raw!DS247:DU247)&gt;0),"",IF(AND(COUNTIF(Raw!BK247:BQ247,1)=0,COUNTA(Raw!DS247:DU247)=0),"",1))))</f>
        <v/>
      </c>
      <c r="R247" s="19" t="str">
        <f>IF(A247=0,"",IF(AND(ISBLANK(Raw!AT247),ISBLANK(Raw!EJ247)),"",IF(AND(Raw!AT247&gt;0,ISBLANK(Raw!EJ247)=FALSE,Raw!EJ247&gt;=0,Raw!EJ247&lt;=7),"",IF(AND(Raw!AT247=0,ISBLANK(Raw!EJ247)),"",1))))</f>
        <v/>
      </c>
      <c r="S247" t="str">
        <f>IF(A247=0,"",IF(AND(ISBLANK(Raw!AS247),ISBLANK(Raw!EK247)),"",IF(AND(Raw!AS247&gt;0,ISBLANK(Raw!EK247)=FALSE),"",IF(AND(Raw!AS247=0,ISBLANK(Raw!EK247)),"",1))))</f>
        <v/>
      </c>
      <c r="T247" s="19" t="str">
        <f>IF(A247=0,"",IF(AND(ISBLANK(Raw!AT247),COUNTA(Raw!EL247:EQ247)=0),"",IF(AND(Raw!AT247&gt;0,COUNTA(Raw!EL247:EQ247)&gt;0),"",IF(AND(Raw!AT247=0,COUNTA(Raw!EL247:EQ247)=0),"",1))))</f>
        <v/>
      </c>
      <c r="U247" t="str">
        <f>IF(A247=0,"",IF(AND(ISBLANK(Raw!AT247),COUNTA(Raw!ER247:EU247)=0),"",IF(AND(Raw!AT247&gt;0,COUNTA(Raw!ER247:EU247)&gt;0),"",IF(AND(Raw!AT247=0,COUNTA(Raw!ER247:EU247)=0),"",1))))</f>
        <v/>
      </c>
      <c r="V247" t="str">
        <f>IF(A247=0,"",IF(AND(ISBLANK(Raw!AS247),COUNTA(Raw!EV247:FA247)=0),"",IF(AND(Raw!AS247&gt;0,COUNTA(Raw!EV247:FA247)&gt;0),"",IF(AND(Raw!AS247=0,COUNTA(Raw!EV247:FA247)=0),"",1))))</f>
        <v/>
      </c>
      <c r="W247" t="str">
        <f>IF(A247=0,"",IF(AND(ISBLANK(Raw!AS247),COUNTA(Raw!FB247:FE247)=0),"",IF(AND(Raw!AS247&gt;0,COUNTA(Raw!FB247:FE247)&gt;0),"",IF(AND(Raw!AS247=0,COUNTA(Raw!FB247:FE247)=0),"",1))))</f>
        <v/>
      </c>
      <c r="X247" t="str">
        <f>IF(A247=0,"",IF(AND(ISBLANK(Raw!AT247),COUNTA(Raw!FF247:FI247)=0),"",IF(AND(Raw!AT247&gt;0,COUNTA(Raw!FF247:FI247)&gt;0),"",IF(AND(Raw!AT247=0,COUNTA(Raw!FF247:FI247)=0),"",1))))</f>
        <v/>
      </c>
      <c r="Y247" t="str">
        <f>IF(A247=0,"",IF(AND(ISBLANK(Raw!AS247),COUNTA(Raw!FJ247:FM247)=0),"",IF(AND(Raw!AS247&gt;0,COUNTA(Raw!FJ247:FM247)&gt;0),"",IF(AND(Raw!AS247=0,COUNTA(Raw!FJ247:FM247)=0),"",1))))</f>
        <v/>
      </c>
      <c r="Z247" t="str">
        <f>IF(A247=0,"",IF(AND(COUNTA(Raw!FN247:FT247)=0,ISBLANK(Raw!FU247)),"",IF(AND(COUNTIF(Raw!FN247:FT247,1)&gt;0,ISBLANK(Raw!FU247)=FALSE),"",IF(AND(COUNTIF(Raw!FN247:FT247,1)=0,ISBLANK(Raw!FU247)),"",1))))</f>
        <v/>
      </c>
      <c r="AA247" s="19" t="str">
        <f>IF(A247=0,"",IF(AND(ISBLANK(Raw!BI247),COUNTA(Raw!FV247:GH247)=0),"",IF(AND(Raw!BI247&lt;&gt;1,COUNTIF(Raw!FV247:GH247,6)=0),"",IF(Raw!BI247=1,"",1))))</f>
        <v/>
      </c>
      <c r="AB247" t="str">
        <f>IF(A247=0,"",IF(AND(ISBLANK(Raw!GI247),COUNTA(Raw!GJ247:GQ247)=0),"",IF(AND(Raw!GI247=1,COUNTA(Raw!GJ247:GQ247)&gt;0),"",IF(AND(Raw!GI247=2,COUNTA(Raw!GJ247:GQ247)=0),"",1))))</f>
        <v/>
      </c>
      <c r="AC247" s="19" t="str">
        <f>IF(A247=0,"",IF(AND(COUNTA(Raw!GY247:HF247)=0,ISBLANK(Raw!HG247)),"",IF(AND(OR(COUNTIF(Raw!GY247:HE247,1)&gt;0,COUNTIF(Raw!GY247:HE247,2)&gt;0),ISBLANK(Raw!HG247)=FALSE),"",IF(AND(COUNTA(Raw!GY247:HF247)&gt;0,ISBLANK(Raw!HG247),COUNTIF(Raw!GY247:HE247,1)=0,COUNTIF(Raw!GY247:HE247,2)=0),"",1))))</f>
        <v/>
      </c>
      <c r="AD247" s="19" t="str">
        <f>IF(A247=0,"",IF(COUNTA(Raw!HU247:IB247)=0,"",IF(AND(Raw!AK247&lt;&gt;2,COUNTIF(Raw!HU247:IA247,2)=0,COUNTIF(Raw!HU247:IA247,3)=0),"",IF(Raw!AK247=2,"",1))))</f>
        <v/>
      </c>
      <c r="AE247" s="19" t="str">
        <f>IF(A247=0,"",IF(AND(Raw!AK247=2,ISBLANK(Raw!IC247)=FALSE),"",IF(AND(Raw!AK247&lt;&gt;2,ISBLANK(Raw!IC247)),"",1)))</f>
        <v/>
      </c>
      <c r="AF247" s="19" t="str">
        <f>IF(A247=0,"",IF(COUNTA(Raw!ID247:IF247)=0,"",IF(AND(MATCH(2023-Raw!ID247,Code!$A$3:$A$12,1)=Raw!IF247,2023-Raw!ID247=Raw!IE247),"",1)))</f>
        <v/>
      </c>
      <c r="AG247" s="19" t="str">
        <f>IF(A247=0,"",IF(COUNTA(Raw!IG247:II247)=0,"",IF(AND(Raw!IG247=4,ISBLANK(Raw!II247)=FALSE),"",IF(AND(Raw!IG247&lt;&gt;4,ISBLANK(Raw!II247)),"",1))))</f>
        <v/>
      </c>
      <c r="AH247" s="19" t="str">
        <f>IF(A247=0,"",IF(COUNTA(Raw!IJ247:IM247)=0,"",IF(AND(Raw!IJ247=1,ISBLANK(Raw!IK247)=FALSE),"",IF(AND(Raw!IJ247=2,COUNTA(Raw!IK247:IM247)&gt;0),"",1))))</f>
        <v/>
      </c>
      <c r="AI247" s="19" t="str">
        <f>IF(A247=0,"",IF(COUNTA(Raw!IK247:IM247)=0,"",IF(AND(Raw!IK247=1,ISBLANK(Raw!IL247)=FALSE),"",IF(AND(Raw!IK247=2,COUNTA(Raw!IL247:IM247)=0),"",1))))</f>
        <v/>
      </c>
      <c r="AJ247" s="19" t="str">
        <f>IF(A247=0,"",IF(COUNTA(Raw!JD247:JJ247)=0,"",IF(AND(Raw!JD247&gt;600,COUNTA(Raw!JE247:JI247)&gt;0),"",IF(AND(Raw!JD247&lt;=600,COUNTA(Raw!JE247:JJ247)=0),"",1))))</f>
        <v/>
      </c>
      <c r="AK247" s="19" t="str">
        <f>IF(A247=0,"",IF(COUNTA(Raw!JK247:KA247)=0,"",IF(AND(Raw!JK247=1,COUNTA(Raw!JM247:JV247)&gt;0),"",IF(AND(Raw!JK247=3,COUNTA(Raw!JM247:JV247)&gt;0,COUNTA(Raw!JW247:KA247)=0),"",IF(AND(ISBLANK(Raw!JK247)=FALSE,Raw!JK247&lt;&gt;1,Raw!JK247&lt;&gt;3,COUNTA(Raw!JM247:KA247)=0),"",1)))))</f>
        <v/>
      </c>
      <c r="AL247" s="19" t="str">
        <f>IF(A247=0,"",IF(COUNTA(Raw!JW247:KA247)=0,"",IF(AND(COUNTIF(Raw!JW247:JZ247,4)=0,COUNTA(Raw!JW247:JZ247)&gt;0,ISBLANK(Raw!KA247)=FALSE),"",IF(AND(COUNTIF(Raw!JW247:KA247,4)&gt;0,ISBLANK(Raw!KA247)),"",1))))</f>
        <v/>
      </c>
      <c r="AM247" s="19" t="str">
        <f>IF(A247=0,"",IF(COUNTA(Raw!KT247:KU247)=0,"",IF(AND(Raw!KT247=1,ISBLANK(Raw!KU247)=FALSE),"",IF(AND(Raw!KT247=2,ISBLANK(Raw!KU247)),"",1))))</f>
        <v/>
      </c>
      <c r="AN247" s="19" t="str">
        <f>IF(A247=0,"",IF(COUNTA(Raw!KX247:LF247)=0,"",IF(AND(COUNTIF(Raw!KX247:LB247,5)=1,COUNTA(Raw!KX247:LB247)=1,COUNTA(Raw!LC247:LF247)=0),"",IF(AND(COUNTIF(Raw!KX247:LB247,5)=0,COUNTA(Raw!KX247:LB247)&gt;0,COUNTA(Raw!LC247:LF247)&gt;0),"",1))))</f>
        <v/>
      </c>
      <c r="AO247" s="19" t="str">
        <f>IF(A247=0,"",IF(COUNTA(Raw!LM247:LU247)=0,"",IF(AND(Raw!LM247=1,ISBLANK(Raw!LN247)=FALSE,COUNTA(Raw!LO247:LU247)&gt;0),"",IF(AND(Raw!LM247=2,COUNTA(Raw!LN247:LU247)=0),"",1))))</f>
        <v/>
      </c>
      <c r="AP247" s="19" t="str">
        <f>IF(A247=0,"",IF(COUNTA(Raw!MY247:OG247)=0,"",IF(AND(Raw!MY247=2,COUNTA(Raw!MZ247:OG247)=0),"",IF(AND(Raw!MY247=1,COUNTA(Raw!MZ247:OG247)&gt;0),"",1))))</f>
        <v/>
      </c>
      <c r="AQ247" s="19" t="str">
        <f>IF(A247=0,"",IF(COUNTA(Raw!NC247:NW247)=0,"",IF(AND(COUNTIF(Raw!NC247:NG247,3)&gt;0,COUNTA(Raw!NH247:NQ247)&gt;0),"",IF(AND(COUNTA(Raw!NC247:NG247)&gt;0,COUNTIF(Raw!NC247:NG247,3)=0,COUNTA(Raw!NH247:NW247)=0),"",1))))</f>
        <v/>
      </c>
      <c r="AR247" s="19" t="str">
        <f>IF(A247=0,"",IF(COUNTA(Raw!NH247:NW247)=0,"",IF(AND(COUNTIF(Raw!NH247:NQ247,10)&gt;0,COUNTA(Raw!NR247:NW247)&gt;0),"",IF(AND(COUNTA(Raw!NH247:NQ247)&gt;0,COUNTIF(Raw!NH247:NQ247,10)=0,COUNTA(Raw!NR247:NY247)=0),"",1))))</f>
        <v/>
      </c>
      <c r="AS247" s="19" t="str">
        <f>IF(A247=0,"",IF(COUNTA(Raw!NY247:OG247)=0,"",IF(AND(Raw!NY247=1,COUNTA(Raw!NZ247:OG247)&gt;0),"",IF(AND(Raw!NY247=2,COUNTA(Raw!NZ247:OG247)=0),"",1))))</f>
        <v/>
      </c>
      <c r="AT247" s="19" t="str">
        <f>IF(A247=0,"",IF(COUNTA(Raw!OH247:OY247)=0,"",IF(AND(Raw!OH247=1,COUNTA(Raw!OI247:OY247)&gt;0),"",IF(AND(Raw!OH247=2,COUNTA(Raw!OI247:OY247)=0),"",1))))</f>
        <v/>
      </c>
      <c r="AU247" s="19" t="str">
        <f>IF(A247=0,"",IF(COUNTA(Raw!PR247:QB247)=0,"",
IF(AND(OR(AND(COUNTIF(Raw!PR247:QB247,1)=1,COUNTA(Raw!QI247:QY247)&gt;0),AND(COUNTIF(Raw!PR247:QB247,1)=0,COUNTA(Raw!QI247:QY247)=0)),OR(AND(COUNTIF(Raw!PR247:QB247,2)=1,COUNTA(Raw!QZ247:RP247)&gt;0),AND(COUNTIF(Raw!PR247:QB247,2)=0,COUNTA(Raw!QZ247:RP247)=0)),OR(AND(COUNTIF(Raw!PR247:QB247,3)=1,COUNTA(Raw!RQ247:SG247)&gt;0),AND(COUNTIF(Raw!PR247:QB247,3)=0,COUNTA(Raw!RQ247:SG247)=0)),OR(AND(COUNTIF(Raw!PR247:QB247,4)=1,COUNTA(Raw!SH247:ST247)&gt;0),AND(COUNTIF(Raw!PR247:QB247,4)=0,COUNTA(Raw!SH247:ST247)=0)),OR(AND(COUNTIF(Raw!PR247:QB247,5)=1,COUNTA(Raw!SU247:TG247)&gt;0),AND(COUNTIF(Raw!PR247:QB247,5)=0,COUNTA(Raw!SU247:TG247)=0)),OR(AND(COUNTIF(Raw!PR247:QB247,6)=1,COUNTA(Raw!TH247:TT247)&gt;0),AND(COUNTIF(Raw!PR247:QB247,6)=0,COUNTA(Raw!TH247:TT247)=0)),OR(AND(COUNTIF(Raw!PR247:QB247,7)=1,COUNTA(Raw!TU247:UI247)&gt;0),AND(COUNTIF(Raw!PR247:QB247,7)=0,COUNTA(Raw!TU247:UI247)=0)),OR(AND(COUNTIF(Raw!PR247:QB247,8)=1,COUNTA(Raw!UJ247:UV247)&gt;0),AND(COUNTIF(Raw!PR247:QB247,8)=0,COUNTA(Raw!UJ247:UV247)=0)),OR(AND(COUNTIF(Raw!PR247:QB247,9)=1,COUNTA(Raw!UW247:VG247)&gt;0),AND(COUNTIF(Raw!PR247:QB247,9)=0,COUNTA(Raw!UW247:VG247)=0)),OR(AND(COUNTIF(Raw!PR247:QB247,10)=1,COUNTA(Raw!VH247:VP247)&gt;0),AND(COUNTIF(Raw!PR247:QB247,10)=0,COUNTA(Raw!VH247:VP247)=0)),OR(AND(COUNTIF(Raw!PR247:QB247,11)=1,COUNTA(Raw!VQ247:WK247)&gt;0),AND(COUNTIF(Raw!PR247:QB247,11)=0,COUNTA(Raw!VQ247:WK247)=0))),"",1)))</f>
        <v/>
      </c>
      <c r="AV247" s="19" t="str">
        <f>IF(A247=0,"",IF(COUNTA(Raw!QI247:QY247)=0,"",IF(AND(OR(AND(Raw!QI247=4,COUNTIF(Raw!QR247:QY247,1)=0),Raw!QI247&lt;&gt;4),OR(AND(Raw!QJ247=4,COUNTIF(Raw!QR247:QY247,2)=0),Raw!QJ247&lt;&gt;4),OR(AND(Raw!QK247=4,COUNTIF(Raw!QR247:QY247,3)=0),Raw!QK247&lt;&gt;4),OR(AND(Raw!QL247=4,COUNTIF(Raw!QR247:QY247,4)=0),Raw!QL247&lt;&gt;4),OR(AND(Raw!QM247=4,COUNTIF(Raw!QR247:QY247,5)=0),Raw!QM247&lt;&gt;4),OR(AND(Raw!QN247=4,COUNTIF(Raw!QR247:QY247,6)=0),Raw!QN247&lt;&gt;4),OR(AND(Raw!QO247=4,COUNTIF(Raw!QR247:QY247,7)=0),Raw!QO247&lt;&gt;4),OR(AND(Raw!QP247=4,COUNTIF(Raw!QR247:QY247,8)=0),Raw!QP247&lt;&gt;4)),"",1)))</f>
        <v/>
      </c>
      <c r="AW247" t="str">
        <f>IF(A247=0,"",IF(COUNTA(Raw!QZ247:RP247)=0,"",IF(AND(OR(AND(Raw!QZ247=4,COUNTIF(Raw!RI247:RP247,1)=0),Raw!QZ247&lt;&gt;4),OR(AND(Raw!RA247=4,COUNTIF(Raw!RI247:RP247,2)=0),Raw!RA247&lt;&gt;4),OR(AND(Raw!RB247=4,COUNTIF(Raw!RI247:RP247,3)=0),Raw!RB247&lt;&gt;4),OR(AND(Raw!RC247=4,COUNTIF(Raw!RI247:RP247,4)=0),Raw!RC247&lt;&gt;4),OR(AND(Raw!RD247=4,COUNTIF(Raw!RI247:RP247,5)=0),Raw!RD247&lt;&gt;4),OR(AND(Raw!RE247=4,COUNTIF(Raw!RI247:RP247,6)=0),Raw!RE247&lt;&gt;4),OR(AND(Raw!RF247=4,COUNTIF(Raw!RI247:RP247,7)=0),Raw!RF247&lt;&gt;4),OR(AND(Raw!RG247=4,COUNTIF(Raw!RI247:RP247,8)=0),Raw!RG247&lt;&gt;4)),"",1)))</f>
        <v/>
      </c>
      <c r="AX247" t="str">
        <f>IF(A247=0,"",IF(COUNTA(Raw!RQ247:SG247)=0,"",IF(AND(OR(AND(Raw!RQ247=4,COUNTIF(Raw!RZ247:SG247,1)=0),Raw!RQ247&lt;&gt;4),OR(AND(Raw!RR247=4,COUNTIF(Raw!RZ247:SG247,2)=0),Raw!RR247&lt;&gt;4),OR(AND(Raw!RS247=4,COUNTIF(Raw!RZ247:SG247,3)=0),Raw!RS247&lt;&gt;4),OR(AND(Raw!RT247=4,COUNTIF(Raw!RZ247:SG247,4)=0),Raw!RT247&lt;&gt;4),OR(AND(Raw!RU247=4,COUNTIF(Raw!RZ247:SG247,5)=0),Raw!RU247&lt;&gt;4),OR(AND(Raw!RV247=4,COUNTIF(Raw!RZ247:SG247,6)=0),Raw!RV247&lt;&gt;4),OR(AND(Raw!RW247=4,COUNTIF(Raw!RZ247:SG247,7)=0),Raw!RW247&lt;&gt;4),OR(AND(Raw!RX247=4,COUNTIF(Raw!RZ247:SG247,8)=0),Raw!RX247&lt;&gt;4)),"",1)))</f>
        <v/>
      </c>
      <c r="AY247" t="str">
        <f>IF(A247=0,"",IF(COUNTA(Raw!SH247:ST247)=0,"",IF(AND(OR(AND(Raw!SH247=4,COUNTIF(Raw!SO247:ST247,1)=0),Raw!SH247&lt;&gt;4),OR(AND(Raw!SI247=4,COUNTIF(Raw!SO247:ST247,2)=0),Raw!SI247&lt;&gt;4),OR(AND(Raw!SJ247=4,COUNTIF(Raw!SO247:ST247,3)=0),Raw!SJ247&lt;&gt;4),OR(AND(Raw!SK247=4,COUNTIF(Raw!SO247:ST247,4)=0),Raw!SK247&lt;&gt;4),OR(AND(Raw!SL247=4,COUNTIF(Raw!SO247:ST247,5)=0),Raw!SL247&lt;&gt;4),OR(AND(Raw!SM247=4,COUNTIF(Raw!SO247:ST247,6)=0),Raw!SM247&lt;&gt;4)),"",1)))</f>
        <v/>
      </c>
      <c r="AZ247" t="str">
        <f>IF(A247=0,"",IF(COUNTA(Raw!SU247:TG247)=0,"",IF(AND(OR(AND(Raw!SU247=4,COUNTIF(Raw!TB247:TG247,1)=0),Raw!SU247&lt;&gt;4),OR(AND(Raw!SV247=4,COUNTIF(Raw!TB247:TG247,2)=0),Raw!SV247&lt;&gt;4),OR(AND(Raw!SW247=4,COUNTIF(Raw!TB247:TG247,3)=0),Raw!SW247&lt;&gt;4),OR(AND(Raw!SX247=4,COUNTIF(Raw!TB247:TG247,4)=0),Raw!SX247&lt;&gt;4),OR(AND(Raw!SY247=4,COUNTIF(Raw!TB247:TG247,5)=0),Raw!SY247&lt;&gt;4),OR(AND(Raw!SZ247=4,COUNTIF(Raw!TB247:TG247,6)=0),Raw!SZ247&lt;&gt;4)),"",1)))</f>
        <v/>
      </c>
      <c r="BA247" t="str">
        <f>IF(A247=0,"",IF(COUNTA(Raw!TH247:TT247)=0,"",IF(AND(OR(AND(Raw!TH247=4,COUNTIF(Raw!TO247:TT247,1)=0),Raw!TH247&lt;&gt;4),OR(AND(Raw!TI247=4,COUNTIF(Raw!TO247:TT247,2)=0),Raw!TI247&lt;&gt;4),OR(AND(Raw!TJ247=4,COUNTIF(Raw!TO247:TT247,3)=0),Raw!TJ247&lt;&gt;4),OR(AND(Raw!TK247=4,COUNTIF(Raw!TO247:TT247,4)=0),Raw!TK247&lt;&gt;4),OR(AND(Raw!TL247=4,COUNTIF(Raw!TO247:TT247,5)=0),Raw!TL247&lt;&gt;4),OR(AND(Raw!TM247=4,COUNTIF(Raw!TO247:TT247,6)=0),Raw!TM247&lt;&gt;4)),"",1)))</f>
        <v/>
      </c>
      <c r="BB247" t="str">
        <f>IF(A247=0,"",IF(COUNTA(Raw!TU247:UI247)=0,"",IF(AND(OR(AND(Raw!TU247=4,COUNTIF(Raw!UC247:UI247,1)=0),Raw!TU247&lt;&gt;4),OR(AND(Raw!TV247=4,COUNTIF(Raw!UC247:UI247,2)=0),Raw!TV247&lt;&gt;4),OR(AND(Raw!TW247=4,COUNTIF(Raw!UC247:UI247,3)=0),Raw!TW247&lt;&gt;4),OR(AND(Raw!TX247=4,COUNTIF(Raw!UC247:UI247,4)=0),Raw!TX247&lt;&gt;4),OR(AND(Raw!TY247=4,COUNTIF(Raw!UC247:UI247,5)=0),Raw!TY247&lt;&gt;4),OR(AND(Raw!TZ247=4,COUNTIF(Raw!UC247:UI247,6)=0),Raw!TZ247&lt;&gt;4),OR(AND(Raw!UA247=4,COUNTIF(Raw!UC247:UI247,7)=0),Raw!UA247&lt;&gt;4)),"",1)))</f>
        <v/>
      </c>
      <c r="BC247" t="str">
        <f>IF(A247=0,"",IF(COUNTA(Raw!UJ247:UV247)=0,"",IF(AND(OR(AND(Raw!UJ247=4,COUNTIF(Raw!UQ247:UV247,1)=0),Raw!UJ247&lt;&gt;4),OR(AND(Raw!UK247=4,COUNTIF(Raw!UQ247:UV247,2)=0),Raw!UK247&lt;&gt;4),OR(AND(Raw!UL247=4,COUNTIF(Raw!UQ247:UV247,3)=0),Raw!UL247&lt;&gt;4),OR(AND(Raw!UM247=4,COUNTIF(Raw!UQ247:UV247,4)=0),Raw!UM247&lt;&gt;4),OR(AND(Raw!UN247=4,COUNTIF(Raw!UQ247:UV247,5)=0),Raw!UN247&lt;&gt;4),OR(AND(Raw!UO247=4,COUNTIF(Raw!UQ247:UV247,6)=0),Raw!UO247&lt;&gt;4)),"",1)))</f>
        <v/>
      </c>
      <c r="BD247" t="str">
        <f>IF(A247=0,"",IF(COUNTA(Raw!UW247:VG247)=0,"",IF(AND(OR(AND(Raw!UW247=4,COUNTIF(Raw!VC247:VG247,1)=0),Raw!UW247&lt;&gt;4),OR(AND(Raw!UX247=4,COUNTIF(Raw!VC247:VG247,2)=0),Raw!UX247&lt;&gt;4),OR(AND(Raw!UY247=4,COUNTIF(Raw!VC247:VG247,3)=0),Raw!UY247&lt;&gt;4),OR(AND(Raw!UZ247=4,COUNTIF(Raw!VC247:VG247,4)=0),Raw!UZ247&lt;&gt;4),OR(AND(Raw!VA247=4,COUNTIF(Raw!VC247:VG247,5)=0),Raw!VA247&lt;&gt;4)),"",1)))</f>
        <v/>
      </c>
      <c r="BE247" t="str">
        <f>IF(A247=0,"",IF(COUNTA(Raw!VH247:VP247)=0,"",
IF(AND(
OR(AND(Raw!VH247=4,COUNTIF(Raw!VM247:VP247,1)=0),Raw!VH247&lt;&gt;4),
OR(AND(Raw!VI247=4,COUNTIF(Raw!VM247:VP247,2)=0),Raw!VI247&lt;&gt;4),
OR(AND(Raw!VJ247=4,COUNTIF(Raw!VM247:VP247,3)=0),Raw!VJ247&lt;&gt;4),
OR(AND(Raw!VK247=4,COUNTIF(Raw!VM247:VP247,4)=0),Raw!VK247&lt;&gt;4)
),"",1)))</f>
        <v/>
      </c>
      <c r="BF247" t="str">
        <f>IF(A247=0,"",IF(COUNTA(Raw!VQ247:WK247)=0,"",
IF(AND(
OR(AND(Raw!VQ247=4,COUNTIF(Raw!WB247:WK247,1)=0),Raw!VQ247&lt;&gt;4),
OR(AND(Raw!VR247=4,COUNTIF(Raw!WB247:WK247,2)=0),Raw!VR247&lt;&gt;4),
OR(AND(Raw!VS247=4,COUNTIF(Raw!WB247:WK247,3)=0),Raw!VS247&lt;&gt;4),
OR(AND(Raw!VT247=4,COUNTIF(Raw!WB247:WK247,4)=0),Raw!VT247&lt;&gt;4),
OR(AND(Raw!VU247=4,COUNTIF(Raw!WB247:WK247,5)=0),Raw!VU247&lt;&gt;4),
OR(AND(Raw!VV247=4,COUNTIF(Raw!WB247:WK247,6)=0),Raw!VV247&lt;&gt;4),
OR(AND(Raw!VW247=4,COUNTIF(Raw!WB247:WK247,7)=0),Raw!VW247&lt;&gt;4),
OR(AND(Raw!VX247=4,COUNTIF(Raw!WB247:WK247,8)=0),Raw!VX247&lt;&gt;4),
OR(AND(Raw!VY247=4,COUNTIF(Raw!WB247:WK247,9)=0),Raw!VX247&lt;&gt;4),
OR(AND(Raw!VZ247=4,COUNTIF(Raw!WB247:WK247,10)=0),Raw!VZ247&lt;&gt;4)
),"",1)))</f>
        <v/>
      </c>
      <c r="BG247" t="str">
        <f>IF(A247=0,"",IF(COUNTA(Raw!WL247:XB247)=0,"",
IF(AND(
OR(AND(Raw!WL247=4,COUNTIF(Raw!WU247:XB247,1)=0),Raw!WL247&lt;&gt;4),
OR(AND(Raw!WM247=4,COUNTIF(Raw!WU247:XB247,2)=0),Raw!WM247&lt;&gt;4),
OR(AND(Raw!WN247=4,COUNTIF(Raw!WU247:XB247,3)=0),Raw!WN247&lt;&gt;4),
OR(AND(Raw!WO247=4,COUNTIF(Raw!WU247:XB247,4)=0),Raw!WO247&lt;&gt;4),
OR(AND(Raw!WP247=4,COUNTIF(Raw!WU247:XB247,5)=0),Raw!WP247&lt;&gt;4),
OR(AND(Raw!WQ247=4,COUNTIF(Raw!WU247:XB247,6)=0),Raw!WQ247&lt;&gt;4),
OR(AND(Raw!WR247=4,COUNTIF(Raw!WU247:XB247,7)=0),Raw!WR247&lt;&gt;4),
OR(AND(Raw!WS247=4,COUNTIF(Raw!WU247:XB247,8)=0),Raw!WS247&lt;&gt;4)
),"",1)))</f>
        <v/>
      </c>
      <c r="BH247" t="str">
        <f>IF(A247=0,"",IF(COUNTA(Raw!XC247:XK247)=0,"",
IF(AND(
OR(AND(Raw!XC247=4,COUNTIF(Raw!XH247:XK247,1)=0),Raw!XC247&lt;&gt;4),
OR(AND(Raw!XD247=4,COUNTIF(Raw!XH247:XK247,2)=0),Raw!XD247&lt;&gt;4),
OR(AND(Raw!XE247=4,COUNTIF(Raw!XH247:XK247,3)=0),Raw!XE247&lt;&gt;4),
OR(AND(Raw!XF247=4,COUNTIF(Raw!XH247:XK247,4)=0),Raw!XF247&lt;&gt;4)
),"",1)))</f>
        <v/>
      </c>
      <c r="BI247" t="str">
        <f>IF(A247=0,"",IF(COUNTA(Raw!XL247:XT247)=0,"",
IF(AND(
OR(AND(Raw!XL247=4,COUNTIF(Raw!XQ247:XT247,1)=0),Raw!XL247&lt;&gt;4),
OR(AND(Raw!XM247=4,COUNTIF(Raw!XQ247:XT247,2)=0),Raw!XM247&lt;&gt;4),
OR(AND(Raw!XN247=4,COUNTIF(Raw!XQ247:XT247,3)=0),Raw!XN247&lt;&gt;4),
OR(AND(Raw!XO247=4,COUNTIF(Raw!XQ247:XT247,4)=0),Raw!XO247&lt;&gt;4)
),"",1)))</f>
        <v/>
      </c>
      <c r="BJ247" t="str">
        <f>IF(A247=0,"",IF(COUNTA(Raw!XU247:YI247)=0,"",
IF(AND(
OR(AND(Raw!XU247=4,COUNTIF(Raw!YC247:YI247,1)=0),Raw!XU247&lt;&gt;4),
OR(AND(Raw!XV247=4,COUNTIF(Raw!YC247:YI247,2)=0),Raw!XV247&lt;&gt;4),
OR(AND(Raw!XW247=4,COUNTIF(Raw!YC247:YI247,3)=0),Raw!XW247&lt;&gt;4),
OR(AND(Raw!XX247=4,COUNTIF(Raw!YC247:YI247,4)=0),Raw!XX247&lt;&gt;4),
OR(AND(Raw!XY247=4,COUNTIF(Raw!YC247:YI247,5)=0),Raw!XY247&lt;&gt;4),
OR(AND(Raw!XZ247=4,COUNTIF(Raw!YC247:YI247,6)=0),Raw!XZ247&lt;&gt;4),
OR(AND(Raw!YA247=4,COUNTIF(Raw!YC247:YI247,7)=0),Raw!YA247&lt;&gt;4)
),"",1)))</f>
        <v/>
      </c>
      <c r="BK247" t="str">
        <f>IF(A247=0,"",IF(COUNTA(Raw!YJ247:YR247)=0,"",
IF(AND(
OR(AND(Raw!YJ247=4,COUNTIF(Raw!YO247:YR247,1)=0),Raw!YJ247&lt;&gt;4),
OR(AND(Raw!YK247=4,COUNTIF(Raw!YO247:YR247,2)=0),Raw!YK247&lt;&gt;4),
OR(AND(Raw!YL247=4,COUNTIF(Raw!YO247:YR247,3)=0),Raw!YL247&lt;&gt;4),
OR(AND(Raw!YM247=4,COUNTIF(Raw!YO247:YR247,4)=0),Raw!YM247&lt;&gt;4)
),"",1)))</f>
        <v/>
      </c>
      <c r="BL247" t="str">
        <f>IF(A247=0,"",IF(COUNTA(Raw!YS247:YU247)=0,"",IF(AND(Raw!YS247=4,ISBLANK(Raw!YU247)),"",IF(AND(Raw!YS247&lt;&gt;4,ISBLANK(Raw!YU247)=FALSE),"",1))))</f>
        <v/>
      </c>
    </row>
    <row r="248" spans="1:64">
      <c r="A248" s="20">
        <f>Raw!A248</f>
        <v>0</v>
      </c>
      <c r="B248" s="19" t="str">
        <f>IF(A248=0,"",IF(AND(Raw!AC248=1,COUNTA(Raw!AR248:IC248)&gt;0,COUNTA(Raw!ID248:YU248)=0),"",IF(AND(Raw!AC248=2,COUNTA(Raw!AR248:IC248)=0,COUNTA(Raw!ID248:MV248)&gt;0,COUNTA(Raw!MW248:YU248)=0),"",IF(AND(Raw!AC248=3,COUNTA(Raw!AP248:MV248)=0,COUNTA(Raw!MW248:YU248)&gt;0),"",1))))</f>
        <v/>
      </c>
      <c r="C248" s="19" t="str">
        <f>IF(A248=0,"",IF(AND(Raw!AK248=1,ISBLANK(Raw!AM248)=FALSE,ISBLANK(Raw!AO248)),"",IF(AND(Raw!AK248=2,ISBLANK(Raw!AM248),ISBLANK(Raw!AO248)=FALSE),"",1)))</f>
        <v/>
      </c>
      <c r="D248" s="19" t="str">
        <f>IF(A248=0,"",IF(COUNTA(Raw!AS248:AZ248)=0,"",IF(AND(Raw!AS248+Raw!AT248=100,Raw!AU248+Raw!AV248=100,Raw!AW248+Raw!AX248=100,Raw!AY248+Raw!AZ248=100),"",1)))</f>
        <v/>
      </c>
      <c r="E248" s="19" t="str">
        <f>IF(A248=0,"",IF(ISBLANK(Raw!AQ248),"",IF(Raw!AQ248=1,"",1)))</f>
        <v/>
      </c>
      <c r="F248" s="19" t="str">
        <f>IF(A248=0,"",IF(ISBLANK(Raw!AR248),"",IF(AND(Raw!AR248&gt;=0,Raw!AR248&lt;=100),"",1)))</f>
        <v/>
      </c>
      <c r="G248" s="19" t="str">
        <f>IF(A248=0,"",IF(AND(ISBLANK(Raw!BA248),ISBLANK(Raw!AS248)),"",IF(AND(Raw!AS248&gt;0,ISBLANK(Raw!BA248)=FALSE),"",1)))</f>
        <v/>
      </c>
      <c r="H248" s="19" t="str">
        <f>IF(A248=0,"",IF(COUNTA(Raw!BA248:BH248)=0,"",IF(AND(Raw!BA248=0,COUNTA(Raw!BB248:BH248)=0),"",IF(AND(Raw!BA248&gt;0,COUNTA(Raw!BB248:BH248)&gt;0),"",1))))</f>
        <v/>
      </c>
      <c r="I248" s="19" t="str">
        <f>IF(A248=0,"",IF(AND(ISBLANK(Raw!BI248),ISBLANK(Raw!BJ248)),"",IF(AND(Raw!BI248=1,ISBLANK(Raw!BJ248)=FALSE),"",IF(AND(Raw!BI248=2,ISBLANK(Raw!BJ248)),"",1))))</f>
        <v/>
      </c>
      <c r="J248" s="19" t="str">
        <f>IF(A248=0,"",IF(AND(ISBLANK(Raw!AT248),COUNTBLANK(Raw!BK248:BQ248)),"",IF(AND(Raw!AT248&gt;0,COUNTA(Raw!BK248:BQ248)&gt;0),"",IF(AND(Raw!AT248=0,COUNTA(Raw!BK248:BQ248)=0),"",1))))</f>
        <v/>
      </c>
      <c r="K248" s="19" t="str">
        <f>IF(A248=0,"",IF(AND(ISBLANK(Raw!AS248),COUNTA(Raw!BR248:BX248)=0),"",IF(AND(Raw!AS248&gt;0,COUNTA(Raw!BR248:BX248)&gt;0),"",IF(AND(Raw!AS248=0,COUNTA(Raw!BR248:BX248)=0),"",1))))</f>
        <v/>
      </c>
      <c r="L248" s="19" t="str">
        <f>IF(A248=0,"",IF(AND(COUNTA(Raw!BK248:BX248)=0,COUNTA(Raw!BY248:CH248)=0),"",IF(AND(COUNTIF(Raw!BK248:BX248,1)&gt;0,COUNTA(Raw!BY248:CH248)&gt;0),"",IF(AND(COUNTIF(Raw!BK248:BX248,1)=0,COUNTA(Raw!BY248:CH248)=0),"",1))))</f>
        <v/>
      </c>
      <c r="M248" s="19" t="str">
        <f>IF(A248=0,"",IF(AND(COUNTA(Raw!BK248:BX248)=0,COUNTA(Raw!CI248:CR248)),"",IF(AND(COUNTIF(Raw!BK248:BX248,3)&gt;0,COUNTA(Raw!CI248:CR248)&gt;0),"",IF(AND(COUNTIF(Raw!BK248:BX248,3)=0,COUNTA(Raw!CI248:CR248)=0),"",1))))</f>
        <v/>
      </c>
      <c r="N248" s="19" t="str">
        <f>IF(A248=0,"",IF(COUNTA(Raw!CS248:DF248)=0,"",IF(AND(COUNTIF(Raw!CS248:CV248,1)=1,COUNTA(Raw!CW248:DA248)&gt;0,COUNTA(Raw!DB248:DF248)=0),"",IF(AND(COUNTIF(Raw!CS248:CV248,2)=1,COUNTA(Raw!CW248:DA248)=0,COUNTA(Raw!DB248:DF248)&gt;0),"",IF(AND(COUNTA(Raw!CS248:CV248)&gt;0,COUNTA(Raw!CW248:DF248)=0),"",1)))))</f>
        <v/>
      </c>
      <c r="O248" s="19" t="str">
        <f>IF(A248=0,"",IF(COUNTA(Raw!DG248:DP248)=0,"",IF(AND(COUNTIF(Raw!BK248:BQ248,1)&gt;0,OR(COUNTIF(Raw!DG248:DP248,1)=1,COUNTIF(Raw!DG248:DP248,2)=1,COUNTIF(Raw!DG248:DP248,3)=1)),"",IF(AND(COUNTIF(Raw!BK248:BQ248,1)=0,AND(COUNTIF(Raw!DG248:DP248,1)=0,COUNTIF(Raw!DG248:DP248,2)=0,COUNTIF(Raw!DG248:DP248,3)=0)),"",1))))</f>
        <v/>
      </c>
      <c r="P248" s="19" t="str">
        <f>IF(A248=0,"",IF(COUNTA(Raw!DG248:DR248)=0,"",IF(AND(COUNTIF(Raw!DG248:DP248,4)=1,ISBLANK(Raw!DQ248)=FALSE,ISBLANK(Raw!DR248)),"",IF(AND(COUNTIF(Raw!DG248:DP248,7)=1,ISBLANK(Raw!DQ248),ISBLANK(Raw!DR248)=FALSE),"",IF(AND(COUNTA(Raw!DG248:DP248)&gt;0,COUNTIF(Raw!DG248:DP248,4)=0,COUNTIF(Raw!DG248:DP248,7)=0,COUNTA(Raw!DQ248:DR248)=0),"",1)))))</f>
        <v/>
      </c>
      <c r="Q248" s="19" t="str">
        <f>IF(A248=0,"",IF(AND(COUNTA(Raw!DS248:DU248)=0,COUNTA(Raw!BK248:BQ248)=0),"",IF(AND(COUNTIF(Raw!BK248:BQ248,1)&gt;0,COUNTA(Raw!DS248:DU248)&gt;0),"",IF(AND(COUNTIF(Raw!BK248:BQ248,1)=0,COUNTA(Raw!DS248:DU248)=0),"",1))))</f>
        <v/>
      </c>
      <c r="R248" s="19" t="str">
        <f>IF(A248=0,"",IF(AND(ISBLANK(Raw!AT248),ISBLANK(Raw!EJ248)),"",IF(AND(Raw!AT248&gt;0,ISBLANK(Raw!EJ248)=FALSE,Raw!EJ248&gt;=0,Raw!EJ248&lt;=7),"",IF(AND(Raw!AT248=0,ISBLANK(Raw!EJ248)),"",1))))</f>
        <v/>
      </c>
      <c r="S248" t="str">
        <f>IF(A248=0,"",IF(AND(ISBLANK(Raw!AS248),ISBLANK(Raw!EK248)),"",IF(AND(Raw!AS248&gt;0,ISBLANK(Raw!EK248)=FALSE),"",IF(AND(Raw!AS248=0,ISBLANK(Raw!EK248)),"",1))))</f>
        <v/>
      </c>
      <c r="T248" s="19" t="str">
        <f>IF(A248=0,"",IF(AND(ISBLANK(Raw!AT248),COUNTA(Raw!EL248:EQ248)=0),"",IF(AND(Raw!AT248&gt;0,COUNTA(Raw!EL248:EQ248)&gt;0),"",IF(AND(Raw!AT248=0,COUNTA(Raw!EL248:EQ248)=0),"",1))))</f>
        <v/>
      </c>
      <c r="U248" t="str">
        <f>IF(A248=0,"",IF(AND(ISBLANK(Raw!AT248),COUNTA(Raw!ER248:EU248)=0),"",IF(AND(Raw!AT248&gt;0,COUNTA(Raw!ER248:EU248)&gt;0),"",IF(AND(Raw!AT248=0,COUNTA(Raw!ER248:EU248)=0),"",1))))</f>
        <v/>
      </c>
      <c r="V248" t="str">
        <f>IF(A248=0,"",IF(AND(ISBLANK(Raw!AS248),COUNTA(Raw!EV248:FA248)=0),"",IF(AND(Raw!AS248&gt;0,COUNTA(Raw!EV248:FA248)&gt;0),"",IF(AND(Raw!AS248=0,COUNTA(Raw!EV248:FA248)=0),"",1))))</f>
        <v/>
      </c>
      <c r="W248" t="str">
        <f>IF(A248=0,"",IF(AND(ISBLANK(Raw!AS248),COUNTA(Raw!FB248:FE248)=0),"",IF(AND(Raw!AS248&gt;0,COUNTA(Raw!FB248:FE248)&gt;0),"",IF(AND(Raw!AS248=0,COUNTA(Raw!FB248:FE248)=0),"",1))))</f>
        <v/>
      </c>
      <c r="X248" t="str">
        <f>IF(A248=0,"",IF(AND(ISBLANK(Raw!AT248),COUNTA(Raw!FF248:FI248)=0),"",IF(AND(Raw!AT248&gt;0,COUNTA(Raw!FF248:FI248)&gt;0),"",IF(AND(Raw!AT248=0,COUNTA(Raw!FF248:FI248)=0),"",1))))</f>
        <v/>
      </c>
      <c r="Y248" t="str">
        <f>IF(A248=0,"",IF(AND(ISBLANK(Raw!AS248),COUNTA(Raw!FJ248:FM248)=0),"",IF(AND(Raw!AS248&gt;0,COUNTA(Raw!FJ248:FM248)&gt;0),"",IF(AND(Raw!AS248=0,COUNTA(Raw!FJ248:FM248)=0),"",1))))</f>
        <v/>
      </c>
      <c r="Z248" t="str">
        <f>IF(A248=0,"",IF(AND(COUNTA(Raw!FN248:FT248)=0,ISBLANK(Raw!FU248)),"",IF(AND(COUNTIF(Raw!FN248:FT248,1)&gt;0,ISBLANK(Raw!FU248)=FALSE),"",IF(AND(COUNTIF(Raw!FN248:FT248,1)=0,ISBLANK(Raw!FU248)),"",1))))</f>
        <v/>
      </c>
      <c r="AA248" s="19" t="str">
        <f>IF(A248=0,"",IF(AND(ISBLANK(Raw!BI248),COUNTA(Raw!FV248:GH248)=0),"",IF(AND(Raw!BI248&lt;&gt;1,COUNTIF(Raw!FV248:GH248,6)=0),"",IF(Raw!BI248=1,"",1))))</f>
        <v/>
      </c>
      <c r="AB248" t="str">
        <f>IF(A248=0,"",IF(AND(ISBLANK(Raw!GI248),COUNTA(Raw!GJ248:GQ248)=0),"",IF(AND(Raw!GI248=1,COUNTA(Raw!GJ248:GQ248)&gt;0),"",IF(AND(Raw!GI248=2,COUNTA(Raw!GJ248:GQ248)=0),"",1))))</f>
        <v/>
      </c>
      <c r="AC248" s="19" t="str">
        <f>IF(A248=0,"",IF(AND(COUNTA(Raw!GY248:HF248)=0,ISBLANK(Raw!HG248)),"",IF(AND(OR(COUNTIF(Raw!GY248:HE248,1)&gt;0,COUNTIF(Raw!GY248:HE248,2)&gt;0),ISBLANK(Raw!HG248)=FALSE),"",IF(AND(COUNTA(Raw!GY248:HF248)&gt;0,ISBLANK(Raw!HG248),COUNTIF(Raw!GY248:HE248,1)=0,COUNTIF(Raw!GY248:HE248,2)=0),"",1))))</f>
        <v/>
      </c>
      <c r="AD248" s="19" t="str">
        <f>IF(A248=0,"",IF(COUNTA(Raw!HU248:IB248)=0,"",IF(AND(Raw!AK248&lt;&gt;2,COUNTIF(Raw!HU248:IA248,2)=0,COUNTIF(Raw!HU248:IA248,3)=0),"",IF(Raw!AK248=2,"",1))))</f>
        <v/>
      </c>
      <c r="AE248" s="19" t="str">
        <f>IF(A248=0,"",IF(AND(Raw!AK248=2,ISBLANK(Raw!IC248)=FALSE),"",IF(AND(Raw!AK248&lt;&gt;2,ISBLANK(Raw!IC248)),"",1)))</f>
        <v/>
      </c>
      <c r="AF248" s="19" t="str">
        <f>IF(A248=0,"",IF(COUNTA(Raw!ID248:IF248)=0,"",IF(AND(MATCH(2023-Raw!ID248,Code!$A$3:$A$12,1)=Raw!IF248,2023-Raw!ID248=Raw!IE248),"",1)))</f>
        <v/>
      </c>
      <c r="AG248" s="19" t="str">
        <f>IF(A248=0,"",IF(COUNTA(Raw!IG248:II248)=0,"",IF(AND(Raw!IG248=4,ISBLANK(Raw!II248)=FALSE),"",IF(AND(Raw!IG248&lt;&gt;4,ISBLANK(Raw!II248)),"",1))))</f>
        <v/>
      </c>
      <c r="AH248" s="19" t="str">
        <f>IF(A248=0,"",IF(COUNTA(Raw!IJ248:IM248)=0,"",IF(AND(Raw!IJ248=1,ISBLANK(Raw!IK248)=FALSE),"",IF(AND(Raw!IJ248=2,COUNTA(Raw!IK248:IM248)&gt;0),"",1))))</f>
        <v/>
      </c>
      <c r="AI248" s="19" t="str">
        <f>IF(A248=0,"",IF(COUNTA(Raw!IK248:IM248)=0,"",IF(AND(Raw!IK248=1,ISBLANK(Raw!IL248)=FALSE),"",IF(AND(Raw!IK248=2,COUNTA(Raw!IL248:IM248)=0),"",1))))</f>
        <v/>
      </c>
      <c r="AJ248" s="19" t="str">
        <f>IF(A248=0,"",IF(COUNTA(Raw!JD248:JJ248)=0,"",IF(AND(Raw!JD248&gt;600,COUNTA(Raw!JE248:JI248)&gt;0),"",IF(AND(Raw!JD248&lt;=600,COUNTA(Raw!JE248:JJ248)=0),"",1))))</f>
        <v/>
      </c>
      <c r="AK248" s="19" t="str">
        <f>IF(A248=0,"",IF(COUNTA(Raw!JK248:KA248)=0,"",IF(AND(Raw!JK248=1,COUNTA(Raw!JM248:JV248)&gt;0),"",IF(AND(Raw!JK248=3,COUNTA(Raw!JM248:JV248)&gt;0,COUNTA(Raw!JW248:KA248)=0),"",IF(AND(ISBLANK(Raw!JK248)=FALSE,Raw!JK248&lt;&gt;1,Raw!JK248&lt;&gt;3,COUNTA(Raw!JM248:KA248)=0),"",1)))))</f>
        <v/>
      </c>
      <c r="AL248" s="19" t="str">
        <f>IF(A248=0,"",IF(COUNTA(Raw!JW248:KA248)=0,"",IF(AND(COUNTIF(Raw!JW248:JZ248,4)=0,COUNTA(Raw!JW248:JZ248)&gt;0,ISBLANK(Raw!KA248)=FALSE),"",IF(AND(COUNTIF(Raw!JW248:KA248,4)&gt;0,ISBLANK(Raw!KA248)),"",1))))</f>
        <v/>
      </c>
      <c r="AM248" s="19" t="str">
        <f>IF(A248=0,"",IF(COUNTA(Raw!KT248:KU248)=0,"",IF(AND(Raw!KT248=1,ISBLANK(Raw!KU248)=FALSE),"",IF(AND(Raw!KT248=2,ISBLANK(Raw!KU248)),"",1))))</f>
        <v/>
      </c>
      <c r="AN248" s="19" t="str">
        <f>IF(A248=0,"",IF(COUNTA(Raw!KX248:LF248)=0,"",IF(AND(COUNTIF(Raw!KX248:LB248,5)=1,COUNTA(Raw!KX248:LB248)=1,COUNTA(Raw!LC248:LF248)=0),"",IF(AND(COUNTIF(Raw!KX248:LB248,5)=0,COUNTA(Raw!KX248:LB248)&gt;0,COUNTA(Raw!LC248:LF248)&gt;0),"",1))))</f>
        <v/>
      </c>
      <c r="AO248" s="19" t="str">
        <f>IF(A248=0,"",IF(COUNTA(Raw!LM248:LU248)=0,"",IF(AND(Raw!LM248=1,ISBLANK(Raw!LN248)=FALSE,COUNTA(Raw!LO248:LU248)&gt;0),"",IF(AND(Raw!LM248=2,COUNTA(Raw!LN248:LU248)=0),"",1))))</f>
        <v/>
      </c>
      <c r="AP248" s="19" t="str">
        <f>IF(A248=0,"",IF(COUNTA(Raw!MY248:OG248)=0,"",IF(AND(Raw!MY248=2,COUNTA(Raw!MZ248:OG248)=0),"",IF(AND(Raw!MY248=1,COUNTA(Raw!MZ248:OG248)&gt;0),"",1))))</f>
        <v/>
      </c>
      <c r="AQ248" s="19" t="str">
        <f>IF(A248=0,"",IF(COUNTA(Raw!NC248:NW248)=0,"",IF(AND(COUNTIF(Raw!NC248:NG248,3)&gt;0,COUNTA(Raw!NH248:NQ248)&gt;0),"",IF(AND(COUNTA(Raw!NC248:NG248)&gt;0,COUNTIF(Raw!NC248:NG248,3)=0,COUNTA(Raw!NH248:NW248)=0),"",1))))</f>
        <v/>
      </c>
      <c r="AR248" s="19" t="str">
        <f>IF(A248=0,"",IF(COUNTA(Raw!NH248:NW248)=0,"",IF(AND(COUNTIF(Raw!NH248:NQ248,10)&gt;0,COUNTA(Raw!NR248:NW248)&gt;0),"",IF(AND(COUNTA(Raw!NH248:NQ248)&gt;0,COUNTIF(Raw!NH248:NQ248,10)=0,COUNTA(Raw!NR248:NY248)=0),"",1))))</f>
        <v/>
      </c>
      <c r="AS248" s="19" t="str">
        <f>IF(A248=0,"",IF(COUNTA(Raw!NY248:OG248)=0,"",IF(AND(Raw!NY248=1,COUNTA(Raw!NZ248:OG248)&gt;0),"",IF(AND(Raw!NY248=2,COUNTA(Raw!NZ248:OG248)=0),"",1))))</f>
        <v/>
      </c>
      <c r="AT248" s="19" t="str">
        <f>IF(A248=0,"",IF(COUNTA(Raw!OH248:OY248)=0,"",IF(AND(Raw!OH248=1,COUNTA(Raw!OI248:OY248)&gt;0),"",IF(AND(Raw!OH248=2,COUNTA(Raw!OI248:OY248)=0),"",1))))</f>
        <v/>
      </c>
      <c r="AU248" s="19" t="str">
        <f>IF(A248=0,"",IF(COUNTA(Raw!PR248:QB248)=0,"",
IF(AND(OR(AND(COUNTIF(Raw!PR248:QB248,1)=1,COUNTA(Raw!QI248:QY248)&gt;0),AND(COUNTIF(Raw!PR248:QB248,1)=0,COUNTA(Raw!QI248:QY248)=0)),OR(AND(COUNTIF(Raw!PR248:QB248,2)=1,COUNTA(Raw!QZ248:RP248)&gt;0),AND(COUNTIF(Raw!PR248:QB248,2)=0,COUNTA(Raw!QZ248:RP248)=0)),OR(AND(COUNTIF(Raw!PR248:QB248,3)=1,COUNTA(Raw!RQ248:SG248)&gt;0),AND(COUNTIF(Raw!PR248:QB248,3)=0,COUNTA(Raw!RQ248:SG248)=0)),OR(AND(COUNTIF(Raw!PR248:QB248,4)=1,COUNTA(Raw!SH248:ST248)&gt;0),AND(COUNTIF(Raw!PR248:QB248,4)=0,COUNTA(Raw!SH248:ST248)=0)),OR(AND(COUNTIF(Raw!PR248:QB248,5)=1,COUNTA(Raw!SU248:TG248)&gt;0),AND(COUNTIF(Raw!PR248:QB248,5)=0,COUNTA(Raw!SU248:TG248)=0)),OR(AND(COUNTIF(Raw!PR248:QB248,6)=1,COUNTA(Raw!TH248:TT248)&gt;0),AND(COUNTIF(Raw!PR248:QB248,6)=0,COUNTA(Raw!TH248:TT248)=0)),OR(AND(COUNTIF(Raw!PR248:QB248,7)=1,COUNTA(Raw!TU248:UI248)&gt;0),AND(COUNTIF(Raw!PR248:QB248,7)=0,COUNTA(Raw!TU248:UI248)=0)),OR(AND(COUNTIF(Raw!PR248:QB248,8)=1,COUNTA(Raw!UJ248:UV248)&gt;0),AND(COUNTIF(Raw!PR248:QB248,8)=0,COUNTA(Raw!UJ248:UV248)=0)),OR(AND(COUNTIF(Raw!PR248:QB248,9)=1,COUNTA(Raw!UW248:VG248)&gt;0),AND(COUNTIF(Raw!PR248:QB248,9)=0,COUNTA(Raw!UW248:VG248)=0)),OR(AND(COUNTIF(Raw!PR248:QB248,10)=1,COUNTA(Raw!VH248:VP248)&gt;0),AND(COUNTIF(Raw!PR248:QB248,10)=0,COUNTA(Raw!VH248:VP248)=0)),OR(AND(COUNTIF(Raw!PR248:QB248,11)=1,COUNTA(Raw!VQ248:WK248)&gt;0),AND(COUNTIF(Raw!PR248:QB248,11)=0,COUNTA(Raw!VQ248:WK248)=0))),"",1)))</f>
        <v/>
      </c>
      <c r="AV248" s="19" t="str">
        <f>IF(A248=0,"",IF(COUNTA(Raw!QI248:QY248)=0,"",IF(AND(OR(AND(Raw!QI248=4,COUNTIF(Raw!QR248:QY248,1)=0),Raw!QI248&lt;&gt;4),OR(AND(Raw!QJ248=4,COUNTIF(Raw!QR248:QY248,2)=0),Raw!QJ248&lt;&gt;4),OR(AND(Raw!QK248=4,COUNTIF(Raw!QR248:QY248,3)=0),Raw!QK248&lt;&gt;4),OR(AND(Raw!QL248=4,COUNTIF(Raw!QR248:QY248,4)=0),Raw!QL248&lt;&gt;4),OR(AND(Raw!QM248=4,COUNTIF(Raw!QR248:QY248,5)=0),Raw!QM248&lt;&gt;4),OR(AND(Raw!QN248=4,COUNTIF(Raw!QR248:QY248,6)=0),Raw!QN248&lt;&gt;4),OR(AND(Raw!QO248=4,COUNTIF(Raw!QR248:QY248,7)=0),Raw!QO248&lt;&gt;4),OR(AND(Raw!QP248=4,COUNTIF(Raw!QR248:QY248,8)=0),Raw!QP248&lt;&gt;4)),"",1)))</f>
        <v/>
      </c>
      <c r="AW248" t="str">
        <f>IF(A248=0,"",IF(COUNTA(Raw!QZ248:RP248)=0,"",IF(AND(OR(AND(Raw!QZ248=4,COUNTIF(Raw!RI248:RP248,1)=0),Raw!QZ248&lt;&gt;4),OR(AND(Raw!RA248=4,COUNTIF(Raw!RI248:RP248,2)=0),Raw!RA248&lt;&gt;4),OR(AND(Raw!RB248=4,COUNTIF(Raw!RI248:RP248,3)=0),Raw!RB248&lt;&gt;4),OR(AND(Raw!RC248=4,COUNTIF(Raw!RI248:RP248,4)=0),Raw!RC248&lt;&gt;4),OR(AND(Raw!RD248=4,COUNTIF(Raw!RI248:RP248,5)=0),Raw!RD248&lt;&gt;4),OR(AND(Raw!RE248=4,COUNTIF(Raw!RI248:RP248,6)=0),Raw!RE248&lt;&gt;4),OR(AND(Raw!RF248=4,COUNTIF(Raw!RI248:RP248,7)=0),Raw!RF248&lt;&gt;4),OR(AND(Raw!RG248=4,COUNTIF(Raw!RI248:RP248,8)=0),Raw!RG248&lt;&gt;4)),"",1)))</f>
        <v/>
      </c>
      <c r="AX248" t="str">
        <f>IF(A248=0,"",IF(COUNTA(Raw!RQ248:SG248)=0,"",IF(AND(OR(AND(Raw!RQ248=4,COUNTIF(Raw!RZ248:SG248,1)=0),Raw!RQ248&lt;&gt;4),OR(AND(Raw!RR248=4,COUNTIF(Raw!RZ248:SG248,2)=0),Raw!RR248&lt;&gt;4),OR(AND(Raw!RS248=4,COUNTIF(Raw!RZ248:SG248,3)=0),Raw!RS248&lt;&gt;4),OR(AND(Raw!RT248=4,COUNTIF(Raw!RZ248:SG248,4)=0),Raw!RT248&lt;&gt;4),OR(AND(Raw!RU248=4,COUNTIF(Raw!RZ248:SG248,5)=0),Raw!RU248&lt;&gt;4),OR(AND(Raw!RV248=4,COUNTIF(Raw!RZ248:SG248,6)=0),Raw!RV248&lt;&gt;4),OR(AND(Raw!RW248=4,COUNTIF(Raw!RZ248:SG248,7)=0),Raw!RW248&lt;&gt;4),OR(AND(Raw!RX248=4,COUNTIF(Raw!RZ248:SG248,8)=0),Raw!RX248&lt;&gt;4)),"",1)))</f>
        <v/>
      </c>
      <c r="AY248" t="str">
        <f>IF(A248=0,"",IF(COUNTA(Raw!SH248:ST248)=0,"",IF(AND(OR(AND(Raw!SH248=4,COUNTIF(Raw!SO248:ST248,1)=0),Raw!SH248&lt;&gt;4),OR(AND(Raw!SI248=4,COUNTIF(Raw!SO248:ST248,2)=0),Raw!SI248&lt;&gt;4),OR(AND(Raw!SJ248=4,COUNTIF(Raw!SO248:ST248,3)=0),Raw!SJ248&lt;&gt;4),OR(AND(Raw!SK248=4,COUNTIF(Raw!SO248:ST248,4)=0),Raw!SK248&lt;&gt;4),OR(AND(Raw!SL248=4,COUNTIF(Raw!SO248:ST248,5)=0),Raw!SL248&lt;&gt;4),OR(AND(Raw!SM248=4,COUNTIF(Raw!SO248:ST248,6)=0),Raw!SM248&lt;&gt;4)),"",1)))</f>
        <v/>
      </c>
      <c r="AZ248" t="str">
        <f>IF(A248=0,"",IF(COUNTA(Raw!SU248:TG248)=0,"",IF(AND(OR(AND(Raw!SU248=4,COUNTIF(Raw!TB248:TG248,1)=0),Raw!SU248&lt;&gt;4),OR(AND(Raw!SV248=4,COUNTIF(Raw!TB248:TG248,2)=0),Raw!SV248&lt;&gt;4),OR(AND(Raw!SW248=4,COUNTIF(Raw!TB248:TG248,3)=0),Raw!SW248&lt;&gt;4),OR(AND(Raw!SX248=4,COUNTIF(Raw!TB248:TG248,4)=0),Raw!SX248&lt;&gt;4),OR(AND(Raw!SY248=4,COUNTIF(Raw!TB248:TG248,5)=0),Raw!SY248&lt;&gt;4),OR(AND(Raw!SZ248=4,COUNTIF(Raw!TB248:TG248,6)=0),Raw!SZ248&lt;&gt;4)),"",1)))</f>
        <v/>
      </c>
      <c r="BA248" t="str">
        <f>IF(A248=0,"",IF(COUNTA(Raw!TH248:TT248)=0,"",IF(AND(OR(AND(Raw!TH248=4,COUNTIF(Raw!TO248:TT248,1)=0),Raw!TH248&lt;&gt;4),OR(AND(Raw!TI248=4,COUNTIF(Raw!TO248:TT248,2)=0),Raw!TI248&lt;&gt;4),OR(AND(Raw!TJ248=4,COUNTIF(Raw!TO248:TT248,3)=0),Raw!TJ248&lt;&gt;4),OR(AND(Raw!TK248=4,COUNTIF(Raw!TO248:TT248,4)=0),Raw!TK248&lt;&gt;4),OR(AND(Raw!TL248=4,COUNTIF(Raw!TO248:TT248,5)=0),Raw!TL248&lt;&gt;4),OR(AND(Raw!TM248=4,COUNTIF(Raw!TO248:TT248,6)=0),Raw!TM248&lt;&gt;4)),"",1)))</f>
        <v/>
      </c>
      <c r="BB248" t="str">
        <f>IF(A248=0,"",IF(COUNTA(Raw!TU248:UI248)=0,"",IF(AND(OR(AND(Raw!TU248=4,COUNTIF(Raw!UC248:UI248,1)=0),Raw!TU248&lt;&gt;4),OR(AND(Raw!TV248=4,COUNTIF(Raw!UC248:UI248,2)=0),Raw!TV248&lt;&gt;4),OR(AND(Raw!TW248=4,COUNTIF(Raw!UC248:UI248,3)=0),Raw!TW248&lt;&gt;4),OR(AND(Raw!TX248=4,COUNTIF(Raw!UC248:UI248,4)=0),Raw!TX248&lt;&gt;4),OR(AND(Raw!TY248=4,COUNTIF(Raw!UC248:UI248,5)=0),Raw!TY248&lt;&gt;4),OR(AND(Raw!TZ248=4,COUNTIF(Raw!UC248:UI248,6)=0),Raw!TZ248&lt;&gt;4),OR(AND(Raw!UA248=4,COUNTIF(Raw!UC248:UI248,7)=0),Raw!UA248&lt;&gt;4)),"",1)))</f>
        <v/>
      </c>
      <c r="BC248" t="str">
        <f>IF(A248=0,"",IF(COUNTA(Raw!UJ248:UV248)=0,"",IF(AND(OR(AND(Raw!UJ248=4,COUNTIF(Raw!UQ248:UV248,1)=0),Raw!UJ248&lt;&gt;4),OR(AND(Raw!UK248=4,COUNTIF(Raw!UQ248:UV248,2)=0),Raw!UK248&lt;&gt;4),OR(AND(Raw!UL248=4,COUNTIF(Raw!UQ248:UV248,3)=0),Raw!UL248&lt;&gt;4),OR(AND(Raw!UM248=4,COUNTIF(Raw!UQ248:UV248,4)=0),Raw!UM248&lt;&gt;4),OR(AND(Raw!UN248=4,COUNTIF(Raw!UQ248:UV248,5)=0),Raw!UN248&lt;&gt;4),OR(AND(Raw!UO248=4,COUNTIF(Raw!UQ248:UV248,6)=0),Raw!UO248&lt;&gt;4)),"",1)))</f>
        <v/>
      </c>
      <c r="BD248" t="str">
        <f>IF(A248=0,"",IF(COUNTA(Raw!UW248:VG248)=0,"",IF(AND(OR(AND(Raw!UW248=4,COUNTIF(Raw!VC248:VG248,1)=0),Raw!UW248&lt;&gt;4),OR(AND(Raw!UX248=4,COUNTIF(Raw!VC248:VG248,2)=0),Raw!UX248&lt;&gt;4),OR(AND(Raw!UY248=4,COUNTIF(Raw!VC248:VG248,3)=0),Raw!UY248&lt;&gt;4),OR(AND(Raw!UZ248=4,COUNTIF(Raw!VC248:VG248,4)=0),Raw!UZ248&lt;&gt;4),OR(AND(Raw!VA248=4,COUNTIF(Raw!VC248:VG248,5)=0),Raw!VA248&lt;&gt;4)),"",1)))</f>
        <v/>
      </c>
      <c r="BE248" t="str">
        <f>IF(A248=0,"",IF(COUNTA(Raw!VH248:VP248)=0,"",
IF(AND(
OR(AND(Raw!VH248=4,COUNTIF(Raw!VM248:VP248,1)=0),Raw!VH248&lt;&gt;4),
OR(AND(Raw!VI248=4,COUNTIF(Raw!VM248:VP248,2)=0),Raw!VI248&lt;&gt;4),
OR(AND(Raw!VJ248=4,COUNTIF(Raw!VM248:VP248,3)=0),Raw!VJ248&lt;&gt;4),
OR(AND(Raw!VK248=4,COUNTIF(Raw!VM248:VP248,4)=0),Raw!VK248&lt;&gt;4)
),"",1)))</f>
        <v/>
      </c>
      <c r="BF248" t="str">
        <f>IF(A248=0,"",IF(COUNTA(Raw!VQ248:WK248)=0,"",
IF(AND(
OR(AND(Raw!VQ248=4,COUNTIF(Raw!WB248:WK248,1)=0),Raw!VQ248&lt;&gt;4),
OR(AND(Raw!VR248=4,COUNTIF(Raw!WB248:WK248,2)=0),Raw!VR248&lt;&gt;4),
OR(AND(Raw!VS248=4,COUNTIF(Raw!WB248:WK248,3)=0),Raw!VS248&lt;&gt;4),
OR(AND(Raw!VT248=4,COUNTIF(Raw!WB248:WK248,4)=0),Raw!VT248&lt;&gt;4),
OR(AND(Raw!VU248=4,COUNTIF(Raw!WB248:WK248,5)=0),Raw!VU248&lt;&gt;4),
OR(AND(Raw!VV248=4,COUNTIF(Raw!WB248:WK248,6)=0),Raw!VV248&lt;&gt;4),
OR(AND(Raw!VW248=4,COUNTIF(Raw!WB248:WK248,7)=0),Raw!VW248&lt;&gt;4),
OR(AND(Raw!VX248=4,COUNTIF(Raw!WB248:WK248,8)=0),Raw!VX248&lt;&gt;4),
OR(AND(Raw!VY248=4,COUNTIF(Raw!WB248:WK248,9)=0),Raw!VX248&lt;&gt;4),
OR(AND(Raw!VZ248=4,COUNTIF(Raw!WB248:WK248,10)=0),Raw!VZ248&lt;&gt;4)
),"",1)))</f>
        <v/>
      </c>
      <c r="BG248" t="str">
        <f>IF(A248=0,"",IF(COUNTA(Raw!WL248:XB248)=0,"",
IF(AND(
OR(AND(Raw!WL248=4,COUNTIF(Raw!WU248:XB248,1)=0),Raw!WL248&lt;&gt;4),
OR(AND(Raw!WM248=4,COUNTIF(Raw!WU248:XB248,2)=0),Raw!WM248&lt;&gt;4),
OR(AND(Raw!WN248=4,COUNTIF(Raw!WU248:XB248,3)=0),Raw!WN248&lt;&gt;4),
OR(AND(Raw!WO248=4,COUNTIF(Raw!WU248:XB248,4)=0),Raw!WO248&lt;&gt;4),
OR(AND(Raw!WP248=4,COUNTIF(Raw!WU248:XB248,5)=0),Raw!WP248&lt;&gt;4),
OR(AND(Raw!WQ248=4,COUNTIF(Raw!WU248:XB248,6)=0),Raw!WQ248&lt;&gt;4),
OR(AND(Raw!WR248=4,COUNTIF(Raw!WU248:XB248,7)=0),Raw!WR248&lt;&gt;4),
OR(AND(Raw!WS248=4,COUNTIF(Raw!WU248:XB248,8)=0),Raw!WS248&lt;&gt;4)
),"",1)))</f>
        <v/>
      </c>
      <c r="BH248" t="str">
        <f>IF(A248=0,"",IF(COUNTA(Raw!XC248:XK248)=0,"",
IF(AND(
OR(AND(Raw!XC248=4,COUNTIF(Raw!XH248:XK248,1)=0),Raw!XC248&lt;&gt;4),
OR(AND(Raw!XD248=4,COUNTIF(Raw!XH248:XK248,2)=0),Raw!XD248&lt;&gt;4),
OR(AND(Raw!XE248=4,COUNTIF(Raw!XH248:XK248,3)=0),Raw!XE248&lt;&gt;4),
OR(AND(Raw!XF248=4,COUNTIF(Raw!XH248:XK248,4)=0),Raw!XF248&lt;&gt;4)
),"",1)))</f>
        <v/>
      </c>
      <c r="BI248" t="str">
        <f>IF(A248=0,"",IF(COUNTA(Raw!XL248:XT248)=0,"",
IF(AND(
OR(AND(Raw!XL248=4,COUNTIF(Raw!XQ248:XT248,1)=0),Raw!XL248&lt;&gt;4),
OR(AND(Raw!XM248=4,COUNTIF(Raw!XQ248:XT248,2)=0),Raw!XM248&lt;&gt;4),
OR(AND(Raw!XN248=4,COUNTIF(Raw!XQ248:XT248,3)=0),Raw!XN248&lt;&gt;4),
OR(AND(Raw!XO248=4,COUNTIF(Raw!XQ248:XT248,4)=0),Raw!XO248&lt;&gt;4)
),"",1)))</f>
        <v/>
      </c>
      <c r="BJ248" t="str">
        <f>IF(A248=0,"",IF(COUNTA(Raw!XU248:YI248)=0,"",
IF(AND(
OR(AND(Raw!XU248=4,COUNTIF(Raw!YC248:YI248,1)=0),Raw!XU248&lt;&gt;4),
OR(AND(Raw!XV248=4,COUNTIF(Raw!YC248:YI248,2)=0),Raw!XV248&lt;&gt;4),
OR(AND(Raw!XW248=4,COUNTIF(Raw!YC248:YI248,3)=0),Raw!XW248&lt;&gt;4),
OR(AND(Raw!XX248=4,COUNTIF(Raw!YC248:YI248,4)=0),Raw!XX248&lt;&gt;4),
OR(AND(Raw!XY248=4,COUNTIF(Raw!YC248:YI248,5)=0),Raw!XY248&lt;&gt;4),
OR(AND(Raw!XZ248=4,COUNTIF(Raw!YC248:YI248,6)=0),Raw!XZ248&lt;&gt;4),
OR(AND(Raw!YA248=4,COUNTIF(Raw!YC248:YI248,7)=0),Raw!YA248&lt;&gt;4)
),"",1)))</f>
        <v/>
      </c>
      <c r="BK248" t="str">
        <f>IF(A248=0,"",IF(COUNTA(Raw!YJ248:YR248)=0,"",
IF(AND(
OR(AND(Raw!YJ248=4,COUNTIF(Raw!YO248:YR248,1)=0),Raw!YJ248&lt;&gt;4),
OR(AND(Raw!YK248=4,COUNTIF(Raw!YO248:YR248,2)=0),Raw!YK248&lt;&gt;4),
OR(AND(Raw!YL248=4,COUNTIF(Raw!YO248:YR248,3)=0),Raw!YL248&lt;&gt;4),
OR(AND(Raw!YM248=4,COUNTIF(Raw!YO248:YR248,4)=0),Raw!YM248&lt;&gt;4)
),"",1)))</f>
        <v/>
      </c>
      <c r="BL248" t="str">
        <f>IF(A248=0,"",IF(COUNTA(Raw!YS248:YU248)=0,"",IF(AND(Raw!YS248=4,ISBLANK(Raw!YU248)),"",IF(AND(Raw!YS248&lt;&gt;4,ISBLANK(Raw!YU248)=FALSE),"",1))))</f>
        <v/>
      </c>
    </row>
    <row r="249" spans="1:64">
      <c r="A249" s="20">
        <f>Raw!A249</f>
        <v>0</v>
      </c>
      <c r="B249" s="19" t="str">
        <f>IF(A249=0,"",IF(AND(Raw!AC249=1,COUNTA(Raw!AR249:IC249)&gt;0,COUNTA(Raw!ID249:YU249)=0),"",IF(AND(Raw!AC249=2,COUNTA(Raw!AR249:IC249)=0,COUNTA(Raw!ID249:MV249)&gt;0,COUNTA(Raw!MW249:YU249)=0),"",IF(AND(Raw!AC249=3,COUNTA(Raw!AP249:MV249)=0,COUNTA(Raw!MW249:YU249)&gt;0),"",1))))</f>
        <v/>
      </c>
      <c r="C249" s="19" t="str">
        <f>IF(A249=0,"",IF(AND(Raw!AK249=1,ISBLANK(Raw!AM249)=FALSE,ISBLANK(Raw!AO249)),"",IF(AND(Raw!AK249=2,ISBLANK(Raw!AM249),ISBLANK(Raw!AO249)=FALSE),"",1)))</f>
        <v/>
      </c>
      <c r="D249" s="19" t="str">
        <f>IF(A249=0,"",IF(COUNTA(Raw!AS249:AZ249)=0,"",IF(AND(Raw!AS249+Raw!AT249=100,Raw!AU249+Raw!AV249=100,Raw!AW249+Raw!AX249=100,Raw!AY249+Raw!AZ249=100),"",1)))</f>
        <v/>
      </c>
      <c r="E249" s="19" t="str">
        <f>IF(A249=0,"",IF(ISBLANK(Raw!AQ249),"",IF(Raw!AQ249=1,"",1)))</f>
        <v/>
      </c>
      <c r="F249" s="19" t="str">
        <f>IF(A249=0,"",IF(ISBLANK(Raw!AR249),"",IF(AND(Raw!AR249&gt;=0,Raw!AR249&lt;=100),"",1)))</f>
        <v/>
      </c>
      <c r="G249" s="19" t="str">
        <f>IF(A249=0,"",IF(AND(ISBLANK(Raw!BA249),ISBLANK(Raw!AS249)),"",IF(AND(Raw!AS249&gt;0,ISBLANK(Raw!BA249)=FALSE),"",1)))</f>
        <v/>
      </c>
      <c r="H249" s="19" t="str">
        <f>IF(A249=0,"",IF(COUNTA(Raw!BA249:BH249)=0,"",IF(AND(Raw!BA249=0,COUNTA(Raw!BB249:BH249)=0),"",IF(AND(Raw!BA249&gt;0,COUNTA(Raw!BB249:BH249)&gt;0),"",1))))</f>
        <v/>
      </c>
      <c r="I249" s="19" t="str">
        <f>IF(A249=0,"",IF(AND(ISBLANK(Raw!BI249),ISBLANK(Raw!BJ249)),"",IF(AND(Raw!BI249=1,ISBLANK(Raw!BJ249)=FALSE),"",IF(AND(Raw!BI249=2,ISBLANK(Raw!BJ249)),"",1))))</f>
        <v/>
      </c>
      <c r="J249" s="19" t="str">
        <f>IF(A249=0,"",IF(AND(ISBLANK(Raw!AT249),COUNTBLANK(Raw!BK249:BQ249)),"",IF(AND(Raw!AT249&gt;0,COUNTA(Raw!BK249:BQ249)&gt;0),"",IF(AND(Raw!AT249=0,COUNTA(Raw!BK249:BQ249)=0),"",1))))</f>
        <v/>
      </c>
      <c r="K249" s="19" t="str">
        <f>IF(A249=0,"",IF(AND(ISBLANK(Raw!AS249),COUNTA(Raw!BR249:BX249)=0),"",IF(AND(Raw!AS249&gt;0,COUNTA(Raw!BR249:BX249)&gt;0),"",IF(AND(Raw!AS249=0,COUNTA(Raw!BR249:BX249)=0),"",1))))</f>
        <v/>
      </c>
      <c r="L249" s="19" t="str">
        <f>IF(A249=0,"",IF(AND(COUNTA(Raw!BK249:BX249)=0,COUNTA(Raw!BY249:CH249)=0),"",IF(AND(COUNTIF(Raw!BK249:BX249,1)&gt;0,COUNTA(Raw!BY249:CH249)&gt;0),"",IF(AND(COUNTIF(Raw!BK249:BX249,1)=0,COUNTA(Raw!BY249:CH249)=0),"",1))))</f>
        <v/>
      </c>
      <c r="M249" s="19" t="str">
        <f>IF(A249=0,"",IF(AND(COUNTA(Raw!BK249:BX249)=0,COUNTA(Raw!CI249:CR249)),"",IF(AND(COUNTIF(Raw!BK249:BX249,3)&gt;0,COUNTA(Raw!CI249:CR249)&gt;0),"",IF(AND(COUNTIF(Raw!BK249:BX249,3)=0,COUNTA(Raw!CI249:CR249)=0),"",1))))</f>
        <v/>
      </c>
      <c r="N249" s="19" t="str">
        <f>IF(A249=0,"",IF(COUNTA(Raw!CS249:DF249)=0,"",IF(AND(COUNTIF(Raw!CS249:CV249,1)=1,COUNTA(Raw!CW249:DA249)&gt;0,COUNTA(Raw!DB249:DF249)=0),"",IF(AND(COUNTIF(Raw!CS249:CV249,2)=1,COUNTA(Raw!CW249:DA249)=0,COUNTA(Raw!DB249:DF249)&gt;0),"",IF(AND(COUNTA(Raw!CS249:CV249)&gt;0,COUNTA(Raw!CW249:DF249)=0),"",1)))))</f>
        <v/>
      </c>
      <c r="O249" s="19" t="str">
        <f>IF(A249=0,"",IF(COUNTA(Raw!DG249:DP249)=0,"",IF(AND(COUNTIF(Raw!BK249:BQ249,1)&gt;0,OR(COUNTIF(Raw!DG249:DP249,1)=1,COUNTIF(Raw!DG249:DP249,2)=1,COUNTIF(Raw!DG249:DP249,3)=1)),"",IF(AND(COUNTIF(Raw!BK249:BQ249,1)=0,AND(COUNTIF(Raw!DG249:DP249,1)=0,COUNTIF(Raw!DG249:DP249,2)=0,COUNTIF(Raw!DG249:DP249,3)=0)),"",1))))</f>
        <v/>
      </c>
      <c r="P249" s="19" t="str">
        <f>IF(A249=0,"",IF(COUNTA(Raw!DG249:DR249)=0,"",IF(AND(COUNTIF(Raw!DG249:DP249,4)=1,ISBLANK(Raw!DQ249)=FALSE,ISBLANK(Raw!DR249)),"",IF(AND(COUNTIF(Raw!DG249:DP249,7)=1,ISBLANK(Raw!DQ249),ISBLANK(Raw!DR249)=FALSE),"",IF(AND(COUNTA(Raw!DG249:DP249)&gt;0,COUNTIF(Raw!DG249:DP249,4)=0,COUNTIF(Raw!DG249:DP249,7)=0,COUNTA(Raw!DQ249:DR249)=0),"",1)))))</f>
        <v/>
      </c>
      <c r="Q249" s="19" t="str">
        <f>IF(A249=0,"",IF(AND(COUNTA(Raw!DS249:DU249)=0,COUNTA(Raw!BK249:BQ249)=0),"",IF(AND(COUNTIF(Raw!BK249:BQ249,1)&gt;0,COUNTA(Raw!DS249:DU249)&gt;0),"",IF(AND(COUNTIF(Raw!BK249:BQ249,1)=0,COUNTA(Raw!DS249:DU249)=0),"",1))))</f>
        <v/>
      </c>
      <c r="R249" s="19" t="str">
        <f>IF(A249=0,"",IF(AND(ISBLANK(Raw!AT249),ISBLANK(Raw!EJ249)),"",IF(AND(Raw!AT249&gt;0,ISBLANK(Raw!EJ249)=FALSE,Raw!EJ249&gt;=0,Raw!EJ249&lt;=7),"",IF(AND(Raw!AT249=0,ISBLANK(Raw!EJ249)),"",1))))</f>
        <v/>
      </c>
      <c r="S249" t="str">
        <f>IF(A249=0,"",IF(AND(ISBLANK(Raw!AS249),ISBLANK(Raw!EK249)),"",IF(AND(Raw!AS249&gt;0,ISBLANK(Raw!EK249)=FALSE),"",IF(AND(Raw!AS249=0,ISBLANK(Raw!EK249)),"",1))))</f>
        <v/>
      </c>
      <c r="T249" s="19" t="str">
        <f>IF(A249=0,"",IF(AND(ISBLANK(Raw!AT249),COUNTA(Raw!EL249:EQ249)=0),"",IF(AND(Raw!AT249&gt;0,COUNTA(Raw!EL249:EQ249)&gt;0),"",IF(AND(Raw!AT249=0,COUNTA(Raw!EL249:EQ249)=0),"",1))))</f>
        <v/>
      </c>
      <c r="U249" t="str">
        <f>IF(A249=0,"",IF(AND(ISBLANK(Raw!AT249),COUNTA(Raw!ER249:EU249)=0),"",IF(AND(Raw!AT249&gt;0,COUNTA(Raw!ER249:EU249)&gt;0),"",IF(AND(Raw!AT249=0,COUNTA(Raw!ER249:EU249)=0),"",1))))</f>
        <v/>
      </c>
      <c r="V249" t="str">
        <f>IF(A249=0,"",IF(AND(ISBLANK(Raw!AS249),COUNTA(Raw!EV249:FA249)=0),"",IF(AND(Raw!AS249&gt;0,COUNTA(Raw!EV249:FA249)&gt;0),"",IF(AND(Raw!AS249=0,COUNTA(Raw!EV249:FA249)=0),"",1))))</f>
        <v/>
      </c>
      <c r="W249" t="str">
        <f>IF(A249=0,"",IF(AND(ISBLANK(Raw!AS249),COUNTA(Raw!FB249:FE249)=0),"",IF(AND(Raw!AS249&gt;0,COUNTA(Raw!FB249:FE249)&gt;0),"",IF(AND(Raw!AS249=0,COUNTA(Raw!FB249:FE249)=0),"",1))))</f>
        <v/>
      </c>
      <c r="X249" t="str">
        <f>IF(A249=0,"",IF(AND(ISBLANK(Raw!AT249),COUNTA(Raw!FF249:FI249)=0),"",IF(AND(Raw!AT249&gt;0,COUNTA(Raw!FF249:FI249)&gt;0),"",IF(AND(Raw!AT249=0,COUNTA(Raw!FF249:FI249)=0),"",1))))</f>
        <v/>
      </c>
      <c r="Y249" t="str">
        <f>IF(A249=0,"",IF(AND(ISBLANK(Raw!AS249),COUNTA(Raw!FJ249:FM249)=0),"",IF(AND(Raw!AS249&gt;0,COUNTA(Raw!FJ249:FM249)&gt;0),"",IF(AND(Raw!AS249=0,COUNTA(Raw!FJ249:FM249)=0),"",1))))</f>
        <v/>
      </c>
      <c r="Z249" t="str">
        <f>IF(A249=0,"",IF(AND(COUNTA(Raw!FN249:FT249)=0,ISBLANK(Raw!FU249)),"",IF(AND(COUNTIF(Raw!FN249:FT249,1)&gt;0,ISBLANK(Raw!FU249)=FALSE),"",IF(AND(COUNTIF(Raw!FN249:FT249,1)=0,ISBLANK(Raw!FU249)),"",1))))</f>
        <v/>
      </c>
      <c r="AA249" s="19" t="str">
        <f>IF(A249=0,"",IF(AND(ISBLANK(Raw!BI249),COUNTA(Raw!FV249:GH249)=0),"",IF(AND(Raw!BI249&lt;&gt;1,COUNTIF(Raw!FV249:GH249,6)=0),"",IF(Raw!BI249=1,"",1))))</f>
        <v/>
      </c>
      <c r="AB249" t="str">
        <f>IF(A249=0,"",IF(AND(ISBLANK(Raw!GI249),COUNTA(Raw!GJ249:GQ249)=0),"",IF(AND(Raw!GI249=1,COUNTA(Raw!GJ249:GQ249)&gt;0),"",IF(AND(Raw!GI249=2,COUNTA(Raw!GJ249:GQ249)=0),"",1))))</f>
        <v/>
      </c>
      <c r="AC249" s="19" t="str">
        <f>IF(A249=0,"",IF(AND(COUNTA(Raw!GY249:HF249)=0,ISBLANK(Raw!HG249)),"",IF(AND(OR(COUNTIF(Raw!GY249:HE249,1)&gt;0,COUNTIF(Raw!GY249:HE249,2)&gt;0),ISBLANK(Raw!HG249)=FALSE),"",IF(AND(COUNTA(Raw!GY249:HF249)&gt;0,ISBLANK(Raw!HG249),COUNTIF(Raw!GY249:HE249,1)=0,COUNTIF(Raw!GY249:HE249,2)=0),"",1))))</f>
        <v/>
      </c>
      <c r="AD249" s="19" t="str">
        <f>IF(A249=0,"",IF(COUNTA(Raw!HU249:IB249)=0,"",IF(AND(Raw!AK249&lt;&gt;2,COUNTIF(Raw!HU249:IA249,2)=0,COUNTIF(Raw!HU249:IA249,3)=0),"",IF(Raw!AK249=2,"",1))))</f>
        <v/>
      </c>
      <c r="AE249" s="19" t="str">
        <f>IF(A249=0,"",IF(AND(Raw!AK249=2,ISBLANK(Raw!IC249)=FALSE),"",IF(AND(Raw!AK249&lt;&gt;2,ISBLANK(Raw!IC249)),"",1)))</f>
        <v/>
      </c>
      <c r="AF249" s="19" t="str">
        <f>IF(A249=0,"",IF(COUNTA(Raw!ID249:IF249)=0,"",IF(AND(MATCH(2023-Raw!ID249,Code!$A$3:$A$12,1)=Raw!IF249,2023-Raw!ID249=Raw!IE249),"",1)))</f>
        <v/>
      </c>
      <c r="AG249" s="19" t="str">
        <f>IF(A249=0,"",IF(COUNTA(Raw!IG249:II249)=0,"",IF(AND(Raw!IG249=4,ISBLANK(Raw!II249)=FALSE),"",IF(AND(Raw!IG249&lt;&gt;4,ISBLANK(Raw!II249)),"",1))))</f>
        <v/>
      </c>
      <c r="AH249" s="19" t="str">
        <f>IF(A249=0,"",IF(COUNTA(Raw!IJ249:IM249)=0,"",IF(AND(Raw!IJ249=1,ISBLANK(Raw!IK249)=FALSE),"",IF(AND(Raw!IJ249=2,COUNTA(Raw!IK249:IM249)&gt;0),"",1))))</f>
        <v/>
      </c>
      <c r="AI249" s="19" t="str">
        <f>IF(A249=0,"",IF(COUNTA(Raw!IK249:IM249)=0,"",IF(AND(Raw!IK249=1,ISBLANK(Raw!IL249)=FALSE),"",IF(AND(Raw!IK249=2,COUNTA(Raw!IL249:IM249)=0),"",1))))</f>
        <v/>
      </c>
      <c r="AJ249" s="19" t="str">
        <f>IF(A249=0,"",IF(COUNTA(Raw!JD249:JJ249)=0,"",IF(AND(Raw!JD249&gt;600,COUNTA(Raw!JE249:JI249)&gt;0),"",IF(AND(Raw!JD249&lt;=600,COUNTA(Raw!JE249:JJ249)=0),"",1))))</f>
        <v/>
      </c>
      <c r="AK249" s="19" t="str">
        <f>IF(A249=0,"",IF(COUNTA(Raw!JK249:KA249)=0,"",IF(AND(Raw!JK249=1,COUNTA(Raw!JM249:JV249)&gt;0),"",IF(AND(Raw!JK249=3,COUNTA(Raw!JM249:JV249)&gt;0,COUNTA(Raw!JW249:KA249)=0),"",IF(AND(ISBLANK(Raw!JK249)=FALSE,Raw!JK249&lt;&gt;1,Raw!JK249&lt;&gt;3,COUNTA(Raw!JM249:KA249)=0),"",1)))))</f>
        <v/>
      </c>
      <c r="AL249" s="19" t="str">
        <f>IF(A249=0,"",IF(COUNTA(Raw!JW249:KA249)=0,"",IF(AND(COUNTIF(Raw!JW249:JZ249,4)=0,COUNTA(Raw!JW249:JZ249)&gt;0,ISBLANK(Raw!KA249)=FALSE),"",IF(AND(COUNTIF(Raw!JW249:KA249,4)&gt;0,ISBLANK(Raw!KA249)),"",1))))</f>
        <v/>
      </c>
      <c r="AM249" s="19" t="str">
        <f>IF(A249=0,"",IF(COUNTA(Raw!KT249:KU249)=0,"",IF(AND(Raw!KT249=1,ISBLANK(Raw!KU249)=FALSE),"",IF(AND(Raw!KT249=2,ISBLANK(Raw!KU249)),"",1))))</f>
        <v/>
      </c>
      <c r="AN249" s="19" t="str">
        <f>IF(A249=0,"",IF(COUNTA(Raw!KX249:LF249)=0,"",IF(AND(COUNTIF(Raw!KX249:LB249,5)=1,COUNTA(Raw!KX249:LB249)=1,COUNTA(Raw!LC249:LF249)=0),"",IF(AND(COUNTIF(Raw!KX249:LB249,5)=0,COUNTA(Raw!KX249:LB249)&gt;0,COUNTA(Raw!LC249:LF249)&gt;0),"",1))))</f>
        <v/>
      </c>
      <c r="AO249" s="19" t="str">
        <f>IF(A249=0,"",IF(COUNTA(Raw!LM249:LU249)=0,"",IF(AND(Raw!LM249=1,ISBLANK(Raw!LN249)=FALSE,COUNTA(Raw!LO249:LU249)&gt;0),"",IF(AND(Raw!LM249=2,COUNTA(Raw!LN249:LU249)=0),"",1))))</f>
        <v/>
      </c>
      <c r="AP249" s="19" t="str">
        <f>IF(A249=0,"",IF(COUNTA(Raw!MY249:OG249)=0,"",IF(AND(Raw!MY249=2,COUNTA(Raw!MZ249:OG249)=0),"",IF(AND(Raw!MY249=1,COUNTA(Raw!MZ249:OG249)&gt;0),"",1))))</f>
        <v/>
      </c>
      <c r="AQ249" s="19" t="str">
        <f>IF(A249=0,"",IF(COUNTA(Raw!NC249:NW249)=0,"",IF(AND(COUNTIF(Raw!NC249:NG249,3)&gt;0,COUNTA(Raw!NH249:NQ249)&gt;0),"",IF(AND(COUNTA(Raw!NC249:NG249)&gt;0,COUNTIF(Raw!NC249:NG249,3)=0,COUNTA(Raw!NH249:NW249)=0),"",1))))</f>
        <v/>
      </c>
      <c r="AR249" s="19" t="str">
        <f>IF(A249=0,"",IF(COUNTA(Raw!NH249:NW249)=0,"",IF(AND(COUNTIF(Raw!NH249:NQ249,10)&gt;0,COUNTA(Raw!NR249:NW249)&gt;0),"",IF(AND(COUNTA(Raw!NH249:NQ249)&gt;0,COUNTIF(Raw!NH249:NQ249,10)=0,COUNTA(Raw!NR249:NY249)=0),"",1))))</f>
        <v/>
      </c>
      <c r="AS249" s="19" t="str">
        <f>IF(A249=0,"",IF(COUNTA(Raw!NY249:OG249)=0,"",IF(AND(Raw!NY249=1,COUNTA(Raw!NZ249:OG249)&gt;0),"",IF(AND(Raw!NY249=2,COUNTA(Raw!NZ249:OG249)=0),"",1))))</f>
        <v/>
      </c>
      <c r="AT249" s="19" t="str">
        <f>IF(A249=0,"",IF(COUNTA(Raw!OH249:OY249)=0,"",IF(AND(Raw!OH249=1,COUNTA(Raw!OI249:OY249)&gt;0),"",IF(AND(Raw!OH249=2,COUNTA(Raw!OI249:OY249)=0),"",1))))</f>
        <v/>
      </c>
      <c r="AU249" s="19" t="str">
        <f>IF(A249=0,"",IF(COUNTA(Raw!PR249:QB249)=0,"",
IF(AND(OR(AND(COUNTIF(Raw!PR249:QB249,1)=1,COUNTA(Raw!QI249:QY249)&gt;0),AND(COUNTIF(Raw!PR249:QB249,1)=0,COUNTA(Raw!QI249:QY249)=0)),OR(AND(COUNTIF(Raw!PR249:QB249,2)=1,COUNTA(Raw!QZ249:RP249)&gt;0),AND(COUNTIF(Raw!PR249:QB249,2)=0,COUNTA(Raw!QZ249:RP249)=0)),OR(AND(COUNTIF(Raw!PR249:QB249,3)=1,COUNTA(Raw!RQ249:SG249)&gt;0),AND(COUNTIF(Raw!PR249:QB249,3)=0,COUNTA(Raw!RQ249:SG249)=0)),OR(AND(COUNTIF(Raw!PR249:QB249,4)=1,COUNTA(Raw!SH249:ST249)&gt;0),AND(COUNTIF(Raw!PR249:QB249,4)=0,COUNTA(Raw!SH249:ST249)=0)),OR(AND(COUNTIF(Raw!PR249:QB249,5)=1,COUNTA(Raw!SU249:TG249)&gt;0),AND(COUNTIF(Raw!PR249:QB249,5)=0,COUNTA(Raw!SU249:TG249)=0)),OR(AND(COUNTIF(Raw!PR249:QB249,6)=1,COUNTA(Raw!TH249:TT249)&gt;0),AND(COUNTIF(Raw!PR249:QB249,6)=0,COUNTA(Raw!TH249:TT249)=0)),OR(AND(COUNTIF(Raw!PR249:QB249,7)=1,COUNTA(Raw!TU249:UI249)&gt;0),AND(COUNTIF(Raw!PR249:QB249,7)=0,COUNTA(Raw!TU249:UI249)=0)),OR(AND(COUNTIF(Raw!PR249:QB249,8)=1,COUNTA(Raw!UJ249:UV249)&gt;0),AND(COUNTIF(Raw!PR249:QB249,8)=0,COUNTA(Raw!UJ249:UV249)=0)),OR(AND(COUNTIF(Raw!PR249:QB249,9)=1,COUNTA(Raw!UW249:VG249)&gt;0),AND(COUNTIF(Raw!PR249:QB249,9)=0,COUNTA(Raw!UW249:VG249)=0)),OR(AND(COUNTIF(Raw!PR249:QB249,10)=1,COUNTA(Raw!VH249:VP249)&gt;0),AND(COUNTIF(Raw!PR249:QB249,10)=0,COUNTA(Raw!VH249:VP249)=0)),OR(AND(COUNTIF(Raw!PR249:QB249,11)=1,COUNTA(Raw!VQ249:WK249)&gt;0),AND(COUNTIF(Raw!PR249:QB249,11)=0,COUNTA(Raw!VQ249:WK249)=0))),"",1)))</f>
        <v/>
      </c>
      <c r="AV249" s="19" t="str">
        <f>IF(A249=0,"",IF(COUNTA(Raw!QI249:QY249)=0,"",IF(AND(OR(AND(Raw!QI249=4,COUNTIF(Raw!QR249:QY249,1)=0),Raw!QI249&lt;&gt;4),OR(AND(Raw!QJ249=4,COUNTIF(Raw!QR249:QY249,2)=0),Raw!QJ249&lt;&gt;4),OR(AND(Raw!QK249=4,COUNTIF(Raw!QR249:QY249,3)=0),Raw!QK249&lt;&gt;4),OR(AND(Raw!QL249=4,COUNTIF(Raw!QR249:QY249,4)=0),Raw!QL249&lt;&gt;4),OR(AND(Raw!QM249=4,COUNTIF(Raw!QR249:QY249,5)=0),Raw!QM249&lt;&gt;4),OR(AND(Raw!QN249=4,COUNTIF(Raw!QR249:QY249,6)=0),Raw!QN249&lt;&gt;4),OR(AND(Raw!QO249=4,COUNTIF(Raw!QR249:QY249,7)=0),Raw!QO249&lt;&gt;4),OR(AND(Raw!QP249=4,COUNTIF(Raw!QR249:QY249,8)=0),Raw!QP249&lt;&gt;4)),"",1)))</f>
        <v/>
      </c>
      <c r="AW249" t="str">
        <f>IF(A249=0,"",IF(COUNTA(Raw!QZ249:RP249)=0,"",IF(AND(OR(AND(Raw!QZ249=4,COUNTIF(Raw!RI249:RP249,1)=0),Raw!QZ249&lt;&gt;4),OR(AND(Raw!RA249=4,COUNTIF(Raw!RI249:RP249,2)=0),Raw!RA249&lt;&gt;4),OR(AND(Raw!RB249=4,COUNTIF(Raw!RI249:RP249,3)=0),Raw!RB249&lt;&gt;4),OR(AND(Raw!RC249=4,COUNTIF(Raw!RI249:RP249,4)=0),Raw!RC249&lt;&gt;4),OR(AND(Raw!RD249=4,COUNTIF(Raw!RI249:RP249,5)=0),Raw!RD249&lt;&gt;4),OR(AND(Raw!RE249=4,COUNTIF(Raw!RI249:RP249,6)=0),Raw!RE249&lt;&gt;4),OR(AND(Raw!RF249=4,COUNTIF(Raw!RI249:RP249,7)=0),Raw!RF249&lt;&gt;4),OR(AND(Raw!RG249=4,COUNTIF(Raw!RI249:RP249,8)=0),Raw!RG249&lt;&gt;4)),"",1)))</f>
        <v/>
      </c>
      <c r="AX249" t="str">
        <f>IF(A249=0,"",IF(COUNTA(Raw!RQ249:SG249)=0,"",IF(AND(OR(AND(Raw!RQ249=4,COUNTIF(Raw!RZ249:SG249,1)=0),Raw!RQ249&lt;&gt;4),OR(AND(Raw!RR249=4,COUNTIF(Raw!RZ249:SG249,2)=0),Raw!RR249&lt;&gt;4),OR(AND(Raw!RS249=4,COUNTIF(Raw!RZ249:SG249,3)=0),Raw!RS249&lt;&gt;4),OR(AND(Raw!RT249=4,COUNTIF(Raw!RZ249:SG249,4)=0),Raw!RT249&lt;&gt;4),OR(AND(Raw!RU249=4,COUNTIF(Raw!RZ249:SG249,5)=0),Raw!RU249&lt;&gt;4),OR(AND(Raw!RV249=4,COUNTIF(Raw!RZ249:SG249,6)=0),Raw!RV249&lt;&gt;4),OR(AND(Raw!RW249=4,COUNTIF(Raw!RZ249:SG249,7)=0),Raw!RW249&lt;&gt;4),OR(AND(Raw!RX249=4,COUNTIF(Raw!RZ249:SG249,8)=0),Raw!RX249&lt;&gt;4)),"",1)))</f>
        <v/>
      </c>
      <c r="AY249" t="str">
        <f>IF(A249=0,"",IF(COUNTA(Raw!SH249:ST249)=0,"",IF(AND(OR(AND(Raw!SH249=4,COUNTIF(Raw!SO249:ST249,1)=0),Raw!SH249&lt;&gt;4),OR(AND(Raw!SI249=4,COUNTIF(Raw!SO249:ST249,2)=0),Raw!SI249&lt;&gt;4),OR(AND(Raw!SJ249=4,COUNTIF(Raw!SO249:ST249,3)=0),Raw!SJ249&lt;&gt;4),OR(AND(Raw!SK249=4,COUNTIF(Raw!SO249:ST249,4)=0),Raw!SK249&lt;&gt;4),OR(AND(Raw!SL249=4,COUNTIF(Raw!SO249:ST249,5)=0),Raw!SL249&lt;&gt;4),OR(AND(Raw!SM249=4,COUNTIF(Raw!SO249:ST249,6)=0),Raw!SM249&lt;&gt;4)),"",1)))</f>
        <v/>
      </c>
      <c r="AZ249" t="str">
        <f>IF(A249=0,"",IF(COUNTA(Raw!SU249:TG249)=0,"",IF(AND(OR(AND(Raw!SU249=4,COUNTIF(Raw!TB249:TG249,1)=0),Raw!SU249&lt;&gt;4),OR(AND(Raw!SV249=4,COUNTIF(Raw!TB249:TG249,2)=0),Raw!SV249&lt;&gt;4),OR(AND(Raw!SW249=4,COUNTIF(Raw!TB249:TG249,3)=0),Raw!SW249&lt;&gt;4),OR(AND(Raw!SX249=4,COUNTIF(Raw!TB249:TG249,4)=0),Raw!SX249&lt;&gt;4),OR(AND(Raw!SY249=4,COUNTIF(Raw!TB249:TG249,5)=0),Raw!SY249&lt;&gt;4),OR(AND(Raw!SZ249=4,COUNTIF(Raw!TB249:TG249,6)=0),Raw!SZ249&lt;&gt;4)),"",1)))</f>
        <v/>
      </c>
      <c r="BA249" t="str">
        <f>IF(A249=0,"",IF(COUNTA(Raw!TH249:TT249)=0,"",IF(AND(OR(AND(Raw!TH249=4,COUNTIF(Raw!TO249:TT249,1)=0),Raw!TH249&lt;&gt;4),OR(AND(Raw!TI249=4,COUNTIF(Raw!TO249:TT249,2)=0),Raw!TI249&lt;&gt;4),OR(AND(Raw!TJ249=4,COUNTIF(Raw!TO249:TT249,3)=0),Raw!TJ249&lt;&gt;4),OR(AND(Raw!TK249=4,COUNTIF(Raw!TO249:TT249,4)=0),Raw!TK249&lt;&gt;4),OR(AND(Raw!TL249=4,COUNTIF(Raw!TO249:TT249,5)=0),Raw!TL249&lt;&gt;4),OR(AND(Raw!TM249=4,COUNTIF(Raw!TO249:TT249,6)=0),Raw!TM249&lt;&gt;4)),"",1)))</f>
        <v/>
      </c>
      <c r="BB249" t="str">
        <f>IF(A249=0,"",IF(COUNTA(Raw!TU249:UI249)=0,"",IF(AND(OR(AND(Raw!TU249=4,COUNTIF(Raw!UC249:UI249,1)=0),Raw!TU249&lt;&gt;4),OR(AND(Raw!TV249=4,COUNTIF(Raw!UC249:UI249,2)=0),Raw!TV249&lt;&gt;4),OR(AND(Raw!TW249=4,COUNTIF(Raw!UC249:UI249,3)=0),Raw!TW249&lt;&gt;4),OR(AND(Raw!TX249=4,COUNTIF(Raw!UC249:UI249,4)=0),Raw!TX249&lt;&gt;4),OR(AND(Raw!TY249=4,COUNTIF(Raw!UC249:UI249,5)=0),Raw!TY249&lt;&gt;4),OR(AND(Raw!TZ249=4,COUNTIF(Raw!UC249:UI249,6)=0),Raw!TZ249&lt;&gt;4),OR(AND(Raw!UA249=4,COUNTIF(Raw!UC249:UI249,7)=0),Raw!UA249&lt;&gt;4)),"",1)))</f>
        <v/>
      </c>
      <c r="BC249" t="str">
        <f>IF(A249=0,"",IF(COUNTA(Raw!UJ249:UV249)=0,"",IF(AND(OR(AND(Raw!UJ249=4,COUNTIF(Raw!UQ249:UV249,1)=0),Raw!UJ249&lt;&gt;4),OR(AND(Raw!UK249=4,COUNTIF(Raw!UQ249:UV249,2)=0),Raw!UK249&lt;&gt;4),OR(AND(Raw!UL249=4,COUNTIF(Raw!UQ249:UV249,3)=0),Raw!UL249&lt;&gt;4),OR(AND(Raw!UM249=4,COUNTIF(Raw!UQ249:UV249,4)=0),Raw!UM249&lt;&gt;4),OR(AND(Raw!UN249=4,COUNTIF(Raw!UQ249:UV249,5)=0),Raw!UN249&lt;&gt;4),OR(AND(Raw!UO249=4,COUNTIF(Raw!UQ249:UV249,6)=0),Raw!UO249&lt;&gt;4)),"",1)))</f>
        <v/>
      </c>
      <c r="BD249" t="str">
        <f>IF(A249=0,"",IF(COUNTA(Raw!UW249:VG249)=0,"",IF(AND(OR(AND(Raw!UW249=4,COUNTIF(Raw!VC249:VG249,1)=0),Raw!UW249&lt;&gt;4),OR(AND(Raw!UX249=4,COUNTIF(Raw!VC249:VG249,2)=0),Raw!UX249&lt;&gt;4),OR(AND(Raw!UY249=4,COUNTIF(Raw!VC249:VG249,3)=0),Raw!UY249&lt;&gt;4),OR(AND(Raw!UZ249=4,COUNTIF(Raw!VC249:VG249,4)=0),Raw!UZ249&lt;&gt;4),OR(AND(Raw!VA249=4,COUNTIF(Raw!VC249:VG249,5)=0),Raw!VA249&lt;&gt;4)),"",1)))</f>
        <v/>
      </c>
      <c r="BE249" t="str">
        <f>IF(A249=0,"",IF(COUNTA(Raw!VH249:VP249)=0,"",
IF(AND(
OR(AND(Raw!VH249=4,COUNTIF(Raw!VM249:VP249,1)=0),Raw!VH249&lt;&gt;4),
OR(AND(Raw!VI249=4,COUNTIF(Raw!VM249:VP249,2)=0),Raw!VI249&lt;&gt;4),
OR(AND(Raw!VJ249=4,COUNTIF(Raw!VM249:VP249,3)=0),Raw!VJ249&lt;&gt;4),
OR(AND(Raw!VK249=4,COUNTIF(Raw!VM249:VP249,4)=0),Raw!VK249&lt;&gt;4)
),"",1)))</f>
        <v/>
      </c>
      <c r="BF249" t="str">
        <f>IF(A249=0,"",IF(COUNTA(Raw!VQ249:WK249)=0,"",
IF(AND(
OR(AND(Raw!VQ249=4,COUNTIF(Raw!WB249:WK249,1)=0),Raw!VQ249&lt;&gt;4),
OR(AND(Raw!VR249=4,COUNTIF(Raw!WB249:WK249,2)=0),Raw!VR249&lt;&gt;4),
OR(AND(Raw!VS249=4,COUNTIF(Raw!WB249:WK249,3)=0),Raw!VS249&lt;&gt;4),
OR(AND(Raw!VT249=4,COUNTIF(Raw!WB249:WK249,4)=0),Raw!VT249&lt;&gt;4),
OR(AND(Raw!VU249=4,COUNTIF(Raw!WB249:WK249,5)=0),Raw!VU249&lt;&gt;4),
OR(AND(Raw!VV249=4,COUNTIF(Raw!WB249:WK249,6)=0),Raw!VV249&lt;&gt;4),
OR(AND(Raw!VW249=4,COUNTIF(Raw!WB249:WK249,7)=0),Raw!VW249&lt;&gt;4),
OR(AND(Raw!VX249=4,COUNTIF(Raw!WB249:WK249,8)=0),Raw!VX249&lt;&gt;4),
OR(AND(Raw!VY249=4,COUNTIF(Raw!WB249:WK249,9)=0),Raw!VX249&lt;&gt;4),
OR(AND(Raw!VZ249=4,COUNTIF(Raw!WB249:WK249,10)=0),Raw!VZ249&lt;&gt;4)
),"",1)))</f>
        <v/>
      </c>
      <c r="BG249" t="str">
        <f>IF(A249=0,"",IF(COUNTA(Raw!WL249:XB249)=0,"",
IF(AND(
OR(AND(Raw!WL249=4,COUNTIF(Raw!WU249:XB249,1)=0),Raw!WL249&lt;&gt;4),
OR(AND(Raw!WM249=4,COUNTIF(Raw!WU249:XB249,2)=0),Raw!WM249&lt;&gt;4),
OR(AND(Raw!WN249=4,COUNTIF(Raw!WU249:XB249,3)=0),Raw!WN249&lt;&gt;4),
OR(AND(Raw!WO249=4,COUNTIF(Raw!WU249:XB249,4)=0),Raw!WO249&lt;&gt;4),
OR(AND(Raw!WP249=4,COUNTIF(Raw!WU249:XB249,5)=0),Raw!WP249&lt;&gt;4),
OR(AND(Raw!WQ249=4,COUNTIF(Raw!WU249:XB249,6)=0),Raw!WQ249&lt;&gt;4),
OR(AND(Raw!WR249=4,COUNTIF(Raw!WU249:XB249,7)=0),Raw!WR249&lt;&gt;4),
OR(AND(Raw!WS249=4,COUNTIF(Raw!WU249:XB249,8)=0),Raw!WS249&lt;&gt;4)
),"",1)))</f>
        <v/>
      </c>
      <c r="BH249" t="str">
        <f>IF(A249=0,"",IF(COUNTA(Raw!XC249:XK249)=0,"",
IF(AND(
OR(AND(Raw!XC249=4,COUNTIF(Raw!XH249:XK249,1)=0),Raw!XC249&lt;&gt;4),
OR(AND(Raw!XD249=4,COUNTIF(Raw!XH249:XK249,2)=0),Raw!XD249&lt;&gt;4),
OR(AND(Raw!XE249=4,COUNTIF(Raw!XH249:XK249,3)=0),Raw!XE249&lt;&gt;4),
OR(AND(Raw!XF249=4,COUNTIF(Raw!XH249:XK249,4)=0),Raw!XF249&lt;&gt;4)
),"",1)))</f>
        <v/>
      </c>
      <c r="BI249" t="str">
        <f>IF(A249=0,"",IF(COUNTA(Raw!XL249:XT249)=0,"",
IF(AND(
OR(AND(Raw!XL249=4,COUNTIF(Raw!XQ249:XT249,1)=0),Raw!XL249&lt;&gt;4),
OR(AND(Raw!XM249=4,COUNTIF(Raw!XQ249:XT249,2)=0),Raw!XM249&lt;&gt;4),
OR(AND(Raw!XN249=4,COUNTIF(Raw!XQ249:XT249,3)=0),Raw!XN249&lt;&gt;4),
OR(AND(Raw!XO249=4,COUNTIF(Raw!XQ249:XT249,4)=0),Raw!XO249&lt;&gt;4)
),"",1)))</f>
        <v/>
      </c>
      <c r="BJ249" t="str">
        <f>IF(A249=0,"",IF(COUNTA(Raw!XU249:YI249)=0,"",
IF(AND(
OR(AND(Raw!XU249=4,COUNTIF(Raw!YC249:YI249,1)=0),Raw!XU249&lt;&gt;4),
OR(AND(Raw!XV249=4,COUNTIF(Raw!YC249:YI249,2)=0),Raw!XV249&lt;&gt;4),
OR(AND(Raw!XW249=4,COUNTIF(Raw!YC249:YI249,3)=0),Raw!XW249&lt;&gt;4),
OR(AND(Raw!XX249=4,COUNTIF(Raw!YC249:YI249,4)=0),Raw!XX249&lt;&gt;4),
OR(AND(Raw!XY249=4,COUNTIF(Raw!YC249:YI249,5)=0),Raw!XY249&lt;&gt;4),
OR(AND(Raw!XZ249=4,COUNTIF(Raw!YC249:YI249,6)=0),Raw!XZ249&lt;&gt;4),
OR(AND(Raw!YA249=4,COUNTIF(Raw!YC249:YI249,7)=0),Raw!YA249&lt;&gt;4)
),"",1)))</f>
        <v/>
      </c>
      <c r="BK249" t="str">
        <f>IF(A249=0,"",IF(COUNTA(Raw!YJ249:YR249)=0,"",
IF(AND(
OR(AND(Raw!YJ249=4,COUNTIF(Raw!YO249:YR249,1)=0),Raw!YJ249&lt;&gt;4),
OR(AND(Raw!YK249=4,COUNTIF(Raw!YO249:YR249,2)=0),Raw!YK249&lt;&gt;4),
OR(AND(Raw!YL249=4,COUNTIF(Raw!YO249:YR249,3)=0),Raw!YL249&lt;&gt;4),
OR(AND(Raw!YM249=4,COUNTIF(Raw!YO249:YR249,4)=0),Raw!YM249&lt;&gt;4)
),"",1)))</f>
        <v/>
      </c>
      <c r="BL249" t="str">
        <f>IF(A249=0,"",IF(COUNTA(Raw!YS249:YU249)=0,"",IF(AND(Raw!YS249=4,ISBLANK(Raw!YU249)),"",IF(AND(Raw!YS249&lt;&gt;4,ISBLANK(Raw!YU249)=FALSE),"",1))))</f>
        <v/>
      </c>
    </row>
    <row r="250" spans="1:64">
      <c r="A250" s="20">
        <f>Raw!A250</f>
        <v>0</v>
      </c>
      <c r="B250" s="19" t="str">
        <f>IF(A250=0,"",IF(AND(Raw!AC250=1,COUNTA(Raw!AR250:IC250)&gt;0,COUNTA(Raw!ID250:YU250)=0),"",IF(AND(Raw!AC250=2,COUNTA(Raw!AR250:IC250)=0,COUNTA(Raw!ID250:MV250)&gt;0,COUNTA(Raw!MW250:YU250)=0),"",IF(AND(Raw!AC250=3,COUNTA(Raw!AP250:MV250)=0,COUNTA(Raw!MW250:YU250)&gt;0),"",1))))</f>
        <v/>
      </c>
      <c r="C250" s="19" t="str">
        <f>IF(A250=0,"",IF(AND(Raw!AK250=1,ISBLANK(Raw!AM250)=FALSE,ISBLANK(Raw!AO250)),"",IF(AND(Raw!AK250=2,ISBLANK(Raw!AM250),ISBLANK(Raw!AO250)=FALSE),"",1)))</f>
        <v/>
      </c>
      <c r="D250" s="19" t="str">
        <f>IF(A250=0,"",IF(COUNTA(Raw!AS250:AZ250)=0,"",IF(AND(Raw!AS250+Raw!AT250=100,Raw!AU250+Raw!AV250=100,Raw!AW250+Raw!AX250=100,Raw!AY250+Raw!AZ250=100),"",1)))</f>
        <v/>
      </c>
      <c r="E250" s="19" t="str">
        <f>IF(A250=0,"",IF(ISBLANK(Raw!AQ250),"",IF(Raw!AQ250=1,"",1)))</f>
        <v/>
      </c>
      <c r="F250" s="19" t="str">
        <f>IF(A250=0,"",IF(ISBLANK(Raw!AR250),"",IF(AND(Raw!AR250&gt;=0,Raw!AR250&lt;=100),"",1)))</f>
        <v/>
      </c>
      <c r="G250" s="19" t="str">
        <f>IF(A250=0,"",IF(AND(ISBLANK(Raw!BA250),ISBLANK(Raw!AS250)),"",IF(AND(Raw!AS250&gt;0,ISBLANK(Raw!BA250)=FALSE),"",1)))</f>
        <v/>
      </c>
      <c r="H250" s="19" t="str">
        <f>IF(A250=0,"",IF(COUNTA(Raw!BA250:BH250)=0,"",IF(AND(Raw!BA250=0,COUNTA(Raw!BB250:BH250)=0),"",IF(AND(Raw!BA250&gt;0,COUNTA(Raw!BB250:BH250)&gt;0),"",1))))</f>
        <v/>
      </c>
      <c r="I250" s="19" t="str">
        <f>IF(A250=0,"",IF(AND(ISBLANK(Raw!BI250),ISBLANK(Raw!BJ250)),"",IF(AND(Raw!BI250=1,ISBLANK(Raw!BJ250)=FALSE),"",IF(AND(Raw!BI250=2,ISBLANK(Raw!BJ250)),"",1))))</f>
        <v/>
      </c>
      <c r="J250" s="19" t="str">
        <f>IF(A250=0,"",IF(AND(ISBLANK(Raw!AT250),COUNTBLANK(Raw!BK250:BQ250)),"",IF(AND(Raw!AT250&gt;0,COUNTA(Raw!BK250:BQ250)&gt;0),"",IF(AND(Raw!AT250=0,COUNTA(Raw!BK250:BQ250)=0),"",1))))</f>
        <v/>
      </c>
      <c r="K250" s="19" t="str">
        <f>IF(A250=0,"",IF(AND(ISBLANK(Raw!AS250),COUNTA(Raw!BR250:BX250)=0),"",IF(AND(Raw!AS250&gt;0,COUNTA(Raw!BR250:BX250)&gt;0),"",IF(AND(Raw!AS250=0,COUNTA(Raw!BR250:BX250)=0),"",1))))</f>
        <v/>
      </c>
      <c r="L250" s="19" t="str">
        <f>IF(A250=0,"",IF(AND(COUNTA(Raw!BK250:BX250)=0,COUNTA(Raw!BY250:CH250)=0),"",IF(AND(COUNTIF(Raw!BK250:BX250,1)&gt;0,COUNTA(Raw!BY250:CH250)&gt;0),"",IF(AND(COUNTIF(Raw!BK250:BX250,1)=0,COUNTA(Raw!BY250:CH250)=0),"",1))))</f>
        <v/>
      </c>
      <c r="M250" s="19" t="str">
        <f>IF(A250=0,"",IF(AND(COUNTA(Raw!BK250:BX250)=0,COUNTA(Raw!CI250:CR250)),"",IF(AND(COUNTIF(Raw!BK250:BX250,3)&gt;0,COUNTA(Raw!CI250:CR250)&gt;0),"",IF(AND(COUNTIF(Raw!BK250:BX250,3)=0,COUNTA(Raw!CI250:CR250)=0),"",1))))</f>
        <v/>
      </c>
      <c r="N250" s="19" t="str">
        <f>IF(A250=0,"",IF(COUNTA(Raw!CS250:DF250)=0,"",IF(AND(COUNTIF(Raw!CS250:CV250,1)=1,COUNTA(Raw!CW250:DA250)&gt;0,COUNTA(Raw!DB250:DF250)=0),"",IF(AND(COUNTIF(Raw!CS250:CV250,2)=1,COUNTA(Raw!CW250:DA250)=0,COUNTA(Raw!DB250:DF250)&gt;0),"",IF(AND(COUNTA(Raw!CS250:CV250)&gt;0,COUNTA(Raw!CW250:DF250)=0),"",1)))))</f>
        <v/>
      </c>
      <c r="O250" s="19" t="str">
        <f>IF(A250=0,"",IF(COUNTA(Raw!DG250:DP250)=0,"",IF(AND(COUNTIF(Raw!BK250:BQ250,1)&gt;0,OR(COUNTIF(Raw!DG250:DP250,1)=1,COUNTIF(Raw!DG250:DP250,2)=1,COUNTIF(Raw!DG250:DP250,3)=1)),"",IF(AND(COUNTIF(Raw!BK250:BQ250,1)=0,AND(COUNTIF(Raw!DG250:DP250,1)=0,COUNTIF(Raw!DG250:DP250,2)=0,COUNTIF(Raw!DG250:DP250,3)=0)),"",1))))</f>
        <v/>
      </c>
      <c r="P250" s="19" t="str">
        <f>IF(A250=0,"",IF(COUNTA(Raw!DG250:DR250)=0,"",IF(AND(COUNTIF(Raw!DG250:DP250,4)=1,ISBLANK(Raw!DQ250)=FALSE,ISBLANK(Raw!DR250)),"",IF(AND(COUNTIF(Raw!DG250:DP250,7)=1,ISBLANK(Raw!DQ250),ISBLANK(Raw!DR250)=FALSE),"",IF(AND(COUNTA(Raw!DG250:DP250)&gt;0,COUNTIF(Raw!DG250:DP250,4)=0,COUNTIF(Raw!DG250:DP250,7)=0,COUNTA(Raw!DQ250:DR250)=0),"",1)))))</f>
        <v/>
      </c>
      <c r="Q250" s="19" t="str">
        <f>IF(A250=0,"",IF(AND(COUNTA(Raw!DS250:DU250)=0,COUNTA(Raw!BK250:BQ250)=0),"",IF(AND(COUNTIF(Raw!BK250:BQ250,1)&gt;0,COUNTA(Raw!DS250:DU250)&gt;0),"",IF(AND(COUNTIF(Raw!BK250:BQ250,1)=0,COUNTA(Raw!DS250:DU250)=0),"",1))))</f>
        <v/>
      </c>
      <c r="R250" s="19" t="str">
        <f>IF(A250=0,"",IF(AND(ISBLANK(Raw!AT250),ISBLANK(Raw!EJ250)),"",IF(AND(Raw!AT250&gt;0,ISBLANK(Raw!EJ250)=FALSE,Raw!EJ250&gt;=0,Raw!EJ250&lt;=7),"",IF(AND(Raw!AT250=0,ISBLANK(Raw!EJ250)),"",1))))</f>
        <v/>
      </c>
      <c r="S250" t="str">
        <f>IF(A250=0,"",IF(AND(ISBLANK(Raw!AS250),ISBLANK(Raw!EK250)),"",IF(AND(Raw!AS250&gt;0,ISBLANK(Raw!EK250)=FALSE),"",IF(AND(Raw!AS250=0,ISBLANK(Raw!EK250)),"",1))))</f>
        <v/>
      </c>
      <c r="T250" s="19" t="str">
        <f>IF(A250=0,"",IF(AND(ISBLANK(Raw!AT250),COUNTA(Raw!EL250:EQ250)=0),"",IF(AND(Raw!AT250&gt;0,COUNTA(Raw!EL250:EQ250)&gt;0),"",IF(AND(Raw!AT250=0,COUNTA(Raw!EL250:EQ250)=0),"",1))))</f>
        <v/>
      </c>
      <c r="U250" t="str">
        <f>IF(A250=0,"",IF(AND(ISBLANK(Raw!AT250),COUNTA(Raw!ER250:EU250)=0),"",IF(AND(Raw!AT250&gt;0,COUNTA(Raw!ER250:EU250)&gt;0),"",IF(AND(Raw!AT250=0,COUNTA(Raw!ER250:EU250)=0),"",1))))</f>
        <v/>
      </c>
      <c r="V250" t="str">
        <f>IF(A250=0,"",IF(AND(ISBLANK(Raw!AS250),COUNTA(Raw!EV250:FA250)=0),"",IF(AND(Raw!AS250&gt;0,COUNTA(Raw!EV250:FA250)&gt;0),"",IF(AND(Raw!AS250=0,COUNTA(Raw!EV250:FA250)=0),"",1))))</f>
        <v/>
      </c>
      <c r="W250" t="str">
        <f>IF(A250=0,"",IF(AND(ISBLANK(Raw!AS250),COUNTA(Raw!FB250:FE250)=0),"",IF(AND(Raw!AS250&gt;0,COUNTA(Raw!FB250:FE250)&gt;0),"",IF(AND(Raw!AS250=0,COUNTA(Raw!FB250:FE250)=0),"",1))))</f>
        <v/>
      </c>
      <c r="X250" t="str">
        <f>IF(A250=0,"",IF(AND(ISBLANK(Raw!AT250),COUNTA(Raw!FF250:FI250)=0),"",IF(AND(Raw!AT250&gt;0,COUNTA(Raw!FF250:FI250)&gt;0),"",IF(AND(Raw!AT250=0,COUNTA(Raw!FF250:FI250)=0),"",1))))</f>
        <v/>
      </c>
      <c r="Y250" t="str">
        <f>IF(A250=0,"",IF(AND(ISBLANK(Raw!AS250),COUNTA(Raw!FJ250:FM250)=0),"",IF(AND(Raw!AS250&gt;0,COUNTA(Raw!FJ250:FM250)&gt;0),"",IF(AND(Raw!AS250=0,COUNTA(Raw!FJ250:FM250)=0),"",1))))</f>
        <v/>
      </c>
      <c r="Z250" t="str">
        <f>IF(A250=0,"",IF(AND(COUNTA(Raw!FN250:FT250)=0,ISBLANK(Raw!FU250)),"",IF(AND(COUNTIF(Raw!FN250:FT250,1)&gt;0,ISBLANK(Raw!FU250)=FALSE),"",IF(AND(COUNTIF(Raw!FN250:FT250,1)=0,ISBLANK(Raw!FU250)),"",1))))</f>
        <v/>
      </c>
      <c r="AA250" s="19" t="str">
        <f>IF(A250=0,"",IF(AND(ISBLANK(Raw!BI250),COUNTA(Raw!FV250:GH250)=0),"",IF(AND(Raw!BI250&lt;&gt;1,COUNTIF(Raw!FV250:GH250,6)=0),"",IF(Raw!BI250=1,"",1))))</f>
        <v/>
      </c>
      <c r="AB250" t="str">
        <f>IF(A250=0,"",IF(AND(ISBLANK(Raw!GI250),COUNTA(Raw!GJ250:GQ250)=0),"",IF(AND(Raw!GI250=1,COUNTA(Raw!GJ250:GQ250)&gt;0),"",IF(AND(Raw!GI250=2,COUNTA(Raw!GJ250:GQ250)=0),"",1))))</f>
        <v/>
      </c>
      <c r="AC250" s="19" t="str">
        <f>IF(A250=0,"",IF(AND(COUNTA(Raw!GY250:HF250)=0,ISBLANK(Raw!HG250)),"",IF(AND(OR(COUNTIF(Raw!GY250:HE250,1)&gt;0,COUNTIF(Raw!GY250:HE250,2)&gt;0),ISBLANK(Raw!HG250)=FALSE),"",IF(AND(COUNTA(Raw!GY250:HF250)&gt;0,ISBLANK(Raw!HG250),COUNTIF(Raw!GY250:HE250,1)=0,COUNTIF(Raw!GY250:HE250,2)=0),"",1))))</f>
        <v/>
      </c>
      <c r="AD250" s="19" t="str">
        <f>IF(A250=0,"",IF(COUNTA(Raw!HU250:IB250)=0,"",IF(AND(Raw!AK250&lt;&gt;2,COUNTIF(Raw!HU250:IA250,2)=0,COUNTIF(Raw!HU250:IA250,3)=0),"",IF(Raw!AK250=2,"",1))))</f>
        <v/>
      </c>
      <c r="AE250" s="19" t="str">
        <f>IF(A250=0,"",IF(AND(Raw!AK250=2,ISBLANK(Raw!IC250)=FALSE),"",IF(AND(Raw!AK250&lt;&gt;2,ISBLANK(Raw!IC250)),"",1)))</f>
        <v/>
      </c>
      <c r="AF250" s="19" t="str">
        <f>IF(A250=0,"",IF(COUNTA(Raw!ID250:IF250)=0,"",IF(AND(MATCH(2023-Raw!ID250,Code!$A$3:$A$12,1)=Raw!IF250,2023-Raw!ID250=Raw!IE250),"",1)))</f>
        <v/>
      </c>
      <c r="AG250" s="19" t="str">
        <f>IF(A250=0,"",IF(COUNTA(Raw!IG250:II250)=0,"",IF(AND(Raw!IG250=4,ISBLANK(Raw!II250)=FALSE),"",IF(AND(Raw!IG250&lt;&gt;4,ISBLANK(Raw!II250)),"",1))))</f>
        <v/>
      </c>
      <c r="AH250" s="19" t="str">
        <f>IF(A250=0,"",IF(COUNTA(Raw!IJ250:IM250)=0,"",IF(AND(Raw!IJ250=1,ISBLANK(Raw!IK250)=FALSE),"",IF(AND(Raw!IJ250=2,COUNTA(Raw!IK250:IM250)&gt;0),"",1))))</f>
        <v/>
      </c>
      <c r="AI250" s="19" t="str">
        <f>IF(A250=0,"",IF(COUNTA(Raw!IK250:IM250)=0,"",IF(AND(Raw!IK250=1,ISBLANK(Raw!IL250)=FALSE),"",IF(AND(Raw!IK250=2,COUNTA(Raw!IL250:IM250)=0),"",1))))</f>
        <v/>
      </c>
      <c r="AJ250" s="19" t="str">
        <f>IF(A250=0,"",IF(COUNTA(Raw!JD250:JJ250)=0,"",IF(AND(Raw!JD250&gt;600,COUNTA(Raw!JE250:JI250)&gt;0),"",IF(AND(Raw!JD250&lt;=600,COUNTA(Raw!JE250:JJ250)=0),"",1))))</f>
        <v/>
      </c>
      <c r="AK250" s="19" t="str">
        <f>IF(A250=0,"",IF(COUNTA(Raw!JK250:KA250)=0,"",IF(AND(Raw!JK250=1,COUNTA(Raw!JM250:JV250)&gt;0),"",IF(AND(Raw!JK250=3,COUNTA(Raw!JM250:JV250)&gt;0,COUNTA(Raw!JW250:KA250)=0),"",IF(AND(ISBLANK(Raw!JK250)=FALSE,Raw!JK250&lt;&gt;1,Raw!JK250&lt;&gt;3,COUNTA(Raw!JM250:KA250)=0),"",1)))))</f>
        <v/>
      </c>
      <c r="AL250" s="19" t="str">
        <f>IF(A250=0,"",IF(COUNTA(Raw!JW250:KA250)=0,"",IF(AND(COUNTIF(Raw!JW250:JZ250,4)=0,COUNTA(Raw!JW250:JZ250)&gt;0,ISBLANK(Raw!KA250)=FALSE),"",IF(AND(COUNTIF(Raw!JW250:KA250,4)&gt;0,ISBLANK(Raw!KA250)),"",1))))</f>
        <v/>
      </c>
      <c r="AM250" s="19" t="str">
        <f>IF(A250=0,"",IF(COUNTA(Raw!KT250:KU250)=0,"",IF(AND(Raw!KT250=1,ISBLANK(Raw!KU250)=FALSE),"",IF(AND(Raw!KT250=2,ISBLANK(Raw!KU250)),"",1))))</f>
        <v/>
      </c>
      <c r="AN250" s="19" t="str">
        <f>IF(A250=0,"",IF(COUNTA(Raw!KX250:LF250)=0,"",IF(AND(COUNTIF(Raw!KX250:LB250,5)=1,COUNTA(Raw!KX250:LB250)=1,COUNTA(Raw!LC250:LF250)=0),"",IF(AND(COUNTIF(Raw!KX250:LB250,5)=0,COUNTA(Raw!KX250:LB250)&gt;0,COUNTA(Raw!LC250:LF250)&gt;0),"",1))))</f>
        <v/>
      </c>
      <c r="AO250" s="19" t="str">
        <f>IF(A250=0,"",IF(COUNTA(Raw!LM250:LU250)=0,"",IF(AND(Raw!LM250=1,ISBLANK(Raw!LN250)=FALSE,COUNTA(Raw!LO250:LU250)&gt;0),"",IF(AND(Raw!LM250=2,COUNTA(Raw!LN250:LU250)=0),"",1))))</f>
        <v/>
      </c>
      <c r="AP250" s="19" t="str">
        <f>IF(A250=0,"",IF(COUNTA(Raw!MY250:OG250)=0,"",IF(AND(Raw!MY250=2,COUNTA(Raw!MZ250:OG250)=0),"",IF(AND(Raw!MY250=1,COUNTA(Raw!MZ250:OG250)&gt;0),"",1))))</f>
        <v/>
      </c>
      <c r="AQ250" s="19" t="str">
        <f>IF(A250=0,"",IF(COUNTA(Raw!NC250:NW250)=0,"",IF(AND(COUNTIF(Raw!NC250:NG250,3)&gt;0,COUNTA(Raw!NH250:NQ250)&gt;0),"",IF(AND(COUNTA(Raw!NC250:NG250)&gt;0,COUNTIF(Raw!NC250:NG250,3)=0,COUNTA(Raw!NH250:NW250)=0),"",1))))</f>
        <v/>
      </c>
      <c r="AR250" s="19" t="str">
        <f>IF(A250=0,"",IF(COUNTA(Raw!NH250:NW250)=0,"",IF(AND(COUNTIF(Raw!NH250:NQ250,10)&gt;0,COUNTA(Raw!NR250:NW250)&gt;0),"",IF(AND(COUNTA(Raw!NH250:NQ250)&gt;0,COUNTIF(Raw!NH250:NQ250,10)=0,COUNTA(Raw!NR250:NY250)=0),"",1))))</f>
        <v/>
      </c>
      <c r="AS250" s="19" t="str">
        <f>IF(A250=0,"",IF(COUNTA(Raw!NY250:OG250)=0,"",IF(AND(Raw!NY250=1,COUNTA(Raw!NZ250:OG250)&gt;0),"",IF(AND(Raw!NY250=2,COUNTA(Raw!NZ250:OG250)=0),"",1))))</f>
        <v/>
      </c>
      <c r="AT250" s="19" t="str">
        <f>IF(A250=0,"",IF(COUNTA(Raw!OH250:OY250)=0,"",IF(AND(Raw!OH250=1,COUNTA(Raw!OI250:OY250)&gt;0),"",IF(AND(Raw!OH250=2,COUNTA(Raw!OI250:OY250)=0),"",1))))</f>
        <v/>
      </c>
      <c r="AU250" s="19" t="str">
        <f>IF(A250=0,"",IF(COUNTA(Raw!PR250:QB250)=0,"",
IF(AND(OR(AND(COUNTIF(Raw!PR250:QB250,1)=1,COUNTA(Raw!QI250:QY250)&gt;0),AND(COUNTIF(Raw!PR250:QB250,1)=0,COUNTA(Raw!QI250:QY250)=0)),OR(AND(COUNTIF(Raw!PR250:QB250,2)=1,COUNTA(Raw!QZ250:RP250)&gt;0),AND(COUNTIF(Raw!PR250:QB250,2)=0,COUNTA(Raw!QZ250:RP250)=0)),OR(AND(COUNTIF(Raw!PR250:QB250,3)=1,COUNTA(Raw!RQ250:SG250)&gt;0),AND(COUNTIF(Raw!PR250:QB250,3)=0,COUNTA(Raw!RQ250:SG250)=0)),OR(AND(COUNTIF(Raw!PR250:QB250,4)=1,COUNTA(Raw!SH250:ST250)&gt;0),AND(COUNTIF(Raw!PR250:QB250,4)=0,COUNTA(Raw!SH250:ST250)=0)),OR(AND(COUNTIF(Raw!PR250:QB250,5)=1,COUNTA(Raw!SU250:TG250)&gt;0),AND(COUNTIF(Raw!PR250:QB250,5)=0,COUNTA(Raw!SU250:TG250)=0)),OR(AND(COUNTIF(Raw!PR250:QB250,6)=1,COUNTA(Raw!TH250:TT250)&gt;0),AND(COUNTIF(Raw!PR250:QB250,6)=0,COUNTA(Raw!TH250:TT250)=0)),OR(AND(COUNTIF(Raw!PR250:QB250,7)=1,COUNTA(Raw!TU250:UI250)&gt;0),AND(COUNTIF(Raw!PR250:QB250,7)=0,COUNTA(Raw!TU250:UI250)=0)),OR(AND(COUNTIF(Raw!PR250:QB250,8)=1,COUNTA(Raw!UJ250:UV250)&gt;0),AND(COUNTIF(Raw!PR250:QB250,8)=0,COUNTA(Raw!UJ250:UV250)=0)),OR(AND(COUNTIF(Raw!PR250:QB250,9)=1,COUNTA(Raw!UW250:VG250)&gt;0),AND(COUNTIF(Raw!PR250:QB250,9)=0,COUNTA(Raw!UW250:VG250)=0)),OR(AND(COUNTIF(Raw!PR250:QB250,10)=1,COUNTA(Raw!VH250:VP250)&gt;0),AND(COUNTIF(Raw!PR250:QB250,10)=0,COUNTA(Raw!VH250:VP250)=0)),OR(AND(COUNTIF(Raw!PR250:QB250,11)=1,COUNTA(Raw!VQ250:WK250)&gt;0),AND(COUNTIF(Raw!PR250:QB250,11)=0,COUNTA(Raw!VQ250:WK250)=0))),"",1)))</f>
        <v/>
      </c>
      <c r="AV250" s="19" t="str">
        <f>IF(A250=0,"",IF(COUNTA(Raw!QI250:QY250)=0,"",IF(AND(OR(AND(Raw!QI250=4,COUNTIF(Raw!QR250:QY250,1)=0),Raw!QI250&lt;&gt;4),OR(AND(Raw!QJ250=4,COUNTIF(Raw!QR250:QY250,2)=0),Raw!QJ250&lt;&gt;4),OR(AND(Raw!QK250=4,COUNTIF(Raw!QR250:QY250,3)=0),Raw!QK250&lt;&gt;4),OR(AND(Raw!QL250=4,COUNTIF(Raw!QR250:QY250,4)=0),Raw!QL250&lt;&gt;4),OR(AND(Raw!QM250=4,COUNTIF(Raw!QR250:QY250,5)=0),Raw!QM250&lt;&gt;4),OR(AND(Raw!QN250=4,COUNTIF(Raw!QR250:QY250,6)=0),Raw!QN250&lt;&gt;4),OR(AND(Raw!QO250=4,COUNTIF(Raw!QR250:QY250,7)=0),Raw!QO250&lt;&gt;4),OR(AND(Raw!QP250=4,COUNTIF(Raw!QR250:QY250,8)=0),Raw!QP250&lt;&gt;4)),"",1)))</f>
        <v/>
      </c>
      <c r="AW250" t="str">
        <f>IF(A250=0,"",IF(COUNTA(Raw!QZ250:RP250)=0,"",IF(AND(OR(AND(Raw!QZ250=4,COUNTIF(Raw!RI250:RP250,1)=0),Raw!QZ250&lt;&gt;4),OR(AND(Raw!RA250=4,COUNTIF(Raw!RI250:RP250,2)=0),Raw!RA250&lt;&gt;4),OR(AND(Raw!RB250=4,COUNTIF(Raw!RI250:RP250,3)=0),Raw!RB250&lt;&gt;4),OR(AND(Raw!RC250=4,COUNTIF(Raw!RI250:RP250,4)=0),Raw!RC250&lt;&gt;4),OR(AND(Raw!RD250=4,COUNTIF(Raw!RI250:RP250,5)=0),Raw!RD250&lt;&gt;4),OR(AND(Raw!RE250=4,COUNTIF(Raw!RI250:RP250,6)=0),Raw!RE250&lt;&gt;4),OR(AND(Raw!RF250=4,COUNTIF(Raw!RI250:RP250,7)=0),Raw!RF250&lt;&gt;4),OR(AND(Raw!RG250=4,COUNTIF(Raw!RI250:RP250,8)=0),Raw!RG250&lt;&gt;4)),"",1)))</f>
        <v/>
      </c>
      <c r="AX250" t="str">
        <f>IF(A250=0,"",IF(COUNTA(Raw!RQ250:SG250)=0,"",IF(AND(OR(AND(Raw!RQ250=4,COUNTIF(Raw!RZ250:SG250,1)=0),Raw!RQ250&lt;&gt;4),OR(AND(Raw!RR250=4,COUNTIF(Raw!RZ250:SG250,2)=0),Raw!RR250&lt;&gt;4),OR(AND(Raw!RS250=4,COUNTIF(Raw!RZ250:SG250,3)=0),Raw!RS250&lt;&gt;4),OR(AND(Raw!RT250=4,COUNTIF(Raw!RZ250:SG250,4)=0),Raw!RT250&lt;&gt;4),OR(AND(Raw!RU250=4,COUNTIF(Raw!RZ250:SG250,5)=0),Raw!RU250&lt;&gt;4),OR(AND(Raw!RV250=4,COUNTIF(Raw!RZ250:SG250,6)=0),Raw!RV250&lt;&gt;4),OR(AND(Raw!RW250=4,COUNTIF(Raw!RZ250:SG250,7)=0),Raw!RW250&lt;&gt;4),OR(AND(Raw!RX250=4,COUNTIF(Raw!RZ250:SG250,8)=0),Raw!RX250&lt;&gt;4)),"",1)))</f>
        <v/>
      </c>
      <c r="AY250" t="str">
        <f>IF(A250=0,"",IF(COUNTA(Raw!SH250:ST250)=0,"",IF(AND(OR(AND(Raw!SH250=4,COUNTIF(Raw!SO250:ST250,1)=0),Raw!SH250&lt;&gt;4),OR(AND(Raw!SI250=4,COUNTIF(Raw!SO250:ST250,2)=0),Raw!SI250&lt;&gt;4),OR(AND(Raw!SJ250=4,COUNTIF(Raw!SO250:ST250,3)=0),Raw!SJ250&lt;&gt;4),OR(AND(Raw!SK250=4,COUNTIF(Raw!SO250:ST250,4)=0),Raw!SK250&lt;&gt;4),OR(AND(Raw!SL250=4,COUNTIF(Raw!SO250:ST250,5)=0),Raw!SL250&lt;&gt;4),OR(AND(Raw!SM250=4,COUNTIF(Raw!SO250:ST250,6)=0),Raw!SM250&lt;&gt;4)),"",1)))</f>
        <v/>
      </c>
      <c r="AZ250" t="str">
        <f>IF(A250=0,"",IF(COUNTA(Raw!SU250:TG250)=0,"",IF(AND(OR(AND(Raw!SU250=4,COUNTIF(Raw!TB250:TG250,1)=0),Raw!SU250&lt;&gt;4),OR(AND(Raw!SV250=4,COUNTIF(Raw!TB250:TG250,2)=0),Raw!SV250&lt;&gt;4),OR(AND(Raw!SW250=4,COUNTIF(Raw!TB250:TG250,3)=0),Raw!SW250&lt;&gt;4),OR(AND(Raw!SX250=4,COUNTIF(Raw!TB250:TG250,4)=0),Raw!SX250&lt;&gt;4),OR(AND(Raw!SY250=4,COUNTIF(Raw!TB250:TG250,5)=0),Raw!SY250&lt;&gt;4),OR(AND(Raw!SZ250=4,COUNTIF(Raw!TB250:TG250,6)=0),Raw!SZ250&lt;&gt;4)),"",1)))</f>
        <v/>
      </c>
      <c r="BA250" t="str">
        <f>IF(A250=0,"",IF(COUNTA(Raw!TH250:TT250)=0,"",IF(AND(OR(AND(Raw!TH250=4,COUNTIF(Raw!TO250:TT250,1)=0),Raw!TH250&lt;&gt;4),OR(AND(Raw!TI250=4,COUNTIF(Raw!TO250:TT250,2)=0),Raw!TI250&lt;&gt;4),OR(AND(Raw!TJ250=4,COUNTIF(Raw!TO250:TT250,3)=0),Raw!TJ250&lt;&gt;4),OR(AND(Raw!TK250=4,COUNTIF(Raw!TO250:TT250,4)=0),Raw!TK250&lt;&gt;4),OR(AND(Raw!TL250=4,COUNTIF(Raw!TO250:TT250,5)=0),Raw!TL250&lt;&gt;4),OR(AND(Raw!TM250=4,COUNTIF(Raw!TO250:TT250,6)=0),Raw!TM250&lt;&gt;4)),"",1)))</f>
        <v/>
      </c>
      <c r="BB250" t="str">
        <f>IF(A250=0,"",IF(COUNTA(Raw!TU250:UI250)=0,"",IF(AND(OR(AND(Raw!TU250=4,COUNTIF(Raw!UC250:UI250,1)=0),Raw!TU250&lt;&gt;4),OR(AND(Raw!TV250=4,COUNTIF(Raw!UC250:UI250,2)=0),Raw!TV250&lt;&gt;4),OR(AND(Raw!TW250=4,COUNTIF(Raw!UC250:UI250,3)=0),Raw!TW250&lt;&gt;4),OR(AND(Raw!TX250=4,COUNTIF(Raw!UC250:UI250,4)=0),Raw!TX250&lt;&gt;4),OR(AND(Raw!TY250=4,COUNTIF(Raw!UC250:UI250,5)=0),Raw!TY250&lt;&gt;4),OR(AND(Raw!TZ250=4,COUNTIF(Raw!UC250:UI250,6)=0),Raw!TZ250&lt;&gt;4),OR(AND(Raw!UA250=4,COUNTIF(Raw!UC250:UI250,7)=0),Raw!UA250&lt;&gt;4)),"",1)))</f>
        <v/>
      </c>
      <c r="BC250" t="str">
        <f>IF(A250=0,"",IF(COUNTA(Raw!UJ250:UV250)=0,"",IF(AND(OR(AND(Raw!UJ250=4,COUNTIF(Raw!UQ250:UV250,1)=0),Raw!UJ250&lt;&gt;4),OR(AND(Raw!UK250=4,COUNTIF(Raw!UQ250:UV250,2)=0),Raw!UK250&lt;&gt;4),OR(AND(Raw!UL250=4,COUNTIF(Raw!UQ250:UV250,3)=0),Raw!UL250&lt;&gt;4),OR(AND(Raw!UM250=4,COUNTIF(Raw!UQ250:UV250,4)=0),Raw!UM250&lt;&gt;4),OR(AND(Raw!UN250=4,COUNTIF(Raw!UQ250:UV250,5)=0),Raw!UN250&lt;&gt;4),OR(AND(Raw!UO250=4,COUNTIF(Raw!UQ250:UV250,6)=0),Raw!UO250&lt;&gt;4)),"",1)))</f>
        <v/>
      </c>
      <c r="BD250" t="str">
        <f>IF(A250=0,"",IF(COUNTA(Raw!UW250:VG250)=0,"",IF(AND(OR(AND(Raw!UW250=4,COUNTIF(Raw!VC250:VG250,1)=0),Raw!UW250&lt;&gt;4),OR(AND(Raw!UX250=4,COUNTIF(Raw!VC250:VG250,2)=0),Raw!UX250&lt;&gt;4),OR(AND(Raw!UY250=4,COUNTIF(Raw!VC250:VG250,3)=0),Raw!UY250&lt;&gt;4),OR(AND(Raw!UZ250=4,COUNTIF(Raw!VC250:VG250,4)=0),Raw!UZ250&lt;&gt;4),OR(AND(Raw!VA250=4,COUNTIF(Raw!VC250:VG250,5)=0),Raw!VA250&lt;&gt;4)),"",1)))</f>
        <v/>
      </c>
      <c r="BE250" t="str">
        <f>IF(A250=0,"",IF(COUNTA(Raw!VH250:VP250)=0,"",
IF(AND(
OR(AND(Raw!VH250=4,COUNTIF(Raw!VM250:VP250,1)=0),Raw!VH250&lt;&gt;4),
OR(AND(Raw!VI250=4,COUNTIF(Raw!VM250:VP250,2)=0),Raw!VI250&lt;&gt;4),
OR(AND(Raw!VJ250=4,COUNTIF(Raw!VM250:VP250,3)=0),Raw!VJ250&lt;&gt;4),
OR(AND(Raw!VK250=4,COUNTIF(Raw!VM250:VP250,4)=0),Raw!VK250&lt;&gt;4)
),"",1)))</f>
        <v/>
      </c>
      <c r="BF250" t="str">
        <f>IF(A250=0,"",IF(COUNTA(Raw!VQ250:WK250)=0,"",
IF(AND(
OR(AND(Raw!VQ250=4,COUNTIF(Raw!WB250:WK250,1)=0),Raw!VQ250&lt;&gt;4),
OR(AND(Raw!VR250=4,COUNTIF(Raw!WB250:WK250,2)=0),Raw!VR250&lt;&gt;4),
OR(AND(Raw!VS250=4,COUNTIF(Raw!WB250:WK250,3)=0),Raw!VS250&lt;&gt;4),
OR(AND(Raw!VT250=4,COUNTIF(Raw!WB250:WK250,4)=0),Raw!VT250&lt;&gt;4),
OR(AND(Raw!VU250=4,COUNTIF(Raw!WB250:WK250,5)=0),Raw!VU250&lt;&gt;4),
OR(AND(Raw!VV250=4,COUNTIF(Raw!WB250:WK250,6)=0),Raw!VV250&lt;&gt;4),
OR(AND(Raw!VW250=4,COUNTIF(Raw!WB250:WK250,7)=0),Raw!VW250&lt;&gt;4),
OR(AND(Raw!VX250=4,COUNTIF(Raw!WB250:WK250,8)=0),Raw!VX250&lt;&gt;4),
OR(AND(Raw!VY250=4,COUNTIF(Raw!WB250:WK250,9)=0),Raw!VX250&lt;&gt;4),
OR(AND(Raw!VZ250=4,COUNTIF(Raw!WB250:WK250,10)=0),Raw!VZ250&lt;&gt;4)
),"",1)))</f>
        <v/>
      </c>
      <c r="BG250" t="str">
        <f>IF(A250=0,"",IF(COUNTA(Raw!WL250:XB250)=0,"",
IF(AND(
OR(AND(Raw!WL250=4,COUNTIF(Raw!WU250:XB250,1)=0),Raw!WL250&lt;&gt;4),
OR(AND(Raw!WM250=4,COUNTIF(Raw!WU250:XB250,2)=0),Raw!WM250&lt;&gt;4),
OR(AND(Raw!WN250=4,COUNTIF(Raw!WU250:XB250,3)=0),Raw!WN250&lt;&gt;4),
OR(AND(Raw!WO250=4,COUNTIF(Raw!WU250:XB250,4)=0),Raw!WO250&lt;&gt;4),
OR(AND(Raw!WP250=4,COUNTIF(Raw!WU250:XB250,5)=0),Raw!WP250&lt;&gt;4),
OR(AND(Raw!WQ250=4,COUNTIF(Raw!WU250:XB250,6)=0),Raw!WQ250&lt;&gt;4),
OR(AND(Raw!WR250=4,COUNTIF(Raw!WU250:XB250,7)=0),Raw!WR250&lt;&gt;4),
OR(AND(Raw!WS250=4,COUNTIF(Raw!WU250:XB250,8)=0),Raw!WS250&lt;&gt;4)
),"",1)))</f>
        <v/>
      </c>
      <c r="BH250" t="str">
        <f>IF(A250=0,"",IF(COUNTA(Raw!XC250:XK250)=0,"",
IF(AND(
OR(AND(Raw!XC250=4,COUNTIF(Raw!XH250:XK250,1)=0),Raw!XC250&lt;&gt;4),
OR(AND(Raw!XD250=4,COUNTIF(Raw!XH250:XK250,2)=0),Raw!XD250&lt;&gt;4),
OR(AND(Raw!XE250=4,COUNTIF(Raw!XH250:XK250,3)=0),Raw!XE250&lt;&gt;4),
OR(AND(Raw!XF250=4,COUNTIF(Raw!XH250:XK250,4)=0),Raw!XF250&lt;&gt;4)
),"",1)))</f>
        <v/>
      </c>
      <c r="BI250" t="str">
        <f>IF(A250=0,"",IF(COUNTA(Raw!XL250:XT250)=0,"",
IF(AND(
OR(AND(Raw!XL250=4,COUNTIF(Raw!XQ250:XT250,1)=0),Raw!XL250&lt;&gt;4),
OR(AND(Raw!XM250=4,COUNTIF(Raw!XQ250:XT250,2)=0),Raw!XM250&lt;&gt;4),
OR(AND(Raw!XN250=4,COUNTIF(Raw!XQ250:XT250,3)=0),Raw!XN250&lt;&gt;4),
OR(AND(Raw!XO250=4,COUNTIF(Raw!XQ250:XT250,4)=0),Raw!XO250&lt;&gt;4)
),"",1)))</f>
        <v/>
      </c>
      <c r="BJ250" t="str">
        <f>IF(A250=0,"",IF(COUNTA(Raw!XU250:YI250)=0,"",
IF(AND(
OR(AND(Raw!XU250=4,COUNTIF(Raw!YC250:YI250,1)=0),Raw!XU250&lt;&gt;4),
OR(AND(Raw!XV250=4,COUNTIF(Raw!YC250:YI250,2)=0),Raw!XV250&lt;&gt;4),
OR(AND(Raw!XW250=4,COUNTIF(Raw!YC250:YI250,3)=0),Raw!XW250&lt;&gt;4),
OR(AND(Raw!XX250=4,COUNTIF(Raw!YC250:YI250,4)=0),Raw!XX250&lt;&gt;4),
OR(AND(Raw!XY250=4,COUNTIF(Raw!YC250:YI250,5)=0),Raw!XY250&lt;&gt;4),
OR(AND(Raw!XZ250=4,COUNTIF(Raw!YC250:YI250,6)=0),Raw!XZ250&lt;&gt;4),
OR(AND(Raw!YA250=4,COUNTIF(Raw!YC250:YI250,7)=0),Raw!YA250&lt;&gt;4)
),"",1)))</f>
        <v/>
      </c>
      <c r="BK250" t="str">
        <f>IF(A250=0,"",IF(COUNTA(Raw!YJ250:YR250)=0,"",
IF(AND(
OR(AND(Raw!YJ250=4,COUNTIF(Raw!YO250:YR250,1)=0),Raw!YJ250&lt;&gt;4),
OR(AND(Raw!YK250=4,COUNTIF(Raw!YO250:YR250,2)=0),Raw!YK250&lt;&gt;4),
OR(AND(Raw!YL250=4,COUNTIF(Raw!YO250:YR250,3)=0),Raw!YL250&lt;&gt;4),
OR(AND(Raw!YM250=4,COUNTIF(Raw!YO250:YR250,4)=0),Raw!YM250&lt;&gt;4)
),"",1)))</f>
        <v/>
      </c>
      <c r="BL250" t="str">
        <f>IF(A250=0,"",IF(COUNTA(Raw!YS250:YU250)=0,"",IF(AND(Raw!YS250=4,ISBLANK(Raw!YU250)),"",IF(AND(Raw!YS250&lt;&gt;4,ISBLANK(Raw!YU250)=FALSE),"",1))))</f>
        <v/>
      </c>
    </row>
    <row r="251" spans="1:64">
      <c r="A251" s="20">
        <f>Raw!A251</f>
        <v>0</v>
      </c>
      <c r="B251" s="19" t="str">
        <f>IF(A251=0,"",IF(AND(Raw!AC251=1,COUNTA(Raw!AR251:IC251)&gt;0,COUNTA(Raw!ID251:YU251)=0),"",IF(AND(Raw!AC251=2,COUNTA(Raw!AR251:IC251)=0,COUNTA(Raw!ID251:MV251)&gt;0,COUNTA(Raw!MW251:YU251)=0),"",IF(AND(Raw!AC251=3,COUNTA(Raw!AP251:MV251)=0,COUNTA(Raw!MW251:YU251)&gt;0),"",1))))</f>
        <v/>
      </c>
      <c r="C251" s="19" t="str">
        <f>IF(A251=0,"",IF(AND(Raw!AK251=1,ISBLANK(Raw!AM251)=FALSE,ISBLANK(Raw!AO251)),"",IF(AND(Raw!AK251=2,ISBLANK(Raw!AM251),ISBLANK(Raw!AO251)=FALSE),"",1)))</f>
        <v/>
      </c>
      <c r="D251" s="19" t="str">
        <f>IF(A251=0,"",IF(COUNTA(Raw!AS251:AZ251)=0,"",IF(AND(Raw!AS251+Raw!AT251=100,Raw!AU251+Raw!AV251=100,Raw!AW251+Raw!AX251=100,Raw!AY251+Raw!AZ251=100),"",1)))</f>
        <v/>
      </c>
      <c r="E251" s="19" t="str">
        <f>IF(A251=0,"",IF(ISBLANK(Raw!AQ251),"",IF(Raw!AQ251=1,"",1)))</f>
        <v/>
      </c>
      <c r="F251" s="19" t="str">
        <f>IF(A251=0,"",IF(ISBLANK(Raw!AR251),"",IF(AND(Raw!AR251&gt;=0,Raw!AR251&lt;=100),"",1)))</f>
        <v/>
      </c>
      <c r="G251" s="19" t="str">
        <f>IF(A251=0,"",IF(AND(ISBLANK(Raw!BA251),ISBLANK(Raw!AS251)),"",IF(AND(Raw!AS251&gt;0,ISBLANK(Raw!BA251)=FALSE),"",1)))</f>
        <v/>
      </c>
      <c r="H251" s="19" t="str">
        <f>IF(A251=0,"",IF(COUNTA(Raw!BA251:BH251)=0,"",IF(AND(Raw!BA251=0,COUNTA(Raw!BB251:BH251)=0),"",IF(AND(Raw!BA251&gt;0,COUNTA(Raw!BB251:BH251)&gt;0),"",1))))</f>
        <v/>
      </c>
      <c r="I251" s="19" t="str">
        <f>IF(A251=0,"",IF(AND(ISBLANK(Raw!BI251),ISBLANK(Raw!BJ251)),"",IF(AND(Raw!BI251=1,ISBLANK(Raw!BJ251)=FALSE),"",IF(AND(Raw!BI251=2,ISBLANK(Raw!BJ251)),"",1))))</f>
        <v/>
      </c>
      <c r="J251" s="19" t="str">
        <f>IF(A251=0,"",IF(AND(ISBLANK(Raw!AT251),COUNTBLANK(Raw!BK251:BQ251)),"",IF(AND(Raw!AT251&gt;0,COUNTA(Raw!BK251:BQ251)&gt;0),"",IF(AND(Raw!AT251=0,COUNTA(Raw!BK251:BQ251)=0),"",1))))</f>
        <v/>
      </c>
      <c r="K251" s="19" t="str">
        <f>IF(A251=0,"",IF(AND(ISBLANK(Raw!AS251),COUNTA(Raw!BR251:BX251)=0),"",IF(AND(Raw!AS251&gt;0,COUNTA(Raw!BR251:BX251)&gt;0),"",IF(AND(Raw!AS251=0,COUNTA(Raw!BR251:BX251)=0),"",1))))</f>
        <v/>
      </c>
      <c r="L251" s="19" t="str">
        <f>IF(A251=0,"",IF(AND(COUNTA(Raw!BK251:BX251)=0,COUNTA(Raw!BY251:CH251)=0),"",IF(AND(COUNTIF(Raw!BK251:BX251,1)&gt;0,COUNTA(Raw!BY251:CH251)&gt;0),"",IF(AND(COUNTIF(Raw!BK251:BX251,1)=0,COUNTA(Raw!BY251:CH251)=0),"",1))))</f>
        <v/>
      </c>
      <c r="M251" s="19" t="str">
        <f>IF(A251=0,"",IF(AND(COUNTA(Raw!BK251:BX251)=0,COUNTA(Raw!CI251:CR251)),"",IF(AND(COUNTIF(Raw!BK251:BX251,3)&gt;0,COUNTA(Raw!CI251:CR251)&gt;0),"",IF(AND(COUNTIF(Raw!BK251:BX251,3)=0,COUNTA(Raw!CI251:CR251)=0),"",1))))</f>
        <v/>
      </c>
      <c r="N251" s="19" t="str">
        <f>IF(A251=0,"",IF(COUNTA(Raw!CS251:DF251)=0,"",IF(AND(COUNTIF(Raw!CS251:CV251,1)=1,COUNTA(Raw!CW251:DA251)&gt;0,COUNTA(Raw!DB251:DF251)=0),"",IF(AND(COUNTIF(Raw!CS251:CV251,2)=1,COUNTA(Raw!CW251:DA251)=0,COUNTA(Raw!DB251:DF251)&gt;0),"",IF(AND(COUNTA(Raw!CS251:CV251)&gt;0,COUNTA(Raw!CW251:DF251)=0),"",1)))))</f>
        <v/>
      </c>
      <c r="O251" s="19" t="str">
        <f>IF(A251=0,"",IF(COUNTA(Raw!DG251:DP251)=0,"",IF(AND(COUNTIF(Raw!BK251:BQ251,1)&gt;0,OR(COUNTIF(Raw!DG251:DP251,1)=1,COUNTIF(Raw!DG251:DP251,2)=1,COUNTIF(Raw!DG251:DP251,3)=1)),"",IF(AND(COUNTIF(Raw!BK251:BQ251,1)=0,AND(COUNTIF(Raw!DG251:DP251,1)=0,COUNTIF(Raw!DG251:DP251,2)=0,COUNTIF(Raw!DG251:DP251,3)=0)),"",1))))</f>
        <v/>
      </c>
      <c r="P251" s="19" t="str">
        <f>IF(A251=0,"",IF(COUNTA(Raw!DG251:DR251)=0,"",IF(AND(COUNTIF(Raw!DG251:DP251,4)=1,ISBLANK(Raw!DQ251)=FALSE,ISBLANK(Raw!DR251)),"",IF(AND(COUNTIF(Raw!DG251:DP251,7)=1,ISBLANK(Raw!DQ251),ISBLANK(Raw!DR251)=FALSE),"",IF(AND(COUNTA(Raw!DG251:DP251)&gt;0,COUNTIF(Raw!DG251:DP251,4)=0,COUNTIF(Raw!DG251:DP251,7)=0,COUNTA(Raw!DQ251:DR251)=0),"",1)))))</f>
        <v/>
      </c>
      <c r="Q251" s="19" t="str">
        <f>IF(A251=0,"",IF(AND(COUNTA(Raw!DS251:DU251)=0,COUNTA(Raw!BK251:BQ251)=0),"",IF(AND(COUNTIF(Raw!BK251:BQ251,1)&gt;0,COUNTA(Raw!DS251:DU251)&gt;0),"",IF(AND(COUNTIF(Raw!BK251:BQ251,1)=0,COUNTA(Raw!DS251:DU251)=0),"",1))))</f>
        <v/>
      </c>
      <c r="R251" s="19" t="str">
        <f>IF(A251=0,"",IF(AND(ISBLANK(Raw!AT251),ISBLANK(Raw!EJ251)),"",IF(AND(Raw!AT251&gt;0,ISBLANK(Raw!EJ251)=FALSE,Raw!EJ251&gt;=0,Raw!EJ251&lt;=7),"",IF(AND(Raw!AT251=0,ISBLANK(Raw!EJ251)),"",1))))</f>
        <v/>
      </c>
      <c r="S251" t="str">
        <f>IF(A251=0,"",IF(AND(ISBLANK(Raw!AS251),ISBLANK(Raw!EK251)),"",IF(AND(Raw!AS251&gt;0,ISBLANK(Raw!EK251)=FALSE),"",IF(AND(Raw!AS251=0,ISBLANK(Raw!EK251)),"",1))))</f>
        <v/>
      </c>
      <c r="T251" s="19" t="str">
        <f>IF(A251=0,"",IF(AND(ISBLANK(Raw!AT251),COUNTA(Raw!EL251:EQ251)=0),"",IF(AND(Raw!AT251&gt;0,COUNTA(Raw!EL251:EQ251)&gt;0),"",IF(AND(Raw!AT251=0,COUNTA(Raw!EL251:EQ251)=0),"",1))))</f>
        <v/>
      </c>
      <c r="U251" t="str">
        <f>IF(A251=0,"",IF(AND(ISBLANK(Raw!AT251),COUNTA(Raw!ER251:EU251)=0),"",IF(AND(Raw!AT251&gt;0,COUNTA(Raw!ER251:EU251)&gt;0),"",IF(AND(Raw!AT251=0,COUNTA(Raw!ER251:EU251)=0),"",1))))</f>
        <v/>
      </c>
      <c r="V251" t="str">
        <f>IF(A251=0,"",IF(AND(ISBLANK(Raw!AS251),COUNTA(Raw!EV251:FA251)=0),"",IF(AND(Raw!AS251&gt;0,COUNTA(Raw!EV251:FA251)&gt;0),"",IF(AND(Raw!AS251=0,COUNTA(Raw!EV251:FA251)=0),"",1))))</f>
        <v/>
      </c>
      <c r="W251" t="str">
        <f>IF(A251=0,"",IF(AND(ISBLANK(Raw!AS251),COUNTA(Raw!FB251:FE251)=0),"",IF(AND(Raw!AS251&gt;0,COUNTA(Raw!FB251:FE251)&gt;0),"",IF(AND(Raw!AS251=0,COUNTA(Raw!FB251:FE251)=0),"",1))))</f>
        <v/>
      </c>
      <c r="X251" t="str">
        <f>IF(A251=0,"",IF(AND(ISBLANK(Raw!AT251),COUNTA(Raw!FF251:FI251)=0),"",IF(AND(Raw!AT251&gt;0,COUNTA(Raw!FF251:FI251)&gt;0),"",IF(AND(Raw!AT251=0,COUNTA(Raw!FF251:FI251)=0),"",1))))</f>
        <v/>
      </c>
      <c r="Y251" t="str">
        <f>IF(A251=0,"",IF(AND(ISBLANK(Raw!AS251),COUNTA(Raw!FJ251:FM251)=0),"",IF(AND(Raw!AS251&gt;0,COUNTA(Raw!FJ251:FM251)&gt;0),"",IF(AND(Raw!AS251=0,COUNTA(Raw!FJ251:FM251)=0),"",1))))</f>
        <v/>
      </c>
      <c r="Z251" t="str">
        <f>IF(A251=0,"",IF(AND(COUNTA(Raw!FN251:FT251)=0,ISBLANK(Raw!FU251)),"",IF(AND(COUNTIF(Raw!FN251:FT251,1)&gt;0,ISBLANK(Raw!FU251)=FALSE),"",IF(AND(COUNTIF(Raw!FN251:FT251,1)=0,ISBLANK(Raw!FU251)),"",1))))</f>
        <v/>
      </c>
      <c r="AA251" s="19" t="str">
        <f>IF(A251=0,"",IF(AND(ISBLANK(Raw!BI251),COUNTA(Raw!FV251:GH251)=0),"",IF(AND(Raw!BI251&lt;&gt;1,COUNTIF(Raw!FV251:GH251,6)=0),"",IF(Raw!BI251=1,"",1))))</f>
        <v/>
      </c>
      <c r="AB251" t="str">
        <f>IF(A251=0,"",IF(AND(ISBLANK(Raw!GI251),COUNTA(Raw!GJ251:GQ251)=0),"",IF(AND(Raw!GI251=1,COUNTA(Raw!GJ251:GQ251)&gt;0),"",IF(AND(Raw!GI251=2,COUNTA(Raw!GJ251:GQ251)=0),"",1))))</f>
        <v/>
      </c>
      <c r="AC251" s="19" t="str">
        <f>IF(A251=0,"",IF(AND(COUNTA(Raw!GY251:HF251)=0,ISBLANK(Raw!HG251)),"",IF(AND(OR(COUNTIF(Raw!GY251:HE251,1)&gt;0,COUNTIF(Raw!GY251:HE251,2)&gt;0),ISBLANK(Raw!HG251)=FALSE),"",IF(AND(COUNTA(Raw!GY251:HF251)&gt;0,ISBLANK(Raw!HG251),COUNTIF(Raw!GY251:HE251,1)=0,COUNTIF(Raw!GY251:HE251,2)=0),"",1))))</f>
        <v/>
      </c>
      <c r="AD251" s="19" t="str">
        <f>IF(A251=0,"",IF(COUNTA(Raw!HU251:IB251)=0,"",IF(AND(Raw!AK251&lt;&gt;2,COUNTIF(Raw!HU251:IA251,2)=0,COUNTIF(Raw!HU251:IA251,3)=0),"",IF(Raw!AK251=2,"",1))))</f>
        <v/>
      </c>
      <c r="AE251" s="19" t="str">
        <f>IF(A251=0,"",IF(AND(Raw!AK251=2,ISBLANK(Raw!IC251)=FALSE),"",IF(AND(Raw!AK251&lt;&gt;2,ISBLANK(Raw!IC251)),"",1)))</f>
        <v/>
      </c>
      <c r="AF251" s="19" t="str">
        <f>IF(A251=0,"",IF(COUNTA(Raw!ID251:IF251)=0,"",IF(AND(MATCH(2023-Raw!ID251,Code!$A$3:$A$12,1)=Raw!IF251,2023-Raw!ID251=Raw!IE251),"",1)))</f>
        <v/>
      </c>
      <c r="AG251" s="19" t="str">
        <f>IF(A251=0,"",IF(COUNTA(Raw!IG251:II251)=0,"",IF(AND(Raw!IG251=4,ISBLANK(Raw!II251)=FALSE),"",IF(AND(Raw!IG251&lt;&gt;4,ISBLANK(Raw!II251)),"",1))))</f>
        <v/>
      </c>
      <c r="AH251" s="19" t="str">
        <f>IF(A251=0,"",IF(COUNTA(Raw!IJ251:IM251)=0,"",IF(AND(Raw!IJ251=1,ISBLANK(Raw!IK251)=FALSE),"",IF(AND(Raw!IJ251=2,COUNTA(Raw!IK251:IM251)&gt;0),"",1))))</f>
        <v/>
      </c>
      <c r="AI251" s="19" t="str">
        <f>IF(A251=0,"",IF(COUNTA(Raw!IK251:IM251)=0,"",IF(AND(Raw!IK251=1,ISBLANK(Raw!IL251)=FALSE),"",IF(AND(Raw!IK251=2,COUNTA(Raw!IL251:IM251)=0),"",1))))</f>
        <v/>
      </c>
      <c r="AJ251" s="19" t="str">
        <f>IF(A251=0,"",IF(COUNTA(Raw!JD251:JJ251)=0,"",IF(AND(Raw!JD251&gt;600,COUNTA(Raw!JE251:JI251)&gt;0),"",IF(AND(Raw!JD251&lt;=600,COUNTA(Raw!JE251:JJ251)=0),"",1))))</f>
        <v/>
      </c>
      <c r="AK251" s="19" t="str">
        <f>IF(A251=0,"",IF(COUNTA(Raw!JK251:KA251)=0,"",IF(AND(Raw!JK251=1,COUNTA(Raw!JM251:JV251)&gt;0),"",IF(AND(Raw!JK251=3,COUNTA(Raw!JM251:JV251)&gt;0,COUNTA(Raw!JW251:KA251)=0),"",IF(AND(ISBLANK(Raw!JK251)=FALSE,Raw!JK251&lt;&gt;1,Raw!JK251&lt;&gt;3,COUNTA(Raw!JM251:KA251)=0),"",1)))))</f>
        <v/>
      </c>
      <c r="AL251" s="19" t="str">
        <f>IF(A251=0,"",IF(COUNTA(Raw!JW251:KA251)=0,"",IF(AND(COUNTIF(Raw!JW251:JZ251,4)=0,COUNTA(Raw!JW251:JZ251)&gt;0,ISBLANK(Raw!KA251)=FALSE),"",IF(AND(COUNTIF(Raw!JW251:KA251,4)&gt;0,ISBLANK(Raw!KA251)),"",1))))</f>
        <v/>
      </c>
      <c r="AM251" s="19" t="str">
        <f>IF(A251=0,"",IF(COUNTA(Raw!KT251:KU251)=0,"",IF(AND(Raw!KT251=1,ISBLANK(Raw!KU251)=FALSE),"",IF(AND(Raw!KT251=2,ISBLANK(Raw!KU251)),"",1))))</f>
        <v/>
      </c>
      <c r="AN251" s="19" t="str">
        <f>IF(A251=0,"",IF(COUNTA(Raw!KX251:LF251)=0,"",IF(AND(COUNTIF(Raw!KX251:LB251,5)=1,COUNTA(Raw!KX251:LB251)=1,COUNTA(Raw!LC251:LF251)=0),"",IF(AND(COUNTIF(Raw!KX251:LB251,5)=0,COUNTA(Raw!KX251:LB251)&gt;0,COUNTA(Raw!LC251:LF251)&gt;0),"",1))))</f>
        <v/>
      </c>
      <c r="AO251" s="19" t="str">
        <f>IF(A251=0,"",IF(COUNTA(Raw!LM251:LU251)=0,"",IF(AND(Raw!LM251=1,ISBLANK(Raw!LN251)=FALSE,COUNTA(Raw!LO251:LU251)&gt;0),"",IF(AND(Raw!LM251=2,COUNTA(Raw!LN251:LU251)=0),"",1))))</f>
        <v/>
      </c>
      <c r="AP251" s="19" t="str">
        <f>IF(A251=0,"",IF(COUNTA(Raw!MY251:OG251)=0,"",IF(AND(Raw!MY251=2,COUNTA(Raw!MZ251:OG251)=0),"",IF(AND(Raw!MY251=1,COUNTA(Raw!MZ251:OG251)&gt;0),"",1))))</f>
        <v/>
      </c>
      <c r="AQ251" s="19" t="str">
        <f>IF(A251=0,"",IF(COUNTA(Raw!NC251:NW251)=0,"",IF(AND(COUNTIF(Raw!NC251:NG251,3)&gt;0,COUNTA(Raw!NH251:NQ251)&gt;0),"",IF(AND(COUNTA(Raw!NC251:NG251)&gt;0,COUNTIF(Raw!NC251:NG251,3)=0,COUNTA(Raw!NH251:NW251)=0),"",1))))</f>
        <v/>
      </c>
      <c r="AR251" s="19" t="str">
        <f>IF(A251=0,"",IF(COUNTA(Raw!NH251:NW251)=0,"",IF(AND(COUNTIF(Raw!NH251:NQ251,10)&gt;0,COUNTA(Raw!NR251:NW251)&gt;0),"",IF(AND(COUNTA(Raw!NH251:NQ251)&gt;0,COUNTIF(Raw!NH251:NQ251,10)=0,COUNTA(Raw!NR251:NY251)=0),"",1))))</f>
        <v/>
      </c>
      <c r="AS251" s="19" t="str">
        <f>IF(A251=0,"",IF(COUNTA(Raw!NY251:OG251)=0,"",IF(AND(Raw!NY251=1,COUNTA(Raw!NZ251:OG251)&gt;0),"",IF(AND(Raw!NY251=2,COUNTA(Raw!NZ251:OG251)=0),"",1))))</f>
        <v/>
      </c>
      <c r="AT251" s="19" t="str">
        <f>IF(A251=0,"",IF(COUNTA(Raw!OH251:OY251)=0,"",IF(AND(Raw!OH251=1,COUNTA(Raw!OI251:OY251)&gt;0),"",IF(AND(Raw!OH251=2,COUNTA(Raw!OI251:OY251)=0),"",1))))</f>
        <v/>
      </c>
      <c r="AU251" s="19" t="str">
        <f>IF(A251=0,"",IF(COUNTA(Raw!PR251:QB251)=0,"",
IF(AND(OR(AND(COUNTIF(Raw!PR251:QB251,1)=1,COUNTA(Raw!QI251:QY251)&gt;0),AND(COUNTIF(Raw!PR251:QB251,1)=0,COUNTA(Raw!QI251:QY251)=0)),OR(AND(COUNTIF(Raw!PR251:QB251,2)=1,COUNTA(Raw!QZ251:RP251)&gt;0),AND(COUNTIF(Raw!PR251:QB251,2)=0,COUNTA(Raw!QZ251:RP251)=0)),OR(AND(COUNTIF(Raw!PR251:QB251,3)=1,COUNTA(Raw!RQ251:SG251)&gt;0),AND(COUNTIF(Raw!PR251:QB251,3)=0,COUNTA(Raw!RQ251:SG251)=0)),OR(AND(COUNTIF(Raw!PR251:QB251,4)=1,COUNTA(Raw!SH251:ST251)&gt;0),AND(COUNTIF(Raw!PR251:QB251,4)=0,COUNTA(Raw!SH251:ST251)=0)),OR(AND(COUNTIF(Raw!PR251:QB251,5)=1,COUNTA(Raw!SU251:TG251)&gt;0),AND(COUNTIF(Raw!PR251:QB251,5)=0,COUNTA(Raw!SU251:TG251)=0)),OR(AND(COUNTIF(Raw!PR251:QB251,6)=1,COUNTA(Raw!TH251:TT251)&gt;0),AND(COUNTIF(Raw!PR251:QB251,6)=0,COUNTA(Raw!TH251:TT251)=0)),OR(AND(COUNTIF(Raw!PR251:QB251,7)=1,COUNTA(Raw!TU251:UI251)&gt;0),AND(COUNTIF(Raw!PR251:QB251,7)=0,COUNTA(Raw!TU251:UI251)=0)),OR(AND(COUNTIF(Raw!PR251:QB251,8)=1,COUNTA(Raw!UJ251:UV251)&gt;0),AND(COUNTIF(Raw!PR251:QB251,8)=0,COUNTA(Raw!UJ251:UV251)=0)),OR(AND(COUNTIF(Raw!PR251:QB251,9)=1,COUNTA(Raw!UW251:VG251)&gt;0),AND(COUNTIF(Raw!PR251:QB251,9)=0,COUNTA(Raw!UW251:VG251)=0)),OR(AND(COUNTIF(Raw!PR251:QB251,10)=1,COUNTA(Raw!VH251:VP251)&gt;0),AND(COUNTIF(Raw!PR251:QB251,10)=0,COUNTA(Raw!VH251:VP251)=0)),OR(AND(COUNTIF(Raw!PR251:QB251,11)=1,COUNTA(Raw!VQ251:WK251)&gt;0),AND(COUNTIF(Raw!PR251:QB251,11)=0,COUNTA(Raw!VQ251:WK251)=0))),"",1)))</f>
        <v/>
      </c>
      <c r="AV251" s="19" t="str">
        <f>IF(A251=0,"",IF(COUNTA(Raw!QI251:QY251)=0,"",IF(AND(OR(AND(Raw!QI251=4,COUNTIF(Raw!QR251:QY251,1)=0),Raw!QI251&lt;&gt;4),OR(AND(Raw!QJ251=4,COUNTIF(Raw!QR251:QY251,2)=0),Raw!QJ251&lt;&gt;4),OR(AND(Raw!QK251=4,COUNTIF(Raw!QR251:QY251,3)=0),Raw!QK251&lt;&gt;4),OR(AND(Raw!QL251=4,COUNTIF(Raw!QR251:QY251,4)=0),Raw!QL251&lt;&gt;4),OR(AND(Raw!QM251=4,COUNTIF(Raw!QR251:QY251,5)=0),Raw!QM251&lt;&gt;4),OR(AND(Raw!QN251=4,COUNTIF(Raw!QR251:QY251,6)=0),Raw!QN251&lt;&gt;4),OR(AND(Raw!QO251=4,COUNTIF(Raw!QR251:QY251,7)=0),Raw!QO251&lt;&gt;4),OR(AND(Raw!QP251=4,COUNTIF(Raw!QR251:QY251,8)=0),Raw!QP251&lt;&gt;4)),"",1)))</f>
        <v/>
      </c>
      <c r="AW251" t="str">
        <f>IF(A251=0,"",IF(COUNTA(Raw!QZ251:RP251)=0,"",IF(AND(OR(AND(Raw!QZ251=4,COUNTIF(Raw!RI251:RP251,1)=0),Raw!QZ251&lt;&gt;4),OR(AND(Raw!RA251=4,COUNTIF(Raw!RI251:RP251,2)=0),Raw!RA251&lt;&gt;4),OR(AND(Raw!RB251=4,COUNTIF(Raw!RI251:RP251,3)=0),Raw!RB251&lt;&gt;4),OR(AND(Raw!RC251=4,COUNTIF(Raw!RI251:RP251,4)=0),Raw!RC251&lt;&gt;4),OR(AND(Raw!RD251=4,COUNTIF(Raw!RI251:RP251,5)=0),Raw!RD251&lt;&gt;4),OR(AND(Raw!RE251=4,COUNTIF(Raw!RI251:RP251,6)=0),Raw!RE251&lt;&gt;4),OR(AND(Raw!RF251=4,COUNTIF(Raw!RI251:RP251,7)=0),Raw!RF251&lt;&gt;4),OR(AND(Raw!RG251=4,COUNTIF(Raw!RI251:RP251,8)=0),Raw!RG251&lt;&gt;4)),"",1)))</f>
        <v/>
      </c>
      <c r="AX251" t="str">
        <f>IF(A251=0,"",IF(COUNTA(Raw!RQ251:SG251)=0,"",IF(AND(OR(AND(Raw!RQ251=4,COUNTIF(Raw!RZ251:SG251,1)=0),Raw!RQ251&lt;&gt;4),OR(AND(Raw!RR251=4,COUNTIF(Raw!RZ251:SG251,2)=0),Raw!RR251&lt;&gt;4),OR(AND(Raw!RS251=4,COUNTIF(Raw!RZ251:SG251,3)=0),Raw!RS251&lt;&gt;4),OR(AND(Raw!RT251=4,COUNTIF(Raw!RZ251:SG251,4)=0),Raw!RT251&lt;&gt;4),OR(AND(Raw!RU251=4,COUNTIF(Raw!RZ251:SG251,5)=0),Raw!RU251&lt;&gt;4),OR(AND(Raw!RV251=4,COUNTIF(Raw!RZ251:SG251,6)=0),Raw!RV251&lt;&gt;4),OR(AND(Raw!RW251=4,COUNTIF(Raw!RZ251:SG251,7)=0),Raw!RW251&lt;&gt;4),OR(AND(Raw!RX251=4,COUNTIF(Raw!RZ251:SG251,8)=0),Raw!RX251&lt;&gt;4)),"",1)))</f>
        <v/>
      </c>
      <c r="AY251" t="str">
        <f>IF(A251=0,"",IF(COUNTA(Raw!SH251:ST251)=0,"",IF(AND(OR(AND(Raw!SH251=4,COUNTIF(Raw!SO251:ST251,1)=0),Raw!SH251&lt;&gt;4),OR(AND(Raw!SI251=4,COUNTIF(Raw!SO251:ST251,2)=0),Raw!SI251&lt;&gt;4),OR(AND(Raw!SJ251=4,COUNTIF(Raw!SO251:ST251,3)=0),Raw!SJ251&lt;&gt;4),OR(AND(Raw!SK251=4,COUNTIF(Raw!SO251:ST251,4)=0),Raw!SK251&lt;&gt;4),OR(AND(Raw!SL251=4,COUNTIF(Raw!SO251:ST251,5)=0),Raw!SL251&lt;&gt;4),OR(AND(Raw!SM251=4,COUNTIF(Raw!SO251:ST251,6)=0),Raw!SM251&lt;&gt;4)),"",1)))</f>
        <v/>
      </c>
      <c r="AZ251" t="str">
        <f>IF(A251=0,"",IF(COUNTA(Raw!SU251:TG251)=0,"",IF(AND(OR(AND(Raw!SU251=4,COUNTIF(Raw!TB251:TG251,1)=0),Raw!SU251&lt;&gt;4),OR(AND(Raw!SV251=4,COUNTIF(Raw!TB251:TG251,2)=0),Raw!SV251&lt;&gt;4),OR(AND(Raw!SW251=4,COUNTIF(Raw!TB251:TG251,3)=0),Raw!SW251&lt;&gt;4),OR(AND(Raw!SX251=4,COUNTIF(Raw!TB251:TG251,4)=0),Raw!SX251&lt;&gt;4),OR(AND(Raw!SY251=4,COUNTIF(Raw!TB251:TG251,5)=0),Raw!SY251&lt;&gt;4),OR(AND(Raw!SZ251=4,COUNTIF(Raw!TB251:TG251,6)=0),Raw!SZ251&lt;&gt;4)),"",1)))</f>
        <v/>
      </c>
      <c r="BA251" t="str">
        <f>IF(A251=0,"",IF(COUNTA(Raw!TH251:TT251)=0,"",IF(AND(OR(AND(Raw!TH251=4,COUNTIF(Raw!TO251:TT251,1)=0),Raw!TH251&lt;&gt;4),OR(AND(Raw!TI251=4,COUNTIF(Raw!TO251:TT251,2)=0),Raw!TI251&lt;&gt;4),OR(AND(Raw!TJ251=4,COUNTIF(Raw!TO251:TT251,3)=0),Raw!TJ251&lt;&gt;4),OR(AND(Raw!TK251=4,COUNTIF(Raw!TO251:TT251,4)=0),Raw!TK251&lt;&gt;4),OR(AND(Raw!TL251=4,COUNTIF(Raw!TO251:TT251,5)=0),Raw!TL251&lt;&gt;4),OR(AND(Raw!TM251=4,COUNTIF(Raw!TO251:TT251,6)=0),Raw!TM251&lt;&gt;4)),"",1)))</f>
        <v/>
      </c>
      <c r="BB251" t="str">
        <f>IF(A251=0,"",IF(COUNTA(Raw!TU251:UI251)=0,"",IF(AND(OR(AND(Raw!TU251=4,COUNTIF(Raw!UC251:UI251,1)=0),Raw!TU251&lt;&gt;4),OR(AND(Raw!TV251=4,COUNTIF(Raw!UC251:UI251,2)=0),Raw!TV251&lt;&gt;4),OR(AND(Raw!TW251=4,COUNTIF(Raw!UC251:UI251,3)=0),Raw!TW251&lt;&gt;4),OR(AND(Raw!TX251=4,COUNTIF(Raw!UC251:UI251,4)=0),Raw!TX251&lt;&gt;4),OR(AND(Raw!TY251=4,COUNTIF(Raw!UC251:UI251,5)=0),Raw!TY251&lt;&gt;4),OR(AND(Raw!TZ251=4,COUNTIF(Raw!UC251:UI251,6)=0),Raw!TZ251&lt;&gt;4),OR(AND(Raw!UA251=4,COUNTIF(Raw!UC251:UI251,7)=0),Raw!UA251&lt;&gt;4)),"",1)))</f>
        <v/>
      </c>
      <c r="BC251" t="str">
        <f>IF(A251=0,"",IF(COUNTA(Raw!UJ251:UV251)=0,"",IF(AND(OR(AND(Raw!UJ251=4,COUNTIF(Raw!UQ251:UV251,1)=0),Raw!UJ251&lt;&gt;4),OR(AND(Raw!UK251=4,COUNTIF(Raw!UQ251:UV251,2)=0),Raw!UK251&lt;&gt;4),OR(AND(Raw!UL251=4,COUNTIF(Raw!UQ251:UV251,3)=0),Raw!UL251&lt;&gt;4),OR(AND(Raw!UM251=4,COUNTIF(Raw!UQ251:UV251,4)=0),Raw!UM251&lt;&gt;4),OR(AND(Raw!UN251=4,COUNTIF(Raw!UQ251:UV251,5)=0),Raw!UN251&lt;&gt;4),OR(AND(Raw!UO251=4,COUNTIF(Raw!UQ251:UV251,6)=0),Raw!UO251&lt;&gt;4)),"",1)))</f>
        <v/>
      </c>
      <c r="BD251" t="str">
        <f>IF(A251=0,"",IF(COUNTA(Raw!UW251:VG251)=0,"",IF(AND(OR(AND(Raw!UW251=4,COUNTIF(Raw!VC251:VG251,1)=0),Raw!UW251&lt;&gt;4),OR(AND(Raw!UX251=4,COUNTIF(Raw!VC251:VG251,2)=0),Raw!UX251&lt;&gt;4),OR(AND(Raw!UY251=4,COUNTIF(Raw!VC251:VG251,3)=0),Raw!UY251&lt;&gt;4),OR(AND(Raw!UZ251=4,COUNTIF(Raw!VC251:VG251,4)=0),Raw!UZ251&lt;&gt;4),OR(AND(Raw!VA251=4,COUNTIF(Raw!VC251:VG251,5)=0),Raw!VA251&lt;&gt;4)),"",1)))</f>
        <v/>
      </c>
      <c r="BE251" t="str">
        <f>IF(A251=0,"",IF(COUNTA(Raw!VH251:VP251)=0,"",
IF(AND(
OR(AND(Raw!VH251=4,COUNTIF(Raw!VM251:VP251,1)=0),Raw!VH251&lt;&gt;4),
OR(AND(Raw!VI251=4,COUNTIF(Raw!VM251:VP251,2)=0),Raw!VI251&lt;&gt;4),
OR(AND(Raw!VJ251=4,COUNTIF(Raw!VM251:VP251,3)=0),Raw!VJ251&lt;&gt;4),
OR(AND(Raw!VK251=4,COUNTIF(Raw!VM251:VP251,4)=0),Raw!VK251&lt;&gt;4)
),"",1)))</f>
        <v/>
      </c>
      <c r="BF251" t="str">
        <f>IF(A251=0,"",IF(COUNTA(Raw!VQ251:WK251)=0,"",
IF(AND(
OR(AND(Raw!VQ251=4,COUNTIF(Raw!WB251:WK251,1)=0),Raw!VQ251&lt;&gt;4),
OR(AND(Raw!VR251=4,COUNTIF(Raw!WB251:WK251,2)=0),Raw!VR251&lt;&gt;4),
OR(AND(Raw!VS251=4,COUNTIF(Raw!WB251:WK251,3)=0),Raw!VS251&lt;&gt;4),
OR(AND(Raw!VT251=4,COUNTIF(Raw!WB251:WK251,4)=0),Raw!VT251&lt;&gt;4),
OR(AND(Raw!VU251=4,COUNTIF(Raw!WB251:WK251,5)=0),Raw!VU251&lt;&gt;4),
OR(AND(Raw!VV251=4,COUNTIF(Raw!WB251:WK251,6)=0),Raw!VV251&lt;&gt;4),
OR(AND(Raw!VW251=4,COUNTIF(Raw!WB251:WK251,7)=0),Raw!VW251&lt;&gt;4),
OR(AND(Raw!VX251=4,COUNTIF(Raw!WB251:WK251,8)=0),Raw!VX251&lt;&gt;4),
OR(AND(Raw!VY251=4,COUNTIF(Raw!WB251:WK251,9)=0),Raw!VX251&lt;&gt;4),
OR(AND(Raw!VZ251=4,COUNTIF(Raw!WB251:WK251,10)=0),Raw!VZ251&lt;&gt;4)
),"",1)))</f>
        <v/>
      </c>
      <c r="BG251" t="str">
        <f>IF(A251=0,"",IF(COUNTA(Raw!WL251:XB251)=0,"",
IF(AND(
OR(AND(Raw!WL251=4,COUNTIF(Raw!WU251:XB251,1)=0),Raw!WL251&lt;&gt;4),
OR(AND(Raw!WM251=4,COUNTIF(Raw!WU251:XB251,2)=0),Raw!WM251&lt;&gt;4),
OR(AND(Raw!WN251=4,COUNTIF(Raw!WU251:XB251,3)=0),Raw!WN251&lt;&gt;4),
OR(AND(Raw!WO251=4,COUNTIF(Raw!WU251:XB251,4)=0),Raw!WO251&lt;&gt;4),
OR(AND(Raw!WP251=4,COUNTIF(Raw!WU251:XB251,5)=0),Raw!WP251&lt;&gt;4),
OR(AND(Raw!WQ251=4,COUNTIF(Raw!WU251:XB251,6)=0),Raw!WQ251&lt;&gt;4),
OR(AND(Raw!WR251=4,COUNTIF(Raw!WU251:XB251,7)=0),Raw!WR251&lt;&gt;4),
OR(AND(Raw!WS251=4,COUNTIF(Raw!WU251:XB251,8)=0),Raw!WS251&lt;&gt;4)
),"",1)))</f>
        <v/>
      </c>
      <c r="BH251" t="str">
        <f>IF(A251=0,"",IF(COUNTA(Raw!XC251:XK251)=0,"",
IF(AND(
OR(AND(Raw!XC251=4,COUNTIF(Raw!XH251:XK251,1)=0),Raw!XC251&lt;&gt;4),
OR(AND(Raw!XD251=4,COUNTIF(Raw!XH251:XK251,2)=0),Raw!XD251&lt;&gt;4),
OR(AND(Raw!XE251=4,COUNTIF(Raw!XH251:XK251,3)=0),Raw!XE251&lt;&gt;4),
OR(AND(Raw!XF251=4,COUNTIF(Raw!XH251:XK251,4)=0),Raw!XF251&lt;&gt;4)
),"",1)))</f>
        <v/>
      </c>
      <c r="BI251" t="str">
        <f>IF(A251=0,"",IF(COUNTA(Raw!XL251:XT251)=0,"",
IF(AND(
OR(AND(Raw!XL251=4,COUNTIF(Raw!XQ251:XT251,1)=0),Raw!XL251&lt;&gt;4),
OR(AND(Raw!XM251=4,COUNTIF(Raw!XQ251:XT251,2)=0),Raw!XM251&lt;&gt;4),
OR(AND(Raw!XN251=4,COUNTIF(Raw!XQ251:XT251,3)=0),Raw!XN251&lt;&gt;4),
OR(AND(Raw!XO251=4,COUNTIF(Raw!XQ251:XT251,4)=0),Raw!XO251&lt;&gt;4)
),"",1)))</f>
        <v/>
      </c>
      <c r="BJ251" t="str">
        <f>IF(A251=0,"",IF(COUNTA(Raw!XU251:YI251)=0,"",
IF(AND(
OR(AND(Raw!XU251=4,COUNTIF(Raw!YC251:YI251,1)=0),Raw!XU251&lt;&gt;4),
OR(AND(Raw!XV251=4,COUNTIF(Raw!YC251:YI251,2)=0),Raw!XV251&lt;&gt;4),
OR(AND(Raw!XW251=4,COUNTIF(Raw!YC251:YI251,3)=0),Raw!XW251&lt;&gt;4),
OR(AND(Raw!XX251=4,COUNTIF(Raw!YC251:YI251,4)=0),Raw!XX251&lt;&gt;4),
OR(AND(Raw!XY251=4,COUNTIF(Raw!YC251:YI251,5)=0),Raw!XY251&lt;&gt;4),
OR(AND(Raw!XZ251=4,COUNTIF(Raw!YC251:YI251,6)=0),Raw!XZ251&lt;&gt;4),
OR(AND(Raw!YA251=4,COUNTIF(Raw!YC251:YI251,7)=0),Raw!YA251&lt;&gt;4)
),"",1)))</f>
        <v/>
      </c>
      <c r="BK251" t="str">
        <f>IF(A251=0,"",IF(COUNTA(Raw!YJ251:YR251)=0,"",
IF(AND(
OR(AND(Raw!YJ251=4,COUNTIF(Raw!YO251:YR251,1)=0),Raw!YJ251&lt;&gt;4),
OR(AND(Raw!YK251=4,COUNTIF(Raw!YO251:YR251,2)=0),Raw!YK251&lt;&gt;4),
OR(AND(Raw!YL251=4,COUNTIF(Raw!YO251:YR251,3)=0),Raw!YL251&lt;&gt;4),
OR(AND(Raw!YM251=4,COUNTIF(Raw!YO251:YR251,4)=0),Raw!YM251&lt;&gt;4)
),"",1)))</f>
        <v/>
      </c>
      <c r="BL251" t="str">
        <f>IF(A251=0,"",IF(COUNTA(Raw!YS251:YU251)=0,"",IF(AND(Raw!YS251=4,ISBLANK(Raw!YU251)),"",IF(AND(Raw!YS251&lt;&gt;4,ISBLANK(Raw!YU251)=FALSE),"",1))))</f>
        <v/>
      </c>
    </row>
    <row r="252" spans="1:64">
      <c r="A252" s="20">
        <f>Raw!A252</f>
        <v>0</v>
      </c>
      <c r="B252" s="19" t="str">
        <f>IF(A252=0,"",IF(AND(Raw!AC252=1,COUNTA(Raw!AR252:IC252)&gt;0,COUNTA(Raw!ID252:YU252)=0),"",IF(AND(Raw!AC252=2,COUNTA(Raw!AR252:IC252)=0,COUNTA(Raw!ID252:MV252)&gt;0,COUNTA(Raw!MW252:YU252)=0),"",IF(AND(Raw!AC252=3,COUNTA(Raw!AP252:MV252)=0,COUNTA(Raw!MW252:YU252)&gt;0),"",1))))</f>
        <v/>
      </c>
      <c r="C252" s="19" t="str">
        <f>IF(A252=0,"",IF(AND(Raw!AK252=1,ISBLANK(Raw!AM252)=FALSE,ISBLANK(Raw!AO252)),"",IF(AND(Raw!AK252=2,ISBLANK(Raw!AM252),ISBLANK(Raw!AO252)=FALSE),"",1)))</f>
        <v/>
      </c>
      <c r="D252" s="19" t="str">
        <f>IF(A252=0,"",IF(COUNTA(Raw!AS252:AZ252)=0,"",IF(AND(Raw!AS252+Raw!AT252=100,Raw!AU252+Raw!AV252=100,Raw!AW252+Raw!AX252=100,Raw!AY252+Raw!AZ252=100),"",1)))</f>
        <v/>
      </c>
      <c r="E252" s="19" t="str">
        <f>IF(A252=0,"",IF(ISBLANK(Raw!AQ252),"",IF(Raw!AQ252=1,"",1)))</f>
        <v/>
      </c>
      <c r="F252" s="19" t="str">
        <f>IF(A252=0,"",IF(ISBLANK(Raw!AR252),"",IF(AND(Raw!AR252&gt;=0,Raw!AR252&lt;=100),"",1)))</f>
        <v/>
      </c>
      <c r="G252" s="19" t="str">
        <f>IF(A252=0,"",IF(AND(ISBLANK(Raw!BA252),ISBLANK(Raw!AS252)),"",IF(AND(Raw!AS252&gt;0,ISBLANK(Raw!BA252)=FALSE),"",1)))</f>
        <v/>
      </c>
      <c r="H252" s="19" t="str">
        <f>IF(A252=0,"",IF(COUNTA(Raw!BA252:BH252)=0,"",IF(AND(Raw!BA252=0,COUNTA(Raw!BB252:BH252)=0),"",IF(AND(Raw!BA252&gt;0,COUNTA(Raw!BB252:BH252)&gt;0),"",1))))</f>
        <v/>
      </c>
      <c r="I252" s="19" t="str">
        <f>IF(A252=0,"",IF(AND(ISBLANK(Raw!BI252),ISBLANK(Raw!BJ252)),"",IF(AND(Raw!BI252=1,ISBLANK(Raw!BJ252)=FALSE),"",IF(AND(Raw!BI252=2,ISBLANK(Raw!BJ252)),"",1))))</f>
        <v/>
      </c>
      <c r="J252" s="19" t="str">
        <f>IF(A252=0,"",IF(AND(ISBLANK(Raw!AT252),COUNTBLANK(Raw!BK252:BQ252)),"",IF(AND(Raw!AT252&gt;0,COUNTA(Raw!BK252:BQ252)&gt;0),"",IF(AND(Raw!AT252=0,COUNTA(Raw!BK252:BQ252)=0),"",1))))</f>
        <v/>
      </c>
      <c r="K252" s="19" t="str">
        <f>IF(A252=0,"",IF(AND(ISBLANK(Raw!AS252),COUNTA(Raw!BR252:BX252)=0),"",IF(AND(Raw!AS252&gt;0,COUNTA(Raw!BR252:BX252)&gt;0),"",IF(AND(Raw!AS252=0,COUNTA(Raw!BR252:BX252)=0),"",1))))</f>
        <v/>
      </c>
      <c r="L252" s="19" t="str">
        <f>IF(A252=0,"",IF(AND(COUNTA(Raw!BK252:BX252)=0,COUNTA(Raw!BY252:CH252)=0),"",IF(AND(COUNTIF(Raw!BK252:BX252,1)&gt;0,COUNTA(Raw!BY252:CH252)&gt;0),"",IF(AND(COUNTIF(Raw!BK252:BX252,1)=0,COUNTA(Raw!BY252:CH252)=0),"",1))))</f>
        <v/>
      </c>
      <c r="M252" s="19" t="str">
        <f>IF(A252=0,"",IF(AND(COUNTA(Raw!BK252:BX252)=0,COUNTA(Raw!CI252:CR252)),"",IF(AND(COUNTIF(Raw!BK252:BX252,3)&gt;0,COUNTA(Raw!CI252:CR252)&gt;0),"",IF(AND(COUNTIF(Raw!BK252:BX252,3)=0,COUNTA(Raw!CI252:CR252)=0),"",1))))</f>
        <v/>
      </c>
      <c r="N252" s="19" t="str">
        <f>IF(A252=0,"",IF(COUNTA(Raw!CS252:DF252)=0,"",IF(AND(COUNTIF(Raw!CS252:CV252,1)=1,COUNTA(Raw!CW252:DA252)&gt;0,COUNTA(Raw!DB252:DF252)=0),"",IF(AND(COUNTIF(Raw!CS252:CV252,2)=1,COUNTA(Raw!CW252:DA252)=0,COUNTA(Raw!DB252:DF252)&gt;0),"",IF(AND(COUNTA(Raw!CS252:CV252)&gt;0,COUNTA(Raw!CW252:DF252)=0),"",1)))))</f>
        <v/>
      </c>
      <c r="O252" s="19" t="str">
        <f>IF(A252=0,"",IF(COUNTA(Raw!DG252:DP252)=0,"",IF(AND(COUNTIF(Raw!BK252:BQ252,1)&gt;0,OR(COUNTIF(Raw!DG252:DP252,1)=1,COUNTIF(Raw!DG252:DP252,2)=1,COUNTIF(Raw!DG252:DP252,3)=1)),"",IF(AND(COUNTIF(Raw!BK252:BQ252,1)=0,AND(COUNTIF(Raw!DG252:DP252,1)=0,COUNTIF(Raw!DG252:DP252,2)=0,COUNTIF(Raw!DG252:DP252,3)=0)),"",1))))</f>
        <v/>
      </c>
      <c r="P252" s="19" t="str">
        <f>IF(A252=0,"",IF(COUNTA(Raw!DG252:DR252)=0,"",IF(AND(COUNTIF(Raw!DG252:DP252,4)=1,ISBLANK(Raw!DQ252)=FALSE,ISBLANK(Raw!DR252)),"",IF(AND(COUNTIF(Raw!DG252:DP252,7)=1,ISBLANK(Raw!DQ252),ISBLANK(Raw!DR252)=FALSE),"",IF(AND(COUNTA(Raw!DG252:DP252)&gt;0,COUNTIF(Raw!DG252:DP252,4)=0,COUNTIF(Raw!DG252:DP252,7)=0,COUNTA(Raw!DQ252:DR252)=0),"",1)))))</f>
        <v/>
      </c>
      <c r="Q252" s="19" t="str">
        <f>IF(A252=0,"",IF(AND(COUNTA(Raw!DS252:DU252)=0,COUNTA(Raw!BK252:BQ252)=0),"",IF(AND(COUNTIF(Raw!BK252:BQ252,1)&gt;0,COUNTA(Raw!DS252:DU252)&gt;0),"",IF(AND(COUNTIF(Raw!BK252:BQ252,1)=0,COUNTA(Raw!DS252:DU252)=0),"",1))))</f>
        <v/>
      </c>
      <c r="R252" s="19" t="str">
        <f>IF(A252=0,"",IF(AND(ISBLANK(Raw!AT252),ISBLANK(Raw!EJ252)),"",IF(AND(Raw!AT252&gt;0,ISBLANK(Raw!EJ252)=FALSE,Raw!EJ252&gt;=0,Raw!EJ252&lt;=7),"",IF(AND(Raw!AT252=0,ISBLANK(Raw!EJ252)),"",1))))</f>
        <v/>
      </c>
      <c r="S252" t="str">
        <f>IF(A252=0,"",IF(AND(ISBLANK(Raw!AS252),ISBLANK(Raw!EK252)),"",IF(AND(Raw!AS252&gt;0,ISBLANK(Raw!EK252)=FALSE),"",IF(AND(Raw!AS252=0,ISBLANK(Raw!EK252)),"",1))))</f>
        <v/>
      </c>
      <c r="T252" s="19" t="str">
        <f>IF(A252=0,"",IF(AND(ISBLANK(Raw!AT252),COUNTA(Raw!EL252:EQ252)=0),"",IF(AND(Raw!AT252&gt;0,COUNTA(Raw!EL252:EQ252)&gt;0),"",IF(AND(Raw!AT252=0,COUNTA(Raw!EL252:EQ252)=0),"",1))))</f>
        <v/>
      </c>
      <c r="U252" t="str">
        <f>IF(A252=0,"",IF(AND(ISBLANK(Raw!AT252),COUNTA(Raw!ER252:EU252)=0),"",IF(AND(Raw!AT252&gt;0,COUNTA(Raw!ER252:EU252)&gt;0),"",IF(AND(Raw!AT252=0,COUNTA(Raw!ER252:EU252)=0),"",1))))</f>
        <v/>
      </c>
      <c r="V252" t="str">
        <f>IF(A252=0,"",IF(AND(ISBLANK(Raw!AS252),COUNTA(Raw!EV252:FA252)=0),"",IF(AND(Raw!AS252&gt;0,COUNTA(Raw!EV252:FA252)&gt;0),"",IF(AND(Raw!AS252=0,COUNTA(Raw!EV252:FA252)=0),"",1))))</f>
        <v/>
      </c>
      <c r="W252" t="str">
        <f>IF(A252=0,"",IF(AND(ISBLANK(Raw!AS252),COUNTA(Raw!FB252:FE252)=0),"",IF(AND(Raw!AS252&gt;0,COUNTA(Raw!FB252:FE252)&gt;0),"",IF(AND(Raw!AS252=0,COUNTA(Raw!FB252:FE252)=0),"",1))))</f>
        <v/>
      </c>
      <c r="X252" t="str">
        <f>IF(A252=0,"",IF(AND(ISBLANK(Raw!AT252),COUNTA(Raw!FF252:FI252)=0),"",IF(AND(Raw!AT252&gt;0,COUNTA(Raw!FF252:FI252)&gt;0),"",IF(AND(Raw!AT252=0,COUNTA(Raw!FF252:FI252)=0),"",1))))</f>
        <v/>
      </c>
      <c r="Y252" t="str">
        <f>IF(A252=0,"",IF(AND(ISBLANK(Raw!AS252),COUNTA(Raw!FJ252:FM252)=0),"",IF(AND(Raw!AS252&gt;0,COUNTA(Raw!FJ252:FM252)&gt;0),"",IF(AND(Raw!AS252=0,COUNTA(Raw!FJ252:FM252)=0),"",1))))</f>
        <v/>
      </c>
      <c r="Z252" t="str">
        <f>IF(A252=0,"",IF(AND(COUNTA(Raw!FN252:FT252)=0,ISBLANK(Raw!FU252)),"",IF(AND(COUNTIF(Raw!FN252:FT252,1)&gt;0,ISBLANK(Raw!FU252)=FALSE),"",IF(AND(COUNTIF(Raw!FN252:FT252,1)=0,ISBLANK(Raw!FU252)),"",1))))</f>
        <v/>
      </c>
      <c r="AA252" s="19" t="str">
        <f>IF(A252=0,"",IF(AND(ISBLANK(Raw!BI252),COUNTA(Raw!FV252:GH252)=0),"",IF(AND(Raw!BI252&lt;&gt;1,COUNTIF(Raw!FV252:GH252,6)=0),"",IF(Raw!BI252=1,"",1))))</f>
        <v/>
      </c>
      <c r="AB252" t="str">
        <f>IF(A252=0,"",IF(AND(ISBLANK(Raw!GI252),COUNTA(Raw!GJ252:GQ252)=0),"",IF(AND(Raw!GI252=1,COUNTA(Raw!GJ252:GQ252)&gt;0),"",IF(AND(Raw!GI252=2,COUNTA(Raw!GJ252:GQ252)=0),"",1))))</f>
        <v/>
      </c>
      <c r="AC252" s="19" t="str">
        <f>IF(A252=0,"",IF(AND(COUNTA(Raw!GY252:HF252)=0,ISBLANK(Raw!HG252)),"",IF(AND(OR(COUNTIF(Raw!GY252:HE252,1)&gt;0,COUNTIF(Raw!GY252:HE252,2)&gt;0),ISBLANK(Raw!HG252)=FALSE),"",IF(AND(COUNTA(Raw!GY252:HF252)&gt;0,ISBLANK(Raw!HG252),COUNTIF(Raw!GY252:HE252,1)=0,COUNTIF(Raw!GY252:HE252,2)=0),"",1))))</f>
        <v/>
      </c>
      <c r="AD252" s="19" t="str">
        <f>IF(A252=0,"",IF(COUNTA(Raw!HU252:IB252)=0,"",IF(AND(Raw!AK252&lt;&gt;2,COUNTIF(Raw!HU252:IA252,2)=0,COUNTIF(Raw!HU252:IA252,3)=0),"",IF(Raw!AK252=2,"",1))))</f>
        <v/>
      </c>
      <c r="AE252" s="19" t="str">
        <f>IF(A252=0,"",IF(AND(Raw!AK252=2,ISBLANK(Raw!IC252)=FALSE),"",IF(AND(Raw!AK252&lt;&gt;2,ISBLANK(Raw!IC252)),"",1)))</f>
        <v/>
      </c>
      <c r="AF252" s="19" t="str">
        <f>IF(A252=0,"",IF(COUNTA(Raw!ID252:IF252)=0,"",IF(AND(MATCH(2023-Raw!ID252,Code!$A$3:$A$12,1)=Raw!IF252,2023-Raw!ID252=Raw!IE252),"",1)))</f>
        <v/>
      </c>
      <c r="AG252" s="19" t="str">
        <f>IF(A252=0,"",IF(COUNTA(Raw!IG252:II252)=0,"",IF(AND(Raw!IG252=4,ISBLANK(Raw!II252)=FALSE),"",IF(AND(Raw!IG252&lt;&gt;4,ISBLANK(Raw!II252)),"",1))))</f>
        <v/>
      </c>
      <c r="AH252" s="19" t="str">
        <f>IF(A252=0,"",IF(COUNTA(Raw!IJ252:IM252)=0,"",IF(AND(Raw!IJ252=1,ISBLANK(Raw!IK252)=FALSE),"",IF(AND(Raw!IJ252=2,COUNTA(Raw!IK252:IM252)&gt;0),"",1))))</f>
        <v/>
      </c>
      <c r="AI252" s="19" t="str">
        <f>IF(A252=0,"",IF(COUNTA(Raw!IK252:IM252)=0,"",IF(AND(Raw!IK252=1,ISBLANK(Raw!IL252)=FALSE),"",IF(AND(Raw!IK252=2,COUNTA(Raw!IL252:IM252)=0),"",1))))</f>
        <v/>
      </c>
      <c r="AJ252" s="19" t="str">
        <f>IF(A252=0,"",IF(COUNTA(Raw!JD252:JJ252)=0,"",IF(AND(Raw!JD252&gt;600,COUNTA(Raw!JE252:JI252)&gt;0),"",IF(AND(Raw!JD252&lt;=600,COUNTA(Raw!JE252:JJ252)=0),"",1))))</f>
        <v/>
      </c>
      <c r="AK252" s="19" t="str">
        <f>IF(A252=0,"",IF(COUNTA(Raw!JK252:KA252)=0,"",IF(AND(Raw!JK252=1,COUNTA(Raw!JM252:JV252)&gt;0),"",IF(AND(Raw!JK252=3,COUNTA(Raw!JM252:JV252)&gt;0,COUNTA(Raw!JW252:KA252)=0),"",IF(AND(ISBLANK(Raw!JK252)=FALSE,Raw!JK252&lt;&gt;1,Raw!JK252&lt;&gt;3,COUNTA(Raw!JM252:KA252)=0),"",1)))))</f>
        <v/>
      </c>
      <c r="AL252" s="19" t="str">
        <f>IF(A252=0,"",IF(COUNTA(Raw!JW252:KA252)=0,"",IF(AND(COUNTIF(Raw!JW252:JZ252,4)=0,COUNTA(Raw!JW252:JZ252)&gt;0,ISBLANK(Raw!KA252)=FALSE),"",IF(AND(COUNTIF(Raw!JW252:KA252,4)&gt;0,ISBLANK(Raw!KA252)),"",1))))</f>
        <v/>
      </c>
      <c r="AM252" s="19" t="str">
        <f>IF(A252=0,"",IF(COUNTA(Raw!KT252:KU252)=0,"",IF(AND(Raw!KT252=1,ISBLANK(Raw!KU252)=FALSE),"",IF(AND(Raw!KT252=2,ISBLANK(Raw!KU252)),"",1))))</f>
        <v/>
      </c>
      <c r="AN252" s="19" t="str">
        <f>IF(A252=0,"",IF(COUNTA(Raw!KX252:LF252)=0,"",IF(AND(COUNTIF(Raw!KX252:LB252,5)=1,COUNTA(Raw!KX252:LB252)=1,COUNTA(Raw!LC252:LF252)=0),"",IF(AND(COUNTIF(Raw!KX252:LB252,5)=0,COUNTA(Raw!KX252:LB252)&gt;0,COUNTA(Raw!LC252:LF252)&gt;0),"",1))))</f>
        <v/>
      </c>
      <c r="AO252" s="19" t="str">
        <f>IF(A252=0,"",IF(COUNTA(Raw!LM252:LU252)=0,"",IF(AND(Raw!LM252=1,ISBLANK(Raw!LN252)=FALSE,COUNTA(Raw!LO252:LU252)&gt;0),"",IF(AND(Raw!LM252=2,COUNTA(Raw!LN252:LU252)=0),"",1))))</f>
        <v/>
      </c>
      <c r="AP252" s="19" t="str">
        <f>IF(A252=0,"",IF(COUNTA(Raw!MY252:OG252)=0,"",IF(AND(Raw!MY252=2,COUNTA(Raw!MZ252:OG252)=0),"",IF(AND(Raw!MY252=1,COUNTA(Raw!MZ252:OG252)&gt;0),"",1))))</f>
        <v/>
      </c>
      <c r="AQ252" s="19" t="str">
        <f>IF(A252=0,"",IF(COUNTA(Raw!NC252:NW252)=0,"",IF(AND(COUNTIF(Raw!NC252:NG252,3)&gt;0,COUNTA(Raw!NH252:NQ252)&gt;0),"",IF(AND(COUNTA(Raw!NC252:NG252)&gt;0,COUNTIF(Raw!NC252:NG252,3)=0,COUNTA(Raw!NH252:NW252)=0),"",1))))</f>
        <v/>
      </c>
      <c r="AR252" s="19" t="str">
        <f>IF(A252=0,"",IF(COUNTA(Raw!NH252:NW252)=0,"",IF(AND(COUNTIF(Raw!NH252:NQ252,10)&gt;0,COUNTA(Raw!NR252:NW252)&gt;0),"",IF(AND(COUNTA(Raw!NH252:NQ252)&gt;0,COUNTIF(Raw!NH252:NQ252,10)=0,COUNTA(Raw!NR252:NY252)=0),"",1))))</f>
        <v/>
      </c>
      <c r="AS252" s="19" t="str">
        <f>IF(A252=0,"",IF(COUNTA(Raw!NY252:OG252)=0,"",IF(AND(Raw!NY252=1,COUNTA(Raw!NZ252:OG252)&gt;0),"",IF(AND(Raw!NY252=2,COUNTA(Raw!NZ252:OG252)=0),"",1))))</f>
        <v/>
      </c>
      <c r="AT252" s="19" t="str">
        <f>IF(A252=0,"",IF(COUNTA(Raw!OH252:OY252)=0,"",IF(AND(Raw!OH252=1,COUNTA(Raw!OI252:OY252)&gt;0),"",IF(AND(Raw!OH252=2,COUNTA(Raw!OI252:OY252)=0),"",1))))</f>
        <v/>
      </c>
      <c r="AU252" s="19" t="str">
        <f>IF(A252=0,"",IF(COUNTA(Raw!PR252:QB252)=0,"",
IF(AND(OR(AND(COUNTIF(Raw!PR252:QB252,1)=1,COUNTA(Raw!QI252:QY252)&gt;0),AND(COUNTIF(Raw!PR252:QB252,1)=0,COUNTA(Raw!QI252:QY252)=0)),OR(AND(COUNTIF(Raw!PR252:QB252,2)=1,COUNTA(Raw!QZ252:RP252)&gt;0),AND(COUNTIF(Raw!PR252:QB252,2)=0,COUNTA(Raw!QZ252:RP252)=0)),OR(AND(COUNTIF(Raw!PR252:QB252,3)=1,COUNTA(Raw!RQ252:SG252)&gt;0),AND(COUNTIF(Raw!PR252:QB252,3)=0,COUNTA(Raw!RQ252:SG252)=0)),OR(AND(COUNTIF(Raw!PR252:QB252,4)=1,COUNTA(Raw!SH252:ST252)&gt;0),AND(COUNTIF(Raw!PR252:QB252,4)=0,COUNTA(Raw!SH252:ST252)=0)),OR(AND(COUNTIF(Raw!PR252:QB252,5)=1,COUNTA(Raw!SU252:TG252)&gt;0),AND(COUNTIF(Raw!PR252:QB252,5)=0,COUNTA(Raw!SU252:TG252)=0)),OR(AND(COUNTIF(Raw!PR252:QB252,6)=1,COUNTA(Raw!TH252:TT252)&gt;0),AND(COUNTIF(Raw!PR252:QB252,6)=0,COUNTA(Raw!TH252:TT252)=0)),OR(AND(COUNTIF(Raw!PR252:QB252,7)=1,COUNTA(Raw!TU252:UI252)&gt;0),AND(COUNTIF(Raw!PR252:QB252,7)=0,COUNTA(Raw!TU252:UI252)=0)),OR(AND(COUNTIF(Raw!PR252:QB252,8)=1,COUNTA(Raw!UJ252:UV252)&gt;0),AND(COUNTIF(Raw!PR252:QB252,8)=0,COUNTA(Raw!UJ252:UV252)=0)),OR(AND(COUNTIF(Raw!PR252:QB252,9)=1,COUNTA(Raw!UW252:VG252)&gt;0),AND(COUNTIF(Raw!PR252:QB252,9)=0,COUNTA(Raw!UW252:VG252)=0)),OR(AND(COUNTIF(Raw!PR252:QB252,10)=1,COUNTA(Raw!VH252:VP252)&gt;0),AND(COUNTIF(Raw!PR252:QB252,10)=0,COUNTA(Raw!VH252:VP252)=0)),OR(AND(COUNTIF(Raw!PR252:QB252,11)=1,COUNTA(Raw!VQ252:WK252)&gt;0),AND(COUNTIF(Raw!PR252:QB252,11)=0,COUNTA(Raw!VQ252:WK252)=0))),"",1)))</f>
        <v/>
      </c>
      <c r="AV252" s="19" t="str">
        <f>IF(A252=0,"",IF(COUNTA(Raw!QI252:QY252)=0,"",IF(AND(OR(AND(Raw!QI252=4,COUNTIF(Raw!QR252:QY252,1)=0),Raw!QI252&lt;&gt;4),OR(AND(Raw!QJ252=4,COUNTIF(Raw!QR252:QY252,2)=0),Raw!QJ252&lt;&gt;4),OR(AND(Raw!QK252=4,COUNTIF(Raw!QR252:QY252,3)=0),Raw!QK252&lt;&gt;4),OR(AND(Raw!QL252=4,COUNTIF(Raw!QR252:QY252,4)=0),Raw!QL252&lt;&gt;4),OR(AND(Raw!QM252=4,COUNTIF(Raw!QR252:QY252,5)=0),Raw!QM252&lt;&gt;4),OR(AND(Raw!QN252=4,COUNTIF(Raw!QR252:QY252,6)=0),Raw!QN252&lt;&gt;4),OR(AND(Raw!QO252=4,COUNTIF(Raw!QR252:QY252,7)=0),Raw!QO252&lt;&gt;4),OR(AND(Raw!QP252=4,COUNTIF(Raw!QR252:QY252,8)=0),Raw!QP252&lt;&gt;4)),"",1)))</f>
        <v/>
      </c>
      <c r="AW252" t="str">
        <f>IF(A252=0,"",IF(COUNTA(Raw!QZ252:RP252)=0,"",IF(AND(OR(AND(Raw!QZ252=4,COUNTIF(Raw!RI252:RP252,1)=0),Raw!QZ252&lt;&gt;4),OR(AND(Raw!RA252=4,COUNTIF(Raw!RI252:RP252,2)=0),Raw!RA252&lt;&gt;4),OR(AND(Raw!RB252=4,COUNTIF(Raw!RI252:RP252,3)=0),Raw!RB252&lt;&gt;4),OR(AND(Raw!RC252=4,COUNTIF(Raw!RI252:RP252,4)=0),Raw!RC252&lt;&gt;4),OR(AND(Raw!RD252=4,COUNTIF(Raw!RI252:RP252,5)=0),Raw!RD252&lt;&gt;4),OR(AND(Raw!RE252=4,COUNTIF(Raw!RI252:RP252,6)=0),Raw!RE252&lt;&gt;4),OR(AND(Raw!RF252=4,COUNTIF(Raw!RI252:RP252,7)=0),Raw!RF252&lt;&gt;4),OR(AND(Raw!RG252=4,COUNTIF(Raw!RI252:RP252,8)=0),Raw!RG252&lt;&gt;4)),"",1)))</f>
        <v/>
      </c>
      <c r="AX252" t="str">
        <f>IF(A252=0,"",IF(COUNTA(Raw!RQ252:SG252)=0,"",IF(AND(OR(AND(Raw!RQ252=4,COUNTIF(Raw!RZ252:SG252,1)=0),Raw!RQ252&lt;&gt;4),OR(AND(Raw!RR252=4,COUNTIF(Raw!RZ252:SG252,2)=0),Raw!RR252&lt;&gt;4),OR(AND(Raw!RS252=4,COUNTIF(Raw!RZ252:SG252,3)=0),Raw!RS252&lt;&gt;4),OR(AND(Raw!RT252=4,COUNTIF(Raw!RZ252:SG252,4)=0),Raw!RT252&lt;&gt;4),OR(AND(Raw!RU252=4,COUNTIF(Raw!RZ252:SG252,5)=0),Raw!RU252&lt;&gt;4),OR(AND(Raw!RV252=4,COUNTIF(Raw!RZ252:SG252,6)=0),Raw!RV252&lt;&gt;4),OR(AND(Raw!RW252=4,COUNTIF(Raw!RZ252:SG252,7)=0),Raw!RW252&lt;&gt;4),OR(AND(Raw!RX252=4,COUNTIF(Raw!RZ252:SG252,8)=0),Raw!RX252&lt;&gt;4)),"",1)))</f>
        <v/>
      </c>
      <c r="AY252" t="str">
        <f>IF(A252=0,"",IF(COUNTA(Raw!SH252:ST252)=0,"",IF(AND(OR(AND(Raw!SH252=4,COUNTIF(Raw!SO252:ST252,1)=0),Raw!SH252&lt;&gt;4),OR(AND(Raw!SI252=4,COUNTIF(Raw!SO252:ST252,2)=0),Raw!SI252&lt;&gt;4),OR(AND(Raw!SJ252=4,COUNTIF(Raw!SO252:ST252,3)=0),Raw!SJ252&lt;&gt;4),OR(AND(Raw!SK252=4,COUNTIF(Raw!SO252:ST252,4)=0),Raw!SK252&lt;&gt;4),OR(AND(Raw!SL252=4,COUNTIF(Raw!SO252:ST252,5)=0),Raw!SL252&lt;&gt;4),OR(AND(Raw!SM252=4,COUNTIF(Raw!SO252:ST252,6)=0),Raw!SM252&lt;&gt;4)),"",1)))</f>
        <v/>
      </c>
      <c r="AZ252" t="str">
        <f>IF(A252=0,"",IF(COUNTA(Raw!SU252:TG252)=0,"",IF(AND(OR(AND(Raw!SU252=4,COUNTIF(Raw!TB252:TG252,1)=0),Raw!SU252&lt;&gt;4),OR(AND(Raw!SV252=4,COUNTIF(Raw!TB252:TG252,2)=0),Raw!SV252&lt;&gt;4),OR(AND(Raw!SW252=4,COUNTIF(Raw!TB252:TG252,3)=0),Raw!SW252&lt;&gt;4),OR(AND(Raw!SX252=4,COUNTIF(Raw!TB252:TG252,4)=0),Raw!SX252&lt;&gt;4),OR(AND(Raw!SY252=4,COUNTIF(Raw!TB252:TG252,5)=0),Raw!SY252&lt;&gt;4),OR(AND(Raw!SZ252=4,COUNTIF(Raw!TB252:TG252,6)=0),Raw!SZ252&lt;&gt;4)),"",1)))</f>
        <v/>
      </c>
      <c r="BA252" t="str">
        <f>IF(A252=0,"",IF(COUNTA(Raw!TH252:TT252)=0,"",IF(AND(OR(AND(Raw!TH252=4,COUNTIF(Raw!TO252:TT252,1)=0),Raw!TH252&lt;&gt;4),OR(AND(Raw!TI252=4,COUNTIF(Raw!TO252:TT252,2)=0),Raw!TI252&lt;&gt;4),OR(AND(Raw!TJ252=4,COUNTIF(Raw!TO252:TT252,3)=0),Raw!TJ252&lt;&gt;4),OR(AND(Raw!TK252=4,COUNTIF(Raw!TO252:TT252,4)=0),Raw!TK252&lt;&gt;4),OR(AND(Raw!TL252=4,COUNTIF(Raw!TO252:TT252,5)=0),Raw!TL252&lt;&gt;4),OR(AND(Raw!TM252=4,COUNTIF(Raw!TO252:TT252,6)=0),Raw!TM252&lt;&gt;4)),"",1)))</f>
        <v/>
      </c>
      <c r="BB252" t="str">
        <f>IF(A252=0,"",IF(COUNTA(Raw!TU252:UI252)=0,"",IF(AND(OR(AND(Raw!TU252=4,COUNTIF(Raw!UC252:UI252,1)=0),Raw!TU252&lt;&gt;4),OR(AND(Raw!TV252=4,COUNTIF(Raw!UC252:UI252,2)=0),Raw!TV252&lt;&gt;4),OR(AND(Raw!TW252=4,COUNTIF(Raw!UC252:UI252,3)=0),Raw!TW252&lt;&gt;4),OR(AND(Raw!TX252=4,COUNTIF(Raw!UC252:UI252,4)=0),Raw!TX252&lt;&gt;4),OR(AND(Raw!TY252=4,COUNTIF(Raw!UC252:UI252,5)=0),Raw!TY252&lt;&gt;4),OR(AND(Raw!TZ252=4,COUNTIF(Raw!UC252:UI252,6)=0),Raw!TZ252&lt;&gt;4),OR(AND(Raw!UA252=4,COUNTIF(Raw!UC252:UI252,7)=0),Raw!UA252&lt;&gt;4)),"",1)))</f>
        <v/>
      </c>
      <c r="BC252" t="str">
        <f>IF(A252=0,"",IF(COUNTA(Raw!UJ252:UV252)=0,"",IF(AND(OR(AND(Raw!UJ252=4,COUNTIF(Raw!UQ252:UV252,1)=0),Raw!UJ252&lt;&gt;4),OR(AND(Raw!UK252=4,COUNTIF(Raw!UQ252:UV252,2)=0),Raw!UK252&lt;&gt;4),OR(AND(Raw!UL252=4,COUNTIF(Raw!UQ252:UV252,3)=0),Raw!UL252&lt;&gt;4),OR(AND(Raw!UM252=4,COUNTIF(Raw!UQ252:UV252,4)=0),Raw!UM252&lt;&gt;4),OR(AND(Raw!UN252=4,COUNTIF(Raw!UQ252:UV252,5)=0),Raw!UN252&lt;&gt;4),OR(AND(Raw!UO252=4,COUNTIF(Raw!UQ252:UV252,6)=0),Raw!UO252&lt;&gt;4)),"",1)))</f>
        <v/>
      </c>
      <c r="BD252" t="str">
        <f>IF(A252=0,"",IF(COUNTA(Raw!UW252:VG252)=0,"",IF(AND(OR(AND(Raw!UW252=4,COUNTIF(Raw!VC252:VG252,1)=0),Raw!UW252&lt;&gt;4),OR(AND(Raw!UX252=4,COUNTIF(Raw!VC252:VG252,2)=0),Raw!UX252&lt;&gt;4),OR(AND(Raw!UY252=4,COUNTIF(Raw!VC252:VG252,3)=0),Raw!UY252&lt;&gt;4),OR(AND(Raw!UZ252=4,COUNTIF(Raw!VC252:VG252,4)=0),Raw!UZ252&lt;&gt;4),OR(AND(Raw!VA252=4,COUNTIF(Raw!VC252:VG252,5)=0),Raw!VA252&lt;&gt;4)),"",1)))</f>
        <v/>
      </c>
      <c r="BE252" t="str">
        <f>IF(A252=0,"",IF(COUNTA(Raw!VH252:VP252)=0,"",
IF(AND(
OR(AND(Raw!VH252=4,COUNTIF(Raw!VM252:VP252,1)=0),Raw!VH252&lt;&gt;4),
OR(AND(Raw!VI252=4,COUNTIF(Raw!VM252:VP252,2)=0),Raw!VI252&lt;&gt;4),
OR(AND(Raw!VJ252=4,COUNTIF(Raw!VM252:VP252,3)=0),Raw!VJ252&lt;&gt;4),
OR(AND(Raw!VK252=4,COUNTIF(Raw!VM252:VP252,4)=0),Raw!VK252&lt;&gt;4)
),"",1)))</f>
        <v/>
      </c>
      <c r="BF252" t="str">
        <f>IF(A252=0,"",IF(COUNTA(Raw!VQ252:WK252)=0,"",
IF(AND(
OR(AND(Raw!VQ252=4,COUNTIF(Raw!WB252:WK252,1)=0),Raw!VQ252&lt;&gt;4),
OR(AND(Raw!VR252=4,COUNTIF(Raw!WB252:WK252,2)=0),Raw!VR252&lt;&gt;4),
OR(AND(Raw!VS252=4,COUNTIF(Raw!WB252:WK252,3)=0),Raw!VS252&lt;&gt;4),
OR(AND(Raw!VT252=4,COUNTIF(Raw!WB252:WK252,4)=0),Raw!VT252&lt;&gt;4),
OR(AND(Raw!VU252=4,COUNTIF(Raw!WB252:WK252,5)=0),Raw!VU252&lt;&gt;4),
OR(AND(Raw!VV252=4,COUNTIF(Raw!WB252:WK252,6)=0),Raw!VV252&lt;&gt;4),
OR(AND(Raw!VW252=4,COUNTIF(Raw!WB252:WK252,7)=0),Raw!VW252&lt;&gt;4),
OR(AND(Raw!VX252=4,COUNTIF(Raw!WB252:WK252,8)=0),Raw!VX252&lt;&gt;4),
OR(AND(Raw!VY252=4,COUNTIF(Raw!WB252:WK252,9)=0),Raw!VX252&lt;&gt;4),
OR(AND(Raw!VZ252=4,COUNTIF(Raw!WB252:WK252,10)=0),Raw!VZ252&lt;&gt;4)
),"",1)))</f>
        <v/>
      </c>
      <c r="BG252" t="str">
        <f>IF(A252=0,"",IF(COUNTA(Raw!WL252:XB252)=0,"",
IF(AND(
OR(AND(Raw!WL252=4,COUNTIF(Raw!WU252:XB252,1)=0),Raw!WL252&lt;&gt;4),
OR(AND(Raw!WM252=4,COUNTIF(Raw!WU252:XB252,2)=0),Raw!WM252&lt;&gt;4),
OR(AND(Raw!WN252=4,COUNTIF(Raw!WU252:XB252,3)=0),Raw!WN252&lt;&gt;4),
OR(AND(Raw!WO252=4,COUNTIF(Raw!WU252:XB252,4)=0),Raw!WO252&lt;&gt;4),
OR(AND(Raw!WP252=4,COUNTIF(Raw!WU252:XB252,5)=0),Raw!WP252&lt;&gt;4),
OR(AND(Raw!WQ252=4,COUNTIF(Raw!WU252:XB252,6)=0),Raw!WQ252&lt;&gt;4),
OR(AND(Raw!WR252=4,COUNTIF(Raw!WU252:XB252,7)=0),Raw!WR252&lt;&gt;4),
OR(AND(Raw!WS252=4,COUNTIF(Raw!WU252:XB252,8)=0),Raw!WS252&lt;&gt;4)
),"",1)))</f>
        <v/>
      </c>
      <c r="BH252" t="str">
        <f>IF(A252=0,"",IF(COUNTA(Raw!XC252:XK252)=0,"",
IF(AND(
OR(AND(Raw!XC252=4,COUNTIF(Raw!XH252:XK252,1)=0),Raw!XC252&lt;&gt;4),
OR(AND(Raw!XD252=4,COUNTIF(Raw!XH252:XK252,2)=0),Raw!XD252&lt;&gt;4),
OR(AND(Raw!XE252=4,COUNTIF(Raw!XH252:XK252,3)=0),Raw!XE252&lt;&gt;4),
OR(AND(Raw!XF252=4,COUNTIF(Raw!XH252:XK252,4)=0),Raw!XF252&lt;&gt;4)
),"",1)))</f>
        <v/>
      </c>
      <c r="BI252" t="str">
        <f>IF(A252=0,"",IF(COUNTA(Raw!XL252:XT252)=0,"",
IF(AND(
OR(AND(Raw!XL252=4,COUNTIF(Raw!XQ252:XT252,1)=0),Raw!XL252&lt;&gt;4),
OR(AND(Raw!XM252=4,COUNTIF(Raw!XQ252:XT252,2)=0),Raw!XM252&lt;&gt;4),
OR(AND(Raw!XN252=4,COUNTIF(Raw!XQ252:XT252,3)=0),Raw!XN252&lt;&gt;4),
OR(AND(Raw!XO252=4,COUNTIF(Raw!XQ252:XT252,4)=0),Raw!XO252&lt;&gt;4)
),"",1)))</f>
        <v/>
      </c>
      <c r="BJ252" t="str">
        <f>IF(A252=0,"",IF(COUNTA(Raw!XU252:YI252)=0,"",
IF(AND(
OR(AND(Raw!XU252=4,COUNTIF(Raw!YC252:YI252,1)=0),Raw!XU252&lt;&gt;4),
OR(AND(Raw!XV252=4,COUNTIF(Raw!YC252:YI252,2)=0),Raw!XV252&lt;&gt;4),
OR(AND(Raw!XW252=4,COUNTIF(Raw!YC252:YI252,3)=0),Raw!XW252&lt;&gt;4),
OR(AND(Raw!XX252=4,COUNTIF(Raw!YC252:YI252,4)=0),Raw!XX252&lt;&gt;4),
OR(AND(Raw!XY252=4,COUNTIF(Raw!YC252:YI252,5)=0),Raw!XY252&lt;&gt;4),
OR(AND(Raw!XZ252=4,COUNTIF(Raw!YC252:YI252,6)=0),Raw!XZ252&lt;&gt;4),
OR(AND(Raw!YA252=4,COUNTIF(Raw!YC252:YI252,7)=0),Raw!YA252&lt;&gt;4)
),"",1)))</f>
        <v/>
      </c>
      <c r="BK252" t="str">
        <f>IF(A252=0,"",IF(COUNTA(Raw!YJ252:YR252)=0,"",
IF(AND(
OR(AND(Raw!YJ252=4,COUNTIF(Raw!YO252:YR252,1)=0),Raw!YJ252&lt;&gt;4),
OR(AND(Raw!YK252=4,COUNTIF(Raw!YO252:YR252,2)=0),Raw!YK252&lt;&gt;4),
OR(AND(Raw!YL252=4,COUNTIF(Raw!YO252:YR252,3)=0),Raw!YL252&lt;&gt;4),
OR(AND(Raw!YM252=4,COUNTIF(Raw!YO252:YR252,4)=0),Raw!YM252&lt;&gt;4)
),"",1)))</f>
        <v/>
      </c>
      <c r="BL252" t="str">
        <f>IF(A252=0,"",IF(COUNTA(Raw!YS252:YU252)=0,"",IF(AND(Raw!YS252=4,ISBLANK(Raw!YU252)),"",IF(AND(Raw!YS252&lt;&gt;4,ISBLANK(Raw!YU252)=FALSE),"",1))))</f>
        <v/>
      </c>
    </row>
    <row r="253" spans="1:64">
      <c r="A253" s="20">
        <f>Raw!A253</f>
        <v>0</v>
      </c>
      <c r="B253" s="19" t="str">
        <f>IF(A253=0,"",IF(AND(Raw!AC253=1,COUNTA(Raw!AR253:IC253)&gt;0,COUNTA(Raw!ID253:YU253)=0),"",IF(AND(Raw!AC253=2,COUNTA(Raw!AR253:IC253)=0,COUNTA(Raw!ID253:MV253)&gt;0,COUNTA(Raw!MW253:YU253)=0),"",IF(AND(Raw!AC253=3,COUNTA(Raw!AP253:MV253)=0,COUNTA(Raw!MW253:YU253)&gt;0),"",1))))</f>
        <v/>
      </c>
      <c r="C253" s="19" t="str">
        <f>IF(A253=0,"",IF(AND(Raw!AK253=1,ISBLANK(Raw!AM253)=FALSE,ISBLANK(Raw!AO253)),"",IF(AND(Raw!AK253=2,ISBLANK(Raw!AM253),ISBLANK(Raw!AO253)=FALSE),"",1)))</f>
        <v/>
      </c>
      <c r="D253" s="19" t="str">
        <f>IF(A253=0,"",IF(COUNTA(Raw!AS253:AZ253)=0,"",IF(AND(Raw!AS253+Raw!AT253=100,Raw!AU253+Raw!AV253=100,Raw!AW253+Raw!AX253=100,Raw!AY253+Raw!AZ253=100),"",1)))</f>
        <v/>
      </c>
      <c r="E253" s="19" t="str">
        <f>IF(A253=0,"",IF(ISBLANK(Raw!AQ253),"",IF(Raw!AQ253=1,"",1)))</f>
        <v/>
      </c>
      <c r="F253" s="19" t="str">
        <f>IF(A253=0,"",IF(ISBLANK(Raw!AR253),"",IF(AND(Raw!AR253&gt;=0,Raw!AR253&lt;=100),"",1)))</f>
        <v/>
      </c>
      <c r="G253" s="19" t="str">
        <f>IF(A253=0,"",IF(AND(ISBLANK(Raw!BA253),ISBLANK(Raw!AS253)),"",IF(AND(Raw!AS253&gt;0,ISBLANK(Raw!BA253)=FALSE),"",1)))</f>
        <v/>
      </c>
      <c r="H253" s="19" t="str">
        <f>IF(A253=0,"",IF(COUNTA(Raw!BA253:BH253)=0,"",IF(AND(Raw!BA253=0,COUNTA(Raw!BB253:BH253)=0),"",IF(AND(Raw!BA253&gt;0,COUNTA(Raw!BB253:BH253)&gt;0),"",1))))</f>
        <v/>
      </c>
      <c r="I253" s="19" t="str">
        <f>IF(A253=0,"",IF(AND(ISBLANK(Raw!BI253),ISBLANK(Raw!BJ253)),"",IF(AND(Raw!BI253=1,ISBLANK(Raw!BJ253)=FALSE),"",IF(AND(Raw!BI253=2,ISBLANK(Raw!BJ253)),"",1))))</f>
        <v/>
      </c>
      <c r="J253" s="19" t="str">
        <f>IF(A253=0,"",IF(AND(ISBLANK(Raw!AT253),COUNTBLANK(Raw!BK253:BQ253)),"",IF(AND(Raw!AT253&gt;0,COUNTA(Raw!BK253:BQ253)&gt;0),"",IF(AND(Raw!AT253=0,COUNTA(Raw!BK253:BQ253)=0),"",1))))</f>
        <v/>
      </c>
      <c r="K253" s="19" t="str">
        <f>IF(A253=0,"",IF(AND(ISBLANK(Raw!AS253),COUNTA(Raw!BR253:BX253)=0),"",IF(AND(Raw!AS253&gt;0,COUNTA(Raw!BR253:BX253)&gt;0),"",IF(AND(Raw!AS253=0,COUNTA(Raw!BR253:BX253)=0),"",1))))</f>
        <v/>
      </c>
      <c r="L253" s="19" t="str">
        <f>IF(A253=0,"",IF(AND(COUNTA(Raw!BK253:BX253)=0,COUNTA(Raw!BY253:CH253)=0),"",IF(AND(COUNTIF(Raw!BK253:BX253,1)&gt;0,COUNTA(Raw!BY253:CH253)&gt;0),"",IF(AND(COUNTIF(Raw!BK253:BX253,1)=0,COUNTA(Raw!BY253:CH253)=0),"",1))))</f>
        <v/>
      </c>
      <c r="M253" s="19" t="str">
        <f>IF(A253=0,"",IF(AND(COUNTA(Raw!BK253:BX253)=0,COUNTA(Raw!CI253:CR253)),"",IF(AND(COUNTIF(Raw!BK253:BX253,3)&gt;0,COUNTA(Raw!CI253:CR253)&gt;0),"",IF(AND(COUNTIF(Raw!BK253:BX253,3)=0,COUNTA(Raw!CI253:CR253)=0),"",1))))</f>
        <v/>
      </c>
      <c r="N253" s="19" t="str">
        <f>IF(A253=0,"",IF(COUNTA(Raw!CS253:DF253)=0,"",IF(AND(COUNTIF(Raw!CS253:CV253,1)=1,COUNTA(Raw!CW253:DA253)&gt;0,COUNTA(Raw!DB253:DF253)=0),"",IF(AND(COUNTIF(Raw!CS253:CV253,2)=1,COUNTA(Raw!CW253:DA253)=0,COUNTA(Raw!DB253:DF253)&gt;0),"",IF(AND(COUNTA(Raw!CS253:CV253)&gt;0,COUNTA(Raw!CW253:DF253)=0),"",1)))))</f>
        <v/>
      </c>
      <c r="O253" s="19" t="str">
        <f>IF(A253=0,"",IF(COUNTA(Raw!DG253:DP253)=0,"",IF(AND(COUNTIF(Raw!BK253:BQ253,1)&gt;0,OR(COUNTIF(Raw!DG253:DP253,1)=1,COUNTIF(Raw!DG253:DP253,2)=1,COUNTIF(Raw!DG253:DP253,3)=1)),"",IF(AND(COUNTIF(Raw!BK253:BQ253,1)=0,AND(COUNTIF(Raw!DG253:DP253,1)=0,COUNTIF(Raw!DG253:DP253,2)=0,COUNTIF(Raw!DG253:DP253,3)=0)),"",1))))</f>
        <v/>
      </c>
      <c r="P253" s="19" t="str">
        <f>IF(A253=0,"",IF(COUNTA(Raw!DG253:DR253)=0,"",IF(AND(COUNTIF(Raw!DG253:DP253,4)=1,ISBLANK(Raw!DQ253)=FALSE,ISBLANK(Raw!DR253)),"",IF(AND(COUNTIF(Raw!DG253:DP253,7)=1,ISBLANK(Raw!DQ253),ISBLANK(Raw!DR253)=FALSE),"",IF(AND(COUNTA(Raw!DG253:DP253)&gt;0,COUNTIF(Raw!DG253:DP253,4)=0,COUNTIF(Raw!DG253:DP253,7)=0,COUNTA(Raw!DQ253:DR253)=0),"",1)))))</f>
        <v/>
      </c>
      <c r="Q253" s="19" t="str">
        <f>IF(A253=0,"",IF(AND(COUNTA(Raw!DS253:DU253)=0,COUNTA(Raw!BK253:BQ253)=0),"",IF(AND(COUNTIF(Raw!BK253:BQ253,1)&gt;0,COUNTA(Raw!DS253:DU253)&gt;0),"",IF(AND(COUNTIF(Raw!BK253:BQ253,1)=0,COUNTA(Raw!DS253:DU253)=0),"",1))))</f>
        <v/>
      </c>
      <c r="R253" s="19" t="str">
        <f>IF(A253=0,"",IF(AND(ISBLANK(Raw!AT253),ISBLANK(Raw!EJ253)),"",IF(AND(Raw!AT253&gt;0,ISBLANK(Raw!EJ253)=FALSE,Raw!EJ253&gt;=0,Raw!EJ253&lt;=7),"",IF(AND(Raw!AT253=0,ISBLANK(Raw!EJ253)),"",1))))</f>
        <v/>
      </c>
      <c r="S253" t="str">
        <f>IF(A253=0,"",IF(AND(ISBLANK(Raw!AS253),ISBLANK(Raw!EK253)),"",IF(AND(Raw!AS253&gt;0,ISBLANK(Raw!EK253)=FALSE),"",IF(AND(Raw!AS253=0,ISBLANK(Raw!EK253)),"",1))))</f>
        <v/>
      </c>
      <c r="T253" s="19" t="str">
        <f>IF(A253=0,"",IF(AND(ISBLANK(Raw!AT253),COUNTA(Raw!EL253:EQ253)=0),"",IF(AND(Raw!AT253&gt;0,COUNTA(Raw!EL253:EQ253)&gt;0),"",IF(AND(Raw!AT253=0,COUNTA(Raw!EL253:EQ253)=0),"",1))))</f>
        <v/>
      </c>
      <c r="U253" t="str">
        <f>IF(A253=0,"",IF(AND(ISBLANK(Raw!AT253),COUNTA(Raw!ER253:EU253)=0),"",IF(AND(Raw!AT253&gt;0,COUNTA(Raw!ER253:EU253)&gt;0),"",IF(AND(Raw!AT253=0,COUNTA(Raw!ER253:EU253)=0),"",1))))</f>
        <v/>
      </c>
      <c r="V253" t="str">
        <f>IF(A253=0,"",IF(AND(ISBLANK(Raw!AS253),COUNTA(Raw!EV253:FA253)=0),"",IF(AND(Raw!AS253&gt;0,COUNTA(Raw!EV253:FA253)&gt;0),"",IF(AND(Raw!AS253=0,COUNTA(Raw!EV253:FA253)=0),"",1))))</f>
        <v/>
      </c>
      <c r="W253" t="str">
        <f>IF(A253=0,"",IF(AND(ISBLANK(Raw!AS253),COUNTA(Raw!FB253:FE253)=0),"",IF(AND(Raw!AS253&gt;0,COUNTA(Raw!FB253:FE253)&gt;0),"",IF(AND(Raw!AS253=0,COUNTA(Raw!FB253:FE253)=0),"",1))))</f>
        <v/>
      </c>
      <c r="X253" t="str">
        <f>IF(A253=0,"",IF(AND(ISBLANK(Raw!AT253),COUNTA(Raw!FF253:FI253)=0),"",IF(AND(Raw!AT253&gt;0,COUNTA(Raw!FF253:FI253)&gt;0),"",IF(AND(Raw!AT253=0,COUNTA(Raw!FF253:FI253)=0),"",1))))</f>
        <v/>
      </c>
      <c r="Y253" t="str">
        <f>IF(A253=0,"",IF(AND(ISBLANK(Raw!AS253),COUNTA(Raw!FJ253:FM253)=0),"",IF(AND(Raw!AS253&gt;0,COUNTA(Raw!FJ253:FM253)&gt;0),"",IF(AND(Raw!AS253=0,COUNTA(Raw!FJ253:FM253)=0),"",1))))</f>
        <v/>
      </c>
      <c r="Z253" t="str">
        <f>IF(A253=0,"",IF(AND(COUNTA(Raw!FN253:FT253)=0,ISBLANK(Raw!FU253)),"",IF(AND(COUNTIF(Raw!FN253:FT253,1)&gt;0,ISBLANK(Raw!FU253)=FALSE),"",IF(AND(COUNTIF(Raw!FN253:FT253,1)=0,ISBLANK(Raw!FU253)),"",1))))</f>
        <v/>
      </c>
      <c r="AA253" s="19" t="str">
        <f>IF(A253=0,"",IF(AND(ISBLANK(Raw!BI253),COUNTA(Raw!FV253:GH253)=0),"",IF(AND(Raw!BI253&lt;&gt;1,COUNTIF(Raw!FV253:GH253,6)=0),"",IF(Raw!BI253=1,"",1))))</f>
        <v/>
      </c>
      <c r="AB253" t="str">
        <f>IF(A253=0,"",IF(AND(ISBLANK(Raw!GI253),COUNTA(Raw!GJ253:GQ253)=0),"",IF(AND(Raw!GI253=1,COUNTA(Raw!GJ253:GQ253)&gt;0),"",IF(AND(Raw!GI253=2,COUNTA(Raw!GJ253:GQ253)=0),"",1))))</f>
        <v/>
      </c>
      <c r="AC253" s="19" t="str">
        <f>IF(A253=0,"",IF(AND(COUNTA(Raw!GY253:HF253)=0,ISBLANK(Raw!HG253)),"",IF(AND(OR(COUNTIF(Raw!GY253:HE253,1)&gt;0,COUNTIF(Raw!GY253:HE253,2)&gt;0),ISBLANK(Raw!HG253)=FALSE),"",IF(AND(COUNTA(Raw!GY253:HF253)&gt;0,ISBLANK(Raw!HG253),COUNTIF(Raw!GY253:HE253,1)=0,COUNTIF(Raw!GY253:HE253,2)=0),"",1))))</f>
        <v/>
      </c>
      <c r="AD253" s="19" t="str">
        <f>IF(A253=0,"",IF(COUNTA(Raw!HU253:IB253)=0,"",IF(AND(Raw!AK253&lt;&gt;2,COUNTIF(Raw!HU253:IA253,2)=0,COUNTIF(Raw!HU253:IA253,3)=0),"",IF(Raw!AK253=2,"",1))))</f>
        <v/>
      </c>
      <c r="AE253" s="19" t="str">
        <f>IF(A253=0,"",IF(AND(Raw!AK253=2,ISBLANK(Raw!IC253)=FALSE),"",IF(AND(Raw!AK253&lt;&gt;2,ISBLANK(Raw!IC253)),"",1)))</f>
        <v/>
      </c>
      <c r="AF253" s="19" t="str">
        <f>IF(A253=0,"",IF(COUNTA(Raw!ID253:IF253)=0,"",IF(AND(MATCH(2023-Raw!ID253,Code!$A$3:$A$12,1)=Raw!IF253,2023-Raw!ID253=Raw!IE253),"",1)))</f>
        <v/>
      </c>
      <c r="AG253" s="19" t="str">
        <f>IF(A253=0,"",IF(COUNTA(Raw!IG253:II253)=0,"",IF(AND(Raw!IG253=4,ISBLANK(Raw!II253)=FALSE),"",IF(AND(Raw!IG253&lt;&gt;4,ISBLANK(Raw!II253)),"",1))))</f>
        <v/>
      </c>
      <c r="AH253" s="19" t="str">
        <f>IF(A253=0,"",IF(COUNTA(Raw!IJ253:IM253)=0,"",IF(AND(Raw!IJ253=1,ISBLANK(Raw!IK253)=FALSE),"",IF(AND(Raw!IJ253=2,COUNTA(Raw!IK253:IM253)&gt;0),"",1))))</f>
        <v/>
      </c>
      <c r="AI253" s="19" t="str">
        <f>IF(A253=0,"",IF(COUNTA(Raw!IK253:IM253)=0,"",IF(AND(Raw!IK253=1,ISBLANK(Raw!IL253)=FALSE),"",IF(AND(Raw!IK253=2,COUNTA(Raw!IL253:IM253)=0),"",1))))</f>
        <v/>
      </c>
      <c r="AJ253" s="19" t="str">
        <f>IF(A253=0,"",IF(COUNTA(Raw!JD253:JJ253)=0,"",IF(AND(Raw!JD253&gt;600,COUNTA(Raw!JE253:JI253)&gt;0),"",IF(AND(Raw!JD253&lt;=600,COUNTA(Raw!JE253:JJ253)=0),"",1))))</f>
        <v/>
      </c>
      <c r="AK253" s="19" t="str">
        <f>IF(A253=0,"",IF(COUNTA(Raw!JK253:KA253)=0,"",IF(AND(Raw!JK253=1,COUNTA(Raw!JM253:JV253)&gt;0),"",IF(AND(Raw!JK253=3,COUNTA(Raw!JM253:JV253)&gt;0,COUNTA(Raw!JW253:KA253)=0),"",IF(AND(ISBLANK(Raw!JK253)=FALSE,Raw!JK253&lt;&gt;1,Raw!JK253&lt;&gt;3,COUNTA(Raw!JM253:KA253)=0),"",1)))))</f>
        <v/>
      </c>
      <c r="AL253" s="19" t="str">
        <f>IF(A253=0,"",IF(COUNTA(Raw!JW253:KA253)=0,"",IF(AND(COUNTIF(Raw!JW253:JZ253,4)=0,COUNTA(Raw!JW253:JZ253)&gt;0,ISBLANK(Raw!KA253)=FALSE),"",IF(AND(COUNTIF(Raw!JW253:KA253,4)&gt;0,ISBLANK(Raw!KA253)),"",1))))</f>
        <v/>
      </c>
      <c r="AM253" s="19" t="str">
        <f>IF(A253=0,"",IF(COUNTA(Raw!KT253:KU253)=0,"",IF(AND(Raw!KT253=1,ISBLANK(Raw!KU253)=FALSE),"",IF(AND(Raw!KT253=2,ISBLANK(Raw!KU253)),"",1))))</f>
        <v/>
      </c>
      <c r="AN253" s="19" t="str">
        <f>IF(A253=0,"",IF(COUNTA(Raw!KX253:LF253)=0,"",IF(AND(COUNTIF(Raw!KX253:LB253,5)=1,COUNTA(Raw!KX253:LB253)=1,COUNTA(Raw!LC253:LF253)=0),"",IF(AND(COUNTIF(Raw!KX253:LB253,5)=0,COUNTA(Raw!KX253:LB253)&gt;0,COUNTA(Raw!LC253:LF253)&gt;0),"",1))))</f>
        <v/>
      </c>
      <c r="AO253" s="19" t="str">
        <f>IF(A253=0,"",IF(COUNTA(Raw!LM253:LU253)=0,"",IF(AND(Raw!LM253=1,ISBLANK(Raw!LN253)=FALSE,COUNTA(Raw!LO253:LU253)&gt;0),"",IF(AND(Raw!LM253=2,COUNTA(Raw!LN253:LU253)=0),"",1))))</f>
        <v/>
      </c>
      <c r="AP253" s="19" t="str">
        <f>IF(A253=0,"",IF(COUNTA(Raw!MY253:OG253)=0,"",IF(AND(Raw!MY253=2,COUNTA(Raw!MZ253:OG253)=0),"",IF(AND(Raw!MY253=1,COUNTA(Raw!MZ253:OG253)&gt;0),"",1))))</f>
        <v/>
      </c>
      <c r="AQ253" s="19" t="str">
        <f>IF(A253=0,"",IF(COUNTA(Raw!NC253:NW253)=0,"",IF(AND(COUNTIF(Raw!NC253:NG253,3)&gt;0,COUNTA(Raw!NH253:NQ253)&gt;0),"",IF(AND(COUNTA(Raw!NC253:NG253)&gt;0,COUNTIF(Raw!NC253:NG253,3)=0,COUNTA(Raw!NH253:NW253)=0),"",1))))</f>
        <v/>
      </c>
      <c r="AR253" s="19" t="str">
        <f>IF(A253=0,"",IF(COUNTA(Raw!NH253:NW253)=0,"",IF(AND(COUNTIF(Raw!NH253:NQ253,10)&gt;0,COUNTA(Raw!NR253:NW253)&gt;0),"",IF(AND(COUNTA(Raw!NH253:NQ253)&gt;0,COUNTIF(Raw!NH253:NQ253,10)=0,COUNTA(Raw!NR253:NY253)=0),"",1))))</f>
        <v/>
      </c>
      <c r="AS253" s="19" t="str">
        <f>IF(A253=0,"",IF(COUNTA(Raw!NY253:OG253)=0,"",IF(AND(Raw!NY253=1,COUNTA(Raw!NZ253:OG253)&gt;0),"",IF(AND(Raw!NY253=2,COUNTA(Raw!NZ253:OG253)=0),"",1))))</f>
        <v/>
      </c>
      <c r="AT253" s="19" t="str">
        <f>IF(A253=0,"",IF(COUNTA(Raw!OH253:OY253)=0,"",IF(AND(Raw!OH253=1,COUNTA(Raw!OI253:OY253)&gt;0),"",IF(AND(Raw!OH253=2,COUNTA(Raw!OI253:OY253)=0),"",1))))</f>
        <v/>
      </c>
      <c r="AU253" s="19" t="str">
        <f>IF(A253=0,"",IF(COUNTA(Raw!PR253:QB253)=0,"",
IF(AND(OR(AND(COUNTIF(Raw!PR253:QB253,1)=1,COUNTA(Raw!QI253:QY253)&gt;0),AND(COUNTIF(Raw!PR253:QB253,1)=0,COUNTA(Raw!QI253:QY253)=0)),OR(AND(COUNTIF(Raw!PR253:QB253,2)=1,COUNTA(Raw!QZ253:RP253)&gt;0),AND(COUNTIF(Raw!PR253:QB253,2)=0,COUNTA(Raw!QZ253:RP253)=0)),OR(AND(COUNTIF(Raw!PR253:QB253,3)=1,COUNTA(Raw!RQ253:SG253)&gt;0),AND(COUNTIF(Raw!PR253:QB253,3)=0,COUNTA(Raw!RQ253:SG253)=0)),OR(AND(COUNTIF(Raw!PR253:QB253,4)=1,COUNTA(Raw!SH253:ST253)&gt;0),AND(COUNTIF(Raw!PR253:QB253,4)=0,COUNTA(Raw!SH253:ST253)=0)),OR(AND(COUNTIF(Raw!PR253:QB253,5)=1,COUNTA(Raw!SU253:TG253)&gt;0),AND(COUNTIF(Raw!PR253:QB253,5)=0,COUNTA(Raw!SU253:TG253)=0)),OR(AND(COUNTIF(Raw!PR253:QB253,6)=1,COUNTA(Raw!TH253:TT253)&gt;0),AND(COUNTIF(Raw!PR253:QB253,6)=0,COUNTA(Raw!TH253:TT253)=0)),OR(AND(COUNTIF(Raw!PR253:QB253,7)=1,COUNTA(Raw!TU253:UI253)&gt;0),AND(COUNTIF(Raw!PR253:QB253,7)=0,COUNTA(Raw!TU253:UI253)=0)),OR(AND(COUNTIF(Raw!PR253:QB253,8)=1,COUNTA(Raw!UJ253:UV253)&gt;0),AND(COUNTIF(Raw!PR253:QB253,8)=0,COUNTA(Raw!UJ253:UV253)=0)),OR(AND(COUNTIF(Raw!PR253:QB253,9)=1,COUNTA(Raw!UW253:VG253)&gt;0),AND(COUNTIF(Raw!PR253:QB253,9)=0,COUNTA(Raw!UW253:VG253)=0)),OR(AND(COUNTIF(Raw!PR253:QB253,10)=1,COUNTA(Raw!VH253:VP253)&gt;0),AND(COUNTIF(Raw!PR253:QB253,10)=0,COUNTA(Raw!VH253:VP253)=0)),OR(AND(COUNTIF(Raw!PR253:QB253,11)=1,COUNTA(Raw!VQ253:WK253)&gt;0),AND(COUNTIF(Raw!PR253:QB253,11)=0,COUNTA(Raw!VQ253:WK253)=0))),"",1)))</f>
        <v/>
      </c>
      <c r="AV253" s="19" t="str">
        <f>IF(A253=0,"",IF(COUNTA(Raw!QI253:QY253)=0,"",IF(AND(OR(AND(Raw!QI253=4,COUNTIF(Raw!QR253:QY253,1)=0),Raw!QI253&lt;&gt;4),OR(AND(Raw!QJ253=4,COUNTIF(Raw!QR253:QY253,2)=0),Raw!QJ253&lt;&gt;4),OR(AND(Raw!QK253=4,COUNTIF(Raw!QR253:QY253,3)=0),Raw!QK253&lt;&gt;4),OR(AND(Raw!QL253=4,COUNTIF(Raw!QR253:QY253,4)=0),Raw!QL253&lt;&gt;4),OR(AND(Raw!QM253=4,COUNTIF(Raw!QR253:QY253,5)=0),Raw!QM253&lt;&gt;4),OR(AND(Raw!QN253=4,COUNTIF(Raw!QR253:QY253,6)=0),Raw!QN253&lt;&gt;4),OR(AND(Raw!QO253=4,COUNTIF(Raw!QR253:QY253,7)=0),Raw!QO253&lt;&gt;4),OR(AND(Raw!QP253=4,COUNTIF(Raw!QR253:QY253,8)=0),Raw!QP253&lt;&gt;4)),"",1)))</f>
        <v/>
      </c>
      <c r="AW253" t="str">
        <f>IF(A253=0,"",IF(COUNTA(Raw!QZ253:RP253)=0,"",IF(AND(OR(AND(Raw!QZ253=4,COUNTIF(Raw!RI253:RP253,1)=0),Raw!QZ253&lt;&gt;4),OR(AND(Raw!RA253=4,COUNTIF(Raw!RI253:RP253,2)=0),Raw!RA253&lt;&gt;4),OR(AND(Raw!RB253=4,COUNTIF(Raw!RI253:RP253,3)=0),Raw!RB253&lt;&gt;4),OR(AND(Raw!RC253=4,COUNTIF(Raw!RI253:RP253,4)=0),Raw!RC253&lt;&gt;4),OR(AND(Raw!RD253=4,COUNTIF(Raw!RI253:RP253,5)=0),Raw!RD253&lt;&gt;4),OR(AND(Raw!RE253=4,COUNTIF(Raw!RI253:RP253,6)=0),Raw!RE253&lt;&gt;4),OR(AND(Raw!RF253=4,COUNTIF(Raw!RI253:RP253,7)=0),Raw!RF253&lt;&gt;4),OR(AND(Raw!RG253=4,COUNTIF(Raw!RI253:RP253,8)=0),Raw!RG253&lt;&gt;4)),"",1)))</f>
        <v/>
      </c>
      <c r="AX253" t="str">
        <f>IF(A253=0,"",IF(COUNTA(Raw!RQ253:SG253)=0,"",IF(AND(OR(AND(Raw!RQ253=4,COUNTIF(Raw!RZ253:SG253,1)=0),Raw!RQ253&lt;&gt;4),OR(AND(Raw!RR253=4,COUNTIF(Raw!RZ253:SG253,2)=0),Raw!RR253&lt;&gt;4),OR(AND(Raw!RS253=4,COUNTIF(Raw!RZ253:SG253,3)=0),Raw!RS253&lt;&gt;4),OR(AND(Raw!RT253=4,COUNTIF(Raw!RZ253:SG253,4)=0),Raw!RT253&lt;&gt;4),OR(AND(Raw!RU253=4,COUNTIF(Raw!RZ253:SG253,5)=0),Raw!RU253&lt;&gt;4),OR(AND(Raw!RV253=4,COUNTIF(Raw!RZ253:SG253,6)=0),Raw!RV253&lt;&gt;4),OR(AND(Raw!RW253=4,COUNTIF(Raw!RZ253:SG253,7)=0),Raw!RW253&lt;&gt;4),OR(AND(Raw!RX253=4,COUNTIF(Raw!RZ253:SG253,8)=0),Raw!RX253&lt;&gt;4)),"",1)))</f>
        <v/>
      </c>
      <c r="AY253" t="str">
        <f>IF(A253=0,"",IF(COUNTA(Raw!SH253:ST253)=0,"",IF(AND(OR(AND(Raw!SH253=4,COUNTIF(Raw!SO253:ST253,1)=0),Raw!SH253&lt;&gt;4),OR(AND(Raw!SI253=4,COUNTIF(Raw!SO253:ST253,2)=0),Raw!SI253&lt;&gt;4),OR(AND(Raw!SJ253=4,COUNTIF(Raw!SO253:ST253,3)=0),Raw!SJ253&lt;&gt;4),OR(AND(Raw!SK253=4,COUNTIF(Raw!SO253:ST253,4)=0),Raw!SK253&lt;&gt;4),OR(AND(Raw!SL253=4,COUNTIF(Raw!SO253:ST253,5)=0),Raw!SL253&lt;&gt;4),OR(AND(Raw!SM253=4,COUNTIF(Raw!SO253:ST253,6)=0),Raw!SM253&lt;&gt;4)),"",1)))</f>
        <v/>
      </c>
      <c r="AZ253" t="str">
        <f>IF(A253=0,"",IF(COUNTA(Raw!SU253:TG253)=0,"",IF(AND(OR(AND(Raw!SU253=4,COUNTIF(Raw!TB253:TG253,1)=0),Raw!SU253&lt;&gt;4),OR(AND(Raw!SV253=4,COUNTIF(Raw!TB253:TG253,2)=0),Raw!SV253&lt;&gt;4),OR(AND(Raw!SW253=4,COUNTIF(Raw!TB253:TG253,3)=0),Raw!SW253&lt;&gt;4),OR(AND(Raw!SX253=4,COUNTIF(Raw!TB253:TG253,4)=0),Raw!SX253&lt;&gt;4),OR(AND(Raw!SY253=4,COUNTIF(Raw!TB253:TG253,5)=0),Raw!SY253&lt;&gt;4),OR(AND(Raw!SZ253=4,COUNTIF(Raw!TB253:TG253,6)=0),Raw!SZ253&lt;&gt;4)),"",1)))</f>
        <v/>
      </c>
      <c r="BA253" t="str">
        <f>IF(A253=0,"",IF(COUNTA(Raw!TH253:TT253)=0,"",IF(AND(OR(AND(Raw!TH253=4,COUNTIF(Raw!TO253:TT253,1)=0),Raw!TH253&lt;&gt;4),OR(AND(Raw!TI253=4,COUNTIF(Raw!TO253:TT253,2)=0),Raw!TI253&lt;&gt;4),OR(AND(Raw!TJ253=4,COUNTIF(Raw!TO253:TT253,3)=0),Raw!TJ253&lt;&gt;4),OR(AND(Raw!TK253=4,COUNTIF(Raw!TO253:TT253,4)=0),Raw!TK253&lt;&gt;4),OR(AND(Raw!TL253=4,COUNTIF(Raw!TO253:TT253,5)=0),Raw!TL253&lt;&gt;4),OR(AND(Raw!TM253=4,COUNTIF(Raw!TO253:TT253,6)=0),Raw!TM253&lt;&gt;4)),"",1)))</f>
        <v/>
      </c>
      <c r="BB253" t="str">
        <f>IF(A253=0,"",IF(COUNTA(Raw!TU253:UI253)=0,"",IF(AND(OR(AND(Raw!TU253=4,COUNTIF(Raw!UC253:UI253,1)=0),Raw!TU253&lt;&gt;4),OR(AND(Raw!TV253=4,COUNTIF(Raw!UC253:UI253,2)=0),Raw!TV253&lt;&gt;4),OR(AND(Raw!TW253=4,COUNTIF(Raw!UC253:UI253,3)=0),Raw!TW253&lt;&gt;4),OR(AND(Raw!TX253=4,COUNTIF(Raw!UC253:UI253,4)=0),Raw!TX253&lt;&gt;4),OR(AND(Raw!TY253=4,COUNTIF(Raw!UC253:UI253,5)=0),Raw!TY253&lt;&gt;4),OR(AND(Raw!TZ253=4,COUNTIF(Raw!UC253:UI253,6)=0),Raw!TZ253&lt;&gt;4),OR(AND(Raw!UA253=4,COUNTIF(Raw!UC253:UI253,7)=0),Raw!UA253&lt;&gt;4)),"",1)))</f>
        <v/>
      </c>
      <c r="BC253" t="str">
        <f>IF(A253=0,"",IF(COUNTA(Raw!UJ253:UV253)=0,"",IF(AND(OR(AND(Raw!UJ253=4,COUNTIF(Raw!UQ253:UV253,1)=0),Raw!UJ253&lt;&gt;4),OR(AND(Raw!UK253=4,COUNTIF(Raw!UQ253:UV253,2)=0),Raw!UK253&lt;&gt;4),OR(AND(Raw!UL253=4,COUNTIF(Raw!UQ253:UV253,3)=0),Raw!UL253&lt;&gt;4),OR(AND(Raw!UM253=4,COUNTIF(Raw!UQ253:UV253,4)=0),Raw!UM253&lt;&gt;4),OR(AND(Raw!UN253=4,COUNTIF(Raw!UQ253:UV253,5)=0),Raw!UN253&lt;&gt;4),OR(AND(Raw!UO253=4,COUNTIF(Raw!UQ253:UV253,6)=0),Raw!UO253&lt;&gt;4)),"",1)))</f>
        <v/>
      </c>
      <c r="BD253" t="str">
        <f>IF(A253=0,"",IF(COUNTA(Raw!UW253:VG253)=0,"",IF(AND(OR(AND(Raw!UW253=4,COUNTIF(Raw!VC253:VG253,1)=0),Raw!UW253&lt;&gt;4),OR(AND(Raw!UX253=4,COUNTIF(Raw!VC253:VG253,2)=0),Raw!UX253&lt;&gt;4),OR(AND(Raw!UY253=4,COUNTIF(Raw!VC253:VG253,3)=0),Raw!UY253&lt;&gt;4),OR(AND(Raw!UZ253=4,COUNTIF(Raw!VC253:VG253,4)=0),Raw!UZ253&lt;&gt;4),OR(AND(Raw!VA253=4,COUNTIF(Raw!VC253:VG253,5)=0),Raw!VA253&lt;&gt;4)),"",1)))</f>
        <v/>
      </c>
      <c r="BE253" t="str">
        <f>IF(A253=0,"",IF(COUNTA(Raw!VH253:VP253)=0,"",
IF(AND(
OR(AND(Raw!VH253=4,COUNTIF(Raw!VM253:VP253,1)=0),Raw!VH253&lt;&gt;4),
OR(AND(Raw!VI253=4,COUNTIF(Raw!VM253:VP253,2)=0),Raw!VI253&lt;&gt;4),
OR(AND(Raw!VJ253=4,COUNTIF(Raw!VM253:VP253,3)=0),Raw!VJ253&lt;&gt;4),
OR(AND(Raw!VK253=4,COUNTIF(Raw!VM253:VP253,4)=0),Raw!VK253&lt;&gt;4)
),"",1)))</f>
        <v/>
      </c>
      <c r="BF253" t="str">
        <f>IF(A253=0,"",IF(COUNTA(Raw!VQ253:WK253)=0,"",
IF(AND(
OR(AND(Raw!VQ253=4,COUNTIF(Raw!WB253:WK253,1)=0),Raw!VQ253&lt;&gt;4),
OR(AND(Raw!VR253=4,COUNTIF(Raw!WB253:WK253,2)=0),Raw!VR253&lt;&gt;4),
OR(AND(Raw!VS253=4,COUNTIF(Raw!WB253:WK253,3)=0),Raw!VS253&lt;&gt;4),
OR(AND(Raw!VT253=4,COUNTIF(Raw!WB253:WK253,4)=0),Raw!VT253&lt;&gt;4),
OR(AND(Raw!VU253=4,COUNTIF(Raw!WB253:WK253,5)=0),Raw!VU253&lt;&gt;4),
OR(AND(Raw!VV253=4,COUNTIF(Raw!WB253:WK253,6)=0),Raw!VV253&lt;&gt;4),
OR(AND(Raw!VW253=4,COUNTIF(Raw!WB253:WK253,7)=0),Raw!VW253&lt;&gt;4),
OR(AND(Raw!VX253=4,COUNTIF(Raw!WB253:WK253,8)=0),Raw!VX253&lt;&gt;4),
OR(AND(Raw!VY253=4,COUNTIF(Raw!WB253:WK253,9)=0),Raw!VX253&lt;&gt;4),
OR(AND(Raw!VZ253=4,COUNTIF(Raw!WB253:WK253,10)=0),Raw!VZ253&lt;&gt;4)
),"",1)))</f>
        <v/>
      </c>
      <c r="BG253" t="str">
        <f>IF(A253=0,"",IF(COUNTA(Raw!WL253:XB253)=0,"",
IF(AND(
OR(AND(Raw!WL253=4,COUNTIF(Raw!WU253:XB253,1)=0),Raw!WL253&lt;&gt;4),
OR(AND(Raw!WM253=4,COUNTIF(Raw!WU253:XB253,2)=0),Raw!WM253&lt;&gt;4),
OR(AND(Raw!WN253=4,COUNTIF(Raw!WU253:XB253,3)=0),Raw!WN253&lt;&gt;4),
OR(AND(Raw!WO253=4,COUNTIF(Raw!WU253:XB253,4)=0),Raw!WO253&lt;&gt;4),
OR(AND(Raw!WP253=4,COUNTIF(Raw!WU253:XB253,5)=0),Raw!WP253&lt;&gt;4),
OR(AND(Raw!WQ253=4,COUNTIF(Raw!WU253:XB253,6)=0),Raw!WQ253&lt;&gt;4),
OR(AND(Raw!WR253=4,COUNTIF(Raw!WU253:XB253,7)=0),Raw!WR253&lt;&gt;4),
OR(AND(Raw!WS253=4,COUNTIF(Raw!WU253:XB253,8)=0),Raw!WS253&lt;&gt;4)
),"",1)))</f>
        <v/>
      </c>
      <c r="BH253" t="str">
        <f>IF(A253=0,"",IF(COUNTA(Raw!XC253:XK253)=0,"",
IF(AND(
OR(AND(Raw!XC253=4,COUNTIF(Raw!XH253:XK253,1)=0),Raw!XC253&lt;&gt;4),
OR(AND(Raw!XD253=4,COUNTIF(Raw!XH253:XK253,2)=0),Raw!XD253&lt;&gt;4),
OR(AND(Raw!XE253=4,COUNTIF(Raw!XH253:XK253,3)=0),Raw!XE253&lt;&gt;4),
OR(AND(Raw!XF253=4,COUNTIF(Raw!XH253:XK253,4)=0),Raw!XF253&lt;&gt;4)
),"",1)))</f>
        <v/>
      </c>
      <c r="BI253" t="str">
        <f>IF(A253=0,"",IF(COUNTA(Raw!XL253:XT253)=0,"",
IF(AND(
OR(AND(Raw!XL253=4,COUNTIF(Raw!XQ253:XT253,1)=0),Raw!XL253&lt;&gt;4),
OR(AND(Raw!XM253=4,COUNTIF(Raw!XQ253:XT253,2)=0),Raw!XM253&lt;&gt;4),
OR(AND(Raw!XN253=4,COUNTIF(Raw!XQ253:XT253,3)=0),Raw!XN253&lt;&gt;4),
OR(AND(Raw!XO253=4,COUNTIF(Raw!XQ253:XT253,4)=0),Raw!XO253&lt;&gt;4)
),"",1)))</f>
        <v/>
      </c>
      <c r="BJ253" t="str">
        <f>IF(A253=0,"",IF(COUNTA(Raw!XU253:YI253)=0,"",
IF(AND(
OR(AND(Raw!XU253=4,COUNTIF(Raw!YC253:YI253,1)=0),Raw!XU253&lt;&gt;4),
OR(AND(Raw!XV253=4,COUNTIF(Raw!YC253:YI253,2)=0),Raw!XV253&lt;&gt;4),
OR(AND(Raw!XW253=4,COUNTIF(Raw!YC253:YI253,3)=0),Raw!XW253&lt;&gt;4),
OR(AND(Raw!XX253=4,COUNTIF(Raw!YC253:YI253,4)=0),Raw!XX253&lt;&gt;4),
OR(AND(Raw!XY253=4,COUNTIF(Raw!YC253:YI253,5)=0),Raw!XY253&lt;&gt;4),
OR(AND(Raw!XZ253=4,COUNTIF(Raw!YC253:YI253,6)=0),Raw!XZ253&lt;&gt;4),
OR(AND(Raw!YA253=4,COUNTIF(Raw!YC253:YI253,7)=0),Raw!YA253&lt;&gt;4)
),"",1)))</f>
        <v/>
      </c>
      <c r="BK253" t="str">
        <f>IF(A253=0,"",IF(COUNTA(Raw!YJ253:YR253)=0,"",
IF(AND(
OR(AND(Raw!YJ253=4,COUNTIF(Raw!YO253:YR253,1)=0),Raw!YJ253&lt;&gt;4),
OR(AND(Raw!YK253=4,COUNTIF(Raw!YO253:YR253,2)=0),Raw!YK253&lt;&gt;4),
OR(AND(Raw!YL253=4,COUNTIF(Raw!YO253:YR253,3)=0),Raw!YL253&lt;&gt;4),
OR(AND(Raw!YM253=4,COUNTIF(Raw!YO253:YR253,4)=0),Raw!YM253&lt;&gt;4)
),"",1)))</f>
        <v/>
      </c>
      <c r="BL253" t="str">
        <f>IF(A253=0,"",IF(COUNTA(Raw!YS253:YU253)=0,"",IF(AND(Raw!YS253=4,ISBLANK(Raw!YU253)),"",IF(AND(Raw!YS253&lt;&gt;4,ISBLANK(Raw!YU253)=FALSE),"",1))))</f>
        <v/>
      </c>
    </row>
    <row r="254" spans="1:64">
      <c r="A254" s="20">
        <f>Raw!A254</f>
        <v>0</v>
      </c>
      <c r="B254" s="19" t="str">
        <f>IF(A254=0,"",IF(AND(Raw!AC254=1,COUNTA(Raw!AR254:IC254)&gt;0,COUNTA(Raw!ID254:YU254)=0),"",IF(AND(Raw!AC254=2,COUNTA(Raw!AR254:IC254)=0,COUNTA(Raw!ID254:MV254)&gt;0,COUNTA(Raw!MW254:YU254)=0),"",IF(AND(Raw!AC254=3,COUNTA(Raw!AP254:MV254)=0,COUNTA(Raw!MW254:YU254)&gt;0),"",1))))</f>
        <v/>
      </c>
      <c r="C254" s="19" t="str">
        <f>IF(A254=0,"",IF(AND(Raw!AK254=1,ISBLANK(Raw!AM254)=FALSE,ISBLANK(Raw!AO254)),"",IF(AND(Raw!AK254=2,ISBLANK(Raw!AM254),ISBLANK(Raw!AO254)=FALSE),"",1)))</f>
        <v/>
      </c>
      <c r="D254" s="19" t="str">
        <f>IF(A254=0,"",IF(COUNTA(Raw!AS254:AZ254)=0,"",IF(AND(Raw!AS254+Raw!AT254=100,Raw!AU254+Raw!AV254=100,Raw!AW254+Raw!AX254=100,Raw!AY254+Raw!AZ254=100),"",1)))</f>
        <v/>
      </c>
      <c r="E254" s="19" t="str">
        <f>IF(A254=0,"",IF(ISBLANK(Raw!AQ254),"",IF(Raw!AQ254=1,"",1)))</f>
        <v/>
      </c>
      <c r="F254" s="19" t="str">
        <f>IF(A254=0,"",IF(ISBLANK(Raw!AR254),"",IF(AND(Raw!AR254&gt;=0,Raw!AR254&lt;=100),"",1)))</f>
        <v/>
      </c>
      <c r="G254" s="19" t="str">
        <f>IF(A254=0,"",IF(AND(ISBLANK(Raw!BA254),ISBLANK(Raw!AS254)),"",IF(AND(Raw!AS254&gt;0,ISBLANK(Raw!BA254)=FALSE),"",1)))</f>
        <v/>
      </c>
      <c r="H254" s="19" t="str">
        <f>IF(A254=0,"",IF(COUNTA(Raw!BA254:BH254)=0,"",IF(AND(Raw!BA254=0,COUNTA(Raw!BB254:BH254)=0),"",IF(AND(Raw!BA254&gt;0,COUNTA(Raw!BB254:BH254)&gt;0),"",1))))</f>
        <v/>
      </c>
      <c r="I254" s="19" t="str">
        <f>IF(A254=0,"",IF(AND(ISBLANK(Raw!BI254),ISBLANK(Raw!BJ254)),"",IF(AND(Raw!BI254=1,ISBLANK(Raw!BJ254)=FALSE),"",IF(AND(Raw!BI254=2,ISBLANK(Raw!BJ254)),"",1))))</f>
        <v/>
      </c>
      <c r="J254" s="19" t="str">
        <f>IF(A254=0,"",IF(AND(ISBLANK(Raw!AT254),COUNTBLANK(Raw!BK254:BQ254)),"",IF(AND(Raw!AT254&gt;0,COUNTA(Raw!BK254:BQ254)&gt;0),"",IF(AND(Raw!AT254=0,COUNTA(Raw!BK254:BQ254)=0),"",1))))</f>
        <v/>
      </c>
      <c r="K254" s="19" t="str">
        <f>IF(A254=0,"",IF(AND(ISBLANK(Raw!AS254),COUNTA(Raw!BR254:BX254)=0),"",IF(AND(Raw!AS254&gt;0,COUNTA(Raw!BR254:BX254)&gt;0),"",IF(AND(Raw!AS254=0,COUNTA(Raw!BR254:BX254)=0),"",1))))</f>
        <v/>
      </c>
      <c r="L254" s="19" t="str">
        <f>IF(A254=0,"",IF(AND(COUNTA(Raw!BK254:BX254)=0,COUNTA(Raw!BY254:CH254)=0),"",IF(AND(COUNTIF(Raw!BK254:BX254,1)&gt;0,COUNTA(Raw!BY254:CH254)&gt;0),"",IF(AND(COUNTIF(Raw!BK254:BX254,1)=0,COUNTA(Raw!BY254:CH254)=0),"",1))))</f>
        <v/>
      </c>
      <c r="M254" s="19" t="str">
        <f>IF(A254=0,"",IF(AND(COUNTA(Raw!BK254:BX254)=0,COUNTA(Raw!CI254:CR254)),"",IF(AND(COUNTIF(Raw!BK254:BX254,3)&gt;0,COUNTA(Raw!CI254:CR254)&gt;0),"",IF(AND(COUNTIF(Raw!BK254:BX254,3)=0,COUNTA(Raw!CI254:CR254)=0),"",1))))</f>
        <v/>
      </c>
      <c r="N254" s="19" t="str">
        <f>IF(A254=0,"",IF(COUNTA(Raw!CS254:DF254)=0,"",IF(AND(COUNTIF(Raw!CS254:CV254,1)=1,COUNTA(Raw!CW254:DA254)&gt;0,COUNTA(Raw!DB254:DF254)=0),"",IF(AND(COUNTIF(Raw!CS254:CV254,2)=1,COUNTA(Raw!CW254:DA254)=0,COUNTA(Raw!DB254:DF254)&gt;0),"",IF(AND(COUNTA(Raw!CS254:CV254)&gt;0,COUNTA(Raw!CW254:DF254)=0),"",1)))))</f>
        <v/>
      </c>
      <c r="O254" s="19" t="str">
        <f>IF(A254=0,"",IF(COUNTA(Raw!DG254:DP254)=0,"",IF(AND(COUNTIF(Raw!BK254:BQ254,1)&gt;0,OR(COUNTIF(Raw!DG254:DP254,1)=1,COUNTIF(Raw!DG254:DP254,2)=1,COUNTIF(Raw!DG254:DP254,3)=1)),"",IF(AND(COUNTIF(Raw!BK254:BQ254,1)=0,AND(COUNTIF(Raw!DG254:DP254,1)=0,COUNTIF(Raw!DG254:DP254,2)=0,COUNTIF(Raw!DG254:DP254,3)=0)),"",1))))</f>
        <v/>
      </c>
      <c r="P254" s="19" t="str">
        <f>IF(A254=0,"",IF(COUNTA(Raw!DG254:DR254)=0,"",IF(AND(COUNTIF(Raw!DG254:DP254,4)=1,ISBLANK(Raw!DQ254)=FALSE,ISBLANK(Raw!DR254)),"",IF(AND(COUNTIF(Raw!DG254:DP254,7)=1,ISBLANK(Raw!DQ254),ISBLANK(Raw!DR254)=FALSE),"",IF(AND(COUNTA(Raw!DG254:DP254)&gt;0,COUNTIF(Raw!DG254:DP254,4)=0,COUNTIF(Raw!DG254:DP254,7)=0,COUNTA(Raw!DQ254:DR254)=0),"",1)))))</f>
        <v/>
      </c>
      <c r="Q254" s="19" t="str">
        <f>IF(A254=0,"",IF(AND(COUNTA(Raw!DS254:DU254)=0,COUNTA(Raw!BK254:BQ254)=0),"",IF(AND(COUNTIF(Raw!BK254:BQ254,1)&gt;0,COUNTA(Raw!DS254:DU254)&gt;0),"",IF(AND(COUNTIF(Raw!BK254:BQ254,1)=0,COUNTA(Raw!DS254:DU254)=0),"",1))))</f>
        <v/>
      </c>
      <c r="R254" s="19" t="str">
        <f>IF(A254=0,"",IF(AND(ISBLANK(Raw!AT254),ISBLANK(Raw!EJ254)),"",IF(AND(Raw!AT254&gt;0,ISBLANK(Raw!EJ254)=FALSE,Raw!EJ254&gt;=0,Raw!EJ254&lt;=7),"",IF(AND(Raw!AT254=0,ISBLANK(Raw!EJ254)),"",1))))</f>
        <v/>
      </c>
      <c r="S254" t="str">
        <f>IF(A254=0,"",IF(AND(ISBLANK(Raw!AS254),ISBLANK(Raw!EK254)),"",IF(AND(Raw!AS254&gt;0,ISBLANK(Raw!EK254)=FALSE),"",IF(AND(Raw!AS254=0,ISBLANK(Raw!EK254)),"",1))))</f>
        <v/>
      </c>
      <c r="T254" s="19" t="str">
        <f>IF(A254=0,"",IF(AND(ISBLANK(Raw!AT254),COUNTA(Raw!EL254:EQ254)=0),"",IF(AND(Raw!AT254&gt;0,COUNTA(Raw!EL254:EQ254)&gt;0),"",IF(AND(Raw!AT254=0,COUNTA(Raw!EL254:EQ254)=0),"",1))))</f>
        <v/>
      </c>
      <c r="U254" t="str">
        <f>IF(A254=0,"",IF(AND(ISBLANK(Raw!AT254),COUNTA(Raw!ER254:EU254)=0),"",IF(AND(Raw!AT254&gt;0,COUNTA(Raw!ER254:EU254)&gt;0),"",IF(AND(Raw!AT254=0,COUNTA(Raw!ER254:EU254)=0),"",1))))</f>
        <v/>
      </c>
      <c r="V254" t="str">
        <f>IF(A254=0,"",IF(AND(ISBLANK(Raw!AS254),COUNTA(Raw!EV254:FA254)=0),"",IF(AND(Raw!AS254&gt;0,COUNTA(Raw!EV254:FA254)&gt;0),"",IF(AND(Raw!AS254=0,COUNTA(Raw!EV254:FA254)=0),"",1))))</f>
        <v/>
      </c>
      <c r="W254" t="str">
        <f>IF(A254=0,"",IF(AND(ISBLANK(Raw!AS254),COUNTA(Raw!FB254:FE254)=0),"",IF(AND(Raw!AS254&gt;0,COUNTA(Raw!FB254:FE254)&gt;0),"",IF(AND(Raw!AS254=0,COUNTA(Raw!FB254:FE254)=0),"",1))))</f>
        <v/>
      </c>
      <c r="X254" t="str">
        <f>IF(A254=0,"",IF(AND(ISBLANK(Raw!AT254),COUNTA(Raw!FF254:FI254)=0),"",IF(AND(Raw!AT254&gt;0,COUNTA(Raw!FF254:FI254)&gt;0),"",IF(AND(Raw!AT254=0,COUNTA(Raw!FF254:FI254)=0),"",1))))</f>
        <v/>
      </c>
      <c r="Y254" t="str">
        <f>IF(A254=0,"",IF(AND(ISBLANK(Raw!AS254),COUNTA(Raw!FJ254:FM254)=0),"",IF(AND(Raw!AS254&gt;0,COUNTA(Raw!FJ254:FM254)&gt;0),"",IF(AND(Raw!AS254=0,COUNTA(Raw!FJ254:FM254)=0),"",1))))</f>
        <v/>
      </c>
      <c r="Z254" t="str">
        <f>IF(A254=0,"",IF(AND(COUNTA(Raw!FN254:FT254)=0,ISBLANK(Raw!FU254)),"",IF(AND(COUNTIF(Raw!FN254:FT254,1)&gt;0,ISBLANK(Raw!FU254)=FALSE),"",IF(AND(COUNTIF(Raw!FN254:FT254,1)=0,ISBLANK(Raw!FU254)),"",1))))</f>
        <v/>
      </c>
      <c r="AA254" s="19" t="str">
        <f>IF(A254=0,"",IF(AND(ISBLANK(Raw!BI254),COUNTA(Raw!FV254:GH254)=0),"",IF(AND(Raw!BI254&lt;&gt;1,COUNTIF(Raw!FV254:GH254,6)=0),"",IF(Raw!BI254=1,"",1))))</f>
        <v/>
      </c>
      <c r="AB254" t="str">
        <f>IF(A254=0,"",IF(AND(ISBLANK(Raw!GI254),COUNTA(Raw!GJ254:GQ254)=0),"",IF(AND(Raw!GI254=1,COUNTA(Raw!GJ254:GQ254)&gt;0),"",IF(AND(Raw!GI254=2,COUNTA(Raw!GJ254:GQ254)=0),"",1))))</f>
        <v/>
      </c>
      <c r="AC254" s="19" t="str">
        <f>IF(A254=0,"",IF(AND(COUNTA(Raw!GY254:HF254)=0,ISBLANK(Raw!HG254)),"",IF(AND(OR(COUNTIF(Raw!GY254:HE254,1)&gt;0,COUNTIF(Raw!GY254:HE254,2)&gt;0),ISBLANK(Raw!HG254)=FALSE),"",IF(AND(COUNTA(Raw!GY254:HF254)&gt;0,ISBLANK(Raw!HG254),COUNTIF(Raw!GY254:HE254,1)=0,COUNTIF(Raw!GY254:HE254,2)=0),"",1))))</f>
        <v/>
      </c>
      <c r="AD254" s="19" t="str">
        <f>IF(A254=0,"",IF(COUNTA(Raw!HU254:IB254)=0,"",IF(AND(Raw!AK254&lt;&gt;2,COUNTIF(Raw!HU254:IA254,2)=0,COUNTIF(Raw!HU254:IA254,3)=0),"",IF(Raw!AK254=2,"",1))))</f>
        <v/>
      </c>
      <c r="AE254" s="19" t="str">
        <f>IF(A254=0,"",IF(AND(Raw!AK254=2,ISBLANK(Raw!IC254)=FALSE),"",IF(AND(Raw!AK254&lt;&gt;2,ISBLANK(Raw!IC254)),"",1)))</f>
        <v/>
      </c>
      <c r="AF254" s="19" t="str">
        <f>IF(A254=0,"",IF(COUNTA(Raw!ID254:IF254)=0,"",IF(AND(MATCH(2023-Raw!ID254,Code!$A$3:$A$12,1)=Raw!IF254,2023-Raw!ID254=Raw!IE254),"",1)))</f>
        <v/>
      </c>
      <c r="AG254" s="19" t="str">
        <f>IF(A254=0,"",IF(COUNTA(Raw!IG254:II254)=0,"",IF(AND(Raw!IG254=4,ISBLANK(Raw!II254)=FALSE),"",IF(AND(Raw!IG254&lt;&gt;4,ISBLANK(Raw!II254)),"",1))))</f>
        <v/>
      </c>
      <c r="AH254" s="19" t="str">
        <f>IF(A254=0,"",IF(COUNTA(Raw!IJ254:IM254)=0,"",IF(AND(Raw!IJ254=1,ISBLANK(Raw!IK254)=FALSE),"",IF(AND(Raw!IJ254=2,COUNTA(Raw!IK254:IM254)&gt;0),"",1))))</f>
        <v/>
      </c>
      <c r="AI254" s="19" t="str">
        <f>IF(A254=0,"",IF(COUNTA(Raw!IK254:IM254)=0,"",IF(AND(Raw!IK254=1,ISBLANK(Raw!IL254)=FALSE),"",IF(AND(Raw!IK254=2,COUNTA(Raw!IL254:IM254)=0),"",1))))</f>
        <v/>
      </c>
      <c r="AJ254" s="19" t="str">
        <f>IF(A254=0,"",IF(COUNTA(Raw!JD254:JJ254)=0,"",IF(AND(Raw!JD254&gt;600,COUNTA(Raw!JE254:JI254)&gt;0),"",IF(AND(Raw!JD254&lt;=600,COUNTA(Raw!JE254:JJ254)=0),"",1))))</f>
        <v/>
      </c>
      <c r="AK254" s="19" t="str">
        <f>IF(A254=0,"",IF(COUNTA(Raw!JK254:KA254)=0,"",IF(AND(Raw!JK254=1,COUNTA(Raw!JM254:JV254)&gt;0),"",IF(AND(Raw!JK254=3,COUNTA(Raw!JM254:JV254)&gt;0,COUNTA(Raw!JW254:KA254)=0),"",IF(AND(ISBLANK(Raw!JK254)=FALSE,Raw!JK254&lt;&gt;1,Raw!JK254&lt;&gt;3,COUNTA(Raw!JM254:KA254)=0),"",1)))))</f>
        <v/>
      </c>
      <c r="AL254" s="19" t="str">
        <f>IF(A254=0,"",IF(COUNTA(Raw!JW254:KA254)=0,"",IF(AND(COUNTIF(Raw!JW254:JZ254,4)=0,COUNTA(Raw!JW254:JZ254)&gt;0,ISBLANK(Raw!KA254)=FALSE),"",IF(AND(COUNTIF(Raw!JW254:KA254,4)&gt;0,ISBLANK(Raw!KA254)),"",1))))</f>
        <v/>
      </c>
      <c r="AM254" s="19" t="str">
        <f>IF(A254=0,"",IF(COUNTA(Raw!KT254:KU254)=0,"",IF(AND(Raw!KT254=1,ISBLANK(Raw!KU254)=FALSE),"",IF(AND(Raw!KT254=2,ISBLANK(Raw!KU254)),"",1))))</f>
        <v/>
      </c>
      <c r="AN254" s="19" t="str">
        <f>IF(A254=0,"",IF(COUNTA(Raw!KX254:LF254)=0,"",IF(AND(COUNTIF(Raw!KX254:LB254,5)=1,COUNTA(Raw!KX254:LB254)=1,COUNTA(Raw!LC254:LF254)=0),"",IF(AND(COUNTIF(Raw!KX254:LB254,5)=0,COUNTA(Raw!KX254:LB254)&gt;0,COUNTA(Raw!LC254:LF254)&gt;0),"",1))))</f>
        <v/>
      </c>
      <c r="AO254" s="19" t="str">
        <f>IF(A254=0,"",IF(COUNTA(Raw!LM254:LU254)=0,"",IF(AND(Raw!LM254=1,ISBLANK(Raw!LN254)=FALSE,COUNTA(Raw!LO254:LU254)&gt;0),"",IF(AND(Raw!LM254=2,COUNTA(Raw!LN254:LU254)=0),"",1))))</f>
        <v/>
      </c>
      <c r="AP254" s="19" t="str">
        <f>IF(A254=0,"",IF(COUNTA(Raw!MY254:OG254)=0,"",IF(AND(Raw!MY254=2,COUNTA(Raw!MZ254:OG254)=0),"",IF(AND(Raw!MY254=1,COUNTA(Raw!MZ254:OG254)&gt;0),"",1))))</f>
        <v/>
      </c>
      <c r="AQ254" s="19" t="str">
        <f>IF(A254=0,"",IF(COUNTA(Raw!NC254:NW254)=0,"",IF(AND(COUNTIF(Raw!NC254:NG254,3)&gt;0,COUNTA(Raw!NH254:NQ254)&gt;0),"",IF(AND(COUNTA(Raw!NC254:NG254)&gt;0,COUNTIF(Raw!NC254:NG254,3)=0,COUNTA(Raw!NH254:NW254)=0),"",1))))</f>
        <v/>
      </c>
      <c r="AR254" s="19" t="str">
        <f>IF(A254=0,"",IF(COUNTA(Raw!NH254:NW254)=0,"",IF(AND(COUNTIF(Raw!NH254:NQ254,10)&gt;0,COUNTA(Raw!NR254:NW254)&gt;0),"",IF(AND(COUNTA(Raw!NH254:NQ254)&gt;0,COUNTIF(Raw!NH254:NQ254,10)=0,COUNTA(Raw!NR254:NY254)=0),"",1))))</f>
        <v/>
      </c>
      <c r="AS254" s="19" t="str">
        <f>IF(A254=0,"",IF(COUNTA(Raw!NY254:OG254)=0,"",IF(AND(Raw!NY254=1,COUNTA(Raw!NZ254:OG254)&gt;0),"",IF(AND(Raw!NY254=2,COUNTA(Raw!NZ254:OG254)=0),"",1))))</f>
        <v/>
      </c>
      <c r="AT254" s="19" t="str">
        <f>IF(A254=0,"",IF(COUNTA(Raw!OH254:OY254)=0,"",IF(AND(Raw!OH254=1,COUNTA(Raw!OI254:OY254)&gt;0),"",IF(AND(Raw!OH254=2,COUNTA(Raw!OI254:OY254)=0),"",1))))</f>
        <v/>
      </c>
      <c r="AU254" s="19" t="str">
        <f>IF(A254=0,"",IF(COUNTA(Raw!PR254:QB254)=0,"",
IF(AND(OR(AND(COUNTIF(Raw!PR254:QB254,1)=1,COUNTA(Raw!QI254:QY254)&gt;0),AND(COUNTIF(Raw!PR254:QB254,1)=0,COUNTA(Raw!QI254:QY254)=0)),OR(AND(COUNTIF(Raw!PR254:QB254,2)=1,COUNTA(Raw!QZ254:RP254)&gt;0),AND(COUNTIF(Raw!PR254:QB254,2)=0,COUNTA(Raw!QZ254:RP254)=0)),OR(AND(COUNTIF(Raw!PR254:QB254,3)=1,COUNTA(Raw!RQ254:SG254)&gt;0),AND(COUNTIF(Raw!PR254:QB254,3)=0,COUNTA(Raw!RQ254:SG254)=0)),OR(AND(COUNTIF(Raw!PR254:QB254,4)=1,COUNTA(Raw!SH254:ST254)&gt;0),AND(COUNTIF(Raw!PR254:QB254,4)=0,COUNTA(Raw!SH254:ST254)=0)),OR(AND(COUNTIF(Raw!PR254:QB254,5)=1,COUNTA(Raw!SU254:TG254)&gt;0),AND(COUNTIF(Raw!PR254:QB254,5)=0,COUNTA(Raw!SU254:TG254)=0)),OR(AND(COUNTIF(Raw!PR254:QB254,6)=1,COUNTA(Raw!TH254:TT254)&gt;0),AND(COUNTIF(Raw!PR254:QB254,6)=0,COUNTA(Raw!TH254:TT254)=0)),OR(AND(COUNTIF(Raw!PR254:QB254,7)=1,COUNTA(Raw!TU254:UI254)&gt;0),AND(COUNTIF(Raw!PR254:QB254,7)=0,COUNTA(Raw!TU254:UI254)=0)),OR(AND(COUNTIF(Raw!PR254:QB254,8)=1,COUNTA(Raw!UJ254:UV254)&gt;0),AND(COUNTIF(Raw!PR254:QB254,8)=0,COUNTA(Raw!UJ254:UV254)=0)),OR(AND(COUNTIF(Raw!PR254:QB254,9)=1,COUNTA(Raw!UW254:VG254)&gt;0),AND(COUNTIF(Raw!PR254:QB254,9)=0,COUNTA(Raw!UW254:VG254)=0)),OR(AND(COUNTIF(Raw!PR254:QB254,10)=1,COUNTA(Raw!VH254:VP254)&gt;0),AND(COUNTIF(Raw!PR254:QB254,10)=0,COUNTA(Raw!VH254:VP254)=0)),OR(AND(COUNTIF(Raw!PR254:QB254,11)=1,COUNTA(Raw!VQ254:WK254)&gt;0),AND(COUNTIF(Raw!PR254:QB254,11)=0,COUNTA(Raw!VQ254:WK254)=0))),"",1)))</f>
        <v/>
      </c>
      <c r="AV254" s="19" t="str">
        <f>IF(A254=0,"",IF(COUNTA(Raw!QI254:QY254)=0,"",IF(AND(OR(AND(Raw!QI254=4,COUNTIF(Raw!QR254:QY254,1)=0),Raw!QI254&lt;&gt;4),OR(AND(Raw!QJ254=4,COUNTIF(Raw!QR254:QY254,2)=0),Raw!QJ254&lt;&gt;4),OR(AND(Raw!QK254=4,COUNTIF(Raw!QR254:QY254,3)=0),Raw!QK254&lt;&gt;4),OR(AND(Raw!QL254=4,COUNTIF(Raw!QR254:QY254,4)=0),Raw!QL254&lt;&gt;4),OR(AND(Raw!QM254=4,COUNTIF(Raw!QR254:QY254,5)=0),Raw!QM254&lt;&gt;4),OR(AND(Raw!QN254=4,COUNTIF(Raw!QR254:QY254,6)=0),Raw!QN254&lt;&gt;4),OR(AND(Raw!QO254=4,COUNTIF(Raw!QR254:QY254,7)=0),Raw!QO254&lt;&gt;4),OR(AND(Raw!QP254=4,COUNTIF(Raw!QR254:QY254,8)=0),Raw!QP254&lt;&gt;4)),"",1)))</f>
        <v/>
      </c>
      <c r="AW254" t="str">
        <f>IF(A254=0,"",IF(COUNTA(Raw!QZ254:RP254)=0,"",IF(AND(OR(AND(Raw!QZ254=4,COUNTIF(Raw!RI254:RP254,1)=0),Raw!QZ254&lt;&gt;4),OR(AND(Raw!RA254=4,COUNTIF(Raw!RI254:RP254,2)=0),Raw!RA254&lt;&gt;4),OR(AND(Raw!RB254=4,COUNTIF(Raw!RI254:RP254,3)=0),Raw!RB254&lt;&gt;4),OR(AND(Raw!RC254=4,COUNTIF(Raw!RI254:RP254,4)=0),Raw!RC254&lt;&gt;4),OR(AND(Raw!RD254=4,COUNTIF(Raw!RI254:RP254,5)=0),Raw!RD254&lt;&gt;4),OR(AND(Raw!RE254=4,COUNTIF(Raw!RI254:RP254,6)=0),Raw!RE254&lt;&gt;4),OR(AND(Raw!RF254=4,COUNTIF(Raw!RI254:RP254,7)=0),Raw!RF254&lt;&gt;4),OR(AND(Raw!RG254=4,COUNTIF(Raw!RI254:RP254,8)=0),Raw!RG254&lt;&gt;4)),"",1)))</f>
        <v/>
      </c>
      <c r="AX254" t="str">
        <f>IF(A254=0,"",IF(COUNTA(Raw!RQ254:SG254)=0,"",IF(AND(OR(AND(Raw!RQ254=4,COUNTIF(Raw!RZ254:SG254,1)=0),Raw!RQ254&lt;&gt;4),OR(AND(Raw!RR254=4,COUNTIF(Raw!RZ254:SG254,2)=0),Raw!RR254&lt;&gt;4),OR(AND(Raw!RS254=4,COUNTIF(Raw!RZ254:SG254,3)=0),Raw!RS254&lt;&gt;4),OR(AND(Raw!RT254=4,COUNTIF(Raw!RZ254:SG254,4)=0),Raw!RT254&lt;&gt;4),OR(AND(Raw!RU254=4,COUNTIF(Raw!RZ254:SG254,5)=0),Raw!RU254&lt;&gt;4),OR(AND(Raw!RV254=4,COUNTIF(Raw!RZ254:SG254,6)=0),Raw!RV254&lt;&gt;4),OR(AND(Raw!RW254=4,COUNTIF(Raw!RZ254:SG254,7)=0),Raw!RW254&lt;&gt;4),OR(AND(Raw!RX254=4,COUNTIF(Raw!RZ254:SG254,8)=0),Raw!RX254&lt;&gt;4)),"",1)))</f>
        <v/>
      </c>
      <c r="AY254" t="str">
        <f>IF(A254=0,"",IF(COUNTA(Raw!SH254:ST254)=0,"",IF(AND(OR(AND(Raw!SH254=4,COUNTIF(Raw!SO254:ST254,1)=0),Raw!SH254&lt;&gt;4),OR(AND(Raw!SI254=4,COUNTIF(Raw!SO254:ST254,2)=0),Raw!SI254&lt;&gt;4),OR(AND(Raw!SJ254=4,COUNTIF(Raw!SO254:ST254,3)=0),Raw!SJ254&lt;&gt;4),OR(AND(Raw!SK254=4,COUNTIF(Raw!SO254:ST254,4)=0),Raw!SK254&lt;&gt;4),OR(AND(Raw!SL254=4,COUNTIF(Raw!SO254:ST254,5)=0),Raw!SL254&lt;&gt;4),OR(AND(Raw!SM254=4,COUNTIF(Raw!SO254:ST254,6)=0),Raw!SM254&lt;&gt;4)),"",1)))</f>
        <v/>
      </c>
      <c r="AZ254" t="str">
        <f>IF(A254=0,"",IF(COUNTA(Raw!SU254:TG254)=0,"",IF(AND(OR(AND(Raw!SU254=4,COUNTIF(Raw!TB254:TG254,1)=0),Raw!SU254&lt;&gt;4),OR(AND(Raw!SV254=4,COUNTIF(Raw!TB254:TG254,2)=0),Raw!SV254&lt;&gt;4),OR(AND(Raw!SW254=4,COUNTIF(Raw!TB254:TG254,3)=0),Raw!SW254&lt;&gt;4),OR(AND(Raw!SX254=4,COUNTIF(Raw!TB254:TG254,4)=0),Raw!SX254&lt;&gt;4),OR(AND(Raw!SY254=4,COUNTIF(Raw!TB254:TG254,5)=0),Raw!SY254&lt;&gt;4),OR(AND(Raw!SZ254=4,COUNTIF(Raw!TB254:TG254,6)=0),Raw!SZ254&lt;&gt;4)),"",1)))</f>
        <v/>
      </c>
      <c r="BA254" t="str">
        <f>IF(A254=0,"",IF(COUNTA(Raw!TH254:TT254)=0,"",IF(AND(OR(AND(Raw!TH254=4,COUNTIF(Raw!TO254:TT254,1)=0),Raw!TH254&lt;&gt;4),OR(AND(Raw!TI254=4,COUNTIF(Raw!TO254:TT254,2)=0),Raw!TI254&lt;&gt;4),OR(AND(Raw!TJ254=4,COUNTIF(Raw!TO254:TT254,3)=0),Raw!TJ254&lt;&gt;4),OR(AND(Raw!TK254=4,COUNTIF(Raw!TO254:TT254,4)=0),Raw!TK254&lt;&gt;4),OR(AND(Raw!TL254=4,COUNTIF(Raw!TO254:TT254,5)=0),Raw!TL254&lt;&gt;4),OR(AND(Raw!TM254=4,COUNTIF(Raw!TO254:TT254,6)=0),Raw!TM254&lt;&gt;4)),"",1)))</f>
        <v/>
      </c>
      <c r="BB254" t="str">
        <f>IF(A254=0,"",IF(COUNTA(Raw!TU254:UI254)=0,"",IF(AND(OR(AND(Raw!TU254=4,COUNTIF(Raw!UC254:UI254,1)=0),Raw!TU254&lt;&gt;4),OR(AND(Raw!TV254=4,COUNTIF(Raw!UC254:UI254,2)=0),Raw!TV254&lt;&gt;4),OR(AND(Raw!TW254=4,COUNTIF(Raw!UC254:UI254,3)=0),Raw!TW254&lt;&gt;4),OR(AND(Raw!TX254=4,COUNTIF(Raw!UC254:UI254,4)=0),Raw!TX254&lt;&gt;4),OR(AND(Raw!TY254=4,COUNTIF(Raw!UC254:UI254,5)=0),Raw!TY254&lt;&gt;4),OR(AND(Raw!TZ254=4,COUNTIF(Raw!UC254:UI254,6)=0),Raw!TZ254&lt;&gt;4),OR(AND(Raw!UA254=4,COUNTIF(Raw!UC254:UI254,7)=0),Raw!UA254&lt;&gt;4)),"",1)))</f>
        <v/>
      </c>
      <c r="BC254" t="str">
        <f>IF(A254=0,"",IF(COUNTA(Raw!UJ254:UV254)=0,"",IF(AND(OR(AND(Raw!UJ254=4,COUNTIF(Raw!UQ254:UV254,1)=0),Raw!UJ254&lt;&gt;4),OR(AND(Raw!UK254=4,COUNTIF(Raw!UQ254:UV254,2)=0),Raw!UK254&lt;&gt;4),OR(AND(Raw!UL254=4,COUNTIF(Raw!UQ254:UV254,3)=0),Raw!UL254&lt;&gt;4),OR(AND(Raw!UM254=4,COUNTIF(Raw!UQ254:UV254,4)=0),Raw!UM254&lt;&gt;4),OR(AND(Raw!UN254=4,COUNTIF(Raw!UQ254:UV254,5)=0),Raw!UN254&lt;&gt;4),OR(AND(Raw!UO254=4,COUNTIF(Raw!UQ254:UV254,6)=0),Raw!UO254&lt;&gt;4)),"",1)))</f>
        <v/>
      </c>
      <c r="BD254" t="str">
        <f>IF(A254=0,"",IF(COUNTA(Raw!UW254:VG254)=0,"",IF(AND(OR(AND(Raw!UW254=4,COUNTIF(Raw!VC254:VG254,1)=0),Raw!UW254&lt;&gt;4),OR(AND(Raw!UX254=4,COUNTIF(Raw!VC254:VG254,2)=0),Raw!UX254&lt;&gt;4),OR(AND(Raw!UY254=4,COUNTIF(Raw!VC254:VG254,3)=0),Raw!UY254&lt;&gt;4),OR(AND(Raw!UZ254=4,COUNTIF(Raw!VC254:VG254,4)=0),Raw!UZ254&lt;&gt;4),OR(AND(Raw!VA254=4,COUNTIF(Raw!VC254:VG254,5)=0),Raw!VA254&lt;&gt;4)),"",1)))</f>
        <v/>
      </c>
      <c r="BE254" t="str">
        <f>IF(A254=0,"",IF(COUNTA(Raw!VH254:VP254)=0,"",
IF(AND(
OR(AND(Raw!VH254=4,COUNTIF(Raw!VM254:VP254,1)=0),Raw!VH254&lt;&gt;4),
OR(AND(Raw!VI254=4,COUNTIF(Raw!VM254:VP254,2)=0),Raw!VI254&lt;&gt;4),
OR(AND(Raw!VJ254=4,COUNTIF(Raw!VM254:VP254,3)=0),Raw!VJ254&lt;&gt;4),
OR(AND(Raw!VK254=4,COUNTIF(Raw!VM254:VP254,4)=0),Raw!VK254&lt;&gt;4)
),"",1)))</f>
        <v/>
      </c>
      <c r="BF254" t="str">
        <f>IF(A254=0,"",IF(COUNTA(Raw!VQ254:WK254)=0,"",
IF(AND(
OR(AND(Raw!VQ254=4,COUNTIF(Raw!WB254:WK254,1)=0),Raw!VQ254&lt;&gt;4),
OR(AND(Raw!VR254=4,COUNTIF(Raw!WB254:WK254,2)=0),Raw!VR254&lt;&gt;4),
OR(AND(Raw!VS254=4,COUNTIF(Raw!WB254:WK254,3)=0),Raw!VS254&lt;&gt;4),
OR(AND(Raw!VT254=4,COUNTIF(Raw!WB254:WK254,4)=0),Raw!VT254&lt;&gt;4),
OR(AND(Raw!VU254=4,COUNTIF(Raw!WB254:WK254,5)=0),Raw!VU254&lt;&gt;4),
OR(AND(Raw!VV254=4,COUNTIF(Raw!WB254:WK254,6)=0),Raw!VV254&lt;&gt;4),
OR(AND(Raw!VW254=4,COUNTIF(Raw!WB254:WK254,7)=0),Raw!VW254&lt;&gt;4),
OR(AND(Raw!VX254=4,COUNTIF(Raw!WB254:WK254,8)=0),Raw!VX254&lt;&gt;4),
OR(AND(Raw!VY254=4,COUNTIF(Raw!WB254:WK254,9)=0),Raw!VX254&lt;&gt;4),
OR(AND(Raw!VZ254=4,COUNTIF(Raw!WB254:WK254,10)=0),Raw!VZ254&lt;&gt;4)
),"",1)))</f>
        <v/>
      </c>
      <c r="BG254" t="str">
        <f>IF(A254=0,"",IF(COUNTA(Raw!WL254:XB254)=0,"",
IF(AND(
OR(AND(Raw!WL254=4,COUNTIF(Raw!WU254:XB254,1)=0),Raw!WL254&lt;&gt;4),
OR(AND(Raw!WM254=4,COUNTIF(Raw!WU254:XB254,2)=0),Raw!WM254&lt;&gt;4),
OR(AND(Raw!WN254=4,COUNTIF(Raw!WU254:XB254,3)=0),Raw!WN254&lt;&gt;4),
OR(AND(Raw!WO254=4,COUNTIF(Raw!WU254:XB254,4)=0),Raw!WO254&lt;&gt;4),
OR(AND(Raw!WP254=4,COUNTIF(Raw!WU254:XB254,5)=0),Raw!WP254&lt;&gt;4),
OR(AND(Raw!WQ254=4,COUNTIF(Raw!WU254:XB254,6)=0),Raw!WQ254&lt;&gt;4),
OR(AND(Raw!WR254=4,COUNTIF(Raw!WU254:XB254,7)=0),Raw!WR254&lt;&gt;4),
OR(AND(Raw!WS254=4,COUNTIF(Raw!WU254:XB254,8)=0),Raw!WS254&lt;&gt;4)
),"",1)))</f>
        <v/>
      </c>
      <c r="BH254" t="str">
        <f>IF(A254=0,"",IF(COUNTA(Raw!XC254:XK254)=0,"",
IF(AND(
OR(AND(Raw!XC254=4,COUNTIF(Raw!XH254:XK254,1)=0),Raw!XC254&lt;&gt;4),
OR(AND(Raw!XD254=4,COUNTIF(Raw!XH254:XK254,2)=0),Raw!XD254&lt;&gt;4),
OR(AND(Raw!XE254=4,COUNTIF(Raw!XH254:XK254,3)=0),Raw!XE254&lt;&gt;4),
OR(AND(Raw!XF254=4,COUNTIF(Raw!XH254:XK254,4)=0),Raw!XF254&lt;&gt;4)
),"",1)))</f>
        <v/>
      </c>
      <c r="BI254" t="str">
        <f>IF(A254=0,"",IF(COUNTA(Raw!XL254:XT254)=0,"",
IF(AND(
OR(AND(Raw!XL254=4,COUNTIF(Raw!XQ254:XT254,1)=0),Raw!XL254&lt;&gt;4),
OR(AND(Raw!XM254=4,COUNTIF(Raw!XQ254:XT254,2)=0),Raw!XM254&lt;&gt;4),
OR(AND(Raw!XN254=4,COUNTIF(Raw!XQ254:XT254,3)=0),Raw!XN254&lt;&gt;4),
OR(AND(Raw!XO254=4,COUNTIF(Raw!XQ254:XT254,4)=0),Raw!XO254&lt;&gt;4)
),"",1)))</f>
        <v/>
      </c>
      <c r="BJ254" t="str">
        <f>IF(A254=0,"",IF(COUNTA(Raw!XU254:YI254)=0,"",
IF(AND(
OR(AND(Raw!XU254=4,COUNTIF(Raw!YC254:YI254,1)=0),Raw!XU254&lt;&gt;4),
OR(AND(Raw!XV254=4,COUNTIF(Raw!YC254:YI254,2)=0),Raw!XV254&lt;&gt;4),
OR(AND(Raw!XW254=4,COUNTIF(Raw!YC254:YI254,3)=0),Raw!XW254&lt;&gt;4),
OR(AND(Raw!XX254=4,COUNTIF(Raw!YC254:YI254,4)=0),Raw!XX254&lt;&gt;4),
OR(AND(Raw!XY254=4,COUNTIF(Raw!YC254:YI254,5)=0),Raw!XY254&lt;&gt;4),
OR(AND(Raw!XZ254=4,COUNTIF(Raw!YC254:YI254,6)=0),Raw!XZ254&lt;&gt;4),
OR(AND(Raw!YA254=4,COUNTIF(Raw!YC254:YI254,7)=0),Raw!YA254&lt;&gt;4)
),"",1)))</f>
        <v/>
      </c>
      <c r="BK254" t="str">
        <f>IF(A254=0,"",IF(COUNTA(Raw!YJ254:YR254)=0,"",
IF(AND(
OR(AND(Raw!YJ254=4,COUNTIF(Raw!YO254:YR254,1)=0),Raw!YJ254&lt;&gt;4),
OR(AND(Raw!YK254=4,COUNTIF(Raw!YO254:YR254,2)=0),Raw!YK254&lt;&gt;4),
OR(AND(Raw!YL254=4,COUNTIF(Raw!YO254:YR254,3)=0),Raw!YL254&lt;&gt;4),
OR(AND(Raw!YM254=4,COUNTIF(Raw!YO254:YR254,4)=0),Raw!YM254&lt;&gt;4)
),"",1)))</f>
        <v/>
      </c>
      <c r="BL254" t="str">
        <f>IF(A254=0,"",IF(COUNTA(Raw!YS254:YU254)=0,"",IF(AND(Raw!YS254=4,ISBLANK(Raw!YU254)),"",IF(AND(Raw!YS254&lt;&gt;4,ISBLANK(Raw!YU254)=FALSE),"",1))))</f>
        <v/>
      </c>
    </row>
    <row r="255" spans="1:64">
      <c r="A255" s="20">
        <f>Raw!A255</f>
        <v>0</v>
      </c>
      <c r="B255" s="19" t="str">
        <f>IF(A255=0,"",IF(AND(Raw!AC255=1,COUNTA(Raw!AR255:IC255)&gt;0,COUNTA(Raw!ID255:YU255)=0),"",IF(AND(Raw!AC255=2,COUNTA(Raw!AR255:IC255)=0,COUNTA(Raw!ID255:MV255)&gt;0,COUNTA(Raw!MW255:YU255)=0),"",IF(AND(Raw!AC255=3,COUNTA(Raw!AP255:MV255)=0,COUNTA(Raw!MW255:YU255)&gt;0),"",1))))</f>
        <v/>
      </c>
      <c r="C255" s="19" t="str">
        <f>IF(A255=0,"",IF(AND(Raw!AK255=1,ISBLANK(Raw!AM255)=FALSE,ISBLANK(Raw!AO255)),"",IF(AND(Raw!AK255=2,ISBLANK(Raw!AM255),ISBLANK(Raw!AO255)=FALSE),"",1)))</f>
        <v/>
      </c>
      <c r="D255" s="19" t="str">
        <f>IF(A255=0,"",IF(COUNTA(Raw!AS255:AZ255)=0,"",IF(AND(Raw!AS255+Raw!AT255=100,Raw!AU255+Raw!AV255=100,Raw!AW255+Raw!AX255=100,Raw!AY255+Raw!AZ255=100),"",1)))</f>
        <v/>
      </c>
      <c r="E255" s="19" t="str">
        <f>IF(A255=0,"",IF(ISBLANK(Raw!AQ255),"",IF(Raw!AQ255=1,"",1)))</f>
        <v/>
      </c>
      <c r="F255" s="19" t="str">
        <f>IF(A255=0,"",IF(ISBLANK(Raw!AR255),"",IF(AND(Raw!AR255&gt;=0,Raw!AR255&lt;=100),"",1)))</f>
        <v/>
      </c>
      <c r="G255" s="19" t="str">
        <f>IF(A255=0,"",IF(AND(ISBLANK(Raw!BA255),ISBLANK(Raw!AS255)),"",IF(AND(Raw!AS255&gt;0,ISBLANK(Raw!BA255)=FALSE),"",1)))</f>
        <v/>
      </c>
      <c r="H255" s="19" t="str">
        <f>IF(A255=0,"",IF(COUNTA(Raw!BA255:BH255)=0,"",IF(AND(Raw!BA255=0,COUNTA(Raw!BB255:BH255)=0),"",IF(AND(Raw!BA255&gt;0,COUNTA(Raw!BB255:BH255)&gt;0),"",1))))</f>
        <v/>
      </c>
      <c r="I255" s="19" t="str">
        <f>IF(A255=0,"",IF(AND(ISBLANK(Raw!BI255),ISBLANK(Raw!BJ255)),"",IF(AND(Raw!BI255=1,ISBLANK(Raw!BJ255)=FALSE),"",IF(AND(Raw!BI255=2,ISBLANK(Raw!BJ255)),"",1))))</f>
        <v/>
      </c>
      <c r="J255" s="19" t="str">
        <f>IF(A255=0,"",IF(AND(ISBLANK(Raw!AT255),COUNTBLANK(Raw!BK255:BQ255)),"",IF(AND(Raw!AT255&gt;0,COUNTA(Raw!BK255:BQ255)&gt;0),"",IF(AND(Raw!AT255=0,COUNTA(Raw!BK255:BQ255)=0),"",1))))</f>
        <v/>
      </c>
      <c r="K255" s="19" t="str">
        <f>IF(A255=0,"",IF(AND(ISBLANK(Raw!AS255),COUNTA(Raw!BR255:BX255)=0),"",IF(AND(Raw!AS255&gt;0,COUNTA(Raw!BR255:BX255)&gt;0),"",IF(AND(Raw!AS255=0,COUNTA(Raw!BR255:BX255)=0),"",1))))</f>
        <v/>
      </c>
      <c r="L255" s="19" t="str">
        <f>IF(A255=0,"",IF(AND(COUNTA(Raw!BK255:BX255)=0,COUNTA(Raw!BY255:CH255)=0),"",IF(AND(COUNTIF(Raw!BK255:BX255,1)&gt;0,COUNTA(Raw!BY255:CH255)&gt;0),"",IF(AND(COUNTIF(Raw!BK255:BX255,1)=0,COUNTA(Raw!BY255:CH255)=0),"",1))))</f>
        <v/>
      </c>
      <c r="M255" s="19" t="str">
        <f>IF(A255=0,"",IF(AND(COUNTA(Raw!BK255:BX255)=0,COUNTA(Raw!CI255:CR255)),"",IF(AND(COUNTIF(Raw!BK255:BX255,3)&gt;0,COUNTA(Raw!CI255:CR255)&gt;0),"",IF(AND(COUNTIF(Raw!BK255:BX255,3)=0,COUNTA(Raw!CI255:CR255)=0),"",1))))</f>
        <v/>
      </c>
      <c r="N255" s="19" t="str">
        <f>IF(A255=0,"",IF(COUNTA(Raw!CS255:DF255)=0,"",IF(AND(COUNTIF(Raw!CS255:CV255,1)=1,COUNTA(Raw!CW255:DA255)&gt;0,COUNTA(Raw!DB255:DF255)=0),"",IF(AND(COUNTIF(Raw!CS255:CV255,2)=1,COUNTA(Raw!CW255:DA255)=0,COUNTA(Raw!DB255:DF255)&gt;0),"",IF(AND(COUNTA(Raw!CS255:CV255)&gt;0,COUNTA(Raw!CW255:DF255)=0),"",1)))))</f>
        <v/>
      </c>
      <c r="O255" s="19" t="str">
        <f>IF(A255=0,"",IF(COUNTA(Raw!DG255:DP255)=0,"",IF(AND(COUNTIF(Raw!BK255:BQ255,1)&gt;0,OR(COUNTIF(Raw!DG255:DP255,1)=1,COUNTIF(Raw!DG255:DP255,2)=1,COUNTIF(Raw!DG255:DP255,3)=1)),"",IF(AND(COUNTIF(Raw!BK255:BQ255,1)=0,AND(COUNTIF(Raw!DG255:DP255,1)=0,COUNTIF(Raw!DG255:DP255,2)=0,COUNTIF(Raw!DG255:DP255,3)=0)),"",1))))</f>
        <v/>
      </c>
      <c r="P255" s="19" t="str">
        <f>IF(A255=0,"",IF(COUNTA(Raw!DG255:DR255)=0,"",IF(AND(COUNTIF(Raw!DG255:DP255,4)=1,ISBLANK(Raw!DQ255)=FALSE,ISBLANK(Raw!DR255)),"",IF(AND(COUNTIF(Raw!DG255:DP255,7)=1,ISBLANK(Raw!DQ255),ISBLANK(Raw!DR255)=FALSE),"",IF(AND(COUNTA(Raw!DG255:DP255)&gt;0,COUNTIF(Raw!DG255:DP255,4)=0,COUNTIF(Raw!DG255:DP255,7)=0,COUNTA(Raw!DQ255:DR255)=0),"",1)))))</f>
        <v/>
      </c>
      <c r="Q255" s="19" t="str">
        <f>IF(A255=0,"",IF(AND(COUNTA(Raw!DS255:DU255)=0,COUNTA(Raw!BK255:BQ255)=0),"",IF(AND(COUNTIF(Raw!BK255:BQ255,1)&gt;0,COUNTA(Raw!DS255:DU255)&gt;0),"",IF(AND(COUNTIF(Raw!BK255:BQ255,1)=0,COUNTA(Raw!DS255:DU255)=0),"",1))))</f>
        <v/>
      </c>
      <c r="R255" s="19" t="str">
        <f>IF(A255=0,"",IF(AND(ISBLANK(Raw!AT255),ISBLANK(Raw!EJ255)),"",IF(AND(Raw!AT255&gt;0,ISBLANK(Raw!EJ255)=FALSE,Raw!EJ255&gt;=0,Raw!EJ255&lt;=7),"",IF(AND(Raw!AT255=0,ISBLANK(Raw!EJ255)),"",1))))</f>
        <v/>
      </c>
      <c r="S255" t="str">
        <f>IF(A255=0,"",IF(AND(ISBLANK(Raw!AS255),ISBLANK(Raw!EK255)),"",IF(AND(Raw!AS255&gt;0,ISBLANK(Raw!EK255)=FALSE),"",IF(AND(Raw!AS255=0,ISBLANK(Raw!EK255)),"",1))))</f>
        <v/>
      </c>
      <c r="T255" s="19" t="str">
        <f>IF(A255=0,"",IF(AND(ISBLANK(Raw!AT255),COUNTA(Raw!EL255:EQ255)=0),"",IF(AND(Raw!AT255&gt;0,COUNTA(Raw!EL255:EQ255)&gt;0),"",IF(AND(Raw!AT255=0,COUNTA(Raw!EL255:EQ255)=0),"",1))))</f>
        <v/>
      </c>
      <c r="U255" t="str">
        <f>IF(A255=0,"",IF(AND(ISBLANK(Raw!AT255),COUNTA(Raw!ER255:EU255)=0),"",IF(AND(Raw!AT255&gt;0,COUNTA(Raw!ER255:EU255)&gt;0),"",IF(AND(Raw!AT255=0,COUNTA(Raw!ER255:EU255)=0),"",1))))</f>
        <v/>
      </c>
      <c r="V255" t="str">
        <f>IF(A255=0,"",IF(AND(ISBLANK(Raw!AS255),COUNTA(Raw!EV255:FA255)=0),"",IF(AND(Raw!AS255&gt;0,COUNTA(Raw!EV255:FA255)&gt;0),"",IF(AND(Raw!AS255=0,COUNTA(Raw!EV255:FA255)=0),"",1))))</f>
        <v/>
      </c>
      <c r="W255" t="str">
        <f>IF(A255=0,"",IF(AND(ISBLANK(Raw!AS255),COUNTA(Raw!FB255:FE255)=0),"",IF(AND(Raw!AS255&gt;0,COUNTA(Raw!FB255:FE255)&gt;0),"",IF(AND(Raw!AS255=0,COUNTA(Raw!FB255:FE255)=0),"",1))))</f>
        <v/>
      </c>
      <c r="X255" t="str">
        <f>IF(A255=0,"",IF(AND(ISBLANK(Raw!AT255),COUNTA(Raw!FF255:FI255)=0),"",IF(AND(Raw!AT255&gt;0,COUNTA(Raw!FF255:FI255)&gt;0),"",IF(AND(Raw!AT255=0,COUNTA(Raw!FF255:FI255)=0),"",1))))</f>
        <v/>
      </c>
      <c r="Y255" t="str">
        <f>IF(A255=0,"",IF(AND(ISBLANK(Raw!AS255),COUNTA(Raw!FJ255:FM255)=0),"",IF(AND(Raw!AS255&gt;0,COUNTA(Raw!FJ255:FM255)&gt;0),"",IF(AND(Raw!AS255=0,COUNTA(Raw!FJ255:FM255)=0),"",1))))</f>
        <v/>
      </c>
      <c r="Z255" t="str">
        <f>IF(A255=0,"",IF(AND(COUNTA(Raw!FN255:FT255)=0,ISBLANK(Raw!FU255)),"",IF(AND(COUNTIF(Raw!FN255:FT255,1)&gt;0,ISBLANK(Raw!FU255)=FALSE),"",IF(AND(COUNTIF(Raw!FN255:FT255,1)=0,ISBLANK(Raw!FU255)),"",1))))</f>
        <v/>
      </c>
      <c r="AA255" s="19" t="str">
        <f>IF(A255=0,"",IF(AND(ISBLANK(Raw!BI255),COUNTA(Raw!FV255:GH255)=0),"",IF(AND(Raw!BI255&lt;&gt;1,COUNTIF(Raw!FV255:GH255,6)=0),"",IF(Raw!BI255=1,"",1))))</f>
        <v/>
      </c>
      <c r="AB255" t="str">
        <f>IF(A255=0,"",IF(AND(ISBLANK(Raw!GI255),COUNTA(Raw!GJ255:GQ255)=0),"",IF(AND(Raw!GI255=1,COUNTA(Raw!GJ255:GQ255)&gt;0),"",IF(AND(Raw!GI255=2,COUNTA(Raw!GJ255:GQ255)=0),"",1))))</f>
        <v/>
      </c>
      <c r="AC255" s="19" t="str">
        <f>IF(A255=0,"",IF(AND(COUNTA(Raw!GY255:HF255)=0,ISBLANK(Raw!HG255)),"",IF(AND(OR(COUNTIF(Raw!GY255:HE255,1)&gt;0,COUNTIF(Raw!GY255:HE255,2)&gt;0),ISBLANK(Raw!HG255)=FALSE),"",IF(AND(COUNTA(Raw!GY255:HF255)&gt;0,ISBLANK(Raw!HG255),COUNTIF(Raw!GY255:HE255,1)=0,COUNTIF(Raw!GY255:HE255,2)=0),"",1))))</f>
        <v/>
      </c>
      <c r="AD255" s="19" t="str">
        <f>IF(A255=0,"",IF(COUNTA(Raw!HU255:IB255)=0,"",IF(AND(Raw!AK255&lt;&gt;2,COUNTIF(Raw!HU255:IA255,2)=0,COUNTIF(Raw!HU255:IA255,3)=0),"",IF(Raw!AK255=2,"",1))))</f>
        <v/>
      </c>
      <c r="AE255" s="19" t="str">
        <f>IF(A255=0,"",IF(AND(Raw!AK255=2,ISBLANK(Raw!IC255)=FALSE),"",IF(AND(Raw!AK255&lt;&gt;2,ISBLANK(Raw!IC255)),"",1)))</f>
        <v/>
      </c>
      <c r="AF255" s="19" t="str">
        <f>IF(A255=0,"",IF(COUNTA(Raw!ID255:IF255)=0,"",IF(AND(MATCH(2023-Raw!ID255,Code!$A$3:$A$12,1)=Raw!IF255,2023-Raw!ID255=Raw!IE255),"",1)))</f>
        <v/>
      </c>
      <c r="AG255" s="19" t="str">
        <f>IF(A255=0,"",IF(COUNTA(Raw!IG255:II255)=0,"",IF(AND(Raw!IG255=4,ISBLANK(Raw!II255)=FALSE),"",IF(AND(Raw!IG255&lt;&gt;4,ISBLANK(Raw!II255)),"",1))))</f>
        <v/>
      </c>
      <c r="AH255" s="19" t="str">
        <f>IF(A255=0,"",IF(COUNTA(Raw!IJ255:IM255)=0,"",IF(AND(Raw!IJ255=1,ISBLANK(Raw!IK255)=FALSE),"",IF(AND(Raw!IJ255=2,COUNTA(Raw!IK255:IM255)&gt;0),"",1))))</f>
        <v/>
      </c>
      <c r="AI255" s="19" t="str">
        <f>IF(A255=0,"",IF(COUNTA(Raw!IK255:IM255)=0,"",IF(AND(Raw!IK255=1,ISBLANK(Raw!IL255)=FALSE),"",IF(AND(Raw!IK255=2,COUNTA(Raw!IL255:IM255)=0),"",1))))</f>
        <v/>
      </c>
      <c r="AJ255" s="19" t="str">
        <f>IF(A255=0,"",IF(COUNTA(Raw!JD255:JJ255)=0,"",IF(AND(Raw!JD255&gt;600,COUNTA(Raw!JE255:JI255)&gt;0),"",IF(AND(Raw!JD255&lt;=600,COUNTA(Raw!JE255:JJ255)=0),"",1))))</f>
        <v/>
      </c>
      <c r="AK255" s="19" t="str">
        <f>IF(A255=0,"",IF(COUNTA(Raw!JK255:KA255)=0,"",IF(AND(Raw!JK255=1,COUNTA(Raw!JM255:JV255)&gt;0),"",IF(AND(Raw!JK255=3,COUNTA(Raw!JM255:JV255)&gt;0,COUNTA(Raw!JW255:KA255)=0),"",IF(AND(ISBLANK(Raw!JK255)=FALSE,Raw!JK255&lt;&gt;1,Raw!JK255&lt;&gt;3,COUNTA(Raw!JM255:KA255)=0),"",1)))))</f>
        <v/>
      </c>
      <c r="AL255" s="19" t="str">
        <f>IF(A255=0,"",IF(COUNTA(Raw!JW255:KA255)=0,"",IF(AND(COUNTIF(Raw!JW255:JZ255,4)=0,COUNTA(Raw!JW255:JZ255)&gt;0,ISBLANK(Raw!KA255)=FALSE),"",IF(AND(COUNTIF(Raw!JW255:KA255,4)&gt;0,ISBLANK(Raw!KA255)),"",1))))</f>
        <v/>
      </c>
      <c r="AM255" s="19" t="str">
        <f>IF(A255=0,"",IF(COUNTA(Raw!KT255:KU255)=0,"",IF(AND(Raw!KT255=1,ISBLANK(Raw!KU255)=FALSE),"",IF(AND(Raw!KT255=2,ISBLANK(Raw!KU255)),"",1))))</f>
        <v/>
      </c>
      <c r="AN255" s="19" t="str">
        <f>IF(A255=0,"",IF(COUNTA(Raw!KX255:LF255)=0,"",IF(AND(COUNTIF(Raw!KX255:LB255,5)=1,COUNTA(Raw!KX255:LB255)=1,COUNTA(Raw!LC255:LF255)=0),"",IF(AND(COUNTIF(Raw!KX255:LB255,5)=0,COUNTA(Raw!KX255:LB255)&gt;0,COUNTA(Raw!LC255:LF255)&gt;0),"",1))))</f>
        <v/>
      </c>
      <c r="AO255" s="19" t="str">
        <f>IF(A255=0,"",IF(COUNTA(Raw!LM255:LU255)=0,"",IF(AND(Raw!LM255=1,ISBLANK(Raw!LN255)=FALSE,COUNTA(Raw!LO255:LU255)&gt;0),"",IF(AND(Raw!LM255=2,COUNTA(Raw!LN255:LU255)=0),"",1))))</f>
        <v/>
      </c>
      <c r="AP255" s="19" t="str">
        <f>IF(A255=0,"",IF(COUNTA(Raw!MY255:OG255)=0,"",IF(AND(Raw!MY255=2,COUNTA(Raw!MZ255:OG255)=0),"",IF(AND(Raw!MY255=1,COUNTA(Raw!MZ255:OG255)&gt;0),"",1))))</f>
        <v/>
      </c>
      <c r="AQ255" s="19" t="str">
        <f>IF(A255=0,"",IF(COUNTA(Raw!NC255:NW255)=0,"",IF(AND(COUNTIF(Raw!NC255:NG255,3)&gt;0,COUNTA(Raw!NH255:NQ255)&gt;0),"",IF(AND(COUNTA(Raw!NC255:NG255)&gt;0,COUNTIF(Raw!NC255:NG255,3)=0,COUNTA(Raw!NH255:NW255)=0),"",1))))</f>
        <v/>
      </c>
      <c r="AR255" s="19" t="str">
        <f>IF(A255=0,"",IF(COUNTA(Raw!NH255:NW255)=0,"",IF(AND(COUNTIF(Raw!NH255:NQ255,10)&gt;0,COUNTA(Raw!NR255:NW255)&gt;0),"",IF(AND(COUNTA(Raw!NH255:NQ255)&gt;0,COUNTIF(Raw!NH255:NQ255,10)=0,COUNTA(Raw!NR255:NY255)=0),"",1))))</f>
        <v/>
      </c>
      <c r="AS255" s="19" t="str">
        <f>IF(A255=0,"",IF(COUNTA(Raw!NY255:OG255)=0,"",IF(AND(Raw!NY255=1,COUNTA(Raw!NZ255:OG255)&gt;0),"",IF(AND(Raw!NY255=2,COUNTA(Raw!NZ255:OG255)=0),"",1))))</f>
        <v/>
      </c>
      <c r="AT255" s="19" t="str">
        <f>IF(A255=0,"",IF(COUNTA(Raw!OH255:OY255)=0,"",IF(AND(Raw!OH255=1,COUNTA(Raw!OI255:OY255)&gt;0),"",IF(AND(Raw!OH255=2,COUNTA(Raw!OI255:OY255)=0),"",1))))</f>
        <v/>
      </c>
      <c r="AU255" s="19" t="str">
        <f>IF(A255=0,"",IF(COUNTA(Raw!PR255:QB255)=0,"",
IF(AND(OR(AND(COUNTIF(Raw!PR255:QB255,1)=1,COUNTA(Raw!QI255:QY255)&gt;0),AND(COUNTIF(Raw!PR255:QB255,1)=0,COUNTA(Raw!QI255:QY255)=0)),OR(AND(COUNTIF(Raw!PR255:QB255,2)=1,COUNTA(Raw!QZ255:RP255)&gt;0),AND(COUNTIF(Raw!PR255:QB255,2)=0,COUNTA(Raw!QZ255:RP255)=0)),OR(AND(COUNTIF(Raw!PR255:QB255,3)=1,COUNTA(Raw!RQ255:SG255)&gt;0),AND(COUNTIF(Raw!PR255:QB255,3)=0,COUNTA(Raw!RQ255:SG255)=0)),OR(AND(COUNTIF(Raw!PR255:QB255,4)=1,COUNTA(Raw!SH255:ST255)&gt;0),AND(COUNTIF(Raw!PR255:QB255,4)=0,COUNTA(Raw!SH255:ST255)=0)),OR(AND(COUNTIF(Raw!PR255:QB255,5)=1,COUNTA(Raw!SU255:TG255)&gt;0),AND(COUNTIF(Raw!PR255:QB255,5)=0,COUNTA(Raw!SU255:TG255)=0)),OR(AND(COUNTIF(Raw!PR255:QB255,6)=1,COUNTA(Raw!TH255:TT255)&gt;0),AND(COUNTIF(Raw!PR255:QB255,6)=0,COUNTA(Raw!TH255:TT255)=0)),OR(AND(COUNTIF(Raw!PR255:QB255,7)=1,COUNTA(Raw!TU255:UI255)&gt;0),AND(COUNTIF(Raw!PR255:QB255,7)=0,COUNTA(Raw!TU255:UI255)=0)),OR(AND(COUNTIF(Raw!PR255:QB255,8)=1,COUNTA(Raw!UJ255:UV255)&gt;0),AND(COUNTIF(Raw!PR255:QB255,8)=0,COUNTA(Raw!UJ255:UV255)=0)),OR(AND(COUNTIF(Raw!PR255:QB255,9)=1,COUNTA(Raw!UW255:VG255)&gt;0),AND(COUNTIF(Raw!PR255:QB255,9)=0,COUNTA(Raw!UW255:VG255)=0)),OR(AND(COUNTIF(Raw!PR255:QB255,10)=1,COUNTA(Raw!VH255:VP255)&gt;0),AND(COUNTIF(Raw!PR255:QB255,10)=0,COUNTA(Raw!VH255:VP255)=0)),OR(AND(COUNTIF(Raw!PR255:QB255,11)=1,COUNTA(Raw!VQ255:WK255)&gt;0),AND(COUNTIF(Raw!PR255:QB255,11)=0,COUNTA(Raw!VQ255:WK255)=0))),"",1)))</f>
        <v/>
      </c>
      <c r="AV255" s="19" t="str">
        <f>IF(A255=0,"",IF(COUNTA(Raw!QI255:QY255)=0,"",IF(AND(OR(AND(Raw!QI255=4,COUNTIF(Raw!QR255:QY255,1)=0),Raw!QI255&lt;&gt;4),OR(AND(Raw!QJ255=4,COUNTIF(Raw!QR255:QY255,2)=0),Raw!QJ255&lt;&gt;4),OR(AND(Raw!QK255=4,COUNTIF(Raw!QR255:QY255,3)=0),Raw!QK255&lt;&gt;4),OR(AND(Raw!QL255=4,COUNTIF(Raw!QR255:QY255,4)=0),Raw!QL255&lt;&gt;4),OR(AND(Raw!QM255=4,COUNTIF(Raw!QR255:QY255,5)=0),Raw!QM255&lt;&gt;4),OR(AND(Raw!QN255=4,COUNTIF(Raw!QR255:QY255,6)=0),Raw!QN255&lt;&gt;4),OR(AND(Raw!QO255=4,COUNTIF(Raw!QR255:QY255,7)=0),Raw!QO255&lt;&gt;4),OR(AND(Raw!QP255=4,COUNTIF(Raw!QR255:QY255,8)=0),Raw!QP255&lt;&gt;4)),"",1)))</f>
        <v/>
      </c>
      <c r="AW255" t="str">
        <f>IF(A255=0,"",IF(COUNTA(Raw!QZ255:RP255)=0,"",IF(AND(OR(AND(Raw!QZ255=4,COUNTIF(Raw!RI255:RP255,1)=0),Raw!QZ255&lt;&gt;4),OR(AND(Raw!RA255=4,COUNTIF(Raw!RI255:RP255,2)=0),Raw!RA255&lt;&gt;4),OR(AND(Raw!RB255=4,COUNTIF(Raw!RI255:RP255,3)=0),Raw!RB255&lt;&gt;4),OR(AND(Raw!RC255=4,COUNTIF(Raw!RI255:RP255,4)=0),Raw!RC255&lt;&gt;4),OR(AND(Raw!RD255=4,COUNTIF(Raw!RI255:RP255,5)=0),Raw!RD255&lt;&gt;4),OR(AND(Raw!RE255=4,COUNTIF(Raw!RI255:RP255,6)=0),Raw!RE255&lt;&gt;4),OR(AND(Raw!RF255=4,COUNTIF(Raw!RI255:RP255,7)=0),Raw!RF255&lt;&gt;4),OR(AND(Raw!RG255=4,COUNTIF(Raw!RI255:RP255,8)=0),Raw!RG255&lt;&gt;4)),"",1)))</f>
        <v/>
      </c>
      <c r="AX255" t="str">
        <f>IF(A255=0,"",IF(COUNTA(Raw!RQ255:SG255)=0,"",IF(AND(OR(AND(Raw!RQ255=4,COUNTIF(Raw!RZ255:SG255,1)=0),Raw!RQ255&lt;&gt;4),OR(AND(Raw!RR255=4,COUNTIF(Raw!RZ255:SG255,2)=0),Raw!RR255&lt;&gt;4),OR(AND(Raw!RS255=4,COUNTIF(Raw!RZ255:SG255,3)=0),Raw!RS255&lt;&gt;4),OR(AND(Raw!RT255=4,COUNTIF(Raw!RZ255:SG255,4)=0),Raw!RT255&lt;&gt;4),OR(AND(Raw!RU255=4,COUNTIF(Raw!RZ255:SG255,5)=0),Raw!RU255&lt;&gt;4),OR(AND(Raw!RV255=4,COUNTIF(Raw!RZ255:SG255,6)=0),Raw!RV255&lt;&gt;4),OR(AND(Raw!RW255=4,COUNTIF(Raw!RZ255:SG255,7)=0),Raw!RW255&lt;&gt;4),OR(AND(Raw!RX255=4,COUNTIF(Raw!RZ255:SG255,8)=0),Raw!RX255&lt;&gt;4)),"",1)))</f>
        <v/>
      </c>
      <c r="AY255" t="str">
        <f>IF(A255=0,"",IF(COUNTA(Raw!SH255:ST255)=0,"",IF(AND(OR(AND(Raw!SH255=4,COUNTIF(Raw!SO255:ST255,1)=0),Raw!SH255&lt;&gt;4),OR(AND(Raw!SI255=4,COUNTIF(Raw!SO255:ST255,2)=0),Raw!SI255&lt;&gt;4),OR(AND(Raw!SJ255=4,COUNTIF(Raw!SO255:ST255,3)=0),Raw!SJ255&lt;&gt;4),OR(AND(Raw!SK255=4,COUNTIF(Raw!SO255:ST255,4)=0),Raw!SK255&lt;&gt;4),OR(AND(Raw!SL255=4,COUNTIF(Raw!SO255:ST255,5)=0),Raw!SL255&lt;&gt;4),OR(AND(Raw!SM255=4,COUNTIF(Raw!SO255:ST255,6)=0),Raw!SM255&lt;&gt;4)),"",1)))</f>
        <v/>
      </c>
      <c r="AZ255" t="str">
        <f>IF(A255=0,"",IF(COUNTA(Raw!SU255:TG255)=0,"",IF(AND(OR(AND(Raw!SU255=4,COUNTIF(Raw!TB255:TG255,1)=0),Raw!SU255&lt;&gt;4),OR(AND(Raw!SV255=4,COUNTIF(Raw!TB255:TG255,2)=0),Raw!SV255&lt;&gt;4),OR(AND(Raw!SW255=4,COUNTIF(Raw!TB255:TG255,3)=0),Raw!SW255&lt;&gt;4),OR(AND(Raw!SX255=4,COUNTIF(Raw!TB255:TG255,4)=0),Raw!SX255&lt;&gt;4),OR(AND(Raw!SY255=4,COUNTIF(Raw!TB255:TG255,5)=0),Raw!SY255&lt;&gt;4),OR(AND(Raw!SZ255=4,COUNTIF(Raw!TB255:TG255,6)=0),Raw!SZ255&lt;&gt;4)),"",1)))</f>
        <v/>
      </c>
      <c r="BA255" t="str">
        <f>IF(A255=0,"",IF(COUNTA(Raw!TH255:TT255)=0,"",IF(AND(OR(AND(Raw!TH255=4,COUNTIF(Raw!TO255:TT255,1)=0),Raw!TH255&lt;&gt;4),OR(AND(Raw!TI255=4,COUNTIF(Raw!TO255:TT255,2)=0),Raw!TI255&lt;&gt;4),OR(AND(Raw!TJ255=4,COUNTIF(Raw!TO255:TT255,3)=0),Raw!TJ255&lt;&gt;4),OR(AND(Raw!TK255=4,COUNTIF(Raw!TO255:TT255,4)=0),Raw!TK255&lt;&gt;4),OR(AND(Raw!TL255=4,COUNTIF(Raw!TO255:TT255,5)=0),Raw!TL255&lt;&gt;4),OR(AND(Raw!TM255=4,COUNTIF(Raw!TO255:TT255,6)=0),Raw!TM255&lt;&gt;4)),"",1)))</f>
        <v/>
      </c>
      <c r="BB255" t="str">
        <f>IF(A255=0,"",IF(COUNTA(Raw!TU255:UI255)=0,"",IF(AND(OR(AND(Raw!TU255=4,COUNTIF(Raw!UC255:UI255,1)=0),Raw!TU255&lt;&gt;4),OR(AND(Raw!TV255=4,COUNTIF(Raw!UC255:UI255,2)=0),Raw!TV255&lt;&gt;4),OR(AND(Raw!TW255=4,COUNTIF(Raw!UC255:UI255,3)=0),Raw!TW255&lt;&gt;4),OR(AND(Raw!TX255=4,COUNTIF(Raw!UC255:UI255,4)=0),Raw!TX255&lt;&gt;4),OR(AND(Raw!TY255=4,COUNTIF(Raw!UC255:UI255,5)=0),Raw!TY255&lt;&gt;4),OR(AND(Raw!TZ255=4,COUNTIF(Raw!UC255:UI255,6)=0),Raw!TZ255&lt;&gt;4),OR(AND(Raw!UA255=4,COUNTIF(Raw!UC255:UI255,7)=0),Raw!UA255&lt;&gt;4)),"",1)))</f>
        <v/>
      </c>
      <c r="BC255" t="str">
        <f>IF(A255=0,"",IF(COUNTA(Raw!UJ255:UV255)=0,"",IF(AND(OR(AND(Raw!UJ255=4,COUNTIF(Raw!UQ255:UV255,1)=0),Raw!UJ255&lt;&gt;4),OR(AND(Raw!UK255=4,COUNTIF(Raw!UQ255:UV255,2)=0),Raw!UK255&lt;&gt;4),OR(AND(Raw!UL255=4,COUNTIF(Raw!UQ255:UV255,3)=0),Raw!UL255&lt;&gt;4),OR(AND(Raw!UM255=4,COUNTIF(Raw!UQ255:UV255,4)=0),Raw!UM255&lt;&gt;4),OR(AND(Raw!UN255=4,COUNTIF(Raw!UQ255:UV255,5)=0),Raw!UN255&lt;&gt;4),OR(AND(Raw!UO255=4,COUNTIF(Raw!UQ255:UV255,6)=0),Raw!UO255&lt;&gt;4)),"",1)))</f>
        <v/>
      </c>
      <c r="BD255" t="str">
        <f>IF(A255=0,"",IF(COUNTA(Raw!UW255:VG255)=0,"",IF(AND(OR(AND(Raw!UW255=4,COUNTIF(Raw!VC255:VG255,1)=0),Raw!UW255&lt;&gt;4),OR(AND(Raw!UX255=4,COUNTIF(Raw!VC255:VG255,2)=0),Raw!UX255&lt;&gt;4),OR(AND(Raw!UY255=4,COUNTIF(Raw!VC255:VG255,3)=0),Raw!UY255&lt;&gt;4),OR(AND(Raw!UZ255=4,COUNTIF(Raw!VC255:VG255,4)=0),Raw!UZ255&lt;&gt;4),OR(AND(Raw!VA255=4,COUNTIF(Raw!VC255:VG255,5)=0),Raw!VA255&lt;&gt;4)),"",1)))</f>
        <v/>
      </c>
      <c r="BE255" t="str">
        <f>IF(A255=0,"",IF(COUNTA(Raw!VH255:VP255)=0,"",
IF(AND(
OR(AND(Raw!VH255=4,COUNTIF(Raw!VM255:VP255,1)=0),Raw!VH255&lt;&gt;4),
OR(AND(Raw!VI255=4,COUNTIF(Raw!VM255:VP255,2)=0),Raw!VI255&lt;&gt;4),
OR(AND(Raw!VJ255=4,COUNTIF(Raw!VM255:VP255,3)=0),Raw!VJ255&lt;&gt;4),
OR(AND(Raw!VK255=4,COUNTIF(Raw!VM255:VP255,4)=0),Raw!VK255&lt;&gt;4)
),"",1)))</f>
        <v/>
      </c>
      <c r="BF255" t="str">
        <f>IF(A255=0,"",IF(COUNTA(Raw!VQ255:WK255)=0,"",
IF(AND(
OR(AND(Raw!VQ255=4,COUNTIF(Raw!WB255:WK255,1)=0),Raw!VQ255&lt;&gt;4),
OR(AND(Raw!VR255=4,COUNTIF(Raw!WB255:WK255,2)=0),Raw!VR255&lt;&gt;4),
OR(AND(Raw!VS255=4,COUNTIF(Raw!WB255:WK255,3)=0),Raw!VS255&lt;&gt;4),
OR(AND(Raw!VT255=4,COUNTIF(Raw!WB255:WK255,4)=0),Raw!VT255&lt;&gt;4),
OR(AND(Raw!VU255=4,COUNTIF(Raw!WB255:WK255,5)=0),Raw!VU255&lt;&gt;4),
OR(AND(Raw!VV255=4,COUNTIF(Raw!WB255:WK255,6)=0),Raw!VV255&lt;&gt;4),
OR(AND(Raw!VW255=4,COUNTIF(Raw!WB255:WK255,7)=0),Raw!VW255&lt;&gt;4),
OR(AND(Raw!VX255=4,COUNTIF(Raw!WB255:WK255,8)=0),Raw!VX255&lt;&gt;4),
OR(AND(Raw!VY255=4,COUNTIF(Raw!WB255:WK255,9)=0),Raw!VX255&lt;&gt;4),
OR(AND(Raw!VZ255=4,COUNTIF(Raw!WB255:WK255,10)=0),Raw!VZ255&lt;&gt;4)
),"",1)))</f>
        <v/>
      </c>
      <c r="BG255" t="str">
        <f>IF(A255=0,"",IF(COUNTA(Raw!WL255:XB255)=0,"",
IF(AND(
OR(AND(Raw!WL255=4,COUNTIF(Raw!WU255:XB255,1)=0),Raw!WL255&lt;&gt;4),
OR(AND(Raw!WM255=4,COUNTIF(Raw!WU255:XB255,2)=0),Raw!WM255&lt;&gt;4),
OR(AND(Raw!WN255=4,COUNTIF(Raw!WU255:XB255,3)=0),Raw!WN255&lt;&gt;4),
OR(AND(Raw!WO255=4,COUNTIF(Raw!WU255:XB255,4)=0),Raw!WO255&lt;&gt;4),
OR(AND(Raw!WP255=4,COUNTIF(Raw!WU255:XB255,5)=0),Raw!WP255&lt;&gt;4),
OR(AND(Raw!WQ255=4,COUNTIF(Raw!WU255:XB255,6)=0),Raw!WQ255&lt;&gt;4),
OR(AND(Raw!WR255=4,COUNTIF(Raw!WU255:XB255,7)=0),Raw!WR255&lt;&gt;4),
OR(AND(Raw!WS255=4,COUNTIF(Raw!WU255:XB255,8)=0),Raw!WS255&lt;&gt;4)
),"",1)))</f>
        <v/>
      </c>
      <c r="BH255" t="str">
        <f>IF(A255=0,"",IF(COUNTA(Raw!XC255:XK255)=0,"",
IF(AND(
OR(AND(Raw!XC255=4,COUNTIF(Raw!XH255:XK255,1)=0),Raw!XC255&lt;&gt;4),
OR(AND(Raw!XD255=4,COUNTIF(Raw!XH255:XK255,2)=0),Raw!XD255&lt;&gt;4),
OR(AND(Raw!XE255=4,COUNTIF(Raw!XH255:XK255,3)=0),Raw!XE255&lt;&gt;4),
OR(AND(Raw!XF255=4,COUNTIF(Raw!XH255:XK255,4)=0),Raw!XF255&lt;&gt;4)
),"",1)))</f>
        <v/>
      </c>
      <c r="BI255" t="str">
        <f>IF(A255=0,"",IF(COUNTA(Raw!XL255:XT255)=0,"",
IF(AND(
OR(AND(Raw!XL255=4,COUNTIF(Raw!XQ255:XT255,1)=0),Raw!XL255&lt;&gt;4),
OR(AND(Raw!XM255=4,COUNTIF(Raw!XQ255:XT255,2)=0),Raw!XM255&lt;&gt;4),
OR(AND(Raw!XN255=4,COUNTIF(Raw!XQ255:XT255,3)=0),Raw!XN255&lt;&gt;4),
OR(AND(Raw!XO255=4,COUNTIF(Raw!XQ255:XT255,4)=0),Raw!XO255&lt;&gt;4)
),"",1)))</f>
        <v/>
      </c>
      <c r="BJ255" t="str">
        <f>IF(A255=0,"",IF(COUNTA(Raw!XU255:YI255)=0,"",
IF(AND(
OR(AND(Raw!XU255=4,COUNTIF(Raw!YC255:YI255,1)=0),Raw!XU255&lt;&gt;4),
OR(AND(Raw!XV255=4,COUNTIF(Raw!YC255:YI255,2)=0),Raw!XV255&lt;&gt;4),
OR(AND(Raw!XW255=4,COUNTIF(Raw!YC255:YI255,3)=0),Raw!XW255&lt;&gt;4),
OR(AND(Raw!XX255=4,COUNTIF(Raw!YC255:YI255,4)=0),Raw!XX255&lt;&gt;4),
OR(AND(Raw!XY255=4,COUNTIF(Raw!YC255:YI255,5)=0),Raw!XY255&lt;&gt;4),
OR(AND(Raw!XZ255=4,COUNTIF(Raw!YC255:YI255,6)=0),Raw!XZ255&lt;&gt;4),
OR(AND(Raw!YA255=4,COUNTIF(Raw!YC255:YI255,7)=0),Raw!YA255&lt;&gt;4)
),"",1)))</f>
        <v/>
      </c>
      <c r="BK255" t="str">
        <f>IF(A255=0,"",IF(COUNTA(Raw!YJ255:YR255)=0,"",
IF(AND(
OR(AND(Raw!YJ255=4,COUNTIF(Raw!YO255:YR255,1)=0),Raw!YJ255&lt;&gt;4),
OR(AND(Raw!YK255=4,COUNTIF(Raw!YO255:YR255,2)=0),Raw!YK255&lt;&gt;4),
OR(AND(Raw!YL255=4,COUNTIF(Raw!YO255:YR255,3)=0),Raw!YL255&lt;&gt;4),
OR(AND(Raw!YM255=4,COUNTIF(Raw!YO255:YR255,4)=0),Raw!YM255&lt;&gt;4)
),"",1)))</f>
        <v/>
      </c>
      <c r="BL255" t="str">
        <f>IF(A255=0,"",IF(COUNTA(Raw!YS255:YU255)=0,"",IF(AND(Raw!YS255=4,ISBLANK(Raw!YU255)),"",IF(AND(Raw!YS255&lt;&gt;4,ISBLANK(Raw!YU255)=FALSE),"",1))))</f>
        <v/>
      </c>
    </row>
    <row r="256" spans="1:64">
      <c r="A256" s="20">
        <f>Raw!A256</f>
        <v>0</v>
      </c>
      <c r="B256" s="19" t="str">
        <f>IF(A256=0,"",IF(AND(Raw!AC256=1,COUNTA(Raw!AR256:IC256)&gt;0,COUNTA(Raw!ID256:YU256)=0),"",IF(AND(Raw!AC256=2,COUNTA(Raw!AR256:IC256)=0,COUNTA(Raw!ID256:MV256)&gt;0,COUNTA(Raw!MW256:YU256)=0),"",IF(AND(Raw!AC256=3,COUNTA(Raw!AP256:MV256)=0,COUNTA(Raw!MW256:YU256)&gt;0),"",1))))</f>
        <v/>
      </c>
      <c r="C256" s="19" t="str">
        <f>IF(A256=0,"",IF(AND(Raw!AK256=1,ISBLANK(Raw!AM256)=FALSE,ISBLANK(Raw!AO256)),"",IF(AND(Raw!AK256=2,ISBLANK(Raw!AM256),ISBLANK(Raw!AO256)=FALSE),"",1)))</f>
        <v/>
      </c>
      <c r="D256" s="19" t="str">
        <f>IF(A256=0,"",IF(COUNTA(Raw!AS256:AZ256)=0,"",IF(AND(Raw!AS256+Raw!AT256=100,Raw!AU256+Raw!AV256=100,Raw!AW256+Raw!AX256=100,Raw!AY256+Raw!AZ256=100),"",1)))</f>
        <v/>
      </c>
      <c r="E256" s="19" t="str">
        <f>IF(A256=0,"",IF(ISBLANK(Raw!AQ256),"",IF(Raw!AQ256=1,"",1)))</f>
        <v/>
      </c>
      <c r="F256" s="19" t="str">
        <f>IF(A256=0,"",IF(ISBLANK(Raw!AR256),"",IF(AND(Raw!AR256&gt;=0,Raw!AR256&lt;=100),"",1)))</f>
        <v/>
      </c>
      <c r="G256" s="19" t="str">
        <f>IF(A256=0,"",IF(AND(ISBLANK(Raw!BA256),ISBLANK(Raw!AS256)),"",IF(AND(Raw!AS256&gt;0,ISBLANK(Raw!BA256)=FALSE),"",1)))</f>
        <v/>
      </c>
      <c r="H256" s="19" t="str">
        <f>IF(A256=0,"",IF(COUNTA(Raw!BA256:BH256)=0,"",IF(AND(Raw!BA256=0,COUNTA(Raw!BB256:BH256)=0),"",IF(AND(Raw!BA256&gt;0,COUNTA(Raw!BB256:BH256)&gt;0),"",1))))</f>
        <v/>
      </c>
      <c r="I256" s="19" t="str">
        <f>IF(A256=0,"",IF(AND(ISBLANK(Raw!BI256),ISBLANK(Raw!BJ256)),"",IF(AND(Raw!BI256=1,ISBLANK(Raw!BJ256)=FALSE),"",IF(AND(Raw!BI256=2,ISBLANK(Raw!BJ256)),"",1))))</f>
        <v/>
      </c>
      <c r="J256" s="19" t="str">
        <f>IF(A256=0,"",IF(AND(ISBLANK(Raw!AT256),COUNTBLANK(Raw!BK256:BQ256)),"",IF(AND(Raw!AT256&gt;0,COUNTA(Raw!BK256:BQ256)&gt;0),"",IF(AND(Raw!AT256=0,COUNTA(Raw!BK256:BQ256)=0),"",1))))</f>
        <v/>
      </c>
      <c r="K256" s="19" t="str">
        <f>IF(A256=0,"",IF(AND(ISBLANK(Raw!AS256),COUNTA(Raw!BR256:BX256)=0),"",IF(AND(Raw!AS256&gt;0,COUNTA(Raw!BR256:BX256)&gt;0),"",IF(AND(Raw!AS256=0,COUNTA(Raw!BR256:BX256)=0),"",1))))</f>
        <v/>
      </c>
      <c r="L256" s="19" t="str">
        <f>IF(A256=0,"",IF(AND(COUNTA(Raw!BK256:BX256)=0,COUNTA(Raw!BY256:CH256)=0),"",IF(AND(COUNTIF(Raw!BK256:BX256,1)&gt;0,COUNTA(Raw!BY256:CH256)&gt;0),"",IF(AND(COUNTIF(Raw!BK256:BX256,1)=0,COUNTA(Raw!BY256:CH256)=0),"",1))))</f>
        <v/>
      </c>
      <c r="M256" s="19" t="str">
        <f>IF(A256=0,"",IF(AND(COUNTA(Raw!BK256:BX256)=0,COUNTA(Raw!CI256:CR256)),"",IF(AND(COUNTIF(Raw!BK256:BX256,3)&gt;0,COUNTA(Raw!CI256:CR256)&gt;0),"",IF(AND(COUNTIF(Raw!BK256:BX256,3)=0,COUNTA(Raw!CI256:CR256)=0),"",1))))</f>
        <v/>
      </c>
      <c r="N256" s="19" t="str">
        <f>IF(A256=0,"",IF(COUNTA(Raw!CS256:DF256)=0,"",IF(AND(COUNTIF(Raw!CS256:CV256,1)=1,COUNTA(Raw!CW256:DA256)&gt;0,COUNTA(Raw!DB256:DF256)=0),"",IF(AND(COUNTIF(Raw!CS256:CV256,2)=1,COUNTA(Raw!CW256:DA256)=0,COUNTA(Raw!DB256:DF256)&gt;0),"",IF(AND(COUNTA(Raw!CS256:CV256)&gt;0,COUNTA(Raw!CW256:DF256)=0),"",1)))))</f>
        <v/>
      </c>
      <c r="O256" s="19" t="str">
        <f>IF(A256=0,"",IF(COUNTA(Raw!DG256:DP256)=0,"",IF(AND(COUNTIF(Raw!BK256:BQ256,1)&gt;0,OR(COUNTIF(Raw!DG256:DP256,1)=1,COUNTIF(Raw!DG256:DP256,2)=1,COUNTIF(Raw!DG256:DP256,3)=1)),"",IF(AND(COUNTIF(Raw!BK256:BQ256,1)=0,AND(COUNTIF(Raw!DG256:DP256,1)=0,COUNTIF(Raw!DG256:DP256,2)=0,COUNTIF(Raw!DG256:DP256,3)=0)),"",1))))</f>
        <v/>
      </c>
      <c r="P256" s="19" t="str">
        <f>IF(A256=0,"",IF(COUNTA(Raw!DG256:DR256)=0,"",IF(AND(COUNTIF(Raw!DG256:DP256,4)=1,ISBLANK(Raw!DQ256)=FALSE,ISBLANK(Raw!DR256)),"",IF(AND(COUNTIF(Raw!DG256:DP256,7)=1,ISBLANK(Raw!DQ256),ISBLANK(Raw!DR256)=FALSE),"",IF(AND(COUNTA(Raw!DG256:DP256)&gt;0,COUNTIF(Raw!DG256:DP256,4)=0,COUNTIF(Raw!DG256:DP256,7)=0,COUNTA(Raw!DQ256:DR256)=0),"",1)))))</f>
        <v/>
      </c>
      <c r="Q256" s="19" t="str">
        <f>IF(A256=0,"",IF(AND(COUNTA(Raw!DS256:DU256)=0,COUNTA(Raw!BK256:BQ256)=0),"",IF(AND(COUNTIF(Raw!BK256:BQ256,1)&gt;0,COUNTA(Raw!DS256:DU256)&gt;0),"",IF(AND(COUNTIF(Raw!BK256:BQ256,1)=0,COUNTA(Raw!DS256:DU256)=0),"",1))))</f>
        <v/>
      </c>
      <c r="R256" s="19" t="str">
        <f>IF(A256=0,"",IF(AND(ISBLANK(Raw!AT256),ISBLANK(Raw!EJ256)),"",IF(AND(Raw!AT256&gt;0,ISBLANK(Raw!EJ256)=FALSE,Raw!EJ256&gt;=0,Raw!EJ256&lt;=7),"",IF(AND(Raw!AT256=0,ISBLANK(Raw!EJ256)),"",1))))</f>
        <v/>
      </c>
      <c r="S256" t="str">
        <f>IF(A256=0,"",IF(AND(ISBLANK(Raw!AS256),ISBLANK(Raw!EK256)),"",IF(AND(Raw!AS256&gt;0,ISBLANK(Raw!EK256)=FALSE),"",IF(AND(Raw!AS256=0,ISBLANK(Raw!EK256)),"",1))))</f>
        <v/>
      </c>
      <c r="T256" s="19" t="str">
        <f>IF(A256=0,"",IF(AND(ISBLANK(Raw!AT256),COUNTA(Raw!EL256:EQ256)=0),"",IF(AND(Raw!AT256&gt;0,COUNTA(Raw!EL256:EQ256)&gt;0),"",IF(AND(Raw!AT256=0,COUNTA(Raw!EL256:EQ256)=0),"",1))))</f>
        <v/>
      </c>
      <c r="U256" t="str">
        <f>IF(A256=0,"",IF(AND(ISBLANK(Raw!AT256),COUNTA(Raw!ER256:EU256)=0),"",IF(AND(Raw!AT256&gt;0,COUNTA(Raw!ER256:EU256)&gt;0),"",IF(AND(Raw!AT256=0,COUNTA(Raw!ER256:EU256)=0),"",1))))</f>
        <v/>
      </c>
      <c r="V256" t="str">
        <f>IF(A256=0,"",IF(AND(ISBLANK(Raw!AS256),COUNTA(Raw!EV256:FA256)=0),"",IF(AND(Raw!AS256&gt;0,COUNTA(Raw!EV256:FA256)&gt;0),"",IF(AND(Raw!AS256=0,COUNTA(Raw!EV256:FA256)=0),"",1))))</f>
        <v/>
      </c>
      <c r="W256" t="str">
        <f>IF(A256=0,"",IF(AND(ISBLANK(Raw!AS256),COUNTA(Raw!FB256:FE256)=0),"",IF(AND(Raw!AS256&gt;0,COUNTA(Raw!FB256:FE256)&gt;0),"",IF(AND(Raw!AS256=0,COUNTA(Raw!FB256:FE256)=0),"",1))))</f>
        <v/>
      </c>
      <c r="X256" t="str">
        <f>IF(A256=0,"",IF(AND(ISBLANK(Raw!AT256),COUNTA(Raw!FF256:FI256)=0),"",IF(AND(Raw!AT256&gt;0,COUNTA(Raw!FF256:FI256)&gt;0),"",IF(AND(Raw!AT256=0,COUNTA(Raw!FF256:FI256)=0),"",1))))</f>
        <v/>
      </c>
      <c r="Y256" t="str">
        <f>IF(A256=0,"",IF(AND(ISBLANK(Raw!AS256),COUNTA(Raw!FJ256:FM256)=0),"",IF(AND(Raw!AS256&gt;0,COUNTA(Raw!FJ256:FM256)&gt;0),"",IF(AND(Raw!AS256=0,COUNTA(Raw!FJ256:FM256)=0),"",1))))</f>
        <v/>
      </c>
      <c r="Z256" t="str">
        <f>IF(A256=0,"",IF(AND(COUNTA(Raw!FN256:FT256)=0,ISBLANK(Raw!FU256)),"",IF(AND(COUNTIF(Raw!FN256:FT256,1)&gt;0,ISBLANK(Raw!FU256)=FALSE),"",IF(AND(COUNTIF(Raw!FN256:FT256,1)=0,ISBLANK(Raw!FU256)),"",1))))</f>
        <v/>
      </c>
      <c r="AA256" s="19" t="str">
        <f>IF(A256=0,"",IF(AND(ISBLANK(Raw!BI256),COUNTA(Raw!FV256:GH256)=0),"",IF(AND(Raw!BI256&lt;&gt;1,COUNTIF(Raw!FV256:GH256,6)=0),"",IF(Raw!BI256=1,"",1))))</f>
        <v/>
      </c>
      <c r="AB256" t="str">
        <f>IF(A256=0,"",IF(AND(ISBLANK(Raw!GI256),COUNTA(Raw!GJ256:GQ256)=0),"",IF(AND(Raw!GI256=1,COUNTA(Raw!GJ256:GQ256)&gt;0),"",IF(AND(Raw!GI256=2,COUNTA(Raw!GJ256:GQ256)=0),"",1))))</f>
        <v/>
      </c>
      <c r="AC256" s="19" t="str">
        <f>IF(A256=0,"",IF(AND(COUNTA(Raw!GY256:HF256)=0,ISBLANK(Raw!HG256)),"",IF(AND(OR(COUNTIF(Raw!GY256:HE256,1)&gt;0,COUNTIF(Raw!GY256:HE256,2)&gt;0),ISBLANK(Raw!HG256)=FALSE),"",IF(AND(COUNTA(Raw!GY256:HF256)&gt;0,ISBLANK(Raw!HG256),COUNTIF(Raw!GY256:HE256,1)=0,COUNTIF(Raw!GY256:HE256,2)=0),"",1))))</f>
        <v/>
      </c>
      <c r="AD256" s="19" t="str">
        <f>IF(A256=0,"",IF(COUNTA(Raw!HU256:IB256)=0,"",IF(AND(Raw!AK256&lt;&gt;2,COUNTIF(Raw!HU256:IA256,2)=0,COUNTIF(Raw!HU256:IA256,3)=0),"",IF(Raw!AK256=2,"",1))))</f>
        <v/>
      </c>
      <c r="AE256" s="19" t="str">
        <f>IF(A256=0,"",IF(AND(Raw!AK256=2,ISBLANK(Raw!IC256)=FALSE),"",IF(AND(Raw!AK256&lt;&gt;2,ISBLANK(Raw!IC256)),"",1)))</f>
        <v/>
      </c>
      <c r="AF256" s="19" t="str">
        <f>IF(A256=0,"",IF(COUNTA(Raw!ID256:IF256)=0,"",IF(AND(MATCH(2023-Raw!ID256,Code!$A$3:$A$12,1)=Raw!IF256,2023-Raw!ID256=Raw!IE256),"",1)))</f>
        <v/>
      </c>
      <c r="AG256" s="19" t="str">
        <f>IF(A256=0,"",IF(COUNTA(Raw!IG256:II256)=0,"",IF(AND(Raw!IG256=4,ISBLANK(Raw!II256)=FALSE),"",IF(AND(Raw!IG256&lt;&gt;4,ISBLANK(Raw!II256)),"",1))))</f>
        <v/>
      </c>
      <c r="AH256" s="19" t="str">
        <f>IF(A256=0,"",IF(COUNTA(Raw!IJ256:IM256)=0,"",IF(AND(Raw!IJ256=1,ISBLANK(Raw!IK256)=FALSE),"",IF(AND(Raw!IJ256=2,COUNTA(Raw!IK256:IM256)&gt;0),"",1))))</f>
        <v/>
      </c>
      <c r="AI256" s="19" t="str">
        <f>IF(A256=0,"",IF(COUNTA(Raw!IK256:IM256)=0,"",IF(AND(Raw!IK256=1,ISBLANK(Raw!IL256)=FALSE),"",IF(AND(Raw!IK256=2,COUNTA(Raw!IL256:IM256)=0),"",1))))</f>
        <v/>
      </c>
      <c r="AJ256" s="19" t="str">
        <f>IF(A256=0,"",IF(COUNTA(Raw!JD256:JJ256)=0,"",IF(AND(Raw!JD256&gt;600,COUNTA(Raw!JE256:JI256)&gt;0),"",IF(AND(Raw!JD256&lt;=600,COUNTA(Raw!JE256:JJ256)=0),"",1))))</f>
        <v/>
      </c>
      <c r="AK256" s="19" t="str">
        <f>IF(A256=0,"",IF(COUNTA(Raw!JK256:KA256)=0,"",IF(AND(Raw!JK256=1,COUNTA(Raw!JM256:JV256)&gt;0),"",IF(AND(Raw!JK256=3,COUNTA(Raw!JM256:JV256)&gt;0,COUNTA(Raw!JW256:KA256)=0),"",IF(AND(ISBLANK(Raw!JK256)=FALSE,Raw!JK256&lt;&gt;1,Raw!JK256&lt;&gt;3,COUNTA(Raw!JM256:KA256)=0),"",1)))))</f>
        <v/>
      </c>
      <c r="AL256" s="19" t="str">
        <f>IF(A256=0,"",IF(COUNTA(Raw!JW256:KA256)=0,"",IF(AND(COUNTIF(Raw!JW256:JZ256,4)=0,COUNTA(Raw!JW256:JZ256)&gt;0,ISBLANK(Raw!KA256)=FALSE),"",IF(AND(COUNTIF(Raw!JW256:KA256,4)&gt;0,ISBLANK(Raw!KA256)),"",1))))</f>
        <v/>
      </c>
      <c r="AM256" s="19" t="str">
        <f>IF(A256=0,"",IF(COUNTA(Raw!KT256:KU256)=0,"",IF(AND(Raw!KT256=1,ISBLANK(Raw!KU256)=FALSE),"",IF(AND(Raw!KT256=2,ISBLANK(Raw!KU256)),"",1))))</f>
        <v/>
      </c>
      <c r="AN256" s="19" t="str">
        <f>IF(A256=0,"",IF(COUNTA(Raw!KX256:LF256)=0,"",IF(AND(COUNTIF(Raw!KX256:LB256,5)=1,COUNTA(Raw!KX256:LB256)=1,COUNTA(Raw!LC256:LF256)=0),"",IF(AND(COUNTIF(Raw!KX256:LB256,5)=0,COUNTA(Raw!KX256:LB256)&gt;0,COUNTA(Raw!LC256:LF256)&gt;0),"",1))))</f>
        <v/>
      </c>
      <c r="AO256" s="19" t="str">
        <f>IF(A256=0,"",IF(COUNTA(Raw!LM256:LU256)=0,"",IF(AND(Raw!LM256=1,ISBLANK(Raw!LN256)=FALSE,COUNTA(Raw!LO256:LU256)&gt;0),"",IF(AND(Raw!LM256=2,COUNTA(Raw!LN256:LU256)=0),"",1))))</f>
        <v/>
      </c>
      <c r="AP256" s="19" t="str">
        <f>IF(A256=0,"",IF(COUNTA(Raw!MY256:OG256)=0,"",IF(AND(Raw!MY256=2,COUNTA(Raw!MZ256:OG256)=0),"",IF(AND(Raw!MY256=1,COUNTA(Raw!MZ256:OG256)&gt;0),"",1))))</f>
        <v/>
      </c>
      <c r="AQ256" s="19" t="str">
        <f>IF(A256=0,"",IF(COUNTA(Raw!NC256:NW256)=0,"",IF(AND(COUNTIF(Raw!NC256:NG256,3)&gt;0,COUNTA(Raw!NH256:NQ256)&gt;0),"",IF(AND(COUNTA(Raw!NC256:NG256)&gt;0,COUNTIF(Raw!NC256:NG256,3)=0,COUNTA(Raw!NH256:NW256)=0),"",1))))</f>
        <v/>
      </c>
      <c r="AR256" s="19" t="str">
        <f>IF(A256=0,"",IF(COUNTA(Raw!NH256:NW256)=0,"",IF(AND(COUNTIF(Raw!NH256:NQ256,10)&gt;0,COUNTA(Raw!NR256:NW256)&gt;0),"",IF(AND(COUNTA(Raw!NH256:NQ256)&gt;0,COUNTIF(Raw!NH256:NQ256,10)=0,COUNTA(Raw!NR256:NY256)=0),"",1))))</f>
        <v/>
      </c>
      <c r="AS256" s="19" t="str">
        <f>IF(A256=0,"",IF(COUNTA(Raw!NY256:OG256)=0,"",IF(AND(Raw!NY256=1,COUNTA(Raw!NZ256:OG256)&gt;0),"",IF(AND(Raw!NY256=2,COUNTA(Raw!NZ256:OG256)=0),"",1))))</f>
        <v/>
      </c>
      <c r="AT256" s="19" t="str">
        <f>IF(A256=0,"",IF(COUNTA(Raw!OH256:OY256)=0,"",IF(AND(Raw!OH256=1,COUNTA(Raw!OI256:OY256)&gt;0),"",IF(AND(Raw!OH256=2,COUNTA(Raw!OI256:OY256)=0),"",1))))</f>
        <v/>
      </c>
      <c r="AU256" s="19" t="str">
        <f>IF(A256=0,"",IF(COUNTA(Raw!PR256:QB256)=0,"",
IF(AND(OR(AND(COUNTIF(Raw!PR256:QB256,1)=1,COUNTA(Raw!QI256:QY256)&gt;0),AND(COUNTIF(Raw!PR256:QB256,1)=0,COUNTA(Raw!QI256:QY256)=0)),OR(AND(COUNTIF(Raw!PR256:QB256,2)=1,COUNTA(Raw!QZ256:RP256)&gt;0),AND(COUNTIF(Raw!PR256:QB256,2)=0,COUNTA(Raw!QZ256:RP256)=0)),OR(AND(COUNTIF(Raw!PR256:QB256,3)=1,COUNTA(Raw!RQ256:SG256)&gt;0),AND(COUNTIF(Raw!PR256:QB256,3)=0,COUNTA(Raw!RQ256:SG256)=0)),OR(AND(COUNTIF(Raw!PR256:QB256,4)=1,COUNTA(Raw!SH256:ST256)&gt;0),AND(COUNTIF(Raw!PR256:QB256,4)=0,COUNTA(Raw!SH256:ST256)=0)),OR(AND(COUNTIF(Raw!PR256:QB256,5)=1,COUNTA(Raw!SU256:TG256)&gt;0),AND(COUNTIF(Raw!PR256:QB256,5)=0,COUNTA(Raw!SU256:TG256)=0)),OR(AND(COUNTIF(Raw!PR256:QB256,6)=1,COUNTA(Raw!TH256:TT256)&gt;0),AND(COUNTIF(Raw!PR256:QB256,6)=0,COUNTA(Raw!TH256:TT256)=0)),OR(AND(COUNTIF(Raw!PR256:QB256,7)=1,COUNTA(Raw!TU256:UI256)&gt;0),AND(COUNTIF(Raw!PR256:QB256,7)=0,COUNTA(Raw!TU256:UI256)=0)),OR(AND(COUNTIF(Raw!PR256:QB256,8)=1,COUNTA(Raw!UJ256:UV256)&gt;0),AND(COUNTIF(Raw!PR256:QB256,8)=0,COUNTA(Raw!UJ256:UV256)=0)),OR(AND(COUNTIF(Raw!PR256:QB256,9)=1,COUNTA(Raw!UW256:VG256)&gt;0),AND(COUNTIF(Raw!PR256:QB256,9)=0,COUNTA(Raw!UW256:VG256)=0)),OR(AND(COUNTIF(Raw!PR256:QB256,10)=1,COUNTA(Raw!VH256:VP256)&gt;0),AND(COUNTIF(Raw!PR256:QB256,10)=0,COUNTA(Raw!VH256:VP256)=0)),OR(AND(COUNTIF(Raw!PR256:QB256,11)=1,COUNTA(Raw!VQ256:WK256)&gt;0),AND(COUNTIF(Raw!PR256:QB256,11)=0,COUNTA(Raw!VQ256:WK256)=0))),"",1)))</f>
        <v/>
      </c>
      <c r="AV256" s="19" t="str">
        <f>IF(A256=0,"",IF(COUNTA(Raw!QI256:QY256)=0,"",IF(AND(OR(AND(Raw!QI256=4,COUNTIF(Raw!QR256:QY256,1)=0),Raw!QI256&lt;&gt;4),OR(AND(Raw!QJ256=4,COUNTIF(Raw!QR256:QY256,2)=0),Raw!QJ256&lt;&gt;4),OR(AND(Raw!QK256=4,COUNTIF(Raw!QR256:QY256,3)=0),Raw!QK256&lt;&gt;4),OR(AND(Raw!QL256=4,COUNTIF(Raw!QR256:QY256,4)=0),Raw!QL256&lt;&gt;4),OR(AND(Raw!QM256=4,COUNTIF(Raw!QR256:QY256,5)=0),Raw!QM256&lt;&gt;4),OR(AND(Raw!QN256=4,COUNTIF(Raw!QR256:QY256,6)=0),Raw!QN256&lt;&gt;4),OR(AND(Raw!QO256=4,COUNTIF(Raw!QR256:QY256,7)=0),Raw!QO256&lt;&gt;4),OR(AND(Raw!QP256=4,COUNTIF(Raw!QR256:QY256,8)=0),Raw!QP256&lt;&gt;4)),"",1)))</f>
        <v/>
      </c>
      <c r="AW256" t="str">
        <f>IF(A256=0,"",IF(COUNTA(Raw!QZ256:RP256)=0,"",IF(AND(OR(AND(Raw!QZ256=4,COUNTIF(Raw!RI256:RP256,1)=0),Raw!QZ256&lt;&gt;4),OR(AND(Raw!RA256=4,COUNTIF(Raw!RI256:RP256,2)=0),Raw!RA256&lt;&gt;4),OR(AND(Raw!RB256=4,COUNTIF(Raw!RI256:RP256,3)=0),Raw!RB256&lt;&gt;4),OR(AND(Raw!RC256=4,COUNTIF(Raw!RI256:RP256,4)=0),Raw!RC256&lt;&gt;4),OR(AND(Raw!RD256=4,COUNTIF(Raw!RI256:RP256,5)=0),Raw!RD256&lt;&gt;4),OR(AND(Raw!RE256=4,COUNTIF(Raw!RI256:RP256,6)=0),Raw!RE256&lt;&gt;4),OR(AND(Raw!RF256=4,COUNTIF(Raw!RI256:RP256,7)=0),Raw!RF256&lt;&gt;4),OR(AND(Raw!RG256=4,COUNTIF(Raw!RI256:RP256,8)=0),Raw!RG256&lt;&gt;4)),"",1)))</f>
        <v/>
      </c>
      <c r="AX256" t="str">
        <f>IF(A256=0,"",IF(COUNTA(Raw!RQ256:SG256)=0,"",IF(AND(OR(AND(Raw!RQ256=4,COUNTIF(Raw!RZ256:SG256,1)=0),Raw!RQ256&lt;&gt;4),OR(AND(Raw!RR256=4,COUNTIF(Raw!RZ256:SG256,2)=0),Raw!RR256&lt;&gt;4),OR(AND(Raw!RS256=4,COUNTIF(Raw!RZ256:SG256,3)=0),Raw!RS256&lt;&gt;4),OR(AND(Raw!RT256=4,COUNTIF(Raw!RZ256:SG256,4)=0),Raw!RT256&lt;&gt;4),OR(AND(Raw!RU256=4,COUNTIF(Raw!RZ256:SG256,5)=0),Raw!RU256&lt;&gt;4),OR(AND(Raw!RV256=4,COUNTIF(Raw!RZ256:SG256,6)=0),Raw!RV256&lt;&gt;4),OR(AND(Raw!RW256=4,COUNTIF(Raw!RZ256:SG256,7)=0),Raw!RW256&lt;&gt;4),OR(AND(Raw!RX256=4,COUNTIF(Raw!RZ256:SG256,8)=0),Raw!RX256&lt;&gt;4)),"",1)))</f>
        <v/>
      </c>
      <c r="AY256" t="str">
        <f>IF(A256=0,"",IF(COUNTA(Raw!SH256:ST256)=0,"",IF(AND(OR(AND(Raw!SH256=4,COUNTIF(Raw!SO256:ST256,1)=0),Raw!SH256&lt;&gt;4),OR(AND(Raw!SI256=4,COUNTIF(Raw!SO256:ST256,2)=0),Raw!SI256&lt;&gt;4),OR(AND(Raw!SJ256=4,COUNTIF(Raw!SO256:ST256,3)=0),Raw!SJ256&lt;&gt;4),OR(AND(Raw!SK256=4,COUNTIF(Raw!SO256:ST256,4)=0),Raw!SK256&lt;&gt;4),OR(AND(Raw!SL256=4,COUNTIF(Raw!SO256:ST256,5)=0),Raw!SL256&lt;&gt;4),OR(AND(Raw!SM256=4,COUNTIF(Raw!SO256:ST256,6)=0),Raw!SM256&lt;&gt;4)),"",1)))</f>
        <v/>
      </c>
      <c r="AZ256" t="str">
        <f>IF(A256=0,"",IF(COUNTA(Raw!SU256:TG256)=0,"",IF(AND(OR(AND(Raw!SU256=4,COUNTIF(Raw!TB256:TG256,1)=0),Raw!SU256&lt;&gt;4),OR(AND(Raw!SV256=4,COUNTIF(Raw!TB256:TG256,2)=0),Raw!SV256&lt;&gt;4),OR(AND(Raw!SW256=4,COUNTIF(Raw!TB256:TG256,3)=0),Raw!SW256&lt;&gt;4),OR(AND(Raw!SX256=4,COUNTIF(Raw!TB256:TG256,4)=0),Raw!SX256&lt;&gt;4),OR(AND(Raw!SY256=4,COUNTIF(Raw!TB256:TG256,5)=0),Raw!SY256&lt;&gt;4),OR(AND(Raw!SZ256=4,COUNTIF(Raw!TB256:TG256,6)=0),Raw!SZ256&lt;&gt;4)),"",1)))</f>
        <v/>
      </c>
      <c r="BA256" t="str">
        <f>IF(A256=0,"",IF(COUNTA(Raw!TH256:TT256)=0,"",IF(AND(OR(AND(Raw!TH256=4,COUNTIF(Raw!TO256:TT256,1)=0),Raw!TH256&lt;&gt;4),OR(AND(Raw!TI256=4,COUNTIF(Raw!TO256:TT256,2)=0),Raw!TI256&lt;&gt;4),OR(AND(Raw!TJ256=4,COUNTIF(Raw!TO256:TT256,3)=0),Raw!TJ256&lt;&gt;4),OR(AND(Raw!TK256=4,COUNTIF(Raw!TO256:TT256,4)=0),Raw!TK256&lt;&gt;4),OR(AND(Raw!TL256=4,COUNTIF(Raw!TO256:TT256,5)=0),Raw!TL256&lt;&gt;4),OR(AND(Raw!TM256=4,COUNTIF(Raw!TO256:TT256,6)=0),Raw!TM256&lt;&gt;4)),"",1)))</f>
        <v/>
      </c>
      <c r="BB256" t="str">
        <f>IF(A256=0,"",IF(COUNTA(Raw!TU256:UI256)=0,"",IF(AND(OR(AND(Raw!TU256=4,COUNTIF(Raw!UC256:UI256,1)=0),Raw!TU256&lt;&gt;4),OR(AND(Raw!TV256=4,COUNTIF(Raw!UC256:UI256,2)=0),Raw!TV256&lt;&gt;4),OR(AND(Raw!TW256=4,COUNTIF(Raw!UC256:UI256,3)=0),Raw!TW256&lt;&gt;4),OR(AND(Raw!TX256=4,COUNTIF(Raw!UC256:UI256,4)=0),Raw!TX256&lt;&gt;4),OR(AND(Raw!TY256=4,COUNTIF(Raw!UC256:UI256,5)=0),Raw!TY256&lt;&gt;4),OR(AND(Raw!TZ256=4,COUNTIF(Raw!UC256:UI256,6)=0),Raw!TZ256&lt;&gt;4),OR(AND(Raw!UA256=4,COUNTIF(Raw!UC256:UI256,7)=0),Raw!UA256&lt;&gt;4)),"",1)))</f>
        <v/>
      </c>
      <c r="BC256" t="str">
        <f>IF(A256=0,"",IF(COUNTA(Raw!UJ256:UV256)=0,"",IF(AND(OR(AND(Raw!UJ256=4,COUNTIF(Raw!UQ256:UV256,1)=0),Raw!UJ256&lt;&gt;4),OR(AND(Raw!UK256=4,COUNTIF(Raw!UQ256:UV256,2)=0),Raw!UK256&lt;&gt;4),OR(AND(Raw!UL256=4,COUNTIF(Raw!UQ256:UV256,3)=0),Raw!UL256&lt;&gt;4),OR(AND(Raw!UM256=4,COUNTIF(Raw!UQ256:UV256,4)=0),Raw!UM256&lt;&gt;4),OR(AND(Raw!UN256=4,COUNTIF(Raw!UQ256:UV256,5)=0),Raw!UN256&lt;&gt;4),OR(AND(Raw!UO256=4,COUNTIF(Raw!UQ256:UV256,6)=0),Raw!UO256&lt;&gt;4)),"",1)))</f>
        <v/>
      </c>
      <c r="BD256" t="str">
        <f>IF(A256=0,"",IF(COUNTA(Raw!UW256:VG256)=0,"",IF(AND(OR(AND(Raw!UW256=4,COUNTIF(Raw!VC256:VG256,1)=0),Raw!UW256&lt;&gt;4),OR(AND(Raw!UX256=4,COUNTIF(Raw!VC256:VG256,2)=0),Raw!UX256&lt;&gt;4),OR(AND(Raw!UY256=4,COUNTIF(Raw!VC256:VG256,3)=0),Raw!UY256&lt;&gt;4),OR(AND(Raw!UZ256=4,COUNTIF(Raw!VC256:VG256,4)=0),Raw!UZ256&lt;&gt;4),OR(AND(Raw!VA256=4,COUNTIF(Raw!VC256:VG256,5)=0),Raw!VA256&lt;&gt;4)),"",1)))</f>
        <v/>
      </c>
      <c r="BE256" t="str">
        <f>IF(A256=0,"",IF(COUNTA(Raw!VH256:VP256)=0,"",
IF(AND(
OR(AND(Raw!VH256=4,COUNTIF(Raw!VM256:VP256,1)=0),Raw!VH256&lt;&gt;4),
OR(AND(Raw!VI256=4,COUNTIF(Raw!VM256:VP256,2)=0),Raw!VI256&lt;&gt;4),
OR(AND(Raw!VJ256=4,COUNTIF(Raw!VM256:VP256,3)=0),Raw!VJ256&lt;&gt;4),
OR(AND(Raw!VK256=4,COUNTIF(Raw!VM256:VP256,4)=0),Raw!VK256&lt;&gt;4)
),"",1)))</f>
        <v/>
      </c>
      <c r="BF256" t="str">
        <f>IF(A256=0,"",IF(COUNTA(Raw!VQ256:WK256)=0,"",
IF(AND(
OR(AND(Raw!VQ256=4,COUNTIF(Raw!WB256:WK256,1)=0),Raw!VQ256&lt;&gt;4),
OR(AND(Raw!VR256=4,COUNTIF(Raw!WB256:WK256,2)=0),Raw!VR256&lt;&gt;4),
OR(AND(Raw!VS256=4,COUNTIF(Raw!WB256:WK256,3)=0),Raw!VS256&lt;&gt;4),
OR(AND(Raw!VT256=4,COUNTIF(Raw!WB256:WK256,4)=0),Raw!VT256&lt;&gt;4),
OR(AND(Raw!VU256=4,COUNTIF(Raw!WB256:WK256,5)=0),Raw!VU256&lt;&gt;4),
OR(AND(Raw!VV256=4,COUNTIF(Raw!WB256:WK256,6)=0),Raw!VV256&lt;&gt;4),
OR(AND(Raw!VW256=4,COUNTIF(Raw!WB256:WK256,7)=0),Raw!VW256&lt;&gt;4),
OR(AND(Raw!VX256=4,COUNTIF(Raw!WB256:WK256,8)=0),Raw!VX256&lt;&gt;4),
OR(AND(Raw!VY256=4,COUNTIF(Raw!WB256:WK256,9)=0),Raw!VX256&lt;&gt;4),
OR(AND(Raw!VZ256=4,COUNTIF(Raw!WB256:WK256,10)=0),Raw!VZ256&lt;&gt;4)
),"",1)))</f>
        <v/>
      </c>
      <c r="BG256" t="str">
        <f>IF(A256=0,"",IF(COUNTA(Raw!WL256:XB256)=0,"",
IF(AND(
OR(AND(Raw!WL256=4,COUNTIF(Raw!WU256:XB256,1)=0),Raw!WL256&lt;&gt;4),
OR(AND(Raw!WM256=4,COUNTIF(Raw!WU256:XB256,2)=0),Raw!WM256&lt;&gt;4),
OR(AND(Raw!WN256=4,COUNTIF(Raw!WU256:XB256,3)=0),Raw!WN256&lt;&gt;4),
OR(AND(Raw!WO256=4,COUNTIF(Raw!WU256:XB256,4)=0),Raw!WO256&lt;&gt;4),
OR(AND(Raw!WP256=4,COUNTIF(Raw!WU256:XB256,5)=0),Raw!WP256&lt;&gt;4),
OR(AND(Raw!WQ256=4,COUNTIF(Raw!WU256:XB256,6)=0),Raw!WQ256&lt;&gt;4),
OR(AND(Raw!WR256=4,COUNTIF(Raw!WU256:XB256,7)=0),Raw!WR256&lt;&gt;4),
OR(AND(Raw!WS256=4,COUNTIF(Raw!WU256:XB256,8)=0),Raw!WS256&lt;&gt;4)
),"",1)))</f>
        <v/>
      </c>
      <c r="BH256" t="str">
        <f>IF(A256=0,"",IF(COUNTA(Raw!XC256:XK256)=0,"",
IF(AND(
OR(AND(Raw!XC256=4,COUNTIF(Raw!XH256:XK256,1)=0),Raw!XC256&lt;&gt;4),
OR(AND(Raw!XD256=4,COUNTIF(Raw!XH256:XK256,2)=0),Raw!XD256&lt;&gt;4),
OR(AND(Raw!XE256=4,COUNTIF(Raw!XH256:XK256,3)=0),Raw!XE256&lt;&gt;4),
OR(AND(Raw!XF256=4,COUNTIF(Raw!XH256:XK256,4)=0),Raw!XF256&lt;&gt;4)
),"",1)))</f>
        <v/>
      </c>
      <c r="BI256" t="str">
        <f>IF(A256=0,"",IF(COUNTA(Raw!XL256:XT256)=0,"",
IF(AND(
OR(AND(Raw!XL256=4,COUNTIF(Raw!XQ256:XT256,1)=0),Raw!XL256&lt;&gt;4),
OR(AND(Raw!XM256=4,COUNTIF(Raw!XQ256:XT256,2)=0),Raw!XM256&lt;&gt;4),
OR(AND(Raw!XN256=4,COUNTIF(Raw!XQ256:XT256,3)=0),Raw!XN256&lt;&gt;4),
OR(AND(Raw!XO256=4,COUNTIF(Raw!XQ256:XT256,4)=0),Raw!XO256&lt;&gt;4)
),"",1)))</f>
        <v/>
      </c>
      <c r="BJ256" t="str">
        <f>IF(A256=0,"",IF(COUNTA(Raw!XU256:YI256)=0,"",
IF(AND(
OR(AND(Raw!XU256=4,COUNTIF(Raw!YC256:YI256,1)=0),Raw!XU256&lt;&gt;4),
OR(AND(Raw!XV256=4,COUNTIF(Raw!YC256:YI256,2)=0),Raw!XV256&lt;&gt;4),
OR(AND(Raw!XW256=4,COUNTIF(Raw!YC256:YI256,3)=0),Raw!XW256&lt;&gt;4),
OR(AND(Raw!XX256=4,COUNTIF(Raw!YC256:YI256,4)=0),Raw!XX256&lt;&gt;4),
OR(AND(Raw!XY256=4,COUNTIF(Raw!YC256:YI256,5)=0),Raw!XY256&lt;&gt;4),
OR(AND(Raw!XZ256=4,COUNTIF(Raw!YC256:YI256,6)=0),Raw!XZ256&lt;&gt;4),
OR(AND(Raw!YA256=4,COUNTIF(Raw!YC256:YI256,7)=0),Raw!YA256&lt;&gt;4)
),"",1)))</f>
        <v/>
      </c>
      <c r="BK256" t="str">
        <f>IF(A256=0,"",IF(COUNTA(Raw!YJ256:YR256)=0,"",
IF(AND(
OR(AND(Raw!YJ256=4,COUNTIF(Raw!YO256:YR256,1)=0),Raw!YJ256&lt;&gt;4),
OR(AND(Raw!YK256=4,COUNTIF(Raw!YO256:YR256,2)=0),Raw!YK256&lt;&gt;4),
OR(AND(Raw!YL256=4,COUNTIF(Raw!YO256:YR256,3)=0),Raw!YL256&lt;&gt;4),
OR(AND(Raw!YM256=4,COUNTIF(Raw!YO256:YR256,4)=0),Raw!YM256&lt;&gt;4)
),"",1)))</f>
        <v/>
      </c>
      <c r="BL256" t="str">
        <f>IF(A256=0,"",IF(COUNTA(Raw!YS256:YU256)=0,"",IF(AND(Raw!YS256=4,ISBLANK(Raw!YU256)),"",IF(AND(Raw!YS256&lt;&gt;4,ISBLANK(Raw!YU256)=FALSE),"",1))))</f>
        <v/>
      </c>
    </row>
    <row r="257" spans="1:64">
      <c r="A257" s="20">
        <f>Raw!A257</f>
        <v>0</v>
      </c>
      <c r="B257" s="19" t="str">
        <f>IF(A257=0,"",IF(AND(Raw!AC257=1,COUNTA(Raw!AR257:IC257)&gt;0,COUNTA(Raw!ID257:YU257)=0),"",IF(AND(Raw!AC257=2,COUNTA(Raw!AR257:IC257)=0,COUNTA(Raw!ID257:MV257)&gt;0,COUNTA(Raw!MW257:YU257)=0),"",IF(AND(Raw!AC257=3,COUNTA(Raw!AP257:MV257)=0,COUNTA(Raw!MW257:YU257)&gt;0),"",1))))</f>
        <v/>
      </c>
      <c r="C257" s="19" t="str">
        <f>IF(A257=0,"",IF(AND(Raw!AK257=1,ISBLANK(Raw!AM257)=FALSE,ISBLANK(Raw!AO257)),"",IF(AND(Raw!AK257=2,ISBLANK(Raw!AM257),ISBLANK(Raw!AO257)=FALSE),"",1)))</f>
        <v/>
      </c>
      <c r="D257" s="19" t="str">
        <f>IF(A257=0,"",IF(COUNTA(Raw!AS257:AZ257)=0,"",IF(AND(Raw!AS257+Raw!AT257=100,Raw!AU257+Raw!AV257=100,Raw!AW257+Raw!AX257=100,Raw!AY257+Raw!AZ257=100),"",1)))</f>
        <v/>
      </c>
      <c r="E257" s="19" t="str">
        <f>IF(A257=0,"",IF(ISBLANK(Raw!AQ257),"",IF(Raw!AQ257=1,"",1)))</f>
        <v/>
      </c>
      <c r="F257" s="19" t="str">
        <f>IF(A257=0,"",IF(ISBLANK(Raw!AR257),"",IF(AND(Raw!AR257&gt;=0,Raw!AR257&lt;=100),"",1)))</f>
        <v/>
      </c>
      <c r="G257" s="19" t="str">
        <f>IF(A257=0,"",IF(AND(ISBLANK(Raw!BA257),ISBLANK(Raw!AS257)),"",IF(AND(Raw!AS257&gt;0,ISBLANK(Raw!BA257)=FALSE),"",1)))</f>
        <v/>
      </c>
      <c r="H257" s="19" t="str">
        <f>IF(A257=0,"",IF(COUNTA(Raw!BA257:BH257)=0,"",IF(AND(Raw!BA257=0,COUNTA(Raw!BB257:BH257)=0),"",IF(AND(Raw!BA257&gt;0,COUNTA(Raw!BB257:BH257)&gt;0),"",1))))</f>
        <v/>
      </c>
      <c r="I257" s="19" t="str">
        <f>IF(A257=0,"",IF(AND(ISBLANK(Raw!BI257),ISBLANK(Raw!BJ257)),"",IF(AND(Raw!BI257=1,ISBLANK(Raw!BJ257)=FALSE),"",IF(AND(Raw!BI257=2,ISBLANK(Raw!BJ257)),"",1))))</f>
        <v/>
      </c>
      <c r="J257" s="19" t="str">
        <f>IF(A257=0,"",IF(AND(ISBLANK(Raw!AT257),COUNTBLANK(Raw!BK257:BQ257)),"",IF(AND(Raw!AT257&gt;0,COUNTA(Raw!BK257:BQ257)&gt;0),"",IF(AND(Raw!AT257=0,COUNTA(Raw!BK257:BQ257)=0),"",1))))</f>
        <v/>
      </c>
      <c r="K257" s="19" t="str">
        <f>IF(A257=0,"",IF(AND(ISBLANK(Raw!AS257),COUNTA(Raw!BR257:BX257)=0),"",IF(AND(Raw!AS257&gt;0,COUNTA(Raw!BR257:BX257)&gt;0),"",IF(AND(Raw!AS257=0,COUNTA(Raw!BR257:BX257)=0),"",1))))</f>
        <v/>
      </c>
      <c r="L257" s="19" t="str">
        <f>IF(A257=0,"",IF(AND(COUNTA(Raw!BK257:BX257)=0,COUNTA(Raw!BY257:CH257)=0),"",IF(AND(COUNTIF(Raw!BK257:BX257,1)&gt;0,COUNTA(Raw!BY257:CH257)&gt;0),"",IF(AND(COUNTIF(Raw!BK257:BX257,1)=0,COUNTA(Raw!BY257:CH257)=0),"",1))))</f>
        <v/>
      </c>
      <c r="M257" s="19" t="str">
        <f>IF(A257=0,"",IF(AND(COUNTA(Raw!BK257:BX257)=0,COUNTA(Raw!CI257:CR257)),"",IF(AND(COUNTIF(Raw!BK257:BX257,3)&gt;0,COUNTA(Raw!CI257:CR257)&gt;0),"",IF(AND(COUNTIF(Raw!BK257:BX257,3)=0,COUNTA(Raw!CI257:CR257)=0),"",1))))</f>
        <v/>
      </c>
      <c r="N257" s="19" t="str">
        <f>IF(A257=0,"",IF(COUNTA(Raw!CS257:DF257)=0,"",IF(AND(COUNTIF(Raw!CS257:CV257,1)=1,COUNTA(Raw!CW257:DA257)&gt;0,COUNTA(Raw!DB257:DF257)=0),"",IF(AND(COUNTIF(Raw!CS257:CV257,2)=1,COUNTA(Raw!CW257:DA257)=0,COUNTA(Raw!DB257:DF257)&gt;0),"",IF(AND(COUNTA(Raw!CS257:CV257)&gt;0,COUNTA(Raw!CW257:DF257)=0),"",1)))))</f>
        <v/>
      </c>
      <c r="O257" s="19" t="str">
        <f>IF(A257=0,"",IF(COUNTA(Raw!DG257:DP257)=0,"",IF(AND(COUNTIF(Raw!BK257:BQ257,1)&gt;0,OR(COUNTIF(Raw!DG257:DP257,1)=1,COUNTIF(Raw!DG257:DP257,2)=1,COUNTIF(Raw!DG257:DP257,3)=1)),"",IF(AND(COUNTIF(Raw!BK257:BQ257,1)=0,AND(COUNTIF(Raw!DG257:DP257,1)=0,COUNTIF(Raw!DG257:DP257,2)=0,COUNTIF(Raw!DG257:DP257,3)=0)),"",1))))</f>
        <v/>
      </c>
      <c r="P257" s="19" t="str">
        <f>IF(A257=0,"",IF(COUNTA(Raw!DG257:DR257)=0,"",IF(AND(COUNTIF(Raw!DG257:DP257,4)=1,ISBLANK(Raw!DQ257)=FALSE,ISBLANK(Raw!DR257)),"",IF(AND(COUNTIF(Raw!DG257:DP257,7)=1,ISBLANK(Raw!DQ257),ISBLANK(Raw!DR257)=FALSE),"",IF(AND(COUNTA(Raw!DG257:DP257)&gt;0,COUNTIF(Raw!DG257:DP257,4)=0,COUNTIF(Raw!DG257:DP257,7)=0,COUNTA(Raw!DQ257:DR257)=0),"",1)))))</f>
        <v/>
      </c>
      <c r="Q257" s="19" t="str">
        <f>IF(A257=0,"",IF(AND(COUNTA(Raw!DS257:DU257)=0,COUNTA(Raw!BK257:BQ257)=0),"",IF(AND(COUNTIF(Raw!BK257:BQ257,1)&gt;0,COUNTA(Raw!DS257:DU257)&gt;0),"",IF(AND(COUNTIF(Raw!BK257:BQ257,1)=0,COUNTA(Raw!DS257:DU257)=0),"",1))))</f>
        <v/>
      </c>
      <c r="R257" s="19" t="str">
        <f>IF(A257=0,"",IF(AND(ISBLANK(Raw!AT257),ISBLANK(Raw!EJ257)),"",IF(AND(Raw!AT257&gt;0,ISBLANK(Raw!EJ257)=FALSE,Raw!EJ257&gt;=0,Raw!EJ257&lt;=7),"",IF(AND(Raw!AT257=0,ISBLANK(Raw!EJ257)),"",1))))</f>
        <v/>
      </c>
      <c r="S257" t="str">
        <f>IF(A257=0,"",IF(AND(ISBLANK(Raw!AS257),ISBLANK(Raw!EK257)),"",IF(AND(Raw!AS257&gt;0,ISBLANK(Raw!EK257)=FALSE),"",IF(AND(Raw!AS257=0,ISBLANK(Raw!EK257)),"",1))))</f>
        <v/>
      </c>
      <c r="T257" s="19" t="str">
        <f>IF(A257=0,"",IF(AND(ISBLANK(Raw!AT257),COUNTA(Raw!EL257:EQ257)=0),"",IF(AND(Raw!AT257&gt;0,COUNTA(Raw!EL257:EQ257)&gt;0),"",IF(AND(Raw!AT257=0,COUNTA(Raw!EL257:EQ257)=0),"",1))))</f>
        <v/>
      </c>
      <c r="U257" t="str">
        <f>IF(A257=0,"",IF(AND(ISBLANK(Raw!AT257),COUNTA(Raw!ER257:EU257)=0),"",IF(AND(Raw!AT257&gt;0,COUNTA(Raw!ER257:EU257)&gt;0),"",IF(AND(Raw!AT257=0,COUNTA(Raw!ER257:EU257)=0),"",1))))</f>
        <v/>
      </c>
      <c r="V257" t="str">
        <f>IF(A257=0,"",IF(AND(ISBLANK(Raw!AS257),COUNTA(Raw!EV257:FA257)=0),"",IF(AND(Raw!AS257&gt;0,COUNTA(Raw!EV257:FA257)&gt;0),"",IF(AND(Raw!AS257=0,COUNTA(Raw!EV257:FA257)=0),"",1))))</f>
        <v/>
      </c>
      <c r="W257" t="str">
        <f>IF(A257=0,"",IF(AND(ISBLANK(Raw!AS257),COUNTA(Raw!FB257:FE257)=0),"",IF(AND(Raw!AS257&gt;0,COUNTA(Raw!FB257:FE257)&gt;0),"",IF(AND(Raw!AS257=0,COUNTA(Raw!FB257:FE257)=0),"",1))))</f>
        <v/>
      </c>
      <c r="X257" t="str">
        <f>IF(A257=0,"",IF(AND(ISBLANK(Raw!AT257),COUNTA(Raw!FF257:FI257)=0),"",IF(AND(Raw!AT257&gt;0,COUNTA(Raw!FF257:FI257)&gt;0),"",IF(AND(Raw!AT257=0,COUNTA(Raw!FF257:FI257)=0),"",1))))</f>
        <v/>
      </c>
      <c r="Y257" t="str">
        <f>IF(A257=0,"",IF(AND(ISBLANK(Raw!AS257),COUNTA(Raw!FJ257:FM257)=0),"",IF(AND(Raw!AS257&gt;0,COUNTA(Raw!FJ257:FM257)&gt;0),"",IF(AND(Raw!AS257=0,COUNTA(Raw!FJ257:FM257)=0),"",1))))</f>
        <v/>
      </c>
      <c r="Z257" t="str">
        <f>IF(A257=0,"",IF(AND(COUNTA(Raw!FN257:FT257)=0,ISBLANK(Raw!FU257)),"",IF(AND(COUNTIF(Raw!FN257:FT257,1)&gt;0,ISBLANK(Raw!FU257)=FALSE),"",IF(AND(COUNTIF(Raw!FN257:FT257,1)=0,ISBLANK(Raw!FU257)),"",1))))</f>
        <v/>
      </c>
      <c r="AA257" s="19" t="str">
        <f>IF(A257=0,"",IF(AND(ISBLANK(Raw!BI257),COUNTA(Raw!FV257:GH257)=0),"",IF(AND(Raw!BI257&lt;&gt;1,COUNTIF(Raw!FV257:GH257,6)=0),"",IF(Raw!BI257=1,"",1))))</f>
        <v/>
      </c>
      <c r="AB257" t="str">
        <f>IF(A257=0,"",IF(AND(ISBLANK(Raw!GI257),COUNTA(Raw!GJ257:GQ257)=0),"",IF(AND(Raw!GI257=1,COUNTA(Raw!GJ257:GQ257)&gt;0),"",IF(AND(Raw!GI257=2,COUNTA(Raw!GJ257:GQ257)=0),"",1))))</f>
        <v/>
      </c>
      <c r="AC257" s="19" t="str">
        <f>IF(A257=0,"",IF(AND(COUNTA(Raw!GY257:HF257)=0,ISBLANK(Raw!HG257)),"",IF(AND(OR(COUNTIF(Raw!GY257:HE257,1)&gt;0,COUNTIF(Raw!GY257:HE257,2)&gt;0),ISBLANK(Raw!HG257)=FALSE),"",IF(AND(COUNTA(Raw!GY257:HF257)&gt;0,ISBLANK(Raw!HG257),COUNTIF(Raw!GY257:HE257,1)=0,COUNTIF(Raw!GY257:HE257,2)=0),"",1))))</f>
        <v/>
      </c>
      <c r="AD257" s="19" t="str">
        <f>IF(A257=0,"",IF(COUNTA(Raw!HU257:IB257)=0,"",IF(AND(Raw!AK257&lt;&gt;2,COUNTIF(Raw!HU257:IA257,2)=0,COUNTIF(Raw!HU257:IA257,3)=0),"",IF(Raw!AK257=2,"",1))))</f>
        <v/>
      </c>
      <c r="AE257" s="19" t="str">
        <f>IF(A257=0,"",IF(AND(Raw!AK257=2,ISBLANK(Raw!IC257)=FALSE),"",IF(AND(Raw!AK257&lt;&gt;2,ISBLANK(Raw!IC257)),"",1)))</f>
        <v/>
      </c>
      <c r="AF257" s="19" t="str">
        <f>IF(A257=0,"",IF(COUNTA(Raw!ID257:IF257)=0,"",IF(AND(MATCH(2023-Raw!ID257,Code!$A$3:$A$12,1)=Raw!IF257,2023-Raw!ID257=Raw!IE257),"",1)))</f>
        <v/>
      </c>
      <c r="AG257" s="19" t="str">
        <f>IF(A257=0,"",IF(COUNTA(Raw!IG257:II257)=0,"",IF(AND(Raw!IG257=4,ISBLANK(Raw!II257)=FALSE),"",IF(AND(Raw!IG257&lt;&gt;4,ISBLANK(Raw!II257)),"",1))))</f>
        <v/>
      </c>
      <c r="AH257" s="19" t="str">
        <f>IF(A257=0,"",IF(COUNTA(Raw!IJ257:IM257)=0,"",IF(AND(Raw!IJ257=1,ISBLANK(Raw!IK257)=FALSE),"",IF(AND(Raw!IJ257=2,COUNTA(Raw!IK257:IM257)&gt;0),"",1))))</f>
        <v/>
      </c>
      <c r="AI257" s="19" t="str">
        <f>IF(A257=0,"",IF(COUNTA(Raw!IK257:IM257)=0,"",IF(AND(Raw!IK257=1,ISBLANK(Raw!IL257)=FALSE),"",IF(AND(Raw!IK257=2,COUNTA(Raw!IL257:IM257)=0),"",1))))</f>
        <v/>
      </c>
      <c r="AJ257" s="19" t="str">
        <f>IF(A257=0,"",IF(COUNTA(Raw!JD257:JJ257)=0,"",IF(AND(Raw!JD257&gt;600,COUNTA(Raw!JE257:JI257)&gt;0),"",IF(AND(Raw!JD257&lt;=600,COUNTA(Raw!JE257:JJ257)=0),"",1))))</f>
        <v/>
      </c>
      <c r="AK257" s="19" t="str">
        <f>IF(A257=0,"",IF(COUNTA(Raw!JK257:KA257)=0,"",IF(AND(Raw!JK257=1,COUNTA(Raw!JM257:JV257)&gt;0),"",IF(AND(Raw!JK257=3,COUNTA(Raw!JM257:JV257)&gt;0,COUNTA(Raw!JW257:KA257)=0),"",IF(AND(ISBLANK(Raw!JK257)=FALSE,Raw!JK257&lt;&gt;1,Raw!JK257&lt;&gt;3,COUNTA(Raw!JM257:KA257)=0),"",1)))))</f>
        <v/>
      </c>
      <c r="AL257" s="19" t="str">
        <f>IF(A257=0,"",IF(COUNTA(Raw!JW257:KA257)=0,"",IF(AND(COUNTIF(Raw!JW257:JZ257,4)=0,COUNTA(Raw!JW257:JZ257)&gt;0,ISBLANK(Raw!KA257)=FALSE),"",IF(AND(COUNTIF(Raw!JW257:KA257,4)&gt;0,ISBLANK(Raw!KA257)),"",1))))</f>
        <v/>
      </c>
      <c r="AM257" s="19" t="str">
        <f>IF(A257=0,"",IF(COUNTA(Raw!KT257:KU257)=0,"",IF(AND(Raw!KT257=1,ISBLANK(Raw!KU257)=FALSE),"",IF(AND(Raw!KT257=2,ISBLANK(Raw!KU257)),"",1))))</f>
        <v/>
      </c>
      <c r="AN257" s="19" t="str">
        <f>IF(A257=0,"",IF(COUNTA(Raw!KX257:LF257)=0,"",IF(AND(COUNTIF(Raw!KX257:LB257,5)=1,COUNTA(Raw!KX257:LB257)=1,COUNTA(Raw!LC257:LF257)=0),"",IF(AND(COUNTIF(Raw!KX257:LB257,5)=0,COUNTA(Raw!KX257:LB257)&gt;0,COUNTA(Raw!LC257:LF257)&gt;0),"",1))))</f>
        <v/>
      </c>
      <c r="AO257" s="19" t="str">
        <f>IF(A257=0,"",IF(COUNTA(Raw!LM257:LU257)=0,"",IF(AND(Raw!LM257=1,ISBLANK(Raw!LN257)=FALSE,COUNTA(Raw!LO257:LU257)&gt;0),"",IF(AND(Raw!LM257=2,COUNTA(Raw!LN257:LU257)=0),"",1))))</f>
        <v/>
      </c>
      <c r="AP257" s="19" t="str">
        <f>IF(A257=0,"",IF(COUNTA(Raw!MY257:OG257)=0,"",IF(AND(Raw!MY257=2,COUNTA(Raw!MZ257:OG257)=0),"",IF(AND(Raw!MY257=1,COUNTA(Raw!MZ257:OG257)&gt;0),"",1))))</f>
        <v/>
      </c>
      <c r="AQ257" s="19" t="str">
        <f>IF(A257=0,"",IF(COUNTA(Raw!NC257:NW257)=0,"",IF(AND(COUNTIF(Raw!NC257:NG257,3)&gt;0,COUNTA(Raw!NH257:NQ257)&gt;0),"",IF(AND(COUNTA(Raw!NC257:NG257)&gt;0,COUNTIF(Raw!NC257:NG257,3)=0,COUNTA(Raw!NH257:NW257)=0),"",1))))</f>
        <v/>
      </c>
      <c r="AR257" s="19" t="str">
        <f>IF(A257=0,"",IF(COUNTA(Raw!NH257:NW257)=0,"",IF(AND(COUNTIF(Raw!NH257:NQ257,10)&gt;0,COUNTA(Raw!NR257:NW257)&gt;0),"",IF(AND(COUNTA(Raw!NH257:NQ257)&gt;0,COUNTIF(Raw!NH257:NQ257,10)=0,COUNTA(Raw!NR257:NY257)=0),"",1))))</f>
        <v/>
      </c>
      <c r="AS257" s="19" t="str">
        <f>IF(A257=0,"",IF(COUNTA(Raw!NY257:OG257)=0,"",IF(AND(Raw!NY257=1,COUNTA(Raw!NZ257:OG257)&gt;0),"",IF(AND(Raw!NY257=2,COUNTA(Raw!NZ257:OG257)=0),"",1))))</f>
        <v/>
      </c>
      <c r="AT257" s="19" t="str">
        <f>IF(A257=0,"",IF(COUNTA(Raw!OH257:OY257)=0,"",IF(AND(Raw!OH257=1,COUNTA(Raw!OI257:OY257)&gt;0),"",IF(AND(Raw!OH257=2,COUNTA(Raw!OI257:OY257)=0),"",1))))</f>
        <v/>
      </c>
      <c r="AU257" s="19" t="str">
        <f>IF(A257=0,"",IF(COUNTA(Raw!PR257:QB257)=0,"",
IF(AND(OR(AND(COUNTIF(Raw!PR257:QB257,1)=1,COUNTA(Raw!QI257:QY257)&gt;0),AND(COUNTIF(Raw!PR257:QB257,1)=0,COUNTA(Raw!QI257:QY257)=0)),OR(AND(COUNTIF(Raw!PR257:QB257,2)=1,COUNTA(Raw!QZ257:RP257)&gt;0),AND(COUNTIF(Raw!PR257:QB257,2)=0,COUNTA(Raw!QZ257:RP257)=0)),OR(AND(COUNTIF(Raw!PR257:QB257,3)=1,COUNTA(Raw!RQ257:SG257)&gt;0),AND(COUNTIF(Raw!PR257:QB257,3)=0,COUNTA(Raw!RQ257:SG257)=0)),OR(AND(COUNTIF(Raw!PR257:QB257,4)=1,COUNTA(Raw!SH257:ST257)&gt;0),AND(COUNTIF(Raw!PR257:QB257,4)=0,COUNTA(Raw!SH257:ST257)=0)),OR(AND(COUNTIF(Raw!PR257:QB257,5)=1,COUNTA(Raw!SU257:TG257)&gt;0),AND(COUNTIF(Raw!PR257:QB257,5)=0,COUNTA(Raw!SU257:TG257)=0)),OR(AND(COUNTIF(Raw!PR257:QB257,6)=1,COUNTA(Raw!TH257:TT257)&gt;0),AND(COUNTIF(Raw!PR257:QB257,6)=0,COUNTA(Raw!TH257:TT257)=0)),OR(AND(COUNTIF(Raw!PR257:QB257,7)=1,COUNTA(Raw!TU257:UI257)&gt;0),AND(COUNTIF(Raw!PR257:QB257,7)=0,COUNTA(Raw!TU257:UI257)=0)),OR(AND(COUNTIF(Raw!PR257:QB257,8)=1,COUNTA(Raw!UJ257:UV257)&gt;0),AND(COUNTIF(Raw!PR257:QB257,8)=0,COUNTA(Raw!UJ257:UV257)=0)),OR(AND(COUNTIF(Raw!PR257:QB257,9)=1,COUNTA(Raw!UW257:VG257)&gt;0),AND(COUNTIF(Raw!PR257:QB257,9)=0,COUNTA(Raw!UW257:VG257)=0)),OR(AND(COUNTIF(Raw!PR257:QB257,10)=1,COUNTA(Raw!VH257:VP257)&gt;0),AND(COUNTIF(Raw!PR257:QB257,10)=0,COUNTA(Raw!VH257:VP257)=0)),OR(AND(COUNTIF(Raw!PR257:QB257,11)=1,COUNTA(Raw!VQ257:WK257)&gt;0),AND(COUNTIF(Raw!PR257:QB257,11)=0,COUNTA(Raw!VQ257:WK257)=0))),"",1)))</f>
        <v/>
      </c>
      <c r="AV257" s="19" t="str">
        <f>IF(A257=0,"",IF(COUNTA(Raw!QI257:QY257)=0,"",IF(AND(OR(AND(Raw!QI257=4,COUNTIF(Raw!QR257:QY257,1)=0),Raw!QI257&lt;&gt;4),OR(AND(Raw!QJ257=4,COUNTIF(Raw!QR257:QY257,2)=0),Raw!QJ257&lt;&gt;4),OR(AND(Raw!QK257=4,COUNTIF(Raw!QR257:QY257,3)=0),Raw!QK257&lt;&gt;4),OR(AND(Raw!QL257=4,COUNTIF(Raw!QR257:QY257,4)=0),Raw!QL257&lt;&gt;4),OR(AND(Raw!QM257=4,COUNTIF(Raw!QR257:QY257,5)=0),Raw!QM257&lt;&gt;4),OR(AND(Raw!QN257=4,COUNTIF(Raw!QR257:QY257,6)=0),Raw!QN257&lt;&gt;4),OR(AND(Raw!QO257=4,COUNTIF(Raw!QR257:QY257,7)=0),Raw!QO257&lt;&gt;4),OR(AND(Raw!QP257=4,COUNTIF(Raw!QR257:QY257,8)=0),Raw!QP257&lt;&gt;4)),"",1)))</f>
        <v/>
      </c>
      <c r="AW257" t="str">
        <f>IF(A257=0,"",IF(COUNTA(Raw!QZ257:RP257)=0,"",IF(AND(OR(AND(Raw!QZ257=4,COUNTIF(Raw!RI257:RP257,1)=0),Raw!QZ257&lt;&gt;4),OR(AND(Raw!RA257=4,COUNTIF(Raw!RI257:RP257,2)=0),Raw!RA257&lt;&gt;4),OR(AND(Raw!RB257=4,COUNTIF(Raw!RI257:RP257,3)=0),Raw!RB257&lt;&gt;4),OR(AND(Raw!RC257=4,COUNTIF(Raw!RI257:RP257,4)=0),Raw!RC257&lt;&gt;4),OR(AND(Raw!RD257=4,COUNTIF(Raw!RI257:RP257,5)=0),Raw!RD257&lt;&gt;4),OR(AND(Raw!RE257=4,COUNTIF(Raw!RI257:RP257,6)=0),Raw!RE257&lt;&gt;4),OR(AND(Raw!RF257=4,COUNTIF(Raw!RI257:RP257,7)=0),Raw!RF257&lt;&gt;4),OR(AND(Raw!RG257=4,COUNTIF(Raw!RI257:RP257,8)=0),Raw!RG257&lt;&gt;4)),"",1)))</f>
        <v/>
      </c>
      <c r="AX257" t="str">
        <f>IF(A257=0,"",IF(COUNTA(Raw!RQ257:SG257)=0,"",IF(AND(OR(AND(Raw!RQ257=4,COUNTIF(Raw!RZ257:SG257,1)=0),Raw!RQ257&lt;&gt;4),OR(AND(Raw!RR257=4,COUNTIF(Raw!RZ257:SG257,2)=0),Raw!RR257&lt;&gt;4),OR(AND(Raw!RS257=4,COUNTIF(Raw!RZ257:SG257,3)=0),Raw!RS257&lt;&gt;4),OR(AND(Raw!RT257=4,COUNTIF(Raw!RZ257:SG257,4)=0),Raw!RT257&lt;&gt;4),OR(AND(Raw!RU257=4,COUNTIF(Raw!RZ257:SG257,5)=0),Raw!RU257&lt;&gt;4),OR(AND(Raw!RV257=4,COUNTIF(Raw!RZ257:SG257,6)=0),Raw!RV257&lt;&gt;4),OR(AND(Raw!RW257=4,COUNTIF(Raw!RZ257:SG257,7)=0),Raw!RW257&lt;&gt;4),OR(AND(Raw!RX257=4,COUNTIF(Raw!RZ257:SG257,8)=0),Raw!RX257&lt;&gt;4)),"",1)))</f>
        <v/>
      </c>
      <c r="AY257" t="str">
        <f>IF(A257=0,"",IF(COUNTA(Raw!SH257:ST257)=0,"",IF(AND(OR(AND(Raw!SH257=4,COUNTIF(Raw!SO257:ST257,1)=0),Raw!SH257&lt;&gt;4),OR(AND(Raw!SI257=4,COUNTIF(Raw!SO257:ST257,2)=0),Raw!SI257&lt;&gt;4),OR(AND(Raw!SJ257=4,COUNTIF(Raw!SO257:ST257,3)=0),Raw!SJ257&lt;&gt;4),OR(AND(Raw!SK257=4,COUNTIF(Raw!SO257:ST257,4)=0),Raw!SK257&lt;&gt;4),OR(AND(Raw!SL257=4,COUNTIF(Raw!SO257:ST257,5)=0),Raw!SL257&lt;&gt;4),OR(AND(Raw!SM257=4,COUNTIF(Raw!SO257:ST257,6)=0),Raw!SM257&lt;&gt;4)),"",1)))</f>
        <v/>
      </c>
      <c r="AZ257" t="str">
        <f>IF(A257=0,"",IF(COUNTA(Raw!SU257:TG257)=0,"",IF(AND(OR(AND(Raw!SU257=4,COUNTIF(Raw!TB257:TG257,1)=0),Raw!SU257&lt;&gt;4),OR(AND(Raw!SV257=4,COUNTIF(Raw!TB257:TG257,2)=0),Raw!SV257&lt;&gt;4),OR(AND(Raw!SW257=4,COUNTIF(Raw!TB257:TG257,3)=0),Raw!SW257&lt;&gt;4),OR(AND(Raw!SX257=4,COUNTIF(Raw!TB257:TG257,4)=0),Raw!SX257&lt;&gt;4),OR(AND(Raw!SY257=4,COUNTIF(Raw!TB257:TG257,5)=0),Raw!SY257&lt;&gt;4),OR(AND(Raw!SZ257=4,COUNTIF(Raw!TB257:TG257,6)=0),Raw!SZ257&lt;&gt;4)),"",1)))</f>
        <v/>
      </c>
      <c r="BA257" t="str">
        <f>IF(A257=0,"",IF(COUNTA(Raw!TH257:TT257)=0,"",IF(AND(OR(AND(Raw!TH257=4,COUNTIF(Raw!TO257:TT257,1)=0),Raw!TH257&lt;&gt;4),OR(AND(Raw!TI257=4,COUNTIF(Raw!TO257:TT257,2)=0),Raw!TI257&lt;&gt;4),OR(AND(Raw!TJ257=4,COUNTIF(Raw!TO257:TT257,3)=0),Raw!TJ257&lt;&gt;4),OR(AND(Raw!TK257=4,COUNTIF(Raw!TO257:TT257,4)=0),Raw!TK257&lt;&gt;4),OR(AND(Raw!TL257=4,COUNTIF(Raw!TO257:TT257,5)=0),Raw!TL257&lt;&gt;4),OR(AND(Raw!TM257=4,COUNTIF(Raw!TO257:TT257,6)=0),Raw!TM257&lt;&gt;4)),"",1)))</f>
        <v/>
      </c>
      <c r="BB257" t="str">
        <f>IF(A257=0,"",IF(COUNTA(Raw!TU257:UI257)=0,"",IF(AND(OR(AND(Raw!TU257=4,COUNTIF(Raw!UC257:UI257,1)=0),Raw!TU257&lt;&gt;4),OR(AND(Raw!TV257=4,COUNTIF(Raw!UC257:UI257,2)=0),Raw!TV257&lt;&gt;4),OR(AND(Raw!TW257=4,COUNTIF(Raw!UC257:UI257,3)=0),Raw!TW257&lt;&gt;4),OR(AND(Raw!TX257=4,COUNTIF(Raw!UC257:UI257,4)=0),Raw!TX257&lt;&gt;4),OR(AND(Raw!TY257=4,COUNTIF(Raw!UC257:UI257,5)=0),Raw!TY257&lt;&gt;4),OR(AND(Raw!TZ257=4,COUNTIF(Raw!UC257:UI257,6)=0),Raw!TZ257&lt;&gt;4),OR(AND(Raw!UA257=4,COUNTIF(Raw!UC257:UI257,7)=0),Raw!UA257&lt;&gt;4)),"",1)))</f>
        <v/>
      </c>
      <c r="BC257" t="str">
        <f>IF(A257=0,"",IF(COUNTA(Raw!UJ257:UV257)=0,"",IF(AND(OR(AND(Raw!UJ257=4,COUNTIF(Raw!UQ257:UV257,1)=0),Raw!UJ257&lt;&gt;4),OR(AND(Raw!UK257=4,COUNTIF(Raw!UQ257:UV257,2)=0),Raw!UK257&lt;&gt;4),OR(AND(Raw!UL257=4,COUNTIF(Raw!UQ257:UV257,3)=0),Raw!UL257&lt;&gt;4),OR(AND(Raw!UM257=4,COUNTIF(Raw!UQ257:UV257,4)=0),Raw!UM257&lt;&gt;4),OR(AND(Raw!UN257=4,COUNTIF(Raw!UQ257:UV257,5)=0),Raw!UN257&lt;&gt;4),OR(AND(Raw!UO257=4,COUNTIF(Raw!UQ257:UV257,6)=0),Raw!UO257&lt;&gt;4)),"",1)))</f>
        <v/>
      </c>
      <c r="BD257" t="str">
        <f>IF(A257=0,"",IF(COUNTA(Raw!UW257:VG257)=0,"",IF(AND(OR(AND(Raw!UW257=4,COUNTIF(Raw!VC257:VG257,1)=0),Raw!UW257&lt;&gt;4),OR(AND(Raw!UX257=4,COUNTIF(Raw!VC257:VG257,2)=0),Raw!UX257&lt;&gt;4),OR(AND(Raw!UY257=4,COUNTIF(Raw!VC257:VG257,3)=0),Raw!UY257&lt;&gt;4),OR(AND(Raw!UZ257=4,COUNTIF(Raw!VC257:VG257,4)=0),Raw!UZ257&lt;&gt;4),OR(AND(Raw!VA257=4,COUNTIF(Raw!VC257:VG257,5)=0),Raw!VA257&lt;&gt;4)),"",1)))</f>
        <v/>
      </c>
      <c r="BE257" t="str">
        <f>IF(A257=0,"",IF(COUNTA(Raw!VH257:VP257)=0,"",
IF(AND(
OR(AND(Raw!VH257=4,COUNTIF(Raw!VM257:VP257,1)=0),Raw!VH257&lt;&gt;4),
OR(AND(Raw!VI257=4,COUNTIF(Raw!VM257:VP257,2)=0),Raw!VI257&lt;&gt;4),
OR(AND(Raw!VJ257=4,COUNTIF(Raw!VM257:VP257,3)=0),Raw!VJ257&lt;&gt;4),
OR(AND(Raw!VK257=4,COUNTIF(Raw!VM257:VP257,4)=0),Raw!VK257&lt;&gt;4)
),"",1)))</f>
        <v/>
      </c>
      <c r="BF257" t="str">
        <f>IF(A257=0,"",IF(COUNTA(Raw!VQ257:WK257)=0,"",
IF(AND(
OR(AND(Raw!VQ257=4,COUNTIF(Raw!WB257:WK257,1)=0),Raw!VQ257&lt;&gt;4),
OR(AND(Raw!VR257=4,COUNTIF(Raw!WB257:WK257,2)=0),Raw!VR257&lt;&gt;4),
OR(AND(Raw!VS257=4,COUNTIF(Raw!WB257:WK257,3)=0),Raw!VS257&lt;&gt;4),
OR(AND(Raw!VT257=4,COUNTIF(Raw!WB257:WK257,4)=0),Raw!VT257&lt;&gt;4),
OR(AND(Raw!VU257=4,COUNTIF(Raw!WB257:WK257,5)=0),Raw!VU257&lt;&gt;4),
OR(AND(Raw!VV257=4,COUNTIF(Raw!WB257:WK257,6)=0),Raw!VV257&lt;&gt;4),
OR(AND(Raw!VW257=4,COUNTIF(Raw!WB257:WK257,7)=0),Raw!VW257&lt;&gt;4),
OR(AND(Raw!VX257=4,COUNTIF(Raw!WB257:WK257,8)=0),Raw!VX257&lt;&gt;4),
OR(AND(Raw!VY257=4,COUNTIF(Raw!WB257:WK257,9)=0),Raw!VX257&lt;&gt;4),
OR(AND(Raw!VZ257=4,COUNTIF(Raw!WB257:WK257,10)=0),Raw!VZ257&lt;&gt;4)
),"",1)))</f>
        <v/>
      </c>
      <c r="BG257" t="str">
        <f>IF(A257=0,"",IF(COUNTA(Raw!WL257:XB257)=0,"",
IF(AND(
OR(AND(Raw!WL257=4,COUNTIF(Raw!WU257:XB257,1)=0),Raw!WL257&lt;&gt;4),
OR(AND(Raw!WM257=4,COUNTIF(Raw!WU257:XB257,2)=0),Raw!WM257&lt;&gt;4),
OR(AND(Raw!WN257=4,COUNTIF(Raw!WU257:XB257,3)=0),Raw!WN257&lt;&gt;4),
OR(AND(Raw!WO257=4,COUNTIF(Raw!WU257:XB257,4)=0),Raw!WO257&lt;&gt;4),
OR(AND(Raw!WP257=4,COUNTIF(Raw!WU257:XB257,5)=0),Raw!WP257&lt;&gt;4),
OR(AND(Raw!WQ257=4,COUNTIF(Raw!WU257:XB257,6)=0),Raw!WQ257&lt;&gt;4),
OR(AND(Raw!WR257=4,COUNTIF(Raw!WU257:XB257,7)=0),Raw!WR257&lt;&gt;4),
OR(AND(Raw!WS257=4,COUNTIF(Raw!WU257:XB257,8)=0),Raw!WS257&lt;&gt;4)
),"",1)))</f>
        <v/>
      </c>
      <c r="BH257" t="str">
        <f>IF(A257=0,"",IF(COUNTA(Raw!XC257:XK257)=0,"",
IF(AND(
OR(AND(Raw!XC257=4,COUNTIF(Raw!XH257:XK257,1)=0),Raw!XC257&lt;&gt;4),
OR(AND(Raw!XD257=4,COUNTIF(Raw!XH257:XK257,2)=0),Raw!XD257&lt;&gt;4),
OR(AND(Raw!XE257=4,COUNTIF(Raw!XH257:XK257,3)=0),Raw!XE257&lt;&gt;4),
OR(AND(Raw!XF257=4,COUNTIF(Raw!XH257:XK257,4)=0),Raw!XF257&lt;&gt;4)
),"",1)))</f>
        <v/>
      </c>
      <c r="BI257" t="str">
        <f>IF(A257=0,"",IF(COUNTA(Raw!XL257:XT257)=0,"",
IF(AND(
OR(AND(Raw!XL257=4,COUNTIF(Raw!XQ257:XT257,1)=0),Raw!XL257&lt;&gt;4),
OR(AND(Raw!XM257=4,COUNTIF(Raw!XQ257:XT257,2)=0),Raw!XM257&lt;&gt;4),
OR(AND(Raw!XN257=4,COUNTIF(Raw!XQ257:XT257,3)=0),Raw!XN257&lt;&gt;4),
OR(AND(Raw!XO257=4,COUNTIF(Raw!XQ257:XT257,4)=0),Raw!XO257&lt;&gt;4)
),"",1)))</f>
        <v/>
      </c>
      <c r="BJ257" t="str">
        <f>IF(A257=0,"",IF(COUNTA(Raw!XU257:YI257)=0,"",
IF(AND(
OR(AND(Raw!XU257=4,COUNTIF(Raw!YC257:YI257,1)=0),Raw!XU257&lt;&gt;4),
OR(AND(Raw!XV257=4,COUNTIF(Raw!YC257:YI257,2)=0),Raw!XV257&lt;&gt;4),
OR(AND(Raw!XW257=4,COUNTIF(Raw!YC257:YI257,3)=0),Raw!XW257&lt;&gt;4),
OR(AND(Raw!XX257=4,COUNTIF(Raw!YC257:YI257,4)=0),Raw!XX257&lt;&gt;4),
OR(AND(Raw!XY257=4,COUNTIF(Raw!YC257:YI257,5)=0),Raw!XY257&lt;&gt;4),
OR(AND(Raw!XZ257=4,COUNTIF(Raw!YC257:YI257,6)=0),Raw!XZ257&lt;&gt;4),
OR(AND(Raw!YA257=4,COUNTIF(Raw!YC257:YI257,7)=0),Raw!YA257&lt;&gt;4)
),"",1)))</f>
        <v/>
      </c>
      <c r="BK257" t="str">
        <f>IF(A257=0,"",IF(COUNTA(Raw!YJ257:YR257)=0,"",
IF(AND(
OR(AND(Raw!YJ257=4,COUNTIF(Raw!YO257:YR257,1)=0),Raw!YJ257&lt;&gt;4),
OR(AND(Raw!YK257=4,COUNTIF(Raw!YO257:YR257,2)=0),Raw!YK257&lt;&gt;4),
OR(AND(Raw!YL257=4,COUNTIF(Raw!YO257:YR257,3)=0),Raw!YL257&lt;&gt;4),
OR(AND(Raw!YM257=4,COUNTIF(Raw!YO257:YR257,4)=0),Raw!YM257&lt;&gt;4)
),"",1)))</f>
        <v/>
      </c>
      <c r="BL257" t="str">
        <f>IF(A257=0,"",IF(COUNTA(Raw!YS257:YU257)=0,"",IF(AND(Raw!YS257=4,ISBLANK(Raw!YU257)),"",IF(AND(Raw!YS257&lt;&gt;4,ISBLANK(Raw!YU257)=FALSE),"",1))))</f>
        <v/>
      </c>
    </row>
    <row r="258" spans="1:64">
      <c r="A258" s="20">
        <f>Raw!A258</f>
        <v>0</v>
      </c>
      <c r="B258" s="19" t="str">
        <f>IF(A258=0,"",IF(AND(Raw!AC258=1,COUNTA(Raw!AR258:IC258)&gt;0,COUNTA(Raw!ID258:YU258)=0),"",IF(AND(Raw!AC258=2,COUNTA(Raw!AR258:IC258)=0,COUNTA(Raw!ID258:MV258)&gt;0,COUNTA(Raw!MW258:YU258)=0),"",IF(AND(Raw!AC258=3,COUNTA(Raw!AP258:MV258)=0,COUNTA(Raw!MW258:YU258)&gt;0),"",1))))</f>
        <v/>
      </c>
      <c r="C258" s="19" t="str">
        <f>IF(A258=0,"",IF(AND(Raw!AK258=1,ISBLANK(Raw!AM258)=FALSE,ISBLANK(Raw!AO258)),"",IF(AND(Raw!AK258=2,ISBLANK(Raw!AM258),ISBLANK(Raw!AO258)=FALSE),"",1)))</f>
        <v/>
      </c>
      <c r="D258" s="19" t="str">
        <f>IF(A258=0,"",IF(COUNTA(Raw!AS258:AZ258)=0,"",IF(AND(Raw!AS258+Raw!AT258=100,Raw!AU258+Raw!AV258=100,Raw!AW258+Raw!AX258=100,Raw!AY258+Raw!AZ258=100),"",1)))</f>
        <v/>
      </c>
      <c r="E258" s="19" t="str">
        <f>IF(A258=0,"",IF(ISBLANK(Raw!AQ258),"",IF(Raw!AQ258=1,"",1)))</f>
        <v/>
      </c>
      <c r="F258" s="19" t="str">
        <f>IF(A258=0,"",IF(ISBLANK(Raw!AR258),"",IF(AND(Raw!AR258&gt;=0,Raw!AR258&lt;=100),"",1)))</f>
        <v/>
      </c>
      <c r="G258" s="19" t="str">
        <f>IF(A258=0,"",IF(AND(ISBLANK(Raw!BA258),ISBLANK(Raw!AS258)),"",IF(AND(Raw!AS258&gt;0,ISBLANK(Raw!BA258)=FALSE),"",1)))</f>
        <v/>
      </c>
      <c r="H258" s="19" t="str">
        <f>IF(A258=0,"",IF(COUNTA(Raw!BA258:BH258)=0,"",IF(AND(Raw!BA258=0,COUNTA(Raw!BB258:BH258)=0),"",IF(AND(Raw!BA258&gt;0,COUNTA(Raw!BB258:BH258)&gt;0),"",1))))</f>
        <v/>
      </c>
      <c r="I258" s="19" t="str">
        <f>IF(A258=0,"",IF(AND(ISBLANK(Raw!BI258),ISBLANK(Raw!BJ258)),"",IF(AND(Raw!BI258=1,ISBLANK(Raw!BJ258)=FALSE),"",IF(AND(Raw!BI258=2,ISBLANK(Raw!BJ258)),"",1))))</f>
        <v/>
      </c>
      <c r="J258" s="19" t="str">
        <f>IF(A258=0,"",IF(AND(ISBLANK(Raw!AT258),COUNTBLANK(Raw!BK258:BQ258)),"",IF(AND(Raw!AT258&gt;0,COUNTA(Raw!BK258:BQ258)&gt;0),"",IF(AND(Raw!AT258=0,COUNTA(Raw!BK258:BQ258)=0),"",1))))</f>
        <v/>
      </c>
      <c r="K258" s="19" t="str">
        <f>IF(A258=0,"",IF(AND(ISBLANK(Raw!AS258),COUNTA(Raw!BR258:BX258)=0),"",IF(AND(Raw!AS258&gt;0,COUNTA(Raw!BR258:BX258)&gt;0),"",IF(AND(Raw!AS258=0,COUNTA(Raw!BR258:BX258)=0),"",1))))</f>
        <v/>
      </c>
      <c r="L258" s="19" t="str">
        <f>IF(A258=0,"",IF(AND(COUNTA(Raw!BK258:BX258)=0,COUNTA(Raw!BY258:CH258)=0),"",IF(AND(COUNTIF(Raw!BK258:BX258,1)&gt;0,COUNTA(Raw!BY258:CH258)&gt;0),"",IF(AND(COUNTIF(Raw!BK258:BX258,1)=0,COUNTA(Raw!BY258:CH258)=0),"",1))))</f>
        <v/>
      </c>
      <c r="M258" s="19" t="str">
        <f>IF(A258=0,"",IF(AND(COUNTA(Raw!BK258:BX258)=0,COUNTA(Raw!CI258:CR258)),"",IF(AND(COUNTIF(Raw!BK258:BX258,3)&gt;0,COUNTA(Raw!CI258:CR258)&gt;0),"",IF(AND(COUNTIF(Raw!BK258:BX258,3)=0,COUNTA(Raw!CI258:CR258)=0),"",1))))</f>
        <v/>
      </c>
      <c r="N258" s="19" t="str">
        <f>IF(A258=0,"",IF(COUNTA(Raw!CS258:DF258)=0,"",IF(AND(COUNTIF(Raw!CS258:CV258,1)=1,COUNTA(Raw!CW258:DA258)&gt;0,COUNTA(Raw!DB258:DF258)=0),"",IF(AND(COUNTIF(Raw!CS258:CV258,2)=1,COUNTA(Raw!CW258:DA258)=0,COUNTA(Raw!DB258:DF258)&gt;0),"",IF(AND(COUNTA(Raw!CS258:CV258)&gt;0,COUNTA(Raw!CW258:DF258)=0),"",1)))))</f>
        <v/>
      </c>
      <c r="O258" s="19" t="str">
        <f>IF(A258=0,"",IF(COUNTA(Raw!DG258:DP258)=0,"",IF(AND(COUNTIF(Raw!BK258:BQ258,1)&gt;0,OR(COUNTIF(Raw!DG258:DP258,1)=1,COUNTIF(Raw!DG258:DP258,2)=1,COUNTIF(Raw!DG258:DP258,3)=1)),"",IF(AND(COUNTIF(Raw!BK258:BQ258,1)=0,AND(COUNTIF(Raw!DG258:DP258,1)=0,COUNTIF(Raw!DG258:DP258,2)=0,COUNTIF(Raw!DG258:DP258,3)=0)),"",1))))</f>
        <v/>
      </c>
      <c r="P258" s="19" t="str">
        <f>IF(A258=0,"",IF(COUNTA(Raw!DG258:DR258)=0,"",IF(AND(COUNTIF(Raw!DG258:DP258,4)=1,ISBLANK(Raw!DQ258)=FALSE,ISBLANK(Raw!DR258)),"",IF(AND(COUNTIF(Raw!DG258:DP258,7)=1,ISBLANK(Raw!DQ258),ISBLANK(Raw!DR258)=FALSE),"",IF(AND(COUNTA(Raw!DG258:DP258)&gt;0,COUNTIF(Raw!DG258:DP258,4)=0,COUNTIF(Raw!DG258:DP258,7)=0,COUNTA(Raw!DQ258:DR258)=0),"",1)))))</f>
        <v/>
      </c>
      <c r="Q258" s="19" t="str">
        <f>IF(A258=0,"",IF(AND(COUNTA(Raw!DS258:DU258)=0,COUNTA(Raw!BK258:BQ258)=0),"",IF(AND(COUNTIF(Raw!BK258:BQ258,1)&gt;0,COUNTA(Raw!DS258:DU258)&gt;0),"",IF(AND(COUNTIF(Raw!BK258:BQ258,1)=0,COUNTA(Raw!DS258:DU258)=0),"",1))))</f>
        <v/>
      </c>
      <c r="R258" s="19" t="str">
        <f>IF(A258=0,"",IF(AND(ISBLANK(Raw!AT258),ISBLANK(Raw!EJ258)),"",IF(AND(Raw!AT258&gt;0,ISBLANK(Raw!EJ258)=FALSE,Raw!EJ258&gt;=0,Raw!EJ258&lt;=7),"",IF(AND(Raw!AT258=0,ISBLANK(Raw!EJ258)),"",1))))</f>
        <v/>
      </c>
      <c r="S258" t="str">
        <f>IF(A258=0,"",IF(AND(ISBLANK(Raw!AS258),ISBLANK(Raw!EK258)),"",IF(AND(Raw!AS258&gt;0,ISBLANK(Raw!EK258)=FALSE),"",IF(AND(Raw!AS258=0,ISBLANK(Raw!EK258)),"",1))))</f>
        <v/>
      </c>
      <c r="T258" s="19" t="str">
        <f>IF(A258=0,"",IF(AND(ISBLANK(Raw!AT258),COUNTA(Raw!EL258:EQ258)=0),"",IF(AND(Raw!AT258&gt;0,COUNTA(Raw!EL258:EQ258)&gt;0),"",IF(AND(Raw!AT258=0,COUNTA(Raw!EL258:EQ258)=0),"",1))))</f>
        <v/>
      </c>
      <c r="U258" t="str">
        <f>IF(A258=0,"",IF(AND(ISBLANK(Raw!AT258),COUNTA(Raw!ER258:EU258)=0),"",IF(AND(Raw!AT258&gt;0,COUNTA(Raw!ER258:EU258)&gt;0),"",IF(AND(Raw!AT258=0,COUNTA(Raw!ER258:EU258)=0),"",1))))</f>
        <v/>
      </c>
      <c r="V258" t="str">
        <f>IF(A258=0,"",IF(AND(ISBLANK(Raw!AS258),COUNTA(Raw!EV258:FA258)=0),"",IF(AND(Raw!AS258&gt;0,COUNTA(Raw!EV258:FA258)&gt;0),"",IF(AND(Raw!AS258=0,COUNTA(Raw!EV258:FA258)=0),"",1))))</f>
        <v/>
      </c>
      <c r="W258" t="str">
        <f>IF(A258=0,"",IF(AND(ISBLANK(Raw!AS258),COUNTA(Raw!FB258:FE258)=0),"",IF(AND(Raw!AS258&gt;0,COUNTA(Raw!FB258:FE258)&gt;0),"",IF(AND(Raw!AS258=0,COUNTA(Raw!FB258:FE258)=0),"",1))))</f>
        <v/>
      </c>
      <c r="X258" t="str">
        <f>IF(A258=0,"",IF(AND(ISBLANK(Raw!AT258),COUNTA(Raw!FF258:FI258)=0),"",IF(AND(Raw!AT258&gt;0,COUNTA(Raw!FF258:FI258)&gt;0),"",IF(AND(Raw!AT258=0,COUNTA(Raw!FF258:FI258)=0),"",1))))</f>
        <v/>
      </c>
      <c r="Y258" t="str">
        <f>IF(A258=0,"",IF(AND(ISBLANK(Raw!AS258),COUNTA(Raw!FJ258:FM258)=0),"",IF(AND(Raw!AS258&gt;0,COUNTA(Raw!FJ258:FM258)&gt;0),"",IF(AND(Raw!AS258=0,COUNTA(Raw!FJ258:FM258)=0),"",1))))</f>
        <v/>
      </c>
      <c r="Z258" t="str">
        <f>IF(A258=0,"",IF(AND(COUNTA(Raw!FN258:FT258)=0,ISBLANK(Raw!FU258)),"",IF(AND(COUNTIF(Raw!FN258:FT258,1)&gt;0,ISBLANK(Raw!FU258)=FALSE),"",IF(AND(COUNTIF(Raw!FN258:FT258,1)=0,ISBLANK(Raw!FU258)),"",1))))</f>
        <v/>
      </c>
      <c r="AA258" s="19" t="str">
        <f>IF(A258=0,"",IF(AND(ISBLANK(Raw!BI258),COUNTA(Raw!FV258:GH258)=0),"",IF(AND(Raw!BI258&lt;&gt;1,COUNTIF(Raw!FV258:GH258,6)=0),"",IF(Raw!BI258=1,"",1))))</f>
        <v/>
      </c>
      <c r="AB258" t="str">
        <f>IF(A258=0,"",IF(AND(ISBLANK(Raw!GI258),COUNTA(Raw!GJ258:GQ258)=0),"",IF(AND(Raw!GI258=1,COUNTA(Raw!GJ258:GQ258)&gt;0),"",IF(AND(Raw!GI258=2,COUNTA(Raw!GJ258:GQ258)=0),"",1))))</f>
        <v/>
      </c>
      <c r="AC258" s="19" t="str">
        <f>IF(A258=0,"",IF(AND(COUNTA(Raw!GY258:HF258)=0,ISBLANK(Raw!HG258)),"",IF(AND(OR(COUNTIF(Raw!GY258:HE258,1)&gt;0,COUNTIF(Raw!GY258:HE258,2)&gt;0),ISBLANK(Raw!HG258)=FALSE),"",IF(AND(COUNTA(Raw!GY258:HF258)&gt;0,ISBLANK(Raw!HG258),COUNTIF(Raw!GY258:HE258,1)=0,COUNTIF(Raw!GY258:HE258,2)=0),"",1))))</f>
        <v/>
      </c>
      <c r="AD258" s="19" t="str">
        <f>IF(A258=0,"",IF(COUNTA(Raw!HU258:IB258)=0,"",IF(AND(Raw!AK258&lt;&gt;2,COUNTIF(Raw!HU258:IA258,2)=0,COUNTIF(Raw!HU258:IA258,3)=0),"",IF(Raw!AK258=2,"",1))))</f>
        <v/>
      </c>
      <c r="AE258" s="19" t="str">
        <f>IF(A258=0,"",IF(AND(Raw!AK258=2,ISBLANK(Raw!IC258)=FALSE),"",IF(AND(Raw!AK258&lt;&gt;2,ISBLANK(Raw!IC258)),"",1)))</f>
        <v/>
      </c>
      <c r="AF258" s="19" t="str">
        <f>IF(A258=0,"",IF(COUNTA(Raw!ID258:IF258)=0,"",IF(AND(MATCH(2023-Raw!ID258,Code!$A$3:$A$12,1)=Raw!IF258,2023-Raw!ID258=Raw!IE258),"",1)))</f>
        <v/>
      </c>
      <c r="AG258" s="19" t="str">
        <f>IF(A258=0,"",IF(COUNTA(Raw!IG258:II258)=0,"",IF(AND(Raw!IG258=4,ISBLANK(Raw!II258)=FALSE),"",IF(AND(Raw!IG258&lt;&gt;4,ISBLANK(Raw!II258)),"",1))))</f>
        <v/>
      </c>
      <c r="AH258" s="19" t="str">
        <f>IF(A258=0,"",IF(COUNTA(Raw!IJ258:IM258)=0,"",IF(AND(Raw!IJ258=1,ISBLANK(Raw!IK258)=FALSE),"",IF(AND(Raw!IJ258=2,COUNTA(Raw!IK258:IM258)&gt;0),"",1))))</f>
        <v/>
      </c>
      <c r="AI258" s="19" t="str">
        <f>IF(A258=0,"",IF(COUNTA(Raw!IK258:IM258)=0,"",IF(AND(Raw!IK258=1,ISBLANK(Raw!IL258)=FALSE),"",IF(AND(Raw!IK258=2,COUNTA(Raw!IL258:IM258)=0),"",1))))</f>
        <v/>
      </c>
      <c r="AJ258" s="19" t="str">
        <f>IF(A258=0,"",IF(COUNTA(Raw!JD258:JJ258)=0,"",IF(AND(Raw!JD258&gt;600,COUNTA(Raw!JE258:JI258)&gt;0),"",IF(AND(Raw!JD258&lt;=600,COUNTA(Raw!JE258:JJ258)=0),"",1))))</f>
        <v/>
      </c>
      <c r="AK258" s="19" t="str">
        <f>IF(A258=0,"",IF(COUNTA(Raw!JK258:KA258)=0,"",IF(AND(Raw!JK258=1,COUNTA(Raw!JM258:JV258)&gt;0),"",IF(AND(Raw!JK258=3,COUNTA(Raw!JM258:JV258)&gt;0,COUNTA(Raw!JW258:KA258)=0),"",IF(AND(ISBLANK(Raw!JK258)=FALSE,Raw!JK258&lt;&gt;1,Raw!JK258&lt;&gt;3,COUNTA(Raw!JM258:KA258)=0),"",1)))))</f>
        <v/>
      </c>
      <c r="AL258" s="19" t="str">
        <f>IF(A258=0,"",IF(COUNTA(Raw!JW258:KA258)=0,"",IF(AND(COUNTIF(Raw!JW258:JZ258,4)=0,COUNTA(Raw!JW258:JZ258)&gt;0,ISBLANK(Raw!KA258)=FALSE),"",IF(AND(COUNTIF(Raw!JW258:KA258,4)&gt;0,ISBLANK(Raw!KA258)),"",1))))</f>
        <v/>
      </c>
      <c r="AM258" s="19" t="str">
        <f>IF(A258=0,"",IF(COUNTA(Raw!KT258:KU258)=0,"",IF(AND(Raw!KT258=1,ISBLANK(Raw!KU258)=FALSE),"",IF(AND(Raw!KT258=2,ISBLANK(Raw!KU258)),"",1))))</f>
        <v/>
      </c>
      <c r="AN258" s="19" t="str">
        <f>IF(A258=0,"",IF(COUNTA(Raw!KX258:LF258)=0,"",IF(AND(COUNTIF(Raw!KX258:LB258,5)=1,COUNTA(Raw!KX258:LB258)=1,COUNTA(Raw!LC258:LF258)=0),"",IF(AND(COUNTIF(Raw!KX258:LB258,5)=0,COUNTA(Raw!KX258:LB258)&gt;0,COUNTA(Raw!LC258:LF258)&gt;0),"",1))))</f>
        <v/>
      </c>
      <c r="AO258" s="19" t="str">
        <f>IF(A258=0,"",IF(COUNTA(Raw!LM258:LU258)=0,"",IF(AND(Raw!LM258=1,ISBLANK(Raw!LN258)=FALSE,COUNTA(Raw!LO258:LU258)&gt;0),"",IF(AND(Raw!LM258=2,COUNTA(Raw!LN258:LU258)=0),"",1))))</f>
        <v/>
      </c>
      <c r="AP258" s="19" t="str">
        <f>IF(A258=0,"",IF(COUNTA(Raw!MY258:OG258)=0,"",IF(AND(Raw!MY258=2,COUNTA(Raw!MZ258:OG258)=0),"",IF(AND(Raw!MY258=1,COUNTA(Raw!MZ258:OG258)&gt;0),"",1))))</f>
        <v/>
      </c>
      <c r="AQ258" s="19" t="str">
        <f>IF(A258=0,"",IF(COUNTA(Raw!NC258:NW258)=0,"",IF(AND(COUNTIF(Raw!NC258:NG258,3)&gt;0,COUNTA(Raw!NH258:NQ258)&gt;0),"",IF(AND(COUNTA(Raw!NC258:NG258)&gt;0,COUNTIF(Raw!NC258:NG258,3)=0,COUNTA(Raw!NH258:NW258)=0),"",1))))</f>
        <v/>
      </c>
      <c r="AR258" s="19" t="str">
        <f>IF(A258=0,"",IF(COUNTA(Raw!NH258:NW258)=0,"",IF(AND(COUNTIF(Raw!NH258:NQ258,10)&gt;0,COUNTA(Raw!NR258:NW258)&gt;0),"",IF(AND(COUNTA(Raw!NH258:NQ258)&gt;0,COUNTIF(Raw!NH258:NQ258,10)=0,COUNTA(Raw!NR258:NY258)=0),"",1))))</f>
        <v/>
      </c>
      <c r="AS258" s="19" t="str">
        <f>IF(A258=0,"",IF(COUNTA(Raw!NY258:OG258)=0,"",IF(AND(Raw!NY258=1,COUNTA(Raw!NZ258:OG258)&gt;0),"",IF(AND(Raw!NY258=2,COUNTA(Raw!NZ258:OG258)=0),"",1))))</f>
        <v/>
      </c>
      <c r="AT258" s="19" t="str">
        <f>IF(A258=0,"",IF(COUNTA(Raw!OH258:OY258)=0,"",IF(AND(Raw!OH258=1,COUNTA(Raw!OI258:OY258)&gt;0),"",IF(AND(Raw!OH258=2,COUNTA(Raw!OI258:OY258)=0),"",1))))</f>
        <v/>
      </c>
      <c r="AU258" s="19" t="str">
        <f>IF(A258=0,"",IF(COUNTA(Raw!PR258:QB258)=0,"",
IF(AND(OR(AND(COUNTIF(Raw!PR258:QB258,1)=1,COUNTA(Raw!QI258:QY258)&gt;0),AND(COUNTIF(Raw!PR258:QB258,1)=0,COUNTA(Raw!QI258:QY258)=0)),OR(AND(COUNTIF(Raw!PR258:QB258,2)=1,COUNTA(Raw!QZ258:RP258)&gt;0),AND(COUNTIF(Raw!PR258:QB258,2)=0,COUNTA(Raw!QZ258:RP258)=0)),OR(AND(COUNTIF(Raw!PR258:QB258,3)=1,COUNTA(Raw!RQ258:SG258)&gt;0),AND(COUNTIF(Raw!PR258:QB258,3)=0,COUNTA(Raw!RQ258:SG258)=0)),OR(AND(COUNTIF(Raw!PR258:QB258,4)=1,COUNTA(Raw!SH258:ST258)&gt;0),AND(COUNTIF(Raw!PR258:QB258,4)=0,COUNTA(Raw!SH258:ST258)=0)),OR(AND(COUNTIF(Raw!PR258:QB258,5)=1,COUNTA(Raw!SU258:TG258)&gt;0),AND(COUNTIF(Raw!PR258:QB258,5)=0,COUNTA(Raw!SU258:TG258)=0)),OR(AND(COUNTIF(Raw!PR258:QB258,6)=1,COUNTA(Raw!TH258:TT258)&gt;0),AND(COUNTIF(Raw!PR258:QB258,6)=0,COUNTA(Raw!TH258:TT258)=0)),OR(AND(COUNTIF(Raw!PR258:QB258,7)=1,COUNTA(Raw!TU258:UI258)&gt;0),AND(COUNTIF(Raw!PR258:QB258,7)=0,COUNTA(Raw!TU258:UI258)=0)),OR(AND(COUNTIF(Raw!PR258:QB258,8)=1,COUNTA(Raw!UJ258:UV258)&gt;0),AND(COUNTIF(Raw!PR258:QB258,8)=0,COUNTA(Raw!UJ258:UV258)=0)),OR(AND(COUNTIF(Raw!PR258:QB258,9)=1,COUNTA(Raw!UW258:VG258)&gt;0),AND(COUNTIF(Raw!PR258:QB258,9)=0,COUNTA(Raw!UW258:VG258)=0)),OR(AND(COUNTIF(Raw!PR258:QB258,10)=1,COUNTA(Raw!VH258:VP258)&gt;0),AND(COUNTIF(Raw!PR258:QB258,10)=0,COUNTA(Raw!VH258:VP258)=0)),OR(AND(COUNTIF(Raw!PR258:QB258,11)=1,COUNTA(Raw!VQ258:WK258)&gt;0),AND(COUNTIF(Raw!PR258:QB258,11)=0,COUNTA(Raw!VQ258:WK258)=0))),"",1)))</f>
        <v/>
      </c>
      <c r="AV258" s="19" t="str">
        <f>IF(A258=0,"",IF(COUNTA(Raw!QI258:QY258)=0,"",IF(AND(OR(AND(Raw!QI258=4,COUNTIF(Raw!QR258:QY258,1)=0),Raw!QI258&lt;&gt;4),OR(AND(Raw!QJ258=4,COUNTIF(Raw!QR258:QY258,2)=0),Raw!QJ258&lt;&gt;4),OR(AND(Raw!QK258=4,COUNTIF(Raw!QR258:QY258,3)=0),Raw!QK258&lt;&gt;4),OR(AND(Raw!QL258=4,COUNTIF(Raw!QR258:QY258,4)=0),Raw!QL258&lt;&gt;4),OR(AND(Raw!QM258=4,COUNTIF(Raw!QR258:QY258,5)=0),Raw!QM258&lt;&gt;4),OR(AND(Raw!QN258=4,COUNTIF(Raw!QR258:QY258,6)=0),Raw!QN258&lt;&gt;4),OR(AND(Raw!QO258=4,COUNTIF(Raw!QR258:QY258,7)=0),Raw!QO258&lt;&gt;4),OR(AND(Raw!QP258=4,COUNTIF(Raw!QR258:QY258,8)=0),Raw!QP258&lt;&gt;4)),"",1)))</f>
        <v/>
      </c>
      <c r="AW258" t="str">
        <f>IF(A258=0,"",IF(COUNTA(Raw!QZ258:RP258)=0,"",IF(AND(OR(AND(Raw!QZ258=4,COUNTIF(Raw!RI258:RP258,1)=0),Raw!QZ258&lt;&gt;4),OR(AND(Raw!RA258=4,COUNTIF(Raw!RI258:RP258,2)=0),Raw!RA258&lt;&gt;4),OR(AND(Raw!RB258=4,COUNTIF(Raw!RI258:RP258,3)=0),Raw!RB258&lt;&gt;4),OR(AND(Raw!RC258=4,COUNTIF(Raw!RI258:RP258,4)=0),Raw!RC258&lt;&gt;4),OR(AND(Raw!RD258=4,COUNTIF(Raw!RI258:RP258,5)=0),Raw!RD258&lt;&gt;4),OR(AND(Raw!RE258=4,COUNTIF(Raw!RI258:RP258,6)=0),Raw!RE258&lt;&gt;4),OR(AND(Raw!RF258=4,COUNTIF(Raw!RI258:RP258,7)=0),Raw!RF258&lt;&gt;4),OR(AND(Raw!RG258=4,COUNTIF(Raw!RI258:RP258,8)=0),Raw!RG258&lt;&gt;4)),"",1)))</f>
        <v/>
      </c>
      <c r="AX258" t="str">
        <f>IF(A258=0,"",IF(COUNTA(Raw!RQ258:SG258)=0,"",IF(AND(OR(AND(Raw!RQ258=4,COUNTIF(Raw!RZ258:SG258,1)=0),Raw!RQ258&lt;&gt;4),OR(AND(Raw!RR258=4,COUNTIF(Raw!RZ258:SG258,2)=0),Raw!RR258&lt;&gt;4),OR(AND(Raw!RS258=4,COUNTIF(Raw!RZ258:SG258,3)=0),Raw!RS258&lt;&gt;4),OR(AND(Raw!RT258=4,COUNTIF(Raw!RZ258:SG258,4)=0),Raw!RT258&lt;&gt;4),OR(AND(Raw!RU258=4,COUNTIF(Raw!RZ258:SG258,5)=0),Raw!RU258&lt;&gt;4),OR(AND(Raw!RV258=4,COUNTIF(Raw!RZ258:SG258,6)=0),Raw!RV258&lt;&gt;4),OR(AND(Raw!RW258=4,COUNTIF(Raw!RZ258:SG258,7)=0),Raw!RW258&lt;&gt;4),OR(AND(Raw!RX258=4,COUNTIF(Raw!RZ258:SG258,8)=0),Raw!RX258&lt;&gt;4)),"",1)))</f>
        <v/>
      </c>
      <c r="AY258" t="str">
        <f>IF(A258=0,"",IF(COUNTA(Raw!SH258:ST258)=0,"",IF(AND(OR(AND(Raw!SH258=4,COUNTIF(Raw!SO258:ST258,1)=0),Raw!SH258&lt;&gt;4),OR(AND(Raw!SI258=4,COUNTIF(Raw!SO258:ST258,2)=0),Raw!SI258&lt;&gt;4),OR(AND(Raw!SJ258=4,COUNTIF(Raw!SO258:ST258,3)=0),Raw!SJ258&lt;&gt;4),OR(AND(Raw!SK258=4,COUNTIF(Raw!SO258:ST258,4)=0),Raw!SK258&lt;&gt;4),OR(AND(Raw!SL258=4,COUNTIF(Raw!SO258:ST258,5)=0),Raw!SL258&lt;&gt;4),OR(AND(Raw!SM258=4,COUNTIF(Raw!SO258:ST258,6)=0),Raw!SM258&lt;&gt;4)),"",1)))</f>
        <v/>
      </c>
      <c r="AZ258" t="str">
        <f>IF(A258=0,"",IF(COUNTA(Raw!SU258:TG258)=0,"",IF(AND(OR(AND(Raw!SU258=4,COUNTIF(Raw!TB258:TG258,1)=0),Raw!SU258&lt;&gt;4),OR(AND(Raw!SV258=4,COUNTIF(Raw!TB258:TG258,2)=0),Raw!SV258&lt;&gt;4),OR(AND(Raw!SW258=4,COUNTIF(Raw!TB258:TG258,3)=0),Raw!SW258&lt;&gt;4),OR(AND(Raw!SX258=4,COUNTIF(Raw!TB258:TG258,4)=0),Raw!SX258&lt;&gt;4),OR(AND(Raw!SY258=4,COUNTIF(Raw!TB258:TG258,5)=0),Raw!SY258&lt;&gt;4),OR(AND(Raw!SZ258=4,COUNTIF(Raw!TB258:TG258,6)=0),Raw!SZ258&lt;&gt;4)),"",1)))</f>
        <v/>
      </c>
      <c r="BA258" t="str">
        <f>IF(A258=0,"",IF(COUNTA(Raw!TH258:TT258)=0,"",IF(AND(OR(AND(Raw!TH258=4,COUNTIF(Raw!TO258:TT258,1)=0),Raw!TH258&lt;&gt;4),OR(AND(Raw!TI258=4,COUNTIF(Raw!TO258:TT258,2)=0),Raw!TI258&lt;&gt;4),OR(AND(Raw!TJ258=4,COUNTIF(Raw!TO258:TT258,3)=0),Raw!TJ258&lt;&gt;4),OR(AND(Raw!TK258=4,COUNTIF(Raw!TO258:TT258,4)=0),Raw!TK258&lt;&gt;4),OR(AND(Raw!TL258=4,COUNTIF(Raw!TO258:TT258,5)=0),Raw!TL258&lt;&gt;4),OR(AND(Raw!TM258=4,COUNTIF(Raw!TO258:TT258,6)=0),Raw!TM258&lt;&gt;4)),"",1)))</f>
        <v/>
      </c>
      <c r="BB258" t="str">
        <f>IF(A258=0,"",IF(COUNTA(Raw!TU258:UI258)=0,"",IF(AND(OR(AND(Raw!TU258=4,COUNTIF(Raw!UC258:UI258,1)=0),Raw!TU258&lt;&gt;4),OR(AND(Raw!TV258=4,COUNTIF(Raw!UC258:UI258,2)=0),Raw!TV258&lt;&gt;4),OR(AND(Raw!TW258=4,COUNTIF(Raw!UC258:UI258,3)=0),Raw!TW258&lt;&gt;4),OR(AND(Raw!TX258=4,COUNTIF(Raw!UC258:UI258,4)=0),Raw!TX258&lt;&gt;4),OR(AND(Raw!TY258=4,COUNTIF(Raw!UC258:UI258,5)=0),Raw!TY258&lt;&gt;4),OR(AND(Raw!TZ258=4,COUNTIF(Raw!UC258:UI258,6)=0),Raw!TZ258&lt;&gt;4),OR(AND(Raw!UA258=4,COUNTIF(Raw!UC258:UI258,7)=0),Raw!UA258&lt;&gt;4)),"",1)))</f>
        <v/>
      </c>
      <c r="BC258" t="str">
        <f>IF(A258=0,"",IF(COUNTA(Raw!UJ258:UV258)=0,"",IF(AND(OR(AND(Raw!UJ258=4,COUNTIF(Raw!UQ258:UV258,1)=0),Raw!UJ258&lt;&gt;4),OR(AND(Raw!UK258=4,COUNTIF(Raw!UQ258:UV258,2)=0),Raw!UK258&lt;&gt;4),OR(AND(Raw!UL258=4,COUNTIF(Raw!UQ258:UV258,3)=0),Raw!UL258&lt;&gt;4),OR(AND(Raw!UM258=4,COUNTIF(Raw!UQ258:UV258,4)=0),Raw!UM258&lt;&gt;4),OR(AND(Raw!UN258=4,COUNTIF(Raw!UQ258:UV258,5)=0),Raw!UN258&lt;&gt;4),OR(AND(Raw!UO258=4,COUNTIF(Raw!UQ258:UV258,6)=0),Raw!UO258&lt;&gt;4)),"",1)))</f>
        <v/>
      </c>
      <c r="BD258" t="str">
        <f>IF(A258=0,"",IF(COUNTA(Raw!UW258:VG258)=0,"",IF(AND(OR(AND(Raw!UW258=4,COUNTIF(Raw!VC258:VG258,1)=0),Raw!UW258&lt;&gt;4),OR(AND(Raw!UX258=4,COUNTIF(Raw!VC258:VG258,2)=0),Raw!UX258&lt;&gt;4),OR(AND(Raw!UY258=4,COUNTIF(Raw!VC258:VG258,3)=0),Raw!UY258&lt;&gt;4),OR(AND(Raw!UZ258=4,COUNTIF(Raw!VC258:VG258,4)=0),Raw!UZ258&lt;&gt;4),OR(AND(Raw!VA258=4,COUNTIF(Raw!VC258:VG258,5)=0),Raw!VA258&lt;&gt;4)),"",1)))</f>
        <v/>
      </c>
      <c r="BE258" t="str">
        <f>IF(A258=0,"",IF(COUNTA(Raw!VH258:VP258)=0,"",
IF(AND(
OR(AND(Raw!VH258=4,COUNTIF(Raw!VM258:VP258,1)=0),Raw!VH258&lt;&gt;4),
OR(AND(Raw!VI258=4,COUNTIF(Raw!VM258:VP258,2)=0),Raw!VI258&lt;&gt;4),
OR(AND(Raw!VJ258=4,COUNTIF(Raw!VM258:VP258,3)=0),Raw!VJ258&lt;&gt;4),
OR(AND(Raw!VK258=4,COUNTIF(Raw!VM258:VP258,4)=0),Raw!VK258&lt;&gt;4)
),"",1)))</f>
        <v/>
      </c>
      <c r="BF258" t="str">
        <f>IF(A258=0,"",IF(COUNTA(Raw!VQ258:WK258)=0,"",
IF(AND(
OR(AND(Raw!VQ258=4,COUNTIF(Raw!WB258:WK258,1)=0),Raw!VQ258&lt;&gt;4),
OR(AND(Raw!VR258=4,COUNTIF(Raw!WB258:WK258,2)=0),Raw!VR258&lt;&gt;4),
OR(AND(Raw!VS258=4,COUNTIF(Raw!WB258:WK258,3)=0),Raw!VS258&lt;&gt;4),
OR(AND(Raw!VT258=4,COUNTIF(Raw!WB258:WK258,4)=0),Raw!VT258&lt;&gt;4),
OR(AND(Raw!VU258=4,COUNTIF(Raw!WB258:WK258,5)=0),Raw!VU258&lt;&gt;4),
OR(AND(Raw!VV258=4,COUNTIF(Raw!WB258:WK258,6)=0),Raw!VV258&lt;&gt;4),
OR(AND(Raw!VW258=4,COUNTIF(Raw!WB258:WK258,7)=0),Raw!VW258&lt;&gt;4),
OR(AND(Raw!VX258=4,COUNTIF(Raw!WB258:WK258,8)=0),Raw!VX258&lt;&gt;4),
OR(AND(Raw!VY258=4,COUNTIF(Raw!WB258:WK258,9)=0),Raw!VX258&lt;&gt;4),
OR(AND(Raw!VZ258=4,COUNTIF(Raw!WB258:WK258,10)=0),Raw!VZ258&lt;&gt;4)
),"",1)))</f>
        <v/>
      </c>
      <c r="BG258" t="str">
        <f>IF(A258=0,"",IF(COUNTA(Raw!WL258:XB258)=0,"",
IF(AND(
OR(AND(Raw!WL258=4,COUNTIF(Raw!WU258:XB258,1)=0),Raw!WL258&lt;&gt;4),
OR(AND(Raw!WM258=4,COUNTIF(Raw!WU258:XB258,2)=0),Raw!WM258&lt;&gt;4),
OR(AND(Raw!WN258=4,COUNTIF(Raw!WU258:XB258,3)=0),Raw!WN258&lt;&gt;4),
OR(AND(Raw!WO258=4,COUNTIF(Raw!WU258:XB258,4)=0),Raw!WO258&lt;&gt;4),
OR(AND(Raw!WP258=4,COUNTIF(Raw!WU258:XB258,5)=0),Raw!WP258&lt;&gt;4),
OR(AND(Raw!WQ258=4,COUNTIF(Raw!WU258:XB258,6)=0),Raw!WQ258&lt;&gt;4),
OR(AND(Raw!WR258=4,COUNTIF(Raw!WU258:XB258,7)=0),Raw!WR258&lt;&gt;4),
OR(AND(Raw!WS258=4,COUNTIF(Raw!WU258:XB258,8)=0),Raw!WS258&lt;&gt;4)
),"",1)))</f>
        <v/>
      </c>
      <c r="BH258" t="str">
        <f>IF(A258=0,"",IF(COUNTA(Raw!XC258:XK258)=0,"",
IF(AND(
OR(AND(Raw!XC258=4,COUNTIF(Raw!XH258:XK258,1)=0),Raw!XC258&lt;&gt;4),
OR(AND(Raw!XD258=4,COUNTIF(Raw!XH258:XK258,2)=0),Raw!XD258&lt;&gt;4),
OR(AND(Raw!XE258=4,COUNTIF(Raw!XH258:XK258,3)=0),Raw!XE258&lt;&gt;4),
OR(AND(Raw!XF258=4,COUNTIF(Raw!XH258:XK258,4)=0),Raw!XF258&lt;&gt;4)
),"",1)))</f>
        <v/>
      </c>
      <c r="BI258" t="str">
        <f>IF(A258=0,"",IF(COUNTA(Raw!XL258:XT258)=0,"",
IF(AND(
OR(AND(Raw!XL258=4,COUNTIF(Raw!XQ258:XT258,1)=0),Raw!XL258&lt;&gt;4),
OR(AND(Raw!XM258=4,COUNTIF(Raw!XQ258:XT258,2)=0),Raw!XM258&lt;&gt;4),
OR(AND(Raw!XN258=4,COUNTIF(Raw!XQ258:XT258,3)=0),Raw!XN258&lt;&gt;4),
OR(AND(Raw!XO258=4,COUNTIF(Raw!XQ258:XT258,4)=0),Raw!XO258&lt;&gt;4)
),"",1)))</f>
        <v/>
      </c>
      <c r="BJ258" t="str">
        <f>IF(A258=0,"",IF(COUNTA(Raw!XU258:YI258)=0,"",
IF(AND(
OR(AND(Raw!XU258=4,COUNTIF(Raw!YC258:YI258,1)=0),Raw!XU258&lt;&gt;4),
OR(AND(Raw!XV258=4,COUNTIF(Raw!YC258:YI258,2)=0),Raw!XV258&lt;&gt;4),
OR(AND(Raw!XW258=4,COUNTIF(Raw!YC258:YI258,3)=0),Raw!XW258&lt;&gt;4),
OR(AND(Raw!XX258=4,COUNTIF(Raw!YC258:YI258,4)=0),Raw!XX258&lt;&gt;4),
OR(AND(Raw!XY258=4,COUNTIF(Raw!YC258:YI258,5)=0),Raw!XY258&lt;&gt;4),
OR(AND(Raw!XZ258=4,COUNTIF(Raw!YC258:YI258,6)=0),Raw!XZ258&lt;&gt;4),
OR(AND(Raw!YA258=4,COUNTIF(Raw!YC258:YI258,7)=0),Raw!YA258&lt;&gt;4)
),"",1)))</f>
        <v/>
      </c>
      <c r="BK258" t="str">
        <f>IF(A258=0,"",IF(COUNTA(Raw!YJ258:YR258)=0,"",
IF(AND(
OR(AND(Raw!YJ258=4,COUNTIF(Raw!YO258:YR258,1)=0),Raw!YJ258&lt;&gt;4),
OR(AND(Raw!YK258=4,COUNTIF(Raw!YO258:YR258,2)=0),Raw!YK258&lt;&gt;4),
OR(AND(Raw!YL258=4,COUNTIF(Raw!YO258:YR258,3)=0),Raw!YL258&lt;&gt;4),
OR(AND(Raw!YM258=4,COUNTIF(Raw!YO258:YR258,4)=0),Raw!YM258&lt;&gt;4)
),"",1)))</f>
        <v/>
      </c>
      <c r="BL258" t="str">
        <f>IF(A258=0,"",IF(COUNTA(Raw!YS258:YU258)=0,"",IF(AND(Raw!YS258=4,ISBLANK(Raw!YU258)),"",IF(AND(Raw!YS258&lt;&gt;4,ISBLANK(Raw!YU258)=FALSE),"",1))))</f>
        <v/>
      </c>
    </row>
    <row r="259" spans="1:64">
      <c r="A259" s="20">
        <f>Raw!A259</f>
        <v>0</v>
      </c>
      <c r="B259" s="19" t="str">
        <f>IF(A259=0,"",IF(AND(Raw!AC259=1,COUNTA(Raw!AR259:IC259)&gt;0,COUNTA(Raw!ID259:YU259)=0),"",IF(AND(Raw!AC259=2,COUNTA(Raw!AR259:IC259)=0,COUNTA(Raw!ID259:MV259)&gt;0,COUNTA(Raw!MW259:YU259)=0),"",IF(AND(Raw!AC259=3,COUNTA(Raw!AP259:MV259)=0,COUNTA(Raw!MW259:YU259)&gt;0),"",1))))</f>
        <v/>
      </c>
      <c r="C259" s="19" t="str">
        <f>IF(A259=0,"",IF(AND(Raw!AK259=1,ISBLANK(Raw!AM259)=FALSE,ISBLANK(Raw!AO259)),"",IF(AND(Raw!AK259=2,ISBLANK(Raw!AM259),ISBLANK(Raw!AO259)=FALSE),"",1)))</f>
        <v/>
      </c>
      <c r="D259" s="19" t="str">
        <f>IF(A259=0,"",IF(COUNTA(Raw!AS259:AZ259)=0,"",IF(AND(Raw!AS259+Raw!AT259=100,Raw!AU259+Raw!AV259=100,Raw!AW259+Raw!AX259=100,Raw!AY259+Raw!AZ259=100),"",1)))</f>
        <v/>
      </c>
      <c r="E259" s="19" t="str">
        <f>IF(A259=0,"",IF(ISBLANK(Raw!AQ259),"",IF(Raw!AQ259=1,"",1)))</f>
        <v/>
      </c>
      <c r="F259" s="19" t="str">
        <f>IF(A259=0,"",IF(ISBLANK(Raw!AR259),"",IF(AND(Raw!AR259&gt;=0,Raw!AR259&lt;=100),"",1)))</f>
        <v/>
      </c>
      <c r="G259" s="19" t="str">
        <f>IF(A259=0,"",IF(AND(ISBLANK(Raw!BA259),ISBLANK(Raw!AS259)),"",IF(AND(Raw!AS259&gt;0,ISBLANK(Raw!BA259)=FALSE),"",1)))</f>
        <v/>
      </c>
      <c r="H259" s="19" t="str">
        <f>IF(A259=0,"",IF(COUNTA(Raw!BA259:BH259)=0,"",IF(AND(Raw!BA259=0,COUNTA(Raw!BB259:BH259)=0),"",IF(AND(Raw!BA259&gt;0,COUNTA(Raw!BB259:BH259)&gt;0),"",1))))</f>
        <v/>
      </c>
      <c r="I259" s="19" t="str">
        <f>IF(A259=0,"",IF(AND(ISBLANK(Raw!BI259),ISBLANK(Raw!BJ259)),"",IF(AND(Raw!BI259=1,ISBLANK(Raw!BJ259)=FALSE),"",IF(AND(Raw!BI259=2,ISBLANK(Raw!BJ259)),"",1))))</f>
        <v/>
      </c>
      <c r="J259" s="19" t="str">
        <f>IF(A259=0,"",IF(AND(ISBLANK(Raw!AT259),COUNTBLANK(Raw!BK259:BQ259)),"",IF(AND(Raw!AT259&gt;0,COUNTA(Raw!BK259:BQ259)&gt;0),"",IF(AND(Raw!AT259=0,COUNTA(Raw!BK259:BQ259)=0),"",1))))</f>
        <v/>
      </c>
      <c r="K259" s="19" t="str">
        <f>IF(A259=0,"",IF(AND(ISBLANK(Raw!AS259),COUNTA(Raw!BR259:BX259)=0),"",IF(AND(Raw!AS259&gt;0,COUNTA(Raw!BR259:BX259)&gt;0),"",IF(AND(Raw!AS259=0,COUNTA(Raw!BR259:BX259)=0),"",1))))</f>
        <v/>
      </c>
      <c r="L259" s="19" t="str">
        <f>IF(A259=0,"",IF(AND(COUNTA(Raw!BK259:BX259)=0,COUNTA(Raw!BY259:CH259)=0),"",IF(AND(COUNTIF(Raw!BK259:BX259,1)&gt;0,COUNTA(Raw!BY259:CH259)&gt;0),"",IF(AND(COUNTIF(Raw!BK259:BX259,1)=0,COUNTA(Raw!BY259:CH259)=0),"",1))))</f>
        <v/>
      </c>
      <c r="M259" s="19" t="str">
        <f>IF(A259=0,"",IF(AND(COUNTA(Raw!BK259:BX259)=0,COUNTA(Raw!CI259:CR259)),"",IF(AND(COUNTIF(Raw!BK259:BX259,3)&gt;0,COUNTA(Raw!CI259:CR259)&gt;0),"",IF(AND(COUNTIF(Raw!BK259:BX259,3)=0,COUNTA(Raw!CI259:CR259)=0),"",1))))</f>
        <v/>
      </c>
      <c r="N259" s="19" t="str">
        <f>IF(A259=0,"",IF(COUNTA(Raw!CS259:DF259)=0,"",IF(AND(COUNTIF(Raw!CS259:CV259,1)=1,COUNTA(Raw!CW259:DA259)&gt;0,COUNTA(Raw!DB259:DF259)=0),"",IF(AND(COUNTIF(Raw!CS259:CV259,2)=1,COUNTA(Raw!CW259:DA259)=0,COUNTA(Raw!DB259:DF259)&gt;0),"",IF(AND(COUNTA(Raw!CS259:CV259)&gt;0,COUNTA(Raw!CW259:DF259)=0),"",1)))))</f>
        <v/>
      </c>
      <c r="O259" s="19" t="str">
        <f>IF(A259=0,"",IF(COUNTA(Raw!DG259:DP259)=0,"",IF(AND(COUNTIF(Raw!BK259:BQ259,1)&gt;0,OR(COUNTIF(Raw!DG259:DP259,1)=1,COUNTIF(Raw!DG259:DP259,2)=1,COUNTIF(Raw!DG259:DP259,3)=1)),"",IF(AND(COUNTIF(Raw!BK259:BQ259,1)=0,AND(COUNTIF(Raw!DG259:DP259,1)=0,COUNTIF(Raw!DG259:DP259,2)=0,COUNTIF(Raw!DG259:DP259,3)=0)),"",1))))</f>
        <v/>
      </c>
      <c r="P259" s="19" t="str">
        <f>IF(A259=0,"",IF(COUNTA(Raw!DG259:DR259)=0,"",IF(AND(COUNTIF(Raw!DG259:DP259,4)=1,ISBLANK(Raw!DQ259)=FALSE,ISBLANK(Raw!DR259)),"",IF(AND(COUNTIF(Raw!DG259:DP259,7)=1,ISBLANK(Raw!DQ259),ISBLANK(Raw!DR259)=FALSE),"",IF(AND(COUNTA(Raw!DG259:DP259)&gt;0,COUNTIF(Raw!DG259:DP259,4)=0,COUNTIF(Raw!DG259:DP259,7)=0,COUNTA(Raw!DQ259:DR259)=0),"",1)))))</f>
        <v/>
      </c>
      <c r="Q259" s="19" t="str">
        <f>IF(A259=0,"",IF(AND(COUNTA(Raw!DS259:DU259)=0,COUNTA(Raw!BK259:BQ259)=0),"",IF(AND(COUNTIF(Raw!BK259:BQ259,1)&gt;0,COUNTA(Raw!DS259:DU259)&gt;0),"",IF(AND(COUNTIF(Raw!BK259:BQ259,1)=0,COUNTA(Raw!DS259:DU259)=0),"",1))))</f>
        <v/>
      </c>
      <c r="R259" s="19" t="str">
        <f>IF(A259=0,"",IF(AND(ISBLANK(Raw!AT259),ISBLANK(Raw!EJ259)),"",IF(AND(Raw!AT259&gt;0,ISBLANK(Raw!EJ259)=FALSE,Raw!EJ259&gt;=0,Raw!EJ259&lt;=7),"",IF(AND(Raw!AT259=0,ISBLANK(Raw!EJ259)),"",1))))</f>
        <v/>
      </c>
      <c r="S259" t="str">
        <f>IF(A259=0,"",IF(AND(ISBLANK(Raw!AS259),ISBLANK(Raw!EK259)),"",IF(AND(Raw!AS259&gt;0,ISBLANK(Raw!EK259)=FALSE),"",IF(AND(Raw!AS259=0,ISBLANK(Raw!EK259)),"",1))))</f>
        <v/>
      </c>
      <c r="T259" s="19" t="str">
        <f>IF(A259=0,"",IF(AND(ISBLANK(Raw!AT259),COUNTA(Raw!EL259:EQ259)=0),"",IF(AND(Raw!AT259&gt;0,COUNTA(Raw!EL259:EQ259)&gt;0),"",IF(AND(Raw!AT259=0,COUNTA(Raw!EL259:EQ259)=0),"",1))))</f>
        <v/>
      </c>
      <c r="U259" t="str">
        <f>IF(A259=0,"",IF(AND(ISBLANK(Raw!AT259),COUNTA(Raw!ER259:EU259)=0),"",IF(AND(Raw!AT259&gt;0,COUNTA(Raw!ER259:EU259)&gt;0),"",IF(AND(Raw!AT259=0,COUNTA(Raw!ER259:EU259)=0),"",1))))</f>
        <v/>
      </c>
      <c r="V259" t="str">
        <f>IF(A259=0,"",IF(AND(ISBLANK(Raw!AS259),COUNTA(Raw!EV259:FA259)=0),"",IF(AND(Raw!AS259&gt;0,COUNTA(Raw!EV259:FA259)&gt;0),"",IF(AND(Raw!AS259=0,COUNTA(Raw!EV259:FA259)=0),"",1))))</f>
        <v/>
      </c>
      <c r="W259" t="str">
        <f>IF(A259=0,"",IF(AND(ISBLANK(Raw!AS259),COUNTA(Raw!FB259:FE259)=0),"",IF(AND(Raw!AS259&gt;0,COUNTA(Raw!FB259:FE259)&gt;0),"",IF(AND(Raw!AS259=0,COUNTA(Raw!FB259:FE259)=0),"",1))))</f>
        <v/>
      </c>
      <c r="X259" t="str">
        <f>IF(A259=0,"",IF(AND(ISBLANK(Raw!AT259),COUNTA(Raw!FF259:FI259)=0),"",IF(AND(Raw!AT259&gt;0,COUNTA(Raw!FF259:FI259)&gt;0),"",IF(AND(Raw!AT259=0,COUNTA(Raw!FF259:FI259)=0),"",1))))</f>
        <v/>
      </c>
      <c r="Y259" t="str">
        <f>IF(A259=0,"",IF(AND(ISBLANK(Raw!AS259),COUNTA(Raw!FJ259:FM259)=0),"",IF(AND(Raw!AS259&gt;0,COUNTA(Raw!FJ259:FM259)&gt;0),"",IF(AND(Raw!AS259=0,COUNTA(Raw!FJ259:FM259)=0),"",1))))</f>
        <v/>
      </c>
      <c r="Z259" t="str">
        <f>IF(A259=0,"",IF(AND(COUNTA(Raw!FN259:FT259)=0,ISBLANK(Raw!FU259)),"",IF(AND(COUNTIF(Raw!FN259:FT259,1)&gt;0,ISBLANK(Raw!FU259)=FALSE),"",IF(AND(COUNTIF(Raw!FN259:FT259,1)=0,ISBLANK(Raw!FU259)),"",1))))</f>
        <v/>
      </c>
      <c r="AA259" s="19" t="str">
        <f>IF(A259=0,"",IF(AND(ISBLANK(Raw!BI259),COUNTA(Raw!FV259:GH259)=0),"",IF(AND(Raw!BI259&lt;&gt;1,COUNTIF(Raw!FV259:GH259,6)=0),"",IF(Raw!BI259=1,"",1))))</f>
        <v/>
      </c>
      <c r="AB259" t="str">
        <f>IF(A259=0,"",IF(AND(ISBLANK(Raw!GI259),COUNTA(Raw!GJ259:GQ259)=0),"",IF(AND(Raw!GI259=1,COUNTA(Raw!GJ259:GQ259)&gt;0),"",IF(AND(Raw!GI259=2,COUNTA(Raw!GJ259:GQ259)=0),"",1))))</f>
        <v/>
      </c>
      <c r="AC259" s="19" t="str">
        <f>IF(A259=0,"",IF(AND(COUNTA(Raw!GY259:HF259)=0,ISBLANK(Raw!HG259)),"",IF(AND(OR(COUNTIF(Raw!GY259:HE259,1)&gt;0,COUNTIF(Raw!GY259:HE259,2)&gt;0),ISBLANK(Raw!HG259)=FALSE),"",IF(AND(COUNTA(Raw!GY259:HF259)&gt;0,ISBLANK(Raw!HG259),COUNTIF(Raw!GY259:HE259,1)=0,COUNTIF(Raw!GY259:HE259,2)=0),"",1))))</f>
        <v/>
      </c>
      <c r="AD259" s="19" t="str">
        <f>IF(A259=0,"",IF(COUNTA(Raw!HU259:IB259)=0,"",IF(AND(Raw!AK259&lt;&gt;2,COUNTIF(Raw!HU259:IA259,2)=0,COUNTIF(Raw!HU259:IA259,3)=0),"",IF(Raw!AK259=2,"",1))))</f>
        <v/>
      </c>
      <c r="AE259" s="19" t="str">
        <f>IF(A259=0,"",IF(AND(Raw!AK259=2,ISBLANK(Raw!IC259)=FALSE),"",IF(AND(Raw!AK259&lt;&gt;2,ISBLANK(Raw!IC259)),"",1)))</f>
        <v/>
      </c>
      <c r="AF259" s="19" t="str">
        <f>IF(A259=0,"",IF(COUNTA(Raw!ID259:IF259)=0,"",IF(AND(MATCH(2023-Raw!ID259,Code!$A$3:$A$12,1)=Raw!IF259,2023-Raw!ID259=Raw!IE259),"",1)))</f>
        <v/>
      </c>
      <c r="AG259" s="19" t="str">
        <f>IF(A259=0,"",IF(COUNTA(Raw!IG259:II259)=0,"",IF(AND(Raw!IG259=4,ISBLANK(Raw!II259)=FALSE),"",IF(AND(Raw!IG259&lt;&gt;4,ISBLANK(Raw!II259)),"",1))))</f>
        <v/>
      </c>
      <c r="AH259" s="19" t="str">
        <f>IF(A259=0,"",IF(COUNTA(Raw!IJ259:IM259)=0,"",IF(AND(Raw!IJ259=1,ISBLANK(Raw!IK259)=FALSE),"",IF(AND(Raw!IJ259=2,COUNTA(Raw!IK259:IM259)&gt;0),"",1))))</f>
        <v/>
      </c>
      <c r="AI259" s="19" t="str">
        <f>IF(A259=0,"",IF(COUNTA(Raw!IK259:IM259)=0,"",IF(AND(Raw!IK259=1,ISBLANK(Raw!IL259)=FALSE),"",IF(AND(Raw!IK259=2,COUNTA(Raw!IL259:IM259)=0),"",1))))</f>
        <v/>
      </c>
      <c r="AJ259" s="19" t="str">
        <f>IF(A259=0,"",IF(COUNTA(Raw!JD259:JJ259)=0,"",IF(AND(Raw!JD259&gt;600,COUNTA(Raw!JE259:JI259)&gt;0),"",IF(AND(Raw!JD259&lt;=600,COUNTA(Raw!JE259:JJ259)=0),"",1))))</f>
        <v/>
      </c>
      <c r="AK259" s="19" t="str">
        <f>IF(A259=0,"",IF(COUNTA(Raw!JK259:KA259)=0,"",IF(AND(Raw!JK259=1,COUNTA(Raw!JM259:JV259)&gt;0),"",IF(AND(Raw!JK259=3,COUNTA(Raw!JM259:JV259)&gt;0,COUNTA(Raw!JW259:KA259)=0),"",IF(AND(ISBLANK(Raw!JK259)=FALSE,Raw!JK259&lt;&gt;1,Raw!JK259&lt;&gt;3,COUNTA(Raw!JM259:KA259)=0),"",1)))))</f>
        <v/>
      </c>
      <c r="AL259" s="19" t="str">
        <f>IF(A259=0,"",IF(COUNTA(Raw!JW259:KA259)=0,"",IF(AND(COUNTIF(Raw!JW259:JZ259,4)=0,COUNTA(Raw!JW259:JZ259)&gt;0,ISBLANK(Raw!KA259)=FALSE),"",IF(AND(COUNTIF(Raw!JW259:KA259,4)&gt;0,ISBLANK(Raw!KA259)),"",1))))</f>
        <v/>
      </c>
      <c r="AM259" s="19" t="str">
        <f>IF(A259=0,"",IF(COUNTA(Raw!KT259:KU259)=0,"",IF(AND(Raw!KT259=1,ISBLANK(Raw!KU259)=FALSE),"",IF(AND(Raw!KT259=2,ISBLANK(Raw!KU259)),"",1))))</f>
        <v/>
      </c>
      <c r="AN259" s="19" t="str">
        <f>IF(A259=0,"",IF(COUNTA(Raw!KX259:LF259)=0,"",IF(AND(COUNTIF(Raw!KX259:LB259,5)=1,COUNTA(Raw!KX259:LB259)=1,COUNTA(Raw!LC259:LF259)=0),"",IF(AND(COUNTIF(Raw!KX259:LB259,5)=0,COUNTA(Raw!KX259:LB259)&gt;0,COUNTA(Raw!LC259:LF259)&gt;0),"",1))))</f>
        <v/>
      </c>
      <c r="AO259" s="19" t="str">
        <f>IF(A259=0,"",IF(COUNTA(Raw!LM259:LU259)=0,"",IF(AND(Raw!LM259=1,ISBLANK(Raw!LN259)=FALSE,COUNTA(Raw!LO259:LU259)&gt;0),"",IF(AND(Raw!LM259=2,COUNTA(Raw!LN259:LU259)=0),"",1))))</f>
        <v/>
      </c>
      <c r="AP259" s="19" t="str">
        <f>IF(A259=0,"",IF(COUNTA(Raw!MY259:OG259)=0,"",IF(AND(Raw!MY259=2,COUNTA(Raw!MZ259:OG259)=0),"",IF(AND(Raw!MY259=1,COUNTA(Raw!MZ259:OG259)&gt;0),"",1))))</f>
        <v/>
      </c>
      <c r="AQ259" s="19" t="str">
        <f>IF(A259=0,"",IF(COUNTA(Raw!NC259:NW259)=0,"",IF(AND(COUNTIF(Raw!NC259:NG259,3)&gt;0,COUNTA(Raw!NH259:NQ259)&gt;0),"",IF(AND(COUNTA(Raw!NC259:NG259)&gt;0,COUNTIF(Raw!NC259:NG259,3)=0,COUNTA(Raw!NH259:NW259)=0),"",1))))</f>
        <v/>
      </c>
      <c r="AR259" s="19" t="str">
        <f>IF(A259=0,"",IF(COUNTA(Raw!NH259:NW259)=0,"",IF(AND(COUNTIF(Raw!NH259:NQ259,10)&gt;0,COUNTA(Raw!NR259:NW259)&gt;0),"",IF(AND(COUNTA(Raw!NH259:NQ259)&gt;0,COUNTIF(Raw!NH259:NQ259,10)=0,COUNTA(Raw!NR259:NY259)=0),"",1))))</f>
        <v/>
      </c>
      <c r="AS259" s="19" t="str">
        <f>IF(A259=0,"",IF(COUNTA(Raw!NY259:OG259)=0,"",IF(AND(Raw!NY259=1,COUNTA(Raw!NZ259:OG259)&gt;0),"",IF(AND(Raw!NY259=2,COUNTA(Raw!NZ259:OG259)=0),"",1))))</f>
        <v/>
      </c>
      <c r="AT259" s="19" t="str">
        <f>IF(A259=0,"",IF(COUNTA(Raw!OH259:OY259)=0,"",IF(AND(Raw!OH259=1,COUNTA(Raw!OI259:OY259)&gt;0),"",IF(AND(Raw!OH259=2,COUNTA(Raw!OI259:OY259)=0),"",1))))</f>
        <v/>
      </c>
      <c r="AU259" s="19" t="str">
        <f>IF(A259=0,"",IF(COUNTA(Raw!PR259:QB259)=0,"",
IF(AND(OR(AND(COUNTIF(Raw!PR259:QB259,1)=1,COUNTA(Raw!QI259:QY259)&gt;0),AND(COUNTIF(Raw!PR259:QB259,1)=0,COUNTA(Raw!QI259:QY259)=0)),OR(AND(COUNTIF(Raw!PR259:QB259,2)=1,COUNTA(Raw!QZ259:RP259)&gt;0),AND(COUNTIF(Raw!PR259:QB259,2)=0,COUNTA(Raw!QZ259:RP259)=0)),OR(AND(COUNTIF(Raw!PR259:QB259,3)=1,COUNTA(Raw!RQ259:SG259)&gt;0),AND(COUNTIF(Raw!PR259:QB259,3)=0,COUNTA(Raw!RQ259:SG259)=0)),OR(AND(COUNTIF(Raw!PR259:QB259,4)=1,COUNTA(Raw!SH259:ST259)&gt;0),AND(COUNTIF(Raw!PR259:QB259,4)=0,COUNTA(Raw!SH259:ST259)=0)),OR(AND(COUNTIF(Raw!PR259:QB259,5)=1,COUNTA(Raw!SU259:TG259)&gt;0),AND(COUNTIF(Raw!PR259:QB259,5)=0,COUNTA(Raw!SU259:TG259)=0)),OR(AND(COUNTIF(Raw!PR259:QB259,6)=1,COUNTA(Raw!TH259:TT259)&gt;0),AND(COUNTIF(Raw!PR259:QB259,6)=0,COUNTA(Raw!TH259:TT259)=0)),OR(AND(COUNTIF(Raw!PR259:QB259,7)=1,COUNTA(Raw!TU259:UI259)&gt;0),AND(COUNTIF(Raw!PR259:QB259,7)=0,COUNTA(Raw!TU259:UI259)=0)),OR(AND(COUNTIF(Raw!PR259:QB259,8)=1,COUNTA(Raw!UJ259:UV259)&gt;0),AND(COUNTIF(Raw!PR259:QB259,8)=0,COUNTA(Raw!UJ259:UV259)=0)),OR(AND(COUNTIF(Raw!PR259:QB259,9)=1,COUNTA(Raw!UW259:VG259)&gt;0),AND(COUNTIF(Raw!PR259:QB259,9)=0,COUNTA(Raw!UW259:VG259)=0)),OR(AND(COUNTIF(Raw!PR259:QB259,10)=1,COUNTA(Raw!VH259:VP259)&gt;0),AND(COUNTIF(Raw!PR259:QB259,10)=0,COUNTA(Raw!VH259:VP259)=0)),OR(AND(COUNTIF(Raw!PR259:QB259,11)=1,COUNTA(Raw!VQ259:WK259)&gt;0),AND(COUNTIF(Raw!PR259:QB259,11)=0,COUNTA(Raw!VQ259:WK259)=0))),"",1)))</f>
        <v/>
      </c>
      <c r="AV259" s="19" t="str">
        <f>IF(A259=0,"",IF(COUNTA(Raw!QI259:QY259)=0,"",IF(AND(OR(AND(Raw!QI259=4,COUNTIF(Raw!QR259:QY259,1)=0),Raw!QI259&lt;&gt;4),OR(AND(Raw!QJ259=4,COUNTIF(Raw!QR259:QY259,2)=0),Raw!QJ259&lt;&gt;4),OR(AND(Raw!QK259=4,COUNTIF(Raw!QR259:QY259,3)=0),Raw!QK259&lt;&gt;4),OR(AND(Raw!QL259=4,COUNTIF(Raw!QR259:QY259,4)=0),Raw!QL259&lt;&gt;4),OR(AND(Raw!QM259=4,COUNTIF(Raw!QR259:QY259,5)=0),Raw!QM259&lt;&gt;4),OR(AND(Raw!QN259=4,COUNTIF(Raw!QR259:QY259,6)=0),Raw!QN259&lt;&gt;4),OR(AND(Raw!QO259=4,COUNTIF(Raw!QR259:QY259,7)=0),Raw!QO259&lt;&gt;4),OR(AND(Raw!QP259=4,COUNTIF(Raw!QR259:QY259,8)=0),Raw!QP259&lt;&gt;4)),"",1)))</f>
        <v/>
      </c>
      <c r="AW259" t="str">
        <f>IF(A259=0,"",IF(COUNTA(Raw!QZ259:RP259)=0,"",IF(AND(OR(AND(Raw!QZ259=4,COUNTIF(Raw!RI259:RP259,1)=0),Raw!QZ259&lt;&gt;4),OR(AND(Raw!RA259=4,COUNTIF(Raw!RI259:RP259,2)=0),Raw!RA259&lt;&gt;4),OR(AND(Raw!RB259=4,COUNTIF(Raw!RI259:RP259,3)=0),Raw!RB259&lt;&gt;4),OR(AND(Raw!RC259=4,COUNTIF(Raw!RI259:RP259,4)=0),Raw!RC259&lt;&gt;4),OR(AND(Raw!RD259=4,COUNTIF(Raw!RI259:RP259,5)=0),Raw!RD259&lt;&gt;4),OR(AND(Raw!RE259=4,COUNTIF(Raw!RI259:RP259,6)=0),Raw!RE259&lt;&gt;4),OR(AND(Raw!RF259=4,COUNTIF(Raw!RI259:RP259,7)=0),Raw!RF259&lt;&gt;4),OR(AND(Raw!RG259=4,COUNTIF(Raw!RI259:RP259,8)=0),Raw!RG259&lt;&gt;4)),"",1)))</f>
        <v/>
      </c>
      <c r="AX259" t="str">
        <f>IF(A259=0,"",IF(COUNTA(Raw!RQ259:SG259)=0,"",IF(AND(OR(AND(Raw!RQ259=4,COUNTIF(Raw!RZ259:SG259,1)=0),Raw!RQ259&lt;&gt;4),OR(AND(Raw!RR259=4,COUNTIF(Raw!RZ259:SG259,2)=0),Raw!RR259&lt;&gt;4),OR(AND(Raw!RS259=4,COUNTIF(Raw!RZ259:SG259,3)=0),Raw!RS259&lt;&gt;4),OR(AND(Raw!RT259=4,COUNTIF(Raw!RZ259:SG259,4)=0),Raw!RT259&lt;&gt;4),OR(AND(Raw!RU259=4,COUNTIF(Raw!RZ259:SG259,5)=0),Raw!RU259&lt;&gt;4),OR(AND(Raw!RV259=4,COUNTIF(Raw!RZ259:SG259,6)=0),Raw!RV259&lt;&gt;4),OR(AND(Raw!RW259=4,COUNTIF(Raw!RZ259:SG259,7)=0),Raw!RW259&lt;&gt;4),OR(AND(Raw!RX259=4,COUNTIF(Raw!RZ259:SG259,8)=0),Raw!RX259&lt;&gt;4)),"",1)))</f>
        <v/>
      </c>
      <c r="AY259" t="str">
        <f>IF(A259=0,"",IF(COUNTA(Raw!SH259:ST259)=0,"",IF(AND(OR(AND(Raw!SH259=4,COUNTIF(Raw!SO259:ST259,1)=0),Raw!SH259&lt;&gt;4),OR(AND(Raw!SI259=4,COUNTIF(Raw!SO259:ST259,2)=0),Raw!SI259&lt;&gt;4),OR(AND(Raw!SJ259=4,COUNTIF(Raw!SO259:ST259,3)=0),Raw!SJ259&lt;&gt;4),OR(AND(Raw!SK259=4,COUNTIF(Raw!SO259:ST259,4)=0),Raw!SK259&lt;&gt;4),OR(AND(Raw!SL259=4,COUNTIF(Raw!SO259:ST259,5)=0),Raw!SL259&lt;&gt;4),OR(AND(Raw!SM259=4,COUNTIF(Raw!SO259:ST259,6)=0),Raw!SM259&lt;&gt;4)),"",1)))</f>
        <v/>
      </c>
      <c r="AZ259" t="str">
        <f>IF(A259=0,"",IF(COUNTA(Raw!SU259:TG259)=0,"",IF(AND(OR(AND(Raw!SU259=4,COUNTIF(Raw!TB259:TG259,1)=0),Raw!SU259&lt;&gt;4),OR(AND(Raw!SV259=4,COUNTIF(Raw!TB259:TG259,2)=0),Raw!SV259&lt;&gt;4),OR(AND(Raw!SW259=4,COUNTIF(Raw!TB259:TG259,3)=0),Raw!SW259&lt;&gt;4),OR(AND(Raw!SX259=4,COUNTIF(Raw!TB259:TG259,4)=0),Raw!SX259&lt;&gt;4),OR(AND(Raw!SY259=4,COUNTIF(Raw!TB259:TG259,5)=0),Raw!SY259&lt;&gt;4),OR(AND(Raw!SZ259=4,COUNTIF(Raw!TB259:TG259,6)=0),Raw!SZ259&lt;&gt;4)),"",1)))</f>
        <v/>
      </c>
      <c r="BA259" t="str">
        <f>IF(A259=0,"",IF(COUNTA(Raw!TH259:TT259)=0,"",IF(AND(OR(AND(Raw!TH259=4,COUNTIF(Raw!TO259:TT259,1)=0),Raw!TH259&lt;&gt;4),OR(AND(Raw!TI259=4,COUNTIF(Raw!TO259:TT259,2)=0),Raw!TI259&lt;&gt;4),OR(AND(Raw!TJ259=4,COUNTIF(Raw!TO259:TT259,3)=0),Raw!TJ259&lt;&gt;4),OR(AND(Raw!TK259=4,COUNTIF(Raw!TO259:TT259,4)=0),Raw!TK259&lt;&gt;4),OR(AND(Raw!TL259=4,COUNTIF(Raw!TO259:TT259,5)=0),Raw!TL259&lt;&gt;4),OR(AND(Raw!TM259=4,COUNTIF(Raw!TO259:TT259,6)=0),Raw!TM259&lt;&gt;4)),"",1)))</f>
        <v/>
      </c>
      <c r="BB259" t="str">
        <f>IF(A259=0,"",IF(COUNTA(Raw!TU259:UI259)=0,"",IF(AND(OR(AND(Raw!TU259=4,COUNTIF(Raw!UC259:UI259,1)=0),Raw!TU259&lt;&gt;4),OR(AND(Raw!TV259=4,COUNTIF(Raw!UC259:UI259,2)=0),Raw!TV259&lt;&gt;4),OR(AND(Raw!TW259=4,COUNTIF(Raw!UC259:UI259,3)=0),Raw!TW259&lt;&gt;4),OR(AND(Raw!TX259=4,COUNTIF(Raw!UC259:UI259,4)=0),Raw!TX259&lt;&gt;4),OR(AND(Raw!TY259=4,COUNTIF(Raw!UC259:UI259,5)=0),Raw!TY259&lt;&gt;4),OR(AND(Raw!TZ259=4,COUNTIF(Raw!UC259:UI259,6)=0),Raw!TZ259&lt;&gt;4),OR(AND(Raw!UA259=4,COUNTIF(Raw!UC259:UI259,7)=0),Raw!UA259&lt;&gt;4)),"",1)))</f>
        <v/>
      </c>
      <c r="BC259" t="str">
        <f>IF(A259=0,"",IF(COUNTA(Raw!UJ259:UV259)=0,"",IF(AND(OR(AND(Raw!UJ259=4,COUNTIF(Raw!UQ259:UV259,1)=0),Raw!UJ259&lt;&gt;4),OR(AND(Raw!UK259=4,COUNTIF(Raw!UQ259:UV259,2)=0),Raw!UK259&lt;&gt;4),OR(AND(Raw!UL259=4,COUNTIF(Raw!UQ259:UV259,3)=0),Raw!UL259&lt;&gt;4),OR(AND(Raw!UM259=4,COUNTIF(Raw!UQ259:UV259,4)=0),Raw!UM259&lt;&gt;4),OR(AND(Raw!UN259=4,COUNTIF(Raw!UQ259:UV259,5)=0),Raw!UN259&lt;&gt;4),OR(AND(Raw!UO259=4,COUNTIF(Raw!UQ259:UV259,6)=0),Raw!UO259&lt;&gt;4)),"",1)))</f>
        <v/>
      </c>
      <c r="BD259" t="str">
        <f>IF(A259=0,"",IF(COUNTA(Raw!UW259:VG259)=0,"",IF(AND(OR(AND(Raw!UW259=4,COUNTIF(Raw!VC259:VG259,1)=0),Raw!UW259&lt;&gt;4),OR(AND(Raw!UX259=4,COUNTIF(Raw!VC259:VG259,2)=0),Raw!UX259&lt;&gt;4),OR(AND(Raw!UY259=4,COUNTIF(Raw!VC259:VG259,3)=0),Raw!UY259&lt;&gt;4),OR(AND(Raw!UZ259=4,COUNTIF(Raw!VC259:VG259,4)=0),Raw!UZ259&lt;&gt;4),OR(AND(Raw!VA259=4,COUNTIF(Raw!VC259:VG259,5)=0),Raw!VA259&lt;&gt;4)),"",1)))</f>
        <v/>
      </c>
      <c r="BE259" t="str">
        <f>IF(A259=0,"",IF(COUNTA(Raw!VH259:VP259)=0,"",
IF(AND(
OR(AND(Raw!VH259=4,COUNTIF(Raw!VM259:VP259,1)=0),Raw!VH259&lt;&gt;4),
OR(AND(Raw!VI259=4,COUNTIF(Raw!VM259:VP259,2)=0),Raw!VI259&lt;&gt;4),
OR(AND(Raw!VJ259=4,COUNTIF(Raw!VM259:VP259,3)=0),Raw!VJ259&lt;&gt;4),
OR(AND(Raw!VK259=4,COUNTIF(Raw!VM259:VP259,4)=0),Raw!VK259&lt;&gt;4)
),"",1)))</f>
        <v/>
      </c>
      <c r="BF259" t="str">
        <f>IF(A259=0,"",IF(COUNTA(Raw!VQ259:WK259)=0,"",
IF(AND(
OR(AND(Raw!VQ259=4,COUNTIF(Raw!WB259:WK259,1)=0),Raw!VQ259&lt;&gt;4),
OR(AND(Raw!VR259=4,COUNTIF(Raw!WB259:WK259,2)=0),Raw!VR259&lt;&gt;4),
OR(AND(Raw!VS259=4,COUNTIF(Raw!WB259:WK259,3)=0),Raw!VS259&lt;&gt;4),
OR(AND(Raw!VT259=4,COUNTIF(Raw!WB259:WK259,4)=0),Raw!VT259&lt;&gt;4),
OR(AND(Raw!VU259=4,COUNTIF(Raw!WB259:WK259,5)=0),Raw!VU259&lt;&gt;4),
OR(AND(Raw!VV259=4,COUNTIF(Raw!WB259:WK259,6)=0),Raw!VV259&lt;&gt;4),
OR(AND(Raw!VW259=4,COUNTIF(Raw!WB259:WK259,7)=0),Raw!VW259&lt;&gt;4),
OR(AND(Raw!VX259=4,COUNTIF(Raw!WB259:WK259,8)=0),Raw!VX259&lt;&gt;4),
OR(AND(Raw!VY259=4,COUNTIF(Raw!WB259:WK259,9)=0),Raw!VX259&lt;&gt;4),
OR(AND(Raw!VZ259=4,COUNTIF(Raw!WB259:WK259,10)=0),Raw!VZ259&lt;&gt;4)
),"",1)))</f>
        <v/>
      </c>
      <c r="BG259" t="str">
        <f>IF(A259=0,"",IF(COUNTA(Raw!WL259:XB259)=0,"",
IF(AND(
OR(AND(Raw!WL259=4,COUNTIF(Raw!WU259:XB259,1)=0),Raw!WL259&lt;&gt;4),
OR(AND(Raw!WM259=4,COUNTIF(Raw!WU259:XB259,2)=0),Raw!WM259&lt;&gt;4),
OR(AND(Raw!WN259=4,COUNTIF(Raw!WU259:XB259,3)=0),Raw!WN259&lt;&gt;4),
OR(AND(Raw!WO259=4,COUNTIF(Raw!WU259:XB259,4)=0),Raw!WO259&lt;&gt;4),
OR(AND(Raw!WP259=4,COUNTIF(Raw!WU259:XB259,5)=0),Raw!WP259&lt;&gt;4),
OR(AND(Raw!WQ259=4,COUNTIF(Raw!WU259:XB259,6)=0),Raw!WQ259&lt;&gt;4),
OR(AND(Raw!WR259=4,COUNTIF(Raw!WU259:XB259,7)=0),Raw!WR259&lt;&gt;4),
OR(AND(Raw!WS259=4,COUNTIF(Raw!WU259:XB259,8)=0),Raw!WS259&lt;&gt;4)
),"",1)))</f>
        <v/>
      </c>
      <c r="BH259" t="str">
        <f>IF(A259=0,"",IF(COUNTA(Raw!XC259:XK259)=0,"",
IF(AND(
OR(AND(Raw!XC259=4,COUNTIF(Raw!XH259:XK259,1)=0),Raw!XC259&lt;&gt;4),
OR(AND(Raw!XD259=4,COUNTIF(Raw!XH259:XK259,2)=0),Raw!XD259&lt;&gt;4),
OR(AND(Raw!XE259=4,COUNTIF(Raw!XH259:XK259,3)=0),Raw!XE259&lt;&gt;4),
OR(AND(Raw!XF259=4,COUNTIF(Raw!XH259:XK259,4)=0),Raw!XF259&lt;&gt;4)
),"",1)))</f>
        <v/>
      </c>
      <c r="BI259" t="str">
        <f>IF(A259=0,"",IF(COUNTA(Raw!XL259:XT259)=0,"",
IF(AND(
OR(AND(Raw!XL259=4,COUNTIF(Raw!XQ259:XT259,1)=0),Raw!XL259&lt;&gt;4),
OR(AND(Raw!XM259=4,COUNTIF(Raw!XQ259:XT259,2)=0),Raw!XM259&lt;&gt;4),
OR(AND(Raw!XN259=4,COUNTIF(Raw!XQ259:XT259,3)=0),Raw!XN259&lt;&gt;4),
OR(AND(Raw!XO259=4,COUNTIF(Raw!XQ259:XT259,4)=0),Raw!XO259&lt;&gt;4)
),"",1)))</f>
        <v/>
      </c>
      <c r="BJ259" t="str">
        <f>IF(A259=0,"",IF(COUNTA(Raw!XU259:YI259)=0,"",
IF(AND(
OR(AND(Raw!XU259=4,COUNTIF(Raw!YC259:YI259,1)=0),Raw!XU259&lt;&gt;4),
OR(AND(Raw!XV259=4,COUNTIF(Raw!YC259:YI259,2)=0),Raw!XV259&lt;&gt;4),
OR(AND(Raw!XW259=4,COUNTIF(Raw!YC259:YI259,3)=0),Raw!XW259&lt;&gt;4),
OR(AND(Raw!XX259=4,COUNTIF(Raw!YC259:YI259,4)=0),Raw!XX259&lt;&gt;4),
OR(AND(Raw!XY259=4,COUNTIF(Raw!YC259:YI259,5)=0),Raw!XY259&lt;&gt;4),
OR(AND(Raw!XZ259=4,COUNTIF(Raw!YC259:YI259,6)=0),Raw!XZ259&lt;&gt;4),
OR(AND(Raw!YA259=4,COUNTIF(Raw!YC259:YI259,7)=0),Raw!YA259&lt;&gt;4)
),"",1)))</f>
        <v/>
      </c>
      <c r="BK259" t="str">
        <f>IF(A259=0,"",IF(COUNTA(Raw!YJ259:YR259)=0,"",
IF(AND(
OR(AND(Raw!YJ259=4,COUNTIF(Raw!YO259:YR259,1)=0),Raw!YJ259&lt;&gt;4),
OR(AND(Raw!YK259=4,COUNTIF(Raw!YO259:YR259,2)=0),Raw!YK259&lt;&gt;4),
OR(AND(Raw!YL259=4,COUNTIF(Raw!YO259:YR259,3)=0),Raw!YL259&lt;&gt;4),
OR(AND(Raw!YM259=4,COUNTIF(Raw!YO259:YR259,4)=0),Raw!YM259&lt;&gt;4)
),"",1)))</f>
        <v/>
      </c>
      <c r="BL259" t="str">
        <f>IF(A259=0,"",IF(COUNTA(Raw!YS259:YU259)=0,"",IF(AND(Raw!YS259=4,ISBLANK(Raw!YU259)),"",IF(AND(Raw!YS259&lt;&gt;4,ISBLANK(Raw!YU259)=FALSE),"",1))))</f>
        <v/>
      </c>
    </row>
    <row r="260" spans="1:64">
      <c r="A260" s="20">
        <f>Raw!A260</f>
        <v>0</v>
      </c>
      <c r="B260" s="19" t="str">
        <f>IF(A260=0,"",IF(AND(Raw!AC260=1,COUNTA(Raw!AR260:IC260)&gt;0,COUNTA(Raw!ID260:YU260)=0),"",IF(AND(Raw!AC260=2,COUNTA(Raw!AR260:IC260)=0,COUNTA(Raw!ID260:MV260)&gt;0,COUNTA(Raw!MW260:YU260)=0),"",IF(AND(Raw!AC260=3,COUNTA(Raw!AP260:MV260)=0,COUNTA(Raw!MW260:YU260)&gt;0),"",1))))</f>
        <v/>
      </c>
      <c r="C260" s="19" t="str">
        <f>IF(A260=0,"",IF(AND(Raw!AK260=1,ISBLANK(Raw!AM260)=FALSE,ISBLANK(Raw!AO260)),"",IF(AND(Raw!AK260=2,ISBLANK(Raw!AM260),ISBLANK(Raw!AO260)=FALSE),"",1)))</f>
        <v/>
      </c>
      <c r="D260" s="19" t="str">
        <f>IF(A260=0,"",IF(COUNTA(Raw!AS260:AZ260)=0,"",IF(AND(Raw!AS260+Raw!AT260=100,Raw!AU260+Raw!AV260=100,Raw!AW260+Raw!AX260=100,Raw!AY260+Raw!AZ260=100),"",1)))</f>
        <v/>
      </c>
      <c r="E260" s="19" t="str">
        <f>IF(A260=0,"",IF(ISBLANK(Raw!AQ260),"",IF(Raw!AQ260=1,"",1)))</f>
        <v/>
      </c>
      <c r="F260" s="19" t="str">
        <f>IF(A260=0,"",IF(ISBLANK(Raw!AR260),"",IF(AND(Raw!AR260&gt;=0,Raw!AR260&lt;=100),"",1)))</f>
        <v/>
      </c>
      <c r="G260" s="19" t="str">
        <f>IF(A260=0,"",IF(AND(ISBLANK(Raw!BA260),ISBLANK(Raw!AS260)),"",IF(AND(Raw!AS260&gt;0,ISBLANK(Raw!BA260)=FALSE),"",1)))</f>
        <v/>
      </c>
      <c r="H260" s="19" t="str">
        <f>IF(A260=0,"",IF(COUNTA(Raw!BA260:BH260)=0,"",IF(AND(Raw!BA260=0,COUNTA(Raw!BB260:BH260)=0),"",IF(AND(Raw!BA260&gt;0,COUNTA(Raw!BB260:BH260)&gt;0),"",1))))</f>
        <v/>
      </c>
      <c r="I260" s="19" t="str">
        <f>IF(A260=0,"",IF(AND(ISBLANK(Raw!BI260),ISBLANK(Raw!BJ260)),"",IF(AND(Raw!BI260=1,ISBLANK(Raw!BJ260)=FALSE),"",IF(AND(Raw!BI260=2,ISBLANK(Raw!BJ260)),"",1))))</f>
        <v/>
      </c>
      <c r="J260" s="19" t="str">
        <f>IF(A260=0,"",IF(AND(ISBLANK(Raw!AT260),COUNTBLANK(Raw!BK260:BQ260)),"",IF(AND(Raw!AT260&gt;0,COUNTA(Raw!BK260:BQ260)&gt;0),"",IF(AND(Raw!AT260=0,COUNTA(Raw!BK260:BQ260)=0),"",1))))</f>
        <v/>
      </c>
      <c r="K260" s="19" t="str">
        <f>IF(A260=0,"",IF(AND(ISBLANK(Raw!AS260),COUNTA(Raw!BR260:BX260)=0),"",IF(AND(Raw!AS260&gt;0,COUNTA(Raw!BR260:BX260)&gt;0),"",IF(AND(Raw!AS260=0,COUNTA(Raw!BR260:BX260)=0),"",1))))</f>
        <v/>
      </c>
      <c r="L260" s="19" t="str">
        <f>IF(A260=0,"",IF(AND(COUNTA(Raw!BK260:BX260)=0,COUNTA(Raw!BY260:CH260)=0),"",IF(AND(COUNTIF(Raw!BK260:BX260,1)&gt;0,COUNTA(Raw!BY260:CH260)&gt;0),"",IF(AND(COUNTIF(Raw!BK260:BX260,1)=0,COUNTA(Raw!BY260:CH260)=0),"",1))))</f>
        <v/>
      </c>
      <c r="M260" s="19" t="str">
        <f>IF(A260=0,"",IF(AND(COUNTA(Raw!BK260:BX260)=0,COUNTA(Raw!CI260:CR260)),"",IF(AND(COUNTIF(Raw!BK260:BX260,3)&gt;0,COUNTA(Raw!CI260:CR260)&gt;0),"",IF(AND(COUNTIF(Raw!BK260:BX260,3)=0,COUNTA(Raw!CI260:CR260)=0),"",1))))</f>
        <v/>
      </c>
      <c r="N260" s="19" t="str">
        <f>IF(A260=0,"",IF(COUNTA(Raw!CS260:DF260)=0,"",IF(AND(COUNTIF(Raw!CS260:CV260,1)=1,COUNTA(Raw!CW260:DA260)&gt;0,COUNTA(Raw!DB260:DF260)=0),"",IF(AND(COUNTIF(Raw!CS260:CV260,2)=1,COUNTA(Raw!CW260:DA260)=0,COUNTA(Raw!DB260:DF260)&gt;0),"",IF(AND(COUNTA(Raw!CS260:CV260)&gt;0,COUNTA(Raw!CW260:DF260)=0),"",1)))))</f>
        <v/>
      </c>
      <c r="O260" s="19" t="str">
        <f>IF(A260=0,"",IF(COUNTA(Raw!DG260:DP260)=0,"",IF(AND(COUNTIF(Raw!BK260:BQ260,1)&gt;0,OR(COUNTIF(Raw!DG260:DP260,1)=1,COUNTIF(Raw!DG260:DP260,2)=1,COUNTIF(Raw!DG260:DP260,3)=1)),"",IF(AND(COUNTIF(Raw!BK260:BQ260,1)=0,AND(COUNTIF(Raw!DG260:DP260,1)=0,COUNTIF(Raw!DG260:DP260,2)=0,COUNTIF(Raw!DG260:DP260,3)=0)),"",1))))</f>
        <v/>
      </c>
      <c r="P260" s="19" t="str">
        <f>IF(A260=0,"",IF(COUNTA(Raw!DG260:DR260)=0,"",IF(AND(COUNTIF(Raw!DG260:DP260,4)=1,ISBLANK(Raw!DQ260)=FALSE,ISBLANK(Raw!DR260)),"",IF(AND(COUNTIF(Raw!DG260:DP260,7)=1,ISBLANK(Raw!DQ260),ISBLANK(Raw!DR260)=FALSE),"",IF(AND(COUNTA(Raw!DG260:DP260)&gt;0,COUNTIF(Raw!DG260:DP260,4)=0,COUNTIF(Raw!DG260:DP260,7)=0,COUNTA(Raw!DQ260:DR260)=0),"",1)))))</f>
        <v/>
      </c>
      <c r="Q260" s="19" t="str">
        <f>IF(A260=0,"",IF(AND(COUNTA(Raw!DS260:DU260)=0,COUNTA(Raw!BK260:BQ260)=0),"",IF(AND(COUNTIF(Raw!BK260:BQ260,1)&gt;0,COUNTA(Raw!DS260:DU260)&gt;0),"",IF(AND(COUNTIF(Raw!BK260:BQ260,1)=0,COUNTA(Raw!DS260:DU260)=0),"",1))))</f>
        <v/>
      </c>
      <c r="R260" s="19" t="str">
        <f>IF(A260=0,"",IF(AND(ISBLANK(Raw!AT260),ISBLANK(Raw!EJ260)),"",IF(AND(Raw!AT260&gt;0,ISBLANK(Raw!EJ260)=FALSE,Raw!EJ260&gt;=0,Raw!EJ260&lt;=7),"",IF(AND(Raw!AT260=0,ISBLANK(Raw!EJ260)),"",1))))</f>
        <v/>
      </c>
      <c r="S260" t="str">
        <f>IF(A260=0,"",IF(AND(ISBLANK(Raw!AS260),ISBLANK(Raw!EK260)),"",IF(AND(Raw!AS260&gt;0,ISBLANK(Raw!EK260)=FALSE),"",IF(AND(Raw!AS260=0,ISBLANK(Raw!EK260)),"",1))))</f>
        <v/>
      </c>
      <c r="T260" s="19" t="str">
        <f>IF(A260=0,"",IF(AND(ISBLANK(Raw!AT260),COUNTA(Raw!EL260:EQ260)=0),"",IF(AND(Raw!AT260&gt;0,COUNTA(Raw!EL260:EQ260)&gt;0),"",IF(AND(Raw!AT260=0,COUNTA(Raw!EL260:EQ260)=0),"",1))))</f>
        <v/>
      </c>
      <c r="U260" t="str">
        <f>IF(A260=0,"",IF(AND(ISBLANK(Raw!AT260),COUNTA(Raw!ER260:EU260)=0),"",IF(AND(Raw!AT260&gt;0,COUNTA(Raw!ER260:EU260)&gt;0),"",IF(AND(Raw!AT260=0,COUNTA(Raw!ER260:EU260)=0),"",1))))</f>
        <v/>
      </c>
      <c r="V260" t="str">
        <f>IF(A260=0,"",IF(AND(ISBLANK(Raw!AS260),COUNTA(Raw!EV260:FA260)=0),"",IF(AND(Raw!AS260&gt;0,COUNTA(Raw!EV260:FA260)&gt;0),"",IF(AND(Raw!AS260=0,COUNTA(Raw!EV260:FA260)=0),"",1))))</f>
        <v/>
      </c>
      <c r="W260" t="str">
        <f>IF(A260=0,"",IF(AND(ISBLANK(Raw!AS260),COUNTA(Raw!FB260:FE260)=0),"",IF(AND(Raw!AS260&gt;0,COUNTA(Raw!FB260:FE260)&gt;0),"",IF(AND(Raw!AS260=0,COUNTA(Raw!FB260:FE260)=0),"",1))))</f>
        <v/>
      </c>
      <c r="X260" t="str">
        <f>IF(A260=0,"",IF(AND(ISBLANK(Raw!AT260),COUNTA(Raw!FF260:FI260)=0),"",IF(AND(Raw!AT260&gt;0,COUNTA(Raw!FF260:FI260)&gt;0),"",IF(AND(Raw!AT260=0,COUNTA(Raw!FF260:FI260)=0),"",1))))</f>
        <v/>
      </c>
      <c r="Y260" t="str">
        <f>IF(A260=0,"",IF(AND(ISBLANK(Raw!AS260),COUNTA(Raw!FJ260:FM260)=0),"",IF(AND(Raw!AS260&gt;0,COUNTA(Raw!FJ260:FM260)&gt;0),"",IF(AND(Raw!AS260=0,COUNTA(Raw!FJ260:FM260)=0),"",1))))</f>
        <v/>
      </c>
      <c r="Z260" t="str">
        <f>IF(A260=0,"",IF(AND(COUNTA(Raw!FN260:FT260)=0,ISBLANK(Raw!FU260)),"",IF(AND(COUNTIF(Raw!FN260:FT260,1)&gt;0,ISBLANK(Raw!FU260)=FALSE),"",IF(AND(COUNTIF(Raw!FN260:FT260,1)=0,ISBLANK(Raw!FU260)),"",1))))</f>
        <v/>
      </c>
      <c r="AA260" s="19" t="str">
        <f>IF(A260=0,"",IF(AND(ISBLANK(Raw!BI260),COUNTA(Raw!FV260:GH260)=0),"",IF(AND(Raw!BI260&lt;&gt;1,COUNTIF(Raw!FV260:GH260,6)=0),"",IF(Raw!BI260=1,"",1))))</f>
        <v/>
      </c>
      <c r="AB260" t="str">
        <f>IF(A260=0,"",IF(AND(ISBLANK(Raw!GI260),COUNTA(Raw!GJ260:GQ260)=0),"",IF(AND(Raw!GI260=1,COUNTA(Raw!GJ260:GQ260)&gt;0),"",IF(AND(Raw!GI260=2,COUNTA(Raw!GJ260:GQ260)=0),"",1))))</f>
        <v/>
      </c>
      <c r="AC260" s="19" t="str">
        <f>IF(A260=0,"",IF(AND(COUNTA(Raw!GY260:HF260)=0,ISBLANK(Raw!HG260)),"",IF(AND(OR(COUNTIF(Raw!GY260:HE260,1)&gt;0,COUNTIF(Raw!GY260:HE260,2)&gt;0),ISBLANK(Raw!HG260)=FALSE),"",IF(AND(COUNTA(Raw!GY260:HF260)&gt;0,ISBLANK(Raw!HG260),COUNTIF(Raw!GY260:HE260,1)=0,COUNTIF(Raw!GY260:HE260,2)=0),"",1))))</f>
        <v/>
      </c>
      <c r="AD260" s="19" t="str">
        <f>IF(A260=0,"",IF(COUNTA(Raw!HU260:IB260)=0,"",IF(AND(Raw!AK260&lt;&gt;2,COUNTIF(Raw!HU260:IA260,2)=0,COUNTIF(Raw!HU260:IA260,3)=0),"",IF(Raw!AK260=2,"",1))))</f>
        <v/>
      </c>
      <c r="AE260" s="19" t="str">
        <f>IF(A260=0,"",IF(AND(Raw!AK260=2,ISBLANK(Raw!IC260)=FALSE),"",IF(AND(Raw!AK260&lt;&gt;2,ISBLANK(Raw!IC260)),"",1)))</f>
        <v/>
      </c>
      <c r="AF260" s="19" t="str">
        <f>IF(A260=0,"",IF(COUNTA(Raw!ID260:IF260)=0,"",IF(AND(MATCH(2023-Raw!ID260,Code!$A$3:$A$12,1)=Raw!IF260,2023-Raw!ID260=Raw!IE260),"",1)))</f>
        <v/>
      </c>
      <c r="AG260" s="19" t="str">
        <f>IF(A260=0,"",IF(COUNTA(Raw!IG260:II260)=0,"",IF(AND(Raw!IG260=4,ISBLANK(Raw!II260)=FALSE),"",IF(AND(Raw!IG260&lt;&gt;4,ISBLANK(Raw!II260)),"",1))))</f>
        <v/>
      </c>
      <c r="AH260" s="19" t="str">
        <f>IF(A260=0,"",IF(COUNTA(Raw!IJ260:IM260)=0,"",IF(AND(Raw!IJ260=1,ISBLANK(Raw!IK260)=FALSE),"",IF(AND(Raw!IJ260=2,COUNTA(Raw!IK260:IM260)&gt;0),"",1))))</f>
        <v/>
      </c>
      <c r="AI260" s="19" t="str">
        <f>IF(A260=0,"",IF(COUNTA(Raw!IK260:IM260)=0,"",IF(AND(Raw!IK260=1,ISBLANK(Raw!IL260)=FALSE),"",IF(AND(Raw!IK260=2,COUNTA(Raw!IL260:IM260)=0),"",1))))</f>
        <v/>
      </c>
      <c r="AJ260" s="19" t="str">
        <f>IF(A260=0,"",IF(COUNTA(Raw!JD260:JJ260)=0,"",IF(AND(Raw!JD260&gt;600,COUNTA(Raw!JE260:JI260)&gt;0),"",IF(AND(Raw!JD260&lt;=600,COUNTA(Raw!JE260:JJ260)=0),"",1))))</f>
        <v/>
      </c>
      <c r="AK260" s="19" t="str">
        <f>IF(A260=0,"",IF(COUNTA(Raw!JK260:KA260)=0,"",IF(AND(Raw!JK260=1,COUNTA(Raw!JM260:JV260)&gt;0),"",IF(AND(Raw!JK260=3,COUNTA(Raw!JM260:JV260)&gt;0,COUNTA(Raw!JW260:KA260)=0),"",IF(AND(ISBLANK(Raw!JK260)=FALSE,Raw!JK260&lt;&gt;1,Raw!JK260&lt;&gt;3,COUNTA(Raw!JM260:KA260)=0),"",1)))))</f>
        <v/>
      </c>
      <c r="AL260" s="19" t="str">
        <f>IF(A260=0,"",IF(COUNTA(Raw!JW260:KA260)=0,"",IF(AND(COUNTIF(Raw!JW260:JZ260,4)=0,COUNTA(Raw!JW260:JZ260)&gt;0,ISBLANK(Raw!KA260)=FALSE),"",IF(AND(COUNTIF(Raw!JW260:KA260,4)&gt;0,ISBLANK(Raw!KA260)),"",1))))</f>
        <v/>
      </c>
      <c r="AM260" s="19" t="str">
        <f>IF(A260=0,"",IF(COUNTA(Raw!KT260:KU260)=0,"",IF(AND(Raw!KT260=1,ISBLANK(Raw!KU260)=FALSE),"",IF(AND(Raw!KT260=2,ISBLANK(Raw!KU260)),"",1))))</f>
        <v/>
      </c>
      <c r="AN260" s="19" t="str">
        <f>IF(A260=0,"",IF(COUNTA(Raw!KX260:LF260)=0,"",IF(AND(COUNTIF(Raw!KX260:LB260,5)=1,COUNTA(Raw!KX260:LB260)=1,COUNTA(Raw!LC260:LF260)=0),"",IF(AND(COUNTIF(Raw!KX260:LB260,5)=0,COUNTA(Raw!KX260:LB260)&gt;0,COUNTA(Raw!LC260:LF260)&gt;0),"",1))))</f>
        <v/>
      </c>
      <c r="AO260" s="19" t="str">
        <f>IF(A260=0,"",IF(COUNTA(Raw!LM260:LU260)=0,"",IF(AND(Raw!LM260=1,ISBLANK(Raw!LN260)=FALSE,COUNTA(Raw!LO260:LU260)&gt;0),"",IF(AND(Raw!LM260=2,COUNTA(Raw!LN260:LU260)=0),"",1))))</f>
        <v/>
      </c>
      <c r="AP260" s="19" t="str">
        <f>IF(A260=0,"",IF(COUNTA(Raw!MY260:OG260)=0,"",IF(AND(Raw!MY260=2,COUNTA(Raw!MZ260:OG260)=0),"",IF(AND(Raw!MY260=1,COUNTA(Raw!MZ260:OG260)&gt;0),"",1))))</f>
        <v/>
      </c>
      <c r="AQ260" s="19" t="str">
        <f>IF(A260=0,"",IF(COUNTA(Raw!NC260:NW260)=0,"",IF(AND(COUNTIF(Raw!NC260:NG260,3)&gt;0,COUNTA(Raw!NH260:NQ260)&gt;0),"",IF(AND(COUNTA(Raw!NC260:NG260)&gt;0,COUNTIF(Raw!NC260:NG260,3)=0,COUNTA(Raw!NH260:NW260)=0),"",1))))</f>
        <v/>
      </c>
      <c r="AR260" s="19" t="str">
        <f>IF(A260=0,"",IF(COUNTA(Raw!NH260:NW260)=0,"",IF(AND(COUNTIF(Raw!NH260:NQ260,10)&gt;0,COUNTA(Raw!NR260:NW260)&gt;0),"",IF(AND(COUNTA(Raw!NH260:NQ260)&gt;0,COUNTIF(Raw!NH260:NQ260,10)=0,COUNTA(Raw!NR260:NY260)=0),"",1))))</f>
        <v/>
      </c>
      <c r="AS260" s="19" t="str">
        <f>IF(A260=0,"",IF(COUNTA(Raw!NY260:OG260)=0,"",IF(AND(Raw!NY260=1,COUNTA(Raw!NZ260:OG260)&gt;0),"",IF(AND(Raw!NY260=2,COUNTA(Raw!NZ260:OG260)=0),"",1))))</f>
        <v/>
      </c>
      <c r="AT260" s="19" t="str">
        <f>IF(A260=0,"",IF(COUNTA(Raw!OH260:OY260)=0,"",IF(AND(Raw!OH260=1,COUNTA(Raw!OI260:OY260)&gt;0),"",IF(AND(Raw!OH260=2,COUNTA(Raw!OI260:OY260)=0),"",1))))</f>
        <v/>
      </c>
      <c r="AU260" s="19" t="str">
        <f>IF(A260=0,"",IF(COUNTA(Raw!PR260:QB260)=0,"",
IF(AND(OR(AND(COUNTIF(Raw!PR260:QB260,1)=1,COUNTA(Raw!QI260:QY260)&gt;0),AND(COUNTIF(Raw!PR260:QB260,1)=0,COUNTA(Raw!QI260:QY260)=0)),OR(AND(COUNTIF(Raw!PR260:QB260,2)=1,COUNTA(Raw!QZ260:RP260)&gt;0),AND(COUNTIF(Raw!PR260:QB260,2)=0,COUNTA(Raw!QZ260:RP260)=0)),OR(AND(COUNTIF(Raw!PR260:QB260,3)=1,COUNTA(Raw!RQ260:SG260)&gt;0),AND(COUNTIF(Raw!PR260:QB260,3)=0,COUNTA(Raw!RQ260:SG260)=0)),OR(AND(COUNTIF(Raw!PR260:QB260,4)=1,COUNTA(Raw!SH260:ST260)&gt;0),AND(COUNTIF(Raw!PR260:QB260,4)=0,COUNTA(Raw!SH260:ST260)=0)),OR(AND(COUNTIF(Raw!PR260:QB260,5)=1,COUNTA(Raw!SU260:TG260)&gt;0),AND(COUNTIF(Raw!PR260:QB260,5)=0,COUNTA(Raw!SU260:TG260)=0)),OR(AND(COUNTIF(Raw!PR260:QB260,6)=1,COUNTA(Raw!TH260:TT260)&gt;0),AND(COUNTIF(Raw!PR260:QB260,6)=0,COUNTA(Raw!TH260:TT260)=0)),OR(AND(COUNTIF(Raw!PR260:QB260,7)=1,COUNTA(Raw!TU260:UI260)&gt;0),AND(COUNTIF(Raw!PR260:QB260,7)=0,COUNTA(Raw!TU260:UI260)=0)),OR(AND(COUNTIF(Raw!PR260:QB260,8)=1,COUNTA(Raw!UJ260:UV260)&gt;0),AND(COUNTIF(Raw!PR260:QB260,8)=0,COUNTA(Raw!UJ260:UV260)=0)),OR(AND(COUNTIF(Raw!PR260:QB260,9)=1,COUNTA(Raw!UW260:VG260)&gt;0),AND(COUNTIF(Raw!PR260:QB260,9)=0,COUNTA(Raw!UW260:VG260)=0)),OR(AND(COUNTIF(Raw!PR260:QB260,10)=1,COUNTA(Raw!VH260:VP260)&gt;0),AND(COUNTIF(Raw!PR260:QB260,10)=0,COUNTA(Raw!VH260:VP260)=0)),OR(AND(COUNTIF(Raw!PR260:QB260,11)=1,COUNTA(Raw!VQ260:WK260)&gt;0),AND(COUNTIF(Raw!PR260:QB260,11)=0,COUNTA(Raw!VQ260:WK260)=0))),"",1)))</f>
        <v/>
      </c>
      <c r="AV260" s="19" t="str">
        <f>IF(A260=0,"",IF(COUNTA(Raw!QI260:QY260)=0,"",IF(AND(OR(AND(Raw!QI260=4,COUNTIF(Raw!QR260:QY260,1)=0),Raw!QI260&lt;&gt;4),OR(AND(Raw!QJ260=4,COUNTIF(Raw!QR260:QY260,2)=0),Raw!QJ260&lt;&gt;4),OR(AND(Raw!QK260=4,COUNTIF(Raw!QR260:QY260,3)=0),Raw!QK260&lt;&gt;4),OR(AND(Raw!QL260=4,COUNTIF(Raw!QR260:QY260,4)=0),Raw!QL260&lt;&gt;4),OR(AND(Raw!QM260=4,COUNTIF(Raw!QR260:QY260,5)=0),Raw!QM260&lt;&gt;4),OR(AND(Raw!QN260=4,COUNTIF(Raw!QR260:QY260,6)=0),Raw!QN260&lt;&gt;4),OR(AND(Raw!QO260=4,COUNTIF(Raw!QR260:QY260,7)=0),Raw!QO260&lt;&gt;4),OR(AND(Raw!QP260=4,COUNTIF(Raw!QR260:QY260,8)=0),Raw!QP260&lt;&gt;4)),"",1)))</f>
        <v/>
      </c>
      <c r="AW260" t="str">
        <f>IF(A260=0,"",IF(COUNTA(Raw!QZ260:RP260)=0,"",IF(AND(OR(AND(Raw!QZ260=4,COUNTIF(Raw!RI260:RP260,1)=0),Raw!QZ260&lt;&gt;4),OR(AND(Raw!RA260=4,COUNTIF(Raw!RI260:RP260,2)=0),Raw!RA260&lt;&gt;4),OR(AND(Raw!RB260=4,COUNTIF(Raw!RI260:RP260,3)=0),Raw!RB260&lt;&gt;4),OR(AND(Raw!RC260=4,COUNTIF(Raw!RI260:RP260,4)=0),Raw!RC260&lt;&gt;4),OR(AND(Raw!RD260=4,COUNTIF(Raw!RI260:RP260,5)=0),Raw!RD260&lt;&gt;4),OR(AND(Raw!RE260=4,COUNTIF(Raw!RI260:RP260,6)=0),Raw!RE260&lt;&gt;4),OR(AND(Raw!RF260=4,COUNTIF(Raw!RI260:RP260,7)=0),Raw!RF260&lt;&gt;4),OR(AND(Raw!RG260=4,COUNTIF(Raw!RI260:RP260,8)=0),Raw!RG260&lt;&gt;4)),"",1)))</f>
        <v/>
      </c>
      <c r="AX260" t="str">
        <f>IF(A260=0,"",IF(COUNTA(Raw!RQ260:SG260)=0,"",IF(AND(OR(AND(Raw!RQ260=4,COUNTIF(Raw!RZ260:SG260,1)=0),Raw!RQ260&lt;&gt;4),OR(AND(Raw!RR260=4,COUNTIF(Raw!RZ260:SG260,2)=0),Raw!RR260&lt;&gt;4),OR(AND(Raw!RS260=4,COUNTIF(Raw!RZ260:SG260,3)=0),Raw!RS260&lt;&gt;4),OR(AND(Raw!RT260=4,COUNTIF(Raw!RZ260:SG260,4)=0),Raw!RT260&lt;&gt;4),OR(AND(Raw!RU260=4,COUNTIF(Raw!RZ260:SG260,5)=0),Raw!RU260&lt;&gt;4),OR(AND(Raw!RV260=4,COUNTIF(Raw!RZ260:SG260,6)=0),Raw!RV260&lt;&gt;4),OR(AND(Raw!RW260=4,COUNTIF(Raw!RZ260:SG260,7)=0),Raw!RW260&lt;&gt;4),OR(AND(Raw!RX260=4,COUNTIF(Raw!RZ260:SG260,8)=0),Raw!RX260&lt;&gt;4)),"",1)))</f>
        <v/>
      </c>
      <c r="AY260" t="str">
        <f>IF(A260=0,"",IF(COUNTA(Raw!SH260:ST260)=0,"",IF(AND(OR(AND(Raw!SH260=4,COUNTIF(Raw!SO260:ST260,1)=0),Raw!SH260&lt;&gt;4),OR(AND(Raw!SI260=4,COUNTIF(Raw!SO260:ST260,2)=0),Raw!SI260&lt;&gt;4),OR(AND(Raw!SJ260=4,COUNTIF(Raw!SO260:ST260,3)=0),Raw!SJ260&lt;&gt;4),OR(AND(Raw!SK260=4,COUNTIF(Raw!SO260:ST260,4)=0),Raw!SK260&lt;&gt;4),OR(AND(Raw!SL260=4,COUNTIF(Raw!SO260:ST260,5)=0),Raw!SL260&lt;&gt;4),OR(AND(Raw!SM260=4,COUNTIF(Raw!SO260:ST260,6)=0),Raw!SM260&lt;&gt;4)),"",1)))</f>
        <v/>
      </c>
      <c r="AZ260" t="str">
        <f>IF(A260=0,"",IF(COUNTA(Raw!SU260:TG260)=0,"",IF(AND(OR(AND(Raw!SU260=4,COUNTIF(Raw!TB260:TG260,1)=0),Raw!SU260&lt;&gt;4),OR(AND(Raw!SV260=4,COUNTIF(Raw!TB260:TG260,2)=0),Raw!SV260&lt;&gt;4),OR(AND(Raw!SW260=4,COUNTIF(Raw!TB260:TG260,3)=0),Raw!SW260&lt;&gt;4),OR(AND(Raw!SX260=4,COUNTIF(Raw!TB260:TG260,4)=0),Raw!SX260&lt;&gt;4),OR(AND(Raw!SY260=4,COUNTIF(Raw!TB260:TG260,5)=0),Raw!SY260&lt;&gt;4),OR(AND(Raw!SZ260=4,COUNTIF(Raw!TB260:TG260,6)=0),Raw!SZ260&lt;&gt;4)),"",1)))</f>
        <v/>
      </c>
      <c r="BA260" t="str">
        <f>IF(A260=0,"",IF(COUNTA(Raw!TH260:TT260)=0,"",IF(AND(OR(AND(Raw!TH260=4,COUNTIF(Raw!TO260:TT260,1)=0),Raw!TH260&lt;&gt;4),OR(AND(Raw!TI260=4,COUNTIF(Raw!TO260:TT260,2)=0),Raw!TI260&lt;&gt;4),OR(AND(Raw!TJ260=4,COUNTIF(Raw!TO260:TT260,3)=0),Raw!TJ260&lt;&gt;4),OR(AND(Raw!TK260=4,COUNTIF(Raw!TO260:TT260,4)=0),Raw!TK260&lt;&gt;4),OR(AND(Raw!TL260=4,COUNTIF(Raw!TO260:TT260,5)=0),Raw!TL260&lt;&gt;4),OR(AND(Raw!TM260=4,COUNTIF(Raw!TO260:TT260,6)=0),Raw!TM260&lt;&gt;4)),"",1)))</f>
        <v/>
      </c>
      <c r="BB260" t="str">
        <f>IF(A260=0,"",IF(COUNTA(Raw!TU260:UI260)=0,"",IF(AND(OR(AND(Raw!TU260=4,COUNTIF(Raw!UC260:UI260,1)=0),Raw!TU260&lt;&gt;4),OR(AND(Raw!TV260=4,COUNTIF(Raw!UC260:UI260,2)=0),Raw!TV260&lt;&gt;4),OR(AND(Raw!TW260=4,COUNTIF(Raw!UC260:UI260,3)=0),Raw!TW260&lt;&gt;4),OR(AND(Raw!TX260=4,COUNTIF(Raw!UC260:UI260,4)=0),Raw!TX260&lt;&gt;4),OR(AND(Raw!TY260=4,COUNTIF(Raw!UC260:UI260,5)=0),Raw!TY260&lt;&gt;4),OR(AND(Raw!TZ260=4,COUNTIF(Raw!UC260:UI260,6)=0),Raw!TZ260&lt;&gt;4),OR(AND(Raw!UA260=4,COUNTIF(Raw!UC260:UI260,7)=0),Raw!UA260&lt;&gt;4)),"",1)))</f>
        <v/>
      </c>
      <c r="BC260" t="str">
        <f>IF(A260=0,"",IF(COUNTA(Raw!UJ260:UV260)=0,"",IF(AND(OR(AND(Raw!UJ260=4,COUNTIF(Raw!UQ260:UV260,1)=0),Raw!UJ260&lt;&gt;4),OR(AND(Raw!UK260=4,COUNTIF(Raw!UQ260:UV260,2)=0),Raw!UK260&lt;&gt;4),OR(AND(Raw!UL260=4,COUNTIF(Raw!UQ260:UV260,3)=0),Raw!UL260&lt;&gt;4),OR(AND(Raw!UM260=4,COUNTIF(Raw!UQ260:UV260,4)=0),Raw!UM260&lt;&gt;4),OR(AND(Raw!UN260=4,COUNTIF(Raw!UQ260:UV260,5)=0),Raw!UN260&lt;&gt;4),OR(AND(Raw!UO260=4,COUNTIF(Raw!UQ260:UV260,6)=0),Raw!UO260&lt;&gt;4)),"",1)))</f>
        <v/>
      </c>
      <c r="BD260" t="str">
        <f>IF(A260=0,"",IF(COUNTA(Raw!UW260:VG260)=0,"",IF(AND(OR(AND(Raw!UW260=4,COUNTIF(Raw!VC260:VG260,1)=0),Raw!UW260&lt;&gt;4),OR(AND(Raw!UX260=4,COUNTIF(Raw!VC260:VG260,2)=0),Raw!UX260&lt;&gt;4),OR(AND(Raw!UY260=4,COUNTIF(Raw!VC260:VG260,3)=0),Raw!UY260&lt;&gt;4),OR(AND(Raw!UZ260=4,COUNTIF(Raw!VC260:VG260,4)=0),Raw!UZ260&lt;&gt;4),OR(AND(Raw!VA260=4,COUNTIF(Raw!VC260:VG260,5)=0),Raw!VA260&lt;&gt;4)),"",1)))</f>
        <v/>
      </c>
      <c r="BE260" t="str">
        <f>IF(A260=0,"",IF(COUNTA(Raw!VH260:VP260)=0,"",
IF(AND(
OR(AND(Raw!VH260=4,COUNTIF(Raw!VM260:VP260,1)=0),Raw!VH260&lt;&gt;4),
OR(AND(Raw!VI260=4,COUNTIF(Raw!VM260:VP260,2)=0),Raw!VI260&lt;&gt;4),
OR(AND(Raw!VJ260=4,COUNTIF(Raw!VM260:VP260,3)=0),Raw!VJ260&lt;&gt;4),
OR(AND(Raw!VK260=4,COUNTIF(Raw!VM260:VP260,4)=0),Raw!VK260&lt;&gt;4)
),"",1)))</f>
        <v/>
      </c>
      <c r="BF260" t="str">
        <f>IF(A260=0,"",IF(COUNTA(Raw!VQ260:WK260)=0,"",
IF(AND(
OR(AND(Raw!VQ260=4,COUNTIF(Raw!WB260:WK260,1)=0),Raw!VQ260&lt;&gt;4),
OR(AND(Raw!VR260=4,COUNTIF(Raw!WB260:WK260,2)=0),Raw!VR260&lt;&gt;4),
OR(AND(Raw!VS260=4,COUNTIF(Raw!WB260:WK260,3)=0),Raw!VS260&lt;&gt;4),
OR(AND(Raw!VT260=4,COUNTIF(Raw!WB260:WK260,4)=0),Raw!VT260&lt;&gt;4),
OR(AND(Raw!VU260=4,COUNTIF(Raw!WB260:WK260,5)=0),Raw!VU260&lt;&gt;4),
OR(AND(Raw!VV260=4,COUNTIF(Raw!WB260:WK260,6)=0),Raw!VV260&lt;&gt;4),
OR(AND(Raw!VW260=4,COUNTIF(Raw!WB260:WK260,7)=0),Raw!VW260&lt;&gt;4),
OR(AND(Raw!VX260=4,COUNTIF(Raw!WB260:WK260,8)=0),Raw!VX260&lt;&gt;4),
OR(AND(Raw!VY260=4,COUNTIF(Raw!WB260:WK260,9)=0),Raw!VX260&lt;&gt;4),
OR(AND(Raw!VZ260=4,COUNTIF(Raw!WB260:WK260,10)=0),Raw!VZ260&lt;&gt;4)
),"",1)))</f>
        <v/>
      </c>
      <c r="BG260" t="str">
        <f>IF(A260=0,"",IF(COUNTA(Raw!WL260:XB260)=0,"",
IF(AND(
OR(AND(Raw!WL260=4,COUNTIF(Raw!WU260:XB260,1)=0),Raw!WL260&lt;&gt;4),
OR(AND(Raw!WM260=4,COUNTIF(Raw!WU260:XB260,2)=0),Raw!WM260&lt;&gt;4),
OR(AND(Raw!WN260=4,COUNTIF(Raw!WU260:XB260,3)=0),Raw!WN260&lt;&gt;4),
OR(AND(Raw!WO260=4,COUNTIF(Raw!WU260:XB260,4)=0),Raw!WO260&lt;&gt;4),
OR(AND(Raw!WP260=4,COUNTIF(Raw!WU260:XB260,5)=0),Raw!WP260&lt;&gt;4),
OR(AND(Raw!WQ260=4,COUNTIF(Raw!WU260:XB260,6)=0),Raw!WQ260&lt;&gt;4),
OR(AND(Raw!WR260=4,COUNTIF(Raw!WU260:XB260,7)=0),Raw!WR260&lt;&gt;4),
OR(AND(Raw!WS260=4,COUNTIF(Raw!WU260:XB260,8)=0),Raw!WS260&lt;&gt;4)
),"",1)))</f>
        <v/>
      </c>
      <c r="BH260" t="str">
        <f>IF(A260=0,"",IF(COUNTA(Raw!XC260:XK260)=0,"",
IF(AND(
OR(AND(Raw!XC260=4,COUNTIF(Raw!XH260:XK260,1)=0),Raw!XC260&lt;&gt;4),
OR(AND(Raw!XD260=4,COUNTIF(Raw!XH260:XK260,2)=0),Raw!XD260&lt;&gt;4),
OR(AND(Raw!XE260=4,COUNTIF(Raw!XH260:XK260,3)=0),Raw!XE260&lt;&gt;4),
OR(AND(Raw!XF260=4,COUNTIF(Raw!XH260:XK260,4)=0),Raw!XF260&lt;&gt;4)
),"",1)))</f>
        <v/>
      </c>
      <c r="BI260" t="str">
        <f>IF(A260=0,"",IF(COUNTA(Raw!XL260:XT260)=0,"",
IF(AND(
OR(AND(Raw!XL260=4,COUNTIF(Raw!XQ260:XT260,1)=0),Raw!XL260&lt;&gt;4),
OR(AND(Raw!XM260=4,COUNTIF(Raw!XQ260:XT260,2)=0),Raw!XM260&lt;&gt;4),
OR(AND(Raw!XN260=4,COUNTIF(Raw!XQ260:XT260,3)=0),Raw!XN260&lt;&gt;4),
OR(AND(Raw!XO260=4,COUNTIF(Raw!XQ260:XT260,4)=0),Raw!XO260&lt;&gt;4)
),"",1)))</f>
        <v/>
      </c>
      <c r="BJ260" t="str">
        <f>IF(A260=0,"",IF(COUNTA(Raw!XU260:YI260)=0,"",
IF(AND(
OR(AND(Raw!XU260=4,COUNTIF(Raw!YC260:YI260,1)=0),Raw!XU260&lt;&gt;4),
OR(AND(Raw!XV260=4,COUNTIF(Raw!YC260:YI260,2)=0),Raw!XV260&lt;&gt;4),
OR(AND(Raw!XW260=4,COUNTIF(Raw!YC260:YI260,3)=0),Raw!XW260&lt;&gt;4),
OR(AND(Raw!XX260=4,COUNTIF(Raw!YC260:YI260,4)=0),Raw!XX260&lt;&gt;4),
OR(AND(Raw!XY260=4,COUNTIF(Raw!YC260:YI260,5)=0),Raw!XY260&lt;&gt;4),
OR(AND(Raw!XZ260=4,COUNTIF(Raw!YC260:YI260,6)=0),Raw!XZ260&lt;&gt;4),
OR(AND(Raw!YA260=4,COUNTIF(Raw!YC260:YI260,7)=0),Raw!YA260&lt;&gt;4)
),"",1)))</f>
        <v/>
      </c>
      <c r="BK260" t="str">
        <f>IF(A260=0,"",IF(COUNTA(Raw!YJ260:YR260)=0,"",
IF(AND(
OR(AND(Raw!YJ260=4,COUNTIF(Raw!YO260:YR260,1)=0),Raw!YJ260&lt;&gt;4),
OR(AND(Raw!YK260=4,COUNTIF(Raw!YO260:YR260,2)=0),Raw!YK260&lt;&gt;4),
OR(AND(Raw!YL260=4,COUNTIF(Raw!YO260:YR260,3)=0),Raw!YL260&lt;&gt;4),
OR(AND(Raw!YM260=4,COUNTIF(Raw!YO260:YR260,4)=0),Raw!YM260&lt;&gt;4)
),"",1)))</f>
        <v/>
      </c>
      <c r="BL260" t="str">
        <f>IF(A260=0,"",IF(COUNTA(Raw!YS260:YU260)=0,"",IF(AND(Raw!YS260=4,ISBLANK(Raw!YU260)),"",IF(AND(Raw!YS260&lt;&gt;4,ISBLANK(Raw!YU260)=FALSE),"",1))))</f>
        <v/>
      </c>
    </row>
    <row r="261" spans="1:64">
      <c r="A261" s="20">
        <f>Raw!A261</f>
        <v>0</v>
      </c>
      <c r="B261" s="19" t="str">
        <f>IF(A261=0,"",IF(AND(Raw!AC261=1,COUNTA(Raw!AR261:IC261)&gt;0,COUNTA(Raw!ID261:YU261)=0),"",IF(AND(Raw!AC261=2,COUNTA(Raw!AR261:IC261)=0,COUNTA(Raw!ID261:MV261)&gt;0,COUNTA(Raw!MW261:YU261)=0),"",IF(AND(Raw!AC261=3,COUNTA(Raw!AP261:MV261)=0,COUNTA(Raw!MW261:YU261)&gt;0),"",1))))</f>
        <v/>
      </c>
      <c r="C261" s="19" t="str">
        <f>IF(A261=0,"",IF(AND(Raw!AK261=1,ISBLANK(Raw!AM261)=FALSE,ISBLANK(Raw!AO261)),"",IF(AND(Raw!AK261=2,ISBLANK(Raw!AM261),ISBLANK(Raw!AO261)=FALSE),"",1)))</f>
        <v/>
      </c>
      <c r="D261" s="19" t="str">
        <f>IF(A261=0,"",IF(COUNTA(Raw!AS261:AZ261)=0,"",IF(AND(Raw!AS261+Raw!AT261=100,Raw!AU261+Raw!AV261=100,Raw!AW261+Raw!AX261=100,Raw!AY261+Raw!AZ261=100),"",1)))</f>
        <v/>
      </c>
      <c r="E261" s="19" t="str">
        <f>IF(A261=0,"",IF(ISBLANK(Raw!AQ261),"",IF(Raw!AQ261=1,"",1)))</f>
        <v/>
      </c>
      <c r="F261" s="19" t="str">
        <f>IF(A261=0,"",IF(ISBLANK(Raw!AR261),"",IF(AND(Raw!AR261&gt;=0,Raw!AR261&lt;=100),"",1)))</f>
        <v/>
      </c>
      <c r="G261" s="19" t="str">
        <f>IF(A261=0,"",IF(AND(ISBLANK(Raw!BA261),ISBLANK(Raw!AS261)),"",IF(AND(Raw!AS261&gt;0,ISBLANK(Raw!BA261)=FALSE),"",1)))</f>
        <v/>
      </c>
      <c r="H261" s="19" t="str">
        <f>IF(A261=0,"",IF(COUNTA(Raw!BA261:BH261)=0,"",IF(AND(Raw!BA261=0,COUNTA(Raw!BB261:BH261)=0),"",IF(AND(Raw!BA261&gt;0,COUNTA(Raw!BB261:BH261)&gt;0),"",1))))</f>
        <v/>
      </c>
      <c r="I261" s="19" t="str">
        <f>IF(A261=0,"",IF(AND(ISBLANK(Raw!BI261),ISBLANK(Raw!BJ261)),"",IF(AND(Raw!BI261=1,ISBLANK(Raw!BJ261)=FALSE),"",IF(AND(Raw!BI261=2,ISBLANK(Raw!BJ261)),"",1))))</f>
        <v/>
      </c>
      <c r="J261" s="19" t="str">
        <f>IF(A261=0,"",IF(AND(ISBLANK(Raw!AT261),COUNTBLANK(Raw!BK261:BQ261)),"",IF(AND(Raw!AT261&gt;0,COUNTA(Raw!BK261:BQ261)&gt;0),"",IF(AND(Raw!AT261=0,COUNTA(Raw!BK261:BQ261)=0),"",1))))</f>
        <v/>
      </c>
      <c r="K261" s="19" t="str">
        <f>IF(A261=0,"",IF(AND(ISBLANK(Raw!AS261),COUNTA(Raw!BR261:BX261)=0),"",IF(AND(Raw!AS261&gt;0,COUNTA(Raw!BR261:BX261)&gt;0),"",IF(AND(Raw!AS261=0,COUNTA(Raw!BR261:BX261)=0),"",1))))</f>
        <v/>
      </c>
      <c r="L261" s="19" t="str">
        <f>IF(A261=0,"",IF(AND(COUNTA(Raw!BK261:BX261)=0,COUNTA(Raw!BY261:CH261)=0),"",IF(AND(COUNTIF(Raw!BK261:BX261,1)&gt;0,COUNTA(Raw!BY261:CH261)&gt;0),"",IF(AND(COUNTIF(Raw!BK261:BX261,1)=0,COUNTA(Raw!BY261:CH261)=0),"",1))))</f>
        <v/>
      </c>
      <c r="M261" s="19" t="str">
        <f>IF(A261=0,"",IF(AND(COUNTA(Raw!BK261:BX261)=0,COUNTA(Raw!CI261:CR261)),"",IF(AND(COUNTIF(Raw!BK261:BX261,3)&gt;0,COUNTA(Raw!CI261:CR261)&gt;0),"",IF(AND(COUNTIF(Raw!BK261:BX261,3)=0,COUNTA(Raw!CI261:CR261)=0),"",1))))</f>
        <v/>
      </c>
      <c r="N261" s="19" t="str">
        <f>IF(A261=0,"",IF(COUNTA(Raw!CS261:DF261)=0,"",IF(AND(COUNTIF(Raw!CS261:CV261,1)=1,COUNTA(Raw!CW261:DA261)&gt;0,COUNTA(Raw!DB261:DF261)=0),"",IF(AND(COUNTIF(Raw!CS261:CV261,2)=1,COUNTA(Raw!CW261:DA261)=0,COUNTA(Raw!DB261:DF261)&gt;0),"",IF(AND(COUNTA(Raw!CS261:CV261)&gt;0,COUNTA(Raw!CW261:DF261)=0),"",1)))))</f>
        <v/>
      </c>
      <c r="O261" s="19" t="str">
        <f>IF(A261=0,"",IF(COUNTA(Raw!DG261:DP261)=0,"",IF(AND(COUNTIF(Raw!BK261:BQ261,1)&gt;0,OR(COUNTIF(Raw!DG261:DP261,1)=1,COUNTIF(Raw!DG261:DP261,2)=1,COUNTIF(Raw!DG261:DP261,3)=1)),"",IF(AND(COUNTIF(Raw!BK261:BQ261,1)=0,AND(COUNTIF(Raw!DG261:DP261,1)=0,COUNTIF(Raw!DG261:DP261,2)=0,COUNTIF(Raw!DG261:DP261,3)=0)),"",1))))</f>
        <v/>
      </c>
      <c r="P261" s="19" t="str">
        <f>IF(A261=0,"",IF(COUNTA(Raw!DG261:DR261)=0,"",IF(AND(COUNTIF(Raw!DG261:DP261,4)=1,ISBLANK(Raw!DQ261)=FALSE,ISBLANK(Raw!DR261)),"",IF(AND(COUNTIF(Raw!DG261:DP261,7)=1,ISBLANK(Raw!DQ261),ISBLANK(Raw!DR261)=FALSE),"",IF(AND(COUNTA(Raw!DG261:DP261)&gt;0,COUNTIF(Raw!DG261:DP261,4)=0,COUNTIF(Raw!DG261:DP261,7)=0,COUNTA(Raw!DQ261:DR261)=0),"",1)))))</f>
        <v/>
      </c>
      <c r="Q261" s="19" t="str">
        <f>IF(A261=0,"",IF(AND(COUNTA(Raw!DS261:DU261)=0,COUNTA(Raw!BK261:BQ261)=0),"",IF(AND(COUNTIF(Raw!BK261:BQ261,1)&gt;0,COUNTA(Raw!DS261:DU261)&gt;0),"",IF(AND(COUNTIF(Raw!BK261:BQ261,1)=0,COUNTA(Raw!DS261:DU261)=0),"",1))))</f>
        <v/>
      </c>
      <c r="R261" s="19" t="str">
        <f>IF(A261=0,"",IF(AND(ISBLANK(Raw!AT261),ISBLANK(Raw!EJ261)),"",IF(AND(Raw!AT261&gt;0,ISBLANK(Raw!EJ261)=FALSE,Raw!EJ261&gt;=0,Raw!EJ261&lt;=7),"",IF(AND(Raw!AT261=0,ISBLANK(Raw!EJ261)),"",1))))</f>
        <v/>
      </c>
      <c r="S261" t="str">
        <f>IF(A261=0,"",IF(AND(ISBLANK(Raw!AS261),ISBLANK(Raw!EK261)),"",IF(AND(Raw!AS261&gt;0,ISBLANK(Raw!EK261)=FALSE),"",IF(AND(Raw!AS261=0,ISBLANK(Raw!EK261)),"",1))))</f>
        <v/>
      </c>
      <c r="T261" s="19" t="str">
        <f>IF(A261=0,"",IF(AND(ISBLANK(Raw!AT261),COUNTA(Raw!EL261:EQ261)=0),"",IF(AND(Raw!AT261&gt;0,COUNTA(Raw!EL261:EQ261)&gt;0),"",IF(AND(Raw!AT261=0,COUNTA(Raw!EL261:EQ261)=0),"",1))))</f>
        <v/>
      </c>
      <c r="U261" t="str">
        <f>IF(A261=0,"",IF(AND(ISBLANK(Raw!AT261),COUNTA(Raw!ER261:EU261)=0),"",IF(AND(Raw!AT261&gt;0,COUNTA(Raw!ER261:EU261)&gt;0),"",IF(AND(Raw!AT261=0,COUNTA(Raw!ER261:EU261)=0),"",1))))</f>
        <v/>
      </c>
      <c r="V261" t="str">
        <f>IF(A261=0,"",IF(AND(ISBLANK(Raw!AS261),COUNTA(Raw!EV261:FA261)=0),"",IF(AND(Raw!AS261&gt;0,COUNTA(Raw!EV261:FA261)&gt;0),"",IF(AND(Raw!AS261=0,COUNTA(Raw!EV261:FA261)=0),"",1))))</f>
        <v/>
      </c>
      <c r="W261" t="str">
        <f>IF(A261=0,"",IF(AND(ISBLANK(Raw!AS261),COUNTA(Raw!FB261:FE261)=0),"",IF(AND(Raw!AS261&gt;0,COUNTA(Raw!FB261:FE261)&gt;0),"",IF(AND(Raw!AS261=0,COUNTA(Raw!FB261:FE261)=0),"",1))))</f>
        <v/>
      </c>
      <c r="X261" t="str">
        <f>IF(A261=0,"",IF(AND(ISBLANK(Raw!AT261),COUNTA(Raw!FF261:FI261)=0),"",IF(AND(Raw!AT261&gt;0,COUNTA(Raw!FF261:FI261)&gt;0),"",IF(AND(Raw!AT261=0,COUNTA(Raw!FF261:FI261)=0),"",1))))</f>
        <v/>
      </c>
      <c r="Y261" t="str">
        <f>IF(A261=0,"",IF(AND(ISBLANK(Raw!AS261),COUNTA(Raw!FJ261:FM261)=0),"",IF(AND(Raw!AS261&gt;0,COUNTA(Raw!FJ261:FM261)&gt;0),"",IF(AND(Raw!AS261=0,COUNTA(Raw!FJ261:FM261)=0),"",1))))</f>
        <v/>
      </c>
      <c r="Z261" t="str">
        <f>IF(A261=0,"",IF(AND(COUNTA(Raw!FN261:FT261)=0,ISBLANK(Raw!FU261)),"",IF(AND(COUNTIF(Raw!FN261:FT261,1)&gt;0,ISBLANK(Raw!FU261)=FALSE),"",IF(AND(COUNTIF(Raw!FN261:FT261,1)=0,ISBLANK(Raw!FU261)),"",1))))</f>
        <v/>
      </c>
      <c r="AA261" s="19" t="str">
        <f>IF(A261=0,"",IF(AND(ISBLANK(Raw!BI261),COUNTA(Raw!FV261:GH261)=0),"",IF(AND(Raw!BI261&lt;&gt;1,COUNTIF(Raw!FV261:GH261,6)=0),"",IF(Raw!BI261=1,"",1))))</f>
        <v/>
      </c>
      <c r="AB261" t="str">
        <f>IF(A261=0,"",IF(AND(ISBLANK(Raw!GI261),COUNTA(Raw!GJ261:GQ261)=0),"",IF(AND(Raw!GI261=1,COUNTA(Raw!GJ261:GQ261)&gt;0),"",IF(AND(Raw!GI261=2,COUNTA(Raw!GJ261:GQ261)=0),"",1))))</f>
        <v/>
      </c>
      <c r="AC261" s="19" t="str">
        <f>IF(A261=0,"",IF(AND(COUNTA(Raw!GY261:HF261)=0,ISBLANK(Raw!HG261)),"",IF(AND(OR(COUNTIF(Raw!GY261:HE261,1)&gt;0,COUNTIF(Raw!GY261:HE261,2)&gt;0),ISBLANK(Raw!HG261)=FALSE),"",IF(AND(COUNTA(Raw!GY261:HF261)&gt;0,ISBLANK(Raw!HG261),COUNTIF(Raw!GY261:HE261,1)=0,COUNTIF(Raw!GY261:HE261,2)=0),"",1))))</f>
        <v/>
      </c>
      <c r="AD261" s="19" t="str">
        <f>IF(A261=0,"",IF(COUNTA(Raw!HU261:IB261)=0,"",IF(AND(Raw!AK261&lt;&gt;2,COUNTIF(Raw!HU261:IA261,2)=0,COUNTIF(Raw!HU261:IA261,3)=0),"",IF(Raw!AK261=2,"",1))))</f>
        <v/>
      </c>
      <c r="AE261" s="19" t="str">
        <f>IF(A261=0,"",IF(AND(Raw!AK261=2,ISBLANK(Raw!IC261)=FALSE),"",IF(AND(Raw!AK261&lt;&gt;2,ISBLANK(Raw!IC261)),"",1)))</f>
        <v/>
      </c>
      <c r="AF261" s="19" t="str">
        <f>IF(A261=0,"",IF(COUNTA(Raw!ID261:IF261)=0,"",IF(AND(MATCH(2023-Raw!ID261,Code!$A$3:$A$12,1)=Raw!IF261,2023-Raw!ID261=Raw!IE261),"",1)))</f>
        <v/>
      </c>
      <c r="AG261" s="19" t="str">
        <f>IF(A261=0,"",IF(COUNTA(Raw!IG261:II261)=0,"",IF(AND(Raw!IG261=4,ISBLANK(Raw!II261)=FALSE),"",IF(AND(Raw!IG261&lt;&gt;4,ISBLANK(Raw!II261)),"",1))))</f>
        <v/>
      </c>
      <c r="AH261" s="19" t="str">
        <f>IF(A261=0,"",IF(COUNTA(Raw!IJ261:IM261)=0,"",IF(AND(Raw!IJ261=1,ISBLANK(Raw!IK261)=FALSE),"",IF(AND(Raw!IJ261=2,COUNTA(Raw!IK261:IM261)&gt;0),"",1))))</f>
        <v/>
      </c>
      <c r="AI261" s="19" t="str">
        <f>IF(A261=0,"",IF(COUNTA(Raw!IK261:IM261)=0,"",IF(AND(Raw!IK261=1,ISBLANK(Raw!IL261)=FALSE),"",IF(AND(Raw!IK261=2,COUNTA(Raw!IL261:IM261)=0),"",1))))</f>
        <v/>
      </c>
      <c r="AJ261" s="19" t="str">
        <f>IF(A261=0,"",IF(COUNTA(Raw!JD261:JJ261)=0,"",IF(AND(Raw!JD261&gt;600,COUNTA(Raw!JE261:JI261)&gt;0),"",IF(AND(Raw!JD261&lt;=600,COUNTA(Raw!JE261:JJ261)=0),"",1))))</f>
        <v/>
      </c>
      <c r="AK261" s="19" t="str">
        <f>IF(A261=0,"",IF(COUNTA(Raw!JK261:KA261)=0,"",IF(AND(Raw!JK261=1,COUNTA(Raw!JM261:JV261)&gt;0),"",IF(AND(Raw!JK261=3,COUNTA(Raw!JM261:JV261)&gt;0,COUNTA(Raw!JW261:KA261)=0),"",IF(AND(ISBLANK(Raw!JK261)=FALSE,Raw!JK261&lt;&gt;1,Raw!JK261&lt;&gt;3,COUNTA(Raw!JM261:KA261)=0),"",1)))))</f>
        <v/>
      </c>
      <c r="AL261" s="19" t="str">
        <f>IF(A261=0,"",IF(COUNTA(Raw!JW261:KA261)=0,"",IF(AND(COUNTIF(Raw!JW261:JZ261,4)=0,COUNTA(Raw!JW261:JZ261)&gt;0,ISBLANK(Raw!KA261)=FALSE),"",IF(AND(COUNTIF(Raw!JW261:KA261,4)&gt;0,ISBLANK(Raw!KA261)),"",1))))</f>
        <v/>
      </c>
      <c r="AM261" s="19" t="str">
        <f>IF(A261=0,"",IF(COUNTA(Raw!KT261:KU261)=0,"",IF(AND(Raw!KT261=1,ISBLANK(Raw!KU261)=FALSE),"",IF(AND(Raw!KT261=2,ISBLANK(Raw!KU261)),"",1))))</f>
        <v/>
      </c>
      <c r="AN261" s="19" t="str">
        <f>IF(A261=0,"",IF(COUNTA(Raw!KX261:LF261)=0,"",IF(AND(COUNTIF(Raw!KX261:LB261,5)=1,COUNTA(Raw!KX261:LB261)=1,COUNTA(Raw!LC261:LF261)=0),"",IF(AND(COUNTIF(Raw!KX261:LB261,5)=0,COUNTA(Raw!KX261:LB261)&gt;0,COUNTA(Raw!LC261:LF261)&gt;0),"",1))))</f>
        <v/>
      </c>
      <c r="AO261" s="19" t="str">
        <f>IF(A261=0,"",IF(COUNTA(Raw!LM261:LU261)=0,"",IF(AND(Raw!LM261=1,ISBLANK(Raw!LN261)=FALSE,COUNTA(Raw!LO261:LU261)&gt;0),"",IF(AND(Raw!LM261=2,COUNTA(Raw!LN261:LU261)=0),"",1))))</f>
        <v/>
      </c>
      <c r="AP261" s="19" t="str">
        <f>IF(A261=0,"",IF(COUNTA(Raw!MY261:OG261)=0,"",IF(AND(Raw!MY261=2,COUNTA(Raw!MZ261:OG261)=0),"",IF(AND(Raw!MY261=1,COUNTA(Raw!MZ261:OG261)&gt;0),"",1))))</f>
        <v/>
      </c>
      <c r="AQ261" s="19" t="str">
        <f>IF(A261=0,"",IF(COUNTA(Raw!NC261:NW261)=0,"",IF(AND(COUNTIF(Raw!NC261:NG261,3)&gt;0,COUNTA(Raw!NH261:NQ261)&gt;0),"",IF(AND(COUNTA(Raw!NC261:NG261)&gt;0,COUNTIF(Raw!NC261:NG261,3)=0,COUNTA(Raw!NH261:NW261)=0),"",1))))</f>
        <v/>
      </c>
      <c r="AR261" s="19" t="str">
        <f>IF(A261=0,"",IF(COUNTA(Raw!NH261:NW261)=0,"",IF(AND(COUNTIF(Raw!NH261:NQ261,10)&gt;0,COUNTA(Raw!NR261:NW261)&gt;0),"",IF(AND(COUNTA(Raw!NH261:NQ261)&gt;0,COUNTIF(Raw!NH261:NQ261,10)=0,COUNTA(Raw!NR261:NY261)=0),"",1))))</f>
        <v/>
      </c>
      <c r="AS261" s="19" t="str">
        <f>IF(A261=0,"",IF(COUNTA(Raw!NY261:OG261)=0,"",IF(AND(Raw!NY261=1,COUNTA(Raw!NZ261:OG261)&gt;0),"",IF(AND(Raw!NY261=2,COUNTA(Raw!NZ261:OG261)=0),"",1))))</f>
        <v/>
      </c>
      <c r="AT261" s="19" t="str">
        <f>IF(A261=0,"",IF(COUNTA(Raw!OH261:OY261)=0,"",IF(AND(Raw!OH261=1,COUNTA(Raw!OI261:OY261)&gt;0),"",IF(AND(Raw!OH261=2,COUNTA(Raw!OI261:OY261)=0),"",1))))</f>
        <v/>
      </c>
      <c r="AU261" s="19" t="str">
        <f>IF(A261=0,"",IF(COUNTA(Raw!PR261:QB261)=0,"",
IF(AND(OR(AND(COUNTIF(Raw!PR261:QB261,1)=1,COUNTA(Raw!QI261:QY261)&gt;0),AND(COUNTIF(Raw!PR261:QB261,1)=0,COUNTA(Raw!QI261:QY261)=0)),OR(AND(COUNTIF(Raw!PR261:QB261,2)=1,COUNTA(Raw!QZ261:RP261)&gt;0),AND(COUNTIF(Raw!PR261:QB261,2)=0,COUNTA(Raw!QZ261:RP261)=0)),OR(AND(COUNTIF(Raw!PR261:QB261,3)=1,COUNTA(Raw!RQ261:SG261)&gt;0),AND(COUNTIF(Raw!PR261:QB261,3)=0,COUNTA(Raw!RQ261:SG261)=0)),OR(AND(COUNTIF(Raw!PR261:QB261,4)=1,COUNTA(Raw!SH261:ST261)&gt;0),AND(COUNTIF(Raw!PR261:QB261,4)=0,COUNTA(Raw!SH261:ST261)=0)),OR(AND(COUNTIF(Raw!PR261:QB261,5)=1,COUNTA(Raw!SU261:TG261)&gt;0),AND(COUNTIF(Raw!PR261:QB261,5)=0,COUNTA(Raw!SU261:TG261)=0)),OR(AND(COUNTIF(Raw!PR261:QB261,6)=1,COUNTA(Raw!TH261:TT261)&gt;0),AND(COUNTIF(Raw!PR261:QB261,6)=0,COUNTA(Raw!TH261:TT261)=0)),OR(AND(COUNTIF(Raw!PR261:QB261,7)=1,COUNTA(Raw!TU261:UI261)&gt;0),AND(COUNTIF(Raw!PR261:QB261,7)=0,COUNTA(Raw!TU261:UI261)=0)),OR(AND(COUNTIF(Raw!PR261:QB261,8)=1,COUNTA(Raw!UJ261:UV261)&gt;0),AND(COUNTIF(Raw!PR261:QB261,8)=0,COUNTA(Raw!UJ261:UV261)=0)),OR(AND(COUNTIF(Raw!PR261:QB261,9)=1,COUNTA(Raw!UW261:VG261)&gt;0),AND(COUNTIF(Raw!PR261:QB261,9)=0,COUNTA(Raw!UW261:VG261)=0)),OR(AND(COUNTIF(Raw!PR261:QB261,10)=1,COUNTA(Raw!VH261:VP261)&gt;0),AND(COUNTIF(Raw!PR261:QB261,10)=0,COUNTA(Raw!VH261:VP261)=0)),OR(AND(COUNTIF(Raw!PR261:QB261,11)=1,COUNTA(Raw!VQ261:WK261)&gt;0),AND(COUNTIF(Raw!PR261:QB261,11)=0,COUNTA(Raw!VQ261:WK261)=0))),"",1)))</f>
        <v/>
      </c>
      <c r="AV261" s="19" t="str">
        <f>IF(A261=0,"",IF(COUNTA(Raw!QI261:QY261)=0,"",IF(AND(OR(AND(Raw!QI261=4,COUNTIF(Raw!QR261:QY261,1)=0),Raw!QI261&lt;&gt;4),OR(AND(Raw!QJ261=4,COUNTIF(Raw!QR261:QY261,2)=0),Raw!QJ261&lt;&gt;4),OR(AND(Raw!QK261=4,COUNTIF(Raw!QR261:QY261,3)=0),Raw!QK261&lt;&gt;4),OR(AND(Raw!QL261=4,COUNTIF(Raw!QR261:QY261,4)=0),Raw!QL261&lt;&gt;4),OR(AND(Raw!QM261=4,COUNTIF(Raw!QR261:QY261,5)=0),Raw!QM261&lt;&gt;4),OR(AND(Raw!QN261=4,COUNTIF(Raw!QR261:QY261,6)=0),Raw!QN261&lt;&gt;4),OR(AND(Raw!QO261=4,COUNTIF(Raw!QR261:QY261,7)=0),Raw!QO261&lt;&gt;4),OR(AND(Raw!QP261=4,COUNTIF(Raw!QR261:QY261,8)=0),Raw!QP261&lt;&gt;4)),"",1)))</f>
        <v/>
      </c>
      <c r="AW261" t="str">
        <f>IF(A261=0,"",IF(COUNTA(Raw!QZ261:RP261)=0,"",IF(AND(OR(AND(Raw!QZ261=4,COUNTIF(Raw!RI261:RP261,1)=0),Raw!QZ261&lt;&gt;4),OR(AND(Raw!RA261=4,COUNTIF(Raw!RI261:RP261,2)=0),Raw!RA261&lt;&gt;4),OR(AND(Raw!RB261=4,COUNTIF(Raw!RI261:RP261,3)=0),Raw!RB261&lt;&gt;4),OR(AND(Raw!RC261=4,COUNTIF(Raw!RI261:RP261,4)=0),Raw!RC261&lt;&gt;4),OR(AND(Raw!RD261=4,COUNTIF(Raw!RI261:RP261,5)=0),Raw!RD261&lt;&gt;4),OR(AND(Raw!RE261=4,COUNTIF(Raw!RI261:RP261,6)=0),Raw!RE261&lt;&gt;4),OR(AND(Raw!RF261=4,COUNTIF(Raw!RI261:RP261,7)=0),Raw!RF261&lt;&gt;4),OR(AND(Raw!RG261=4,COUNTIF(Raw!RI261:RP261,8)=0),Raw!RG261&lt;&gt;4)),"",1)))</f>
        <v/>
      </c>
      <c r="AX261" t="str">
        <f>IF(A261=0,"",IF(COUNTA(Raw!RQ261:SG261)=0,"",IF(AND(OR(AND(Raw!RQ261=4,COUNTIF(Raw!RZ261:SG261,1)=0),Raw!RQ261&lt;&gt;4),OR(AND(Raw!RR261=4,COUNTIF(Raw!RZ261:SG261,2)=0),Raw!RR261&lt;&gt;4),OR(AND(Raw!RS261=4,COUNTIF(Raw!RZ261:SG261,3)=0),Raw!RS261&lt;&gt;4),OR(AND(Raw!RT261=4,COUNTIF(Raw!RZ261:SG261,4)=0),Raw!RT261&lt;&gt;4),OR(AND(Raw!RU261=4,COUNTIF(Raw!RZ261:SG261,5)=0),Raw!RU261&lt;&gt;4),OR(AND(Raw!RV261=4,COUNTIF(Raw!RZ261:SG261,6)=0),Raw!RV261&lt;&gt;4),OR(AND(Raw!RW261=4,COUNTIF(Raw!RZ261:SG261,7)=0),Raw!RW261&lt;&gt;4),OR(AND(Raw!RX261=4,COUNTIF(Raw!RZ261:SG261,8)=0),Raw!RX261&lt;&gt;4)),"",1)))</f>
        <v/>
      </c>
      <c r="AY261" t="str">
        <f>IF(A261=0,"",IF(COUNTA(Raw!SH261:ST261)=0,"",IF(AND(OR(AND(Raw!SH261=4,COUNTIF(Raw!SO261:ST261,1)=0),Raw!SH261&lt;&gt;4),OR(AND(Raw!SI261=4,COUNTIF(Raw!SO261:ST261,2)=0),Raw!SI261&lt;&gt;4),OR(AND(Raw!SJ261=4,COUNTIF(Raw!SO261:ST261,3)=0),Raw!SJ261&lt;&gt;4),OR(AND(Raw!SK261=4,COUNTIF(Raw!SO261:ST261,4)=0),Raw!SK261&lt;&gt;4),OR(AND(Raw!SL261=4,COUNTIF(Raw!SO261:ST261,5)=0),Raw!SL261&lt;&gt;4),OR(AND(Raw!SM261=4,COUNTIF(Raw!SO261:ST261,6)=0),Raw!SM261&lt;&gt;4)),"",1)))</f>
        <v/>
      </c>
      <c r="AZ261" t="str">
        <f>IF(A261=0,"",IF(COUNTA(Raw!SU261:TG261)=0,"",IF(AND(OR(AND(Raw!SU261=4,COUNTIF(Raw!TB261:TG261,1)=0),Raw!SU261&lt;&gt;4),OR(AND(Raw!SV261=4,COUNTIF(Raw!TB261:TG261,2)=0),Raw!SV261&lt;&gt;4),OR(AND(Raw!SW261=4,COUNTIF(Raw!TB261:TG261,3)=0),Raw!SW261&lt;&gt;4),OR(AND(Raw!SX261=4,COUNTIF(Raw!TB261:TG261,4)=0),Raw!SX261&lt;&gt;4),OR(AND(Raw!SY261=4,COUNTIF(Raw!TB261:TG261,5)=0),Raw!SY261&lt;&gt;4),OR(AND(Raw!SZ261=4,COUNTIF(Raw!TB261:TG261,6)=0),Raw!SZ261&lt;&gt;4)),"",1)))</f>
        <v/>
      </c>
      <c r="BA261" t="str">
        <f>IF(A261=0,"",IF(COUNTA(Raw!TH261:TT261)=0,"",IF(AND(OR(AND(Raw!TH261=4,COUNTIF(Raw!TO261:TT261,1)=0),Raw!TH261&lt;&gt;4),OR(AND(Raw!TI261=4,COUNTIF(Raw!TO261:TT261,2)=0),Raw!TI261&lt;&gt;4),OR(AND(Raw!TJ261=4,COUNTIF(Raw!TO261:TT261,3)=0),Raw!TJ261&lt;&gt;4),OR(AND(Raw!TK261=4,COUNTIF(Raw!TO261:TT261,4)=0),Raw!TK261&lt;&gt;4),OR(AND(Raw!TL261=4,COUNTIF(Raw!TO261:TT261,5)=0),Raw!TL261&lt;&gt;4),OR(AND(Raw!TM261=4,COUNTIF(Raw!TO261:TT261,6)=0),Raw!TM261&lt;&gt;4)),"",1)))</f>
        <v/>
      </c>
      <c r="BB261" t="str">
        <f>IF(A261=0,"",IF(COUNTA(Raw!TU261:UI261)=0,"",IF(AND(OR(AND(Raw!TU261=4,COUNTIF(Raw!UC261:UI261,1)=0),Raw!TU261&lt;&gt;4),OR(AND(Raw!TV261=4,COUNTIF(Raw!UC261:UI261,2)=0),Raw!TV261&lt;&gt;4),OR(AND(Raw!TW261=4,COUNTIF(Raw!UC261:UI261,3)=0),Raw!TW261&lt;&gt;4),OR(AND(Raw!TX261=4,COUNTIF(Raw!UC261:UI261,4)=0),Raw!TX261&lt;&gt;4),OR(AND(Raw!TY261=4,COUNTIF(Raw!UC261:UI261,5)=0),Raw!TY261&lt;&gt;4),OR(AND(Raw!TZ261=4,COUNTIF(Raw!UC261:UI261,6)=0),Raw!TZ261&lt;&gt;4),OR(AND(Raw!UA261=4,COUNTIF(Raw!UC261:UI261,7)=0),Raw!UA261&lt;&gt;4)),"",1)))</f>
        <v/>
      </c>
      <c r="BC261" t="str">
        <f>IF(A261=0,"",IF(COUNTA(Raw!UJ261:UV261)=0,"",IF(AND(OR(AND(Raw!UJ261=4,COUNTIF(Raw!UQ261:UV261,1)=0),Raw!UJ261&lt;&gt;4),OR(AND(Raw!UK261=4,COUNTIF(Raw!UQ261:UV261,2)=0),Raw!UK261&lt;&gt;4),OR(AND(Raw!UL261=4,COUNTIF(Raw!UQ261:UV261,3)=0),Raw!UL261&lt;&gt;4),OR(AND(Raw!UM261=4,COUNTIF(Raw!UQ261:UV261,4)=0),Raw!UM261&lt;&gt;4),OR(AND(Raw!UN261=4,COUNTIF(Raw!UQ261:UV261,5)=0),Raw!UN261&lt;&gt;4),OR(AND(Raw!UO261=4,COUNTIF(Raw!UQ261:UV261,6)=0),Raw!UO261&lt;&gt;4)),"",1)))</f>
        <v/>
      </c>
      <c r="BD261" t="str">
        <f>IF(A261=0,"",IF(COUNTA(Raw!UW261:VG261)=0,"",IF(AND(OR(AND(Raw!UW261=4,COUNTIF(Raw!VC261:VG261,1)=0),Raw!UW261&lt;&gt;4),OR(AND(Raw!UX261=4,COUNTIF(Raw!VC261:VG261,2)=0),Raw!UX261&lt;&gt;4),OR(AND(Raw!UY261=4,COUNTIF(Raw!VC261:VG261,3)=0),Raw!UY261&lt;&gt;4),OR(AND(Raw!UZ261=4,COUNTIF(Raw!VC261:VG261,4)=0),Raw!UZ261&lt;&gt;4),OR(AND(Raw!VA261=4,COUNTIF(Raw!VC261:VG261,5)=0),Raw!VA261&lt;&gt;4)),"",1)))</f>
        <v/>
      </c>
      <c r="BE261" t="str">
        <f>IF(A261=0,"",IF(COUNTA(Raw!VH261:VP261)=0,"",
IF(AND(
OR(AND(Raw!VH261=4,COUNTIF(Raw!VM261:VP261,1)=0),Raw!VH261&lt;&gt;4),
OR(AND(Raw!VI261=4,COUNTIF(Raw!VM261:VP261,2)=0),Raw!VI261&lt;&gt;4),
OR(AND(Raw!VJ261=4,COUNTIF(Raw!VM261:VP261,3)=0),Raw!VJ261&lt;&gt;4),
OR(AND(Raw!VK261=4,COUNTIF(Raw!VM261:VP261,4)=0),Raw!VK261&lt;&gt;4)
),"",1)))</f>
        <v/>
      </c>
      <c r="BF261" t="str">
        <f>IF(A261=0,"",IF(COUNTA(Raw!VQ261:WK261)=0,"",
IF(AND(
OR(AND(Raw!VQ261=4,COUNTIF(Raw!WB261:WK261,1)=0),Raw!VQ261&lt;&gt;4),
OR(AND(Raw!VR261=4,COUNTIF(Raw!WB261:WK261,2)=0),Raw!VR261&lt;&gt;4),
OR(AND(Raw!VS261=4,COUNTIF(Raw!WB261:WK261,3)=0),Raw!VS261&lt;&gt;4),
OR(AND(Raw!VT261=4,COUNTIF(Raw!WB261:WK261,4)=0),Raw!VT261&lt;&gt;4),
OR(AND(Raw!VU261=4,COUNTIF(Raw!WB261:WK261,5)=0),Raw!VU261&lt;&gt;4),
OR(AND(Raw!VV261=4,COUNTIF(Raw!WB261:WK261,6)=0),Raw!VV261&lt;&gt;4),
OR(AND(Raw!VW261=4,COUNTIF(Raw!WB261:WK261,7)=0),Raw!VW261&lt;&gt;4),
OR(AND(Raw!VX261=4,COUNTIF(Raw!WB261:WK261,8)=0),Raw!VX261&lt;&gt;4),
OR(AND(Raw!VY261=4,COUNTIF(Raw!WB261:WK261,9)=0),Raw!VX261&lt;&gt;4),
OR(AND(Raw!VZ261=4,COUNTIF(Raw!WB261:WK261,10)=0),Raw!VZ261&lt;&gt;4)
),"",1)))</f>
        <v/>
      </c>
      <c r="BG261" t="str">
        <f>IF(A261=0,"",IF(COUNTA(Raw!WL261:XB261)=0,"",
IF(AND(
OR(AND(Raw!WL261=4,COUNTIF(Raw!WU261:XB261,1)=0),Raw!WL261&lt;&gt;4),
OR(AND(Raw!WM261=4,COUNTIF(Raw!WU261:XB261,2)=0),Raw!WM261&lt;&gt;4),
OR(AND(Raw!WN261=4,COUNTIF(Raw!WU261:XB261,3)=0),Raw!WN261&lt;&gt;4),
OR(AND(Raw!WO261=4,COUNTIF(Raw!WU261:XB261,4)=0),Raw!WO261&lt;&gt;4),
OR(AND(Raw!WP261=4,COUNTIF(Raw!WU261:XB261,5)=0),Raw!WP261&lt;&gt;4),
OR(AND(Raw!WQ261=4,COUNTIF(Raw!WU261:XB261,6)=0),Raw!WQ261&lt;&gt;4),
OR(AND(Raw!WR261=4,COUNTIF(Raw!WU261:XB261,7)=0),Raw!WR261&lt;&gt;4),
OR(AND(Raw!WS261=4,COUNTIF(Raw!WU261:XB261,8)=0),Raw!WS261&lt;&gt;4)
),"",1)))</f>
        <v/>
      </c>
      <c r="BH261" t="str">
        <f>IF(A261=0,"",IF(COUNTA(Raw!XC261:XK261)=0,"",
IF(AND(
OR(AND(Raw!XC261=4,COUNTIF(Raw!XH261:XK261,1)=0),Raw!XC261&lt;&gt;4),
OR(AND(Raw!XD261=4,COUNTIF(Raw!XH261:XK261,2)=0),Raw!XD261&lt;&gt;4),
OR(AND(Raw!XE261=4,COUNTIF(Raw!XH261:XK261,3)=0),Raw!XE261&lt;&gt;4),
OR(AND(Raw!XF261=4,COUNTIF(Raw!XH261:XK261,4)=0),Raw!XF261&lt;&gt;4)
),"",1)))</f>
        <v/>
      </c>
      <c r="BI261" t="str">
        <f>IF(A261=0,"",IF(COUNTA(Raw!XL261:XT261)=0,"",
IF(AND(
OR(AND(Raw!XL261=4,COUNTIF(Raw!XQ261:XT261,1)=0),Raw!XL261&lt;&gt;4),
OR(AND(Raw!XM261=4,COUNTIF(Raw!XQ261:XT261,2)=0),Raw!XM261&lt;&gt;4),
OR(AND(Raw!XN261=4,COUNTIF(Raw!XQ261:XT261,3)=0),Raw!XN261&lt;&gt;4),
OR(AND(Raw!XO261=4,COUNTIF(Raw!XQ261:XT261,4)=0),Raw!XO261&lt;&gt;4)
),"",1)))</f>
        <v/>
      </c>
      <c r="BJ261" t="str">
        <f>IF(A261=0,"",IF(COUNTA(Raw!XU261:YI261)=0,"",
IF(AND(
OR(AND(Raw!XU261=4,COUNTIF(Raw!YC261:YI261,1)=0),Raw!XU261&lt;&gt;4),
OR(AND(Raw!XV261=4,COUNTIF(Raw!YC261:YI261,2)=0),Raw!XV261&lt;&gt;4),
OR(AND(Raw!XW261=4,COUNTIF(Raw!YC261:YI261,3)=0),Raw!XW261&lt;&gt;4),
OR(AND(Raw!XX261=4,COUNTIF(Raw!YC261:YI261,4)=0),Raw!XX261&lt;&gt;4),
OR(AND(Raw!XY261=4,COUNTIF(Raw!YC261:YI261,5)=0),Raw!XY261&lt;&gt;4),
OR(AND(Raw!XZ261=4,COUNTIF(Raw!YC261:YI261,6)=0),Raw!XZ261&lt;&gt;4),
OR(AND(Raw!YA261=4,COUNTIF(Raw!YC261:YI261,7)=0),Raw!YA261&lt;&gt;4)
),"",1)))</f>
        <v/>
      </c>
      <c r="BK261" t="str">
        <f>IF(A261=0,"",IF(COUNTA(Raw!YJ261:YR261)=0,"",
IF(AND(
OR(AND(Raw!YJ261=4,COUNTIF(Raw!YO261:YR261,1)=0),Raw!YJ261&lt;&gt;4),
OR(AND(Raw!YK261=4,COUNTIF(Raw!YO261:YR261,2)=0),Raw!YK261&lt;&gt;4),
OR(AND(Raw!YL261=4,COUNTIF(Raw!YO261:YR261,3)=0),Raw!YL261&lt;&gt;4),
OR(AND(Raw!YM261=4,COUNTIF(Raw!YO261:YR261,4)=0),Raw!YM261&lt;&gt;4)
),"",1)))</f>
        <v/>
      </c>
      <c r="BL261" t="str">
        <f>IF(A261=0,"",IF(COUNTA(Raw!YS261:YU261)=0,"",IF(AND(Raw!YS261=4,ISBLANK(Raw!YU261)),"",IF(AND(Raw!YS261&lt;&gt;4,ISBLANK(Raw!YU261)=FALSE),"",1))))</f>
        <v/>
      </c>
    </row>
    <row r="262" spans="1:64">
      <c r="A262" s="20">
        <f>Raw!A262</f>
        <v>0</v>
      </c>
      <c r="B262" s="19" t="str">
        <f>IF(A262=0,"",IF(AND(Raw!AC262=1,COUNTA(Raw!AR262:IC262)&gt;0,COUNTA(Raw!ID262:YU262)=0),"",IF(AND(Raw!AC262=2,COUNTA(Raw!AR262:IC262)=0,COUNTA(Raw!ID262:MV262)&gt;0,COUNTA(Raw!MW262:YU262)=0),"",IF(AND(Raw!AC262=3,COUNTA(Raw!AP262:MV262)=0,COUNTA(Raw!MW262:YU262)&gt;0),"",1))))</f>
        <v/>
      </c>
      <c r="C262" s="19" t="str">
        <f>IF(A262=0,"",IF(AND(Raw!AK262=1,ISBLANK(Raw!AM262)=FALSE,ISBLANK(Raw!AO262)),"",IF(AND(Raw!AK262=2,ISBLANK(Raw!AM262),ISBLANK(Raw!AO262)=FALSE),"",1)))</f>
        <v/>
      </c>
      <c r="D262" s="19" t="str">
        <f>IF(A262=0,"",IF(COUNTA(Raw!AS262:AZ262)=0,"",IF(AND(Raw!AS262+Raw!AT262=100,Raw!AU262+Raw!AV262=100,Raw!AW262+Raw!AX262=100,Raw!AY262+Raw!AZ262=100),"",1)))</f>
        <v/>
      </c>
      <c r="E262" s="19" t="str">
        <f>IF(A262=0,"",IF(ISBLANK(Raw!AQ262),"",IF(Raw!AQ262=1,"",1)))</f>
        <v/>
      </c>
      <c r="F262" s="19" t="str">
        <f>IF(A262=0,"",IF(ISBLANK(Raw!AR262),"",IF(AND(Raw!AR262&gt;=0,Raw!AR262&lt;=100),"",1)))</f>
        <v/>
      </c>
      <c r="G262" s="19" t="str">
        <f>IF(A262=0,"",IF(AND(ISBLANK(Raw!BA262),ISBLANK(Raw!AS262)),"",IF(AND(Raw!AS262&gt;0,ISBLANK(Raw!BA262)=FALSE),"",1)))</f>
        <v/>
      </c>
      <c r="H262" s="19" t="str">
        <f>IF(A262=0,"",IF(COUNTA(Raw!BA262:BH262)=0,"",IF(AND(Raw!BA262=0,COUNTA(Raw!BB262:BH262)=0),"",IF(AND(Raw!BA262&gt;0,COUNTA(Raw!BB262:BH262)&gt;0),"",1))))</f>
        <v/>
      </c>
      <c r="I262" s="19" t="str">
        <f>IF(A262=0,"",IF(AND(ISBLANK(Raw!BI262),ISBLANK(Raw!BJ262)),"",IF(AND(Raw!BI262=1,ISBLANK(Raw!BJ262)=FALSE),"",IF(AND(Raw!BI262=2,ISBLANK(Raw!BJ262)),"",1))))</f>
        <v/>
      </c>
      <c r="J262" s="19" t="str">
        <f>IF(A262=0,"",IF(AND(ISBLANK(Raw!AT262),COUNTBLANK(Raw!BK262:BQ262)),"",IF(AND(Raw!AT262&gt;0,COUNTA(Raw!BK262:BQ262)&gt;0),"",IF(AND(Raw!AT262=0,COUNTA(Raw!BK262:BQ262)=0),"",1))))</f>
        <v/>
      </c>
      <c r="K262" s="19" t="str">
        <f>IF(A262=0,"",IF(AND(ISBLANK(Raw!AS262),COUNTA(Raw!BR262:BX262)=0),"",IF(AND(Raw!AS262&gt;0,COUNTA(Raw!BR262:BX262)&gt;0),"",IF(AND(Raw!AS262=0,COUNTA(Raw!BR262:BX262)=0),"",1))))</f>
        <v/>
      </c>
      <c r="L262" s="19" t="str">
        <f>IF(A262=0,"",IF(AND(COUNTA(Raw!BK262:BX262)=0,COUNTA(Raw!BY262:CH262)=0),"",IF(AND(COUNTIF(Raw!BK262:BX262,1)&gt;0,COUNTA(Raw!BY262:CH262)&gt;0),"",IF(AND(COUNTIF(Raw!BK262:BX262,1)=0,COUNTA(Raw!BY262:CH262)=0),"",1))))</f>
        <v/>
      </c>
      <c r="M262" s="19" t="str">
        <f>IF(A262=0,"",IF(AND(COUNTA(Raw!BK262:BX262)=0,COUNTA(Raw!CI262:CR262)),"",IF(AND(COUNTIF(Raw!BK262:BX262,3)&gt;0,COUNTA(Raw!CI262:CR262)&gt;0),"",IF(AND(COUNTIF(Raw!BK262:BX262,3)=0,COUNTA(Raw!CI262:CR262)=0),"",1))))</f>
        <v/>
      </c>
      <c r="N262" s="19" t="str">
        <f>IF(A262=0,"",IF(COUNTA(Raw!CS262:DF262)=0,"",IF(AND(COUNTIF(Raw!CS262:CV262,1)=1,COUNTA(Raw!CW262:DA262)&gt;0,COUNTA(Raw!DB262:DF262)=0),"",IF(AND(COUNTIF(Raw!CS262:CV262,2)=1,COUNTA(Raw!CW262:DA262)=0,COUNTA(Raw!DB262:DF262)&gt;0),"",IF(AND(COUNTA(Raw!CS262:CV262)&gt;0,COUNTA(Raw!CW262:DF262)=0),"",1)))))</f>
        <v/>
      </c>
      <c r="O262" s="19" t="str">
        <f>IF(A262=0,"",IF(COUNTA(Raw!DG262:DP262)=0,"",IF(AND(COUNTIF(Raw!BK262:BQ262,1)&gt;0,OR(COUNTIF(Raw!DG262:DP262,1)=1,COUNTIF(Raw!DG262:DP262,2)=1,COUNTIF(Raw!DG262:DP262,3)=1)),"",IF(AND(COUNTIF(Raw!BK262:BQ262,1)=0,AND(COUNTIF(Raw!DG262:DP262,1)=0,COUNTIF(Raw!DG262:DP262,2)=0,COUNTIF(Raw!DG262:DP262,3)=0)),"",1))))</f>
        <v/>
      </c>
      <c r="P262" s="19" t="str">
        <f>IF(A262=0,"",IF(COUNTA(Raw!DG262:DR262)=0,"",IF(AND(COUNTIF(Raw!DG262:DP262,4)=1,ISBLANK(Raw!DQ262)=FALSE,ISBLANK(Raw!DR262)),"",IF(AND(COUNTIF(Raw!DG262:DP262,7)=1,ISBLANK(Raw!DQ262),ISBLANK(Raw!DR262)=FALSE),"",IF(AND(COUNTA(Raw!DG262:DP262)&gt;0,COUNTIF(Raw!DG262:DP262,4)=0,COUNTIF(Raw!DG262:DP262,7)=0,COUNTA(Raw!DQ262:DR262)=0),"",1)))))</f>
        <v/>
      </c>
      <c r="Q262" s="19" t="str">
        <f>IF(A262=0,"",IF(AND(COUNTA(Raw!DS262:DU262)=0,COUNTA(Raw!BK262:BQ262)=0),"",IF(AND(COUNTIF(Raw!BK262:BQ262,1)&gt;0,COUNTA(Raw!DS262:DU262)&gt;0),"",IF(AND(COUNTIF(Raw!BK262:BQ262,1)=0,COUNTA(Raw!DS262:DU262)=0),"",1))))</f>
        <v/>
      </c>
      <c r="R262" s="19" t="str">
        <f>IF(A262=0,"",IF(AND(ISBLANK(Raw!AT262),ISBLANK(Raw!EJ262)),"",IF(AND(Raw!AT262&gt;0,ISBLANK(Raw!EJ262)=FALSE,Raw!EJ262&gt;=0,Raw!EJ262&lt;=7),"",IF(AND(Raw!AT262=0,ISBLANK(Raw!EJ262)),"",1))))</f>
        <v/>
      </c>
      <c r="S262" t="str">
        <f>IF(A262=0,"",IF(AND(ISBLANK(Raw!AS262),ISBLANK(Raw!EK262)),"",IF(AND(Raw!AS262&gt;0,ISBLANK(Raw!EK262)=FALSE),"",IF(AND(Raw!AS262=0,ISBLANK(Raw!EK262)),"",1))))</f>
        <v/>
      </c>
      <c r="T262" s="19" t="str">
        <f>IF(A262=0,"",IF(AND(ISBLANK(Raw!AT262),COUNTA(Raw!EL262:EQ262)=0),"",IF(AND(Raw!AT262&gt;0,COUNTA(Raw!EL262:EQ262)&gt;0),"",IF(AND(Raw!AT262=0,COUNTA(Raw!EL262:EQ262)=0),"",1))))</f>
        <v/>
      </c>
      <c r="U262" t="str">
        <f>IF(A262=0,"",IF(AND(ISBLANK(Raw!AT262),COUNTA(Raw!ER262:EU262)=0),"",IF(AND(Raw!AT262&gt;0,COUNTA(Raw!ER262:EU262)&gt;0),"",IF(AND(Raw!AT262=0,COUNTA(Raw!ER262:EU262)=0),"",1))))</f>
        <v/>
      </c>
      <c r="V262" t="str">
        <f>IF(A262=0,"",IF(AND(ISBLANK(Raw!AS262),COUNTA(Raw!EV262:FA262)=0),"",IF(AND(Raw!AS262&gt;0,COUNTA(Raw!EV262:FA262)&gt;0),"",IF(AND(Raw!AS262=0,COUNTA(Raw!EV262:FA262)=0),"",1))))</f>
        <v/>
      </c>
      <c r="W262" t="str">
        <f>IF(A262=0,"",IF(AND(ISBLANK(Raw!AS262),COUNTA(Raw!FB262:FE262)=0),"",IF(AND(Raw!AS262&gt;0,COUNTA(Raw!FB262:FE262)&gt;0),"",IF(AND(Raw!AS262=0,COUNTA(Raw!FB262:FE262)=0),"",1))))</f>
        <v/>
      </c>
      <c r="X262" t="str">
        <f>IF(A262=0,"",IF(AND(ISBLANK(Raw!AT262),COUNTA(Raw!FF262:FI262)=0),"",IF(AND(Raw!AT262&gt;0,COUNTA(Raw!FF262:FI262)&gt;0),"",IF(AND(Raw!AT262=0,COUNTA(Raw!FF262:FI262)=0),"",1))))</f>
        <v/>
      </c>
      <c r="Y262" t="str">
        <f>IF(A262=0,"",IF(AND(ISBLANK(Raw!AS262),COUNTA(Raw!FJ262:FM262)=0),"",IF(AND(Raw!AS262&gt;0,COUNTA(Raw!FJ262:FM262)&gt;0),"",IF(AND(Raw!AS262=0,COUNTA(Raw!FJ262:FM262)=0),"",1))))</f>
        <v/>
      </c>
      <c r="Z262" t="str">
        <f>IF(A262=0,"",IF(AND(COUNTA(Raw!FN262:FT262)=0,ISBLANK(Raw!FU262)),"",IF(AND(COUNTIF(Raw!FN262:FT262,1)&gt;0,ISBLANK(Raw!FU262)=FALSE),"",IF(AND(COUNTIF(Raw!FN262:FT262,1)=0,ISBLANK(Raw!FU262)),"",1))))</f>
        <v/>
      </c>
      <c r="AA262" s="19" t="str">
        <f>IF(A262=0,"",IF(AND(ISBLANK(Raw!BI262),COUNTA(Raw!FV262:GH262)=0),"",IF(AND(Raw!BI262&lt;&gt;1,COUNTIF(Raw!FV262:GH262,6)=0),"",IF(Raw!BI262=1,"",1))))</f>
        <v/>
      </c>
      <c r="AB262" t="str">
        <f>IF(A262=0,"",IF(AND(ISBLANK(Raw!GI262),COUNTA(Raw!GJ262:GQ262)=0),"",IF(AND(Raw!GI262=1,COUNTA(Raw!GJ262:GQ262)&gt;0),"",IF(AND(Raw!GI262=2,COUNTA(Raw!GJ262:GQ262)=0),"",1))))</f>
        <v/>
      </c>
      <c r="AC262" s="19" t="str">
        <f>IF(A262=0,"",IF(AND(COUNTA(Raw!GY262:HF262)=0,ISBLANK(Raw!HG262)),"",IF(AND(OR(COUNTIF(Raw!GY262:HE262,1)&gt;0,COUNTIF(Raw!GY262:HE262,2)&gt;0),ISBLANK(Raw!HG262)=FALSE),"",IF(AND(COUNTA(Raw!GY262:HF262)&gt;0,ISBLANK(Raw!HG262),COUNTIF(Raw!GY262:HE262,1)=0,COUNTIF(Raw!GY262:HE262,2)=0),"",1))))</f>
        <v/>
      </c>
      <c r="AD262" s="19" t="str">
        <f>IF(A262=0,"",IF(COUNTA(Raw!HU262:IB262)=0,"",IF(AND(Raw!AK262&lt;&gt;2,COUNTIF(Raw!HU262:IA262,2)=0,COUNTIF(Raw!HU262:IA262,3)=0),"",IF(Raw!AK262=2,"",1))))</f>
        <v/>
      </c>
      <c r="AE262" s="19" t="str">
        <f>IF(A262=0,"",IF(AND(Raw!AK262=2,ISBLANK(Raw!IC262)=FALSE),"",IF(AND(Raw!AK262&lt;&gt;2,ISBLANK(Raw!IC262)),"",1)))</f>
        <v/>
      </c>
      <c r="AF262" s="19" t="str">
        <f>IF(A262=0,"",IF(COUNTA(Raw!ID262:IF262)=0,"",IF(AND(MATCH(2023-Raw!ID262,Code!$A$3:$A$12,1)=Raw!IF262,2023-Raw!ID262=Raw!IE262),"",1)))</f>
        <v/>
      </c>
      <c r="AG262" s="19" t="str">
        <f>IF(A262=0,"",IF(COUNTA(Raw!IG262:II262)=0,"",IF(AND(Raw!IG262=4,ISBLANK(Raw!II262)=FALSE),"",IF(AND(Raw!IG262&lt;&gt;4,ISBLANK(Raw!II262)),"",1))))</f>
        <v/>
      </c>
      <c r="AH262" s="19" t="str">
        <f>IF(A262=0,"",IF(COUNTA(Raw!IJ262:IM262)=0,"",IF(AND(Raw!IJ262=1,ISBLANK(Raw!IK262)=FALSE),"",IF(AND(Raw!IJ262=2,COUNTA(Raw!IK262:IM262)&gt;0),"",1))))</f>
        <v/>
      </c>
      <c r="AI262" s="19" t="str">
        <f>IF(A262=0,"",IF(COUNTA(Raw!IK262:IM262)=0,"",IF(AND(Raw!IK262=1,ISBLANK(Raw!IL262)=FALSE),"",IF(AND(Raw!IK262=2,COUNTA(Raw!IL262:IM262)=0),"",1))))</f>
        <v/>
      </c>
      <c r="AJ262" s="19" t="str">
        <f>IF(A262=0,"",IF(COUNTA(Raw!JD262:JJ262)=0,"",IF(AND(Raw!JD262&gt;600,COUNTA(Raw!JE262:JI262)&gt;0),"",IF(AND(Raw!JD262&lt;=600,COUNTA(Raw!JE262:JJ262)=0),"",1))))</f>
        <v/>
      </c>
      <c r="AK262" s="19" t="str">
        <f>IF(A262=0,"",IF(COUNTA(Raw!JK262:KA262)=0,"",IF(AND(Raw!JK262=1,COUNTA(Raw!JM262:JV262)&gt;0),"",IF(AND(Raw!JK262=3,COUNTA(Raw!JM262:JV262)&gt;0,COUNTA(Raw!JW262:KA262)=0),"",IF(AND(ISBLANK(Raw!JK262)=FALSE,Raw!JK262&lt;&gt;1,Raw!JK262&lt;&gt;3,COUNTA(Raw!JM262:KA262)=0),"",1)))))</f>
        <v/>
      </c>
      <c r="AL262" s="19" t="str">
        <f>IF(A262=0,"",IF(COUNTA(Raw!JW262:KA262)=0,"",IF(AND(COUNTIF(Raw!JW262:JZ262,4)=0,COUNTA(Raw!JW262:JZ262)&gt;0,ISBLANK(Raw!KA262)=FALSE),"",IF(AND(COUNTIF(Raw!JW262:KA262,4)&gt;0,ISBLANK(Raw!KA262)),"",1))))</f>
        <v/>
      </c>
      <c r="AM262" s="19" t="str">
        <f>IF(A262=0,"",IF(COUNTA(Raw!KT262:KU262)=0,"",IF(AND(Raw!KT262=1,ISBLANK(Raw!KU262)=FALSE),"",IF(AND(Raw!KT262=2,ISBLANK(Raw!KU262)),"",1))))</f>
        <v/>
      </c>
      <c r="AN262" s="19" t="str">
        <f>IF(A262=0,"",IF(COUNTA(Raw!KX262:LF262)=0,"",IF(AND(COUNTIF(Raw!KX262:LB262,5)=1,COUNTA(Raw!KX262:LB262)=1,COUNTA(Raw!LC262:LF262)=0),"",IF(AND(COUNTIF(Raw!KX262:LB262,5)=0,COUNTA(Raw!KX262:LB262)&gt;0,COUNTA(Raw!LC262:LF262)&gt;0),"",1))))</f>
        <v/>
      </c>
      <c r="AO262" s="19" t="str">
        <f>IF(A262=0,"",IF(COUNTA(Raw!LM262:LU262)=0,"",IF(AND(Raw!LM262=1,ISBLANK(Raw!LN262)=FALSE,COUNTA(Raw!LO262:LU262)&gt;0),"",IF(AND(Raw!LM262=2,COUNTA(Raw!LN262:LU262)=0),"",1))))</f>
        <v/>
      </c>
      <c r="AP262" s="19" t="str">
        <f>IF(A262=0,"",IF(COUNTA(Raw!MY262:OG262)=0,"",IF(AND(Raw!MY262=2,COUNTA(Raw!MZ262:OG262)=0),"",IF(AND(Raw!MY262=1,COUNTA(Raw!MZ262:OG262)&gt;0),"",1))))</f>
        <v/>
      </c>
      <c r="AQ262" s="19" t="str">
        <f>IF(A262=0,"",IF(COUNTA(Raw!NC262:NW262)=0,"",IF(AND(COUNTIF(Raw!NC262:NG262,3)&gt;0,COUNTA(Raw!NH262:NQ262)&gt;0),"",IF(AND(COUNTA(Raw!NC262:NG262)&gt;0,COUNTIF(Raw!NC262:NG262,3)=0,COUNTA(Raw!NH262:NW262)=0),"",1))))</f>
        <v/>
      </c>
      <c r="AR262" s="19" t="str">
        <f>IF(A262=0,"",IF(COUNTA(Raw!NH262:NW262)=0,"",IF(AND(COUNTIF(Raw!NH262:NQ262,10)&gt;0,COUNTA(Raw!NR262:NW262)&gt;0),"",IF(AND(COUNTA(Raw!NH262:NQ262)&gt;0,COUNTIF(Raw!NH262:NQ262,10)=0,COUNTA(Raw!NR262:NY262)=0),"",1))))</f>
        <v/>
      </c>
      <c r="AS262" s="19" t="str">
        <f>IF(A262=0,"",IF(COUNTA(Raw!NY262:OG262)=0,"",IF(AND(Raw!NY262=1,COUNTA(Raw!NZ262:OG262)&gt;0),"",IF(AND(Raw!NY262=2,COUNTA(Raw!NZ262:OG262)=0),"",1))))</f>
        <v/>
      </c>
      <c r="AT262" s="19" t="str">
        <f>IF(A262=0,"",IF(COUNTA(Raw!OH262:OY262)=0,"",IF(AND(Raw!OH262=1,COUNTA(Raw!OI262:OY262)&gt;0),"",IF(AND(Raw!OH262=2,COUNTA(Raw!OI262:OY262)=0),"",1))))</f>
        <v/>
      </c>
      <c r="AU262" s="19" t="str">
        <f>IF(A262=0,"",IF(COUNTA(Raw!PR262:QB262)=0,"",
IF(AND(OR(AND(COUNTIF(Raw!PR262:QB262,1)=1,COUNTA(Raw!QI262:QY262)&gt;0),AND(COUNTIF(Raw!PR262:QB262,1)=0,COUNTA(Raw!QI262:QY262)=0)),OR(AND(COUNTIF(Raw!PR262:QB262,2)=1,COUNTA(Raw!QZ262:RP262)&gt;0),AND(COUNTIF(Raw!PR262:QB262,2)=0,COUNTA(Raw!QZ262:RP262)=0)),OR(AND(COUNTIF(Raw!PR262:QB262,3)=1,COUNTA(Raw!RQ262:SG262)&gt;0),AND(COUNTIF(Raw!PR262:QB262,3)=0,COUNTA(Raw!RQ262:SG262)=0)),OR(AND(COUNTIF(Raw!PR262:QB262,4)=1,COUNTA(Raw!SH262:ST262)&gt;0),AND(COUNTIF(Raw!PR262:QB262,4)=0,COUNTA(Raw!SH262:ST262)=0)),OR(AND(COUNTIF(Raw!PR262:QB262,5)=1,COUNTA(Raw!SU262:TG262)&gt;0),AND(COUNTIF(Raw!PR262:QB262,5)=0,COUNTA(Raw!SU262:TG262)=0)),OR(AND(COUNTIF(Raw!PR262:QB262,6)=1,COUNTA(Raw!TH262:TT262)&gt;0),AND(COUNTIF(Raw!PR262:QB262,6)=0,COUNTA(Raw!TH262:TT262)=0)),OR(AND(COUNTIF(Raw!PR262:QB262,7)=1,COUNTA(Raw!TU262:UI262)&gt;0),AND(COUNTIF(Raw!PR262:QB262,7)=0,COUNTA(Raw!TU262:UI262)=0)),OR(AND(COUNTIF(Raw!PR262:QB262,8)=1,COUNTA(Raw!UJ262:UV262)&gt;0),AND(COUNTIF(Raw!PR262:QB262,8)=0,COUNTA(Raw!UJ262:UV262)=0)),OR(AND(COUNTIF(Raw!PR262:QB262,9)=1,COUNTA(Raw!UW262:VG262)&gt;0),AND(COUNTIF(Raw!PR262:QB262,9)=0,COUNTA(Raw!UW262:VG262)=0)),OR(AND(COUNTIF(Raw!PR262:QB262,10)=1,COUNTA(Raw!VH262:VP262)&gt;0),AND(COUNTIF(Raw!PR262:QB262,10)=0,COUNTA(Raw!VH262:VP262)=0)),OR(AND(COUNTIF(Raw!PR262:QB262,11)=1,COUNTA(Raw!VQ262:WK262)&gt;0),AND(COUNTIF(Raw!PR262:QB262,11)=0,COUNTA(Raw!VQ262:WK262)=0))),"",1)))</f>
        <v/>
      </c>
      <c r="AV262" s="19" t="str">
        <f>IF(A262=0,"",IF(COUNTA(Raw!QI262:QY262)=0,"",IF(AND(OR(AND(Raw!QI262=4,COUNTIF(Raw!QR262:QY262,1)=0),Raw!QI262&lt;&gt;4),OR(AND(Raw!QJ262=4,COUNTIF(Raw!QR262:QY262,2)=0),Raw!QJ262&lt;&gt;4),OR(AND(Raw!QK262=4,COUNTIF(Raw!QR262:QY262,3)=0),Raw!QK262&lt;&gt;4),OR(AND(Raw!QL262=4,COUNTIF(Raw!QR262:QY262,4)=0),Raw!QL262&lt;&gt;4),OR(AND(Raw!QM262=4,COUNTIF(Raw!QR262:QY262,5)=0),Raw!QM262&lt;&gt;4),OR(AND(Raw!QN262=4,COUNTIF(Raw!QR262:QY262,6)=0),Raw!QN262&lt;&gt;4),OR(AND(Raw!QO262=4,COUNTIF(Raw!QR262:QY262,7)=0),Raw!QO262&lt;&gt;4),OR(AND(Raw!QP262=4,COUNTIF(Raw!QR262:QY262,8)=0),Raw!QP262&lt;&gt;4)),"",1)))</f>
        <v/>
      </c>
      <c r="AW262" t="str">
        <f>IF(A262=0,"",IF(COUNTA(Raw!QZ262:RP262)=0,"",IF(AND(OR(AND(Raw!QZ262=4,COUNTIF(Raw!RI262:RP262,1)=0),Raw!QZ262&lt;&gt;4),OR(AND(Raw!RA262=4,COUNTIF(Raw!RI262:RP262,2)=0),Raw!RA262&lt;&gt;4),OR(AND(Raw!RB262=4,COUNTIF(Raw!RI262:RP262,3)=0),Raw!RB262&lt;&gt;4),OR(AND(Raw!RC262=4,COUNTIF(Raw!RI262:RP262,4)=0),Raw!RC262&lt;&gt;4),OR(AND(Raw!RD262=4,COUNTIF(Raw!RI262:RP262,5)=0),Raw!RD262&lt;&gt;4),OR(AND(Raw!RE262=4,COUNTIF(Raw!RI262:RP262,6)=0),Raw!RE262&lt;&gt;4),OR(AND(Raw!RF262=4,COUNTIF(Raw!RI262:RP262,7)=0),Raw!RF262&lt;&gt;4),OR(AND(Raw!RG262=4,COUNTIF(Raw!RI262:RP262,8)=0),Raw!RG262&lt;&gt;4)),"",1)))</f>
        <v/>
      </c>
      <c r="AX262" t="str">
        <f>IF(A262=0,"",IF(COUNTA(Raw!RQ262:SG262)=0,"",IF(AND(OR(AND(Raw!RQ262=4,COUNTIF(Raw!RZ262:SG262,1)=0),Raw!RQ262&lt;&gt;4),OR(AND(Raw!RR262=4,COUNTIF(Raw!RZ262:SG262,2)=0),Raw!RR262&lt;&gt;4),OR(AND(Raw!RS262=4,COUNTIF(Raw!RZ262:SG262,3)=0),Raw!RS262&lt;&gt;4),OR(AND(Raw!RT262=4,COUNTIF(Raw!RZ262:SG262,4)=0),Raw!RT262&lt;&gt;4),OR(AND(Raw!RU262=4,COUNTIF(Raw!RZ262:SG262,5)=0),Raw!RU262&lt;&gt;4),OR(AND(Raw!RV262=4,COUNTIF(Raw!RZ262:SG262,6)=0),Raw!RV262&lt;&gt;4),OR(AND(Raw!RW262=4,COUNTIF(Raw!RZ262:SG262,7)=0),Raw!RW262&lt;&gt;4),OR(AND(Raw!RX262=4,COUNTIF(Raw!RZ262:SG262,8)=0),Raw!RX262&lt;&gt;4)),"",1)))</f>
        <v/>
      </c>
      <c r="AY262" t="str">
        <f>IF(A262=0,"",IF(COUNTA(Raw!SH262:ST262)=0,"",IF(AND(OR(AND(Raw!SH262=4,COUNTIF(Raw!SO262:ST262,1)=0),Raw!SH262&lt;&gt;4),OR(AND(Raw!SI262=4,COUNTIF(Raw!SO262:ST262,2)=0),Raw!SI262&lt;&gt;4),OR(AND(Raw!SJ262=4,COUNTIF(Raw!SO262:ST262,3)=0),Raw!SJ262&lt;&gt;4),OR(AND(Raw!SK262=4,COUNTIF(Raw!SO262:ST262,4)=0),Raw!SK262&lt;&gt;4),OR(AND(Raw!SL262=4,COUNTIF(Raw!SO262:ST262,5)=0),Raw!SL262&lt;&gt;4),OR(AND(Raw!SM262=4,COUNTIF(Raw!SO262:ST262,6)=0),Raw!SM262&lt;&gt;4)),"",1)))</f>
        <v/>
      </c>
      <c r="AZ262" t="str">
        <f>IF(A262=0,"",IF(COUNTA(Raw!SU262:TG262)=0,"",IF(AND(OR(AND(Raw!SU262=4,COUNTIF(Raw!TB262:TG262,1)=0),Raw!SU262&lt;&gt;4),OR(AND(Raw!SV262=4,COUNTIF(Raw!TB262:TG262,2)=0),Raw!SV262&lt;&gt;4),OR(AND(Raw!SW262=4,COUNTIF(Raw!TB262:TG262,3)=0),Raw!SW262&lt;&gt;4),OR(AND(Raw!SX262=4,COUNTIF(Raw!TB262:TG262,4)=0),Raw!SX262&lt;&gt;4),OR(AND(Raw!SY262=4,COUNTIF(Raw!TB262:TG262,5)=0),Raw!SY262&lt;&gt;4),OR(AND(Raw!SZ262=4,COUNTIF(Raw!TB262:TG262,6)=0),Raw!SZ262&lt;&gt;4)),"",1)))</f>
        <v/>
      </c>
      <c r="BA262" t="str">
        <f>IF(A262=0,"",IF(COUNTA(Raw!TH262:TT262)=0,"",IF(AND(OR(AND(Raw!TH262=4,COUNTIF(Raw!TO262:TT262,1)=0),Raw!TH262&lt;&gt;4),OR(AND(Raw!TI262=4,COUNTIF(Raw!TO262:TT262,2)=0),Raw!TI262&lt;&gt;4),OR(AND(Raw!TJ262=4,COUNTIF(Raw!TO262:TT262,3)=0),Raw!TJ262&lt;&gt;4),OR(AND(Raw!TK262=4,COUNTIF(Raw!TO262:TT262,4)=0),Raw!TK262&lt;&gt;4),OR(AND(Raw!TL262=4,COUNTIF(Raw!TO262:TT262,5)=0),Raw!TL262&lt;&gt;4),OR(AND(Raw!TM262=4,COUNTIF(Raw!TO262:TT262,6)=0),Raw!TM262&lt;&gt;4)),"",1)))</f>
        <v/>
      </c>
      <c r="BB262" t="str">
        <f>IF(A262=0,"",IF(COUNTA(Raw!TU262:UI262)=0,"",IF(AND(OR(AND(Raw!TU262=4,COUNTIF(Raw!UC262:UI262,1)=0),Raw!TU262&lt;&gt;4),OR(AND(Raw!TV262=4,COUNTIF(Raw!UC262:UI262,2)=0),Raw!TV262&lt;&gt;4),OR(AND(Raw!TW262=4,COUNTIF(Raw!UC262:UI262,3)=0),Raw!TW262&lt;&gt;4),OR(AND(Raw!TX262=4,COUNTIF(Raw!UC262:UI262,4)=0),Raw!TX262&lt;&gt;4),OR(AND(Raw!TY262=4,COUNTIF(Raw!UC262:UI262,5)=0),Raw!TY262&lt;&gt;4),OR(AND(Raw!TZ262=4,COUNTIF(Raw!UC262:UI262,6)=0),Raw!TZ262&lt;&gt;4),OR(AND(Raw!UA262=4,COUNTIF(Raw!UC262:UI262,7)=0),Raw!UA262&lt;&gt;4)),"",1)))</f>
        <v/>
      </c>
      <c r="BC262" t="str">
        <f>IF(A262=0,"",IF(COUNTA(Raw!UJ262:UV262)=0,"",IF(AND(OR(AND(Raw!UJ262=4,COUNTIF(Raw!UQ262:UV262,1)=0),Raw!UJ262&lt;&gt;4),OR(AND(Raw!UK262=4,COUNTIF(Raw!UQ262:UV262,2)=0),Raw!UK262&lt;&gt;4),OR(AND(Raw!UL262=4,COUNTIF(Raw!UQ262:UV262,3)=0),Raw!UL262&lt;&gt;4),OR(AND(Raw!UM262=4,COUNTIF(Raw!UQ262:UV262,4)=0),Raw!UM262&lt;&gt;4),OR(AND(Raw!UN262=4,COUNTIF(Raw!UQ262:UV262,5)=0),Raw!UN262&lt;&gt;4),OR(AND(Raw!UO262=4,COUNTIF(Raw!UQ262:UV262,6)=0),Raw!UO262&lt;&gt;4)),"",1)))</f>
        <v/>
      </c>
      <c r="BD262" t="str">
        <f>IF(A262=0,"",IF(COUNTA(Raw!UW262:VG262)=0,"",IF(AND(OR(AND(Raw!UW262=4,COUNTIF(Raw!VC262:VG262,1)=0),Raw!UW262&lt;&gt;4),OR(AND(Raw!UX262=4,COUNTIF(Raw!VC262:VG262,2)=0),Raw!UX262&lt;&gt;4),OR(AND(Raw!UY262=4,COUNTIF(Raw!VC262:VG262,3)=0),Raw!UY262&lt;&gt;4),OR(AND(Raw!UZ262=4,COUNTIF(Raw!VC262:VG262,4)=0),Raw!UZ262&lt;&gt;4),OR(AND(Raw!VA262=4,COUNTIF(Raw!VC262:VG262,5)=0),Raw!VA262&lt;&gt;4)),"",1)))</f>
        <v/>
      </c>
      <c r="BE262" t="str">
        <f>IF(A262=0,"",IF(COUNTA(Raw!VH262:VP262)=0,"",
IF(AND(
OR(AND(Raw!VH262=4,COUNTIF(Raw!VM262:VP262,1)=0),Raw!VH262&lt;&gt;4),
OR(AND(Raw!VI262=4,COUNTIF(Raw!VM262:VP262,2)=0),Raw!VI262&lt;&gt;4),
OR(AND(Raw!VJ262=4,COUNTIF(Raw!VM262:VP262,3)=0),Raw!VJ262&lt;&gt;4),
OR(AND(Raw!VK262=4,COUNTIF(Raw!VM262:VP262,4)=0),Raw!VK262&lt;&gt;4)
),"",1)))</f>
        <v/>
      </c>
      <c r="BF262" t="str">
        <f>IF(A262=0,"",IF(COUNTA(Raw!VQ262:WK262)=0,"",
IF(AND(
OR(AND(Raw!VQ262=4,COUNTIF(Raw!WB262:WK262,1)=0),Raw!VQ262&lt;&gt;4),
OR(AND(Raw!VR262=4,COUNTIF(Raw!WB262:WK262,2)=0),Raw!VR262&lt;&gt;4),
OR(AND(Raw!VS262=4,COUNTIF(Raw!WB262:WK262,3)=0),Raw!VS262&lt;&gt;4),
OR(AND(Raw!VT262=4,COUNTIF(Raw!WB262:WK262,4)=0),Raw!VT262&lt;&gt;4),
OR(AND(Raw!VU262=4,COUNTIF(Raw!WB262:WK262,5)=0),Raw!VU262&lt;&gt;4),
OR(AND(Raw!VV262=4,COUNTIF(Raw!WB262:WK262,6)=0),Raw!VV262&lt;&gt;4),
OR(AND(Raw!VW262=4,COUNTIF(Raw!WB262:WK262,7)=0),Raw!VW262&lt;&gt;4),
OR(AND(Raw!VX262=4,COUNTIF(Raw!WB262:WK262,8)=0),Raw!VX262&lt;&gt;4),
OR(AND(Raw!VY262=4,COUNTIF(Raw!WB262:WK262,9)=0),Raw!VX262&lt;&gt;4),
OR(AND(Raw!VZ262=4,COUNTIF(Raw!WB262:WK262,10)=0),Raw!VZ262&lt;&gt;4)
),"",1)))</f>
        <v/>
      </c>
      <c r="BG262" t="str">
        <f>IF(A262=0,"",IF(COUNTA(Raw!WL262:XB262)=0,"",
IF(AND(
OR(AND(Raw!WL262=4,COUNTIF(Raw!WU262:XB262,1)=0),Raw!WL262&lt;&gt;4),
OR(AND(Raw!WM262=4,COUNTIF(Raw!WU262:XB262,2)=0),Raw!WM262&lt;&gt;4),
OR(AND(Raw!WN262=4,COUNTIF(Raw!WU262:XB262,3)=0),Raw!WN262&lt;&gt;4),
OR(AND(Raw!WO262=4,COUNTIF(Raw!WU262:XB262,4)=0),Raw!WO262&lt;&gt;4),
OR(AND(Raw!WP262=4,COUNTIF(Raw!WU262:XB262,5)=0),Raw!WP262&lt;&gt;4),
OR(AND(Raw!WQ262=4,COUNTIF(Raw!WU262:XB262,6)=0),Raw!WQ262&lt;&gt;4),
OR(AND(Raw!WR262=4,COUNTIF(Raw!WU262:XB262,7)=0),Raw!WR262&lt;&gt;4),
OR(AND(Raw!WS262=4,COUNTIF(Raw!WU262:XB262,8)=0),Raw!WS262&lt;&gt;4)
),"",1)))</f>
        <v/>
      </c>
      <c r="BH262" t="str">
        <f>IF(A262=0,"",IF(COUNTA(Raw!XC262:XK262)=0,"",
IF(AND(
OR(AND(Raw!XC262=4,COUNTIF(Raw!XH262:XK262,1)=0),Raw!XC262&lt;&gt;4),
OR(AND(Raw!XD262=4,COUNTIF(Raw!XH262:XK262,2)=0),Raw!XD262&lt;&gt;4),
OR(AND(Raw!XE262=4,COUNTIF(Raw!XH262:XK262,3)=0),Raw!XE262&lt;&gt;4),
OR(AND(Raw!XF262=4,COUNTIF(Raw!XH262:XK262,4)=0),Raw!XF262&lt;&gt;4)
),"",1)))</f>
        <v/>
      </c>
      <c r="BI262" t="str">
        <f>IF(A262=0,"",IF(COUNTA(Raw!XL262:XT262)=0,"",
IF(AND(
OR(AND(Raw!XL262=4,COUNTIF(Raw!XQ262:XT262,1)=0),Raw!XL262&lt;&gt;4),
OR(AND(Raw!XM262=4,COUNTIF(Raw!XQ262:XT262,2)=0),Raw!XM262&lt;&gt;4),
OR(AND(Raw!XN262=4,COUNTIF(Raw!XQ262:XT262,3)=0),Raw!XN262&lt;&gt;4),
OR(AND(Raw!XO262=4,COUNTIF(Raw!XQ262:XT262,4)=0),Raw!XO262&lt;&gt;4)
),"",1)))</f>
        <v/>
      </c>
      <c r="BJ262" t="str">
        <f>IF(A262=0,"",IF(COUNTA(Raw!XU262:YI262)=0,"",
IF(AND(
OR(AND(Raw!XU262=4,COUNTIF(Raw!YC262:YI262,1)=0),Raw!XU262&lt;&gt;4),
OR(AND(Raw!XV262=4,COUNTIF(Raw!YC262:YI262,2)=0),Raw!XV262&lt;&gt;4),
OR(AND(Raw!XW262=4,COUNTIF(Raw!YC262:YI262,3)=0),Raw!XW262&lt;&gt;4),
OR(AND(Raw!XX262=4,COUNTIF(Raw!YC262:YI262,4)=0),Raw!XX262&lt;&gt;4),
OR(AND(Raw!XY262=4,COUNTIF(Raw!YC262:YI262,5)=0),Raw!XY262&lt;&gt;4),
OR(AND(Raw!XZ262=4,COUNTIF(Raw!YC262:YI262,6)=0),Raw!XZ262&lt;&gt;4),
OR(AND(Raw!YA262=4,COUNTIF(Raw!YC262:YI262,7)=0),Raw!YA262&lt;&gt;4)
),"",1)))</f>
        <v/>
      </c>
      <c r="BK262" t="str">
        <f>IF(A262=0,"",IF(COUNTA(Raw!YJ262:YR262)=0,"",
IF(AND(
OR(AND(Raw!YJ262=4,COUNTIF(Raw!YO262:YR262,1)=0),Raw!YJ262&lt;&gt;4),
OR(AND(Raw!YK262=4,COUNTIF(Raw!YO262:YR262,2)=0),Raw!YK262&lt;&gt;4),
OR(AND(Raw!YL262=4,COUNTIF(Raw!YO262:YR262,3)=0),Raw!YL262&lt;&gt;4),
OR(AND(Raw!YM262=4,COUNTIF(Raw!YO262:YR262,4)=0),Raw!YM262&lt;&gt;4)
),"",1)))</f>
        <v/>
      </c>
      <c r="BL262" t="str">
        <f>IF(A262=0,"",IF(COUNTA(Raw!YS262:YU262)=0,"",IF(AND(Raw!YS262=4,ISBLANK(Raw!YU262)),"",IF(AND(Raw!YS262&lt;&gt;4,ISBLANK(Raw!YU262)=FALSE),"",1))))</f>
        <v/>
      </c>
    </row>
    <row r="263" spans="1:64">
      <c r="A263" s="20">
        <f>Raw!A263</f>
        <v>0</v>
      </c>
      <c r="B263" s="19" t="str">
        <f>IF(A263=0,"",IF(AND(Raw!AC263=1,COUNTA(Raw!AR263:IC263)&gt;0,COUNTA(Raw!ID263:YU263)=0),"",IF(AND(Raw!AC263=2,COUNTA(Raw!AR263:IC263)=0,COUNTA(Raw!ID263:MV263)&gt;0,COUNTA(Raw!MW263:YU263)=0),"",IF(AND(Raw!AC263=3,COUNTA(Raw!AP263:MV263)=0,COUNTA(Raw!MW263:YU263)&gt;0),"",1))))</f>
        <v/>
      </c>
      <c r="C263" s="19" t="str">
        <f>IF(A263=0,"",IF(AND(Raw!AK263=1,ISBLANK(Raw!AM263)=FALSE,ISBLANK(Raw!AO263)),"",IF(AND(Raw!AK263=2,ISBLANK(Raw!AM263),ISBLANK(Raw!AO263)=FALSE),"",1)))</f>
        <v/>
      </c>
      <c r="D263" s="19" t="str">
        <f>IF(A263=0,"",IF(COUNTA(Raw!AS263:AZ263)=0,"",IF(AND(Raw!AS263+Raw!AT263=100,Raw!AU263+Raw!AV263=100,Raw!AW263+Raw!AX263=100,Raw!AY263+Raw!AZ263=100),"",1)))</f>
        <v/>
      </c>
      <c r="E263" s="19" t="str">
        <f>IF(A263=0,"",IF(ISBLANK(Raw!AQ263),"",IF(Raw!AQ263=1,"",1)))</f>
        <v/>
      </c>
      <c r="F263" s="19" t="str">
        <f>IF(A263=0,"",IF(ISBLANK(Raw!AR263),"",IF(AND(Raw!AR263&gt;=0,Raw!AR263&lt;=100),"",1)))</f>
        <v/>
      </c>
      <c r="G263" s="19" t="str">
        <f>IF(A263=0,"",IF(AND(ISBLANK(Raw!BA263),ISBLANK(Raw!AS263)),"",IF(AND(Raw!AS263&gt;0,ISBLANK(Raw!BA263)=FALSE),"",1)))</f>
        <v/>
      </c>
      <c r="H263" s="19" t="str">
        <f>IF(A263=0,"",IF(COUNTA(Raw!BA263:BH263)=0,"",IF(AND(Raw!BA263=0,COUNTA(Raw!BB263:BH263)=0),"",IF(AND(Raw!BA263&gt;0,COUNTA(Raw!BB263:BH263)&gt;0),"",1))))</f>
        <v/>
      </c>
      <c r="I263" s="19" t="str">
        <f>IF(A263=0,"",IF(AND(ISBLANK(Raw!BI263),ISBLANK(Raw!BJ263)),"",IF(AND(Raw!BI263=1,ISBLANK(Raw!BJ263)=FALSE),"",IF(AND(Raw!BI263=2,ISBLANK(Raw!BJ263)),"",1))))</f>
        <v/>
      </c>
      <c r="J263" s="19" t="str">
        <f>IF(A263=0,"",IF(AND(ISBLANK(Raw!AT263),COUNTBLANK(Raw!BK263:BQ263)),"",IF(AND(Raw!AT263&gt;0,COUNTA(Raw!BK263:BQ263)&gt;0),"",IF(AND(Raw!AT263=0,COUNTA(Raw!BK263:BQ263)=0),"",1))))</f>
        <v/>
      </c>
      <c r="K263" s="19" t="str">
        <f>IF(A263=0,"",IF(AND(ISBLANK(Raw!AS263),COUNTA(Raw!BR263:BX263)=0),"",IF(AND(Raw!AS263&gt;0,COUNTA(Raw!BR263:BX263)&gt;0),"",IF(AND(Raw!AS263=0,COUNTA(Raw!BR263:BX263)=0),"",1))))</f>
        <v/>
      </c>
      <c r="L263" s="19" t="str">
        <f>IF(A263=0,"",IF(AND(COUNTA(Raw!BK263:BX263)=0,COUNTA(Raw!BY263:CH263)=0),"",IF(AND(COUNTIF(Raw!BK263:BX263,1)&gt;0,COUNTA(Raw!BY263:CH263)&gt;0),"",IF(AND(COUNTIF(Raw!BK263:BX263,1)=0,COUNTA(Raw!BY263:CH263)=0),"",1))))</f>
        <v/>
      </c>
      <c r="M263" s="19" t="str">
        <f>IF(A263=0,"",IF(AND(COUNTA(Raw!BK263:BX263)=0,COUNTA(Raw!CI263:CR263)),"",IF(AND(COUNTIF(Raw!BK263:BX263,3)&gt;0,COUNTA(Raw!CI263:CR263)&gt;0),"",IF(AND(COUNTIF(Raw!BK263:BX263,3)=0,COUNTA(Raw!CI263:CR263)=0),"",1))))</f>
        <v/>
      </c>
      <c r="N263" s="19" t="str">
        <f>IF(A263=0,"",IF(COUNTA(Raw!CS263:DF263)=0,"",IF(AND(COUNTIF(Raw!CS263:CV263,1)=1,COUNTA(Raw!CW263:DA263)&gt;0,COUNTA(Raw!DB263:DF263)=0),"",IF(AND(COUNTIF(Raw!CS263:CV263,2)=1,COUNTA(Raw!CW263:DA263)=0,COUNTA(Raw!DB263:DF263)&gt;0),"",IF(AND(COUNTA(Raw!CS263:CV263)&gt;0,COUNTA(Raw!CW263:DF263)=0),"",1)))))</f>
        <v/>
      </c>
      <c r="O263" s="19" t="str">
        <f>IF(A263=0,"",IF(COUNTA(Raw!DG263:DP263)=0,"",IF(AND(COUNTIF(Raw!BK263:BQ263,1)&gt;0,OR(COUNTIF(Raw!DG263:DP263,1)=1,COUNTIF(Raw!DG263:DP263,2)=1,COUNTIF(Raw!DG263:DP263,3)=1)),"",IF(AND(COUNTIF(Raw!BK263:BQ263,1)=0,AND(COUNTIF(Raw!DG263:DP263,1)=0,COUNTIF(Raw!DG263:DP263,2)=0,COUNTIF(Raw!DG263:DP263,3)=0)),"",1))))</f>
        <v/>
      </c>
      <c r="P263" s="19" t="str">
        <f>IF(A263=0,"",IF(COUNTA(Raw!DG263:DR263)=0,"",IF(AND(COUNTIF(Raw!DG263:DP263,4)=1,ISBLANK(Raw!DQ263)=FALSE,ISBLANK(Raw!DR263)),"",IF(AND(COUNTIF(Raw!DG263:DP263,7)=1,ISBLANK(Raw!DQ263),ISBLANK(Raw!DR263)=FALSE),"",IF(AND(COUNTA(Raw!DG263:DP263)&gt;0,COUNTIF(Raw!DG263:DP263,4)=0,COUNTIF(Raw!DG263:DP263,7)=0,COUNTA(Raw!DQ263:DR263)=0),"",1)))))</f>
        <v/>
      </c>
      <c r="Q263" s="19" t="str">
        <f>IF(A263=0,"",IF(AND(COUNTA(Raw!DS263:DU263)=0,COUNTA(Raw!BK263:BQ263)=0),"",IF(AND(COUNTIF(Raw!BK263:BQ263,1)&gt;0,COUNTA(Raw!DS263:DU263)&gt;0),"",IF(AND(COUNTIF(Raw!BK263:BQ263,1)=0,COUNTA(Raw!DS263:DU263)=0),"",1))))</f>
        <v/>
      </c>
      <c r="R263" s="19" t="str">
        <f>IF(A263=0,"",IF(AND(ISBLANK(Raw!AT263),ISBLANK(Raw!EJ263)),"",IF(AND(Raw!AT263&gt;0,ISBLANK(Raw!EJ263)=FALSE,Raw!EJ263&gt;=0,Raw!EJ263&lt;=7),"",IF(AND(Raw!AT263=0,ISBLANK(Raw!EJ263)),"",1))))</f>
        <v/>
      </c>
      <c r="S263" t="str">
        <f>IF(A263=0,"",IF(AND(ISBLANK(Raw!AS263),ISBLANK(Raw!EK263)),"",IF(AND(Raw!AS263&gt;0,ISBLANK(Raw!EK263)=FALSE),"",IF(AND(Raw!AS263=0,ISBLANK(Raw!EK263)),"",1))))</f>
        <v/>
      </c>
      <c r="T263" s="19" t="str">
        <f>IF(A263=0,"",IF(AND(ISBLANK(Raw!AT263),COUNTA(Raw!EL263:EQ263)=0),"",IF(AND(Raw!AT263&gt;0,COUNTA(Raw!EL263:EQ263)&gt;0),"",IF(AND(Raw!AT263=0,COUNTA(Raw!EL263:EQ263)=0),"",1))))</f>
        <v/>
      </c>
      <c r="U263" t="str">
        <f>IF(A263=0,"",IF(AND(ISBLANK(Raw!AT263),COUNTA(Raw!ER263:EU263)=0),"",IF(AND(Raw!AT263&gt;0,COUNTA(Raw!ER263:EU263)&gt;0),"",IF(AND(Raw!AT263=0,COUNTA(Raw!ER263:EU263)=0),"",1))))</f>
        <v/>
      </c>
      <c r="V263" t="str">
        <f>IF(A263=0,"",IF(AND(ISBLANK(Raw!AS263),COUNTA(Raw!EV263:FA263)=0),"",IF(AND(Raw!AS263&gt;0,COUNTA(Raw!EV263:FA263)&gt;0),"",IF(AND(Raw!AS263=0,COUNTA(Raw!EV263:FA263)=0),"",1))))</f>
        <v/>
      </c>
      <c r="W263" t="str">
        <f>IF(A263=0,"",IF(AND(ISBLANK(Raw!AS263),COUNTA(Raw!FB263:FE263)=0),"",IF(AND(Raw!AS263&gt;0,COUNTA(Raw!FB263:FE263)&gt;0),"",IF(AND(Raw!AS263=0,COUNTA(Raw!FB263:FE263)=0),"",1))))</f>
        <v/>
      </c>
      <c r="X263" t="str">
        <f>IF(A263=0,"",IF(AND(ISBLANK(Raw!AT263),COUNTA(Raw!FF263:FI263)=0),"",IF(AND(Raw!AT263&gt;0,COUNTA(Raw!FF263:FI263)&gt;0),"",IF(AND(Raw!AT263=0,COUNTA(Raw!FF263:FI263)=0),"",1))))</f>
        <v/>
      </c>
      <c r="Y263" t="str">
        <f>IF(A263=0,"",IF(AND(ISBLANK(Raw!AS263),COUNTA(Raw!FJ263:FM263)=0),"",IF(AND(Raw!AS263&gt;0,COUNTA(Raw!FJ263:FM263)&gt;0),"",IF(AND(Raw!AS263=0,COUNTA(Raw!FJ263:FM263)=0),"",1))))</f>
        <v/>
      </c>
      <c r="Z263" t="str">
        <f>IF(A263=0,"",IF(AND(COUNTA(Raw!FN263:FT263)=0,ISBLANK(Raw!FU263)),"",IF(AND(COUNTIF(Raw!FN263:FT263,1)&gt;0,ISBLANK(Raw!FU263)=FALSE),"",IF(AND(COUNTIF(Raw!FN263:FT263,1)=0,ISBLANK(Raw!FU263)),"",1))))</f>
        <v/>
      </c>
      <c r="AA263" s="19" t="str">
        <f>IF(A263=0,"",IF(AND(ISBLANK(Raw!BI263),COUNTA(Raw!FV263:GH263)=0),"",IF(AND(Raw!BI263&lt;&gt;1,COUNTIF(Raw!FV263:GH263,6)=0),"",IF(Raw!BI263=1,"",1))))</f>
        <v/>
      </c>
      <c r="AB263" t="str">
        <f>IF(A263=0,"",IF(AND(ISBLANK(Raw!GI263),COUNTA(Raw!GJ263:GQ263)=0),"",IF(AND(Raw!GI263=1,COUNTA(Raw!GJ263:GQ263)&gt;0),"",IF(AND(Raw!GI263=2,COUNTA(Raw!GJ263:GQ263)=0),"",1))))</f>
        <v/>
      </c>
      <c r="AC263" s="19" t="str">
        <f>IF(A263=0,"",IF(AND(COUNTA(Raw!GY263:HF263)=0,ISBLANK(Raw!HG263)),"",IF(AND(OR(COUNTIF(Raw!GY263:HE263,1)&gt;0,COUNTIF(Raw!GY263:HE263,2)&gt;0),ISBLANK(Raw!HG263)=FALSE),"",IF(AND(COUNTA(Raw!GY263:HF263)&gt;0,ISBLANK(Raw!HG263),COUNTIF(Raw!GY263:HE263,1)=0,COUNTIF(Raw!GY263:HE263,2)=0),"",1))))</f>
        <v/>
      </c>
      <c r="AD263" s="19" t="str">
        <f>IF(A263=0,"",IF(COUNTA(Raw!HU263:IB263)=0,"",IF(AND(Raw!AK263&lt;&gt;2,COUNTIF(Raw!HU263:IA263,2)=0,COUNTIF(Raw!HU263:IA263,3)=0),"",IF(Raw!AK263=2,"",1))))</f>
        <v/>
      </c>
      <c r="AE263" s="19" t="str">
        <f>IF(A263=0,"",IF(AND(Raw!AK263=2,ISBLANK(Raw!IC263)=FALSE),"",IF(AND(Raw!AK263&lt;&gt;2,ISBLANK(Raw!IC263)),"",1)))</f>
        <v/>
      </c>
      <c r="AF263" s="19" t="str">
        <f>IF(A263=0,"",IF(COUNTA(Raw!ID263:IF263)=0,"",IF(AND(MATCH(2023-Raw!ID263,Code!$A$3:$A$12,1)=Raw!IF263,2023-Raw!ID263=Raw!IE263),"",1)))</f>
        <v/>
      </c>
      <c r="AG263" s="19" t="str">
        <f>IF(A263=0,"",IF(COUNTA(Raw!IG263:II263)=0,"",IF(AND(Raw!IG263=4,ISBLANK(Raw!II263)=FALSE),"",IF(AND(Raw!IG263&lt;&gt;4,ISBLANK(Raw!II263)),"",1))))</f>
        <v/>
      </c>
      <c r="AH263" s="19" t="str">
        <f>IF(A263=0,"",IF(COUNTA(Raw!IJ263:IM263)=0,"",IF(AND(Raw!IJ263=1,ISBLANK(Raw!IK263)=FALSE),"",IF(AND(Raw!IJ263=2,COUNTA(Raw!IK263:IM263)&gt;0),"",1))))</f>
        <v/>
      </c>
      <c r="AI263" s="19" t="str">
        <f>IF(A263=0,"",IF(COUNTA(Raw!IK263:IM263)=0,"",IF(AND(Raw!IK263=1,ISBLANK(Raw!IL263)=FALSE),"",IF(AND(Raw!IK263=2,COUNTA(Raw!IL263:IM263)=0),"",1))))</f>
        <v/>
      </c>
      <c r="AJ263" s="19" t="str">
        <f>IF(A263=0,"",IF(COUNTA(Raw!JD263:JJ263)=0,"",IF(AND(Raw!JD263&gt;600,COUNTA(Raw!JE263:JI263)&gt;0),"",IF(AND(Raw!JD263&lt;=600,COUNTA(Raw!JE263:JJ263)=0),"",1))))</f>
        <v/>
      </c>
      <c r="AK263" s="19" t="str">
        <f>IF(A263=0,"",IF(COUNTA(Raw!JK263:KA263)=0,"",IF(AND(Raw!JK263=1,COUNTA(Raw!JM263:JV263)&gt;0),"",IF(AND(Raw!JK263=3,COUNTA(Raw!JM263:JV263)&gt;0,COUNTA(Raw!JW263:KA263)=0),"",IF(AND(ISBLANK(Raw!JK263)=FALSE,Raw!JK263&lt;&gt;1,Raw!JK263&lt;&gt;3,COUNTA(Raw!JM263:KA263)=0),"",1)))))</f>
        <v/>
      </c>
      <c r="AL263" s="19" t="str">
        <f>IF(A263=0,"",IF(COUNTA(Raw!JW263:KA263)=0,"",IF(AND(COUNTIF(Raw!JW263:JZ263,4)=0,COUNTA(Raw!JW263:JZ263)&gt;0,ISBLANK(Raw!KA263)=FALSE),"",IF(AND(COUNTIF(Raw!JW263:KA263,4)&gt;0,ISBLANK(Raw!KA263)),"",1))))</f>
        <v/>
      </c>
      <c r="AM263" s="19" t="str">
        <f>IF(A263=0,"",IF(COUNTA(Raw!KT263:KU263)=0,"",IF(AND(Raw!KT263=1,ISBLANK(Raw!KU263)=FALSE),"",IF(AND(Raw!KT263=2,ISBLANK(Raw!KU263)),"",1))))</f>
        <v/>
      </c>
      <c r="AN263" s="19" t="str">
        <f>IF(A263=0,"",IF(COUNTA(Raw!KX263:LF263)=0,"",IF(AND(COUNTIF(Raw!KX263:LB263,5)=1,COUNTA(Raw!KX263:LB263)=1,COUNTA(Raw!LC263:LF263)=0),"",IF(AND(COUNTIF(Raw!KX263:LB263,5)=0,COUNTA(Raw!KX263:LB263)&gt;0,COUNTA(Raw!LC263:LF263)&gt;0),"",1))))</f>
        <v/>
      </c>
      <c r="AO263" s="19" t="str">
        <f>IF(A263=0,"",IF(COUNTA(Raw!LM263:LU263)=0,"",IF(AND(Raw!LM263=1,ISBLANK(Raw!LN263)=FALSE,COUNTA(Raw!LO263:LU263)&gt;0),"",IF(AND(Raw!LM263=2,COUNTA(Raw!LN263:LU263)=0),"",1))))</f>
        <v/>
      </c>
      <c r="AP263" s="19" t="str">
        <f>IF(A263=0,"",IF(COUNTA(Raw!MY263:OG263)=0,"",IF(AND(Raw!MY263=2,COUNTA(Raw!MZ263:OG263)=0),"",IF(AND(Raw!MY263=1,COUNTA(Raw!MZ263:OG263)&gt;0),"",1))))</f>
        <v/>
      </c>
      <c r="AQ263" s="19" t="str">
        <f>IF(A263=0,"",IF(COUNTA(Raw!NC263:NW263)=0,"",IF(AND(COUNTIF(Raw!NC263:NG263,3)&gt;0,COUNTA(Raw!NH263:NQ263)&gt;0),"",IF(AND(COUNTA(Raw!NC263:NG263)&gt;0,COUNTIF(Raw!NC263:NG263,3)=0,COUNTA(Raw!NH263:NW263)=0),"",1))))</f>
        <v/>
      </c>
      <c r="AR263" s="19" t="str">
        <f>IF(A263=0,"",IF(COUNTA(Raw!NH263:NW263)=0,"",IF(AND(COUNTIF(Raw!NH263:NQ263,10)&gt;0,COUNTA(Raw!NR263:NW263)&gt;0),"",IF(AND(COUNTA(Raw!NH263:NQ263)&gt;0,COUNTIF(Raw!NH263:NQ263,10)=0,COUNTA(Raw!NR263:NY263)=0),"",1))))</f>
        <v/>
      </c>
      <c r="AS263" s="19" t="str">
        <f>IF(A263=0,"",IF(COUNTA(Raw!NY263:OG263)=0,"",IF(AND(Raw!NY263=1,COUNTA(Raw!NZ263:OG263)&gt;0),"",IF(AND(Raw!NY263=2,COUNTA(Raw!NZ263:OG263)=0),"",1))))</f>
        <v/>
      </c>
      <c r="AT263" s="19" t="str">
        <f>IF(A263=0,"",IF(COUNTA(Raw!OH263:OY263)=0,"",IF(AND(Raw!OH263=1,COUNTA(Raw!OI263:OY263)&gt;0),"",IF(AND(Raw!OH263=2,COUNTA(Raw!OI263:OY263)=0),"",1))))</f>
        <v/>
      </c>
      <c r="AU263" s="19" t="str">
        <f>IF(A263=0,"",IF(COUNTA(Raw!PR263:QB263)=0,"",
IF(AND(OR(AND(COUNTIF(Raw!PR263:QB263,1)=1,COUNTA(Raw!QI263:QY263)&gt;0),AND(COUNTIF(Raw!PR263:QB263,1)=0,COUNTA(Raw!QI263:QY263)=0)),OR(AND(COUNTIF(Raw!PR263:QB263,2)=1,COUNTA(Raw!QZ263:RP263)&gt;0),AND(COUNTIF(Raw!PR263:QB263,2)=0,COUNTA(Raw!QZ263:RP263)=0)),OR(AND(COUNTIF(Raw!PR263:QB263,3)=1,COUNTA(Raw!RQ263:SG263)&gt;0),AND(COUNTIF(Raw!PR263:QB263,3)=0,COUNTA(Raw!RQ263:SG263)=0)),OR(AND(COUNTIF(Raw!PR263:QB263,4)=1,COUNTA(Raw!SH263:ST263)&gt;0),AND(COUNTIF(Raw!PR263:QB263,4)=0,COUNTA(Raw!SH263:ST263)=0)),OR(AND(COUNTIF(Raw!PR263:QB263,5)=1,COUNTA(Raw!SU263:TG263)&gt;0),AND(COUNTIF(Raw!PR263:QB263,5)=0,COUNTA(Raw!SU263:TG263)=0)),OR(AND(COUNTIF(Raw!PR263:QB263,6)=1,COUNTA(Raw!TH263:TT263)&gt;0),AND(COUNTIF(Raw!PR263:QB263,6)=0,COUNTA(Raw!TH263:TT263)=0)),OR(AND(COUNTIF(Raw!PR263:QB263,7)=1,COUNTA(Raw!TU263:UI263)&gt;0),AND(COUNTIF(Raw!PR263:QB263,7)=0,COUNTA(Raw!TU263:UI263)=0)),OR(AND(COUNTIF(Raw!PR263:QB263,8)=1,COUNTA(Raw!UJ263:UV263)&gt;0),AND(COUNTIF(Raw!PR263:QB263,8)=0,COUNTA(Raw!UJ263:UV263)=0)),OR(AND(COUNTIF(Raw!PR263:QB263,9)=1,COUNTA(Raw!UW263:VG263)&gt;0),AND(COUNTIF(Raw!PR263:QB263,9)=0,COUNTA(Raw!UW263:VG263)=0)),OR(AND(COUNTIF(Raw!PR263:QB263,10)=1,COUNTA(Raw!VH263:VP263)&gt;0),AND(COUNTIF(Raw!PR263:QB263,10)=0,COUNTA(Raw!VH263:VP263)=0)),OR(AND(COUNTIF(Raw!PR263:QB263,11)=1,COUNTA(Raw!VQ263:WK263)&gt;0),AND(COUNTIF(Raw!PR263:QB263,11)=0,COUNTA(Raw!VQ263:WK263)=0))),"",1)))</f>
        <v/>
      </c>
      <c r="AV263" s="19" t="str">
        <f>IF(A263=0,"",IF(COUNTA(Raw!QI263:QY263)=0,"",IF(AND(OR(AND(Raw!QI263=4,COUNTIF(Raw!QR263:QY263,1)=0),Raw!QI263&lt;&gt;4),OR(AND(Raw!QJ263=4,COUNTIF(Raw!QR263:QY263,2)=0),Raw!QJ263&lt;&gt;4),OR(AND(Raw!QK263=4,COUNTIF(Raw!QR263:QY263,3)=0),Raw!QK263&lt;&gt;4),OR(AND(Raw!QL263=4,COUNTIF(Raw!QR263:QY263,4)=0),Raw!QL263&lt;&gt;4),OR(AND(Raw!QM263=4,COUNTIF(Raw!QR263:QY263,5)=0),Raw!QM263&lt;&gt;4),OR(AND(Raw!QN263=4,COUNTIF(Raw!QR263:QY263,6)=0),Raw!QN263&lt;&gt;4),OR(AND(Raw!QO263=4,COUNTIF(Raw!QR263:QY263,7)=0),Raw!QO263&lt;&gt;4),OR(AND(Raw!QP263=4,COUNTIF(Raw!QR263:QY263,8)=0),Raw!QP263&lt;&gt;4)),"",1)))</f>
        <v/>
      </c>
      <c r="AW263" t="str">
        <f>IF(A263=0,"",IF(COUNTA(Raw!QZ263:RP263)=0,"",IF(AND(OR(AND(Raw!QZ263=4,COUNTIF(Raw!RI263:RP263,1)=0),Raw!QZ263&lt;&gt;4),OR(AND(Raw!RA263=4,COUNTIF(Raw!RI263:RP263,2)=0),Raw!RA263&lt;&gt;4),OR(AND(Raw!RB263=4,COUNTIF(Raw!RI263:RP263,3)=0),Raw!RB263&lt;&gt;4),OR(AND(Raw!RC263=4,COUNTIF(Raw!RI263:RP263,4)=0),Raw!RC263&lt;&gt;4),OR(AND(Raw!RD263=4,COUNTIF(Raw!RI263:RP263,5)=0),Raw!RD263&lt;&gt;4),OR(AND(Raw!RE263=4,COUNTIF(Raw!RI263:RP263,6)=0),Raw!RE263&lt;&gt;4),OR(AND(Raw!RF263=4,COUNTIF(Raw!RI263:RP263,7)=0),Raw!RF263&lt;&gt;4),OR(AND(Raw!RG263=4,COUNTIF(Raw!RI263:RP263,8)=0),Raw!RG263&lt;&gt;4)),"",1)))</f>
        <v/>
      </c>
      <c r="AX263" t="str">
        <f>IF(A263=0,"",IF(COUNTA(Raw!RQ263:SG263)=0,"",IF(AND(OR(AND(Raw!RQ263=4,COUNTIF(Raw!RZ263:SG263,1)=0),Raw!RQ263&lt;&gt;4),OR(AND(Raw!RR263=4,COUNTIF(Raw!RZ263:SG263,2)=0),Raw!RR263&lt;&gt;4),OR(AND(Raw!RS263=4,COUNTIF(Raw!RZ263:SG263,3)=0),Raw!RS263&lt;&gt;4),OR(AND(Raw!RT263=4,COUNTIF(Raw!RZ263:SG263,4)=0),Raw!RT263&lt;&gt;4),OR(AND(Raw!RU263=4,COUNTIF(Raw!RZ263:SG263,5)=0),Raw!RU263&lt;&gt;4),OR(AND(Raw!RV263=4,COUNTIF(Raw!RZ263:SG263,6)=0),Raw!RV263&lt;&gt;4),OR(AND(Raw!RW263=4,COUNTIF(Raw!RZ263:SG263,7)=0),Raw!RW263&lt;&gt;4),OR(AND(Raw!RX263=4,COUNTIF(Raw!RZ263:SG263,8)=0),Raw!RX263&lt;&gt;4)),"",1)))</f>
        <v/>
      </c>
      <c r="AY263" t="str">
        <f>IF(A263=0,"",IF(COUNTA(Raw!SH263:ST263)=0,"",IF(AND(OR(AND(Raw!SH263=4,COUNTIF(Raw!SO263:ST263,1)=0),Raw!SH263&lt;&gt;4),OR(AND(Raw!SI263=4,COUNTIF(Raw!SO263:ST263,2)=0),Raw!SI263&lt;&gt;4),OR(AND(Raw!SJ263=4,COUNTIF(Raw!SO263:ST263,3)=0),Raw!SJ263&lt;&gt;4),OR(AND(Raw!SK263=4,COUNTIF(Raw!SO263:ST263,4)=0),Raw!SK263&lt;&gt;4),OR(AND(Raw!SL263=4,COUNTIF(Raw!SO263:ST263,5)=0),Raw!SL263&lt;&gt;4),OR(AND(Raw!SM263=4,COUNTIF(Raw!SO263:ST263,6)=0),Raw!SM263&lt;&gt;4)),"",1)))</f>
        <v/>
      </c>
      <c r="AZ263" t="str">
        <f>IF(A263=0,"",IF(COUNTA(Raw!SU263:TG263)=0,"",IF(AND(OR(AND(Raw!SU263=4,COUNTIF(Raw!TB263:TG263,1)=0),Raw!SU263&lt;&gt;4),OR(AND(Raw!SV263=4,COUNTIF(Raw!TB263:TG263,2)=0),Raw!SV263&lt;&gt;4),OR(AND(Raw!SW263=4,COUNTIF(Raw!TB263:TG263,3)=0),Raw!SW263&lt;&gt;4),OR(AND(Raw!SX263=4,COUNTIF(Raw!TB263:TG263,4)=0),Raw!SX263&lt;&gt;4),OR(AND(Raw!SY263=4,COUNTIF(Raw!TB263:TG263,5)=0),Raw!SY263&lt;&gt;4),OR(AND(Raw!SZ263=4,COUNTIF(Raw!TB263:TG263,6)=0),Raw!SZ263&lt;&gt;4)),"",1)))</f>
        <v/>
      </c>
      <c r="BA263" t="str">
        <f>IF(A263=0,"",IF(COUNTA(Raw!TH263:TT263)=0,"",IF(AND(OR(AND(Raw!TH263=4,COUNTIF(Raw!TO263:TT263,1)=0),Raw!TH263&lt;&gt;4),OR(AND(Raw!TI263=4,COUNTIF(Raw!TO263:TT263,2)=0),Raw!TI263&lt;&gt;4),OR(AND(Raw!TJ263=4,COUNTIF(Raw!TO263:TT263,3)=0),Raw!TJ263&lt;&gt;4),OR(AND(Raw!TK263=4,COUNTIF(Raw!TO263:TT263,4)=0),Raw!TK263&lt;&gt;4),OR(AND(Raw!TL263=4,COUNTIF(Raw!TO263:TT263,5)=0),Raw!TL263&lt;&gt;4),OR(AND(Raw!TM263=4,COUNTIF(Raw!TO263:TT263,6)=0),Raw!TM263&lt;&gt;4)),"",1)))</f>
        <v/>
      </c>
      <c r="BB263" t="str">
        <f>IF(A263=0,"",IF(COUNTA(Raw!TU263:UI263)=0,"",IF(AND(OR(AND(Raw!TU263=4,COUNTIF(Raw!UC263:UI263,1)=0),Raw!TU263&lt;&gt;4),OR(AND(Raw!TV263=4,COUNTIF(Raw!UC263:UI263,2)=0),Raw!TV263&lt;&gt;4),OR(AND(Raw!TW263=4,COUNTIF(Raw!UC263:UI263,3)=0),Raw!TW263&lt;&gt;4),OR(AND(Raw!TX263=4,COUNTIF(Raw!UC263:UI263,4)=0),Raw!TX263&lt;&gt;4),OR(AND(Raw!TY263=4,COUNTIF(Raw!UC263:UI263,5)=0),Raw!TY263&lt;&gt;4),OR(AND(Raw!TZ263=4,COUNTIF(Raw!UC263:UI263,6)=0),Raw!TZ263&lt;&gt;4),OR(AND(Raw!UA263=4,COUNTIF(Raw!UC263:UI263,7)=0),Raw!UA263&lt;&gt;4)),"",1)))</f>
        <v/>
      </c>
      <c r="BC263" t="str">
        <f>IF(A263=0,"",IF(COUNTA(Raw!UJ263:UV263)=0,"",IF(AND(OR(AND(Raw!UJ263=4,COUNTIF(Raw!UQ263:UV263,1)=0),Raw!UJ263&lt;&gt;4),OR(AND(Raw!UK263=4,COUNTIF(Raw!UQ263:UV263,2)=0),Raw!UK263&lt;&gt;4),OR(AND(Raw!UL263=4,COUNTIF(Raw!UQ263:UV263,3)=0),Raw!UL263&lt;&gt;4),OR(AND(Raw!UM263=4,COUNTIF(Raw!UQ263:UV263,4)=0),Raw!UM263&lt;&gt;4),OR(AND(Raw!UN263=4,COUNTIF(Raw!UQ263:UV263,5)=0),Raw!UN263&lt;&gt;4),OR(AND(Raw!UO263=4,COUNTIF(Raw!UQ263:UV263,6)=0),Raw!UO263&lt;&gt;4)),"",1)))</f>
        <v/>
      </c>
      <c r="BD263" t="str">
        <f>IF(A263=0,"",IF(COUNTA(Raw!UW263:VG263)=0,"",IF(AND(OR(AND(Raw!UW263=4,COUNTIF(Raw!VC263:VG263,1)=0),Raw!UW263&lt;&gt;4),OR(AND(Raw!UX263=4,COUNTIF(Raw!VC263:VG263,2)=0),Raw!UX263&lt;&gt;4),OR(AND(Raw!UY263=4,COUNTIF(Raw!VC263:VG263,3)=0),Raw!UY263&lt;&gt;4),OR(AND(Raw!UZ263=4,COUNTIF(Raw!VC263:VG263,4)=0),Raw!UZ263&lt;&gt;4),OR(AND(Raw!VA263=4,COUNTIF(Raw!VC263:VG263,5)=0),Raw!VA263&lt;&gt;4)),"",1)))</f>
        <v/>
      </c>
      <c r="BE263" t="str">
        <f>IF(A263=0,"",IF(COUNTA(Raw!VH263:VP263)=0,"",
IF(AND(
OR(AND(Raw!VH263=4,COUNTIF(Raw!VM263:VP263,1)=0),Raw!VH263&lt;&gt;4),
OR(AND(Raw!VI263=4,COUNTIF(Raw!VM263:VP263,2)=0),Raw!VI263&lt;&gt;4),
OR(AND(Raw!VJ263=4,COUNTIF(Raw!VM263:VP263,3)=0),Raw!VJ263&lt;&gt;4),
OR(AND(Raw!VK263=4,COUNTIF(Raw!VM263:VP263,4)=0),Raw!VK263&lt;&gt;4)
),"",1)))</f>
        <v/>
      </c>
      <c r="BF263" t="str">
        <f>IF(A263=0,"",IF(COUNTA(Raw!VQ263:WK263)=0,"",
IF(AND(
OR(AND(Raw!VQ263=4,COUNTIF(Raw!WB263:WK263,1)=0),Raw!VQ263&lt;&gt;4),
OR(AND(Raw!VR263=4,COUNTIF(Raw!WB263:WK263,2)=0),Raw!VR263&lt;&gt;4),
OR(AND(Raw!VS263=4,COUNTIF(Raw!WB263:WK263,3)=0),Raw!VS263&lt;&gt;4),
OR(AND(Raw!VT263=4,COUNTIF(Raw!WB263:WK263,4)=0),Raw!VT263&lt;&gt;4),
OR(AND(Raw!VU263=4,COUNTIF(Raw!WB263:WK263,5)=0),Raw!VU263&lt;&gt;4),
OR(AND(Raw!VV263=4,COUNTIF(Raw!WB263:WK263,6)=0),Raw!VV263&lt;&gt;4),
OR(AND(Raw!VW263=4,COUNTIF(Raw!WB263:WK263,7)=0),Raw!VW263&lt;&gt;4),
OR(AND(Raw!VX263=4,COUNTIF(Raw!WB263:WK263,8)=0),Raw!VX263&lt;&gt;4),
OR(AND(Raw!VY263=4,COUNTIF(Raw!WB263:WK263,9)=0),Raw!VX263&lt;&gt;4),
OR(AND(Raw!VZ263=4,COUNTIF(Raw!WB263:WK263,10)=0),Raw!VZ263&lt;&gt;4)
),"",1)))</f>
        <v/>
      </c>
      <c r="BG263" t="str">
        <f>IF(A263=0,"",IF(COUNTA(Raw!WL263:XB263)=0,"",
IF(AND(
OR(AND(Raw!WL263=4,COUNTIF(Raw!WU263:XB263,1)=0),Raw!WL263&lt;&gt;4),
OR(AND(Raw!WM263=4,COUNTIF(Raw!WU263:XB263,2)=0),Raw!WM263&lt;&gt;4),
OR(AND(Raw!WN263=4,COUNTIF(Raw!WU263:XB263,3)=0),Raw!WN263&lt;&gt;4),
OR(AND(Raw!WO263=4,COUNTIF(Raw!WU263:XB263,4)=0),Raw!WO263&lt;&gt;4),
OR(AND(Raw!WP263=4,COUNTIF(Raw!WU263:XB263,5)=0),Raw!WP263&lt;&gt;4),
OR(AND(Raw!WQ263=4,COUNTIF(Raw!WU263:XB263,6)=0),Raw!WQ263&lt;&gt;4),
OR(AND(Raw!WR263=4,COUNTIF(Raw!WU263:XB263,7)=0),Raw!WR263&lt;&gt;4),
OR(AND(Raw!WS263=4,COUNTIF(Raw!WU263:XB263,8)=0),Raw!WS263&lt;&gt;4)
),"",1)))</f>
        <v/>
      </c>
      <c r="BH263" t="str">
        <f>IF(A263=0,"",IF(COUNTA(Raw!XC263:XK263)=0,"",
IF(AND(
OR(AND(Raw!XC263=4,COUNTIF(Raw!XH263:XK263,1)=0),Raw!XC263&lt;&gt;4),
OR(AND(Raw!XD263=4,COUNTIF(Raw!XH263:XK263,2)=0),Raw!XD263&lt;&gt;4),
OR(AND(Raw!XE263=4,COUNTIF(Raw!XH263:XK263,3)=0),Raw!XE263&lt;&gt;4),
OR(AND(Raw!XF263=4,COUNTIF(Raw!XH263:XK263,4)=0),Raw!XF263&lt;&gt;4)
),"",1)))</f>
        <v/>
      </c>
      <c r="BI263" t="str">
        <f>IF(A263=0,"",IF(COUNTA(Raw!XL263:XT263)=0,"",
IF(AND(
OR(AND(Raw!XL263=4,COUNTIF(Raw!XQ263:XT263,1)=0),Raw!XL263&lt;&gt;4),
OR(AND(Raw!XM263=4,COUNTIF(Raw!XQ263:XT263,2)=0),Raw!XM263&lt;&gt;4),
OR(AND(Raw!XN263=4,COUNTIF(Raw!XQ263:XT263,3)=0),Raw!XN263&lt;&gt;4),
OR(AND(Raw!XO263=4,COUNTIF(Raw!XQ263:XT263,4)=0),Raw!XO263&lt;&gt;4)
),"",1)))</f>
        <v/>
      </c>
      <c r="BJ263" t="str">
        <f>IF(A263=0,"",IF(COUNTA(Raw!XU263:YI263)=0,"",
IF(AND(
OR(AND(Raw!XU263=4,COUNTIF(Raw!YC263:YI263,1)=0),Raw!XU263&lt;&gt;4),
OR(AND(Raw!XV263=4,COUNTIF(Raw!YC263:YI263,2)=0),Raw!XV263&lt;&gt;4),
OR(AND(Raw!XW263=4,COUNTIF(Raw!YC263:YI263,3)=0),Raw!XW263&lt;&gt;4),
OR(AND(Raw!XX263=4,COUNTIF(Raw!YC263:YI263,4)=0),Raw!XX263&lt;&gt;4),
OR(AND(Raw!XY263=4,COUNTIF(Raw!YC263:YI263,5)=0),Raw!XY263&lt;&gt;4),
OR(AND(Raw!XZ263=4,COUNTIF(Raw!YC263:YI263,6)=0),Raw!XZ263&lt;&gt;4),
OR(AND(Raw!YA263=4,COUNTIF(Raw!YC263:YI263,7)=0),Raw!YA263&lt;&gt;4)
),"",1)))</f>
        <v/>
      </c>
      <c r="BK263" t="str">
        <f>IF(A263=0,"",IF(COUNTA(Raw!YJ263:YR263)=0,"",
IF(AND(
OR(AND(Raw!YJ263=4,COUNTIF(Raw!YO263:YR263,1)=0),Raw!YJ263&lt;&gt;4),
OR(AND(Raw!YK263=4,COUNTIF(Raw!YO263:YR263,2)=0),Raw!YK263&lt;&gt;4),
OR(AND(Raw!YL263=4,COUNTIF(Raw!YO263:YR263,3)=0),Raw!YL263&lt;&gt;4),
OR(AND(Raw!YM263=4,COUNTIF(Raw!YO263:YR263,4)=0),Raw!YM263&lt;&gt;4)
),"",1)))</f>
        <v/>
      </c>
      <c r="BL263" t="str">
        <f>IF(A263=0,"",IF(COUNTA(Raw!YS263:YU263)=0,"",IF(AND(Raw!YS263=4,ISBLANK(Raw!YU263)),"",IF(AND(Raw!YS263&lt;&gt;4,ISBLANK(Raw!YU263)=FALSE),"",1))))</f>
        <v/>
      </c>
    </row>
    <row r="264" spans="1:64">
      <c r="A264" s="20">
        <f>Raw!A264</f>
        <v>0</v>
      </c>
      <c r="B264" s="19" t="str">
        <f>IF(A264=0,"",IF(AND(Raw!AC264=1,COUNTA(Raw!AR264:IC264)&gt;0,COUNTA(Raw!ID264:YU264)=0),"",IF(AND(Raw!AC264=2,COUNTA(Raw!AR264:IC264)=0,COUNTA(Raw!ID264:MV264)&gt;0,COUNTA(Raw!MW264:YU264)=0),"",IF(AND(Raw!AC264=3,COUNTA(Raw!AP264:MV264)=0,COUNTA(Raw!MW264:YU264)&gt;0),"",1))))</f>
        <v/>
      </c>
      <c r="C264" s="19" t="str">
        <f>IF(A264=0,"",IF(AND(Raw!AK264=1,ISBLANK(Raw!AM264)=FALSE,ISBLANK(Raw!AO264)),"",IF(AND(Raw!AK264=2,ISBLANK(Raw!AM264),ISBLANK(Raw!AO264)=FALSE),"",1)))</f>
        <v/>
      </c>
      <c r="D264" s="19" t="str">
        <f>IF(A264=0,"",IF(COUNTA(Raw!AS264:AZ264)=0,"",IF(AND(Raw!AS264+Raw!AT264=100,Raw!AU264+Raw!AV264=100,Raw!AW264+Raw!AX264=100,Raw!AY264+Raw!AZ264=100),"",1)))</f>
        <v/>
      </c>
      <c r="E264" s="19" t="str">
        <f>IF(A264=0,"",IF(ISBLANK(Raw!AQ264),"",IF(Raw!AQ264=1,"",1)))</f>
        <v/>
      </c>
      <c r="F264" s="19" t="str">
        <f>IF(A264=0,"",IF(ISBLANK(Raw!AR264),"",IF(AND(Raw!AR264&gt;=0,Raw!AR264&lt;=100),"",1)))</f>
        <v/>
      </c>
      <c r="G264" s="19" t="str">
        <f>IF(A264=0,"",IF(AND(ISBLANK(Raw!BA264),ISBLANK(Raw!AS264)),"",IF(AND(Raw!AS264&gt;0,ISBLANK(Raw!BA264)=FALSE),"",1)))</f>
        <v/>
      </c>
      <c r="H264" s="19" t="str">
        <f>IF(A264=0,"",IF(COUNTA(Raw!BA264:BH264)=0,"",IF(AND(Raw!BA264=0,COUNTA(Raw!BB264:BH264)=0),"",IF(AND(Raw!BA264&gt;0,COUNTA(Raw!BB264:BH264)&gt;0),"",1))))</f>
        <v/>
      </c>
      <c r="I264" s="19" t="str">
        <f>IF(A264=0,"",IF(AND(ISBLANK(Raw!BI264),ISBLANK(Raw!BJ264)),"",IF(AND(Raw!BI264=1,ISBLANK(Raw!BJ264)=FALSE),"",IF(AND(Raw!BI264=2,ISBLANK(Raw!BJ264)),"",1))))</f>
        <v/>
      </c>
      <c r="J264" s="19" t="str">
        <f>IF(A264=0,"",IF(AND(ISBLANK(Raw!AT264),COUNTBLANK(Raw!BK264:BQ264)),"",IF(AND(Raw!AT264&gt;0,COUNTA(Raw!BK264:BQ264)&gt;0),"",IF(AND(Raw!AT264=0,COUNTA(Raw!BK264:BQ264)=0),"",1))))</f>
        <v/>
      </c>
      <c r="K264" s="19" t="str">
        <f>IF(A264=0,"",IF(AND(ISBLANK(Raw!AS264),COUNTA(Raw!BR264:BX264)=0),"",IF(AND(Raw!AS264&gt;0,COUNTA(Raw!BR264:BX264)&gt;0),"",IF(AND(Raw!AS264=0,COUNTA(Raw!BR264:BX264)=0),"",1))))</f>
        <v/>
      </c>
      <c r="L264" s="19" t="str">
        <f>IF(A264=0,"",IF(AND(COUNTA(Raw!BK264:BX264)=0,COUNTA(Raw!BY264:CH264)=0),"",IF(AND(COUNTIF(Raw!BK264:BX264,1)&gt;0,COUNTA(Raw!BY264:CH264)&gt;0),"",IF(AND(COUNTIF(Raw!BK264:BX264,1)=0,COUNTA(Raw!BY264:CH264)=0),"",1))))</f>
        <v/>
      </c>
      <c r="M264" s="19" t="str">
        <f>IF(A264=0,"",IF(AND(COUNTA(Raw!BK264:BX264)=0,COUNTA(Raw!CI264:CR264)),"",IF(AND(COUNTIF(Raw!BK264:BX264,3)&gt;0,COUNTA(Raw!CI264:CR264)&gt;0),"",IF(AND(COUNTIF(Raw!BK264:BX264,3)=0,COUNTA(Raw!CI264:CR264)=0),"",1))))</f>
        <v/>
      </c>
      <c r="N264" s="19" t="str">
        <f>IF(A264=0,"",IF(COUNTA(Raw!CS264:DF264)=0,"",IF(AND(COUNTIF(Raw!CS264:CV264,1)=1,COUNTA(Raw!CW264:DA264)&gt;0,COUNTA(Raw!DB264:DF264)=0),"",IF(AND(COUNTIF(Raw!CS264:CV264,2)=1,COUNTA(Raw!CW264:DA264)=0,COUNTA(Raw!DB264:DF264)&gt;0),"",IF(AND(COUNTA(Raw!CS264:CV264)&gt;0,COUNTA(Raw!CW264:DF264)=0),"",1)))))</f>
        <v/>
      </c>
      <c r="O264" s="19" t="str">
        <f>IF(A264=0,"",IF(COUNTA(Raw!DG264:DP264)=0,"",IF(AND(COUNTIF(Raw!BK264:BQ264,1)&gt;0,OR(COUNTIF(Raw!DG264:DP264,1)=1,COUNTIF(Raw!DG264:DP264,2)=1,COUNTIF(Raw!DG264:DP264,3)=1)),"",IF(AND(COUNTIF(Raw!BK264:BQ264,1)=0,AND(COUNTIF(Raw!DG264:DP264,1)=0,COUNTIF(Raw!DG264:DP264,2)=0,COUNTIF(Raw!DG264:DP264,3)=0)),"",1))))</f>
        <v/>
      </c>
      <c r="P264" s="19" t="str">
        <f>IF(A264=0,"",IF(COUNTA(Raw!DG264:DR264)=0,"",IF(AND(COUNTIF(Raw!DG264:DP264,4)=1,ISBLANK(Raw!DQ264)=FALSE,ISBLANK(Raw!DR264)),"",IF(AND(COUNTIF(Raw!DG264:DP264,7)=1,ISBLANK(Raw!DQ264),ISBLANK(Raw!DR264)=FALSE),"",IF(AND(COUNTA(Raw!DG264:DP264)&gt;0,COUNTIF(Raw!DG264:DP264,4)=0,COUNTIF(Raw!DG264:DP264,7)=0,COUNTA(Raw!DQ264:DR264)=0),"",1)))))</f>
        <v/>
      </c>
      <c r="Q264" s="19" t="str">
        <f>IF(A264=0,"",IF(AND(COUNTA(Raw!DS264:DU264)=0,COUNTA(Raw!BK264:BQ264)=0),"",IF(AND(COUNTIF(Raw!BK264:BQ264,1)&gt;0,COUNTA(Raw!DS264:DU264)&gt;0),"",IF(AND(COUNTIF(Raw!BK264:BQ264,1)=0,COUNTA(Raw!DS264:DU264)=0),"",1))))</f>
        <v/>
      </c>
      <c r="R264" s="19" t="str">
        <f>IF(A264=0,"",IF(AND(ISBLANK(Raw!AT264),ISBLANK(Raw!EJ264)),"",IF(AND(Raw!AT264&gt;0,ISBLANK(Raw!EJ264)=FALSE,Raw!EJ264&gt;=0,Raw!EJ264&lt;=7),"",IF(AND(Raw!AT264=0,ISBLANK(Raw!EJ264)),"",1))))</f>
        <v/>
      </c>
      <c r="S264" t="str">
        <f>IF(A264=0,"",IF(AND(ISBLANK(Raw!AS264),ISBLANK(Raw!EK264)),"",IF(AND(Raw!AS264&gt;0,ISBLANK(Raw!EK264)=FALSE),"",IF(AND(Raw!AS264=0,ISBLANK(Raw!EK264)),"",1))))</f>
        <v/>
      </c>
      <c r="T264" s="19" t="str">
        <f>IF(A264=0,"",IF(AND(ISBLANK(Raw!AT264),COUNTA(Raw!EL264:EQ264)=0),"",IF(AND(Raw!AT264&gt;0,COUNTA(Raw!EL264:EQ264)&gt;0),"",IF(AND(Raw!AT264=0,COUNTA(Raw!EL264:EQ264)=0),"",1))))</f>
        <v/>
      </c>
      <c r="U264" t="str">
        <f>IF(A264=0,"",IF(AND(ISBLANK(Raw!AT264),COUNTA(Raw!ER264:EU264)=0),"",IF(AND(Raw!AT264&gt;0,COUNTA(Raw!ER264:EU264)&gt;0),"",IF(AND(Raw!AT264=0,COUNTA(Raw!ER264:EU264)=0),"",1))))</f>
        <v/>
      </c>
      <c r="V264" t="str">
        <f>IF(A264=0,"",IF(AND(ISBLANK(Raw!AS264),COUNTA(Raw!EV264:FA264)=0),"",IF(AND(Raw!AS264&gt;0,COUNTA(Raw!EV264:FA264)&gt;0),"",IF(AND(Raw!AS264=0,COUNTA(Raw!EV264:FA264)=0),"",1))))</f>
        <v/>
      </c>
      <c r="W264" t="str">
        <f>IF(A264=0,"",IF(AND(ISBLANK(Raw!AS264),COUNTA(Raw!FB264:FE264)=0),"",IF(AND(Raw!AS264&gt;0,COUNTA(Raw!FB264:FE264)&gt;0),"",IF(AND(Raw!AS264=0,COUNTA(Raw!FB264:FE264)=0),"",1))))</f>
        <v/>
      </c>
      <c r="X264" t="str">
        <f>IF(A264=0,"",IF(AND(ISBLANK(Raw!AT264),COUNTA(Raw!FF264:FI264)=0),"",IF(AND(Raw!AT264&gt;0,COUNTA(Raw!FF264:FI264)&gt;0),"",IF(AND(Raw!AT264=0,COUNTA(Raw!FF264:FI264)=0),"",1))))</f>
        <v/>
      </c>
      <c r="Y264" t="str">
        <f>IF(A264=0,"",IF(AND(ISBLANK(Raw!AS264),COUNTA(Raw!FJ264:FM264)=0),"",IF(AND(Raw!AS264&gt;0,COUNTA(Raw!FJ264:FM264)&gt;0),"",IF(AND(Raw!AS264=0,COUNTA(Raw!FJ264:FM264)=0),"",1))))</f>
        <v/>
      </c>
      <c r="Z264" t="str">
        <f>IF(A264=0,"",IF(AND(COUNTA(Raw!FN264:FT264)=0,ISBLANK(Raw!FU264)),"",IF(AND(COUNTIF(Raw!FN264:FT264,1)&gt;0,ISBLANK(Raw!FU264)=FALSE),"",IF(AND(COUNTIF(Raw!FN264:FT264,1)=0,ISBLANK(Raw!FU264)),"",1))))</f>
        <v/>
      </c>
      <c r="AA264" s="19" t="str">
        <f>IF(A264=0,"",IF(AND(ISBLANK(Raw!BI264),COUNTA(Raw!FV264:GH264)=0),"",IF(AND(Raw!BI264&lt;&gt;1,COUNTIF(Raw!FV264:GH264,6)=0),"",IF(Raw!BI264=1,"",1))))</f>
        <v/>
      </c>
      <c r="AB264" t="str">
        <f>IF(A264=0,"",IF(AND(ISBLANK(Raw!GI264),COUNTA(Raw!GJ264:GQ264)=0),"",IF(AND(Raw!GI264=1,COUNTA(Raw!GJ264:GQ264)&gt;0),"",IF(AND(Raw!GI264=2,COUNTA(Raw!GJ264:GQ264)=0),"",1))))</f>
        <v/>
      </c>
      <c r="AC264" s="19" t="str">
        <f>IF(A264=0,"",IF(AND(COUNTA(Raw!GY264:HF264)=0,ISBLANK(Raw!HG264)),"",IF(AND(OR(COUNTIF(Raw!GY264:HE264,1)&gt;0,COUNTIF(Raw!GY264:HE264,2)&gt;0),ISBLANK(Raw!HG264)=FALSE),"",IF(AND(COUNTA(Raw!GY264:HF264)&gt;0,ISBLANK(Raw!HG264),COUNTIF(Raw!GY264:HE264,1)=0,COUNTIF(Raw!GY264:HE264,2)=0),"",1))))</f>
        <v/>
      </c>
      <c r="AD264" s="19" t="str">
        <f>IF(A264=0,"",IF(COUNTA(Raw!HU264:IB264)=0,"",IF(AND(Raw!AK264&lt;&gt;2,COUNTIF(Raw!HU264:IA264,2)=0,COUNTIF(Raw!HU264:IA264,3)=0),"",IF(Raw!AK264=2,"",1))))</f>
        <v/>
      </c>
      <c r="AE264" s="19" t="str">
        <f>IF(A264=0,"",IF(AND(Raw!AK264=2,ISBLANK(Raw!IC264)=FALSE),"",IF(AND(Raw!AK264&lt;&gt;2,ISBLANK(Raw!IC264)),"",1)))</f>
        <v/>
      </c>
      <c r="AF264" s="19" t="str">
        <f>IF(A264=0,"",IF(COUNTA(Raw!ID264:IF264)=0,"",IF(AND(MATCH(2023-Raw!ID264,Code!$A$3:$A$12,1)=Raw!IF264,2023-Raw!ID264=Raw!IE264),"",1)))</f>
        <v/>
      </c>
      <c r="AG264" s="19" t="str">
        <f>IF(A264=0,"",IF(COUNTA(Raw!IG264:II264)=0,"",IF(AND(Raw!IG264=4,ISBLANK(Raw!II264)=FALSE),"",IF(AND(Raw!IG264&lt;&gt;4,ISBLANK(Raw!II264)),"",1))))</f>
        <v/>
      </c>
      <c r="AH264" s="19" t="str">
        <f>IF(A264=0,"",IF(COUNTA(Raw!IJ264:IM264)=0,"",IF(AND(Raw!IJ264=1,ISBLANK(Raw!IK264)=FALSE),"",IF(AND(Raw!IJ264=2,COUNTA(Raw!IK264:IM264)&gt;0),"",1))))</f>
        <v/>
      </c>
      <c r="AI264" s="19" t="str">
        <f>IF(A264=0,"",IF(COUNTA(Raw!IK264:IM264)=0,"",IF(AND(Raw!IK264=1,ISBLANK(Raw!IL264)=FALSE),"",IF(AND(Raw!IK264=2,COUNTA(Raw!IL264:IM264)=0),"",1))))</f>
        <v/>
      </c>
      <c r="AJ264" s="19" t="str">
        <f>IF(A264=0,"",IF(COUNTA(Raw!JD264:JJ264)=0,"",IF(AND(Raw!JD264&gt;600,COUNTA(Raw!JE264:JI264)&gt;0),"",IF(AND(Raw!JD264&lt;=600,COUNTA(Raw!JE264:JJ264)=0),"",1))))</f>
        <v/>
      </c>
      <c r="AK264" s="19" t="str">
        <f>IF(A264=0,"",IF(COUNTA(Raw!JK264:KA264)=0,"",IF(AND(Raw!JK264=1,COUNTA(Raw!JM264:JV264)&gt;0),"",IF(AND(Raw!JK264=3,COUNTA(Raw!JM264:JV264)&gt;0,COUNTA(Raw!JW264:KA264)=0),"",IF(AND(ISBLANK(Raw!JK264)=FALSE,Raw!JK264&lt;&gt;1,Raw!JK264&lt;&gt;3,COUNTA(Raw!JM264:KA264)=0),"",1)))))</f>
        <v/>
      </c>
      <c r="AL264" s="19" t="str">
        <f>IF(A264=0,"",IF(COUNTA(Raw!JW264:KA264)=0,"",IF(AND(COUNTIF(Raw!JW264:JZ264,4)=0,COUNTA(Raw!JW264:JZ264)&gt;0,ISBLANK(Raw!KA264)=FALSE),"",IF(AND(COUNTIF(Raw!JW264:KA264,4)&gt;0,ISBLANK(Raw!KA264)),"",1))))</f>
        <v/>
      </c>
      <c r="AM264" s="19" t="str">
        <f>IF(A264=0,"",IF(COUNTA(Raw!KT264:KU264)=0,"",IF(AND(Raw!KT264=1,ISBLANK(Raw!KU264)=FALSE),"",IF(AND(Raw!KT264=2,ISBLANK(Raw!KU264)),"",1))))</f>
        <v/>
      </c>
      <c r="AN264" s="19" t="str">
        <f>IF(A264=0,"",IF(COUNTA(Raw!KX264:LF264)=0,"",IF(AND(COUNTIF(Raw!KX264:LB264,5)=1,COUNTA(Raw!KX264:LB264)=1,COUNTA(Raw!LC264:LF264)=0),"",IF(AND(COUNTIF(Raw!KX264:LB264,5)=0,COUNTA(Raw!KX264:LB264)&gt;0,COUNTA(Raw!LC264:LF264)&gt;0),"",1))))</f>
        <v/>
      </c>
      <c r="AO264" s="19" t="str">
        <f>IF(A264=0,"",IF(COUNTA(Raw!LM264:LU264)=0,"",IF(AND(Raw!LM264=1,ISBLANK(Raw!LN264)=FALSE,COUNTA(Raw!LO264:LU264)&gt;0),"",IF(AND(Raw!LM264=2,COUNTA(Raw!LN264:LU264)=0),"",1))))</f>
        <v/>
      </c>
      <c r="AP264" s="19" t="str">
        <f>IF(A264=0,"",IF(COUNTA(Raw!MY264:OG264)=0,"",IF(AND(Raw!MY264=2,COUNTA(Raw!MZ264:OG264)=0),"",IF(AND(Raw!MY264=1,COUNTA(Raw!MZ264:OG264)&gt;0),"",1))))</f>
        <v/>
      </c>
      <c r="AQ264" s="19" t="str">
        <f>IF(A264=0,"",IF(COUNTA(Raw!NC264:NW264)=0,"",IF(AND(COUNTIF(Raw!NC264:NG264,3)&gt;0,COUNTA(Raw!NH264:NQ264)&gt;0),"",IF(AND(COUNTA(Raw!NC264:NG264)&gt;0,COUNTIF(Raw!NC264:NG264,3)=0,COUNTA(Raw!NH264:NW264)=0),"",1))))</f>
        <v/>
      </c>
      <c r="AR264" s="19" t="str">
        <f>IF(A264=0,"",IF(COUNTA(Raw!NH264:NW264)=0,"",IF(AND(COUNTIF(Raw!NH264:NQ264,10)&gt;0,COUNTA(Raw!NR264:NW264)&gt;0),"",IF(AND(COUNTA(Raw!NH264:NQ264)&gt;0,COUNTIF(Raw!NH264:NQ264,10)=0,COUNTA(Raw!NR264:NY264)=0),"",1))))</f>
        <v/>
      </c>
      <c r="AS264" s="19" t="str">
        <f>IF(A264=0,"",IF(COUNTA(Raw!NY264:OG264)=0,"",IF(AND(Raw!NY264=1,COUNTA(Raw!NZ264:OG264)&gt;0),"",IF(AND(Raw!NY264=2,COUNTA(Raw!NZ264:OG264)=0),"",1))))</f>
        <v/>
      </c>
      <c r="AT264" s="19" t="str">
        <f>IF(A264=0,"",IF(COUNTA(Raw!OH264:OY264)=0,"",IF(AND(Raw!OH264=1,COUNTA(Raw!OI264:OY264)&gt;0),"",IF(AND(Raw!OH264=2,COUNTA(Raw!OI264:OY264)=0),"",1))))</f>
        <v/>
      </c>
      <c r="AU264" s="19" t="str">
        <f>IF(A264=0,"",IF(COUNTA(Raw!PR264:QB264)=0,"",
IF(AND(OR(AND(COUNTIF(Raw!PR264:QB264,1)=1,COUNTA(Raw!QI264:QY264)&gt;0),AND(COUNTIF(Raw!PR264:QB264,1)=0,COUNTA(Raw!QI264:QY264)=0)),OR(AND(COUNTIF(Raw!PR264:QB264,2)=1,COUNTA(Raw!QZ264:RP264)&gt;0),AND(COUNTIF(Raw!PR264:QB264,2)=0,COUNTA(Raw!QZ264:RP264)=0)),OR(AND(COUNTIF(Raw!PR264:QB264,3)=1,COUNTA(Raw!RQ264:SG264)&gt;0),AND(COUNTIF(Raw!PR264:QB264,3)=0,COUNTA(Raw!RQ264:SG264)=0)),OR(AND(COUNTIF(Raw!PR264:QB264,4)=1,COUNTA(Raw!SH264:ST264)&gt;0),AND(COUNTIF(Raw!PR264:QB264,4)=0,COUNTA(Raw!SH264:ST264)=0)),OR(AND(COUNTIF(Raw!PR264:QB264,5)=1,COUNTA(Raw!SU264:TG264)&gt;0),AND(COUNTIF(Raw!PR264:QB264,5)=0,COUNTA(Raw!SU264:TG264)=0)),OR(AND(COUNTIF(Raw!PR264:QB264,6)=1,COUNTA(Raw!TH264:TT264)&gt;0),AND(COUNTIF(Raw!PR264:QB264,6)=0,COUNTA(Raw!TH264:TT264)=0)),OR(AND(COUNTIF(Raw!PR264:QB264,7)=1,COUNTA(Raw!TU264:UI264)&gt;0),AND(COUNTIF(Raw!PR264:QB264,7)=0,COUNTA(Raw!TU264:UI264)=0)),OR(AND(COUNTIF(Raw!PR264:QB264,8)=1,COUNTA(Raw!UJ264:UV264)&gt;0),AND(COUNTIF(Raw!PR264:QB264,8)=0,COUNTA(Raw!UJ264:UV264)=0)),OR(AND(COUNTIF(Raw!PR264:QB264,9)=1,COUNTA(Raw!UW264:VG264)&gt;0),AND(COUNTIF(Raw!PR264:QB264,9)=0,COUNTA(Raw!UW264:VG264)=0)),OR(AND(COUNTIF(Raw!PR264:QB264,10)=1,COUNTA(Raw!VH264:VP264)&gt;0),AND(COUNTIF(Raw!PR264:QB264,10)=0,COUNTA(Raw!VH264:VP264)=0)),OR(AND(COUNTIF(Raw!PR264:QB264,11)=1,COUNTA(Raw!VQ264:WK264)&gt;0),AND(COUNTIF(Raw!PR264:QB264,11)=0,COUNTA(Raw!VQ264:WK264)=0))),"",1)))</f>
        <v/>
      </c>
      <c r="AV264" s="19" t="str">
        <f>IF(A264=0,"",IF(COUNTA(Raw!QI264:QY264)=0,"",IF(AND(OR(AND(Raw!QI264=4,COUNTIF(Raw!QR264:QY264,1)=0),Raw!QI264&lt;&gt;4),OR(AND(Raw!QJ264=4,COUNTIF(Raw!QR264:QY264,2)=0),Raw!QJ264&lt;&gt;4),OR(AND(Raw!QK264=4,COUNTIF(Raw!QR264:QY264,3)=0),Raw!QK264&lt;&gt;4),OR(AND(Raw!QL264=4,COUNTIF(Raw!QR264:QY264,4)=0),Raw!QL264&lt;&gt;4),OR(AND(Raw!QM264=4,COUNTIF(Raw!QR264:QY264,5)=0),Raw!QM264&lt;&gt;4),OR(AND(Raw!QN264=4,COUNTIF(Raw!QR264:QY264,6)=0),Raw!QN264&lt;&gt;4),OR(AND(Raw!QO264=4,COUNTIF(Raw!QR264:QY264,7)=0),Raw!QO264&lt;&gt;4),OR(AND(Raw!QP264=4,COUNTIF(Raw!QR264:QY264,8)=0),Raw!QP264&lt;&gt;4)),"",1)))</f>
        <v/>
      </c>
      <c r="AW264" t="str">
        <f>IF(A264=0,"",IF(COUNTA(Raw!QZ264:RP264)=0,"",IF(AND(OR(AND(Raw!QZ264=4,COUNTIF(Raw!RI264:RP264,1)=0),Raw!QZ264&lt;&gt;4),OR(AND(Raw!RA264=4,COUNTIF(Raw!RI264:RP264,2)=0),Raw!RA264&lt;&gt;4),OR(AND(Raw!RB264=4,COUNTIF(Raw!RI264:RP264,3)=0),Raw!RB264&lt;&gt;4),OR(AND(Raw!RC264=4,COUNTIF(Raw!RI264:RP264,4)=0),Raw!RC264&lt;&gt;4),OR(AND(Raw!RD264=4,COUNTIF(Raw!RI264:RP264,5)=0),Raw!RD264&lt;&gt;4),OR(AND(Raw!RE264=4,COUNTIF(Raw!RI264:RP264,6)=0),Raw!RE264&lt;&gt;4),OR(AND(Raw!RF264=4,COUNTIF(Raw!RI264:RP264,7)=0),Raw!RF264&lt;&gt;4),OR(AND(Raw!RG264=4,COUNTIF(Raw!RI264:RP264,8)=0),Raw!RG264&lt;&gt;4)),"",1)))</f>
        <v/>
      </c>
      <c r="AX264" t="str">
        <f>IF(A264=0,"",IF(COUNTA(Raw!RQ264:SG264)=0,"",IF(AND(OR(AND(Raw!RQ264=4,COUNTIF(Raw!RZ264:SG264,1)=0),Raw!RQ264&lt;&gt;4),OR(AND(Raw!RR264=4,COUNTIF(Raw!RZ264:SG264,2)=0),Raw!RR264&lt;&gt;4),OR(AND(Raw!RS264=4,COUNTIF(Raw!RZ264:SG264,3)=0),Raw!RS264&lt;&gt;4),OR(AND(Raw!RT264=4,COUNTIF(Raw!RZ264:SG264,4)=0),Raw!RT264&lt;&gt;4),OR(AND(Raw!RU264=4,COUNTIF(Raw!RZ264:SG264,5)=0),Raw!RU264&lt;&gt;4),OR(AND(Raw!RV264=4,COUNTIF(Raw!RZ264:SG264,6)=0),Raw!RV264&lt;&gt;4),OR(AND(Raw!RW264=4,COUNTIF(Raw!RZ264:SG264,7)=0),Raw!RW264&lt;&gt;4),OR(AND(Raw!RX264=4,COUNTIF(Raw!RZ264:SG264,8)=0),Raw!RX264&lt;&gt;4)),"",1)))</f>
        <v/>
      </c>
      <c r="AY264" t="str">
        <f>IF(A264=0,"",IF(COUNTA(Raw!SH264:ST264)=0,"",IF(AND(OR(AND(Raw!SH264=4,COUNTIF(Raw!SO264:ST264,1)=0),Raw!SH264&lt;&gt;4),OR(AND(Raw!SI264=4,COUNTIF(Raw!SO264:ST264,2)=0),Raw!SI264&lt;&gt;4),OR(AND(Raw!SJ264=4,COUNTIF(Raw!SO264:ST264,3)=0),Raw!SJ264&lt;&gt;4),OR(AND(Raw!SK264=4,COUNTIF(Raw!SO264:ST264,4)=0),Raw!SK264&lt;&gt;4),OR(AND(Raw!SL264=4,COUNTIF(Raw!SO264:ST264,5)=0),Raw!SL264&lt;&gt;4),OR(AND(Raw!SM264=4,COUNTIF(Raw!SO264:ST264,6)=0),Raw!SM264&lt;&gt;4)),"",1)))</f>
        <v/>
      </c>
      <c r="AZ264" t="str">
        <f>IF(A264=0,"",IF(COUNTA(Raw!SU264:TG264)=0,"",IF(AND(OR(AND(Raw!SU264=4,COUNTIF(Raw!TB264:TG264,1)=0),Raw!SU264&lt;&gt;4),OR(AND(Raw!SV264=4,COUNTIF(Raw!TB264:TG264,2)=0),Raw!SV264&lt;&gt;4),OR(AND(Raw!SW264=4,COUNTIF(Raw!TB264:TG264,3)=0),Raw!SW264&lt;&gt;4),OR(AND(Raw!SX264=4,COUNTIF(Raw!TB264:TG264,4)=0),Raw!SX264&lt;&gt;4),OR(AND(Raw!SY264=4,COUNTIF(Raw!TB264:TG264,5)=0),Raw!SY264&lt;&gt;4),OR(AND(Raw!SZ264=4,COUNTIF(Raw!TB264:TG264,6)=0),Raw!SZ264&lt;&gt;4)),"",1)))</f>
        <v/>
      </c>
      <c r="BA264" t="str">
        <f>IF(A264=0,"",IF(COUNTA(Raw!TH264:TT264)=0,"",IF(AND(OR(AND(Raw!TH264=4,COUNTIF(Raw!TO264:TT264,1)=0),Raw!TH264&lt;&gt;4),OR(AND(Raw!TI264=4,COUNTIF(Raw!TO264:TT264,2)=0),Raw!TI264&lt;&gt;4),OR(AND(Raw!TJ264=4,COUNTIF(Raw!TO264:TT264,3)=0),Raw!TJ264&lt;&gt;4),OR(AND(Raw!TK264=4,COUNTIF(Raw!TO264:TT264,4)=0),Raw!TK264&lt;&gt;4),OR(AND(Raw!TL264=4,COUNTIF(Raw!TO264:TT264,5)=0),Raw!TL264&lt;&gt;4),OR(AND(Raw!TM264=4,COUNTIF(Raw!TO264:TT264,6)=0),Raw!TM264&lt;&gt;4)),"",1)))</f>
        <v/>
      </c>
      <c r="BB264" t="str">
        <f>IF(A264=0,"",IF(COUNTA(Raw!TU264:UI264)=0,"",IF(AND(OR(AND(Raw!TU264=4,COUNTIF(Raw!UC264:UI264,1)=0),Raw!TU264&lt;&gt;4),OR(AND(Raw!TV264=4,COUNTIF(Raw!UC264:UI264,2)=0),Raw!TV264&lt;&gt;4),OR(AND(Raw!TW264=4,COUNTIF(Raw!UC264:UI264,3)=0),Raw!TW264&lt;&gt;4),OR(AND(Raw!TX264=4,COUNTIF(Raw!UC264:UI264,4)=0),Raw!TX264&lt;&gt;4),OR(AND(Raw!TY264=4,COUNTIF(Raw!UC264:UI264,5)=0),Raw!TY264&lt;&gt;4),OR(AND(Raw!TZ264=4,COUNTIF(Raw!UC264:UI264,6)=0),Raw!TZ264&lt;&gt;4),OR(AND(Raw!UA264=4,COUNTIF(Raw!UC264:UI264,7)=0),Raw!UA264&lt;&gt;4)),"",1)))</f>
        <v/>
      </c>
      <c r="BC264" t="str">
        <f>IF(A264=0,"",IF(COUNTA(Raw!UJ264:UV264)=0,"",IF(AND(OR(AND(Raw!UJ264=4,COUNTIF(Raw!UQ264:UV264,1)=0),Raw!UJ264&lt;&gt;4),OR(AND(Raw!UK264=4,COUNTIF(Raw!UQ264:UV264,2)=0),Raw!UK264&lt;&gt;4),OR(AND(Raw!UL264=4,COUNTIF(Raw!UQ264:UV264,3)=0),Raw!UL264&lt;&gt;4),OR(AND(Raw!UM264=4,COUNTIF(Raw!UQ264:UV264,4)=0),Raw!UM264&lt;&gt;4),OR(AND(Raw!UN264=4,COUNTIF(Raw!UQ264:UV264,5)=0),Raw!UN264&lt;&gt;4),OR(AND(Raw!UO264=4,COUNTIF(Raw!UQ264:UV264,6)=0),Raw!UO264&lt;&gt;4)),"",1)))</f>
        <v/>
      </c>
      <c r="BD264" t="str">
        <f>IF(A264=0,"",IF(COUNTA(Raw!UW264:VG264)=0,"",IF(AND(OR(AND(Raw!UW264=4,COUNTIF(Raw!VC264:VG264,1)=0),Raw!UW264&lt;&gt;4),OR(AND(Raw!UX264=4,COUNTIF(Raw!VC264:VG264,2)=0),Raw!UX264&lt;&gt;4),OR(AND(Raw!UY264=4,COUNTIF(Raw!VC264:VG264,3)=0),Raw!UY264&lt;&gt;4),OR(AND(Raw!UZ264=4,COUNTIF(Raw!VC264:VG264,4)=0),Raw!UZ264&lt;&gt;4),OR(AND(Raw!VA264=4,COUNTIF(Raw!VC264:VG264,5)=0),Raw!VA264&lt;&gt;4)),"",1)))</f>
        <v/>
      </c>
      <c r="BE264" t="str">
        <f>IF(A264=0,"",IF(COUNTA(Raw!VH264:VP264)=0,"",
IF(AND(
OR(AND(Raw!VH264=4,COUNTIF(Raw!VM264:VP264,1)=0),Raw!VH264&lt;&gt;4),
OR(AND(Raw!VI264=4,COUNTIF(Raw!VM264:VP264,2)=0),Raw!VI264&lt;&gt;4),
OR(AND(Raw!VJ264=4,COUNTIF(Raw!VM264:VP264,3)=0),Raw!VJ264&lt;&gt;4),
OR(AND(Raw!VK264=4,COUNTIF(Raw!VM264:VP264,4)=0),Raw!VK264&lt;&gt;4)
),"",1)))</f>
        <v/>
      </c>
      <c r="BF264" t="str">
        <f>IF(A264=0,"",IF(COUNTA(Raw!VQ264:WK264)=0,"",
IF(AND(
OR(AND(Raw!VQ264=4,COUNTIF(Raw!WB264:WK264,1)=0),Raw!VQ264&lt;&gt;4),
OR(AND(Raw!VR264=4,COUNTIF(Raw!WB264:WK264,2)=0),Raw!VR264&lt;&gt;4),
OR(AND(Raw!VS264=4,COUNTIF(Raw!WB264:WK264,3)=0),Raw!VS264&lt;&gt;4),
OR(AND(Raw!VT264=4,COUNTIF(Raw!WB264:WK264,4)=0),Raw!VT264&lt;&gt;4),
OR(AND(Raw!VU264=4,COUNTIF(Raw!WB264:WK264,5)=0),Raw!VU264&lt;&gt;4),
OR(AND(Raw!VV264=4,COUNTIF(Raw!WB264:WK264,6)=0),Raw!VV264&lt;&gt;4),
OR(AND(Raw!VW264=4,COUNTIF(Raw!WB264:WK264,7)=0),Raw!VW264&lt;&gt;4),
OR(AND(Raw!VX264=4,COUNTIF(Raw!WB264:WK264,8)=0),Raw!VX264&lt;&gt;4),
OR(AND(Raw!VY264=4,COUNTIF(Raw!WB264:WK264,9)=0),Raw!VX264&lt;&gt;4),
OR(AND(Raw!VZ264=4,COUNTIF(Raw!WB264:WK264,10)=0),Raw!VZ264&lt;&gt;4)
),"",1)))</f>
        <v/>
      </c>
      <c r="BG264" t="str">
        <f>IF(A264=0,"",IF(COUNTA(Raw!WL264:XB264)=0,"",
IF(AND(
OR(AND(Raw!WL264=4,COUNTIF(Raw!WU264:XB264,1)=0),Raw!WL264&lt;&gt;4),
OR(AND(Raw!WM264=4,COUNTIF(Raw!WU264:XB264,2)=0),Raw!WM264&lt;&gt;4),
OR(AND(Raw!WN264=4,COUNTIF(Raw!WU264:XB264,3)=0),Raw!WN264&lt;&gt;4),
OR(AND(Raw!WO264=4,COUNTIF(Raw!WU264:XB264,4)=0),Raw!WO264&lt;&gt;4),
OR(AND(Raw!WP264=4,COUNTIF(Raw!WU264:XB264,5)=0),Raw!WP264&lt;&gt;4),
OR(AND(Raw!WQ264=4,COUNTIF(Raw!WU264:XB264,6)=0),Raw!WQ264&lt;&gt;4),
OR(AND(Raw!WR264=4,COUNTIF(Raw!WU264:XB264,7)=0),Raw!WR264&lt;&gt;4),
OR(AND(Raw!WS264=4,COUNTIF(Raw!WU264:XB264,8)=0),Raw!WS264&lt;&gt;4)
),"",1)))</f>
        <v/>
      </c>
      <c r="BH264" t="str">
        <f>IF(A264=0,"",IF(COUNTA(Raw!XC264:XK264)=0,"",
IF(AND(
OR(AND(Raw!XC264=4,COUNTIF(Raw!XH264:XK264,1)=0),Raw!XC264&lt;&gt;4),
OR(AND(Raw!XD264=4,COUNTIF(Raw!XH264:XK264,2)=0),Raw!XD264&lt;&gt;4),
OR(AND(Raw!XE264=4,COUNTIF(Raw!XH264:XK264,3)=0),Raw!XE264&lt;&gt;4),
OR(AND(Raw!XF264=4,COUNTIF(Raw!XH264:XK264,4)=0),Raw!XF264&lt;&gt;4)
),"",1)))</f>
        <v/>
      </c>
      <c r="BI264" t="str">
        <f>IF(A264=0,"",IF(COUNTA(Raw!XL264:XT264)=0,"",
IF(AND(
OR(AND(Raw!XL264=4,COUNTIF(Raw!XQ264:XT264,1)=0),Raw!XL264&lt;&gt;4),
OR(AND(Raw!XM264=4,COUNTIF(Raw!XQ264:XT264,2)=0),Raw!XM264&lt;&gt;4),
OR(AND(Raw!XN264=4,COUNTIF(Raw!XQ264:XT264,3)=0),Raw!XN264&lt;&gt;4),
OR(AND(Raw!XO264=4,COUNTIF(Raw!XQ264:XT264,4)=0),Raw!XO264&lt;&gt;4)
),"",1)))</f>
        <v/>
      </c>
      <c r="BJ264" t="str">
        <f>IF(A264=0,"",IF(COUNTA(Raw!XU264:YI264)=0,"",
IF(AND(
OR(AND(Raw!XU264=4,COUNTIF(Raw!YC264:YI264,1)=0),Raw!XU264&lt;&gt;4),
OR(AND(Raw!XV264=4,COUNTIF(Raw!YC264:YI264,2)=0),Raw!XV264&lt;&gt;4),
OR(AND(Raw!XW264=4,COUNTIF(Raw!YC264:YI264,3)=0),Raw!XW264&lt;&gt;4),
OR(AND(Raw!XX264=4,COUNTIF(Raw!YC264:YI264,4)=0),Raw!XX264&lt;&gt;4),
OR(AND(Raw!XY264=4,COUNTIF(Raw!YC264:YI264,5)=0),Raw!XY264&lt;&gt;4),
OR(AND(Raw!XZ264=4,COUNTIF(Raw!YC264:YI264,6)=0),Raw!XZ264&lt;&gt;4),
OR(AND(Raw!YA264=4,COUNTIF(Raw!YC264:YI264,7)=0),Raw!YA264&lt;&gt;4)
),"",1)))</f>
        <v/>
      </c>
      <c r="BK264" t="str">
        <f>IF(A264=0,"",IF(COUNTA(Raw!YJ264:YR264)=0,"",
IF(AND(
OR(AND(Raw!YJ264=4,COUNTIF(Raw!YO264:YR264,1)=0),Raw!YJ264&lt;&gt;4),
OR(AND(Raw!YK264=4,COUNTIF(Raw!YO264:YR264,2)=0),Raw!YK264&lt;&gt;4),
OR(AND(Raw!YL264=4,COUNTIF(Raw!YO264:YR264,3)=0),Raw!YL264&lt;&gt;4),
OR(AND(Raw!YM264=4,COUNTIF(Raw!YO264:YR264,4)=0),Raw!YM264&lt;&gt;4)
),"",1)))</f>
        <v/>
      </c>
      <c r="BL264" t="str">
        <f>IF(A264=0,"",IF(COUNTA(Raw!YS264:YU264)=0,"",IF(AND(Raw!YS264=4,ISBLANK(Raw!YU264)),"",IF(AND(Raw!YS264&lt;&gt;4,ISBLANK(Raw!YU264)=FALSE),"",1))))</f>
        <v/>
      </c>
    </row>
    <row r="265" spans="1:64">
      <c r="A265" s="20">
        <f>Raw!A265</f>
        <v>0</v>
      </c>
      <c r="B265" s="19" t="str">
        <f>IF(A265=0,"",IF(AND(Raw!AC265=1,COUNTA(Raw!AR265:IC265)&gt;0,COUNTA(Raw!ID265:YU265)=0),"",IF(AND(Raw!AC265=2,COUNTA(Raw!AR265:IC265)=0,COUNTA(Raw!ID265:MV265)&gt;0,COUNTA(Raw!MW265:YU265)=0),"",IF(AND(Raw!AC265=3,COUNTA(Raw!AP265:MV265)=0,COUNTA(Raw!MW265:YU265)&gt;0),"",1))))</f>
        <v/>
      </c>
      <c r="C265" s="19" t="str">
        <f>IF(A265=0,"",IF(AND(Raw!AK265=1,ISBLANK(Raw!AM265)=FALSE,ISBLANK(Raw!AO265)),"",IF(AND(Raw!AK265=2,ISBLANK(Raw!AM265),ISBLANK(Raw!AO265)=FALSE),"",1)))</f>
        <v/>
      </c>
      <c r="D265" s="19" t="str">
        <f>IF(A265=0,"",IF(COUNTA(Raw!AS265:AZ265)=0,"",IF(AND(Raw!AS265+Raw!AT265=100,Raw!AU265+Raw!AV265=100,Raw!AW265+Raw!AX265=100,Raw!AY265+Raw!AZ265=100),"",1)))</f>
        <v/>
      </c>
      <c r="E265" s="19" t="str">
        <f>IF(A265=0,"",IF(ISBLANK(Raw!AQ265),"",IF(Raw!AQ265=1,"",1)))</f>
        <v/>
      </c>
      <c r="F265" s="19" t="str">
        <f>IF(A265=0,"",IF(ISBLANK(Raw!AR265),"",IF(AND(Raw!AR265&gt;=0,Raw!AR265&lt;=100),"",1)))</f>
        <v/>
      </c>
      <c r="G265" s="19" t="str">
        <f>IF(A265=0,"",IF(AND(ISBLANK(Raw!BA265),ISBLANK(Raw!AS265)),"",IF(AND(Raw!AS265&gt;0,ISBLANK(Raw!BA265)=FALSE),"",1)))</f>
        <v/>
      </c>
      <c r="H265" s="19" t="str">
        <f>IF(A265=0,"",IF(COUNTA(Raw!BA265:BH265)=0,"",IF(AND(Raw!BA265=0,COUNTA(Raw!BB265:BH265)=0),"",IF(AND(Raw!BA265&gt;0,COUNTA(Raw!BB265:BH265)&gt;0),"",1))))</f>
        <v/>
      </c>
      <c r="I265" s="19" t="str">
        <f>IF(A265=0,"",IF(AND(ISBLANK(Raw!BI265),ISBLANK(Raw!BJ265)),"",IF(AND(Raw!BI265=1,ISBLANK(Raw!BJ265)=FALSE),"",IF(AND(Raw!BI265=2,ISBLANK(Raw!BJ265)),"",1))))</f>
        <v/>
      </c>
      <c r="J265" s="19" t="str">
        <f>IF(A265=0,"",IF(AND(ISBLANK(Raw!AT265),COUNTBLANK(Raw!BK265:BQ265)),"",IF(AND(Raw!AT265&gt;0,COUNTA(Raw!BK265:BQ265)&gt;0),"",IF(AND(Raw!AT265=0,COUNTA(Raw!BK265:BQ265)=0),"",1))))</f>
        <v/>
      </c>
      <c r="K265" s="19" t="str">
        <f>IF(A265=0,"",IF(AND(ISBLANK(Raw!AS265),COUNTA(Raw!BR265:BX265)=0),"",IF(AND(Raw!AS265&gt;0,COUNTA(Raw!BR265:BX265)&gt;0),"",IF(AND(Raw!AS265=0,COUNTA(Raw!BR265:BX265)=0),"",1))))</f>
        <v/>
      </c>
      <c r="L265" s="19" t="str">
        <f>IF(A265=0,"",IF(AND(COUNTA(Raw!BK265:BX265)=0,COUNTA(Raw!BY265:CH265)=0),"",IF(AND(COUNTIF(Raw!BK265:BX265,1)&gt;0,COUNTA(Raw!BY265:CH265)&gt;0),"",IF(AND(COUNTIF(Raw!BK265:BX265,1)=0,COUNTA(Raw!BY265:CH265)=0),"",1))))</f>
        <v/>
      </c>
      <c r="M265" s="19" t="str">
        <f>IF(A265=0,"",IF(AND(COUNTA(Raw!BK265:BX265)=0,COUNTA(Raw!CI265:CR265)),"",IF(AND(COUNTIF(Raw!BK265:BX265,3)&gt;0,COUNTA(Raw!CI265:CR265)&gt;0),"",IF(AND(COUNTIF(Raw!BK265:BX265,3)=0,COUNTA(Raw!CI265:CR265)=0),"",1))))</f>
        <v/>
      </c>
      <c r="N265" s="19" t="str">
        <f>IF(A265=0,"",IF(COUNTA(Raw!CS265:DF265)=0,"",IF(AND(COUNTIF(Raw!CS265:CV265,1)=1,COUNTA(Raw!CW265:DA265)&gt;0,COUNTA(Raw!DB265:DF265)=0),"",IF(AND(COUNTIF(Raw!CS265:CV265,2)=1,COUNTA(Raw!CW265:DA265)=0,COUNTA(Raw!DB265:DF265)&gt;0),"",IF(AND(COUNTA(Raw!CS265:CV265)&gt;0,COUNTA(Raw!CW265:DF265)=0),"",1)))))</f>
        <v/>
      </c>
      <c r="O265" s="19" t="str">
        <f>IF(A265=0,"",IF(COUNTA(Raw!DG265:DP265)=0,"",IF(AND(COUNTIF(Raw!BK265:BQ265,1)&gt;0,OR(COUNTIF(Raw!DG265:DP265,1)=1,COUNTIF(Raw!DG265:DP265,2)=1,COUNTIF(Raw!DG265:DP265,3)=1)),"",IF(AND(COUNTIF(Raw!BK265:BQ265,1)=0,AND(COUNTIF(Raw!DG265:DP265,1)=0,COUNTIF(Raw!DG265:DP265,2)=0,COUNTIF(Raw!DG265:DP265,3)=0)),"",1))))</f>
        <v/>
      </c>
      <c r="P265" s="19" t="str">
        <f>IF(A265=0,"",IF(COUNTA(Raw!DG265:DR265)=0,"",IF(AND(COUNTIF(Raw!DG265:DP265,4)=1,ISBLANK(Raw!DQ265)=FALSE,ISBLANK(Raw!DR265)),"",IF(AND(COUNTIF(Raw!DG265:DP265,7)=1,ISBLANK(Raw!DQ265),ISBLANK(Raw!DR265)=FALSE),"",IF(AND(COUNTA(Raw!DG265:DP265)&gt;0,COUNTIF(Raw!DG265:DP265,4)=0,COUNTIF(Raw!DG265:DP265,7)=0,COUNTA(Raw!DQ265:DR265)=0),"",1)))))</f>
        <v/>
      </c>
      <c r="Q265" s="19" t="str">
        <f>IF(A265=0,"",IF(AND(COUNTA(Raw!DS265:DU265)=0,COUNTA(Raw!BK265:BQ265)=0),"",IF(AND(COUNTIF(Raw!BK265:BQ265,1)&gt;0,COUNTA(Raw!DS265:DU265)&gt;0),"",IF(AND(COUNTIF(Raw!BK265:BQ265,1)=0,COUNTA(Raw!DS265:DU265)=0),"",1))))</f>
        <v/>
      </c>
      <c r="R265" s="19" t="str">
        <f>IF(A265=0,"",IF(AND(ISBLANK(Raw!AT265),ISBLANK(Raw!EJ265)),"",IF(AND(Raw!AT265&gt;0,ISBLANK(Raw!EJ265)=FALSE,Raw!EJ265&gt;=0,Raw!EJ265&lt;=7),"",IF(AND(Raw!AT265=0,ISBLANK(Raw!EJ265)),"",1))))</f>
        <v/>
      </c>
      <c r="S265" t="str">
        <f>IF(A265=0,"",IF(AND(ISBLANK(Raw!AS265),ISBLANK(Raw!EK265)),"",IF(AND(Raw!AS265&gt;0,ISBLANK(Raw!EK265)=FALSE),"",IF(AND(Raw!AS265=0,ISBLANK(Raw!EK265)),"",1))))</f>
        <v/>
      </c>
      <c r="T265" s="19" t="str">
        <f>IF(A265=0,"",IF(AND(ISBLANK(Raw!AT265),COUNTA(Raw!EL265:EQ265)=0),"",IF(AND(Raw!AT265&gt;0,COUNTA(Raw!EL265:EQ265)&gt;0),"",IF(AND(Raw!AT265=0,COUNTA(Raw!EL265:EQ265)=0),"",1))))</f>
        <v/>
      </c>
      <c r="U265" t="str">
        <f>IF(A265=0,"",IF(AND(ISBLANK(Raw!AT265),COUNTA(Raw!ER265:EU265)=0),"",IF(AND(Raw!AT265&gt;0,COUNTA(Raw!ER265:EU265)&gt;0),"",IF(AND(Raw!AT265=0,COUNTA(Raw!ER265:EU265)=0),"",1))))</f>
        <v/>
      </c>
      <c r="V265" t="str">
        <f>IF(A265=0,"",IF(AND(ISBLANK(Raw!AS265),COUNTA(Raw!EV265:FA265)=0),"",IF(AND(Raw!AS265&gt;0,COUNTA(Raw!EV265:FA265)&gt;0),"",IF(AND(Raw!AS265=0,COUNTA(Raw!EV265:FA265)=0),"",1))))</f>
        <v/>
      </c>
      <c r="W265" t="str">
        <f>IF(A265=0,"",IF(AND(ISBLANK(Raw!AS265),COUNTA(Raw!FB265:FE265)=0),"",IF(AND(Raw!AS265&gt;0,COUNTA(Raw!FB265:FE265)&gt;0),"",IF(AND(Raw!AS265=0,COUNTA(Raw!FB265:FE265)=0),"",1))))</f>
        <v/>
      </c>
      <c r="X265" t="str">
        <f>IF(A265=0,"",IF(AND(ISBLANK(Raw!AT265),COUNTA(Raw!FF265:FI265)=0),"",IF(AND(Raw!AT265&gt;0,COUNTA(Raw!FF265:FI265)&gt;0),"",IF(AND(Raw!AT265=0,COUNTA(Raw!FF265:FI265)=0),"",1))))</f>
        <v/>
      </c>
      <c r="Y265" t="str">
        <f>IF(A265=0,"",IF(AND(ISBLANK(Raw!AS265),COUNTA(Raw!FJ265:FM265)=0),"",IF(AND(Raw!AS265&gt;0,COUNTA(Raw!FJ265:FM265)&gt;0),"",IF(AND(Raw!AS265=0,COUNTA(Raw!FJ265:FM265)=0),"",1))))</f>
        <v/>
      </c>
      <c r="Z265" t="str">
        <f>IF(A265=0,"",IF(AND(COUNTA(Raw!FN265:FT265)=0,ISBLANK(Raw!FU265)),"",IF(AND(COUNTIF(Raw!FN265:FT265,1)&gt;0,ISBLANK(Raw!FU265)=FALSE),"",IF(AND(COUNTIF(Raw!FN265:FT265,1)=0,ISBLANK(Raw!FU265)),"",1))))</f>
        <v/>
      </c>
      <c r="AA265" s="19" t="str">
        <f>IF(A265=0,"",IF(AND(ISBLANK(Raw!BI265),COUNTA(Raw!FV265:GH265)=0),"",IF(AND(Raw!BI265&lt;&gt;1,COUNTIF(Raw!FV265:GH265,6)=0),"",IF(Raw!BI265=1,"",1))))</f>
        <v/>
      </c>
      <c r="AB265" t="str">
        <f>IF(A265=0,"",IF(AND(ISBLANK(Raw!GI265),COUNTA(Raw!GJ265:GQ265)=0),"",IF(AND(Raw!GI265=1,COUNTA(Raw!GJ265:GQ265)&gt;0),"",IF(AND(Raw!GI265=2,COUNTA(Raw!GJ265:GQ265)=0),"",1))))</f>
        <v/>
      </c>
      <c r="AC265" s="19" t="str">
        <f>IF(A265=0,"",IF(AND(COUNTA(Raw!GY265:HF265)=0,ISBLANK(Raw!HG265)),"",IF(AND(OR(COUNTIF(Raw!GY265:HE265,1)&gt;0,COUNTIF(Raw!GY265:HE265,2)&gt;0),ISBLANK(Raw!HG265)=FALSE),"",IF(AND(COUNTA(Raw!GY265:HF265)&gt;0,ISBLANK(Raw!HG265),COUNTIF(Raw!GY265:HE265,1)=0,COUNTIF(Raw!GY265:HE265,2)=0),"",1))))</f>
        <v/>
      </c>
      <c r="AD265" s="19" t="str">
        <f>IF(A265=0,"",IF(COUNTA(Raw!HU265:IB265)=0,"",IF(AND(Raw!AK265&lt;&gt;2,COUNTIF(Raw!HU265:IA265,2)=0,COUNTIF(Raw!HU265:IA265,3)=0),"",IF(Raw!AK265=2,"",1))))</f>
        <v/>
      </c>
      <c r="AE265" s="19" t="str">
        <f>IF(A265=0,"",IF(AND(Raw!AK265=2,ISBLANK(Raw!IC265)=FALSE),"",IF(AND(Raw!AK265&lt;&gt;2,ISBLANK(Raw!IC265)),"",1)))</f>
        <v/>
      </c>
      <c r="AF265" s="19" t="str">
        <f>IF(A265=0,"",IF(COUNTA(Raw!ID265:IF265)=0,"",IF(AND(MATCH(2023-Raw!ID265,Code!$A$3:$A$12,1)=Raw!IF265,2023-Raw!ID265=Raw!IE265),"",1)))</f>
        <v/>
      </c>
      <c r="AG265" s="19" t="str">
        <f>IF(A265=0,"",IF(COUNTA(Raw!IG265:II265)=0,"",IF(AND(Raw!IG265=4,ISBLANK(Raw!II265)=FALSE),"",IF(AND(Raw!IG265&lt;&gt;4,ISBLANK(Raw!II265)),"",1))))</f>
        <v/>
      </c>
      <c r="AH265" s="19" t="str">
        <f>IF(A265=0,"",IF(COUNTA(Raw!IJ265:IM265)=0,"",IF(AND(Raw!IJ265=1,ISBLANK(Raw!IK265)=FALSE),"",IF(AND(Raw!IJ265=2,COUNTA(Raw!IK265:IM265)&gt;0),"",1))))</f>
        <v/>
      </c>
      <c r="AI265" s="19" t="str">
        <f>IF(A265=0,"",IF(COUNTA(Raw!IK265:IM265)=0,"",IF(AND(Raw!IK265=1,ISBLANK(Raw!IL265)=FALSE),"",IF(AND(Raw!IK265=2,COUNTA(Raw!IL265:IM265)=0),"",1))))</f>
        <v/>
      </c>
      <c r="AJ265" s="19" t="str">
        <f>IF(A265=0,"",IF(COUNTA(Raw!JD265:JJ265)=0,"",IF(AND(Raw!JD265&gt;600,COUNTA(Raw!JE265:JI265)&gt;0),"",IF(AND(Raw!JD265&lt;=600,COUNTA(Raw!JE265:JJ265)=0),"",1))))</f>
        <v/>
      </c>
      <c r="AK265" s="19" t="str">
        <f>IF(A265=0,"",IF(COUNTA(Raw!JK265:KA265)=0,"",IF(AND(Raw!JK265=1,COUNTA(Raw!JM265:JV265)&gt;0),"",IF(AND(Raw!JK265=3,COUNTA(Raw!JM265:JV265)&gt;0,COUNTA(Raw!JW265:KA265)=0),"",IF(AND(ISBLANK(Raw!JK265)=FALSE,Raw!JK265&lt;&gt;1,Raw!JK265&lt;&gt;3,COUNTA(Raw!JM265:KA265)=0),"",1)))))</f>
        <v/>
      </c>
      <c r="AL265" s="19" t="str">
        <f>IF(A265=0,"",IF(COUNTA(Raw!JW265:KA265)=0,"",IF(AND(COUNTIF(Raw!JW265:JZ265,4)=0,COUNTA(Raw!JW265:JZ265)&gt;0,ISBLANK(Raw!KA265)=FALSE),"",IF(AND(COUNTIF(Raw!JW265:KA265,4)&gt;0,ISBLANK(Raw!KA265)),"",1))))</f>
        <v/>
      </c>
      <c r="AM265" s="19" t="str">
        <f>IF(A265=0,"",IF(COUNTA(Raw!KT265:KU265)=0,"",IF(AND(Raw!KT265=1,ISBLANK(Raw!KU265)=FALSE),"",IF(AND(Raw!KT265=2,ISBLANK(Raw!KU265)),"",1))))</f>
        <v/>
      </c>
      <c r="AN265" s="19" t="str">
        <f>IF(A265=0,"",IF(COUNTA(Raw!KX265:LF265)=0,"",IF(AND(COUNTIF(Raw!KX265:LB265,5)=1,COUNTA(Raw!KX265:LB265)=1,COUNTA(Raw!LC265:LF265)=0),"",IF(AND(COUNTIF(Raw!KX265:LB265,5)=0,COUNTA(Raw!KX265:LB265)&gt;0,COUNTA(Raw!LC265:LF265)&gt;0),"",1))))</f>
        <v/>
      </c>
      <c r="AO265" s="19" t="str">
        <f>IF(A265=0,"",IF(COUNTA(Raw!LM265:LU265)=0,"",IF(AND(Raw!LM265=1,ISBLANK(Raw!LN265)=FALSE,COUNTA(Raw!LO265:LU265)&gt;0),"",IF(AND(Raw!LM265=2,COUNTA(Raw!LN265:LU265)=0),"",1))))</f>
        <v/>
      </c>
      <c r="AP265" s="19" t="str">
        <f>IF(A265=0,"",IF(COUNTA(Raw!MY265:OG265)=0,"",IF(AND(Raw!MY265=2,COUNTA(Raw!MZ265:OG265)=0),"",IF(AND(Raw!MY265=1,COUNTA(Raw!MZ265:OG265)&gt;0),"",1))))</f>
        <v/>
      </c>
      <c r="AQ265" s="19" t="str">
        <f>IF(A265=0,"",IF(COUNTA(Raw!NC265:NW265)=0,"",IF(AND(COUNTIF(Raw!NC265:NG265,3)&gt;0,COUNTA(Raw!NH265:NQ265)&gt;0),"",IF(AND(COUNTA(Raw!NC265:NG265)&gt;0,COUNTIF(Raw!NC265:NG265,3)=0,COUNTA(Raw!NH265:NW265)=0),"",1))))</f>
        <v/>
      </c>
      <c r="AR265" s="19" t="str">
        <f>IF(A265=0,"",IF(COUNTA(Raw!NH265:NW265)=0,"",IF(AND(COUNTIF(Raw!NH265:NQ265,10)&gt;0,COUNTA(Raw!NR265:NW265)&gt;0),"",IF(AND(COUNTA(Raw!NH265:NQ265)&gt;0,COUNTIF(Raw!NH265:NQ265,10)=0,COUNTA(Raw!NR265:NY265)=0),"",1))))</f>
        <v/>
      </c>
      <c r="AS265" s="19" t="str">
        <f>IF(A265=0,"",IF(COUNTA(Raw!NY265:OG265)=0,"",IF(AND(Raw!NY265=1,COUNTA(Raw!NZ265:OG265)&gt;0),"",IF(AND(Raw!NY265=2,COUNTA(Raw!NZ265:OG265)=0),"",1))))</f>
        <v/>
      </c>
      <c r="AT265" s="19" t="str">
        <f>IF(A265=0,"",IF(COUNTA(Raw!OH265:OY265)=0,"",IF(AND(Raw!OH265=1,COUNTA(Raw!OI265:OY265)&gt;0),"",IF(AND(Raw!OH265=2,COUNTA(Raw!OI265:OY265)=0),"",1))))</f>
        <v/>
      </c>
      <c r="AU265" s="19" t="str">
        <f>IF(A265=0,"",IF(COUNTA(Raw!PR265:QB265)=0,"",
IF(AND(OR(AND(COUNTIF(Raw!PR265:QB265,1)=1,COUNTA(Raw!QI265:QY265)&gt;0),AND(COUNTIF(Raw!PR265:QB265,1)=0,COUNTA(Raw!QI265:QY265)=0)),OR(AND(COUNTIF(Raw!PR265:QB265,2)=1,COUNTA(Raw!QZ265:RP265)&gt;0),AND(COUNTIF(Raw!PR265:QB265,2)=0,COUNTA(Raw!QZ265:RP265)=0)),OR(AND(COUNTIF(Raw!PR265:QB265,3)=1,COUNTA(Raw!RQ265:SG265)&gt;0),AND(COUNTIF(Raw!PR265:QB265,3)=0,COUNTA(Raw!RQ265:SG265)=0)),OR(AND(COUNTIF(Raw!PR265:QB265,4)=1,COUNTA(Raw!SH265:ST265)&gt;0),AND(COUNTIF(Raw!PR265:QB265,4)=0,COUNTA(Raw!SH265:ST265)=0)),OR(AND(COUNTIF(Raw!PR265:QB265,5)=1,COUNTA(Raw!SU265:TG265)&gt;0),AND(COUNTIF(Raw!PR265:QB265,5)=0,COUNTA(Raw!SU265:TG265)=0)),OR(AND(COUNTIF(Raw!PR265:QB265,6)=1,COUNTA(Raw!TH265:TT265)&gt;0),AND(COUNTIF(Raw!PR265:QB265,6)=0,COUNTA(Raw!TH265:TT265)=0)),OR(AND(COUNTIF(Raw!PR265:QB265,7)=1,COUNTA(Raw!TU265:UI265)&gt;0),AND(COUNTIF(Raw!PR265:QB265,7)=0,COUNTA(Raw!TU265:UI265)=0)),OR(AND(COUNTIF(Raw!PR265:QB265,8)=1,COUNTA(Raw!UJ265:UV265)&gt;0),AND(COUNTIF(Raw!PR265:QB265,8)=0,COUNTA(Raw!UJ265:UV265)=0)),OR(AND(COUNTIF(Raw!PR265:QB265,9)=1,COUNTA(Raw!UW265:VG265)&gt;0),AND(COUNTIF(Raw!PR265:QB265,9)=0,COUNTA(Raw!UW265:VG265)=0)),OR(AND(COUNTIF(Raw!PR265:QB265,10)=1,COUNTA(Raw!VH265:VP265)&gt;0),AND(COUNTIF(Raw!PR265:QB265,10)=0,COUNTA(Raw!VH265:VP265)=0)),OR(AND(COUNTIF(Raw!PR265:QB265,11)=1,COUNTA(Raw!VQ265:WK265)&gt;0),AND(COUNTIF(Raw!PR265:QB265,11)=0,COUNTA(Raw!VQ265:WK265)=0))),"",1)))</f>
        <v/>
      </c>
      <c r="AV265" s="19" t="str">
        <f>IF(A265=0,"",IF(COUNTA(Raw!QI265:QY265)=0,"",IF(AND(OR(AND(Raw!QI265=4,COUNTIF(Raw!QR265:QY265,1)=0),Raw!QI265&lt;&gt;4),OR(AND(Raw!QJ265=4,COUNTIF(Raw!QR265:QY265,2)=0),Raw!QJ265&lt;&gt;4),OR(AND(Raw!QK265=4,COUNTIF(Raw!QR265:QY265,3)=0),Raw!QK265&lt;&gt;4),OR(AND(Raw!QL265=4,COUNTIF(Raw!QR265:QY265,4)=0),Raw!QL265&lt;&gt;4),OR(AND(Raw!QM265=4,COUNTIF(Raw!QR265:QY265,5)=0),Raw!QM265&lt;&gt;4),OR(AND(Raw!QN265=4,COUNTIF(Raw!QR265:QY265,6)=0),Raw!QN265&lt;&gt;4),OR(AND(Raw!QO265=4,COUNTIF(Raw!QR265:QY265,7)=0),Raw!QO265&lt;&gt;4),OR(AND(Raw!QP265=4,COUNTIF(Raw!QR265:QY265,8)=0),Raw!QP265&lt;&gt;4)),"",1)))</f>
        <v/>
      </c>
      <c r="AW265" t="str">
        <f>IF(A265=0,"",IF(COUNTA(Raw!QZ265:RP265)=0,"",IF(AND(OR(AND(Raw!QZ265=4,COUNTIF(Raw!RI265:RP265,1)=0),Raw!QZ265&lt;&gt;4),OR(AND(Raw!RA265=4,COUNTIF(Raw!RI265:RP265,2)=0),Raw!RA265&lt;&gt;4),OR(AND(Raw!RB265=4,COUNTIF(Raw!RI265:RP265,3)=0),Raw!RB265&lt;&gt;4),OR(AND(Raw!RC265=4,COUNTIF(Raw!RI265:RP265,4)=0),Raw!RC265&lt;&gt;4),OR(AND(Raw!RD265=4,COUNTIF(Raw!RI265:RP265,5)=0),Raw!RD265&lt;&gt;4),OR(AND(Raw!RE265=4,COUNTIF(Raw!RI265:RP265,6)=0),Raw!RE265&lt;&gt;4),OR(AND(Raw!RF265=4,COUNTIF(Raw!RI265:RP265,7)=0),Raw!RF265&lt;&gt;4),OR(AND(Raw!RG265=4,COUNTIF(Raw!RI265:RP265,8)=0),Raw!RG265&lt;&gt;4)),"",1)))</f>
        <v/>
      </c>
      <c r="AX265" t="str">
        <f>IF(A265=0,"",IF(COUNTA(Raw!RQ265:SG265)=0,"",IF(AND(OR(AND(Raw!RQ265=4,COUNTIF(Raw!RZ265:SG265,1)=0),Raw!RQ265&lt;&gt;4),OR(AND(Raw!RR265=4,COUNTIF(Raw!RZ265:SG265,2)=0),Raw!RR265&lt;&gt;4),OR(AND(Raw!RS265=4,COUNTIF(Raw!RZ265:SG265,3)=0),Raw!RS265&lt;&gt;4),OR(AND(Raw!RT265=4,COUNTIF(Raw!RZ265:SG265,4)=0),Raw!RT265&lt;&gt;4),OR(AND(Raw!RU265=4,COUNTIF(Raw!RZ265:SG265,5)=0),Raw!RU265&lt;&gt;4),OR(AND(Raw!RV265=4,COUNTIF(Raw!RZ265:SG265,6)=0),Raw!RV265&lt;&gt;4),OR(AND(Raw!RW265=4,COUNTIF(Raw!RZ265:SG265,7)=0),Raw!RW265&lt;&gt;4),OR(AND(Raw!RX265=4,COUNTIF(Raw!RZ265:SG265,8)=0),Raw!RX265&lt;&gt;4)),"",1)))</f>
        <v/>
      </c>
      <c r="AY265" t="str">
        <f>IF(A265=0,"",IF(COUNTA(Raw!SH265:ST265)=0,"",IF(AND(OR(AND(Raw!SH265=4,COUNTIF(Raw!SO265:ST265,1)=0),Raw!SH265&lt;&gt;4),OR(AND(Raw!SI265=4,COUNTIF(Raw!SO265:ST265,2)=0),Raw!SI265&lt;&gt;4),OR(AND(Raw!SJ265=4,COUNTIF(Raw!SO265:ST265,3)=0),Raw!SJ265&lt;&gt;4),OR(AND(Raw!SK265=4,COUNTIF(Raw!SO265:ST265,4)=0),Raw!SK265&lt;&gt;4),OR(AND(Raw!SL265=4,COUNTIF(Raw!SO265:ST265,5)=0),Raw!SL265&lt;&gt;4),OR(AND(Raw!SM265=4,COUNTIF(Raw!SO265:ST265,6)=0),Raw!SM265&lt;&gt;4)),"",1)))</f>
        <v/>
      </c>
      <c r="AZ265" t="str">
        <f>IF(A265=0,"",IF(COUNTA(Raw!SU265:TG265)=0,"",IF(AND(OR(AND(Raw!SU265=4,COUNTIF(Raw!TB265:TG265,1)=0),Raw!SU265&lt;&gt;4),OR(AND(Raw!SV265=4,COUNTIF(Raw!TB265:TG265,2)=0),Raw!SV265&lt;&gt;4),OR(AND(Raw!SW265=4,COUNTIF(Raw!TB265:TG265,3)=0),Raw!SW265&lt;&gt;4),OR(AND(Raw!SX265=4,COUNTIF(Raw!TB265:TG265,4)=0),Raw!SX265&lt;&gt;4),OR(AND(Raw!SY265=4,COUNTIF(Raw!TB265:TG265,5)=0),Raw!SY265&lt;&gt;4),OR(AND(Raw!SZ265=4,COUNTIF(Raw!TB265:TG265,6)=0),Raw!SZ265&lt;&gt;4)),"",1)))</f>
        <v/>
      </c>
      <c r="BA265" t="str">
        <f>IF(A265=0,"",IF(COUNTA(Raw!TH265:TT265)=0,"",IF(AND(OR(AND(Raw!TH265=4,COUNTIF(Raw!TO265:TT265,1)=0),Raw!TH265&lt;&gt;4),OR(AND(Raw!TI265=4,COUNTIF(Raw!TO265:TT265,2)=0),Raw!TI265&lt;&gt;4),OR(AND(Raw!TJ265=4,COUNTIF(Raw!TO265:TT265,3)=0),Raw!TJ265&lt;&gt;4),OR(AND(Raw!TK265=4,COUNTIF(Raw!TO265:TT265,4)=0),Raw!TK265&lt;&gt;4),OR(AND(Raw!TL265=4,COUNTIF(Raw!TO265:TT265,5)=0),Raw!TL265&lt;&gt;4),OR(AND(Raw!TM265=4,COUNTIF(Raw!TO265:TT265,6)=0),Raw!TM265&lt;&gt;4)),"",1)))</f>
        <v/>
      </c>
      <c r="BB265" t="str">
        <f>IF(A265=0,"",IF(COUNTA(Raw!TU265:UI265)=0,"",IF(AND(OR(AND(Raw!TU265=4,COUNTIF(Raw!UC265:UI265,1)=0),Raw!TU265&lt;&gt;4),OR(AND(Raw!TV265=4,COUNTIF(Raw!UC265:UI265,2)=0),Raw!TV265&lt;&gt;4),OR(AND(Raw!TW265=4,COUNTIF(Raw!UC265:UI265,3)=0),Raw!TW265&lt;&gt;4),OR(AND(Raw!TX265=4,COUNTIF(Raw!UC265:UI265,4)=0),Raw!TX265&lt;&gt;4),OR(AND(Raw!TY265=4,COUNTIF(Raw!UC265:UI265,5)=0),Raw!TY265&lt;&gt;4),OR(AND(Raw!TZ265=4,COUNTIF(Raw!UC265:UI265,6)=0),Raw!TZ265&lt;&gt;4),OR(AND(Raw!UA265=4,COUNTIF(Raw!UC265:UI265,7)=0),Raw!UA265&lt;&gt;4)),"",1)))</f>
        <v/>
      </c>
      <c r="BC265" t="str">
        <f>IF(A265=0,"",IF(COUNTA(Raw!UJ265:UV265)=0,"",IF(AND(OR(AND(Raw!UJ265=4,COUNTIF(Raw!UQ265:UV265,1)=0),Raw!UJ265&lt;&gt;4),OR(AND(Raw!UK265=4,COUNTIF(Raw!UQ265:UV265,2)=0),Raw!UK265&lt;&gt;4),OR(AND(Raw!UL265=4,COUNTIF(Raw!UQ265:UV265,3)=0),Raw!UL265&lt;&gt;4),OR(AND(Raw!UM265=4,COUNTIF(Raw!UQ265:UV265,4)=0),Raw!UM265&lt;&gt;4),OR(AND(Raw!UN265=4,COUNTIF(Raw!UQ265:UV265,5)=0),Raw!UN265&lt;&gt;4),OR(AND(Raw!UO265=4,COUNTIF(Raw!UQ265:UV265,6)=0),Raw!UO265&lt;&gt;4)),"",1)))</f>
        <v/>
      </c>
      <c r="BD265" t="str">
        <f>IF(A265=0,"",IF(COUNTA(Raw!UW265:VG265)=0,"",IF(AND(OR(AND(Raw!UW265=4,COUNTIF(Raw!VC265:VG265,1)=0),Raw!UW265&lt;&gt;4),OR(AND(Raw!UX265=4,COUNTIF(Raw!VC265:VG265,2)=0),Raw!UX265&lt;&gt;4),OR(AND(Raw!UY265=4,COUNTIF(Raw!VC265:VG265,3)=0),Raw!UY265&lt;&gt;4),OR(AND(Raw!UZ265=4,COUNTIF(Raw!VC265:VG265,4)=0),Raw!UZ265&lt;&gt;4),OR(AND(Raw!VA265=4,COUNTIF(Raw!VC265:VG265,5)=0),Raw!VA265&lt;&gt;4)),"",1)))</f>
        <v/>
      </c>
      <c r="BE265" t="str">
        <f>IF(A265=0,"",IF(COUNTA(Raw!VH265:VP265)=0,"",
IF(AND(
OR(AND(Raw!VH265=4,COUNTIF(Raw!VM265:VP265,1)=0),Raw!VH265&lt;&gt;4),
OR(AND(Raw!VI265=4,COUNTIF(Raw!VM265:VP265,2)=0),Raw!VI265&lt;&gt;4),
OR(AND(Raw!VJ265=4,COUNTIF(Raw!VM265:VP265,3)=0),Raw!VJ265&lt;&gt;4),
OR(AND(Raw!VK265=4,COUNTIF(Raw!VM265:VP265,4)=0),Raw!VK265&lt;&gt;4)
),"",1)))</f>
        <v/>
      </c>
      <c r="BF265" t="str">
        <f>IF(A265=0,"",IF(COUNTA(Raw!VQ265:WK265)=0,"",
IF(AND(
OR(AND(Raw!VQ265=4,COUNTIF(Raw!WB265:WK265,1)=0),Raw!VQ265&lt;&gt;4),
OR(AND(Raw!VR265=4,COUNTIF(Raw!WB265:WK265,2)=0),Raw!VR265&lt;&gt;4),
OR(AND(Raw!VS265=4,COUNTIF(Raw!WB265:WK265,3)=0),Raw!VS265&lt;&gt;4),
OR(AND(Raw!VT265=4,COUNTIF(Raw!WB265:WK265,4)=0),Raw!VT265&lt;&gt;4),
OR(AND(Raw!VU265=4,COUNTIF(Raw!WB265:WK265,5)=0),Raw!VU265&lt;&gt;4),
OR(AND(Raw!VV265=4,COUNTIF(Raw!WB265:WK265,6)=0),Raw!VV265&lt;&gt;4),
OR(AND(Raw!VW265=4,COUNTIF(Raw!WB265:WK265,7)=0),Raw!VW265&lt;&gt;4),
OR(AND(Raw!VX265=4,COUNTIF(Raw!WB265:WK265,8)=0),Raw!VX265&lt;&gt;4),
OR(AND(Raw!VY265=4,COUNTIF(Raw!WB265:WK265,9)=0),Raw!VX265&lt;&gt;4),
OR(AND(Raw!VZ265=4,COUNTIF(Raw!WB265:WK265,10)=0),Raw!VZ265&lt;&gt;4)
),"",1)))</f>
        <v/>
      </c>
      <c r="BG265" t="str">
        <f>IF(A265=0,"",IF(COUNTA(Raw!WL265:XB265)=0,"",
IF(AND(
OR(AND(Raw!WL265=4,COUNTIF(Raw!WU265:XB265,1)=0),Raw!WL265&lt;&gt;4),
OR(AND(Raw!WM265=4,COUNTIF(Raw!WU265:XB265,2)=0),Raw!WM265&lt;&gt;4),
OR(AND(Raw!WN265=4,COUNTIF(Raw!WU265:XB265,3)=0),Raw!WN265&lt;&gt;4),
OR(AND(Raw!WO265=4,COUNTIF(Raw!WU265:XB265,4)=0),Raw!WO265&lt;&gt;4),
OR(AND(Raw!WP265=4,COUNTIF(Raw!WU265:XB265,5)=0),Raw!WP265&lt;&gt;4),
OR(AND(Raw!WQ265=4,COUNTIF(Raw!WU265:XB265,6)=0),Raw!WQ265&lt;&gt;4),
OR(AND(Raw!WR265=4,COUNTIF(Raw!WU265:XB265,7)=0),Raw!WR265&lt;&gt;4),
OR(AND(Raw!WS265=4,COUNTIF(Raw!WU265:XB265,8)=0),Raw!WS265&lt;&gt;4)
),"",1)))</f>
        <v/>
      </c>
      <c r="BH265" t="str">
        <f>IF(A265=0,"",IF(COUNTA(Raw!XC265:XK265)=0,"",
IF(AND(
OR(AND(Raw!XC265=4,COUNTIF(Raw!XH265:XK265,1)=0),Raw!XC265&lt;&gt;4),
OR(AND(Raw!XD265=4,COUNTIF(Raw!XH265:XK265,2)=0),Raw!XD265&lt;&gt;4),
OR(AND(Raw!XE265=4,COUNTIF(Raw!XH265:XK265,3)=0),Raw!XE265&lt;&gt;4),
OR(AND(Raw!XF265=4,COUNTIF(Raw!XH265:XK265,4)=0),Raw!XF265&lt;&gt;4)
),"",1)))</f>
        <v/>
      </c>
      <c r="BI265" t="str">
        <f>IF(A265=0,"",IF(COUNTA(Raw!XL265:XT265)=0,"",
IF(AND(
OR(AND(Raw!XL265=4,COUNTIF(Raw!XQ265:XT265,1)=0),Raw!XL265&lt;&gt;4),
OR(AND(Raw!XM265=4,COUNTIF(Raw!XQ265:XT265,2)=0),Raw!XM265&lt;&gt;4),
OR(AND(Raw!XN265=4,COUNTIF(Raw!XQ265:XT265,3)=0),Raw!XN265&lt;&gt;4),
OR(AND(Raw!XO265=4,COUNTIF(Raw!XQ265:XT265,4)=0),Raw!XO265&lt;&gt;4)
),"",1)))</f>
        <v/>
      </c>
      <c r="BJ265" t="str">
        <f>IF(A265=0,"",IF(COUNTA(Raw!XU265:YI265)=0,"",
IF(AND(
OR(AND(Raw!XU265=4,COUNTIF(Raw!YC265:YI265,1)=0),Raw!XU265&lt;&gt;4),
OR(AND(Raw!XV265=4,COUNTIF(Raw!YC265:YI265,2)=0),Raw!XV265&lt;&gt;4),
OR(AND(Raw!XW265=4,COUNTIF(Raw!YC265:YI265,3)=0),Raw!XW265&lt;&gt;4),
OR(AND(Raw!XX265=4,COUNTIF(Raw!YC265:YI265,4)=0),Raw!XX265&lt;&gt;4),
OR(AND(Raw!XY265=4,COUNTIF(Raw!YC265:YI265,5)=0),Raw!XY265&lt;&gt;4),
OR(AND(Raw!XZ265=4,COUNTIF(Raw!YC265:YI265,6)=0),Raw!XZ265&lt;&gt;4),
OR(AND(Raw!YA265=4,COUNTIF(Raw!YC265:YI265,7)=0),Raw!YA265&lt;&gt;4)
),"",1)))</f>
        <v/>
      </c>
      <c r="BK265" t="str">
        <f>IF(A265=0,"",IF(COUNTA(Raw!YJ265:YR265)=0,"",
IF(AND(
OR(AND(Raw!YJ265=4,COUNTIF(Raw!YO265:YR265,1)=0),Raw!YJ265&lt;&gt;4),
OR(AND(Raw!YK265=4,COUNTIF(Raw!YO265:YR265,2)=0),Raw!YK265&lt;&gt;4),
OR(AND(Raw!YL265=4,COUNTIF(Raw!YO265:YR265,3)=0),Raw!YL265&lt;&gt;4),
OR(AND(Raw!YM265=4,COUNTIF(Raw!YO265:YR265,4)=0),Raw!YM265&lt;&gt;4)
),"",1)))</f>
        <v/>
      </c>
      <c r="BL265" t="str">
        <f>IF(A265=0,"",IF(COUNTA(Raw!YS265:YU265)=0,"",IF(AND(Raw!YS265=4,ISBLANK(Raw!YU265)),"",IF(AND(Raw!YS265&lt;&gt;4,ISBLANK(Raw!YU265)=FALSE),"",1))))</f>
        <v/>
      </c>
    </row>
    <row r="266" spans="1:64">
      <c r="A266" s="20">
        <f>Raw!A266</f>
        <v>0</v>
      </c>
      <c r="B266" s="19" t="str">
        <f>IF(A266=0,"",IF(AND(Raw!AC266=1,COUNTA(Raw!AR266:IC266)&gt;0,COUNTA(Raw!ID266:YU266)=0),"",IF(AND(Raw!AC266=2,COUNTA(Raw!AR266:IC266)=0,COUNTA(Raw!ID266:MV266)&gt;0,COUNTA(Raw!MW266:YU266)=0),"",IF(AND(Raw!AC266=3,COUNTA(Raw!AP266:MV266)=0,COUNTA(Raw!MW266:YU266)&gt;0),"",1))))</f>
        <v/>
      </c>
      <c r="C266" s="19" t="str">
        <f>IF(A266=0,"",IF(AND(Raw!AK266=1,ISBLANK(Raw!AM266)=FALSE,ISBLANK(Raw!AO266)),"",IF(AND(Raw!AK266=2,ISBLANK(Raw!AM266),ISBLANK(Raw!AO266)=FALSE),"",1)))</f>
        <v/>
      </c>
      <c r="D266" s="19" t="str">
        <f>IF(A266=0,"",IF(COUNTA(Raw!AS266:AZ266)=0,"",IF(AND(Raw!AS266+Raw!AT266=100,Raw!AU266+Raw!AV266=100,Raw!AW266+Raw!AX266=100,Raw!AY266+Raw!AZ266=100),"",1)))</f>
        <v/>
      </c>
      <c r="E266" s="19" t="str">
        <f>IF(A266=0,"",IF(ISBLANK(Raw!AQ266),"",IF(Raw!AQ266=1,"",1)))</f>
        <v/>
      </c>
      <c r="F266" s="19" t="str">
        <f>IF(A266=0,"",IF(ISBLANK(Raw!AR266),"",IF(AND(Raw!AR266&gt;=0,Raw!AR266&lt;=100),"",1)))</f>
        <v/>
      </c>
      <c r="G266" s="19" t="str">
        <f>IF(A266=0,"",IF(AND(ISBLANK(Raw!BA266),ISBLANK(Raw!AS266)),"",IF(AND(Raw!AS266&gt;0,ISBLANK(Raw!BA266)=FALSE),"",1)))</f>
        <v/>
      </c>
      <c r="H266" s="19" t="str">
        <f>IF(A266=0,"",IF(COUNTA(Raw!BA266:BH266)=0,"",IF(AND(Raw!BA266=0,COUNTA(Raw!BB266:BH266)=0),"",IF(AND(Raw!BA266&gt;0,COUNTA(Raw!BB266:BH266)&gt;0),"",1))))</f>
        <v/>
      </c>
      <c r="I266" s="19" t="str">
        <f>IF(A266=0,"",IF(AND(ISBLANK(Raw!BI266),ISBLANK(Raw!BJ266)),"",IF(AND(Raw!BI266=1,ISBLANK(Raw!BJ266)=FALSE),"",IF(AND(Raw!BI266=2,ISBLANK(Raw!BJ266)),"",1))))</f>
        <v/>
      </c>
      <c r="J266" s="19" t="str">
        <f>IF(A266=0,"",IF(AND(ISBLANK(Raw!AT266),COUNTBLANK(Raw!BK266:BQ266)),"",IF(AND(Raw!AT266&gt;0,COUNTA(Raw!BK266:BQ266)&gt;0),"",IF(AND(Raw!AT266=0,COUNTA(Raw!BK266:BQ266)=0),"",1))))</f>
        <v/>
      </c>
      <c r="K266" s="19" t="str">
        <f>IF(A266=0,"",IF(AND(ISBLANK(Raw!AS266),COUNTA(Raw!BR266:BX266)=0),"",IF(AND(Raw!AS266&gt;0,COUNTA(Raw!BR266:BX266)&gt;0),"",IF(AND(Raw!AS266=0,COUNTA(Raw!BR266:BX266)=0),"",1))))</f>
        <v/>
      </c>
      <c r="L266" s="19" t="str">
        <f>IF(A266=0,"",IF(AND(COUNTA(Raw!BK266:BX266)=0,COUNTA(Raw!BY266:CH266)=0),"",IF(AND(COUNTIF(Raw!BK266:BX266,1)&gt;0,COUNTA(Raw!BY266:CH266)&gt;0),"",IF(AND(COUNTIF(Raw!BK266:BX266,1)=0,COUNTA(Raw!BY266:CH266)=0),"",1))))</f>
        <v/>
      </c>
      <c r="M266" s="19" t="str">
        <f>IF(A266=0,"",IF(AND(COUNTA(Raw!BK266:BX266)=0,COUNTA(Raw!CI266:CR266)),"",IF(AND(COUNTIF(Raw!BK266:BX266,3)&gt;0,COUNTA(Raw!CI266:CR266)&gt;0),"",IF(AND(COUNTIF(Raw!BK266:BX266,3)=0,COUNTA(Raw!CI266:CR266)=0),"",1))))</f>
        <v/>
      </c>
      <c r="N266" s="19" t="str">
        <f>IF(A266=0,"",IF(COUNTA(Raw!CS266:DF266)=0,"",IF(AND(COUNTIF(Raw!CS266:CV266,1)=1,COUNTA(Raw!CW266:DA266)&gt;0,COUNTA(Raw!DB266:DF266)=0),"",IF(AND(COUNTIF(Raw!CS266:CV266,2)=1,COUNTA(Raw!CW266:DA266)=0,COUNTA(Raw!DB266:DF266)&gt;0),"",IF(AND(COUNTA(Raw!CS266:CV266)&gt;0,COUNTA(Raw!CW266:DF266)=0),"",1)))))</f>
        <v/>
      </c>
      <c r="O266" s="19" t="str">
        <f>IF(A266=0,"",IF(COUNTA(Raw!DG266:DP266)=0,"",IF(AND(COUNTIF(Raw!BK266:BQ266,1)&gt;0,OR(COUNTIF(Raw!DG266:DP266,1)=1,COUNTIF(Raw!DG266:DP266,2)=1,COUNTIF(Raw!DG266:DP266,3)=1)),"",IF(AND(COUNTIF(Raw!BK266:BQ266,1)=0,AND(COUNTIF(Raw!DG266:DP266,1)=0,COUNTIF(Raw!DG266:DP266,2)=0,COUNTIF(Raw!DG266:DP266,3)=0)),"",1))))</f>
        <v/>
      </c>
      <c r="P266" s="19" t="str">
        <f>IF(A266=0,"",IF(COUNTA(Raw!DG266:DR266)=0,"",IF(AND(COUNTIF(Raw!DG266:DP266,4)=1,ISBLANK(Raw!DQ266)=FALSE,ISBLANK(Raw!DR266)),"",IF(AND(COUNTIF(Raw!DG266:DP266,7)=1,ISBLANK(Raw!DQ266),ISBLANK(Raw!DR266)=FALSE),"",IF(AND(COUNTA(Raw!DG266:DP266)&gt;0,COUNTIF(Raw!DG266:DP266,4)=0,COUNTIF(Raw!DG266:DP266,7)=0,COUNTA(Raw!DQ266:DR266)=0),"",1)))))</f>
        <v/>
      </c>
      <c r="Q266" s="19" t="str">
        <f>IF(A266=0,"",IF(AND(COUNTA(Raw!DS266:DU266)=0,COUNTA(Raw!BK266:BQ266)=0),"",IF(AND(COUNTIF(Raw!BK266:BQ266,1)&gt;0,COUNTA(Raw!DS266:DU266)&gt;0),"",IF(AND(COUNTIF(Raw!BK266:BQ266,1)=0,COUNTA(Raw!DS266:DU266)=0),"",1))))</f>
        <v/>
      </c>
      <c r="R266" s="19" t="str">
        <f>IF(A266=0,"",IF(AND(ISBLANK(Raw!AT266),ISBLANK(Raw!EJ266)),"",IF(AND(Raw!AT266&gt;0,ISBLANK(Raw!EJ266)=FALSE,Raw!EJ266&gt;=0,Raw!EJ266&lt;=7),"",IF(AND(Raw!AT266=0,ISBLANK(Raw!EJ266)),"",1))))</f>
        <v/>
      </c>
      <c r="S266" t="str">
        <f>IF(A266=0,"",IF(AND(ISBLANK(Raw!AS266),ISBLANK(Raw!EK266)),"",IF(AND(Raw!AS266&gt;0,ISBLANK(Raw!EK266)=FALSE),"",IF(AND(Raw!AS266=0,ISBLANK(Raw!EK266)),"",1))))</f>
        <v/>
      </c>
      <c r="T266" s="19" t="str">
        <f>IF(A266=0,"",IF(AND(ISBLANK(Raw!AT266),COUNTA(Raw!EL266:EQ266)=0),"",IF(AND(Raw!AT266&gt;0,COUNTA(Raw!EL266:EQ266)&gt;0),"",IF(AND(Raw!AT266=0,COUNTA(Raw!EL266:EQ266)=0),"",1))))</f>
        <v/>
      </c>
      <c r="U266" t="str">
        <f>IF(A266=0,"",IF(AND(ISBLANK(Raw!AT266),COUNTA(Raw!ER266:EU266)=0),"",IF(AND(Raw!AT266&gt;0,COUNTA(Raw!ER266:EU266)&gt;0),"",IF(AND(Raw!AT266=0,COUNTA(Raw!ER266:EU266)=0),"",1))))</f>
        <v/>
      </c>
      <c r="V266" t="str">
        <f>IF(A266=0,"",IF(AND(ISBLANK(Raw!AS266),COUNTA(Raw!EV266:FA266)=0),"",IF(AND(Raw!AS266&gt;0,COUNTA(Raw!EV266:FA266)&gt;0),"",IF(AND(Raw!AS266=0,COUNTA(Raw!EV266:FA266)=0),"",1))))</f>
        <v/>
      </c>
      <c r="W266" t="str">
        <f>IF(A266=0,"",IF(AND(ISBLANK(Raw!AS266),COUNTA(Raw!FB266:FE266)=0),"",IF(AND(Raw!AS266&gt;0,COUNTA(Raw!FB266:FE266)&gt;0),"",IF(AND(Raw!AS266=0,COUNTA(Raw!FB266:FE266)=0),"",1))))</f>
        <v/>
      </c>
      <c r="X266" t="str">
        <f>IF(A266=0,"",IF(AND(ISBLANK(Raw!AT266),COUNTA(Raw!FF266:FI266)=0),"",IF(AND(Raw!AT266&gt;0,COUNTA(Raw!FF266:FI266)&gt;0),"",IF(AND(Raw!AT266=0,COUNTA(Raw!FF266:FI266)=0),"",1))))</f>
        <v/>
      </c>
      <c r="Y266" t="str">
        <f>IF(A266=0,"",IF(AND(ISBLANK(Raw!AS266),COUNTA(Raw!FJ266:FM266)=0),"",IF(AND(Raw!AS266&gt;0,COUNTA(Raw!FJ266:FM266)&gt;0),"",IF(AND(Raw!AS266=0,COUNTA(Raw!FJ266:FM266)=0),"",1))))</f>
        <v/>
      </c>
      <c r="Z266" t="str">
        <f>IF(A266=0,"",IF(AND(COUNTA(Raw!FN266:FT266)=0,ISBLANK(Raw!FU266)),"",IF(AND(COUNTIF(Raw!FN266:FT266,1)&gt;0,ISBLANK(Raw!FU266)=FALSE),"",IF(AND(COUNTIF(Raw!FN266:FT266,1)=0,ISBLANK(Raw!FU266)),"",1))))</f>
        <v/>
      </c>
      <c r="AA266" s="19" t="str">
        <f>IF(A266=0,"",IF(AND(ISBLANK(Raw!BI266),COUNTA(Raw!FV266:GH266)=0),"",IF(AND(Raw!BI266&lt;&gt;1,COUNTIF(Raw!FV266:GH266,6)=0),"",IF(Raw!BI266=1,"",1))))</f>
        <v/>
      </c>
      <c r="AB266" t="str">
        <f>IF(A266=0,"",IF(AND(ISBLANK(Raw!GI266),COUNTA(Raw!GJ266:GQ266)=0),"",IF(AND(Raw!GI266=1,COUNTA(Raw!GJ266:GQ266)&gt;0),"",IF(AND(Raw!GI266=2,COUNTA(Raw!GJ266:GQ266)=0),"",1))))</f>
        <v/>
      </c>
      <c r="AC266" s="19" t="str">
        <f>IF(A266=0,"",IF(AND(COUNTA(Raw!GY266:HF266)=0,ISBLANK(Raw!HG266)),"",IF(AND(OR(COUNTIF(Raw!GY266:HE266,1)&gt;0,COUNTIF(Raw!GY266:HE266,2)&gt;0),ISBLANK(Raw!HG266)=FALSE),"",IF(AND(COUNTA(Raw!GY266:HF266)&gt;0,ISBLANK(Raw!HG266),COUNTIF(Raw!GY266:HE266,1)=0,COUNTIF(Raw!GY266:HE266,2)=0),"",1))))</f>
        <v/>
      </c>
      <c r="AD266" s="19" t="str">
        <f>IF(A266=0,"",IF(COUNTA(Raw!HU266:IB266)=0,"",IF(AND(Raw!AK266&lt;&gt;2,COUNTIF(Raw!HU266:IA266,2)=0,COUNTIF(Raw!HU266:IA266,3)=0),"",IF(Raw!AK266=2,"",1))))</f>
        <v/>
      </c>
      <c r="AE266" s="19" t="str">
        <f>IF(A266=0,"",IF(AND(Raw!AK266=2,ISBLANK(Raw!IC266)=FALSE),"",IF(AND(Raw!AK266&lt;&gt;2,ISBLANK(Raw!IC266)),"",1)))</f>
        <v/>
      </c>
      <c r="AF266" s="19" t="str">
        <f>IF(A266=0,"",IF(COUNTA(Raw!ID266:IF266)=0,"",IF(AND(MATCH(2023-Raw!ID266,Code!$A$3:$A$12,1)=Raw!IF266,2023-Raw!ID266=Raw!IE266),"",1)))</f>
        <v/>
      </c>
      <c r="AG266" s="19" t="str">
        <f>IF(A266=0,"",IF(COUNTA(Raw!IG266:II266)=0,"",IF(AND(Raw!IG266=4,ISBLANK(Raw!II266)=FALSE),"",IF(AND(Raw!IG266&lt;&gt;4,ISBLANK(Raw!II266)),"",1))))</f>
        <v/>
      </c>
      <c r="AH266" s="19" t="str">
        <f>IF(A266=0,"",IF(COUNTA(Raw!IJ266:IM266)=0,"",IF(AND(Raw!IJ266=1,ISBLANK(Raw!IK266)=FALSE),"",IF(AND(Raw!IJ266=2,COUNTA(Raw!IK266:IM266)&gt;0),"",1))))</f>
        <v/>
      </c>
      <c r="AI266" s="19" t="str">
        <f>IF(A266=0,"",IF(COUNTA(Raw!IK266:IM266)=0,"",IF(AND(Raw!IK266=1,ISBLANK(Raw!IL266)=FALSE),"",IF(AND(Raw!IK266=2,COUNTA(Raw!IL266:IM266)=0),"",1))))</f>
        <v/>
      </c>
      <c r="AJ266" s="19" t="str">
        <f>IF(A266=0,"",IF(COUNTA(Raw!JD266:JJ266)=0,"",IF(AND(Raw!JD266&gt;600,COUNTA(Raw!JE266:JI266)&gt;0),"",IF(AND(Raw!JD266&lt;=600,COUNTA(Raw!JE266:JJ266)=0),"",1))))</f>
        <v/>
      </c>
      <c r="AK266" s="19" t="str">
        <f>IF(A266=0,"",IF(COUNTA(Raw!JK266:KA266)=0,"",IF(AND(Raw!JK266=1,COUNTA(Raw!JM266:JV266)&gt;0),"",IF(AND(Raw!JK266=3,COUNTA(Raw!JM266:JV266)&gt;0,COUNTA(Raw!JW266:KA266)=0),"",IF(AND(ISBLANK(Raw!JK266)=FALSE,Raw!JK266&lt;&gt;1,Raw!JK266&lt;&gt;3,COUNTA(Raw!JM266:KA266)=0),"",1)))))</f>
        <v/>
      </c>
      <c r="AL266" s="19" t="str">
        <f>IF(A266=0,"",IF(COUNTA(Raw!JW266:KA266)=0,"",IF(AND(COUNTIF(Raw!JW266:JZ266,4)=0,COUNTA(Raw!JW266:JZ266)&gt;0,ISBLANK(Raw!KA266)=FALSE),"",IF(AND(COUNTIF(Raw!JW266:KA266,4)&gt;0,ISBLANK(Raw!KA266)),"",1))))</f>
        <v/>
      </c>
      <c r="AM266" s="19" t="str">
        <f>IF(A266=0,"",IF(COUNTA(Raw!KT266:KU266)=0,"",IF(AND(Raw!KT266=1,ISBLANK(Raw!KU266)=FALSE),"",IF(AND(Raw!KT266=2,ISBLANK(Raw!KU266)),"",1))))</f>
        <v/>
      </c>
      <c r="AN266" s="19" t="str">
        <f>IF(A266=0,"",IF(COUNTA(Raw!KX266:LF266)=0,"",IF(AND(COUNTIF(Raw!KX266:LB266,5)=1,COUNTA(Raw!KX266:LB266)=1,COUNTA(Raw!LC266:LF266)=0),"",IF(AND(COUNTIF(Raw!KX266:LB266,5)=0,COUNTA(Raw!KX266:LB266)&gt;0,COUNTA(Raw!LC266:LF266)&gt;0),"",1))))</f>
        <v/>
      </c>
      <c r="AO266" s="19" t="str">
        <f>IF(A266=0,"",IF(COUNTA(Raw!LM266:LU266)=0,"",IF(AND(Raw!LM266=1,ISBLANK(Raw!LN266)=FALSE,COUNTA(Raw!LO266:LU266)&gt;0),"",IF(AND(Raw!LM266=2,COUNTA(Raw!LN266:LU266)=0),"",1))))</f>
        <v/>
      </c>
      <c r="AP266" s="19" t="str">
        <f>IF(A266=0,"",IF(COUNTA(Raw!MY266:OG266)=0,"",IF(AND(Raw!MY266=2,COUNTA(Raw!MZ266:OG266)=0),"",IF(AND(Raw!MY266=1,COUNTA(Raw!MZ266:OG266)&gt;0),"",1))))</f>
        <v/>
      </c>
      <c r="AQ266" s="19" t="str">
        <f>IF(A266=0,"",IF(COUNTA(Raw!NC266:NW266)=0,"",IF(AND(COUNTIF(Raw!NC266:NG266,3)&gt;0,COUNTA(Raw!NH266:NQ266)&gt;0),"",IF(AND(COUNTA(Raw!NC266:NG266)&gt;0,COUNTIF(Raw!NC266:NG266,3)=0,COUNTA(Raw!NH266:NW266)=0),"",1))))</f>
        <v/>
      </c>
      <c r="AR266" s="19" t="str">
        <f>IF(A266=0,"",IF(COUNTA(Raw!NH266:NW266)=0,"",IF(AND(COUNTIF(Raw!NH266:NQ266,10)&gt;0,COUNTA(Raw!NR266:NW266)&gt;0),"",IF(AND(COUNTA(Raw!NH266:NQ266)&gt;0,COUNTIF(Raw!NH266:NQ266,10)=0,COUNTA(Raw!NR266:NY266)=0),"",1))))</f>
        <v/>
      </c>
      <c r="AS266" s="19" t="str">
        <f>IF(A266=0,"",IF(COUNTA(Raw!NY266:OG266)=0,"",IF(AND(Raw!NY266=1,COUNTA(Raw!NZ266:OG266)&gt;0),"",IF(AND(Raw!NY266=2,COUNTA(Raw!NZ266:OG266)=0),"",1))))</f>
        <v/>
      </c>
      <c r="AT266" s="19" t="str">
        <f>IF(A266=0,"",IF(COUNTA(Raw!OH266:OY266)=0,"",IF(AND(Raw!OH266=1,COUNTA(Raw!OI266:OY266)&gt;0),"",IF(AND(Raw!OH266=2,COUNTA(Raw!OI266:OY266)=0),"",1))))</f>
        <v/>
      </c>
      <c r="AU266" s="19" t="str">
        <f>IF(A266=0,"",IF(COUNTA(Raw!PR266:QB266)=0,"",
IF(AND(OR(AND(COUNTIF(Raw!PR266:QB266,1)=1,COUNTA(Raw!QI266:QY266)&gt;0),AND(COUNTIF(Raw!PR266:QB266,1)=0,COUNTA(Raw!QI266:QY266)=0)),OR(AND(COUNTIF(Raw!PR266:QB266,2)=1,COUNTA(Raw!QZ266:RP266)&gt;0),AND(COUNTIF(Raw!PR266:QB266,2)=0,COUNTA(Raw!QZ266:RP266)=0)),OR(AND(COUNTIF(Raw!PR266:QB266,3)=1,COUNTA(Raw!RQ266:SG266)&gt;0),AND(COUNTIF(Raw!PR266:QB266,3)=0,COUNTA(Raw!RQ266:SG266)=0)),OR(AND(COUNTIF(Raw!PR266:QB266,4)=1,COUNTA(Raw!SH266:ST266)&gt;0),AND(COUNTIF(Raw!PR266:QB266,4)=0,COUNTA(Raw!SH266:ST266)=0)),OR(AND(COUNTIF(Raw!PR266:QB266,5)=1,COUNTA(Raw!SU266:TG266)&gt;0),AND(COUNTIF(Raw!PR266:QB266,5)=0,COUNTA(Raw!SU266:TG266)=0)),OR(AND(COUNTIF(Raw!PR266:QB266,6)=1,COUNTA(Raw!TH266:TT266)&gt;0),AND(COUNTIF(Raw!PR266:QB266,6)=0,COUNTA(Raw!TH266:TT266)=0)),OR(AND(COUNTIF(Raw!PR266:QB266,7)=1,COUNTA(Raw!TU266:UI266)&gt;0),AND(COUNTIF(Raw!PR266:QB266,7)=0,COUNTA(Raw!TU266:UI266)=0)),OR(AND(COUNTIF(Raw!PR266:QB266,8)=1,COUNTA(Raw!UJ266:UV266)&gt;0),AND(COUNTIF(Raw!PR266:QB266,8)=0,COUNTA(Raw!UJ266:UV266)=0)),OR(AND(COUNTIF(Raw!PR266:QB266,9)=1,COUNTA(Raw!UW266:VG266)&gt;0),AND(COUNTIF(Raw!PR266:QB266,9)=0,COUNTA(Raw!UW266:VG266)=0)),OR(AND(COUNTIF(Raw!PR266:QB266,10)=1,COUNTA(Raw!VH266:VP266)&gt;0),AND(COUNTIF(Raw!PR266:QB266,10)=0,COUNTA(Raw!VH266:VP266)=0)),OR(AND(COUNTIF(Raw!PR266:QB266,11)=1,COUNTA(Raw!VQ266:WK266)&gt;0),AND(COUNTIF(Raw!PR266:QB266,11)=0,COUNTA(Raw!VQ266:WK266)=0))),"",1)))</f>
        <v/>
      </c>
      <c r="AV266" s="19" t="str">
        <f>IF(A266=0,"",IF(COUNTA(Raw!QI266:QY266)=0,"",IF(AND(OR(AND(Raw!QI266=4,COUNTIF(Raw!QR266:QY266,1)=0),Raw!QI266&lt;&gt;4),OR(AND(Raw!QJ266=4,COUNTIF(Raw!QR266:QY266,2)=0),Raw!QJ266&lt;&gt;4),OR(AND(Raw!QK266=4,COUNTIF(Raw!QR266:QY266,3)=0),Raw!QK266&lt;&gt;4),OR(AND(Raw!QL266=4,COUNTIF(Raw!QR266:QY266,4)=0),Raw!QL266&lt;&gt;4),OR(AND(Raw!QM266=4,COUNTIF(Raw!QR266:QY266,5)=0),Raw!QM266&lt;&gt;4),OR(AND(Raw!QN266=4,COUNTIF(Raw!QR266:QY266,6)=0),Raw!QN266&lt;&gt;4),OR(AND(Raw!QO266=4,COUNTIF(Raw!QR266:QY266,7)=0),Raw!QO266&lt;&gt;4),OR(AND(Raw!QP266=4,COUNTIF(Raw!QR266:QY266,8)=0),Raw!QP266&lt;&gt;4)),"",1)))</f>
        <v/>
      </c>
      <c r="AW266" t="str">
        <f>IF(A266=0,"",IF(COUNTA(Raw!QZ266:RP266)=0,"",IF(AND(OR(AND(Raw!QZ266=4,COUNTIF(Raw!RI266:RP266,1)=0),Raw!QZ266&lt;&gt;4),OR(AND(Raw!RA266=4,COUNTIF(Raw!RI266:RP266,2)=0),Raw!RA266&lt;&gt;4),OR(AND(Raw!RB266=4,COUNTIF(Raw!RI266:RP266,3)=0),Raw!RB266&lt;&gt;4),OR(AND(Raw!RC266=4,COUNTIF(Raw!RI266:RP266,4)=0),Raw!RC266&lt;&gt;4),OR(AND(Raw!RD266=4,COUNTIF(Raw!RI266:RP266,5)=0),Raw!RD266&lt;&gt;4),OR(AND(Raw!RE266=4,COUNTIF(Raw!RI266:RP266,6)=0),Raw!RE266&lt;&gt;4),OR(AND(Raw!RF266=4,COUNTIF(Raw!RI266:RP266,7)=0),Raw!RF266&lt;&gt;4),OR(AND(Raw!RG266=4,COUNTIF(Raw!RI266:RP266,8)=0),Raw!RG266&lt;&gt;4)),"",1)))</f>
        <v/>
      </c>
      <c r="AX266" t="str">
        <f>IF(A266=0,"",IF(COUNTA(Raw!RQ266:SG266)=0,"",IF(AND(OR(AND(Raw!RQ266=4,COUNTIF(Raw!RZ266:SG266,1)=0),Raw!RQ266&lt;&gt;4),OR(AND(Raw!RR266=4,COUNTIF(Raw!RZ266:SG266,2)=0),Raw!RR266&lt;&gt;4),OR(AND(Raw!RS266=4,COUNTIF(Raw!RZ266:SG266,3)=0),Raw!RS266&lt;&gt;4),OR(AND(Raw!RT266=4,COUNTIF(Raw!RZ266:SG266,4)=0),Raw!RT266&lt;&gt;4),OR(AND(Raw!RU266=4,COUNTIF(Raw!RZ266:SG266,5)=0),Raw!RU266&lt;&gt;4),OR(AND(Raw!RV266=4,COUNTIF(Raw!RZ266:SG266,6)=0),Raw!RV266&lt;&gt;4),OR(AND(Raw!RW266=4,COUNTIF(Raw!RZ266:SG266,7)=0),Raw!RW266&lt;&gt;4),OR(AND(Raw!RX266=4,COUNTIF(Raw!RZ266:SG266,8)=0),Raw!RX266&lt;&gt;4)),"",1)))</f>
        <v/>
      </c>
      <c r="AY266" t="str">
        <f>IF(A266=0,"",IF(COUNTA(Raw!SH266:ST266)=0,"",IF(AND(OR(AND(Raw!SH266=4,COUNTIF(Raw!SO266:ST266,1)=0),Raw!SH266&lt;&gt;4),OR(AND(Raw!SI266=4,COUNTIF(Raw!SO266:ST266,2)=0),Raw!SI266&lt;&gt;4),OR(AND(Raw!SJ266=4,COUNTIF(Raw!SO266:ST266,3)=0),Raw!SJ266&lt;&gt;4),OR(AND(Raw!SK266=4,COUNTIF(Raw!SO266:ST266,4)=0),Raw!SK266&lt;&gt;4),OR(AND(Raw!SL266=4,COUNTIF(Raw!SO266:ST266,5)=0),Raw!SL266&lt;&gt;4),OR(AND(Raw!SM266=4,COUNTIF(Raw!SO266:ST266,6)=0),Raw!SM266&lt;&gt;4)),"",1)))</f>
        <v/>
      </c>
      <c r="AZ266" t="str">
        <f>IF(A266=0,"",IF(COUNTA(Raw!SU266:TG266)=0,"",IF(AND(OR(AND(Raw!SU266=4,COUNTIF(Raw!TB266:TG266,1)=0),Raw!SU266&lt;&gt;4),OR(AND(Raw!SV266=4,COUNTIF(Raw!TB266:TG266,2)=0),Raw!SV266&lt;&gt;4),OR(AND(Raw!SW266=4,COUNTIF(Raw!TB266:TG266,3)=0),Raw!SW266&lt;&gt;4),OR(AND(Raw!SX266=4,COUNTIF(Raw!TB266:TG266,4)=0),Raw!SX266&lt;&gt;4),OR(AND(Raw!SY266=4,COUNTIF(Raw!TB266:TG266,5)=0),Raw!SY266&lt;&gt;4),OR(AND(Raw!SZ266=4,COUNTIF(Raw!TB266:TG266,6)=0),Raw!SZ266&lt;&gt;4)),"",1)))</f>
        <v/>
      </c>
      <c r="BA266" t="str">
        <f>IF(A266=0,"",IF(COUNTA(Raw!TH266:TT266)=0,"",IF(AND(OR(AND(Raw!TH266=4,COUNTIF(Raw!TO266:TT266,1)=0),Raw!TH266&lt;&gt;4),OR(AND(Raw!TI266=4,COUNTIF(Raw!TO266:TT266,2)=0),Raw!TI266&lt;&gt;4),OR(AND(Raw!TJ266=4,COUNTIF(Raw!TO266:TT266,3)=0),Raw!TJ266&lt;&gt;4),OR(AND(Raw!TK266=4,COUNTIF(Raw!TO266:TT266,4)=0),Raw!TK266&lt;&gt;4),OR(AND(Raw!TL266=4,COUNTIF(Raw!TO266:TT266,5)=0),Raw!TL266&lt;&gt;4),OR(AND(Raw!TM266=4,COUNTIF(Raw!TO266:TT266,6)=0),Raw!TM266&lt;&gt;4)),"",1)))</f>
        <v/>
      </c>
      <c r="BB266" t="str">
        <f>IF(A266=0,"",IF(COUNTA(Raw!TU266:UI266)=0,"",IF(AND(OR(AND(Raw!TU266=4,COUNTIF(Raw!UC266:UI266,1)=0),Raw!TU266&lt;&gt;4),OR(AND(Raw!TV266=4,COUNTIF(Raw!UC266:UI266,2)=0),Raw!TV266&lt;&gt;4),OR(AND(Raw!TW266=4,COUNTIF(Raw!UC266:UI266,3)=0),Raw!TW266&lt;&gt;4),OR(AND(Raw!TX266=4,COUNTIF(Raw!UC266:UI266,4)=0),Raw!TX266&lt;&gt;4),OR(AND(Raw!TY266=4,COUNTIF(Raw!UC266:UI266,5)=0),Raw!TY266&lt;&gt;4),OR(AND(Raw!TZ266=4,COUNTIF(Raw!UC266:UI266,6)=0),Raw!TZ266&lt;&gt;4),OR(AND(Raw!UA266=4,COUNTIF(Raw!UC266:UI266,7)=0),Raw!UA266&lt;&gt;4)),"",1)))</f>
        <v/>
      </c>
      <c r="BC266" t="str">
        <f>IF(A266=0,"",IF(COUNTA(Raw!UJ266:UV266)=0,"",IF(AND(OR(AND(Raw!UJ266=4,COUNTIF(Raw!UQ266:UV266,1)=0),Raw!UJ266&lt;&gt;4),OR(AND(Raw!UK266=4,COUNTIF(Raw!UQ266:UV266,2)=0),Raw!UK266&lt;&gt;4),OR(AND(Raw!UL266=4,COUNTIF(Raw!UQ266:UV266,3)=0),Raw!UL266&lt;&gt;4),OR(AND(Raw!UM266=4,COUNTIF(Raw!UQ266:UV266,4)=0),Raw!UM266&lt;&gt;4),OR(AND(Raw!UN266=4,COUNTIF(Raw!UQ266:UV266,5)=0),Raw!UN266&lt;&gt;4),OR(AND(Raw!UO266=4,COUNTIF(Raw!UQ266:UV266,6)=0),Raw!UO266&lt;&gt;4)),"",1)))</f>
        <v/>
      </c>
      <c r="BD266" t="str">
        <f>IF(A266=0,"",IF(COUNTA(Raw!UW266:VG266)=0,"",IF(AND(OR(AND(Raw!UW266=4,COUNTIF(Raw!VC266:VG266,1)=0),Raw!UW266&lt;&gt;4),OR(AND(Raw!UX266=4,COUNTIF(Raw!VC266:VG266,2)=0),Raw!UX266&lt;&gt;4),OR(AND(Raw!UY266=4,COUNTIF(Raw!VC266:VG266,3)=0),Raw!UY266&lt;&gt;4),OR(AND(Raw!UZ266=4,COUNTIF(Raw!VC266:VG266,4)=0),Raw!UZ266&lt;&gt;4),OR(AND(Raw!VA266=4,COUNTIF(Raw!VC266:VG266,5)=0),Raw!VA266&lt;&gt;4)),"",1)))</f>
        <v/>
      </c>
      <c r="BE266" t="str">
        <f>IF(A266=0,"",IF(COUNTA(Raw!VH266:VP266)=0,"",
IF(AND(
OR(AND(Raw!VH266=4,COUNTIF(Raw!VM266:VP266,1)=0),Raw!VH266&lt;&gt;4),
OR(AND(Raw!VI266=4,COUNTIF(Raw!VM266:VP266,2)=0),Raw!VI266&lt;&gt;4),
OR(AND(Raw!VJ266=4,COUNTIF(Raw!VM266:VP266,3)=0),Raw!VJ266&lt;&gt;4),
OR(AND(Raw!VK266=4,COUNTIF(Raw!VM266:VP266,4)=0),Raw!VK266&lt;&gt;4)
),"",1)))</f>
        <v/>
      </c>
      <c r="BF266" t="str">
        <f>IF(A266=0,"",IF(COUNTA(Raw!VQ266:WK266)=0,"",
IF(AND(
OR(AND(Raw!VQ266=4,COUNTIF(Raw!WB266:WK266,1)=0),Raw!VQ266&lt;&gt;4),
OR(AND(Raw!VR266=4,COUNTIF(Raw!WB266:WK266,2)=0),Raw!VR266&lt;&gt;4),
OR(AND(Raw!VS266=4,COUNTIF(Raw!WB266:WK266,3)=0),Raw!VS266&lt;&gt;4),
OR(AND(Raw!VT266=4,COUNTIF(Raw!WB266:WK266,4)=0),Raw!VT266&lt;&gt;4),
OR(AND(Raw!VU266=4,COUNTIF(Raw!WB266:WK266,5)=0),Raw!VU266&lt;&gt;4),
OR(AND(Raw!VV266=4,COUNTIF(Raw!WB266:WK266,6)=0),Raw!VV266&lt;&gt;4),
OR(AND(Raw!VW266=4,COUNTIF(Raw!WB266:WK266,7)=0),Raw!VW266&lt;&gt;4),
OR(AND(Raw!VX266=4,COUNTIF(Raw!WB266:WK266,8)=0),Raw!VX266&lt;&gt;4),
OR(AND(Raw!VY266=4,COUNTIF(Raw!WB266:WK266,9)=0),Raw!VX266&lt;&gt;4),
OR(AND(Raw!VZ266=4,COUNTIF(Raw!WB266:WK266,10)=0),Raw!VZ266&lt;&gt;4)
),"",1)))</f>
        <v/>
      </c>
      <c r="BG266" t="str">
        <f>IF(A266=0,"",IF(COUNTA(Raw!WL266:XB266)=0,"",
IF(AND(
OR(AND(Raw!WL266=4,COUNTIF(Raw!WU266:XB266,1)=0),Raw!WL266&lt;&gt;4),
OR(AND(Raw!WM266=4,COUNTIF(Raw!WU266:XB266,2)=0),Raw!WM266&lt;&gt;4),
OR(AND(Raw!WN266=4,COUNTIF(Raw!WU266:XB266,3)=0),Raw!WN266&lt;&gt;4),
OR(AND(Raw!WO266=4,COUNTIF(Raw!WU266:XB266,4)=0),Raw!WO266&lt;&gt;4),
OR(AND(Raw!WP266=4,COUNTIF(Raw!WU266:XB266,5)=0),Raw!WP266&lt;&gt;4),
OR(AND(Raw!WQ266=4,COUNTIF(Raw!WU266:XB266,6)=0),Raw!WQ266&lt;&gt;4),
OR(AND(Raw!WR266=4,COUNTIF(Raw!WU266:XB266,7)=0),Raw!WR266&lt;&gt;4),
OR(AND(Raw!WS266=4,COUNTIF(Raw!WU266:XB266,8)=0),Raw!WS266&lt;&gt;4)
),"",1)))</f>
        <v/>
      </c>
      <c r="BH266" t="str">
        <f>IF(A266=0,"",IF(COUNTA(Raw!XC266:XK266)=0,"",
IF(AND(
OR(AND(Raw!XC266=4,COUNTIF(Raw!XH266:XK266,1)=0),Raw!XC266&lt;&gt;4),
OR(AND(Raw!XD266=4,COUNTIF(Raw!XH266:XK266,2)=0),Raw!XD266&lt;&gt;4),
OR(AND(Raw!XE266=4,COUNTIF(Raw!XH266:XK266,3)=0),Raw!XE266&lt;&gt;4),
OR(AND(Raw!XF266=4,COUNTIF(Raw!XH266:XK266,4)=0),Raw!XF266&lt;&gt;4)
),"",1)))</f>
        <v/>
      </c>
      <c r="BI266" t="str">
        <f>IF(A266=0,"",IF(COUNTA(Raw!XL266:XT266)=0,"",
IF(AND(
OR(AND(Raw!XL266=4,COUNTIF(Raw!XQ266:XT266,1)=0),Raw!XL266&lt;&gt;4),
OR(AND(Raw!XM266=4,COUNTIF(Raw!XQ266:XT266,2)=0),Raw!XM266&lt;&gt;4),
OR(AND(Raw!XN266=4,COUNTIF(Raw!XQ266:XT266,3)=0),Raw!XN266&lt;&gt;4),
OR(AND(Raw!XO266=4,COUNTIF(Raw!XQ266:XT266,4)=0),Raw!XO266&lt;&gt;4)
),"",1)))</f>
        <v/>
      </c>
      <c r="BJ266" t="str">
        <f>IF(A266=0,"",IF(COUNTA(Raw!XU266:YI266)=0,"",
IF(AND(
OR(AND(Raw!XU266=4,COUNTIF(Raw!YC266:YI266,1)=0),Raw!XU266&lt;&gt;4),
OR(AND(Raw!XV266=4,COUNTIF(Raw!YC266:YI266,2)=0),Raw!XV266&lt;&gt;4),
OR(AND(Raw!XW266=4,COUNTIF(Raw!YC266:YI266,3)=0),Raw!XW266&lt;&gt;4),
OR(AND(Raw!XX266=4,COUNTIF(Raw!YC266:YI266,4)=0),Raw!XX266&lt;&gt;4),
OR(AND(Raw!XY266=4,COUNTIF(Raw!YC266:YI266,5)=0),Raw!XY266&lt;&gt;4),
OR(AND(Raw!XZ266=4,COUNTIF(Raw!YC266:YI266,6)=0),Raw!XZ266&lt;&gt;4),
OR(AND(Raw!YA266=4,COUNTIF(Raw!YC266:YI266,7)=0),Raw!YA266&lt;&gt;4)
),"",1)))</f>
        <v/>
      </c>
      <c r="BK266" t="str">
        <f>IF(A266=0,"",IF(COUNTA(Raw!YJ266:YR266)=0,"",
IF(AND(
OR(AND(Raw!YJ266=4,COUNTIF(Raw!YO266:YR266,1)=0),Raw!YJ266&lt;&gt;4),
OR(AND(Raw!YK266=4,COUNTIF(Raw!YO266:YR266,2)=0),Raw!YK266&lt;&gt;4),
OR(AND(Raw!YL266=4,COUNTIF(Raw!YO266:YR266,3)=0),Raw!YL266&lt;&gt;4),
OR(AND(Raw!YM266=4,COUNTIF(Raw!YO266:YR266,4)=0),Raw!YM266&lt;&gt;4)
),"",1)))</f>
        <v/>
      </c>
      <c r="BL266" t="str">
        <f>IF(A266=0,"",IF(COUNTA(Raw!YS266:YU266)=0,"",IF(AND(Raw!YS266=4,ISBLANK(Raw!YU266)),"",IF(AND(Raw!YS266&lt;&gt;4,ISBLANK(Raw!YU266)=FALSE),"",1))))</f>
        <v/>
      </c>
    </row>
    <row r="267" spans="1:64">
      <c r="A267" s="20">
        <f>Raw!A267</f>
        <v>0</v>
      </c>
      <c r="B267" s="19" t="str">
        <f>IF(A267=0,"",IF(AND(Raw!AC267=1,COUNTA(Raw!AR267:IC267)&gt;0,COUNTA(Raw!ID267:YU267)=0),"",IF(AND(Raw!AC267=2,COUNTA(Raw!AR267:IC267)=0,COUNTA(Raw!ID267:MV267)&gt;0,COUNTA(Raw!MW267:YU267)=0),"",IF(AND(Raw!AC267=3,COUNTA(Raw!AP267:MV267)=0,COUNTA(Raw!MW267:YU267)&gt;0),"",1))))</f>
        <v/>
      </c>
      <c r="C267" s="19" t="str">
        <f>IF(A267=0,"",IF(AND(Raw!AK267=1,ISBLANK(Raw!AM267)=FALSE,ISBLANK(Raw!AO267)),"",IF(AND(Raw!AK267=2,ISBLANK(Raw!AM267),ISBLANK(Raw!AO267)=FALSE),"",1)))</f>
        <v/>
      </c>
      <c r="D267" s="19" t="str">
        <f>IF(A267=0,"",IF(COUNTA(Raw!AS267:AZ267)=0,"",IF(AND(Raw!AS267+Raw!AT267=100,Raw!AU267+Raw!AV267=100,Raw!AW267+Raw!AX267=100,Raw!AY267+Raw!AZ267=100),"",1)))</f>
        <v/>
      </c>
      <c r="E267" s="19" t="str">
        <f>IF(A267=0,"",IF(ISBLANK(Raw!AQ267),"",IF(Raw!AQ267=1,"",1)))</f>
        <v/>
      </c>
      <c r="F267" s="19" t="str">
        <f>IF(A267=0,"",IF(ISBLANK(Raw!AR267),"",IF(AND(Raw!AR267&gt;=0,Raw!AR267&lt;=100),"",1)))</f>
        <v/>
      </c>
      <c r="G267" s="19" t="str">
        <f>IF(A267=0,"",IF(AND(ISBLANK(Raw!BA267),ISBLANK(Raw!AS267)),"",IF(AND(Raw!AS267&gt;0,ISBLANK(Raw!BA267)=FALSE),"",1)))</f>
        <v/>
      </c>
      <c r="H267" s="19" t="str">
        <f>IF(A267=0,"",IF(COUNTA(Raw!BA267:BH267)=0,"",IF(AND(Raw!BA267=0,COUNTA(Raw!BB267:BH267)=0),"",IF(AND(Raw!BA267&gt;0,COUNTA(Raw!BB267:BH267)&gt;0),"",1))))</f>
        <v/>
      </c>
      <c r="I267" s="19" t="str">
        <f>IF(A267=0,"",IF(AND(ISBLANK(Raw!BI267),ISBLANK(Raw!BJ267)),"",IF(AND(Raw!BI267=1,ISBLANK(Raw!BJ267)=FALSE),"",IF(AND(Raw!BI267=2,ISBLANK(Raw!BJ267)),"",1))))</f>
        <v/>
      </c>
      <c r="J267" s="19" t="str">
        <f>IF(A267=0,"",IF(AND(ISBLANK(Raw!AT267),COUNTBLANK(Raw!BK267:BQ267)),"",IF(AND(Raw!AT267&gt;0,COUNTA(Raw!BK267:BQ267)&gt;0),"",IF(AND(Raw!AT267=0,COUNTA(Raw!BK267:BQ267)=0),"",1))))</f>
        <v/>
      </c>
      <c r="K267" s="19" t="str">
        <f>IF(A267=0,"",IF(AND(ISBLANK(Raw!AS267),COUNTA(Raw!BR267:BX267)=0),"",IF(AND(Raw!AS267&gt;0,COUNTA(Raw!BR267:BX267)&gt;0),"",IF(AND(Raw!AS267=0,COUNTA(Raw!BR267:BX267)=0),"",1))))</f>
        <v/>
      </c>
      <c r="L267" s="19" t="str">
        <f>IF(A267=0,"",IF(AND(COUNTA(Raw!BK267:BX267)=0,COUNTA(Raw!BY267:CH267)=0),"",IF(AND(COUNTIF(Raw!BK267:BX267,1)&gt;0,COUNTA(Raw!BY267:CH267)&gt;0),"",IF(AND(COUNTIF(Raw!BK267:BX267,1)=0,COUNTA(Raw!BY267:CH267)=0),"",1))))</f>
        <v/>
      </c>
      <c r="M267" s="19" t="str">
        <f>IF(A267=0,"",IF(AND(COUNTA(Raw!BK267:BX267)=0,COUNTA(Raw!CI267:CR267)),"",IF(AND(COUNTIF(Raw!BK267:BX267,3)&gt;0,COUNTA(Raw!CI267:CR267)&gt;0),"",IF(AND(COUNTIF(Raw!BK267:BX267,3)=0,COUNTA(Raw!CI267:CR267)=0),"",1))))</f>
        <v/>
      </c>
      <c r="N267" s="19" t="str">
        <f>IF(A267=0,"",IF(COUNTA(Raw!CS267:DF267)=0,"",IF(AND(COUNTIF(Raw!CS267:CV267,1)=1,COUNTA(Raw!CW267:DA267)&gt;0,COUNTA(Raw!DB267:DF267)=0),"",IF(AND(COUNTIF(Raw!CS267:CV267,2)=1,COUNTA(Raw!CW267:DA267)=0,COUNTA(Raw!DB267:DF267)&gt;0),"",IF(AND(COUNTA(Raw!CS267:CV267)&gt;0,COUNTA(Raw!CW267:DF267)=0),"",1)))))</f>
        <v/>
      </c>
      <c r="O267" s="19" t="str">
        <f>IF(A267=0,"",IF(COUNTA(Raw!DG267:DP267)=0,"",IF(AND(COUNTIF(Raw!BK267:BQ267,1)&gt;0,OR(COUNTIF(Raw!DG267:DP267,1)=1,COUNTIF(Raw!DG267:DP267,2)=1,COUNTIF(Raw!DG267:DP267,3)=1)),"",IF(AND(COUNTIF(Raw!BK267:BQ267,1)=0,AND(COUNTIF(Raw!DG267:DP267,1)=0,COUNTIF(Raw!DG267:DP267,2)=0,COUNTIF(Raw!DG267:DP267,3)=0)),"",1))))</f>
        <v/>
      </c>
      <c r="P267" s="19" t="str">
        <f>IF(A267=0,"",IF(COUNTA(Raw!DG267:DR267)=0,"",IF(AND(COUNTIF(Raw!DG267:DP267,4)=1,ISBLANK(Raw!DQ267)=FALSE,ISBLANK(Raw!DR267)),"",IF(AND(COUNTIF(Raw!DG267:DP267,7)=1,ISBLANK(Raw!DQ267),ISBLANK(Raw!DR267)=FALSE),"",IF(AND(COUNTA(Raw!DG267:DP267)&gt;0,COUNTIF(Raw!DG267:DP267,4)=0,COUNTIF(Raw!DG267:DP267,7)=0,COUNTA(Raw!DQ267:DR267)=0),"",1)))))</f>
        <v/>
      </c>
      <c r="Q267" s="19" t="str">
        <f>IF(A267=0,"",IF(AND(COUNTA(Raw!DS267:DU267)=0,COUNTA(Raw!BK267:BQ267)=0),"",IF(AND(COUNTIF(Raw!BK267:BQ267,1)&gt;0,COUNTA(Raw!DS267:DU267)&gt;0),"",IF(AND(COUNTIF(Raw!BK267:BQ267,1)=0,COUNTA(Raw!DS267:DU267)=0),"",1))))</f>
        <v/>
      </c>
      <c r="R267" s="19" t="str">
        <f>IF(A267=0,"",IF(AND(ISBLANK(Raw!AT267),ISBLANK(Raw!EJ267)),"",IF(AND(Raw!AT267&gt;0,ISBLANK(Raw!EJ267)=FALSE,Raw!EJ267&gt;=0,Raw!EJ267&lt;=7),"",IF(AND(Raw!AT267=0,ISBLANK(Raw!EJ267)),"",1))))</f>
        <v/>
      </c>
      <c r="S267" t="str">
        <f>IF(A267=0,"",IF(AND(ISBLANK(Raw!AS267),ISBLANK(Raw!EK267)),"",IF(AND(Raw!AS267&gt;0,ISBLANK(Raw!EK267)=FALSE),"",IF(AND(Raw!AS267=0,ISBLANK(Raw!EK267)),"",1))))</f>
        <v/>
      </c>
      <c r="T267" s="19" t="str">
        <f>IF(A267=0,"",IF(AND(ISBLANK(Raw!AT267),COUNTA(Raw!EL267:EQ267)=0),"",IF(AND(Raw!AT267&gt;0,COUNTA(Raw!EL267:EQ267)&gt;0),"",IF(AND(Raw!AT267=0,COUNTA(Raw!EL267:EQ267)=0),"",1))))</f>
        <v/>
      </c>
      <c r="U267" t="str">
        <f>IF(A267=0,"",IF(AND(ISBLANK(Raw!AT267),COUNTA(Raw!ER267:EU267)=0),"",IF(AND(Raw!AT267&gt;0,COUNTA(Raw!ER267:EU267)&gt;0),"",IF(AND(Raw!AT267=0,COUNTA(Raw!ER267:EU267)=0),"",1))))</f>
        <v/>
      </c>
      <c r="V267" t="str">
        <f>IF(A267=0,"",IF(AND(ISBLANK(Raw!AS267),COUNTA(Raw!EV267:FA267)=0),"",IF(AND(Raw!AS267&gt;0,COUNTA(Raw!EV267:FA267)&gt;0),"",IF(AND(Raw!AS267=0,COUNTA(Raw!EV267:FA267)=0),"",1))))</f>
        <v/>
      </c>
      <c r="W267" t="str">
        <f>IF(A267=0,"",IF(AND(ISBLANK(Raw!AS267),COUNTA(Raw!FB267:FE267)=0),"",IF(AND(Raw!AS267&gt;0,COUNTA(Raw!FB267:FE267)&gt;0),"",IF(AND(Raw!AS267=0,COUNTA(Raw!FB267:FE267)=0),"",1))))</f>
        <v/>
      </c>
      <c r="X267" t="str">
        <f>IF(A267=0,"",IF(AND(ISBLANK(Raw!AT267),COUNTA(Raw!FF267:FI267)=0),"",IF(AND(Raw!AT267&gt;0,COUNTA(Raw!FF267:FI267)&gt;0),"",IF(AND(Raw!AT267=0,COUNTA(Raw!FF267:FI267)=0),"",1))))</f>
        <v/>
      </c>
      <c r="Y267" t="str">
        <f>IF(A267=0,"",IF(AND(ISBLANK(Raw!AS267),COUNTA(Raw!FJ267:FM267)=0),"",IF(AND(Raw!AS267&gt;0,COUNTA(Raw!FJ267:FM267)&gt;0),"",IF(AND(Raw!AS267=0,COUNTA(Raw!FJ267:FM267)=0),"",1))))</f>
        <v/>
      </c>
      <c r="Z267" t="str">
        <f>IF(A267=0,"",IF(AND(COUNTA(Raw!FN267:FT267)=0,ISBLANK(Raw!FU267)),"",IF(AND(COUNTIF(Raw!FN267:FT267,1)&gt;0,ISBLANK(Raw!FU267)=FALSE),"",IF(AND(COUNTIF(Raw!FN267:FT267,1)=0,ISBLANK(Raw!FU267)),"",1))))</f>
        <v/>
      </c>
      <c r="AA267" s="19" t="str">
        <f>IF(A267=0,"",IF(AND(ISBLANK(Raw!BI267),COUNTA(Raw!FV267:GH267)=0),"",IF(AND(Raw!BI267&lt;&gt;1,COUNTIF(Raw!FV267:GH267,6)=0),"",IF(Raw!BI267=1,"",1))))</f>
        <v/>
      </c>
      <c r="AB267" t="str">
        <f>IF(A267=0,"",IF(AND(ISBLANK(Raw!GI267),COUNTA(Raw!GJ267:GQ267)=0),"",IF(AND(Raw!GI267=1,COUNTA(Raw!GJ267:GQ267)&gt;0),"",IF(AND(Raw!GI267=2,COUNTA(Raw!GJ267:GQ267)=0),"",1))))</f>
        <v/>
      </c>
      <c r="AC267" s="19" t="str">
        <f>IF(A267=0,"",IF(AND(COUNTA(Raw!GY267:HF267)=0,ISBLANK(Raw!HG267)),"",IF(AND(OR(COUNTIF(Raw!GY267:HE267,1)&gt;0,COUNTIF(Raw!GY267:HE267,2)&gt;0),ISBLANK(Raw!HG267)=FALSE),"",IF(AND(COUNTA(Raw!GY267:HF267)&gt;0,ISBLANK(Raw!HG267),COUNTIF(Raw!GY267:HE267,1)=0,COUNTIF(Raw!GY267:HE267,2)=0),"",1))))</f>
        <v/>
      </c>
      <c r="AD267" s="19" t="str">
        <f>IF(A267=0,"",IF(COUNTA(Raw!HU267:IB267)=0,"",IF(AND(Raw!AK267&lt;&gt;2,COUNTIF(Raw!HU267:IA267,2)=0,COUNTIF(Raw!HU267:IA267,3)=0),"",IF(Raw!AK267=2,"",1))))</f>
        <v/>
      </c>
      <c r="AE267" s="19" t="str">
        <f>IF(A267=0,"",IF(AND(Raw!AK267=2,ISBLANK(Raw!IC267)=FALSE),"",IF(AND(Raw!AK267&lt;&gt;2,ISBLANK(Raw!IC267)),"",1)))</f>
        <v/>
      </c>
      <c r="AF267" s="19" t="str">
        <f>IF(A267=0,"",IF(COUNTA(Raw!ID267:IF267)=0,"",IF(AND(MATCH(2023-Raw!ID267,Code!$A$3:$A$12,1)=Raw!IF267,2023-Raw!ID267=Raw!IE267),"",1)))</f>
        <v/>
      </c>
      <c r="AG267" s="19" t="str">
        <f>IF(A267=0,"",IF(COUNTA(Raw!IG267:II267)=0,"",IF(AND(Raw!IG267=4,ISBLANK(Raw!II267)=FALSE),"",IF(AND(Raw!IG267&lt;&gt;4,ISBLANK(Raw!II267)),"",1))))</f>
        <v/>
      </c>
      <c r="AH267" s="19" t="str">
        <f>IF(A267=0,"",IF(COUNTA(Raw!IJ267:IM267)=0,"",IF(AND(Raw!IJ267=1,ISBLANK(Raw!IK267)=FALSE),"",IF(AND(Raw!IJ267=2,COUNTA(Raw!IK267:IM267)&gt;0),"",1))))</f>
        <v/>
      </c>
      <c r="AI267" s="19" t="str">
        <f>IF(A267=0,"",IF(COUNTA(Raw!IK267:IM267)=0,"",IF(AND(Raw!IK267=1,ISBLANK(Raw!IL267)=FALSE),"",IF(AND(Raw!IK267=2,COUNTA(Raw!IL267:IM267)=0),"",1))))</f>
        <v/>
      </c>
      <c r="AJ267" s="19" t="str">
        <f>IF(A267=0,"",IF(COUNTA(Raw!JD267:JJ267)=0,"",IF(AND(Raw!JD267&gt;600,COUNTA(Raw!JE267:JI267)&gt;0),"",IF(AND(Raw!JD267&lt;=600,COUNTA(Raw!JE267:JJ267)=0),"",1))))</f>
        <v/>
      </c>
      <c r="AK267" s="19" t="str">
        <f>IF(A267=0,"",IF(COUNTA(Raw!JK267:KA267)=0,"",IF(AND(Raw!JK267=1,COUNTA(Raw!JM267:JV267)&gt;0),"",IF(AND(Raw!JK267=3,COUNTA(Raw!JM267:JV267)&gt;0,COUNTA(Raw!JW267:KA267)=0),"",IF(AND(ISBLANK(Raw!JK267)=FALSE,Raw!JK267&lt;&gt;1,Raw!JK267&lt;&gt;3,COUNTA(Raw!JM267:KA267)=0),"",1)))))</f>
        <v/>
      </c>
      <c r="AL267" s="19" t="str">
        <f>IF(A267=0,"",IF(COUNTA(Raw!JW267:KA267)=0,"",IF(AND(COUNTIF(Raw!JW267:JZ267,4)=0,COUNTA(Raw!JW267:JZ267)&gt;0,ISBLANK(Raw!KA267)=FALSE),"",IF(AND(COUNTIF(Raw!JW267:KA267,4)&gt;0,ISBLANK(Raw!KA267)),"",1))))</f>
        <v/>
      </c>
      <c r="AM267" s="19" t="str">
        <f>IF(A267=0,"",IF(COUNTA(Raw!KT267:KU267)=0,"",IF(AND(Raw!KT267=1,ISBLANK(Raw!KU267)=FALSE),"",IF(AND(Raw!KT267=2,ISBLANK(Raw!KU267)),"",1))))</f>
        <v/>
      </c>
      <c r="AN267" s="19" t="str">
        <f>IF(A267=0,"",IF(COUNTA(Raw!KX267:LF267)=0,"",IF(AND(COUNTIF(Raw!KX267:LB267,5)=1,COUNTA(Raw!KX267:LB267)=1,COUNTA(Raw!LC267:LF267)=0),"",IF(AND(COUNTIF(Raw!KX267:LB267,5)=0,COUNTA(Raw!KX267:LB267)&gt;0,COUNTA(Raw!LC267:LF267)&gt;0),"",1))))</f>
        <v/>
      </c>
      <c r="AO267" s="19" t="str">
        <f>IF(A267=0,"",IF(COUNTA(Raw!LM267:LU267)=0,"",IF(AND(Raw!LM267=1,ISBLANK(Raw!LN267)=FALSE,COUNTA(Raw!LO267:LU267)&gt;0),"",IF(AND(Raw!LM267=2,COUNTA(Raw!LN267:LU267)=0),"",1))))</f>
        <v/>
      </c>
      <c r="AP267" s="19" t="str">
        <f>IF(A267=0,"",IF(COUNTA(Raw!MY267:OG267)=0,"",IF(AND(Raw!MY267=2,COUNTA(Raw!MZ267:OG267)=0),"",IF(AND(Raw!MY267=1,COUNTA(Raw!MZ267:OG267)&gt;0),"",1))))</f>
        <v/>
      </c>
      <c r="AQ267" s="19" t="str">
        <f>IF(A267=0,"",IF(COUNTA(Raw!NC267:NW267)=0,"",IF(AND(COUNTIF(Raw!NC267:NG267,3)&gt;0,COUNTA(Raw!NH267:NQ267)&gt;0),"",IF(AND(COUNTA(Raw!NC267:NG267)&gt;0,COUNTIF(Raw!NC267:NG267,3)=0,COUNTA(Raw!NH267:NW267)=0),"",1))))</f>
        <v/>
      </c>
      <c r="AR267" s="19" t="str">
        <f>IF(A267=0,"",IF(COUNTA(Raw!NH267:NW267)=0,"",IF(AND(COUNTIF(Raw!NH267:NQ267,10)&gt;0,COUNTA(Raw!NR267:NW267)&gt;0),"",IF(AND(COUNTA(Raw!NH267:NQ267)&gt;0,COUNTIF(Raw!NH267:NQ267,10)=0,COUNTA(Raw!NR267:NY267)=0),"",1))))</f>
        <v/>
      </c>
      <c r="AS267" s="19" t="str">
        <f>IF(A267=0,"",IF(COUNTA(Raw!NY267:OG267)=0,"",IF(AND(Raw!NY267=1,COUNTA(Raw!NZ267:OG267)&gt;0),"",IF(AND(Raw!NY267=2,COUNTA(Raw!NZ267:OG267)=0),"",1))))</f>
        <v/>
      </c>
      <c r="AT267" s="19" t="str">
        <f>IF(A267=0,"",IF(COUNTA(Raw!OH267:OY267)=0,"",IF(AND(Raw!OH267=1,COUNTA(Raw!OI267:OY267)&gt;0),"",IF(AND(Raw!OH267=2,COUNTA(Raw!OI267:OY267)=0),"",1))))</f>
        <v/>
      </c>
      <c r="AU267" s="19" t="str">
        <f>IF(A267=0,"",IF(COUNTA(Raw!PR267:QB267)=0,"",
IF(AND(OR(AND(COUNTIF(Raw!PR267:QB267,1)=1,COUNTA(Raw!QI267:QY267)&gt;0),AND(COUNTIF(Raw!PR267:QB267,1)=0,COUNTA(Raw!QI267:QY267)=0)),OR(AND(COUNTIF(Raw!PR267:QB267,2)=1,COUNTA(Raw!QZ267:RP267)&gt;0),AND(COUNTIF(Raw!PR267:QB267,2)=0,COUNTA(Raw!QZ267:RP267)=0)),OR(AND(COUNTIF(Raw!PR267:QB267,3)=1,COUNTA(Raw!RQ267:SG267)&gt;0),AND(COUNTIF(Raw!PR267:QB267,3)=0,COUNTA(Raw!RQ267:SG267)=0)),OR(AND(COUNTIF(Raw!PR267:QB267,4)=1,COUNTA(Raw!SH267:ST267)&gt;0),AND(COUNTIF(Raw!PR267:QB267,4)=0,COUNTA(Raw!SH267:ST267)=0)),OR(AND(COUNTIF(Raw!PR267:QB267,5)=1,COUNTA(Raw!SU267:TG267)&gt;0),AND(COUNTIF(Raw!PR267:QB267,5)=0,COUNTA(Raw!SU267:TG267)=0)),OR(AND(COUNTIF(Raw!PR267:QB267,6)=1,COUNTA(Raw!TH267:TT267)&gt;0),AND(COUNTIF(Raw!PR267:QB267,6)=0,COUNTA(Raw!TH267:TT267)=0)),OR(AND(COUNTIF(Raw!PR267:QB267,7)=1,COUNTA(Raw!TU267:UI267)&gt;0),AND(COUNTIF(Raw!PR267:QB267,7)=0,COUNTA(Raw!TU267:UI267)=0)),OR(AND(COUNTIF(Raw!PR267:QB267,8)=1,COUNTA(Raw!UJ267:UV267)&gt;0),AND(COUNTIF(Raw!PR267:QB267,8)=0,COUNTA(Raw!UJ267:UV267)=0)),OR(AND(COUNTIF(Raw!PR267:QB267,9)=1,COUNTA(Raw!UW267:VG267)&gt;0),AND(COUNTIF(Raw!PR267:QB267,9)=0,COUNTA(Raw!UW267:VG267)=0)),OR(AND(COUNTIF(Raw!PR267:QB267,10)=1,COUNTA(Raw!VH267:VP267)&gt;0),AND(COUNTIF(Raw!PR267:QB267,10)=0,COUNTA(Raw!VH267:VP267)=0)),OR(AND(COUNTIF(Raw!PR267:QB267,11)=1,COUNTA(Raw!VQ267:WK267)&gt;0),AND(COUNTIF(Raw!PR267:QB267,11)=0,COUNTA(Raw!VQ267:WK267)=0))),"",1)))</f>
        <v/>
      </c>
      <c r="AV267" s="19" t="str">
        <f>IF(A267=0,"",IF(COUNTA(Raw!QI267:QY267)=0,"",IF(AND(OR(AND(Raw!QI267=4,COUNTIF(Raw!QR267:QY267,1)=0),Raw!QI267&lt;&gt;4),OR(AND(Raw!QJ267=4,COUNTIF(Raw!QR267:QY267,2)=0),Raw!QJ267&lt;&gt;4),OR(AND(Raw!QK267=4,COUNTIF(Raw!QR267:QY267,3)=0),Raw!QK267&lt;&gt;4),OR(AND(Raw!QL267=4,COUNTIF(Raw!QR267:QY267,4)=0),Raw!QL267&lt;&gt;4),OR(AND(Raw!QM267=4,COUNTIF(Raw!QR267:QY267,5)=0),Raw!QM267&lt;&gt;4),OR(AND(Raw!QN267=4,COUNTIF(Raw!QR267:QY267,6)=0),Raw!QN267&lt;&gt;4),OR(AND(Raw!QO267=4,COUNTIF(Raw!QR267:QY267,7)=0),Raw!QO267&lt;&gt;4),OR(AND(Raw!QP267=4,COUNTIF(Raw!QR267:QY267,8)=0),Raw!QP267&lt;&gt;4)),"",1)))</f>
        <v/>
      </c>
      <c r="AW267" t="str">
        <f>IF(A267=0,"",IF(COUNTA(Raw!QZ267:RP267)=0,"",IF(AND(OR(AND(Raw!QZ267=4,COUNTIF(Raw!RI267:RP267,1)=0),Raw!QZ267&lt;&gt;4),OR(AND(Raw!RA267=4,COUNTIF(Raw!RI267:RP267,2)=0),Raw!RA267&lt;&gt;4),OR(AND(Raw!RB267=4,COUNTIF(Raw!RI267:RP267,3)=0),Raw!RB267&lt;&gt;4),OR(AND(Raw!RC267=4,COUNTIF(Raw!RI267:RP267,4)=0),Raw!RC267&lt;&gt;4),OR(AND(Raw!RD267=4,COUNTIF(Raw!RI267:RP267,5)=0),Raw!RD267&lt;&gt;4),OR(AND(Raw!RE267=4,COUNTIF(Raw!RI267:RP267,6)=0),Raw!RE267&lt;&gt;4),OR(AND(Raw!RF267=4,COUNTIF(Raw!RI267:RP267,7)=0),Raw!RF267&lt;&gt;4),OR(AND(Raw!RG267=4,COUNTIF(Raw!RI267:RP267,8)=0),Raw!RG267&lt;&gt;4)),"",1)))</f>
        <v/>
      </c>
      <c r="AX267" t="str">
        <f>IF(A267=0,"",IF(COUNTA(Raw!RQ267:SG267)=0,"",IF(AND(OR(AND(Raw!RQ267=4,COUNTIF(Raw!RZ267:SG267,1)=0),Raw!RQ267&lt;&gt;4),OR(AND(Raw!RR267=4,COUNTIF(Raw!RZ267:SG267,2)=0),Raw!RR267&lt;&gt;4),OR(AND(Raw!RS267=4,COUNTIF(Raw!RZ267:SG267,3)=0),Raw!RS267&lt;&gt;4),OR(AND(Raw!RT267=4,COUNTIF(Raw!RZ267:SG267,4)=0),Raw!RT267&lt;&gt;4),OR(AND(Raw!RU267=4,COUNTIF(Raw!RZ267:SG267,5)=0),Raw!RU267&lt;&gt;4),OR(AND(Raw!RV267=4,COUNTIF(Raw!RZ267:SG267,6)=0),Raw!RV267&lt;&gt;4),OR(AND(Raw!RW267=4,COUNTIF(Raw!RZ267:SG267,7)=0),Raw!RW267&lt;&gt;4),OR(AND(Raw!RX267=4,COUNTIF(Raw!RZ267:SG267,8)=0),Raw!RX267&lt;&gt;4)),"",1)))</f>
        <v/>
      </c>
      <c r="AY267" t="str">
        <f>IF(A267=0,"",IF(COUNTA(Raw!SH267:ST267)=0,"",IF(AND(OR(AND(Raw!SH267=4,COUNTIF(Raw!SO267:ST267,1)=0),Raw!SH267&lt;&gt;4),OR(AND(Raw!SI267=4,COUNTIF(Raw!SO267:ST267,2)=0),Raw!SI267&lt;&gt;4),OR(AND(Raw!SJ267=4,COUNTIF(Raw!SO267:ST267,3)=0),Raw!SJ267&lt;&gt;4),OR(AND(Raw!SK267=4,COUNTIF(Raw!SO267:ST267,4)=0),Raw!SK267&lt;&gt;4),OR(AND(Raw!SL267=4,COUNTIF(Raw!SO267:ST267,5)=0),Raw!SL267&lt;&gt;4),OR(AND(Raw!SM267=4,COUNTIF(Raw!SO267:ST267,6)=0),Raw!SM267&lt;&gt;4)),"",1)))</f>
        <v/>
      </c>
      <c r="AZ267" t="str">
        <f>IF(A267=0,"",IF(COUNTA(Raw!SU267:TG267)=0,"",IF(AND(OR(AND(Raw!SU267=4,COUNTIF(Raw!TB267:TG267,1)=0),Raw!SU267&lt;&gt;4),OR(AND(Raw!SV267=4,COUNTIF(Raw!TB267:TG267,2)=0),Raw!SV267&lt;&gt;4),OR(AND(Raw!SW267=4,COUNTIF(Raw!TB267:TG267,3)=0),Raw!SW267&lt;&gt;4),OR(AND(Raw!SX267=4,COUNTIF(Raw!TB267:TG267,4)=0),Raw!SX267&lt;&gt;4),OR(AND(Raw!SY267=4,COUNTIF(Raw!TB267:TG267,5)=0),Raw!SY267&lt;&gt;4),OR(AND(Raw!SZ267=4,COUNTIF(Raw!TB267:TG267,6)=0),Raw!SZ267&lt;&gt;4)),"",1)))</f>
        <v/>
      </c>
      <c r="BA267" t="str">
        <f>IF(A267=0,"",IF(COUNTA(Raw!TH267:TT267)=0,"",IF(AND(OR(AND(Raw!TH267=4,COUNTIF(Raw!TO267:TT267,1)=0),Raw!TH267&lt;&gt;4),OR(AND(Raw!TI267=4,COUNTIF(Raw!TO267:TT267,2)=0),Raw!TI267&lt;&gt;4),OR(AND(Raw!TJ267=4,COUNTIF(Raw!TO267:TT267,3)=0),Raw!TJ267&lt;&gt;4),OR(AND(Raw!TK267=4,COUNTIF(Raw!TO267:TT267,4)=0),Raw!TK267&lt;&gt;4),OR(AND(Raw!TL267=4,COUNTIF(Raw!TO267:TT267,5)=0),Raw!TL267&lt;&gt;4),OR(AND(Raw!TM267=4,COUNTIF(Raw!TO267:TT267,6)=0),Raw!TM267&lt;&gt;4)),"",1)))</f>
        <v/>
      </c>
      <c r="BB267" t="str">
        <f>IF(A267=0,"",IF(COUNTA(Raw!TU267:UI267)=0,"",IF(AND(OR(AND(Raw!TU267=4,COUNTIF(Raw!UC267:UI267,1)=0),Raw!TU267&lt;&gt;4),OR(AND(Raw!TV267=4,COUNTIF(Raw!UC267:UI267,2)=0),Raw!TV267&lt;&gt;4),OR(AND(Raw!TW267=4,COUNTIF(Raw!UC267:UI267,3)=0),Raw!TW267&lt;&gt;4),OR(AND(Raw!TX267=4,COUNTIF(Raw!UC267:UI267,4)=0),Raw!TX267&lt;&gt;4),OR(AND(Raw!TY267=4,COUNTIF(Raw!UC267:UI267,5)=0),Raw!TY267&lt;&gt;4),OR(AND(Raw!TZ267=4,COUNTIF(Raw!UC267:UI267,6)=0),Raw!TZ267&lt;&gt;4),OR(AND(Raw!UA267=4,COUNTIF(Raw!UC267:UI267,7)=0),Raw!UA267&lt;&gt;4)),"",1)))</f>
        <v/>
      </c>
      <c r="BC267" t="str">
        <f>IF(A267=0,"",IF(COUNTA(Raw!UJ267:UV267)=0,"",IF(AND(OR(AND(Raw!UJ267=4,COUNTIF(Raw!UQ267:UV267,1)=0),Raw!UJ267&lt;&gt;4),OR(AND(Raw!UK267=4,COUNTIF(Raw!UQ267:UV267,2)=0),Raw!UK267&lt;&gt;4),OR(AND(Raw!UL267=4,COUNTIF(Raw!UQ267:UV267,3)=0),Raw!UL267&lt;&gt;4),OR(AND(Raw!UM267=4,COUNTIF(Raw!UQ267:UV267,4)=0),Raw!UM267&lt;&gt;4),OR(AND(Raw!UN267=4,COUNTIF(Raw!UQ267:UV267,5)=0),Raw!UN267&lt;&gt;4),OR(AND(Raw!UO267=4,COUNTIF(Raw!UQ267:UV267,6)=0),Raw!UO267&lt;&gt;4)),"",1)))</f>
        <v/>
      </c>
      <c r="BD267" t="str">
        <f>IF(A267=0,"",IF(COUNTA(Raw!UW267:VG267)=0,"",IF(AND(OR(AND(Raw!UW267=4,COUNTIF(Raw!VC267:VG267,1)=0),Raw!UW267&lt;&gt;4),OR(AND(Raw!UX267=4,COUNTIF(Raw!VC267:VG267,2)=0),Raw!UX267&lt;&gt;4),OR(AND(Raw!UY267=4,COUNTIF(Raw!VC267:VG267,3)=0),Raw!UY267&lt;&gt;4),OR(AND(Raw!UZ267=4,COUNTIF(Raw!VC267:VG267,4)=0),Raw!UZ267&lt;&gt;4),OR(AND(Raw!VA267=4,COUNTIF(Raw!VC267:VG267,5)=0),Raw!VA267&lt;&gt;4)),"",1)))</f>
        <v/>
      </c>
      <c r="BE267" t="str">
        <f>IF(A267=0,"",IF(COUNTA(Raw!VH267:VP267)=0,"",
IF(AND(
OR(AND(Raw!VH267=4,COUNTIF(Raw!VM267:VP267,1)=0),Raw!VH267&lt;&gt;4),
OR(AND(Raw!VI267=4,COUNTIF(Raw!VM267:VP267,2)=0),Raw!VI267&lt;&gt;4),
OR(AND(Raw!VJ267=4,COUNTIF(Raw!VM267:VP267,3)=0),Raw!VJ267&lt;&gt;4),
OR(AND(Raw!VK267=4,COUNTIF(Raw!VM267:VP267,4)=0),Raw!VK267&lt;&gt;4)
),"",1)))</f>
        <v/>
      </c>
      <c r="BF267" t="str">
        <f>IF(A267=0,"",IF(COUNTA(Raw!VQ267:WK267)=0,"",
IF(AND(
OR(AND(Raw!VQ267=4,COUNTIF(Raw!WB267:WK267,1)=0),Raw!VQ267&lt;&gt;4),
OR(AND(Raw!VR267=4,COUNTIF(Raw!WB267:WK267,2)=0),Raw!VR267&lt;&gt;4),
OR(AND(Raw!VS267=4,COUNTIF(Raw!WB267:WK267,3)=0),Raw!VS267&lt;&gt;4),
OR(AND(Raw!VT267=4,COUNTIF(Raw!WB267:WK267,4)=0),Raw!VT267&lt;&gt;4),
OR(AND(Raw!VU267=4,COUNTIF(Raw!WB267:WK267,5)=0),Raw!VU267&lt;&gt;4),
OR(AND(Raw!VV267=4,COUNTIF(Raw!WB267:WK267,6)=0),Raw!VV267&lt;&gt;4),
OR(AND(Raw!VW267=4,COUNTIF(Raw!WB267:WK267,7)=0),Raw!VW267&lt;&gt;4),
OR(AND(Raw!VX267=4,COUNTIF(Raw!WB267:WK267,8)=0),Raw!VX267&lt;&gt;4),
OR(AND(Raw!VY267=4,COUNTIF(Raw!WB267:WK267,9)=0),Raw!VX267&lt;&gt;4),
OR(AND(Raw!VZ267=4,COUNTIF(Raw!WB267:WK267,10)=0),Raw!VZ267&lt;&gt;4)
),"",1)))</f>
        <v/>
      </c>
      <c r="BG267" t="str">
        <f>IF(A267=0,"",IF(COUNTA(Raw!WL267:XB267)=0,"",
IF(AND(
OR(AND(Raw!WL267=4,COUNTIF(Raw!WU267:XB267,1)=0),Raw!WL267&lt;&gt;4),
OR(AND(Raw!WM267=4,COUNTIF(Raw!WU267:XB267,2)=0),Raw!WM267&lt;&gt;4),
OR(AND(Raw!WN267=4,COUNTIF(Raw!WU267:XB267,3)=0),Raw!WN267&lt;&gt;4),
OR(AND(Raw!WO267=4,COUNTIF(Raw!WU267:XB267,4)=0),Raw!WO267&lt;&gt;4),
OR(AND(Raw!WP267=4,COUNTIF(Raw!WU267:XB267,5)=0),Raw!WP267&lt;&gt;4),
OR(AND(Raw!WQ267=4,COUNTIF(Raw!WU267:XB267,6)=0),Raw!WQ267&lt;&gt;4),
OR(AND(Raw!WR267=4,COUNTIF(Raw!WU267:XB267,7)=0),Raw!WR267&lt;&gt;4),
OR(AND(Raw!WS267=4,COUNTIF(Raw!WU267:XB267,8)=0),Raw!WS267&lt;&gt;4)
),"",1)))</f>
        <v/>
      </c>
      <c r="BH267" t="str">
        <f>IF(A267=0,"",IF(COUNTA(Raw!XC267:XK267)=0,"",
IF(AND(
OR(AND(Raw!XC267=4,COUNTIF(Raw!XH267:XK267,1)=0),Raw!XC267&lt;&gt;4),
OR(AND(Raw!XD267=4,COUNTIF(Raw!XH267:XK267,2)=0),Raw!XD267&lt;&gt;4),
OR(AND(Raw!XE267=4,COUNTIF(Raw!XH267:XK267,3)=0),Raw!XE267&lt;&gt;4),
OR(AND(Raw!XF267=4,COUNTIF(Raw!XH267:XK267,4)=0),Raw!XF267&lt;&gt;4)
),"",1)))</f>
        <v/>
      </c>
      <c r="BI267" t="str">
        <f>IF(A267=0,"",IF(COUNTA(Raw!XL267:XT267)=0,"",
IF(AND(
OR(AND(Raw!XL267=4,COUNTIF(Raw!XQ267:XT267,1)=0),Raw!XL267&lt;&gt;4),
OR(AND(Raw!XM267=4,COUNTIF(Raw!XQ267:XT267,2)=0),Raw!XM267&lt;&gt;4),
OR(AND(Raw!XN267=4,COUNTIF(Raw!XQ267:XT267,3)=0),Raw!XN267&lt;&gt;4),
OR(AND(Raw!XO267=4,COUNTIF(Raw!XQ267:XT267,4)=0),Raw!XO267&lt;&gt;4)
),"",1)))</f>
        <v/>
      </c>
      <c r="BJ267" t="str">
        <f>IF(A267=0,"",IF(COUNTA(Raw!XU267:YI267)=0,"",
IF(AND(
OR(AND(Raw!XU267=4,COUNTIF(Raw!YC267:YI267,1)=0),Raw!XU267&lt;&gt;4),
OR(AND(Raw!XV267=4,COUNTIF(Raw!YC267:YI267,2)=0),Raw!XV267&lt;&gt;4),
OR(AND(Raw!XW267=4,COUNTIF(Raw!YC267:YI267,3)=0),Raw!XW267&lt;&gt;4),
OR(AND(Raw!XX267=4,COUNTIF(Raw!YC267:YI267,4)=0),Raw!XX267&lt;&gt;4),
OR(AND(Raw!XY267=4,COUNTIF(Raw!YC267:YI267,5)=0),Raw!XY267&lt;&gt;4),
OR(AND(Raw!XZ267=4,COUNTIF(Raw!YC267:YI267,6)=0),Raw!XZ267&lt;&gt;4),
OR(AND(Raw!YA267=4,COUNTIF(Raw!YC267:YI267,7)=0),Raw!YA267&lt;&gt;4)
),"",1)))</f>
        <v/>
      </c>
      <c r="BK267" t="str">
        <f>IF(A267=0,"",IF(COUNTA(Raw!YJ267:YR267)=0,"",
IF(AND(
OR(AND(Raw!YJ267=4,COUNTIF(Raw!YO267:YR267,1)=0),Raw!YJ267&lt;&gt;4),
OR(AND(Raw!YK267=4,COUNTIF(Raw!YO267:YR267,2)=0),Raw!YK267&lt;&gt;4),
OR(AND(Raw!YL267=4,COUNTIF(Raw!YO267:YR267,3)=0),Raw!YL267&lt;&gt;4),
OR(AND(Raw!YM267=4,COUNTIF(Raw!YO267:YR267,4)=0),Raw!YM267&lt;&gt;4)
),"",1)))</f>
        <v/>
      </c>
      <c r="BL267" t="str">
        <f>IF(A267=0,"",IF(COUNTA(Raw!YS267:YU267)=0,"",IF(AND(Raw!YS267=4,ISBLANK(Raw!YU267)),"",IF(AND(Raw!YS267&lt;&gt;4,ISBLANK(Raw!YU267)=FALSE),"",1))))</f>
        <v/>
      </c>
    </row>
    <row r="268" spans="1:64">
      <c r="A268" s="20">
        <f>Raw!A268</f>
        <v>0</v>
      </c>
      <c r="B268" s="19" t="str">
        <f>IF(A268=0,"",IF(AND(Raw!AC268=1,COUNTA(Raw!AR268:IC268)&gt;0,COUNTA(Raw!ID268:YU268)=0),"",IF(AND(Raw!AC268=2,COUNTA(Raw!AR268:IC268)=0,COUNTA(Raw!ID268:MV268)&gt;0,COUNTA(Raw!MW268:YU268)=0),"",IF(AND(Raw!AC268=3,COUNTA(Raw!AP268:MV268)=0,COUNTA(Raw!MW268:YU268)&gt;0),"",1))))</f>
        <v/>
      </c>
      <c r="C268" s="19" t="str">
        <f>IF(A268=0,"",IF(AND(Raw!AK268=1,ISBLANK(Raw!AM268)=FALSE,ISBLANK(Raw!AO268)),"",IF(AND(Raw!AK268=2,ISBLANK(Raw!AM268),ISBLANK(Raw!AO268)=FALSE),"",1)))</f>
        <v/>
      </c>
      <c r="D268" s="19" t="str">
        <f>IF(A268=0,"",IF(COUNTA(Raw!AS268:AZ268)=0,"",IF(AND(Raw!AS268+Raw!AT268=100,Raw!AU268+Raw!AV268=100,Raw!AW268+Raw!AX268=100,Raw!AY268+Raw!AZ268=100),"",1)))</f>
        <v/>
      </c>
      <c r="E268" s="19" t="str">
        <f>IF(A268=0,"",IF(ISBLANK(Raw!AQ268),"",IF(Raw!AQ268=1,"",1)))</f>
        <v/>
      </c>
      <c r="F268" s="19" t="str">
        <f>IF(A268=0,"",IF(ISBLANK(Raw!AR268),"",IF(AND(Raw!AR268&gt;=0,Raw!AR268&lt;=100),"",1)))</f>
        <v/>
      </c>
      <c r="G268" s="19" t="str">
        <f>IF(A268=0,"",IF(AND(ISBLANK(Raw!BA268),ISBLANK(Raw!AS268)),"",IF(AND(Raw!AS268&gt;0,ISBLANK(Raw!BA268)=FALSE),"",1)))</f>
        <v/>
      </c>
      <c r="H268" s="19" t="str">
        <f>IF(A268=0,"",IF(COUNTA(Raw!BA268:BH268)=0,"",IF(AND(Raw!BA268=0,COUNTA(Raw!BB268:BH268)=0),"",IF(AND(Raw!BA268&gt;0,COUNTA(Raw!BB268:BH268)&gt;0),"",1))))</f>
        <v/>
      </c>
      <c r="I268" s="19" t="str">
        <f>IF(A268=0,"",IF(AND(ISBLANK(Raw!BI268),ISBLANK(Raw!BJ268)),"",IF(AND(Raw!BI268=1,ISBLANK(Raw!BJ268)=FALSE),"",IF(AND(Raw!BI268=2,ISBLANK(Raw!BJ268)),"",1))))</f>
        <v/>
      </c>
      <c r="J268" s="19" t="str">
        <f>IF(A268=0,"",IF(AND(ISBLANK(Raw!AT268),COUNTBLANK(Raw!BK268:BQ268)),"",IF(AND(Raw!AT268&gt;0,COUNTA(Raw!BK268:BQ268)&gt;0),"",IF(AND(Raw!AT268=0,COUNTA(Raw!BK268:BQ268)=0),"",1))))</f>
        <v/>
      </c>
      <c r="K268" s="19" t="str">
        <f>IF(A268=0,"",IF(AND(ISBLANK(Raw!AS268),COUNTA(Raw!BR268:BX268)=0),"",IF(AND(Raw!AS268&gt;0,COUNTA(Raw!BR268:BX268)&gt;0),"",IF(AND(Raw!AS268=0,COUNTA(Raw!BR268:BX268)=0),"",1))))</f>
        <v/>
      </c>
      <c r="L268" s="19" t="str">
        <f>IF(A268=0,"",IF(AND(COUNTA(Raw!BK268:BX268)=0,COUNTA(Raw!BY268:CH268)=0),"",IF(AND(COUNTIF(Raw!BK268:BX268,1)&gt;0,COUNTA(Raw!BY268:CH268)&gt;0),"",IF(AND(COUNTIF(Raw!BK268:BX268,1)=0,COUNTA(Raw!BY268:CH268)=0),"",1))))</f>
        <v/>
      </c>
      <c r="M268" s="19" t="str">
        <f>IF(A268=0,"",IF(AND(COUNTA(Raw!BK268:BX268)=0,COUNTA(Raw!CI268:CR268)),"",IF(AND(COUNTIF(Raw!BK268:BX268,3)&gt;0,COUNTA(Raw!CI268:CR268)&gt;0),"",IF(AND(COUNTIF(Raw!BK268:BX268,3)=0,COUNTA(Raw!CI268:CR268)=0),"",1))))</f>
        <v/>
      </c>
      <c r="N268" s="19" t="str">
        <f>IF(A268=0,"",IF(COUNTA(Raw!CS268:DF268)=0,"",IF(AND(COUNTIF(Raw!CS268:CV268,1)=1,COUNTA(Raw!CW268:DA268)&gt;0,COUNTA(Raw!DB268:DF268)=0),"",IF(AND(COUNTIF(Raw!CS268:CV268,2)=1,COUNTA(Raw!CW268:DA268)=0,COUNTA(Raw!DB268:DF268)&gt;0),"",IF(AND(COUNTA(Raw!CS268:CV268)&gt;0,COUNTA(Raw!CW268:DF268)=0),"",1)))))</f>
        <v/>
      </c>
      <c r="O268" s="19" t="str">
        <f>IF(A268=0,"",IF(COUNTA(Raw!DG268:DP268)=0,"",IF(AND(COUNTIF(Raw!BK268:BQ268,1)&gt;0,OR(COUNTIF(Raw!DG268:DP268,1)=1,COUNTIF(Raw!DG268:DP268,2)=1,COUNTIF(Raw!DG268:DP268,3)=1)),"",IF(AND(COUNTIF(Raw!BK268:BQ268,1)=0,AND(COUNTIF(Raw!DG268:DP268,1)=0,COUNTIF(Raw!DG268:DP268,2)=0,COUNTIF(Raw!DG268:DP268,3)=0)),"",1))))</f>
        <v/>
      </c>
      <c r="P268" s="19" t="str">
        <f>IF(A268=0,"",IF(COUNTA(Raw!DG268:DR268)=0,"",IF(AND(COUNTIF(Raw!DG268:DP268,4)=1,ISBLANK(Raw!DQ268)=FALSE,ISBLANK(Raw!DR268)),"",IF(AND(COUNTIF(Raw!DG268:DP268,7)=1,ISBLANK(Raw!DQ268),ISBLANK(Raw!DR268)=FALSE),"",IF(AND(COUNTA(Raw!DG268:DP268)&gt;0,COUNTIF(Raw!DG268:DP268,4)=0,COUNTIF(Raw!DG268:DP268,7)=0,COUNTA(Raw!DQ268:DR268)=0),"",1)))))</f>
        <v/>
      </c>
      <c r="Q268" s="19" t="str">
        <f>IF(A268=0,"",IF(AND(COUNTA(Raw!DS268:DU268)=0,COUNTA(Raw!BK268:BQ268)=0),"",IF(AND(COUNTIF(Raw!BK268:BQ268,1)&gt;0,COUNTA(Raw!DS268:DU268)&gt;0),"",IF(AND(COUNTIF(Raw!BK268:BQ268,1)=0,COUNTA(Raw!DS268:DU268)=0),"",1))))</f>
        <v/>
      </c>
      <c r="R268" s="19" t="str">
        <f>IF(A268=0,"",IF(AND(ISBLANK(Raw!AT268),ISBLANK(Raw!EJ268)),"",IF(AND(Raw!AT268&gt;0,ISBLANK(Raw!EJ268)=FALSE,Raw!EJ268&gt;=0,Raw!EJ268&lt;=7),"",IF(AND(Raw!AT268=0,ISBLANK(Raw!EJ268)),"",1))))</f>
        <v/>
      </c>
      <c r="S268" t="str">
        <f>IF(A268=0,"",IF(AND(ISBLANK(Raw!AS268),ISBLANK(Raw!EK268)),"",IF(AND(Raw!AS268&gt;0,ISBLANK(Raw!EK268)=FALSE),"",IF(AND(Raw!AS268=0,ISBLANK(Raw!EK268)),"",1))))</f>
        <v/>
      </c>
      <c r="T268" s="19" t="str">
        <f>IF(A268=0,"",IF(AND(ISBLANK(Raw!AT268),COUNTA(Raw!EL268:EQ268)=0),"",IF(AND(Raw!AT268&gt;0,COUNTA(Raw!EL268:EQ268)&gt;0),"",IF(AND(Raw!AT268=0,COUNTA(Raw!EL268:EQ268)=0),"",1))))</f>
        <v/>
      </c>
      <c r="U268" t="str">
        <f>IF(A268=0,"",IF(AND(ISBLANK(Raw!AT268),COUNTA(Raw!ER268:EU268)=0),"",IF(AND(Raw!AT268&gt;0,COUNTA(Raw!ER268:EU268)&gt;0),"",IF(AND(Raw!AT268=0,COUNTA(Raw!ER268:EU268)=0),"",1))))</f>
        <v/>
      </c>
      <c r="V268" t="str">
        <f>IF(A268=0,"",IF(AND(ISBLANK(Raw!AS268),COUNTA(Raw!EV268:FA268)=0),"",IF(AND(Raw!AS268&gt;0,COUNTA(Raw!EV268:FA268)&gt;0),"",IF(AND(Raw!AS268=0,COUNTA(Raw!EV268:FA268)=0),"",1))))</f>
        <v/>
      </c>
      <c r="W268" t="str">
        <f>IF(A268=0,"",IF(AND(ISBLANK(Raw!AS268),COUNTA(Raw!FB268:FE268)=0),"",IF(AND(Raw!AS268&gt;0,COUNTA(Raw!FB268:FE268)&gt;0),"",IF(AND(Raw!AS268=0,COUNTA(Raw!FB268:FE268)=0),"",1))))</f>
        <v/>
      </c>
      <c r="X268" t="str">
        <f>IF(A268=0,"",IF(AND(ISBLANK(Raw!AT268),COUNTA(Raw!FF268:FI268)=0),"",IF(AND(Raw!AT268&gt;0,COUNTA(Raw!FF268:FI268)&gt;0),"",IF(AND(Raw!AT268=0,COUNTA(Raw!FF268:FI268)=0),"",1))))</f>
        <v/>
      </c>
      <c r="Y268" t="str">
        <f>IF(A268=0,"",IF(AND(ISBLANK(Raw!AS268),COUNTA(Raw!FJ268:FM268)=0),"",IF(AND(Raw!AS268&gt;0,COUNTA(Raw!FJ268:FM268)&gt;0),"",IF(AND(Raw!AS268=0,COUNTA(Raw!FJ268:FM268)=0),"",1))))</f>
        <v/>
      </c>
      <c r="Z268" t="str">
        <f>IF(A268=0,"",IF(AND(COUNTA(Raw!FN268:FT268)=0,ISBLANK(Raw!FU268)),"",IF(AND(COUNTIF(Raw!FN268:FT268,1)&gt;0,ISBLANK(Raw!FU268)=FALSE),"",IF(AND(COUNTIF(Raw!FN268:FT268,1)=0,ISBLANK(Raw!FU268)),"",1))))</f>
        <v/>
      </c>
      <c r="AA268" s="19" t="str">
        <f>IF(A268=0,"",IF(AND(ISBLANK(Raw!BI268),COUNTA(Raw!FV268:GH268)=0),"",IF(AND(Raw!BI268&lt;&gt;1,COUNTIF(Raw!FV268:GH268,6)=0),"",IF(Raw!BI268=1,"",1))))</f>
        <v/>
      </c>
      <c r="AB268" t="str">
        <f>IF(A268=0,"",IF(AND(ISBLANK(Raw!GI268),COUNTA(Raw!GJ268:GQ268)=0),"",IF(AND(Raw!GI268=1,COUNTA(Raw!GJ268:GQ268)&gt;0),"",IF(AND(Raw!GI268=2,COUNTA(Raw!GJ268:GQ268)=0),"",1))))</f>
        <v/>
      </c>
      <c r="AC268" s="19" t="str">
        <f>IF(A268=0,"",IF(AND(COUNTA(Raw!GY268:HF268)=0,ISBLANK(Raw!HG268)),"",IF(AND(OR(COUNTIF(Raw!GY268:HE268,1)&gt;0,COUNTIF(Raw!GY268:HE268,2)&gt;0),ISBLANK(Raw!HG268)=FALSE),"",IF(AND(COUNTA(Raw!GY268:HF268)&gt;0,ISBLANK(Raw!HG268),COUNTIF(Raw!GY268:HE268,1)=0,COUNTIF(Raw!GY268:HE268,2)=0),"",1))))</f>
        <v/>
      </c>
      <c r="AD268" s="19" t="str">
        <f>IF(A268=0,"",IF(COUNTA(Raw!HU268:IB268)=0,"",IF(AND(Raw!AK268&lt;&gt;2,COUNTIF(Raw!HU268:IA268,2)=0,COUNTIF(Raw!HU268:IA268,3)=0),"",IF(Raw!AK268=2,"",1))))</f>
        <v/>
      </c>
      <c r="AE268" s="19" t="str">
        <f>IF(A268=0,"",IF(AND(Raw!AK268=2,ISBLANK(Raw!IC268)=FALSE),"",IF(AND(Raw!AK268&lt;&gt;2,ISBLANK(Raw!IC268)),"",1)))</f>
        <v/>
      </c>
      <c r="AF268" s="19" t="str">
        <f>IF(A268=0,"",IF(COUNTA(Raw!ID268:IF268)=0,"",IF(AND(MATCH(2023-Raw!ID268,Code!$A$3:$A$12,1)=Raw!IF268,2023-Raw!ID268=Raw!IE268),"",1)))</f>
        <v/>
      </c>
      <c r="AG268" s="19" t="str">
        <f>IF(A268=0,"",IF(COUNTA(Raw!IG268:II268)=0,"",IF(AND(Raw!IG268=4,ISBLANK(Raw!II268)=FALSE),"",IF(AND(Raw!IG268&lt;&gt;4,ISBLANK(Raw!II268)),"",1))))</f>
        <v/>
      </c>
      <c r="AH268" s="19" t="str">
        <f>IF(A268=0,"",IF(COUNTA(Raw!IJ268:IM268)=0,"",IF(AND(Raw!IJ268=1,ISBLANK(Raw!IK268)=FALSE),"",IF(AND(Raw!IJ268=2,COUNTA(Raw!IK268:IM268)&gt;0),"",1))))</f>
        <v/>
      </c>
      <c r="AI268" s="19" t="str">
        <f>IF(A268=0,"",IF(COUNTA(Raw!IK268:IM268)=0,"",IF(AND(Raw!IK268=1,ISBLANK(Raw!IL268)=FALSE),"",IF(AND(Raw!IK268=2,COUNTA(Raw!IL268:IM268)=0),"",1))))</f>
        <v/>
      </c>
      <c r="AJ268" s="19" t="str">
        <f>IF(A268=0,"",IF(COUNTA(Raw!JD268:JJ268)=0,"",IF(AND(Raw!JD268&gt;600,COUNTA(Raw!JE268:JI268)&gt;0),"",IF(AND(Raw!JD268&lt;=600,COUNTA(Raw!JE268:JJ268)=0),"",1))))</f>
        <v/>
      </c>
      <c r="AK268" s="19" t="str">
        <f>IF(A268=0,"",IF(COUNTA(Raw!JK268:KA268)=0,"",IF(AND(Raw!JK268=1,COUNTA(Raw!JM268:JV268)&gt;0),"",IF(AND(Raw!JK268=3,COUNTA(Raw!JM268:JV268)&gt;0,COUNTA(Raw!JW268:KA268)=0),"",IF(AND(ISBLANK(Raw!JK268)=FALSE,Raw!JK268&lt;&gt;1,Raw!JK268&lt;&gt;3,COUNTA(Raw!JM268:KA268)=0),"",1)))))</f>
        <v/>
      </c>
      <c r="AL268" s="19" t="str">
        <f>IF(A268=0,"",IF(COUNTA(Raw!JW268:KA268)=0,"",IF(AND(COUNTIF(Raw!JW268:JZ268,4)=0,COUNTA(Raw!JW268:JZ268)&gt;0,ISBLANK(Raw!KA268)=FALSE),"",IF(AND(COUNTIF(Raw!JW268:KA268,4)&gt;0,ISBLANK(Raw!KA268)),"",1))))</f>
        <v/>
      </c>
      <c r="AM268" s="19" t="str">
        <f>IF(A268=0,"",IF(COUNTA(Raw!KT268:KU268)=0,"",IF(AND(Raw!KT268=1,ISBLANK(Raw!KU268)=FALSE),"",IF(AND(Raw!KT268=2,ISBLANK(Raw!KU268)),"",1))))</f>
        <v/>
      </c>
      <c r="AN268" s="19" t="str">
        <f>IF(A268=0,"",IF(COUNTA(Raw!KX268:LF268)=0,"",IF(AND(COUNTIF(Raw!KX268:LB268,5)=1,COUNTA(Raw!KX268:LB268)=1,COUNTA(Raw!LC268:LF268)=0),"",IF(AND(COUNTIF(Raw!KX268:LB268,5)=0,COUNTA(Raw!KX268:LB268)&gt;0,COUNTA(Raw!LC268:LF268)&gt;0),"",1))))</f>
        <v/>
      </c>
      <c r="AO268" s="19" t="str">
        <f>IF(A268=0,"",IF(COUNTA(Raw!LM268:LU268)=0,"",IF(AND(Raw!LM268=1,ISBLANK(Raw!LN268)=FALSE,COUNTA(Raw!LO268:LU268)&gt;0),"",IF(AND(Raw!LM268=2,COUNTA(Raw!LN268:LU268)=0),"",1))))</f>
        <v/>
      </c>
      <c r="AP268" s="19" t="str">
        <f>IF(A268=0,"",IF(COUNTA(Raw!MY268:OG268)=0,"",IF(AND(Raw!MY268=2,COUNTA(Raw!MZ268:OG268)=0),"",IF(AND(Raw!MY268=1,COUNTA(Raw!MZ268:OG268)&gt;0),"",1))))</f>
        <v/>
      </c>
      <c r="AQ268" s="19" t="str">
        <f>IF(A268=0,"",IF(COUNTA(Raw!NC268:NW268)=0,"",IF(AND(COUNTIF(Raw!NC268:NG268,3)&gt;0,COUNTA(Raw!NH268:NQ268)&gt;0),"",IF(AND(COUNTA(Raw!NC268:NG268)&gt;0,COUNTIF(Raw!NC268:NG268,3)=0,COUNTA(Raw!NH268:NW268)=0),"",1))))</f>
        <v/>
      </c>
      <c r="AR268" s="19" t="str">
        <f>IF(A268=0,"",IF(COUNTA(Raw!NH268:NW268)=0,"",IF(AND(COUNTIF(Raw!NH268:NQ268,10)&gt;0,COUNTA(Raw!NR268:NW268)&gt;0),"",IF(AND(COUNTA(Raw!NH268:NQ268)&gt;0,COUNTIF(Raw!NH268:NQ268,10)=0,COUNTA(Raw!NR268:NY268)=0),"",1))))</f>
        <v/>
      </c>
      <c r="AS268" s="19" t="str">
        <f>IF(A268=0,"",IF(COUNTA(Raw!NY268:OG268)=0,"",IF(AND(Raw!NY268=1,COUNTA(Raw!NZ268:OG268)&gt;0),"",IF(AND(Raw!NY268=2,COUNTA(Raw!NZ268:OG268)=0),"",1))))</f>
        <v/>
      </c>
      <c r="AT268" s="19" t="str">
        <f>IF(A268=0,"",IF(COUNTA(Raw!OH268:OY268)=0,"",IF(AND(Raw!OH268=1,COUNTA(Raw!OI268:OY268)&gt;0),"",IF(AND(Raw!OH268=2,COUNTA(Raw!OI268:OY268)=0),"",1))))</f>
        <v/>
      </c>
      <c r="AU268" s="19" t="str">
        <f>IF(A268=0,"",IF(COUNTA(Raw!PR268:QB268)=0,"",
IF(AND(OR(AND(COUNTIF(Raw!PR268:QB268,1)=1,COUNTA(Raw!QI268:QY268)&gt;0),AND(COUNTIF(Raw!PR268:QB268,1)=0,COUNTA(Raw!QI268:QY268)=0)),OR(AND(COUNTIF(Raw!PR268:QB268,2)=1,COUNTA(Raw!QZ268:RP268)&gt;0),AND(COUNTIF(Raw!PR268:QB268,2)=0,COUNTA(Raw!QZ268:RP268)=0)),OR(AND(COUNTIF(Raw!PR268:QB268,3)=1,COUNTA(Raw!RQ268:SG268)&gt;0),AND(COUNTIF(Raw!PR268:QB268,3)=0,COUNTA(Raw!RQ268:SG268)=0)),OR(AND(COUNTIF(Raw!PR268:QB268,4)=1,COUNTA(Raw!SH268:ST268)&gt;0),AND(COUNTIF(Raw!PR268:QB268,4)=0,COUNTA(Raw!SH268:ST268)=0)),OR(AND(COUNTIF(Raw!PR268:QB268,5)=1,COUNTA(Raw!SU268:TG268)&gt;0),AND(COUNTIF(Raw!PR268:QB268,5)=0,COUNTA(Raw!SU268:TG268)=0)),OR(AND(COUNTIF(Raw!PR268:QB268,6)=1,COUNTA(Raw!TH268:TT268)&gt;0),AND(COUNTIF(Raw!PR268:QB268,6)=0,COUNTA(Raw!TH268:TT268)=0)),OR(AND(COUNTIF(Raw!PR268:QB268,7)=1,COUNTA(Raw!TU268:UI268)&gt;0),AND(COUNTIF(Raw!PR268:QB268,7)=0,COUNTA(Raw!TU268:UI268)=0)),OR(AND(COUNTIF(Raw!PR268:QB268,8)=1,COUNTA(Raw!UJ268:UV268)&gt;0),AND(COUNTIF(Raw!PR268:QB268,8)=0,COUNTA(Raw!UJ268:UV268)=0)),OR(AND(COUNTIF(Raw!PR268:QB268,9)=1,COUNTA(Raw!UW268:VG268)&gt;0),AND(COUNTIF(Raw!PR268:QB268,9)=0,COUNTA(Raw!UW268:VG268)=0)),OR(AND(COUNTIF(Raw!PR268:QB268,10)=1,COUNTA(Raw!VH268:VP268)&gt;0),AND(COUNTIF(Raw!PR268:QB268,10)=0,COUNTA(Raw!VH268:VP268)=0)),OR(AND(COUNTIF(Raw!PR268:QB268,11)=1,COUNTA(Raw!VQ268:WK268)&gt;0),AND(COUNTIF(Raw!PR268:QB268,11)=0,COUNTA(Raw!VQ268:WK268)=0))),"",1)))</f>
        <v/>
      </c>
      <c r="AV268" s="19" t="str">
        <f>IF(A268=0,"",IF(COUNTA(Raw!QI268:QY268)=0,"",IF(AND(OR(AND(Raw!QI268=4,COUNTIF(Raw!QR268:QY268,1)=0),Raw!QI268&lt;&gt;4),OR(AND(Raw!QJ268=4,COUNTIF(Raw!QR268:QY268,2)=0),Raw!QJ268&lt;&gt;4),OR(AND(Raw!QK268=4,COUNTIF(Raw!QR268:QY268,3)=0),Raw!QK268&lt;&gt;4),OR(AND(Raw!QL268=4,COUNTIF(Raw!QR268:QY268,4)=0),Raw!QL268&lt;&gt;4),OR(AND(Raw!QM268=4,COUNTIF(Raw!QR268:QY268,5)=0),Raw!QM268&lt;&gt;4),OR(AND(Raw!QN268=4,COUNTIF(Raw!QR268:QY268,6)=0),Raw!QN268&lt;&gt;4),OR(AND(Raw!QO268=4,COUNTIF(Raw!QR268:QY268,7)=0),Raw!QO268&lt;&gt;4),OR(AND(Raw!QP268=4,COUNTIF(Raw!QR268:QY268,8)=0),Raw!QP268&lt;&gt;4)),"",1)))</f>
        <v/>
      </c>
      <c r="AW268" t="str">
        <f>IF(A268=0,"",IF(COUNTA(Raw!QZ268:RP268)=0,"",IF(AND(OR(AND(Raw!QZ268=4,COUNTIF(Raw!RI268:RP268,1)=0),Raw!QZ268&lt;&gt;4),OR(AND(Raw!RA268=4,COUNTIF(Raw!RI268:RP268,2)=0),Raw!RA268&lt;&gt;4),OR(AND(Raw!RB268=4,COUNTIF(Raw!RI268:RP268,3)=0),Raw!RB268&lt;&gt;4),OR(AND(Raw!RC268=4,COUNTIF(Raw!RI268:RP268,4)=0),Raw!RC268&lt;&gt;4),OR(AND(Raw!RD268=4,COUNTIF(Raw!RI268:RP268,5)=0),Raw!RD268&lt;&gt;4),OR(AND(Raw!RE268=4,COUNTIF(Raw!RI268:RP268,6)=0),Raw!RE268&lt;&gt;4),OR(AND(Raw!RF268=4,COUNTIF(Raw!RI268:RP268,7)=0),Raw!RF268&lt;&gt;4),OR(AND(Raw!RG268=4,COUNTIF(Raw!RI268:RP268,8)=0),Raw!RG268&lt;&gt;4)),"",1)))</f>
        <v/>
      </c>
      <c r="AX268" t="str">
        <f>IF(A268=0,"",IF(COUNTA(Raw!RQ268:SG268)=0,"",IF(AND(OR(AND(Raw!RQ268=4,COUNTIF(Raw!RZ268:SG268,1)=0),Raw!RQ268&lt;&gt;4),OR(AND(Raw!RR268=4,COUNTIF(Raw!RZ268:SG268,2)=0),Raw!RR268&lt;&gt;4),OR(AND(Raw!RS268=4,COUNTIF(Raw!RZ268:SG268,3)=0),Raw!RS268&lt;&gt;4),OR(AND(Raw!RT268=4,COUNTIF(Raw!RZ268:SG268,4)=0),Raw!RT268&lt;&gt;4),OR(AND(Raw!RU268=4,COUNTIF(Raw!RZ268:SG268,5)=0),Raw!RU268&lt;&gt;4),OR(AND(Raw!RV268=4,COUNTIF(Raw!RZ268:SG268,6)=0),Raw!RV268&lt;&gt;4),OR(AND(Raw!RW268=4,COUNTIF(Raw!RZ268:SG268,7)=0),Raw!RW268&lt;&gt;4),OR(AND(Raw!RX268=4,COUNTIF(Raw!RZ268:SG268,8)=0),Raw!RX268&lt;&gt;4)),"",1)))</f>
        <v/>
      </c>
      <c r="AY268" t="str">
        <f>IF(A268=0,"",IF(COUNTA(Raw!SH268:ST268)=0,"",IF(AND(OR(AND(Raw!SH268=4,COUNTIF(Raw!SO268:ST268,1)=0),Raw!SH268&lt;&gt;4),OR(AND(Raw!SI268=4,COUNTIF(Raw!SO268:ST268,2)=0),Raw!SI268&lt;&gt;4),OR(AND(Raw!SJ268=4,COUNTIF(Raw!SO268:ST268,3)=0),Raw!SJ268&lt;&gt;4),OR(AND(Raw!SK268=4,COUNTIF(Raw!SO268:ST268,4)=0),Raw!SK268&lt;&gt;4),OR(AND(Raw!SL268=4,COUNTIF(Raw!SO268:ST268,5)=0),Raw!SL268&lt;&gt;4),OR(AND(Raw!SM268=4,COUNTIF(Raw!SO268:ST268,6)=0),Raw!SM268&lt;&gt;4)),"",1)))</f>
        <v/>
      </c>
      <c r="AZ268" t="str">
        <f>IF(A268=0,"",IF(COUNTA(Raw!SU268:TG268)=0,"",IF(AND(OR(AND(Raw!SU268=4,COUNTIF(Raw!TB268:TG268,1)=0),Raw!SU268&lt;&gt;4),OR(AND(Raw!SV268=4,COUNTIF(Raw!TB268:TG268,2)=0),Raw!SV268&lt;&gt;4),OR(AND(Raw!SW268=4,COUNTIF(Raw!TB268:TG268,3)=0),Raw!SW268&lt;&gt;4),OR(AND(Raw!SX268=4,COUNTIF(Raw!TB268:TG268,4)=0),Raw!SX268&lt;&gt;4),OR(AND(Raw!SY268=4,COUNTIF(Raw!TB268:TG268,5)=0),Raw!SY268&lt;&gt;4),OR(AND(Raw!SZ268=4,COUNTIF(Raw!TB268:TG268,6)=0),Raw!SZ268&lt;&gt;4)),"",1)))</f>
        <v/>
      </c>
      <c r="BA268" t="str">
        <f>IF(A268=0,"",IF(COUNTA(Raw!TH268:TT268)=0,"",IF(AND(OR(AND(Raw!TH268=4,COUNTIF(Raw!TO268:TT268,1)=0),Raw!TH268&lt;&gt;4),OR(AND(Raw!TI268=4,COUNTIF(Raw!TO268:TT268,2)=0),Raw!TI268&lt;&gt;4),OR(AND(Raw!TJ268=4,COUNTIF(Raw!TO268:TT268,3)=0),Raw!TJ268&lt;&gt;4),OR(AND(Raw!TK268=4,COUNTIF(Raw!TO268:TT268,4)=0),Raw!TK268&lt;&gt;4),OR(AND(Raw!TL268=4,COUNTIF(Raw!TO268:TT268,5)=0),Raw!TL268&lt;&gt;4),OR(AND(Raw!TM268=4,COUNTIF(Raw!TO268:TT268,6)=0),Raw!TM268&lt;&gt;4)),"",1)))</f>
        <v/>
      </c>
      <c r="BB268" t="str">
        <f>IF(A268=0,"",IF(COUNTA(Raw!TU268:UI268)=0,"",IF(AND(OR(AND(Raw!TU268=4,COUNTIF(Raw!UC268:UI268,1)=0),Raw!TU268&lt;&gt;4),OR(AND(Raw!TV268=4,COUNTIF(Raw!UC268:UI268,2)=0),Raw!TV268&lt;&gt;4),OR(AND(Raw!TW268=4,COUNTIF(Raw!UC268:UI268,3)=0),Raw!TW268&lt;&gt;4),OR(AND(Raw!TX268=4,COUNTIF(Raw!UC268:UI268,4)=0),Raw!TX268&lt;&gt;4),OR(AND(Raw!TY268=4,COUNTIF(Raw!UC268:UI268,5)=0),Raw!TY268&lt;&gt;4),OR(AND(Raw!TZ268=4,COUNTIF(Raw!UC268:UI268,6)=0),Raw!TZ268&lt;&gt;4),OR(AND(Raw!UA268=4,COUNTIF(Raw!UC268:UI268,7)=0),Raw!UA268&lt;&gt;4)),"",1)))</f>
        <v/>
      </c>
      <c r="BC268" t="str">
        <f>IF(A268=0,"",IF(COUNTA(Raw!UJ268:UV268)=0,"",IF(AND(OR(AND(Raw!UJ268=4,COUNTIF(Raw!UQ268:UV268,1)=0),Raw!UJ268&lt;&gt;4),OR(AND(Raw!UK268=4,COUNTIF(Raw!UQ268:UV268,2)=0),Raw!UK268&lt;&gt;4),OR(AND(Raw!UL268=4,COUNTIF(Raw!UQ268:UV268,3)=0),Raw!UL268&lt;&gt;4),OR(AND(Raw!UM268=4,COUNTIF(Raw!UQ268:UV268,4)=0),Raw!UM268&lt;&gt;4),OR(AND(Raw!UN268=4,COUNTIF(Raw!UQ268:UV268,5)=0),Raw!UN268&lt;&gt;4),OR(AND(Raw!UO268=4,COUNTIF(Raw!UQ268:UV268,6)=0),Raw!UO268&lt;&gt;4)),"",1)))</f>
        <v/>
      </c>
      <c r="BD268" t="str">
        <f>IF(A268=0,"",IF(COUNTA(Raw!UW268:VG268)=0,"",IF(AND(OR(AND(Raw!UW268=4,COUNTIF(Raw!VC268:VG268,1)=0),Raw!UW268&lt;&gt;4),OR(AND(Raw!UX268=4,COUNTIF(Raw!VC268:VG268,2)=0),Raw!UX268&lt;&gt;4),OR(AND(Raw!UY268=4,COUNTIF(Raw!VC268:VG268,3)=0),Raw!UY268&lt;&gt;4),OR(AND(Raw!UZ268=4,COUNTIF(Raw!VC268:VG268,4)=0),Raw!UZ268&lt;&gt;4),OR(AND(Raw!VA268=4,COUNTIF(Raw!VC268:VG268,5)=0),Raw!VA268&lt;&gt;4)),"",1)))</f>
        <v/>
      </c>
      <c r="BE268" t="str">
        <f>IF(A268=0,"",IF(COUNTA(Raw!VH268:VP268)=0,"",
IF(AND(
OR(AND(Raw!VH268=4,COUNTIF(Raw!VM268:VP268,1)=0),Raw!VH268&lt;&gt;4),
OR(AND(Raw!VI268=4,COUNTIF(Raw!VM268:VP268,2)=0),Raw!VI268&lt;&gt;4),
OR(AND(Raw!VJ268=4,COUNTIF(Raw!VM268:VP268,3)=0),Raw!VJ268&lt;&gt;4),
OR(AND(Raw!VK268=4,COUNTIF(Raw!VM268:VP268,4)=0),Raw!VK268&lt;&gt;4)
),"",1)))</f>
        <v/>
      </c>
      <c r="BF268" t="str">
        <f>IF(A268=0,"",IF(COUNTA(Raw!VQ268:WK268)=0,"",
IF(AND(
OR(AND(Raw!VQ268=4,COUNTIF(Raw!WB268:WK268,1)=0),Raw!VQ268&lt;&gt;4),
OR(AND(Raw!VR268=4,COUNTIF(Raw!WB268:WK268,2)=0),Raw!VR268&lt;&gt;4),
OR(AND(Raw!VS268=4,COUNTIF(Raw!WB268:WK268,3)=0),Raw!VS268&lt;&gt;4),
OR(AND(Raw!VT268=4,COUNTIF(Raw!WB268:WK268,4)=0),Raw!VT268&lt;&gt;4),
OR(AND(Raw!VU268=4,COUNTIF(Raw!WB268:WK268,5)=0),Raw!VU268&lt;&gt;4),
OR(AND(Raw!VV268=4,COUNTIF(Raw!WB268:WK268,6)=0),Raw!VV268&lt;&gt;4),
OR(AND(Raw!VW268=4,COUNTIF(Raw!WB268:WK268,7)=0),Raw!VW268&lt;&gt;4),
OR(AND(Raw!VX268=4,COUNTIF(Raw!WB268:WK268,8)=0),Raw!VX268&lt;&gt;4),
OR(AND(Raw!VY268=4,COUNTIF(Raw!WB268:WK268,9)=0),Raw!VX268&lt;&gt;4),
OR(AND(Raw!VZ268=4,COUNTIF(Raw!WB268:WK268,10)=0),Raw!VZ268&lt;&gt;4)
),"",1)))</f>
        <v/>
      </c>
      <c r="BG268" t="str">
        <f>IF(A268=0,"",IF(COUNTA(Raw!WL268:XB268)=0,"",
IF(AND(
OR(AND(Raw!WL268=4,COUNTIF(Raw!WU268:XB268,1)=0),Raw!WL268&lt;&gt;4),
OR(AND(Raw!WM268=4,COUNTIF(Raw!WU268:XB268,2)=0),Raw!WM268&lt;&gt;4),
OR(AND(Raw!WN268=4,COUNTIF(Raw!WU268:XB268,3)=0),Raw!WN268&lt;&gt;4),
OR(AND(Raw!WO268=4,COUNTIF(Raw!WU268:XB268,4)=0),Raw!WO268&lt;&gt;4),
OR(AND(Raw!WP268=4,COUNTIF(Raw!WU268:XB268,5)=0),Raw!WP268&lt;&gt;4),
OR(AND(Raw!WQ268=4,COUNTIF(Raw!WU268:XB268,6)=0),Raw!WQ268&lt;&gt;4),
OR(AND(Raw!WR268=4,COUNTIF(Raw!WU268:XB268,7)=0),Raw!WR268&lt;&gt;4),
OR(AND(Raw!WS268=4,COUNTIF(Raw!WU268:XB268,8)=0),Raw!WS268&lt;&gt;4)
),"",1)))</f>
        <v/>
      </c>
      <c r="BH268" t="str">
        <f>IF(A268=0,"",IF(COUNTA(Raw!XC268:XK268)=0,"",
IF(AND(
OR(AND(Raw!XC268=4,COUNTIF(Raw!XH268:XK268,1)=0),Raw!XC268&lt;&gt;4),
OR(AND(Raw!XD268=4,COUNTIF(Raw!XH268:XK268,2)=0),Raw!XD268&lt;&gt;4),
OR(AND(Raw!XE268=4,COUNTIF(Raw!XH268:XK268,3)=0),Raw!XE268&lt;&gt;4),
OR(AND(Raw!XF268=4,COUNTIF(Raw!XH268:XK268,4)=0),Raw!XF268&lt;&gt;4)
),"",1)))</f>
        <v/>
      </c>
      <c r="BI268" t="str">
        <f>IF(A268=0,"",IF(COUNTA(Raw!XL268:XT268)=0,"",
IF(AND(
OR(AND(Raw!XL268=4,COUNTIF(Raw!XQ268:XT268,1)=0),Raw!XL268&lt;&gt;4),
OR(AND(Raw!XM268=4,COUNTIF(Raw!XQ268:XT268,2)=0),Raw!XM268&lt;&gt;4),
OR(AND(Raw!XN268=4,COUNTIF(Raw!XQ268:XT268,3)=0),Raw!XN268&lt;&gt;4),
OR(AND(Raw!XO268=4,COUNTIF(Raw!XQ268:XT268,4)=0),Raw!XO268&lt;&gt;4)
),"",1)))</f>
        <v/>
      </c>
      <c r="BJ268" t="str">
        <f>IF(A268=0,"",IF(COUNTA(Raw!XU268:YI268)=0,"",
IF(AND(
OR(AND(Raw!XU268=4,COUNTIF(Raw!YC268:YI268,1)=0),Raw!XU268&lt;&gt;4),
OR(AND(Raw!XV268=4,COUNTIF(Raw!YC268:YI268,2)=0),Raw!XV268&lt;&gt;4),
OR(AND(Raw!XW268=4,COUNTIF(Raw!YC268:YI268,3)=0),Raw!XW268&lt;&gt;4),
OR(AND(Raw!XX268=4,COUNTIF(Raw!YC268:YI268,4)=0),Raw!XX268&lt;&gt;4),
OR(AND(Raw!XY268=4,COUNTIF(Raw!YC268:YI268,5)=0),Raw!XY268&lt;&gt;4),
OR(AND(Raw!XZ268=4,COUNTIF(Raw!YC268:YI268,6)=0),Raw!XZ268&lt;&gt;4),
OR(AND(Raw!YA268=4,COUNTIF(Raw!YC268:YI268,7)=0),Raw!YA268&lt;&gt;4)
),"",1)))</f>
        <v/>
      </c>
      <c r="BK268" t="str">
        <f>IF(A268=0,"",IF(COUNTA(Raw!YJ268:YR268)=0,"",
IF(AND(
OR(AND(Raw!YJ268=4,COUNTIF(Raw!YO268:YR268,1)=0),Raw!YJ268&lt;&gt;4),
OR(AND(Raw!YK268=4,COUNTIF(Raw!YO268:YR268,2)=0),Raw!YK268&lt;&gt;4),
OR(AND(Raw!YL268=4,COUNTIF(Raw!YO268:YR268,3)=0),Raw!YL268&lt;&gt;4),
OR(AND(Raw!YM268=4,COUNTIF(Raw!YO268:YR268,4)=0),Raw!YM268&lt;&gt;4)
),"",1)))</f>
        <v/>
      </c>
      <c r="BL268" t="str">
        <f>IF(A268=0,"",IF(COUNTA(Raw!YS268:YU268)=0,"",IF(AND(Raw!YS268=4,ISBLANK(Raw!YU268)),"",IF(AND(Raw!YS268&lt;&gt;4,ISBLANK(Raw!YU268)=FALSE),"",1))))</f>
        <v/>
      </c>
    </row>
    <row r="269" spans="1:64">
      <c r="A269" s="20">
        <f>Raw!A269</f>
        <v>0</v>
      </c>
      <c r="B269" s="19" t="str">
        <f>IF(A269=0,"",IF(AND(Raw!AC269=1,COUNTA(Raw!AR269:IC269)&gt;0,COUNTA(Raw!ID269:YU269)=0),"",IF(AND(Raw!AC269=2,COUNTA(Raw!AR269:IC269)=0,COUNTA(Raw!ID269:MV269)&gt;0,COUNTA(Raw!MW269:YU269)=0),"",IF(AND(Raw!AC269=3,COUNTA(Raw!AP269:MV269)=0,COUNTA(Raw!MW269:YU269)&gt;0),"",1))))</f>
        <v/>
      </c>
      <c r="C269" s="19" t="str">
        <f>IF(A269=0,"",IF(AND(Raw!AK269=1,ISBLANK(Raw!AM269)=FALSE,ISBLANK(Raw!AO269)),"",IF(AND(Raw!AK269=2,ISBLANK(Raw!AM269),ISBLANK(Raw!AO269)=FALSE),"",1)))</f>
        <v/>
      </c>
      <c r="D269" s="19" t="str">
        <f>IF(A269=0,"",IF(COUNTA(Raw!AS269:AZ269)=0,"",IF(AND(Raw!AS269+Raw!AT269=100,Raw!AU269+Raw!AV269=100,Raw!AW269+Raw!AX269=100,Raw!AY269+Raw!AZ269=100),"",1)))</f>
        <v/>
      </c>
      <c r="E269" s="19" t="str">
        <f>IF(A269=0,"",IF(ISBLANK(Raw!AQ269),"",IF(Raw!AQ269=1,"",1)))</f>
        <v/>
      </c>
      <c r="F269" s="19" t="str">
        <f>IF(A269=0,"",IF(ISBLANK(Raw!AR269),"",IF(AND(Raw!AR269&gt;=0,Raw!AR269&lt;=100),"",1)))</f>
        <v/>
      </c>
      <c r="G269" s="19" t="str">
        <f>IF(A269=0,"",IF(AND(ISBLANK(Raw!BA269),ISBLANK(Raw!AS269)),"",IF(AND(Raw!AS269&gt;0,ISBLANK(Raw!BA269)=FALSE),"",1)))</f>
        <v/>
      </c>
      <c r="H269" s="19" t="str">
        <f>IF(A269=0,"",IF(COUNTA(Raw!BA269:BH269)=0,"",IF(AND(Raw!BA269=0,COUNTA(Raw!BB269:BH269)=0),"",IF(AND(Raw!BA269&gt;0,COUNTA(Raw!BB269:BH269)&gt;0),"",1))))</f>
        <v/>
      </c>
      <c r="I269" s="19" t="str">
        <f>IF(A269=0,"",IF(AND(ISBLANK(Raw!BI269),ISBLANK(Raw!BJ269)),"",IF(AND(Raw!BI269=1,ISBLANK(Raw!BJ269)=FALSE),"",IF(AND(Raw!BI269=2,ISBLANK(Raw!BJ269)),"",1))))</f>
        <v/>
      </c>
      <c r="J269" s="19" t="str">
        <f>IF(A269=0,"",IF(AND(ISBLANK(Raw!AT269),COUNTBLANK(Raw!BK269:BQ269)),"",IF(AND(Raw!AT269&gt;0,COUNTA(Raw!BK269:BQ269)&gt;0),"",IF(AND(Raw!AT269=0,COUNTA(Raw!BK269:BQ269)=0),"",1))))</f>
        <v/>
      </c>
      <c r="K269" s="19" t="str">
        <f>IF(A269=0,"",IF(AND(ISBLANK(Raw!AS269),COUNTA(Raw!BR269:BX269)=0),"",IF(AND(Raw!AS269&gt;0,COUNTA(Raw!BR269:BX269)&gt;0),"",IF(AND(Raw!AS269=0,COUNTA(Raw!BR269:BX269)=0),"",1))))</f>
        <v/>
      </c>
      <c r="L269" s="19" t="str">
        <f>IF(A269=0,"",IF(AND(COUNTA(Raw!BK269:BX269)=0,COUNTA(Raw!BY269:CH269)=0),"",IF(AND(COUNTIF(Raw!BK269:BX269,1)&gt;0,COUNTA(Raw!BY269:CH269)&gt;0),"",IF(AND(COUNTIF(Raw!BK269:BX269,1)=0,COUNTA(Raw!BY269:CH269)=0),"",1))))</f>
        <v/>
      </c>
      <c r="M269" s="19" t="str">
        <f>IF(A269=0,"",IF(AND(COUNTA(Raw!BK269:BX269)=0,COUNTA(Raw!CI269:CR269)),"",IF(AND(COUNTIF(Raw!BK269:BX269,3)&gt;0,COUNTA(Raw!CI269:CR269)&gt;0),"",IF(AND(COUNTIF(Raw!BK269:BX269,3)=0,COUNTA(Raw!CI269:CR269)=0),"",1))))</f>
        <v/>
      </c>
      <c r="N269" s="19" t="str">
        <f>IF(A269=0,"",IF(COUNTA(Raw!CS269:DF269)=0,"",IF(AND(COUNTIF(Raw!CS269:CV269,1)=1,COUNTA(Raw!CW269:DA269)&gt;0,COUNTA(Raw!DB269:DF269)=0),"",IF(AND(COUNTIF(Raw!CS269:CV269,2)=1,COUNTA(Raw!CW269:DA269)=0,COUNTA(Raw!DB269:DF269)&gt;0),"",IF(AND(COUNTA(Raw!CS269:CV269)&gt;0,COUNTA(Raw!CW269:DF269)=0),"",1)))))</f>
        <v/>
      </c>
      <c r="O269" s="19" t="str">
        <f>IF(A269=0,"",IF(COUNTA(Raw!DG269:DP269)=0,"",IF(AND(COUNTIF(Raw!BK269:BQ269,1)&gt;0,OR(COUNTIF(Raw!DG269:DP269,1)=1,COUNTIF(Raw!DG269:DP269,2)=1,COUNTIF(Raw!DG269:DP269,3)=1)),"",IF(AND(COUNTIF(Raw!BK269:BQ269,1)=0,AND(COUNTIF(Raw!DG269:DP269,1)=0,COUNTIF(Raw!DG269:DP269,2)=0,COUNTIF(Raw!DG269:DP269,3)=0)),"",1))))</f>
        <v/>
      </c>
      <c r="P269" s="19" t="str">
        <f>IF(A269=0,"",IF(COUNTA(Raw!DG269:DR269)=0,"",IF(AND(COUNTIF(Raw!DG269:DP269,4)=1,ISBLANK(Raw!DQ269)=FALSE,ISBLANK(Raw!DR269)),"",IF(AND(COUNTIF(Raw!DG269:DP269,7)=1,ISBLANK(Raw!DQ269),ISBLANK(Raw!DR269)=FALSE),"",IF(AND(COUNTA(Raw!DG269:DP269)&gt;0,COUNTIF(Raw!DG269:DP269,4)=0,COUNTIF(Raw!DG269:DP269,7)=0,COUNTA(Raw!DQ269:DR269)=0),"",1)))))</f>
        <v/>
      </c>
      <c r="Q269" s="19" t="str">
        <f>IF(A269=0,"",IF(AND(COUNTA(Raw!DS269:DU269)=0,COUNTA(Raw!BK269:BQ269)=0),"",IF(AND(COUNTIF(Raw!BK269:BQ269,1)&gt;0,COUNTA(Raw!DS269:DU269)&gt;0),"",IF(AND(COUNTIF(Raw!BK269:BQ269,1)=0,COUNTA(Raw!DS269:DU269)=0),"",1))))</f>
        <v/>
      </c>
      <c r="R269" s="19" t="str">
        <f>IF(A269=0,"",IF(AND(ISBLANK(Raw!AT269),ISBLANK(Raw!EJ269)),"",IF(AND(Raw!AT269&gt;0,ISBLANK(Raw!EJ269)=FALSE,Raw!EJ269&gt;=0,Raw!EJ269&lt;=7),"",IF(AND(Raw!AT269=0,ISBLANK(Raw!EJ269)),"",1))))</f>
        <v/>
      </c>
      <c r="S269" t="str">
        <f>IF(A269=0,"",IF(AND(ISBLANK(Raw!AS269),ISBLANK(Raw!EK269)),"",IF(AND(Raw!AS269&gt;0,ISBLANK(Raw!EK269)=FALSE),"",IF(AND(Raw!AS269=0,ISBLANK(Raw!EK269)),"",1))))</f>
        <v/>
      </c>
      <c r="T269" s="19" t="str">
        <f>IF(A269=0,"",IF(AND(ISBLANK(Raw!AT269),COUNTA(Raw!EL269:EQ269)=0),"",IF(AND(Raw!AT269&gt;0,COUNTA(Raw!EL269:EQ269)&gt;0),"",IF(AND(Raw!AT269=0,COUNTA(Raw!EL269:EQ269)=0),"",1))))</f>
        <v/>
      </c>
      <c r="U269" t="str">
        <f>IF(A269=0,"",IF(AND(ISBLANK(Raw!AT269),COUNTA(Raw!ER269:EU269)=0),"",IF(AND(Raw!AT269&gt;0,COUNTA(Raw!ER269:EU269)&gt;0),"",IF(AND(Raw!AT269=0,COUNTA(Raw!ER269:EU269)=0),"",1))))</f>
        <v/>
      </c>
      <c r="V269" t="str">
        <f>IF(A269=0,"",IF(AND(ISBLANK(Raw!AS269),COUNTA(Raw!EV269:FA269)=0),"",IF(AND(Raw!AS269&gt;0,COUNTA(Raw!EV269:FA269)&gt;0),"",IF(AND(Raw!AS269=0,COUNTA(Raw!EV269:FA269)=0),"",1))))</f>
        <v/>
      </c>
      <c r="W269" t="str">
        <f>IF(A269=0,"",IF(AND(ISBLANK(Raw!AS269),COUNTA(Raw!FB269:FE269)=0),"",IF(AND(Raw!AS269&gt;0,COUNTA(Raw!FB269:FE269)&gt;0),"",IF(AND(Raw!AS269=0,COUNTA(Raw!FB269:FE269)=0),"",1))))</f>
        <v/>
      </c>
      <c r="X269" t="str">
        <f>IF(A269=0,"",IF(AND(ISBLANK(Raw!AT269),COUNTA(Raw!FF269:FI269)=0),"",IF(AND(Raw!AT269&gt;0,COUNTA(Raw!FF269:FI269)&gt;0),"",IF(AND(Raw!AT269=0,COUNTA(Raw!FF269:FI269)=0),"",1))))</f>
        <v/>
      </c>
      <c r="Y269" t="str">
        <f>IF(A269=0,"",IF(AND(ISBLANK(Raw!AS269),COUNTA(Raw!FJ269:FM269)=0),"",IF(AND(Raw!AS269&gt;0,COUNTA(Raw!FJ269:FM269)&gt;0),"",IF(AND(Raw!AS269=0,COUNTA(Raw!FJ269:FM269)=0),"",1))))</f>
        <v/>
      </c>
      <c r="Z269" t="str">
        <f>IF(A269=0,"",IF(AND(COUNTA(Raw!FN269:FT269)=0,ISBLANK(Raw!FU269)),"",IF(AND(COUNTIF(Raw!FN269:FT269,1)&gt;0,ISBLANK(Raw!FU269)=FALSE),"",IF(AND(COUNTIF(Raw!FN269:FT269,1)=0,ISBLANK(Raw!FU269)),"",1))))</f>
        <v/>
      </c>
      <c r="AA269" s="19" t="str">
        <f>IF(A269=0,"",IF(AND(ISBLANK(Raw!BI269),COUNTA(Raw!FV269:GH269)=0),"",IF(AND(Raw!BI269&lt;&gt;1,COUNTIF(Raw!FV269:GH269,6)=0),"",IF(Raw!BI269=1,"",1))))</f>
        <v/>
      </c>
      <c r="AB269" t="str">
        <f>IF(A269=0,"",IF(AND(ISBLANK(Raw!GI269),COUNTA(Raw!GJ269:GQ269)=0),"",IF(AND(Raw!GI269=1,COUNTA(Raw!GJ269:GQ269)&gt;0),"",IF(AND(Raw!GI269=2,COUNTA(Raw!GJ269:GQ269)=0),"",1))))</f>
        <v/>
      </c>
      <c r="AC269" s="19" t="str">
        <f>IF(A269=0,"",IF(AND(COUNTA(Raw!GY269:HF269)=0,ISBLANK(Raw!HG269)),"",IF(AND(OR(COUNTIF(Raw!GY269:HE269,1)&gt;0,COUNTIF(Raw!GY269:HE269,2)&gt;0),ISBLANK(Raw!HG269)=FALSE),"",IF(AND(COUNTA(Raw!GY269:HF269)&gt;0,ISBLANK(Raw!HG269),COUNTIF(Raw!GY269:HE269,1)=0,COUNTIF(Raw!GY269:HE269,2)=0),"",1))))</f>
        <v/>
      </c>
      <c r="AD269" s="19" t="str">
        <f>IF(A269=0,"",IF(COUNTA(Raw!HU269:IB269)=0,"",IF(AND(Raw!AK269&lt;&gt;2,COUNTIF(Raw!HU269:IA269,2)=0,COUNTIF(Raw!HU269:IA269,3)=0),"",IF(Raw!AK269=2,"",1))))</f>
        <v/>
      </c>
      <c r="AE269" s="19" t="str">
        <f>IF(A269=0,"",IF(AND(Raw!AK269=2,ISBLANK(Raw!IC269)=FALSE),"",IF(AND(Raw!AK269&lt;&gt;2,ISBLANK(Raw!IC269)),"",1)))</f>
        <v/>
      </c>
      <c r="AF269" s="19" t="str">
        <f>IF(A269=0,"",IF(COUNTA(Raw!ID269:IF269)=0,"",IF(AND(MATCH(2023-Raw!ID269,Code!$A$3:$A$12,1)=Raw!IF269,2023-Raw!ID269=Raw!IE269),"",1)))</f>
        <v/>
      </c>
      <c r="AG269" s="19" t="str">
        <f>IF(A269=0,"",IF(COUNTA(Raw!IG269:II269)=0,"",IF(AND(Raw!IG269=4,ISBLANK(Raw!II269)=FALSE),"",IF(AND(Raw!IG269&lt;&gt;4,ISBLANK(Raw!II269)),"",1))))</f>
        <v/>
      </c>
      <c r="AH269" s="19" t="str">
        <f>IF(A269=0,"",IF(COUNTA(Raw!IJ269:IM269)=0,"",IF(AND(Raw!IJ269=1,ISBLANK(Raw!IK269)=FALSE),"",IF(AND(Raw!IJ269=2,COUNTA(Raw!IK269:IM269)&gt;0),"",1))))</f>
        <v/>
      </c>
      <c r="AI269" s="19" t="str">
        <f>IF(A269=0,"",IF(COUNTA(Raw!IK269:IM269)=0,"",IF(AND(Raw!IK269=1,ISBLANK(Raw!IL269)=FALSE),"",IF(AND(Raw!IK269=2,COUNTA(Raw!IL269:IM269)=0),"",1))))</f>
        <v/>
      </c>
      <c r="AJ269" s="19" t="str">
        <f>IF(A269=0,"",IF(COUNTA(Raw!JD269:JJ269)=0,"",IF(AND(Raw!JD269&gt;600,COUNTA(Raw!JE269:JI269)&gt;0),"",IF(AND(Raw!JD269&lt;=600,COUNTA(Raw!JE269:JJ269)=0),"",1))))</f>
        <v/>
      </c>
      <c r="AK269" s="19" t="str">
        <f>IF(A269=0,"",IF(COUNTA(Raw!JK269:KA269)=0,"",IF(AND(Raw!JK269=1,COUNTA(Raw!JM269:JV269)&gt;0),"",IF(AND(Raw!JK269=3,COUNTA(Raw!JM269:JV269)&gt;0,COUNTA(Raw!JW269:KA269)=0),"",IF(AND(ISBLANK(Raw!JK269)=FALSE,Raw!JK269&lt;&gt;1,Raw!JK269&lt;&gt;3,COUNTA(Raw!JM269:KA269)=0),"",1)))))</f>
        <v/>
      </c>
      <c r="AL269" s="19" t="str">
        <f>IF(A269=0,"",IF(COUNTA(Raw!JW269:KA269)=0,"",IF(AND(COUNTIF(Raw!JW269:JZ269,4)=0,COUNTA(Raw!JW269:JZ269)&gt;0,ISBLANK(Raw!KA269)=FALSE),"",IF(AND(COUNTIF(Raw!JW269:KA269,4)&gt;0,ISBLANK(Raw!KA269)),"",1))))</f>
        <v/>
      </c>
      <c r="AM269" s="19" t="str">
        <f>IF(A269=0,"",IF(COUNTA(Raw!KT269:KU269)=0,"",IF(AND(Raw!KT269=1,ISBLANK(Raw!KU269)=FALSE),"",IF(AND(Raw!KT269=2,ISBLANK(Raw!KU269)),"",1))))</f>
        <v/>
      </c>
      <c r="AN269" s="19" t="str">
        <f>IF(A269=0,"",IF(COUNTA(Raw!KX269:LF269)=0,"",IF(AND(COUNTIF(Raw!KX269:LB269,5)=1,COUNTA(Raw!KX269:LB269)=1,COUNTA(Raw!LC269:LF269)=0),"",IF(AND(COUNTIF(Raw!KX269:LB269,5)=0,COUNTA(Raw!KX269:LB269)&gt;0,COUNTA(Raw!LC269:LF269)&gt;0),"",1))))</f>
        <v/>
      </c>
      <c r="AO269" s="19" t="str">
        <f>IF(A269=0,"",IF(COUNTA(Raw!LM269:LU269)=0,"",IF(AND(Raw!LM269=1,ISBLANK(Raw!LN269)=FALSE,COUNTA(Raw!LO269:LU269)&gt;0),"",IF(AND(Raw!LM269=2,COUNTA(Raw!LN269:LU269)=0),"",1))))</f>
        <v/>
      </c>
      <c r="AP269" s="19" t="str">
        <f>IF(A269=0,"",IF(COUNTA(Raw!MY269:OG269)=0,"",IF(AND(Raw!MY269=2,COUNTA(Raw!MZ269:OG269)=0),"",IF(AND(Raw!MY269=1,COUNTA(Raw!MZ269:OG269)&gt;0),"",1))))</f>
        <v/>
      </c>
      <c r="AQ269" s="19" t="str">
        <f>IF(A269=0,"",IF(COUNTA(Raw!NC269:NW269)=0,"",IF(AND(COUNTIF(Raw!NC269:NG269,3)&gt;0,COUNTA(Raw!NH269:NQ269)&gt;0),"",IF(AND(COUNTA(Raw!NC269:NG269)&gt;0,COUNTIF(Raw!NC269:NG269,3)=0,COUNTA(Raw!NH269:NW269)=0),"",1))))</f>
        <v/>
      </c>
      <c r="AR269" s="19" t="str">
        <f>IF(A269=0,"",IF(COUNTA(Raw!NH269:NW269)=0,"",IF(AND(COUNTIF(Raw!NH269:NQ269,10)&gt;0,COUNTA(Raw!NR269:NW269)&gt;0),"",IF(AND(COUNTA(Raw!NH269:NQ269)&gt;0,COUNTIF(Raw!NH269:NQ269,10)=0,COUNTA(Raw!NR269:NY269)=0),"",1))))</f>
        <v/>
      </c>
      <c r="AS269" s="19" t="str">
        <f>IF(A269=0,"",IF(COUNTA(Raw!NY269:OG269)=0,"",IF(AND(Raw!NY269=1,COUNTA(Raw!NZ269:OG269)&gt;0),"",IF(AND(Raw!NY269=2,COUNTA(Raw!NZ269:OG269)=0),"",1))))</f>
        <v/>
      </c>
      <c r="AT269" s="19" t="str">
        <f>IF(A269=0,"",IF(COUNTA(Raw!OH269:OY269)=0,"",IF(AND(Raw!OH269=1,COUNTA(Raw!OI269:OY269)&gt;0),"",IF(AND(Raw!OH269=2,COUNTA(Raw!OI269:OY269)=0),"",1))))</f>
        <v/>
      </c>
      <c r="AU269" s="19" t="str">
        <f>IF(A269=0,"",IF(COUNTA(Raw!PR269:QB269)=0,"",
IF(AND(OR(AND(COUNTIF(Raw!PR269:QB269,1)=1,COUNTA(Raw!QI269:QY269)&gt;0),AND(COUNTIF(Raw!PR269:QB269,1)=0,COUNTA(Raw!QI269:QY269)=0)),OR(AND(COUNTIF(Raw!PR269:QB269,2)=1,COUNTA(Raw!QZ269:RP269)&gt;0),AND(COUNTIF(Raw!PR269:QB269,2)=0,COUNTA(Raw!QZ269:RP269)=0)),OR(AND(COUNTIF(Raw!PR269:QB269,3)=1,COUNTA(Raw!RQ269:SG269)&gt;0),AND(COUNTIF(Raw!PR269:QB269,3)=0,COUNTA(Raw!RQ269:SG269)=0)),OR(AND(COUNTIF(Raw!PR269:QB269,4)=1,COUNTA(Raw!SH269:ST269)&gt;0),AND(COUNTIF(Raw!PR269:QB269,4)=0,COUNTA(Raw!SH269:ST269)=0)),OR(AND(COUNTIF(Raw!PR269:QB269,5)=1,COUNTA(Raw!SU269:TG269)&gt;0),AND(COUNTIF(Raw!PR269:QB269,5)=0,COUNTA(Raw!SU269:TG269)=0)),OR(AND(COUNTIF(Raw!PR269:QB269,6)=1,COUNTA(Raw!TH269:TT269)&gt;0),AND(COUNTIF(Raw!PR269:QB269,6)=0,COUNTA(Raw!TH269:TT269)=0)),OR(AND(COUNTIF(Raw!PR269:QB269,7)=1,COUNTA(Raw!TU269:UI269)&gt;0),AND(COUNTIF(Raw!PR269:QB269,7)=0,COUNTA(Raw!TU269:UI269)=0)),OR(AND(COUNTIF(Raw!PR269:QB269,8)=1,COUNTA(Raw!UJ269:UV269)&gt;0),AND(COUNTIF(Raw!PR269:QB269,8)=0,COUNTA(Raw!UJ269:UV269)=0)),OR(AND(COUNTIF(Raw!PR269:QB269,9)=1,COUNTA(Raw!UW269:VG269)&gt;0),AND(COUNTIF(Raw!PR269:QB269,9)=0,COUNTA(Raw!UW269:VG269)=0)),OR(AND(COUNTIF(Raw!PR269:QB269,10)=1,COUNTA(Raw!VH269:VP269)&gt;0),AND(COUNTIF(Raw!PR269:QB269,10)=0,COUNTA(Raw!VH269:VP269)=0)),OR(AND(COUNTIF(Raw!PR269:QB269,11)=1,COUNTA(Raw!VQ269:WK269)&gt;0),AND(COUNTIF(Raw!PR269:QB269,11)=0,COUNTA(Raw!VQ269:WK269)=0))),"",1)))</f>
        <v/>
      </c>
      <c r="AV269" s="19" t="str">
        <f>IF(A269=0,"",IF(COUNTA(Raw!QI269:QY269)=0,"",IF(AND(OR(AND(Raw!QI269=4,COUNTIF(Raw!QR269:QY269,1)=0),Raw!QI269&lt;&gt;4),OR(AND(Raw!QJ269=4,COUNTIF(Raw!QR269:QY269,2)=0),Raw!QJ269&lt;&gt;4),OR(AND(Raw!QK269=4,COUNTIF(Raw!QR269:QY269,3)=0),Raw!QK269&lt;&gt;4),OR(AND(Raw!QL269=4,COUNTIF(Raw!QR269:QY269,4)=0),Raw!QL269&lt;&gt;4),OR(AND(Raw!QM269=4,COUNTIF(Raw!QR269:QY269,5)=0),Raw!QM269&lt;&gt;4),OR(AND(Raw!QN269=4,COUNTIF(Raw!QR269:QY269,6)=0),Raw!QN269&lt;&gt;4),OR(AND(Raw!QO269=4,COUNTIF(Raw!QR269:QY269,7)=0),Raw!QO269&lt;&gt;4),OR(AND(Raw!QP269=4,COUNTIF(Raw!QR269:QY269,8)=0),Raw!QP269&lt;&gt;4)),"",1)))</f>
        <v/>
      </c>
      <c r="AW269" t="str">
        <f>IF(A269=0,"",IF(COUNTA(Raw!QZ269:RP269)=0,"",IF(AND(OR(AND(Raw!QZ269=4,COUNTIF(Raw!RI269:RP269,1)=0),Raw!QZ269&lt;&gt;4),OR(AND(Raw!RA269=4,COUNTIF(Raw!RI269:RP269,2)=0),Raw!RA269&lt;&gt;4),OR(AND(Raw!RB269=4,COUNTIF(Raw!RI269:RP269,3)=0),Raw!RB269&lt;&gt;4),OR(AND(Raw!RC269=4,COUNTIF(Raw!RI269:RP269,4)=0),Raw!RC269&lt;&gt;4),OR(AND(Raw!RD269=4,COUNTIF(Raw!RI269:RP269,5)=0),Raw!RD269&lt;&gt;4),OR(AND(Raw!RE269=4,COUNTIF(Raw!RI269:RP269,6)=0),Raw!RE269&lt;&gt;4),OR(AND(Raw!RF269=4,COUNTIF(Raw!RI269:RP269,7)=0),Raw!RF269&lt;&gt;4),OR(AND(Raw!RG269=4,COUNTIF(Raw!RI269:RP269,8)=0),Raw!RG269&lt;&gt;4)),"",1)))</f>
        <v/>
      </c>
      <c r="AX269" t="str">
        <f>IF(A269=0,"",IF(COUNTA(Raw!RQ269:SG269)=0,"",IF(AND(OR(AND(Raw!RQ269=4,COUNTIF(Raw!RZ269:SG269,1)=0),Raw!RQ269&lt;&gt;4),OR(AND(Raw!RR269=4,COUNTIF(Raw!RZ269:SG269,2)=0),Raw!RR269&lt;&gt;4),OR(AND(Raw!RS269=4,COUNTIF(Raw!RZ269:SG269,3)=0),Raw!RS269&lt;&gt;4),OR(AND(Raw!RT269=4,COUNTIF(Raw!RZ269:SG269,4)=0),Raw!RT269&lt;&gt;4),OR(AND(Raw!RU269=4,COUNTIF(Raw!RZ269:SG269,5)=0),Raw!RU269&lt;&gt;4),OR(AND(Raw!RV269=4,COUNTIF(Raw!RZ269:SG269,6)=0),Raw!RV269&lt;&gt;4),OR(AND(Raw!RW269=4,COUNTIF(Raw!RZ269:SG269,7)=0),Raw!RW269&lt;&gt;4),OR(AND(Raw!RX269=4,COUNTIF(Raw!RZ269:SG269,8)=0),Raw!RX269&lt;&gt;4)),"",1)))</f>
        <v/>
      </c>
      <c r="AY269" t="str">
        <f>IF(A269=0,"",IF(COUNTA(Raw!SH269:ST269)=0,"",IF(AND(OR(AND(Raw!SH269=4,COUNTIF(Raw!SO269:ST269,1)=0),Raw!SH269&lt;&gt;4),OR(AND(Raw!SI269=4,COUNTIF(Raw!SO269:ST269,2)=0),Raw!SI269&lt;&gt;4),OR(AND(Raw!SJ269=4,COUNTIF(Raw!SO269:ST269,3)=0),Raw!SJ269&lt;&gt;4),OR(AND(Raw!SK269=4,COUNTIF(Raw!SO269:ST269,4)=0),Raw!SK269&lt;&gt;4),OR(AND(Raw!SL269=4,COUNTIF(Raw!SO269:ST269,5)=0),Raw!SL269&lt;&gt;4),OR(AND(Raw!SM269=4,COUNTIF(Raw!SO269:ST269,6)=0),Raw!SM269&lt;&gt;4)),"",1)))</f>
        <v/>
      </c>
      <c r="AZ269" t="str">
        <f>IF(A269=0,"",IF(COUNTA(Raw!SU269:TG269)=0,"",IF(AND(OR(AND(Raw!SU269=4,COUNTIF(Raw!TB269:TG269,1)=0),Raw!SU269&lt;&gt;4),OR(AND(Raw!SV269=4,COUNTIF(Raw!TB269:TG269,2)=0),Raw!SV269&lt;&gt;4),OR(AND(Raw!SW269=4,COUNTIF(Raw!TB269:TG269,3)=0),Raw!SW269&lt;&gt;4),OR(AND(Raw!SX269=4,COUNTIF(Raw!TB269:TG269,4)=0),Raw!SX269&lt;&gt;4),OR(AND(Raw!SY269=4,COUNTIF(Raw!TB269:TG269,5)=0),Raw!SY269&lt;&gt;4),OR(AND(Raw!SZ269=4,COUNTIF(Raw!TB269:TG269,6)=0),Raw!SZ269&lt;&gt;4)),"",1)))</f>
        <v/>
      </c>
      <c r="BA269" t="str">
        <f>IF(A269=0,"",IF(COUNTA(Raw!TH269:TT269)=0,"",IF(AND(OR(AND(Raw!TH269=4,COUNTIF(Raw!TO269:TT269,1)=0),Raw!TH269&lt;&gt;4),OR(AND(Raw!TI269=4,COUNTIF(Raw!TO269:TT269,2)=0),Raw!TI269&lt;&gt;4),OR(AND(Raw!TJ269=4,COUNTIF(Raw!TO269:TT269,3)=0),Raw!TJ269&lt;&gt;4),OR(AND(Raw!TK269=4,COUNTIF(Raw!TO269:TT269,4)=0),Raw!TK269&lt;&gt;4),OR(AND(Raw!TL269=4,COUNTIF(Raw!TO269:TT269,5)=0),Raw!TL269&lt;&gt;4),OR(AND(Raw!TM269=4,COUNTIF(Raw!TO269:TT269,6)=0),Raw!TM269&lt;&gt;4)),"",1)))</f>
        <v/>
      </c>
      <c r="BB269" t="str">
        <f>IF(A269=0,"",IF(COUNTA(Raw!TU269:UI269)=0,"",IF(AND(OR(AND(Raw!TU269=4,COUNTIF(Raw!UC269:UI269,1)=0),Raw!TU269&lt;&gt;4),OR(AND(Raw!TV269=4,COUNTIF(Raw!UC269:UI269,2)=0),Raw!TV269&lt;&gt;4),OR(AND(Raw!TW269=4,COUNTIF(Raw!UC269:UI269,3)=0),Raw!TW269&lt;&gt;4),OR(AND(Raw!TX269=4,COUNTIF(Raw!UC269:UI269,4)=0),Raw!TX269&lt;&gt;4),OR(AND(Raw!TY269=4,COUNTIF(Raw!UC269:UI269,5)=0),Raw!TY269&lt;&gt;4),OR(AND(Raw!TZ269=4,COUNTIF(Raw!UC269:UI269,6)=0),Raw!TZ269&lt;&gt;4),OR(AND(Raw!UA269=4,COUNTIF(Raw!UC269:UI269,7)=0),Raw!UA269&lt;&gt;4)),"",1)))</f>
        <v/>
      </c>
      <c r="BC269" t="str">
        <f>IF(A269=0,"",IF(COUNTA(Raw!UJ269:UV269)=0,"",IF(AND(OR(AND(Raw!UJ269=4,COUNTIF(Raw!UQ269:UV269,1)=0),Raw!UJ269&lt;&gt;4),OR(AND(Raw!UK269=4,COUNTIF(Raw!UQ269:UV269,2)=0),Raw!UK269&lt;&gt;4),OR(AND(Raw!UL269=4,COUNTIF(Raw!UQ269:UV269,3)=0),Raw!UL269&lt;&gt;4),OR(AND(Raw!UM269=4,COUNTIF(Raw!UQ269:UV269,4)=0),Raw!UM269&lt;&gt;4),OR(AND(Raw!UN269=4,COUNTIF(Raw!UQ269:UV269,5)=0),Raw!UN269&lt;&gt;4),OR(AND(Raw!UO269=4,COUNTIF(Raw!UQ269:UV269,6)=0),Raw!UO269&lt;&gt;4)),"",1)))</f>
        <v/>
      </c>
      <c r="BD269" t="str">
        <f>IF(A269=0,"",IF(COUNTA(Raw!UW269:VG269)=0,"",IF(AND(OR(AND(Raw!UW269=4,COUNTIF(Raw!VC269:VG269,1)=0),Raw!UW269&lt;&gt;4),OR(AND(Raw!UX269=4,COUNTIF(Raw!VC269:VG269,2)=0),Raw!UX269&lt;&gt;4),OR(AND(Raw!UY269=4,COUNTIF(Raw!VC269:VG269,3)=0),Raw!UY269&lt;&gt;4),OR(AND(Raw!UZ269=4,COUNTIF(Raw!VC269:VG269,4)=0),Raw!UZ269&lt;&gt;4),OR(AND(Raw!VA269=4,COUNTIF(Raw!VC269:VG269,5)=0),Raw!VA269&lt;&gt;4)),"",1)))</f>
        <v/>
      </c>
      <c r="BE269" t="str">
        <f>IF(A269=0,"",IF(COUNTA(Raw!VH269:VP269)=0,"",
IF(AND(
OR(AND(Raw!VH269=4,COUNTIF(Raw!VM269:VP269,1)=0),Raw!VH269&lt;&gt;4),
OR(AND(Raw!VI269=4,COUNTIF(Raw!VM269:VP269,2)=0),Raw!VI269&lt;&gt;4),
OR(AND(Raw!VJ269=4,COUNTIF(Raw!VM269:VP269,3)=0),Raw!VJ269&lt;&gt;4),
OR(AND(Raw!VK269=4,COUNTIF(Raw!VM269:VP269,4)=0),Raw!VK269&lt;&gt;4)
),"",1)))</f>
        <v/>
      </c>
      <c r="BF269" t="str">
        <f>IF(A269=0,"",IF(COUNTA(Raw!VQ269:WK269)=0,"",
IF(AND(
OR(AND(Raw!VQ269=4,COUNTIF(Raw!WB269:WK269,1)=0),Raw!VQ269&lt;&gt;4),
OR(AND(Raw!VR269=4,COUNTIF(Raw!WB269:WK269,2)=0),Raw!VR269&lt;&gt;4),
OR(AND(Raw!VS269=4,COUNTIF(Raw!WB269:WK269,3)=0),Raw!VS269&lt;&gt;4),
OR(AND(Raw!VT269=4,COUNTIF(Raw!WB269:WK269,4)=0),Raw!VT269&lt;&gt;4),
OR(AND(Raw!VU269=4,COUNTIF(Raw!WB269:WK269,5)=0),Raw!VU269&lt;&gt;4),
OR(AND(Raw!VV269=4,COUNTIF(Raw!WB269:WK269,6)=0),Raw!VV269&lt;&gt;4),
OR(AND(Raw!VW269=4,COUNTIF(Raw!WB269:WK269,7)=0),Raw!VW269&lt;&gt;4),
OR(AND(Raw!VX269=4,COUNTIF(Raw!WB269:WK269,8)=0),Raw!VX269&lt;&gt;4),
OR(AND(Raw!VY269=4,COUNTIF(Raw!WB269:WK269,9)=0),Raw!VX269&lt;&gt;4),
OR(AND(Raw!VZ269=4,COUNTIF(Raw!WB269:WK269,10)=0),Raw!VZ269&lt;&gt;4)
),"",1)))</f>
        <v/>
      </c>
      <c r="BG269" t="str">
        <f>IF(A269=0,"",IF(COUNTA(Raw!WL269:XB269)=0,"",
IF(AND(
OR(AND(Raw!WL269=4,COUNTIF(Raw!WU269:XB269,1)=0),Raw!WL269&lt;&gt;4),
OR(AND(Raw!WM269=4,COUNTIF(Raw!WU269:XB269,2)=0),Raw!WM269&lt;&gt;4),
OR(AND(Raw!WN269=4,COUNTIF(Raw!WU269:XB269,3)=0),Raw!WN269&lt;&gt;4),
OR(AND(Raw!WO269=4,COUNTIF(Raw!WU269:XB269,4)=0),Raw!WO269&lt;&gt;4),
OR(AND(Raw!WP269=4,COUNTIF(Raw!WU269:XB269,5)=0),Raw!WP269&lt;&gt;4),
OR(AND(Raw!WQ269=4,COUNTIF(Raw!WU269:XB269,6)=0),Raw!WQ269&lt;&gt;4),
OR(AND(Raw!WR269=4,COUNTIF(Raw!WU269:XB269,7)=0),Raw!WR269&lt;&gt;4),
OR(AND(Raw!WS269=4,COUNTIF(Raw!WU269:XB269,8)=0),Raw!WS269&lt;&gt;4)
),"",1)))</f>
        <v/>
      </c>
      <c r="BH269" t="str">
        <f>IF(A269=0,"",IF(COUNTA(Raw!XC269:XK269)=0,"",
IF(AND(
OR(AND(Raw!XC269=4,COUNTIF(Raw!XH269:XK269,1)=0),Raw!XC269&lt;&gt;4),
OR(AND(Raw!XD269=4,COUNTIF(Raw!XH269:XK269,2)=0),Raw!XD269&lt;&gt;4),
OR(AND(Raw!XE269=4,COUNTIF(Raw!XH269:XK269,3)=0),Raw!XE269&lt;&gt;4),
OR(AND(Raw!XF269=4,COUNTIF(Raw!XH269:XK269,4)=0),Raw!XF269&lt;&gt;4)
),"",1)))</f>
        <v/>
      </c>
      <c r="BI269" t="str">
        <f>IF(A269=0,"",IF(COUNTA(Raw!XL269:XT269)=0,"",
IF(AND(
OR(AND(Raw!XL269=4,COUNTIF(Raw!XQ269:XT269,1)=0),Raw!XL269&lt;&gt;4),
OR(AND(Raw!XM269=4,COUNTIF(Raw!XQ269:XT269,2)=0),Raw!XM269&lt;&gt;4),
OR(AND(Raw!XN269=4,COUNTIF(Raw!XQ269:XT269,3)=0),Raw!XN269&lt;&gt;4),
OR(AND(Raw!XO269=4,COUNTIF(Raw!XQ269:XT269,4)=0),Raw!XO269&lt;&gt;4)
),"",1)))</f>
        <v/>
      </c>
      <c r="BJ269" t="str">
        <f>IF(A269=0,"",IF(COUNTA(Raw!XU269:YI269)=0,"",
IF(AND(
OR(AND(Raw!XU269=4,COUNTIF(Raw!YC269:YI269,1)=0),Raw!XU269&lt;&gt;4),
OR(AND(Raw!XV269=4,COUNTIF(Raw!YC269:YI269,2)=0),Raw!XV269&lt;&gt;4),
OR(AND(Raw!XW269=4,COUNTIF(Raw!YC269:YI269,3)=0),Raw!XW269&lt;&gt;4),
OR(AND(Raw!XX269=4,COUNTIF(Raw!YC269:YI269,4)=0),Raw!XX269&lt;&gt;4),
OR(AND(Raw!XY269=4,COUNTIF(Raw!YC269:YI269,5)=0),Raw!XY269&lt;&gt;4),
OR(AND(Raw!XZ269=4,COUNTIF(Raw!YC269:YI269,6)=0),Raw!XZ269&lt;&gt;4),
OR(AND(Raw!YA269=4,COUNTIF(Raw!YC269:YI269,7)=0),Raw!YA269&lt;&gt;4)
),"",1)))</f>
        <v/>
      </c>
      <c r="BK269" t="str">
        <f>IF(A269=0,"",IF(COUNTA(Raw!YJ269:YR269)=0,"",
IF(AND(
OR(AND(Raw!YJ269=4,COUNTIF(Raw!YO269:YR269,1)=0),Raw!YJ269&lt;&gt;4),
OR(AND(Raw!YK269=4,COUNTIF(Raw!YO269:YR269,2)=0),Raw!YK269&lt;&gt;4),
OR(AND(Raw!YL269=4,COUNTIF(Raw!YO269:YR269,3)=0),Raw!YL269&lt;&gt;4),
OR(AND(Raw!YM269=4,COUNTIF(Raw!YO269:YR269,4)=0),Raw!YM269&lt;&gt;4)
),"",1)))</f>
        <v/>
      </c>
      <c r="BL269" t="str">
        <f>IF(A269=0,"",IF(COUNTA(Raw!YS269:YU269)=0,"",IF(AND(Raw!YS269=4,ISBLANK(Raw!YU269)),"",IF(AND(Raw!YS269&lt;&gt;4,ISBLANK(Raw!YU269)=FALSE),"",1))))</f>
        <v/>
      </c>
    </row>
    <row r="270" spans="1:64">
      <c r="A270" s="20">
        <f>Raw!A270</f>
        <v>0</v>
      </c>
      <c r="B270" s="19" t="str">
        <f>IF(A270=0,"",IF(AND(Raw!AC270=1,COUNTA(Raw!AR270:IC270)&gt;0,COUNTA(Raw!ID270:YU270)=0),"",IF(AND(Raw!AC270=2,COUNTA(Raw!AR270:IC270)=0,COUNTA(Raw!ID270:MV270)&gt;0,COUNTA(Raw!MW270:YU270)=0),"",IF(AND(Raw!AC270=3,COUNTA(Raw!AP270:MV270)=0,COUNTA(Raw!MW270:YU270)&gt;0),"",1))))</f>
        <v/>
      </c>
      <c r="C270" s="19" t="str">
        <f>IF(A270=0,"",IF(AND(Raw!AK270=1,ISBLANK(Raw!AM270)=FALSE,ISBLANK(Raw!AO270)),"",IF(AND(Raw!AK270=2,ISBLANK(Raw!AM270),ISBLANK(Raw!AO270)=FALSE),"",1)))</f>
        <v/>
      </c>
      <c r="D270" s="19" t="str">
        <f>IF(A270=0,"",IF(COUNTA(Raw!AS270:AZ270)=0,"",IF(AND(Raw!AS270+Raw!AT270=100,Raw!AU270+Raw!AV270=100,Raw!AW270+Raw!AX270=100,Raw!AY270+Raw!AZ270=100),"",1)))</f>
        <v/>
      </c>
      <c r="E270" s="19" t="str">
        <f>IF(A270=0,"",IF(ISBLANK(Raw!AQ270),"",IF(Raw!AQ270=1,"",1)))</f>
        <v/>
      </c>
      <c r="F270" s="19" t="str">
        <f>IF(A270=0,"",IF(ISBLANK(Raw!AR270),"",IF(AND(Raw!AR270&gt;=0,Raw!AR270&lt;=100),"",1)))</f>
        <v/>
      </c>
      <c r="G270" s="19" t="str">
        <f>IF(A270=0,"",IF(AND(ISBLANK(Raw!BA270),ISBLANK(Raw!AS270)),"",IF(AND(Raw!AS270&gt;0,ISBLANK(Raw!BA270)=FALSE),"",1)))</f>
        <v/>
      </c>
      <c r="H270" s="19" t="str">
        <f>IF(A270=0,"",IF(COUNTA(Raw!BA270:BH270)=0,"",IF(AND(Raw!BA270=0,COUNTA(Raw!BB270:BH270)=0),"",IF(AND(Raw!BA270&gt;0,COUNTA(Raw!BB270:BH270)&gt;0),"",1))))</f>
        <v/>
      </c>
      <c r="I270" s="19" t="str">
        <f>IF(A270=0,"",IF(AND(ISBLANK(Raw!BI270),ISBLANK(Raw!BJ270)),"",IF(AND(Raw!BI270=1,ISBLANK(Raw!BJ270)=FALSE),"",IF(AND(Raw!BI270=2,ISBLANK(Raw!BJ270)),"",1))))</f>
        <v/>
      </c>
      <c r="J270" s="19" t="str">
        <f>IF(A270=0,"",IF(AND(ISBLANK(Raw!AT270),COUNTBLANK(Raw!BK270:BQ270)),"",IF(AND(Raw!AT270&gt;0,COUNTA(Raw!BK270:BQ270)&gt;0),"",IF(AND(Raw!AT270=0,COUNTA(Raw!BK270:BQ270)=0),"",1))))</f>
        <v/>
      </c>
      <c r="K270" s="19" t="str">
        <f>IF(A270=0,"",IF(AND(ISBLANK(Raw!AS270),COUNTA(Raw!BR270:BX270)=0),"",IF(AND(Raw!AS270&gt;0,COUNTA(Raw!BR270:BX270)&gt;0),"",IF(AND(Raw!AS270=0,COUNTA(Raw!BR270:BX270)=0),"",1))))</f>
        <v/>
      </c>
      <c r="L270" s="19" t="str">
        <f>IF(A270=0,"",IF(AND(COUNTA(Raw!BK270:BX270)=0,COUNTA(Raw!BY270:CH270)=0),"",IF(AND(COUNTIF(Raw!BK270:BX270,1)&gt;0,COUNTA(Raw!BY270:CH270)&gt;0),"",IF(AND(COUNTIF(Raw!BK270:BX270,1)=0,COUNTA(Raw!BY270:CH270)=0),"",1))))</f>
        <v/>
      </c>
      <c r="M270" s="19" t="str">
        <f>IF(A270=0,"",IF(AND(COUNTA(Raw!BK270:BX270)=0,COUNTA(Raw!CI270:CR270)),"",IF(AND(COUNTIF(Raw!BK270:BX270,3)&gt;0,COUNTA(Raw!CI270:CR270)&gt;0),"",IF(AND(COUNTIF(Raw!BK270:BX270,3)=0,COUNTA(Raw!CI270:CR270)=0),"",1))))</f>
        <v/>
      </c>
      <c r="N270" s="19" t="str">
        <f>IF(A270=0,"",IF(COUNTA(Raw!CS270:DF270)=0,"",IF(AND(COUNTIF(Raw!CS270:CV270,1)=1,COUNTA(Raw!CW270:DA270)&gt;0,COUNTA(Raw!DB270:DF270)=0),"",IF(AND(COUNTIF(Raw!CS270:CV270,2)=1,COUNTA(Raw!CW270:DA270)=0,COUNTA(Raw!DB270:DF270)&gt;0),"",IF(AND(COUNTA(Raw!CS270:CV270)&gt;0,COUNTA(Raw!CW270:DF270)=0),"",1)))))</f>
        <v/>
      </c>
      <c r="O270" s="19" t="str">
        <f>IF(A270=0,"",IF(COUNTA(Raw!DG270:DP270)=0,"",IF(AND(COUNTIF(Raw!BK270:BQ270,1)&gt;0,OR(COUNTIF(Raw!DG270:DP270,1)=1,COUNTIF(Raw!DG270:DP270,2)=1,COUNTIF(Raw!DG270:DP270,3)=1)),"",IF(AND(COUNTIF(Raw!BK270:BQ270,1)=0,AND(COUNTIF(Raw!DG270:DP270,1)=0,COUNTIF(Raw!DG270:DP270,2)=0,COUNTIF(Raw!DG270:DP270,3)=0)),"",1))))</f>
        <v/>
      </c>
      <c r="P270" s="19" t="str">
        <f>IF(A270=0,"",IF(COUNTA(Raw!DG270:DR270)=0,"",IF(AND(COUNTIF(Raw!DG270:DP270,4)=1,ISBLANK(Raw!DQ270)=FALSE,ISBLANK(Raw!DR270)),"",IF(AND(COUNTIF(Raw!DG270:DP270,7)=1,ISBLANK(Raw!DQ270),ISBLANK(Raw!DR270)=FALSE),"",IF(AND(COUNTA(Raw!DG270:DP270)&gt;0,COUNTIF(Raw!DG270:DP270,4)=0,COUNTIF(Raw!DG270:DP270,7)=0,COUNTA(Raw!DQ270:DR270)=0),"",1)))))</f>
        <v/>
      </c>
      <c r="Q270" s="19" t="str">
        <f>IF(A270=0,"",IF(AND(COUNTA(Raw!DS270:DU270)=0,COUNTA(Raw!BK270:BQ270)=0),"",IF(AND(COUNTIF(Raw!BK270:BQ270,1)&gt;0,COUNTA(Raw!DS270:DU270)&gt;0),"",IF(AND(COUNTIF(Raw!BK270:BQ270,1)=0,COUNTA(Raw!DS270:DU270)=0),"",1))))</f>
        <v/>
      </c>
      <c r="R270" s="19" t="str">
        <f>IF(A270=0,"",IF(AND(ISBLANK(Raw!AT270),ISBLANK(Raw!EJ270)),"",IF(AND(Raw!AT270&gt;0,ISBLANK(Raw!EJ270)=FALSE,Raw!EJ270&gt;=0,Raw!EJ270&lt;=7),"",IF(AND(Raw!AT270=0,ISBLANK(Raw!EJ270)),"",1))))</f>
        <v/>
      </c>
      <c r="S270" t="str">
        <f>IF(A270=0,"",IF(AND(ISBLANK(Raw!AS270),ISBLANK(Raw!EK270)),"",IF(AND(Raw!AS270&gt;0,ISBLANK(Raw!EK270)=FALSE),"",IF(AND(Raw!AS270=0,ISBLANK(Raw!EK270)),"",1))))</f>
        <v/>
      </c>
      <c r="T270" s="19" t="str">
        <f>IF(A270=0,"",IF(AND(ISBLANK(Raw!AT270),COUNTA(Raw!EL270:EQ270)=0),"",IF(AND(Raw!AT270&gt;0,COUNTA(Raw!EL270:EQ270)&gt;0),"",IF(AND(Raw!AT270=0,COUNTA(Raw!EL270:EQ270)=0),"",1))))</f>
        <v/>
      </c>
      <c r="U270" t="str">
        <f>IF(A270=0,"",IF(AND(ISBLANK(Raw!AT270),COUNTA(Raw!ER270:EU270)=0),"",IF(AND(Raw!AT270&gt;0,COUNTA(Raw!ER270:EU270)&gt;0),"",IF(AND(Raw!AT270=0,COUNTA(Raw!ER270:EU270)=0),"",1))))</f>
        <v/>
      </c>
      <c r="V270" t="str">
        <f>IF(A270=0,"",IF(AND(ISBLANK(Raw!AS270),COUNTA(Raw!EV270:FA270)=0),"",IF(AND(Raw!AS270&gt;0,COUNTA(Raw!EV270:FA270)&gt;0),"",IF(AND(Raw!AS270=0,COUNTA(Raw!EV270:FA270)=0),"",1))))</f>
        <v/>
      </c>
      <c r="W270" t="str">
        <f>IF(A270=0,"",IF(AND(ISBLANK(Raw!AS270),COUNTA(Raw!FB270:FE270)=0),"",IF(AND(Raw!AS270&gt;0,COUNTA(Raw!FB270:FE270)&gt;0),"",IF(AND(Raw!AS270=0,COUNTA(Raw!FB270:FE270)=0),"",1))))</f>
        <v/>
      </c>
      <c r="X270" t="str">
        <f>IF(A270=0,"",IF(AND(ISBLANK(Raw!AT270),COUNTA(Raw!FF270:FI270)=0),"",IF(AND(Raw!AT270&gt;0,COUNTA(Raw!FF270:FI270)&gt;0),"",IF(AND(Raw!AT270=0,COUNTA(Raw!FF270:FI270)=0),"",1))))</f>
        <v/>
      </c>
      <c r="Y270" t="str">
        <f>IF(A270=0,"",IF(AND(ISBLANK(Raw!AS270),COUNTA(Raw!FJ270:FM270)=0),"",IF(AND(Raw!AS270&gt;0,COUNTA(Raw!FJ270:FM270)&gt;0),"",IF(AND(Raw!AS270=0,COUNTA(Raw!FJ270:FM270)=0),"",1))))</f>
        <v/>
      </c>
      <c r="Z270" t="str">
        <f>IF(A270=0,"",IF(AND(COUNTA(Raw!FN270:FT270)=0,ISBLANK(Raw!FU270)),"",IF(AND(COUNTIF(Raw!FN270:FT270,1)&gt;0,ISBLANK(Raw!FU270)=FALSE),"",IF(AND(COUNTIF(Raw!FN270:FT270,1)=0,ISBLANK(Raw!FU270)),"",1))))</f>
        <v/>
      </c>
      <c r="AA270" s="19" t="str">
        <f>IF(A270=0,"",IF(AND(ISBLANK(Raw!BI270),COUNTA(Raw!FV270:GH270)=0),"",IF(AND(Raw!BI270&lt;&gt;1,COUNTIF(Raw!FV270:GH270,6)=0),"",IF(Raw!BI270=1,"",1))))</f>
        <v/>
      </c>
      <c r="AB270" t="str">
        <f>IF(A270=0,"",IF(AND(ISBLANK(Raw!GI270),COUNTA(Raw!GJ270:GQ270)=0),"",IF(AND(Raw!GI270=1,COUNTA(Raw!GJ270:GQ270)&gt;0),"",IF(AND(Raw!GI270=2,COUNTA(Raw!GJ270:GQ270)=0),"",1))))</f>
        <v/>
      </c>
      <c r="AC270" s="19" t="str">
        <f>IF(A270=0,"",IF(AND(COUNTA(Raw!GY270:HF270)=0,ISBLANK(Raw!HG270)),"",IF(AND(OR(COUNTIF(Raw!GY270:HE270,1)&gt;0,COUNTIF(Raw!GY270:HE270,2)&gt;0),ISBLANK(Raw!HG270)=FALSE),"",IF(AND(COUNTA(Raw!GY270:HF270)&gt;0,ISBLANK(Raw!HG270),COUNTIF(Raw!GY270:HE270,1)=0,COUNTIF(Raw!GY270:HE270,2)=0),"",1))))</f>
        <v/>
      </c>
      <c r="AD270" s="19" t="str">
        <f>IF(A270=0,"",IF(COUNTA(Raw!HU270:IB270)=0,"",IF(AND(Raw!AK270&lt;&gt;2,COUNTIF(Raw!HU270:IA270,2)=0,COUNTIF(Raw!HU270:IA270,3)=0),"",IF(Raw!AK270=2,"",1))))</f>
        <v/>
      </c>
      <c r="AE270" s="19" t="str">
        <f>IF(A270=0,"",IF(AND(Raw!AK270=2,ISBLANK(Raw!IC270)=FALSE),"",IF(AND(Raw!AK270&lt;&gt;2,ISBLANK(Raw!IC270)),"",1)))</f>
        <v/>
      </c>
      <c r="AF270" s="19" t="str">
        <f>IF(A270=0,"",IF(COUNTA(Raw!ID270:IF270)=0,"",IF(AND(MATCH(2023-Raw!ID270,Code!$A$3:$A$12,1)=Raw!IF270,2023-Raw!ID270=Raw!IE270),"",1)))</f>
        <v/>
      </c>
      <c r="AG270" s="19" t="str">
        <f>IF(A270=0,"",IF(COUNTA(Raw!IG270:II270)=0,"",IF(AND(Raw!IG270=4,ISBLANK(Raw!II270)=FALSE),"",IF(AND(Raw!IG270&lt;&gt;4,ISBLANK(Raw!II270)),"",1))))</f>
        <v/>
      </c>
      <c r="AH270" s="19" t="str">
        <f>IF(A270=0,"",IF(COUNTA(Raw!IJ270:IM270)=0,"",IF(AND(Raw!IJ270=1,ISBLANK(Raw!IK270)=FALSE),"",IF(AND(Raw!IJ270=2,COUNTA(Raw!IK270:IM270)&gt;0),"",1))))</f>
        <v/>
      </c>
      <c r="AI270" s="19" t="str">
        <f>IF(A270=0,"",IF(COUNTA(Raw!IK270:IM270)=0,"",IF(AND(Raw!IK270=1,ISBLANK(Raw!IL270)=FALSE),"",IF(AND(Raw!IK270=2,COUNTA(Raw!IL270:IM270)=0),"",1))))</f>
        <v/>
      </c>
      <c r="AJ270" s="19" t="str">
        <f>IF(A270=0,"",IF(COUNTA(Raw!JD270:JJ270)=0,"",IF(AND(Raw!JD270&gt;600,COUNTA(Raw!JE270:JI270)&gt;0),"",IF(AND(Raw!JD270&lt;=600,COUNTA(Raw!JE270:JJ270)=0),"",1))))</f>
        <v/>
      </c>
      <c r="AK270" s="19" t="str">
        <f>IF(A270=0,"",IF(COUNTA(Raw!JK270:KA270)=0,"",IF(AND(Raw!JK270=1,COUNTA(Raw!JM270:JV270)&gt;0),"",IF(AND(Raw!JK270=3,COUNTA(Raw!JM270:JV270)&gt;0,COUNTA(Raw!JW270:KA270)=0),"",IF(AND(ISBLANK(Raw!JK270)=FALSE,Raw!JK270&lt;&gt;1,Raw!JK270&lt;&gt;3,COUNTA(Raw!JM270:KA270)=0),"",1)))))</f>
        <v/>
      </c>
      <c r="AL270" s="19" t="str">
        <f>IF(A270=0,"",IF(COUNTA(Raw!JW270:KA270)=0,"",IF(AND(COUNTIF(Raw!JW270:JZ270,4)=0,COUNTA(Raw!JW270:JZ270)&gt;0,ISBLANK(Raw!KA270)=FALSE),"",IF(AND(COUNTIF(Raw!JW270:KA270,4)&gt;0,ISBLANK(Raw!KA270)),"",1))))</f>
        <v/>
      </c>
      <c r="AM270" s="19" t="str">
        <f>IF(A270=0,"",IF(COUNTA(Raw!KT270:KU270)=0,"",IF(AND(Raw!KT270=1,ISBLANK(Raw!KU270)=FALSE),"",IF(AND(Raw!KT270=2,ISBLANK(Raw!KU270)),"",1))))</f>
        <v/>
      </c>
      <c r="AN270" s="19" t="str">
        <f>IF(A270=0,"",IF(COUNTA(Raw!KX270:LF270)=0,"",IF(AND(COUNTIF(Raw!KX270:LB270,5)=1,COUNTA(Raw!KX270:LB270)=1,COUNTA(Raw!LC270:LF270)=0),"",IF(AND(COUNTIF(Raw!KX270:LB270,5)=0,COUNTA(Raw!KX270:LB270)&gt;0,COUNTA(Raw!LC270:LF270)&gt;0),"",1))))</f>
        <v/>
      </c>
      <c r="AO270" s="19" t="str">
        <f>IF(A270=0,"",IF(COUNTA(Raw!LM270:LU270)=0,"",IF(AND(Raw!LM270=1,ISBLANK(Raw!LN270)=FALSE,COUNTA(Raw!LO270:LU270)&gt;0),"",IF(AND(Raw!LM270=2,COUNTA(Raw!LN270:LU270)=0),"",1))))</f>
        <v/>
      </c>
      <c r="AP270" s="19" t="str">
        <f>IF(A270=0,"",IF(COUNTA(Raw!MY270:OG270)=0,"",IF(AND(Raw!MY270=2,COUNTA(Raw!MZ270:OG270)=0),"",IF(AND(Raw!MY270=1,COUNTA(Raw!MZ270:OG270)&gt;0),"",1))))</f>
        <v/>
      </c>
      <c r="AQ270" s="19" t="str">
        <f>IF(A270=0,"",IF(COUNTA(Raw!NC270:NW270)=0,"",IF(AND(COUNTIF(Raw!NC270:NG270,3)&gt;0,COUNTA(Raw!NH270:NQ270)&gt;0),"",IF(AND(COUNTA(Raw!NC270:NG270)&gt;0,COUNTIF(Raw!NC270:NG270,3)=0,COUNTA(Raw!NH270:NW270)=0),"",1))))</f>
        <v/>
      </c>
      <c r="AR270" s="19" t="str">
        <f>IF(A270=0,"",IF(COUNTA(Raw!NH270:NW270)=0,"",IF(AND(COUNTIF(Raw!NH270:NQ270,10)&gt;0,COUNTA(Raw!NR270:NW270)&gt;0),"",IF(AND(COUNTA(Raw!NH270:NQ270)&gt;0,COUNTIF(Raw!NH270:NQ270,10)=0,COUNTA(Raw!NR270:NY270)=0),"",1))))</f>
        <v/>
      </c>
      <c r="AS270" s="19" t="str">
        <f>IF(A270=0,"",IF(COUNTA(Raw!NY270:OG270)=0,"",IF(AND(Raw!NY270=1,COUNTA(Raw!NZ270:OG270)&gt;0),"",IF(AND(Raw!NY270=2,COUNTA(Raw!NZ270:OG270)=0),"",1))))</f>
        <v/>
      </c>
      <c r="AT270" s="19" t="str">
        <f>IF(A270=0,"",IF(COUNTA(Raw!OH270:OY270)=0,"",IF(AND(Raw!OH270=1,COUNTA(Raw!OI270:OY270)&gt;0),"",IF(AND(Raw!OH270=2,COUNTA(Raw!OI270:OY270)=0),"",1))))</f>
        <v/>
      </c>
      <c r="AU270" s="19" t="str">
        <f>IF(A270=0,"",IF(COUNTA(Raw!PR270:QB270)=0,"",
IF(AND(OR(AND(COUNTIF(Raw!PR270:QB270,1)=1,COUNTA(Raw!QI270:QY270)&gt;0),AND(COUNTIF(Raw!PR270:QB270,1)=0,COUNTA(Raw!QI270:QY270)=0)),OR(AND(COUNTIF(Raw!PR270:QB270,2)=1,COUNTA(Raw!QZ270:RP270)&gt;0),AND(COUNTIF(Raw!PR270:QB270,2)=0,COUNTA(Raw!QZ270:RP270)=0)),OR(AND(COUNTIF(Raw!PR270:QB270,3)=1,COUNTA(Raw!RQ270:SG270)&gt;0),AND(COUNTIF(Raw!PR270:QB270,3)=0,COUNTA(Raw!RQ270:SG270)=0)),OR(AND(COUNTIF(Raw!PR270:QB270,4)=1,COUNTA(Raw!SH270:ST270)&gt;0),AND(COUNTIF(Raw!PR270:QB270,4)=0,COUNTA(Raw!SH270:ST270)=0)),OR(AND(COUNTIF(Raw!PR270:QB270,5)=1,COUNTA(Raw!SU270:TG270)&gt;0),AND(COUNTIF(Raw!PR270:QB270,5)=0,COUNTA(Raw!SU270:TG270)=0)),OR(AND(COUNTIF(Raw!PR270:QB270,6)=1,COUNTA(Raw!TH270:TT270)&gt;0),AND(COUNTIF(Raw!PR270:QB270,6)=0,COUNTA(Raw!TH270:TT270)=0)),OR(AND(COUNTIF(Raw!PR270:QB270,7)=1,COUNTA(Raw!TU270:UI270)&gt;0),AND(COUNTIF(Raw!PR270:QB270,7)=0,COUNTA(Raw!TU270:UI270)=0)),OR(AND(COUNTIF(Raw!PR270:QB270,8)=1,COUNTA(Raw!UJ270:UV270)&gt;0),AND(COUNTIF(Raw!PR270:QB270,8)=0,COUNTA(Raw!UJ270:UV270)=0)),OR(AND(COUNTIF(Raw!PR270:QB270,9)=1,COUNTA(Raw!UW270:VG270)&gt;0),AND(COUNTIF(Raw!PR270:QB270,9)=0,COUNTA(Raw!UW270:VG270)=0)),OR(AND(COUNTIF(Raw!PR270:QB270,10)=1,COUNTA(Raw!VH270:VP270)&gt;0),AND(COUNTIF(Raw!PR270:QB270,10)=0,COUNTA(Raw!VH270:VP270)=0)),OR(AND(COUNTIF(Raw!PR270:QB270,11)=1,COUNTA(Raw!VQ270:WK270)&gt;0),AND(COUNTIF(Raw!PR270:QB270,11)=0,COUNTA(Raw!VQ270:WK270)=0))),"",1)))</f>
        <v/>
      </c>
      <c r="AV270" s="19" t="str">
        <f>IF(A270=0,"",IF(COUNTA(Raw!QI270:QY270)=0,"",IF(AND(OR(AND(Raw!QI270=4,COUNTIF(Raw!QR270:QY270,1)=0),Raw!QI270&lt;&gt;4),OR(AND(Raw!QJ270=4,COUNTIF(Raw!QR270:QY270,2)=0),Raw!QJ270&lt;&gt;4),OR(AND(Raw!QK270=4,COUNTIF(Raw!QR270:QY270,3)=0),Raw!QK270&lt;&gt;4),OR(AND(Raw!QL270=4,COUNTIF(Raw!QR270:QY270,4)=0),Raw!QL270&lt;&gt;4),OR(AND(Raw!QM270=4,COUNTIF(Raw!QR270:QY270,5)=0),Raw!QM270&lt;&gt;4),OR(AND(Raw!QN270=4,COUNTIF(Raw!QR270:QY270,6)=0),Raw!QN270&lt;&gt;4),OR(AND(Raw!QO270=4,COUNTIF(Raw!QR270:QY270,7)=0),Raw!QO270&lt;&gt;4),OR(AND(Raw!QP270=4,COUNTIF(Raw!QR270:QY270,8)=0),Raw!QP270&lt;&gt;4)),"",1)))</f>
        <v/>
      </c>
      <c r="AW270" t="str">
        <f>IF(A270=0,"",IF(COUNTA(Raw!QZ270:RP270)=0,"",IF(AND(OR(AND(Raw!QZ270=4,COUNTIF(Raw!RI270:RP270,1)=0),Raw!QZ270&lt;&gt;4),OR(AND(Raw!RA270=4,COUNTIF(Raw!RI270:RP270,2)=0),Raw!RA270&lt;&gt;4),OR(AND(Raw!RB270=4,COUNTIF(Raw!RI270:RP270,3)=0),Raw!RB270&lt;&gt;4),OR(AND(Raw!RC270=4,COUNTIF(Raw!RI270:RP270,4)=0),Raw!RC270&lt;&gt;4),OR(AND(Raw!RD270=4,COUNTIF(Raw!RI270:RP270,5)=0),Raw!RD270&lt;&gt;4),OR(AND(Raw!RE270=4,COUNTIF(Raw!RI270:RP270,6)=0),Raw!RE270&lt;&gt;4),OR(AND(Raw!RF270=4,COUNTIF(Raw!RI270:RP270,7)=0),Raw!RF270&lt;&gt;4),OR(AND(Raw!RG270=4,COUNTIF(Raw!RI270:RP270,8)=0),Raw!RG270&lt;&gt;4)),"",1)))</f>
        <v/>
      </c>
      <c r="AX270" t="str">
        <f>IF(A270=0,"",IF(COUNTA(Raw!RQ270:SG270)=0,"",IF(AND(OR(AND(Raw!RQ270=4,COUNTIF(Raw!RZ270:SG270,1)=0),Raw!RQ270&lt;&gt;4),OR(AND(Raw!RR270=4,COUNTIF(Raw!RZ270:SG270,2)=0),Raw!RR270&lt;&gt;4),OR(AND(Raw!RS270=4,COUNTIF(Raw!RZ270:SG270,3)=0),Raw!RS270&lt;&gt;4),OR(AND(Raw!RT270=4,COUNTIF(Raw!RZ270:SG270,4)=0),Raw!RT270&lt;&gt;4),OR(AND(Raw!RU270=4,COUNTIF(Raw!RZ270:SG270,5)=0),Raw!RU270&lt;&gt;4),OR(AND(Raw!RV270=4,COUNTIF(Raw!RZ270:SG270,6)=0),Raw!RV270&lt;&gt;4),OR(AND(Raw!RW270=4,COUNTIF(Raw!RZ270:SG270,7)=0),Raw!RW270&lt;&gt;4),OR(AND(Raw!RX270=4,COUNTIF(Raw!RZ270:SG270,8)=0),Raw!RX270&lt;&gt;4)),"",1)))</f>
        <v/>
      </c>
      <c r="AY270" t="str">
        <f>IF(A270=0,"",IF(COUNTA(Raw!SH270:ST270)=0,"",IF(AND(OR(AND(Raw!SH270=4,COUNTIF(Raw!SO270:ST270,1)=0),Raw!SH270&lt;&gt;4),OR(AND(Raw!SI270=4,COUNTIF(Raw!SO270:ST270,2)=0),Raw!SI270&lt;&gt;4),OR(AND(Raw!SJ270=4,COUNTIF(Raw!SO270:ST270,3)=0),Raw!SJ270&lt;&gt;4),OR(AND(Raw!SK270=4,COUNTIF(Raw!SO270:ST270,4)=0),Raw!SK270&lt;&gt;4),OR(AND(Raw!SL270=4,COUNTIF(Raw!SO270:ST270,5)=0),Raw!SL270&lt;&gt;4),OR(AND(Raw!SM270=4,COUNTIF(Raw!SO270:ST270,6)=0),Raw!SM270&lt;&gt;4)),"",1)))</f>
        <v/>
      </c>
      <c r="AZ270" t="str">
        <f>IF(A270=0,"",IF(COUNTA(Raw!SU270:TG270)=0,"",IF(AND(OR(AND(Raw!SU270=4,COUNTIF(Raw!TB270:TG270,1)=0),Raw!SU270&lt;&gt;4),OR(AND(Raw!SV270=4,COUNTIF(Raw!TB270:TG270,2)=0),Raw!SV270&lt;&gt;4),OR(AND(Raw!SW270=4,COUNTIF(Raw!TB270:TG270,3)=0),Raw!SW270&lt;&gt;4),OR(AND(Raw!SX270=4,COUNTIF(Raw!TB270:TG270,4)=0),Raw!SX270&lt;&gt;4),OR(AND(Raw!SY270=4,COUNTIF(Raw!TB270:TG270,5)=0),Raw!SY270&lt;&gt;4),OR(AND(Raw!SZ270=4,COUNTIF(Raw!TB270:TG270,6)=0),Raw!SZ270&lt;&gt;4)),"",1)))</f>
        <v/>
      </c>
      <c r="BA270" t="str">
        <f>IF(A270=0,"",IF(COUNTA(Raw!TH270:TT270)=0,"",IF(AND(OR(AND(Raw!TH270=4,COUNTIF(Raw!TO270:TT270,1)=0),Raw!TH270&lt;&gt;4),OR(AND(Raw!TI270=4,COUNTIF(Raw!TO270:TT270,2)=0),Raw!TI270&lt;&gt;4),OR(AND(Raw!TJ270=4,COUNTIF(Raw!TO270:TT270,3)=0),Raw!TJ270&lt;&gt;4),OR(AND(Raw!TK270=4,COUNTIF(Raw!TO270:TT270,4)=0),Raw!TK270&lt;&gt;4),OR(AND(Raw!TL270=4,COUNTIF(Raw!TO270:TT270,5)=0),Raw!TL270&lt;&gt;4),OR(AND(Raw!TM270=4,COUNTIF(Raw!TO270:TT270,6)=0),Raw!TM270&lt;&gt;4)),"",1)))</f>
        <v/>
      </c>
      <c r="BB270" t="str">
        <f>IF(A270=0,"",IF(COUNTA(Raw!TU270:UI270)=0,"",IF(AND(OR(AND(Raw!TU270=4,COUNTIF(Raw!UC270:UI270,1)=0),Raw!TU270&lt;&gt;4),OR(AND(Raw!TV270=4,COUNTIF(Raw!UC270:UI270,2)=0),Raw!TV270&lt;&gt;4),OR(AND(Raw!TW270=4,COUNTIF(Raw!UC270:UI270,3)=0),Raw!TW270&lt;&gt;4),OR(AND(Raw!TX270=4,COUNTIF(Raw!UC270:UI270,4)=0),Raw!TX270&lt;&gt;4),OR(AND(Raw!TY270=4,COUNTIF(Raw!UC270:UI270,5)=0),Raw!TY270&lt;&gt;4),OR(AND(Raw!TZ270=4,COUNTIF(Raw!UC270:UI270,6)=0),Raw!TZ270&lt;&gt;4),OR(AND(Raw!UA270=4,COUNTIF(Raw!UC270:UI270,7)=0),Raw!UA270&lt;&gt;4)),"",1)))</f>
        <v/>
      </c>
      <c r="BC270" t="str">
        <f>IF(A270=0,"",IF(COUNTA(Raw!UJ270:UV270)=0,"",IF(AND(OR(AND(Raw!UJ270=4,COUNTIF(Raw!UQ270:UV270,1)=0),Raw!UJ270&lt;&gt;4),OR(AND(Raw!UK270=4,COUNTIF(Raw!UQ270:UV270,2)=0),Raw!UK270&lt;&gt;4),OR(AND(Raw!UL270=4,COUNTIF(Raw!UQ270:UV270,3)=0),Raw!UL270&lt;&gt;4),OR(AND(Raw!UM270=4,COUNTIF(Raw!UQ270:UV270,4)=0),Raw!UM270&lt;&gt;4),OR(AND(Raw!UN270=4,COUNTIF(Raw!UQ270:UV270,5)=0),Raw!UN270&lt;&gt;4),OR(AND(Raw!UO270=4,COUNTIF(Raw!UQ270:UV270,6)=0),Raw!UO270&lt;&gt;4)),"",1)))</f>
        <v/>
      </c>
      <c r="BD270" t="str">
        <f>IF(A270=0,"",IF(COUNTA(Raw!UW270:VG270)=0,"",IF(AND(OR(AND(Raw!UW270=4,COUNTIF(Raw!VC270:VG270,1)=0),Raw!UW270&lt;&gt;4),OR(AND(Raw!UX270=4,COUNTIF(Raw!VC270:VG270,2)=0),Raw!UX270&lt;&gt;4),OR(AND(Raw!UY270=4,COUNTIF(Raw!VC270:VG270,3)=0),Raw!UY270&lt;&gt;4),OR(AND(Raw!UZ270=4,COUNTIF(Raw!VC270:VG270,4)=0),Raw!UZ270&lt;&gt;4),OR(AND(Raw!VA270=4,COUNTIF(Raw!VC270:VG270,5)=0),Raw!VA270&lt;&gt;4)),"",1)))</f>
        <v/>
      </c>
      <c r="BE270" t="str">
        <f>IF(A270=0,"",IF(COUNTA(Raw!VH270:VP270)=0,"",
IF(AND(
OR(AND(Raw!VH270=4,COUNTIF(Raw!VM270:VP270,1)=0),Raw!VH270&lt;&gt;4),
OR(AND(Raw!VI270=4,COUNTIF(Raw!VM270:VP270,2)=0),Raw!VI270&lt;&gt;4),
OR(AND(Raw!VJ270=4,COUNTIF(Raw!VM270:VP270,3)=0),Raw!VJ270&lt;&gt;4),
OR(AND(Raw!VK270=4,COUNTIF(Raw!VM270:VP270,4)=0),Raw!VK270&lt;&gt;4)
),"",1)))</f>
        <v/>
      </c>
      <c r="BF270" t="str">
        <f>IF(A270=0,"",IF(COUNTA(Raw!VQ270:WK270)=0,"",
IF(AND(
OR(AND(Raw!VQ270=4,COUNTIF(Raw!WB270:WK270,1)=0),Raw!VQ270&lt;&gt;4),
OR(AND(Raw!VR270=4,COUNTIF(Raw!WB270:WK270,2)=0),Raw!VR270&lt;&gt;4),
OR(AND(Raw!VS270=4,COUNTIF(Raw!WB270:WK270,3)=0),Raw!VS270&lt;&gt;4),
OR(AND(Raw!VT270=4,COUNTIF(Raw!WB270:WK270,4)=0),Raw!VT270&lt;&gt;4),
OR(AND(Raw!VU270=4,COUNTIF(Raw!WB270:WK270,5)=0),Raw!VU270&lt;&gt;4),
OR(AND(Raw!VV270=4,COUNTIF(Raw!WB270:WK270,6)=0),Raw!VV270&lt;&gt;4),
OR(AND(Raw!VW270=4,COUNTIF(Raw!WB270:WK270,7)=0),Raw!VW270&lt;&gt;4),
OR(AND(Raw!VX270=4,COUNTIF(Raw!WB270:WK270,8)=0),Raw!VX270&lt;&gt;4),
OR(AND(Raw!VY270=4,COUNTIF(Raw!WB270:WK270,9)=0),Raw!VX270&lt;&gt;4),
OR(AND(Raw!VZ270=4,COUNTIF(Raw!WB270:WK270,10)=0),Raw!VZ270&lt;&gt;4)
),"",1)))</f>
        <v/>
      </c>
      <c r="BG270" t="str">
        <f>IF(A270=0,"",IF(COUNTA(Raw!WL270:XB270)=0,"",
IF(AND(
OR(AND(Raw!WL270=4,COUNTIF(Raw!WU270:XB270,1)=0),Raw!WL270&lt;&gt;4),
OR(AND(Raw!WM270=4,COUNTIF(Raw!WU270:XB270,2)=0),Raw!WM270&lt;&gt;4),
OR(AND(Raw!WN270=4,COUNTIF(Raw!WU270:XB270,3)=0),Raw!WN270&lt;&gt;4),
OR(AND(Raw!WO270=4,COUNTIF(Raw!WU270:XB270,4)=0),Raw!WO270&lt;&gt;4),
OR(AND(Raw!WP270=4,COUNTIF(Raw!WU270:XB270,5)=0),Raw!WP270&lt;&gt;4),
OR(AND(Raw!WQ270=4,COUNTIF(Raw!WU270:XB270,6)=0),Raw!WQ270&lt;&gt;4),
OR(AND(Raw!WR270=4,COUNTIF(Raw!WU270:XB270,7)=0),Raw!WR270&lt;&gt;4),
OR(AND(Raw!WS270=4,COUNTIF(Raw!WU270:XB270,8)=0),Raw!WS270&lt;&gt;4)
),"",1)))</f>
        <v/>
      </c>
      <c r="BH270" t="str">
        <f>IF(A270=0,"",IF(COUNTA(Raw!XC270:XK270)=0,"",
IF(AND(
OR(AND(Raw!XC270=4,COUNTIF(Raw!XH270:XK270,1)=0),Raw!XC270&lt;&gt;4),
OR(AND(Raw!XD270=4,COUNTIF(Raw!XH270:XK270,2)=0),Raw!XD270&lt;&gt;4),
OR(AND(Raw!XE270=4,COUNTIF(Raw!XH270:XK270,3)=0),Raw!XE270&lt;&gt;4),
OR(AND(Raw!XF270=4,COUNTIF(Raw!XH270:XK270,4)=0),Raw!XF270&lt;&gt;4)
),"",1)))</f>
        <v/>
      </c>
      <c r="BI270" t="str">
        <f>IF(A270=0,"",IF(COUNTA(Raw!XL270:XT270)=0,"",
IF(AND(
OR(AND(Raw!XL270=4,COUNTIF(Raw!XQ270:XT270,1)=0),Raw!XL270&lt;&gt;4),
OR(AND(Raw!XM270=4,COUNTIF(Raw!XQ270:XT270,2)=0),Raw!XM270&lt;&gt;4),
OR(AND(Raw!XN270=4,COUNTIF(Raw!XQ270:XT270,3)=0),Raw!XN270&lt;&gt;4),
OR(AND(Raw!XO270=4,COUNTIF(Raw!XQ270:XT270,4)=0),Raw!XO270&lt;&gt;4)
),"",1)))</f>
        <v/>
      </c>
      <c r="BJ270" t="str">
        <f>IF(A270=0,"",IF(COUNTA(Raw!XU270:YI270)=0,"",
IF(AND(
OR(AND(Raw!XU270=4,COUNTIF(Raw!YC270:YI270,1)=0),Raw!XU270&lt;&gt;4),
OR(AND(Raw!XV270=4,COUNTIF(Raw!YC270:YI270,2)=0),Raw!XV270&lt;&gt;4),
OR(AND(Raw!XW270=4,COUNTIF(Raw!YC270:YI270,3)=0),Raw!XW270&lt;&gt;4),
OR(AND(Raw!XX270=4,COUNTIF(Raw!YC270:YI270,4)=0),Raw!XX270&lt;&gt;4),
OR(AND(Raw!XY270=4,COUNTIF(Raw!YC270:YI270,5)=0),Raw!XY270&lt;&gt;4),
OR(AND(Raw!XZ270=4,COUNTIF(Raw!YC270:YI270,6)=0),Raw!XZ270&lt;&gt;4),
OR(AND(Raw!YA270=4,COUNTIF(Raw!YC270:YI270,7)=0),Raw!YA270&lt;&gt;4)
),"",1)))</f>
        <v/>
      </c>
      <c r="BK270" t="str">
        <f>IF(A270=0,"",IF(COUNTA(Raw!YJ270:YR270)=0,"",
IF(AND(
OR(AND(Raw!YJ270=4,COUNTIF(Raw!YO270:YR270,1)=0),Raw!YJ270&lt;&gt;4),
OR(AND(Raw!YK270=4,COUNTIF(Raw!YO270:YR270,2)=0),Raw!YK270&lt;&gt;4),
OR(AND(Raw!YL270=4,COUNTIF(Raw!YO270:YR270,3)=0),Raw!YL270&lt;&gt;4),
OR(AND(Raw!YM270=4,COUNTIF(Raw!YO270:YR270,4)=0),Raw!YM270&lt;&gt;4)
),"",1)))</f>
        <v/>
      </c>
      <c r="BL270" t="str">
        <f>IF(A270=0,"",IF(COUNTA(Raw!YS270:YU270)=0,"",IF(AND(Raw!YS270=4,ISBLANK(Raw!YU270)),"",IF(AND(Raw!YS270&lt;&gt;4,ISBLANK(Raw!YU270)=FALSE),"",1))))</f>
        <v/>
      </c>
    </row>
    <row r="271" spans="1:64">
      <c r="A271" s="20">
        <f>Raw!A271</f>
        <v>0</v>
      </c>
      <c r="B271" s="19" t="str">
        <f>IF(A271=0,"",IF(AND(Raw!AC271=1,COUNTA(Raw!AR271:IC271)&gt;0,COUNTA(Raw!ID271:YU271)=0),"",IF(AND(Raw!AC271=2,COUNTA(Raw!AR271:IC271)=0,COUNTA(Raw!ID271:MV271)&gt;0,COUNTA(Raw!MW271:YU271)=0),"",IF(AND(Raw!AC271=3,COUNTA(Raw!AP271:MV271)=0,COUNTA(Raw!MW271:YU271)&gt;0),"",1))))</f>
        <v/>
      </c>
      <c r="C271" s="19" t="str">
        <f>IF(A271=0,"",IF(AND(Raw!AK271=1,ISBLANK(Raw!AM271)=FALSE,ISBLANK(Raw!AO271)),"",IF(AND(Raw!AK271=2,ISBLANK(Raw!AM271),ISBLANK(Raw!AO271)=FALSE),"",1)))</f>
        <v/>
      </c>
      <c r="D271" s="19" t="str">
        <f>IF(A271=0,"",IF(COUNTA(Raw!AS271:AZ271)=0,"",IF(AND(Raw!AS271+Raw!AT271=100,Raw!AU271+Raw!AV271=100,Raw!AW271+Raw!AX271=100,Raw!AY271+Raw!AZ271=100),"",1)))</f>
        <v/>
      </c>
      <c r="E271" s="19" t="str">
        <f>IF(A271=0,"",IF(ISBLANK(Raw!AQ271),"",IF(Raw!AQ271=1,"",1)))</f>
        <v/>
      </c>
      <c r="F271" s="19" t="str">
        <f>IF(A271=0,"",IF(ISBLANK(Raw!AR271),"",IF(AND(Raw!AR271&gt;=0,Raw!AR271&lt;=100),"",1)))</f>
        <v/>
      </c>
      <c r="G271" s="19" t="str">
        <f>IF(A271=0,"",IF(AND(ISBLANK(Raw!BA271),ISBLANK(Raw!AS271)),"",IF(AND(Raw!AS271&gt;0,ISBLANK(Raw!BA271)=FALSE),"",1)))</f>
        <v/>
      </c>
      <c r="H271" s="19" t="str">
        <f>IF(A271=0,"",IF(COUNTA(Raw!BA271:BH271)=0,"",IF(AND(Raw!BA271=0,COUNTA(Raw!BB271:BH271)=0),"",IF(AND(Raw!BA271&gt;0,COUNTA(Raw!BB271:BH271)&gt;0),"",1))))</f>
        <v/>
      </c>
      <c r="I271" s="19" t="str">
        <f>IF(A271=0,"",IF(AND(ISBLANK(Raw!BI271),ISBLANK(Raw!BJ271)),"",IF(AND(Raw!BI271=1,ISBLANK(Raw!BJ271)=FALSE),"",IF(AND(Raw!BI271=2,ISBLANK(Raw!BJ271)),"",1))))</f>
        <v/>
      </c>
      <c r="J271" s="19" t="str">
        <f>IF(A271=0,"",IF(AND(ISBLANK(Raw!AT271),COUNTBLANK(Raw!BK271:BQ271)),"",IF(AND(Raw!AT271&gt;0,COUNTA(Raw!BK271:BQ271)&gt;0),"",IF(AND(Raw!AT271=0,COUNTA(Raw!BK271:BQ271)=0),"",1))))</f>
        <v/>
      </c>
      <c r="K271" s="19" t="str">
        <f>IF(A271=0,"",IF(AND(ISBLANK(Raw!AS271),COUNTA(Raw!BR271:BX271)=0),"",IF(AND(Raw!AS271&gt;0,COUNTA(Raw!BR271:BX271)&gt;0),"",IF(AND(Raw!AS271=0,COUNTA(Raw!BR271:BX271)=0),"",1))))</f>
        <v/>
      </c>
      <c r="L271" s="19" t="str">
        <f>IF(A271=0,"",IF(AND(COUNTA(Raw!BK271:BX271)=0,COUNTA(Raw!BY271:CH271)=0),"",IF(AND(COUNTIF(Raw!BK271:BX271,1)&gt;0,COUNTA(Raw!BY271:CH271)&gt;0),"",IF(AND(COUNTIF(Raw!BK271:BX271,1)=0,COUNTA(Raw!BY271:CH271)=0),"",1))))</f>
        <v/>
      </c>
      <c r="M271" s="19" t="str">
        <f>IF(A271=0,"",IF(AND(COUNTA(Raw!BK271:BX271)=0,COUNTA(Raw!CI271:CR271)),"",IF(AND(COUNTIF(Raw!BK271:BX271,3)&gt;0,COUNTA(Raw!CI271:CR271)&gt;0),"",IF(AND(COUNTIF(Raw!BK271:BX271,3)=0,COUNTA(Raw!CI271:CR271)=0),"",1))))</f>
        <v/>
      </c>
      <c r="N271" s="19" t="str">
        <f>IF(A271=0,"",IF(COUNTA(Raw!CS271:DF271)=0,"",IF(AND(COUNTIF(Raw!CS271:CV271,1)=1,COUNTA(Raw!CW271:DA271)&gt;0,COUNTA(Raw!DB271:DF271)=0),"",IF(AND(COUNTIF(Raw!CS271:CV271,2)=1,COUNTA(Raw!CW271:DA271)=0,COUNTA(Raw!DB271:DF271)&gt;0),"",IF(AND(COUNTA(Raw!CS271:CV271)&gt;0,COUNTA(Raw!CW271:DF271)=0),"",1)))))</f>
        <v/>
      </c>
      <c r="O271" s="19" t="str">
        <f>IF(A271=0,"",IF(COUNTA(Raw!DG271:DP271)=0,"",IF(AND(COUNTIF(Raw!BK271:BQ271,1)&gt;0,OR(COUNTIF(Raw!DG271:DP271,1)=1,COUNTIF(Raw!DG271:DP271,2)=1,COUNTIF(Raw!DG271:DP271,3)=1)),"",IF(AND(COUNTIF(Raw!BK271:BQ271,1)=0,AND(COUNTIF(Raw!DG271:DP271,1)=0,COUNTIF(Raw!DG271:DP271,2)=0,COUNTIF(Raw!DG271:DP271,3)=0)),"",1))))</f>
        <v/>
      </c>
      <c r="P271" s="19" t="str">
        <f>IF(A271=0,"",IF(COUNTA(Raw!DG271:DR271)=0,"",IF(AND(COUNTIF(Raw!DG271:DP271,4)=1,ISBLANK(Raw!DQ271)=FALSE,ISBLANK(Raw!DR271)),"",IF(AND(COUNTIF(Raw!DG271:DP271,7)=1,ISBLANK(Raw!DQ271),ISBLANK(Raw!DR271)=FALSE),"",IF(AND(COUNTA(Raw!DG271:DP271)&gt;0,COUNTIF(Raw!DG271:DP271,4)=0,COUNTIF(Raw!DG271:DP271,7)=0,COUNTA(Raw!DQ271:DR271)=0),"",1)))))</f>
        <v/>
      </c>
      <c r="Q271" s="19" t="str">
        <f>IF(A271=0,"",IF(AND(COUNTA(Raw!DS271:DU271)=0,COUNTA(Raw!BK271:BQ271)=0),"",IF(AND(COUNTIF(Raw!BK271:BQ271,1)&gt;0,COUNTA(Raw!DS271:DU271)&gt;0),"",IF(AND(COUNTIF(Raw!BK271:BQ271,1)=0,COUNTA(Raw!DS271:DU271)=0),"",1))))</f>
        <v/>
      </c>
      <c r="R271" s="19" t="str">
        <f>IF(A271=0,"",IF(AND(ISBLANK(Raw!AT271),ISBLANK(Raw!EJ271)),"",IF(AND(Raw!AT271&gt;0,ISBLANK(Raw!EJ271)=FALSE,Raw!EJ271&gt;=0,Raw!EJ271&lt;=7),"",IF(AND(Raw!AT271=0,ISBLANK(Raw!EJ271)),"",1))))</f>
        <v/>
      </c>
      <c r="S271" t="str">
        <f>IF(A271=0,"",IF(AND(ISBLANK(Raw!AS271),ISBLANK(Raw!EK271)),"",IF(AND(Raw!AS271&gt;0,ISBLANK(Raw!EK271)=FALSE),"",IF(AND(Raw!AS271=0,ISBLANK(Raw!EK271)),"",1))))</f>
        <v/>
      </c>
      <c r="T271" s="19" t="str">
        <f>IF(A271=0,"",IF(AND(ISBLANK(Raw!AT271),COUNTA(Raw!EL271:EQ271)=0),"",IF(AND(Raw!AT271&gt;0,COUNTA(Raw!EL271:EQ271)&gt;0),"",IF(AND(Raw!AT271=0,COUNTA(Raw!EL271:EQ271)=0),"",1))))</f>
        <v/>
      </c>
      <c r="U271" t="str">
        <f>IF(A271=0,"",IF(AND(ISBLANK(Raw!AT271),COUNTA(Raw!ER271:EU271)=0),"",IF(AND(Raw!AT271&gt;0,COUNTA(Raw!ER271:EU271)&gt;0),"",IF(AND(Raw!AT271=0,COUNTA(Raw!ER271:EU271)=0),"",1))))</f>
        <v/>
      </c>
      <c r="V271" t="str">
        <f>IF(A271=0,"",IF(AND(ISBLANK(Raw!AS271),COUNTA(Raw!EV271:FA271)=0),"",IF(AND(Raw!AS271&gt;0,COUNTA(Raw!EV271:FA271)&gt;0),"",IF(AND(Raw!AS271=0,COUNTA(Raw!EV271:FA271)=0),"",1))))</f>
        <v/>
      </c>
      <c r="W271" t="str">
        <f>IF(A271=0,"",IF(AND(ISBLANK(Raw!AS271),COUNTA(Raw!FB271:FE271)=0),"",IF(AND(Raw!AS271&gt;0,COUNTA(Raw!FB271:FE271)&gt;0),"",IF(AND(Raw!AS271=0,COUNTA(Raw!FB271:FE271)=0),"",1))))</f>
        <v/>
      </c>
      <c r="X271" t="str">
        <f>IF(A271=0,"",IF(AND(ISBLANK(Raw!AT271),COUNTA(Raw!FF271:FI271)=0),"",IF(AND(Raw!AT271&gt;0,COUNTA(Raw!FF271:FI271)&gt;0),"",IF(AND(Raw!AT271=0,COUNTA(Raw!FF271:FI271)=0),"",1))))</f>
        <v/>
      </c>
      <c r="Y271" t="str">
        <f>IF(A271=0,"",IF(AND(ISBLANK(Raw!AS271),COUNTA(Raw!FJ271:FM271)=0),"",IF(AND(Raw!AS271&gt;0,COUNTA(Raw!FJ271:FM271)&gt;0),"",IF(AND(Raw!AS271=0,COUNTA(Raw!FJ271:FM271)=0),"",1))))</f>
        <v/>
      </c>
      <c r="Z271" t="str">
        <f>IF(A271=0,"",IF(AND(COUNTA(Raw!FN271:FT271)=0,ISBLANK(Raw!FU271)),"",IF(AND(COUNTIF(Raw!FN271:FT271,1)&gt;0,ISBLANK(Raw!FU271)=FALSE),"",IF(AND(COUNTIF(Raw!FN271:FT271,1)=0,ISBLANK(Raw!FU271)),"",1))))</f>
        <v/>
      </c>
      <c r="AA271" s="19" t="str">
        <f>IF(A271=0,"",IF(AND(ISBLANK(Raw!BI271),COUNTA(Raw!FV271:GH271)=0),"",IF(AND(Raw!BI271&lt;&gt;1,COUNTIF(Raw!FV271:GH271,6)=0),"",IF(Raw!BI271=1,"",1))))</f>
        <v/>
      </c>
      <c r="AB271" t="str">
        <f>IF(A271=0,"",IF(AND(ISBLANK(Raw!GI271),COUNTA(Raw!GJ271:GQ271)=0),"",IF(AND(Raw!GI271=1,COUNTA(Raw!GJ271:GQ271)&gt;0),"",IF(AND(Raw!GI271=2,COUNTA(Raw!GJ271:GQ271)=0),"",1))))</f>
        <v/>
      </c>
      <c r="AC271" s="19" t="str">
        <f>IF(A271=0,"",IF(AND(COUNTA(Raw!GY271:HF271)=0,ISBLANK(Raw!HG271)),"",IF(AND(OR(COUNTIF(Raw!GY271:HE271,1)&gt;0,COUNTIF(Raw!GY271:HE271,2)&gt;0),ISBLANK(Raw!HG271)=FALSE),"",IF(AND(COUNTA(Raw!GY271:HF271)&gt;0,ISBLANK(Raw!HG271),COUNTIF(Raw!GY271:HE271,1)=0,COUNTIF(Raw!GY271:HE271,2)=0),"",1))))</f>
        <v/>
      </c>
      <c r="AD271" s="19" t="str">
        <f>IF(A271=0,"",IF(COUNTA(Raw!HU271:IB271)=0,"",IF(AND(Raw!AK271&lt;&gt;2,COUNTIF(Raw!HU271:IA271,2)=0,COUNTIF(Raw!HU271:IA271,3)=0),"",IF(Raw!AK271=2,"",1))))</f>
        <v/>
      </c>
      <c r="AE271" s="19" t="str">
        <f>IF(A271=0,"",IF(AND(Raw!AK271=2,ISBLANK(Raw!IC271)=FALSE),"",IF(AND(Raw!AK271&lt;&gt;2,ISBLANK(Raw!IC271)),"",1)))</f>
        <v/>
      </c>
      <c r="AF271" s="19" t="str">
        <f>IF(A271=0,"",IF(COUNTA(Raw!ID271:IF271)=0,"",IF(AND(MATCH(2023-Raw!ID271,Code!$A$3:$A$12,1)=Raw!IF271,2023-Raw!ID271=Raw!IE271),"",1)))</f>
        <v/>
      </c>
      <c r="AG271" s="19" t="str">
        <f>IF(A271=0,"",IF(COUNTA(Raw!IG271:II271)=0,"",IF(AND(Raw!IG271=4,ISBLANK(Raw!II271)=FALSE),"",IF(AND(Raw!IG271&lt;&gt;4,ISBLANK(Raw!II271)),"",1))))</f>
        <v/>
      </c>
      <c r="AH271" s="19" t="str">
        <f>IF(A271=0,"",IF(COUNTA(Raw!IJ271:IM271)=0,"",IF(AND(Raw!IJ271=1,ISBLANK(Raw!IK271)=FALSE),"",IF(AND(Raw!IJ271=2,COUNTA(Raw!IK271:IM271)&gt;0),"",1))))</f>
        <v/>
      </c>
      <c r="AI271" s="19" t="str">
        <f>IF(A271=0,"",IF(COUNTA(Raw!IK271:IM271)=0,"",IF(AND(Raw!IK271=1,ISBLANK(Raw!IL271)=FALSE),"",IF(AND(Raw!IK271=2,COUNTA(Raw!IL271:IM271)=0),"",1))))</f>
        <v/>
      </c>
      <c r="AJ271" s="19" t="str">
        <f>IF(A271=0,"",IF(COUNTA(Raw!JD271:JJ271)=0,"",IF(AND(Raw!JD271&gt;600,COUNTA(Raw!JE271:JI271)&gt;0),"",IF(AND(Raw!JD271&lt;=600,COUNTA(Raw!JE271:JJ271)=0),"",1))))</f>
        <v/>
      </c>
      <c r="AK271" s="19" t="str">
        <f>IF(A271=0,"",IF(COUNTA(Raw!JK271:KA271)=0,"",IF(AND(Raw!JK271=1,COUNTA(Raw!JM271:JV271)&gt;0),"",IF(AND(Raw!JK271=3,COUNTA(Raw!JM271:JV271)&gt;0,COUNTA(Raw!JW271:KA271)=0),"",IF(AND(ISBLANK(Raw!JK271)=FALSE,Raw!JK271&lt;&gt;1,Raw!JK271&lt;&gt;3,COUNTA(Raw!JM271:KA271)=0),"",1)))))</f>
        <v/>
      </c>
      <c r="AL271" s="19" t="str">
        <f>IF(A271=0,"",IF(COUNTA(Raw!JW271:KA271)=0,"",IF(AND(COUNTIF(Raw!JW271:JZ271,4)=0,COUNTA(Raw!JW271:JZ271)&gt;0,ISBLANK(Raw!KA271)=FALSE),"",IF(AND(COUNTIF(Raw!JW271:KA271,4)&gt;0,ISBLANK(Raw!KA271)),"",1))))</f>
        <v/>
      </c>
      <c r="AM271" s="19" t="str">
        <f>IF(A271=0,"",IF(COUNTA(Raw!KT271:KU271)=0,"",IF(AND(Raw!KT271=1,ISBLANK(Raw!KU271)=FALSE),"",IF(AND(Raw!KT271=2,ISBLANK(Raw!KU271)),"",1))))</f>
        <v/>
      </c>
      <c r="AN271" s="19" t="str">
        <f>IF(A271=0,"",IF(COUNTA(Raw!KX271:LF271)=0,"",IF(AND(COUNTIF(Raw!KX271:LB271,5)=1,COUNTA(Raw!KX271:LB271)=1,COUNTA(Raw!LC271:LF271)=0),"",IF(AND(COUNTIF(Raw!KX271:LB271,5)=0,COUNTA(Raw!KX271:LB271)&gt;0,COUNTA(Raw!LC271:LF271)&gt;0),"",1))))</f>
        <v/>
      </c>
      <c r="AO271" s="19" t="str">
        <f>IF(A271=0,"",IF(COUNTA(Raw!LM271:LU271)=0,"",IF(AND(Raw!LM271=1,ISBLANK(Raw!LN271)=FALSE,COUNTA(Raw!LO271:LU271)&gt;0),"",IF(AND(Raw!LM271=2,COUNTA(Raw!LN271:LU271)=0),"",1))))</f>
        <v/>
      </c>
      <c r="AP271" s="19" t="str">
        <f>IF(A271=0,"",IF(COUNTA(Raw!MY271:OG271)=0,"",IF(AND(Raw!MY271=2,COUNTA(Raw!MZ271:OG271)=0),"",IF(AND(Raw!MY271=1,COUNTA(Raw!MZ271:OG271)&gt;0),"",1))))</f>
        <v/>
      </c>
      <c r="AQ271" s="19" t="str">
        <f>IF(A271=0,"",IF(COUNTA(Raw!NC271:NW271)=0,"",IF(AND(COUNTIF(Raw!NC271:NG271,3)&gt;0,COUNTA(Raw!NH271:NQ271)&gt;0),"",IF(AND(COUNTA(Raw!NC271:NG271)&gt;0,COUNTIF(Raw!NC271:NG271,3)=0,COUNTA(Raw!NH271:NW271)=0),"",1))))</f>
        <v/>
      </c>
      <c r="AR271" s="19" t="str">
        <f>IF(A271=0,"",IF(COUNTA(Raw!NH271:NW271)=0,"",IF(AND(COUNTIF(Raw!NH271:NQ271,10)&gt;0,COUNTA(Raw!NR271:NW271)&gt;0),"",IF(AND(COUNTA(Raw!NH271:NQ271)&gt;0,COUNTIF(Raw!NH271:NQ271,10)=0,COUNTA(Raw!NR271:NY271)=0),"",1))))</f>
        <v/>
      </c>
      <c r="AS271" s="19" t="str">
        <f>IF(A271=0,"",IF(COUNTA(Raw!NY271:OG271)=0,"",IF(AND(Raw!NY271=1,COUNTA(Raw!NZ271:OG271)&gt;0),"",IF(AND(Raw!NY271=2,COUNTA(Raw!NZ271:OG271)=0),"",1))))</f>
        <v/>
      </c>
      <c r="AT271" s="19" t="str">
        <f>IF(A271=0,"",IF(COUNTA(Raw!OH271:OY271)=0,"",IF(AND(Raw!OH271=1,COUNTA(Raw!OI271:OY271)&gt;0),"",IF(AND(Raw!OH271=2,COUNTA(Raw!OI271:OY271)=0),"",1))))</f>
        <v/>
      </c>
      <c r="AU271" s="19" t="str">
        <f>IF(A271=0,"",IF(COUNTA(Raw!PR271:QB271)=0,"",
IF(AND(OR(AND(COUNTIF(Raw!PR271:QB271,1)=1,COUNTA(Raw!QI271:QY271)&gt;0),AND(COUNTIF(Raw!PR271:QB271,1)=0,COUNTA(Raw!QI271:QY271)=0)),OR(AND(COUNTIF(Raw!PR271:QB271,2)=1,COUNTA(Raw!QZ271:RP271)&gt;0),AND(COUNTIF(Raw!PR271:QB271,2)=0,COUNTA(Raw!QZ271:RP271)=0)),OR(AND(COUNTIF(Raw!PR271:QB271,3)=1,COUNTA(Raw!RQ271:SG271)&gt;0),AND(COUNTIF(Raw!PR271:QB271,3)=0,COUNTA(Raw!RQ271:SG271)=0)),OR(AND(COUNTIF(Raw!PR271:QB271,4)=1,COUNTA(Raw!SH271:ST271)&gt;0),AND(COUNTIF(Raw!PR271:QB271,4)=0,COUNTA(Raw!SH271:ST271)=0)),OR(AND(COUNTIF(Raw!PR271:QB271,5)=1,COUNTA(Raw!SU271:TG271)&gt;0),AND(COUNTIF(Raw!PR271:QB271,5)=0,COUNTA(Raw!SU271:TG271)=0)),OR(AND(COUNTIF(Raw!PR271:QB271,6)=1,COUNTA(Raw!TH271:TT271)&gt;0),AND(COUNTIF(Raw!PR271:QB271,6)=0,COUNTA(Raw!TH271:TT271)=0)),OR(AND(COUNTIF(Raw!PR271:QB271,7)=1,COUNTA(Raw!TU271:UI271)&gt;0),AND(COUNTIF(Raw!PR271:QB271,7)=0,COUNTA(Raw!TU271:UI271)=0)),OR(AND(COUNTIF(Raw!PR271:QB271,8)=1,COUNTA(Raw!UJ271:UV271)&gt;0),AND(COUNTIF(Raw!PR271:QB271,8)=0,COUNTA(Raw!UJ271:UV271)=0)),OR(AND(COUNTIF(Raw!PR271:QB271,9)=1,COUNTA(Raw!UW271:VG271)&gt;0),AND(COUNTIF(Raw!PR271:QB271,9)=0,COUNTA(Raw!UW271:VG271)=0)),OR(AND(COUNTIF(Raw!PR271:QB271,10)=1,COUNTA(Raw!VH271:VP271)&gt;0),AND(COUNTIF(Raw!PR271:QB271,10)=0,COUNTA(Raw!VH271:VP271)=0)),OR(AND(COUNTIF(Raw!PR271:QB271,11)=1,COUNTA(Raw!VQ271:WK271)&gt;0),AND(COUNTIF(Raw!PR271:QB271,11)=0,COUNTA(Raw!VQ271:WK271)=0))),"",1)))</f>
        <v/>
      </c>
      <c r="AV271" s="19" t="str">
        <f>IF(A271=0,"",IF(COUNTA(Raw!QI271:QY271)=0,"",IF(AND(OR(AND(Raw!QI271=4,COUNTIF(Raw!QR271:QY271,1)=0),Raw!QI271&lt;&gt;4),OR(AND(Raw!QJ271=4,COUNTIF(Raw!QR271:QY271,2)=0),Raw!QJ271&lt;&gt;4),OR(AND(Raw!QK271=4,COUNTIF(Raw!QR271:QY271,3)=0),Raw!QK271&lt;&gt;4),OR(AND(Raw!QL271=4,COUNTIF(Raw!QR271:QY271,4)=0),Raw!QL271&lt;&gt;4),OR(AND(Raw!QM271=4,COUNTIF(Raw!QR271:QY271,5)=0),Raw!QM271&lt;&gt;4),OR(AND(Raw!QN271=4,COUNTIF(Raw!QR271:QY271,6)=0),Raw!QN271&lt;&gt;4),OR(AND(Raw!QO271=4,COUNTIF(Raw!QR271:QY271,7)=0),Raw!QO271&lt;&gt;4),OR(AND(Raw!QP271=4,COUNTIF(Raw!QR271:QY271,8)=0),Raw!QP271&lt;&gt;4)),"",1)))</f>
        <v/>
      </c>
      <c r="AW271" t="str">
        <f>IF(A271=0,"",IF(COUNTA(Raw!QZ271:RP271)=0,"",IF(AND(OR(AND(Raw!QZ271=4,COUNTIF(Raw!RI271:RP271,1)=0),Raw!QZ271&lt;&gt;4),OR(AND(Raw!RA271=4,COUNTIF(Raw!RI271:RP271,2)=0),Raw!RA271&lt;&gt;4),OR(AND(Raw!RB271=4,COUNTIF(Raw!RI271:RP271,3)=0),Raw!RB271&lt;&gt;4),OR(AND(Raw!RC271=4,COUNTIF(Raw!RI271:RP271,4)=0),Raw!RC271&lt;&gt;4),OR(AND(Raw!RD271=4,COUNTIF(Raw!RI271:RP271,5)=0),Raw!RD271&lt;&gt;4),OR(AND(Raw!RE271=4,COUNTIF(Raw!RI271:RP271,6)=0),Raw!RE271&lt;&gt;4),OR(AND(Raw!RF271=4,COUNTIF(Raw!RI271:RP271,7)=0),Raw!RF271&lt;&gt;4),OR(AND(Raw!RG271=4,COUNTIF(Raw!RI271:RP271,8)=0),Raw!RG271&lt;&gt;4)),"",1)))</f>
        <v/>
      </c>
      <c r="AX271" t="str">
        <f>IF(A271=0,"",IF(COUNTA(Raw!RQ271:SG271)=0,"",IF(AND(OR(AND(Raw!RQ271=4,COUNTIF(Raw!RZ271:SG271,1)=0),Raw!RQ271&lt;&gt;4),OR(AND(Raw!RR271=4,COUNTIF(Raw!RZ271:SG271,2)=0),Raw!RR271&lt;&gt;4),OR(AND(Raw!RS271=4,COUNTIF(Raw!RZ271:SG271,3)=0),Raw!RS271&lt;&gt;4),OR(AND(Raw!RT271=4,COUNTIF(Raw!RZ271:SG271,4)=0),Raw!RT271&lt;&gt;4),OR(AND(Raw!RU271=4,COUNTIF(Raw!RZ271:SG271,5)=0),Raw!RU271&lt;&gt;4),OR(AND(Raw!RV271=4,COUNTIF(Raw!RZ271:SG271,6)=0),Raw!RV271&lt;&gt;4),OR(AND(Raw!RW271=4,COUNTIF(Raw!RZ271:SG271,7)=0),Raw!RW271&lt;&gt;4),OR(AND(Raw!RX271=4,COUNTIF(Raw!RZ271:SG271,8)=0),Raw!RX271&lt;&gt;4)),"",1)))</f>
        <v/>
      </c>
      <c r="AY271" t="str">
        <f>IF(A271=0,"",IF(COUNTA(Raw!SH271:ST271)=0,"",IF(AND(OR(AND(Raw!SH271=4,COUNTIF(Raw!SO271:ST271,1)=0),Raw!SH271&lt;&gt;4),OR(AND(Raw!SI271=4,COUNTIF(Raw!SO271:ST271,2)=0),Raw!SI271&lt;&gt;4),OR(AND(Raw!SJ271=4,COUNTIF(Raw!SO271:ST271,3)=0),Raw!SJ271&lt;&gt;4),OR(AND(Raw!SK271=4,COUNTIF(Raw!SO271:ST271,4)=0),Raw!SK271&lt;&gt;4),OR(AND(Raw!SL271=4,COUNTIF(Raw!SO271:ST271,5)=0),Raw!SL271&lt;&gt;4),OR(AND(Raw!SM271=4,COUNTIF(Raw!SO271:ST271,6)=0),Raw!SM271&lt;&gt;4)),"",1)))</f>
        <v/>
      </c>
      <c r="AZ271" t="str">
        <f>IF(A271=0,"",IF(COUNTA(Raw!SU271:TG271)=0,"",IF(AND(OR(AND(Raw!SU271=4,COUNTIF(Raw!TB271:TG271,1)=0),Raw!SU271&lt;&gt;4),OR(AND(Raw!SV271=4,COUNTIF(Raw!TB271:TG271,2)=0),Raw!SV271&lt;&gt;4),OR(AND(Raw!SW271=4,COUNTIF(Raw!TB271:TG271,3)=0),Raw!SW271&lt;&gt;4),OR(AND(Raw!SX271=4,COUNTIF(Raw!TB271:TG271,4)=0),Raw!SX271&lt;&gt;4),OR(AND(Raw!SY271=4,COUNTIF(Raw!TB271:TG271,5)=0),Raw!SY271&lt;&gt;4),OR(AND(Raw!SZ271=4,COUNTIF(Raw!TB271:TG271,6)=0),Raw!SZ271&lt;&gt;4)),"",1)))</f>
        <v/>
      </c>
      <c r="BA271" t="str">
        <f>IF(A271=0,"",IF(COUNTA(Raw!TH271:TT271)=0,"",IF(AND(OR(AND(Raw!TH271=4,COUNTIF(Raw!TO271:TT271,1)=0),Raw!TH271&lt;&gt;4),OR(AND(Raw!TI271=4,COUNTIF(Raw!TO271:TT271,2)=0),Raw!TI271&lt;&gt;4),OR(AND(Raw!TJ271=4,COUNTIF(Raw!TO271:TT271,3)=0),Raw!TJ271&lt;&gt;4),OR(AND(Raw!TK271=4,COUNTIF(Raw!TO271:TT271,4)=0),Raw!TK271&lt;&gt;4),OR(AND(Raw!TL271=4,COUNTIF(Raw!TO271:TT271,5)=0),Raw!TL271&lt;&gt;4),OR(AND(Raw!TM271=4,COUNTIF(Raw!TO271:TT271,6)=0),Raw!TM271&lt;&gt;4)),"",1)))</f>
        <v/>
      </c>
      <c r="BB271" t="str">
        <f>IF(A271=0,"",IF(COUNTA(Raw!TU271:UI271)=0,"",IF(AND(OR(AND(Raw!TU271=4,COUNTIF(Raw!UC271:UI271,1)=0),Raw!TU271&lt;&gt;4),OR(AND(Raw!TV271=4,COUNTIF(Raw!UC271:UI271,2)=0),Raw!TV271&lt;&gt;4),OR(AND(Raw!TW271=4,COUNTIF(Raw!UC271:UI271,3)=0),Raw!TW271&lt;&gt;4),OR(AND(Raw!TX271=4,COUNTIF(Raw!UC271:UI271,4)=0),Raw!TX271&lt;&gt;4),OR(AND(Raw!TY271=4,COUNTIF(Raw!UC271:UI271,5)=0),Raw!TY271&lt;&gt;4),OR(AND(Raw!TZ271=4,COUNTIF(Raw!UC271:UI271,6)=0),Raw!TZ271&lt;&gt;4),OR(AND(Raw!UA271=4,COUNTIF(Raw!UC271:UI271,7)=0),Raw!UA271&lt;&gt;4)),"",1)))</f>
        <v/>
      </c>
      <c r="BC271" t="str">
        <f>IF(A271=0,"",IF(COUNTA(Raw!UJ271:UV271)=0,"",IF(AND(OR(AND(Raw!UJ271=4,COUNTIF(Raw!UQ271:UV271,1)=0),Raw!UJ271&lt;&gt;4),OR(AND(Raw!UK271=4,COUNTIF(Raw!UQ271:UV271,2)=0),Raw!UK271&lt;&gt;4),OR(AND(Raw!UL271=4,COUNTIF(Raw!UQ271:UV271,3)=0),Raw!UL271&lt;&gt;4),OR(AND(Raw!UM271=4,COUNTIF(Raw!UQ271:UV271,4)=0),Raw!UM271&lt;&gt;4),OR(AND(Raw!UN271=4,COUNTIF(Raw!UQ271:UV271,5)=0),Raw!UN271&lt;&gt;4),OR(AND(Raw!UO271=4,COUNTIF(Raw!UQ271:UV271,6)=0),Raw!UO271&lt;&gt;4)),"",1)))</f>
        <v/>
      </c>
      <c r="BD271" t="str">
        <f>IF(A271=0,"",IF(COUNTA(Raw!UW271:VG271)=0,"",IF(AND(OR(AND(Raw!UW271=4,COUNTIF(Raw!VC271:VG271,1)=0),Raw!UW271&lt;&gt;4),OR(AND(Raw!UX271=4,COUNTIF(Raw!VC271:VG271,2)=0),Raw!UX271&lt;&gt;4),OR(AND(Raw!UY271=4,COUNTIF(Raw!VC271:VG271,3)=0),Raw!UY271&lt;&gt;4),OR(AND(Raw!UZ271=4,COUNTIF(Raw!VC271:VG271,4)=0),Raw!UZ271&lt;&gt;4),OR(AND(Raw!VA271=4,COUNTIF(Raw!VC271:VG271,5)=0),Raw!VA271&lt;&gt;4)),"",1)))</f>
        <v/>
      </c>
      <c r="BE271" t="str">
        <f>IF(A271=0,"",IF(COUNTA(Raw!VH271:VP271)=0,"",
IF(AND(
OR(AND(Raw!VH271=4,COUNTIF(Raw!VM271:VP271,1)=0),Raw!VH271&lt;&gt;4),
OR(AND(Raw!VI271=4,COUNTIF(Raw!VM271:VP271,2)=0),Raw!VI271&lt;&gt;4),
OR(AND(Raw!VJ271=4,COUNTIF(Raw!VM271:VP271,3)=0),Raw!VJ271&lt;&gt;4),
OR(AND(Raw!VK271=4,COUNTIF(Raw!VM271:VP271,4)=0),Raw!VK271&lt;&gt;4)
),"",1)))</f>
        <v/>
      </c>
      <c r="BF271" t="str">
        <f>IF(A271=0,"",IF(COUNTA(Raw!VQ271:WK271)=0,"",
IF(AND(
OR(AND(Raw!VQ271=4,COUNTIF(Raw!WB271:WK271,1)=0),Raw!VQ271&lt;&gt;4),
OR(AND(Raw!VR271=4,COUNTIF(Raw!WB271:WK271,2)=0),Raw!VR271&lt;&gt;4),
OR(AND(Raw!VS271=4,COUNTIF(Raw!WB271:WK271,3)=0),Raw!VS271&lt;&gt;4),
OR(AND(Raw!VT271=4,COUNTIF(Raw!WB271:WK271,4)=0),Raw!VT271&lt;&gt;4),
OR(AND(Raw!VU271=4,COUNTIF(Raw!WB271:WK271,5)=0),Raw!VU271&lt;&gt;4),
OR(AND(Raw!VV271=4,COUNTIF(Raw!WB271:WK271,6)=0),Raw!VV271&lt;&gt;4),
OR(AND(Raw!VW271=4,COUNTIF(Raw!WB271:WK271,7)=0),Raw!VW271&lt;&gt;4),
OR(AND(Raw!VX271=4,COUNTIF(Raw!WB271:WK271,8)=0),Raw!VX271&lt;&gt;4),
OR(AND(Raw!VY271=4,COUNTIF(Raw!WB271:WK271,9)=0),Raw!VX271&lt;&gt;4),
OR(AND(Raw!VZ271=4,COUNTIF(Raw!WB271:WK271,10)=0),Raw!VZ271&lt;&gt;4)
),"",1)))</f>
        <v/>
      </c>
      <c r="BG271" t="str">
        <f>IF(A271=0,"",IF(COUNTA(Raw!WL271:XB271)=0,"",
IF(AND(
OR(AND(Raw!WL271=4,COUNTIF(Raw!WU271:XB271,1)=0),Raw!WL271&lt;&gt;4),
OR(AND(Raw!WM271=4,COUNTIF(Raw!WU271:XB271,2)=0),Raw!WM271&lt;&gt;4),
OR(AND(Raw!WN271=4,COUNTIF(Raw!WU271:XB271,3)=0),Raw!WN271&lt;&gt;4),
OR(AND(Raw!WO271=4,COUNTIF(Raw!WU271:XB271,4)=0),Raw!WO271&lt;&gt;4),
OR(AND(Raw!WP271=4,COUNTIF(Raw!WU271:XB271,5)=0),Raw!WP271&lt;&gt;4),
OR(AND(Raw!WQ271=4,COUNTIF(Raw!WU271:XB271,6)=0),Raw!WQ271&lt;&gt;4),
OR(AND(Raw!WR271=4,COUNTIF(Raw!WU271:XB271,7)=0),Raw!WR271&lt;&gt;4),
OR(AND(Raw!WS271=4,COUNTIF(Raw!WU271:XB271,8)=0),Raw!WS271&lt;&gt;4)
),"",1)))</f>
        <v/>
      </c>
      <c r="BH271" t="str">
        <f>IF(A271=0,"",IF(COUNTA(Raw!XC271:XK271)=0,"",
IF(AND(
OR(AND(Raw!XC271=4,COUNTIF(Raw!XH271:XK271,1)=0),Raw!XC271&lt;&gt;4),
OR(AND(Raw!XD271=4,COUNTIF(Raw!XH271:XK271,2)=0),Raw!XD271&lt;&gt;4),
OR(AND(Raw!XE271=4,COUNTIF(Raw!XH271:XK271,3)=0),Raw!XE271&lt;&gt;4),
OR(AND(Raw!XF271=4,COUNTIF(Raw!XH271:XK271,4)=0),Raw!XF271&lt;&gt;4)
),"",1)))</f>
        <v/>
      </c>
      <c r="BI271" t="str">
        <f>IF(A271=0,"",IF(COUNTA(Raw!XL271:XT271)=0,"",
IF(AND(
OR(AND(Raw!XL271=4,COUNTIF(Raw!XQ271:XT271,1)=0),Raw!XL271&lt;&gt;4),
OR(AND(Raw!XM271=4,COUNTIF(Raw!XQ271:XT271,2)=0),Raw!XM271&lt;&gt;4),
OR(AND(Raw!XN271=4,COUNTIF(Raw!XQ271:XT271,3)=0),Raw!XN271&lt;&gt;4),
OR(AND(Raw!XO271=4,COUNTIF(Raw!XQ271:XT271,4)=0),Raw!XO271&lt;&gt;4)
),"",1)))</f>
        <v/>
      </c>
      <c r="BJ271" t="str">
        <f>IF(A271=0,"",IF(COUNTA(Raw!XU271:YI271)=0,"",
IF(AND(
OR(AND(Raw!XU271=4,COUNTIF(Raw!YC271:YI271,1)=0),Raw!XU271&lt;&gt;4),
OR(AND(Raw!XV271=4,COUNTIF(Raw!YC271:YI271,2)=0),Raw!XV271&lt;&gt;4),
OR(AND(Raw!XW271=4,COUNTIF(Raw!YC271:YI271,3)=0),Raw!XW271&lt;&gt;4),
OR(AND(Raw!XX271=4,COUNTIF(Raw!YC271:YI271,4)=0),Raw!XX271&lt;&gt;4),
OR(AND(Raw!XY271=4,COUNTIF(Raw!YC271:YI271,5)=0),Raw!XY271&lt;&gt;4),
OR(AND(Raw!XZ271=4,COUNTIF(Raw!YC271:YI271,6)=0),Raw!XZ271&lt;&gt;4),
OR(AND(Raw!YA271=4,COUNTIF(Raw!YC271:YI271,7)=0),Raw!YA271&lt;&gt;4)
),"",1)))</f>
        <v/>
      </c>
      <c r="BK271" t="str">
        <f>IF(A271=0,"",IF(COUNTA(Raw!YJ271:YR271)=0,"",
IF(AND(
OR(AND(Raw!YJ271=4,COUNTIF(Raw!YO271:YR271,1)=0),Raw!YJ271&lt;&gt;4),
OR(AND(Raw!YK271=4,COUNTIF(Raw!YO271:YR271,2)=0),Raw!YK271&lt;&gt;4),
OR(AND(Raw!YL271=4,COUNTIF(Raw!YO271:YR271,3)=0),Raw!YL271&lt;&gt;4),
OR(AND(Raw!YM271=4,COUNTIF(Raw!YO271:YR271,4)=0),Raw!YM271&lt;&gt;4)
),"",1)))</f>
        <v/>
      </c>
      <c r="BL271" t="str">
        <f>IF(A271=0,"",IF(COUNTA(Raw!YS271:YU271)=0,"",IF(AND(Raw!YS271=4,ISBLANK(Raw!YU271)),"",IF(AND(Raw!YS271&lt;&gt;4,ISBLANK(Raw!YU271)=FALSE),"",1))))</f>
        <v/>
      </c>
    </row>
    <row r="272" spans="1:64">
      <c r="A272" s="20">
        <f>Raw!A272</f>
        <v>0</v>
      </c>
      <c r="B272" s="19" t="str">
        <f>IF(A272=0,"",IF(AND(Raw!AC272=1,COUNTA(Raw!AR272:IC272)&gt;0,COUNTA(Raw!ID272:YU272)=0),"",IF(AND(Raw!AC272=2,COUNTA(Raw!AR272:IC272)=0,COUNTA(Raw!ID272:MV272)&gt;0,COUNTA(Raw!MW272:YU272)=0),"",IF(AND(Raw!AC272=3,COUNTA(Raw!AP272:MV272)=0,COUNTA(Raw!MW272:YU272)&gt;0),"",1))))</f>
        <v/>
      </c>
      <c r="C272" s="19" t="str">
        <f>IF(A272=0,"",IF(AND(Raw!AK272=1,ISBLANK(Raw!AM272)=FALSE,ISBLANK(Raw!AO272)),"",IF(AND(Raw!AK272=2,ISBLANK(Raw!AM272),ISBLANK(Raw!AO272)=FALSE),"",1)))</f>
        <v/>
      </c>
      <c r="D272" s="19" t="str">
        <f>IF(A272=0,"",IF(COUNTA(Raw!AS272:AZ272)=0,"",IF(AND(Raw!AS272+Raw!AT272=100,Raw!AU272+Raw!AV272=100,Raw!AW272+Raw!AX272=100,Raw!AY272+Raw!AZ272=100),"",1)))</f>
        <v/>
      </c>
      <c r="E272" s="19" t="str">
        <f>IF(A272=0,"",IF(ISBLANK(Raw!AQ272),"",IF(Raw!AQ272=1,"",1)))</f>
        <v/>
      </c>
      <c r="F272" s="19" t="str">
        <f>IF(A272=0,"",IF(ISBLANK(Raw!AR272),"",IF(AND(Raw!AR272&gt;=0,Raw!AR272&lt;=100),"",1)))</f>
        <v/>
      </c>
      <c r="G272" s="19" t="str">
        <f>IF(A272=0,"",IF(AND(ISBLANK(Raw!BA272),ISBLANK(Raw!AS272)),"",IF(AND(Raw!AS272&gt;0,ISBLANK(Raw!BA272)=FALSE),"",1)))</f>
        <v/>
      </c>
      <c r="H272" s="19" t="str">
        <f>IF(A272=0,"",IF(COUNTA(Raw!BA272:BH272)=0,"",IF(AND(Raw!BA272=0,COUNTA(Raw!BB272:BH272)=0),"",IF(AND(Raw!BA272&gt;0,COUNTA(Raw!BB272:BH272)&gt;0),"",1))))</f>
        <v/>
      </c>
      <c r="I272" s="19" t="str">
        <f>IF(A272=0,"",IF(AND(ISBLANK(Raw!BI272),ISBLANK(Raw!BJ272)),"",IF(AND(Raw!BI272=1,ISBLANK(Raw!BJ272)=FALSE),"",IF(AND(Raw!BI272=2,ISBLANK(Raw!BJ272)),"",1))))</f>
        <v/>
      </c>
      <c r="J272" s="19" t="str">
        <f>IF(A272=0,"",IF(AND(ISBLANK(Raw!AT272),COUNTBLANK(Raw!BK272:BQ272)),"",IF(AND(Raw!AT272&gt;0,COUNTA(Raw!BK272:BQ272)&gt;0),"",IF(AND(Raw!AT272=0,COUNTA(Raw!BK272:BQ272)=0),"",1))))</f>
        <v/>
      </c>
      <c r="K272" s="19" t="str">
        <f>IF(A272=0,"",IF(AND(ISBLANK(Raw!AS272),COUNTA(Raw!BR272:BX272)=0),"",IF(AND(Raw!AS272&gt;0,COUNTA(Raw!BR272:BX272)&gt;0),"",IF(AND(Raw!AS272=0,COUNTA(Raw!BR272:BX272)=0),"",1))))</f>
        <v/>
      </c>
      <c r="L272" s="19" t="str">
        <f>IF(A272=0,"",IF(AND(COUNTA(Raw!BK272:BX272)=0,COUNTA(Raw!BY272:CH272)=0),"",IF(AND(COUNTIF(Raw!BK272:BX272,1)&gt;0,COUNTA(Raw!BY272:CH272)&gt;0),"",IF(AND(COUNTIF(Raw!BK272:BX272,1)=0,COUNTA(Raw!BY272:CH272)=0),"",1))))</f>
        <v/>
      </c>
      <c r="M272" s="19" t="str">
        <f>IF(A272=0,"",IF(AND(COUNTA(Raw!BK272:BX272)=0,COUNTA(Raw!CI272:CR272)),"",IF(AND(COUNTIF(Raw!BK272:BX272,3)&gt;0,COUNTA(Raw!CI272:CR272)&gt;0),"",IF(AND(COUNTIF(Raw!BK272:BX272,3)=0,COUNTA(Raw!CI272:CR272)=0),"",1))))</f>
        <v/>
      </c>
      <c r="N272" s="19" t="str">
        <f>IF(A272=0,"",IF(COUNTA(Raw!CS272:DF272)=0,"",IF(AND(COUNTIF(Raw!CS272:CV272,1)=1,COUNTA(Raw!CW272:DA272)&gt;0,COUNTA(Raw!DB272:DF272)=0),"",IF(AND(COUNTIF(Raw!CS272:CV272,2)=1,COUNTA(Raw!CW272:DA272)=0,COUNTA(Raw!DB272:DF272)&gt;0),"",IF(AND(COUNTA(Raw!CS272:CV272)&gt;0,COUNTA(Raw!CW272:DF272)=0),"",1)))))</f>
        <v/>
      </c>
      <c r="O272" s="19" t="str">
        <f>IF(A272=0,"",IF(COUNTA(Raw!DG272:DP272)=0,"",IF(AND(COUNTIF(Raw!BK272:BQ272,1)&gt;0,OR(COUNTIF(Raw!DG272:DP272,1)=1,COUNTIF(Raw!DG272:DP272,2)=1,COUNTIF(Raw!DG272:DP272,3)=1)),"",IF(AND(COUNTIF(Raw!BK272:BQ272,1)=0,AND(COUNTIF(Raw!DG272:DP272,1)=0,COUNTIF(Raw!DG272:DP272,2)=0,COUNTIF(Raw!DG272:DP272,3)=0)),"",1))))</f>
        <v/>
      </c>
      <c r="P272" s="19" t="str">
        <f>IF(A272=0,"",IF(COUNTA(Raw!DG272:DR272)=0,"",IF(AND(COUNTIF(Raw!DG272:DP272,4)=1,ISBLANK(Raw!DQ272)=FALSE,ISBLANK(Raw!DR272)),"",IF(AND(COUNTIF(Raw!DG272:DP272,7)=1,ISBLANK(Raw!DQ272),ISBLANK(Raw!DR272)=FALSE),"",IF(AND(COUNTA(Raw!DG272:DP272)&gt;0,COUNTIF(Raw!DG272:DP272,4)=0,COUNTIF(Raw!DG272:DP272,7)=0,COUNTA(Raw!DQ272:DR272)=0),"",1)))))</f>
        <v/>
      </c>
      <c r="Q272" s="19" t="str">
        <f>IF(A272=0,"",IF(AND(COUNTA(Raw!DS272:DU272)=0,COUNTA(Raw!BK272:BQ272)=0),"",IF(AND(COUNTIF(Raw!BK272:BQ272,1)&gt;0,COUNTA(Raw!DS272:DU272)&gt;0),"",IF(AND(COUNTIF(Raw!BK272:BQ272,1)=0,COUNTA(Raw!DS272:DU272)=0),"",1))))</f>
        <v/>
      </c>
      <c r="R272" s="19" t="str">
        <f>IF(A272=0,"",IF(AND(ISBLANK(Raw!AT272),ISBLANK(Raw!EJ272)),"",IF(AND(Raw!AT272&gt;0,ISBLANK(Raw!EJ272)=FALSE,Raw!EJ272&gt;=0,Raw!EJ272&lt;=7),"",IF(AND(Raw!AT272=0,ISBLANK(Raw!EJ272)),"",1))))</f>
        <v/>
      </c>
      <c r="S272" t="str">
        <f>IF(A272=0,"",IF(AND(ISBLANK(Raw!AS272),ISBLANK(Raw!EK272)),"",IF(AND(Raw!AS272&gt;0,ISBLANK(Raw!EK272)=FALSE),"",IF(AND(Raw!AS272=0,ISBLANK(Raw!EK272)),"",1))))</f>
        <v/>
      </c>
      <c r="T272" s="19" t="str">
        <f>IF(A272=0,"",IF(AND(ISBLANK(Raw!AT272),COUNTA(Raw!EL272:EQ272)=0),"",IF(AND(Raw!AT272&gt;0,COUNTA(Raw!EL272:EQ272)&gt;0),"",IF(AND(Raw!AT272=0,COUNTA(Raw!EL272:EQ272)=0),"",1))))</f>
        <v/>
      </c>
      <c r="U272" t="str">
        <f>IF(A272=0,"",IF(AND(ISBLANK(Raw!AT272),COUNTA(Raw!ER272:EU272)=0),"",IF(AND(Raw!AT272&gt;0,COUNTA(Raw!ER272:EU272)&gt;0),"",IF(AND(Raw!AT272=0,COUNTA(Raw!ER272:EU272)=0),"",1))))</f>
        <v/>
      </c>
      <c r="V272" t="str">
        <f>IF(A272=0,"",IF(AND(ISBLANK(Raw!AS272),COUNTA(Raw!EV272:FA272)=0),"",IF(AND(Raw!AS272&gt;0,COUNTA(Raw!EV272:FA272)&gt;0),"",IF(AND(Raw!AS272=0,COUNTA(Raw!EV272:FA272)=0),"",1))))</f>
        <v/>
      </c>
      <c r="W272" t="str">
        <f>IF(A272=0,"",IF(AND(ISBLANK(Raw!AS272),COUNTA(Raw!FB272:FE272)=0),"",IF(AND(Raw!AS272&gt;0,COUNTA(Raw!FB272:FE272)&gt;0),"",IF(AND(Raw!AS272=0,COUNTA(Raw!FB272:FE272)=0),"",1))))</f>
        <v/>
      </c>
      <c r="X272" t="str">
        <f>IF(A272=0,"",IF(AND(ISBLANK(Raw!AT272),COUNTA(Raw!FF272:FI272)=0),"",IF(AND(Raw!AT272&gt;0,COUNTA(Raw!FF272:FI272)&gt;0),"",IF(AND(Raw!AT272=0,COUNTA(Raw!FF272:FI272)=0),"",1))))</f>
        <v/>
      </c>
      <c r="Y272" t="str">
        <f>IF(A272=0,"",IF(AND(ISBLANK(Raw!AS272),COUNTA(Raw!FJ272:FM272)=0),"",IF(AND(Raw!AS272&gt;0,COUNTA(Raw!FJ272:FM272)&gt;0),"",IF(AND(Raw!AS272=0,COUNTA(Raw!FJ272:FM272)=0),"",1))))</f>
        <v/>
      </c>
      <c r="Z272" t="str">
        <f>IF(A272=0,"",IF(AND(COUNTA(Raw!FN272:FT272)=0,ISBLANK(Raw!FU272)),"",IF(AND(COUNTIF(Raw!FN272:FT272,1)&gt;0,ISBLANK(Raw!FU272)=FALSE),"",IF(AND(COUNTIF(Raw!FN272:FT272,1)=0,ISBLANK(Raw!FU272)),"",1))))</f>
        <v/>
      </c>
      <c r="AA272" s="19" t="str">
        <f>IF(A272=0,"",IF(AND(ISBLANK(Raw!BI272),COUNTA(Raw!FV272:GH272)=0),"",IF(AND(Raw!BI272&lt;&gt;1,COUNTIF(Raw!FV272:GH272,6)=0),"",IF(Raw!BI272=1,"",1))))</f>
        <v/>
      </c>
      <c r="AB272" t="str">
        <f>IF(A272=0,"",IF(AND(ISBLANK(Raw!GI272),COUNTA(Raw!GJ272:GQ272)=0),"",IF(AND(Raw!GI272=1,COUNTA(Raw!GJ272:GQ272)&gt;0),"",IF(AND(Raw!GI272=2,COUNTA(Raw!GJ272:GQ272)=0),"",1))))</f>
        <v/>
      </c>
      <c r="AC272" s="19" t="str">
        <f>IF(A272=0,"",IF(AND(COUNTA(Raw!GY272:HF272)=0,ISBLANK(Raw!HG272)),"",IF(AND(OR(COUNTIF(Raw!GY272:HE272,1)&gt;0,COUNTIF(Raw!GY272:HE272,2)&gt;0),ISBLANK(Raw!HG272)=FALSE),"",IF(AND(COUNTA(Raw!GY272:HF272)&gt;0,ISBLANK(Raw!HG272),COUNTIF(Raw!GY272:HE272,1)=0,COUNTIF(Raw!GY272:HE272,2)=0),"",1))))</f>
        <v/>
      </c>
      <c r="AD272" s="19" t="str">
        <f>IF(A272=0,"",IF(COUNTA(Raw!HU272:IB272)=0,"",IF(AND(Raw!AK272&lt;&gt;2,COUNTIF(Raw!HU272:IA272,2)=0,COUNTIF(Raw!HU272:IA272,3)=0),"",IF(Raw!AK272=2,"",1))))</f>
        <v/>
      </c>
      <c r="AE272" s="19" t="str">
        <f>IF(A272=0,"",IF(AND(Raw!AK272=2,ISBLANK(Raw!IC272)=FALSE),"",IF(AND(Raw!AK272&lt;&gt;2,ISBLANK(Raw!IC272)),"",1)))</f>
        <v/>
      </c>
      <c r="AF272" s="19" t="str">
        <f>IF(A272=0,"",IF(COUNTA(Raw!ID272:IF272)=0,"",IF(AND(MATCH(2023-Raw!ID272,Code!$A$3:$A$12,1)=Raw!IF272,2023-Raw!ID272=Raw!IE272),"",1)))</f>
        <v/>
      </c>
      <c r="AG272" s="19" t="str">
        <f>IF(A272=0,"",IF(COUNTA(Raw!IG272:II272)=0,"",IF(AND(Raw!IG272=4,ISBLANK(Raw!II272)=FALSE),"",IF(AND(Raw!IG272&lt;&gt;4,ISBLANK(Raw!II272)),"",1))))</f>
        <v/>
      </c>
      <c r="AH272" s="19" t="str">
        <f>IF(A272=0,"",IF(COUNTA(Raw!IJ272:IM272)=0,"",IF(AND(Raw!IJ272=1,ISBLANK(Raw!IK272)=FALSE),"",IF(AND(Raw!IJ272=2,COUNTA(Raw!IK272:IM272)&gt;0),"",1))))</f>
        <v/>
      </c>
      <c r="AI272" s="19" t="str">
        <f>IF(A272=0,"",IF(COUNTA(Raw!IK272:IM272)=0,"",IF(AND(Raw!IK272=1,ISBLANK(Raw!IL272)=FALSE),"",IF(AND(Raw!IK272=2,COUNTA(Raw!IL272:IM272)=0),"",1))))</f>
        <v/>
      </c>
      <c r="AJ272" s="19" t="str">
        <f>IF(A272=0,"",IF(COUNTA(Raw!JD272:JJ272)=0,"",IF(AND(Raw!JD272&gt;600,COUNTA(Raw!JE272:JI272)&gt;0),"",IF(AND(Raw!JD272&lt;=600,COUNTA(Raw!JE272:JJ272)=0),"",1))))</f>
        <v/>
      </c>
      <c r="AK272" s="19" t="str">
        <f>IF(A272=0,"",IF(COUNTA(Raw!JK272:KA272)=0,"",IF(AND(Raw!JK272=1,COUNTA(Raw!JM272:JV272)&gt;0),"",IF(AND(Raw!JK272=3,COUNTA(Raw!JM272:JV272)&gt;0,COUNTA(Raw!JW272:KA272)=0),"",IF(AND(ISBLANK(Raw!JK272)=FALSE,Raw!JK272&lt;&gt;1,Raw!JK272&lt;&gt;3,COUNTA(Raw!JM272:KA272)=0),"",1)))))</f>
        <v/>
      </c>
      <c r="AL272" s="19" t="str">
        <f>IF(A272=0,"",IF(COUNTA(Raw!JW272:KA272)=0,"",IF(AND(COUNTIF(Raw!JW272:JZ272,4)=0,COUNTA(Raw!JW272:JZ272)&gt;0,ISBLANK(Raw!KA272)=FALSE),"",IF(AND(COUNTIF(Raw!JW272:KA272,4)&gt;0,ISBLANK(Raw!KA272)),"",1))))</f>
        <v/>
      </c>
      <c r="AM272" s="19" t="str">
        <f>IF(A272=0,"",IF(COUNTA(Raw!KT272:KU272)=0,"",IF(AND(Raw!KT272=1,ISBLANK(Raw!KU272)=FALSE),"",IF(AND(Raw!KT272=2,ISBLANK(Raw!KU272)),"",1))))</f>
        <v/>
      </c>
      <c r="AN272" s="19" t="str">
        <f>IF(A272=0,"",IF(COUNTA(Raw!KX272:LF272)=0,"",IF(AND(COUNTIF(Raw!KX272:LB272,5)=1,COUNTA(Raw!KX272:LB272)=1,COUNTA(Raw!LC272:LF272)=0),"",IF(AND(COUNTIF(Raw!KX272:LB272,5)=0,COUNTA(Raw!KX272:LB272)&gt;0,COUNTA(Raw!LC272:LF272)&gt;0),"",1))))</f>
        <v/>
      </c>
      <c r="AO272" s="19" t="str">
        <f>IF(A272=0,"",IF(COUNTA(Raw!LM272:LU272)=0,"",IF(AND(Raw!LM272=1,ISBLANK(Raw!LN272)=FALSE,COUNTA(Raw!LO272:LU272)&gt;0),"",IF(AND(Raw!LM272=2,COUNTA(Raw!LN272:LU272)=0),"",1))))</f>
        <v/>
      </c>
      <c r="AP272" s="19" t="str">
        <f>IF(A272=0,"",IF(COUNTA(Raw!MY272:OG272)=0,"",IF(AND(Raw!MY272=2,COUNTA(Raw!MZ272:OG272)=0),"",IF(AND(Raw!MY272=1,COUNTA(Raw!MZ272:OG272)&gt;0),"",1))))</f>
        <v/>
      </c>
      <c r="AQ272" s="19" t="str">
        <f>IF(A272=0,"",IF(COUNTA(Raw!NC272:NW272)=0,"",IF(AND(COUNTIF(Raw!NC272:NG272,3)&gt;0,COUNTA(Raw!NH272:NQ272)&gt;0),"",IF(AND(COUNTA(Raw!NC272:NG272)&gt;0,COUNTIF(Raw!NC272:NG272,3)=0,COUNTA(Raw!NH272:NW272)=0),"",1))))</f>
        <v/>
      </c>
      <c r="AR272" s="19" t="str">
        <f>IF(A272=0,"",IF(COUNTA(Raw!NH272:NW272)=0,"",IF(AND(COUNTIF(Raw!NH272:NQ272,10)&gt;0,COUNTA(Raw!NR272:NW272)&gt;0),"",IF(AND(COUNTA(Raw!NH272:NQ272)&gt;0,COUNTIF(Raw!NH272:NQ272,10)=0,COUNTA(Raw!NR272:NY272)=0),"",1))))</f>
        <v/>
      </c>
      <c r="AS272" s="19" t="str">
        <f>IF(A272=0,"",IF(COUNTA(Raw!NY272:OG272)=0,"",IF(AND(Raw!NY272=1,COUNTA(Raw!NZ272:OG272)&gt;0),"",IF(AND(Raw!NY272=2,COUNTA(Raw!NZ272:OG272)=0),"",1))))</f>
        <v/>
      </c>
      <c r="AT272" s="19" t="str">
        <f>IF(A272=0,"",IF(COUNTA(Raw!OH272:OY272)=0,"",IF(AND(Raw!OH272=1,COUNTA(Raw!OI272:OY272)&gt;0),"",IF(AND(Raw!OH272=2,COUNTA(Raw!OI272:OY272)=0),"",1))))</f>
        <v/>
      </c>
      <c r="AU272" s="19" t="str">
        <f>IF(A272=0,"",IF(COUNTA(Raw!PR272:QB272)=0,"",
IF(AND(OR(AND(COUNTIF(Raw!PR272:QB272,1)=1,COUNTA(Raw!QI272:QY272)&gt;0),AND(COUNTIF(Raw!PR272:QB272,1)=0,COUNTA(Raw!QI272:QY272)=0)),OR(AND(COUNTIF(Raw!PR272:QB272,2)=1,COUNTA(Raw!QZ272:RP272)&gt;0),AND(COUNTIF(Raw!PR272:QB272,2)=0,COUNTA(Raw!QZ272:RP272)=0)),OR(AND(COUNTIF(Raw!PR272:QB272,3)=1,COUNTA(Raw!RQ272:SG272)&gt;0),AND(COUNTIF(Raw!PR272:QB272,3)=0,COUNTA(Raw!RQ272:SG272)=0)),OR(AND(COUNTIF(Raw!PR272:QB272,4)=1,COUNTA(Raw!SH272:ST272)&gt;0),AND(COUNTIF(Raw!PR272:QB272,4)=0,COUNTA(Raw!SH272:ST272)=0)),OR(AND(COUNTIF(Raw!PR272:QB272,5)=1,COUNTA(Raw!SU272:TG272)&gt;0),AND(COUNTIF(Raw!PR272:QB272,5)=0,COUNTA(Raw!SU272:TG272)=0)),OR(AND(COUNTIF(Raw!PR272:QB272,6)=1,COUNTA(Raw!TH272:TT272)&gt;0),AND(COUNTIF(Raw!PR272:QB272,6)=0,COUNTA(Raw!TH272:TT272)=0)),OR(AND(COUNTIF(Raw!PR272:QB272,7)=1,COUNTA(Raw!TU272:UI272)&gt;0),AND(COUNTIF(Raw!PR272:QB272,7)=0,COUNTA(Raw!TU272:UI272)=0)),OR(AND(COUNTIF(Raw!PR272:QB272,8)=1,COUNTA(Raw!UJ272:UV272)&gt;0),AND(COUNTIF(Raw!PR272:QB272,8)=0,COUNTA(Raw!UJ272:UV272)=0)),OR(AND(COUNTIF(Raw!PR272:QB272,9)=1,COUNTA(Raw!UW272:VG272)&gt;0),AND(COUNTIF(Raw!PR272:QB272,9)=0,COUNTA(Raw!UW272:VG272)=0)),OR(AND(COUNTIF(Raw!PR272:QB272,10)=1,COUNTA(Raw!VH272:VP272)&gt;0),AND(COUNTIF(Raw!PR272:QB272,10)=0,COUNTA(Raw!VH272:VP272)=0)),OR(AND(COUNTIF(Raw!PR272:QB272,11)=1,COUNTA(Raw!VQ272:WK272)&gt;0),AND(COUNTIF(Raw!PR272:QB272,11)=0,COUNTA(Raw!VQ272:WK272)=0))),"",1)))</f>
        <v/>
      </c>
      <c r="AV272" s="19" t="str">
        <f>IF(A272=0,"",IF(COUNTA(Raw!QI272:QY272)=0,"",IF(AND(OR(AND(Raw!QI272=4,COUNTIF(Raw!QR272:QY272,1)=0),Raw!QI272&lt;&gt;4),OR(AND(Raw!QJ272=4,COUNTIF(Raw!QR272:QY272,2)=0),Raw!QJ272&lt;&gt;4),OR(AND(Raw!QK272=4,COUNTIF(Raw!QR272:QY272,3)=0),Raw!QK272&lt;&gt;4),OR(AND(Raw!QL272=4,COUNTIF(Raw!QR272:QY272,4)=0),Raw!QL272&lt;&gt;4),OR(AND(Raw!QM272=4,COUNTIF(Raw!QR272:QY272,5)=0),Raw!QM272&lt;&gt;4),OR(AND(Raw!QN272=4,COUNTIF(Raw!QR272:QY272,6)=0),Raw!QN272&lt;&gt;4),OR(AND(Raw!QO272=4,COUNTIF(Raw!QR272:QY272,7)=0),Raw!QO272&lt;&gt;4),OR(AND(Raw!QP272=4,COUNTIF(Raw!QR272:QY272,8)=0),Raw!QP272&lt;&gt;4)),"",1)))</f>
        <v/>
      </c>
      <c r="AW272" t="str">
        <f>IF(A272=0,"",IF(COUNTA(Raw!QZ272:RP272)=0,"",IF(AND(OR(AND(Raw!QZ272=4,COUNTIF(Raw!RI272:RP272,1)=0),Raw!QZ272&lt;&gt;4),OR(AND(Raw!RA272=4,COUNTIF(Raw!RI272:RP272,2)=0),Raw!RA272&lt;&gt;4),OR(AND(Raw!RB272=4,COUNTIF(Raw!RI272:RP272,3)=0),Raw!RB272&lt;&gt;4),OR(AND(Raw!RC272=4,COUNTIF(Raw!RI272:RP272,4)=0),Raw!RC272&lt;&gt;4),OR(AND(Raw!RD272=4,COUNTIF(Raw!RI272:RP272,5)=0),Raw!RD272&lt;&gt;4),OR(AND(Raw!RE272=4,COUNTIF(Raw!RI272:RP272,6)=0),Raw!RE272&lt;&gt;4),OR(AND(Raw!RF272=4,COUNTIF(Raw!RI272:RP272,7)=0),Raw!RF272&lt;&gt;4),OR(AND(Raw!RG272=4,COUNTIF(Raw!RI272:RP272,8)=0),Raw!RG272&lt;&gt;4)),"",1)))</f>
        <v/>
      </c>
      <c r="AX272" t="str">
        <f>IF(A272=0,"",IF(COUNTA(Raw!RQ272:SG272)=0,"",IF(AND(OR(AND(Raw!RQ272=4,COUNTIF(Raw!RZ272:SG272,1)=0),Raw!RQ272&lt;&gt;4),OR(AND(Raw!RR272=4,COUNTIF(Raw!RZ272:SG272,2)=0),Raw!RR272&lt;&gt;4),OR(AND(Raw!RS272=4,COUNTIF(Raw!RZ272:SG272,3)=0),Raw!RS272&lt;&gt;4),OR(AND(Raw!RT272=4,COUNTIF(Raw!RZ272:SG272,4)=0),Raw!RT272&lt;&gt;4),OR(AND(Raw!RU272=4,COUNTIF(Raw!RZ272:SG272,5)=0),Raw!RU272&lt;&gt;4),OR(AND(Raw!RV272=4,COUNTIF(Raw!RZ272:SG272,6)=0),Raw!RV272&lt;&gt;4),OR(AND(Raw!RW272=4,COUNTIF(Raw!RZ272:SG272,7)=0),Raw!RW272&lt;&gt;4),OR(AND(Raw!RX272=4,COUNTIF(Raw!RZ272:SG272,8)=0),Raw!RX272&lt;&gt;4)),"",1)))</f>
        <v/>
      </c>
      <c r="AY272" t="str">
        <f>IF(A272=0,"",IF(COUNTA(Raw!SH272:ST272)=0,"",IF(AND(OR(AND(Raw!SH272=4,COUNTIF(Raw!SO272:ST272,1)=0),Raw!SH272&lt;&gt;4),OR(AND(Raw!SI272=4,COUNTIF(Raw!SO272:ST272,2)=0),Raw!SI272&lt;&gt;4),OR(AND(Raw!SJ272=4,COUNTIF(Raw!SO272:ST272,3)=0),Raw!SJ272&lt;&gt;4),OR(AND(Raw!SK272=4,COUNTIF(Raw!SO272:ST272,4)=0),Raw!SK272&lt;&gt;4),OR(AND(Raw!SL272=4,COUNTIF(Raw!SO272:ST272,5)=0),Raw!SL272&lt;&gt;4),OR(AND(Raw!SM272=4,COUNTIF(Raw!SO272:ST272,6)=0),Raw!SM272&lt;&gt;4)),"",1)))</f>
        <v/>
      </c>
      <c r="AZ272" t="str">
        <f>IF(A272=0,"",IF(COUNTA(Raw!SU272:TG272)=0,"",IF(AND(OR(AND(Raw!SU272=4,COUNTIF(Raw!TB272:TG272,1)=0),Raw!SU272&lt;&gt;4),OR(AND(Raw!SV272=4,COUNTIF(Raw!TB272:TG272,2)=0),Raw!SV272&lt;&gt;4),OR(AND(Raw!SW272=4,COUNTIF(Raw!TB272:TG272,3)=0),Raw!SW272&lt;&gt;4),OR(AND(Raw!SX272=4,COUNTIF(Raw!TB272:TG272,4)=0),Raw!SX272&lt;&gt;4),OR(AND(Raw!SY272=4,COUNTIF(Raw!TB272:TG272,5)=0),Raw!SY272&lt;&gt;4),OR(AND(Raw!SZ272=4,COUNTIF(Raw!TB272:TG272,6)=0),Raw!SZ272&lt;&gt;4)),"",1)))</f>
        <v/>
      </c>
      <c r="BA272" t="str">
        <f>IF(A272=0,"",IF(COUNTA(Raw!TH272:TT272)=0,"",IF(AND(OR(AND(Raw!TH272=4,COUNTIF(Raw!TO272:TT272,1)=0),Raw!TH272&lt;&gt;4),OR(AND(Raw!TI272=4,COUNTIF(Raw!TO272:TT272,2)=0),Raw!TI272&lt;&gt;4),OR(AND(Raw!TJ272=4,COUNTIF(Raw!TO272:TT272,3)=0),Raw!TJ272&lt;&gt;4),OR(AND(Raw!TK272=4,COUNTIF(Raw!TO272:TT272,4)=0),Raw!TK272&lt;&gt;4),OR(AND(Raw!TL272=4,COUNTIF(Raw!TO272:TT272,5)=0),Raw!TL272&lt;&gt;4),OR(AND(Raw!TM272=4,COUNTIF(Raw!TO272:TT272,6)=0),Raw!TM272&lt;&gt;4)),"",1)))</f>
        <v/>
      </c>
      <c r="BB272" t="str">
        <f>IF(A272=0,"",IF(COUNTA(Raw!TU272:UI272)=0,"",IF(AND(OR(AND(Raw!TU272=4,COUNTIF(Raw!UC272:UI272,1)=0),Raw!TU272&lt;&gt;4),OR(AND(Raw!TV272=4,COUNTIF(Raw!UC272:UI272,2)=0),Raw!TV272&lt;&gt;4),OR(AND(Raw!TW272=4,COUNTIF(Raw!UC272:UI272,3)=0),Raw!TW272&lt;&gt;4),OR(AND(Raw!TX272=4,COUNTIF(Raw!UC272:UI272,4)=0),Raw!TX272&lt;&gt;4),OR(AND(Raw!TY272=4,COUNTIF(Raw!UC272:UI272,5)=0),Raw!TY272&lt;&gt;4),OR(AND(Raw!TZ272=4,COUNTIF(Raw!UC272:UI272,6)=0),Raw!TZ272&lt;&gt;4),OR(AND(Raw!UA272=4,COUNTIF(Raw!UC272:UI272,7)=0),Raw!UA272&lt;&gt;4)),"",1)))</f>
        <v/>
      </c>
      <c r="BC272" t="str">
        <f>IF(A272=0,"",IF(COUNTA(Raw!UJ272:UV272)=0,"",IF(AND(OR(AND(Raw!UJ272=4,COUNTIF(Raw!UQ272:UV272,1)=0),Raw!UJ272&lt;&gt;4),OR(AND(Raw!UK272=4,COUNTIF(Raw!UQ272:UV272,2)=0),Raw!UK272&lt;&gt;4),OR(AND(Raw!UL272=4,COUNTIF(Raw!UQ272:UV272,3)=0),Raw!UL272&lt;&gt;4),OR(AND(Raw!UM272=4,COUNTIF(Raw!UQ272:UV272,4)=0),Raw!UM272&lt;&gt;4),OR(AND(Raw!UN272=4,COUNTIF(Raw!UQ272:UV272,5)=0),Raw!UN272&lt;&gt;4),OR(AND(Raw!UO272=4,COUNTIF(Raw!UQ272:UV272,6)=0),Raw!UO272&lt;&gt;4)),"",1)))</f>
        <v/>
      </c>
      <c r="BD272" t="str">
        <f>IF(A272=0,"",IF(COUNTA(Raw!UW272:VG272)=0,"",IF(AND(OR(AND(Raw!UW272=4,COUNTIF(Raw!VC272:VG272,1)=0),Raw!UW272&lt;&gt;4),OR(AND(Raw!UX272=4,COUNTIF(Raw!VC272:VG272,2)=0),Raw!UX272&lt;&gt;4),OR(AND(Raw!UY272=4,COUNTIF(Raw!VC272:VG272,3)=0),Raw!UY272&lt;&gt;4),OR(AND(Raw!UZ272=4,COUNTIF(Raw!VC272:VG272,4)=0),Raw!UZ272&lt;&gt;4),OR(AND(Raw!VA272=4,COUNTIF(Raw!VC272:VG272,5)=0),Raw!VA272&lt;&gt;4)),"",1)))</f>
        <v/>
      </c>
      <c r="BE272" t="str">
        <f>IF(A272=0,"",IF(COUNTA(Raw!VH272:VP272)=0,"",
IF(AND(
OR(AND(Raw!VH272=4,COUNTIF(Raw!VM272:VP272,1)=0),Raw!VH272&lt;&gt;4),
OR(AND(Raw!VI272=4,COUNTIF(Raw!VM272:VP272,2)=0),Raw!VI272&lt;&gt;4),
OR(AND(Raw!VJ272=4,COUNTIF(Raw!VM272:VP272,3)=0),Raw!VJ272&lt;&gt;4),
OR(AND(Raw!VK272=4,COUNTIF(Raw!VM272:VP272,4)=0),Raw!VK272&lt;&gt;4)
),"",1)))</f>
        <v/>
      </c>
      <c r="BF272" t="str">
        <f>IF(A272=0,"",IF(COUNTA(Raw!VQ272:WK272)=0,"",
IF(AND(
OR(AND(Raw!VQ272=4,COUNTIF(Raw!WB272:WK272,1)=0),Raw!VQ272&lt;&gt;4),
OR(AND(Raw!VR272=4,COUNTIF(Raw!WB272:WK272,2)=0),Raw!VR272&lt;&gt;4),
OR(AND(Raw!VS272=4,COUNTIF(Raw!WB272:WK272,3)=0),Raw!VS272&lt;&gt;4),
OR(AND(Raw!VT272=4,COUNTIF(Raw!WB272:WK272,4)=0),Raw!VT272&lt;&gt;4),
OR(AND(Raw!VU272=4,COUNTIF(Raw!WB272:WK272,5)=0),Raw!VU272&lt;&gt;4),
OR(AND(Raw!VV272=4,COUNTIF(Raw!WB272:WK272,6)=0),Raw!VV272&lt;&gt;4),
OR(AND(Raw!VW272=4,COUNTIF(Raw!WB272:WK272,7)=0),Raw!VW272&lt;&gt;4),
OR(AND(Raw!VX272=4,COUNTIF(Raw!WB272:WK272,8)=0),Raw!VX272&lt;&gt;4),
OR(AND(Raw!VY272=4,COUNTIF(Raw!WB272:WK272,9)=0),Raw!VX272&lt;&gt;4),
OR(AND(Raw!VZ272=4,COUNTIF(Raw!WB272:WK272,10)=0),Raw!VZ272&lt;&gt;4)
),"",1)))</f>
        <v/>
      </c>
      <c r="BG272" t="str">
        <f>IF(A272=0,"",IF(COUNTA(Raw!WL272:XB272)=0,"",
IF(AND(
OR(AND(Raw!WL272=4,COUNTIF(Raw!WU272:XB272,1)=0),Raw!WL272&lt;&gt;4),
OR(AND(Raw!WM272=4,COUNTIF(Raw!WU272:XB272,2)=0),Raw!WM272&lt;&gt;4),
OR(AND(Raw!WN272=4,COUNTIF(Raw!WU272:XB272,3)=0),Raw!WN272&lt;&gt;4),
OR(AND(Raw!WO272=4,COUNTIF(Raw!WU272:XB272,4)=0),Raw!WO272&lt;&gt;4),
OR(AND(Raw!WP272=4,COUNTIF(Raw!WU272:XB272,5)=0),Raw!WP272&lt;&gt;4),
OR(AND(Raw!WQ272=4,COUNTIF(Raw!WU272:XB272,6)=0),Raw!WQ272&lt;&gt;4),
OR(AND(Raw!WR272=4,COUNTIF(Raw!WU272:XB272,7)=0),Raw!WR272&lt;&gt;4),
OR(AND(Raw!WS272=4,COUNTIF(Raw!WU272:XB272,8)=0),Raw!WS272&lt;&gt;4)
),"",1)))</f>
        <v/>
      </c>
      <c r="BH272" t="str">
        <f>IF(A272=0,"",IF(COUNTA(Raw!XC272:XK272)=0,"",
IF(AND(
OR(AND(Raw!XC272=4,COUNTIF(Raw!XH272:XK272,1)=0),Raw!XC272&lt;&gt;4),
OR(AND(Raw!XD272=4,COUNTIF(Raw!XH272:XK272,2)=0),Raw!XD272&lt;&gt;4),
OR(AND(Raw!XE272=4,COUNTIF(Raw!XH272:XK272,3)=0),Raw!XE272&lt;&gt;4),
OR(AND(Raw!XF272=4,COUNTIF(Raw!XH272:XK272,4)=0),Raw!XF272&lt;&gt;4)
),"",1)))</f>
        <v/>
      </c>
      <c r="BI272" t="str">
        <f>IF(A272=0,"",IF(COUNTA(Raw!XL272:XT272)=0,"",
IF(AND(
OR(AND(Raw!XL272=4,COUNTIF(Raw!XQ272:XT272,1)=0),Raw!XL272&lt;&gt;4),
OR(AND(Raw!XM272=4,COUNTIF(Raw!XQ272:XT272,2)=0),Raw!XM272&lt;&gt;4),
OR(AND(Raw!XN272=4,COUNTIF(Raw!XQ272:XT272,3)=0),Raw!XN272&lt;&gt;4),
OR(AND(Raw!XO272=4,COUNTIF(Raw!XQ272:XT272,4)=0),Raw!XO272&lt;&gt;4)
),"",1)))</f>
        <v/>
      </c>
      <c r="BJ272" t="str">
        <f>IF(A272=0,"",IF(COUNTA(Raw!XU272:YI272)=0,"",
IF(AND(
OR(AND(Raw!XU272=4,COUNTIF(Raw!YC272:YI272,1)=0),Raw!XU272&lt;&gt;4),
OR(AND(Raw!XV272=4,COUNTIF(Raw!YC272:YI272,2)=0),Raw!XV272&lt;&gt;4),
OR(AND(Raw!XW272=4,COUNTIF(Raw!YC272:YI272,3)=0),Raw!XW272&lt;&gt;4),
OR(AND(Raw!XX272=4,COUNTIF(Raw!YC272:YI272,4)=0),Raw!XX272&lt;&gt;4),
OR(AND(Raw!XY272=4,COUNTIF(Raw!YC272:YI272,5)=0),Raw!XY272&lt;&gt;4),
OR(AND(Raw!XZ272=4,COUNTIF(Raw!YC272:YI272,6)=0),Raw!XZ272&lt;&gt;4),
OR(AND(Raw!YA272=4,COUNTIF(Raw!YC272:YI272,7)=0),Raw!YA272&lt;&gt;4)
),"",1)))</f>
        <v/>
      </c>
      <c r="BK272" t="str">
        <f>IF(A272=0,"",IF(COUNTA(Raw!YJ272:YR272)=0,"",
IF(AND(
OR(AND(Raw!YJ272=4,COUNTIF(Raw!YO272:YR272,1)=0),Raw!YJ272&lt;&gt;4),
OR(AND(Raw!YK272=4,COUNTIF(Raw!YO272:YR272,2)=0),Raw!YK272&lt;&gt;4),
OR(AND(Raw!YL272=4,COUNTIF(Raw!YO272:YR272,3)=0),Raw!YL272&lt;&gt;4),
OR(AND(Raw!YM272=4,COUNTIF(Raw!YO272:YR272,4)=0),Raw!YM272&lt;&gt;4)
),"",1)))</f>
        <v/>
      </c>
      <c r="BL272" t="str">
        <f>IF(A272=0,"",IF(COUNTA(Raw!YS272:YU272)=0,"",IF(AND(Raw!YS272=4,ISBLANK(Raw!YU272)),"",IF(AND(Raw!YS272&lt;&gt;4,ISBLANK(Raw!YU272)=FALSE),"",1))))</f>
        <v/>
      </c>
    </row>
    <row r="273" spans="1:64">
      <c r="A273" s="20">
        <f>Raw!A273</f>
        <v>0</v>
      </c>
      <c r="B273" s="19" t="str">
        <f>IF(A273=0,"",IF(AND(Raw!AC273=1,COUNTA(Raw!AR273:IC273)&gt;0,COUNTA(Raw!ID273:YU273)=0),"",IF(AND(Raw!AC273=2,COUNTA(Raw!AR273:IC273)=0,COUNTA(Raw!ID273:MV273)&gt;0,COUNTA(Raw!MW273:YU273)=0),"",IF(AND(Raw!AC273=3,COUNTA(Raw!AP273:MV273)=0,COUNTA(Raw!MW273:YU273)&gt;0),"",1))))</f>
        <v/>
      </c>
      <c r="C273" s="19" t="str">
        <f>IF(A273=0,"",IF(AND(Raw!AK273=1,ISBLANK(Raw!AM273)=FALSE,ISBLANK(Raw!AO273)),"",IF(AND(Raw!AK273=2,ISBLANK(Raw!AM273),ISBLANK(Raw!AO273)=FALSE),"",1)))</f>
        <v/>
      </c>
      <c r="D273" s="19" t="str">
        <f>IF(A273=0,"",IF(COUNTA(Raw!AS273:AZ273)=0,"",IF(AND(Raw!AS273+Raw!AT273=100,Raw!AU273+Raw!AV273=100,Raw!AW273+Raw!AX273=100,Raw!AY273+Raw!AZ273=100),"",1)))</f>
        <v/>
      </c>
      <c r="E273" s="19" t="str">
        <f>IF(A273=0,"",IF(ISBLANK(Raw!AQ273),"",IF(Raw!AQ273=1,"",1)))</f>
        <v/>
      </c>
      <c r="F273" s="19" t="str">
        <f>IF(A273=0,"",IF(ISBLANK(Raw!AR273),"",IF(AND(Raw!AR273&gt;=0,Raw!AR273&lt;=100),"",1)))</f>
        <v/>
      </c>
      <c r="G273" s="19" t="str">
        <f>IF(A273=0,"",IF(AND(ISBLANK(Raw!BA273),ISBLANK(Raw!AS273)),"",IF(AND(Raw!AS273&gt;0,ISBLANK(Raw!BA273)=FALSE),"",1)))</f>
        <v/>
      </c>
      <c r="H273" s="19" t="str">
        <f>IF(A273=0,"",IF(COUNTA(Raw!BA273:BH273)=0,"",IF(AND(Raw!BA273=0,COUNTA(Raw!BB273:BH273)=0),"",IF(AND(Raw!BA273&gt;0,COUNTA(Raw!BB273:BH273)&gt;0),"",1))))</f>
        <v/>
      </c>
      <c r="I273" s="19" t="str">
        <f>IF(A273=0,"",IF(AND(ISBLANK(Raw!BI273),ISBLANK(Raw!BJ273)),"",IF(AND(Raw!BI273=1,ISBLANK(Raw!BJ273)=FALSE),"",IF(AND(Raw!BI273=2,ISBLANK(Raw!BJ273)),"",1))))</f>
        <v/>
      </c>
      <c r="J273" s="19" t="str">
        <f>IF(A273=0,"",IF(AND(ISBLANK(Raw!AT273),COUNTBLANK(Raw!BK273:BQ273)),"",IF(AND(Raw!AT273&gt;0,COUNTA(Raw!BK273:BQ273)&gt;0),"",IF(AND(Raw!AT273=0,COUNTA(Raw!BK273:BQ273)=0),"",1))))</f>
        <v/>
      </c>
      <c r="K273" s="19" t="str">
        <f>IF(A273=0,"",IF(AND(ISBLANK(Raw!AS273),COUNTA(Raw!BR273:BX273)=0),"",IF(AND(Raw!AS273&gt;0,COUNTA(Raw!BR273:BX273)&gt;0),"",IF(AND(Raw!AS273=0,COUNTA(Raw!BR273:BX273)=0),"",1))))</f>
        <v/>
      </c>
      <c r="L273" s="19" t="str">
        <f>IF(A273=0,"",IF(AND(COUNTA(Raw!BK273:BX273)=0,COUNTA(Raw!BY273:CH273)=0),"",IF(AND(COUNTIF(Raw!BK273:BX273,1)&gt;0,COUNTA(Raw!BY273:CH273)&gt;0),"",IF(AND(COUNTIF(Raw!BK273:BX273,1)=0,COUNTA(Raw!BY273:CH273)=0),"",1))))</f>
        <v/>
      </c>
      <c r="M273" s="19" t="str">
        <f>IF(A273=0,"",IF(AND(COUNTA(Raw!BK273:BX273)=0,COUNTA(Raw!CI273:CR273)),"",IF(AND(COUNTIF(Raw!BK273:BX273,3)&gt;0,COUNTA(Raw!CI273:CR273)&gt;0),"",IF(AND(COUNTIF(Raw!BK273:BX273,3)=0,COUNTA(Raw!CI273:CR273)=0),"",1))))</f>
        <v/>
      </c>
      <c r="N273" s="19" t="str">
        <f>IF(A273=0,"",IF(COUNTA(Raw!CS273:DF273)=0,"",IF(AND(COUNTIF(Raw!CS273:CV273,1)=1,COUNTA(Raw!CW273:DA273)&gt;0,COUNTA(Raw!DB273:DF273)=0),"",IF(AND(COUNTIF(Raw!CS273:CV273,2)=1,COUNTA(Raw!CW273:DA273)=0,COUNTA(Raw!DB273:DF273)&gt;0),"",IF(AND(COUNTA(Raw!CS273:CV273)&gt;0,COUNTA(Raw!CW273:DF273)=0),"",1)))))</f>
        <v/>
      </c>
      <c r="O273" s="19" t="str">
        <f>IF(A273=0,"",IF(COUNTA(Raw!DG273:DP273)=0,"",IF(AND(COUNTIF(Raw!BK273:BQ273,1)&gt;0,OR(COUNTIF(Raw!DG273:DP273,1)=1,COUNTIF(Raw!DG273:DP273,2)=1,COUNTIF(Raw!DG273:DP273,3)=1)),"",IF(AND(COUNTIF(Raw!BK273:BQ273,1)=0,AND(COUNTIF(Raw!DG273:DP273,1)=0,COUNTIF(Raw!DG273:DP273,2)=0,COUNTIF(Raw!DG273:DP273,3)=0)),"",1))))</f>
        <v/>
      </c>
      <c r="P273" s="19" t="str">
        <f>IF(A273=0,"",IF(COUNTA(Raw!DG273:DR273)=0,"",IF(AND(COUNTIF(Raw!DG273:DP273,4)=1,ISBLANK(Raw!DQ273)=FALSE,ISBLANK(Raw!DR273)),"",IF(AND(COUNTIF(Raw!DG273:DP273,7)=1,ISBLANK(Raw!DQ273),ISBLANK(Raw!DR273)=FALSE),"",IF(AND(COUNTA(Raw!DG273:DP273)&gt;0,COUNTIF(Raw!DG273:DP273,4)=0,COUNTIF(Raw!DG273:DP273,7)=0,COUNTA(Raw!DQ273:DR273)=0),"",1)))))</f>
        <v/>
      </c>
      <c r="Q273" s="19" t="str">
        <f>IF(A273=0,"",IF(AND(COUNTA(Raw!DS273:DU273)=0,COUNTA(Raw!BK273:BQ273)=0),"",IF(AND(COUNTIF(Raw!BK273:BQ273,1)&gt;0,COUNTA(Raw!DS273:DU273)&gt;0),"",IF(AND(COUNTIF(Raw!BK273:BQ273,1)=0,COUNTA(Raw!DS273:DU273)=0),"",1))))</f>
        <v/>
      </c>
      <c r="R273" s="19" t="str">
        <f>IF(A273=0,"",IF(AND(ISBLANK(Raw!AT273),ISBLANK(Raw!EJ273)),"",IF(AND(Raw!AT273&gt;0,ISBLANK(Raw!EJ273)=FALSE,Raw!EJ273&gt;=0,Raw!EJ273&lt;=7),"",IF(AND(Raw!AT273=0,ISBLANK(Raw!EJ273)),"",1))))</f>
        <v/>
      </c>
      <c r="S273" t="str">
        <f>IF(A273=0,"",IF(AND(ISBLANK(Raw!AS273),ISBLANK(Raw!EK273)),"",IF(AND(Raw!AS273&gt;0,ISBLANK(Raw!EK273)=FALSE),"",IF(AND(Raw!AS273=0,ISBLANK(Raw!EK273)),"",1))))</f>
        <v/>
      </c>
      <c r="T273" s="19" t="str">
        <f>IF(A273=0,"",IF(AND(ISBLANK(Raw!AT273),COUNTA(Raw!EL273:EQ273)=0),"",IF(AND(Raw!AT273&gt;0,COUNTA(Raw!EL273:EQ273)&gt;0),"",IF(AND(Raw!AT273=0,COUNTA(Raw!EL273:EQ273)=0),"",1))))</f>
        <v/>
      </c>
      <c r="U273" t="str">
        <f>IF(A273=0,"",IF(AND(ISBLANK(Raw!AT273),COUNTA(Raw!ER273:EU273)=0),"",IF(AND(Raw!AT273&gt;0,COUNTA(Raw!ER273:EU273)&gt;0),"",IF(AND(Raw!AT273=0,COUNTA(Raw!ER273:EU273)=0),"",1))))</f>
        <v/>
      </c>
      <c r="V273" t="str">
        <f>IF(A273=0,"",IF(AND(ISBLANK(Raw!AS273),COUNTA(Raw!EV273:FA273)=0),"",IF(AND(Raw!AS273&gt;0,COUNTA(Raw!EV273:FA273)&gt;0),"",IF(AND(Raw!AS273=0,COUNTA(Raw!EV273:FA273)=0),"",1))))</f>
        <v/>
      </c>
      <c r="W273" t="str">
        <f>IF(A273=0,"",IF(AND(ISBLANK(Raw!AS273),COUNTA(Raw!FB273:FE273)=0),"",IF(AND(Raw!AS273&gt;0,COUNTA(Raw!FB273:FE273)&gt;0),"",IF(AND(Raw!AS273=0,COUNTA(Raw!FB273:FE273)=0),"",1))))</f>
        <v/>
      </c>
      <c r="X273" t="str">
        <f>IF(A273=0,"",IF(AND(ISBLANK(Raw!AT273),COUNTA(Raw!FF273:FI273)=0),"",IF(AND(Raw!AT273&gt;0,COUNTA(Raw!FF273:FI273)&gt;0),"",IF(AND(Raw!AT273=0,COUNTA(Raw!FF273:FI273)=0),"",1))))</f>
        <v/>
      </c>
      <c r="Y273" t="str">
        <f>IF(A273=0,"",IF(AND(ISBLANK(Raw!AS273),COUNTA(Raw!FJ273:FM273)=0),"",IF(AND(Raw!AS273&gt;0,COUNTA(Raw!FJ273:FM273)&gt;0),"",IF(AND(Raw!AS273=0,COUNTA(Raw!FJ273:FM273)=0),"",1))))</f>
        <v/>
      </c>
      <c r="Z273" t="str">
        <f>IF(A273=0,"",IF(AND(COUNTA(Raw!FN273:FT273)=0,ISBLANK(Raw!FU273)),"",IF(AND(COUNTIF(Raw!FN273:FT273,1)&gt;0,ISBLANK(Raw!FU273)=FALSE),"",IF(AND(COUNTIF(Raw!FN273:FT273,1)=0,ISBLANK(Raw!FU273)),"",1))))</f>
        <v/>
      </c>
      <c r="AA273" s="19" t="str">
        <f>IF(A273=0,"",IF(AND(ISBLANK(Raw!BI273),COUNTA(Raw!FV273:GH273)=0),"",IF(AND(Raw!BI273&lt;&gt;1,COUNTIF(Raw!FV273:GH273,6)=0),"",IF(Raw!BI273=1,"",1))))</f>
        <v/>
      </c>
      <c r="AB273" t="str">
        <f>IF(A273=0,"",IF(AND(ISBLANK(Raw!GI273),COUNTA(Raw!GJ273:GQ273)=0),"",IF(AND(Raw!GI273=1,COUNTA(Raw!GJ273:GQ273)&gt;0),"",IF(AND(Raw!GI273=2,COUNTA(Raw!GJ273:GQ273)=0),"",1))))</f>
        <v/>
      </c>
      <c r="AC273" s="19" t="str">
        <f>IF(A273=0,"",IF(AND(COUNTA(Raw!GY273:HF273)=0,ISBLANK(Raw!HG273)),"",IF(AND(OR(COUNTIF(Raw!GY273:HE273,1)&gt;0,COUNTIF(Raw!GY273:HE273,2)&gt;0),ISBLANK(Raw!HG273)=FALSE),"",IF(AND(COUNTA(Raw!GY273:HF273)&gt;0,ISBLANK(Raw!HG273),COUNTIF(Raw!GY273:HE273,1)=0,COUNTIF(Raw!GY273:HE273,2)=0),"",1))))</f>
        <v/>
      </c>
      <c r="AD273" s="19" t="str">
        <f>IF(A273=0,"",IF(COUNTA(Raw!HU273:IB273)=0,"",IF(AND(Raw!AK273&lt;&gt;2,COUNTIF(Raw!HU273:IA273,2)=0,COUNTIF(Raw!HU273:IA273,3)=0),"",IF(Raw!AK273=2,"",1))))</f>
        <v/>
      </c>
      <c r="AE273" s="19" t="str">
        <f>IF(A273=0,"",IF(AND(Raw!AK273=2,ISBLANK(Raw!IC273)=FALSE),"",IF(AND(Raw!AK273&lt;&gt;2,ISBLANK(Raw!IC273)),"",1)))</f>
        <v/>
      </c>
      <c r="AF273" s="19" t="str">
        <f>IF(A273=0,"",IF(COUNTA(Raw!ID273:IF273)=0,"",IF(AND(MATCH(2023-Raw!ID273,Code!$A$3:$A$12,1)=Raw!IF273,2023-Raw!ID273=Raw!IE273),"",1)))</f>
        <v/>
      </c>
      <c r="AG273" s="19" t="str">
        <f>IF(A273=0,"",IF(COUNTA(Raw!IG273:II273)=0,"",IF(AND(Raw!IG273=4,ISBLANK(Raw!II273)=FALSE),"",IF(AND(Raw!IG273&lt;&gt;4,ISBLANK(Raw!II273)),"",1))))</f>
        <v/>
      </c>
      <c r="AH273" s="19" t="str">
        <f>IF(A273=0,"",IF(COUNTA(Raw!IJ273:IM273)=0,"",IF(AND(Raw!IJ273=1,ISBLANK(Raw!IK273)=FALSE),"",IF(AND(Raw!IJ273=2,COUNTA(Raw!IK273:IM273)&gt;0),"",1))))</f>
        <v/>
      </c>
      <c r="AI273" s="19" t="str">
        <f>IF(A273=0,"",IF(COUNTA(Raw!IK273:IM273)=0,"",IF(AND(Raw!IK273=1,ISBLANK(Raw!IL273)=FALSE),"",IF(AND(Raw!IK273=2,COUNTA(Raw!IL273:IM273)=0),"",1))))</f>
        <v/>
      </c>
      <c r="AJ273" s="19" t="str">
        <f>IF(A273=0,"",IF(COUNTA(Raw!JD273:JJ273)=0,"",IF(AND(Raw!JD273&gt;600,COUNTA(Raw!JE273:JI273)&gt;0),"",IF(AND(Raw!JD273&lt;=600,COUNTA(Raw!JE273:JJ273)=0),"",1))))</f>
        <v/>
      </c>
      <c r="AK273" s="19" t="str">
        <f>IF(A273=0,"",IF(COUNTA(Raw!JK273:KA273)=0,"",IF(AND(Raw!JK273=1,COUNTA(Raw!JM273:JV273)&gt;0),"",IF(AND(Raw!JK273=3,COUNTA(Raw!JM273:JV273)&gt;0,COUNTA(Raw!JW273:KA273)=0),"",IF(AND(ISBLANK(Raw!JK273)=FALSE,Raw!JK273&lt;&gt;1,Raw!JK273&lt;&gt;3,COUNTA(Raw!JM273:KA273)=0),"",1)))))</f>
        <v/>
      </c>
      <c r="AL273" s="19" t="str">
        <f>IF(A273=0,"",IF(COUNTA(Raw!JW273:KA273)=0,"",IF(AND(COUNTIF(Raw!JW273:JZ273,4)=0,COUNTA(Raw!JW273:JZ273)&gt;0,ISBLANK(Raw!KA273)=FALSE),"",IF(AND(COUNTIF(Raw!JW273:KA273,4)&gt;0,ISBLANK(Raw!KA273)),"",1))))</f>
        <v/>
      </c>
      <c r="AM273" s="19" t="str">
        <f>IF(A273=0,"",IF(COUNTA(Raw!KT273:KU273)=0,"",IF(AND(Raw!KT273=1,ISBLANK(Raw!KU273)=FALSE),"",IF(AND(Raw!KT273=2,ISBLANK(Raw!KU273)),"",1))))</f>
        <v/>
      </c>
      <c r="AN273" s="19" t="str">
        <f>IF(A273=0,"",IF(COUNTA(Raw!KX273:LF273)=0,"",IF(AND(COUNTIF(Raw!KX273:LB273,5)=1,COUNTA(Raw!KX273:LB273)=1,COUNTA(Raw!LC273:LF273)=0),"",IF(AND(COUNTIF(Raw!KX273:LB273,5)=0,COUNTA(Raw!KX273:LB273)&gt;0,COUNTA(Raw!LC273:LF273)&gt;0),"",1))))</f>
        <v/>
      </c>
      <c r="AO273" s="19" t="str">
        <f>IF(A273=0,"",IF(COUNTA(Raw!LM273:LU273)=0,"",IF(AND(Raw!LM273=1,ISBLANK(Raw!LN273)=FALSE,COUNTA(Raw!LO273:LU273)&gt;0),"",IF(AND(Raw!LM273=2,COUNTA(Raw!LN273:LU273)=0),"",1))))</f>
        <v/>
      </c>
      <c r="AP273" s="19" t="str">
        <f>IF(A273=0,"",IF(COUNTA(Raw!MY273:OG273)=0,"",IF(AND(Raw!MY273=2,COUNTA(Raw!MZ273:OG273)=0),"",IF(AND(Raw!MY273=1,COUNTA(Raw!MZ273:OG273)&gt;0),"",1))))</f>
        <v/>
      </c>
      <c r="AQ273" s="19" t="str">
        <f>IF(A273=0,"",IF(COUNTA(Raw!NC273:NW273)=0,"",IF(AND(COUNTIF(Raw!NC273:NG273,3)&gt;0,COUNTA(Raw!NH273:NQ273)&gt;0),"",IF(AND(COUNTA(Raw!NC273:NG273)&gt;0,COUNTIF(Raw!NC273:NG273,3)=0,COUNTA(Raw!NH273:NW273)=0),"",1))))</f>
        <v/>
      </c>
      <c r="AR273" s="19" t="str">
        <f>IF(A273=0,"",IF(COUNTA(Raw!NH273:NW273)=0,"",IF(AND(COUNTIF(Raw!NH273:NQ273,10)&gt;0,COUNTA(Raw!NR273:NW273)&gt;0),"",IF(AND(COUNTA(Raw!NH273:NQ273)&gt;0,COUNTIF(Raw!NH273:NQ273,10)=0,COUNTA(Raw!NR273:NY273)=0),"",1))))</f>
        <v/>
      </c>
      <c r="AS273" s="19" t="str">
        <f>IF(A273=0,"",IF(COUNTA(Raw!NY273:OG273)=0,"",IF(AND(Raw!NY273=1,COUNTA(Raw!NZ273:OG273)&gt;0),"",IF(AND(Raw!NY273=2,COUNTA(Raw!NZ273:OG273)=0),"",1))))</f>
        <v/>
      </c>
      <c r="AT273" s="19" t="str">
        <f>IF(A273=0,"",IF(COUNTA(Raw!OH273:OY273)=0,"",IF(AND(Raw!OH273=1,COUNTA(Raw!OI273:OY273)&gt;0),"",IF(AND(Raw!OH273=2,COUNTA(Raw!OI273:OY273)=0),"",1))))</f>
        <v/>
      </c>
      <c r="AU273" s="19" t="str">
        <f>IF(A273=0,"",IF(COUNTA(Raw!PR273:QB273)=0,"",
IF(AND(OR(AND(COUNTIF(Raw!PR273:QB273,1)=1,COUNTA(Raw!QI273:QY273)&gt;0),AND(COUNTIF(Raw!PR273:QB273,1)=0,COUNTA(Raw!QI273:QY273)=0)),OR(AND(COUNTIF(Raw!PR273:QB273,2)=1,COUNTA(Raw!QZ273:RP273)&gt;0),AND(COUNTIF(Raw!PR273:QB273,2)=0,COUNTA(Raw!QZ273:RP273)=0)),OR(AND(COUNTIF(Raw!PR273:QB273,3)=1,COUNTA(Raw!RQ273:SG273)&gt;0),AND(COUNTIF(Raw!PR273:QB273,3)=0,COUNTA(Raw!RQ273:SG273)=0)),OR(AND(COUNTIF(Raw!PR273:QB273,4)=1,COUNTA(Raw!SH273:ST273)&gt;0),AND(COUNTIF(Raw!PR273:QB273,4)=0,COUNTA(Raw!SH273:ST273)=0)),OR(AND(COUNTIF(Raw!PR273:QB273,5)=1,COUNTA(Raw!SU273:TG273)&gt;0),AND(COUNTIF(Raw!PR273:QB273,5)=0,COUNTA(Raw!SU273:TG273)=0)),OR(AND(COUNTIF(Raw!PR273:QB273,6)=1,COUNTA(Raw!TH273:TT273)&gt;0),AND(COUNTIF(Raw!PR273:QB273,6)=0,COUNTA(Raw!TH273:TT273)=0)),OR(AND(COUNTIF(Raw!PR273:QB273,7)=1,COUNTA(Raw!TU273:UI273)&gt;0),AND(COUNTIF(Raw!PR273:QB273,7)=0,COUNTA(Raw!TU273:UI273)=0)),OR(AND(COUNTIF(Raw!PR273:QB273,8)=1,COUNTA(Raw!UJ273:UV273)&gt;0),AND(COUNTIF(Raw!PR273:QB273,8)=0,COUNTA(Raw!UJ273:UV273)=0)),OR(AND(COUNTIF(Raw!PR273:QB273,9)=1,COUNTA(Raw!UW273:VG273)&gt;0),AND(COUNTIF(Raw!PR273:QB273,9)=0,COUNTA(Raw!UW273:VG273)=0)),OR(AND(COUNTIF(Raw!PR273:QB273,10)=1,COUNTA(Raw!VH273:VP273)&gt;0),AND(COUNTIF(Raw!PR273:QB273,10)=0,COUNTA(Raw!VH273:VP273)=0)),OR(AND(COUNTIF(Raw!PR273:QB273,11)=1,COUNTA(Raw!VQ273:WK273)&gt;0),AND(COUNTIF(Raw!PR273:QB273,11)=0,COUNTA(Raw!VQ273:WK273)=0))),"",1)))</f>
        <v/>
      </c>
      <c r="AV273" s="19" t="str">
        <f>IF(A273=0,"",IF(COUNTA(Raw!QI273:QY273)=0,"",IF(AND(OR(AND(Raw!QI273=4,COUNTIF(Raw!QR273:QY273,1)=0),Raw!QI273&lt;&gt;4),OR(AND(Raw!QJ273=4,COUNTIF(Raw!QR273:QY273,2)=0),Raw!QJ273&lt;&gt;4),OR(AND(Raw!QK273=4,COUNTIF(Raw!QR273:QY273,3)=0),Raw!QK273&lt;&gt;4),OR(AND(Raw!QL273=4,COUNTIF(Raw!QR273:QY273,4)=0),Raw!QL273&lt;&gt;4),OR(AND(Raw!QM273=4,COUNTIF(Raw!QR273:QY273,5)=0),Raw!QM273&lt;&gt;4),OR(AND(Raw!QN273=4,COUNTIF(Raw!QR273:QY273,6)=0),Raw!QN273&lt;&gt;4),OR(AND(Raw!QO273=4,COUNTIF(Raw!QR273:QY273,7)=0),Raw!QO273&lt;&gt;4),OR(AND(Raw!QP273=4,COUNTIF(Raw!QR273:QY273,8)=0),Raw!QP273&lt;&gt;4)),"",1)))</f>
        <v/>
      </c>
      <c r="AW273" t="str">
        <f>IF(A273=0,"",IF(COUNTA(Raw!QZ273:RP273)=0,"",IF(AND(OR(AND(Raw!QZ273=4,COUNTIF(Raw!RI273:RP273,1)=0),Raw!QZ273&lt;&gt;4),OR(AND(Raw!RA273=4,COUNTIF(Raw!RI273:RP273,2)=0),Raw!RA273&lt;&gt;4),OR(AND(Raw!RB273=4,COUNTIF(Raw!RI273:RP273,3)=0),Raw!RB273&lt;&gt;4),OR(AND(Raw!RC273=4,COUNTIF(Raw!RI273:RP273,4)=0),Raw!RC273&lt;&gt;4),OR(AND(Raw!RD273=4,COUNTIF(Raw!RI273:RP273,5)=0),Raw!RD273&lt;&gt;4),OR(AND(Raw!RE273=4,COUNTIF(Raw!RI273:RP273,6)=0),Raw!RE273&lt;&gt;4),OR(AND(Raw!RF273=4,COUNTIF(Raw!RI273:RP273,7)=0),Raw!RF273&lt;&gt;4),OR(AND(Raw!RG273=4,COUNTIF(Raw!RI273:RP273,8)=0),Raw!RG273&lt;&gt;4)),"",1)))</f>
        <v/>
      </c>
      <c r="AX273" t="str">
        <f>IF(A273=0,"",IF(COUNTA(Raw!RQ273:SG273)=0,"",IF(AND(OR(AND(Raw!RQ273=4,COUNTIF(Raw!RZ273:SG273,1)=0),Raw!RQ273&lt;&gt;4),OR(AND(Raw!RR273=4,COUNTIF(Raw!RZ273:SG273,2)=0),Raw!RR273&lt;&gt;4),OR(AND(Raw!RS273=4,COUNTIF(Raw!RZ273:SG273,3)=0),Raw!RS273&lt;&gt;4),OR(AND(Raw!RT273=4,COUNTIF(Raw!RZ273:SG273,4)=0),Raw!RT273&lt;&gt;4),OR(AND(Raw!RU273=4,COUNTIF(Raw!RZ273:SG273,5)=0),Raw!RU273&lt;&gt;4),OR(AND(Raw!RV273=4,COUNTIF(Raw!RZ273:SG273,6)=0),Raw!RV273&lt;&gt;4),OR(AND(Raw!RW273=4,COUNTIF(Raw!RZ273:SG273,7)=0),Raw!RW273&lt;&gt;4),OR(AND(Raw!RX273=4,COUNTIF(Raw!RZ273:SG273,8)=0),Raw!RX273&lt;&gt;4)),"",1)))</f>
        <v/>
      </c>
      <c r="AY273" t="str">
        <f>IF(A273=0,"",IF(COUNTA(Raw!SH273:ST273)=0,"",IF(AND(OR(AND(Raw!SH273=4,COUNTIF(Raw!SO273:ST273,1)=0),Raw!SH273&lt;&gt;4),OR(AND(Raw!SI273=4,COUNTIF(Raw!SO273:ST273,2)=0),Raw!SI273&lt;&gt;4),OR(AND(Raw!SJ273=4,COUNTIF(Raw!SO273:ST273,3)=0),Raw!SJ273&lt;&gt;4),OR(AND(Raw!SK273=4,COUNTIF(Raw!SO273:ST273,4)=0),Raw!SK273&lt;&gt;4),OR(AND(Raw!SL273=4,COUNTIF(Raw!SO273:ST273,5)=0),Raw!SL273&lt;&gt;4),OR(AND(Raw!SM273=4,COUNTIF(Raw!SO273:ST273,6)=0),Raw!SM273&lt;&gt;4)),"",1)))</f>
        <v/>
      </c>
      <c r="AZ273" t="str">
        <f>IF(A273=0,"",IF(COUNTA(Raw!SU273:TG273)=0,"",IF(AND(OR(AND(Raw!SU273=4,COUNTIF(Raw!TB273:TG273,1)=0),Raw!SU273&lt;&gt;4),OR(AND(Raw!SV273=4,COUNTIF(Raw!TB273:TG273,2)=0),Raw!SV273&lt;&gt;4),OR(AND(Raw!SW273=4,COUNTIF(Raw!TB273:TG273,3)=0),Raw!SW273&lt;&gt;4),OR(AND(Raw!SX273=4,COUNTIF(Raw!TB273:TG273,4)=0),Raw!SX273&lt;&gt;4),OR(AND(Raw!SY273=4,COUNTIF(Raw!TB273:TG273,5)=0),Raw!SY273&lt;&gt;4),OR(AND(Raw!SZ273=4,COUNTIF(Raw!TB273:TG273,6)=0),Raw!SZ273&lt;&gt;4)),"",1)))</f>
        <v/>
      </c>
      <c r="BA273" t="str">
        <f>IF(A273=0,"",IF(COUNTA(Raw!TH273:TT273)=0,"",IF(AND(OR(AND(Raw!TH273=4,COUNTIF(Raw!TO273:TT273,1)=0),Raw!TH273&lt;&gt;4),OR(AND(Raw!TI273=4,COUNTIF(Raw!TO273:TT273,2)=0),Raw!TI273&lt;&gt;4),OR(AND(Raw!TJ273=4,COUNTIF(Raw!TO273:TT273,3)=0),Raw!TJ273&lt;&gt;4),OR(AND(Raw!TK273=4,COUNTIF(Raw!TO273:TT273,4)=0),Raw!TK273&lt;&gt;4),OR(AND(Raw!TL273=4,COUNTIF(Raw!TO273:TT273,5)=0),Raw!TL273&lt;&gt;4),OR(AND(Raw!TM273=4,COUNTIF(Raw!TO273:TT273,6)=0),Raw!TM273&lt;&gt;4)),"",1)))</f>
        <v/>
      </c>
      <c r="BB273" t="str">
        <f>IF(A273=0,"",IF(COUNTA(Raw!TU273:UI273)=0,"",IF(AND(OR(AND(Raw!TU273=4,COUNTIF(Raw!UC273:UI273,1)=0),Raw!TU273&lt;&gt;4),OR(AND(Raw!TV273=4,COUNTIF(Raw!UC273:UI273,2)=0),Raw!TV273&lt;&gt;4),OR(AND(Raw!TW273=4,COUNTIF(Raw!UC273:UI273,3)=0),Raw!TW273&lt;&gt;4),OR(AND(Raw!TX273=4,COUNTIF(Raw!UC273:UI273,4)=0),Raw!TX273&lt;&gt;4),OR(AND(Raw!TY273=4,COUNTIF(Raw!UC273:UI273,5)=0),Raw!TY273&lt;&gt;4),OR(AND(Raw!TZ273=4,COUNTIF(Raw!UC273:UI273,6)=0),Raw!TZ273&lt;&gt;4),OR(AND(Raw!UA273=4,COUNTIF(Raw!UC273:UI273,7)=0),Raw!UA273&lt;&gt;4)),"",1)))</f>
        <v/>
      </c>
      <c r="BC273" t="str">
        <f>IF(A273=0,"",IF(COUNTA(Raw!UJ273:UV273)=0,"",IF(AND(OR(AND(Raw!UJ273=4,COUNTIF(Raw!UQ273:UV273,1)=0),Raw!UJ273&lt;&gt;4),OR(AND(Raw!UK273=4,COUNTIF(Raw!UQ273:UV273,2)=0),Raw!UK273&lt;&gt;4),OR(AND(Raw!UL273=4,COUNTIF(Raw!UQ273:UV273,3)=0),Raw!UL273&lt;&gt;4),OR(AND(Raw!UM273=4,COUNTIF(Raw!UQ273:UV273,4)=0),Raw!UM273&lt;&gt;4),OR(AND(Raw!UN273=4,COUNTIF(Raw!UQ273:UV273,5)=0),Raw!UN273&lt;&gt;4),OR(AND(Raw!UO273=4,COUNTIF(Raw!UQ273:UV273,6)=0),Raw!UO273&lt;&gt;4)),"",1)))</f>
        <v/>
      </c>
      <c r="BD273" t="str">
        <f>IF(A273=0,"",IF(COUNTA(Raw!UW273:VG273)=0,"",IF(AND(OR(AND(Raw!UW273=4,COUNTIF(Raw!VC273:VG273,1)=0),Raw!UW273&lt;&gt;4),OR(AND(Raw!UX273=4,COUNTIF(Raw!VC273:VG273,2)=0),Raw!UX273&lt;&gt;4),OR(AND(Raw!UY273=4,COUNTIF(Raw!VC273:VG273,3)=0),Raw!UY273&lt;&gt;4),OR(AND(Raw!UZ273=4,COUNTIF(Raw!VC273:VG273,4)=0),Raw!UZ273&lt;&gt;4),OR(AND(Raw!VA273=4,COUNTIF(Raw!VC273:VG273,5)=0),Raw!VA273&lt;&gt;4)),"",1)))</f>
        <v/>
      </c>
      <c r="BE273" t="str">
        <f>IF(A273=0,"",IF(COUNTA(Raw!VH273:VP273)=0,"",
IF(AND(
OR(AND(Raw!VH273=4,COUNTIF(Raw!VM273:VP273,1)=0),Raw!VH273&lt;&gt;4),
OR(AND(Raw!VI273=4,COUNTIF(Raw!VM273:VP273,2)=0),Raw!VI273&lt;&gt;4),
OR(AND(Raw!VJ273=4,COUNTIF(Raw!VM273:VP273,3)=0),Raw!VJ273&lt;&gt;4),
OR(AND(Raw!VK273=4,COUNTIF(Raw!VM273:VP273,4)=0),Raw!VK273&lt;&gt;4)
),"",1)))</f>
        <v/>
      </c>
      <c r="BF273" t="str">
        <f>IF(A273=0,"",IF(COUNTA(Raw!VQ273:WK273)=0,"",
IF(AND(
OR(AND(Raw!VQ273=4,COUNTIF(Raw!WB273:WK273,1)=0),Raw!VQ273&lt;&gt;4),
OR(AND(Raw!VR273=4,COUNTIF(Raw!WB273:WK273,2)=0),Raw!VR273&lt;&gt;4),
OR(AND(Raw!VS273=4,COUNTIF(Raw!WB273:WK273,3)=0),Raw!VS273&lt;&gt;4),
OR(AND(Raw!VT273=4,COUNTIF(Raw!WB273:WK273,4)=0),Raw!VT273&lt;&gt;4),
OR(AND(Raw!VU273=4,COUNTIF(Raw!WB273:WK273,5)=0),Raw!VU273&lt;&gt;4),
OR(AND(Raw!VV273=4,COUNTIF(Raw!WB273:WK273,6)=0),Raw!VV273&lt;&gt;4),
OR(AND(Raw!VW273=4,COUNTIF(Raw!WB273:WK273,7)=0),Raw!VW273&lt;&gt;4),
OR(AND(Raw!VX273=4,COUNTIF(Raw!WB273:WK273,8)=0),Raw!VX273&lt;&gt;4),
OR(AND(Raw!VY273=4,COUNTIF(Raw!WB273:WK273,9)=0),Raw!VX273&lt;&gt;4),
OR(AND(Raw!VZ273=4,COUNTIF(Raw!WB273:WK273,10)=0),Raw!VZ273&lt;&gt;4)
),"",1)))</f>
        <v/>
      </c>
      <c r="BG273" t="str">
        <f>IF(A273=0,"",IF(COUNTA(Raw!WL273:XB273)=0,"",
IF(AND(
OR(AND(Raw!WL273=4,COUNTIF(Raw!WU273:XB273,1)=0),Raw!WL273&lt;&gt;4),
OR(AND(Raw!WM273=4,COUNTIF(Raw!WU273:XB273,2)=0),Raw!WM273&lt;&gt;4),
OR(AND(Raw!WN273=4,COUNTIF(Raw!WU273:XB273,3)=0),Raw!WN273&lt;&gt;4),
OR(AND(Raw!WO273=4,COUNTIF(Raw!WU273:XB273,4)=0),Raw!WO273&lt;&gt;4),
OR(AND(Raw!WP273=4,COUNTIF(Raw!WU273:XB273,5)=0),Raw!WP273&lt;&gt;4),
OR(AND(Raw!WQ273=4,COUNTIF(Raw!WU273:XB273,6)=0),Raw!WQ273&lt;&gt;4),
OR(AND(Raw!WR273=4,COUNTIF(Raw!WU273:XB273,7)=0),Raw!WR273&lt;&gt;4),
OR(AND(Raw!WS273=4,COUNTIF(Raw!WU273:XB273,8)=0),Raw!WS273&lt;&gt;4)
),"",1)))</f>
        <v/>
      </c>
      <c r="BH273" t="str">
        <f>IF(A273=0,"",IF(COUNTA(Raw!XC273:XK273)=0,"",
IF(AND(
OR(AND(Raw!XC273=4,COUNTIF(Raw!XH273:XK273,1)=0),Raw!XC273&lt;&gt;4),
OR(AND(Raw!XD273=4,COUNTIF(Raw!XH273:XK273,2)=0),Raw!XD273&lt;&gt;4),
OR(AND(Raw!XE273=4,COUNTIF(Raw!XH273:XK273,3)=0),Raw!XE273&lt;&gt;4),
OR(AND(Raw!XF273=4,COUNTIF(Raw!XH273:XK273,4)=0),Raw!XF273&lt;&gt;4)
),"",1)))</f>
        <v/>
      </c>
      <c r="BI273" t="str">
        <f>IF(A273=0,"",IF(COUNTA(Raw!XL273:XT273)=0,"",
IF(AND(
OR(AND(Raw!XL273=4,COUNTIF(Raw!XQ273:XT273,1)=0),Raw!XL273&lt;&gt;4),
OR(AND(Raw!XM273=4,COUNTIF(Raw!XQ273:XT273,2)=0),Raw!XM273&lt;&gt;4),
OR(AND(Raw!XN273=4,COUNTIF(Raw!XQ273:XT273,3)=0),Raw!XN273&lt;&gt;4),
OR(AND(Raw!XO273=4,COUNTIF(Raw!XQ273:XT273,4)=0),Raw!XO273&lt;&gt;4)
),"",1)))</f>
        <v/>
      </c>
      <c r="BJ273" t="str">
        <f>IF(A273=0,"",IF(COUNTA(Raw!XU273:YI273)=0,"",
IF(AND(
OR(AND(Raw!XU273=4,COUNTIF(Raw!YC273:YI273,1)=0),Raw!XU273&lt;&gt;4),
OR(AND(Raw!XV273=4,COUNTIF(Raw!YC273:YI273,2)=0),Raw!XV273&lt;&gt;4),
OR(AND(Raw!XW273=4,COUNTIF(Raw!YC273:YI273,3)=0),Raw!XW273&lt;&gt;4),
OR(AND(Raw!XX273=4,COUNTIF(Raw!YC273:YI273,4)=0),Raw!XX273&lt;&gt;4),
OR(AND(Raw!XY273=4,COUNTIF(Raw!YC273:YI273,5)=0),Raw!XY273&lt;&gt;4),
OR(AND(Raw!XZ273=4,COUNTIF(Raw!YC273:YI273,6)=0),Raw!XZ273&lt;&gt;4),
OR(AND(Raw!YA273=4,COUNTIF(Raw!YC273:YI273,7)=0),Raw!YA273&lt;&gt;4)
),"",1)))</f>
        <v/>
      </c>
      <c r="BK273" t="str">
        <f>IF(A273=0,"",IF(COUNTA(Raw!YJ273:YR273)=0,"",
IF(AND(
OR(AND(Raw!YJ273=4,COUNTIF(Raw!YO273:YR273,1)=0),Raw!YJ273&lt;&gt;4),
OR(AND(Raw!YK273=4,COUNTIF(Raw!YO273:YR273,2)=0),Raw!YK273&lt;&gt;4),
OR(AND(Raw!YL273=4,COUNTIF(Raw!YO273:YR273,3)=0),Raw!YL273&lt;&gt;4),
OR(AND(Raw!YM273=4,COUNTIF(Raw!YO273:YR273,4)=0),Raw!YM273&lt;&gt;4)
),"",1)))</f>
        <v/>
      </c>
      <c r="BL273" t="str">
        <f>IF(A273=0,"",IF(COUNTA(Raw!YS273:YU273)=0,"",IF(AND(Raw!YS273=4,ISBLANK(Raw!YU273)),"",IF(AND(Raw!YS273&lt;&gt;4,ISBLANK(Raw!YU273)=FALSE),"",1))))</f>
        <v/>
      </c>
    </row>
    <row r="274" spans="1:64">
      <c r="A274" s="20">
        <f>Raw!A274</f>
        <v>0</v>
      </c>
      <c r="B274" s="19" t="str">
        <f>IF(A274=0,"",IF(AND(Raw!AC274=1,COUNTA(Raw!AR274:IC274)&gt;0,COUNTA(Raw!ID274:YU274)=0),"",IF(AND(Raw!AC274=2,COUNTA(Raw!AR274:IC274)=0,COUNTA(Raw!ID274:MV274)&gt;0,COUNTA(Raw!MW274:YU274)=0),"",IF(AND(Raw!AC274=3,COUNTA(Raw!AP274:MV274)=0,COUNTA(Raw!MW274:YU274)&gt;0),"",1))))</f>
        <v/>
      </c>
      <c r="C274" s="19" t="str">
        <f>IF(A274=0,"",IF(AND(Raw!AK274=1,ISBLANK(Raw!AM274)=FALSE,ISBLANK(Raw!AO274)),"",IF(AND(Raw!AK274=2,ISBLANK(Raw!AM274),ISBLANK(Raw!AO274)=FALSE),"",1)))</f>
        <v/>
      </c>
      <c r="D274" s="19" t="str">
        <f>IF(A274=0,"",IF(COUNTA(Raw!AS274:AZ274)=0,"",IF(AND(Raw!AS274+Raw!AT274=100,Raw!AU274+Raw!AV274=100,Raw!AW274+Raw!AX274=100,Raw!AY274+Raw!AZ274=100),"",1)))</f>
        <v/>
      </c>
      <c r="E274" s="19" t="str">
        <f>IF(A274=0,"",IF(ISBLANK(Raw!AQ274),"",IF(Raw!AQ274=1,"",1)))</f>
        <v/>
      </c>
      <c r="F274" s="19" t="str">
        <f>IF(A274=0,"",IF(ISBLANK(Raw!AR274),"",IF(AND(Raw!AR274&gt;=0,Raw!AR274&lt;=100),"",1)))</f>
        <v/>
      </c>
      <c r="G274" s="19" t="str">
        <f>IF(A274=0,"",IF(AND(ISBLANK(Raw!BA274),ISBLANK(Raw!AS274)),"",IF(AND(Raw!AS274&gt;0,ISBLANK(Raw!BA274)=FALSE),"",1)))</f>
        <v/>
      </c>
      <c r="H274" s="19" t="str">
        <f>IF(A274=0,"",IF(COUNTA(Raw!BA274:BH274)=0,"",IF(AND(Raw!BA274=0,COUNTA(Raw!BB274:BH274)=0),"",IF(AND(Raw!BA274&gt;0,COUNTA(Raw!BB274:BH274)&gt;0),"",1))))</f>
        <v/>
      </c>
      <c r="I274" s="19" t="str">
        <f>IF(A274=0,"",IF(AND(ISBLANK(Raw!BI274),ISBLANK(Raw!BJ274)),"",IF(AND(Raw!BI274=1,ISBLANK(Raw!BJ274)=FALSE),"",IF(AND(Raw!BI274=2,ISBLANK(Raw!BJ274)),"",1))))</f>
        <v/>
      </c>
      <c r="J274" s="19" t="str">
        <f>IF(A274=0,"",IF(AND(ISBLANK(Raw!AT274),COUNTBLANK(Raw!BK274:BQ274)),"",IF(AND(Raw!AT274&gt;0,COUNTA(Raw!BK274:BQ274)&gt;0),"",IF(AND(Raw!AT274=0,COUNTA(Raw!BK274:BQ274)=0),"",1))))</f>
        <v/>
      </c>
      <c r="K274" s="19" t="str">
        <f>IF(A274=0,"",IF(AND(ISBLANK(Raw!AS274),COUNTA(Raw!BR274:BX274)=0),"",IF(AND(Raw!AS274&gt;0,COUNTA(Raw!BR274:BX274)&gt;0),"",IF(AND(Raw!AS274=0,COUNTA(Raw!BR274:BX274)=0),"",1))))</f>
        <v/>
      </c>
      <c r="L274" s="19" t="str">
        <f>IF(A274=0,"",IF(AND(COUNTA(Raw!BK274:BX274)=0,COUNTA(Raw!BY274:CH274)=0),"",IF(AND(COUNTIF(Raw!BK274:BX274,1)&gt;0,COUNTA(Raw!BY274:CH274)&gt;0),"",IF(AND(COUNTIF(Raw!BK274:BX274,1)=0,COUNTA(Raw!BY274:CH274)=0),"",1))))</f>
        <v/>
      </c>
      <c r="M274" s="19" t="str">
        <f>IF(A274=0,"",IF(AND(COUNTA(Raw!BK274:BX274)=0,COUNTA(Raw!CI274:CR274)),"",IF(AND(COUNTIF(Raw!BK274:BX274,3)&gt;0,COUNTA(Raw!CI274:CR274)&gt;0),"",IF(AND(COUNTIF(Raw!BK274:BX274,3)=0,COUNTA(Raw!CI274:CR274)=0),"",1))))</f>
        <v/>
      </c>
      <c r="N274" s="19" t="str">
        <f>IF(A274=0,"",IF(COUNTA(Raw!CS274:DF274)=0,"",IF(AND(COUNTIF(Raw!CS274:CV274,1)=1,COUNTA(Raw!CW274:DA274)&gt;0,COUNTA(Raw!DB274:DF274)=0),"",IF(AND(COUNTIF(Raw!CS274:CV274,2)=1,COUNTA(Raw!CW274:DA274)=0,COUNTA(Raw!DB274:DF274)&gt;0),"",IF(AND(COUNTA(Raw!CS274:CV274)&gt;0,COUNTA(Raw!CW274:DF274)=0),"",1)))))</f>
        <v/>
      </c>
      <c r="O274" s="19" t="str">
        <f>IF(A274=0,"",IF(COUNTA(Raw!DG274:DP274)=0,"",IF(AND(COUNTIF(Raw!BK274:BQ274,1)&gt;0,OR(COUNTIF(Raw!DG274:DP274,1)=1,COUNTIF(Raw!DG274:DP274,2)=1,COUNTIF(Raw!DG274:DP274,3)=1)),"",IF(AND(COUNTIF(Raw!BK274:BQ274,1)=0,AND(COUNTIF(Raw!DG274:DP274,1)=0,COUNTIF(Raw!DG274:DP274,2)=0,COUNTIF(Raw!DG274:DP274,3)=0)),"",1))))</f>
        <v/>
      </c>
      <c r="P274" s="19" t="str">
        <f>IF(A274=0,"",IF(COUNTA(Raw!DG274:DR274)=0,"",IF(AND(COUNTIF(Raw!DG274:DP274,4)=1,ISBLANK(Raw!DQ274)=FALSE,ISBLANK(Raw!DR274)),"",IF(AND(COUNTIF(Raw!DG274:DP274,7)=1,ISBLANK(Raw!DQ274),ISBLANK(Raw!DR274)=FALSE),"",IF(AND(COUNTA(Raw!DG274:DP274)&gt;0,COUNTIF(Raw!DG274:DP274,4)=0,COUNTIF(Raw!DG274:DP274,7)=0,COUNTA(Raw!DQ274:DR274)=0),"",1)))))</f>
        <v/>
      </c>
      <c r="Q274" s="19" t="str">
        <f>IF(A274=0,"",IF(AND(COUNTA(Raw!DS274:DU274)=0,COUNTA(Raw!BK274:BQ274)=0),"",IF(AND(COUNTIF(Raw!BK274:BQ274,1)&gt;0,COUNTA(Raw!DS274:DU274)&gt;0),"",IF(AND(COUNTIF(Raw!BK274:BQ274,1)=0,COUNTA(Raw!DS274:DU274)=0),"",1))))</f>
        <v/>
      </c>
      <c r="R274" s="19" t="str">
        <f>IF(A274=0,"",IF(AND(ISBLANK(Raw!AT274),ISBLANK(Raw!EJ274)),"",IF(AND(Raw!AT274&gt;0,ISBLANK(Raw!EJ274)=FALSE,Raw!EJ274&gt;=0,Raw!EJ274&lt;=7),"",IF(AND(Raw!AT274=0,ISBLANK(Raw!EJ274)),"",1))))</f>
        <v/>
      </c>
      <c r="S274" t="str">
        <f>IF(A274=0,"",IF(AND(ISBLANK(Raw!AS274),ISBLANK(Raw!EK274)),"",IF(AND(Raw!AS274&gt;0,ISBLANK(Raw!EK274)=FALSE),"",IF(AND(Raw!AS274=0,ISBLANK(Raw!EK274)),"",1))))</f>
        <v/>
      </c>
      <c r="T274" s="19" t="str">
        <f>IF(A274=0,"",IF(AND(ISBLANK(Raw!AT274),COUNTA(Raw!EL274:EQ274)=0),"",IF(AND(Raw!AT274&gt;0,COUNTA(Raw!EL274:EQ274)&gt;0),"",IF(AND(Raw!AT274=0,COUNTA(Raw!EL274:EQ274)=0),"",1))))</f>
        <v/>
      </c>
      <c r="U274" t="str">
        <f>IF(A274=0,"",IF(AND(ISBLANK(Raw!AT274),COUNTA(Raw!ER274:EU274)=0),"",IF(AND(Raw!AT274&gt;0,COUNTA(Raw!ER274:EU274)&gt;0),"",IF(AND(Raw!AT274=0,COUNTA(Raw!ER274:EU274)=0),"",1))))</f>
        <v/>
      </c>
      <c r="V274" t="str">
        <f>IF(A274=0,"",IF(AND(ISBLANK(Raw!AS274),COUNTA(Raw!EV274:FA274)=0),"",IF(AND(Raw!AS274&gt;0,COUNTA(Raw!EV274:FA274)&gt;0),"",IF(AND(Raw!AS274=0,COUNTA(Raw!EV274:FA274)=0),"",1))))</f>
        <v/>
      </c>
      <c r="W274" t="str">
        <f>IF(A274=0,"",IF(AND(ISBLANK(Raw!AS274),COUNTA(Raw!FB274:FE274)=0),"",IF(AND(Raw!AS274&gt;0,COUNTA(Raw!FB274:FE274)&gt;0),"",IF(AND(Raw!AS274=0,COUNTA(Raw!FB274:FE274)=0),"",1))))</f>
        <v/>
      </c>
      <c r="X274" t="str">
        <f>IF(A274=0,"",IF(AND(ISBLANK(Raw!AT274),COUNTA(Raw!FF274:FI274)=0),"",IF(AND(Raw!AT274&gt;0,COUNTA(Raw!FF274:FI274)&gt;0),"",IF(AND(Raw!AT274=0,COUNTA(Raw!FF274:FI274)=0),"",1))))</f>
        <v/>
      </c>
      <c r="Y274" t="str">
        <f>IF(A274=0,"",IF(AND(ISBLANK(Raw!AS274),COUNTA(Raw!FJ274:FM274)=0),"",IF(AND(Raw!AS274&gt;0,COUNTA(Raw!FJ274:FM274)&gt;0),"",IF(AND(Raw!AS274=0,COUNTA(Raw!FJ274:FM274)=0),"",1))))</f>
        <v/>
      </c>
      <c r="Z274" t="str">
        <f>IF(A274=0,"",IF(AND(COUNTA(Raw!FN274:FT274)=0,ISBLANK(Raw!FU274)),"",IF(AND(COUNTIF(Raw!FN274:FT274,1)&gt;0,ISBLANK(Raw!FU274)=FALSE),"",IF(AND(COUNTIF(Raw!FN274:FT274,1)=0,ISBLANK(Raw!FU274)),"",1))))</f>
        <v/>
      </c>
      <c r="AA274" s="19" t="str">
        <f>IF(A274=0,"",IF(AND(ISBLANK(Raw!BI274),COUNTA(Raw!FV274:GH274)=0),"",IF(AND(Raw!BI274&lt;&gt;1,COUNTIF(Raw!FV274:GH274,6)=0),"",IF(Raw!BI274=1,"",1))))</f>
        <v/>
      </c>
      <c r="AB274" t="str">
        <f>IF(A274=0,"",IF(AND(ISBLANK(Raw!GI274),COUNTA(Raw!GJ274:GQ274)=0),"",IF(AND(Raw!GI274=1,COUNTA(Raw!GJ274:GQ274)&gt;0),"",IF(AND(Raw!GI274=2,COUNTA(Raw!GJ274:GQ274)=0),"",1))))</f>
        <v/>
      </c>
      <c r="AC274" s="19" t="str">
        <f>IF(A274=0,"",IF(AND(COUNTA(Raw!GY274:HF274)=0,ISBLANK(Raw!HG274)),"",IF(AND(OR(COUNTIF(Raw!GY274:HE274,1)&gt;0,COUNTIF(Raw!GY274:HE274,2)&gt;0),ISBLANK(Raw!HG274)=FALSE),"",IF(AND(COUNTA(Raw!GY274:HF274)&gt;0,ISBLANK(Raw!HG274),COUNTIF(Raw!GY274:HE274,1)=0,COUNTIF(Raw!GY274:HE274,2)=0),"",1))))</f>
        <v/>
      </c>
      <c r="AD274" s="19" t="str">
        <f>IF(A274=0,"",IF(COUNTA(Raw!HU274:IB274)=0,"",IF(AND(Raw!AK274&lt;&gt;2,COUNTIF(Raw!HU274:IA274,2)=0,COUNTIF(Raw!HU274:IA274,3)=0),"",IF(Raw!AK274=2,"",1))))</f>
        <v/>
      </c>
      <c r="AE274" s="19" t="str">
        <f>IF(A274=0,"",IF(AND(Raw!AK274=2,ISBLANK(Raw!IC274)=FALSE),"",IF(AND(Raw!AK274&lt;&gt;2,ISBLANK(Raw!IC274)),"",1)))</f>
        <v/>
      </c>
      <c r="AF274" s="19" t="str">
        <f>IF(A274=0,"",IF(COUNTA(Raw!ID274:IF274)=0,"",IF(AND(MATCH(2023-Raw!ID274,Code!$A$3:$A$12,1)=Raw!IF274,2023-Raw!ID274=Raw!IE274),"",1)))</f>
        <v/>
      </c>
      <c r="AG274" s="19" t="str">
        <f>IF(A274=0,"",IF(COUNTA(Raw!IG274:II274)=0,"",IF(AND(Raw!IG274=4,ISBLANK(Raw!II274)=FALSE),"",IF(AND(Raw!IG274&lt;&gt;4,ISBLANK(Raw!II274)),"",1))))</f>
        <v/>
      </c>
      <c r="AH274" s="19" t="str">
        <f>IF(A274=0,"",IF(COUNTA(Raw!IJ274:IM274)=0,"",IF(AND(Raw!IJ274=1,ISBLANK(Raw!IK274)=FALSE),"",IF(AND(Raw!IJ274=2,COUNTA(Raw!IK274:IM274)&gt;0),"",1))))</f>
        <v/>
      </c>
      <c r="AI274" s="19" t="str">
        <f>IF(A274=0,"",IF(COUNTA(Raw!IK274:IM274)=0,"",IF(AND(Raw!IK274=1,ISBLANK(Raw!IL274)=FALSE),"",IF(AND(Raw!IK274=2,COUNTA(Raw!IL274:IM274)=0),"",1))))</f>
        <v/>
      </c>
      <c r="AJ274" s="19" t="str">
        <f>IF(A274=0,"",IF(COUNTA(Raw!JD274:JJ274)=0,"",IF(AND(Raw!JD274&gt;600,COUNTA(Raw!JE274:JI274)&gt;0),"",IF(AND(Raw!JD274&lt;=600,COUNTA(Raw!JE274:JJ274)=0),"",1))))</f>
        <v/>
      </c>
      <c r="AK274" s="19" t="str">
        <f>IF(A274=0,"",IF(COUNTA(Raw!JK274:KA274)=0,"",IF(AND(Raw!JK274=1,COUNTA(Raw!JM274:JV274)&gt;0),"",IF(AND(Raw!JK274=3,COUNTA(Raw!JM274:JV274)&gt;0,COUNTA(Raw!JW274:KA274)=0),"",IF(AND(ISBLANK(Raw!JK274)=FALSE,Raw!JK274&lt;&gt;1,Raw!JK274&lt;&gt;3,COUNTA(Raw!JM274:KA274)=0),"",1)))))</f>
        <v/>
      </c>
      <c r="AL274" s="19" t="str">
        <f>IF(A274=0,"",IF(COUNTA(Raw!JW274:KA274)=0,"",IF(AND(COUNTIF(Raw!JW274:JZ274,4)=0,COUNTA(Raw!JW274:JZ274)&gt;0,ISBLANK(Raw!KA274)=FALSE),"",IF(AND(COUNTIF(Raw!JW274:KA274,4)&gt;0,ISBLANK(Raw!KA274)),"",1))))</f>
        <v/>
      </c>
      <c r="AM274" s="19" t="str">
        <f>IF(A274=0,"",IF(COUNTA(Raw!KT274:KU274)=0,"",IF(AND(Raw!KT274=1,ISBLANK(Raw!KU274)=FALSE),"",IF(AND(Raw!KT274=2,ISBLANK(Raw!KU274)),"",1))))</f>
        <v/>
      </c>
      <c r="AN274" s="19" t="str">
        <f>IF(A274=0,"",IF(COUNTA(Raw!KX274:LF274)=0,"",IF(AND(COUNTIF(Raw!KX274:LB274,5)=1,COUNTA(Raw!KX274:LB274)=1,COUNTA(Raw!LC274:LF274)=0),"",IF(AND(COUNTIF(Raw!KX274:LB274,5)=0,COUNTA(Raw!KX274:LB274)&gt;0,COUNTA(Raw!LC274:LF274)&gt;0),"",1))))</f>
        <v/>
      </c>
      <c r="AO274" s="19" t="str">
        <f>IF(A274=0,"",IF(COUNTA(Raw!LM274:LU274)=0,"",IF(AND(Raw!LM274=1,ISBLANK(Raw!LN274)=FALSE,COUNTA(Raw!LO274:LU274)&gt;0),"",IF(AND(Raw!LM274=2,COUNTA(Raw!LN274:LU274)=0),"",1))))</f>
        <v/>
      </c>
      <c r="AP274" s="19" t="str">
        <f>IF(A274=0,"",IF(COUNTA(Raw!MY274:OG274)=0,"",IF(AND(Raw!MY274=2,COUNTA(Raw!MZ274:OG274)=0),"",IF(AND(Raw!MY274=1,COUNTA(Raw!MZ274:OG274)&gt;0),"",1))))</f>
        <v/>
      </c>
      <c r="AQ274" s="19" t="str">
        <f>IF(A274=0,"",IF(COUNTA(Raw!NC274:NW274)=0,"",IF(AND(COUNTIF(Raw!NC274:NG274,3)&gt;0,COUNTA(Raw!NH274:NQ274)&gt;0),"",IF(AND(COUNTA(Raw!NC274:NG274)&gt;0,COUNTIF(Raw!NC274:NG274,3)=0,COUNTA(Raw!NH274:NW274)=0),"",1))))</f>
        <v/>
      </c>
      <c r="AR274" s="19" t="str">
        <f>IF(A274=0,"",IF(COUNTA(Raw!NH274:NW274)=0,"",IF(AND(COUNTIF(Raw!NH274:NQ274,10)&gt;0,COUNTA(Raw!NR274:NW274)&gt;0),"",IF(AND(COUNTA(Raw!NH274:NQ274)&gt;0,COUNTIF(Raw!NH274:NQ274,10)=0,COUNTA(Raw!NR274:NY274)=0),"",1))))</f>
        <v/>
      </c>
      <c r="AS274" s="19" t="str">
        <f>IF(A274=0,"",IF(COUNTA(Raw!NY274:OG274)=0,"",IF(AND(Raw!NY274=1,COUNTA(Raw!NZ274:OG274)&gt;0),"",IF(AND(Raw!NY274=2,COUNTA(Raw!NZ274:OG274)=0),"",1))))</f>
        <v/>
      </c>
      <c r="AT274" s="19" t="str">
        <f>IF(A274=0,"",IF(COUNTA(Raw!OH274:OY274)=0,"",IF(AND(Raw!OH274=1,COUNTA(Raw!OI274:OY274)&gt;0),"",IF(AND(Raw!OH274=2,COUNTA(Raw!OI274:OY274)=0),"",1))))</f>
        <v/>
      </c>
      <c r="AU274" s="19" t="str">
        <f>IF(A274=0,"",IF(COUNTA(Raw!PR274:QB274)=0,"",
IF(AND(OR(AND(COUNTIF(Raw!PR274:QB274,1)=1,COUNTA(Raw!QI274:QY274)&gt;0),AND(COUNTIF(Raw!PR274:QB274,1)=0,COUNTA(Raw!QI274:QY274)=0)),OR(AND(COUNTIF(Raw!PR274:QB274,2)=1,COUNTA(Raw!QZ274:RP274)&gt;0),AND(COUNTIF(Raw!PR274:QB274,2)=0,COUNTA(Raw!QZ274:RP274)=0)),OR(AND(COUNTIF(Raw!PR274:QB274,3)=1,COUNTA(Raw!RQ274:SG274)&gt;0),AND(COUNTIF(Raw!PR274:QB274,3)=0,COUNTA(Raw!RQ274:SG274)=0)),OR(AND(COUNTIF(Raw!PR274:QB274,4)=1,COUNTA(Raw!SH274:ST274)&gt;0),AND(COUNTIF(Raw!PR274:QB274,4)=0,COUNTA(Raw!SH274:ST274)=0)),OR(AND(COUNTIF(Raw!PR274:QB274,5)=1,COUNTA(Raw!SU274:TG274)&gt;0),AND(COUNTIF(Raw!PR274:QB274,5)=0,COUNTA(Raw!SU274:TG274)=0)),OR(AND(COUNTIF(Raw!PR274:QB274,6)=1,COUNTA(Raw!TH274:TT274)&gt;0),AND(COUNTIF(Raw!PR274:QB274,6)=0,COUNTA(Raw!TH274:TT274)=0)),OR(AND(COUNTIF(Raw!PR274:QB274,7)=1,COUNTA(Raw!TU274:UI274)&gt;0),AND(COUNTIF(Raw!PR274:QB274,7)=0,COUNTA(Raw!TU274:UI274)=0)),OR(AND(COUNTIF(Raw!PR274:QB274,8)=1,COUNTA(Raw!UJ274:UV274)&gt;0),AND(COUNTIF(Raw!PR274:QB274,8)=0,COUNTA(Raw!UJ274:UV274)=0)),OR(AND(COUNTIF(Raw!PR274:QB274,9)=1,COUNTA(Raw!UW274:VG274)&gt;0),AND(COUNTIF(Raw!PR274:QB274,9)=0,COUNTA(Raw!UW274:VG274)=0)),OR(AND(COUNTIF(Raw!PR274:QB274,10)=1,COUNTA(Raw!VH274:VP274)&gt;0),AND(COUNTIF(Raw!PR274:QB274,10)=0,COUNTA(Raw!VH274:VP274)=0)),OR(AND(COUNTIF(Raw!PR274:QB274,11)=1,COUNTA(Raw!VQ274:WK274)&gt;0),AND(COUNTIF(Raw!PR274:QB274,11)=0,COUNTA(Raw!VQ274:WK274)=0))),"",1)))</f>
        <v/>
      </c>
      <c r="AV274" s="19" t="str">
        <f>IF(A274=0,"",IF(COUNTA(Raw!QI274:QY274)=0,"",IF(AND(OR(AND(Raw!QI274=4,COUNTIF(Raw!QR274:QY274,1)=0),Raw!QI274&lt;&gt;4),OR(AND(Raw!QJ274=4,COUNTIF(Raw!QR274:QY274,2)=0),Raw!QJ274&lt;&gt;4),OR(AND(Raw!QK274=4,COUNTIF(Raw!QR274:QY274,3)=0),Raw!QK274&lt;&gt;4),OR(AND(Raw!QL274=4,COUNTIF(Raw!QR274:QY274,4)=0),Raw!QL274&lt;&gt;4),OR(AND(Raw!QM274=4,COUNTIF(Raw!QR274:QY274,5)=0),Raw!QM274&lt;&gt;4),OR(AND(Raw!QN274=4,COUNTIF(Raw!QR274:QY274,6)=0),Raw!QN274&lt;&gt;4),OR(AND(Raw!QO274=4,COUNTIF(Raw!QR274:QY274,7)=0),Raw!QO274&lt;&gt;4),OR(AND(Raw!QP274=4,COUNTIF(Raw!QR274:QY274,8)=0),Raw!QP274&lt;&gt;4)),"",1)))</f>
        <v/>
      </c>
      <c r="AW274" t="str">
        <f>IF(A274=0,"",IF(COUNTA(Raw!QZ274:RP274)=0,"",IF(AND(OR(AND(Raw!QZ274=4,COUNTIF(Raw!RI274:RP274,1)=0),Raw!QZ274&lt;&gt;4),OR(AND(Raw!RA274=4,COUNTIF(Raw!RI274:RP274,2)=0),Raw!RA274&lt;&gt;4),OR(AND(Raw!RB274=4,COUNTIF(Raw!RI274:RP274,3)=0),Raw!RB274&lt;&gt;4),OR(AND(Raw!RC274=4,COUNTIF(Raw!RI274:RP274,4)=0),Raw!RC274&lt;&gt;4),OR(AND(Raw!RD274=4,COUNTIF(Raw!RI274:RP274,5)=0),Raw!RD274&lt;&gt;4),OR(AND(Raw!RE274=4,COUNTIF(Raw!RI274:RP274,6)=0),Raw!RE274&lt;&gt;4),OR(AND(Raw!RF274=4,COUNTIF(Raw!RI274:RP274,7)=0),Raw!RF274&lt;&gt;4),OR(AND(Raw!RG274=4,COUNTIF(Raw!RI274:RP274,8)=0),Raw!RG274&lt;&gt;4)),"",1)))</f>
        <v/>
      </c>
      <c r="AX274" t="str">
        <f>IF(A274=0,"",IF(COUNTA(Raw!RQ274:SG274)=0,"",IF(AND(OR(AND(Raw!RQ274=4,COUNTIF(Raw!RZ274:SG274,1)=0),Raw!RQ274&lt;&gt;4),OR(AND(Raw!RR274=4,COUNTIF(Raw!RZ274:SG274,2)=0),Raw!RR274&lt;&gt;4),OR(AND(Raw!RS274=4,COUNTIF(Raw!RZ274:SG274,3)=0),Raw!RS274&lt;&gt;4),OR(AND(Raw!RT274=4,COUNTIF(Raw!RZ274:SG274,4)=0),Raw!RT274&lt;&gt;4),OR(AND(Raw!RU274=4,COUNTIF(Raw!RZ274:SG274,5)=0),Raw!RU274&lt;&gt;4),OR(AND(Raw!RV274=4,COUNTIF(Raw!RZ274:SG274,6)=0),Raw!RV274&lt;&gt;4),OR(AND(Raw!RW274=4,COUNTIF(Raw!RZ274:SG274,7)=0),Raw!RW274&lt;&gt;4),OR(AND(Raw!RX274=4,COUNTIF(Raw!RZ274:SG274,8)=0),Raw!RX274&lt;&gt;4)),"",1)))</f>
        <v/>
      </c>
      <c r="AY274" t="str">
        <f>IF(A274=0,"",IF(COUNTA(Raw!SH274:ST274)=0,"",IF(AND(OR(AND(Raw!SH274=4,COUNTIF(Raw!SO274:ST274,1)=0),Raw!SH274&lt;&gt;4),OR(AND(Raw!SI274=4,COUNTIF(Raw!SO274:ST274,2)=0),Raw!SI274&lt;&gt;4),OR(AND(Raw!SJ274=4,COUNTIF(Raw!SO274:ST274,3)=0),Raw!SJ274&lt;&gt;4),OR(AND(Raw!SK274=4,COUNTIF(Raw!SO274:ST274,4)=0),Raw!SK274&lt;&gt;4),OR(AND(Raw!SL274=4,COUNTIF(Raw!SO274:ST274,5)=0),Raw!SL274&lt;&gt;4),OR(AND(Raw!SM274=4,COUNTIF(Raw!SO274:ST274,6)=0),Raw!SM274&lt;&gt;4)),"",1)))</f>
        <v/>
      </c>
      <c r="AZ274" t="str">
        <f>IF(A274=0,"",IF(COUNTA(Raw!SU274:TG274)=0,"",IF(AND(OR(AND(Raw!SU274=4,COUNTIF(Raw!TB274:TG274,1)=0),Raw!SU274&lt;&gt;4),OR(AND(Raw!SV274=4,COUNTIF(Raw!TB274:TG274,2)=0),Raw!SV274&lt;&gt;4),OR(AND(Raw!SW274=4,COUNTIF(Raw!TB274:TG274,3)=0),Raw!SW274&lt;&gt;4),OR(AND(Raw!SX274=4,COUNTIF(Raw!TB274:TG274,4)=0),Raw!SX274&lt;&gt;4),OR(AND(Raw!SY274=4,COUNTIF(Raw!TB274:TG274,5)=0),Raw!SY274&lt;&gt;4),OR(AND(Raw!SZ274=4,COUNTIF(Raw!TB274:TG274,6)=0),Raw!SZ274&lt;&gt;4)),"",1)))</f>
        <v/>
      </c>
      <c r="BA274" t="str">
        <f>IF(A274=0,"",IF(COUNTA(Raw!TH274:TT274)=0,"",IF(AND(OR(AND(Raw!TH274=4,COUNTIF(Raw!TO274:TT274,1)=0),Raw!TH274&lt;&gt;4),OR(AND(Raw!TI274=4,COUNTIF(Raw!TO274:TT274,2)=0),Raw!TI274&lt;&gt;4),OR(AND(Raw!TJ274=4,COUNTIF(Raw!TO274:TT274,3)=0),Raw!TJ274&lt;&gt;4),OR(AND(Raw!TK274=4,COUNTIF(Raw!TO274:TT274,4)=0),Raw!TK274&lt;&gt;4),OR(AND(Raw!TL274=4,COUNTIF(Raw!TO274:TT274,5)=0),Raw!TL274&lt;&gt;4),OR(AND(Raw!TM274=4,COUNTIF(Raw!TO274:TT274,6)=0),Raw!TM274&lt;&gt;4)),"",1)))</f>
        <v/>
      </c>
      <c r="BB274" t="str">
        <f>IF(A274=0,"",IF(COUNTA(Raw!TU274:UI274)=0,"",IF(AND(OR(AND(Raw!TU274=4,COUNTIF(Raw!UC274:UI274,1)=0),Raw!TU274&lt;&gt;4),OR(AND(Raw!TV274=4,COUNTIF(Raw!UC274:UI274,2)=0),Raw!TV274&lt;&gt;4),OR(AND(Raw!TW274=4,COUNTIF(Raw!UC274:UI274,3)=0),Raw!TW274&lt;&gt;4),OR(AND(Raw!TX274=4,COUNTIF(Raw!UC274:UI274,4)=0),Raw!TX274&lt;&gt;4),OR(AND(Raw!TY274=4,COUNTIF(Raw!UC274:UI274,5)=0),Raw!TY274&lt;&gt;4),OR(AND(Raw!TZ274=4,COUNTIF(Raw!UC274:UI274,6)=0),Raw!TZ274&lt;&gt;4),OR(AND(Raw!UA274=4,COUNTIF(Raw!UC274:UI274,7)=0),Raw!UA274&lt;&gt;4)),"",1)))</f>
        <v/>
      </c>
      <c r="BC274" t="str">
        <f>IF(A274=0,"",IF(COUNTA(Raw!UJ274:UV274)=0,"",IF(AND(OR(AND(Raw!UJ274=4,COUNTIF(Raw!UQ274:UV274,1)=0),Raw!UJ274&lt;&gt;4),OR(AND(Raw!UK274=4,COUNTIF(Raw!UQ274:UV274,2)=0),Raw!UK274&lt;&gt;4),OR(AND(Raw!UL274=4,COUNTIF(Raw!UQ274:UV274,3)=0),Raw!UL274&lt;&gt;4),OR(AND(Raw!UM274=4,COUNTIF(Raw!UQ274:UV274,4)=0),Raw!UM274&lt;&gt;4),OR(AND(Raw!UN274=4,COUNTIF(Raw!UQ274:UV274,5)=0),Raw!UN274&lt;&gt;4),OR(AND(Raw!UO274=4,COUNTIF(Raw!UQ274:UV274,6)=0),Raw!UO274&lt;&gt;4)),"",1)))</f>
        <v/>
      </c>
      <c r="BD274" t="str">
        <f>IF(A274=0,"",IF(COUNTA(Raw!UW274:VG274)=0,"",IF(AND(OR(AND(Raw!UW274=4,COUNTIF(Raw!VC274:VG274,1)=0),Raw!UW274&lt;&gt;4),OR(AND(Raw!UX274=4,COUNTIF(Raw!VC274:VG274,2)=0),Raw!UX274&lt;&gt;4),OR(AND(Raw!UY274=4,COUNTIF(Raw!VC274:VG274,3)=0),Raw!UY274&lt;&gt;4),OR(AND(Raw!UZ274=4,COUNTIF(Raw!VC274:VG274,4)=0),Raw!UZ274&lt;&gt;4),OR(AND(Raw!VA274=4,COUNTIF(Raw!VC274:VG274,5)=0),Raw!VA274&lt;&gt;4)),"",1)))</f>
        <v/>
      </c>
      <c r="BE274" t="str">
        <f>IF(A274=0,"",IF(COUNTA(Raw!VH274:VP274)=0,"",
IF(AND(
OR(AND(Raw!VH274=4,COUNTIF(Raw!VM274:VP274,1)=0),Raw!VH274&lt;&gt;4),
OR(AND(Raw!VI274=4,COUNTIF(Raw!VM274:VP274,2)=0),Raw!VI274&lt;&gt;4),
OR(AND(Raw!VJ274=4,COUNTIF(Raw!VM274:VP274,3)=0),Raw!VJ274&lt;&gt;4),
OR(AND(Raw!VK274=4,COUNTIF(Raw!VM274:VP274,4)=0),Raw!VK274&lt;&gt;4)
),"",1)))</f>
        <v/>
      </c>
      <c r="BF274" t="str">
        <f>IF(A274=0,"",IF(COUNTA(Raw!VQ274:WK274)=0,"",
IF(AND(
OR(AND(Raw!VQ274=4,COUNTIF(Raw!WB274:WK274,1)=0),Raw!VQ274&lt;&gt;4),
OR(AND(Raw!VR274=4,COUNTIF(Raw!WB274:WK274,2)=0),Raw!VR274&lt;&gt;4),
OR(AND(Raw!VS274=4,COUNTIF(Raw!WB274:WK274,3)=0),Raw!VS274&lt;&gt;4),
OR(AND(Raw!VT274=4,COUNTIF(Raw!WB274:WK274,4)=0),Raw!VT274&lt;&gt;4),
OR(AND(Raw!VU274=4,COUNTIF(Raw!WB274:WK274,5)=0),Raw!VU274&lt;&gt;4),
OR(AND(Raw!VV274=4,COUNTIF(Raw!WB274:WK274,6)=0),Raw!VV274&lt;&gt;4),
OR(AND(Raw!VW274=4,COUNTIF(Raw!WB274:WK274,7)=0),Raw!VW274&lt;&gt;4),
OR(AND(Raw!VX274=4,COUNTIF(Raw!WB274:WK274,8)=0),Raw!VX274&lt;&gt;4),
OR(AND(Raw!VY274=4,COUNTIF(Raw!WB274:WK274,9)=0),Raw!VX274&lt;&gt;4),
OR(AND(Raw!VZ274=4,COUNTIF(Raw!WB274:WK274,10)=0),Raw!VZ274&lt;&gt;4)
),"",1)))</f>
        <v/>
      </c>
      <c r="BG274" t="str">
        <f>IF(A274=0,"",IF(COUNTA(Raw!WL274:XB274)=0,"",
IF(AND(
OR(AND(Raw!WL274=4,COUNTIF(Raw!WU274:XB274,1)=0),Raw!WL274&lt;&gt;4),
OR(AND(Raw!WM274=4,COUNTIF(Raw!WU274:XB274,2)=0),Raw!WM274&lt;&gt;4),
OR(AND(Raw!WN274=4,COUNTIF(Raw!WU274:XB274,3)=0),Raw!WN274&lt;&gt;4),
OR(AND(Raw!WO274=4,COUNTIF(Raw!WU274:XB274,4)=0),Raw!WO274&lt;&gt;4),
OR(AND(Raw!WP274=4,COUNTIF(Raw!WU274:XB274,5)=0),Raw!WP274&lt;&gt;4),
OR(AND(Raw!WQ274=4,COUNTIF(Raw!WU274:XB274,6)=0),Raw!WQ274&lt;&gt;4),
OR(AND(Raw!WR274=4,COUNTIF(Raw!WU274:XB274,7)=0),Raw!WR274&lt;&gt;4),
OR(AND(Raw!WS274=4,COUNTIF(Raw!WU274:XB274,8)=0),Raw!WS274&lt;&gt;4)
),"",1)))</f>
        <v/>
      </c>
      <c r="BH274" t="str">
        <f>IF(A274=0,"",IF(COUNTA(Raw!XC274:XK274)=0,"",
IF(AND(
OR(AND(Raw!XC274=4,COUNTIF(Raw!XH274:XK274,1)=0),Raw!XC274&lt;&gt;4),
OR(AND(Raw!XD274=4,COUNTIF(Raw!XH274:XK274,2)=0),Raw!XD274&lt;&gt;4),
OR(AND(Raw!XE274=4,COUNTIF(Raw!XH274:XK274,3)=0),Raw!XE274&lt;&gt;4),
OR(AND(Raw!XF274=4,COUNTIF(Raw!XH274:XK274,4)=0),Raw!XF274&lt;&gt;4)
),"",1)))</f>
        <v/>
      </c>
      <c r="BI274" t="str">
        <f>IF(A274=0,"",IF(COUNTA(Raw!XL274:XT274)=0,"",
IF(AND(
OR(AND(Raw!XL274=4,COUNTIF(Raw!XQ274:XT274,1)=0),Raw!XL274&lt;&gt;4),
OR(AND(Raw!XM274=4,COUNTIF(Raw!XQ274:XT274,2)=0),Raw!XM274&lt;&gt;4),
OR(AND(Raw!XN274=4,COUNTIF(Raw!XQ274:XT274,3)=0),Raw!XN274&lt;&gt;4),
OR(AND(Raw!XO274=4,COUNTIF(Raw!XQ274:XT274,4)=0),Raw!XO274&lt;&gt;4)
),"",1)))</f>
        <v/>
      </c>
      <c r="BJ274" t="str">
        <f>IF(A274=0,"",IF(COUNTA(Raw!XU274:YI274)=0,"",
IF(AND(
OR(AND(Raw!XU274=4,COUNTIF(Raw!YC274:YI274,1)=0),Raw!XU274&lt;&gt;4),
OR(AND(Raw!XV274=4,COUNTIF(Raw!YC274:YI274,2)=0),Raw!XV274&lt;&gt;4),
OR(AND(Raw!XW274=4,COUNTIF(Raw!YC274:YI274,3)=0),Raw!XW274&lt;&gt;4),
OR(AND(Raw!XX274=4,COUNTIF(Raw!YC274:YI274,4)=0),Raw!XX274&lt;&gt;4),
OR(AND(Raw!XY274=4,COUNTIF(Raw!YC274:YI274,5)=0),Raw!XY274&lt;&gt;4),
OR(AND(Raw!XZ274=4,COUNTIF(Raw!YC274:YI274,6)=0),Raw!XZ274&lt;&gt;4),
OR(AND(Raw!YA274=4,COUNTIF(Raw!YC274:YI274,7)=0),Raw!YA274&lt;&gt;4)
),"",1)))</f>
        <v/>
      </c>
      <c r="BK274" t="str">
        <f>IF(A274=0,"",IF(COUNTA(Raw!YJ274:YR274)=0,"",
IF(AND(
OR(AND(Raw!YJ274=4,COUNTIF(Raw!YO274:YR274,1)=0),Raw!YJ274&lt;&gt;4),
OR(AND(Raw!YK274=4,COUNTIF(Raw!YO274:YR274,2)=0),Raw!YK274&lt;&gt;4),
OR(AND(Raw!YL274=4,COUNTIF(Raw!YO274:YR274,3)=0),Raw!YL274&lt;&gt;4),
OR(AND(Raw!YM274=4,COUNTIF(Raw!YO274:YR274,4)=0),Raw!YM274&lt;&gt;4)
),"",1)))</f>
        <v/>
      </c>
      <c r="BL274" t="str">
        <f>IF(A274=0,"",IF(COUNTA(Raw!YS274:YU274)=0,"",IF(AND(Raw!YS274=4,ISBLANK(Raw!YU274)),"",IF(AND(Raw!YS274&lt;&gt;4,ISBLANK(Raw!YU274)=FALSE),"",1))))</f>
        <v/>
      </c>
    </row>
    <row r="275" spans="1:64">
      <c r="A275" s="20">
        <f>Raw!A275</f>
        <v>0</v>
      </c>
      <c r="B275" s="19" t="str">
        <f>IF(A275=0,"",IF(AND(Raw!AC275=1,COUNTA(Raw!AR275:IC275)&gt;0,COUNTA(Raw!ID275:YU275)=0),"",IF(AND(Raw!AC275=2,COUNTA(Raw!AR275:IC275)=0,COUNTA(Raw!ID275:MV275)&gt;0,COUNTA(Raw!MW275:YU275)=0),"",IF(AND(Raw!AC275=3,COUNTA(Raw!AP275:MV275)=0,COUNTA(Raw!MW275:YU275)&gt;0),"",1))))</f>
        <v/>
      </c>
      <c r="C275" s="19" t="str">
        <f>IF(A275=0,"",IF(AND(Raw!AK275=1,ISBLANK(Raw!AM275)=FALSE,ISBLANK(Raw!AO275)),"",IF(AND(Raw!AK275=2,ISBLANK(Raw!AM275),ISBLANK(Raw!AO275)=FALSE),"",1)))</f>
        <v/>
      </c>
      <c r="D275" s="19" t="str">
        <f>IF(A275=0,"",IF(COUNTA(Raw!AS275:AZ275)=0,"",IF(AND(Raw!AS275+Raw!AT275=100,Raw!AU275+Raw!AV275=100,Raw!AW275+Raw!AX275=100,Raw!AY275+Raw!AZ275=100),"",1)))</f>
        <v/>
      </c>
      <c r="E275" s="19" t="str">
        <f>IF(A275=0,"",IF(ISBLANK(Raw!AQ275),"",IF(Raw!AQ275=1,"",1)))</f>
        <v/>
      </c>
      <c r="F275" s="19" t="str">
        <f>IF(A275=0,"",IF(ISBLANK(Raw!AR275),"",IF(AND(Raw!AR275&gt;=0,Raw!AR275&lt;=100),"",1)))</f>
        <v/>
      </c>
      <c r="G275" s="19" t="str">
        <f>IF(A275=0,"",IF(AND(ISBLANK(Raw!BA275),ISBLANK(Raw!AS275)),"",IF(AND(Raw!AS275&gt;0,ISBLANK(Raw!BA275)=FALSE),"",1)))</f>
        <v/>
      </c>
      <c r="H275" s="19" t="str">
        <f>IF(A275=0,"",IF(COUNTA(Raw!BA275:BH275)=0,"",IF(AND(Raw!BA275=0,COUNTA(Raw!BB275:BH275)=0),"",IF(AND(Raw!BA275&gt;0,COUNTA(Raw!BB275:BH275)&gt;0),"",1))))</f>
        <v/>
      </c>
      <c r="I275" s="19" t="str">
        <f>IF(A275=0,"",IF(AND(ISBLANK(Raw!BI275),ISBLANK(Raw!BJ275)),"",IF(AND(Raw!BI275=1,ISBLANK(Raw!BJ275)=FALSE),"",IF(AND(Raw!BI275=2,ISBLANK(Raw!BJ275)),"",1))))</f>
        <v/>
      </c>
      <c r="J275" s="19" t="str">
        <f>IF(A275=0,"",IF(AND(ISBLANK(Raw!AT275),COUNTBLANK(Raw!BK275:BQ275)),"",IF(AND(Raw!AT275&gt;0,COUNTA(Raw!BK275:BQ275)&gt;0),"",IF(AND(Raw!AT275=0,COUNTA(Raw!BK275:BQ275)=0),"",1))))</f>
        <v/>
      </c>
      <c r="K275" s="19" t="str">
        <f>IF(A275=0,"",IF(AND(ISBLANK(Raw!AS275),COUNTA(Raw!BR275:BX275)=0),"",IF(AND(Raw!AS275&gt;0,COUNTA(Raw!BR275:BX275)&gt;0),"",IF(AND(Raw!AS275=0,COUNTA(Raw!BR275:BX275)=0),"",1))))</f>
        <v/>
      </c>
      <c r="L275" s="19" t="str">
        <f>IF(A275=0,"",IF(AND(COUNTA(Raw!BK275:BX275)=0,COUNTA(Raw!BY275:CH275)=0),"",IF(AND(COUNTIF(Raw!BK275:BX275,1)&gt;0,COUNTA(Raw!BY275:CH275)&gt;0),"",IF(AND(COUNTIF(Raw!BK275:BX275,1)=0,COUNTA(Raw!BY275:CH275)=0),"",1))))</f>
        <v/>
      </c>
      <c r="M275" s="19" t="str">
        <f>IF(A275=0,"",IF(AND(COUNTA(Raw!BK275:BX275)=0,COUNTA(Raw!CI275:CR275)),"",IF(AND(COUNTIF(Raw!BK275:BX275,3)&gt;0,COUNTA(Raw!CI275:CR275)&gt;0),"",IF(AND(COUNTIF(Raw!BK275:BX275,3)=0,COUNTA(Raw!CI275:CR275)=0),"",1))))</f>
        <v/>
      </c>
      <c r="N275" s="19" t="str">
        <f>IF(A275=0,"",IF(COUNTA(Raw!CS275:DF275)=0,"",IF(AND(COUNTIF(Raw!CS275:CV275,1)=1,COUNTA(Raw!CW275:DA275)&gt;0,COUNTA(Raw!DB275:DF275)=0),"",IF(AND(COUNTIF(Raw!CS275:CV275,2)=1,COUNTA(Raw!CW275:DA275)=0,COUNTA(Raw!DB275:DF275)&gt;0),"",IF(AND(COUNTA(Raw!CS275:CV275)&gt;0,COUNTA(Raw!CW275:DF275)=0),"",1)))))</f>
        <v/>
      </c>
      <c r="O275" s="19" t="str">
        <f>IF(A275=0,"",IF(COUNTA(Raw!DG275:DP275)=0,"",IF(AND(COUNTIF(Raw!BK275:BQ275,1)&gt;0,OR(COUNTIF(Raw!DG275:DP275,1)=1,COUNTIF(Raw!DG275:DP275,2)=1,COUNTIF(Raw!DG275:DP275,3)=1)),"",IF(AND(COUNTIF(Raw!BK275:BQ275,1)=0,AND(COUNTIF(Raw!DG275:DP275,1)=0,COUNTIF(Raw!DG275:DP275,2)=0,COUNTIF(Raw!DG275:DP275,3)=0)),"",1))))</f>
        <v/>
      </c>
      <c r="P275" s="19" t="str">
        <f>IF(A275=0,"",IF(COUNTA(Raw!DG275:DR275)=0,"",IF(AND(COUNTIF(Raw!DG275:DP275,4)=1,ISBLANK(Raw!DQ275)=FALSE,ISBLANK(Raw!DR275)),"",IF(AND(COUNTIF(Raw!DG275:DP275,7)=1,ISBLANK(Raw!DQ275),ISBLANK(Raw!DR275)=FALSE),"",IF(AND(COUNTA(Raw!DG275:DP275)&gt;0,COUNTIF(Raw!DG275:DP275,4)=0,COUNTIF(Raw!DG275:DP275,7)=0,COUNTA(Raw!DQ275:DR275)=0),"",1)))))</f>
        <v/>
      </c>
      <c r="Q275" s="19" t="str">
        <f>IF(A275=0,"",IF(AND(COUNTA(Raw!DS275:DU275)=0,COUNTA(Raw!BK275:BQ275)=0),"",IF(AND(COUNTIF(Raw!BK275:BQ275,1)&gt;0,COUNTA(Raw!DS275:DU275)&gt;0),"",IF(AND(COUNTIF(Raw!BK275:BQ275,1)=0,COUNTA(Raw!DS275:DU275)=0),"",1))))</f>
        <v/>
      </c>
      <c r="R275" s="19" t="str">
        <f>IF(A275=0,"",IF(AND(ISBLANK(Raw!AT275),ISBLANK(Raw!EJ275)),"",IF(AND(Raw!AT275&gt;0,ISBLANK(Raw!EJ275)=FALSE,Raw!EJ275&gt;=0,Raw!EJ275&lt;=7),"",IF(AND(Raw!AT275=0,ISBLANK(Raw!EJ275)),"",1))))</f>
        <v/>
      </c>
      <c r="S275" t="str">
        <f>IF(A275=0,"",IF(AND(ISBLANK(Raw!AS275),ISBLANK(Raw!EK275)),"",IF(AND(Raw!AS275&gt;0,ISBLANK(Raw!EK275)=FALSE),"",IF(AND(Raw!AS275=0,ISBLANK(Raw!EK275)),"",1))))</f>
        <v/>
      </c>
      <c r="T275" s="19" t="str">
        <f>IF(A275=0,"",IF(AND(ISBLANK(Raw!AT275),COUNTA(Raw!EL275:EQ275)=0),"",IF(AND(Raw!AT275&gt;0,COUNTA(Raw!EL275:EQ275)&gt;0),"",IF(AND(Raw!AT275=0,COUNTA(Raw!EL275:EQ275)=0),"",1))))</f>
        <v/>
      </c>
      <c r="U275" t="str">
        <f>IF(A275=0,"",IF(AND(ISBLANK(Raw!AT275),COUNTA(Raw!ER275:EU275)=0),"",IF(AND(Raw!AT275&gt;0,COUNTA(Raw!ER275:EU275)&gt;0),"",IF(AND(Raw!AT275=0,COUNTA(Raw!ER275:EU275)=0),"",1))))</f>
        <v/>
      </c>
      <c r="V275" t="str">
        <f>IF(A275=0,"",IF(AND(ISBLANK(Raw!AS275),COUNTA(Raw!EV275:FA275)=0),"",IF(AND(Raw!AS275&gt;0,COUNTA(Raw!EV275:FA275)&gt;0),"",IF(AND(Raw!AS275=0,COUNTA(Raw!EV275:FA275)=0),"",1))))</f>
        <v/>
      </c>
      <c r="W275" t="str">
        <f>IF(A275=0,"",IF(AND(ISBLANK(Raw!AS275),COUNTA(Raw!FB275:FE275)=0),"",IF(AND(Raw!AS275&gt;0,COUNTA(Raw!FB275:FE275)&gt;0),"",IF(AND(Raw!AS275=0,COUNTA(Raw!FB275:FE275)=0),"",1))))</f>
        <v/>
      </c>
      <c r="X275" t="str">
        <f>IF(A275=0,"",IF(AND(ISBLANK(Raw!AT275),COUNTA(Raw!FF275:FI275)=0),"",IF(AND(Raw!AT275&gt;0,COUNTA(Raw!FF275:FI275)&gt;0),"",IF(AND(Raw!AT275=0,COUNTA(Raw!FF275:FI275)=0),"",1))))</f>
        <v/>
      </c>
      <c r="Y275" t="str">
        <f>IF(A275=0,"",IF(AND(ISBLANK(Raw!AS275),COUNTA(Raw!FJ275:FM275)=0),"",IF(AND(Raw!AS275&gt;0,COUNTA(Raw!FJ275:FM275)&gt;0),"",IF(AND(Raw!AS275=0,COUNTA(Raw!FJ275:FM275)=0),"",1))))</f>
        <v/>
      </c>
      <c r="Z275" t="str">
        <f>IF(A275=0,"",IF(AND(COUNTA(Raw!FN275:FT275)=0,ISBLANK(Raw!FU275)),"",IF(AND(COUNTIF(Raw!FN275:FT275,1)&gt;0,ISBLANK(Raw!FU275)=FALSE),"",IF(AND(COUNTIF(Raw!FN275:FT275,1)=0,ISBLANK(Raw!FU275)),"",1))))</f>
        <v/>
      </c>
      <c r="AA275" s="19" t="str">
        <f>IF(A275=0,"",IF(AND(ISBLANK(Raw!BI275),COUNTA(Raw!FV275:GH275)=0),"",IF(AND(Raw!BI275&lt;&gt;1,COUNTIF(Raw!FV275:GH275,6)=0),"",IF(Raw!BI275=1,"",1))))</f>
        <v/>
      </c>
      <c r="AB275" t="str">
        <f>IF(A275=0,"",IF(AND(ISBLANK(Raw!GI275),COUNTA(Raw!GJ275:GQ275)=0),"",IF(AND(Raw!GI275=1,COUNTA(Raw!GJ275:GQ275)&gt;0),"",IF(AND(Raw!GI275=2,COUNTA(Raw!GJ275:GQ275)=0),"",1))))</f>
        <v/>
      </c>
      <c r="AC275" s="19" t="str">
        <f>IF(A275=0,"",IF(AND(COUNTA(Raw!GY275:HF275)=0,ISBLANK(Raw!HG275)),"",IF(AND(OR(COUNTIF(Raw!GY275:HE275,1)&gt;0,COUNTIF(Raw!GY275:HE275,2)&gt;0),ISBLANK(Raw!HG275)=FALSE),"",IF(AND(COUNTA(Raw!GY275:HF275)&gt;0,ISBLANK(Raw!HG275),COUNTIF(Raw!GY275:HE275,1)=0,COUNTIF(Raw!GY275:HE275,2)=0),"",1))))</f>
        <v/>
      </c>
      <c r="AD275" s="19" t="str">
        <f>IF(A275=0,"",IF(COUNTA(Raw!HU275:IB275)=0,"",IF(AND(Raw!AK275&lt;&gt;2,COUNTIF(Raw!HU275:IA275,2)=0,COUNTIF(Raw!HU275:IA275,3)=0),"",IF(Raw!AK275=2,"",1))))</f>
        <v/>
      </c>
      <c r="AE275" s="19" t="str">
        <f>IF(A275=0,"",IF(AND(Raw!AK275=2,ISBLANK(Raw!IC275)=FALSE),"",IF(AND(Raw!AK275&lt;&gt;2,ISBLANK(Raw!IC275)),"",1)))</f>
        <v/>
      </c>
      <c r="AF275" s="19" t="str">
        <f>IF(A275=0,"",IF(COUNTA(Raw!ID275:IF275)=0,"",IF(AND(MATCH(2023-Raw!ID275,Code!$A$3:$A$12,1)=Raw!IF275,2023-Raw!ID275=Raw!IE275),"",1)))</f>
        <v/>
      </c>
      <c r="AG275" s="19" t="str">
        <f>IF(A275=0,"",IF(COUNTA(Raw!IG275:II275)=0,"",IF(AND(Raw!IG275=4,ISBLANK(Raw!II275)=FALSE),"",IF(AND(Raw!IG275&lt;&gt;4,ISBLANK(Raw!II275)),"",1))))</f>
        <v/>
      </c>
      <c r="AH275" s="19" t="str">
        <f>IF(A275=0,"",IF(COUNTA(Raw!IJ275:IM275)=0,"",IF(AND(Raw!IJ275=1,ISBLANK(Raw!IK275)=FALSE),"",IF(AND(Raw!IJ275=2,COUNTA(Raw!IK275:IM275)&gt;0),"",1))))</f>
        <v/>
      </c>
      <c r="AI275" s="19" t="str">
        <f>IF(A275=0,"",IF(COUNTA(Raw!IK275:IM275)=0,"",IF(AND(Raw!IK275=1,ISBLANK(Raw!IL275)=FALSE),"",IF(AND(Raw!IK275=2,COUNTA(Raw!IL275:IM275)=0),"",1))))</f>
        <v/>
      </c>
      <c r="AJ275" s="19" t="str">
        <f>IF(A275=0,"",IF(COUNTA(Raw!JD275:JJ275)=0,"",IF(AND(Raw!JD275&gt;600,COUNTA(Raw!JE275:JI275)&gt;0),"",IF(AND(Raw!JD275&lt;=600,COUNTA(Raw!JE275:JJ275)=0),"",1))))</f>
        <v/>
      </c>
      <c r="AK275" s="19" t="str">
        <f>IF(A275=0,"",IF(COUNTA(Raw!JK275:KA275)=0,"",IF(AND(Raw!JK275=1,COUNTA(Raw!JM275:JV275)&gt;0),"",IF(AND(Raw!JK275=3,COUNTA(Raw!JM275:JV275)&gt;0,COUNTA(Raw!JW275:KA275)=0),"",IF(AND(ISBLANK(Raw!JK275)=FALSE,Raw!JK275&lt;&gt;1,Raw!JK275&lt;&gt;3,COUNTA(Raw!JM275:KA275)=0),"",1)))))</f>
        <v/>
      </c>
      <c r="AL275" s="19" t="str">
        <f>IF(A275=0,"",IF(COUNTA(Raw!JW275:KA275)=0,"",IF(AND(COUNTIF(Raw!JW275:JZ275,4)=0,COUNTA(Raw!JW275:JZ275)&gt;0,ISBLANK(Raw!KA275)=FALSE),"",IF(AND(COUNTIF(Raw!JW275:KA275,4)&gt;0,ISBLANK(Raw!KA275)),"",1))))</f>
        <v/>
      </c>
      <c r="AM275" s="19" t="str">
        <f>IF(A275=0,"",IF(COUNTA(Raw!KT275:KU275)=0,"",IF(AND(Raw!KT275=1,ISBLANK(Raw!KU275)=FALSE),"",IF(AND(Raw!KT275=2,ISBLANK(Raw!KU275)),"",1))))</f>
        <v/>
      </c>
      <c r="AN275" s="19" t="str">
        <f>IF(A275=0,"",IF(COUNTA(Raw!KX275:LF275)=0,"",IF(AND(COUNTIF(Raw!KX275:LB275,5)=1,COUNTA(Raw!KX275:LB275)=1,COUNTA(Raw!LC275:LF275)=0),"",IF(AND(COUNTIF(Raw!KX275:LB275,5)=0,COUNTA(Raw!KX275:LB275)&gt;0,COUNTA(Raw!LC275:LF275)&gt;0),"",1))))</f>
        <v/>
      </c>
      <c r="AO275" s="19" t="str">
        <f>IF(A275=0,"",IF(COUNTA(Raw!LM275:LU275)=0,"",IF(AND(Raw!LM275=1,ISBLANK(Raw!LN275)=FALSE,COUNTA(Raw!LO275:LU275)&gt;0),"",IF(AND(Raw!LM275=2,COUNTA(Raw!LN275:LU275)=0),"",1))))</f>
        <v/>
      </c>
      <c r="AP275" s="19" t="str">
        <f>IF(A275=0,"",IF(COUNTA(Raw!MY275:OG275)=0,"",IF(AND(Raw!MY275=2,COUNTA(Raw!MZ275:OG275)=0),"",IF(AND(Raw!MY275=1,COUNTA(Raw!MZ275:OG275)&gt;0),"",1))))</f>
        <v/>
      </c>
      <c r="AQ275" s="19" t="str">
        <f>IF(A275=0,"",IF(COUNTA(Raw!NC275:NW275)=0,"",IF(AND(COUNTIF(Raw!NC275:NG275,3)&gt;0,COUNTA(Raw!NH275:NQ275)&gt;0),"",IF(AND(COUNTA(Raw!NC275:NG275)&gt;0,COUNTIF(Raw!NC275:NG275,3)=0,COUNTA(Raw!NH275:NW275)=0),"",1))))</f>
        <v/>
      </c>
      <c r="AR275" s="19" t="str">
        <f>IF(A275=0,"",IF(COUNTA(Raw!NH275:NW275)=0,"",IF(AND(COUNTIF(Raw!NH275:NQ275,10)&gt;0,COUNTA(Raw!NR275:NW275)&gt;0),"",IF(AND(COUNTA(Raw!NH275:NQ275)&gt;0,COUNTIF(Raw!NH275:NQ275,10)=0,COUNTA(Raw!NR275:NY275)=0),"",1))))</f>
        <v/>
      </c>
      <c r="AS275" s="19" t="str">
        <f>IF(A275=0,"",IF(COUNTA(Raw!NY275:OG275)=0,"",IF(AND(Raw!NY275=1,COUNTA(Raw!NZ275:OG275)&gt;0),"",IF(AND(Raw!NY275=2,COUNTA(Raw!NZ275:OG275)=0),"",1))))</f>
        <v/>
      </c>
      <c r="AT275" s="19" t="str">
        <f>IF(A275=0,"",IF(COUNTA(Raw!OH275:OY275)=0,"",IF(AND(Raw!OH275=1,COUNTA(Raw!OI275:OY275)&gt;0),"",IF(AND(Raw!OH275=2,COUNTA(Raw!OI275:OY275)=0),"",1))))</f>
        <v/>
      </c>
      <c r="AU275" s="19" t="str">
        <f>IF(A275=0,"",IF(COUNTA(Raw!PR275:QB275)=0,"",
IF(AND(OR(AND(COUNTIF(Raw!PR275:QB275,1)=1,COUNTA(Raw!QI275:QY275)&gt;0),AND(COUNTIF(Raw!PR275:QB275,1)=0,COUNTA(Raw!QI275:QY275)=0)),OR(AND(COUNTIF(Raw!PR275:QB275,2)=1,COUNTA(Raw!QZ275:RP275)&gt;0),AND(COUNTIF(Raw!PR275:QB275,2)=0,COUNTA(Raw!QZ275:RP275)=0)),OR(AND(COUNTIF(Raw!PR275:QB275,3)=1,COUNTA(Raw!RQ275:SG275)&gt;0),AND(COUNTIF(Raw!PR275:QB275,3)=0,COUNTA(Raw!RQ275:SG275)=0)),OR(AND(COUNTIF(Raw!PR275:QB275,4)=1,COUNTA(Raw!SH275:ST275)&gt;0),AND(COUNTIF(Raw!PR275:QB275,4)=0,COUNTA(Raw!SH275:ST275)=0)),OR(AND(COUNTIF(Raw!PR275:QB275,5)=1,COUNTA(Raw!SU275:TG275)&gt;0),AND(COUNTIF(Raw!PR275:QB275,5)=0,COUNTA(Raw!SU275:TG275)=0)),OR(AND(COUNTIF(Raw!PR275:QB275,6)=1,COUNTA(Raw!TH275:TT275)&gt;0),AND(COUNTIF(Raw!PR275:QB275,6)=0,COUNTA(Raw!TH275:TT275)=0)),OR(AND(COUNTIF(Raw!PR275:QB275,7)=1,COUNTA(Raw!TU275:UI275)&gt;0),AND(COUNTIF(Raw!PR275:QB275,7)=0,COUNTA(Raw!TU275:UI275)=0)),OR(AND(COUNTIF(Raw!PR275:QB275,8)=1,COUNTA(Raw!UJ275:UV275)&gt;0),AND(COUNTIF(Raw!PR275:QB275,8)=0,COUNTA(Raw!UJ275:UV275)=0)),OR(AND(COUNTIF(Raw!PR275:QB275,9)=1,COUNTA(Raw!UW275:VG275)&gt;0),AND(COUNTIF(Raw!PR275:QB275,9)=0,COUNTA(Raw!UW275:VG275)=0)),OR(AND(COUNTIF(Raw!PR275:QB275,10)=1,COUNTA(Raw!VH275:VP275)&gt;0),AND(COUNTIF(Raw!PR275:QB275,10)=0,COUNTA(Raw!VH275:VP275)=0)),OR(AND(COUNTIF(Raw!PR275:QB275,11)=1,COUNTA(Raw!VQ275:WK275)&gt;0),AND(COUNTIF(Raw!PR275:QB275,11)=0,COUNTA(Raw!VQ275:WK275)=0))),"",1)))</f>
        <v/>
      </c>
      <c r="AV275" s="19" t="str">
        <f>IF(A275=0,"",IF(COUNTA(Raw!QI275:QY275)=0,"",IF(AND(OR(AND(Raw!QI275=4,COUNTIF(Raw!QR275:QY275,1)=0),Raw!QI275&lt;&gt;4),OR(AND(Raw!QJ275=4,COUNTIF(Raw!QR275:QY275,2)=0),Raw!QJ275&lt;&gt;4),OR(AND(Raw!QK275=4,COUNTIF(Raw!QR275:QY275,3)=0),Raw!QK275&lt;&gt;4),OR(AND(Raw!QL275=4,COUNTIF(Raw!QR275:QY275,4)=0),Raw!QL275&lt;&gt;4),OR(AND(Raw!QM275=4,COUNTIF(Raw!QR275:QY275,5)=0),Raw!QM275&lt;&gt;4),OR(AND(Raw!QN275=4,COUNTIF(Raw!QR275:QY275,6)=0),Raw!QN275&lt;&gt;4),OR(AND(Raw!QO275=4,COUNTIF(Raw!QR275:QY275,7)=0),Raw!QO275&lt;&gt;4),OR(AND(Raw!QP275=4,COUNTIF(Raw!QR275:QY275,8)=0),Raw!QP275&lt;&gt;4)),"",1)))</f>
        <v/>
      </c>
      <c r="AW275" t="str">
        <f>IF(A275=0,"",IF(COUNTA(Raw!QZ275:RP275)=0,"",IF(AND(OR(AND(Raw!QZ275=4,COUNTIF(Raw!RI275:RP275,1)=0),Raw!QZ275&lt;&gt;4),OR(AND(Raw!RA275=4,COUNTIF(Raw!RI275:RP275,2)=0),Raw!RA275&lt;&gt;4),OR(AND(Raw!RB275=4,COUNTIF(Raw!RI275:RP275,3)=0),Raw!RB275&lt;&gt;4),OR(AND(Raw!RC275=4,COUNTIF(Raw!RI275:RP275,4)=0),Raw!RC275&lt;&gt;4),OR(AND(Raw!RD275=4,COUNTIF(Raw!RI275:RP275,5)=0),Raw!RD275&lt;&gt;4),OR(AND(Raw!RE275=4,COUNTIF(Raw!RI275:RP275,6)=0),Raw!RE275&lt;&gt;4),OR(AND(Raw!RF275=4,COUNTIF(Raw!RI275:RP275,7)=0),Raw!RF275&lt;&gt;4),OR(AND(Raw!RG275=4,COUNTIF(Raw!RI275:RP275,8)=0),Raw!RG275&lt;&gt;4)),"",1)))</f>
        <v/>
      </c>
      <c r="AX275" t="str">
        <f>IF(A275=0,"",IF(COUNTA(Raw!RQ275:SG275)=0,"",IF(AND(OR(AND(Raw!RQ275=4,COUNTIF(Raw!RZ275:SG275,1)=0),Raw!RQ275&lt;&gt;4),OR(AND(Raw!RR275=4,COUNTIF(Raw!RZ275:SG275,2)=0),Raw!RR275&lt;&gt;4),OR(AND(Raw!RS275=4,COUNTIF(Raw!RZ275:SG275,3)=0),Raw!RS275&lt;&gt;4),OR(AND(Raw!RT275=4,COUNTIF(Raw!RZ275:SG275,4)=0),Raw!RT275&lt;&gt;4),OR(AND(Raw!RU275=4,COUNTIF(Raw!RZ275:SG275,5)=0),Raw!RU275&lt;&gt;4),OR(AND(Raw!RV275=4,COUNTIF(Raw!RZ275:SG275,6)=0),Raw!RV275&lt;&gt;4),OR(AND(Raw!RW275=4,COUNTIF(Raw!RZ275:SG275,7)=0),Raw!RW275&lt;&gt;4),OR(AND(Raw!RX275=4,COUNTIF(Raw!RZ275:SG275,8)=0),Raw!RX275&lt;&gt;4)),"",1)))</f>
        <v/>
      </c>
      <c r="AY275" t="str">
        <f>IF(A275=0,"",IF(COUNTA(Raw!SH275:ST275)=0,"",IF(AND(OR(AND(Raw!SH275=4,COUNTIF(Raw!SO275:ST275,1)=0),Raw!SH275&lt;&gt;4),OR(AND(Raw!SI275=4,COUNTIF(Raw!SO275:ST275,2)=0),Raw!SI275&lt;&gt;4),OR(AND(Raw!SJ275=4,COUNTIF(Raw!SO275:ST275,3)=0),Raw!SJ275&lt;&gt;4),OR(AND(Raw!SK275=4,COUNTIF(Raw!SO275:ST275,4)=0),Raw!SK275&lt;&gt;4),OR(AND(Raw!SL275=4,COUNTIF(Raw!SO275:ST275,5)=0),Raw!SL275&lt;&gt;4),OR(AND(Raw!SM275=4,COUNTIF(Raw!SO275:ST275,6)=0),Raw!SM275&lt;&gt;4)),"",1)))</f>
        <v/>
      </c>
      <c r="AZ275" t="str">
        <f>IF(A275=0,"",IF(COUNTA(Raw!SU275:TG275)=0,"",IF(AND(OR(AND(Raw!SU275=4,COUNTIF(Raw!TB275:TG275,1)=0),Raw!SU275&lt;&gt;4),OR(AND(Raw!SV275=4,COUNTIF(Raw!TB275:TG275,2)=0),Raw!SV275&lt;&gt;4),OR(AND(Raw!SW275=4,COUNTIF(Raw!TB275:TG275,3)=0),Raw!SW275&lt;&gt;4),OR(AND(Raw!SX275=4,COUNTIF(Raw!TB275:TG275,4)=0),Raw!SX275&lt;&gt;4),OR(AND(Raw!SY275=4,COUNTIF(Raw!TB275:TG275,5)=0),Raw!SY275&lt;&gt;4),OR(AND(Raw!SZ275=4,COUNTIF(Raw!TB275:TG275,6)=0),Raw!SZ275&lt;&gt;4)),"",1)))</f>
        <v/>
      </c>
      <c r="BA275" t="str">
        <f>IF(A275=0,"",IF(COUNTA(Raw!TH275:TT275)=0,"",IF(AND(OR(AND(Raw!TH275=4,COUNTIF(Raw!TO275:TT275,1)=0),Raw!TH275&lt;&gt;4),OR(AND(Raw!TI275=4,COUNTIF(Raw!TO275:TT275,2)=0),Raw!TI275&lt;&gt;4),OR(AND(Raw!TJ275=4,COUNTIF(Raw!TO275:TT275,3)=0),Raw!TJ275&lt;&gt;4),OR(AND(Raw!TK275=4,COUNTIF(Raw!TO275:TT275,4)=0),Raw!TK275&lt;&gt;4),OR(AND(Raw!TL275=4,COUNTIF(Raw!TO275:TT275,5)=0),Raw!TL275&lt;&gt;4),OR(AND(Raw!TM275=4,COUNTIF(Raw!TO275:TT275,6)=0),Raw!TM275&lt;&gt;4)),"",1)))</f>
        <v/>
      </c>
      <c r="BB275" t="str">
        <f>IF(A275=0,"",IF(COUNTA(Raw!TU275:UI275)=0,"",IF(AND(OR(AND(Raw!TU275=4,COUNTIF(Raw!UC275:UI275,1)=0),Raw!TU275&lt;&gt;4),OR(AND(Raw!TV275=4,COUNTIF(Raw!UC275:UI275,2)=0),Raw!TV275&lt;&gt;4),OR(AND(Raw!TW275=4,COUNTIF(Raw!UC275:UI275,3)=0),Raw!TW275&lt;&gt;4),OR(AND(Raw!TX275=4,COUNTIF(Raw!UC275:UI275,4)=0),Raw!TX275&lt;&gt;4),OR(AND(Raw!TY275=4,COUNTIF(Raw!UC275:UI275,5)=0),Raw!TY275&lt;&gt;4),OR(AND(Raw!TZ275=4,COUNTIF(Raw!UC275:UI275,6)=0),Raw!TZ275&lt;&gt;4),OR(AND(Raw!UA275=4,COUNTIF(Raw!UC275:UI275,7)=0),Raw!UA275&lt;&gt;4)),"",1)))</f>
        <v/>
      </c>
      <c r="BC275" t="str">
        <f>IF(A275=0,"",IF(COUNTA(Raw!UJ275:UV275)=0,"",IF(AND(OR(AND(Raw!UJ275=4,COUNTIF(Raw!UQ275:UV275,1)=0),Raw!UJ275&lt;&gt;4),OR(AND(Raw!UK275=4,COUNTIF(Raw!UQ275:UV275,2)=0),Raw!UK275&lt;&gt;4),OR(AND(Raw!UL275=4,COUNTIF(Raw!UQ275:UV275,3)=0),Raw!UL275&lt;&gt;4),OR(AND(Raw!UM275=4,COUNTIF(Raw!UQ275:UV275,4)=0),Raw!UM275&lt;&gt;4),OR(AND(Raw!UN275=4,COUNTIF(Raw!UQ275:UV275,5)=0),Raw!UN275&lt;&gt;4),OR(AND(Raw!UO275=4,COUNTIF(Raw!UQ275:UV275,6)=0),Raw!UO275&lt;&gt;4)),"",1)))</f>
        <v/>
      </c>
      <c r="BD275" t="str">
        <f>IF(A275=0,"",IF(COUNTA(Raw!UW275:VG275)=0,"",IF(AND(OR(AND(Raw!UW275=4,COUNTIF(Raw!VC275:VG275,1)=0),Raw!UW275&lt;&gt;4),OR(AND(Raw!UX275=4,COUNTIF(Raw!VC275:VG275,2)=0),Raw!UX275&lt;&gt;4),OR(AND(Raw!UY275=4,COUNTIF(Raw!VC275:VG275,3)=0),Raw!UY275&lt;&gt;4),OR(AND(Raw!UZ275=4,COUNTIF(Raw!VC275:VG275,4)=0),Raw!UZ275&lt;&gt;4),OR(AND(Raw!VA275=4,COUNTIF(Raw!VC275:VG275,5)=0),Raw!VA275&lt;&gt;4)),"",1)))</f>
        <v/>
      </c>
      <c r="BE275" t="str">
        <f>IF(A275=0,"",IF(COUNTA(Raw!VH275:VP275)=0,"",
IF(AND(
OR(AND(Raw!VH275=4,COUNTIF(Raw!VM275:VP275,1)=0),Raw!VH275&lt;&gt;4),
OR(AND(Raw!VI275=4,COUNTIF(Raw!VM275:VP275,2)=0),Raw!VI275&lt;&gt;4),
OR(AND(Raw!VJ275=4,COUNTIF(Raw!VM275:VP275,3)=0),Raw!VJ275&lt;&gt;4),
OR(AND(Raw!VK275=4,COUNTIF(Raw!VM275:VP275,4)=0),Raw!VK275&lt;&gt;4)
),"",1)))</f>
        <v/>
      </c>
      <c r="BF275" t="str">
        <f>IF(A275=0,"",IF(COUNTA(Raw!VQ275:WK275)=0,"",
IF(AND(
OR(AND(Raw!VQ275=4,COUNTIF(Raw!WB275:WK275,1)=0),Raw!VQ275&lt;&gt;4),
OR(AND(Raw!VR275=4,COUNTIF(Raw!WB275:WK275,2)=0),Raw!VR275&lt;&gt;4),
OR(AND(Raw!VS275=4,COUNTIF(Raw!WB275:WK275,3)=0),Raw!VS275&lt;&gt;4),
OR(AND(Raw!VT275=4,COUNTIF(Raw!WB275:WK275,4)=0),Raw!VT275&lt;&gt;4),
OR(AND(Raw!VU275=4,COUNTIF(Raw!WB275:WK275,5)=0),Raw!VU275&lt;&gt;4),
OR(AND(Raw!VV275=4,COUNTIF(Raw!WB275:WK275,6)=0),Raw!VV275&lt;&gt;4),
OR(AND(Raw!VW275=4,COUNTIF(Raw!WB275:WK275,7)=0),Raw!VW275&lt;&gt;4),
OR(AND(Raw!VX275=4,COUNTIF(Raw!WB275:WK275,8)=0),Raw!VX275&lt;&gt;4),
OR(AND(Raw!VY275=4,COUNTIF(Raw!WB275:WK275,9)=0),Raw!VX275&lt;&gt;4),
OR(AND(Raw!VZ275=4,COUNTIF(Raw!WB275:WK275,10)=0),Raw!VZ275&lt;&gt;4)
),"",1)))</f>
        <v/>
      </c>
      <c r="BG275" t="str">
        <f>IF(A275=0,"",IF(COUNTA(Raw!WL275:XB275)=0,"",
IF(AND(
OR(AND(Raw!WL275=4,COUNTIF(Raw!WU275:XB275,1)=0),Raw!WL275&lt;&gt;4),
OR(AND(Raw!WM275=4,COUNTIF(Raw!WU275:XB275,2)=0),Raw!WM275&lt;&gt;4),
OR(AND(Raw!WN275=4,COUNTIF(Raw!WU275:XB275,3)=0),Raw!WN275&lt;&gt;4),
OR(AND(Raw!WO275=4,COUNTIF(Raw!WU275:XB275,4)=0),Raw!WO275&lt;&gt;4),
OR(AND(Raw!WP275=4,COUNTIF(Raw!WU275:XB275,5)=0),Raw!WP275&lt;&gt;4),
OR(AND(Raw!WQ275=4,COUNTIF(Raw!WU275:XB275,6)=0),Raw!WQ275&lt;&gt;4),
OR(AND(Raw!WR275=4,COUNTIF(Raw!WU275:XB275,7)=0),Raw!WR275&lt;&gt;4),
OR(AND(Raw!WS275=4,COUNTIF(Raw!WU275:XB275,8)=0),Raw!WS275&lt;&gt;4)
),"",1)))</f>
        <v/>
      </c>
      <c r="BH275" t="str">
        <f>IF(A275=0,"",IF(COUNTA(Raw!XC275:XK275)=0,"",
IF(AND(
OR(AND(Raw!XC275=4,COUNTIF(Raw!XH275:XK275,1)=0),Raw!XC275&lt;&gt;4),
OR(AND(Raw!XD275=4,COUNTIF(Raw!XH275:XK275,2)=0),Raw!XD275&lt;&gt;4),
OR(AND(Raw!XE275=4,COUNTIF(Raw!XH275:XK275,3)=0),Raw!XE275&lt;&gt;4),
OR(AND(Raw!XF275=4,COUNTIF(Raw!XH275:XK275,4)=0),Raw!XF275&lt;&gt;4)
),"",1)))</f>
        <v/>
      </c>
      <c r="BI275" t="str">
        <f>IF(A275=0,"",IF(COUNTA(Raw!XL275:XT275)=0,"",
IF(AND(
OR(AND(Raw!XL275=4,COUNTIF(Raw!XQ275:XT275,1)=0),Raw!XL275&lt;&gt;4),
OR(AND(Raw!XM275=4,COUNTIF(Raw!XQ275:XT275,2)=0),Raw!XM275&lt;&gt;4),
OR(AND(Raw!XN275=4,COUNTIF(Raw!XQ275:XT275,3)=0),Raw!XN275&lt;&gt;4),
OR(AND(Raw!XO275=4,COUNTIF(Raw!XQ275:XT275,4)=0),Raw!XO275&lt;&gt;4)
),"",1)))</f>
        <v/>
      </c>
      <c r="BJ275" t="str">
        <f>IF(A275=0,"",IF(COUNTA(Raw!XU275:YI275)=0,"",
IF(AND(
OR(AND(Raw!XU275=4,COUNTIF(Raw!YC275:YI275,1)=0),Raw!XU275&lt;&gt;4),
OR(AND(Raw!XV275=4,COUNTIF(Raw!YC275:YI275,2)=0),Raw!XV275&lt;&gt;4),
OR(AND(Raw!XW275=4,COUNTIF(Raw!YC275:YI275,3)=0),Raw!XW275&lt;&gt;4),
OR(AND(Raw!XX275=4,COUNTIF(Raw!YC275:YI275,4)=0),Raw!XX275&lt;&gt;4),
OR(AND(Raw!XY275=4,COUNTIF(Raw!YC275:YI275,5)=0),Raw!XY275&lt;&gt;4),
OR(AND(Raw!XZ275=4,COUNTIF(Raw!YC275:YI275,6)=0),Raw!XZ275&lt;&gt;4),
OR(AND(Raw!YA275=4,COUNTIF(Raw!YC275:YI275,7)=0),Raw!YA275&lt;&gt;4)
),"",1)))</f>
        <v/>
      </c>
      <c r="BK275" t="str">
        <f>IF(A275=0,"",IF(COUNTA(Raw!YJ275:YR275)=0,"",
IF(AND(
OR(AND(Raw!YJ275=4,COUNTIF(Raw!YO275:YR275,1)=0),Raw!YJ275&lt;&gt;4),
OR(AND(Raw!YK275=4,COUNTIF(Raw!YO275:YR275,2)=0),Raw!YK275&lt;&gt;4),
OR(AND(Raw!YL275=4,COUNTIF(Raw!YO275:YR275,3)=0),Raw!YL275&lt;&gt;4),
OR(AND(Raw!YM275=4,COUNTIF(Raw!YO275:YR275,4)=0),Raw!YM275&lt;&gt;4)
),"",1)))</f>
        <v/>
      </c>
      <c r="BL275" t="str">
        <f>IF(A275=0,"",IF(COUNTA(Raw!YS275:YU275)=0,"",IF(AND(Raw!YS275=4,ISBLANK(Raw!YU275)),"",IF(AND(Raw!YS275&lt;&gt;4,ISBLANK(Raw!YU275)=FALSE),"",1))))</f>
        <v/>
      </c>
    </row>
    <row r="276" spans="1:64">
      <c r="A276" s="20">
        <f>Raw!A276</f>
        <v>0</v>
      </c>
      <c r="B276" s="19" t="str">
        <f>IF(A276=0,"",IF(AND(Raw!AC276=1,COUNTA(Raw!AR276:IC276)&gt;0,COUNTA(Raw!ID276:YU276)=0),"",IF(AND(Raw!AC276=2,COUNTA(Raw!AR276:IC276)=0,COUNTA(Raw!ID276:MV276)&gt;0,COUNTA(Raw!MW276:YU276)=0),"",IF(AND(Raw!AC276=3,COUNTA(Raw!AP276:MV276)=0,COUNTA(Raw!MW276:YU276)&gt;0),"",1))))</f>
        <v/>
      </c>
      <c r="C276" s="19" t="str">
        <f>IF(A276=0,"",IF(AND(Raw!AK276=1,ISBLANK(Raw!AM276)=FALSE,ISBLANK(Raw!AO276)),"",IF(AND(Raw!AK276=2,ISBLANK(Raw!AM276),ISBLANK(Raw!AO276)=FALSE),"",1)))</f>
        <v/>
      </c>
      <c r="D276" s="19" t="str">
        <f>IF(A276=0,"",IF(COUNTA(Raw!AS276:AZ276)=0,"",IF(AND(Raw!AS276+Raw!AT276=100,Raw!AU276+Raw!AV276=100,Raw!AW276+Raw!AX276=100,Raw!AY276+Raw!AZ276=100),"",1)))</f>
        <v/>
      </c>
      <c r="E276" s="19" t="str">
        <f>IF(A276=0,"",IF(ISBLANK(Raw!AQ276),"",IF(Raw!AQ276=1,"",1)))</f>
        <v/>
      </c>
      <c r="F276" s="19" t="str">
        <f>IF(A276=0,"",IF(ISBLANK(Raw!AR276),"",IF(AND(Raw!AR276&gt;=0,Raw!AR276&lt;=100),"",1)))</f>
        <v/>
      </c>
      <c r="G276" s="19" t="str">
        <f>IF(A276=0,"",IF(AND(ISBLANK(Raw!BA276),ISBLANK(Raw!AS276)),"",IF(AND(Raw!AS276&gt;0,ISBLANK(Raw!BA276)=FALSE),"",1)))</f>
        <v/>
      </c>
      <c r="H276" s="19" t="str">
        <f>IF(A276=0,"",IF(COUNTA(Raw!BA276:BH276)=0,"",IF(AND(Raw!BA276=0,COUNTA(Raw!BB276:BH276)=0),"",IF(AND(Raw!BA276&gt;0,COUNTA(Raw!BB276:BH276)&gt;0),"",1))))</f>
        <v/>
      </c>
      <c r="I276" s="19" t="str">
        <f>IF(A276=0,"",IF(AND(ISBLANK(Raw!BI276),ISBLANK(Raw!BJ276)),"",IF(AND(Raw!BI276=1,ISBLANK(Raw!BJ276)=FALSE),"",IF(AND(Raw!BI276=2,ISBLANK(Raw!BJ276)),"",1))))</f>
        <v/>
      </c>
      <c r="J276" s="19" t="str">
        <f>IF(A276=0,"",IF(AND(ISBLANK(Raw!AT276),COUNTBLANK(Raw!BK276:BQ276)),"",IF(AND(Raw!AT276&gt;0,COUNTA(Raw!BK276:BQ276)&gt;0),"",IF(AND(Raw!AT276=0,COUNTA(Raw!BK276:BQ276)=0),"",1))))</f>
        <v/>
      </c>
      <c r="K276" s="19" t="str">
        <f>IF(A276=0,"",IF(AND(ISBLANK(Raw!AS276),COUNTA(Raw!BR276:BX276)=0),"",IF(AND(Raw!AS276&gt;0,COUNTA(Raw!BR276:BX276)&gt;0),"",IF(AND(Raw!AS276=0,COUNTA(Raw!BR276:BX276)=0),"",1))))</f>
        <v/>
      </c>
      <c r="L276" s="19" t="str">
        <f>IF(A276=0,"",IF(AND(COUNTA(Raw!BK276:BX276)=0,COUNTA(Raw!BY276:CH276)=0),"",IF(AND(COUNTIF(Raw!BK276:BX276,1)&gt;0,COUNTA(Raw!BY276:CH276)&gt;0),"",IF(AND(COUNTIF(Raw!BK276:BX276,1)=0,COUNTA(Raw!BY276:CH276)=0),"",1))))</f>
        <v/>
      </c>
      <c r="M276" s="19" t="str">
        <f>IF(A276=0,"",IF(AND(COUNTA(Raw!BK276:BX276)=0,COUNTA(Raw!CI276:CR276)),"",IF(AND(COUNTIF(Raw!BK276:BX276,3)&gt;0,COUNTA(Raw!CI276:CR276)&gt;0),"",IF(AND(COUNTIF(Raw!BK276:BX276,3)=0,COUNTA(Raw!CI276:CR276)=0),"",1))))</f>
        <v/>
      </c>
      <c r="N276" s="19" t="str">
        <f>IF(A276=0,"",IF(COUNTA(Raw!CS276:DF276)=0,"",IF(AND(COUNTIF(Raw!CS276:CV276,1)=1,COUNTA(Raw!CW276:DA276)&gt;0,COUNTA(Raw!DB276:DF276)=0),"",IF(AND(COUNTIF(Raw!CS276:CV276,2)=1,COUNTA(Raw!CW276:DA276)=0,COUNTA(Raw!DB276:DF276)&gt;0),"",IF(AND(COUNTA(Raw!CS276:CV276)&gt;0,COUNTA(Raw!CW276:DF276)=0),"",1)))))</f>
        <v/>
      </c>
      <c r="O276" s="19" t="str">
        <f>IF(A276=0,"",IF(COUNTA(Raw!DG276:DP276)=0,"",IF(AND(COUNTIF(Raw!BK276:BQ276,1)&gt;0,OR(COUNTIF(Raw!DG276:DP276,1)=1,COUNTIF(Raw!DG276:DP276,2)=1,COUNTIF(Raw!DG276:DP276,3)=1)),"",IF(AND(COUNTIF(Raw!BK276:BQ276,1)=0,AND(COUNTIF(Raw!DG276:DP276,1)=0,COUNTIF(Raw!DG276:DP276,2)=0,COUNTIF(Raw!DG276:DP276,3)=0)),"",1))))</f>
        <v/>
      </c>
      <c r="P276" s="19" t="str">
        <f>IF(A276=0,"",IF(COUNTA(Raw!DG276:DR276)=0,"",IF(AND(COUNTIF(Raw!DG276:DP276,4)=1,ISBLANK(Raw!DQ276)=FALSE,ISBLANK(Raw!DR276)),"",IF(AND(COUNTIF(Raw!DG276:DP276,7)=1,ISBLANK(Raw!DQ276),ISBLANK(Raw!DR276)=FALSE),"",IF(AND(COUNTA(Raw!DG276:DP276)&gt;0,COUNTIF(Raw!DG276:DP276,4)=0,COUNTIF(Raw!DG276:DP276,7)=0,COUNTA(Raw!DQ276:DR276)=0),"",1)))))</f>
        <v/>
      </c>
      <c r="Q276" s="19" t="str">
        <f>IF(A276=0,"",IF(AND(COUNTA(Raw!DS276:DU276)=0,COUNTA(Raw!BK276:BQ276)=0),"",IF(AND(COUNTIF(Raw!BK276:BQ276,1)&gt;0,COUNTA(Raw!DS276:DU276)&gt;0),"",IF(AND(COUNTIF(Raw!BK276:BQ276,1)=0,COUNTA(Raw!DS276:DU276)=0),"",1))))</f>
        <v/>
      </c>
      <c r="R276" s="19" t="str">
        <f>IF(A276=0,"",IF(AND(ISBLANK(Raw!AT276),ISBLANK(Raw!EJ276)),"",IF(AND(Raw!AT276&gt;0,ISBLANK(Raw!EJ276)=FALSE,Raw!EJ276&gt;=0,Raw!EJ276&lt;=7),"",IF(AND(Raw!AT276=0,ISBLANK(Raw!EJ276)),"",1))))</f>
        <v/>
      </c>
      <c r="S276" t="str">
        <f>IF(A276=0,"",IF(AND(ISBLANK(Raw!AS276),ISBLANK(Raw!EK276)),"",IF(AND(Raw!AS276&gt;0,ISBLANK(Raw!EK276)=FALSE),"",IF(AND(Raw!AS276=0,ISBLANK(Raw!EK276)),"",1))))</f>
        <v/>
      </c>
      <c r="T276" s="19" t="str">
        <f>IF(A276=0,"",IF(AND(ISBLANK(Raw!AT276),COUNTA(Raw!EL276:EQ276)=0),"",IF(AND(Raw!AT276&gt;0,COUNTA(Raw!EL276:EQ276)&gt;0),"",IF(AND(Raw!AT276=0,COUNTA(Raw!EL276:EQ276)=0),"",1))))</f>
        <v/>
      </c>
      <c r="U276" t="str">
        <f>IF(A276=0,"",IF(AND(ISBLANK(Raw!AT276),COUNTA(Raw!ER276:EU276)=0),"",IF(AND(Raw!AT276&gt;0,COUNTA(Raw!ER276:EU276)&gt;0),"",IF(AND(Raw!AT276=0,COUNTA(Raw!ER276:EU276)=0),"",1))))</f>
        <v/>
      </c>
      <c r="V276" t="str">
        <f>IF(A276=0,"",IF(AND(ISBLANK(Raw!AS276),COUNTA(Raw!EV276:FA276)=0),"",IF(AND(Raw!AS276&gt;0,COUNTA(Raw!EV276:FA276)&gt;0),"",IF(AND(Raw!AS276=0,COUNTA(Raw!EV276:FA276)=0),"",1))))</f>
        <v/>
      </c>
      <c r="W276" t="str">
        <f>IF(A276=0,"",IF(AND(ISBLANK(Raw!AS276),COUNTA(Raw!FB276:FE276)=0),"",IF(AND(Raw!AS276&gt;0,COUNTA(Raw!FB276:FE276)&gt;0),"",IF(AND(Raw!AS276=0,COUNTA(Raw!FB276:FE276)=0),"",1))))</f>
        <v/>
      </c>
      <c r="X276" t="str">
        <f>IF(A276=0,"",IF(AND(ISBLANK(Raw!AT276),COUNTA(Raw!FF276:FI276)=0),"",IF(AND(Raw!AT276&gt;0,COUNTA(Raw!FF276:FI276)&gt;0),"",IF(AND(Raw!AT276=0,COUNTA(Raw!FF276:FI276)=0),"",1))))</f>
        <v/>
      </c>
      <c r="Y276" t="str">
        <f>IF(A276=0,"",IF(AND(ISBLANK(Raw!AS276),COUNTA(Raw!FJ276:FM276)=0),"",IF(AND(Raw!AS276&gt;0,COUNTA(Raw!FJ276:FM276)&gt;0),"",IF(AND(Raw!AS276=0,COUNTA(Raw!FJ276:FM276)=0),"",1))))</f>
        <v/>
      </c>
      <c r="Z276" t="str">
        <f>IF(A276=0,"",IF(AND(COUNTA(Raw!FN276:FT276)=0,ISBLANK(Raw!FU276)),"",IF(AND(COUNTIF(Raw!FN276:FT276,1)&gt;0,ISBLANK(Raw!FU276)=FALSE),"",IF(AND(COUNTIF(Raw!FN276:FT276,1)=0,ISBLANK(Raw!FU276)),"",1))))</f>
        <v/>
      </c>
      <c r="AA276" s="19" t="str">
        <f>IF(A276=0,"",IF(AND(ISBLANK(Raw!BI276),COUNTA(Raw!FV276:GH276)=0),"",IF(AND(Raw!BI276&lt;&gt;1,COUNTIF(Raw!FV276:GH276,6)=0),"",IF(Raw!BI276=1,"",1))))</f>
        <v/>
      </c>
      <c r="AB276" t="str">
        <f>IF(A276=0,"",IF(AND(ISBLANK(Raw!GI276),COUNTA(Raw!GJ276:GQ276)=0),"",IF(AND(Raw!GI276=1,COUNTA(Raw!GJ276:GQ276)&gt;0),"",IF(AND(Raw!GI276=2,COUNTA(Raw!GJ276:GQ276)=0),"",1))))</f>
        <v/>
      </c>
      <c r="AC276" s="19" t="str">
        <f>IF(A276=0,"",IF(AND(COUNTA(Raw!GY276:HF276)=0,ISBLANK(Raw!HG276)),"",IF(AND(OR(COUNTIF(Raw!GY276:HE276,1)&gt;0,COUNTIF(Raw!GY276:HE276,2)&gt;0),ISBLANK(Raw!HG276)=FALSE),"",IF(AND(COUNTA(Raw!GY276:HF276)&gt;0,ISBLANK(Raw!HG276),COUNTIF(Raw!GY276:HE276,1)=0,COUNTIF(Raw!GY276:HE276,2)=0),"",1))))</f>
        <v/>
      </c>
      <c r="AD276" s="19" t="str">
        <f>IF(A276=0,"",IF(COUNTA(Raw!HU276:IB276)=0,"",IF(AND(Raw!AK276&lt;&gt;2,COUNTIF(Raw!HU276:IA276,2)=0,COUNTIF(Raw!HU276:IA276,3)=0),"",IF(Raw!AK276=2,"",1))))</f>
        <v/>
      </c>
      <c r="AE276" s="19" t="str">
        <f>IF(A276=0,"",IF(AND(Raw!AK276=2,ISBLANK(Raw!IC276)=FALSE),"",IF(AND(Raw!AK276&lt;&gt;2,ISBLANK(Raw!IC276)),"",1)))</f>
        <v/>
      </c>
      <c r="AF276" s="19" t="str">
        <f>IF(A276=0,"",IF(COUNTA(Raw!ID276:IF276)=0,"",IF(AND(MATCH(2023-Raw!ID276,Code!$A$3:$A$12,1)=Raw!IF276,2023-Raw!ID276=Raw!IE276),"",1)))</f>
        <v/>
      </c>
      <c r="AG276" s="19" t="str">
        <f>IF(A276=0,"",IF(COUNTA(Raw!IG276:II276)=0,"",IF(AND(Raw!IG276=4,ISBLANK(Raw!II276)=FALSE),"",IF(AND(Raw!IG276&lt;&gt;4,ISBLANK(Raw!II276)),"",1))))</f>
        <v/>
      </c>
      <c r="AH276" s="19" t="str">
        <f>IF(A276=0,"",IF(COUNTA(Raw!IJ276:IM276)=0,"",IF(AND(Raw!IJ276=1,ISBLANK(Raw!IK276)=FALSE),"",IF(AND(Raw!IJ276=2,COUNTA(Raw!IK276:IM276)&gt;0),"",1))))</f>
        <v/>
      </c>
      <c r="AI276" s="19" t="str">
        <f>IF(A276=0,"",IF(COUNTA(Raw!IK276:IM276)=0,"",IF(AND(Raw!IK276=1,ISBLANK(Raw!IL276)=FALSE),"",IF(AND(Raw!IK276=2,COUNTA(Raw!IL276:IM276)=0),"",1))))</f>
        <v/>
      </c>
      <c r="AJ276" s="19" t="str">
        <f>IF(A276=0,"",IF(COUNTA(Raw!JD276:JJ276)=0,"",IF(AND(Raw!JD276&gt;600,COUNTA(Raw!JE276:JI276)&gt;0),"",IF(AND(Raw!JD276&lt;=600,COUNTA(Raw!JE276:JJ276)=0),"",1))))</f>
        <v/>
      </c>
      <c r="AK276" s="19" t="str">
        <f>IF(A276=0,"",IF(COUNTA(Raw!JK276:KA276)=0,"",IF(AND(Raw!JK276=1,COUNTA(Raw!JM276:JV276)&gt;0),"",IF(AND(Raw!JK276=3,COUNTA(Raw!JM276:JV276)&gt;0,COUNTA(Raw!JW276:KA276)=0),"",IF(AND(ISBLANK(Raw!JK276)=FALSE,Raw!JK276&lt;&gt;1,Raw!JK276&lt;&gt;3,COUNTA(Raw!JM276:KA276)=0),"",1)))))</f>
        <v/>
      </c>
      <c r="AL276" s="19" t="str">
        <f>IF(A276=0,"",IF(COUNTA(Raw!JW276:KA276)=0,"",IF(AND(COUNTIF(Raw!JW276:JZ276,4)=0,COUNTA(Raw!JW276:JZ276)&gt;0,ISBLANK(Raw!KA276)=FALSE),"",IF(AND(COUNTIF(Raw!JW276:KA276,4)&gt;0,ISBLANK(Raw!KA276)),"",1))))</f>
        <v/>
      </c>
      <c r="AM276" s="19" t="str">
        <f>IF(A276=0,"",IF(COUNTA(Raw!KT276:KU276)=0,"",IF(AND(Raw!KT276=1,ISBLANK(Raw!KU276)=FALSE),"",IF(AND(Raw!KT276=2,ISBLANK(Raw!KU276)),"",1))))</f>
        <v/>
      </c>
      <c r="AN276" s="19" t="str">
        <f>IF(A276=0,"",IF(COUNTA(Raw!KX276:LF276)=0,"",IF(AND(COUNTIF(Raw!KX276:LB276,5)=1,COUNTA(Raw!KX276:LB276)=1,COUNTA(Raw!LC276:LF276)=0),"",IF(AND(COUNTIF(Raw!KX276:LB276,5)=0,COUNTA(Raw!KX276:LB276)&gt;0,COUNTA(Raw!LC276:LF276)&gt;0),"",1))))</f>
        <v/>
      </c>
      <c r="AO276" s="19" t="str">
        <f>IF(A276=0,"",IF(COUNTA(Raw!LM276:LU276)=0,"",IF(AND(Raw!LM276=1,ISBLANK(Raw!LN276)=FALSE,COUNTA(Raw!LO276:LU276)&gt;0),"",IF(AND(Raw!LM276=2,COUNTA(Raw!LN276:LU276)=0),"",1))))</f>
        <v/>
      </c>
      <c r="AP276" s="19" t="str">
        <f>IF(A276=0,"",IF(COUNTA(Raw!MY276:OG276)=0,"",IF(AND(Raw!MY276=2,COUNTA(Raw!MZ276:OG276)=0),"",IF(AND(Raw!MY276=1,COUNTA(Raw!MZ276:OG276)&gt;0),"",1))))</f>
        <v/>
      </c>
      <c r="AQ276" s="19" t="str">
        <f>IF(A276=0,"",IF(COUNTA(Raw!NC276:NW276)=0,"",IF(AND(COUNTIF(Raw!NC276:NG276,3)&gt;0,COUNTA(Raw!NH276:NQ276)&gt;0),"",IF(AND(COUNTA(Raw!NC276:NG276)&gt;0,COUNTIF(Raw!NC276:NG276,3)=0,COUNTA(Raw!NH276:NW276)=0),"",1))))</f>
        <v/>
      </c>
      <c r="AR276" s="19" t="str">
        <f>IF(A276=0,"",IF(COUNTA(Raw!NH276:NW276)=0,"",IF(AND(COUNTIF(Raw!NH276:NQ276,10)&gt;0,COUNTA(Raw!NR276:NW276)&gt;0),"",IF(AND(COUNTA(Raw!NH276:NQ276)&gt;0,COUNTIF(Raw!NH276:NQ276,10)=0,COUNTA(Raw!NR276:NY276)=0),"",1))))</f>
        <v/>
      </c>
      <c r="AS276" s="19" t="str">
        <f>IF(A276=0,"",IF(COUNTA(Raw!NY276:OG276)=0,"",IF(AND(Raw!NY276=1,COUNTA(Raw!NZ276:OG276)&gt;0),"",IF(AND(Raw!NY276=2,COUNTA(Raw!NZ276:OG276)=0),"",1))))</f>
        <v/>
      </c>
      <c r="AT276" s="19" t="str">
        <f>IF(A276=0,"",IF(COUNTA(Raw!OH276:OY276)=0,"",IF(AND(Raw!OH276=1,COUNTA(Raw!OI276:OY276)&gt;0),"",IF(AND(Raw!OH276=2,COUNTA(Raw!OI276:OY276)=0),"",1))))</f>
        <v/>
      </c>
      <c r="AU276" s="19" t="str">
        <f>IF(A276=0,"",IF(COUNTA(Raw!PR276:QB276)=0,"",
IF(AND(OR(AND(COUNTIF(Raw!PR276:QB276,1)=1,COUNTA(Raw!QI276:QY276)&gt;0),AND(COUNTIF(Raw!PR276:QB276,1)=0,COUNTA(Raw!QI276:QY276)=0)),OR(AND(COUNTIF(Raw!PR276:QB276,2)=1,COUNTA(Raw!QZ276:RP276)&gt;0),AND(COUNTIF(Raw!PR276:QB276,2)=0,COUNTA(Raw!QZ276:RP276)=0)),OR(AND(COUNTIF(Raw!PR276:QB276,3)=1,COUNTA(Raw!RQ276:SG276)&gt;0),AND(COUNTIF(Raw!PR276:QB276,3)=0,COUNTA(Raw!RQ276:SG276)=0)),OR(AND(COUNTIF(Raw!PR276:QB276,4)=1,COUNTA(Raw!SH276:ST276)&gt;0),AND(COUNTIF(Raw!PR276:QB276,4)=0,COUNTA(Raw!SH276:ST276)=0)),OR(AND(COUNTIF(Raw!PR276:QB276,5)=1,COUNTA(Raw!SU276:TG276)&gt;0),AND(COUNTIF(Raw!PR276:QB276,5)=0,COUNTA(Raw!SU276:TG276)=0)),OR(AND(COUNTIF(Raw!PR276:QB276,6)=1,COUNTA(Raw!TH276:TT276)&gt;0),AND(COUNTIF(Raw!PR276:QB276,6)=0,COUNTA(Raw!TH276:TT276)=0)),OR(AND(COUNTIF(Raw!PR276:QB276,7)=1,COUNTA(Raw!TU276:UI276)&gt;0),AND(COUNTIF(Raw!PR276:QB276,7)=0,COUNTA(Raw!TU276:UI276)=0)),OR(AND(COUNTIF(Raw!PR276:QB276,8)=1,COUNTA(Raw!UJ276:UV276)&gt;0),AND(COUNTIF(Raw!PR276:QB276,8)=0,COUNTA(Raw!UJ276:UV276)=0)),OR(AND(COUNTIF(Raw!PR276:QB276,9)=1,COUNTA(Raw!UW276:VG276)&gt;0),AND(COUNTIF(Raw!PR276:QB276,9)=0,COUNTA(Raw!UW276:VG276)=0)),OR(AND(COUNTIF(Raw!PR276:QB276,10)=1,COUNTA(Raw!VH276:VP276)&gt;0),AND(COUNTIF(Raw!PR276:QB276,10)=0,COUNTA(Raw!VH276:VP276)=0)),OR(AND(COUNTIF(Raw!PR276:QB276,11)=1,COUNTA(Raw!VQ276:WK276)&gt;0),AND(COUNTIF(Raw!PR276:QB276,11)=0,COUNTA(Raw!VQ276:WK276)=0))),"",1)))</f>
        <v/>
      </c>
      <c r="AV276" s="19" t="str">
        <f>IF(A276=0,"",IF(COUNTA(Raw!QI276:QY276)=0,"",IF(AND(OR(AND(Raw!QI276=4,COUNTIF(Raw!QR276:QY276,1)=0),Raw!QI276&lt;&gt;4),OR(AND(Raw!QJ276=4,COUNTIF(Raw!QR276:QY276,2)=0),Raw!QJ276&lt;&gt;4),OR(AND(Raw!QK276=4,COUNTIF(Raw!QR276:QY276,3)=0),Raw!QK276&lt;&gt;4),OR(AND(Raw!QL276=4,COUNTIF(Raw!QR276:QY276,4)=0),Raw!QL276&lt;&gt;4),OR(AND(Raw!QM276=4,COUNTIF(Raw!QR276:QY276,5)=0),Raw!QM276&lt;&gt;4),OR(AND(Raw!QN276=4,COUNTIF(Raw!QR276:QY276,6)=0),Raw!QN276&lt;&gt;4),OR(AND(Raw!QO276=4,COUNTIF(Raw!QR276:QY276,7)=0),Raw!QO276&lt;&gt;4),OR(AND(Raw!QP276=4,COUNTIF(Raw!QR276:QY276,8)=0),Raw!QP276&lt;&gt;4)),"",1)))</f>
        <v/>
      </c>
      <c r="AW276" t="str">
        <f>IF(A276=0,"",IF(COUNTA(Raw!QZ276:RP276)=0,"",IF(AND(OR(AND(Raw!QZ276=4,COUNTIF(Raw!RI276:RP276,1)=0),Raw!QZ276&lt;&gt;4),OR(AND(Raw!RA276=4,COUNTIF(Raw!RI276:RP276,2)=0),Raw!RA276&lt;&gt;4),OR(AND(Raw!RB276=4,COUNTIF(Raw!RI276:RP276,3)=0),Raw!RB276&lt;&gt;4),OR(AND(Raw!RC276=4,COUNTIF(Raw!RI276:RP276,4)=0),Raw!RC276&lt;&gt;4),OR(AND(Raw!RD276=4,COUNTIF(Raw!RI276:RP276,5)=0),Raw!RD276&lt;&gt;4),OR(AND(Raw!RE276=4,COUNTIF(Raw!RI276:RP276,6)=0),Raw!RE276&lt;&gt;4),OR(AND(Raw!RF276=4,COUNTIF(Raw!RI276:RP276,7)=0),Raw!RF276&lt;&gt;4),OR(AND(Raw!RG276=4,COUNTIF(Raw!RI276:RP276,8)=0),Raw!RG276&lt;&gt;4)),"",1)))</f>
        <v/>
      </c>
      <c r="AX276" t="str">
        <f>IF(A276=0,"",IF(COUNTA(Raw!RQ276:SG276)=0,"",IF(AND(OR(AND(Raw!RQ276=4,COUNTIF(Raw!RZ276:SG276,1)=0),Raw!RQ276&lt;&gt;4),OR(AND(Raw!RR276=4,COUNTIF(Raw!RZ276:SG276,2)=0),Raw!RR276&lt;&gt;4),OR(AND(Raw!RS276=4,COUNTIF(Raw!RZ276:SG276,3)=0),Raw!RS276&lt;&gt;4),OR(AND(Raw!RT276=4,COUNTIF(Raw!RZ276:SG276,4)=0),Raw!RT276&lt;&gt;4),OR(AND(Raw!RU276=4,COUNTIF(Raw!RZ276:SG276,5)=0),Raw!RU276&lt;&gt;4),OR(AND(Raw!RV276=4,COUNTIF(Raw!RZ276:SG276,6)=0),Raw!RV276&lt;&gt;4),OR(AND(Raw!RW276=4,COUNTIF(Raw!RZ276:SG276,7)=0),Raw!RW276&lt;&gt;4),OR(AND(Raw!RX276=4,COUNTIF(Raw!RZ276:SG276,8)=0),Raw!RX276&lt;&gt;4)),"",1)))</f>
        <v/>
      </c>
      <c r="AY276" t="str">
        <f>IF(A276=0,"",IF(COUNTA(Raw!SH276:ST276)=0,"",IF(AND(OR(AND(Raw!SH276=4,COUNTIF(Raw!SO276:ST276,1)=0),Raw!SH276&lt;&gt;4),OR(AND(Raw!SI276=4,COUNTIF(Raw!SO276:ST276,2)=0),Raw!SI276&lt;&gt;4),OR(AND(Raw!SJ276=4,COUNTIF(Raw!SO276:ST276,3)=0),Raw!SJ276&lt;&gt;4),OR(AND(Raw!SK276=4,COUNTIF(Raw!SO276:ST276,4)=0),Raw!SK276&lt;&gt;4),OR(AND(Raw!SL276=4,COUNTIF(Raw!SO276:ST276,5)=0),Raw!SL276&lt;&gt;4),OR(AND(Raw!SM276=4,COUNTIF(Raw!SO276:ST276,6)=0),Raw!SM276&lt;&gt;4)),"",1)))</f>
        <v/>
      </c>
      <c r="AZ276" t="str">
        <f>IF(A276=0,"",IF(COUNTA(Raw!SU276:TG276)=0,"",IF(AND(OR(AND(Raw!SU276=4,COUNTIF(Raw!TB276:TG276,1)=0),Raw!SU276&lt;&gt;4),OR(AND(Raw!SV276=4,COUNTIF(Raw!TB276:TG276,2)=0),Raw!SV276&lt;&gt;4),OR(AND(Raw!SW276=4,COUNTIF(Raw!TB276:TG276,3)=0),Raw!SW276&lt;&gt;4),OR(AND(Raw!SX276=4,COUNTIF(Raw!TB276:TG276,4)=0),Raw!SX276&lt;&gt;4),OR(AND(Raw!SY276=4,COUNTIF(Raw!TB276:TG276,5)=0),Raw!SY276&lt;&gt;4),OR(AND(Raw!SZ276=4,COUNTIF(Raw!TB276:TG276,6)=0),Raw!SZ276&lt;&gt;4)),"",1)))</f>
        <v/>
      </c>
      <c r="BA276" t="str">
        <f>IF(A276=0,"",IF(COUNTA(Raw!TH276:TT276)=0,"",IF(AND(OR(AND(Raw!TH276=4,COUNTIF(Raw!TO276:TT276,1)=0),Raw!TH276&lt;&gt;4),OR(AND(Raw!TI276=4,COUNTIF(Raw!TO276:TT276,2)=0),Raw!TI276&lt;&gt;4),OR(AND(Raw!TJ276=4,COUNTIF(Raw!TO276:TT276,3)=0),Raw!TJ276&lt;&gt;4),OR(AND(Raw!TK276=4,COUNTIF(Raw!TO276:TT276,4)=0),Raw!TK276&lt;&gt;4),OR(AND(Raw!TL276=4,COUNTIF(Raw!TO276:TT276,5)=0),Raw!TL276&lt;&gt;4),OR(AND(Raw!TM276=4,COUNTIF(Raw!TO276:TT276,6)=0),Raw!TM276&lt;&gt;4)),"",1)))</f>
        <v/>
      </c>
      <c r="BB276" t="str">
        <f>IF(A276=0,"",IF(COUNTA(Raw!TU276:UI276)=0,"",IF(AND(OR(AND(Raw!TU276=4,COUNTIF(Raw!UC276:UI276,1)=0),Raw!TU276&lt;&gt;4),OR(AND(Raw!TV276=4,COUNTIF(Raw!UC276:UI276,2)=0),Raw!TV276&lt;&gt;4),OR(AND(Raw!TW276=4,COUNTIF(Raw!UC276:UI276,3)=0),Raw!TW276&lt;&gt;4),OR(AND(Raw!TX276=4,COUNTIF(Raw!UC276:UI276,4)=0),Raw!TX276&lt;&gt;4),OR(AND(Raw!TY276=4,COUNTIF(Raw!UC276:UI276,5)=0),Raw!TY276&lt;&gt;4),OR(AND(Raw!TZ276=4,COUNTIF(Raw!UC276:UI276,6)=0),Raw!TZ276&lt;&gt;4),OR(AND(Raw!UA276=4,COUNTIF(Raw!UC276:UI276,7)=0),Raw!UA276&lt;&gt;4)),"",1)))</f>
        <v/>
      </c>
      <c r="BC276" t="str">
        <f>IF(A276=0,"",IF(COUNTA(Raw!UJ276:UV276)=0,"",IF(AND(OR(AND(Raw!UJ276=4,COUNTIF(Raw!UQ276:UV276,1)=0),Raw!UJ276&lt;&gt;4),OR(AND(Raw!UK276=4,COUNTIF(Raw!UQ276:UV276,2)=0),Raw!UK276&lt;&gt;4),OR(AND(Raw!UL276=4,COUNTIF(Raw!UQ276:UV276,3)=0),Raw!UL276&lt;&gt;4),OR(AND(Raw!UM276=4,COUNTIF(Raw!UQ276:UV276,4)=0),Raw!UM276&lt;&gt;4),OR(AND(Raw!UN276=4,COUNTIF(Raw!UQ276:UV276,5)=0),Raw!UN276&lt;&gt;4),OR(AND(Raw!UO276=4,COUNTIF(Raw!UQ276:UV276,6)=0),Raw!UO276&lt;&gt;4)),"",1)))</f>
        <v/>
      </c>
      <c r="BD276" t="str">
        <f>IF(A276=0,"",IF(COUNTA(Raw!UW276:VG276)=0,"",IF(AND(OR(AND(Raw!UW276=4,COUNTIF(Raw!VC276:VG276,1)=0),Raw!UW276&lt;&gt;4),OR(AND(Raw!UX276=4,COUNTIF(Raw!VC276:VG276,2)=0),Raw!UX276&lt;&gt;4),OR(AND(Raw!UY276=4,COUNTIF(Raw!VC276:VG276,3)=0),Raw!UY276&lt;&gt;4),OR(AND(Raw!UZ276=4,COUNTIF(Raw!VC276:VG276,4)=0),Raw!UZ276&lt;&gt;4),OR(AND(Raw!VA276=4,COUNTIF(Raw!VC276:VG276,5)=0),Raw!VA276&lt;&gt;4)),"",1)))</f>
        <v/>
      </c>
      <c r="BE276" t="str">
        <f>IF(A276=0,"",IF(COUNTA(Raw!VH276:VP276)=0,"",
IF(AND(
OR(AND(Raw!VH276=4,COUNTIF(Raw!VM276:VP276,1)=0),Raw!VH276&lt;&gt;4),
OR(AND(Raw!VI276=4,COUNTIF(Raw!VM276:VP276,2)=0),Raw!VI276&lt;&gt;4),
OR(AND(Raw!VJ276=4,COUNTIF(Raw!VM276:VP276,3)=0),Raw!VJ276&lt;&gt;4),
OR(AND(Raw!VK276=4,COUNTIF(Raw!VM276:VP276,4)=0),Raw!VK276&lt;&gt;4)
),"",1)))</f>
        <v/>
      </c>
      <c r="BF276" t="str">
        <f>IF(A276=0,"",IF(COUNTA(Raw!VQ276:WK276)=0,"",
IF(AND(
OR(AND(Raw!VQ276=4,COUNTIF(Raw!WB276:WK276,1)=0),Raw!VQ276&lt;&gt;4),
OR(AND(Raw!VR276=4,COUNTIF(Raw!WB276:WK276,2)=0),Raw!VR276&lt;&gt;4),
OR(AND(Raw!VS276=4,COUNTIF(Raw!WB276:WK276,3)=0),Raw!VS276&lt;&gt;4),
OR(AND(Raw!VT276=4,COUNTIF(Raw!WB276:WK276,4)=0),Raw!VT276&lt;&gt;4),
OR(AND(Raw!VU276=4,COUNTIF(Raw!WB276:WK276,5)=0),Raw!VU276&lt;&gt;4),
OR(AND(Raw!VV276=4,COUNTIF(Raw!WB276:WK276,6)=0),Raw!VV276&lt;&gt;4),
OR(AND(Raw!VW276=4,COUNTIF(Raw!WB276:WK276,7)=0),Raw!VW276&lt;&gt;4),
OR(AND(Raw!VX276=4,COUNTIF(Raw!WB276:WK276,8)=0),Raw!VX276&lt;&gt;4),
OR(AND(Raw!VY276=4,COUNTIF(Raw!WB276:WK276,9)=0),Raw!VX276&lt;&gt;4),
OR(AND(Raw!VZ276=4,COUNTIF(Raw!WB276:WK276,10)=0),Raw!VZ276&lt;&gt;4)
),"",1)))</f>
        <v/>
      </c>
      <c r="BG276" t="str">
        <f>IF(A276=0,"",IF(COUNTA(Raw!WL276:XB276)=0,"",
IF(AND(
OR(AND(Raw!WL276=4,COUNTIF(Raw!WU276:XB276,1)=0),Raw!WL276&lt;&gt;4),
OR(AND(Raw!WM276=4,COUNTIF(Raw!WU276:XB276,2)=0),Raw!WM276&lt;&gt;4),
OR(AND(Raw!WN276=4,COUNTIF(Raw!WU276:XB276,3)=0),Raw!WN276&lt;&gt;4),
OR(AND(Raw!WO276=4,COUNTIF(Raw!WU276:XB276,4)=0),Raw!WO276&lt;&gt;4),
OR(AND(Raw!WP276=4,COUNTIF(Raw!WU276:XB276,5)=0),Raw!WP276&lt;&gt;4),
OR(AND(Raw!WQ276=4,COUNTIF(Raw!WU276:XB276,6)=0),Raw!WQ276&lt;&gt;4),
OR(AND(Raw!WR276=4,COUNTIF(Raw!WU276:XB276,7)=0),Raw!WR276&lt;&gt;4),
OR(AND(Raw!WS276=4,COUNTIF(Raw!WU276:XB276,8)=0),Raw!WS276&lt;&gt;4)
),"",1)))</f>
        <v/>
      </c>
      <c r="BH276" t="str">
        <f>IF(A276=0,"",IF(COUNTA(Raw!XC276:XK276)=0,"",
IF(AND(
OR(AND(Raw!XC276=4,COUNTIF(Raw!XH276:XK276,1)=0),Raw!XC276&lt;&gt;4),
OR(AND(Raw!XD276=4,COUNTIF(Raw!XH276:XK276,2)=0),Raw!XD276&lt;&gt;4),
OR(AND(Raw!XE276=4,COUNTIF(Raw!XH276:XK276,3)=0),Raw!XE276&lt;&gt;4),
OR(AND(Raw!XF276=4,COUNTIF(Raw!XH276:XK276,4)=0),Raw!XF276&lt;&gt;4)
),"",1)))</f>
        <v/>
      </c>
      <c r="BI276" t="str">
        <f>IF(A276=0,"",IF(COUNTA(Raw!XL276:XT276)=0,"",
IF(AND(
OR(AND(Raw!XL276=4,COUNTIF(Raw!XQ276:XT276,1)=0),Raw!XL276&lt;&gt;4),
OR(AND(Raw!XM276=4,COUNTIF(Raw!XQ276:XT276,2)=0),Raw!XM276&lt;&gt;4),
OR(AND(Raw!XN276=4,COUNTIF(Raw!XQ276:XT276,3)=0),Raw!XN276&lt;&gt;4),
OR(AND(Raw!XO276=4,COUNTIF(Raw!XQ276:XT276,4)=0),Raw!XO276&lt;&gt;4)
),"",1)))</f>
        <v/>
      </c>
      <c r="BJ276" t="str">
        <f>IF(A276=0,"",IF(COUNTA(Raw!XU276:YI276)=0,"",
IF(AND(
OR(AND(Raw!XU276=4,COUNTIF(Raw!YC276:YI276,1)=0),Raw!XU276&lt;&gt;4),
OR(AND(Raw!XV276=4,COUNTIF(Raw!YC276:YI276,2)=0),Raw!XV276&lt;&gt;4),
OR(AND(Raw!XW276=4,COUNTIF(Raw!YC276:YI276,3)=0),Raw!XW276&lt;&gt;4),
OR(AND(Raw!XX276=4,COUNTIF(Raw!YC276:YI276,4)=0),Raw!XX276&lt;&gt;4),
OR(AND(Raw!XY276=4,COUNTIF(Raw!YC276:YI276,5)=0),Raw!XY276&lt;&gt;4),
OR(AND(Raw!XZ276=4,COUNTIF(Raw!YC276:YI276,6)=0),Raw!XZ276&lt;&gt;4),
OR(AND(Raw!YA276=4,COUNTIF(Raw!YC276:YI276,7)=0),Raw!YA276&lt;&gt;4)
),"",1)))</f>
        <v/>
      </c>
      <c r="BK276" t="str">
        <f>IF(A276=0,"",IF(COUNTA(Raw!YJ276:YR276)=0,"",
IF(AND(
OR(AND(Raw!YJ276=4,COUNTIF(Raw!YO276:YR276,1)=0),Raw!YJ276&lt;&gt;4),
OR(AND(Raw!YK276=4,COUNTIF(Raw!YO276:YR276,2)=0),Raw!YK276&lt;&gt;4),
OR(AND(Raw!YL276=4,COUNTIF(Raw!YO276:YR276,3)=0),Raw!YL276&lt;&gt;4),
OR(AND(Raw!YM276=4,COUNTIF(Raw!YO276:YR276,4)=0),Raw!YM276&lt;&gt;4)
),"",1)))</f>
        <v/>
      </c>
      <c r="BL276" t="str">
        <f>IF(A276=0,"",IF(COUNTA(Raw!YS276:YU276)=0,"",IF(AND(Raw!YS276=4,ISBLANK(Raw!YU276)),"",IF(AND(Raw!YS276&lt;&gt;4,ISBLANK(Raw!YU276)=FALSE),"",1))))</f>
        <v/>
      </c>
    </row>
    <row r="277" spans="1:64">
      <c r="A277" s="20">
        <f>Raw!A277</f>
        <v>0</v>
      </c>
      <c r="B277" s="19" t="str">
        <f>IF(A277=0,"",IF(AND(Raw!AC277=1,COUNTA(Raw!AR277:IC277)&gt;0,COUNTA(Raw!ID277:YU277)=0),"",IF(AND(Raw!AC277=2,COUNTA(Raw!AR277:IC277)=0,COUNTA(Raw!ID277:MV277)&gt;0,COUNTA(Raw!MW277:YU277)=0),"",IF(AND(Raw!AC277=3,COUNTA(Raw!AP277:MV277)=0,COUNTA(Raw!MW277:YU277)&gt;0),"",1))))</f>
        <v/>
      </c>
      <c r="C277" s="19" t="str">
        <f>IF(A277=0,"",IF(AND(Raw!AK277=1,ISBLANK(Raw!AM277)=FALSE,ISBLANK(Raw!AO277)),"",IF(AND(Raw!AK277=2,ISBLANK(Raw!AM277),ISBLANK(Raw!AO277)=FALSE),"",1)))</f>
        <v/>
      </c>
      <c r="D277" s="19" t="str">
        <f>IF(A277=0,"",IF(COUNTA(Raw!AS277:AZ277)=0,"",IF(AND(Raw!AS277+Raw!AT277=100,Raw!AU277+Raw!AV277=100,Raw!AW277+Raw!AX277=100,Raw!AY277+Raw!AZ277=100),"",1)))</f>
        <v/>
      </c>
      <c r="E277" s="19" t="str">
        <f>IF(A277=0,"",IF(ISBLANK(Raw!AQ277),"",IF(Raw!AQ277=1,"",1)))</f>
        <v/>
      </c>
      <c r="F277" s="19" t="str">
        <f>IF(A277=0,"",IF(ISBLANK(Raw!AR277),"",IF(AND(Raw!AR277&gt;=0,Raw!AR277&lt;=100),"",1)))</f>
        <v/>
      </c>
      <c r="G277" s="19" t="str">
        <f>IF(A277=0,"",IF(AND(ISBLANK(Raw!BA277),ISBLANK(Raw!AS277)),"",IF(AND(Raw!AS277&gt;0,ISBLANK(Raw!BA277)=FALSE),"",1)))</f>
        <v/>
      </c>
      <c r="H277" s="19" t="str">
        <f>IF(A277=0,"",IF(COUNTA(Raw!BA277:BH277)=0,"",IF(AND(Raw!BA277=0,COUNTA(Raw!BB277:BH277)=0),"",IF(AND(Raw!BA277&gt;0,COUNTA(Raw!BB277:BH277)&gt;0),"",1))))</f>
        <v/>
      </c>
      <c r="I277" s="19" t="str">
        <f>IF(A277=0,"",IF(AND(ISBLANK(Raw!BI277),ISBLANK(Raw!BJ277)),"",IF(AND(Raw!BI277=1,ISBLANK(Raw!BJ277)=FALSE),"",IF(AND(Raw!BI277=2,ISBLANK(Raw!BJ277)),"",1))))</f>
        <v/>
      </c>
      <c r="J277" s="19" t="str">
        <f>IF(A277=0,"",IF(AND(ISBLANK(Raw!AT277),COUNTBLANK(Raw!BK277:BQ277)),"",IF(AND(Raw!AT277&gt;0,COUNTA(Raw!BK277:BQ277)&gt;0),"",IF(AND(Raw!AT277=0,COUNTA(Raw!BK277:BQ277)=0),"",1))))</f>
        <v/>
      </c>
      <c r="K277" s="19" t="str">
        <f>IF(A277=0,"",IF(AND(ISBLANK(Raw!AS277),COUNTA(Raw!BR277:BX277)=0),"",IF(AND(Raw!AS277&gt;0,COUNTA(Raw!BR277:BX277)&gt;0),"",IF(AND(Raw!AS277=0,COUNTA(Raw!BR277:BX277)=0),"",1))))</f>
        <v/>
      </c>
      <c r="L277" s="19" t="str">
        <f>IF(A277=0,"",IF(AND(COUNTA(Raw!BK277:BX277)=0,COUNTA(Raw!BY277:CH277)=0),"",IF(AND(COUNTIF(Raw!BK277:BX277,1)&gt;0,COUNTA(Raw!BY277:CH277)&gt;0),"",IF(AND(COUNTIF(Raw!BK277:BX277,1)=0,COUNTA(Raw!BY277:CH277)=0),"",1))))</f>
        <v/>
      </c>
      <c r="M277" s="19" t="str">
        <f>IF(A277=0,"",IF(AND(COUNTA(Raw!BK277:BX277)=0,COUNTA(Raw!CI277:CR277)),"",IF(AND(COUNTIF(Raw!BK277:BX277,3)&gt;0,COUNTA(Raw!CI277:CR277)&gt;0),"",IF(AND(COUNTIF(Raw!BK277:BX277,3)=0,COUNTA(Raw!CI277:CR277)=0),"",1))))</f>
        <v/>
      </c>
      <c r="N277" s="19" t="str">
        <f>IF(A277=0,"",IF(COUNTA(Raw!CS277:DF277)=0,"",IF(AND(COUNTIF(Raw!CS277:CV277,1)=1,COUNTA(Raw!CW277:DA277)&gt;0,COUNTA(Raw!DB277:DF277)=0),"",IF(AND(COUNTIF(Raw!CS277:CV277,2)=1,COUNTA(Raw!CW277:DA277)=0,COUNTA(Raw!DB277:DF277)&gt;0),"",IF(AND(COUNTA(Raw!CS277:CV277)&gt;0,COUNTA(Raw!CW277:DF277)=0),"",1)))))</f>
        <v/>
      </c>
      <c r="O277" s="19" t="str">
        <f>IF(A277=0,"",IF(COUNTA(Raw!DG277:DP277)=0,"",IF(AND(COUNTIF(Raw!BK277:BQ277,1)&gt;0,OR(COUNTIF(Raw!DG277:DP277,1)=1,COUNTIF(Raw!DG277:DP277,2)=1,COUNTIF(Raw!DG277:DP277,3)=1)),"",IF(AND(COUNTIF(Raw!BK277:BQ277,1)=0,AND(COUNTIF(Raw!DG277:DP277,1)=0,COUNTIF(Raw!DG277:DP277,2)=0,COUNTIF(Raw!DG277:DP277,3)=0)),"",1))))</f>
        <v/>
      </c>
      <c r="P277" s="19" t="str">
        <f>IF(A277=0,"",IF(COUNTA(Raw!DG277:DR277)=0,"",IF(AND(COUNTIF(Raw!DG277:DP277,4)=1,ISBLANK(Raw!DQ277)=FALSE,ISBLANK(Raw!DR277)),"",IF(AND(COUNTIF(Raw!DG277:DP277,7)=1,ISBLANK(Raw!DQ277),ISBLANK(Raw!DR277)=FALSE),"",IF(AND(COUNTA(Raw!DG277:DP277)&gt;0,COUNTIF(Raw!DG277:DP277,4)=0,COUNTIF(Raw!DG277:DP277,7)=0,COUNTA(Raw!DQ277:DR277)=0),"",1)))))</f>
        <v/>
      </c>
      <c r="Q277" s="19" t="str">
        <f>IF(A277=0,"",IF(AND(COUNTA(Raw!DS277:DU277)=0,COUNTA(Raw!BK277:BQ277)=0),"",IF(AND(COUNTIF(Raw!BK277:BQ277,1)&gt;0,COUNTA(Raw!DS277:DU277)&gt;0),"",IF(AND(COUNTIF(Raw!BK277:BQ277,1)=0,COUNTA(Raw!DS277:DU277)=0),"",1))))</f>
        <v/>
      </c>
      <c r="R277" s="19" t="str">
        <f>IF(A277=0,"",IF(AND(ISBLANK(Raw!AT277),ISBLANK(Raw!EJ277)),"",IF(AND(Raw!AT277&gt;0,ISBLANK(Raw!EJ277)=FALSE,Raw!EJ277&gt;=0,Raw!EJ277&lt;=7),"",IF(AND(Raw!AT277=0,ISBLANK(Raw!EJ277)),"",1))))</f>
        <v/>
      </c>
      <c r="S277" t="str">
        <f>IF(A277=0,"",IF(AND(ISBLANK(Raw!AS277),ISBLANK(Raw!EK277)),"",IF(AND(Raw!AS277&gt;0,ISBLANK(Raw!EK277)=FALSE),"",IF(AND(Raw!AS277=0,ISBLANK(Raw!EK277)),"",1))))</f>
        <v/>
      </c>
      <c r="T277" s="19" t="str">
        <f>IF(A277=0,"",IF(AND(ISBLANK(Raw!AT277),COUNTA(Raw!EL277:EQ277)=0),"",IF(AND(Raw!AT277&gt;0,COUNTA(Raw!EL277:EQ277)&gt;0),"",IF(AND(Raw!AT277=0,COUNTA(Raw!EL277:EQ277)=0),"",1))))</f>
        <v/>
      </c>
      <c r="U277" t="str">
        <f>IF(A277=0,"",IF(AND(ISBLANK(Raw!AT277),COUNTA(Raw!ER277:EU277)=0),"",IF(AND(Raw!AT277&gt;0,COUNTA(Raw!ER277:EU277)&gt;0),"",IF(AND(Raw!AT277=0,COUNTA(Raw!ER277:EU277)=0),"",1))))</f>
        <v/>
      </c>
      <c r="V277" t="str">
        <f>IF(A277=0,"",IF(AND(ISBLANK(Raw!AS277),COUNTA(Raw!EV277:FA277)=0),"",IF(AND(Raw!AS277&gt;0,COUNTA(Raw!EV277:FA277)&gt;0),"",IF(AND(Raw!AS277=0,COUNTA(Raw!EV277:FA277)=0),"",1))))</f>
        <v/>
      </c>
      <c r="W277" t="str">
        <f>IF(A277=0,"",IF(AND(ISBLANK(Raw!AS277),COUNTA(Raw!FB277:FE277)=0),"",IF(AND(Raw!AS277&gt;0,COUNTA(Raw!FB277:FE277)&gt;0),"",IF(AND(Raw!AS277=0,COUNTA(Raw!FB277:FE277)=0),"",1))))</f>
        <v/>
      </c>
      <c r="X277" t="str">
        <f>IF(A277=0,"",IF(AND(ISBLANK(Raw!AT277),COUNTA(Raw!FF277:FI277)=0),"",IF(AND(Raw!AT277&gt;0,COUNTA(Raw!FF277:FI277)&gt;0),"",IF(AND(Raw!AT277=0,COUNTA(Raw!FF277:FI277)=0),"",1))))</f>
        <v/>
      </c>
      <c r="Y277" t="str">
        <f>IF(A277=0,"",IF(AND(ISBLANK(Raw!AS277),COUNTA(Raw!FJ277:FM277)=0),"",IF(AND(Raw!AS277&gt;0,COUNTA(Raw!FJ277:FM277)&gt;0),"",IF(AND(Raw!AS277=0,COUNTA(Raw!FJ277:FM277)=0),"",1))))</f>
        <v/>
      </c>
      <c r="Z277" t="str">
        <f>IF(A277=0,"",IF(AND(COUNTA(Raw!FN277:FT277)=0,ISBLANK(Raw!FU277)),"",IF(AND(COUNTIF(Raw!FN277:FT277,1)&gt;0,ISBLANK(Raw!FU277)=FALSE),"",IF(AND(COUNTIF(Raw!FN277:FT277,1)=0,ISBLANK(Raw!FU277)),"",1))))</f>
        <v/>
      </c>
      <c r="AA277" s="19" t="str">
        <f>IF(A277=0,"",IF(AND(ISBLANK(Raw!BI277),COUNTA(Raw!FV277:GH277)=0),"",IF(AND(Raw!BI277&lt;&gt;1,COUNTIF(Raw!FV277:GH277,6)=0),"",IF(Raw!BI277=1,"",1))))</f>
        <v/>
      </c>
      <c r="AB277" t="str">
        <f>IF(A277=0,"",IF(AND(ISBLANK(Raw!GI277),COUNTA(Raw!GJ277:GQ277)=0),"",IF(AND(Raw!GI277=1,COUNTA(Raw!GJ277:GQ277)&gt;0),"",IF(AND(Raw!GI277=2,COUNTA(Raw!GJ277:GQ277)=0),"",1))))</f>
        <v/>
      </c>
      <c r="AC277" s="19" t="str">
        <f>IF(A277=0,"",IF(AND(COUNTA(Raw!GY277:HF277)=0,ISBLANK(Raw!HG277)),"",IF(AND(OR(COUNTIF(Raw!GY277:HE277,1)&gt;0,COUNTIF(Raw!GY277:HE277,2)&gt;0),ISBLANK(Raw!HG277)=FALSE),"",IF(AND(COUNTA(Raw!GY277:HF277)&gt;0,ISBLANK(Raw!HG277),COUNTIF(Raw!GY277:HE277,1)=0,COUNTIF(Raw!GY277:HE277,2)=0),"",1))))</f>
        <v/>
      </c>
      <c r="AD277" s="19" t="str">
        <f>IF(A277=0,"",IF(COUNTA(Raw!HU277:IB277)=0,"",IF(AND(Raw!AK277&lt;&gt;2,COUNTIF(Raw!HU277:IA277,2)=0,COUNTIF(Raw!HU277:IA277,3)=0),"",IF(Raw!AK277=2,"",1))))</f>
        <v/>
      </c>
      <c r="AE277" s="19" t="str">
        <f>IF(A277=0,"",IF(AND(Raw!AK277=2,ISBLANK(Raw!IC277)=FALSE),"",IF(AND(Raw!AK277&lt;&gt;2,ISBLANK(Raw!IC277)),"",1)))</f>
        <v/>
      </c>
      <c r="AF277" s="19" t="str">
        <f>IF(A277=0,"",IF(COUNTA(Raw!ID277:IF277)=0,"",IF(AND(MATCH(2023-Raw!ID277,Code!$A$3:$A$12,1)=Raw!IF277,2023-Raw!ID277=Raw!IE277),"",1)))</f>
        <v/>
      </c>
      <c r="AG277" s="19" t="str">
        <f>IF(A277=0,"",IF(COUNTA(Raw!IG277:II277)=0,"",IF(AND(Raw!IG277=4,ISBLANK(Raw!II277)=FALSE),"",IF(AND(Raw!IG277&lt;&gt;4,ISBLANK(Raw!II277)),"",1))))</f>
        <v/>
      </c>
      <c r="AH277" s="19" t="str">
        <f>IF(A277=0,"",IF(COUNTA(Raw!IJ277:IM277)=0,"",IF(AND(Raw!IJ277=1,ISBLANK(Raw!IK277)=FALSE),"",IF(AND(Raw!IJ277=2,COUNTA(Raw!IK277:IM277)&gt;0),"",1))))</f>
        <v/>
      </c>
      <c r="AI277" s="19" t="str">
        <f>IF(A277=0,"",IF(COUNTA(Raw!IK277:IM277)=0,"",IF(AND(Raw!IK277=1,ISBLANK(Raw!IL277)=FALSE),"",IF(AND(Raw!IK277=2,COUNTA(Raw!IL277:IM277)=0),"",1))))</f>
        <v/>
      </c>
      <c r="AJ277" s="19" t="str">
        <f>IF(A277=0,"",IF(COUNTA(Raw!JD277:JJ277)=0,"",IF(AND(Raw!JD277&gt;600,COUNTA(Raw!JE277:JI277)&gt;0),"",IF(AND(Raw!JD277&lt;=600,COUNTA(Raw!JE277:JJ277)=0),"",1))))</f>
        <v/>
      </c>
      <c r="AK277" s="19" t="str">
        <f>IF(A277=0,"",IF(COUNTA(Raw!JK277:KA277)=0,"",IF(AND(Raw!JK277=1,COUNTA(Raw!JM277:JV277)&gt;0),"",IF(AND(Raw!JK277=3,COUNTA(Raw!JM277:JV277)&gt;0,COUNTA(Raw!JW277:KA277)=0),"",IF(AND(ISBLANK(Raw!JK277)=FALSE,Raw!JK277&lt;&gt;1,Raw!JK277&lt;&gt;3,COUNTA(Raw!JM277:KA277)=0),"",1)))))</f>
        <v/>
      </c>
      <c r="AL277" s="19" t="str">
        <f>IF(A277=0,"",IF(COUNTA(Raw!JW277:KA277)=0,"",IF(AND(COUNTIF(Raw!JW277:JZ277,4)=0,COUNTA(Raw!JW277:JZ277)&gt;0,ISBLANK(Raw!KA277)=FALSE),"",IF(AND(COUNTIF(Raw!JW277:KA277,4)&gt;0,ISBLANK(Raw!KA277)),"",1))))</f>
        <v/>
      </c>
      <c r="AM277" s="19" t="str">
        <f>IF(A277=0,"",IF(COUNTA(Raw!KT277:KU277)=0,"",IF(AND(Raw!KT277=1,ISBLANK(Raw!KU277)=FALSE),"",IF(AND(Raw!KT277=2,ISBLANK(Raw!KU277)),"",1))))</f>
        <v/>
      </c>
      <c r="AN277" s="19" t="str">
        <f>IF(A277=0,"",IF(COUNTA(Raw!KX277:LF277)=0,"",IF(AND(COUNTIF(Raw!KX277:LB277,5)=1,COUNTA(Raw!KX277:LB277)=1,COUNTA(Raw!LC277:LF277)=0),"",IF(AND(COUNTIF(Raw!KX277:LB277,5)=0,COUNTA(Raw!KX277:LB277)&gt;0,COUNTA(Raw!LC277:LF277)&gt;0),"",1))))</f>
        <v/>
      </c>
      <c r="AO277" s="19" t="str">
        <f>IF(A277=0,"",IF(COUNTA(Raw!LM277:LU277)=0,"",IF(AND(Raw!LM277=1,ISBLANK(Raw!LN277)=FALSE,COUNTA(Raw!LO277:LU277)&gt;0),"",IF(AND(Raw!LM277=2,COUNTA(Raw!LN277:LU277)=0),"",1))))</f>
        <v/>
      </c>
      <c r="AP277" s="19" t="str">
        <f>IF(A277=0,"",IF(COUNTA(Raw!MY277:OG277)=0,"",IF(AND(Raw!MY277=2,COUNTA(Raw!MZ277:OG277)=0),"",IF(AND(Raw!MY277=1,COUNTA(Raw!MZ277:OG277)&gt;0),"",1))))</f>
        <v/>
      </c>
      <c r="AQ277" s="19" t="str">
        <f>IF(A277=0,"",IF(COUNTA(Raw!NC277:NW277)=0,"",IF(AND(COUNTIF(Raw!NC277:NG277,3)&gt;0,COUNTA(Raw!NH277:NQ277)&gt;0),"",IF(AND(COUNTA(Raw!NC277:NG277)&gt;0,COUNTIF(Raw!NC277:NG277,3)=0,COUNTA(Raw!NH277:NW277)=0),"",1))))</f>
        <v/>
      </c>
      <c r="AR277" s="19" t="str">
        <f>IF(A277=0,"",IF(COUNTA(Raw!NH277:NW277)=0,"",IF(AND(COUNTIF(Raw!NH277:NQ277,10)&gt;0,COUNTA(Raw!NR277:NW277)&gt;0),"",IF(AND(COUNTA(Raw!NH277:NQ277)&gt;0,COUNTIF(Raw!NH277:NQ277,10)=0,COUNTA(Raw!NR277:NY277)=0),"",1))))</f>
        <v/>
      </c>
      <c r="AS277" s="19" t="str">
        <f>IF(A277=0,"",IF(COUNTA(Raw!NY277:OG277)=0,"",IF(AND(Raw!NY277=1,COUNTA(Raw!NZ277:OG277)&gt;0),"",IF(AND(Raw!NY277=2,COUNTA(Raw!NZ277:OG277)=0),"",1))))</f>
        <v/>
      </c>
      <c r="AT277" s="19" t="str">
        <f>IF(A277=0,"",IF(COUNTA(Raw!OH277:OY277)=0,"",IF(AND(Raw!OH277=1,COUNTA(Raw!OI277:OY277)&gt;0),"",IF(AND(Raw!OH277=2,COUNTA(Raw!OI277:OY277)=0),"",1))))</f>
        <v/>
      </c>
      <c r="AU277" s="19" t="str">
        <f>IF(A277=0,"",IF(COUNTA(Raw!PR277:QB277)=0,"",
IF(AND(OR(AND(COUNTIF(Raw!PR277:QB277,1)=1,COUNTA(Raw!QI277:QY277)&gt;0),AND(COUNTIF(Raw!PR277:QB277,1)=0,COUNTA(Raw!QI277:QY277)=0)),OR(AND(COUNTIF(Raw!PR277:QB277,2)=1,COUNTA(Raw!QZ277:RP277)&gt;0),AND(COUNTIF(Raw!PR277:QB277,2)=0,COUNTA(Raw!QZ277:RP277)=0)),OR(AND(COUNTIF(Raw!PR277:QB277,3)=1,COUNTA(Raw!RQ277:SG277)&gt;0),AND(COUNTIF(Raw!PR277:QB277,3)=0,COUNTA(Raw!RQ277:SG277)=0)),OR(AND(COUNTIF(Raw!PR277:QB277,4)=1,COUNTA(Raw!SH277:ST277)&gt;0),AND(COUNTIF(Raw!PR277:QB277,4)=0,COUNTA(Raw!SH277:ST277)=0)),OR(AND(COUNTIF(Raw!PR277:QB277,5)=1,COUNTA(Raw!SU277:TG277)&gt;0),AND(COUNTIF(Raw!PR277:QB277,5)=0,COUNTA(Raw!SU277:TG277)=0)),OR(AND(COUNTIF(Raw!PR277:QB277,6)=1,COUNTA(Raw!TH277:TT277)&gt;0),AND(COUNTIF(Raw!PR277:QB277,6)=0,COUNTA(Raw!TH277:TT277)=0)),OR(AND(COUNTIF(Raw!PR277:QB277,7)=1,COUNTA(Raw!TU277:UI277)&gt;0),AND(COUNTIF(Raw!PR277:QB277,7)=0,COUNTA(Raw!TU277:UI277)=0)),OR(AND(COUNTIF(Raw!PR277:QB277,8)=1,COUNTA(Raw!UJ277:UV277)&gt;0),AND(COUNTIF(Raw!PR277:QB277,8)=0,COUNTA(Raw!UJ277:UV277)=0)),OR(AND(COUNTIF(Raw!PR277:QB277,9)=1,COUNTA(Raw!UW277:VG277)&gt;0),AND(COUNTIF(Raw!PR277:QB277,9)=0,COUNTA(Raw!UW277:VG277)=0)),OR(AND(COUNTIF(Raw!PR277:QB277,10)=1,COUNTA(Raw!VH277:VP277)&gt;0),AND(COUNTIF(Raw!PR277:QB277,10)=0,COUNTA(Raw!VH277:VP277)=0)),OR(AND(COUNTIF(Raw!PR277:QB277,11)=1,COUNTA(Raw!VQ277:WK277)&gt;0),AND(COUNTIF(Raw!PR277:QB277,11)=0,COUNTA(Raw!VQ277:WK277)=0))),"",1)))</f>
        <v/>
      </c>
      <c r="AV277" s="19" t="str">
        <f>IF(A277=0,"",IF(COUNTA(Raw!QI277:QY277)=0,"",IF(AND(OR(AND(Raw!QI277=4,COUNTIF(Raw!QR277:QY277,1)=0),Raw!QI277&lt;&gt;4),OR(AND(Raw!QJ277=4,COUNTIF(Raw!QR277:QY277,2)=0),Raw!QJ277&lt;&gt;4),OR(AND(Raw!QK277=4,COUNTIF(Raw!QR277:QY277,3)=0),Raw!QK277&lt;&gt;4),OR(AND(Raw!QL277=4,COUNTIF(Raw!QR277:QY277,4)=0),Raw!QL277&lt;&gt;4),OR(AND(Raw!QM277=4,COUNTIF(Raw!QR277:QY277,5)=0),Raw!QM277&lt;&gt;4),OR(AND(Raw!QN277=4,COUNTIF(Raw!QR277:QY277,6)=0),Raw!QN277&lt;&gt;4),OR(AND(Raw!QO277=4,COUNTIF(Raw!QR277:QY277,7)=0),Raw!QO277&lt;&gt;4),OR(AND(Raw!QP277=4,COUNTIF(Raw!QR277:QY277,8)=0),Raw!QP277&lt;&gt;4)),"",1)))</f>
        <v/>
      </c>
      <c r="AW277" t="str">
        <f>IF(A277=0,"",IF(COUNTA(Raw!QZ277:RP277)=0,"",IF(AND(OR(AND(Raw!QZ277=4,COUNTIF(Raw!RI277:RP277,1)=0),Raw!QZ277&lt;&gt;4),OR(AND(Raw!RA277=4,COUNTIF(Raw!RI277:RP277,2)=0),Raw!RA277&lt;&gt;4),OR(AND(Raw!RB277=4,COUNTIF(Raw!RI277:RP277,3)=0),Raw!RB277&lt;&gt;4),OR(AND(Raw!RC277=4,COUNTIF(Raw!RI277:RP277,4)=0),Raw!RC277&lt;&gt;4),OR(AND(Raw!RD277=4,COUNTIF(Raw!RI277:RP277,5)=0),Raw!RD277&lt;&gt;4),OR(AND(Raw!RE277=4,COUNTIF(Raw!RI277:RP277,6)=0),Raw!RE277&lt;&gt;4),OR(AND(Raw!RF277=4,COUNTIF(Raw!RI277:RP277,7)=0),Raw!RF277&lt;&gt;4),OR(AND(Raw!RG277=4,COUNTIF(Raw!RI277:RP277,8)=0),Raw!RG277&lt;&gt;4)),"",1)))</f>
        <v/>
      </c>
      <c r="AX277" t="str">
        <f>IF(A277=0,"",IF(COUNTA(Raw!RQ277:SG277)=0,"",IF(AND(OR(AND(Raw!RQ277=4,COUNTIF(Raw!RZ277:SG277,1)=0),Raw!RQ277&lt;&gt;4),OR(AND(Raw!RR277=4,COUNTIF(Raw!RZ277:SG277,2)=0),Raw!RR277&lt;&gt;4),OR(AND(Raw!RS277=4,COUNTIF(Raw!RZ277:SG277,3)=0),Raw!RS277&lt;&gt;4),OR(AND(Raw!RT277=4,COUNTIF(Raw!RZ277:SG277,4)=0),Raw!RT277&lt;&gt;4),OR(AND(Raw!RU277=4,COUNTIF(Raw!RZ277:SG277,5)=0),Raw!RU277&lt;&gt;4),OR(AND(Raw!RV277=4,COUNTIF(Raw!RZ277:SG277,6)=0),Raw!RV277&lt;&gt;4),OR(AND(Raw!RW277=4,COUNTIF(Raw!RZ277:SG277,7)=0),Raw!RW277&lt;&gt;4),OR(AND(Raw!RX277=4,COUNTIF(Raw!RZ277:SG277,8)=0),Raw!RX277&lt;&gt;4)),"",1)))</f>
        <v/>
      </c>
      <c r="AY277" t="str">
        <f>IF(A277=0,"",IF(COUNTA(Raw!SH277:ST277)=0,"",IF(AND(OR(AND(Raw!SH277=4,COUNTIF(Raw!SO277:ST277,1)=0),Raw!SH277&lt;&gt;4),OR(AND(Raw!SI277=4,COUNTIF(Raw!SO277:ST277,2)=0),Raw!SI277&lt;&gt;4),OR(AND(Raw!SJ277=4,COUNTIF(Raw!SO277:ST277,3)=0),Raw!SJ277&lt;&gt;4),OR(AND(Raw!SK277=4,COUNTIF(Raw!SO277:ST277,4)=0),Raw!SK277&lt;&gt;4),OR(AND(Raw!SL277=4,COUNTIF(Raw!SO277:ST277,5)=0),Raw!SL277&lt;&gt;4),OR(AND(Raw!SM277=4,COUNTIF(Raw!SO277:ST277,6)=0),Raw!SM277&lt;&gt;4)),"",1)))</f>
        <v/>
      </c>
      <c r="AZ277" t="str">
        <f>IF(A277=0,"",IF(COUNTA(Raw!SU277:TG277)=0,"",IF(AND(OR(AND(Raw!SU277=4,COUNTIF(Raw!TB277:TG277,1)=0),Raw!SU277&lt;&gt;4),OR(AND(Raw!SV277=4,COUNTIF(Raw!TB277:TG277,2)=0),Raw!SV277&lt;&gt;4),OR(AND(Raw!SW277=4,COUNTIF(Raw!TB277:TG277,3)=0),Raw!SW277&lt;&gt;4),OR(AND(Raw!SX277=4,COUNTIF(Raw!TB277:TG277,4)=0),Raw!SX277&lt;&gt;4),OR(AND(Raw!SY277=4,COUNTIF(Raw!TB277:TG277,5)=0),Raw!SY277&lt;&gt;4),OR(AND(Raw!SZ277=4,COUNTIF(Raw!TB277:TG277,6)=0),Raw!SZ277&lt;&gt;4)),"",1)))</f>
        <v/>
      </c>
      <c r="BA277" t="str">
        <f>IF(A277=0,"",IF(COUNTA(Raw!TH277:TT277)=0,"",IF(AND(OR(AND(Raw!TH277=4,COUNTIF(Raw!TO277:TT277,1)=0),Raw!TH277&lt;&gt;4),OR(AND(Raw!TI277=4,COUNTIF(Raw!TO277:TT277,2)=0),Raw!TI277&lt;&gt;4),OR(AND(Raw!TJ277=4,COUNTIF(Raw!TO277:TT277,3)=0),Raw!TJ277&lt;&gt;4),OR(AND(Raw!TK277=4,COUNTIF(Raw!TO277:TT277,4)=0),Raw!TK277&lt;&gt;4),OR(AND(Raw!TL277=4,COUNTIF(Raw!TO277:TT277,5)=0),Raw!TL277&lt;&gt;4),OR(AND(Raw!TM277=4,COUNTIF(Raw!TO277:TT277,6)=0),Raw!TM277&lt;&gt;4)),"",1)))</f>
        <v/>
      </c>
      <c r="BB277" t="str">
        <f>IF(A277=0,"",IF(COUNTA(Raw!TU277:UI277)=0,"",IF(AND(OR(AND(Raw!TU277=4,COUNTIF(Raw!UC277:UI277,1)=0),Raw!TU277&lt;&gt;4),OR(AND(Raw!TV277=4,COUNTIF(Raw!UC277:UI277,2)=0),Raw!TV277&lt;&gt;4),OR(AND(Raw!TW277=4,COUNTIF(Raw!UC277:UI277,3)=0),Raw!TW277&lt;&gt;4),OR(AND(Raw!TX277=4,COUNTIF(Raw!UC277:UI277,4)=0),Raw!TX277&lt;&gt;4),OR(AND(Raw!TY277=4,COUNTIF(Raw!UC277:UI277,5)=0),Raw!TY277&lt;&gt;4),OR(AND(Raw!TZ277=4,COUNTIF(Raw!UC277:UI277,6)=0),Raw!TZ277&lt;&gt;4),OR(AND(Raw!UA277=4,COUNTIF(Raw!UC277:UI277,7)=0),Raw!UA277&lt;&gt;4)),"",1)))</f>
        <v/>
      </c>
      <c r="BC277" t="str">
        <f>IF(A277=0,"",IF(COUNTA(Raw!UJ277:UV277)=0,"",IF(AND(OR(AND(Raw!UJ277=4,COUNTIF(Raw!UQ277:UV277,1)=0),Raw!UJ277&lt;&gt;4),OR(AND(Raw!UK277=4,COUNTIF(Raw!UQ277:UV277,2)=0),Raw!UK277&lt;&gt;4),OR(AND(Raw!UL277=4,COUNTIF(Raw!UQ277:UV277,3)=0),Raw!UL277&lt;&gt;4),OR(AND(Raw!UM277=4,COUNTIF(Raw!UQ277:UV277,4)=0),Raw!UM277&lt;&gt;4),OR(AND(Raw!UN277=4,COUNTIF(Raw!UQ277:UV277,5)=0),Raw!UN277&lt;&gt;4),OR(AND(Raw!UO277=4,COUNTIF(Raw!UQ277:UV277,6)=0),Raw!UO277&lt;&gt;4)),"",1)))</f>
        <v/>
      </c>
      <c r="BD277" t="str">
        <f>IF(A277=0,"",IF(COUNTA(Raw!UW277:VG277)=0,"",IF(AND(OR(AND(Raw!UW277=4,COUNTIF(Raw!VC277:VG277,1)=0),Raw!UW277&lt;&gt;4),OR(AND(Raw!UX277=4,COUNTIF(Raw!VC277:VG277,2)=0),Raw!UX277&lt;&gt;4),OR(AND(Raw!UY277=4,COUNTIF(Raw!VC277:VG277,3)=0),Raw!UY277&lt;&gt;4),OR(AND(Raw!UZ277=4,COUNTIF(Raw!VC277:VG277,4)=0),Raw!UZ277&lt;&gt;4),OR(AND(Raw!VA277=4,COUNTIF(Raw!VC277:VG277,5)=0),Raw!VA277&lt;&gt;4)),"",1)))</f>
        <v/>
      </c>
      <c r="BE277" t="str">
        <f>IF(A277=0,"",IF(COUNTA(Raw!VH277:VP277)=0,"",
IF(AND(
OR(AND(Raw!VH277=4,COUNTIF(Raw!VM277:VP277,1)=0),Raw!VH277&lt;&gt;4),
OR(AND(Raw!VI277=4,COUNTIF(Raw!VM277:VP277,2)=0),Raw!VI277&lt;&gt;4),
OR(AND(Raw!VJ277=4,COUNTIF(Raw!VM277:VP277,3)=0),Raw!VJ277&lt;&gt;4),
OR(AND(Raw!VK277=4,COUNTIF(Raw!VM277:VP277,4)=0),Raw!VK277&lt;&gt;4)
),"",1)))</f>
        <v/>
      </c>
      <c r="BF277" t="str">
        <f>IF(A277=0,"",IF(COUNTA(Raw!VQ277:WK277)=0,"",
IF(AND(
OR(AND(Raw!VQ277=4,COUNTIF(Raw!WB277:WK277,1)=0),Raw!VQ277&lt;&gt;4),
OR(AND(Raw!VR277=4,COUNTIF(Raw!WB277:WK277,2)=0),Raw!VR277&lt;&gt;4),
OR(AND(Raw!VS277=4,COUNTIF(Raw!WB277:WK277,3)=0),Raw!VS277&lt;&gt;4),
OR(AND(Raw!VT277=4,COUNTIF(Raw!WB277:WK277,4)=0),Raw!VT277&lt;&gt;4),
OR(AND(Raw!VU277=4,COUNTIF(Raw!WB277:WK277,5)=0),Raw!VU277&lt;&gt;4),
OR(AND(Raw!VV277=4,COUNTIF(Raw!WB277:WK277,6)=0),Raw!VV277&lt;&gt;4),
OR(AND(Raw!VW277=4,COUNTIF(Raw!WB277:WK277,7)=0),Raw!VW277&lt;&gt;4),
OR(AND(Raw!VX277=4,COUNTIF(Raw!WB277:WK277,8)=0),Raw!VX277&lt;&gt;4),
OR(AND(Raw!VY277=4,COUNTIF(Raw!WB277:WK277,9)=0),Raw!VX277&lt;&gt;4),
OR(AND(Raw!VZ277=4,COUNTIF(Raw!WB277:WK277,10)=0),Raw!VZ277&lt;&gt;4)
),"",1)))</f>
        <v/>
      </c>
      <c r="BG277" t="str">
        <f>IF(A277=0,"",IF(COUNTA(Raw!WL277:XB277)=0,"",
IF(AND(
OR(AND(Raw!WL277=4,COUNTIF(Raw!WU277:XB277,1)=0),Raw!WL277&lt;&gt;4),
OR(AND(Raw!WM277=4,COUNTIF(Raw!WU277:XB277,2)=0),Raw!WM277&lt;&gt;4),
OR(AND(Raw!WN277=4,COUNTIF(Raw!WU277:XB277,3)=0),Raw!WN277&lt;&gt;4),
OR(AND(Raw!WO277=4,COUNTIF(Raw!WU277:XB277,4)=0),Raw!WO277&lt;&gt;4),
OR(AND(Raw!WP277=4,COUNTIF(Raw!WU277:XB277,5)=0),Raw!WP277&lt;&gt;4),
OR(AND(Raw!WQ277=4,COUNTIF(Raw!WU277:XB277,6)=0),Raw!WQ277&lt;&gt;4),
OR(AND(Raw!WR277=4,COUNTIF(Raw!WU277:XB277,7)=0),Raw!WR277&lt;&gt;4),
OR(AND(Raw!WS277=4,COUNTIF(Raw!WU277:XB277,8)=0),Raw!WS277&lt;&gt;4)
),"",1)))</f>
        <v/>
      </c>
      <c r="BH277" t="str">
        <f>IF(A277=0,"",IF(COUNTA(Raw!XC277:XK277)=0,"",
IF(AND(
OR(AND(Raw!XC277=4,COUNTIF(Raw!XH277:XK277,1)=0),Raw!XC277&lt;&gt;4),
OR(AND(Raw!XD277=4,COUNTIF(Raw!XH277:XK277,2)=0),Raw!XD277&lt;&gt;4),
OR(AND(Raw!XE277=4,COUNTIF(Raw!XH277:XK277,3)=0),Raw!XE277&lt;&gt;4),
OR(AND(Raw!XF277=4,COUNTIF(Raw!XH277:XK277,4)=0),Raw!XF277&lt;&gt;4)
),"",1)))</f>
        <v/>
      </c>
      <c r="BI277" t="str">
        <f>IF(A277=0,"",IF(COUNTA(Raw!XL277:XT277)=0,"",
IF(AND(
OR(AND(Raw!XL277=4,COUNTIF(Raw!XQ277:XT277,1)=0),Raw!XL277&lt;&gt;4),
OR(AND(Raw!XM277=4,COUNTIF(Raw!XQ277:XT277,2)=0),Raw!XM277&lt;&gt;4),
OR(AND(Raw!XN277=4,COUNTIF(Raw!XQ277:XT277,3)=0),Raw!XN277&lt;&gt;4),
OR(AND(Raw!XO277=4,COUNTIF(Raw!XQ277:XT277,4)=0),Raw!XO277&lt;&gt;4)
),"",1)))</f>
        <v/>
      </c>
      <c r="BJ277" t="str">
        <f>IF(A277=0,"",IF(COUNTA(Raw!XU277:YI277)=0,"",
IF(AND(
OR(AND(Raw!XU277=4,COUNTIF(Raw!YC277:YI277,1)=0),Raw!XU277&lt;&gt;4),
OR(AND(Raw!XV277=4,COUNTIF(Raw!YC277:YI277,2)=0),Raw!XV277&lt;&gt;4),
OR(AND(Raw!XW277=4,COUNTIF(Raw!YC277:YI277,3)=0),Raw!XW277&lt;&gt;4),
OR(AND(Raw!XX277=4,COUNTIF(Raw!YC277:YI277,4)=0),Raw!XX277&lt;&gt;4),
OR(AND(Raw!XY277=4,COUNTIF(Raw!YC277:YI277,5)=0),Raw!XY277&lt;&gt;4),
OR(AND(Raw!XZ277=4,COUNTIF(Raw!YC277:YI277,6)=0),Raw!XZ277&lt;&gt;4),
OR(AND(Raw!YA277=4,COUNTIF(Raw!YC277:YI277,7)=0),Raw!YA277&lt;&gt;4)
),"",1)))</f>
        <v/>
      </c>
      <c r="BK277" t="str">
        <f>IF(A277=0,"",IF(COUNTA(Raw!YJ277:YR277)=0,"",
IF(AND(
OR(AND(Raw!YJ277=4,COUNTIF(Raw!YO277:YR277,1)=0),Raw!YJ277&lt;&gt;4),
OR(AND(Raw!YK277=4,COUNTIF(Raw!YO277:YR277,2)=0),Raw!YK277&lt;&gt;4),
OR(AND(Raw!YL277=4,COUNTIF(Raw!YO277:YR277,3)=0),Raw!YL277&lt;&gt;4),
OR(AND(Raw!YM277=4,COUNTIF(Raw!YO277:YR277,4)=0),Raw!YM277&lt;&gt;4)
),"",1)))</f>
        <v/>
      </c>
      <c r="BL277" t="str">
        <f>IF(A277=0,"",IF(COUNTA(Raw!YS277:YU277)=0,"",IF(AND(Raw!YS277=4,ISBLANK(Raw!YU277)),"",IF(AND(Raw!YS277&lt;&gt;4,ISBLANK(Raw!YU277)=FALSE),"",1))))</f>
        <v/>
      </c>
    </row>
    <row r="278" spans="1:64">
      <c r="A278" s="20">
        <f>Raw!A278</f>
        <v>0</v>
      </c>
      <c r="B278" s="19" t="str">
        <f>IF(A278=0,"",IF(AND(Raw!AC278=1,COUNTA(Raw!AR278:IC278)&gt;0,COUNTA(Raw!ID278:YU278)=0),"",IF(AND(Raw!AC278=2,COUNTA(Raw!AR278:IC278)=0,COUNTA(Raw!ID278:MV278)&gt;0,COUNTA(Raw!MW278:YU278)=0),"",IF(AND(Raw!AC278=3,COUNTA(Raw!AP278:MV278)=0,COUNTA(Raw!MW278:YU278)&gt;0),"",1))))</f>
        <v/>
      </c>
      <c r="C278" s="19" t="str">
        <f>IF(A278=0,"",IF(AND(Raw!AK278=1,ISBLANK(Raw!AM278)=FALSE,ISBLANK(Raw!AO278)),"",IF(AND(Raw!AK278=2,ISBLANK(Raw!AM278),ISBLANK(Raw!AO278)=FALSE),"",1)))</f>
        <v/>
      </c>
      <c r="D278" s="19" t="str">
        <f>IF(A278=0,"",IF(COUNTA(Raw!AS278:AZ278)=0,"",IF(AND(Raw!AS278+Raw!AT278=100,Raw!AU278+Raw!AV278=100,Raw!AW278+Raw!AX278=100,Raw!AY278+Raw!AZ278=100),"",1)))</f>
        <v/>
      </c>
      <c r="E278" s="19" t="str">
        <f>IF(A278=0,"",IF(ISBLANK(Raw!AQ278),"",IF(Raw!AQ278=1,"",1)))</f>
        <v/>
      </c>
      <c r="F278" s="19" t="str">
        <f>IF(A278=0,"",IF(ISBLANK(Raw!AR278),"",IF(AND(Raw!AR278&gt;=0,Raw!AR278&lt;=100),"",1)))</f>
        <v/>
      </c>
      <c r="G278" s="19" t="str">
        <f>IF(A278=0,"",IF(AND(ISBLANK(Raw!BA278),ISBLANK(Raw!AS278)),"",IF(AND(Raw!AS278&gt;0,ISBLANK(Raw!BA278)=FALSE),"",1)))</f>
        <v/>
      </c>
      <c r="H278" s="19" t="str">
        <f>IF(A278=0,"",IF(COUNTA(Raw!BA278:BH278)=0,"",IF(AND(Raw!BA278=0,COUNTA(Raw!BB278:BH278)=0),"",IF(AND(Raw!BA278&gt;0,COUNTA(Raw!BB278:BH278)&gt;0),"",1))))</f>
        <v/>
      </c>
      <c r="I278" s="19" t="str">
        <f>IF(A278=0,"",IF(AND(ISBLANK(Raw!BI278),ISBLANK(Raw!BJ278)),"",IF(AND(Raw!BI278=1,ISBLANK(Raw!BJ278)=FALSE),"",IF(AND(Raw!BI278=2,ISBLANK(Raw!BJ278)),"",1))))</f>
        <v/>
      </c>
      <c r="J278" s="19" t="str">
        <f>IF(A278=0,"",IF(AND(ISBLANK(Raw!AT278),COUNTBLANK(Raw!BK278:BQ278)),"",IF(AND(Raw!AT278&gt;0,COUNTA(Raw!BK278:BQ278)&gt;0),"",IF(AND(Raw!AT278=0,COUNTA(Raw!BK278:BQ278)=0),"",1))))</f>
        <v/>
      </c>
      <c r="K278" s="19" t="str">
        <f>IF(A278=0,"",IF(AND(ISBLANK(Raw!AS278),COUNTA(Raw!BR278:BX278)=0),"",IF(AND(Raw!AS278&gt;0,COUNTA(Raw!BR278:BX278)&gt;0),"",IF(AND(Raw!AS278=0,COUNTA(Raw!BR278:BX278)=0),"",1))))</f>
        <v/>
      </c>
      <c r="L278" s="19" t="str">
        <f>IF(A278=0,"",IF(AND(COUNTA(Raw!BK278:BX278)=0,COUNTA(Raw!BY278:CH278)=0),"",IF(AND(COUNTIF(Raw!BK278:BX278,1)&gt;0,COUNTA(Raw!BY278:CH278)&gt;0),"",IF(AND(COUNTIF(Raw!BK278:BX278,1)=0,COUNTA(Raw!BY278:CH278)=0),"",1))))</f>
        <v/>
      </c>
      <c r="M278" s="19" t="str">
        <f>IF(A278=0,"",IF(AND(COUNTA(Raw!BK278:BX278)=0,COUNTA(Raw!CI278:CR278)),"",IF(AND(COUNTIF(Raw!BK278:BX278,3)&gt;0,COUNTA(Raw!CI278:CR278)&gt;0),"",IF(AND(COUNTIF(Raw!BK278:BX278,3)=0,COUNTA(Raw!CI278:CR278)=0),"",1))))</f>
        <v/>
      </c>
      <c r="N278" s="19" t="str">
        <f>IF(A278=0,"",IF(COUNTA(Raw!CS278:DF278)=0,"",IF(AND(COUNTIF(Raw!CS278:CV278,1)=1,COUNTA(Raw!CW278:DA278)&gt;0,COUNTA(Raw!DB278:DF278)=0),"",IF(AND(COUNTIF(Raw!CS278:CV278,2)=1,COUNTA(Raw!CW278:DA278)=0,COUNTA(Raw!DB278:DF278)&gt;0),"",IF(AND(COUNTA(Raw!CS278:CV278)&gt;0,COUNTA(Raw!CW278:DF278)=0),"",1)))))</f>
        <v/>
      </c>
      <c r="O278" s="19" t="str">
        <f>IF(A278=0,"",IF(COUNTA(Raw!DG278:DP278)=0,"",IF(AND(COUNTIF(Raw!BK278:BQ278,1)&gt;0,OR(COUNTIF(Raw!DG278:DP278,1)=1,COUNTIF(Raw!DG278:DP278,2)=1,COUNTIF(Raw!DG278:DP278,3)=1)),"",IF(AND(COUNTIF(Raw!BK278:BQ278,1)=0,AND(COUNTIF(Raw!DG278:DP278,1)=0,COUNTIF(Raw!DG278:DP278,2)=0,COUNTIF(Raw!DG278:DP278,3)=0)),"",1))))</f>
        <v/>
      </c>
      <c r="P278" s="19" t="str">
        <f>IF(A278=0,"",IF(COUNTA(Raw!DG278:DR278)=0,"",IF(AND(COUNTIF(Raw!DG278:DP278,4)=1,ISBLANK(Raw!DQ278)=FALSE,ISBLANK(Raw!DR278)),"",IF(AND(COUNTIF(Raw!DG278:DP278,7)=1,ISBLANK(Raw!DQ278),ISBLANK(Raw!DR278)=FALSE),"",IF(AND(COUNTA(Raw!DG278:DP278)&gt;0,COUNTIF(Raw!DG278:DP278,4)=0,COUNTIF(Raw!DG278:DP278,7)=0,COUNTA(Raw!DQ278:DR278)=0),"",1)))))</f>
        <v/>
      </c>
      <c r="Q278" s="19" t="str">
        <f>IF(A278=0,"",IF(AND(COUNTA(Raw!DS278:DU278)=0,COUNTA(Raw!BK278:BQ278)=0),"",IF(AND(COUNTIF(Raw!BK278:BQ278,1)&gt;0,COUNTA(Raw!DS278:DU278)&gt;0),"",IF(AND(COUNTIF(Raw!BK278:BQ278,1)=0,COUNTA(Raw!DS278:DU278)=0),"",1))))</f>
        <v/>
      </c>
      <c r="R278" s="19" t="str">
        <f>IF(A278=0,"",IF(AND(ISBLANK(Raw!AT278),ISBLANK(Raw!EJ278)),"",IF(AND(Raw!AT278&gt;0,ISBLANK(Raw!EJ278)=FALSE,Raw!EJ278&gt;=0,Raw!EJ278&lt;=7),"",IF(AND(Raw!AT278=0,ISBLANK(Raw!EJ278)),"",1))))</f>
        <v/>
      </c>
      <c r="S278" t="str">
        <f>IF(A278=0,"",IF(AND(ISBLANK(Raw!AS278),ISBLANK(Raw!EK278)),"",IF(AND(Raw!AS278&gt;0,ISBLANK(Raw!EK278)=FALSE),"",IF(AND(Raw!AS278=0,ISBLANK(Raw!EK278)),"",1))))</f>
        <v/>
      </c>
      <c r="T278" s="19" t="str">
        <f>IF(A278=0,"",IF(AND(ISBLANK(Raw!AT278),COUNTA(Raw!EL278:EQ278)=0),"",IF(AND(Raw!AT278&gt;0,COUNTA(Raw!EL278:EQ278)&gt;0),"",IF(AND(Raw!AT278=0,COUNTA(Raw!EL278:EQ278)=0),"",1))))</f>
        <v/>
      </c>
      <c r="U278" t="str">
        <f>IF(A278=0,"",IF(AND(ISBLANK(Raw!AT278),COUNTA(Raw!ER278:EU278)=0),"",IF(AND(Raw!AT278&gt;0,COUNTA(Raw!ER278:EU278)&gt;0),"",IF(AND(Raw!AT278=0,COUNTA(Raw!ER278:EU278)=0),"",1))))</f>
        <v/>
      </c>
      <c r="V278" t="str">
        <f>IF(A278=0,"",IF(AND(ISBLANK(Raw!AS278),COUNTA(Raw!EV278:FA278)=0),"",IF(AND(Raw!AS278&gt;0,COUNTA(Raw!EV278:FA278)&gt;0),"",IF(AND(Raw!AS278=0,COUNTA(Raw!EV278:FA278)=0),"",1))))</f>
        <v/>
      </c>
      <c r="W278" t="str">
        <f>IF(A278=0,"",IF(AND(ISBLANK(Raw!AS278),COUNTA(Raw!FB278:FE278)=0),"",IF(AND(Raw!AS278&gt;0,COUNTA(Raw!FB278:FE278)&gt;0),"",IF(AND(Raw!AS278=0,COUNTA(Raw!FB278:FE278)=0),"",1))))</f>
        <v/>
      </c>
      <c r="X278" t="str">
        <f>IF(A278=0,"",IF(AND(ISBLANK(Raw!AT278),COUNTA(Raw!FF278:FI278)=0),"",IF(AND(Raw!AT278&gt;0,COUNTA(Raw!FF278:FI278)&gt;0),"",IF(AND(Raw!AT278=0,COUNTA(Raw!FF278:FI278)=0),"",1))))</f>
        <v/>
      </c>
      <c r="Y278" t="str">
        <f>IF(A278=0,"",IF(AND(ISBLANK(Raw!AS278),COUNTA(Raw!FJ278:FM278)=0),"",IF(AND(Raw!AS278&gt;0,COUNTA(Raw!FJ278:FM278)&gt;0),"",IF(AND(Raw!AS278=0,COUNTA(Raw!FJ278:FM278)=0),"",1))))</f>
        <v/>
      </c>
      <c r="Z278" t="str">
        <f>IF(A278=0,"",IF(AND(COUNTA(Raw!FN278:FT278)=0,ISBLANK(Raw!FU278)),"",IF(AND(COUNTIF(Raw!FN278:FT278,1)&gt;0,ISBLANK(Raw!FU278)=FALSE),"",IF(AND(COUNTIF(Raw!FN278:FT278,1)=0,ISBLANK(Raw!FU278)),"",1))))</f>
        <v/>
      </c>
      <c r="AA278" s="19" t="str">
        <f>IF(A278=0,"",IF(AND(ISBLANK(Raw!BI278),COUNTA(Raw!FV278:GH278)=0),"",IF(AND(Raw!BI278&lt;&gt;1,COUNTIF(Raw!FV278:GH278,6)=0),"",IF(Raw!BI278=1,"",1))))</f>
        <v/>
      </c>
      <c r="AB278" t="str">
        <f>IF(A278=0,"",IF(AND(ISBLANK(Raw!GI278),COUNTA(Raw!GJ278:GQ278)=0),"",IF(AND(Raw!GI278=1,COUNTA(Raw!GJ278:GQ278)&gt;0),"",IF(AND(Raw!GI278=2,COUNTA(Raw!GJ278:GQ278)=0),"",1))))</f>
        <v/>
      </c>
      <c r="AC278" s="19" t="str">
        <f>IF(A278=0,"",IF(AND(COUNTA(Raw!GY278:HF278)=0,ISBLANK(Raw!HG278)),"",IF(AND(OR(COUNTIF(Raw!GY278:HE278,1)&gt;0,COUNTIF(Raw!GY278:HE278,2)&gt;0),ISBLANK(Raw!HG278)=FALSE),"",IF(AND(COUNTA(Raw!GY278:HF278)&gt;0,ISBLANK(Raw!HG278),COUNTIF(Raw!GY278:HE278,1)=0,COUNTIF(Raw!GY278:HE278,2)=0),"",1))))</f>
        <v/>
      </c>
      <c r="AD278" s="19" t="str">
        <f>IF(A278=0,"",IF(COUNTA(Raw!HU278:IB278)=0,"",IF(AND(Raw!AK278&lt;&gt;2,COUNTIF(Raw!HU278:IA278,2)=0,COUNTIF(Raw!HU278:IA278,3)=0),"",IF(Raw!AK278=2,"",1))))</f>
        <v/>
      </c>
      <c r="AE278" s="19" t="str">
        <f>IF(A278=0,"",IF(AND(Raw!AK278=2,ISBLANK(Raw!IC278)=FALSE),"",IF(AND(Raw!AK278&lt;&gt;2,ISBLANK(Raw!IC278)),"",1)))</f>
        <v/>
      </c>
      <c r="AF278" s="19" t="str">
        <f>IF(A278=0,"",IF(COUNTA(Raw!ID278:IF278)=0,"",IF(AND(MATCH(2023-Raw!ID278,Code!$A$3:$A$12,1)=Raw!IF278,2023-Raw!ID278=Raw!IE278),"",1)))</f>
        <v/>
      </c>
      <c r="AG278" s="19" t="str">
        <f>IF(A278=0,"",IF(COUNTA(Raw!IG278:II278)=0,"",IF(AND(Raw!IG278=4,ISBLANK(Raw!II278)=FALSE),"",IF(AND(Raw!IG278&lt;&gt;4,ISBLANK(Raw!II278)),"",1))))</f>
        <v/>
      </c>
      <c r="AH278" s="19" t="str">
        <f>IF(A278=0,"",IF(COUNTA(Raw!IJ278:IM278)=0,"",IF(AND(Raw!IJ278=1,ISBLANK(Raw!IK278)=FALSE),"",IF(AND(Raw!IJ278=2,COUNTA(Raw!IK278:IM278)&gt;0),"",1))))</f>
        <v/>
      </c>
      <c r="AI278" s="19" t="str">
        <f>IF(A278=0,"",IF(COUNTA(Raw!IK278:IM278)=0,"",IF(AND(Raw!IK278=1,ISBLANK(Raw!IL278)=FALSE),"",IF(AND(Raw!IK278=2,COUNTA(Raw!IL278:IM278)=0),"",1))))</f>
        <v/>
      </c>
      <c r="AJ278" s="19" t="str">
        <f>IF(A278=0,"",IF(COUNTA(Raw!JD278:JJ278)=0,"",IF(AND(Raw!JD278&gt;600,COUNTA(Raw!JE278:JI278)&gt;0),"",IF(AND(Raw!JD278&lt;=600,COUNTA(Raw!JE278:JJ278)=0),"",1))))</f>
        <v/>
      </c>
      <c r="AK278" s="19" t="str">
        <f>IF(A278=0,"",IF(COUNTA(Raw!JK278:KA278)=0,"",IF(AND(Raw!JK278=1,COUNTA(Raw!JM278:JV278)&gt;0),"",IF(AND(Raw!JK278=3,COUNTA(Raw!JM278:JV278)&gt;0,COUNTA(Raw!JW278:KA278)=0),"",IF(AND(ISBLANK(Raw!JK278)=FALSE,Raw!JK278&lt;&gt;1,Raw!JK278&lt;&gt;3,COUNTA(Raw!JM278:KA278)=0),"",1)))))</f>
        <v/>
      </c>
      <c r="AL278" s="19" t="str">
        <f>IF(A278=0,"",IF(COUNTA(Raw!JW278:KA278)=0,"",IF(AND(COUNTIF(Raw!JW278:JZ278,4)=0,COUNTA(Raw!JW278:JZ278)&gt;0,ISBLANK(Raw!KA278)=FALSE),"",IF(AND(COUNTIF(Raw!JW278:KA278,4)&gt;0,ISBLANK(Raw!KA278)),"",1))))</f>
        <v/>
      </c>
      <c r="AM278" s="19" t="str">
        <f>IF(A278=0,"",IF(COUNTA(Raw!KT278:KU278)=0,"",IF(AND(Raw!KT278=1,ISBLANK(Raw!KU278)=FALSE),"",IF(AND(Raw!KT278=2,ISBLANK(Raw!KU278)),"",1))))</f>
        <v/>
      </c>
      <c r="AN278" s="19" t="str">
        <f>IF(A278=0,"",IF(COUNTA(Raw!KX278:LF278)=0,"",IF(AND(COUNTIF(Raw!KX278:LB278,5)=1,COUNTA(Raw!KX278:LB278)=1,COUNTA(Raw!LC278:LF278)=0),"",IF(AND(COUNTIF(Raw!KX278:LB278,5)=0,COUNTA(Raw!KX278:LB278)&gt;0,COUNTA(Raw!LC278:LF278)&gt;0),"",1))))</f>
        <v/>
      </c>
      <c r="AO278" s="19" t="str">
        <f>IF(A278=0,"",IF(COUNTA(Raw!LM278:LU278)=0,"",IF(AND(Raw!LM278=1,ISBLANK(Raw!LN278)=FALSE,COUNTA(Raw!LO278:LU278)&gt;0),"",IF(AND(Raw!LM278=2,COUNTA(Raw!LN278:LU278)=0),"",1))))</f>
        <v/>
      </c>
      <c r="AP278" s="19" t="str">
        <f>IF(A278=0,"",IF(COUNTA(Raw!MY278:OG278)=0,"",IF(AND(Raw!MY278=2,COUNTA(Raw!MZ278:OG278)=0),"",IF(AND(Raw!MY278=1,COUNTA(Raw!MZ278:OG278)&gt;0),"",1))))</f>
        <v/>
      </c>
      <c r="AQ278" s="19" t="str">
        <f>IF(A278=0,"",IF(COUNTA(Raw!NC278:NW278)=0,"",IF(AND(COUNTIF(Raw!NC278:NG278,3)&gt;0,COUNTA(Raw!NH278:NQ278)&gt;0),"",IF(AND(COUNTA(Raw!NC278:NG278)&gt;0,COUNTIF(Raw!NC278:NG278,3)=0,COUNTA(Raw!NH278:NW278)=0),"",1))))</f>
        <v/>
      </c>
      <c r="AR278" s="19" t="str">
        <f>IF(A278=0,"",IF(COUNTA(Raw!NH278:NW278)=0,"",IF(AND(COUNTIF(Raw!NH278:NQ278,10)&gt;0,COUNTA(Raw!NR278:NW278)&gt;0),"",IF(AND(COUNTA(Raw!NH278:NQ278)&gt;0,COUNTIF(Raw!NH278:NQ278,10)=0,COUNTA(Raw!NR278:NY278)=0),"",1))))</f>
        <v/>
      </c>
      <c r="AS278" s="19" t="str">
        <f>IF(A278=0,"",IF(COUNTA(Raw!NY278:OG278)=0,"",IF(AND(Raw!NY278=1,COUNTA(Raw!NZ278:OG278)&gt;0),"",IF(AND(Raw!NY278=2,COUNTA(Raw!NZ278:OG278)=0),"",1))))</f>
        <v/>
      </c>
      <c r="AT278" s="19" t="str">
        <f>IF(A278=0,"",IF(COUNTA(Raw!OH278:OY278)=0,"",IF(AND(Raw!OH278=1,COUNTA(Raw!OI278:OY278)&gt;0),"",IF(AND(Raw!OH278=2,COUNTA(Raw!OI278:OY278)=0),"",1))))</f>
        <v/>
      </c>
      <c r="AU278" s="19" t="str">
        <f>IF(A278=0,"",IF(COUNTA(Raw!PR278:QB278)=0,"",
IF(AND(OR(AND(COUNTIF(Raw!PR278:QB278,1)=1,COUNTA(Raw!QI278:QY278)&gt;0),AND(COUNTIF(Raw!PR278:QB278,1)=0,COUNTA(Raw!QI278:QY278)=0)),OR(AND(COUNTIF(Raw!PR278:QB278,2)=1,COUNTA(Raw!QZ278:RP278)&gt;0),AND(COUNTIF(Raw!PR278:QB278,2)=0,COUNTA(Raw!QZ278:RP278)=0)),OR(AND(COUNTIF(Raw!PR278:QB278,3)=1,COUNTA(Raw!RQ278:SG278)&gt;0),AND(COUNTIF(Raw!PR278:QB278,3)=0,COUNTA(Raw!RQ278:SG278)=0)),OR(AND(COUNTIF(Raw!PR278:QB278,4)=1,COUNTA(Raw!SH278:ST278)&gt;0),AND(COUNTIF(Raw!PR278:QB278,4)=0,COUNTA(Raw!SH278:ST278)=0)),OR(AND(COUNTIF(Raw!PR278:QB278,5)=1,COUNTA(Raw!SU278:TG278)&gt;0),AND(COUNTIF(Raw!PR278:QB278,5)=0,COUNTA(Raw!SU278:TG278)=0)),OR(AND(COUNTIF(Raw!PR278:QB278,6)=1,COUNTA(Raw!TH278:TT278)&gt;0),AND(COUNTIF(Raw!PR278:QB278,6)=0,COUNTA(Raw!TH278:TT278)=0)),OR(AND(COUNTIF(Raw!PR278:QB278,7)=1,COUNTA(Raw!TU278:UI278)&gt;0),AND(COUNTIF(Raw!PR278:QB278,7)=0,COUNTA(Raw!TU278:UI278)=0)),OR(AND(COUNTIF(Raw!PR278:QB278,8)=1,COUNTA(Raw!UJ278:UV278)&gt;0),AND(COUNTIF(Raw!PR278:QB278,8)=0,COUNTA(Raw!UJ278:UV278)=0)),OR(AND(COUNTIF(Raw!PR278:QB278,9)=1,COUNTA(Raw!UW278:VG278)&gt;0),AND(COUNTIF(Raw!PR278:QB278,9)=0,COUNTA(Raw!UW278:VG278)=0)),OR(AND(COUNTIF(Raw!PR278:QB278,10)=1,COUNTA(Raw!VH278:VP278)&gt;0),AND(COUNTIF(Raw!PR278:QB278,10)=0,COUNTA(Raw!VH278:VP278)=0)),OR(AND(COUNTIF(Raw!PR278:QB278,11)=1,COUNTA(Raw!VQ278:WK278)&gt;0),AND(COUNTIF(Raw!PR278:QB278,11)=0,COUNTA(Raw!VQ278:WK278)=0))),"",1)))</f>
        <v/>
      </c>
      <c r="AV278" s="19" t="str">
        <f>IF(A278=0,"",IF(COUNTA(Raw!QI278:QY278)=0,"",IF(AND(OR(AND(Raw!QI278=4,COUNTIF(Raw!QR278:QY278,1)=0),Raw!QI278&lt;&gt;4),OR(AND(Raw!QJ278=4,COUNTIF(Raw!QR278:QY278,2)=0),Raw!QJ278&lt;&gt;4),OR(AND(Raw!QK278=4,COUNTIF(Raw!QR278:QY278,3)=0),Raw!QK278&lt;&gt;4),OR(AND(Raw!QL278=4,COUNTIF(Raw!QR278:QY278,4)=0),Raw!QL278&lt;&gt;4),OR(AND(Raw!QM278=4,COUNTIF(Raw!QR278:QY278,5)=0),Raw!QM278&lt;&gt;4),OR(AND(Raw!QN278=4,COUNTIF(Raw!QR278:QY278,6)=0),Raw!QN278&lt;&gt;4),OR(AND(Raw!QO278=4,COUNTIF(Raw!QR278:QY278,7)=0),Raw!QO278&lt;&gt;4),OR(AND(Raw!QP278=4,COUNTIF(Raw!QR278:QY278,8)=0),Raw!QP278&lt;&gt;4)),"",1)))</f>
        <v/>
      </c>
      <c r="AW278" t="str">
        <f>IF(A278=0,"",IF(COUNTA(Raw!QZ278:RP278)=0,"",IF(AND(OR(AND(Raw!QZ278=4,COUNTIF(Raw!RI278:RP278,1)=0),Raw!QZ278&lt;&gt;4),OR(AND(Raw!RA278=4,COUNTIF(Raw!RI278:RP278,2)=0),Raw!RA278&lt;&gt;4),OR(AND(Raw!RB278=4,COUNTIF(Raw!RI278:RP278,3)=0),Raw!RB278&lt;&gt;4),OR(AND(Raw!RC278=4,COUNTIF(Raw!RI278:RP278,4)=0),Raw!RC278&lt;&gt;4),OR(AND(Raw!RD278=4,COUNTIF(Raw!RI278:RP278,5)=0),Raw!RD278&lt;&gt;4),OR(AND(Raw!RE278=4,COUNTIF(Raw!RI278:RP278,6)=0),Raw!RE278&lt;&gt;4),OR(AND(Raw!RF278=4,COUNTIF(Raw!RI278:RP278,7)=0),Raw!RF278&lt;&gt;4),OR(AND(Raw!RG278=4,COUNTIF(Raw!RI278:RP278,8)=0),Raw!RG278&lt;&gt;4)),"",1)))</f>
        <v/>
      </c>
      <c r="AX278" t="str">
        <f>IF(A278=0,"",IF(COUNTA(Raw!RQ278:SG278)=0,"",IF(AND(OR(AND(Raw!RQ278=4,COUNTIF(Raw!RZ278:SG278,1)=0),Raw!RQ278&lt;&gt;4),OR(AND(Raw!RR278=4,COUNTIF(Raw!RZ278:SG278,2)=0),Raw!RR278&lt;&gt;4),OR(AND(Raw!RS278=4,COUNTIF(Raw!RZ278:SG278,3)=0),Raw!RS278&lt;&gt;4),OR(AND(Raw!RT278=4,COUNTIF(Raw!RZ278:SG278,4)=0),Raw!RT278&lt;&gt;4),OR(AND(Raw!RU278=4,COUNTIF(Raw!RZ278:SG278,5)=0),Raw!RU278&lt;&gt;4),OR(AND(Raw!RV278=4,COUNTIF(Raw!RZ278:SG278,6)=0),Raw!RV278&lt;&gt;4),OR(AND(Raw!RW278=4,COUNTIF(Raw!RZ278:SG278,7)=0),Raw!RW278&lt;&gt;4),OR(AND(Raw!RX278=4,COUNTIF(Raw!RZ278:SG278,8)=0),Raw!RX278&lt;&gt;4)),"",1)))</f>
        <v/>
      </c>
      <c r="AY278" t="str">
        <f>IF(A278=0,"",IF(COUNTA(Raw!SH278:ST278)=0,"",IF(AND(OR(AND(Raw!SH278=4,COUNTIF(Raw!SO278:ST278,1)=0),Raw!SH278&lt;&gt;4),OR(AND(Raw!SI278=4,COUNTIF(Raw!SO278:ST278,2)=0),Raw!SI278&lt;&gt;4),OR(AND(Raw!SJ278=4,COUNTIF(Raw!SO278:ST278,3)=0),Raw!SJ278&lt;&gt;4),OR(AND(Raw!SK278=4,COUNTIF(Raw!SO278:ST278,4)=0),Raw!SK278&lt;&gt;4),OR(AND(Raw!SL278=4,COUNTIF(Raw!SO278:ST278,5)=0),Raw!SL278&lt;&gt;4),OR(AND(Raw!SM278=4,COUNTIF(Raw!SO278:ST278,6)=0),Raw!SM278&lt;&gt;4)),"",1)))</f>
        <v/>
      </c>
      <c r="AZ278" t="str">
        <f>IF(A278=0,"",IF(COUNTA(Raw!SU278:TG278)=0,"",IF(AND(OR(AND(Raw!SU278=4,COUNTIF(Raw!TB278:TG278,1)=0),Raw!SU278&lt;&gt;4),OR(AND(Raw!SV278=4,COUNTIF(Raw!TB278:TG278,2)=0),Raw!SV278&lt;&gt;4),OR(AND(Raw!SW278=4,COUNTIF(Raw!TB278:TG278,3)=0),Raw!SW278&lt;&gt;4),OR(AND(Raw!SX278=4,COUNTIF(Raw!TB278:TG278,4)=0),Raw!SX278&lt;&gt;4),OR(AND(Raw!SY278=4,COUNTIF(Raw!TB278:TG278,5)=0),Raw!SY278&lt;&gt;4),OR(AND(Raw!SZ278=4,COUNTIF(Raw!TB278:TG278,6)=0),Raw!SZ278&lt;&gt;4)),"",1)))</f>
        <v/>
      </c>
      <c r="BA278" t="str">
        <f>IF(A278=0,"",IF(COUNTA(Raw!TH278:TT278)=0,"",IF(AND(OR(AND(Raw!TH278=4,COUNTIF(Raw!TO278:TT278,1)=0),Raw!TH278&lt;&gt;4),OR(AND(Raw!TI278=4,COUNTIF(Raw!TO278:TT278,2)=0),Raw!TI278&lt;&gt;4),OR(AND(Raw!TJ278=4,COUNTIF(Raw!TO278:TT278,3)=0),Raw!TJ278&lt;&gt;4),OR(AND(Raw!TK278=4,COUNTIF(Raw!TO278:TT278,4)=0),Raw!TK278&lt;&gt;4),OR(AND(Raw!TL278=4,COUNTIF(Raw!TO278:TT278,5)=0),Raw!TL278&lt;&gt;4),OR(AND(Raw!TM278=4,COUNTIF(Raw!TO278:TT278,6)=0),Raw!TM278&lt;&gt;4)),"",1)))</f>
        <v/>
      </c>
      <c r="BB278" t="str">
        <f>IF(A278=0,"",IF(COUNTA(Raw!TU278:UI278)=0,"",IF(AND(OR(AND(Raw!TU278=4,COUNTIF(Raw!UC278:UI278,1)=0),Raw!TU278&lt;&gt;4),OR(AND(Raw!TV278=4,COUNTIF(Raw!UC278:UI278,2)=0),Raw!TV278&lt;&gt;4),OR(AND(Raw!TW278=4,COUNTIF(Raw!UC278:UI278,3)=0),Raw!TW278&lt;&gt;4),OR(AND(Raw!TX278=4,COUNTIF(Raw!UC278:UI278,4)=0),Raw!TX278&lt;&gt;4),OR(AND(Raw!TY278=4,COUNTIF(Raw!UC278:UI278,5)=0),Raw!TY278&lt;&gt;4),OR(AND(Raw!TZ278=4,COUNTIF(Raw!UC278:UI278,6)=0),Raw!TZ278&lt;&gt;4),OR(AND(Raw!UA278=4,COUNTIF(Raw!UC278:UI278,7)=0),Raw!UA278&lt;&gt;4)),"",1)))</f>
        <v/>
      </c>
      <c r="BC278" t="str">
        <f>IF(A278=0,"",IF(COUNTA(Raw!UJ278:UV278)=0,"",IF(AND(OR(AND(Raw!UJ278=4,COUNTIF(Raw!UQ278:UV278,1)=0),Raw!UJ278&lt;&gt;4),OR(AND(Raw!UK278=4,COUNTIF(Raw!UQ278:UV278,2)=0),Raw!UK278&lt;&gt;4),OR(AND(Raw!UL278=4,COUNTIF(Raw!UQ278:UV278,3)=0),Raw!UL278&lt;&gt;4),OR(AND(Raw!UM278=4,COUNTIF(Raw!UQ278:UV278,4)=0),Raw!UM278&lt;&gt;4),OR(AND(Raw!UN278=4,COUNTIF(Raw!UQ278:UV278,5)=0),Raw!UN278&lt;&gt;4),OR(AND(Raw!UO278=4,COUNTIF(Raw!UQ278:UV278,6)=0),Raw!UO278&lt;&gt;4)),"",1)))</f>
        <v/>
      </c>
      <c r="BD278" t="str">
        <f>IF(A278=0,"",IF(COUNTA(Raw!UW278:VG278)=0,"",IF(AND(OR(AND(Raw!UW278=4,COUNTIF(Raw!VC278:VG278,1)=0),Raw!UW278&lt;&gt;4),OR(AND(Raw!UX278=4,COUNTIF(Raw!VC278:VG278,2)=0),Raw!UX278&lt;&gt;4),OR(AND(Raw!UY278=4,COUNTIF(Raw!VC278:VG278,3)=0),Raw!UY278&lt;&gt;4),OR(AND(Raw!UZ278=4,COUNTIF(Raw!VC278:VG278,4)=0),Raw!UZ278&lt;&gt;4),OR(AND(Raw!VA278=4,COUNTIF(Raw!VC278:VG278,5)=0),Raw!VA278&lt;&gt;4)),"",1)))</f>
        <v/>
      </c>
      <c r="BE278" t="str">
        <f>IF(A278=0,"",IF(COUNTA(Raw!VH278:VP278)=0,"",
IF(AND(
OR(AND(Raw!VH278=4,COUNTIF(Raw!VM278:VP278,1)=0),Raw!VH278&lt;&gt;4),
OR(AND(Raw!VI278=4,COUNTIF(Raw!VM278:VP278,2)=0),Raw!VI278&lt;&gt;4),
OR(AND(Raw!VJ278=4,COUNTIF(Raw!VM278:VP278,3)=0),Raw!VJ278&lt;&gt;4),
OR(AND(Raw!VK278=4,COUNTIF(Raw!VM278:VP278,4)=0),Raw!VK278&lt;&gt;4)
),"",1)))</f>
        <v/>
      </c>
      <c r="BF278" t="str">
        <f>IF(A278=0,"",IF(COUNTA(Raw!VQ278:WK278)=0,"",
IF(AND(
OR(AND(Raw!VQ278=4,COUNTIF(Raw!WB278:WK278,1)=0),Raw!VQ278&lt;&gt;4),
OR(AND(Raw!VR278=4,COUNTIF(Raw!WB278:WK278,2)=0),Raw!VR278&lt;&gt;4),
OR(AND(Raw!VS278=4,COUNTIF(Raw!WB278:WK278,3)=0),Raw!VS278&lt;&gt;4),
OR(AND(Raw!VT278=4,COUNTIF(Raw!WB278:WK278,4)=0),Raw!VT278&lt;&gt;4),
OR(AND(Raw!VU278=4,COUNTIF(Raw!WB278:WK278,5)=0),Raw!VU278&lt;&gt;4),
OR(AND(Raw!VV278=4,COUNTIF(Raw!WB278:WK278,6)=0),Raw!VV278&lt;&gt;4),
OR(AND(Raw!VW278=4,COUNTIF(Raw!WB278:WK278,7)=0),Raw!VW278&lt;&gt;4),
OR(AND(Raw!VX278=4,COUNTIF(Raw!WB278:WK278,8)=0),Raw!VX278&lt;&gt;4),
OR(AND(Raw!VY278=4,COUNTIF(Raw!WB278:WK278,9)=0),Raw!VX278&lt;&gt;4),
OR(AND(Raw!VZ278=4,COUNTIF(Raw!WB278:WK278,10)=0),Raw!VZ278&lt;&gt;4)
),"",1)))</f>
        <v/>
      </c>
      <c r="BG278" t="str">
        <f>IF(A278=0,"",IF(COUNTA(Raw!WL278:XB278)=0,"",
IF(AND(
OR(AND(Raw!WL278=4,COUNTIF(Raw!WU278:XB278,1)=0),Raw!WL278&lt;&gt;4),
OR(AND(Raw!WM278=4,COUNTIF(Raw!WU278:XB278,2)=0),Raw!WM278&lt;&gt;4),
OR(AND(Raw!WN278=4,COUNTIF(Raw!WU278:XB278,3)=0),Raw!WN278&lt;&gt;4),
OR(AND(Raw!WO278=4,COUNTIF(Raw!WU278:XB278,4)=0),Raw!WO278&lt;&gt;4),
OR(AND(Raw!WP278=4,COUNTIF(Raw!WU278:XB278,5)=0),Raw!WP278&lt;&gt;4),
OR(AND(Raw!WQ278=4,COUNTIF(Raw!WU278:XB278,6)=0),Raw!WQ278&lt;&gt;4),
OR(AND(Raw!WR278=4,COUNTIF(Raw!WU278:XB278,7)=0),Raw!WR278&lt;&gt;4),
OR(AND(Raw!WS278=4,COUNTIF(Raw!WU278:XB278,8)=0),Raw!WS278&lt;&gt;4)
),"",1)))</f>
        <v/>
      </c>
      <c r="BH278" t="str">
        <f>IF(A278=0,"",IF(COUNTA(Raw!XC278:XK278)=0,"",
IF(AND(
OR(AND(Raw!XC278=4,COUNTIF(Raw!XH278:XK278,1)=0),Raw!XC278&lt;&gt;4),
OR(AND(Raw!XD278=4,COUNTIF(Raw!XH278:XK278,2)=0),Raw!XD278&lt;&gt;4),
OR(AND(Raw!XE278=4,COUNTIF(Raw!XH278:XK278,3)=0),Raw!XE278&lt;&gt;4),
OR(AND(Raw!XF278=4,COUNTIF(Raw!XH278:XK278,4)=0),Raw!XF278&lt;&gt;4)
),"",1)))</f>
        <v/>
      </c>
      <c r="BI278" t="str">
        <f>IF(A278=0,"",IF(COUNTA(Raw!XL278:XT278)=0,"",
IF(AND(
OR(AND(Raw!XL278=4,COUNTIF(Raw!XQ278:XT278,1)=0),Raw!XL278&lt;&gt;4),
OR(AND(Raw!XM278=4,COUNTIF(Raw!XQ278:XT278,2)=0),Raw!XM278&lt;&gt;4),
OR(AND(Raw!XN278=4,COUNTIF(Raw!XQ278:XT278,3)=0),Raw!XN278&lt;&gt;4),
OR(AND(Raw!XO278=4,COUNTIF(Raw!XQ278:XT278,4)=0),Raw!XO278&lt;&gt;4)
),"",1)))</f>
        <v/>
      </c>
      <c r="BJ278" t="str">
        <f>IF(A278=0,"",IF(COUNTA(Raw!XU278:YI278)=0,"",
IF(AND(
OR(AND(Raw!XU278=4,COUNTIF(Raw!YC278:YI278,1)=0),Raw!XU278&lt;&gt;4),
OR(AND(Raw!XV278=4,COUNTIF(Raw!YC278:YI278,2)=0),Raw!XV278&lt;&gt;4),
OR(AND(Raw!XW278=4,COUNTIF(Raw!YC278:YI278,3)=0),Raw!XW278&lt;&gt;4),
OR(AND(Raw!XX278=4,COUNTIF(Raw!YC278:YI278,4)=0),Raw!XX278&lt;&gt;4),
OR(AND(Raw!XY278=4,COUNTIF(Raw!YC278:YI278,5)=0),Raw!XY278&lt;&gt;4),
OR(AND(Raw!XZ278=4,COUNTIF(Raw!YC278:YI278,6)=0),Raw!XZ278&lt;&gt;4),
OR(AND(Raw!YA278=4,COUNTIF(Raw!YC278:YI278,7)=0),Raw!YA278&lt;&gt;4)
),"",1)))</f>
        <v/>
      </c>
      <c r="BK278" t="str">
        <f>IF(A278=0,"",IF(COUNTA(Raw!YJ278:YR278)=0,"",
IF(AND(
OR(AND(Raw!YJ278=4,COUNTIF(Raw!YO278:YR278,1)=0),Raw!YJ278&lt;&gt;4),
OR(AND(Raw!YK278=4,COUNTIF(Raw!YO278:YR278,2)=0),Raw!YK278&lt;&gt;4),
OR(AND(Raw!YL278=4,COUNTIF(Raw!YO278:YR278,3)=0),Raw!YL278&lt;&gt;4),
OR(AND(Raw!YM278=4,COUNTIF(Raw!YO278:YR278,4)=0),Raw!YM278&lt;&gt;4)
),"",1)))</f>
        <v/>
      </c>
      <c r="BL278" t="str">
        <f>IF(A278=0,"",IF(COUNTA(Raw!YS278:YU278)=0,"",IF(AND(Raw!YS278=4,ISBLANK(Raw!YU278)),"",IF(AND(Raw!YS278&lt;&gt;4,ISBLANK(Raw!YU278)=FALSE),"",1))))</f>
        <v/>
      </c>
    </row>
    <row r="279" spans="1:64">
      <c r="A279" s="20">
        <f>Raw!A279</f>
        <v>0</v>
      </c>
      <c r="B279" s="19" t="str">
        <f>IF(A279=0,"",IF(AND(Raw!AC279=1,COUNTA(Raw!AR279:IC279)&gt;0,COUNTA(Raw!ID279:YU279)=0),"",IF(AND(Raw!AC279=2,COUNTA(Raw!AR279:IC279)=0,COUNTA(Raw!ID279:MV279)&gt;0,COUNTA(Raw!MW279:YU279)=0),"",IF(AND(Raw!AC279=3,COUNTA(Raw!AP279:MV279)=0,COUNTA(Raw!MW279:YU279)&gt;0),"",1))))</f>
        <v/>
      </c>
      <c r="C279" s="19" t="str">
        <f>IF(A279=0,"",IF(AND(Raw!AK279=1,ISBLANK(Raw!AM279)=FALSE,ISBLANK(Raw!AO279)),"",IF(AND(Raw!AK279=2,ISBLANK(Raw!AM279),ISBLANK(Raw!AO279)=FALSE),"",1)))</f>
        <v/>
      </c>
      <c r="D279" s="19" t="str">
        <f>IF(A279=0,"",IF(COUNTA(Raw!AS279:AZ279)=0,"",IF(AND(Raw!AS279+Raw!AT279=100,Raw!AU279+Raw!AV279=100,Raw!AW279+Raw!AX279=100,Raw!AY279+Raw!AZ279=100),"",1)))</f>
        <v/>
      </c>
      <c r="E279" s="19" t="str">
        <f>IF(A279=0,"",IF(ISBLANK(Raw!AQ279),"",IF(Raw!AQ279=1,"",1)))</f>
        <v/>
      </c>
      <c r="F279" s="19" t="str">
        <f>IF(A279=0,"",IF(ISBLANK(Raw!AR279),"",IF(AND(Raw!AR279&gt;=0,Raw!AR279&lt;=100),"",1)))</f>
        <v/>
      </c>
      <c r="G279" s="19" t="str">
        <f>IF(A279=0,"",IF(AND(ISBLANK(Raw!BA279),ISBLANK(Raw!AS279)),"",IF(AND(Raw!AS279&gt;0,ISBLANK(Raw!BA279)=FALSE),"",1)))</f>
        <v/>
      </c>
      <c r="H279" s="19" t="str">
        <f>IF(A279=0,"",IF(COUNTA(Raw!BA279:BH279)=0,"",IF(AND(Raw!BA279=0,COUNTA(Raw!BB279:BH279)=0),"",IF(AND(Raw!BA279&gt;0,COUNTA(Raw!BB279:BH279)&gt;0),"",1))))</f>
        <v/>
      </c>
      <c r="I279" s="19" t="str">
        <f>IF(A279=0,"",IF(AND(ISBLANK(Raw!BI279),ISBLANK(Raw!BJ279)),"",IF(AND(Raw!BI279=1,ISBLANK(Raw!BJ279)=FALSE),"",IF(AND(Raw!BI279=2,ISBLANK(Raw!BJ279)),"",1))))</f>
        <v/>
      </c>
      <c r="J279" s="19" t="str">
        <f>IF(A279=0,"",IF(AND(ISBLANK(Raw!AT279),COUNTBLANK(Raw!BK279:BQ279)),"",IF(AND(Raw!AT279&gt;0,COUNTA(Raw!BK279:BQ279)&gt;0),"",IF(AND(Raw!AT279=0,COUNTA(Raw!BK279:BQ279)=0),"",1))))</f>
        <v/>
      </c>
      <c r="K279" s="19" t="str">
        <f>IF(A279=0,"",IF(AND(ISBLANK(Raw!AS279),COUNTA(Raw!BR279:BX279)=0),"",IF(AND(Raw!AS279&gt;0,COUNTA(Raw!BR279:BX279)&gt;0),"",IF(AND(Raw!AS279=0,COUNTA(Raw!BR279:BX279)=0),"",1))))</f>
        <v/>
      </c>
      <c r="L279" s="19" t="str">
        <f>IF(A279=0,"",IF(AND(COUNTA(Raw!BK279:BX279)=0,COUNTA(Raw!BY279:CH279)=0),"",IF(AND(COUNTIF(Raw!BK279:BX279,1)&gt;0,COUNTA(Raw!BY279:CH279)&gt;0),"",IF(AND(COUNTIF(Raw!BK279:BX279,1)=0,COUNTA(Raw!BY279:CH279)=0),"",1))))</f>
        <v/>
      </c>
      <c r="M279" s="19" t="str">
        <f>IF(A279=0,"",IF(AND(COUNTA(Raw!BK279:BX279)=0,COUNTA(Raw!CI279:CR279)),"",IF(AND(COUNTIF(Raw!BK279:BX279,3)&gt;0,COUNTA(Raw!CI279:CR279)&gt;0),"",IF(AND(COUNTIF(Raw!BK279:BX279,3)=0,COUNTA(Raw!CI279:CR279)=0),"",1))))</f>
        <v/>
      </c>
      <c r="N279" s="19" t="str">
        <f>IF(A279=0,"",IF(COUNTA(Raw!CS279:DF279)=0,"",IF(AND(COUNTIF(Raw!CS279:CV279,1)=1,COUNTA(Raw!CW279:DA279)&gt;0,COUNTA(Raw!DB279:DF279)=0),"",IF(AND(COUNTIF(Raw!CS279:CV279,2)=1,COUNTA(Raw!CW279:DA279)=0,COUNTA(Raw!DB279:DF279)&gt;0),"",IF(AND(COUNTA(Raw!CS279:CV279)&gt;0,COUNTA(Raw!CW279:DF279)=0),"",1)))))</f>
        <v/>
      </c>
      <c r="O279" s="19" t="str">
        <f>IF(A279=0,"",IF(COUNTA(Raw!DG279:DP279)=0,"",IF(AND(COUNTIF(Raw!BK279:BQ279,1)&gt;0,OR(COUNTIF(Raw!DG279:DP279,1)=1,COUNTIF(Raw!DG279:DP279,2)=1,COUNTIF(Raw!DG279:DP279,3)=1)),"",IF(AND(COUNTIF(Raw!BK279:BQ279,1)=0,AND(COUNTIF(Raw!DG279:DP279,1)=0,COUNTIF(Raw!DG279:DP279,2)=0,COUNTIF(Raw!DG279:DP279,3)=0)),"",1))))</f>
        <v/>
      </c>
      <c r="P279" s="19" t="str">
        <f>IF(A279=0,"",IF(COUNTA(Raw!DG279:DR279)=0,"",IF(AND(COUNTIF(Raw!DG279:DP279,4)=1,ISBLANK(Raw!DQ279)=FALSE,ISBLANK(Raw!DR279)),"",IF(AND(COUNTIF(Raw!DG279:DP279,7)=1,ISBLANK(Raw!DQ279),ISBLANK(Raw!DR279)=FALSE),"",IF(AND(COUNTA(Raw!DG279:DP279)&gt;0,COUNTIF(Raw!DG279:DP279,4)=0,COUNTIF(Raw!DG279:DP279,7)=0,COUNTA(Raw!DQ279:DR279)=0),"",1)))))</f>
        <v/>
      </c>
      <c r="Q279" s="19" t="str">
        <f>IF(A279=0,"",IF(AND(COUNTA(Raw!DS279:DU279)=0,COUNTA(Raw!BK279:BQ279)=0),"",IF(AND(COUNTIF(Raw!BK279:BQ279,1)&gt;0,COUNTA(Raw!DS279:DU279)&gt;0),"",IF(AND(COUNTIF(Raw!BK279:BQ279,1)=0,COUNTA(Raw!DS279:DU279)=0),"",1))))</f>
        <v/>
      </c>
      <c r="R279" s="19" t="str">
        <f>IF(A279=0,"",IF(AND(ISBLANK(Raw!AT279),ISBLANK(Raw!EJ279)),"",IF(AND(Raw!AT279&gt;0,ISBLANK(Raw!EJ279)=FALSE,Raw!EJ279&gt;=0,Raw!EJ279&lt;=7),"",IF(AND(Raw!AT279=0,ISBLANK(Raw!EJ279)),"",1))))</f>
        <v/>
      </c>
      <c r="S279" t="str">
        <f>IF(A279=0,"",IF(AND(ISBLANK(Raw!AS279),ISBLANK(Raw!EK279)),"",IF(AND(Raw!AS279&gt;0,ISBLANK(Raw!EK279)=FALSE),"",IF(AND(Raw!AS279=0,ISBLANK(Raw!EK279)),"",1))))</f>
        <v/>
      </c>
      <c r="T279" s="19" t="str">
        <f>IF(A279=0,"",IF(AND(ISBLANK(Raw!AT279),COUNTA(Raw!EL279:EQ279)=0),"",IF(AND(Raw!AT279&gt;0,COUNTA(Raw!EL279:EQ279)&gt;0),"",IF(AND(Raw!AT279=0,COUNTA(Raw!EL279:EQ279)=0),"",1))))</f>
        <v/>
      </c>
      <c r="U279" t="str">
        <f>IF(A279=0,"",IF(AND(ISBLANK(Raw!AT279),COUNTA(Raw!ER279:EU279)=0),"",IF(AND(Raw!AT279&gt;0,COUNTA(Raw!ER279:EU279)&gt;0),"",IF(AND(Raw!AT279=0,COUNTA(Raw!ER279:EU279)=0),"",1))))</f>
        <v/>
      </c>
      <c r="V279" t="str">
        <f>IF(A279=0,"",IF(AND(ISBLANK(Raw!AS279),COUNTA(Raw!EV279:FA279)=0),"",IF(AND(Raw!AS279&gt;0,COUNTA(Raw!EV279:FA279)&gt;0),"",IF(AND(Raw!AS279=0,COUNTA(Raw!EV279:FA279)=0),"",1))))</f>
        <v/>
      </c>
      <c r="W279" t="str">
        <f>IF(A279=0,"",IF(AND(ISBLANK(Raw!AS279),COUNTA(Raw!FB279:FE279)=0),"",IF(AND(Raw!AS279&gt;0,COUNTA(Raw!FB279:FE279)&gt;0),"",IF(AND(Raw!AS279=0,COUNTA(Raw!FB279:FE279)=0),"",1))))</f>
        <v/>
      </c>
      <c r="X279" t="str">
        <f>IF(A279=0,"",IF(AND(ISBLANK(Raw!AT279),COUNTA(Raw!FF279:FI279)=0),"",IF(AND(Raw!AT279&gt;0,COUNTA(Raw!FF279:FI279)&gt;0),"",IF(AND(Raw!AT279=0,COUNTA(Raw!FF279:FI279)=0),"",1))))</f>
        <v/>
      </c>
      <c r="Y279" t="str">
        <f>IF(A279=0,"",IF(AND(ISBLANK(Raw!AS279),COUNTA(Raw!FJ279:FM279)=0),"",IF(AND(Raw!AS279&gt;0,COUNTA(Raw!FJ279:FM279)&gt;0),"",IF(AND(Raw!AS279=0,COUNTA(Raw!FJ279:FM279)=0),"",1))))</f>
        <v/>
      </c>
      <c r="Z279" t="str">
        <f>IF(A279=0,"",IF(AND(COUNTA(Raw!FN279:FT279)=0,ISBLANK(Raw!FU279)),"",IF(AND(COUNTIF(Raw!FN279:FT279,1)&gt;0,ISBLANK(Raw!FU279)=FALSE),"",IF(AND(COUNTIF(Raw!FN279:FT279,1)=0,ISBLANK(Raw!FU279)),"",1))))</f>
        <v/>
      </c>
      <c r="AA279" s="19" t="str">
        <f>IF(A279=0,"",IF(AND(ISBLANK(Raw!BI279),COUNTA(Raw!FV279:GH279)=0),"",IF(AND(Raw!BI279&lt;&gt;1,COUNTIF(Raw!FV279:GH279,6)=0),"",IF(Raw!BI279=1,"",1))))</f>
        <v/>
      </c>
      <c r="AB279" t="str">
        <f>IF(A279=0,"",IF(AND(ISBLANK(Raw!GI279),COUNTA(Raw!GJ279:GQ279)=0),"",IF(AND(Raw!GI279=1,COUNTA(Raw!GJ279:GQ279)&gt;0),"",IF(AND(Raw!GI279=2,COUNTA(Raw!GJ279:GQ279)=0),"",1))))</f>
        <v/>
      </c>
      <c r="AC279" s="19" t="str">
        <f>IF(A279=0,"",IF(AND(COUNTA(Raw!GY279:HF279)=0,ISBLANK(Raw!HG279)),"",IF(AND(OR(COUNTIF(Raw!GY279:HE279,1)&gt;0,COUNTIF(Raw!GY279:HE279,2)&gt;0),ISBLANK(Raw!HG279)=FALSE),"",IF(AND(COUNTA(Raw!GY279:HF279)&gt;0,ISBLANK(Raw!HG279),COUNTIF(Raw!GY279:HE279,1)=0,COUNTIF(Raw!GY279:HE279,2)=0),"",1))))</f>
        <v/>
      </c>
      <c r="AD279" s="19" t="str">
        <f>IF(A279=0,"",IF(COUNTA(Raw!HU279:IB279)=0,"",IF(AND(Raw!AK279&lt;&gt;2,COUNTIF(Raw!HU279:IA279,2)=0,COUNTIF(Raw!HU279:IA279,3)=0),"",IF(Raw!AK279=2,"",1))))</f>
        <v/>
      </c>
      <c r="AE279" s="19" t="str">
        <f>IF(A279=0,"",IF(AND(Raw!AK279=2,ISBLANK(Raw!IC279)=FALSE),"",IF(AND(Raw!AK279&lt;&gt;2,ISBLANK(Raw!IC279)),"",1)))</f>
        <v/>
      </c>
      <c r="AF279" s="19" t="str">
        <f>IF(A279=0,"",IF(COUNTA(Raw!ID279:IF279)=0,"",IF(AND(MATCH(2023-Raw!ID279,Code!$A$3:$A$12,1)=Raw!IF279,2023-Raw!ID279=Raw!IE279),"",1)))</f>
        <v/>
      </c>
      <c r="AG279" s="19" t="str">
        <f>IF(A279=0,"",IF(COUNTA(Raw!IG279:II279)=0,"",IF(AND(Raw!IG279=4,ISBLANK(Raw!II279)=FALSE),"",IF(AND(Raw!IG279&lt;&gt;4,ISBLANK(Raw!II279)),"",1))))</f>
        <v/>
      </c>
      <c r="AH279" s="19" t="str">
        <f>IF(A279=0,"",IF(COUNTA(Raw!IJ279:IM279)=0,"",IF(AND(Raw!IJ279=1,ISBLANK(Raw!IK279)=FALSE),"",IF(AND(Raw!IJ279=2,COUNTA(Raw!IK279:IM279)&gt;0),"",1))))</f>
        <v/>
      </c>
      <c r="AI279" s="19" t="str">
        <f>IF(A279=0,"",IF(COUNTA(Raw!IK279:IM279)=0,"",IF(AND(Raw!IK279=1,ISBLANK(Raw!IL279)=FALSE),"",IF(AND(Raw!IK279=2,COUNTA(Raw!IL279:IM279)=0),"",1))))</f>
        <v/>
      </c>
      <c r="AJ279" s="19" t="str">
        <f>IF(A279=0,"",IF(COUNTA(Raw!JD279:JJ279)=0,"",IF(AND(Raw!JD279&gt;600,COUNTA(Raw!JE279:JI279)&gt;0),"",IF(AND(Raw!JD279&lt;=600,COUNTA(Raw!JE279:JJ279)=0),"",1))))</f>
        <v/>
      </c>
      <c r="AK279" s="19" t="str">
        <f>IF(A279=0,"",IF(COUNTA(Raw!JK279:KA279)=0,"",IF(AND(Raw!JK279=1,COUNTA(Raw!JM279:JV279)&gt;0),"",IF(AND(Raw!JK279=3,COUNTA(Raw!JM279:JV279)&gt;0,COUNTA(Raw!JW279:KA279)=0),"",IF(AND(ISBLANK(Raw!JK279)=FALSE,Raw!JK279&lt;&gt;1,Raw!JK279&lt;&gt;3,COUNTA(Raw!JM279:KA279)=0),"",1)))))</f>
        <v/>
      </c>
      <c r="AL279" s="19" t="str">
        <f>IF(A279=0,"",IF(COUNTA(Raw!JW279:KA279)=0,"",IF(AND(COUNTIF(Raw!JW279:JZ279,4)=0,COUNTA(Raw!JW279:JZ279)&gt;0,ISBLANK(Raw!KA279)=FALSE),"",IF(AND(COUNTIF(Raw!JW279:KA279,4)&gt;0,ISBLANK(Raw!KA279)),"",1))))</f>
        <v/>
      </c>
      <c r="AM279" s="19" t="str">
        <f>IF(A279=0,"",IF(COUNTA(Raw!KT279:KU279)=0,"",IF(AND(Raw!KT279=1,ISBLANK(Raw!KU279)=FALSE),"",IF(AND(Raw!KT279=2,ISBLANK(Raw!KU279)),"",1))))</f>
        <v/>
      </c>
      <c r="AN279" s="19" t="str">
        <f>IF(A279=0,"",IF(COUNTA(Raw!KX279:LF279)=0,"",IF(AND(COUNTIF(Raw!KX279:LB279,5)=1,COUNTA(Raw!KX279:LB279)=1,COUNTA(Raw!LC279:LF279)=0),"",IF(AND(COUNTIF(Raw!KX279:LB279,5)=0,COUNTA(Raw!KX279:LB279)&gt;0,COUNTA(Raw!LC279:LF279)&gt;0),"",1))))</f>
        <v/>
      </c>
      <c r="AO279" s="19" t="str">
        <f>IF(A279=0,"",IF(COUNTA(Raw!LM279:LU279)=0,"",IF(AND(Raw!LM279=1,ISBLANK(Raw!LN279)=FALSE,COUNTA(Raw!LO279:LU279)&gt;0),"",IF(AND(Raw!LM279=2,COUNTA(Raw!LN279:LU279)=0),"",1))))</f>
        <v/>
      </c>
      <c r="AP279" s="19" t="str">
        <f>IF(A279=0,"",IF(COUNTA(Raw!MY279:OG279)=0,"",IF(AND(Raw!MY279=2,COUNTA(Raw!MZ279:OG279)=0),"",IF(AND(Raw!MY279=1,COUNTA(Raw!MZ279:OG279)&gt;0),"",1))))</f>
        <v/>
      </c>
      <c r="AQ279" s="19" t="str">
        <f>IF(A279=0,"",IF(COUNTA(Raw!NC279:NW279)=0,"",IF(AND(COUNTIF(Raw!NC279:NG279,3)&gt;0,COUNTA(Raw!NH279:NQ279)&gt;0),"",IF(AND(COUNTA(Raw!NC279:NG279)&gt;0,COUNTIF(Raw!NC279:NG279,3)=0,COUNTA(Raw!NH279:NW279)=0),"",1))))</f>
        <v/>
      </c>
      <c r="AR279" s="19" t="str">
        <f>IF(A279=0,"",IF(COUNTA(Raw!NH279:NW279)=0,"",IF(AND(COUNTIF(Raw!NH279:NQ279,10)&gt;0,COUNTA(Raw!NR279:NW279)&gt;0),"",IF(AND(COUNTA(Raw!NH279:NQ279)&gt;0,COUNTIF(Raw!NH279:NQ279,10)=0,COUNTA(Raw!NR279:NY279)=0),"",1))))</f>
        <v/>
      </c>
      <c r="AS279" s="19" t="str">
        <f>IF(A279=0,"",IF(COUNTA(Raw!NY279:OG279)=0,"",IF(AND(Raw!NY279=1,COUNTA(Raw!NZ279:OG279)&gt;0),"",IF(AND(Raw!NY279=2,COUNTA(Raw!NZ279:OG279)=0),"",1))))</f>
        <v/>
      </c>
      <c r="AT279" s="19" t="str">
        <f>IF(A279=0,"",IF(COUNTA(Raw!OH279:OY279)=0,"",IF(AND(Raw!OH279=1,COUNTA(Raw!OI279:OY279)&gt;0),"",IF(AND(Raw!OH279=2,COUNTA(Raw!OI279:OY279)=0),"",1))))</f>
        <v/>
      </c>
      <c r="AU279" s="19" t="str">
        <f>IF(A279=0,"",IF(COUNTA(Raw!PR279:QB279)=0,"",
IF(AND(OR(AND(COUNTIF(Raw!PR279:QB279,1)=1,COUNTA(Raw!QI279:QY279)&gt;0),AND(COUNTIF(Raw!PR279:QB279,1)=0,COUNTA(Raw!QI279:QY279)=0)),OR(AND(COUNTIF(Raw!PR279:QB279,2)=1,COUNTA(Raw!QZ279:RP279)&gt;0),AND(COUNTIF(Raw!PR279:QB279,2)=0,COUNTA(Raw!QZ279:RP279)=0)),OR(AND(COUNTIF(Raw!PR279:QB279,3)=1,COUNTA(Raw!RQ279:SG279)&gt;0),AND(COUNTIF(Raw!PR279:QB279,3)=0,COUNTA(Raw!RQ279:SG279)=0)),OR(AND(COUNTIF(Raw!PR279:QB279,4)=1,COUNTA(Raw!SH279:ST279)&gt;0),AND(COUNTIF(Raw!PR279:QB279,4)=0,COUNTA(Raw!SH279:ST279)=0)),OR(AND(COUNTIF(Raw!PR279:QB279,5)=1,COUNTA(Raw!SU279:TG279)&gt;0),AND(COUNTIF(Raw!PR279:QB279,5)=0,COUNTA(Raw!SU279:TG279)=0)),OR(AND(COUNTIF(Raw!PR279:QB279,6)=1,COUNTA(Raw!TH279:TT279)&gt;0),AND(COUNTIF(Raw!PR279:QB279,6)=0,COUNTA(Raw!TH279:TT279)=0)),OR(AND(COUNTIF(Raw!PR279:QB279,7)=1,COUNTA(Raw!TU279:UI279)&gt;0),AND(COUNTIF(Raw!PR279:QB279,7)=0,COUNTA(Raw!TU279:UI279)=0)),OR(AND(COUNTIF(Raw!PR279:QB279,8)=1,COUNTA(Raw!UJ279:UV279)&gt;0),AND(COUNTIF(Raw!PR279:QB279,8)=0,COUNTA(Raw!UJ279:UV279)=0)),OR(AND(COUNTIF(Raw!PR279:QB279,9)=1,COUNTA(Raw!UW279:VG279)&gt;0),AND(COUNTIF(Raw!PR279:QB279,9)=0,COUNTA(Raw!UW279:VG279)=0)),OR(AND(COUNTIF(Raw!PR279:QB279,10)=1,COUNTA(Raw!VH279:VP279)&gt;0),AND(COUNTIF(Raw!PR279:QB279,10)=0,COUNTA(Raw!VH279:VP279)=0)),OR(AND(COUNTIF(Raw!PR279:QB279,11)=1,COUNTA(Raw!VQ279:WK279)&gt;0),AND(COUNTIF(Raw!PR279:QB279,11)=0,COUNTA(Raw!VQ279:WK279)=0))),"",1)))</f>
        <v/>
      </c>
      <c r="AV279" s="19" t="str">
        <f>IF(A279=0,"",IF(COUNTA(Raw!QI279:QY279)=0,"",IF(AND(OR(AND(Raw!QI279=4,COUNTIF(Raw!QR279:QY279,1)=0),Raw!QI279&lt;&gt;4),OR(AND(Raw!QJ279=4,COUNTIF(Raw!QR279:QY279,2)=0),Raw!QJ279&lt;&gt;4),OR(AND(Raw!QK279=4,COUNTIF(Raw!QR279:QY279,3)=0),Raw!QK279&lt;&gt;4),OR(AND(Raw!QL279=4,COUNTIF(Raw!QR279:QY279,4)=0),Raw!QL279&lt;&gt;4),OR(AND(Raw!QM279=4,COUNTIF(Raw!QR279:QY279,5)=0),Raw!QM279&lt;&gt;4),OR(AND(Raw!QN279=4,COUNTIF(Raw!QR279:QY279,6)=0),Raw!QN279&lt;&gt;4),OR(AND(Raw!QO279=4,COUNTIF(Raw!QR279:QY279,7)=0),Raw!QO279&lt;&gt;4),OR(AND(Raw!QP279=4,COUNTIF(Raw!QR279:QY279,8)=0),Raw!QP279&lt;&gt;4)),"",1)))</f>
        <v/>
      </c>
      <c r="AW279" t="str">
        <f>IF(A279=0,"",IF(COUNTA(Raw!QZ279:RP279)=0,"",IF(AND(OR(AND(Raw!QZ279=4,COUNTIF(Raw!RI279:RP279,1)=0),Raw!QZ279&lt;&gt;4),OR(AND(Raw!RA279=4,COUNTIF(Raw!RI279:RP279,2)=0),Raw!RA279&lt;&gt;4),OR(AND(Raw!RB279=4,COUNTIF(Raw!RI279:RP279,3)=0),Raw!RB279&lt;&gt;4),OR(AND(Raw!RC279=4,COUNTIF(Raw!RI279:RP279,4)=0),Raw!RC279&lt;&gt;4),OR(AND(Raw!RD279=4,COUNTIF(Raw!RI279:RP279,5)=0),Raw!RD279&lt;&gt;4),OR(AND(Raw!RE279=4,COUNTIF(Raw!RI279:RP279,6)=0),Raw!RE279&lt;&gt;4),OR(AND(Raw!RF279=4,COUNTIF(Raw!RI279:RP279,7)=0),Raw!RF279&lt;&gt;4),OR(AND(Raw!RG279=4,COUNTIF(Raw!RI279:RP279,8)=0),Raw!RG279&lt;&gt;4)),"",1)))</f>
        <v/>
      </c>
      <c r="AX279" t="str">
        <f>IF(A279=0,"",IF(COUNTA(Raw!RQ279:SG279)=0,"",IF(AND(OR(AND(Raw!RQ279=4,COUNTIF(Raw!RZ279:SG279,1)=0),Raw!RQ279&lt;&gt;4),OR(AND(Raw!RR279=4,COUNTIF(Raw!RZ279:SG279,2)=0),Raw!RR279&lt;&gt;4),OR(AND(Raw!RS279=4,COUNTIF(Raw!RZ279:SG279,3)=0),Raw!RS279&lt;&gt;4),OR(AND(Raw!RT279=4,COUNTIF(Raw!RZ279:SG279,4)=0),Raw!RT279&lt;&gt;4),OR(AND(Raw!RU279=4,COUNTIF(Raw!RZ279:SG279,5)=0),Raw!RU279&lt;&gt;4),OR(AND(Raw!RV279=4,COUNTIF(Raw!RZ279:SG279,6)=0),Raw!RV279&lt;&gt;4),OR(AND(Raw!RW279=4,COUNTIF(Raw!RZ279:SG279,7)=0),Raw!RW279&lt;&gt;4),OR(AND(Raw!RX279=4,COUNTIF(Raw!RZ279:SG279,8)=0),Raw!RX279&lt;&gt;4)),"",1)))</f>
        <v/>
      </c>
      <c r="AY279" t="str">
        <f>IF(A279=0,"",IF(COUNTA(Raw!SH279:ST279)=0,"",IF(AND(OR(AND(Raw!SH279=4,COUNTIF(Raw!SO279:ST279,1)=0),Raw!SH279&lt;&gt;4),OR(AND(Raw!SI279=4,COUNTIF(Raw!SO279:ST279,2)=0),Raw!SI279&lt;&gt;4),OR(AND(Raw!SJ279=4,COUNTIF(Raw!SO279:ST279,3)=0),Raw!SJ279&lt;&gt;4),OR(AND(Raw!SK279=4,COUNTIF(Raw!SO279:ST279,4)=0),Raw!SK279&lt;&gt;4),OR(AND(Raw!SL279=4,COUNTIF(Raw!SO279:ST279,5)=0),Raw!SL279&lt;&gt;4),OR(AND(Raw!SM279=4,COUNTIF(Raw!SO279:ST279,6)=0),Raw!SM279&lt;&gt;4)),"",1)))</f>
        <v/>
      </c>
      <c r="AZ279" t="str">
        <f>IF(A279=0,"",IF(COUNTA(Raw!SU279:TG279)=0,"",IF(AND(OR(AND(Raw!SU279=4,COUNTIF(Raw!TB279:TG279,1)=0),Raw!SU279&lt;&gt;4),OR(AND(Raw!SV279=4,COUNTIF(Raw!TB279:TG279,2)=0),Raw!SV279&lt;&gt;4),OR(AND(Raw!SW279=4,COUNTIF(Raw!TB279:TG279,3)=0),Raw!SW279&lt;&gt;4),OR(AND(Raw!SX279=4,COUNTIF(Raw!TB279:TG279,4)=0),Raw!SX279&lt;&gt;4),OR(AND(Raw!SY279=4,COUNTIF(Raw!TB279:TG279,5)=0),Raw!SY279&lt;&gt;4),OR(AND(Raw!SZ279=4,COUNTIF(Raw!TB279:TG279,6)=0),Raw!SZ279&lt;&gt;4)),"",1)))</f>
        <v/>
      </c>
      <c r="BA279" t="str">
        <f>IF(A279=0,"",IF(COUNTA(Raw!TH279:TT279)=0,"",IF(AND(OR(AND(Raw!TH279=4,COUNTIF(Raw!TO279:TT279,1)=0),Raw!TH279&lt;&gt;4),OR(AND(Raw!TI279=4,COUNTIF(Raw!TO279:TT279,2)=0),Raw!TI279&lt;&gt;4),OR(AND(Raw!TJ279=4,COUNTIF(Raw!TO279:TT279,3)=0),Raw!TJ279&lt;&gt;4),OR(AND(Raw!TK279=4,COUNTIF(Raw!TO279:TT279,4)=0),Raw!TK279&lt;&gt;4),OR(AND(Raw!TL279=4,COUNTIF(Raw!TO279:TT279,5)=0),Raw!TL279&lt;&gt;4),OR(AND(Raw!TM279=4,COUNTIF(Raw!TO279:TT279,6)=0),Raw!TM279&lt;&gt;4)),"",1)))</f>
        <v/>
      </c>
      <c r="BB279" t="str">
        <f>IF(A279=0,"",IF(COUNTA(Raw!TU279:UI279)=0,"",IF(AND(OR(AND(Raw!TU279=4,COUNTIF(Raw!UC279:UI279,1)=0),Raw!TU279&lt;&gt;4),OR(AND(Raw!TV279=4,COUNTIF(Raw!UC279:UI279,2)=0),Raw!TV279&lt;&gt;4),OR(AND(Raw!TW279=4,COUNTIF(Raw!UC279:UI279,3)=0),Raw!TW279&lt;&gt;4),OR(AND(Raw!TX279=4,COUNTIF(Raw!UC279:UI279,4)=0),Raw!TX279&lt;&gt;4),OR(AND(Raw!TY279=4,COUNTIF(Raw!UC279:UI279,5)=0),Raw!TY279&lt;&gt;4),OR(AND(Raw!TZ279=4,COUNTIF(Raw!UC279:UI279,6)=0),Raw!TZ279&lt;&gt;4),OR(AND(Raw!UA279=4,COUNTIF(Raw!UC279:UI279,7)=0),Raw!UA279&lt;&gt;4)),"",1)))</f>
        <v/>
      </c>
      <c r="BC279" t="str">
        <f>IF(A279=0,"",IF(COUNTA(Raw!UJ279:UV279)=0,"",IF(AND(OR(AND(Raw!UJ279=4,COUNTIF(Raw!UQ279:UV279,1)=0),Raw!UJ279&lt;&gt;4),OR(AND(Raw!UK279=4,COUNTIF(Raw!UQ279:UV279,2)=0),Raw!UK279&lt;&gt;4),OR(AND(Raw!UL279=4,COUNTIF(Raw!UQ279:UV279,3)=0),Raw!UL279&lt;&gt;4),OR(AND(Raw!UM279=4,COUNTIF(Raw!UQ279:UV279,4)=0),Raw!UM279&lt;&gt;4),OR(AND(Raw!UN279=4,COUNTIF(Raw!UQ279:UV279,5)=0),Raw!UN279&lt;&gt;4),OR(AND(Raw!UO279=4,COUNTIF(Raw!UQ279:UV279,6)=0),Raw!UO279&lt;&gt;4)),"",1)))</f>
        <v/>
      </c>
      <c r="BD279" t="str">
        <f>IF(A279=0,"",IF(COUNTA(Raw!UW279:VG279)=0,"",IF(AND(OR(AND(Raw!UW279=4,COUNTIF(Raw!VC279:VG279,1)=0),Raw!UW279&lt;&gt;4),OR(AND(Raw!UX279=4,COUNTIF(Raw!VC279:VG279,2)=0),Raw!UX279&lt;&gt;4),OR(AND(Raw!UY279=4,COUNTIF(Raw!VC279:VG279,3)=0),Raw!UY279&lt;&gt;4),OR(AND(Raw!UZ279=4,COUNTIF(Raw!VC279:VG279,4)=0),Raw!UZ279&lt;&gt;4),OR(AND(Raw!VA279=4,COUNTIF(Raw!VC279:VG279,5)=0),Raw!VA279&lt;&gt;4)),"",1)))</f>
        <v/>
      </c>
      <c r="BE279" t="str">
        <f>IF(A279=0,"",IF(COUNTA(Raw!VH279:VP279)=0,"",
IF(AND(
OR(AND(Raw!VH279=4,COUNTIF(Raw!VM279:VP279,1)=0),Raw!VH279&lt;&gt;4),
OR(AND(Raw!VI279=4,COUNTIF(Raw!VM279:VP279,2)=0),Raw!VI279&lt;&gt;4),
OR(AND(Raw!VJ279=4,COUNTIF(Raw!VM279:VP279,3)=0),Raw!VJ279&lt;&gt;4),
OR(AND(Raw!VK279=4,COUNTIF(Raw!VM279:VP279,4)=0),Raw!VK279&lt;&gt;4)
),"",1)))</f>
        <v/>
      </c>
      <c r="BF279" t="str">
        <f>IF(A279=0,"",IF(COUNTA(Raw!VQ279:WK279)=0,"",
IF(AND(
OR(AND(Raw!VQ279=4,COUNTIF(Raw!WB279:WK279,1)=0),Raw!VQ279&lt;&gt;4),
OR(AND(Raw!VR279=4,COUNTIF(Raw!WB279:WK279,2)=0),Raw!VR279&lt;&gt;4),
OR(AND(Raw!VS279=4,COUNTIF(Raw!WB279:WK279,3)=0),Raw!VS279&lt;&gt;4),
OR(AND(Raw!VT279=4,COUNTIF(Raw!WB279:WK279,4)=0),Raw!VT279&lt;&gt;4),
OR(AND(Raw!VU279=4,COUNTIF(Raw!WB279:WK279,5)=0),Raw!VU279&lt;&gt;4),
OR(AND(Raw!VV279=4,COUNTIF(Raw!WB279:WK279,6)=0),Raw!VV279&lt;&gt;4),
OR(AND(Raw!VW279=4,COUNTIF(Raw!WB279:WK279,7)=0),Raw!VW279&lt;&gt;4),
OR(AND(Raw!VX279=4,COUNTIF(Raw!WB279:WK279,8)=0),Raw!VX279&lt;&gt;4),
OR(AND(Raw!VY279=4,COUNTIF(Raw!WB279:WK279,9)=0),Raw!VX279&lt;&gt;4),
OR(AND(Raw!VZ279=4,COUNTIF(Raw!WB279:WK279,10)=0),Raw!VZ279&lt;&gt;4)
),"",1)))</f>
        <v/>
      </c>
      <c r="BG279" t="str">
        <f>IF(A279=0,"",IF(COUNTA(Raw!WL279:XB279)=0,"",
IF(AND(
OR(AND(Raw!WL279=4,COUNTIF(Raw!WU279:XB279,1)=0),Raw!WL279&lt;&gt;4),
OR(AND(Raw!WM279=4,COUNTIF(Raw!WU279:XB279,2)=0),Raw!WM279&lt;&gt;4),
OR(AND(Raw!WN279=4,COUNTIF(Raw!WU279:XB279,3)=0),Raw!WN279&lt;&gt;4),
OR(AND(Raw!WO279=4,COUNTIF(Raw!WU279:XB279,4)=0),Raw!WO279&lt;&gt;4),
OR(AND(Raw!WP279=4,COUNTIF(Raw!WU279:XB279,5)=0),Raw!WP279&lt;&gt;4),
OR(AND(Raw!WQ279=4,COUNTIF(Raw!WU279:XB279,6)=0),Raw!WQ279&lt;&gt;4),
OR(AND(Raw!WR279=4,COUNTIF(Raw!WU279:XB279,7)=0),Raw!WR279&lt;&gt;4),
OR(AND(Raw!WS279=4,COUNTIF(Raw!WU279:XB279,8)=0),Raw!WS279&lt;&gt;4)
),"",1)))</f>
        <v/>
      </c>
      <c r="BH279" t="str">
        <f>IF(A279=0,"",IF(COUNTA(Raw!XC279:XK279)=0,"",
IF(AND(
OR(AND(Raw!XC279=4,COUNTIF(Raw!XH279:XK279,1)=0),Raw!XC279&lt;&gt;4),
OR(AND(Raw!XD279=4,COUNTIF(Raw!XH279:XK279,2)=0),Raw!XD279&lt;&gt;4),
OR(AND(Raw!XE279=4,COUNTIF(Raw!XH279:XK279,3)=0),Raw!XE279&lt;&gt;4),
OR(AND(Raw!XF279=4,COUNTIF(Raw!XH279:XK279,4)=0),Raw!XF279&lt;&gt;4)
),"",1)))</f>
        <v/>
      </c>
      <c r="BI279" t="str">
        <f>IF(A279=0,"",IF(COUNTA(Raw!XL279:XT279)=0,"",
IF(AND(
OR(AND(Raw!XL279=4,COUNTIF(Raw!XQ279:XT279,1)=0),Raw!XL279&lt;&gt;4),
OR(AND(Raw!XM279=4,COUNTIF(Raw!XQ279:XT279,2)=0),Raw!XM279&lt;&gt;4),
OR(AND(Raw!XN279=4,COUNTIF(Raw!XQ279:XT279,3)=0),Raw!XN279&lt;&gt;4),
OR(AND(Raw!XO279=4,COUNTIF(Raw!XQ279:XT279,4)=0),Raw!XO279&lt;&gt;4)
),"",1)))</f>
        <v/>
      </c>
      <c r="BJ279" t="str">
        <f>IF(A279=0,"",IF(COUNTA(Raw!XU279:YI279)=0,"",
IF(AND(
OR(AND(Raw!XU279=4,COUNTIF(Raw!YC279:YI279,1)=0),Raw!XU279&lt;&gt;4),
OR(AND(Raw!XV279=4,COUNTIF(Raw!YC279:YI279,2)=0),Raw!XV279&lt;&gt;4),
OR(AND(Raw!XW279=4,COUNTIF(Raw!YC279:YI279,3)=0),Raw!XW279&lt;&gt;4),
OR(AND(Raw!XX279=4,COUNTIF(Raw!YC279:YI279,4)=0),Raw!XX279&lt;&gt;4),
OR(AND(Raw!XY279=4,COUNTIF(Raw!YC279:YI279,5)=0),Raw!XY279&lt;&gt;4),
OR(AND(Raw!XZ279=4,COUNTIF(Raw!YC279:YI279,6)=0),Raw!XZ279&lt;&gt;4),
OR(AND(Raw!YA279=4,COUNTIF(Raw!YC279:YI279,7)=0),Raw!YA279&lt;&gt;4)
),"",1)))</f>
        <v/>
      </c>
      <c r="BK279" t="str">
        <f>IF(A279=0,"",IF(COUNTA(Raw!YJ279:YR279)=0,"",
IF(AND(
OR(AND(Raw!YJ279=4,COUNTIF(Raw!YO279:YR279,1)=0),Raw!YJ279&lt;&gt;4),
OR(AND(Raw!YK279=4,COUNTIF(Raw!YO279:YR279,2)=0),Raw!YK279&lt;&gt;4),
OR(AND(Raw!YL279=4,COUNTIF(Raw!YO279:YR279,3)=0),Raw!YL279&lt;&gt;4),
OR(AND(Raw!YM279=4,COUNTIF(Raw!YO279:YR279,4)=0),Raw!YM279&lt;&gt;4)
),"",1)))</f>
        <v/>
      </c>
      <c r="BL279" t="str">
        <f>IF(A279=0,"",IF(COUNTA(Raw!YS279:YU279)=0,"",IF(AND(Raw!YS279=4,ISBLANK(Raw!YU279)),"",IF(AND(Raw!YS279&lt;&gt;4,ISBLANK(Raw!YU279)=FALSE),"",1))))</f>
        <v/>
      </c>
    </row>
    <row r="280" spans="1:64">
      <c r="A280" s="20">
        <f>Raw!A280</f>
        <v>0</v>
      </c>
      <c r="B280" s="19" t="str">
        <f>IF(A280=0,"",IF(AND(Raw!AC280=1,COUNTA(Raw!AR280:IC280)&gt;0,COUNTA(Raw!ID280:YU280)=0),"",IF(AND(Raw!AC280=2,COUNTA(Raw!AR280:IC280)=0,COUNTA(Raw!ID280:MV280)&gt;0,COUNTA(Raw!MW280:YU280)=0),"",IF(AND(Raw!AC280=3,COUNTA(Raw!AP280:MV280)=0,COUNTA(Raw!MW280:YU280)&gt;0),"",1))))</f>
        <v/>
      </c>
      <c r="C280" s="19" t="str">
        <f>IF(A280=0,"",IF(AND(Raw!AK280=1,ISBLANK(Raw!AM280)=FALSE,ISBLANK(Raw!AO280)),"",IF(AND(Raw!AK280=2,ISBLANK(Raw!AM280),ISBLANK(Raw!AO280)=FALSE),"",1)))</f>
        <v/>
      </c>
      <c r="D280" s="19" t="str">
        <f>IF(A280=0,"",IF(COUNTA(Raw!AS280:AZ280)=0,"",IF(AND(Raw!AS280+Raw!AT280=100,Raw!AU280+Raw!AV280=100,Raw!AW280+Raw!AX280=100,Raw!AY280+Raw!AZ280=100),"",1)))</f>
        <v/>
      </c>
      <c r="E280" s="19" t="str">
        <f>IF(A280=0,"",IF(ISBLANK(Raw!AQ280),"",IF(Raw!AQ280=1,"",1)))</f>
        <v/>
      </c>
      <c r="F280" s="19" t="str">
        <f>IF(A280=0,"",IF(ISBLANK(Raw!AR280),"",IF(AND(Raw!AR280&gt;=0,Raw!AR280&lt;=100),"",1)))</f>
        <v/>
      </c>
      <c r="G280" s="19" t="str">
        <f>IF(A280=0,"",IF(AND(ISBLANK(Raw!BA280),ISBLANK(Raw!AS280)),"",IF(AND(Raw!AS280&gt;0,ISBLANK(Raw!BA280)=FALSE),"",1)))</f>
        <v/>
      </c>
      <c r="H280" s="19" t="str">
        <f>IF(A280=0,"",IF(COUNTA(Raw!BA280:BH280)=0,"",IF(AND(Raw!BA280=0,COUNTA(Raw!BB280:BH280)=0),"",IF(AND(Raw!BA280&gt;0,COUNTA(Raw!BB280:BH280)&gt;0),"",1))))</f>
        <v/>
      </c>
      <c r="I280" s="19" t="str">
        <f>IF(A280=0,"",IF(AND(ISBLANK(Raw!BI280),ISBLANK(Raw!BJ280)),"",IF(AND(Raw!BI280=1,ISBLANK(Raw!BJ280)=FALSE),"",IF(AND(Raw!BI280=2,ISBLANK(Raw!BJ280)),"",1))))</f>
        <v/>
      </c>
      <c r="J280" s="19" t="str">
        <f>IF(A280=0,"",IF(AND(ISBLANK(Raw!AT280),COUNTBLANK(Raw!BK280:BQ280)),"",IF(AND(Raw!AT280&gt;0,COUNTA(Raw!BK280:BQ280)&gt;0),"",IF(AND(Raw!AT280=0,COUNTA(Raw!BK280:BQ280)=0),"",1))))</f>
        <v/>
      </c>
      <c r="K280" s="19" t="str">
        <f>IF(A280=0,"",IF(AND(ISBLANK(Raw!AS280),COUNTA(Raw!BR280:BX280)=0),"",IF(AND(Raw!AS280&gt;0,COUNTA(Raw!BR280:BX280)&gt;0),"",IF(AND(Raw!AS280=0,COUNTA(Raw!BR280:BX280)=0),"",1))))</f>
        <v/>
      </c>
      <c r="L280" s="19" t="str">
        <f>IF(A280=0,"",IF(AND(COUNTA(Raw!BK280:BX280)=0,COUNTA(Raw!BY280:CH280)=0),"",IF(AND(COUNTIF(Raw!BK280:BX280,1)&gt;0,COUNTA(Raw!BY280:CH280)&gt;0),"",IF(AND(COUNTIF(Raw!BK280:BX280,1)=0,COUNTA(Raw!BY280:CH280)=0),"",1))))</f>
        <v/>
      </c>
      <c r="M280" s="19" t="str">
        <f>IF(A280=0,"",IF(AND(COUNTA(Raw!BK280:BX280)=0,COUNTA(Raw!CI280:CR280)),"",IF(AND(COUNTIF(Raw!BK280:BX280,3)&gt;0,COUNTA(Raw!CI280:CR280)&gt;0),"",IF(AND(COUNTIF(Raw!BK280:BX280,3)=0,COUNTA(Raw!CI280:CR280)=0),"",1))))</f>
        <v/>
      </c>
      <c r="N280" s="19" t="str">
        <f>IF(A280=0,"",IF(COUNTA(Raw!CS280:DF280)=0,"",IF(AND(COUNTIF(Raw!CS280:CV280,1)=1,COUNTA(Raw!CW280:DA280)&gt;0,COUNTA(Raw!DB280:DF280)=0),"",IF(AND(COUNTIF(Raw!CS280:CV280,2)=1,COUNTA(Raw!CW280:DA280)=0,COUNTA(Raw!DB280:DF280)&gt;0),"",IF(AND(COUNTA(Raw!CS280:CV280)&gt;0,COUNTA(Raw!CW280:DF280)=0),"",1)))))</f>
        <v/>
      </c>
      <c r="O280" s="19" t="str">
        <f>IF(A280=0,"",IF(COUNTA(Raw!DG280:DP280)=0,"",IF(AND(COUNTIF(Raw!BK280:BQ280,1)&gt;0,OR(COUNTIF(Raw!DG280:DP280,1)=1,COUNTIF(Raw!DG280:DP280,2)=1,COUNTIF(Raw!DG280:DP280,3)=1)),"",IF(AND(COUNTIF(Raw!BK280:BQ280,1)=0,AND(COUNTIF(Raw!DG280:DP280,1)=0,COUNTIF(Raw!DG280:DP280,2)=0,COUNTIF(Raw!DG280:DP280,3)=0)),"",1))))</f>
        <v/>
      </c>
      <c r="P280" s="19" t="str">
        <f>IF(A280=0,"",IF(COUNTA(Raw!DG280:DR280)=0,"",IF(AND(COUNTIF(Raw!DG280:DP280,4)=1,ISBLANK(Raw!DQ280)=FALSE,ISBLANK(Raw!DR280)),"",IF(AND(COUNTIF(Raw!DG280:DP280,7)=1,ISBLANK(Raw!DQ280),ISBLANK(Raw!DR280)=FALSE),"",IF(AND(COUNTA(Raw!DG280:DP280)&gt;0,COUNTIF(Raw!DG280:DP280,4)=0,COUNTIF(Raw!DG280:DP280,7)=0,COUNTA(Raw!DQ280:DR280)=0),"",1)))))</f>
        <v/>
      </c>
      <c r="Q280" s="19" t="str">
        <f>IF(A280=0,"",IF(AND(COUNTA(Raw!DS280:DU280)=0,COUNTA(Raw!BK280:BQ280)=0),"",IF(AND(COUNTIF(Raw!BK280:BQ280,1)&gt;0,COUNTA(Raw!DS280:DU280)&gt;0),"",IF(AND(COUNTIF(Raw!BK280:BQ280,1)=0,COUNTA(Raw!DS280:DU280)=0),"",1))))</f>
        <v/>
      </c>
      <c r="R280" s="19" t="str">
        <f>IF(A280=0,"",IF(AND(ISBLANK(Raw!AT280),ISBLANK(Raw!EJ280)),"",IF(AND(Raw!AT280&gt;0,ISBLANK(Raw!EJ280)=FALSE,Raw!EJ280&gt;=0,Raw!EJ280&lt;=7),"",IF(AND(Raw!AT280=0,ISBLANK(Raw!EJ280)),"",1))))</f>
        <v/>
      </c>
      <c r="S280" t="str">
        <f>IF(A280=0,"",IF(AND(ISBLANK(Raw!AS280),ISBLANK(Raw!EK280)),"",IF(AND(Raw!AS280&gt;0,ISBLANK(Raw!EK280)=FALSE),"",IF(AND(Raw!AS280=0,ISBLANK(Raw!EK280)),"",1))))</f>
        <v/>
      </c>
      <c r="T280" s="19" t="str">
        <f>IF(A280=0,"",IF(AND(ISBLANK(Raw!AT280),COUNTA(Raw!EL280:EQ280)=0),"",IF(AND(Raw!AT280&gt;0,COUNTA(Raw!EL280:EQ280)&gt;0),"",IF(AND(Raw!AT280=0,COUNTA(Raw!EL280:EQ280)=0),"",1))))</f>
        <v/>
      </c>
      <c r="U280" t="str">
        <f>IF(A280=0,"",IF(AND(ISBLANK(Raw!AT280),COUNTA(Raw!ER280:EU280)=0),"",IF(AND(Raw!AT280&gt;0,COUNTA(Raw!ER280:EU280)&gt;0),"",IF(AND(Raw!AT280=0,COUNTA(Raw!ER280:EU280)=0),"",1))))</f>
        <v/>
      </c>
      <c r="V280" t="str">
        <f>IF(A280=0,"",IF(AND(ISBLANK(Raw!AS280),COUNTA(Raw!EV280:FA280)=0),"",IF(AND(Raw!AS280&gt;0,COUNTA(Raw!EV280:FA280)&gt;0),"",IF(AND(Raw!AS280=0,COUNTA(Raw!EV280:FA280)=0),"",1))))</f>
        <v/>
      </c>
      <c r="W280" t="str">
        <f>IF(A280=0,"",IF(AND(ISBLANK(Raw!AS280),COUNTA(Raw!FB280:FE280)=0),"",IF(AND(Raw!AS280&gt;0,COUNTA(Raw!FB280:FE280)&gt;0),"",IF(AND(Raw!AS280=0,COUNTA(Raw!FB280:FE280)=0),"",1))))</f>
        <v/>
      </c>
      <c r="X280" t="str">
        <f>IF(A280=0,"",IF(AND(ISBLANK(Raw!AT280),COUNTA(Raw!FF280:FI280)=0),"",IF(AND(Raw!AT280&gt;0,COUNTA(Raw!FF280:FI280)&gt;0),"",IF(AND(Raw!AT280=0,COUNTA(Raw!FF280:FI280)=0),"",1))))</f>
        <v/>
      </c>
      <c r="Y280" t="str">
        <f>IF(A280=0,"",IF(AND(ISBLANK(Raw!AS280),COUNTA(Raw!FJ280:FM280)=0),"",IF(AND(Raw!AS280&gt;0,COUNTA(Raw!FJ280:FM280)&gt;0),"",IF(AND(Raw!AS280=0,COUNTA(Raw!FJ280:FM280)=0),"",1))))</f>
        <v/>
      </c>
      <c r="Z280" t="str">
        <f>IF(A280=0,"",IF(AND(COUNTA(Raw!FN280:FT280)=0,ISBLANK(Raw!FU280)),"",IF(AND(COUNTIF(Raw!FN280:FT280,1)&gt;0,ISBLANK(Raw!FU280)=FALSE),"",IF(AND(COUNTIF(Raw!FN280:FT280,1)=0,ISBLANK(Raw!FU280)),"",1))))</f>
        <v/>
      </c>
      <c r="AA280" s="19" t="str">
        <f>IF(A280=0,"",IF(AND(ISBLANK(Raw!BI280),COUNTA(Raw!FV280:GH280)=0),"",IF(AND(Raw!BI280&lt;&gt;1,COUNTIF(Raw!FV280:GH280,6)=0),"",IF(Raw!BI280=1,"",1))))</f>
        <v/>
      </c>
      <c r="AB280" t="str">
        <f>IF(A280=0,"",IF(AND(ISBLANK(Raw!GI280),COUNTA(Raw!GJ280:GQ280)=0),"",IF(AND(Raw!GI280=1,COUNTA(Raw!GJ280:GQ280)&gt;0),"",IF(AND(Raw!GI280=2,COUNTA(Raw!GJ280:GQ280)=0),"",1))))</f>
        <v/>
      </c>
      <c r="AC280" s="19" t="str">
        <f>IF(A280=0,"",IF(AND(COUNTA(Raw!GY280:HF280)=0,ISBLANK(Raw!HG280)),"",IF(AND(OR(COUNTIF(Raw!GY280:HE280,1)&gt;0,COUNTIF(Raw!GY280:HE280,2)&gt;0),ISBLANK(Raw!HG280)=FALSE),"",IF(AND(COUNTA(Raw!GY280:HF280)&gt;0,ISBLANK(Raw!HG280),COUNTIF(Raw!GY280:HE280,1)=0,COUNTIF(Raw!GY280:HE280,2)=0),"",1))))</f>
        <v/>
      </c>
      <c r="AD280" s="19" t="str">
        <f>IF(A280=0,"",IF(COUNTA(Raw!HU280:IB280)=0,"",IF(AND(Raw!AK280&lt;&gt;2,COUNTIF(Raw!HU280:IA280,2)=0,COUNTIF(Raw!HU280:IA280,3)=0),"",IF(Raw!AK280=2,"",1))))</f>
        <v/>
      </c>
      <c r="AE280" s="19" t="str">
        <f>IF(A280=0,"",IF(AND(Raw!AK280=2,ISBLANK(Raw!IC280)=FALSE),"",IF(AND(Raw!AK280&lt;&gt;2,ISBLANK(Raw!IC280)),"",1)))</f>
        <v/>
      </c>
      <c r="AF280" s="19" t="str">
        <f>IF(A280=0,"",IF(COUNTA(Raw!ID280:IF280)=0,"",IF(AND(MATCH(2023-Raw!ID280,Code!$A$3:$A$12,1)=Raw!IF280,2023-Raw!ID280=Raw!IE280),"",1)))</f>
        <v/>
      </c>
      <c r="AG280" s="19" t="str">
        <f>IF(A280=0,"",IF(COUNTA(Raw!IG280:II280)=0,"",IF(AND(Raw!IG280=4,ISBLANK(Raw!II280)=FALSE),"",IF(AND(Raw!IG280&lt;&gt;4,ISBLANK(Raw!II280)),"",1))))</f>
        <v/>
      </c>
      <c r="AH280" s="19" t="str">
        <f>IF(A280=0,"",IF(COUNTA(Raw!IJ280:IM280)=0,"",IF(AND(Raw!IJ280=1,ISBLANK(Raw!IK280)=FALSE),"",IF(AND(Raw!IJ280=2,COUNTA(Raw!IK280:IM280)&gt;0),"",1))))</f>
        <v/>
      </c>
      <c r="AI280" s="19" t="str">
        <f>IF(A280=0,"",IF(COUNTA(Raw!IK280:IM280)=0,"",IF(AND(Raw!IK280=1,ISBLANK(Raw!IL280)=FALSE),"",IF(AND(Raw!IK280=2,COUNTA(Raw!IL280:IM280)=0),"",1))))</f>
        <v/>
      </c>
      <c r="AJ280" s="19" t="str">
        <f>IF(A280=0,"",IF(COUNTA(Raw!JD280:JJ280)=0,"",IF(AND(Raw!JD280&gt;600,COUNTA(Raw!JE280:JI280)&gt;0),"",IF(AND(Raw!JD280&lt;=600,COUNTA(Raw!JE280:JJ280)=0),"",1))))</f>
        <v/>
      </c>
      <c r="AK280" s="19" t="str">
        <f>IF(A280=0,"",IF(COUNTA(Raw!JK280:KA280)=0,"",IF(AND(Raw!JK280=1,COUNTA(Raw!JM280:JV280)&gt;0),"",IF(AND(Raw!JK280=3,COUNTA(Raw!JM280:JV280)&gt;0,COUNTA(Raw!JW280:KA280)=0),"",IF(AND(ISBLANK(Raw!JK280)=FALSE,Raw!JK280&lt;&gt;1,Raw!JK280&lt;&gt;3,COUNTA(Raw!JM280:KA280)=0),"",1)))))</f>
        <v/>
      </c>
      <c r="AL280" s="19" t="str">
        <f>IF(A280=0,"",IF(COUNTA(Raw!JW280:KA280)=0,"",IF(AND(COUNTIF(Raw!JW280:JZ280,4)=0,COUNTA(Raw!JW280:JZ280)&gt;0,ISBLANK(Raw!KA280)=FALSE),"",IF(AND(COUNTIF(Raw!JW280:KA280,4)&gt;0,ISBLANK(Raw!KA280)),"",1))))</f>
        <v/>
      </c>
      <c r="AM280" s="19" t="str">
        <f>IF(A280=0,"",IF(COUNTA(Raw!KT280:KU280)=0,"",IF(AND(Raw!KT280=1,ISBLANK(Raw!KU280)=FALSE),"",IF(AND(Raw!KT280=2,ISBLANK(Raw!KU280)),"",1))))</f>
        <v/>
      </c>
      <c r="AN280" s="19" t="str">
        <f>IF(A280=0,"",IF(COUNTA(Raw!KX280:LF280)=0,"",IF(AND(COUNTIF(Raw!KX280:LB280,5)=1,COUNTA(Raw!KX280:LB280)=1,COUNTA(Raw!LC280:LF280)=0),"",IF(AND(COUNTIF(Raw!KX280:LB280,5)=0,COUNTA(Raw!KX280:LB280)&gt;0,COUNTA(Raw!LC280:LF280)&gt;0),"",1))))</f>
        <v/>
      </c>
      <c r="AO280" s="19" t="str">
        <f>IF(A280=0,"",IF(COUNTA(Raw!LM280:LU280)=0,"",IF(AND(Raw!LM280=1,ISBLANK(Raw!LN280)=FALSE,COUNTA(Raw!LO280:LU280)&gt;0),"",IF(AND(Raw!LM280=2,COUNTA(Raw!LN280:LU280)=0),"",1))))</f>
        <v/>
      </c>
      <c r="AP280" s="19" t="str">
        <f>IF(A280=0,"",IF(COUNTA(Raw!MY280:OG280)=0,"",IF(AND(Raw!MY280=2,COUNTA(Raw!MZ280:OG280)=0),"",IF(AND(Raw!MY280=1,COUNTA(Raw!MZ280:OG280)&gt;0),"",1))))</f>
        <v/>
      </c>
      <c r="AQ280" s="19" t="str">
        <f>IF(A280=0,"",IF(COUNTA(Raw!NC280:NW280)=0,"",IF(AND(COUNTIF(Raw!NC280:NG280,3)&gt;0,COUNTA(Raw!NH280:NQ280)&gt;0),"",IF(AND(COUNTA(Raw!NC280:NG280)&gt;0,COUNTIF(Raw!NC280:NG280,3)=0,COUNTA(Raw!NH280:NW280)=0),"",1))))</f>
        <v/>
      </c>
      <c r="AR280" s="19" t="str">
        <f>IF(A280=0,"",IF(COUNTA(Raw!NH280:NW280)=0,"",IF(AND(COUNTIF(Raw!NH280:NQ280,10)&gt;0,COUNTA(Raw!NR280:NW280)&gt;0),"",IF(AND(COUNTA(Raw!NH280:NQ280)&gt;0,COUNTIF(Raw!NH280:NQ280,10)=0,COUNTA(Raw!NR280:NY280)=0),"",1))))</f>
        <v/>
      </c>
      <c r="AS280" s="19" t="str">
        <f>IF(A280=0,"",IF(COUNTA(Raw!NY280:OG280)=0,"",IF(AND(Raw!NY280=1,COUNTA(Raw!NZ280:OG280)&gt;0),"",IF(AND(Raw!NY280=2,COUNTA(Raw!NZ280:OG280)=0),"",1))))</f>
        <v/>
      </c>
      <c r="AT280" s="19" t="str">
        <f>IF(A280=0,"",IF(COUNTA(Raw!OH280:OY280)=0,"",IF(AND(Raw!OH280=1,COUNTA(Raw!OI280:OY280)&gt;0),"",IF(AND(Raw!OH280=2,COUNTA(Raw!OI280:OY280)=0),"",1))))</f>
        <v/>
      </c>
      <c r="AU280" s="19" t="str">
        <f>IF(A280=0,"",IF(COUNTA(Raw!PR280:QB280)=0,"",
IF(AND(OR(AND(COUNTIF(Raw!PR280:QB280,1)=1,COUNTA(Raw!QI280:QY280)&gt;0),AND(COUNTIF(Raw!PR280:QB280,1)=0,COUNTA(Raw!QI280:QY280)=0)),OR(AND(COUNTIF(Raw!PR280:QB280,2)=1,COUNTA(Raw!QZ280:RP280)&gt;0),AND(COUNTIF(Raw!PR280:QB280,2)=0,COUNTA(Raw!QZ280:RP280)=0)),OR(AND(COUNTIF(Raw!PR280:QB280,3)=1,COUNTA(Raw!RQ280:SG280)&gt;0),AND(COUNTIF(Raw!PR280:QB280,3)=0,COUNTA(Raw!RQ280:SG280)=0)),OR(AND(COUNTIF(Raw!PR280:QB280,4)=1,COUNTA(Raw!SH280:ST280)&gt;0),AND(COUNTIF(Raw!PR280:QB280,4)=0,COUNTA(Raw!SH280:ST280)=0)),OR(AND(COUNTIF(Raw!PR280:QB280,5)=1,COUNTA(Raw!SU280:TG280)&gt;0),AND(COUNTIF(Raw!PR280:QB280,5)=0,COUNTA(Raw!SU280:TG280)=0)),OR(AND(COUNTIF(Raw!PR280:QB280,6)=1,COUNTA(Raw!TH280:TT280)&gt;0),AND(COUNTIF(Raw!PR280:QB280,6)=0,COUNTA(Raw!TH280:TT280)=0)),OR(AND(COUNTIF(Raw!PR280:QB280,7)=1,COUNTA(Raw!TU280:UI280)&gt;0),AND(COUNTIF(Raw!PR280:QB280,7)=0,COUNTA(Raw!TU280:UI280)=0)),OR(AND(COUNTIF(Raw!PR280:QB280,8)=1,COUNTA(Raw!UJ280:UV280)&gt;0),AND(COUNTIF(Raw!PR280:QB280,8)=0,COUNTA(Raw!UJ280:UV280)=0)),OR(AND(COUNTIF(Raw!PR280:QB280,9)=1,COUNTA(Raw!UW280:VG280)&gt;0),AND(COUNTIF(Raw!PR280:QB280,9)=0,COUNTA(Raw!UW280:VG280)=0)),OR(AND(COUNTIF(Raw!PR280:QB280,10)=1,COUNTA(Raw!VH280:VP280)&gt;0),AND(COUNTIF(Raw!PR280:QB280,10)=0,COUNTA(Raw!VH280:VP280)=0)),OR(AND(COUNTIF(Raw!PR280:QB280,11)=1,COUNTA(Raw!VQ280:WK280)&gt;0),AND(COUNTIF(Raw!PR280:QB280,11)=0,COUNTA(Raw!VQ280:WK280)=0))),"",1)))</f>
        <v/>
      </c>
      <c r="AV280" s="19" t="str">
        <f>IF(A280=0,"",IF(COUNTA(Raw!QI280:QY280)=0,"",IF(AND(OR(AND(Raw!QI280=4,COUNTIF(Raw!QR280:QY280,1)=0),Raw!QI280&lt;&gt;4),OR(AND(Raw!QJ280=4,COUNTIF(Raw!QR280:QY280,2)=0),Raw!QJ280&lt;&gt;4),OR(AND(Raw!QK280=4,COUNTIF(Raw!QR280:QY280,3)=0),Raw!QK280&lt;&gt;4),OR(AND(Raw!QL280=4,COUNTIF(Raw!QR280:QY280,4)=0),Raw!QL280&lt;&gt;4),OR(AND(Raw!QM280=4,COUNTIF(Raw!QR280:QY280,5)=0),Raw!QM280&lt;&gt;4),OR(AND(Raw!QN280=4,COUNTIF(Raw!QR280:QY280,6)=0),Raw!QN280&lt;&gt;4),OR(AND(Raw!QO280=4,COUNTIF(Raw!QR280:QY280,7)=0),Raw!QO280&lt;&gt;4),OR(AND(Raw!QP280=4,COUNTIF(Raw!QR280:QY280,8)=0),Raw!QP280&lt;&gt;4)),"",1)))</f>
        <v/>
      </c>
      <c r="AW280" t="str">
        <f>IF(A280=0,"",IF(COUNTA(Raw!QZ280:RP280)=0,"",IF(AND(OR(AND(Raw!QZ280=4,COUNTIF(Raw!RI280:RP280,1)=0),Raw!QZ280&lt;&gt;4),OR(AND(Raw!RA280=4,COUNTIF(Raw!RI280:RP280,2)=0),Raw!RA280&lt;&gt;4),OR(AND(Raw!RB280=4,COUNTIF(Raw!RI280:RP280,3)=0),Raw!RB280&lt;&gt;4),OR(AND(Raw!RC280=4,COUNTIF(Raw!RI280:RP280,4)=0),Raw!RC280&lt;&gt;4),OR(AND(Raw!RD280=4,COUNTIF(Raw!RI280:RP280,5)=0),Raw!RD280&lt;&gt;4),OR(AND(Raw!RE280=4,COUNTIF(Raw!RI280:RP280,6)=0),Raw!RE280&lt;&gt;4),OR(AND(Raw!RF280=4,COUNTIF(Raw!RI280:RP280,7)=0),Raw!RF280&lt;&gt;4),OR(AND(Raw!RG280=4,COUNTIF(Raw!RI280:RP280,8)=0),Raw!RG280&lt;&gt;4)),"",1)))</f>
        <v/>
      </c>
      <c r="AX280" t="str">
        <f>IF(A280=0,"",IF(COUNTA(Raw!RQ280:SG280)=0,"",IF(AND(OR(AND(Raw!RQ280=4,COUNTIF(Raw!RZ280:SG280,1)=0),Raw!RQ280&lt;&gt;4),OR(AND(Raw!RR280=4,COUNTIF(Raw!RZ280:SG280,2)=0),Raw!RR280&lt;&gt;4),OR(AND(Raw!RS280=4,COUNTIF(Raw!RZ280:SG280,3)=0),Raw!RS280&lt;&gt;4),OR(AND(Raw!RT280=4,COUNTIF(Raw!RZ280:SG280,4)=0),Raw!RT280&lt;&gt;4),OR(AND(Raw!RU280=4,COUNTIF(Raw!RZ280:SG280,5)=0),Raw!RU280&lt;&gt;4),OR(AND(Raw!RV280=4,COUNTIF(Raw!RZ280:SG280,6)=0),Raw!RV280&lt;&gt;4),OR(AND(Raw!RW280=4,COUNTIF(Raw!RZ280:SG280,7)=0),Raw!RW280&lt;&gt;4),OR(AND(Raw!RX280=4,COUNTIF(Raw!RZ280:SG280,8)=0),Raw!RX280&lt;&gt;4)),"",1)))</f>
        <v/>
      </c>
      <c r="AY280" t="str">
        <f>IF(A280=0,"",IF(COUNTA(Raw!SH280:ST280)=0,"",IF(AND(OR(AND(Raw!SH280=4,COUNTIF(Raw!SO280:ST280,1)=0),Raw!SH280&lt;&gt;4),OR(AND(Raw!SI280=4,COUNTIF(Raw!SO280:ST280,2)=0),Raw!SI280&lt;&gt;4),OR(AND(Raw!SJ280=4,COUNTIF(Raw!SO280:ST280,3)=0),Raw!SJ280&lt;&gt;4),OR(AND(Raw!SK280=4,COUNTIF(Raw!SO280:ST280,4)=0),Raw!SK280&lt;&gt;4),OR(AND(Raw!SL280=4,COUNTIF(Raw!SO280:ST280,5)=0),Raw!SL280&lt;&gt;4),OR(AND(Raw!SM280=4,COUNTIF(Raw!SO280:ST280,6)=0),Raw!SM280&lt;&gt;4)),"",1)))</f>
        <v/>
      </c>
      <c r="AZ280" t="str">
        <f>IF(A280=0,"",IF(COUNTA(Raw!SU280:TG280)=0,"",IF(AND(OR(AND(Raw!SU280=4,COUNTIF(Raw!TB280:TG280,1)=0),Raw!SU280&lt;&gt;4),OR(AND(Raw!SV280=4,COUNTIF(Raw!TB280:TG280,2)=0),Raw!SV280&lt;&gt;4),OR(AND(Raw!SW280=4,COUNTIF(Raw!TB280:TG280,3)=0),Raw!SW280&lt;&gt;4),OR(AND(Raw!SX280=4,COUNTIF(Raw!TB280:TG280,4)=0),Raw!SX280&lt;&gt;4),OR(AND(Raw!SY280=4,COUNTIF(Raw!TB280:TG280,5)=0),Raw!SY280&lt;&gt;4),OR(AND(Raw!SZ280=4,COUNTIF(Raw!TB280:TG280,6)=0),Raw!SZ280&lt;&gt;4)),"",1)))</f>
        <v/>
      </c>
      <c r="BA280" t="str">
        <f>IF(A280=0,"",IF(COUNTA(Raw!TH280:TT280)=0,"",IF(AND(OR(AND(Raw!TH280=4,COUNTIF(Raw!TO280:TT280,1)=0),Raw!TH280&lt;&gt;4),OR(AND(Raw!TI280=4,COUNTIF(Raw!TO280:TT280,2)=0),Raw!TI280&lt;&gt;4),OR(AND(Raw!TJ280=4,COUNTIF(Raw!TO280:TT280,3)=0),Raw!TJ280&lt;&gt;4),OR(AND(Raw!TK280=4,COUNTIF(Raw!TO280:TT280,4)=0),Raw!TK280&lt;&gt;4),OR(AND(Raw!TL280=4,COUNTIF(Raw!TO280:TT280,5)=0),Raw!TL280&lt;&gt;4),OR(AND(Raw!TM280=4,COUNTIF(Raw!TO280:TT280,6)=0),Raw!TM280&lt;&gt;4)),"",1)))</f>
        <v/>
      </c>
      <c r="BB280" t="str">
        <f>IF(A280=0,"",IF(COUNTA(Raw!TU280:UI280)=0,"",IF(AND(OR(AND(Raw!TU280=4,COUNTIF(Raw!UC280:UI280,1)=0),Raw!TU280&lt;&gt;4),OR(AND(Raw!TV280=4,COUNTIF(Raw!UC280:UI280,2)=0),Raw!TV280&lt;&gt;4),OR(AND(Raw!TW280=4,COUNTIF(Raw!UC280:UI280,3)=0),Raw!TW280&lt;&gt;4),OR(AND(Raw!TX280=4,COUNTIF(Raw!UC280:UI280,4)=0),Raw!TX280&lt;&gt;4),OR(AND(Raw!TY280=4,COUNTIF(Raw!UC280:UI280,5)=0),Raw!TY280&lt;&gt;4),OR(AND(Raw!TZ280=4,COUNTIF(Raw!UC280:UI280,6)=0),Raw!TZ280&lt;&gt;4),OR(AND(Raw!UA280=4,COUNTIF(Raw!UC280:UI280,7)=0),Raw!UA280&lt;&gt;4)),"",1)))</f>
        <v/>
      </c>
      <c r="BC280" t="str">
        <f>IF(A280=0,"",IF(COUNTA(Raw!UJ280:UV280)=0,"",IF(AND(OR(AND(Raw!UJ280=4,COUNTIF(Raw!UQ280:UV280,1)=0),Raw!UJ280&lt;&gt;4),OR(AND(Raw!UK280=4,COUNTIF(Raw!UQ280:UV280,2)=0),Raw!UK280&lt;&gt;4),OR(AND(Raw!UL280=4,COUNTIF(Raw!UQ280:UV280,3)=0),Raw!UL280&lt;&gt;4),OR(AND(Raw!UM280=4,COUNTIF(Raw!UQ280:UV280,4)=0),Raw!UM280&lt;&gt;4),OR(AND(Raw!UN280=4,COUNTIF(Raw!UQ280:UV280,5)=0),Raw!UN280&lt;&gt;4),OR(AND(Raw!UO280=4,COUNTIF(Raw!UQ280:UV280,6)=0),Raw!UO280&lt;&gt;4)),"",1)))</f>
        <v/>
      </c>
      <c r="BD280" t="str">
        <f>IF(A280=0,"",IF(COUNTA(Raw!UW280:VG280)=0,"",IF(AND(OR(AND(Raw!UW280=4,COUNTIF(Raw!VC280:VG280,1)=0),Raw!UW280&lt;&gt;4),OR(AND(Raw!UX280=4,COUNTIF(Raw!VC280:VG280,2)=0),Raw!UX280&lt;&gt;4),OR(AND(Raw!UY280=4,COUNTIF(Raw!VC280:VG280,3)=0),Raw!UY280&lt;&gt;4),OR(AND(Raw!UZ280=4,COUNTIF(Raw!VC280:VG280,4)=0),Raw!UZ280&lt;&gt;4),OR(AND(Raw!VA280=4,COUNTIF(Raw!VC280:VG280,5)=0),Raw!VA280&lt;&gt;4)),"",1)))</f>
        <v/>
      </c>
      <c r="BE280" t="str">
        <f>IF(A280=0,"",IF(COUNTA(Raw!VH280:VP280)=0,"",
IF(AND(
OR(AND(Raw!VH280=4,COUNTIF(Raw!VM280:VP280,1)=0),Raw!VH280&lt;&gt;4),
OR(AND(Raw!VI280=4,COUNTIF(Raw!VM280:VP280,2)=0),Raw!VI280&lt;&gt;4),
OR(AND(Raw!VJ280=4,COUNTIF(Raw!VM280:VP280,3)=0),Raw!VJ280&lt;&gt;4),
OR(AND(Raw!VK280=4,COUNTIF(Raw!VM280:VP280,4)=0),Raw!VK280&lt;&gt;4)
),"",1)))</f>
        <v/>
      </c>
      <c r="BF280" t="str">
        <f>IF(A280=0,"",IF(COUNTA(Raw!VQ280:WK280)=0,"",
IF(AND(
OR(AND(Raw!VQ280=4,COUNTIF(Raw!WB280:WK280,1)=0),Raw!VQ280&lt;&gt;4),
OR(AND(Raw!VR280=4,COUNTIF(Raw!WB280:WK280,2)=0),Raw!VR280&lt;&gt;4),
OR(AND(Raw!VS280=4,COUNTIF(Raw!WB280:WK280,3)=0),Raw!VS280&lt;&gt;4),
OR(AND(Raw!VT280=4,COUNTIF(Raw!WB280:WK280,4)=0),Raw!VT280&lt;&gt;4),
OR(AND(Raw!VU280=4,COUNTIF(Raw!WB280:WK280,5)=0),Raw!VU280&lt;&gt;4),
OR(AND(Raw!VV280=4,COUNTIF(Raw!WB280:WK280,6)=0),Raw!VV280&lt;&gt;4),
OR(AND(Raw!VW280=4,COUNTIF(Raw!WB280:WK280,7)=0),Raw!VW280&lt;&gt;4),
OR(AND(Raw!VX280=4,COUNTIF(Raw!WB280:WK280,8)=0),Raw!VX280&lt;&gt;4),
OR(AND(Raw!VY280=4,COUNTIF(Raw!WB280:WK280,9)=0),Raw!VX280&lt;&gt;4),
OR(AND(Raw!VZ280=4,COUNTIF(Raw!WB280:WK280,10)=0),Raw!VZ280&lt;&gt;4)
),"",1)))</f>
        <v/>
      </c>
      <c r="BG280" t="str">
        <f>IF(A280=0,"",IF(COUNTA(Raw!WL280:XB280)=0,"",
IF(AND(
OR(AND(Raw!WL280=4,COUNTIF(Raw!WU280:XB280,1)=0),Raw!WL280&lt;&gt;4),
OR(AND(Raw!WM280=4,COUNTIF(Raw!WU280:XB280,2)=0),Raw!WM280&lt;&gt;4),
OR(AND(Raw!WN280=4,COUNTIF(Raw!WU280:XB280,3)=0),Raw!WN280&lt;&gt;4),
OR(AND(Raw!WO280=4,COUNTIF(Raw!WU280:XB280,4)=0),Raw!WO280&lt;&gt;4),
OR(AND(Raw!WP280=4,COUNTIF(Raw!WU280:XB280,5)=0),Raw!WP280&lt;&gt;4),
OR(AND(Raw!WQ280=4,COUNTIF(Raw!WU280:XB280,6)=0),Raw!WQ280&lt;&gt;4),
OR(AND(Raw!WR280=4,COUNTIF(Raw!WU280:XB280,7)=0),Raw!WR280&lt;&gt;4),
OR(AND(Raw!WS280=4,COUNTIF(Raw!WU280:XB280,8)=0),Raw!WS280&lt;&gt;4)
),"",1)))</f>
        <v/>
      </c>
      <c r="BH280" t="str">
        <f>IF(A280=0,"",IF(COUNTA(Raw!XC280:XK280)=0,"",
IF(AND(
OR(AND(Raw!XC280=4,COUNTIF(Raw!XH280:XK280,1)=0),Raw!XC280&lt;&gt;4),
OR(AND(Raw!XD280=4,COUNTIF(Raw!XH280:XK280,2)=0),Raw!XD280&lt;&gt;4),
OR(AND(Raw!XE280=4,COUNTIF(Raw!XH280:XK280,3)=0),Raw!XE280&lt;&gt;4),
OR(AND(Raw!XF280=4,COUNTIF(Raw!XH280:XK280,4)=0),Raw!XF280&lt;&gt;4)
),"",1)))</f>
        <v/>
      </c>
      <c r="BI280" t="str">
        <f>IF(A280=0,"",IF(COUNTA(Raw!XL280:XT280)=0,"",
IF(AND(
OR(AND(Raw!XL280=4,COUNTIF(Raw!XQ280:XT280,1)=0),Raw!XL280&lt;&gt;4),
OR(AND(Raw!XM280=4,COUNTIF(Raw!XQ280:XT280,2)=0),Raw!XM280&lt;&gt;4),
OR(AND(Raw!XN280=4,COUNTIF(Raw!XQ280:XT280,3)=0),Raw!XN280&lt;&gt;4),
OR(AND(Raw!XO280=4,COUNTIF(Raw!XQ280:XT280,4)=0),Raw!XO280&lt;&gt;4)
),"",1)))</f>
        <v/>
      </c>
      <c r="BJ280" t="str">
        <f>IF(A280=0,"",IF(COUNTA(Raw!XU280:YI280)=0,"",
IF(AND(
OR(AND(Raw!XU280=4,COUNTIF(Raw!YC280:YI280,1)=0),Raw!XU280&lt;&gt;4),
OR(AND(Raw!XV280=4,COUNTIF(Raw!YC280:YI280,2)=0),Raw!XV280&lt;&gt;4),
OR(AND(Raw!XW280=4,COUNTIF(Raw!YC280:YI280,3)=0),Raw!XW280&lt;&gt;4),
OR(AND(Raw!XX280=4,COUNTIF(Raw!YC280:YI280,4)=0),Raw!XX280&lt;&gt;4),
OR(AND(Raw!XY280=4,COUNTIF(Raw!YC280:YI280,5)=0),Raw!XY280&lt;&gt;4),
OR(AND(Raw!XZ280=4,COUNTIF(Raw!YC280:YI280,6)=0),Raw!XZ280&lt;&gt;4),
OR(AND(Raw!YA280=4,COUNTIF(Raw!YC280:YI280,7)=0),Raw!YA280&lt;&gt;4)
),"",1)))</f>
        <v/>
      </c>
      <c r="BK280" t="str">
        <f>IF(A280=0,"",IF(COUNTA(Raw!YJ280:YR280)=0,"",
IF(AND(
OR(AND(Raw!YJ280=4,COUNTIF(Raw!YO280:YR280,1)=0),Raw!YJ280&lt;&gt;4),
OR(AND(Raw!YK280=4,COUNTIF(Raw!YO280:YR280,2)=0),Raw!YK280&lt;&gt;4),
OR(AND(Raw!YL280=4,COUNTIF(Raw!YO280:YR280,3)=0),Raw!YL280&lt;&gt;4),
OR(AND(Raw!YM280=4,COUNTIF(Raw!YO280:YR280,4)=0),Raw!YM280&lt;&gt;4)
),"",1)))</f>
        <v/>
      </c>
      <c r="BL280" t="str">
        <f>IF(A280=0,"",IF(COUNTA(Raw!YS280:YU280)=0,"",IF(AND(Raw!YS280=4,ISBLANK(Raw!YU280)),"",IF(AND(Raw!YS280&lt;&gt;4,ISBLANK(Raw!YU280)=FALSE),"",1))))</f>
        <v/>
      </c>
    </row>
    <row r="281" spans="1:64">
      <c r="A281" s="20">
        <f>Raw!A281</f>
        <v>0</v>
      </c>
      <c r="B281" s="19" t="str">
        <f>IF(A281=0,"",IF(AND(Raw!AC281=1,COUNTA(Raw!AR281:IC281)&gt;0,COUNTA(Raw!ID281:YU281)=0),"",IF(AND(Raw!AC281=2,COUNTA(Raw!AR281:IC281)=0,COUNTA(Raw!ID281:MV281)&gt;0,COUNTA(Raw!MW281:YU281)=0),"",IF(AND(Raw!AC281=3,COUNTA(Raw!AP281:MV281)=0,COUNTA(Raw!MW281:YU281)&gt;0),"",1))))</f>
        <v/>
      </c>
      <c r="C281" s="19" t="str">
        <f>IF(A281=0,"",IF(AND(Raw!AK281=1,ISBLANK(Raw!AM281)=FALSE,ISBLANK(Raw!AO281)),"",IF(AND(Raw!AK281=2,ISBLANK(Raw!AM281),ISBLANK(Raw!AO281)=FALSE),"",1)))</f>
        <v/>
      </c>
      <c r="D281" s="19" t="str">
        <f>IF(A281=0,"",IF(COUNTA(Raw!AS281:AZ281)=0,"",IF(AND(Raw!AS281+Raw!AT281=100,Raw!AU281+Raw!AV281=100,Raw!AW281+Raw!AX281=100,Raw!AY281+Raw!AZ281=100),"",1)))</f>
        <v/>
      </c>
      <c r="E281" s="19" t="str">
        <f>IF(A281=0,"",IF(ISBLANK(Raw!AQ281),"",IF(Raw!AQ281=1,"",1)))</f>
        <v/>
      </c>
      <c r="F281" s="19" t="str">
        <f>IF(A281=0,"",IF(ISBLANK(Raw!AR281),"",IF(AND(Raw!AR281&gt;=0,Raw!AR281&lt;=100),"",1)))</f>
        <v/>
      </c>
      <c r="G281" s="19" t="str">
        <f>IF(A281=0,"",IF(AND(ISBLANK(Raw!BA281),ISBLANK(Raw!AS281)),"",IF(AND(Raw!AS281&gt;0,ISBLANK(Raw!BA281)=FALSE),"",1)))</f>
        <v/>
      </c>
      <c r="H281" s="19" t="str">
        <f>IF(A281=0,"",IF(COUNTA(Raw!BA281:BH281)=0,"",IF(AND(Raw!BA281=0,COUNTA(Raw!BB281:BH281)=0),"",IF(AND(Raw!BA281&gt;0,COUNTA(Raw!BB281:BH281)&gt;0),"",1))))</f>
        <v/>
      </c>
      <c r="I281" s="19" t="str">
        <f>IF(A281=0,"",IF(AND(ISBLANK(Raw!BI281),ISBLANK(Raw!BJ281)),"",IF(AND(Raw!BI281=1,ISBLANK(Raw!BJ281)=FALSE),"",IF(AND(Raw!BI281=2,ISBLANK(Raw!BJ281)),"",1))))</f>
        <v/>
      </c>
      <c r="J281" s="19" t="str">
        <f>IF(A281=0,"",IF(AND(ISBLANK(Raw!AT281),COUNTBLANK(Raw!BK281:BQ281)),"",IF(AND(Raw!AT281&gt;0,COUNTA(Raw!BK281:BQ281)&gt;0),"",IF(AND(Raw!AT281=0,COUNTA(Raw!BK281:BQ281)=0),"",1))))</f>
        <v/>
      </c>
      <c r="K281" s="19" t="str">
        <f>IF(A281=0,"",IF(AND(ISBLANK(Raw!AS281),COUNTA(Raw!BR281:BX281)=0),"",IF(AND(Raw!AS281&gt;0,COUNTA(Raw!BR281:BX281)&gt;0),"",IF(AND(Raw!AS281=0,COUNTA(Raw!BR281:BX281)=0),"",1))))</f>
        <v/>
      </c>
      <c r="L281" s="19" t="str">
        <f>IF(A281=0,"",IF(AND(COUNTA(Raw!BK281:BX281)=0,COUNTA(Raw!BY281:CH281)=0),"",IF(AND(COUNTIF(Raw!BK281:BX281,1)&gt;0,COUNTA(Raw!BY281:CH281)&gt;0),"",IF(AND(COUNTIF(Raw!BK281:BX281,1)=0,COUNTA(Raw!BY281:CH281)=0),"",1))))</f>
        <v/>
      </c>
      <c r="M281" s="19" t="str">
        <f>IF(A281=0,"",IF(AND(COUNTA(Raw!BK281:BX281)=0,COUNTA(Raw!CI281:CR281)),"",IF(AND(COUNTIF(Raw!BK281:BX281,3)&gt;0,COUNTA(Raw!CI281:CR281)&gt;0),"",IF(AND(COUNTIF(Raw!BK281:BX281,3)=0,COUNTA(Raw!CI281:CR281)=0),"",1))))</f>
        <v/>
      </c>
      <c r="N281" s="19" t="str">
        <f>IF(A281=0,"",IF(COUNTA(Raw!CS281:DF281)=0,"",IF(AND(COUNTIF(Raw!CS281:CV281,1)=1,COUNTA(Raw!CW281:DA281)&gt;0,COUNTA(Raw!DB281:DF281)=0),"",IF(AND(COUNTIF(Raw!CS281:CV281,2)=1,COUNTA(Raw!CW281:DA281)=0,COUNTA(Raw!DB281:DF281)&gt;0),"",IF(AND(COUNTA(Raw!CS281:CV281)&gt;0,COUNTA(Raw!CW281:DF281)=0),"",1)))))</f>
        <v/>
      </c>
      <c r="O281" s="19" t="str">
        <f>IF(A281=0,"",IF(COUNTA(Raw!DG281:DP281)=0,"",IF(AND(COUNTIF(Raw!BK281:BQ281,1)&gt;0,OR(COUNTIF(Raw!DG281:DP281,1)=1,COUNTIF(Raw!DG281:DP281,2)=1,COUNTIF(Raw!DG281:DP281,3)=1)),"",IF(AND(COUNTIF(Raw!BK281:BQ281,1)=0,AND(COUNTIF(Raw!DG281:DP281,1)=0,COUNTIF(Raw!DG281:DP281,2)=0,COUNTIF(Raw!DG281:DP281,3)=0)),"",1))))</f>
        <v/>
      </c>
      <c r="P281" s="19" t="str">
        <f>IF(A281=0,"",IF(COUNTA(Raw!DG281:DR281)=0,"",IF(AND(COUNTIF(Raw!DG281:DP281,4)=1,ISBLANK(Raw!DQ281)=FALSE,ISBLANK(Raw!DR281)),"",IF(AND(COUNTIF(Raw!DG281:DP281,7)=1,ISBLANK(Raw!DQ281),ISBLANK(Raw!DR281)=FALSE),"",IF(AND(COUNTA(Raw!DG281:DP281)&gt;0,COUNTIF(Raw!DG281:DP281,4)=0,COUNTIF(Raw!DG281:DP281,7)=0,COUNTA(Raw!DQ281:DR281)=0),"",1)))))</f>
        <v/>
      </c>
      <c r="Q281" s="19" t="str">
        <f>IF(A281=0,"",IF(AND(COUNTA(Raw!DS281:DU281)=0,COUNTA(Raw!BK281:BQ281)=0),"",IF(AND(COUNTIF(Raw!BK281:BQ281,1)&gt;0,COUNTA(Raw!DS281:DU281)&gt;0),"",IF(AND(COUNTIF(Raw!BK281:BQ281,1)=0,COUNTA(Raw!DS281:DU281)=0),"",1))))</f>
        <v/>
      </c>
      <c r="R281" s="19" t="str">
        <f>IF(A281=0,"",IF(AND(ISBLANK(Raw!AT281),ISBLANK(Raw!EJ281)),"",IF(AND(Raw!AT281&gt;0,ISBLANK(Raw!EJ281)=FALSE,Raw!EJ281&gt;=0,Raw!EJ281&lt;=7),"",IF(AND(Raw!AT281=0,ISBLANK(Raw!EJ281)),"",1))))</f>
        <v/>
      </c>
      <c r="S281" t="str">
        <f>IF(A281=0,"",IF(AND(ISBLANK(Raw!AS281),ISBLANK(Raw!EK281)),"",IF(AND(Raw!AS281&gt;0,ISBLANK(Raw!EK281)=FALSE),"",IF(AND(Raw!AS281=0,ISBLANK(Raw!EK281)),"",1))))</f>
        <v/>
      </c>
      <c r="T281" s="19" t="str">
        <f>IF(A281=0,"",IF(AND(ISBLANK(Raw!AT281),COUNTA(Raw!EL281:EQ281)=0),"",IF(AND(Raw!AT281&gt;0,COUNTA(Raw!EL281:EQ281)&gt;0),"",IF(AND(Raw!AT281=0,COUNTA(Raw!EL281:EQ281)=0),"",1))))</f>
        <v/>
      </c>
      <c r="U281" t="str">
        <f>IF(A281=0,"",IF(AND(ISBLANK(Raw!AT281),COUNTA(Raw!ER281:EU281)=0),"",IF(AND(Raw!AT281&gt;0,COUNTA(Raw!ER281:EU281)&gt;0),"",IF(AND(Raw!AT281=0,COUNTA(Raw!ER281:EU281)=0),"",1))))</f>
        <v/>
      </c>
      <c r="V281" t="str">
        <f>IF(A281=0,"",IF(AND(ISBLANK(Raw!AS281),COUNTA(Raw!EV281:FA281)=0),"",IF(AND(Raw!AS281&gt;0,COUNTA(Raw!EV281:FA281)&gt;0),"",IF(AND(Raw!AS281=0,COUNTA(Raw!EV281:FA281)=0),"",1))))</f>
        <v/>
      </c>
      <c r="W281" t="str">
        <f>IF(A281=0,"",IF(AND(ISBLANK(Raw!AS281),COUNTA(Raw!FB281:FE281)=0),"",IF(AND(Raw!AS281&gt;0,COUNTA(Raw!FB281:FE281)&gt;0),"",IF(AND(Raw!AS281=0,COUNTA(Raw!FB281:FE281)=0),"",1))))</f>
        <v/>
      </c>
      <c r="X281" t="str">
        <f>IF(A281=0,"",IF(AND(ISBLANK(Raw!AT281),COUNTA(Raw!FF281:FI281)=0),"",IF(AND(Raw!AT281&gt;0,COUNTA(Raw!FF281:FI281)&gt;0),"",IF(AND(Raw!AT281=0,COUNTA(Raw!FF281:FI281)=0),"",1))))</f>
        <v/>
      </c>
      <c r="Y281" t="str">
        <f>IF(A281=0,"",IF(AND(ISBLANK(Raw!AS281),COUNTA(Raw!FJ281:FM281)=0),"",IF(AND(Raw!AS281&gt;0,COUNTA(Raw!FJ281:FM281)&gt;0),"",IF(AND(Raw!AS281=0,COUNTA(Raw!FJ281:FM281)=0),"",1))))</f>
        <v/>
      </c>
      <c r="Z281" t="str">
        <f>IF(A281=0,"",IF(AND(COUNTA(Raw!FN281:FT281)=0,ISBLANK(Raw!FU281)),"",IF(AND(COUNTIF(Raw!FN281:FT281,1)&gt;0,ISBLANK(Raw!FU281)=FALSE),"",IF(AND(COUNTIF(Raw!FN281:FT281,1)=0,ISBLANK(Raw!FU281)),"",1))))</f>
        <v/>
      </c>
      <c r="AA281" s="19" t="str">
        <f>IF(A281=0,"",IF(AND(ISBLANK(Raw!BI281),COUNTA(Raw!FV281:GH281)=0),"",IF(AND(Raw!BI281&lt;&gt;1,COUNTIF(Raw!FV281:GH281,6)=0),"",IF(Raw!BI281=1,"",1))))</f>
        <v/>
      </c>
      <c r="AB281" t="str">
        <f>IF(A281=0,"",IF(AND(ISBLANK(Raw!GI281),COUNTA(Raw!GJ281:GQ281)=0),"",IF(AND(Raw!GI281=1,COUNTA(Raw!GJ281:GQ281)&gt;0),"",IF(AND(Raw!GI281=2,COUNTA(Raw!GJ281:GQ281)=0),"",1))))</f>
        <v/>
      </c>
      <c r="AC281" s="19" t="str">
        <f>IF(A281=0,"",IF(AND(COUNTA(Raw!GY281:HF281)=0,ISBLANK(Raw!HG281)),"",IF(AND(OR(COUNTIF(Raw!GY281:HE281,1)&gt;0,COUNTIF(Raw!GY281:HE281,2)&gt;0),ISBLANK(Raw!HG281)=FALSE),"",IF(AND(COUNTA(Raw!GY281:HF281)&gt;0,ISBLANK(Raw!HG281),COUNTIF(Raw!GY281:HE281,1)=0,COUNTIF(Raw!GY281:HE281,2)=0),"",1))))</f>
        <v/>
      </c>
      <c r="AD281" s="19" t="str">
        <f>IF(A281=0,"",IF(COUNTA(Raw!HU281:IB281)=0,"",IF(AND(Raw!AK281&lt;&gt;2,COUNTIF(Raw!HU281:IA281,2)=0,COUNTIF(Raw!HU281:IA281,3)=0),"",IF(Raw!AK281=2,"",1))))</f>
        <v/>
      </c>
      <c r="AE281" s="19" t="str">
        <f>IF(A281=0,"",IF(AND(Raw!AK281=2,ISBLANK(Raw!IC281)=FALSE),"",IF(AND(Raw!AK281&lt;&gt;2,ISBLANK(Raw!IC281)),"",1)))</f>
        <v/>
      </c>
      <c r="AF281" s="19" t="str">
        <f>IF(A281=0,"",IF(COUNTA(Raw!ID281:IF281)=0,"",IF(AND(MATCH(2023-Raw!ID281,Code!$A$3:$A$12,1)=Raw!IF281,2023-Raw!ID281=Raw!IE281),"",1)))</f>
        <v/>
      </c>
      <c r="AG281" s="19" t="str">
        <f>IF(A281=0,"",IF(COUNTA(Raw!IG281:II281)=0,"",IF(AND(Raw!IG281=4,ISBLANK(Raw!II281)=FALSE),"",IF(AND(Raw!IG281&lt;&gt;4,ISBLANK(Raw!II281)),"",1))))</f>
        <v/>
      </c>
      <c r="AH281" s="19" t="str">
        <f>IF(A281=0,"",IF(COUNTA(Raw!IJ281:IM281)=0,"",IF(AND(Raw!IJ281=1,ISBLANK(Raw!IK281)=FALSE),"",IF(AND(Raw!IJ281=2,COUNTA(Raw!IK281:IM281)&gt;0),"",1))))</f>
        <v/>
      </c>
      <c r="AI281" s="19" t="str">
        <f>IF(A281=0,"",IF(COUNTA(Raw!IK281:IM281)=0,"",IF(AND(Raw!IK281=1,ISBLANK(Raw!IL281)=FALSE),"",IF(AND(Raw!IK281=2,COUNTA(Raw!IL281:IM281)=0),"",1))))</f>
        <v/>
      </c>
      <c r="AJ281" s="19" t="str">
        <f>IF(A281=0,"",IF(COUNTA(Raw!JD281:JJ281)=0,"",IF(AND(Raw!JD281&gt;600,COUNTA(Raw!JE281:JI281)&gt;0),"",IF(AND(Raw!JD281&lt;=600,COUNTA(Raw!JE281:JJ281)=0),"",1))))</f>
        <v/>
      </c>
      <c r="AK281" s="19" t="str">
        <f>IF(A281=0,"",IF(COUNTA(Raw!JK281:KA281)=0,"",IF(AND(Raw!JK281=1,COUNTA(Raw!JM281:JV281)&gt;0),"",IF(AND(Raw!JK281=3,COUNTA(Raw!JM281:JV281)&gt;0,COUNTA(Raw!JW281:KA281)=0),"",IF(AND(ISBLANK(Raw!JK281)=FALSE,Raw!JK281&lt;&gt;1,Raw!JK281&lt;&gt;3,COUNTA(Raw!JM281:KA281)=0),"",1)))))</f>
        <v/>
      </c>
      <c r="AL281" s="19" t="str">
        <f>IF(A281=0,"",IF(COUNTA(Raw!JW281:KA281)=0,"",IF(AND(COUNTIF(Raw!JW281:JZ281,4)=0,COUNTA(Raw!JW281:JZ281)&gt;0,ISBLANK(Raw!KA281)=FALSE),"",IF(AND(COUNTIF(Raw!JW281:KA281,4)&gt;0,ISBLANK(Raw!KA281)),"",1))))</f>
        <v/>
      </c>
      <c r="AM281" s="19" t="str">
        <f>IF(A281=0,"",IF(COUNTA(Raw!KT281:KU281)=0,"",IF(AND(Raw!KT281=1,ISBLANK(Raw!KU281)=FALSE),"",IF(AND(Raw!KT281=2,ISBLANK(Raw!KU281)),"",1))))</f>
        <v/>
      </c>
      <c r="AN281" s="19" t="str">
        <f>IF(A281=0,"",IF(COUNTA(Raw!KX281:LF281)=0,"",IF(AND(COUNTIF(Raw!KX281:LB281,5)=1,COUNTA(Raw!KX281:LB281)=1,COUNTA(Raw!LC281:LF281)=0),"",IF(AND(COUNTIF(Raw!KX281:LB281,5)=0,COUNTA(Raw!KX281:LB281)&gt;0,COUNTA(Raw!LC281:LF281)&gt;0),"",1))))</f>
        <v/>
      </c>
      <c r="AO281" s="19" t="str">
        <f>IF(A281=0,"",IF(COUNTA(Raw!LM281:LU281)=0,"",IF(AND(Raw!LM281=1,ISBLANK(Raw!LN281)=FALSE,COUNTA(Raw!LO281:LU281)&gt;0),"",IF(AND(Raw!LM281=2,COUNTA(Raw!LN281:LU281)=0),"",1))))</f>
        <v/>
      </c>
      <c r="AP281" s="19" t="str">
        <f>IF(A281=0,"",IF(COUNTA(Raw!MY281:OG281)=0,"",IF(AND(Raw!MY281=2,COUNTA(Raw!MZ281:OG281)=0),"",IF(AND(Raw!MY281=1,COUNTA(Raw!MZ281:OG281)&gt;0),"",1))))</f>
        <v/>
      </c>
      <c r="AQ281" s="19" t="str">
        <f>IF(A281=0,"",IF(COUNTA(Raw!NC281:NW281)=0,"",IF(AND(COUNTIF(Raw!NC281:NG281,3)&gt;0,COUNTA(Raw!NH281:NQ281)&gt;0),"",IF(AND(COUNTA(Raw!NC281:NG281)&gt;0,COUNTIF(Raw!NC281:NG281,3)=0,COUNTA(Raw!NH281:NW281)=0),"",1))))</f>
        <v/>
      </c>
      <c r="AR281" s="19" t="str">
        <f>IF(A281=0,"",IF(COUNTA(Raw!NH281:NW281)=0,"",IF(AND(COUNTIF(Raw!NH281:NQ281,10)&gt;0,COUNTA(Raw!NR281:NW281)&gt;0),"",IF(AND(COUNTA(Raw!NH281:NQ281)&gt;0,COUNTIF(Raw!NH281:NQ281,10)=0,COUNTA(Raw!NR281:NY281)=0),"",1))))</f>
        <v/>
      </c>
      <c r="AS281" s="19" t="str">
        <f>IF(A281=0,"",IF(COUNTA(Raw!NY281:OG281)=0,"",IF(AND(Raw!NY281=1,COUNTA(Raw!NZ281:OG281)&gt;0),"",IF(AND(Raw!NY281=2,COUNTA(Raw!NZ281:OG281)=0),"",1))))</f>
        <v/>
      </c>
      <c r="AT281" s="19" t="str">
        <f>IF(A281=0,"",IF(COUNTA(Raw!OH281:OY281)=0,"",IF(AND(Raw!OH281=1,COUNTA(Raw!OI281:OY281)&gt;0),"",IF(AND(Raw!OH281=2,COUNTA(Raw!OI281:OY281)=0),"",1))))</f>
        <v/>
      </c>
      <c r="AU281" s="19" t="str">
        <f>IF(A281=0,"",IF(COUNTA(Raw!PR281:QB281)=0,"",
IF(AND(OR(AND(COUNTIF(Raw!PR281:QB281,1)=1,COUNTA(Raw!QI281:QY281)&gt;0),AND(COUNTIF(Raw!PR281:QB281,1)=0,COUNTA(Raw!QI281:QY281)=0)),OR(AND(COUNTIF(Raw!PR281:QB281,2)=1,COUNTA(Raw!QZ281:RP281)&gt;0),AND(COUNTIF(Raw!PR281:QB281,2)=0,COUNTA(Raw!QZ281:RP281)=0)),OR(AND(COUNTIF(Raw!PR281:QB281,3)=1,COUNTA(Raw!RQ281:SG281)&gt;0),AND(COUNTIF(Raw!PR281:QB281,3)=0,COUNTA(Raw!RQ281:SG281)=0)),OR(AND(COUNTIF(Raw!PR281:QB281,4)=1,COUNTA(Raw!SH281:ST281)&gt;0),AND(COUNTIF(Raw!PR281:QB281,4)=0,COUNTA(Raw!SH281:ST281)=0)),OR(AND(COUNTIF(Raw!PR281:QB281,5)=1,COUNTA(Raw!SU281:TG281)&gt;0),AND(COUNTIF(Raw!PR281:QB281,5)=0,COUNTA(Raw!SU281:TG281)=0)),OR(AND(COUNTIF(Raw!PR281:QB281,6)=1,COUNTA(Raw!TH281:TT281)&gt;0),AND(COUNTIF(Raw!PR281:QB281,6)=0,COUNTA(Raw!TH281:TT281)=0)),OR(AND(COUNTIF(Raw!PR281:QB281,7)=1,COUNTA(Raw!TU281:UI281)&gt;0),AND(COUNTIF(Raw!PR281:QB281,7)=0,COUNTA(Raw!TU281:UI281)=0)),OR(AND(COUNTIF(Raw!PR281:QB281,8)=1,COUNTA(Raw!UJ281:UV281)&gt;0),AND(COUNTIF(Raw!PR281:QB281,8)=0,COUNTA(Raw!UJ281:UV281)=0)),OR(AND(COUNTIF(Raw!PR281:QB281,9)=1,COUNTA(Raw!UW281:VG281)&gt;0),AND(COUNTIF(Raw!PR281:QB281,9)=0,COUNTA(Raw!UW281:VG281)=0)),OR(AND(COUNTIF(Raw!PR281:QB281,10)=1,COUNTA(Raw!VH281:VP281)&gt;0),AND(COUNTIF(Raw!PR281:QB281,10)=0,COUNTA(Raw!VH281:VP281)=0)),OR(AND(COUNTIF(Raw!PR281:QB281,11)=1,COUNTA(Raw!VQ281:WK281)&gt;0),AND(COUNTIF(Raw!PR281:QB281,11)=0,COUNTA(Raw!VQ281:WK281)=0))),"",1)))</f>
        <v/>
      </c>
      <c r="AV281" s="19" t="str">
        <f>IF(A281=0,"",IF(COUNTA(Raw!QI281:QY281)=0,"",IF(AND(OR(AND(Raw!QI281=4,COUNTIF(Raw!QR281:QY281,1)=0),Raw!QI281&lt;&gt;4),OR(AND(Raw!QJ281=4,COUNTIF(Raw!QR281:QY281,2)=0),Raw!QJ281&lt;&gt;4),OR(AND(Raw!QK281=4,COUNTIF(Raw!QR281:QY281,3)=0),Raw!QK281&lt;&gt;4),OR(AND(Raw!QL281=4,COUNTIF(Raw!QR281:QY281,4)=0),Raw!QL281&lt;&gt;4),OR(AND(Raw!QM281=4,COUNTIF(Raw!QR281:QY281,5)=0),Raw!QM281&lt;&gt;4),OR(AND(Raw!QN281=4,COUNTIF(Raw!QR281:QY281,6)=0),Raw!QN281&lt;&gt;4),OR(AND(Raw!QO281=4,COUNTIF(Raw!QR281:QY281,7)=0),Raw!QO281&lt;&gt;4),OR(AND(Raw!QP281=4,COUNTIF(Raw!QR281:QY281,8)=0),Raw!QP281&lt;&gt;4)),"",1)))</f>
        <v/>
      </c>
      <c r="AW281" t="str">
        <f>IF(A281=0,"",IF(COUNTA(Raw!QZ281:RP281)=0,"",IF(AND(OR(AND(Raw!QZ281=4,COUNTIF(Raw!RI281:RP281,1)=0),Raw!QZ281&lt;&gt;4),OR(AND(Raw!RA281=4,COUNTIF(Raw!RI281:RP281,2)=0),Raw!RA281&lt;&gt;4),OR(AND(Raw!RB281=4,COUNTIF(Raw!RI281:RP281,3)=0),Raw!RB281&lt;&gt;4),OR(AND(Raw!RC281=4,COUNTIF(Raw!RI281:RP281,4)=0),Raw!RC281&lt;&gt;4),OR(AND(Raw!RD281=4,COUNTIF(Raw!RI281:RP281,5)=0),Raw!RD281&lt;&gt;4),OR(AND(Raw!RE281=4,COUNTIF(Raw!RI281:RP281,6)=0),Raw!RE281&lt;&gt;4),OR(AND(Raw!RF281=4,COUNTIF(Raw!RI281:RP281,7)=0),Raw!RF281&lt;&gt;4),OR(AND(Raw!RG281=4,COUNTIF(Raw!RI281:RP281,8)=0),Raw!RG281&lt;&gt;4)),"",1)))</f>
        <v/>
      </c>
      <c r="AX281" t="str">
        <f>IF(A281=0,"",IF(COUNTA(Raw!RQ281:SG281)=0,"",IF(AND(OR(AND(Raw!RQ281=4,COUNTIF(Raw!RZ281:SG281,1)=0),Raw!RQ281&lt;&gt;4),OR(AND(Raw!RR281=4,COUNTIF(Raw!RZ281:SG281,2)=0),Raw!RR281&lt;&gt;4),OR(AND(Raw!RS281=4,COUNTIF(Raw!RZ281:SG281,3)=0),Raw!RS281&lt;&gt;4),OR(AND(Raw!RT281=4,COUNTIF(Raw!RZ281:SG281,4)=0),Raw!RT281&lt;&gt;4),OR(AND(Raw!RU281=4,COUNTIF(Raw!RZ281:SG281,5)=0),Raw!RU281&lt;&gt;4),OR(AND(Raw!RV281=4,COUNTIF(Raw!RZ281:SG281,6)=0),Raw!RV281&lt;&gt;4),OR(AND(Raw!RW281=4,COUNTIF(Raw!RZ281:SG281,7)=0),Raw!RW281&lt;&gt;4),OR(AND(Raw!RX281=4,COUNTIF(Raw!RZ281:SG281,8)=0),Raw!RX281&lt;&gt;4)),"",1)))</f>
        <v/>
      </c>
      <c r="AY281" t="str">
        <f>IF(A281=0,"",IF(COUNTA(Raw!SH281:ST281)=0,"",IF(AND(OR(AND(Raw!SH281=4,COUNTIF(Raw!SO281:ST281,1)=0),Raw!SH281&lt;&gt;4),OR(AND(Raw!SI281=4,COUNTIF(Raw!SO281:ST281,2)=0),Raw!SI281&lt;&gt;4),OR(AND(Raw!SJ281=4,COUNTIF(Raw!SO281:ST281,3)=0),Raw!SJ281&lt;&gt;4),OR(AND(Raw!SK281=4,COUNTIF(Raw!SO281:ST281,4)=0),Raw!SK281&lt;&gt;4),OR(AND(Raw!SL281=4,COUNTIF(Raw!SO281:ST281,5)=0),Raw!SL281&lt;&gt;4),OR(AND(Raw!SM281=4,COUNTIF(Raw!SO281:ST281,6)=0),Raw!SM281&lt;&gt;4)),"",1)))</f>
        <v/>
      </c>
      <c r="AZ281" t="str">
        <f>IF(A281=0,"",IF(COUNTA(Raw!SU281:TG281)=0,"",IF(AND(OR(AND(Raw!SU281=4,COUNTIF(Raw!TB281:TG281,1)=0),Raw!SU281&lt;&gt;4),OR(AND(Raw!SV281=4,COUNTIF(Raw!TB281:TG281,2)=0),Raw!SV281&lt;&gt;4),OR(AND(Raw!SW281=4,COUNTIF(Raw!TB281:TG281,3)=0),Raw!SW281&lt;&gt;4),OR(AND(Raw!SX281=4,COUNTIF(Raw!TB281:TG281,4)=0),Raw!SX281&lt;&gt;4),OR(AND(Raw!SY281=4,COUNTIF(Raw!TB281:TG281,5)=0),Raw!SY281&lt;&gt;4),OR(AND(Raw!SZ281=4,COUNTIF(Raw!TB281:TG281,6)=0),Raw!SZ281&lt;&gt;4)),"",1)))</f>
        <v/>
      </c>
      <c r="BA281" t="str">
        <f>IF(A281=0,"",IF(COUNTA(Raw!TH281:TT281)=0,"",IF(AND(OR(AND(Raw!TH281=4,COUNTIF(Raw!TO281:TT281,1)=0),Raw!TH281&lt;&gt;4),OR(AND(Raw!TI281=4,COUNTIF(Raw!TO281:TT281,2)=0),Raw!TI281&lt;&gt;4),OR(AND(Raw!TJ281=4,COUNTIF(Raw!TO281:TT281,3)=0),Raw!TJ281&lt;&gt;4),OR(AND(Raw!TK281=4,COUNTIF(Raw!TO281:TT281,4)=0),Raw!TK281&lt;&gt;4),OR(AND(Raw!TL281=4,COUNTIF(Raw!TO281:TT281,5)=0),Raw!TL281&lt;&gt;4),OR(AND(Raw!TM281=4,COUNTIF(Raw!TO281:TT281,6)=0),Raw!TM281&lt;&gt;4)),"",1)))</f>
        <v/>
      </c>
      <c r="BB281" t="str">
        <f>IF(A281=0,"",IF(COUNTA(Raw!TU281:UI281)=0,"",IF(AND(OR(AND(Raw!TU281=4,COUNTIF(Raw!UC281:UI281,1)=0),Raw!TU281&lt;&gt;4),OR(AND(Raw!TV281=4,COUNTIF(Raw!UC281:UI281,2)=0),Raw!TV281&lt;&gt;4),OR(AND(Raw!TW281=4,COUNTIF(Raw!UC281:UI281,3)=0),Raw!TW281&lt;&gt;4),OR(AND(Raw!TX281=4,COUNTIF(Raw!UC281:UI281,4)=0),Raw!TX281&lt;&gt;4),OR(AND(Raw!TY281=4,COUNTIF(Raw!UC281:UI281,5)=0),Raw!TY281&lt;&gt;4),OR(AND(Raw!TZ281=4,COUNTIF(Raw!UC281:UI281,6)=0),Raw!TZ281&lt;&gt;4),OR(AND(Raw!UA281=4,COUNTIF(Raw!UC281:UI281,7)=0),Raw!UA281&lt;&gt;4)),"",1)))</f>
        <v/>
      </c>
      <c r="BC281" t="str">
        <f>IF(A281=0,"",IF(COUNTA(Raw!UJ281:UV281)=0,"",IF(AND(OR(AND(Raw!UJ281=4,COUNTIF(Raw!UQ281:UV281,1)=0),Raw!UJ281&lt;&gt;4),OR(AND(Raw!UK281=4,COUNTIF(Raw!UQ281:UV281,2)=0),Raw!UK281&lt;&gt;4),OR(AND(Raw!UL281=4,COUNTIF(Raw!UQ281:UV281,3)=0),Raw!UL281&lt;&gt;4),OR(AND(Raw!UM281=4,COUNTIF(Raw!UQ281:UV281,4)=0),Raw!UM281&lt;&gt;4),OR(AND(Raw!UN281=4,COUNTIF(Raw!UQ281:UV281,5)=0),Raw!UN281&lt;&gt;4),OR(AND(Raw!UO281=4,COUNTIF(Raw!UQ281:UV281,6)=0),Raw!UO281&lt;&gt;4)),"",1)))</f>
        <v/>
      </c>
      <c r="BD281" t="str">
        <f>IF(A281=0,"",IF(COUNTA(Raw!UW281:VG281)=0,"",IF(AND(OR(AND(Raw!UW281=4,COUNTIF(Raw!VC281:VG281,1)=0),Raw!UW281&lt;&gt;4),OR(AND(Raw!UX281=4,COUNTIF(Raw!VC281:VG281,2)=0),Raw!UX281&lt;&gt;4),OR(AND(Raw!UY281=4,COUNTIF(Raw!VC281:VG281,3)=0),Raw!UY281&lt;&gt;4),OR(AND(Raw!UZ281=4,COUNTIF(Raw!VC281:VG281,4)=0),Raw!UZ281&lt;&gt;4),OR(AND(Raw!VA281=4,COUNTIF(Raw!VC281:VG281,5)=0),Raw!VA281&lt;&gt;4)),"",1)))</f>
        <v/>
      </c>
      <c r="BE281" t="str">
        <f>IF(A281=0,"",IF(COUNTA(Raw!VH281:VP281)=0,"",
IF(AND(
OR(AND(Raw!VH281=4,COUNTIF(Raw!VM281:VP281,1)=0),Raw!VH281&lt;&gt;4),
OR(AND(Raw!VI281=4,COUNTIF(Raw!VM281:VP281,2)=0),Raw!VI281&lt;&gt;4),
OR(AND(Raw!VJ281=4,COUNTIF(Raw!VM281:VP281,3)=0),Raw!VJ281&lt;&gt;4),
OR(AND(Raw!VK281=4,COUNTIF(Raw!VM281:VP281,4)=0),Raw!VK281&lt;&gt;4)
),"",1)))</f>
        <v/>
      </c>
      <c r="BF281" t="str">
        <f>IF(A281=0,"",IF(COUNTA(Raw!VQ281:WK281)=0,"",
IF(AND(
OR(AND(Raw!VQ281=4,COUNTIF(Raw!WB281:WK281,1)=0),Raw!VQ281&lt;&gt;4),
OR(AND(Raw!VR281=4,COUNTIF(Raw!WB281:WK281,2)=0),Raw!VR281&lt;&gt;4),
OR(AND(Raw!VS281=4,COUNTIF(Raw!WB281:WK281,3)=0),Raw!VS281&lt;&gt;4),
OR(AND(Raw!VT281=4,COUNTIF(Raw!WB281:WK281,4)=0),Raw!VT281&lt;&gt;4),
OR(AND(Raw!VU281=4,COUNTIF(Raw!WB281:WK281,5)=0),Raw!VU281&lt;&gt;4),
OR(AND(Raw!VV281=4,COUNTIF(Raw!WB281:WK281,6)=0),Raw!VV281&lt;&gt;4),
OR(AND(Raw!VW281=4,COUNTIF(Raw!WB281:WK281,7)=0),Raw!VW281&lt;&gt;4),
OR(AND(Raw!VX281=4,COUNTIF(Raw!WB281:WK281,8)=0),Raw!VX281&lt;&gt;4),
OR(AND(Raw!VY281=4,COUNTIF(Raw!WB281:WK281,9)=0),Raw!VX281&lt;&gt;4),
OR(AND(Raw!VZ281=4,COUNTIF(Raw!WB281:WK281,10)=0),Raw!VZ281&lt;&gt;4)
),"",1)))</f>
        <v/>
      </c>
      <c r="BG281" t="str">
        <f>IF(A281=0,"",IF(COUNTA(Raw!WL281:XB281)=0,"",
IF(AND(
OR(AND(Raw!WL281=4,COUNTIF(Raw!WU281:XB281,1)=0),Raw!WL281&lt;&gt;4),
OR(AND(Raw!WM281=4,COUNTIF(Raw!WU281:XB281,2)=0),Raw!WM281&lt;&gt;4),
OR(AND(Raw!WN281=4,COUNTIF(Raw!WU281:XB281,3)=0),Raw!WN281&lt;&gt;4),
OR(AND(Raw!WO281=4,COUNTIF(Raw!WU281:XB281,4)=0),Raw!WO281&lt;&gt;4),
OR(AND(Raw!WP281=4,COUNTIF(Raw!WU281:XB281,5)=0),Raw!WP281&lt;&gt;4),
OR(AND(Raw!WQ281=4,COUNTIF(Raw!WU281:XB281,6)=0),Raw!WQ281&lt;&gt;4),
OR(AND(Raw!WR281=4,COUNTIF(Raw!WU281:XB281,7)=0),Raw!WR281&lt;&gt;4),
OR(AND(Raw!WS281=4,COUNTIF(Raw!WU281:XB281,8)=0),Raw!WS281&lt;&gt;4)
),"",1)))</f>
        <v/>
      </c>
      <c r="BH281" t="str">
        <f>IF(A281=0,"",IF(COUNTA(Raw!XC281:XK281)=0,"",
IF(AND(
OR(AND(Raw!XC281=4,COUNTIF(Raw!XH281:XK281,1)=0),Raw!XC281&lt;&gt;4),
OR(AND(Raw!XD281=4,COUNTIF(Raw!XH281:XK281,2)=0),Raw!XD281&lt;&gt;4),
OR(AND(Raw!XE281=4,COUNTIF(Raw!XH281:XK281,3)=0),Raw!XE281&lt;&gt;4),
OR(AND(Raw!XF281=4,COUNTIF(Raw!XH281:XK281,4)=0),Raw!XF281&lt;&gt;4)
),"",1)))</f>
        <v/>
      </c>
      <c r="BI281" t="str">
        <f>IF(A281=0,"",IF(COUNTA(Raw!XL281:XT281)=0,"",
IF(AND(
OR(AND(Raw!XL281=4,COUNTIF(Raw!XQ281:XT281,1)=0),Raw!XL281&lt;&gt;4),
OR(AND(Raw!XM281=4,COUNTIF(Raw!XQ281:XT281,2)=0),Raw!XM281&lt;&gt;4),
OR(AND(Raw!XN281=4,COUNTIF(Raw!XQ281:XT281,3)=0),Raw!XN281&lt;&gt;4),
OR(AND(Raw!XO281=4,COUNTIF(Raw!XQ281:XT281,4)=0),Raw!XO281&lt;&gt;4)
),"",1)))</f>
        <v/>
      </c>
      <c r="BJ281" t="str">
        <f>IF(A281=0,"",IF(COUNTA(Raw!XU281:YI281)=0,"",
IF(AND(
OR(AND(Raw!XU281=4,COUNTIF(Raw!YC281:YI281,1)=0),Raw!XU281&lt;&gt;4),
OR(AND(Raw!XV281=4,COUNTIF(Raw!YC281:YI281,2)=0),Raw!XV281&lt;&gt;4),
OR(AND(Raw!XW281=4,COUNTIF(Raw!YC281:YI281,3)=0),Raw!XW281&lt;&gt;4),
OR(AND(Raw!XX281=4,COUNTIF(Raw!YC281:YI281,4)=0),Raw!XX281&lt;&gt;4),
OR(AND(Raw!XY281=4,COUNTIF(Raw!YC281:YI281,5)=0),Raw!XY281&lt;&gt;4),
OR(AND(Raw!XZ281=4,COUNTIF(Raw!YC281:YI281,6)=0),Raw!XZ281&lt;&gt;4),
OR(AND(Raw!YA281=4,COUNTIF(Raw!YC281:YI281,7)=0),Raw!YA281&lt;&gt;4)
),"",1)))</f>
        <v/>
      </c>
      <c r="BK281" t="str">
        <f>IF(A281=0,"",IF(COUNTA(Raw!YJ281:YR281)=0,"",
IF(AND(
OR(AND(Raw!YJ281=4,COUNTIF(Raw!YO281:YR281,1)=0),Raw!YJ281&lt;&gt;4),
OR(AND(Raw!YK281=4,COUNTIF(Raw!YO281:YR281,2)=0),Raw!YK281&lt;&gt;4),
OR(AND(Raw!YL281=4,COUNTIF(Raw!YO281:YR281,3)=0),Raw!YL281&lt;&gt;4),
OR(AND(Raw!YM281=4,COUNTIF(Raw!YO281:YR281,4)=0),Raw!YM281&lt;&gt;4)
),"",1)))</f>
        <v/>
      </c>
      <c r="BL281" t="str">
        <f>IF(A281=0,"",IF(COUNTA(Raw!YS281:YU281)=0,"",IF(AND(Raw!YS281=4,ISBLANK(Raw!YU281)),"",IF(AND(Raw!YS281&lt;&gt;4,ISBLANK(Raw!YU281)=FALSE),"",1))))</f>
        <v/>
      </c>
    </row>
    <row r="282" spans="1:64">
      <c r="A282" s="20">
        <f>Raw!A282</f>
        <v>0</v>
      </c>
      <c r="B282" s="19" t="str">
        <f>IF(A282=0,"",IF(AND(Raw!AC282=1,COUNTA(Raw!AR282:IC282)&gt;0,COUNTA(Raw!ID282:YU282)=0),"",IF(AND(Raw!AC282=2,COUNTA(Raw!AR282:IC282)=0,COUNTA(Raw!ID282:MV282)&gt;0,COUNTA(Raw!MW282:YU282)=0),"",IF(AND(Raw!AC282=3,COUNTA(Raw!AP282:MV282)=0,COUNTA(Raw!MW282:YU282)&gt;0),"",1))))</f>
        <v/>
      </c>
      <c r="C282" s="19" t="str">
        <f>IF(A282=0,"",IF(AND(Raw!AK282=1,ISBLANK(Raw!AM282)=FALSE,ISBLANK(Raw!AO282)),"",IF(AND(Raw!AK282=2,ISBLANK(Raw!AM282),ISBLANK(Raw!AO282)=FALSE),"",1)))</f>
        <v/>
      </c>
      <c r="D282" s="19" t="str">
        <f>IF(A282=0,"",IF(COUNTA(Raw!AS282:AZ282)=0,"",IF(AND(Raw!AS282+Raw!AT282=100,Raw!AU282+Raw!AV282=100,Raw!AW282+Raw!AX282=100,Raw!AY282+Raw!AZ282=100),"",1)))</f>
        <v/>
      </c>
      <c r="E282" s="19" t="str">
        <f>IF(A282=0,"",IF(ISBLANK(Raw!AQ282),"",IF(Raw!AQ282=1,"",1)))</f>
        <v/>
      </c>
      <c r="F282" s="19" t="str">
        <f>IF(A282=0,"",IF(ISBLANK(Raw!AR282),"",IF(AND(Raw!AR282&gt;=0,Raw!AR282&lt;=100),"",1)))</f>
        <v/>
      </c>
      <c r="G282" s="19" t="str">
        <f>IF(A282=0,"",IF(AND(ISBLANK(Raw!BA282),ISBLANK(Raw!AS282)),"",IF(AND(Raw!AS282&gt;0,ISBLANK(Raw!BA282)=FALSE),"",1)))</f>
        <v/>
      </c>
      <c r="H282" s="19" t="str">
        <f>IF(A282=0,"",IF(COUNTA(Raw!BA282:BH282)=0,"",IF(AND(Raw!BA282=0,COUNTA(Raw!BB282:BH282)=0),"",IF(AND(Raw!BA282&gt;0,COUNTA(Raw!BB282:BH282)&gt;0),"",1))))</f>
        <v/>
      </c>
      <c r="I282" s="19" t="str">
        <f>IF(A282=0,"",IF(AND(ISBLANK(Raw!BI282),ISBLANK(Raw!BJ282)),"",IF(AND(Raw!BI282=1,ISBLANK(Raw!BJ282)=FALSE),"",IF(AND(Raw!BI282=2,ISBLANK(Raw!BJ282)),"",1))))</f>
        <v/>
      </c>
      <c r="J282" s="19" t="str">
        <f>IF(A282=0,"",IF(AND(ISBLANK(Raw!AT282),COUNTBLANK(Raw!BK282:BQ282)),"",IF(AND(Raw!AT282&gt;0,COUNTA(Raw!BK282:BQ282)&gt;0),"",IF(AND(Raw!AT282=0,COUNTA(Raw!BK282:BQ282)=0),"",1))))</f>
        <v/>
      </c>
      <c r="K282" s="19" t="str">
        <f>IF(A282=0,"",IF(AND(ISBLANK(Raw!AS282),COUNTA(Raw!BR282:BX282)=0),"",IF(AND(Raw!AS282&gt;0,COUNTA(Raw!BR282:BX282)&gt;0),"",IF(AND(Raw!AS282=0,COUNTA(Raw!BR282:BX282)=0),"",1))))</f>
        <v/>
      </c>
      <c r="L282" s="19" t="str">
        <f>IF(A282=0,"",IF(AND(COUNTA(Raw!BK282:BX282)=0,COUNTA(Raw!BY282:CH282)=0),"",IF(AND(COUNTIF(Raw!BK282:BX282,1)&gt;0,COUNTA(Raw!BY282:CH282)&gt;0),"",IF(AND(COUNTIF(Raw!BK282:BX282,1)=0,COUNTA(Raw!BY282:CH282)=0),"",1))))</f>
        <v/>
      </c>
      <c r="M282" s="19" t="str">
        <f>IF(A282=0,"",IF(AND(COUNTA(Raw!BK282:BX282)=0,COUNTA(Raw!CI282:CR282)),"",IF(AND(COUNTIF(Raw!BK282:BX282,3)&gt;0,COUNTA(Raw!CI282:CR282)&gt;0),"",IF(AND(COUNTIF(Raw!BK282:BX282,3)=0,COUNTA(Raw!CI282:CR282)=0),"",1))))</f>
        <v/>
      </c>
      <c r="N282" s="19" t="str">
        <f>IF(A282=0,"",IF(COUNTA(Raw!CS282:DF282)=0,"",IF(AND(COUNTIF(Raw!CS282:CV282,1)=1,COUNTA(Raw!CW282:DA282)&gt;0,COUNTA(Raw!DB282:DF282)=0),"",IF(AND(COUNTIF(Raw!CS282:CV282,2)=1,COUNTA(Raw!CW282:DA282)=0,COUNTA(Raw!DB282:DF282)&gt;0),"",IF(AND(COUNTA(Raw!CS282:CV282)&gt;0,COUNTA(Raw!CW282:DF282)=0),"",1)))))</f>
        <v/>
      </c>
      <c r="O282" s="19" t="str">
        <f>IF(A282=0,"",IF(COUNTA(Raw!DG282:DP282)=0,"",IF(AND(COUNTIF(Raw!BK282:BQ282,1)&gt;0,OR(COUNTIF(Raw!DG282:DP282,1)=1,COUNTIF(Raw!DG282:DP282,2)=1,COUNTIF(Raw!DG282:DP282,3)=1)),"",IF(AND(COUNTIF(Raw!BK282:BQ282,1)=0,AND(COUNTIF(Raw!DG282:DP282,1)=0,COUNTIF(Raw!DG282:DP282,2)=0,COUNTIF(Raw!DG282:DP282,3)=0)),"",1))))</f>
        <v/>
      </c>
      <c r="P282" s="19" t="str">
        <f>IF(A282=0,"",IF(COUNTA(Raw!DG282:DR282)=0,"",IF(AND(COUNTIF(Raw!DG282:DP282,4)=1,ISBLANK(Raw!DQ282)=FALSE,ISBLANK(Raw!DR282)),"",IF(AND(COUNTIF(Raw!DG282:DP282,7)=1,ISBLANK(Raw!DQ282),ISBLANK(Raw!DR282)=FALSE),"",IF(AND(COUNTA(Raw!DG282:DP282)&gt;0,COUNTIF(Raw!DG282:DP282,4)=0,COUNTIF(Raw!DG282:DP282,7)=0,COUNTA(Raw!DQ282:DR282)=0),"",1)))))</f>
        <v/>
      </c>
      <c r="Q282" s="19" t="str">
        <f>IF(A282=0,"",IF(AND(COUNTA(Raw!DS282:DU282)=0,COUNTA(Raw!BK282:BQ282)=0),"",IF(AND(COUNTIF(Raw!BK282:BQ282,1)&gt;0,COUNTA(Raw!DS282:DU282)&gt;0),"",IF(AND(COUNTIF(Raw!BK282:BQ282,1)=0,COUNTA(Raw!DS282:DU282)=0),"",1))))</f>
        <v/>
      </c>
      <c r="R282" s="19" t="str">
        <f>IF(A282=0,"",IF(AND(ISBLANK(Raw!AT282),ISBLANK(Raw!EJ282)),"",IF(AND(Raw!AT282&gt;0,ISBLANK(Raw!EJ282)=FALSE,Raw!EJ282&gt;=0,Raw!EJ282&lt;=7),"",IF(AND(Raw!AT282=0,ISBLANK(Raw!EJ282)),"",1))))</f>
        <v/>
      </c>
      <c r="S282" t="str">
        <f>IF(A282=0,"",IF(AND(ISBLANK(Raw!AS282),ISBLANK(Raw!EK282)),"",IF(AND(Raw!AS282&gt;0,ISBLANK(Raw!EK282)=FALSE),"",IF(AND(Raw!AS282=0,ISBLANK(Raw!EK282)),"",1))))</f>
        <v/>
      </c>
      <c r="T282" s="19" t="str">
        <f>IF(A282=0,"",IF(AND(ISBLANK(Raw!AT282),COUNTA(Raw!EL282:EQ282)=0),"",IF(AND(Raw!AT282&gt;0,COUNTA(Raw!EL282:EQ282)&gt;0),"",IF(AND(Raw!AT282=0,COUNTA(Raw!EL282:EQ282)=0),"",1))))</f>
        <v/>
      </c>
      <c r="U282" t="str">
        <f>IF(A282=0,"",IF(AND(ISBLANK(Raw!AT282),COUNTA(Raw!ER282:EU282)=0),"",IF(AND(Raw!AT282&gt;0,COUNTA(Raw!ER282:EU282)&gt;0),"",IF(AND(Raw!AT282=0,COUNTA(Raw!ER282:EU282)=0),"",1))))</f>
        <v/>
      </c>
      <c r="V282" t="str">
        <f>IF(A282=0,"",IF(AND(ISBLANK(Raw!AS282),COUNTA(Raw!EV282:FA282)=0),"",IF(AND(Raw!AS282&gt;0,COUNTA(Raw!EV282:FA282)&gt;0),"",IF(AND(Raw!AS282=0,COUNTA(Raw!EV282:FA282)=0),"",1))))</f>
        <v/>
      </c>
      <c r="W282" t="str">
        <f>IF(A282=0,"",IF(AND(ISBLANK(Raw!AS282),COUNTA(Raw!FB282:FE282)=0),"",IF(AND(Raw!AS282&gt;0,COUNTA(Raw!FB282:FE282)&gt;0),"",IF(AND(Raw!AS282=0,COUNTA(Raw!FB282:FE282)=0),"",1))))</f>
        <v/>
      </c>
      <c r="X282" t="str">
        <f>IF(A282=0,"",IF(AND(ISBLANK(Raw!AT282),COUNTA(Raw!FF282:FI282)=0),"",IF(AND(Raw!AT282&gt;0,COUNTA(Raw!FF282:FI282)&gt;0),"",IF(AND(Raw!AT282=0,COUNTA(Raw!FF282:FI282)=0),"",1))))</f>
        <v/>
      </c>
      <c r="Y282" t="str">
        <f>IF(A282=0,"",IF(AND(ISBLANK(Raw!AS282),COUNTA(Raw!FJ282:FM282)=0),"",IF(AND(Raw!AS282&gt;0,COUNTA(Raw!FJ282:FM282)&gt;0),"",IF(AND(Raw!AS282=0,COUNTA(Raw!FJ282:FM282)=0),"",1))))</f>
        <v/>
      </c>
      <c r="Z282" t="str">
        <f>IF(A282=0,"",IF(AND(COUNTA(Raw!FN282:FT282)=0,ISBLANK(Raw!FU282)),"",IF(AND(COUNTIF(Raw!FN282:FT282,1)&gt;0,ISBLANK(Raw!FU282)=FALSE),"",IF(AND(COUNTIF(Raw!FN282:FT282,1)=0,ISBLANK(Raw!FU282)),"",1))))</f>
        <v/>
      </c>
      <c r="AA282" s="19" t="str">
        <f>IF(A282=0,"",IF(AND(ISBLANK(Raw!BI282),COUNTA(Raw!FV282:GH282)=0),"",IF(AND(Raw!BI282&lt;&gt;1,COUNTIF(Raw!FV282:GH282,6)=0),"",IF(Raw!BI282=1,"",1))))</f>
        <v/>
      </c>
      <c r="AB282" t="str">
        <f>IF(A282=0,"",IF(AND(ISBLANK(Raw!GI282),COUNTA(Raw!GJ282:GQ282)=0),"",IF(AND(Raw!GI282=1,COUNTA(Raw!GJ282:GQ282)&gt;0),"",IF(AND(Raw!GI282=2,COUNTA(Raw!GJ282:GQ282)=0),"",1))))</f>
        <v/>
      </c>
      <c r="AC282" s="19" t="str">
        <f>IF(A282=0,"",IF(AND(COUNTA(Raw!GY282:HF282)=0,ISBLANK(Raw!HG282)),"",IF(AND(OR(COUNTIF(Raw!GY282:HE282,1)&gt;0,COUNTIF(Raw!GY282:HE282,2)&gt;0),ISBLANK(Raw!HG282)=FALSE),"",IF(AND(COUNTA(Raw!GY282:HF282)&gt;0,ISBLANK(Raw!HG282),COUNTIF(Raw!GY282:HE282,1)=0,COUNTIF(Raw!GY282:HE282,2)=0),"",1))))</f>
        <v/>
      </c>
      <c r="AD282" s="19" t="str">
        <f>IF(A282=0,"",IF(COUNTA(Raw!HU282:IB282)=0,"",IF(AND(Raw!AK282&lt;&gt;2,COUNTIF(Raw!HU282:IA282,2)=0,COUNTIF(Raw!HU282:IA282,3)=0),"",IF(Raw!AK282=2,"",1))))</f>
        <v/>
      </c>
      <c r="AE282" s="19" t="str">
        <f>IF(A282=0,"",IF(AND(Raw!AK282=2,ISBLANK(Raw!IC282)=FALSE),"",IF(AND(Raw!AK282&lt;&gt;2,ISBLANK(Raw!IC282)),"",1)))</f>
        <v/>
      </c>
      <c r="AF282" s="19" t="str">
        <f>IF(A282=0,"",IF(COUNTA(Raw!ID282:IF282)=0,"",IF(AND(MATCH(2023-Raw!ID282,Code!$A$3:$A$12,1)=Raw!IF282,2023-Raw!ID282=Raw!IE282),"",1)))</f>
        <v/>
      </c>
      <c r="AG282" s="19" t="str">
        <f>IF(A282=0,"",IF(COUNTA(Raw!IG282:II282)=0,"",IF(AND(Raw!IG282=4,ISBLANK(Raw!II282)=FALSE),"",IF(AND(Raw!IG282&lt;&gt;4,ISBLANK(Raw!II282)),"",1))))</f>
        <v/>
      </c>
      <c r="AH282" s="19" t="str">
        <f>IF(A282=0,"",IF(COUNTA(Raw!IJ282:IM282)=0,"",IF(AND(Raw!IJ282=1,ISBLANK(Raw!IK282)=FALSE),"",IF(AND(Raw!IJ282=2,COUNTA(Raw!IK282:IM282)&gt;0),"",1))))</f>
        <v/>
      </c>
      <c r="AI282" s="19" t="str">
        <f>IF(A282=0,"",IF(COUNTA(Raw!IK282:IM282)=0,"",IF(AND(Raw!IK282=1,ISBLANK(Raw!IL282)=FALSE),"",IF(AND(Raw!IK282=2,COUNTA(Raw!IL282:IM282)=0),"",1))))</f>
        <v/>
      </c>
      <c r="AJ282" s="19" t="str">
        <f>IF(A282=0,"",IF(COUNTA(Raw!JD282:JJ282)=0,"",IF(AND(Raw!JD282&gt;600,COUNTA(Raw!JE282:JI282)&gt;0),"",IF(AND(Raw!JD282&lt;=600,COUNTA(Raw!JE282:JJ282)=0),"",1))))</f>
        <v/>
      </c>
      <c r="AK282" s="19" t="str">
        <f>IF(A282=0,"",IF(COUNTA(Raw!JK282:KA282)=0,"",IF(AND(Raw!JK282=1,COUNTA(Raw!JM282:JV282)&gt;0),"",IF(AND(Raw!JK282=3,COUNTA(Raw!JM282:JV282)&gt;0,COUNTA(Raw!JW282:KA282)=0),"",IF(AND(ISBLANK(Raw!JK282)=FALSE,Raw!JK282&lt;&gt;1,Raw!JK282&lt;&gt;3,COUNTA(Raw!JM282:KA282)=0),"",1)))))</f>
        <v/>
      </c>
      <c r="AL282" s="19" t="str">
        <f>IF(A282=0,"",IF(COUNTA(Raw!JW282:KA282)=0,"",IF(AND(COUNTIF(Raw!JW282:JZ282,4)=0,COUNTA(Raw!JW282:JZ282)&gt;0,ISBLANK(Raw!KA282)=FALSE),"",IF(AND(COUNTIF(Raw!JW282:KA282,4)&gt;0,ISBLANK(Raw!KA282)),"",1))))</f>
        <v/>
      </c>
      <c r="AM282" s="19" t="str">
        <f>IF(A282=0,"",IF(COUNTA(Raw!KT282:KU282)=0,"",IF(AND(Raw!KT282=1,ISBLANK(Raw!KU282)=FALSE),"",IF(AND(Raw!KT282=2,ISBLANK(Raw!KU282)),"",1))))</f>
        <v/>
      </c>
      <c r="AN282" s="19" t="str">
        <f>IF(A282=0,"",IF(COUNTA(Raw!KX282:LF282)=0,"",IF(AND(COUNTIF(Raw!KX282:LB282,5)=1,COUNTA(Raw!KX282:LB282)=1,COUNTA(Raw!LC282:LF282)=0),"",IF(AND(COUNTIF(Raw!KX282:LB282,5)=0,COUNTA(Raw!KX282:LB282)&gt;0,COUNTA(Raw!LC282:LF282)&gt;0),"",1))))</f>
        <v/>
      </c>
      <c r="AO282" s="19" t="str">
        <f>IF(A282=0,"",IF(COUNTA(Raw!LM282:LU282)=0,"",IF(AND(Raw!LM282=1,ISBLANK(Raw!LN282)=FALSE,COUNTA(Raw!LO282:LU282)&gt;0),"",IF(AND(Raw!LM282=2,COUNTA(Raw!LN282:LU282)=0),"",1))))</f>
        <v/>
      </c>
      <c r="AP282" s="19" t="str">
        <f>IF(A282=0,"",IF(COUNTA(Raw!MY282:OG282)=0,"",IF(AND(Raw!MY282=2,COUNTA(Raw!MZ282:OG282)=0),"",IF(AND(Raw!MY282=1,COUNTA(Raw!MZ282:OG282)&gt;0),"",1))))</f>
        <v/>
      </c>
      <c r="AQ282" s="19" t="str">
        <f>IF(A282=0,"",IF(COUNTA(Raw!NC282:NW282)=0,"",IF(AND(COUNTIF(Raw!NC282:NG282,3)&gt;0,COUNTA(Raw!NH282:NQ282)&gt;0),"",IF(AND(COUNTA(Raw!NC282:NG282)&gt;0,COUNTIF(Raw!NC282:NG282,3)=0,COUNTA(Raw!NH282:NW282)=0),"",1))))</f>
        <v/>
      </c>
      <c r="AR282" s="19" t="str">
        <f>IF(A282=0,"",IF(COUNTA(Raw!NH282:NW282)=0,"",IF(AND(COUNTIF(Raw!NH282:NQ282,10)&gt;0,COUNTA(Raw!NR282:NW282)&gt;0),"",IF(AND(COUNTA(Raw!NH282:NQ282)&gt;0,COUNTIF(Raw!NH282:NQ282,10)=0,COUNTA(Raw!NR282:NY282)=0),"",1))))</f>
        <v/>
      </c>
      <c r="AS282" s="19" t="str">
        <f>IF(A282=0,"",IF(COUNTA(Raw!NY282:OG282)=0,"",IF(AND(Raw!NY282=1,COUNTA(Raw!NZ282:OG282)&gt;0),"",IF(AND(Raw!NY282=2,COUNTA(Raw!NZ282:OG282)=0),"",1))))</f>
        <v/>
      </c>
      <c r="AT282" s="19" t="str">
        <f>IF(A282=0,"",IF(COUNTA(Raw!OH282:OY282)=0,"",IF(AND(Raw!OH282=1,COUNTA(Raw!OI282:OY282)&gt;0),"",IF(AND(Raw!OH282=2,COUNTA(Raw!OI282:OY282)=0),"",1))))</f>
        <v/>
      </c>
      <c r="AU282" s="19" t="str">
        <f>IF(A282=0,"",IF(COUNTA(Raw!PR282:QB282)=0,"",
IF(AND(OR(AND(COUNTIF(Raw!PR282:QB282,1)=1,COUNTA(Raw!QI282:QY282)&gt;0),AND(COUNTIF(Raw!PR282:QB282,1)=0,COUNTA(Raw!QI282:QY282)=0)),OR(AND(COUNTIF(Raw!PR282:QB282,2)=1,COUNTA(Raw!QZ282:RP282)&gt;0),AND(COUNTIF(Raw!PR282:QB282,2)=0,COUNTA(Raw!QZ282:RP282)=0)),OR(AND(COUNTIF(Raw!PR282:QB282,3)=1,COUNTA(Raw!RQ282:SG282)&gt;0),AND(COUNTIF(Raw!PR282:QB282,3)=0,COUNTA(Raw!RQ282:SG282)=0)),OR(AND(COUNTIF(Raw!PR282:QB282,4)=1,COUNTA(Raw!SH282:ST282)&gt;0),AND(COUNTIF(Raw!PR282:QB282,4)=0,COUNTA(Raw!SH282:ST282)=0)),OR(AND(COUNTIF(Raw!PR282:QB282,5)=1,COUNTA(Raw!SU282:TG282)&gt;0),AND(COUNTIF(Raw!PR282:QB282,5)=0,COUNTA(Raw!SU282:TG282)=0)),OR(AND(COUNTIF(Raw!PR282:QB282,6)=1,COUNTA(Raw!TH282:TT282)&gt;0),AND(COUNTIF(Raw!PR282:QB282,6)=0,COUNTA(Raw!TH282:TT282)=0)),OR(AND(COUNTIF(Raw!PR282:QB282,7)=1,COUNTA(Raw!TU282:UI282)&gt;0),AND(COUNTIF(Raw!PR282:QB282,7)=0,COUNTA(Raw!TU282:UI282)=0)),OR(AND(COUNTIF(Raw!PR282:QB282,8)=1,COUNTA(Raw!UJ282:UV282)&gt;0),AND(COUNTIF(Raw!PR282:QB282,8)=0,COUNTA(Raw!UJ282:UV282)=0)),OR(AND(COUNTIF(Raw!PR282:QB282,9)=1,COUNTA(Raw!UW282:VG282)&gt;0),AND(COUNTIF(Raw!PR282:QB282,9)=0,COUNTA(Raw!UW282:VG282)=0)),OR(AND(COUNTIF(Raw!PR282:QB282,10)=1,COUNTA(Raw!VH282:VP282)&gt;0),AND(COUNTIF(Raw!PR282:QB282,10)=0,COUNTA(Raw!VH282:VP282)=0)),OR(AND(COUNTIF(Raw!PR282:QB282,11)=1,COUNTA(Raw!VQ282:WK282)&gt;0),AND(COUNTIF(Raw!PR282:QB282,11)=0,COUNTA(Raw!VQ282:WK282)=0))),"",1)))</f>
        <v/>
      </c>
      <c r="AV282" s="19" t="str">
        <f>IF(A282=0,"",IF(COUNTA(Raw!QI282:QY282)=0,"",IF(AND(OR(AND(Raw!QI282=4,COUNTIF(Raw!QR282:QY282,1)=0),Raw!QI282&lt;&gt;4),OR(AND(Raw!QJ282=4,COUNTIF(Raw!QR282:QY282,2)=0),Raw!QJ282&lt;&gt;4),OR(AND(Raw!QK282=4,COUNTIF(Raw!QR282:QY282,3)=0),Raw!QK282&lt;&gt;4),OR(AND(Raw!QL282=4,COUNTIF(Raw!QR282:QY282,4)=0),Raw!QL282&lt;&gt;4),OR(AND(Raw!QM282=4,COUNTIF(Raw!QR282:QY282,5)=0),Raw!QM282&lt;&gt;4),OR(AND(Raw!QN282=4,COUNTIF(Raw!QR282:QY282,6)=0),Raw!QN282&lt;&gt;4),OR(AND(Raw!QO282=4,COUNTIF(Raw!QR282:QY282,7)=0),Raw!QO282&lt;&gt;4),OR(AND(Raw!QP282=4,COUNTIF(Raw!QR282:QY282,8)=0),Raw!QP282&lt;&gt;4)),"",1)))</f>
        <v/>
      </c>
      <c r="AW282" t="str">
        <f>IF(A282=0,"",IF(COUNTA(Raw!QZ282:RP282)=0,"",IF(AND(OR(AND(Raw!QZ282=4,COUNTIF(Raw!RI282:RP282,1)=0),Raw!QZ282&lt;&gt;4),OR(AND(Raw!RA282=4,COUNTIF(Raw!RI282:RP282,2)=0),Raw!RA282&lt;&gt;4),OR(AND(Raw!RB282=4,COUNTIF(Raw!RI282:RP282,3)=0),Raw!RB282&lt;&gt;4),OR(AND(Raw!RC282=4,COUNTIF(Raw!RI282:RP282,4)=0),Raw!RC282&lt;&gt;4),OR(AND(Raw!RD282=4,COUNTIF(Raw!RI282:RP282,5)=0),Raw!RD282&lt;&gt;4),OR(AND(Raw!RE282=4,COUNTIF(Raw!RI282:RP282,6)=0),Raw!RE282&lt;&gt;4),OR(AND(Raw!RF282=4,COUNTIF(Raw!RI282:RP282,7)=0),Raw!RF282&lt;&gt;4),OR(AND(Raw!RG282=4,COUNTIF(Raw!RI282:RP282,8)=0),Raw!RG282&lt;&gt;4)),"",1)))</f>
        <v/>
      </c>
      <c r="AX282" t="str">
        <f>IF(A282=0,"",IF(COUNTA(Raw!RQ282:SG282)=0,"",IF(AND(OR(AND(Raw!RQ282=4,COUNTIF(Raw!RZ282:SG282,1)=0),Raw!RQ282&lt;&gt;4),OR(AND(Raw!RR282=4,COUNTIF(Raw!RZ282:SG282,2)=0),Raw!RR282&lt;&gt;4),OR(AND(Raw!RS282=4,COUNTIF(Raw!RZ282:SG282,3)=0),Raw!RS282&lt;&gt;4),OR(AND(Raw!RT282=4,COUNTIF(Raw!RZ282:SG282,4)=0),Raw!RT282&lt;&gt;4),OR(AND(Raw!RU282=4,COUNTIF(Raw!RZ282:SG282,5)=0),Raw!RU282&lt;&gt;4),OR(AND(Raw!RV282=4,COUNTIF(Raw!RZ282:SG282,6)=0),Raw!RV282&lt;&gt;4),OR(AND(Raw!RW282=4,COUNTIF(Raw!RZ282:SG282,7)=0),Raw!RW282&lt;&gt;4),OR(AND(Raw!RX282=4,COUNTIF(Raw!RZ282:SG282,8)=0),Raw!RX282&lt;&gt;4)),"",1)))</f>
        <v/>
      </c>
      <c r="AY282" t="str">
        <f>IF(A282=0,"",IF(COUNTA(Raw!SH282:ST282)=0,"",IF(AND(OR(AND(Raw!SH282=4,COUNTIF(Raw!SO282:ST282,1)=0),Raw!SH282&lt;&gt;4),OR(AND(Raw!SI282=4,COUNTIF(Raw!SO282:ST282,2)=0),Raw!SI282&lt;&gt;4),OR(AND(Raw!SJ282=4,COUNTIF(Raw!SO282:ST282,3)=0),Raw!SJ282&lt;&gt;4),OR(AND(Raw!SK282=4,COUNTIF(Raw!SO282:ST282,4)=0),Raw!SK282&lt;&gt;4),OR(AND(Raw!SL282=4,COUNTIF(Raw!SO282:ST282,5)=0),Raw!SL282&lt;&gt;4),OR(AND(Raw!SM282=4,COUNTIF(Raw!SO282:ST282,6)=0),Raw!SM282&lt;&gt;4)),"",1)))</f>
        <v/>
      </c>
      <c r="AZ282" t="str">
        <f>IF(A282=0,"",IF(COUNTA(Raw!SU282:TG282)=0,"",IF(AND(OR(AND(Raw!SU282=4,COUNTIF(Raw!TB282:TG282,1)=0),Raw!SU282&lt;&gt;4),OR(AND(Raw!SV282=4,COUNTIF(Raw!TB282:TG282,2)=0),Raw!SV282&lt;&gt;4),OR(AND(Raw!SW282=4,COUNTIF(Raw!TB282:TG282,3)=0),Raw!SW282&lt;&gt;4),OR(AND(Raw!SX282=4,COUNTIF(Raw!TB282:TG282,4)=0),Raw!SX282&lt;&gt;4),OR(AND(Raw!SY282=4,COUNTIF(Raw!TB282:TG282,5)=0),Raw!SY282&lt;&gt;4),OR(AND(Raw!SZ282=4,COUNTIF(Raw!TB282:TG282,6)=0),Raw!SZ282&lt;&gt;4)),"",1)))</f>
        <v/>
      </c>
      <c r="BA282" t="str">
        <f>IF(A282=0,"",IF(COUNTA(Raw!TH282:TT282)=0,"",IF(AND(OR(AND(Raw!TH282=4,COUNTIF(Raw!TO282:TT282,1)=0),Raw!TH282&lt;&gt;4),OR(AND(Raw!TI282=4,COUNTIF(Raw!TO282:TT282,2)=0),Raw!TI282&lt;&gt;4),OR(AND(Raw!TJ282=4,COUNTIF(Raw!TO282:TT282,3)=0),Raw!TJ282&lt;&gt;4),OR(AND(Raw!TK282=4,COUNTIF(Raw!TO282:TT282,4)=0),Raw!TK282&lt;&gt;4),OR(AND(Raw!TL282=4,COUNTIF(Raw!TO282:TT282,5)=0),Raw!TL282&lt;&gt;4),OR(AND(Raw!TM282=4,COUNTIF(Raw!TO282:TT282,6)=0),Raw!TM282&lt;&gt;4)),"",1)))</f>
        <v/>
      </c>
      <c r="BB282" t="str">
        <f>IF(A282=0,"",IF(COUNTA(Raw!TU282:UI282)=0,"",IF(AND(OR(AND(Raw!TU282=4,COUNTIF(Raw!UC282:UI282,1)=0),Raw!TU282&lt;&gt;4),OR(AND(Raw!TV282=4,COUNTIF(Raw!UC282:UI282,2)=0),Raw!TV282&lt;&gt;4),OR(AND(Raw!TW282=4,COUNTIF(Raw!UC282:UI282,3)=0),Raw!TW282&lt;&gt;4),OR(AND(Raw!TX282=4,COUNTIF(Raw!UC282:UI282,4)=0),Raw!TX282&lt;&gt;4),OR(AND(Raw!TY282=4,COUNTIF(Raw!UC282:UI282,5)=0),Raw!TY282&lt;&gt;4),OR(AND(Raw!TZ282=4,COUNTIF(Raw!UC282:UI282,6)=0),Raw!TZ282&lt;&gt;4),OR(AND(Raw!UA282=4,COUNTIF(Raw!UC282:UI282,7)=0),Raw!UA282&lt;&gt;4)),"",1)))</f>
        <v/>
      </c>
      <c r="BC282" t="str">
        <f>IF(A282=0,"",IF(COUNTA(Raw!UJ282:UV282)=0,"",IF(AND(OR(AND(Raw!UJ282=4,COUNTIF(Raw!UQ282:UV282,1)=0),Raw!UJ282&lt;&gt;4),OR(AND(Raw!UK282=4,COUNTIF(Raw!UQ282:UV282,2)=0),Raw!UK282&lt;&gt;4),OR(AND(Raw!UL282=4,COUNTIF(Raw!UQ282:UV282,3)=0),Raw!UL282&lt;&gt;4),OR(AND(Raw!UM282=4,COUNTIF(Raw!UQ282:UV282,4)=0),Raw!UM282&lt;&gt;4),OR(AND(Raw!UN282=4,COUNTIF(Raw!UQ282:UV282,5)=0),Raw!UN282&lt;&gt;4),OR(AND(Raw!UO282=4,COUNTIF(Raw!UQ282:UV282,6)=0),Raw!UO282&lt;&gt;4)),"",1)))</f>
        <v/>
      </c>
      <c r="BD282" t="str">
        <f>IF(A282=0,"",IF(COUNTA(Raw!UW282:VG282)=0,"",IF(AND(OR(AND(Raw!UW282=4,COUNTIF(Raw!VC282:VG282,1)=0),Raw!UW282&lt;&gt;4),OR(AND(Raw!UX282=4,COUNTIF(Raw!VC282:VG282,2)=0),Raw!UX282&lt;&gt;4),OR(AND(Raw!UY282=4,COUNTIF(Raw!VC282:VG282,3)=0),Raw!UY282&lt;&gt;4),OR(AND(Raw!UZ282=4,COUNTIF(Raw!VC282:VG282,4)=0),Raw!UZ282&lt;&gt;4),OR(AND(Raw!VA282=4,COUNTIF(Raw!VC282:VG282,5)=0),Raw!VA282&lt;&gt;4)),"",1)))</f>
        <v/>
      </c>
      <c r="BE282" t="str">
        <f>IF(A282=0,"",IF(COUNTA(Raw!VH282:VP282)=0,"",
IF(AND(
OR(AND(Raw!VH282=4,COUNTIF(Raw!VM282:VP282,1)=0),Raw!VH282&lt;&gt;4),
OR(AND(Raw!VI282=4,COUNTIF(Raw!VM282:VP282,2)=0),Raw!VI282&lt;&gt;4),
OR(AND(Raw!VJ282=4,COUNTIF(Raw!VM282:VP282,3)=0),Raw!VJ282&lt;&gt;4),
OR(AND(Raw!VK282=4,COUNTIF(Raw!VM282:VP282,4)=0),Raw!VK282&lt;&gt;4)
),"",1)))</f>
        <v/>
      </c>
      <c r="BF282" t="str">
        <f>IF(A282=0,"",IF(COUNTA(Raw!VQ282:WK282)=0,"",
IF(AND(
OR(AND(Raw!VQ282=4,COUNTIF(Raw!WB282:WK282,1)=0),Raw!VQ282&lt;&gt;4),
OR(AND(Raw!VR282=4,COUNTIF(Raw!WB282:WK282,2)=0),Raw!VR282&lt;&gt;4),
OR(AND(Raw!VS282=4,COUNTIF(Raw!WB282:WK282,3)=0),Raw!VS282&lt;&gt;4),
OR(AND(Raw!VT282=4,COUNTIF(Raw!WB282:WK282,4)=0),Raw!VT282&lt;&gt;4),
OR(AND(Raw!VU282=4,COUNTIF(Raw!WB282:WK282,5)=0),Raw!VU282&lt;&gt;4),
OR(AND(Raw!VV282=4,COUNTIF(Raw!WB282:WK282,6)=0),Raw!VV282&lt;&gt;4),
OR(AND(Raw!VW282=4,COUNTIF(Raw!WB282:WK282,7)=0),Raw!VW282&lt;&gt;4),
OR(AND(Raw!VX282=4,COUNTIF(Raw!WB282:WK282,8)=0),Raw!VX282&lt;&gt;4),
OR(AND(Raw!VY282=4,COUNTIF(Raw!WB282:WK282,9)=0),Raw!VX282&lt;&gt;4),
OR(AND(Raw!VZ282=4,COUNTIF(Raw!WB282:WK282,10)=0),Raw!VZ282&lt;&gt;4)
),"",1)))</f>
        <v/>
      </c>
      <c r="BG282" t="str">
        <f>IF(A282=0,"",IF(COUNTA(Raw!WL282:XB282)=0,"",
IF(AND(
OR(AND(Raw!WL282=4,COUNTIF(Raw!WU282:XB282,1)=0),Raw!WL282&lt;&gt;4),
OR(AND(Raw!WM282=4,COUNTIF(Raw!WU282:XB282,2)=0),Raw!WM282&lt;&gt;4),
OR(AND(Raw!WN282=4,COUNTIF(Raw!WU282:XB282,3)=0),Raw!WN282&lt;&gt;4),
OR(AND(Raw!WO282=4,COUNTIF(Raw!WU282:XB282,4)=0),Raw!WO282&lt;&gt;4),
OR(AND(Raw!WP282=4,COUNTIF(Raw!WU282:XB282,5)=0),Raw!WP282&lt;&gt;4),
OR(AND(Raw!WQ282=4,COUNTIF(Raw!WU282:XB282,6)=0),Raw!WQ282&lt;&gt;4),
OR(AND(Raw!WR282=4,COUNTIF(Raw!WU282:XB282,7)=0),Raw!WR282&lt;&gt;4),
OR(AND(Raw!WS282=4,COUNTIF(Raw!WU282:XB282,8)=0),Raw!WS282&lt;&gt;4)
),"",1)))</f>
        <v/>
      </c>
      <c r="BH282" t="str">
        <f>IF(A282=0,"",IF(COUNTA(Raw!XC282:XK282)=0,"",
IF(AND(
OR(AND(Raw!XC282=4,COUNTIF(Raw!XH282:XK282,1)=0),Raw!XC282&lt;&gt;4),
OR(AND(Raw!XD282=4,COUNTIF(Raw!XH282:XK282,2)=0),Raw!XD282&lt;&gt;4),
OR(AND(Raw!XE282=4,COUNTIF(Raw!XH282:XK282,3)=0),Raw!XE282&lt;&gt;4),
OR(AND(Raw!XF282=4,COUNTIF(Raw!XH282:XK282,4)=0),Raw!XF282&lt;&gt;4)
),"",1)))</f>
        <v/>
      </c>
      <c r="BI282" t="str">
        <f>IF(A282=0,"",IF(COUNTA(Raw!XL282:XT282)=0,"",
IF(AND(
OR(AND(Raw!XL282=4,COUNTIF(Raw!XQ282:XT282,1)=0),Raw!XL282&lt;&gt;4),
OR(AND(Raw!XM282=4,COUNTIF(Raw!XQ282:XT282,2)=0),Raw!XM282&lt;&gt;4),
OR(AND(Raw!XN282=4,COUNTIF(Raw!XQ282:XT282,3)=0),Raw!XN282&lt;&gt;4),
OR(AND(Raw!XO282=4,COUNTIF(Raw!XQ282:XT282,4)=0),Raw!XO282&lt;&gt;4)
),"",1)))</f>
        <v/>
      </c>
      <c r="BJ282" t="str">
        <f>IF(A282=0,"",IF(COUNTA(Raw!XU282:YI282)=0,"",
IF(AND(
OR(AND(Raw!XU282=4,COUNTIF(Raw!YC282:YI282,1)=0),Raw!XU282&lt;&gt;4),
OR(AND(Raw!XV282=4,COUNTIF(Raw!YC282:YI282,2)=0),Raw!XV282&lt;&gt;4),
OR(AND(Raw!XW282=4,COUNTIF(Raw!YC282:YI282,3)=0),Raw!XW282&lt;&gt;4),
OR(AND(Raw!XX282=4,COUNTIF(Raw!YC282:YI282,4)=0),Raw!XX282&lt;&gt;4),
OR(AND(Raw!XY282=4,COUNTIF(Raw!YC282:YI282,5)=0),Raw!XY282&lt;&gt;4),
OR(AND(Raw!XZ282=4,COUNTIF(Raw!YC282:YI282,6)=0),Raw!XZ282&lt;&gt;4),
OR(AND(Raw!YA282=4,COUNTIF(Raw!YC282:YI282,7)=0),Raw!YA282&lt;&gt;4)
),"",1)))</f>
        <v/>
      </c>
      <c r="BK282" t="str">
        <f>IF(A282=0,"",IF(COUNTA(Raw!YJ282:YR282)=0,"",
IF(AND(
OR(AND(Raw!YJ282=4,COUNTIF(Raw!YO282:YR282,1)=0),Raw!YJ282&lt;&gt;4),
OR(AND(Raw!YK282=4,COUNTIF(Raw!YO282:YR282,2)=0),Raw!YK282&lt;&gt;4),
OR(AND(Raw!YL282=4,COUNTIF(Raw!YO282:YR282,3)=0),Raw!YL282&lt;&gt;4),
OR(AND(Raw!YM282=4,COUNTIF(Raw!YO282:YR282,4)=0),Raw!YM282&lt;&gt;4)
),"",1)))</f>
        <v/>
      </c>
      <c r="BL282" t="str">
        <f>IF(A282=0,"",IF(COUNTA(Raw!YS282:YU282)=0,"",IF(AND(Raw!YS282=4,ISBLANK(Raw!YU282)),"",IF(AND(Raw!YS282&lt;&gt;4,ISBLANK(Raw!YU282)=FALSE),"",1))))</f>
        <v/>
      </c>
    </row>
    <row r="283" spans="1:64">
      <c r="A283" s="20">
        <f>Raw!A283</f>
        <v>0</v>
      </c>
      <c r="B283" s="19" t="str">
        <f>IF(A283=0,"",IF(AND(Raw!AC283=1,COUNTA(Raw!AR283:IC283)&gt;0,COUNTA(Raw!ID283:YU283)=0),"",IF(AND(Raw!AC283=2,COUNTA(Raw!AR283:IC283)=0,COUNTA(Raw!ID283:MV283)&gt;0,COUNTA(Raw!MW283:YU283)=0),"",IF(AND(Raw!AC283=3,COUNTA(Raw!AP283:MV283)=0,COUNTA(Raw!MW283:YU283)&gt;0),"",1))))</f>
        <v/>
      </c>
      <c r="C283" s="19" t="str">
        <f>IF(A283=0,"",IF(AND(Raw!AK283=1,ISBLANK(Raw!AM283)=FALSE,ISBLANK(Raw!AO283)),"",IF(AND(Raw!AK283=2,ISBLANK(Raw!AM283),ISBLANK(Raw!AO283)=FALSE),"",1)))</f>
        <v/>
      </c>
      <c r="D283" s="19" t="str">
        <f>IF(A283=0,"",IF(COUNTA(Raw!AS283:AZ283)=0,"",IF(AND(Raw!AS283+Raw!AT283=100,Raw!AU283+Raw!AV283=100,Raw!AW283+Raw!AX283=100,Raw!AY283+Raw!AZ283=100),"",1)))</f>
        <v/>
      </c>
      <c r="E283" s="19" t="str">
        <f>IF(A283=0,"",IF(ISBLANK(Raw!AQ283),"",IF(Raw!AQ283=1,"",1)))</f>
        <v/>
      </c>
      <c r="F283" s="19" t="str">
        <f>IF(A283=0,"",IF(ISBLANK(Raw!AR283),"",IF(AND(Raw!AR283&gt;=0,Raw!AR283&lt;=100),"",1)))</f>
        <v/>
      </c>
      <c r="G283" s="19" t="str">
        <f>IF(A283=0,"",IF(AND(ISBLANK(Raw!BA283),ISBLANK(Raw!AS283)),"",IF(AND(Raw!AS283&gt;0,ISBLANK(Raw!BA283)=FALSE),"",1)))</f>
        <v/>
      </c>
      <c r="H283" s="19" t="str">
        <f>IF(A283=0,"",IF(COUNTA(Raw!BA283:BH283)=0,"",IF(AND(Raw!BA283=0,COUNTA(Raw!BB283:BH283)=0),"",IF(AND(Raw!BA283&gt;0,COUNTA(Raw!BB283:BH283)&gt;0),"",1))))</f>
        <v/>
      </c>
      <c r="I283" s="19" t="str">
        <f>IF(A283=0,"",IF(AND(ISBLANK(Raw!BI283),ISBLANK(Raw!BJ283)),"",IF(AND(Raw!BI283=1,ISBLANK(Raw!BJ283)=FALSE),"",IF(AND(Raw!BI283=2,ISBLANK(Raw!BJ283)),"",1))))</f>
        <v/>
      </c>
      <c r="J283" s="19" t="str">
        <f>IF(A283=0,"",IF(AND(ISBLANK(Raw!AT283),COUNTBLANK(Raw!BK283:BQ283)),"",IF(AND(Raw!AT283&gt;0,COUNTA(Raw!BK283:BQ283)&gt;0),"",IF(AND(Raw!AT283=0,COUNTA(Raw!BK283:BQ283)=0),"",1))))</f>
        <v/>
      </c>
      <c r="K283" s="19" t="str">
        <f>IF(A283=0,"",IF(AND(ISBLANK(Raw!AS283),COUNTA(Raw!BR283:BX283)=0),"",IF(AND(Raw!AS283&gt;0,COUNTA(Raw!BR283:BX283)&gt;0),"",IF(AND(Raw!AS283=0,COUNTA(Raw!BR283:BX283)=0),"",1))))</f>
        <v/>
      </c>
      <c r="L283" s="19" t="str">
        <f>IF(A283=0,"",IF(AND(COUNTA(Raw!BK283:BX283)=0,COUNTA(Raw!BY283:CH283)=0),"",IF(AND(COUNTIF(Raw!BK283:BX283,1)&gt;0,COUNTA(Raw!BY283:CH283)&gt;0),"",IF(AND(COUNTIF(Raw!BK283:BX283,1)=0,COUNTA(Raw!BY283:CH283)=0),"",1))))</f>
        <v/>
      </c>
      <c r="M283" s="19" t="str">
        <f>IF(A283=0,"",IF(AND(COUNTA(Raw!BK283:BX283)=0,COUNTA(Raw!CI283:CR283)),"",IF(AND(COUNTIF(Raw!BK283:BX283,3)&gt;0,COUNTA(Raw!CI283:CR283)&gt;0),"",IF(AND(COUNTIF(Raw!BK283:BX283,3)=0,COUNTA(Raw!CI283:CR283)=0),"",1))))</f>
        <v/>
      </c>
      <c r="N283" s="19" t="str">
        <f>IF(A283=0,"",IF(COUNTA(Raw!CS283:DF283)=0,"",IF(AND(COUNTIF(Raw!CS283:CV283,1)=1,COUNTA(Raw!CW283:DA283)&gt;0,COUNTA(Raw!DB283:DF283)=0),"",IF(AND(COUNTIF(Raw!CS283:CV283,2)=1,COUNTA(Raw!CW283:DA283)=0,COUNTA(Raw!DB283:DF283)&gt;0),"",IF(AND(COUNTA(Raw!CS283:CV283)&gt;0,COUNTA(Raw!CW283:DF283)=0),"",1)))))</f>
        <v/>
      </c>
      <c r="O283" s="19" t="str">
        <f>IF(A283=0,"",IF(COUNTA(Raw!DG283:DP283)=0,"",IF(AND(COUNTIF(Raw!BK283:BQ283,1)&gt;0,OR(COUNTIF(Raw!DG283:DP283,1)=1,COUNTIF(Raw!DG283:DP283,2)=1,COUNTIF(Raw!DG283:DP283,3)=1)),"",IF(AND(COUNTIF(Raw!BK283:BQ283,1)=0,AND(COUNTIF(Raw!DG283:DP283,1)=0,COUNTIF(Raw!DG283:DP283,2)=0,COUNTIF(Raw!DG283:DP283,3)=0)),"",1))))</f>
        <v/>
      </c>
      <c r="P283" s="19" t="str">
        <f>IF(A283=0,"",IF(COUNTA(Raw!DG283:DR283)=0,"",IF(AND(COUNTIF(Raw!DG283:DP283,4)=1,ISBLANK(Raw!DQ283)=FALSE,ISBLANK(Raw!DR283)),"",IF(AND(COUNTIF(Raw!DG283:DP283,7)=1,ISBLANK(Raw!DQ283),ISBLANK(Raw!DR283)=FALSE),"",IF(AND(COUNTA(Raw!DG283:DP283)&gt;0,COUNTIF(Raw!DG283:DP283,4)=0,COUNTIF(Raw!DG283:DP283,7)=0,COUNTA(Raw!DQ283:DR283)=0),"",1)))))</f>
        <v/>
      </c>
      <c r="Q283" s="19" t="str">
        <f>IF(A283=0,"",IF(AND(COUNTA(Raw!DS283:DU283)=0,COUNTA(Raw!BK283:BQ283)=0),"",IF(AND(COUNTIF(Raw!BK283:BQ283,1)&gt;0,COUNTA(Raw!DS283:DU283)&gt;0),"",IF(AND(COUNTIF(Raw!BK283:BQ283,1)=0,COUNTA(Raw!DS283:DU283)=0),"",1))))</f>
        <v/>
      </c>
      <c r="R283" s="19" t="str">
        <f>IF(A283=0,"",IF(AND(ISBLANK(Raw!AT283),ISBLANK(Raw!EJ283)),"",IF(AND(Raw!AT283&gt;0,ISBLANK(Raw!EJ283)=FALSE,Raw!EJ283&gt;=0,Raw!EJ283&lt;=7),"",IF(AND(Raw!AT283=0,ISBLANK(Raw!EJ283)),"",1))))</f>
        <v/>
      </c>
      <c r="S283" t="str">
        <f>IF(A283=0,"",IF(AND(ISBLANK(Raw!AS283),ISBLANK(Raw!EK283)),"",IF(AND(Raw!AS283&gt;0,ISBLANK(Raw!EK283)=FALSE),"",IF(AND(Raw!AS283=0,ISBLANK(Raw!EK283)),"",1))))</f>
        <v/>
      </c>
      <c r="T283" s="19" t="str">
        <f>IF(A283=0,"",IF(AND(ISBLANK(Raw!AT283),COUNTA(Raw!EL283:EQ283)=0),"",IF(AND(Raw!AT283&gt;0,COUNTA(Raw!EL283:EQ283)&gt;0),"",IF(AND(Raw!AT283=0,COUNTA(Raw!EL283:EQ283)=0),"",1))))</f>
        <v/>
      </c>
      <c r="U283" t="str">
        <f>IF(A283=0,"",IF(AND(ISBLANK(Raw!AT283),COUNTA(Raw!ER283:EU283)=0),"",IF(AND(Raw!AT283&gt;0,COUNTA(Raw!ER283:EU283)&gt;0),"",IF(AND(Raw!AT283=0,COUNTA(Raw!ER283:EU283)=0),"",1))))</f>
        <v/>
      </c>
      <c r="V283" t="str">
        <f>IF(A283=0,"",IF(AND(ISBLANK(Raw!AS283),COUNTA(Raw!EV283:FA283)=0),"",IF(AND(Raw!AS283&gt;0,COUNTA(Raw!EV283:FA283)&gt;0),"",IF(AND(Raw!AS283=0,COUNTA(Raw!EV283:FA283)=0),"",1))))</f>
        <v/>
      </c>
      <c r="W283" t="str">
        <f>IF(A283=0,"",IF(AND(ISBLANK(Raw!AS283),COUNTA(Raw!FB283:FE283)=0),"",IF(AND(Raw!AS283&gt;0,COUNTA(Raw!FB283:FE283)&gt;0),"",IF(AND(Raw!AS283=0,COUNTA(Raw!FB283:FE283)=0),"",1))))</f>
        <v/>
      </c>
      <c r="X283" t="str">
        <f>IF(A283=0,"",IF(AND(ISBLANK(Raw!AT283),COUNTA(Raw!FF283:FI283)=0),"",IF(AND(Raw!AT283&gt;0,COUNTA(Raw!FF283:FI283)&gt;0),"",IF(AND(Raw!AT283=0,COUNTA(Raw!FF283:FI283)=0),"",1))))</f>
        <v/>
      </c>
      <c r="Y283" t="str">
        <f>IF(A283=0,"",IF(AND(ISBLANK(Raw!AS283),COUNTA(Raw!FJ283:FM283)=0),"",IF(AND(Raw!AS283&gt;0,COUNTA(Raw!FJ283:FM283)&gt;0),"",IF(AND(Raw!AS283=0,COUNTA(Raw!FJ283:FM283)=0),"",1))))</f>
        <v/>
      </c>
      <c r="Z283" t="str">
        <f>IF(A283=0,"",IF(AND(COUNTA(Raw!FN283:FT283)=0,ISBLANK(Raw!FU283)),"",IF(AND(COUNTIF(Raw!FN283:FT283,1)&gt;0,ISBLANK(Raw!FU283)=FALSE),"",IF(AND(COUNTIF(Raw!FN283:FT283,1)=0,ISBLANK(Raw!FU283)),"",1))))</f>
        <v/>
      </c>
      <c r="AA283" s="19" t="str">
        <f>IF(A283=0,"",IF(AND(ISBLANK(Raw!BI283),COUNTA(Raw!FV283:GH283)=0),"",IF(AND(Raw!BI283&lt;&gt;1,COUNTIF(Raw!FV283:GH283,6)=0),"",IF(Raw!BI283=1,"",1))))</f>
        <v/>
      </c>
      <c r="AB283" t="str">
        <f>IF(A283=0,"",IF(AND(ISBLANK(Raw!GI283),COUNTA(Raw!GJ283:GQ283)=0),"",IF(AND(Raw!GI283=1,COUNTA(Raw!GJ283:GQ283)&gt;0),"",IF(AND(Raw!GI283=2,COUNTA(Raw!GJ283:GQ283)=0),"",1))))</f>
        <v/>
      </c>
      <c r="AC283" s="19" t="str">
        <f>IF(A283=0,"",IF(AND(COUNTA(Raw!GY283:HF283)=0,ISBLANK(Raw!HG283)),"",IF(AND(OR(COUNTIF(Raw!GY283:HE283,1)&gt;0,COUNTIF(Raw!GY283:HE283,2)&gt;0),ISBLANK(Raw!HG283)=FALSE),"",IF(AND(COUNTA(Raw!GY283:HF283)&gt;0,ISBLANK(Raw!HG283),COUNTIF(Raw!GY283:HE283,1)=0,COUNTIF(Raw!GY283:HE283,2)=0),"",1))))</f>
        <v/>
      </c>
      <c r="AD283" s="19" t="str">
        <f>IF(A283=0,"",IF(COUNTA(Raw!HU283:IB283)=0,"",IF(AND(Raw!AK283&lt;&gt;2,COUNTIF(Raw!HU283:IA283,2)=0,COUNTIF(Raw!HU283:IA283,3)=0),"",IF(Raw!AK283=2,"",1))))</f>
        <v/>
      </c>
      <c r="AE283" s="19" t="str">
        <f>IF(A283=0,"",IF(AND(Raw!AK283=2,ISBLANK(Raw!IC283)=FALSE),"",IF(AND(Raw!AK283&lt;&gt;2,ISBLANK(Raw!IC283)),"",1)))</f>
        <v/>
      </c>
      <c r="AF283" s="19" t="str">
        <f>IF(A283=0,"",IF(COUNTA(Raw!ID283:IF283)=0,"",IF(AND(MATCH(2023-Raw!ID283,Code!$A$3:$A$12,1)=Raw!IF283,2023-Raw!ID283=Raw!IE283),"",1)))</f>
        <v/>
      </c>
      <c r="AG283" s="19" t="str">
        <f>IF(A283=0,"",IF(COUNTA(Raw!IG283:II283)=0,"",IF(AND(Raw!IG283=4,ISBLANK(Raw!II283)=FALSE),"",IF(AND(Raw!IG283&lt;&gt;4,ISBLANK(Raw!II283)),"",1))))</f>
        <v/>
      </c>
      <c r="AH283" s="19" t="str">
        <f>IF(A283=0,"",IF(COUNTA(Raw!IJ283:IM283)=0,"",IF(AND(Raw!IJ283=1,ISBLANK(Raw!IK283)=FALSE),"",IF(AND(Raw!IJ283=2,COUNTA(Raw!IK283:IM283)&gt;0),"",1))))</f>
        <v/>
      </c>
      <c r="AI283" s="19" t="str">
        <f>IF(A283=0,"",IF(COUNTA(Raw!IK283:IM283)=0,"",IF(AND(Raw!IK283=1,ISBLANK(Raw!IL283)=FALSE),"",IF(AND(Raw!IK283=2,COUNTA(Raw!IL283:IM283)=0),"",1))))</f>
        <v/>
      </c>
      <c r="AJ283" s="19" t="str">
        <f>IF(A283=0,"",IF(COUNTA(Raw!JD283:JJ283)=0,"",IF(AND(Raw!JD283&gt;600,COUNTA(Raw!JE283:JI283)&gt;0),"",IF(AND(Raw!JD283&lt;=600,COUNTA(Raw!JE283:JJ283)=0),"",1))))</f>
        <v/>
      </c>
      <c r="AK283" s="19" t="str">
        <f>IF(A283=0,"",IF(COUNTA(Raw!JK283:KA283)=0,"",IF(AND(Raw!JK283=1,COUNTA(Raw!JM283:JV283)&gt;0),"",IF(AND(Raw!JK283=3,COUNTA(Raw!JM283:JV283)&gt;0,COUNTA(Raw!JW283:KA283)=0),"",IF(AND(ISBLANK(Raw!JK283)=FALSE,Raw!JK283&lt;&gt;1,Raw!JK283&lt;&gt;3,COUNTA(Raw!JM283:KA283)=0),"",1)))))</f>
        <v/>
      </c>
      <c r="AL283" s="19" t="str">
        <f>IF(A283=0,"",IF(COUNTA(Raw!JW283:KA283)=0,"",IF(AND(COUNTIF(Raw!JW283:JZ283,4)=0,COUNTA(Raw!JW283:JZ283)&gt;0,ISBLANK(Raw!KA283)=FALSE),"",IF(AND(COUNTIF(Raw!JW283:KA283,4)&gt;0,ISBLANK(Raw!KA283)),"",1))))</f>
        <v/>
      </c>
      <c r="AM283" s="19" t="str">
        <f>IF(A283=0,"",IF(COUNTA(Raw!KT283:KU283)=0,"",IF(AND(Raw!KT283=1,ISBLANK(Raw!KU283)=FALSE),"",IF(AND(Raw!KT283=2,ISBLANK(Raw!KU283)),"",1))))</f>
        <v/>
      </c>
      <c r="AN283" s="19" t="str">
        <f>IF(A283=0,"",IF(COUNTA(Raw!KX283:LF283)=0,"",IF(AND(COUNTIF(Raw!KX283:LB283,5)=1,COUNTA(Raw!KX283:LB283)=1,COUNTA(Raw!LC283:LF283)=0),"",IF(AND(COUNTIF(Raw!KX283:LB283,5)=0,COUNTA(Raw!KX283:LB283)&gt;0,COUNTA(Raw!LC283:LF283)&gt;0),"",1))))</f>
        <v/>
      </c>
      <c r="AO283" s="19" t="str">
        <f>IF(A283=0,"",IF(COUNTA(Raw!LM283:LU283)=0,"",IF(AND(Raw!LM283=1,ISBLANK(Raw!LN283)=FALSE,COUNTA(Raw!LO283:LU283)&gt;0),"",IF(AND(Raw!LM283=2,COUNTA(Raw!LN283:LU283)=0),"",1))))</f>
        <v/>
      </c>
      <c r="AP283" s="19" t="str">
        <f>IF(A283=0,"",IF(COUNTA(Raw!MY283:OG283)=0,"",IF(AND(Raw!MY283=2,COUNTA(Raw!MZ283:OG283)=0),"",IF(AND(Raw!MY283=1,COUNTA(Raw!MZ283:OG283)&gt;0),"",1))))</f>
        <v/>
      </c>
      <c r="AQ283" s="19" t="str">
        <f>IF(A283=0,"",IF(COUNTA(Raw!NC283:NW283)=0,"",IF(AND(COUNTIF(Raw!NC283:NG283,3)&gt;0,COUNTA(Raw!NH283:NQ283)&gt;0),"",IF(AND(COUNTA(Raw!NC283:NG283)&gt;0,COUNTIF(Raw!NC283:NG283,3)=0,COUNTA(Raw!NH283:NW283)=0),"",1))))</f>
        <v/>
      </c>
      <c r="AR283" s="19" t="str">
        <f>IF(A283=0,"",IF(COUNTA(Raw!NH283:NW283)=0,"",IF(AND(COUNTIF(Raw!NH283:NQ283,10)&gt;0,COUNTA(Raw!NR283:NW283)&gt;0),"",IF(AND(COUNTA(Raw!NH283:NQ283)&gt;0,COUNTIF(Raw!NH283:NQ283,10)=0,COUNTA(Raw!NR283:NY283)=0),"",1))))</f>
        <v/>
      </c>
      <c r="AS283" s="19" t="str">
        <f>IF(A283=0,"",IF(COUNTA(Raw!NY283:OG283)=0,"",IF(AND(Raw!NY283=1,COUNTA(Raw!NZ283:OG283)&gt;0),"",IF(AND(Raw!NY283=2,COUNTA(Raw!NZ283:OG283)=0),"",1))))</f>
        <v/>
      </c>
      <c r="AT283" s="19" t="str">
        <f>IF(A283=0,"",IF(COUNTA(Raw!OH283:OY283)=0,"",IF(AND(Raw!OH283=1,COUNTA(Raw!OI283:OY283)&gt;0),"",IF(AND(Raw!OH283=2,COUNTA(Raw!OI283:OY283)=0),"",1))))</f>
        <v/>
      </c>
      <c r="AU283" s="19" t="str">
        <f>IF(A283=0,"",IF(COUNTA(Raw!PR283:QB283)=0,"",
IF(AND(OR(AND(COUNTIF(Raw!PR283:QB283,1)=1,COUNTA(Raw!QI283:QY283)&gt;0),AND(COUNTIF(Raw!PR283:QB283,1)=0,COUNTA(Raw!QI283:QY283)=0)),OR(AND(COUNTIF(Raw!PR283:QB283,2)=1,COUNTA(Raw!QZ283:RP283)&gt;0),AND(COUNTIF(Raw!PR283:QB283,2)=0,COUNTA(Raw!QZ283:RP283)=0)),OR(AND(COUNTIF(Raw!PR283:QB283,3)=1,COUNTA(Raw!RQ283:SG283)&gt;0),AND(COUNTIF(Raw!PR283:QB283,3)=0,COUNTA(Raw!RQ283:SG283)=0)),OR(AND(COUNTIF(Raw!PR283:QB283,4)=1,COUNTA(Raw!SH283:ST283)&gt;0),AND(COUNTIF(Raw!PR283:QB283,4)=0,COUNTA(Raw!SH283:ST283)=0)),OR(AND(COUNTIF(Raw!PR283:QB283,5)=1,COUNTA(Raw!SU283:TG283)&gt;0),AND(COUNTIF(Raw!PR283:QB283,5)=0,COUNTA(Raw!SU283:TG283)=0)),OR(AND(COUNTIF(Raw!PR283:QB283,6)=1,COUNTA(Raw!TH283:TT283)&gt;0),AND(COUNTIF(Raw!PR283:QB283,6)=0,COUNTA(Raw!TH283:TT283)=0)),OR(AND(COUNTIF(Raw!PR283:QB283,7)=1,COUNTA(Raw!TU283:UI283)&gt;0),AND(COUNTIF(Raw!PR283:QB283,7)=0,COUNTA(Raw!TU283:UI283)=0)),OR(AND(COUNTIF(Raw!PR283:QB283,8)=1,COUNTA(Raw!UJ283:UV283)&gt;0),AND(COUNTIF(Raw!PR283:QB283,8)=0,COUNTA(Raw!UJ283:UV283)=0)),OR(AND(COUNTIF(Raw!PR283:QB283,9)=1,COUNTA(Raw!UW283:VG283)&gt;0),AND(COUNTIF(Raw!PR283:QB283,9)=0,COUNTA(Raw!UW283:VG283)=0)),OR(AND(COUNTIF(Raw!PR283:QB283,10)=1,COUNTA(Raw!VH283:VP283)&gt;0),AND(COUNTIF(Raw!PR283:QB283,10)=0,COUNTA(Raw!VH283:VP283)=0)),OR(AND(COUNTIF(Raw!PR283:QB283,11)=1,COUNTA(Raw!VQ283:WK283)&gt;0),AND(COUNTIF(Raw!PR283:QB283,11)=0,COUNTA(Raw!VQ283:WK283)=0))),"",1)))</f>
        <v/>
      </c>
      <c r="AV283" s="19" t="str">
        <f>IF(A283=0,"",IF(COUNTA(Raw!QI283:QY283)=0,"",IF(AND(OR(AND(Raw!QI283=4,COUNTIF(Raw!QR283:QY283,1)=0),Raw!QI283&lt;&gt;4),OR(AND(Raw!QJ283=4,COUNTIF(Raw!QR283:QY283,2)=0),Raw!QJ283&lt;&gt;4),OR(AND(Raw!QK283=4,COUNTIF(Raw!QR283:QY283,3)=0),Raw!QK283&lt;&gt;4),OR(AND(Raw!QL283=4,COUNTIF(Raw!QR283:QY283,4)=0),Raw!QL283&lt;&gt;4),OR(AND(Raw!QM283=4,COUNTIF(Raw!QR283:QY283,5)=0),Raw!QM283&lt;&gt;4),OR(AND(Raw!QN283=4,COUNTIF(Raw!QR283:QY283,6)=0),Raw!QN283&lt;&gt;4),OR(AND(Raw!QO283=4,COUNTIF(Raw!QR283:QY283,7)=0),Raw!QO283&lt;&gt;4),OR(AND(Raw!QP283=4,COUNTIF(Raw!QR283:QY283,8)=0),Raw!QP283&lt;&gt;4)),"",1)))</f>
        <v/>
      </c>
      <c r="AW283" t="str">
        <f>IF(A283=0,"",IF(COUNTA(Raw!QZ283:RP283)=0,"",IF(AND(OR(AND(Raw!QZ283=4,COUNTIF(Raw!RI283:RP283,1)=0),Raw!QZ283&lt;&gt;4),OR(AND(Raw!RA283=4,COUNTIF(Raw!RI283:RP283,2)=0),Raw!RA283&lt;&gt;4),OR(AND(Raw!RB283=4,COUNTIF(Raw!RI283:RP283,3)=0),Raw!RB283&lt;&gt;4),OR(AND(Raw!RC283=4,COUNTIF(Raw!RI283:RP283,4)=0),Raw!RC283&lt;&gt;4),OR(AND(Raw!RD283=4,COUNTIF(Raw!RI283:RP283,5)=0),Raw!RD283&lt;&gt;4),OR(AND(Raw!RE283=4,COUNTIF(Raw!RI283:RP283,6)=0),Raw!RE283&lt;&gt;4),OR(AND(Raw!RF283=4,COUNTIF(Raw!RI283:RP283,7)=0),Raw!RF283&lt;&gt;4),OR(AND(Raw!RG283=4,COUNTIF(Raw!RI283:RP283,8)=0),Raw!RG283&lt;&gt;4)),"",1)))</f>
        <v/>
      </c>
      <c r="AX283" t="str">
        <f>IF(A283=0,"",IF(COUNTA(Raw!RQ283:SG283)=0,"",IF(AND(OR(AND(Raw!RQ283=4,COUNTIF(Raw!RZ283:SG283,1)=0),Raw!RQ283&lt;&gt;4),OR(AND(Raw!RR283=4,COUNTIF(Raw!RZ283:SG283,2)=0),Raw!RR283&lt;&gt;4),OR(AND(Raw!RS283=4,COUNTIF(Raw!RZ283:SG283,3)=0),Raw!RS283&lt;&gt;4),OR(AND(Raw!RT283=4,COUNTIF(Raw!RZ283:SG283,4)=0),Raw!RT283&lt;&gt;4),OR(AND(Raw!RU283=4,COUNTIF(Raw!RZ283:SG283,5)=0),Raw!RU283&lt;&gt;4),OR(AND(Raw!RV283=4,COUNTIF(Raw!RZ283:SG283,6)=0),Raw!RV283&lt;&gt;4),OR(AND(Raw!RW283=4,COUNTIF(Raw!RZ283:SG283,7)=0),Raw!RW283&lt;&gt;4),OR(AND(Raw!RX283=4,COUNTIF(Raw!RZ283:SG283,8)=0),Raw!RX283&lt;&gt;4)),"",1)))</f>
        <v/>
      </c>
      <c r="AY283" t="str">
        <f>IF(A283=0,"",IF(COUNTA(Raw!SH283:ST283)=0,"",IF(AND(OR(AND(Raw!SH283=4,COUNTIF(Raw!SO283:ST283,1)=0),Raw!SH283&lt;&gt;4),OR(AND(Raw!SI283=4,COUNTIF(Raw!SO283:ST283,2)=0),Raw!SI283&lt;&gt;4),OR(AND(Raw!SJ283=4,COUNTIF(Raw!SO283:ST283,3)=0),Raw!SJ283&lt;&gt;4),OR(AND(Raw!SK283=4,COUNTIF(Raw!SO283:ST283,4)=0),Raw!SK283&lt;&gt;4),OR(AND(Raw!SL283=4,COUNTIF(Raw!SO283:ST283,5)=0),Raw!SL283&lt;&gt;4),OR(AND(Raw!SM283=4,COUNTIF(Raw!SO283:ST283,6)=0),Raw!SM283&lt;&gt;4)),"",1)))</f>
        <v/>
      </c>
      <c r="AZ283" t="str">
        <f>IF(A283=0,"",IF(COUNTA(Raw!SU283:TG283)=0,"",IF(AND(OR(AND(Raw!SU283=4,COUNTIF(Raw!TB283:TG283,1)=0),Raw!SU283&lt;&gt;4),OR(AND(Raw!SV283=4,COUNTIF(Raw!TB283:TG283,2)=0),Raw!SV283&lt;&gt;4),OR(AND(Raw!SW283=4,COUNTIF(Raw!TB283:TG283,3)=0),Raw!SW283&lt;&gt;4),OR(AND(Raw!SX283=4,COUNTIF(Raw!TB283:TG283,4)=0),Raw!SX283&lt;&gt;4),OR(AND(Raw!SY283=4,COUNTIF(Raw!TB283:TG283,5)=0),Raw!SY283&lt;&gt;4),OR(AND(Raw!SZ283=4,COUNTIF(Raw!TB283:TG283,6)=0),Raw!SZ283&lt;&gt;4)),"",1)))</f>
        <v/>
      </c>
      <c r="BA283" t="str">
        <f>IF(A283=0,"",IF(COUNTA(Raw!TH283:TT283)=0,"",IF(AND(OR(AND(Raw!TH283=4,COUNTIF(Raw!TO283:TT283,1)=0),Raw!TH283&lt;&gt;4),OR(AND(Raw!TI283=4,COUNTIF(Raw!TO283:TT283,2)=0),Raw!TI283&lt;&gt;4),OR(AND(Raw!TJ283=4,COUNTIF(Raw!TO283:TT283,3)=0),Raw!TJ283&lt;&gt;4),OR(AND(Raw!TK283=4,COUNTIF(Raw!TO283:TT283,4)=0),Raw!TK283&lt;&gt;4),OR(AND(Raw!TL283=4,COUNTIF(Raw!TO283:TT283,5)=0),Raw!TL283&lt;&gt;4),OR(AND(Raw!TM283=4,COUNTIF(Raw!TO283:TT283,6)=0),Raw!TM283&lt;&gt;4)),"",1)))</f>
        <v/>
      </c>
      <c r="BB283" t="str">
        <f>IF(A283=0,"",IF(COUNTA(Raw!TU283:UI283)=0,"",IF(AND(OR(AND(Raw!TU283=4,COUNTIF(Raw!UC283:UI283,1)=0),Raw!TU283&lt;&gt;4),OR(AND(Raw!TV283=4,COUNTIF(Raw!UC283:UI283,2)=0),Raw!TV283&lt;&gt;4),OR(AND(Raw!TW283=4,COUNTIF(Raw!UC283:UI283,3)=0),Raw!TW283&lt;&gt;4),OR(AND(Raw!TX283=4,COUNTIF(Raw!UC283:UI283,4)=0),Raw!TX283&lt;&gt;4),OR(AND(Raw!TY283=4,COUNTIF(Raw!UC283:UI283,5)=0),Raw!TY283&lt;&gt;4),OR(AND(Raw!TZ283=4,COUNTIF(Raw!UC283:UI283,6)=0),Raw!TZ283&lt;&gt;4),OR(AND(Raw!UA283=4,COUNTIF(Raw!UC283:UI283,7)=0),Raw!UA283&lt;&gt;4)),"",1)))</f>
        <v/>
      </c>
      <c r="BC283" t="str">
        <f>IF(A283=0,"",IF(COUNTA(Raw!UJ283:UV283)=0,"",IF(AND(OR(AND(Raw!UJ283=4,COUNTIF(Raw!UQ283:UV283,1)=0),Raw!UJ283&lt;&gt;4),OR(AND(Raw!UK283=4,COUNTIF(Raw!UQ283:UV283,2)=0),Raw!UK283&lt;&gt;4),OR(AND(Raw!UL283=4,COUNTIF(Raw!UQ283:UV283,3)=0),Raw!UL283&lt;&gt;4),OR(AND(Raw!UM283=4,COUNTIF(Raw!UQ283:UV283,4)=0),Raw!UM283&lt;&gt;4),OR(AND(Raw!UN283=4,COUNTIF(Raw!UQ283:UV283,5)=0),Raw!UN283&lt;&gt;4),OR(AND(Raw!UO283=4,COUNTIF(Raw!UQ283:UV283,6)=0),Raw!UO283&lt;&gt;4)),"",1)))</f>
        <v/>
      </c>
      <c r="BD283" t="str">
        <f>IF(A283=0,"",IF(COUNTA(Raw!UW283:VG283)=0,"",IF(AND(OR(AND(Raw!UW283=4,COUNTIF(Raw!VC283:VG283,1)=0),Raw!UW283&lt;&gt;4),OR(AND(Raw!UX283=4,COUNTIF(Raw!VC283:VG283,2)=0),Raw!UX283&lt;&gt;4),OR(AND(Raw!UY283=4,COUNTIF(Raw!VC283:VG283,3)=0),Raw!UY283&lt;&gt;4),OR(AND(Raw!UZ283=4,COUNTIF(Raw!VC283:VG283,4)=0),Raw!UZ283&lt;&gt;4),OR(AND(Raw!VA283=4,COUNTIF(Raw!VC283:VG283,5)=0),Raw!VA283&lt;&gt;4)),"",1)))</f>
        <v/>
      </c>
      <c r="BE283" t="str">
        <f>IF(A283=0,"",IF(COUNTA(Raw!VH283:VP283)=0,"",
IF(AND(
OR(AND(Raw!VH283=4,COUNTIF(Raw!VM283:VP283,1)=0),Raw!VH283&lt;&gt;4),
OR(AND(Raw!VI283=4,COUNTIF(Raw!VM283:VP283,2)=0),Raw!VI283&lt;&gt;4),
OR(AND(Raw!VJ283=4,COUNTIF(Raw!VM283:VP283,3)=0),Raw!VJ283&lt;&gt;4),
OR(AND(Raw!VK283=4,COUNTIF(Raw!VM283:VP283,4)=0),Raw!VK283&lt;&gt;4)
),"",1)))</f>
        <v/>
      </c>
      <c r="BF283" t="str">
        <f>IF(A283=0,"",IF(COUNTA(Raw!VQ283:WK283)=0,"",
IF(AND(
OR(AND(Raw!VQ283=4,COUNTIF(Raw!WB283:WK283,1)=0),Raw!VQ283&lt;&gt;4),
OR(AND(Raw!VR283=4,COUNTIF(Raw!WB283:WK283,2)=0),Raw!VR283&lt;&gt;4),
OR(AND(Raw!VS283=4,COUNTIF(Raw!WB283:WK283,3)=0),Raw!VS283&lt;&gt;4),
OR(AND(Raw!VT283=4,COUNTIF(Raw!WB283:WK283,4)=0),Raw!VT283&lt;&gt;4),
OR(AND(Raw!VU283=4,COUNTIF(Raw!WB283:WK283,5)=0),Raw!VU283&lt;&gt;4),
OR(AND(Raw!VV283=4,COUNTIF(Raw!WB283:WK283,6)=0),Raw!VV283&lt;&gt;4),
OR(AND(Raw!VW283=4,COUNTIF(Raw!WB283:WK283,7)=0),Raw!VW283&lt;&gt;4),
OR(AND(Raw!VX283=4,COUNTIF(Raw!WB283:WK283,8)=0),Raw!VX283&lt;&gt;4),
OR(AND(Raw!VY283=4,COUNTIF(Raw!WB283:WK283,9)=0),Raw!VX283&lt;&gt;4),
OR(AND(Raw!VZ283=4,COUNTIF(Raw!WB283:WK283,10)=0),Raw!VZ283&lt;&gt;4)
),"",1)))</f>
        <v/>
      </c>
      <c r="BG283" t="str">
        <f>IF(A283=0,"",IF(COUNTA(Raw!WL283:XB283)=0,"",
IF(AND(
OR(AND(Raw!WL283=4,COUNTIF(Raw!WU283:XB283,1)=0),Raw!WL283&lt;&gt;4),
OR(AND(Raw!WM283=4,COUNTIF(Raw!WU283:XB283,2)=0),Raw!WM283&lt;&gt;4),
OR(AND(Raw!WN283=4,COUNTIF(Raw!WU283:XB283,3)=0),Raw!WN283&lt;&gt;4),
OR(AND(Raw!WO283=4,COUNTIF(Raw!WU283:XB283,4)=0),Raw!WO283&lt;&gt;4),
OR(AND(Raw!WP283=4,COUNTIF(Raw!WU283:XB283,5)=0),Raw!WP283&lt;&gt;4),
OR(AND(Raw!WQ283=4,COUNTIF(Raw!WU283:XB283,6)=0),Raw!WQ283&lt;&gt;4),
OR(AND(Raw!WR283=4,COUNTIF(Raw!WU283:XB283,7)=0),Raw!WR283&lt;&gt;4),
OR(AND(Raw!WS283=4,COUNTIF(Raw!WU283:XB283,8)=0),Raw!WS283&lt;&gt;4)
),"",1)))</f>
        <v/>
      </c>
      <c r="BH283" t="str">
        <f>IF(A283=0,"",IF(COUNTA(Raw!XC283:XK283)=0,"",
IF(AND(
OR(AND(Raw!XC283=4,COUNTIF(Raw!XH283:XK283,1)=0),Raw!XC283&lt;&gt;4),
OR(AND(Raw!XD283=4,COUNTIF(Raw!XH283:XK283,2)=0),Raw!XD283&lt;&gt;4),
OR(AND(Raw!XE283=4,COUNTIF(Raw!XH283:XK283,3)=0),Raw!XE283&lt;&gt;4),
OR(AND(Raw!XF283=4,COUNTIF(Raw!XH283:XK283,4)=0),Raw!XF283&lt;&gt;4)
),"",1)))</f>
        <v/>
      </c>
      <c r="BI283" t="str">
        <f>IF(A283=0,"",IF(COUNTA(Raw!XL283:XT283)=0,"",
IF(AND(
OR(AND(Raw!XL283=4,COUNTIF(Raw!XQ283:XT283,1)=0),Raw!XL283&lt;&gt;4),
OR(AND(Raw!XM283=4,COUNTIF(Raw!XQ283:XT283,2)=0),Raw!XM283&lt;&gt;4),
OR(AND(Raw!XN283=4,COUNTIF(Raw!XQ283:XT283,3)=0),Raw!XN283&lt;&gt;4),
OR(AND(Raw!XO283=4,COUNTIF(Raw!XQ283:XT283,4)=0),Raw!XO283&lt;&gt;4)
),"",1)))</f>
        <v/>
      </c>
      <c r="BJ283" t="str">
        <f>IF(A283=0,"",IF(COUNTA(Raw!XU283:YI283)=0,"",
IF(AND(
OR(AND(Raw!XU283=4,COUNTIF(Raw!YC283:YI283,1)=0),Raw!XU283&lt;&gt;4),
OR(AND(Raw!XV283=4,COUNTIF(Raw!YC283:YI283,2)=0),Raw!XV283&lt;&gt;4),
OR(AND(Raw!XW283=4,COUNTIF(Raw!YC283:YI283,3)=0),Raw!XW283&lt;&gt;4),
OR(AND(Raw!XX283=4,COUNTIF(Raw!YC283:YI283,4)=0),Raw!XX283&lt;&gt;4),
OR(AND(Raw!XY283=4,COUNTIF(Raw!YC283:YI283,5)=0),Raw!XY283&lt;&gt;4),
OR(AND(Raw!XZ283=4,COUNTIF(Raw!YC283:YI283,6)=0),Raw!XZ283&lt;&gt;4),
OR(AND(Raw!YA283=4,COUNTIF(Raw!YC283:YI283,7)=0),Raw!YA283&lt;&gt;4)
),"",1)))</f>
        <v/>
      </c>
      <c r="BK283" t="str">
        <f>IF(A283=0,"",IF(COUNTA(Raw!YJ283:YR283)=0,"",
IF(AND(
OR(AND(Raw!YJ283=4,COUNTIF(Raw!YO283:YR283,1)=0),Raw!YJ283&lt;&gt;4),
OR(AND(Raw!YK283=4,COUNTIF(Raw!YO283:YR283,2)=0),Raw!YK283&lt;&gt;4),
OR(AND(Raw!YL283=4,COUNTIF(Raw!YO283:YR283,3)=0),Raw!YL283&lt;&gt;4),
OR(AND(Raw!YM283=4,COUNTIF(Raw!YO283:YR283,4)=0),Raw!YM283&lt;&gt;4)
),"",1)))</f>
        <v/>
      </c>
      <c r="BL283" t="str">
        <f>IF(A283=0,"",IF(COUNTA(Raw!YS283:YU283)=0,"",IF(AND(Raw!YS283=4,ISBLANK(Raw!YU283)),"",IF(AND(Raw!YS283&lt;&gt;4,ISBLANK(Raw!YU283)=FALSE),"",1))))</f>
        <v/>
      </c>
    </row>
    <row r="284" spans="1:64">
      <c r="A284" s="20">
        <f>Raw!A284</f>
        <v>0</v>
      </c>
      <c r="B284" s="19" t="str">
        <f>IF(A284=0,"",IF(AND(Raw!AC284=1,COUNTA(Raw!AR284:IC284)&gt;0,COUNTA(Raw!ID284:YU284)=0),"",IF(AND(Raw!AC284=2,COUNTA(Raw!AR284:IC284)=0,COUNTA(Raw!ID284:MV284)&gt;0,COUNTA(Raw!MW284:YU284)=0),"",IF(AND(Raw!AC284=3,COUNTA(Raw!AP284:MV284)=0,COUNTA(Raw!MW284:YU284)&gt;0),"",1))))</f>
        <v/>
      </c>
      <c r="C284" s="19" t="str">
        <f>IF(A284=0,"",IF(AND(Raw!AK284=1,ISBLANK(Raw!AM284)=FALSE,ISBLANK(Raw!AO284)),"",IF(AND(Raw!AK284=2,ISBLANK(Raw!AM284),ISBLANK(Raw!AO284)=FALSE),"",1)))</f>
        <v/>
      </c>
      <c r="D284" s="19" t="str">
        <f>IF(A284=0,"",IF(COUNTA(Raw!AS284:AZ284)=0,"",IF(AND(Raw!AS284+Raw!AT284=100,Raw!AU284+Raw!AV284=100,Raw!AW284+Raw!AX284=100,Raw!AY284+Raw!AZ284=100),"",1)))</f>
        <v/>
      </c>
      <c r="E284" s="19" t="str">
        <f>IF(A284=0,"",IF(ISBLANK(Raw!AQ284),"",IF(Raw!AQ284=1,"",1)))</f>
        <v/>
      </c>
      <c r="F284" s="19" t="str">
        <f>IF(A284=0,"",IF(ISBLANK(Raw!AR284),"",IF(AND(Raw!AR284&gt;=0,Raw!AR284&lt;=100),"",1)))</f>
        <v/>
      </c>
      <c r="G284" s="19" t="str">
        <f>IF(A284=0,"",IF(AND(ISBLANK(Raw!BA284),ISBLANK(Raw!AS284)),"",IF(AND(Raw!AS284&gt;0,ISBLANK(Raw!BA284)=FALSE),"",1)))</f>
        <v/>
      </c>
      <c r="H284" s="19" t="str">
        <f>IF(A284=0,"",IF(COUNTA(Raw!BA284:BH284)=0,"",IF(AND(Raw!BA284=0,COUNTA(Raw!BB284:BH284)=0),"",IF(AND(Raw!BA284&gt;0,COUNTA(Raw!BB284:BH284)&gt;0),"",1))))</f>
        <v/>
      </c>
      <c r="I284" s="19" t="str">
        <f>IF(A284=0,"",IF(AND(ISBLANK(Raw!BI284),ISBLANK(Raw!BJ284)),"",IF(AND(Raw!BI284=1,ISBLANK(Raw!BJ284)=FALSE),"",IF(AND(Raw!BI284=2,ISBLANK(Raw!BJ284)),"",1))))</f>
        <v/>
      </c>
      <c r="J284" s="19" t="str">
        <f>IF(A284=0,"",IF(AND(ISBLANK(Raw!AT284),COUNTBLANK(Raw!BK284:BQ284)),"",IF(AND(Raw!AT284&gt;0,COUNTA(Raw!BK284:BQ284)&gt;0),"",IF(AND(Raw!AT284=0,COUNTA(Raw!BK284:BQ284)=0),"",1))))</f>
        <v/>
      </c>
      <c r="K284" s="19" t="str">
        <f>IF(A284=0,"",IF(AND(ISBLANK(Raw!AS284),COUNTA(Raw!BR284:BX284)=0),"",IF(AND(Raw!AS284&gt;0,COUNTA(Raw!BR284:BX284)&gt;0),"",IF(AND(Raw!AS284=0,COUNTA(Raw!BR284:BX284)=0),"",1))))</f>
        <v/>
      </c>
      <c r="L284" s="19" t="str">
        <f>IF(A284=0,"",IF(AND(COUNTA(Raw!BK284:BX284)=0,COUNTA(Raw!BY284:CH284)=0),"",IF(AND(COUNTIF(Raw!BK284:BX284,1)&gt;0,COUNTA(Raw!BY284:CH284)&gt;0),"",IF(AND(COUNTIF(Raw!BK284:BX284,1)=0,COUNTA(Raw!BY284:CH284)=0),"",1))))</f>
        <v/>
      </c>
      <c r="M284" s="19" t="str">
        <f>IF(A284=0,"",IF(AND(COUNTA(Raw!BK284:BX284)=0,COUNTA(Raw!CI284:CR284)),"",IF(AND(COUNTIF(Raw!BK284:BX284,3)&gt;0,COUNTA(Raw!CI284:CR284)&gt;0),"",IF(AND(COUNTIF(Raw!BK284:BX284,3)=0,COUNTA(Raw!CI284:CR284)=0),"",1))))</f>
        <v/>
      </c>
      <c r="N284" s="19" t="str">
        <f>IF(A284=0,"",IF(COUNTA(Raw!CS284:DF284)=0,"",IF(AND(COUNTIF(Raw!CS284:CV284,1)=1,COUNTA(Raw!CW284:DA284)&gt;0,COUNTA(Raw!DB284:DF284)=0),"",IF(AND(COUNTIF(Raw!CS284:CV284,2)=1,COUNTA(Raw!CW284:DA284)=0,COUNTA(Raw!DB284:DF284)&gt;0),"",IF(AND(COUNTA(Raw!CS284:CV284)&gt;0,COUNTA(Raw!CW284:DF284)=0),"",1)))))</f>
        <v/>
      </c>
      <c r="O284" s="19" t="str">
        <f>IF(A284=0,"",IF(COUNTA(Raw!DG284:DP284)=0,"",IF(AND(COUNTIF(Raw!BK284:BQ284,1)&gt;0,OR(COUNTIF(Raw!DG284:DP284,1)=1,COUNTIF(Raw!DG284:DP284,2)=1,COUNTIF(Raw!DG284:DP284,3)=1)),"",IF(AND(COUNTIF(Raw!BK284:BQ284,1)=0,AND(COUNTIF(Raw!DG284:DP284,1)=0,COUNTIF(Raw!DG284:DP284,2)=0,COUNTIF(Raw!DG284:DP284,3)=0)),"",1))))</f>
        <v/>
      </c>
      <c r="P284" s="19" t="str">
        <f>IF(A284=0,"",IF(COUNTA(Raw!DG284:DR284)=0,"",IF(AND(COUNTIF(Raw!DG284:DP284,4)=1,ISBLANK(Raw!DQ284)=FALSE,ISBLANK(Raw!DR284)),"",IF(AND(COUNTIF(Raw!DG284:DP284,7)=1,ISBLANK(Raw!DQ284),ISBLANK(Raw!DR284)=FALSE),"",IF(AND(COUNTA(Raw!DG284:DP284)&gt;0,COUNTIF(Raw!DG284:DP284,4)=0,COUNTIF(Raw!DG284:DP284,7)=0,COUNTA(Raw!DQ284:DR284)=0),"",1)))))</f>
        <v/>
      </c>
      <c r="Q284" s="19" t="str">
        <f>IF(A284=0,"",IF(AND(COUNTA(Raw!DS284:DU284)=0,COUNTA(Raw!BK284:BQ284)=0),"",IF(AND(COUNTIF(Raw!BK284:BQ284,1)&gt;0,COUNTA(Raw!DS284:DU284)&gt;0),"",IF(AND(COUNTIF(Raw!BK284:BQ284,1)=0,COUNTA(Raw!DS284:DU284)=0),"",1))))</f>
        <v/>
      </c>
      <c r="R284" s="19" t="str">
        <f>IF(A284=0,"",IF(AND(ISBLANK(Raw!AT284),ISBLANK(Raw!EJ284)),"",IF(AND(Raw!AT284&gt;0,ISBLANK(Raw!EJ284)=FALSE,Raw!EJ284&gt;=0,Raw!EJ284&lt;=7),"",IF(AND(Raw!AT284=0,ISBLANK(Raw!EJ284)),"",1))))</f>
        <v/>
      </c>
      <c r="S284" t="str">
        <f>IF(A284=0,"",IF(AND(ISBLANK(Raw!AS284),ISBLANK(Raw!EK284)),"",IF(AND(Raw!AS284&gt;0,ISBLANK(Raw!EK284)=FALSE),"",IF(AND(Raw!AS284=0,ISBLANK(Raw!EK284)),"",1))))</f>
        <v/>
      </c>
      <c r="T284" s="19" t="str">
        <f>IF(A284=0,"",IF(AND(ISBLANK(Raw!AT284),COUNTA(Raw!EL284:EQ284)=0),"",IF(AND(Raw!AT284&gt;0,COUNTA(Raw!EL284:EQ284)&gt;0),"",IF(AND(Raw!AT284=0,COUNTA(Raw!EL284:EQ284)=0),"",1))))</f>
        <v/>
      </c>
      <c r="U284" t="str">
        <f>IF(A284=0,"",IF(AND(ISBLANK(Raw!AT284),COUNTA(Raw!ER284:EU284)=0),"",IF(AND(Raw!AT284&gt;0,COUNTA(Raw!ER284:EU284)&gt;0),"",IF(AND(Raw!AT284=0,COUNTA(Raw!ER284:EU284)=0),"",1))))</f>
        <v/>
      </c>
      <c r="V284" t="str">
        <f>IF(A284=0,"",IF(AND(ISBLANK(Raw!AS284),COUNTA(Raw!EV284:FA284)=0),"",IF(AND(Raw!AS284&gt;0,COUNTA(Raw!EV284:FA284)&gt;0),"",IF(AND(Raw!AS284=0,COUNTA(Raw!EV284:FA284)=0),"",1))))</f>
        <v/>
      </c>
      <c r="W284" t="str">
        <f>IF(A284=0,"",IF(AND(ISBLANK(Raw!AS284),COUNTA(Raw!FB284:FE284)=0),"",IF(AND(Raw!AS284&gt;0,COUNTA(Raw!FB284:FE284)&gt;0),"",IF(AND(Raw!AS284=0,COUNTA(Raw!FB284:FE284)=0),"",1))))</f>
        <v/>
      </c>
      <c r="X284" t="str">
        <f>IF(A284=0,"",IF(AND(ISBLANK(Raw!AT284),COUNTA(Raw!FF284:FI284)=0),"",IF(AND(Raw!AT284&gt;0,COUNTA(Raw!FF284:FI284)&gt;0),"",IF(AND(Raw!AT284=0,COUNTA(Raw!FF284:FI284)=0),"",1))))</f>
        <v/>
      </c>
      <c r="Y284" t="str">
        <f>IF(A284=0,"",IF(AND(ISBLANK(Raw!AS284),COUNTA(Raw!FJ284:FM284)=0),"",IF(AND(Raw!AS284&gt;0,COUNTA(Raw!FJ284:FM284)&gt;0),"",IF(AND(Raw!AS284=0,COUNTA(Raw!FJ284:FM284)=0),"",1))))</f>
        <v/>
      </c>
      <c r="Z284" t="str">
        <f>IF(A284=0,"",IF(AND(COUNTA(Raw!FN284:FT284)=0,ISBLANK(Raw!FU284)),"",IF(AND(COUNTIF(Raw!FN284:FT284,1)&gt;0,ISBLANK(Raw!FU284)=FALSE),"",IF(AND(COUNTIF(Raw!FN284:FT284,1)=0,ISBLANK(Raw!FU284)),"",1))))</f>
        <v/>
      </c>
      <c r="AA284" s="19" t="str">
        <f>IF(A284=0,"",IF(AND(ISBLANK(Raw!BI284),COUNTA(Raw!FV284:GH284)=0),"",IF(AND(Raw!BI284&lt;&gt;1,COUNTIF(Raw!FV284:GH284,6)=0),"",IF(Raw!BI284=1,"",1))))</f>
        <v/>
      </c>
      <c r="AB284" t="str">
        <f>IF(A284=0,"",IF(AND(ISBLANK(Raw!GI284),COUNTA(Raw!GJ284:GQ284)=0),"",IF(AND(Raw!GI284=1,COUNTA(Raw!GJ284:GQ284)&gt;0),"",IF(AND(Raw!GI284=2,COUNTA(Raw!GJ284:GQ284)=0),"",1))))</f>
        <v/>
      </c>
      <c r="AC284" s="19" t="str">
        <f>IF(A284=0,"",IF(AND(COUNTA(Raw!GY284:HF284)=0,ISBLANK(Raw!HG284)),"",IF(AND(OR(COUNTIF(Raw!GY284:HE284,1)&gt;0,COUNTIF(Raw!GY284:HE284,2)&gt;0),ISBLANK(Raw!HG284)=FALSE),"",IF(AND(COUNTA(Raw!GY284:HF284)&gt;0,ISBLANK(Raw!HG284),COUNTIF(Raw!GY284:HE284,1)=0,COUNTIF(Raw!GY284:HE284,2)=0),"",1))))</f>
        <v/>
      </c>
      <c r="AD284" s="19" t="str">
        <f>IF(A284=0,"",IF(COUNTA(Raw!HU284:IB284)=0,"",IF(AND(Raw!AK284&lt;&gt;2,COUNTIF(Raw!HU284:IA284,2)=0,COUNTIF(Raw!HU284:IA284,3)=0),"",IF(Raw!AK284=2,"",1))))</f>
        <v/>
      </c>
      <c r="AE284" s="19" t="str">
        <f>IF(A284=0,"",IF(AND(Raw!AK284=2,ISBLANK(Raw!IC284)=FALSE),"",IF(AND(Raw!AK284&lt;&gt;2,ISBLANK(Raw!IC284)),"",1)))</f>
        <v/>
      </c>
      <c r="AF284" s="19" t="str">
        <f>IF(A284=0,"",IF(COUNTA(Raw!ID284:IF284)=0,"",IF(AND(MATCH(2023-Raw!ID284,Code!$A$3:$A$12,1)=Raw!IF284,2023-Raw!ID284=Raw!IE284),"",1)))</f>
        <v/>
      </c>
      <c r="AG284" s="19" t="str">
        <f>IF(A284=0,"",IF(COUNTA(Raw!IG284:II284)=0,"",IF(AND(Raw!IG284=4,ISBLANK(Raw!II284)=FALSE),"",IF(AND(Raw!IG284&lt;&gt;4,ISBLANK(Raw!II284)),"",1))))</f>
        <v/>
      </c>
      <c r="AH284" s="19" t="str">
        <f>IF(A284=0,"",IF(COUNTA(Raw!IJ284:IM284)=0,"",IF(AND(Raw!IJ284=1,ISBLANK(Raw!IK284)=FALSE),"",IF(AND(Raw!IJ284=2,COUNTA(Raw!IK284:IM284)&gt;0),"",1))))</f>
        <v/>
      </c>
      <c r="AI284" s="19" t="str">
        <f>IF(A284=0,"",IF(COUNTA(Raw!IK284:IM284)=0,"",IF(AND(Raw!IK284=1,ISBLANK(Raw!IL284)=FALSE),"",IF(AND(Raw!IK284=2,COUNTA(Raw!IL284:IM284)=0),"",1))))</f>
        <v/>
      </c>
      <c r="AJ284" s="19" t="str">
        <f>IF(A284=0,"",IF(COUNTA(Raw!JD284:JJ284)=0,"",IF(AND(Raw!JD284&gt;600,COUNTA(Raw!JE284:JI284)&gt;0),"",IF(AND(Raw!JD284&lt;=600,COUNTA(Raw!JE284:JJ284)=0),"",1))))</f>
        <v/>
      </c>
      <c r="AK284" s="19" t="str">
        <f>IF(A284=0,"",IF(COUNTA(Raw!JK284:KA284)=0,"",IF(AND(Raw!JK284=1,COUNTA(Raw!JM284:JV284)&gt;0),"",IF(AND(Raw!JK284=3,COUNTA(Raw!JM284:JV284)&gt;0,COUNTA(Raw!JW284:KA284)=0),"",IF(AND(ISBLANK(Raw!JK284)=FALSE,Raw!JK284&lt;&gt;1,Raw!JK284&lt;&gt;3,COUNTA(Raw!JM284:KA284)=0),"",1)))))</f>
        <v/>
      </c>
      <c r="AL284" s="19" t="str">
        <f>IF(A284=0,"",IF(COUNTA(Raw!JW284:KA284)=0,"",IF(AND(COUNTIF(Raw!JW284:JZ284,4)=0,COUNTA(Raw!JW284:JZ284)&gt;0,ISBLANK(Raw!KA284)=FALSE),"",IF(AND(COUNTIF(Raw!JW284:KA284,4)&gt;0,ISBLANK(Raw!KA284)),"",1))))</f>
        <v/>
      </c>
      <c r="AM284" s="19" t="str">
        <f>IF(A284=0,"",IF(COUNTA(Raw!KT284:KU284)=0,"",IF(AND(Raw!KT284=1,ISBLANK(Raw!KU284)=FALSE),"",IF(AND(Raw!KT284=2,ISBLANK(Raw!KU284)),"",1))))</f>
        <v/>
      </c>
      <c r="AN284" s="19" t="str">
        <f>IF(A284=0,"",IF(COUNTA(Raw!KX284:LF284)=0,"",IF(AND(COUNTIF(Raw!KX284:LB284,5)=1,COUNTA(Raw!KX284:LB284)=1,COUNTA(Raw!LC284:LF284)=0),"",IF(AND(COUNTIF(Raw!KX284:LB284,5)=0,COUNTA(Raw!KX284:LB284)&gt;0,COUNTA(Raw!LC284:LF284)&gt;0),"",1))))</f>
        <v/>
      </c>
      <c r="AO284" s="19" t="str">
        <f>IF(A284=0,"",IF(COUNTA(Raw!LM284:LU284)=0,"",IF(AND(Raw!LM284=1,ISBLANK(Raw!LN284)=FALSE,COUNTA(Raw!LO284:LU284)&gt;0),"",IF(AND(Raw!LM284=2,COUNTA(Raw!LN284:LU284)=0),"",1))))</f>
        <v/>
      </c>
      <c r="AP284" s="19" t="str">
        <f>IF(A284=0,"",IF(COUNTA(Raw!MY284:OG284)=0,"",IF(AND(Raw!MY284=2,COUNTA(Raw!MZ284:OG284)=0),"",IF(AND(Raw!MY284=1,COUNTA(Raw!MZ284:OG284)&gt;0),"",1))))</f>
        <v/>
      </c>
      <c r="AQ284" s="19" t="str">
        <f>IF(A284=0,"",IF(COUNTA(Raw!NC284:NW284)=0,"",IF(AND(COUNTIF(Raw!NC284:NG284,3)&gt;0,COUNTA(Raw!NH284:NQ284)&gt;0),"",IF(AND(COUNTA(Raw!NC284:NG284)&gt;0,COUNTIF(Raw!NC284:NG284,3)=0,COUNTA(Raw!NH284:NW284)=0),"",1))))</f>
        <v/>
      </c>
      <c r="AR284" s="19" t="str">
        <f>IF(A284=0,"",IF(COUNTA(Raw!NH284:NW284)=0,"",IF(AND(COUNTIF(Raw!NH284:NQ284,10)&gt;0,COUNTA(Raw!NR284:NW284)&gt;0),"",IF(AND(COUNTA(Raw!NH284:NQ284)&gt;0,COUNTIF(Raw!NH284:NQ284,10)=0,COUNTA(Raw!NR284:NY284)=0),"",1))))</f>
        <v/>
      </c>
      <c r="AS284" s="19" t="str">
        <f>IF(A284=0,"",IF(COUNTA(Raw!NY284:OG284)=0,"",IF(AND(Raw!NY284=1,COUNTA(Raw!NZ284:OG284)&gt;0),"",IF(AND(Raw!NY284=2,COUNTA(Raw!NZ284:OG284)=0),"",1))))</f>
        <v/>
      </c>
      <c r="AT284" s="19" t="str">
        <f>IF(A284=0,"",IF(COUNTA(Raw!OH284:OY284)=0,"",IF(AND(Raw!OH284=1,COUNTA(Raw!OI284:OY284)&gt;0),"",IF(AND(Raw!OH284=2,COUNTA(Raw!OI284:OY284)=0),"",1))))</f>
        <v/>
      </c>
      <c r="AU284" s="19" t="str">
        <f>IF(A284=0,"",IF(COUNTA(Raw!PR284:QB284)=0,"",
IF(AND(OR(AND(COUNTIF(Raw!PR284:QB284,1)=1,COUNTA(Raw!QI284:QY284)&gt;0),AND(COUNTIF(Raw!PR284:QB284,1)=0,COUNTA(Raw!QI284:QY284)=0)),OR(AND(COUNTIF(Raw!PR284:QB284,2)=1,COUNTA(Raw!QZ284:RP284)&gt;0),AND(COUNTIF(Raw!PR284:QB284,2)=0,COUNTA(Raw!QZ284:RP284)=0)),OR(AND(COUNTIF(Raw!PR284:QB284,3)=1,COUNTA(Raw!RQ284:SG284)&gt;0),AND(COUNTIF(Raw!PR284:QB284,3)=0,COUNTA(Raw!RQ284:SG284)=0)),OR(AND(COUNTIF(Raw!PR284:QB284,4)=1,COUNTA(Raw!SH284:ST284)&gt;0),AND(COUNTIF(Raw!PR284:QB284,4)=0,COUNTA(Raw!SH284:ST284)=0)),OR(AND(COUNTIF(Raw!PR284:QB284,5)=1,COUNTA(Raw!SU284:TG284)&gt;0),AND(COUNTIF(Raw!PR284:QB284,5)=0,COUNTA(Raw!SU284:TG284)=0)),OR(AND(COUNTIF(Raw!PR284:QB284,6)=1,COUNTA(Raw!TH284:TT284)&gt;0),AND(COUNTIF(Raw!PR284:QB284,6)=0,COUNTA(Raw!TH284:TT284)=0)),OR(AND(COUNTIF(Raw!PR284:QB284,7)=1,COUNTA(Raw!TU284:UI284)&gt;0),AND(COUNTIF(Raw!PR284:QB284,7)=0,COUNTA(Raw!TU284:UI284)=0)),OR(AND(COUNTIF(Raw!PR284:QB284,8)=1,COUNTA(Raw!UJ284:UV284)&gt;0),AND(COUNTIF(Raw!PR284:QB284,8)=0,COUNTA(Raw!UJ284:UV284)=0)),OR(AND(COUNTIF(Raw!PR284:QB284,9)=1,COUNTA(Raw!UW284:VG284)&gt;0),AND(COUNTIF(Raw!PR284:QB284,9)=0,COUNTA(Raw!UW284:VG284)=0)),OR(AND(COUNTIF(Raw!PR284:QB284,10)=1,COUNTA(Raw!VH284:VP284)&gt;0),AND(COUNTIF(Raw!PR284:QB284,10)=0,COUNTA(Raw!VH284:VP284)=0)),OR(AND(COUNTIF(Raw!PR284:QB284,11)=1,COUNTA(Raw!VQ284:WK284)&gt;0),AND(COUNTIF(Raw!PR284:QB284,11)=0,COUNTA(Raw!VQ284:WK284)=0))),"",1)))</f>
        <v/>
      </c>
      <c r="AV284" s="19" t="str">
        <f>IF(A284=0,"",IF(COUNTA(Raw!QI284:QY284)=0,"",IF(AND(OR(AND(Raw!QI284=4,COUNTIF(Raw!QR284:QY284,1)=0),Raw!QI284&lt;&gt;4),OR(AND(Raw!QJ284=4,COUNTIF(Raw!QR284:QY284,2)=0),Raw!QJ284&lt;&gt;4),OR(AND(Raw!QK284=4,COUNTIF(Raw!QR284:QY284,3)=0),Raw!QK284&lt;&gt;4),OR(AND(Raw!QL284=4,COUNTIF(Raw!QR284:QY284,4)=0),Raw!QL284&lt;&gt;4),OR(AND(Raw!QM284=4,COUNTIF(Raw!QR284:QY284,5)=0),Raw!QM284&lt;&gt;4),OR(AND(Raw!QN284=4,COUNTIF(Raw!QR284:QY284,6)=0),Raw!QN284&lt;&gt;4),OR(AND(Raw!QO284=4,COUNTIF(Raw!QR284:QY284,7)=0),Raw!QO284&lt;&gt;4),OR(AND(Raw!QP284=4,COUNTIF(Raw!QR284:QY284,8)=0),Raw!QP284&lt;&gt;4)),"",1)))</f>
        <v/>
      </c>
      <c r="AW284" t="str">
        <f>IF(A284=0,"",IF(COUNTA(Raw!QZ284:RP284)=0,"",IF(AND(OR(AND(Raw!QZ284=4,COUNTIF(Raw!RI284:RP284,1)=0),Raw!QZ284&lt;&gt;4),OR(AND(Raw!RA284=4,COUNTIF(Raw!RI284:RP284,2)=0),Raw!RA284&lt;&gt;4),OR(AND(Raw!RB284=4,COUNTIF(Raw!RI284:RP284,3)=0),Raw!RB284&lt;&gt;4),OR(AND(Raw!RC284=4,COUNTIF(Raw!RI284:RP284,4)=0),Raw!RC284&lt;&gt;4),OR(AND(Raw!RD284=4,COUNTIF(Raw!RI284:RP284,5)=0),Raw!RD284&lt;&gt;4),OR(AND(Raw!RE284=4,COUNTIF(Raw!RI284:RP284,6)=0),Raw!RE284&lt;&gt;4),OR(AND(Raw!RF284=4,COUNTIF(Raw!RI284:RP284,7)=0),Raw!RF284&lt;&gt;4),OR(AND(Raw!RG284=4,COUNTIF(Raw!RI284:RP284,8)=0),Raw!RG284&lt;&gt;4)),"",1)))</f>
        <v/>
      </c>
      <c r="AX284" t="str">
        <f>IF(A284=0,"",IF(COUNTA(Raw!RQ284:SG284)=0,"",IF(AND(OR(AND(Raw!RQ284=4,COUNTIF(Raw!RZ284:SG284,1)=0),Raw!RQ284&lt;&gt;4),OR(AND(Raw!RR284=4,COUNTIF(Raw!RZ284:SG284,2)=0),Raw!RR284&lt;&gt;4),OR(AND(Raw!RS284=4,COUNTIF(Raw!RZ284:SG284,3)=0),Raw!RS284&lt;&gt;4),OR(AND(Raw!RT284=4,COUNTIF(Raw!RZ284:SG284,4)=0),Raw!RT284&lt;&gt;4),OR(AND(Raw!RU284=4,COUNTIF(Raw!RZ284:SG284,5)=0),Raw!RU284&lt;&gt;4),OR(AND(Raw!RV284=4,COUNTIF(Raw!RZ284:SG284,6)=0),Raw!RV284&lt;&gt;4),OR(AND(Raw!RW284=4,COUNTIF(Raw!RZ284:SG284,7)=0),Raw!RW284&lt;&gt;4),OR(AND(Raw!RX284=4,COUNTIF(Raw!RZ284:SG284,8)=0),Raw!RX284&lt;&gt;4)),"",1)))</f>
        <v/>
      </c>
      <c r="AY284" t="str">
        <f>IF(A284=0,"",IF(COUNTA(Raw!SH284:ST284)=0,"",IF(AND(OR(AND(Raw!SH284=4,COUNTIF(Raw!SO284:ST284,1)=0),Raw!SH284&lt;&gt;4),OR(AND(Raw!SI284=4,COUNTIF(Raw!SO284:ST284,2)=0),Raw!SI284&lt;&gt;4),OR(AND(Raw!SJ284=4,COUNTIF(Raw!SO284:ST284,3)=0),Raw!SJ284&lt;&gt;4),OR(AND(Raw!SK284=4,COUNTIF(Raw!SO284:ST284,4)=0),Raw!SK284&lt;&gt;4),OR(AND(Raw!SL284=4,COUNTIF(Raw!SO284:ST284,5)=0),Raw!SL284&lt;&gt;4),OR(AND(Raw!SM284=4,COUNTIF(Raw!SO284:ST284,6)=0),Raw!SM284&lt;&gt;4)),"",1)))</f>
        <v/>
      </c>
      <c r="AZ284" t="str">
        <f>IF(A284=0,"",IF(COUNTA(Raw!SU284:TG284)=0,"",IF(AND(OR(AND(Raw!SU284=4,COUNTIF(Raw!TB284:TG284,1)=0),Raw!SU284&lt;&gt;4),OR(AND(Raw!SV284=4,COUNTIF(Raw!TB284:TG284,2)=0),Raw!SV284&lt;&gt;4),OR(AND(Raw!SW284=4,COUNTIF(Raw!TB284:TG284,3)=0),Raw!SW284&lt;&gt;4),OR(AND(Raw!SX284=4,COUNTIF(Raw!TB284:TG284,4)=0),Raw!SX284&lt;&gt;4),OR(AND(Raw!SY284=4,COUNTIF(Raw!TB284:TG284,5)=0),Raw!SY284&lt;&gt;4),OR(AND(Raw!SZ284=4,COUNTIF(Raw!TB284:TG284,6)=0),Raw!SZ284&lt;&gt;4)),"",1)))</f>
        <v/>
      </c>
      <c r="BA284" t="str">
        <f>IF(A284=0,"",IF(COUNTA(Raw!TH284:TT284)=0,"",IF(AND(OR(AND(Raw!TH284=4,COUNTIF(Raw!TO284:TT284,1)=0),Raw!TH284&lt;&gt;4),OR(AND(Raw!TI284=4,COUNTIF(Raw!TO284:TT284,2)=0),Raw!TI284&lt;&gt;4),OR(AND(Raw!TJ284=4,COUNTIF(Raw!TO284:TT284,3)=0),Raw!TJ284&lt;&gt;4),OR(AND(Raw!TK284=4,COUNTIF(Raw!TO284:TT284,4)=0),Raw!TK284&lt;&gt;4),OR(AND(Raw!TL284=4,COUNTIF(Raw!TO284:TT284,5)=0),Raw!TL284&lt;&gt;4),OR(AND(Raw!TM284=4,COUNTIF(Raw!TO284:TT284,6)=0),Raw!TM284&lt;&gt;4)),"",1)))</f>
        <v/>
      </c>
      <c r="BB284" t="str">
        <f>IF(A284=0,"",IF(COUNTA(Raw!TU284:UI284)=0,"",IF(AND(OR(AND(Raw!TU284=4,COUNTIF(Raw!UC284:UI284,1)=0),Raw!TU284&lt;&gt;4),OR(AND(Raw!TV284=4,COUNTIF(Raw!UC284:UI284,2)=0),Raw!TV284&lt;&gt;4),OR(AND(Raw!TW284=4,COUNTIF(Raw!UC284:UI284,3)=0),Raw!TW284&lt;&gt;4),OR(AND(Raw!TX284=4,COUNTIF(Raw!UC284:UI284,4)=0),Raw!TX284&lt;&gt;4),OR(AND(Raw!TY284=4,COUNTIF(Raw!UC284:UI284,5)=0),Raw!TY284&lt;&gt;4),OR(AND(Raw!TZ284=4,COUNTIF(Raw!UC284:UI284,6)=0),Raw!TZ284&lt;&gt;4),OR(AND(Raw!UA284=4,COUNTIF(Raw!UC284:UI284,7)=0),Raw!UA284&lt;&gt;4)),"",1)))</f>
        <v/>
      </c>
      <c r="BC284" t="str">
        <f>IF(A284=0,"",IF(COUNTA(Raw!UJ284:UV284)=0,"",IF(AND(OR(AND(Raw!UJ284=4,COUNTIF(Raw!UQ284:UV284,1)=0),Raw!UJ284&lt;&gt;4),OR(AND(Raw!UK284=4,COUNTIF(Raw!UQ284:UV284,2)=0),Raw!UK284&lt;&gt;4),OR(AND(Raw!UL284=4,COUNTIF(Raw!UQ284:UV284,3)=0),Raw!UL284&lt;&gt;4),OR(AND(Raw!UM284=4,COUNTIF(Raw!UQ284:UV284,4)=0),Raw!UM284&lt;&gt;4),OR(AND(Raw!UN284=4,COUNTIF(Raw!UQ284:UV284,5)=0),Raw!UN284&lt;&gt;4),OR(AND(Raw!UO284=4,COUNTIF(Raw!UQ284:UV284,6)=0),Raw!UO284&lt;&gt;4)),"",1)))</f>
        <v/>
      </c>
      <c r="BD284" t="str">
        <f>IF(A284=0,"",IF(COUNTA(Raw!UW284:VG284)=0,"",IF(AND(OR(AND(Raw!UW284=4,COUNTIF(Raw!VC284:VG284,1)=0),Raw!UW284&lt;&gt;4),OR(AND(Raw!UX284=4,COUNTIF(Raw!VC284:VG284,2)=0),Raw!UX284&lt;&gt;4),OR(AND(Raw!UY284=4,COUNTIF(Raw!VC284:VG284,3)=0),Raw!UY284&lt;&gt;4),OR(AND(Raw!UZ284=4,COUNTIF(Raw!VC284:VG284,4)=0),Raw!UZ284&lt;&gt;4),OR(AND(Raw!VA284=4,COUNTIF(Raw!VC284:VG284,5)=0),Raw!VA284&lt;&gt;4)),"",1)))</f>
        <v/>
      </c>
      <c r="BE284" t="str">
        <f>IF(A284=0,"",IF(COUNTA(Raw!VH284:VP284)=0,"",
IF(AND(
OR(AND(Raw!VH284=4,COUNTIF(Raw!VM284:VP284,1)=0),Raw!VH284&lt;&gt;4),
OR(AND(Raw!VI284=4,COUNTIF(Raw!VM284:VP284,2)=0),Raw!VI284&lt;&gt;4),
OR(AND(Raw!VJ284=4,COUNTIF(Raw!VM284:VP284,3)=0),Raw!VJ284&lt;&gt;4),
OR(AND(Raw!VK284=4,COUNTIF(Raw!VM284:VP284,4)=0),Raw!VK284&lt;&gt;4)
),"",1)))</f>
        <v/>
      </c>
      <c r="BF284" t="str">
        <f>IF(A284=0,"",IF(COUNTA(Raw!VQ284:WK284)=0,"",
IF(AND(
OR(AND(Raw!VQ284=4,COUNTIF(Raw!WB284:WK284,1)=0),Raw!VQ284&lt;&gt;4),
OR(AND(Raw!VR284=4,COUNTIF(Raw!WB284:WK284,2)=0),Raw!VR284&lt;&gt;4),
OR(AND(Raw!VS284=4,COUNTIF(Raw!WB284:WK284,3)=0),Raw!VS284&lt;&gt;4),
OR(AND(Raw!VT284=4,COUNTIF(Raw!WB284:WK284,4)=0),Raw!VT284&lt;&gt;4),
OR(AND(Raw!VU284=4,COUNTIF(Raw!WB284:WK284,5)=0),Raw!VU284&lt;&gt;4),
OR(AND(Raw!VV284=4,COUNTIF(Raw!WB284:WK284,6)=0),Raw!VV284&lt;&gt;4),
OR(AND(Raw!VW284=4,COUNTIF(Raw!WB284:WK284,7)=0),Raw!VW284&lt;&gt;4),
OR(AND(Raw!VX284=4,COUNTIF(Raw!WB284:WK284,8)=0),Raw!VX284&lt;&gt;4),
OR(AND(Raw!VY284=4,COUNTIF(Raw!WB284:WK284,9)=0),Raw!VX284&lt;&gt;4),
OR(AND(Raw!VZ284=4,COUNTIF(Raw!WB284:WK284,10)=0),Raw!VZ284&lt;&gt;4)
),"",1)))</f>
        <v/>
      </c>
      <c r="BG284" t="str">
        <f>IF(A284=0,"",IF(COUNTA(Raw!WL284:XB284)=0,"",
IF(AND(
OR(AND(Raw!WL284=4,COUNTIF(Raw!WU284:XB284,1)=0),Raw!WL284&lt;&gt;4),
OR(AND(Raw!WM284=4,COUNTIF(Raw!WU284:XB284,2)=0),Raw!WM284&lt;&gt;4),
OR(AND(Raw!WN284=4,COUNTIF(Raw!WU284:XB284,3)=0),Raw!WN284&lt;&gt;4),
OR(AND(Raw!WO284=4,COUNTIF(Raw!WU284:XB284,4)=0),Raw!WO284&lt;&gt;4),
OR(AND(Raw!WP284=4,COUNTIF(Raw!WU284:XB284,5)=0),Raw!WP284&lt;&gt;4),
OR(AND(Raw!WQ284=4,COUNTIF(Raw!WU284:XB284,6)=0),Raw!WQ284&lt;&gt;4),
OR(AND(Raw!WR284=4,COUNTIF(Raw!WU284:XB284,7)=0),Raw!WR284&lt;&gt;4),
OR(AND(Raw!WS284=4,COUNTIF(Raw!WU284:XB284,8)=0),Raw!WS284&lt;&gt;4)
),"",1)))</f>
        <v/>
      </c>
      <c r="BH284" t="str">
        <f>IF(A284=0,"",IF(COUNTA(Raw!XC284:XK284)=0,"",
IF(AND(
OR(AND(Raw!XC284=4,COUNTIF(Raw!XH284:XK284,1)=0),Raw!XC284&lt;&gt;4),
OR(AND(Raw!XD284=4,COUNTIF(Raw!XH284:XK284,2)=0),Raw!XD284&lt;&gt;4),
OR(AND(Raw!XE284=4,COUNTIF(Raw!XH284:XK284,3)=0),Raw!XE284&lt;&gt;4),
OR(AND(Raw!XF284=4,COUNTIF(Raw!XH284:XK284,4)=0),Raw!XF284&lt;&gt;4)
),"",1)))</f>
        <v/>
      </c>
      <c r="BI284" t="str">
        <f>IF(A284=0,"",IF(COUNTA(Raw!XL284:XT284)=0,"",
IF(AND(
OR(AND(Raw!XL284=4,COUNTIF(Raw!XQ284:XT284,1)=0),Raw!XL284&lt;&gt;4),
OR(AND(Raw!XM284=4,COUNTIF(Raw!XQ284:XT284,2)=0),Raw!XM284&lt;&gt;4),
OR(AND(Raw!XN284=4,COUNTIF(Raw!XQ284:XT284,3)=0),Raw!XN284&lt;&gt;4),
OR(AND(Raw!XO284=4,COUNTIF(Raw!XQ284:XT284,4)=0),Raw!XO284&lt;&gt;4)
),"",1)))</f>
        <v/>
      </c>
      <c r="BJ284" t="str">
        <f>IF(A284=0,"",IF(COUNTA(Raw!XU284:YI284)=0,"",
IF(AND(
OR(AND(Raw!XU284=4,COUNTIF(Raw!YC284:YI284,1)=0),Raw!XU284&lt;&gt;4),
OR(AND(Raw!XV284=4,COUNTIF(Raw!YC284:YI284,2)=0),Raw!XV284&lt;&gt;4),
OR(AND(Raw!XW284=4,COUNTIF(Raw!YC284:YI284,3)=0),Raw!XW284&lt;&gt;4),
OR(AND(Raw!XX284=4,COUNTIF(Raw!YC284:YI284,4)=0),Raw!XX284&lt;&gt;4),
OR(AND(Raw!XY284=4,COUNTIF(Raw!YC284:YI284,5)=0),Raw!XY284&lt;&gt;4),
OR(AND(Raw!XZ284=4,COUNTIF(Raw!YC284:YI284,6)=0),Raw!XZ284&lt;&gt;4),
OR(AND(Raw!YA284=4,COUNTIF(Raw!YC284:YI284,7)=0),Raw!YA284&lt;&gt;4)
),"",1)))</f>
        <v/>
      </c>
      <c r="BK284" t="str">
        <f>IF(A284=0,"",IF(COUNTA(Raw!YJ284:YR284)=0,"",
IF(AND(
OR(AND(Raw!YJ284=4,COUNTIF(Raw!YO284:YR284,1)=0),Raw!YJ284&lt;&gt;4),
OR(AND(Raw!YK284=4,COUNTIF(Raw!YO284:YR284,2)=0),Raw!YK284&lt;&gt;4),
OR(AND(Raw!YL284=4,COUNTIF(Raw!YO284:YR284,3)=0),Raw!YL284&lt;&gt;4),
OR(AND(Raw!YM284=4,COUNTIF(Raw!YO284:YR284,4)=0),Raw!YM284&lt;&gt;4)
),"",1)))</f>
        <v/>
      </c>
      <c r="BL284" t="str">
        <f>IF(A284=0,"",IF(COUNTA(Raw!YS284:YU284)=0,"",IF(AND(Raw!YS284=4,ISBLANK(Raw!YU284)),"",IF(AND(Raw!YS284&lt;&gt;4,ISBLANK(Raw!YU284)=FALSE),"",1))))</f>
        <v/>
      </c>
    </row>
  </sheetData>
  <sheetProtection algorithmName="SHA-512" hashValue="tc1x5bqeywI/rw2ETdxTq9fEzE+3Jd8u0EXYrlex4PXuck+6mARI6AhVPD4NK72a6cwteE39k8HoX3BwV2lAeg==" saltValue="TMC8O/tJhDyN46Tyjx86cA==" spinCount="100000" sheet="1" formatCells="0" formatColumns="0" formatRows="0" insertColumns="0" insertRows="0" insertHyperlinks="0" deleteColumns="0" deleteRows="0" sort="0" autoFilter="0" pivotTables="0"/>
  <autoFilter ref="A3:Y229" xr:uid="{00000000-0001-0000-0100-000000000000}"/>
  <phoneticPr fontId="1" type="noConversion"/>
  <conditionalFormatting sqref="A3:A1048576 A1">
    <cfRule type="duplicateValues" dxfId="7" priority="1"/>
  </conditionalFormatting>
  <conditionalFormatting sqref="B1:BL1">
    <cfRule type="cellIs" dxfId="6" priority="3" operator="greaterThan">
      <formula>0</formula>
    </cfRule>
    <cfRule type="cellIs" dxfId="5" priority="5" operator="equal">
      <formula>"&gt;0"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1"/>
  <sheetViews>
    <sheetView tabSelected="1" zoomScale="85" zoomScaleNormal="85" workbookViewId="0">
      <selection activeCell="E4" sqref="E4"/>
    </sheetView>
  </sheetViews>
  <sheetFormatPr defaultRowHeight="14.4"/>
  <cols>
    <col min="1" max="1" width="4.88671875" style="5" bestFit="1" customWidth="1"/>
    <col min="2" max="2" width="7.77734375" style="5" bestFit="1" customWidth="1"/>
    <col min="3" max="3" width="11.33203125" style="4" bestFit="1" customWidth="1"/>
    <col min="4" max="4" width="34" style="29" bestFit="1" customWidth="1"/>
    <col min="5" max="5" width="50.88671875" style="28" customWidth="1"/>
    <col min="6" max="6" width="64.5546875" style="28" bestFit="1" customWidth="1"/>
    <col min="7" max="7" width="60.5546875" customWidth="1"/>
  </cols>
  <sheetData>
    <row r="1" spans="1:7" s="1" customFormat="1" ht="16.5" customHeight="1">
      <c r="A1" s="11" t="s">
        <v>55</v>
      </c>
      <c r="B1" s="11" t="s">
        <v>51</v>
      </c>
      <c r="C1" s="11" t="s">
        <v>137</v>
      </c>
      <c r="D1" s="14" t="s">
        <v>52</v>
      </c>
      <c r="E1" s="18" t="s">
        <v>138</v>
      </c>
      <c r="F1" s="16" t="s">
        <v>53</v>
      </c>
      <c r="G1" s="12" t="s">
        <v>54</v>
      </c>
    </row>
    <row r="2" spans="1:7" ht="42">
      <c r="A2" s="13">
        <f>IF(B2="","",COUNTA($B$2:B2))</f>
        <v>1</v>
      </c>
      <c r="B2" s="32" t="s">
        <v>2</v>
      </c>
      <c r="C2" s="34" t="s">
        <v>8855</v>
      </c>
      <c r="D2" s="24" t="s">
        <v>9626</v>
      </c>
      <c r="E2" s="24" t="s">
        <v>9773</v>
      </c>
      <c r="F2" s="27" t="s">
        <v>9627</v>
      </c>
      <c r="G2" s="21"/>
    </row>
    <row r="3" spans="1:7" ht="28.2">
      <c r="A3" s="13">
        <f>IF(B3="","",COUNTA($B$2:B3))</f>
        <v>2</v>
      </c>
      <c r="B3" s="32" t="s">
        <v>3</v>
      </c>
      <c r="C3" s="34" t="s">
        <v>8863</v>
      </c>
      <c r="D3" s="24" t="s">
        <v>8854</v>
      </c>
      <c r="E3" s="24" t="s">
        <v>9774</v>
      </c>
      <c r="F3" s="27" t="s">
        <v>9625</v>
      </c>
      <c r="G3" s="15"/>
    </row>
    <row r="4" spans="1:7" ht="55.8">
      <c r="A4" s="13">
        <f>IF(B4="","",COUNTA($B$2:B4))</f>
        <v>3</v>
      </c>
      <c r="B4" s="32" t="s">
        <v>4</v>
      </c>
      <c r="C4" s="34" t="s">
        <v>9628</v>
      </c>
      <c r="D4" s="24" t="s">
        <v>9775</v>
      </c>
      <c r="E4" s="31" t="s">
        <v>9629</v>
      </c>
      <c r="F4" s="27" t="s">
        <v>9776</v>
      </c>
      <c r="G4" s="15"/>
    </row>
    <row r="5" spans="1:7">
      <c r="A5" s="13">
        <f>IF(B5="","",COUNTA($B$2:B5))</f>
        <v>4</v>
      </c>
      <c r="B5" s="32" t="s">
        <v>5</v>
      </c>
      <c r="C5" s="34" t="s">
        <v>8869</v>
      </c>
      <c r="D5" s="29" t="s">
        <v>9715</v>
      </c>
      <c r="E5" s="25"/>
      <c r="F5" s="27" t="s">
        <v>9716</v>
      </c>
      <c r="G5" s="15"/>
    </row>
    <row r="6" spans="1:7">
      <c r="A6" s="13">
        <f>IF(B6="","",COUNTA($B$2:B6))</f>
        <v>5</v>
      </c>
      <c r="B6" s="32" t="s">
        <v>6</v>
      </c>
      <c r="C6" s="34" t="s">
        <v>8844</v>
      </c>
      <c r="D6" s="24"/>
      <c r="E6" s="25" t="s">
        <v>9862</v>
      </c>
      <c r="F6" s="27" t="s">
        <v>9717</v>
      </c>
      <c r="G6" s="15"/>
    </row>
    <row r="7" spans="1:7">
      <c r="A7" s="13">
        <f>IF(B7="","",COUNTA($B$2:B7))</f>
        <v>6</v>
      </c>
      <c r="B7" s="32" t="s">
        <v>7</v>
      </c>
      <c r="C7" s="34" t="s">
        <v>8842</v>
      </c>
      <c r="D7" s="24" t="s">
        <v>9777</v>
      </c>
      <c r="E7" s="25" t="s">
        <v>9778</v>
      </c>
      <c r="F7" s="27" t="s">
        <v>9640</v>
      </c>
      <c r="G7" s="15"/>
    </row>
    <row r="8" spans="1:7">
      <c r="A8" s="13">
        <f>IF(B8="","",COUNTA($B$2:B8))</f>
        <v>7</v>
      </c>
      <c r="B8" s="32" t="s">
        <v>8</v>
      </c>
      <c r="C8" s="34" t="s">
        <v>9718</v>
      </c>
      <c r="D8" s="24" t="s">
        <v>9779</v>
      </c>
      <c r="E8" s="25" t="s">
        <v>9780</v>
      </c>
      <c r="F8" s="27"/>
      <c r="G8" s="15"/>
    </row>
    <row r="9" spans="1:7" ht="28.2">
      <c r="A9" s="13">
        <f>IF(B9="","",COUNTA($B$2:B9))</f>
        <v>8</v>
      </c>
      <c r="B9" s="32" t="s">
        <v>9</v>
      </c>
      <c r="C9" s="34" t="s">
        <v>8840</v>
      </c>
      <c r="D9" s="24" t="s">
        <v>9641</v>
      </c>
      <c r="E9" s="24" t="s">
        <v>9781</v>
      </c>
      <c r="F9" s="27" t="s">
        <v>9648</v>
      </c>
      <c r="G9" s="15"/>
    </row>
    <row r="10" spans="1:7" ht="15" customHeight="1">
      <c r="A10" s="13">
        <f>IF(B10="","",COUNTA($B$2:B10))</f>
        <v>9</v>
      </c>
      <c r="B10" s="32" t="s">
        <v>10</v>
      </c>
      <c r="C10" s="34" t="s">
        <v>9642</v>
      </c>
      <c r="D10" s="24" t="s">
        <v>9782</v>
      </c>
      <c r="E10" s="24" t="s">
        <v>9783</v>
      </c>
      <c r="F10" s="26" t="s">
        <v>9649</v>
      </c>
      <c r="G10" s="15"/>
    </row>
    <row r="11" spans="1:7">
      <c r="A11" s="13">
        <f>IF(B11="","",COUNTA($B$2:B11))</f>
        <v>10</v>
      </c>
      <c r="B11" s="32" t="s">
        <v>11</v>
      </c>
      <c r="C11" s="34" t="s">
        <v>9643</v>
      </c>
      <c r="D11" s="24" t="s">
        <v>9777</v>
      </c>
      <c r="E11" s="25" t="s">
        <v>9784</v>
      </c>
      <c r="F11" s="27" t="s">
        <v>9640</v>
      </c>
      <c r="G11" s="15"/>
    </row>
    <row r="12" spans="1:7">
      <c r="A12" s="13">
        <f>IF(B12="","",COUNTA($B$2:B12))</f>
        <v>11</v>
      </c>
      <c r="B12" s="32" t="s">
        <v>12</v>
      </c>
      <c r="C12" s="34" t="s">
        <v>9644</v>
      </c>
      <c r="D12" s="24" t="s">
        <v>9785</v>
      </c>
      <c r="E12" s="25" t="s">
        <v>9787</v>
      </c>
      <c r="F12" s="27" t="s">
        <v>9650</v>
      </c>
      <c r="G12" s="15"/>
    </row>
    <row r="13" spans="1:7">
      <c r="A13" s="13">
        <f>IF(B13="","",COUNTA($B$2:B13))</f>
        <v>12</v>
      </c>
      <c r="B13" s="32" t="s">
        <v>13</v>
      </c>
      <c r="C13" s="34" t="s">
        <v>9645</v>
      </c>
      <c r="D13" s="24" t="s">
        <v>9786</v>
      </c>
      <c r="E13" s="25" t="s">
        <v>9788</v>
      </c>
      <c r="F13" s="27" t="s">
        <v>9654</v>
      </c>
      <c r="G13" s="15"/>
    </row>
    <row r="14" spans="1:7" ht="41.4">
      <c r="A14" s="13">
        <f>IF(B14="","",COUNTA($B$2:B14))</f>
        <v>13</v>
      </c>
      <c r="B14" s="32" t="s">
        <v>14</v>
      </c>
      <c r="C14" s="34" t="s">
        <v>9630</v>
      </c>
      <c r="D14" s="24" t="s">
        <v>9658</v>
      </c>
      <c r="E14" s="25" t="s">
        <v>9789</v>
      </c>
      <c r="F14" s="33" t="s">
        <v>9790</v>
      </c>
      <c r="G14" s="15"/>
    </row>
    <row r="15" spans="1:7">
      <c r="A15" s="13">
        <f>IF(B15="","",COUNTA($B$2:B15))</f>
        <v>14</v>
      </c>
      <c r="B15" s="32" t="s">
        <v>15</v>
      </c>
      <c r="C15" s="34" t="s">
        <v>9631</v>
      </c>
      <c r="D15" s="24" t="s">
        <v>9791</v>
      </c>
      <c r="E15" s="25" t="s">
        <v>9792</v>
      </c>
      <c r="F15" s="26" t="s">
        <v>9719</v>
      </c>
      <c r="G15" s="15"/>
    </row>
    <row r="16" spans="1:7" ht="28.2">
      <c r="A16" s="13">
        <f>IF(B16="","",COUNTA($B$2:B16))</f>
        <v>15</v>
      </c>
      <c r="B16" s="32" t="s">
        <v>16</v>
      </c>
      <c r="C16" s="34" t="s">
        <v>9631</v>
      </c>
      <c r="D16" s="24" t="s">
        <v>9720</v>
      </c>
      <c r="E16" s="25" t="s">
        <v>9793</v>
      </c>
      <c r="F16" s="27" t="s">
        <v>9721</v>
      </c>
      <c r="G16" s="15"/>
    </row>
    <row r="17" spans="1:7">
      <c r="A17" s="13">
        <f>IF(B17="","",COUNTA($B$2:B17))</f>
        <v>16</v>
      </c>
      <c r="B17" s="32" t="s">
        <v>17</v>
      </c>
      <c r="C17" s="34" t="s">
        <v>9632</v>
      </c>
      <c r="D17" s="24" t="s">
        <v>9791</v>
      </c>
      <c r="E17" s="25" t="s">
        <v>9794</v>
      </c>
      <c r="F17" s="27" t="s">
        <v>9722</v>
      </c>
      <c r="G17" s="15"/>
    </row>
    <row r="18" spans="1:7">
      <c r="A18" s="13">
        <f>IF(B18="","",COUNTA($B$2:B18))</f>
        <v>17</v>
      </c>
      <c r="B18" s="32" t="s">
        <v>18</v>
      </c>
      <c r="C18" s="34" t="s">
        <v>8961</v>
      </c>
      <c r="D18" s="24" t="s">
        <v>9782</v>
      </c>
      <c r="E18" s="25" t="s">
        <v>9795</v>
      </c>
      <c r="F18" s="27" t="s">
        <v>9796</v>
      </c>
      <c r="G18" s="15"/>
    </row>
    <row r="19" spans="1:7">
      <c r="A19" s="13">
        <f>IF(B19="","",COUNTA($B$2:B19))</f>
        <v>18</v>
      </c>
      <c r="B19" s="32" t="s">
        <v>19</v>
      </c>
      <c r="C19" s="34" t="s">
        <v>8962</v>
      </c>
      <c r="D19" s="24" t="s">
        <v>9777</v>
      </c>
      <c r="E19" s="25" t="s">
        <v>9797</v>
      </c>
      <c r="F19" s="26" t="s">
        <v>9640</v>
      </c>
      <c r="G19" s="15"/>
    </row>
    <row r="20" spans="1:7">
      <c r="A20" s="13">
        <f>IF(B20="","",COUNTA($B$2:B20))</f>
        <v>19</v>
      </c>
      <c r="B20" s="32" t="s">
        <v>20</v>
      </c>
      <c r="C20" s="34" t="s">
        <v>9655</v>
      </c>
      <c r="D20" s="24" t="s">
        <v>9782</v>
      </c>
      <c r="E20" s="25" t="s">
        <v>9798</v>
      </c>
      <c r="F20" s="27" t="s">
        <v>9649</v>
      </c>
      <c r="G20" s="15"/>
    </row>
    <row r="21" spans="1:7">
      <c r="A21" s="13">
        <f>IF(B21="","",COUNTA($B$2:B21))</f>
        <v>20</v>
      </c>
      <c r="B21" s="32" t="s">
        <v>21</v>
      </c>
      <c r="C21" s="34" t="s">
        <v>9656</v>
      </c>
      <c r="D21" s="24" t="s">
        <v>9782</v>
      </c>
      <c r="E21" s="25" t="s">
        <v>9799</v>
      </c>
      <c r="F21" s="27" t="s">
        <v>9649</v>
      </c>
      <c r="G21" s="15"/>
    </row>
    <row r="22" spans="1:7">
      <c r="A22" s="13">
        <f>IF(B22="","",COUNTA($B$2:B22))</f>
        <v>21</v>
      </c>
      <c r="B22" s="32" t="s">
        <v>22</v>
      </c>
      <c r="C22" s="34" t="s">
        <v>9651</v>
      </c>
      <c r="D22" s="24" t="s">
        <v>9777</v>
      </c>
      <c r="E22" s="25" t="s">
        <v>9800</v>
      </c>
      <c r="F22" s="26" t="s">
        <v>9640</v>
      </c>
      <c r="G22" s="15"/>
    </row>
    <row r="23" spans="1:7">
      <c r="A23" s="13">
        <f>IF(B23="","",COUNTA($B$2:B23))</f>
        <v>22</v>
      </c>
      <c r="B23" s="32" t="s">
        <v>23</v>
      </c>
      <c r="C23" s="34" t="s">
        <v>9652</v>
      </c>
      <c r="D23" s="24" t="s">
        <v>9777</v>
      </c>
      <c r="E23" s="25" t="s">
        <v>9801</v>
      </c>
      <c r="F23" s="27" t="s">
        <v>9640</v>
      </c>
      <c r="G23" s="15"/>
    </row>
    <row r="24" spans="1:7">
      <c r="A24" s="13">
        <f>IF(B24="","",COUNTA($B$2:B24))</f>
        <v>23</v>
      </c>
      <c r="B24" s="32" t="s">
        <v>24</v>
      </c>
      <c r="C24" s="34" t="s">
        <v>9657</v>
      </c>
      <c r="D24" s="24" t="s">
        <v>9782</v>
      </c>
      <c r="E24" s="25" t="s">
        <v>9802</v>
      </c>
      <c r="F24" s="27" t="s">
        <v>9649</v>
      </c>
      <c r="G24" s="15"/>
    </row>
    <row r="25" spans="1:7">
      <c r="A25" s="13">
        <f>IF(B25="","",COUNTA($B$2:B25))</f>
        <v>24</v>
      </c>
      <c r="B25" s="32" t="s">
        <v>25</v>
      </c>
      <c r="C25" s="34" t="s">
        <v>9653</v>
      </c>
      <c r="D25" s="24" t="s">
        <v>9777</v>
      </c>
      <c r="E25" s="25" t="s">
        <v>9803</v>
      </c>
      <c r="F25" s="26" t="s">
        <v>9640</v>
      </c>
      <c r="G25" s="15"/>
    </row>
    <row r="26" spans="1:7" ht="28.2">
      <c r="A26" s="13">
        <f>IF(B26="","",COUNTA($B$2:B26))</f>
        <v>25</v>
      </c>
      <c r="B26" s="32" t="s">
        <v>26</v>
      </c>
      <c r="C26" s="34" t="s">
        <v>9633</v>
      </c>
      <c r="D26" s="24" t="s">
        <v>9663</v>
      </c>
      <c r="E26" s="25" t="s">
        <v>9804</v>
      </c>
      <c r="F26" s="27" t="s">
        <v>9664</v>
      </c>
      <c r="G26" s="15"/>
    </row>
    <row r="27" spans="1:7">
      <c r="A27" s="13">
        <f>IF(B27="","",COUNTA($B$2:B27))</f>
        <v>26</v>
      </c>
      <c r="B27" s="32" t="s">
        <v>27</v>
      </c>
      <c r="C27" s="34" t="s">
        <v>9634</v>
      </c>
      <c r="D27" s="24" t="s">
        <v>9805</v>
      </c>
      <c r="E27" s="25" t="s">
        <v>9806</v>
      </c>
      <c r="F27" s="27" t="s">
        <v>9665</v>
      </c>
      <c r="G27" s="15"/>
    </row>
    <row r="28" spans="1:7" ht="28.2">
      <c r="A28" s="13">
        <f>IF(B28="","",COUNTA($B$2:B28))</f>
        <v>27</v>
      </c>
      <c r="B28" s="32" t="s">
        <v>28</v>
      </c>
      <c r="C28" s="34" t="s">
        <v>9011</v>
      </c>
      <c r="D28" s="24" t="s">
        <v>9663</v>
      </c>
      <c r="E28" s="25" t="s">
        <v>9807</v>
      </c>
      <c r="F28" s="27" t="s">
        <v>9666</v>
      </c>
      <c r="G28" s="15"/>
    </row>
    <row r="29" spans="1:7" ht="28.2">
      <c r="A29" s="13">
        <f>IF(B29="","",COUNTA($B$2:B29))</f>
        <v>28</v>
      </c>
      <c r="B29" s="32" t="s">
        <v>29</v>
      </c>
      <c r="C29" s="34" t="s">
        <v>9637</v>
      </c>
      <c r="D29" s="24" t="s">
        <v>9667</v>
      </c>
      <c r="E29" s="25" t="s">
        <v>9808</v>
      </c>
      <c r="F29" s="27" t="s">
        <v>9668</v>
      </c>
      <c r="G29" s="15"/>
    </row>
    <row r="30" spans="1:7">
      <c r="A30" s="13">
        <f>IF(B30="","",COUNTA($B$2:B30))</f>
        <v>29</v>
      </c>
      <c r="B30" s="32" t="s">
        <v>30</v>
      </c>
      <c r="C30" s="34" t="s">
        <v>9638</v>
      </c>
      <c r="D30" s="24" t="s">
        <v>9809</v>
      </c>
      <c r="E30" s="25" t="s">
        <v>9811</v>
      </c>
      <c r="F30" s="27" t="s">
        <v>9660</v>
      </c>
      <c r="G30" s="15"/>
    </row>
    <row r="31" spans="1:7">
      <c r="A31" s="13">
        <f>IF(B31="","",COUNTA($B$2:B31))</f>
        <v>30</v>
      </c>
      <c r="B31" s="32" t="s">
        <v>31</v>
      </c>
      <c r="C31" s="34" t="s">
        <v>9049</v>
      </c>
      <c r="D31" s="30" t="s">
        <v>9810</v>
      </c>
      <c r="E31" s="25" t="s">
        <v>9812</v>
      </c>
      <c r="F31" s="27" t="s">
        <v>9660</v>
      </c>
      <c r="G31" s="15"/>
    </row>
    <row r="32" spans="1:7">
      <c r="A32" s="13">
        <f>IF(B32="","",COUNTA($B$2:B32))</f>
        <v>31</v>
      </c>
      <c r="B32" s="32" t="s">
        <v>32</v>
      </c>
      <c r="C32" s="34" t="s">
        <v>9725</v>
      </c>
      <c r="D32" s="30" t="s">
        <v>9863</v>
      </c>
      <c r="E32" s="25" t="s">
        <v>9864</v>
      </c>
      <c r="F32" s="27"/>
      <c r="G32" s="15"/>
    </row>
    <row r="33" spans="1:7" ht="28.2">
      <c r="A33" s="13">
        <f>IF(B33="","",COUNTA($B$2:B33))</f>
        <v>32</v>
      </c>
      <c r="B33" s="32" t="s">
        <v>33</v>
      </c>
      <c r="C33" s="34" t="s">
        <v>9053</v>
      </c>
      <c r="D33" s="24" t="s">
        <v>9661</v>
      </c>
      <c r="E33" s="25" t="s">
        <v>9813</v>
      </c>
      <c r="F33" s="27" t="s">
        <v>9662</v>
      </c>
      <c r="G33" s="15"/>
    </row>
    <row r="34" spans="1:7" ht="28.2">
      <c r="A34" s="13">
        <f>IF(B34="","",COUNTA($B$2:B34))</f>
        <v>33</v>
      </c>
      <c r="B34" s="32" t="s">
        <v>34</v>
      </c>
      <c r="C34" s="34" t="s">
        <v>9056</v>
      </c>
      <c r="D34" s="30" t="s">
        <v>8854</v>
      </c>
      <c r="E34" s="25" t="s">
        <v>9814</v>
      </c>
      <c r="F34" s="27" t="s">
        <v>9669</v>
      </c>
      <c r="G34" s="15"/>
    </row>
    <row r="35" spans="1:7" ht="28.2">
      <c r="A35" s="13">
        <f>IF(B35="","",COUNTA($B$2:B35))</f>
        <v>34</v>
      </c>
      <c r="B35" s="32" t="s">
        <v>35</v>
      </c>
      <c r="C35" s="34" t="s">
        <v>9057</v>
      </c>
      <c r="D35" s="24" t="s">
        <v>8854</v>
      </c>
      <c r="E35" s="25" t="s">
        <v>9815</v>
      </c>
      <c r="F35" s="27" t="s">
        <v>9670</v>
      </c>
      <c r="G35" s="15"/>
    </row>
    <row r="36" spans="1:7" ht="28.2">
      <c r="A36" s="13">
        <f>IF(B36="","",COUNTA($B$2:B36))</f>
        <v>35</v>
      </c>
      <c r="B36" s="32" t="s">
        <v>36</v>
      </c>
      <c r="C36" s="34" t="s">
        <v>9063</v>
      </c>
      <c r="D36" s="24" t="s">
        <v>8854</v>
      </c>
      <c r="E36" s="25" t="s">
        <v>9816</v>
      </c>
      <c r="F36" s="27" t="s">
        <v>9671</v>
      </c>
      <c r="G36" s="15"/>
    </row>
    <row r="37" spans="1:7" ht="42">
      <c r="A37" s="13">
        <f>IF(B37="","",COUNTA($B$2:B37))</f>
        <v>36</v>
      </c>
      <c r="B37" s="32" t="s">
        <v>37</v>
      </c>
      <c r="C37" s="34" t="s">
        <v>9083</v>
      </c>
      <c r="D37" s="24" t="s">
        <v>9672</v>
      </c>
      <c r="E37" s="25" t="s">
        <v>9817</v>
      </c>
      <c r="F37" s="27" t="s">
        <v>9673</v>
      </c>
      <c r="G37" s="15"/>
    </row>
    <row r="38" spans="1:7" ht="28.2">
      <c r="A38" s="13">
        <f>IF(B38="","",COUNTA($B$2:B38))</f>
        <v>37</v>
      </c>
      <c r="B38" s="32" t="s">
        <v>38</v>
      </c>
      <c r="C38" s="34" t="s">
        <v>9674</v>
      </c>
      <c r="D38" s="30" t="s">
        <v>9661</v>
      </c>
      <c r="E38" s="25" t="s">
        <v>9818</v>
      </c>
      <c r="F38" s="27" t="s">
        <v>9675</v>
      </c>
      <c r="G38" s="15"/>
    </row>
    <row r="39" spans="1:7" ht="28.2">
      <c r="A39" s="13">
        <f>IF(B39="","",COUNTA($B$2:B39))</f>
        <v>38</v>
      </c>
      <c r="B39" s="32" t="s">
        <v>39</v>
      </c>
      <c r="C39" s="34" t="s">
        <v>9118</v>
      </c>
      <c r="D39" s="30" t="s">
        <v>8854</v>
      </c>
      <c r="E39" s="25" t="s">
        <v>9819</v>
      </c>
      <c r="F39" s="27" t="s">
        <v>9676</v>
      </c>
      <c r="G39" s="15"/>
    </row>
    <row r="40" spans="1:7" ht="28.2">
      <c r="A40" s="13">
        <f>IF(B40="","",COUNTA($B$2:B40))</f>
        <v>39</v>
      </c>
      <c r="B40" s="32" t="s">
        <v>40</v>
      </c>
      <c r="C40" s="34" t="s">
        <v>9677</v>
      </c>
      <c r="D40" s="30" t="s">
        <v>9678</v>
      </c>
      <c r="E40" s="25" t="s">
        <v>9820</v>
      </c>
      <c r="F40" s="27" t="s">
        <v>9679</v>
      </c>
      <c r="G40" s="15"/>
    </row>
    <row r="41" spans="1:7" ht="28.2">
      <c r="A41" s="13">
        <f>IF(B41="","",COUNTA($B$2:B41))</f>
        <v>40</v>
      </c>
      <c r="B41" s="32" t="s">
        <v>41</v>
      </c>
      <c r="C41" s="34" t="s">
        <v>9137</v>
      </c>
      <c r="D41" s="30" t="s">
        <v>8854</v>
      </c>
      <c r="E41" s="25" t="s">
        <v>9821</v>
      </c>
      <c r="F41" s="27" t="s">
        <v>9680</v>
      </c>
      <c r="G41" s="15"/>
    </row>
    <row r="42" spans="1:7">
      <c r="A42" s="13">
        <f>IF(B42="","",COUNTA($B$2:B42))</f>
        <v>41</v>
      </c>
      <c r="B42" s="32" t="s">
        <v>42</v>
      </c>
      <c r="C42" s="34" t="s">
        <v>9175</v>
      </c>
      <c r="D42" s="30" t="s">
        <v>9739</v>
      </c>
      <c r="E42" s="25" t="s">
        <v>9822</v>
      </c>
      <c r="F42" s="27" t="s">
        <v>9733</v>
      </c>
      <c r="G42" s="15"/>
    </row>
    <row r="43" spans="1:7" ht="28.2">
      <c r="A43" s="13">
        <f>IF(B43="","",COUNTA($B$2:B43))</f>
        <v>42</v>
      </c>
      <c r="B43" s="32" t="s">
        <v>43</v>
      </c>
      <c r="C43" s="34" t="s">
        <v>9682</v>
      </c>
      <c r="D43" s="30" t="s">
        <v>9735</v>
      </c>
      <c r="E43" s="25" t="s">
        <v>9823</v>
      </c>
      <c r="F43" s="27" t="s">
        <v>9736</v>
      </c>
      <c r="G43" s="15"/>
    </row>
    <row r="44" spans="1:7" ht="28.2">
      <c r="A44" s="13">
        <f>IF(B44="","",COUNTA($B$2:B44))</f>
        <v>43</v>
      </c>
      <c r="B44" s="32" t="s">
        <v>44</v>
      </c>
      <c r="C44" s="34" t="s">
        <v>9683</v>
      </c>
      <c r="D44" s="30" t="s">
        <v>9737</v>
      </c>
      <c r="E44" s="25" t="s">
        <v>9824</v>
      </c>
      <c r="F44" s="27" t="s">
        <v>9738</v>
      </c>
      <c r="G44" s="15"/>
    </row>
    <row r="45" spans="1:7" ht="28.2">
      <c r="A45" s="13">
        <f>IF(B45="","",COUNTA($B$2:B45))</f>
        <v>44</v>
      </c>
      <c r="B45" s="32" t="s">
        <v>45</v>
      </c>
      <c r="C45" s="34" t="s">
        <v>9201</v>
      </c>
      <c r="D45" s="30" t="s">
        <v>8854</v>
      </c>
      <c r="E45" s="27" t="s">
        <v>9825</v>
      </c>
      <c r="F45" s="27" t="s">
        <v>9734</v>
      </c>
      <c r="G45" s="15"/>
    </row>
    <row r="46" spans="1:7" ht="28.2">
      <c r="A46" s="13">
        <f>IF(B46="","",COUNTA($B$2:B46))</f>
        <v>45</v>
      </c>
      <c r="B46" s="32" t="s">
        <v>46</v>
      </c>
      <c r="C46" s="34" t="s">
        <v>9210</v>
      </c>
      <c r="D46" s="30" t="s">
        <v>8854</v>
      </c>
      <c r="E46" s="27" t="s">
        <v>9826</v>
      </c>
      <c r="F46" s="26" t="s">
        <v>9740</v>
      </c>
      <c r="G46" s="15"/>
    </row>
    <row r="47" spans="1:7">
      <c r="A47" s="13">
        <f>IF(B47="","",COUNTA($B$2:B47))</f>
        <v>46</v>
      </c>
      <c r="B47" s="32" t="s">
        <v>47</v>
      </c>
      <c r="C47" s="34" t="s">
        <v>9768</v>
      </c>
      <c r="D47" s="30" t="s">
        <v>9827</v>
      </c>
      <c r="E47" s="25"/>
      <c r="F47" s="26"/>
      <c r="G47" s="15"/>
    </row>
    <row r="48" spans="1:7">
      <c r="A48" s="13">
        <f>IF(B48="","",COUNTA($B$2:B48))</f>
        <v>47</v>
      </c>
      <c r="B48" s="32" t="s">
        <v>48</v>
      </c>
      <c r="C48" s="34" t="s">
        <v>9688</v>
      </c>
      <c r="D48" s="30" t="s">
        <v>9828</v>
      </c>
      <c r="E48" s="25" t="s">
        <v>9845</v>
      </c>
      <c r="F48" s="26"/>
      <c r="G48" s="15"/>
    </row>
    <row r="49" spans="1:7">
      <c r="A49" s="13">
        <f>IF(B49="","",COUNTA($B$2:B49))</f>
        <v>48</v>
      </c>
      <c r="B49" s="32" t="s">
        <v>49</v>
      </c>
      <c r="C49" s="34" t="s">
        <v>9689</v>
      </c>
      <c r="D49" s="30" t="s">
        <v>9829</v>
      </c>
      <c r="E49" s="25" t="s">
        <v>9846</v>
      </c>
      <c r="F49" s="26"/>
      <c r="G49" s="15"/>
    </row>
    <row r="50" spans="1:7">
      <c r="A50" s="13">
        <f>IF(B50="","",COUNTA($B$2:B50))</f>
        <v>49</v>
      </c>
      <c r="B50" s="32" t="s">
        <v>50</v>
      </c>
      <c r="C50" s="34" t="s">
        <v>9690</v>
      </c>
      <c r="D50" s="30" t="s">
        <v>9830</v>
      </c>
      <c r="E50" s="25" t="s">
        <v>9847</v>
      </c>
      <c r="F50" s="26"/>
      <c r="G50" s="15"/>
    </row>
    <row r="51" spans="1:7">
      <c r="A51" s="13">
        <f>IF(B51="","",COUNTA($B$2:B51))</f>
        <v>50</v>
      </c>
      <c r="B51" s="32" t="s">
        <v>58</v>
      </c>
      <c r="C51" s="34" t="s">
        <v>9692</v>
      </c>
      <c r="D51" s="30" t="s">
        <v>9831</v>
      </c>
      <c r="E51" s="25" t="s">
        <v>9848</v>
      </c>
      <c r="F51" s="26"/>
      <c r="G51" s="15"/>
    </row>
    <row r="52" spans="1:7">
      <c r="A52" s="13">
        <f>IF(B52="","",COUNTA($B$2:B52))</f>
        <v>51</v>
      </c>
      <c r="B52" s="32" t="s">
        <v>59</v>
      </c>
      <c r="C52" s="34" t="s">
        <v>9691</v>
      </c>
      <c r="D52" s="30" t="s">
        <v>9832</v>
      </c>
      <c r="E52" s="25" t="s">
        <v>9849</v>
      </c>
      <c r="F52" s="26"/>
      <c r="G52" s="15"/>
    </row>
    <row r="53" spans="1:7">
      <c r="A53" s="13">
        <f>IF(B53="","",COUNTA($B$2:B53))</f>
        <v>52</v>
      </c>
      <c r="B53" s="32" t="s">
        <v>60</v>
      </c>
      <c r="C53" s="34" t="s">
        <v>9693</v>
      </c>
      <c r="D53" s="30" t="s">
        <v>9833</v>
      </c>
      <c r="E53" s="25" t="s">
        <v>9850</v>
      </c>
      <c r="F53" s="26"/>
      <c r="G53" s="15"/>
    </row>
    <row r="54" spans="1:7">
      <c r="A54" s="13">
        <f>IF(B54="","",COUNTA($B$2:B54))</f>
        <v>53</v>
      </c>
      <c r="B54" s="32" t="s">
        <v>61</v>
      </c>
      <c r="C54" s="34" t="s">
        <v>9747</v>
      </c>
      <c r="D54" s="30" t="s">
        <v>9834</v>
      </c>
      <c r="E54" s="25" t="s">
        <v>9851</v>
      </c>
      <c r="F54" s="26"/>
      <c r="G54" s="15"/>
    </row>
    <row r="55" spans="1:7">
      <c r="A55" s="13">
        <f>IF(B55="","",COUNTA($B$2:B55))</f>
        <v>54</v>
      </c>
      <c r="B55" s="32" t="s">
        <v>62</v>
      </c>
      <c r="C55" s="34" t="s">
        <v>9749</v>
      </c>
      <c r="D55" s="30" t="s">
        <v>9835</v>
      </c>
      <c r="E55" s="25" t="s">
        <v>9852</v>
      </c>
      <c r="F55" s="26"/>
      <c r="G55" s="15"/>
    </row>
    <row r="56" spans="1:7">
      <c r="A56" s="13">
        <f>IF(B56="","",COUNTA($B$2:B56))</f>
        <v>55</v>
      </c>
      <c r="B56" s="32" t="s">
        <v>63</v>
      </c>
      <c r="C56" s="34" t="s">
        <v>9751</v>
      </c>
      <c r="D56" s="30" t="s">
        <v>9836</v>
      </c>
      <c r="E56" s="25" t="s">
        <v>9853</v>
      </c>
      <c r="F56" s="26"/>
      <c r="G56" s="15"/>
    </row>
    <row r="57" spans="1:7">
      <c r="A57" s="13">
        <f>IF(B57="","",COUNTA($B$2:B57))</f>
        <v>56</v>
      </c>
      <c r="B57" s="32" t="s">
        <v>64</v>
      </c>
      <c r="C57" s="34" t="s">
        <v>9752</v>
      </c>
      <c r="D57" s="30" t="s">
        <v>9837</v>
      </c>
      <c r="E57" s="25" t="s">
        <v>9854</v>
      </c>
      <c r="F57" s="26"/>
      <c r="G57" s="15"/>
    </row>
    <row r="58" spans="1:7">
      <c r="A58" s="13">
        <f>IF(B58="","",COUNTA($B$2:B58))</f>
        <v>57</v>
      </c>
      <c r="B58" s="32" t="s">
        <v>65</v>
      </c>
      <c r="C58" s="34" t="s">
        <v>9755</v>
      </c>
      <c r="D58" s="30" t="s">
        <v>9838</v>
      </c>
      <c r="E58" s="25" t="s">
        <v>9855</v>
      </c>
      <c r="F58" s="26"/>
      <c r="G58" s="15"/>
    </row>
    <row r="59" spans="1:7">
      <c r="A59" s="13">
        <f>IF(B59="","",COUNTA($B$2:B59))</f>
        <v>58</v>
      </c>
      <c r="B59" s="32" t="s">
        <v>66</v>
      </c>
      <c r="C59" s="34" t="s">
        <v>9757</v>
      </c>
      <c r="D59" s="30" t="s">
        <v>9839</v>
      </c>
      <c r="E59" s="25" t="s">
        <v>9856</v>
      </c>
      <c r="F59" s="26"/>
      <c r="G59" s="15"/>
    </row>
    <row r="60" spans="1:7">
      <c r="A60" s="13">
        <f>IF(B60="","",COUNTA($B$2:B60))</f>
        <v>59</v>
      </c>
      <c r="B60" s="32" t="s">
        <v>67</v>
      </c>
      <c r="C60" s="34" t="s">
        <v>9759</v>
      </c>
      <c r="D60" s="30" t="s">
        <v>9840</v>
      </c>
      <c r="E60" s="25" t="s">
        <v>9857</v>
      </c>
      <c r="F60" s="26"/>
      <c r="G60" s="15"/>
    </row>
    <row r="61" spans="1:7">
      <c r="A61" s="13">
        <f>IF(B61="","",COUNTA($B$2:B61))</f>
        <v>60</v>
      </c>
      <c r="B61" s="32" t="s">
        <v>68</v>
      </c>
      <c r="C61" s="34" t="s">
        <v>9761</v>
      </c>
      <c r="D61" s="30" t="s">
        <v>9841</v>
      </c>
      <c r="E61" s="25" t="s">
        <v>9858</v>
      </c>
      <c r="F61" s="26"/>
      <c r="G61" s="15"/>
    </row>
    <row r="62" spans="1:7">
      <c r="A62" s="13">
        <f>IF(B62="","",COUNTA($B$2:B62))</f>
        <v>61</v>
      </c>
      <c r="B62" s="32" t="s">
        <v>69</v>
      </c>
      <c r="C62" s="34" t="s">
        <v>9763</v>
      </c>
      <c r="D62" s="30" t="s">
        <v>9842</v>
      </c>
      <c r="E62" s="26" t="s">
        <v>9859</v>
      </c>
      <c r="F62" s="26"/>
      <c r="G62" s="15"/>
    </row>
    <row r="63" spans="1:7">
      <c r="A63" s="13">
        <f>IF(B63="","",COUNTA($B$2:B63))</f>
        <v>62</v>
      </c>
      <c r="B63" s="32" t="s">
        <v>70</v>
      </c>
      <c r="C63" s="34" t="s">
        <v>9765</v>
      </c>
      <c r="D63" s="30" t="s">
        <v>9843</v>
      </c>
      <c r="E63" s="26" t="s">
        <v>9860</v>
      </c>
      <c r="F63" s="26"/>
      <c r="G63" s="15"/>
    </row>
    <row r="64" spans="1:7">
      <c r="A64" s="13">
        <f>IF(B64="","",COUNTA($B$2:B64))</f>
        <v>63</v>
      </c>
      <c r="B64" s="32" t="s">
        <v>71</v>
      </c>
      <c r="C64" s="34" t="s">
        <v>9767</v>
      </c>
      <c r="D64" s="30" t="s">
        <v>9844</v>
      </c>
      <c r="E64" s="26" t="s">
        <v>9861</v>
      </c>
      <c r="F64" s="26"/>
      <c r="G64" s="15"/>
    </row>
    <row r="65" spans="1:7">
      <c r="A65" s="13">
        <f>IF(B65="","",COUNTA($B$2:B65))</f>
        <v>64</v>
      </c>
      <c r="B65" s="32" t="s">
        <v>97</v>
      </c>
      <c r="C65" s="14"/>
      <c r="D65" s="30"/>
      <c r="E65" s="26"/>
      <c r="F65" s="26"/>
      <c r="G65" s="15"/>
    </row>
    <row r="66" spans="1:7">
      <c r="A66" s="13">
        <f>IF(B66="","",COUNTA($B$2:B66))</f>
        <v>65</v>
      </c>
      <c r="B66" s="32" t="s">
        <v>98</v>
      </c>
      <c r="C66" s="14"/>
      <c r="D66" s="30"/>
      <c r="E66" s="26"/>
      <c r="F66" s="26"/>
      <c r="G66" s="15"/>
    </row>
    <row r="67" spans="1:7">
      <c r="A67" s="13">
        <f>IF(B67="","",COUNTA($B$2:B67))</f>
        <v>66</v>
      </c>
      <c r="B67" s="32" t="s">
        <v>139</v>
      </c>
      <c r="C67" s="14"/>
      <c r="D67" s="30"/>
      <c r="E67" s="26"/>
      <c r="F67" s="26"/>
      <c r="G67" s="15"/>
    </row>
    <row r="68" spans="1:7">
      <c r="A68" s="13">
        <f>IF(B68="","",COUNTA($B$2:B68))</f>
        <v>67</v>
      </c>
      <c r="B68" s="32" t="s">
        <v>140</v>
      </c>
      <c r="C68" s="14"/>
      <c r="D68" s="30"/>
      <c r="E68" s="26"/>
      <c r="F68" s="26"/>
      <c r="G68" s="15"/>
    </row>
    <row r="69" spans="1:7">
      <c r="A69" s="13">
        <f>IF(B69="","",COUNTA($B$2:B69))</f>
        <v>68</v>
      </c>
      <c r="B69" s="32" t="s">
        <v>141</v>
      </c>
      <c r="C69" s="14"/>
      <c r="D69" s="30"/>
      <c r="E69" s="26"/>
      <c r="F69" s="26"/>
      <c r="G69" s="15"/>
    </row>
    <row r="70" spans="1:7">
      <c r="A70" s="13">
        <f>IF(B70="","",COUNTA($B$2:B70))</f>
        <v>69</v>
      </c>
      <c r="B70" s="32" t="s">
        <v>142</v>
      </c>
      <c r="C70" s="14"/>
      <c r="D70" s="30"/>
      <c r="E70" s="26"/>
      <c r="F70" s="26"/>
      <c r="G70" s="15"/>
    </row>
    <row r="71" spans="1:7">
      <c r="A71" s="13">
        <f>IF(B71="","",COUNTA($B$2:B71))</f>
        <v>70</v>
      </c>
      <c r="B71" s="32" t="s">
        <v>9694</v>
      </c>
      <c r="C71" s="14"/>
      <c r="D71" s="30"/>
      <c r="E71" s="26"/>
      <c r="F71" s="26"/>
      <c r="G71" s="15"/>
    </row>
    <row r="72" spans="1:7">
      <c r="A72" s="13">
        <f>IF(B72="","",COUNTA($B$2:B72))</f>
        <v>71</v>
      </c>
      <c r="B72" s="32" t="s">
        <v>9695</v>
      </c>
      <c r="C72" s="14"/>
      <c r="D72" s="30"/>
      <c r="E72" s="26"/>
      <c r="F72" s="26"/>
      <c r="G72" s="15"/>
    </row>
    <row r="73" spans="1:7">
      <c r="A73" s="13">
        <f>IF(B73="","",COUNTA($B$2:B73))</f>
        <v>72</v>
      </c>
      <c r="B73" s="32" t="s">
        <v>9696</v>
      </c>
      <c r="C73" s="14"/>
      <c r="D73" s="30"/>
      <c r="E73" s="26"/>
      <c r="F73" s="26"/>
      <c r="G73" s="15"/>
    </row>
    <row r="74" spans="1:7">
      <c r="A74" s="13">
        <f>IF(B74="","",COUNTA($B$2:B74))</f>
        <v>73</v>
      </c>
      <c r="B74" s="32" t="s">
        <v>9697</v>
      </c>
      <c r="C74" s="14"/>
      <c r="D74" s="30"/>
      <c r="E74" s="26"/>
      <c r="F74" s="26"/>
      <c r="G74" s="15"/>
    </row>
    <row r="75" spans="1:7">
      <c r="A75" s="13">
        <f>IF(B75="","",COUNTA($B$2:B75))</f>
        <v>74</v>
      </c>
      <c r="B75" s="32" t="s">
        <v>9698</v>
      </c>
      <c r="C75" s="14"/>
      <c r="D75" s="30"/>
      <c r="E75" s="26"/>
      <c r="F75" s="26"/>
      <c r="G75" s="15"/>
    </row>
    <row r="76" spans="1:7">
      <c r="A76" s="13">
        <f>IF(B76="","",COUNTA($B$2:B76))</f>
        <v>75</v>
      </c>
      <c r="B76" s="32" t="s">
        <v>9699</v>
      </c>
      <c r="C76" s="14"/>
      <c r="D76" s="30"/>
      <c r="E76" s="26"/>
      <c r="F76" s="26"/>
      <c r="G76" s="15"/>
    </row>
    <row r="77" spans="1:7">
      <c r="A77" s="13">
        <f>IF(B77="","",COUNTA($B$2:B77))</f>
        <v>76</v>
      </c>
      <c r="B77" s="32" t="s">
        <v>9700</v>
      </c>
      <c r="C77" s="14"/>
      <c r="D77" s="30"/>
      <c r="E77" s="26"/>
      <c r="F77" s="26"/>
      <c r="G77" s="15"/>
    </row>
    <row r="78" spans="1:7">
      <c r="A78" s="13">
        <f>IF(B78="","",COUNTA($B$2:B78))</f>
        <v>77</v>
      </c>
      <c r="B78" s="32" t="s">
        <v>9701</v>
      </c>
      <c r="C78" s="14"/>
      <c r="D78" s="30"/>
      <c r="E78" s="26"/>
      <c r="F78" s="26"/>
      <c r="G78" s="15"/>
    </row>
    <row r="79" spans="1:7">
      <c r="A79" s="13">
        <f>IF(B79="","",COUNTA($B$2:B79))</f>
        <v>78</v>
      </c>
      <c r="B79" s="32" t="s">
        <v>9702</v>
      </c>
      <c r="C79" s="14"/>
      <c r="D79" s="30"/>
      <c r="E79" s="26"/>
      <c r="F79" s="26"/>
      <c r="G79" s="15"/>
    </row>
    <row r="80" spans="1:7">
      <c r="A80" s="13">
        <f>IF(B80="","",COUNTA($B$2:B80))</f>
        <v>79</v>
      </c>
      <c r="B80" s="32" t="s">
        <v>9703</v>
      </c>
      <c r="C80" s="14"/>
      <c r="D80" s="30"/>
      <c r="E80" s="26"/>
      <c r="F80" s="26"/>
      <c r="G80" s="15"/>
    </row>
    <row r="81" spans="1:7">
      <c r="A81" s="13">
        <f>IF(B81="","",COUNTA($B$2:B81))</f>
        <v>80</v>
      </c>
      <c r="B81" s="32" t="s">
        <v>9704</v>
      </c>
      <c r="C81" s="14"/>
      <c r="D81" s="30"/>
      <c r="E81" s="26"/>
      <c r="F81" s="26"/>
      <c r="G81" s="15"/>
    </row>
    <row r="82" spans="1:7">
      <c r="A82" s="13">
        <f>IF(B82="","",COUNTA($B$2:B82))</f>
        <v>81</v>
      </c>
      <c r="B82" s="32" t="s">
        <v>9705</v>
      </c>
      <c r="C82" s="14"/>
      <c r="D82" s="30"/>
      <c r="E82" s="26"/>
      <c r="F82" s="26"/>
      <c r="G82" s="15"/>
    </row>
    <row r="83" spans="1:7">
      <c r="A83" s="13">
        <f>IF(B83="","",COUNTA($B$2:B83))</f>
        <v>82</v>
      </c>
      <c r="B83" s="32" t="s">
        <v>9706</v>
      </c>
      <c r="C83" s="14"/>
      <c r="D83" s="30"/>
      <c r="E83" s="26"/>
      <c r="F83" s="26"/>
      <c r="G83" s="15"/>
    </row>
    <row r="84" spans="1:7">
      <c r="A84" s="13">
        <f>IF(B84="","",COUNTA($B$2:B84))</f>
        <v>83</v>
      </c>
      <c r="B84" s="32" t="s">
        <v>9707</v>
      </c>
      <c r="C84" s="14"/>
      <c r="D84" s="30"/>
      <c r="E84" s="26"/>
      <c r="F84" s="26"/>
      <c r="G84" s="15"/>
    </row>
    <row r="85" spans="1:7">
      <c r="A85" s="13">
        <f>IF(B85="","",COUNTA($B$2:B85))</f>
        <v>84</v>
      </c>
      <c r="B85" s="32" t="s">
        <v>9708</v>
      </c>
      <c r="C85" s="14"/>
      <c r="D85" s="30"/>
      <c r="E85" s="26"/>
      <c r="F85" s="26"/>
      <c r="G85" s="15"/>
    </row>
    <row r="86" spans="1:7">
      <c r="A86" s="13">
        <f>IF(B86="","",COUNTA($B$2:B86))</f>
        <v>85</v>
      </c>
      <c r="B86" s="32" t="s">
        <v>9709</v>
      </c>
      <c r="C86" s="14"/>
      <c r="D86" s="30"/>
      <c r="E86" s="26"/>
      <c r="F86" s="26"/>
      <c r="G86" s="15"/>
    </row>
    <row r="87" spans="1:7">
      <c r="A87" s="13">
        <f>IF(B87="","",COUNTA($B$2:B87))</f>
        <v>86</v>
      </c>
      <c r="B87" s="32" t="s">
        <v>9710</v>
      </c>
      <c r="C87" s="14"/>
      <c r="D87" s="30"/>
      <c r="E87" s="26"/>
      <c r="F87" s="26"/>
      <c r="G87" s="15"/>
    </row>
    <row r="88" spans="1:7">
      <c r="A88" s="13">
        <f>IF(B88="","",COUNTA($B$2:B88))</f>
        <v>87</v>
      </c>
      <c r="B88" s="32" t="s">
        <v>9711</v>
      </c>
      <c r="C88" s="14"/>
      <c r="D88" s="30"/>
      <c r="E88" s="26"/>
      <c r="F88" s="26"/>
      <c r="G88" s="15"/>
    </row>
    <row r="89" spans="1:7">
      <c r="A89" s="13">
        <f>IF(B89="","",COUNTA($B$2:B89))</f>
        <v>88</v>
      </c>
      <c r="B89" s="32" t="s">
        <v>9712</v>
      </c>
      <c r="C89" s="14"/>
      <c r="D89" s="30"/>
      <c r="E89" s="26"/>
      <c r="F89" s="26"/>
      <c r="G89" s="15"/>
    </row>
    <row r="90" spans="1:7">
      <c r="A90" s="13">
        <f>IF(B90="","",COUNTA($B$2:B90))</f>
        <v>89</v>
      </c>
      <c r="B90" s="32" t="s">
        <v>9713</v>
      </c>
      <c r="C90" s="14"/>
      <c r="D90" s="30"/>
      <c r="E90" s="26"/>
      <c r="F90" s="26"/>
      <c r="G90" s="15"/>
    </row>
    <row r="91" spans="1:7">
      <c r="A91" s="13">
        <f>IF(B91="","",COUNTA($B$2:B91))</f>
        <v>90</v>
      </c>
      <c r="B91" s="32" t="s">
        <v>9714</v>
      </c>
      <c r="C91" s="14"/>
      <c r="D91" s="30"/>
      <c r="E91" s="26"/>
      <c r="F91" s="26"/>
      <c r="G91" s="15"/>
    </row>
  </sheetData>
  <sheetProtection algorithmName="SHA-512" hashValue="Sdl0asocminnWPnllPI+r4yU2GWhBEi+QSO9Qfsgv9vyvXe3oc0WQGpxtfae10lHkuGB/UlDrOTegHwyjSIPcA==" saltValue="5/cuCKv01Kif3+ChvI8MUw==" spinCount="100000" sheet="1"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3"/>
  <sheetViews>
    <sheetView workbookViewId="0">
      <selection activeCell="H1" sqref="H1"/>
    </sheetView>
  </sheetViews>
  <sheetFormatPr defaultRowHeight="14.4"/>
  <cols>
    <col min="1" max="1" width="14.88671875" bestFit="1" customWidth="1"/>
    <col min="2" max="2" width="14.88671875" customWidth="1"/>
    <col min="5" max="5" width="16.109375" bestFit="1" customWidth="1"/>
    <col min="6" max="6" width="9" bestFit="1" customWidth="1"/>
    <col min="7" max="7" width="5.5546875" bestFit="1" customWidth="1"/>
    <col min="9" max="9" width="81.33203125" bestFit="1" customWidth="1"/>
  </cols>
  <sheetData>
    <row r="1" spans="1:6">
      <c r="A1" t="s">
        <v>8838</v>
      </c>
      <c r="E1" t="s">
        <v>9768</v>
      </c>
    </row>
    <row r="2" spans="1:6">
      <c r="A2" t="s">
        <v>8835</v>
      </c>
      <c r="B2" t="s">
        <v>8836</v>
      </c>
      <c r="C2" t="s">
        <v>52</v>
      </c>
      <c r="E2" t="s">
        <v>52</v>
      </c>
      <c r="F2" t="s">
        <v>9769</v>
      </c>
    </row>
    <row r="3" spans="1:6">
      <c r="A3">
        <v>0</v>
      </c>
      <c r="B3">
        <v>14</v>
      </c>
      <c r="C3">
        <v>1</v>
      </c>
      <c r="D3" t="s">
        <v>9871</v>
      </c>
      <c r="E3">
        <v>1</v>
      </c>
      <c r="F3">
        <v>1.1000000000000001</v>
      </c>
    </row>
    <row r="4" spans="1:6">
      <c r="A4">
        <v>15</v>
      </c>
      <c r="B4">
        <v>19</v>
      </c>
      <c r="C4">
        <v>2</v>
      </c>
      <c r="E4">
        <v>2</v>
      </c>
      <c r="F4">
        <v>1.2</v>
      </c>
    </row>
    <row r="5" spans="1:6">
      <c r="A5">
        <v>20</v>
      </c>
      <c r="B5">
        <v>24</v>
      </c>
      <c r="C5">
        <v>3</v>
      </c>
      <c r="E5">
        <v>3</v>
      </c>
      <c r="F5">
        <v>1.3</v>
      </c>
    </row>
    <row r="6" spans="1:6">
      <c r="A6">
        <v>25</v>
      </c>
      <c r="B6">
        <v>29</v>
      </c>
      <c r="C6">
        <v>4</v>
      </c>
      <c r="E6">
        <v>4</v>
      </c>
      <c r="F6">
        <v>2.1</v>
      </c>
    </row>
    <row r="7" spans="1:6">
      <c r="A7">
        <v>30</v>
      </c>
      <c r="B7">
        <v>34</v>
      </c>
      <c r="C7">
        <v>5</v>
      </c>
      <c r="E7">
        <v>5</v>
      </c>
      <c r="F7">
        <v>2.2000000000000002</v>
      </c>
    </row>
    <row r="8" spans="1:6">
      <c r="A8">
        <f>A7+5</f>
        <v>35</v>
      </c>
      <c r="B8">
        <f>A8+4</f>
        <v>39</v>
      </c>
      <c r="C8">
        <v>6</v>
      </c>
      <c r="E8">
        <v>6</v>
      </c>
      <c r="F8">
        <v>2.2999999999999998</v>
      </c>
    </row>
    <row r="9" spans="1:6">
      <c r="A9">
        <f>A8+5</f>
        <v>40</v>
      </c>
      <c r="B9">
        <f>A9+4</f>
        <v>44</v>
      </c>
      <c r="C9">
        <v>7</v>
      </c>
      <c r="E9">
        <v>7</v>
      </c>
      <c r="F9">
        <v>3</v>
      </c>
    </row>
    <row r="10" spans="1:6">
      <c r="A10">
        <f>A9+5</f>
        <v>45</v>
      </c>
      <c r="B10">
        <f>A10+4</f>
        <v>49</v>
      </c>
      <c r="C10">
        <v>8</v>
      </c>
      <c r="E10">
        <v>8</v>
      </c>
      <c r="F10">
        <v>4</v>
      </c>
    </row>
    <row r="11" spans="1:6">
      <c r="A11">
        <f>A10+5</f>
        <v>50</v>
      </c>
      <c r="B11">
        <v>55</v>
      </c>
      <c r="C11">
        <v>9</v>
      </c>
      <c r="E11">
        <v>9</v>
      </c>
      <c r="F11">
        <v>5</v>
      </c>
    </row>
    <row r="12" spans="1:6">
      <c r="A12">
        <v>56</v>
      </c>
      <c r="B12">
        <v>100</v>
      </c>
      <c r="C12">
        <v>10</v>
      </c>
      <c r="E12">
        <v>10</v>
      </c>
      <c r="F12">
        <v>6</v>
      </c>
    </row>
    <row r="13" spans="1:6">
      <c r="E13">
        <v>11</v>
      </c>
      <c r="F13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621"/>
  <sheetViews>
    <sheetView workbookViewId="0"/>
  </sheetViews>
  <sheetFormatPr defaultColWidth="9.109375" defaultRowHeight="13.8"/>
  <cols>
    <col min="1" max="1" width="6.6640625" style="6" bestFit="1" customWidth="1"/>
    <col min="2" max="2" width="14.109375" style="6" bestFit="1" customWidth="1"/>
    <col min="3" max="3" width="22.6640625" style="6" bestFit="1" customWidth="1"/>
    <col min="4" max="4" width="11.88671875" style="6" bestFit="1" customWidth="1"/>
    <col min="5" max="5" width="23.88671875" style="6" hidden="1" customWidth="1"/>
    <col min="6" max="6" width="10.33203125" style="6" customWidth="1"/>
    <col min="7" max="7" width="29.88671875" style="6" customWidth="1"/>
    <col min="8" max="8" width="13.5546875" style="6" customWidth="1"/>
    <col min="9" max="9" width="11.6640625" style="6" customWidth="1"/>
    <col min="10" max="10" width="14.6640625" style="6" customWidth="1"/>
    <col min="11" max="11" width="17.109375" style="6" customWidth="1"/>
    <col min="12" max="12" width="13.5546875" style="6" customWidth="1"/>
    <col min="13" max="13" width="13.88671875" style="6" customWidth="1"/>
    <col min="14" max="14" width="24.88671875" style="6" customWidth="1"/>
    <col min="15" max="16384" width="9.109375" style="6"/>
  </cols>
  <sheetData>
    <row r="1" spans="1:18" ht="14.4">
      <c r="A1" s="6" t="s">
        <v>234</v>
      </c>
      <c r="B1" s="17" t="s">
        <v>235</v>
      </c>
      <c r="C1" s="6" t="s">
        <v>236</v>
      </c>
      <c r="D1" s="17" t="s">
        <v>237</v>
      </c>
      <c r="E1" s="6" t="s">
        <v>238</v>
      </c>
      <c r="F1" s="6" t="s">
        <v>239</v>
      </c>
      <c r="G1" s="17" t="s">
        <v>240</v>
      </c>
      <c r="H1" s="17" t="s">
        <v>241</v>
      </c>
      <c r="I1" s="6" t="s">
        <v>242</v>
      </c>
      <c r="J1" s="17" t="s">
        <v>243</v>
      </c>
      <c r="K1" s="6" t="s">
        <v>244</v>
      </c>
      <c r="L1" s="6" t="s">
        <v>245</v>
      </c>
      <c r="M1" s="6" t="s">
        <v>246</v>
      </c>
      <c r="N1" s="7" t="s">
        <v>247</v>
      </c>
      <c r="R1" s="6" t="s">
        <v>8837</v>
      </c>
    </row>
    <row r="2" spans="1:18">
      <c r="A2" s="6">
        <v>1</v>
      </c>
      <c r="B2" s="6">
        <v>1</v>
      </c>
      <c r="C2" s="6" t="s">
        <v>248</v>
      </c>
      <c r="D2" s="6">
        <v>1</v>
      </c>
      <c r="E2" s="6" t="s">
        <v>249</v>
      </c>
      <c r="F2" s="6">
        <v>1</v>
      </c>
      <c r="G2" s="6" t="s">
        <v>250</v>
      </c>
      <c r="H2" s="6">
        <v>1</v>
      </c>
      <c r="I2" s="6" t="s">
        <v>251</v>
      </c>
      <c r="J2" s="6">
        <v>2</v>
      </c>
      <c r="K2" s="6" t="s">
        <v>252</v>
      </c>
      <c r="L2" s="8" t="s">
        <v>253</v>
      </c>
      <c r="M2" s="6" t="s">
        <v>254</v>
      </c>
      <c r="N2" s="6" t="s">
        <v>255</v>
      </c>
      <c r="R2" s="6" t="str">
        <f>CONCATENATE(B2,D2,G2,H2,J2)</f>
        <v>11Phường Phúc Xá12</v>
      </c>
    </row>
    <row r="3" spans="1:18">
      <c r="A3" s="6">
        <v>2</v>
      </c>
      <c r="B3" s="6">
        <v>1</v>
      </c>
      <c r="C3" s="6" t="s">
        <v>248</v>
      </c>
      <c r="D3" s="6">
        <v>1</v>
      </c>
      <c r="E3" s="6" t="s">
        <v>249</v>
      </c>
      <c r="F3" s="6">
        <v>4</v>
      </c>
      <c r="G3" s="6" t="s">
        <v>256</v>
      </c>
      <c r="H3" s="6">
        <v>1</v>
      </c>
      <c r="I3" s="6" t="s">
        <v>251</v>
      </c>
      <c r="J3" s="6">
        <v>2</v>
      </c>
      <c r="K3" s="6" t="s">
        <v>252</v>
      </c>
      <c r="L3" s="8" t="s">
        <v>253</v>
      </c>
      <c r="M3" s="6" t="s">
        <v>254</v>
      </c>
      <c r="N3" s="6" t="s">
        <v>255</v>
      </c>
      <c r="R3" s="6" t="str">
        <f t="shared" ref="R3:R66" si="0">CONCATENATE(B3,D3,G3,H3,J3)</f>
        <v>11Phường Trúc Bạch12</v>
      </c>
    </row>
    <row r="4" spans="1:18">
      <c r="A4" s="6">
        <v>3</v>
      </c>
      <c r="B4" s="6">
        <v>1</v>
      </c>
      <c r="C4" s="6" t="s">
        <v>248</v>
      </c>
      <c r="D4" s="6">
        <v>1</v>
      </c>
      <c r="E4" s="6" t="s">
        <v>249</v>
      </c>
      <c r="F4" s="6">
        <v>6</v>
      </c>
      <c r="G4" s="6" t="s">
        <v>257</v>
      </c>
      <c r="H4" s="6">
        <v>1</v>
      </c>
      <c r="I4" s="6" t="s">
        <v>251</v>
      </c>
      <c r="J4" s="6">
        <v>2</v>
      </c>
      <c r="K4" s="6" t="s">
        <v>252</v>
      </c>
      <c r="L4" s="8" t="s">
        <v>253</v>
      </c>
      <c r="M4" s="6" t="s">
        <v>254</v>
      </c>
      <c r="N4" s="6" t="s">
        <v>255</v>
      </c>
      <c r="R4" s="6" t="str">
        <f t="shared" si="0"/>
        <v>11Phường Vĩnh Phúc12</v>
      </c>
    </row>
    <row r="5" spans="1:18">
      <c r="A5" s="6">
        <v>4</v>
      </c>
      <c r="B5" s="6">
        <v>1</v>
      </c>
      <c r="C5" s="6" t="s">
        <v>248</v>
      </c>
      <c r="D5" s="6">
        <v>1</v>
      </c>
      <c r="E5" s="6" t="s">
        <v>249</v>
      </c>
      <c r="F5" s="6">
        <v>7</v>
      </c>
      <c r="G5" s="6" t="s">
        <v>258</v>
      </c>
      <c r="H5" s="6">
        <v>1</v>
      </c>
      <c r="I5" s="6" t="s">
        <v>251</v>
      </c>
      <c r="J5" s="6">
        <v>2</v>
      </c>
      <c r="K5" s="6" t="s">
        <v>252</v>
      </c>
      <c r="L5" s="8" t="s">
        <v>253</v>
      </c>
      <c r="M5" s="6" t="s">
        <v>254</v>
      </c>
      <c r="N5" s="6" t="s">
        <v>255</v>
      </c>
      <c r="R5" s="6" t="str">
        <f t="shared" si="0"/>
        <v>11Phường Cống Vị12</v>
      </c>
    </row>
    <row r="6" spans="1:18">
      <c r="A6" s="6">
        <v>5</v>
      </c>
      <c r="B6" s="6">
        <v>1</v>
      </c>
      <c r="C6" s="6" t="s">
        <v>248</v>
      </c>
      <c r="D6" s="6">
        <v>1</v>
      </c>
      <c r="E6" s="6" t="s">
        <v>249</v>
      </c>
      <c r="F6" s="6">
        <v>8</v>
      </c>
      <c r="G6" s="6" t="s">
        <v>259</v>
      </c>
      <c r="H6" s="6">
        <v>1</v>
      </c>
      <c r="I6" s="6" t="s">
        <v>251</v>
      </c>
      <c r="J6" s="6">
        <v>2</v>
      </c>
      <c r="K6" s="6" t="s">
        <v>252</v>
      </c>
      <c r="L6" s="8" t="s">
        <v>253</v>
      </c>
      <c r="M6" s="6" t="s">
        <v>254</v>
      </c>
      <c r="N6" s="6" t="s">
        <v>255</v>
      </c>
      <c r="R6" s="6" t="str">
        <f t="shared" si="0"/>
        <v>11Phường Liễu Giai12</v>
      </c>
    </row>
    <row r="7" spans="1:18">
      <c r="A7" s="6">
        <v>6</v>
      </c>
      <c r="B7" s="6">
        <v>1</v>
      </c>
      <c r="C7" s="6" t="s">
        <v>248</v>
      </c>
      <c r="D7" s="6">
        <v>1</v>
      </c>
      <c r="E7" s="6" t="s">
        <v>249</v>
      </c>
      <c r="F7" s="6">
        <v>10</v>
      </c>
      <c r="G7" s="6" t="s">
        <v>260</v>
      </c>
      <c r="H7" s="6">
        <v>1</v>
      </c>
      <c r="I7" s="6" t="s">
        <v>251</v>
      </c>
      <c r="J7" s="6">
        <v>2</v>
      </c>
      <c r="K7" s="6" t="s">
        <v>252</v>
      </c>
      <c r="L7" s="8" t="s">
        <v>253</v>
      </c>
      <c r="M7" s="6" t="s">
        <v>254</v>
      </c>
      <c r="N7" s="6" t="s">
        <v>255</v>
      </c>
      <c r="R7" s="6" t="str">
        <f t="shared" si="0"/>
        <v>11Phường Nguyễn Trung Trực12</v>
      </c>
    </row>
    <row r="8" spans="1:18">
      <c r="A8" s="6">
        <v>7</v>
      </c>
      <c r="B8" s="6">
        <v>1</v>
      </c>
      <c r="C8" s="6" t="s">
        <v>248</v>
      </c>
      <c r="D8" s="6">
        <v>1</v>
      </c>
      <c r="E8" s="6" t="s">
        <v>249</v>
      </c>
      <c r="F8" s="6">
        <v>13</v>
      </c>
      <c r="G8" s="6" t="s">
        <v>261</v>
      </c>
      <c r="H8" s="6">
        <v>1</v>
      </c>
      <c r="I8" s="6" t="s">
        <v>251</v>
      </c>
      <c r="J8" s="6">
        <v>2</v>
      </c>
      <c r="K8" s="6" t="s">
        <v>252</v>
      </c>
      <c r="L8" s="8" t="s">
        <v>253</v>
      </c>
      <c r="M8" s="6" t="s">
        <v>254</v>
      </c>
      <c r="N8" s="6" t="s">
        <v>255</v>
      </c>
      <c r="R8" s="6" t="str">
        <f t="shared" si="0"/>
        <v>11Phường Quán Thánh12</v>
      </c>
    </row>
    <row r="9" spans="1:18">
      <c r="A9" s="6">
        <v>8</v>
      </c>
      <c r="B9" s="6">
        <v>1</v>
      </c>
      <c r="C9" s="6" t="s">
        <v>248</v>
      </c>
      <c r="D9" s="6">
        <v>1</v>
      </c>
      <c r="E9" s="6" t="s">
        <v>249</v>
      </c>
      <c r="F9" s="6">
        <v>16</v>
      </c>
      <c r="G9" s="6" t="s">
        <v>262</v>
      </c>
      <c r="H9" s="6">
        <v>1</v>
      </c>
      <c r="I9" s="6" t="s">
        <v>251</v>
      </c>
      <c r="J9" s="6">
        <v>2</v>
      </c>
      <c r="K9" s="6" t="s">
        <v>252</v>
      </c>
      <c r="L9" s="8" t="s">
        <v>253</v>
      </c>
      <c r="M9" s="6" t="s">
        <v>254</v>
      </c>
      <c r="N9" s="6" t="s">
        <v>255</v>
      </c>
      <c r="R9" s="6" t="str">
        <f t="shared" si="0"/>
        <v>11Phường Ngọc Hà12</v>
      </c>
    </row>
    <row r="10" spans="1:18">
      <c r="A10" s="6">
        <v>9</v>
      </c>
      <c r="B10" s="6">
        <v>1</v>
      </c>
      <c r="C10" s="6" t="s">
        <v>248</v>
      </c>
      <c r="D10" s="6">
        <v>1</v>
      </c>
      <c r="E10" s="6" t="s">
        <v>249</v>
      </c>
      <c r="F10" s="6">
        <v>19</v>
      </c>
      <c r="G10" s="6" t="s">
        <v>263</v>
      </c>
      <c r="H10" s="6">
        <v>1</v>
      </c>
      <c r="I10" s="6" t="s">
        <v>251</v>
      </c>
      <c r="J10" s="6">
        <v>2</v>
      </c>
      <c r="K10" s="6" t="s">
        <v>252</v>
      </c>
      <c r="L10" s="8" t="s">
        <v>253</v>
      </c>
      <c r="M10" s="6" t="s">
        <v>254</v>
      </c>
      <c r="N10" s="6" t="s">
        <v>255</v>
      </c>
      <c r="R10" s="6" t="str">
        <f t="shared" si="0"/>
        <v>11Phường Điện Biên12</v>
      </c>
    </row>
    <row r="11" spans="1:18">
      <c r="A11" s="6">
        <v>10</v>
      </c>
      <c r="B11" s="6">
        <v>1</v>
      </c>
      <c r="C11" s="6" t="s">
        <v>248</v>
      </c>
      <c r="D11" s="6">
        <v>1</v>
      </c>
      <c r="E11" s="6" t="s">
        <v>249</v>
      </c>
      <c r="F11" s="6">
        <v>22</v>
      </c>
      <c r="G11" s="6" t="s">
        <v>264</v>
      </c>
      <c r="H11" s="6">
        <v>1</v>
      </c>
      <c r="I11" s="6" t="s">
        <v>251</v>
      </c>
      <c r="J11" s="6">
        <v>2</v>
      </c>
      <c r="K11" s="6" t="s">
        <v>252</v>
      </c>
      <c r="L11" s="8" t="s">
        <v>253</v>
      </c>
      <c r="M11" s="6" t="s">
        <v>254</v>
      </c>
      <c r="N11" s="6" t="s">
        <v>255</v>
      </c>
      <c r="R11" s="6" t="str">
        <f t="shared" si="0"/>
        <v>11Phường Đội Cấn12</v>
      </c>
    </row>
    <row r="12" spans="1:18">
      <c r="A12" s="6">
        <v>11</v>
      </c>
      <c r="B12" s="6">
        <v>1</v>
      </c>
      <c r="C12" s="6" t="s">
        <v>248</v>
      </c>
      <c r="D12" s="6">
        <v>1</v>
      </c>
      <c r="E12" s="6" t="s">
        <v>249</v>
      </c>
      <c r="F12" s="6">
        <v>25</v>
      </c>
      <c r="G12" s="6" t="s">
        <v>265</v>
      </c>
      <c r="H12" s="6">
        <v>1</v>
      </c>
      <c r="I12" s="6" t="s">
        <v>251</v>
      </c>
      <c r="J12" s="6">
        <v>2</v>
      </c>
      <c r="K12" s="6" t="s">
        <v>252</v>
      </c>
      <c r="L12" s="8" t="s">
        <v>253</v>
      </c>
      <c r="M12" s="6" t="s">
        <v>254</v>
      </c>
      <c r="N12" s="6" t="s">
        <v>255</v>
      </c>
      <c r="R12" s="6" t="str">
        <f t="shared" si="0"/>
        <v>11Phường Ngọc Khánh12</v>
      </c>
    </row>
    <row r="13" spans="1:18">
      <c r="A13" s="6">
        <v>12</v>
      </c>
      <c r="B13" s="6">
        <v>1</v>
      </c>
      <c r="C13" s="6" t="s">
        <v>248</v>
      </c>
      <c r="D13" s="6">
        <v>1</v>
      </c>
      <c r="E13" s="6" t="s">
        <v>249</v>
      </c>
      <c r="F13" s="6">
        <v>28</v>
      </c>
      <c r="G13" s="6" t="s">
        <v>266</v>
      </c>
      <c r="H13" s="6">
        <v>1</v>
      </c>
      <c r="I13" s="6" t="s">
        <v>251</v>
      </c>
      <c r="J13" s="6">
        <v>2</v>
      </c>
      <c r="K13" s="6" t="s">
        <v>252</v>
      </c>
      <c r="L13" s="8" t="s">
        <v>253</v>
      </c>
      <c r="M13" s="6" t="s">
        <v>254</v>
      </c>
      <c r="N13" s="6" t="s">
        <v>255</v>
      </c>
      <c r="R13" s="6" t="str">
        <f t="shared" si="0"/>
        <v>11Phường Kim Mã12</v>
      </c>
    </row>
    <row r="14" spans="1:18">
      <c r="A14" s="6">
        <v>13</v>
      </c>
      <c r="B14" s="6">
        <v>1</v>
      </c>
      <c r="C14" s="6" t="s">
        <v>248</v>
      </c>
      <c r="D14" s="6">
        <v>1</v>
      </c>
      <c r="E14" s="6" t="s">
        <v>249</v>
      </c>
      <c r="F14" s="6">
        <v>31</v>
      </c>
      <c r="G14" s="6" t="s">
        <v>267</v>
      </c>
      <c r="H14" s="6">
        <v>1</v>
      </c>
      <c r="I14" s="6" t="s">
        <v>251</v>
      </c>
      <c r="J14" s="6">
        <v>2</v>
      </c>
      <c r="K14" s="6" t="s">
        <v>252</v>
      </c>
      <c r="L14" s="8" t="s">
        <v>253</v>
      </c>
      <c r="M14" s="6" t="s">
        <v>254</v>
      </c>
      <c r="N14" s="6" t="s">
        <v>255</v>
      </c>
      <c r="R14" s="6" t="str">
        <f t="shared" si="0"/>
        <v>11Phường Giảng Võ12</v>
      </c>
    </row>
    <row r="15" spans="1:18">
      <c r="A15" s="6">
        <v>14</v>
      </c>
      <c r="B15" s="6">
        <v>1</v>
      </c>
      <c r="C15" s="6" t="s">
        <v>248</v>
      </c>
      <c r="D15" s="6">
        <v>1</v>
      </c>
      <c r="E15" s="6" t="s">
        <v>249</v>
      </c>
      <c r="F15" s="6">
        <v>34</v>
      </c>
      <c r="G15" s="6" t="s">
        <v>268</v>
      </c>
      <c r="H15" s="6">
        <v>1</v>
      </c>
      <c r="I15" s="6" t="s">
        <v>251</v>
      </c>
      <c r="J15" s="6">
        <v>2</v>
      </c>
      <c r="K15" s="6" t="s">
        <v>252</v>
      </c>
      <c r="L15" s="8" t="s">
        <v>253</v>
      </c>
      <c r="M15" s="6" t="s">
        <v>254</v>
      </c>
      <c r="N15" s="6" t="s">
        <v>255</v>
      </c>
      <c r="R15" s="6" t="str">
        <f t="shared" si="0"/>
        <v>11Phường Thành Công12</v>
      </c>
    </row>
    <row r="16" spans="1:18">
      <c r="A16" s="6">
        <v>15</v>
      </c>
      <c r="B16" s="6">
        <v>1</v>
      </c>
      <c r="C16" s="6" t="s">
        <v>248</v>
      </c>
      <c r="D16" s="6">
        <v>2</v>
      </c>
      <c r="E16" s="6" t="s">
        <v>269</v>
      </c>
      <c r="F16" s="6">
        <v>37</v>
      </c>
      <c r="G16" s="6" t="s">
        <v>270</v>
      </c>
      <c r="H16" s="6">
        <v>1</v>
      </c>
      <c r="I16" s="6" t="s">
        <v>251</v>
      </c>
      <c r="J16" s="6">
        <v>2</v>
      </c>
      <c r="K16" s="6" t="s">
        <v>252</v>
      </c>
      <c r="L16" s="8" t="s">
        <v>253</v>
      </c>
      <c r="M16" s="6" t="s">
        <v>254</v>
      </c>
      <c r="N16" s="6" t="s">
        <v>255</v>
      </c>
      <c r="R16" s="6" t="str">
        <f t="shared" si="0"/>
        <v>12Phường Phúc Tân12</v>
      </c>
    </row>
    <row r="17" spans="1:18">
      <c r="A17" s="6">
        <v>16</v>
      </c>
      <c r="B17" s="6">
        <v>1</v>
      </c>
      <c r="C17" s="6" t="s">
        <v>248</v>
      </c>
      <c r="D17" s="6">
        <v>2</v>
      </c>
      <c r="E17" s="6" t="s">
        <v>269</v>
      </c>
      <c r="F17" s="6">
        <v>40</v>
      </c>
      <c r="G17" s="6" t="s">
        <v>271</v>
      </c>
      <c r="H17" s="6">
        <v>1</v>
      </c>
      <c r="I17" s="6" t="s">
        <v>251</v>
      </c>
      <c r="J17" s="6">
        <v>2</v>
      </c>
      <c r="K17" s="6" t="s">
        <v>252</v>
      </c>
      <c r="L17" s="8" t="s">
        <v>253</v>
      </c>
      <c r="M17" s="6" t="s">
        <v>254</v>
      </c>
      <c r="N17" s="6" t="s">
        <v>255</v>
      </c>
      <c r="R17" s="6" t="str">
        <f t="shared" si="0"/>
        <v>12Phường Đồng Xuân12</v>
      </c>
    </row>
    <row r="18" spans="1:18">
      <c r="A18" s="6">
        <v>17</v>
      </c>
      <c r="B18" s="6">
        <v>1</v>
      </c>
      <c r="C18" s="6" t="s">
        <v>248</v>
      </c>
      <c r="D18" s="6">
        <v>2</v>
      </c>
      <c r="E18" s="6" t="s">
        <v>269</v>
      </c>
      <c r="F18" s="6">
        <v>43</v>
      </c>
      <c r="G18" s="6" t="s">
        <v>272</v>
      </c>
      <c r="H18" s="6">
        <v>1</v>
      </c>
      <c r="I18" s="6" t="s">
        <v>251</v>
      </c>
      <c r="J18" s="6">
        <v>2</v>
      </c>
      <c r="K18" s="6" t="s">
        <v>252</v>
      </c>
      <c r="L18" s="8" t="s">
        <v>253</v>
      </c>
      <c r="M18" s="6" t="s">
        <v>254</v>
      </c>
      <c r="N18" s="6" t="s">
        <v>255</v>
      </c>
      <c r="R18" s="6" t="str">
        <f t="shared" si="0"/>
        <v>12Phường Hàng Mã12</v>
      </c>
    </row>
    <row r="19" spans="1:18">
      <c r="A19" s="6">
        <v>18</v>
      </c>
      <c r="B19" s="6">
        <v>1</v>
      </c>
      <c r="C19" s="6" t="s">
        <v>248</v>
      </c>
      <c r="D19" s="6">
        <v>2</v>
      </c>
      <c r="E19" s="6" t="s">
        <v>269</v>
      </c>
      <c r="F19" s="6">
        <v>46</v>
      </c>
      <c r="G19" s="6" t="s">
        <v>273</v>
      </c>
      <c r="H19" s="6">
        <v>1</v>
      </c>
      <c r="I19" s="6" t="s">
        <v>251</v>
      </c>
      <c r="J19" s="6">
        <v>2</v>
      </c>
      <c r="K19" s="6" t="s">
        <v>252</v>
      </c>
      <c r="L19" s="8" t="s">
        <v>253</v>
      </c>
      <c r="M19" s="6" t="s">
        <v>254</v>
      </c>
      <c r="N19" s="6" t="s">
        <v>255</v>
      </c>
      <c r="R19" s="6" t="str">
        <f t="shared" si="0"/>
        <v>12Phường Hàng Buồm12</v>
      </c>
    </row>
    <row r="20" spans="1:18">
      <c r="A20" s="6">
        <v>19</v>
      </c>
      <c r="B20" s="6">
        <v>1</v>
      </c>
      <c r="C20" s="6" t="s">
        <v>248</v>
      </c>
      <c r="D20" s="6">
        <v>2</v>
      </c>
      <c r="E20" s="6" t="s">
        <v>269</v>
      </c>
      <c r="F20" s="6">
        <v>49</v>
      </c>
      <c r="G20" s="6" t="s">
        <v>274</v>
      </c>
      <c r="H20" s="6">
        <v>1</v>
      </c>
      <c r="I20" s="6" t="s">
        <v>251</v>
      </c>
      <c r="J20" s="6">
        <v>2</v>
      </c>
      <c r="K20" s="6" t="s">
        <v>252</v>
      </c>
      <c r="L20" s="8" t="s">
        <v>253</v>
      </c>
      <c r="M20" s="6" t="s">
        <v>254</v>
      </c>
      <c r="N20" s="6" t="s">
        <v>255</v>
      </c>
      <c r="R20" s="6" t="str">
        <f t="shared" si="0"/>
        <v>12Phường Hàng Đào12</v>
      </c>
    </row>
    <row r="21" spans="1:18">
      <c r="A21" s="6">
        <v>20</v>
      </c>
      <c r="B21" s="6">
        <v>1</v>
      </c>
      <c r="C21" s="6" t="s">
        <v>248</v>
      </c>
      <c r="D21" s="6">
        <v>2</v>
      </c>
      <c r="E21" s="6" t="s">
        <v>269</v>
      </c>
      <c r="F21" s="6">
        <v>52</v>
      </c>
      <c r="G21" s="6" t="s">
        <v>275</v>
      </c>
      <c r="H21" s="6">
        <v>1</v>
      </c>
      <c r="I21" s="6" t="s">
        <v>251</v>
      </c>
      <c r="J21" s="6">
        <v>2</v>
      </c>
      <c r="K21" s="6" t="s">
        <v>252</v>
      </c>
      <c r="L21" s="8" t="s">
        <v>253</v>
      </c>
      <c r="M21" s="6" t="s">
        <v>254</v>
      </c>
      <c r="N21" s="6" t="s">
        <v>255</v>
      </c>
      <c r="R21" s="6" t="str">
        <f t="shared" si="0"/>
        <v>12Phường Hàng Bồ12</v>
      </c>
    </row>
    <row r="22" spans="1:18">
      <c r="A22" s="6">
        <v>21</v>
      </c>
      <c r="B22" s="6">
        <v>1</v>
      </c>
      <c r="C22" s="6" t="s">
        <v>248</v>
      </c>
      <c r="D22" s="6">
        <v>2</v>
      </c>
      <c r="E22" s="6" t="s">
        <v>269</v>
      </c>
      <c r="F22" s="6">
        <v>55</v>
      </c>
      <c r="G22" s="6" t="s">
        <v>276</v>
      </c>
      <c r="H22" s="6">
        <v>1</v>
      </c>
      <c r="I22" s="6" t="s">
        <v>251</v>
      </c>
      <c r="J22" s="6">
        <v>2</v>
      </c>
      <c r="K22" s="6" t="s">
        <v>252</v>
      </c>
      <c r="L22" s="8" t="s">
        <v>253</v>
      </c>
      <c r="M22" s="6" t="s">
        <v>254</v>
      </c>
      <c r="N22" s="6" t="s">
        <v>255</v>
      </c>
      <c r="R22" s="6" t="str">
        <f t="shared" si="0"/>
        <v>12Phường Cửa Đông12</v>
      </c>
    </row>
    <row r="23" spans="1:18">
      <c r="A23" s="6">
        <v>22</v>
      </c>
      <c r="B23" s="6">
        <v>1</v>
      </c>
      <c r="C23" s="6" t="s">
        <v>248</v>
      </c>
      <c r="D23" s="6">
        <v>2</v>
      </c>
      <c r="E23" s="6" t="s">
        <v>269</v>
      </c>
      <c r="F23" s="6">
        <v>58</v>
      </c>
      <c r="G23" s="6" t="s">
        <v>277</v>
      </c>
      <c r="H23" s="6">
        <v>1</v>
      </c>
      <c r="I23" s="6" t="s">
        <v>251</v>
      </c>
      <c r="J23" s="6">
        <v>2</v>
      </c>
      <c r="K23" s="6" t="s">
        <v>252</v>
      </c>
      <c r="L23" s="8" t="s">
        <v>253</v>
      </c>
      <c r="M23" s="6" t="s">
        <v>254</v>
      </c>
      <c r="N23" s="6" t="s">
        <v>255</v>
      </c>
      <c r="R23" s="6" t="str">
        <f t="shared" si="0"/>
        <v>12Phường Lý Thái Tổ12</v>
      </c>
    </row>
    <row r="24" spans="1:18">
      <c r="A24" s="6">
        <v>23</v>
      </c>
      <c r="B24" s="6">
        <v>1</v>
      </c>
      <c r="C24" s="6" t="s">
        <v>248</v>
      </c>
      <c r="D24" s="6">
        <v>2</v>
      </c>
      <c r="E24" s="6" t="s">
        <v>269</v>
      </c>
      <c r="F24" s="6">
        <v>61</v>
      </c>
      <c r="G24" s="6" t="s">
        <v>278</v>
      </c>
      <c r="H24" s="6">
        <v>1</v>
      </c>
      <c r="I24" s="6" t="s">
        <v>251</v>
      </c>
      <c r="J24" s="6">
        <v>2</v>
      </c>
      <c r="K24" s="6" t="s">
        <v>252</v>
      </c>
      <c r="L24" s="8" t="s">
        <v>253</v>
      </c>
      <c r="M24" s="6" t="s">
        <v>254</v>
      </c>
      <c r="N24" s="6" t="s">
        <v>255</v>
      </c>
      <c r="R24" s="6" t="str">
        <f t="shared" si="0"/>
        <v>12Phường Hàng Bạc12</v>
      </c>
    </row>
    <row r="25" spans="1:18">
      <c r="A25" s="6">
        <v>24</v>
      </c>
      <c r="B25" s="6">
        <v>1</v>
      </c>
      <c r="C25" s="6" t="s">
        <v>248</v>
      </c>
      <c r="D25" s="6">
        <v>2</v>
      </c>
      <c r="E25" s="6" t="s">
        <v>269</v>
      </c>
      <c r="F25" s="6">
        <v>64</v>
      </c>
      <c r="G25" s="6" t="s">
        <v>279</v>
      </c>
      <c r="H25" s="6">
        <v>1</v>
      </c>
      <c r="I25" s="6" t="s">
        <v>251</v>
      </c>
      <c r="J25" s="6">
        <v>2</v>
      </c>
      <c r="K25" s="6" t="s">
        <v>252</v>
      </c>
      <c r="L25" s="8" t="s">
        <v>253</v>
      </c>
      <c r="M25" s="6" t="s">
        <v>254</v>
      </c>
      <c r="N25" s="6" t="s">
        <v>255</v>
      </c>
      <c r="R25" s="6" t="str">
        <f t="shared" si="0"/>
        <v>12Phường Hàng Gai12</v>
      </c>
    </row>
    <row r="26" spans="1:18">
      <c r="A26" s="6">
        <v>25</v>
      </c>
      <c r="B26" s="6">
        <v>1</v>
      </c>
      <c r="C26" s="6" t="s">
        <v>248</v>
      </c>
      <c r="D26" s="6">
        <v>2</v>
      </c>
      <c r="E26" s="6" t="s">
        <v>269</v>
      </c>
      <c r="F26" s="6">
        <v>67</v>
      </c>
      <c r="G26" s="6" t="s">
        <v>280</v>
      </c>
      <c r="H26" s="6">
        <v>1</v>
      </c>
      <c r="I26" s="6" t="s">
        <v>251</v>
      </c>
      <c r="J26" s="6">
        <v>2</v>
      </c>
      <c r="K26" s="6" t="s">
        <v>252</v>
      </c>
      <c r="L26" s="8" t="s">
        <v>253</v>
      </c>
      <c r="M26" s="6" t="s">
        <v>254</v>
      </c>
      <c r="N26" s="6" t="s">
        <v>255</v>
      </c>
      <c r="R26" s="6" t="str">
        <f t="shared" si="0"/>
        <v>12Phường Chương Dương12</v>
      </c>
    </row>
    <row r="27" spans="1:18">
      <c r="A27" s="6">
        <v>26</v>
      </c>
      <c r="B27" s="6">
        <v>1</v>
      </c>
      <c r="C27" s="6" t="s">
        <v>248</v>
      </c>
      <c r="D27" s="6">
        <v>2</v>
      </c>
      <c r="E27" s="6" t="s">
        <v>269</v>
      </c>
      <c r="F27" s="6">
        <v>70</v>
      </c>
      <c r="G27" s="6" t="s">
        <v>281</v>
      </c>
      <c r="H27" s="6">
        <v>1</v>
      </c>
      <c r="I27" s="6" t="s">
        <v>251</v>
      </c>
      <c r="J27" s="6">
        <v>2</v>
      </c>
      <c r="K27" s="6" t="s">
        <v>252</v>
      </c>
      <c r="L27" s="8" t="s">
        <v>253</v>
      </c>
      <c r="M27" s="6" t="s">
        <v>254</v>
      </c>
      <c r="N27" s="6" t="s">
        <v>255</v>
      </c>
      <c r="R27" s="6" t="str">
        <f t="shared" si="0"/>
        <v>12Phường Hàng Trống12</v>
      </c>
    </row>
    <row r="28" spans="1:18">
      <c r="A28" s="6">
        <v>27</v>
      </c>
      <c r="B28" s="6">
        <v>1</v>
      </c>
      <c r="C28" s="6" t="s">
        <v>248</v>
      </c>
      <c r="D28" s="6">
        <v>2</v>
      </c>
      <c r="E28" s="6" t="s">
        <v>269</v>
      </c>
      <c r="F28" s="6">
        <v>73</v>
      </c>
      <c r="G28" s="6" t="s">
        <v>282</v>
      </c>
      <c r="H28" s="6">
        <v>1</v>
      </c>
      <c r="I28" s="6" t="s">
        <v>251</v>
      </c>
      <c r="J28" s="6">
        <v>2</v>
      </c>
      <c r="K28" s="6" t="s">
        <v>252</v>
      </c>
      <c r="L28" s="8" t="s">
        <v>253</v>
      </c>
      <c r="M28" s="6" t="s">
        <v>254</v>
      </c>
      <c r="N28" s="6" t="s">
        <v>255</v>
      </c>
      <c r="R28" s="6" t="str">
        <f t="shared" si="0"/>
        <v>12Phường Cửa Nam12</v>
      </c>
    </row>
    <row r="29" spans="1:18">
      <c r="A29" s="6">
        <v>28</v>
      </c>
      <c r="B29" s="6">
        <v>1</v>
      </c>
      <c r="C29" s="6" t="s">
        <v>248</v>
      </c>
      <c r="D29" s="6">
        <v>2</v>
      </c>
      <c r="E29" s="6" t="s">
        <v>269</v>
      </c>
      <c r="F29" s="6">
        <v>76</v>
      </c>
      <c r="G29" s="6" t="s">
        <v>283</v>
      </c>
      <c r="H29" s="6">
        <v>1</v>
      </c>
      <c r="I29" s="6" t="s">
        <v>251</v>
      </c>
      <c r="J29" s="6">
        <v>2</v>
      </c>
      <c r="K29" s="6" t="s">
        <v>252</v>
      </c>
      <c r="L29" s="8" t="s">
        <v>253</v>
      </c>
      <c r="M29" s="6" t="s">
        <v>254</v>
      </c>
      <c r="N29" s="6" t="s">
        <v>255</v>
      </c>
      <c r="R29" s="6" t="str">
        <f t="shared" si="0"/>
        <v>12Phường Hàng Bông12</v>
      </c>
    </row>
    <row r="30" spans="1:18">
      <c r="A30" s="6">
        <v>29</v>
      </c>
      <c r="B30" s="6">
        <v>1</v>
      </c>
      <c r="C30" s="6" t="s">
        <v>248</v>
      </c>
      <c r="D30" s="6">
        <v>2</v>
      </c>
      <c r="E30" s="6" t="s">
        <v>269</v>
      </c>
      <c r="F30" s="6">
        <v>79</v>
      </c>
      <c r="G30" s="6" t="s">
        <v>284</v>
      </c>
      <c r="H30" s="6">
        <v>1</v>
      </c>
      <c r="I30" s="6" t="s">
        <v>251</v>
      </c>
      <c r="J30" s="6">
        <v>2</v>
      </c>
      <c r="K30" s="6" t="s">
        <v>252</v>
      </c>
      <c r="L30" s="8" t="s">
        <v>253</v>
      </c>
      <c r="M30" s="6" t="s">
        <v>254</v>
      </c>
      <c r="N30" s="6" t="s">
        <v>255</v>
      </c>
      <c r="R30" s="6" t="str">
        <f t="shared" si="0"/>
        <v>12Phường Tràng Tiền12</v>
      </c>
    </row>
    <row r="31" spans="1:18">
      <c r="A31" s="6">
        <v>30</v>
      </c>
      <c r="B31" s="6">
        <v>1</v>
      </c>
      <c r="C31" s="6" t="s">
        <v>248</v>
      </c>
      <c r="D31" s="6">
        <v>2</v>
      </c>
      <c r="E31" s="6" t="s">
        <v>269</v>
      </c>
      <c r="F31" s="6">
        <v>82</v>
      </c>
      <c r="G31" s="6" t="s">
        <v>285</v>
      </c>
      <c r="H31" s="6">
        <v>1</v>
      </c>
      <c r="I31" s="6" t="s">
        <v>251</v>
      </c>
      <c r="J31" s="6">
        <v>2</v>
      </c>
      <c r="K31" s="6" t="s">
        <v>252</v>
      </c>
      <c r="L31" s="8" t="s">
        <v>253</v>
      </c>
      <c r="M31" s="6" t="s">
        <v>254</v>
      </c>
      <c r="N31" s="6" t="s">
        <v>255</v>
      </c>
      <c r="R31" s="6" t="str">
        <f t="shared" si="0"/>
        <v>12Phường Trần Hưng Đạo12</v>
      </c>
    </row>
    <row r="32" spans="1:18">
      <c r="A32" s="6">
        <v>31</v>
      </c>
      <c r="B32" s="6">
        <v>1</v>
      </c>
      <c r="C32" s="6" t="s">
        <v>248</v>
      </c>
      <c r="D32" s="6">
        <v>2</v>
      </c>
      <c r="E32" s="6" t="s">
        <v>269</v>
      </c>
      <c r="F32" s="6">
        <v>85</v>
      </c>
      <c r="G32" s="6" t="s">
        <v>286</v>
      </c>
      <c r="H32" s="6">
        <v>1</v>
      </c>
      <c r="I32" s="6" t="s">
        <v>251</v>
      </c>
      <c r="J32" s="6">
        <v>2</v>
      </c>
      <c r="K32" s="6" t="s">
        <v>252</v>
      </c>
      <c r="L32" s="8" t="s">
        <v>253</v>
      </c>
      <c r="M32" s="6" t="s">
        <v>254</v>
      </c>
      <c r="N32" s="6" t="s">
        <v>255</v>
      </c>
      <c r="R32" s="6" t="str">
        <f t="shared" si="0"/>
        <v>12Phường Phan Chu Trinh12</v>
      </c>
    </row>
    <row r="33" spans="1:18">
      <c r="A33" s="6">
        <v>32</v>
      </c>
      <c r="B33" s="6">
        <v>1</v>
      </c>
      <c r="C33" s="6" t="s">
        <v>248</v>
      </c>
      <c r="D33" s="6">
        <v>2</v>
      </c>
      <c r="E33" s="6" t="s">
        <v>269</v>
      </c>
      <c r="F33" s="6">
        <v>88</v>
      </c>
      <c r="G33" s="6" t="s">
        <v>287</v>
      </c>
      <c r="H33" s="6">
        <v>1</v>
      </c>
      <c r="I33" s="6" t="s">
        <v>251</v>
      </c>
      <c r="J33" s="6">
        <v>2</v>
      </c>
      <c r="K33" s="6" t="s">
        <v>252</v>
      </c>
      <c r="L33" s="8" t="s">
        <v>253</v>
      </c>
      <c r="M33" s="6" t="s">
        <v>254</v>
      </c>
      <c r="N33" s="6" t="s">
        <v>255</v>
      </c>
      <c r="R33" s="6" t="str">
        <f t="shared" si="0"/>
        <v>12Phường Hàng Bài12</v>
      </c>
    </row>
    <row r="34" spans="1:18">
      <c r="A34" s="6">
        <v>33</v>
      </c>
      <c r="B34" s="6">
        <v>1</v>
      </c>
      <c r="C34" s="6" t="s">
        <v>248</v>
      </c>
      <c r="D34" s="6">
        <v>3</v>
      </c>
      <c r="E34" s="6" t="s">
        <v>288</v>
      </c>
      <c r="F34" s="6">
        <v>91</v>
      </c>
      <c r="G34" s="6" t="s">
        <v>289</v>
      </c>
      <c r="H34" s="6">
        <v>1</v>
      </c>
      <c r="I34" s="6" t="s">
        <v>251</v>
      </c>
      <c r="J34" s="6">
        <v>2</v>
      </c>
      <c r="K34" s="6" t="s">
        <v>252</v>
      </c>
      <c r="L34" s="8" t="s">
        <v>253</v>
      </c>
      <c r="M34" s="6" t="s">
        <v>254</v>
      </c>
      <c r="N34" s="6" t="s">
        <v>255</v>
      </c>
      <c r="R34" s="6" t="str">
        <f t="shared" si="0"/>
        <v>13Phường Phú Thượng12</v>
      </c>
    </row>
    <row r="35" spans="1:18">
      <c r="A35" s="6">
        <v>34</v>
      </c>
      <c r="B35" s="6">
        <v>1</v>
      </c>
      <c r="C35" s="6" t="s">
        <v>248</v>
      </c>
      <c r="D35" s="6">
        <v>3</v>
      </c>
      <c r="E35" s="6" t="s">
        <v>288</v>
      </c>
      <c r="F35" s="6">
        <v>94</v>
      </c>
      <c r="G35" s="6" t="s">
        <v>290</v>
      </c>
      <c r="H35" s="6">
        <v>1</v>
      </c>
      <c r="I35" s="6" t="s">
        <v>251</v>
      </c>
      <c r="J35" s="6">
        <v>2</v>
      </c>
      <c r="K35" s="6" t="s">
        <v>252</v>
      </c>
      <c r="L35" s="8" t="s">
        <v>253</v>
      </c>
      <c r="M35" s="6" t="s">
        <v>254</v>
      </c>
      <c r="N35" s="6" t="s">
        <v>255</v>
      </c>
      <c r="R35" s="6" t="str">
        <f t="shared" si="0"/>
        <v>13Phường Nhật Tân12</v>
      </c>
    </row>
    <row r="36" spans="1:18">
      <c r="A36" s="6">
        <v>35</v>
      </c>
      <c r="B36" s="6">
        <v>1</v>
      </c>
      <c r="C36" s="6" t="s">
        <v>248</v>
      </c>
      <c r="D36" s="6">
        <v>3</v>
      </c>
      <c r="E36" s="6" t="s">
        <v>288</v>
      </c>
      <c r="F36" s="6">
        <v>97</v>
      </c>
      <c r="G36" s="6" t="s">
        <v>291</v>
      </c>
      <c r="H36" s="6">
        <v>1</v>
      </c>
      <c r="I36" s="6" t="s">
        <v>251</v>
      </c>
      <c r="J36" s="6">
        <v>2</v>
      </c>
      <c r="K36" s="6" t="s">
        <v>252</v>
      </c>
      <c r="L36" s="8" t="s">
        <v>253</v>
      </c>
      <c r="M36" s="6" t="s">
        <v>254</v>
      </c>
      <c r="N36" s="6" t="s">
        <v>255</v>
      </c>
      <c r="R36" s="6" t="str">
        <f t="shared" si="0"/>
        <v>13Phường Tứ Liên12</v>
      </c>
    </row>
    <row r="37" spans="1:18">
      <c r="A37" s="6">
        <v>36</v>
      </c>
      <c r="B37" s="6">
        <v>1</v>
      </c>
      <c r="C37" s="6" t="s">
        <v>248</v>
      </c>
      <c r="D37" s="6">
        <v>3</v>
      </c>
      <c r="E37" s="6" t="s">
        <v>288</v>
      </c>
      <c r="F37" s="6">
        <v>100</v>
      </c>
      <c r="G37" s="6" t="s">
        <v>292</v>
      </c>
      <c r="H37" s="6">
        <v>1</v>
      </c>
      <c r="I37" s="6" t="s">
        <v>251</v>
      </c>
      <c r="J37" s="6">
        <v>2</v>
      </c>
      <c r="K37" s="6" t="s">
        <v>252</v>
      </c>
      <c r="L37" s="8" t="s">
        <v>253</v>
      </c>
      <c r="M37" s="6" t="s">
        <v>254</v>
      </c>
      <c r="N37" s="6" t="s">
        <v>255</v>
      </c>
      <c r="R37" s="6" t="str">
        <f t="shared" si="0"/>
        <v>13Phường Quảng An12</v>
      </c>
    </row>
    <row r="38" spans="1:18">
      <c r="A38" s="6">
        <v>37</v>
      </c>
      <c r="B38" s="6">
        <v>1</v>
      </c>
      <c r="C38" s="6" t="s">
        <v>248</v>
      </c>
      <c r="D38" s="6">
        <v>3</v>
      </c>
      <c r="E38" s="6" t="s">
        <v>288</v>
      </c>
      <c r="F38" s="6">
        <v>103</v>
      </c>
      <c r="G38" s="6" t="s">
        <v>293</v>
      </c>
      <c r="H38" s="6">
        <v>1</v>
      </c>
      <c r="I38" s="6" t="s">
        <v>251</v>
      </c>
      <c r="J38" s="6">
        <v>2</v>
      </c>
      <c r="K38" s="6" t="s">
        <v>252</v>
      </c>
      <c r="L38" s="8" t="s">
        <v>253</v>
      </c>
      <c r="M38" s="6" t="s">
        <v>254</v>
      </c>
      <c r="N38" s="6" t="s">
        <v>255</v>
      </c>
      <c r="R38" s="6" t="str">
        <f t="shared" si="0"/>
        <v>13Phường Xuân La12</v>
      </c>
    </row>
    <row r="39" spans="1:18">
      <c r="A39" s="6">
        <v>38</v>
      </c>
      <c r="B39" s="6">
        <v>1</v>
      </c>
      <c r="C39" s="6" t="s">
        <v>248</v>
      </c>
      <c r="D39" s="6">
        <v>3</v>
      </c>
      <c r="E39" s="6" t="s">
        <v>288</v>
      </c>
      <c r="F39" s="6">
        <v>106</v>
      </c>
      <c r="G39" s="6" t="s">
        <v>294</v>
      </c>
      <c r="H39" s="6">
        <v>1</v>
      </c>
      <c r="I39" s="6" t="s">
        <v>251</v>
      </c>
      <c r="J39" s="6">
        <v>2</v>
      </c>
      <c r="K39" s="6" t="s">
        <v>252</v>
      </c>
      <c r="L39" s="8" t="s">
        <v>253</v>
      </c>
      <c r="M39" s="6" t="s">
        <v>254</v>
      </c>
      <c r="N39" s="6" t="s">
        <v>255</v>
      </c>
      <c r="R39" s="6" t="str">
        <f t="shared" si="0"/>
        <v>13Phường Yên Phụ12</v>
      </c>
    </row>
    <row r="40" spans="1:18">
      <c r="A40" s="6">
        <v>39</v>
      </c>
      <c r="B40" s="6">
        <v>1</v>
      </c>
      <c r="C40" s="6" t="s">
        <v>248</v>
      </c>
      <c r="D40" s="6">
        <v>3</v>
      </c>
      <c r="E40" s="6" t="s">
        <v>288</v>
      </c>
      <c r="F40" s="6">
        <v>109</v>
      </c>
      <c r="G40" s="6" t="s">
        <v>295</v>
      </c>
      <c r="H40" s="6">
        <v>1</v>
      </c>
      <c r="I40" s="6" t="s">
        <v>251</v>
      </c>
      <c r="J40" s="6">
        <v>2</v>
      </c>
      <c r="K40" s="6" t="s">
        <v>252</v>
      </c>
      <c r="L40" s="8" t="s">
        <v>253</v>
      </c>
      <c r="M40" s="6" t="s">
        <v>254</v>
      </c>
      <c r="N40" s="6" t="s">
        <v>255</v>
      </c>
      <c r="R40" s="6" t="str">
        <f t="shared" si="0"/>
        <v>13Phường Bưởi12</v>
      </c>
    </row>
    <row r="41" spans="1:18">
      <c r="A41" s="6">
        <v>40</v>
      </c>
      <c r="B41" s="6">
        <v>1</v>
      </c>
      <c r="C41" s="6" t="s">
        <v>248</v>
      </c>
      <c r="D41" s="6">
        <v>3</v>
      </c>
      <c r="E41" s="6" t="s">
        <v>288</v>
      </c>
      <c r="F41" s="6">
        <v>112</v>
      </c>
      <c r="G41" s="6" t="s">
        <v>296</v>
      </c>
      <c r="H41" s="6">
        <v>1</v>
      </c>
      <c r="I41" s="6" t="s">
        <v>251</v>
      </c>
      <c r="J41" s="6">
        <v>2</v>
      </c>
      <c r="K41" s="6" t="s">
        <v>252</v>
      </c>
      <c r="L41" s="8" t="s">
        <v>253</v>
      </c>
      <c r="M41" s="6" t="s">
        <v>254</v>
      </c>
      <c r="N41" s="6" t="s">
        <v>255</v>
      </c>
      <c r="R41" s="6" t="str">
        <f t="shared" si="0"/>
        <v>13Phường Thụy Khuê12</v>
      </c>
    </row>
    <row r="42" spans="1:18">
      <c r="A42" s="6">
        <v>41</v>
      </c>
      <c r="B42" s="6">
        <v>1</v>
      </c>
      <c r="C42" s="6" t="s">
        <v>248</v>
      </c>
      <c r="D42" s="6">
        <v>4</v>
      </c>
      <c r="E42" s="6" t="s">
        <v>89</v>
      </c>
      <c r="F42" s="6">
        <v>115</v>
      </c>
      <c r="G42" s="6" t="s">
        <v>174</v>
      </c>
      <c r="H42" s="6">
        <v>1</v>
      </c>
      <c r="I42" s="6" t="s">
        <v>251</v>
      </c>
      <c r="J42" s="6">
        <v>2</v>
      </c>
      <c r="K42" s="6" t="s">
        <v>252</v>
      </c>
      <c r="L42" s="8" t="s">
        <v>253</v>
      </c>
      <c r="M42" s="6" t="s">
        <v>254</v>
      </c>
      <c r="N42" s="6" t="s">
        <v>255</v>
      </c>
      <c r="R42" s="6" t="str">
        <f t="shared" si="0"/>
        <v>14Phường Thượng Thanh12</v>
      </c>
    </row>
    <row r="43" spans="1:18">
      <c r="A43" s="6">
        <v>42</v>
      </c>
      <c r="B43" s="6">
        <v>1</v>
      </c>
      <c r="C43" s="6" t="s">
        <v>248</v>
      </c>
      <c r="D43" s="6">
        <v>4</v>
      </c>
      <c r="E43" s="6" t="s">
        <v>89</v>
      </c>
      <c r="F43" s="6">
        <v>118</v>
      </c>
      <c r="G43" s="6" t="s">
        <v>228</v>
      </c>
      <c r="H43" s="6">
        <v>1</v>
      </c>
      <c r="I43" s="6" t="s">
        <v>251</v>
      </c>
      <c r="J43" s="6">
        <v>2</v>
      </c>
      <c r="K43" s="6" t="s">
        <v>252</v>
      </c>
      <c r="L43" s="8" t="s">
        <v>253</v>
      </c>
      <c r="M43" s="6" t="s">
        <v>254</v>
      </c>
      <c r="N43" s="6" t="s">
        <v>255</v>
      </c>
      <c r="R43" s="6" t="str">
        <f t="shared" si="0"/>
        <v>14Phường Ngọc Thụy12</v>
      </c>
    </row>
    <row r="44" spans="1:18">
      <c r="A44" s="6">
        <v>43</v>
      </c>
      <c r="B44" s="6">
        <v>1</v>
      </c>
      <c r="C44" s="6" t="s">
        <v>248</v>
      </c>
      <c r="D44" s="6">
        <v>4</v>
      </c>
      <c r="E44" s="6" t="s">
        <v>89</v>
      </c>
      <c r="F44" s="6">
        <v>121</v>
      </c>
      <c r="G44" s="6" t="s">
        <v>298</v>
      </c>
      <c r="H44" s="6">
        <v>1</v>
      </c>
      <c r="I44" s="6" t="s">
        <v>251</v>
      </c>
      <c r="J44" s="6">
        <v>2</v>
      </c>
      <c r="K44" s="6" t="s">
        <v>252</v>
      </c>
      <c r="L44" s="8">
        <v>2</v>
      </c>
      <c r="M44" s="6" t="s">
        <v>299</v>
      </c>
      <c r="N44" s="6" t="s">
        <v>255</v>
      </c>
      <c r="R44" s="6" t="str">
        <f t="shared" si="0"/>
        <v>14Phường Giang Biên12</v>
      </c>
    </row>
    <row r="45" spans="1:18">
      <c r="A45" s="6">
        <v>44</v>
      </c>
      <c r="B45" s="6">
        <v>1</v>
      </c>
      <c r="C45" s="6" t="s">
        <v>248</v>
      </c>
      <c r="D45" s="6">
        <v>4</v>
      </c>
      <c r="E45" s="6" t="s">
        <v>89</v>
      </c>
      <c r="F45" s="6">
        <v>124</v>
      </c>
      <c r="G45" s="6" t="s">
        <v>144</v>
      </c>
      <c r="H45" s="6">
        <v>1</v>
      </c>
      <c r="I45" s="6" t="s">
        <v>251</v>
      </c>
      <c r="J45" s="6">
        <v>2</v>
      </c>
      <c r="K45" s="6" t="s">
        <v>252</v>
      </c>
      <c r="L45" s="8" t="s">
        <v>253</v>
      </c>
      <c r="M45" s="6" t="s">
        <v>254</v>
      </c>
      <c r="N45" s="6" t="s">
        <v>255</v>
      </c>
      <c r="R45" s="6" t="str">
        <f t="shared" si="0"/>
        <v>14Phường Đức Giang12</v>
      </c>
    </row>
    <row r="46" spans="1:18">
      <c r="A46" s="6">
        <v>45</v>
      </c>
      <c r="B46" s="6">
        <v>1</v>
      </c>
      <c r="C46" s="6" t="s">
        <v>248</v>
      </c>
      <c r="D46" s="6">
        <v>4</v>
      </c>
      <c r="E46" s="6" t="s">
        <v>89</v>
      </c>
      <c r="F46" s="6">
        <v>127</v>
      </c>
      <c r="G46" s="6" t="s">
        <v>300</v>
      </c>
      <c r="H46" s="6">
        <v>1</v>
      </c>
      <c r="I46" s="6" t="s">
        <v>251</v>
      </c>
      <c r="J46" s="6">
        <v>2</v>
      </c>
      <c r="K46" s="6" t="s">
        <v>252</v>
      </c>
      <c r="L46" s="8">
        <v>2</v>
      </c>
      <c r="M46" s="6" t="s">
        <v>299</v>
      </c>
      <c r="N46" s="6" t="s">
        <v>255</v>
      </c>
      <c r="R46" s="6" t="str">
        <f t="shared" si="0"/>
        <v>14Phường Việt Hưng12</v>
      </c>
    </row>
    <row r="47" spans="1:18">
      <c r="A47" s="6">
        <v>46</v>
      </c>
      <c r="B47" s="6">
        <v>1</v>
      </c>
      <c r="C47" s="6" t="s">
        <v>248</v>
      </c>
      <c r="D47" s="6">
        <v>4</v>
      </c>
      <c r="E47" s="6" t="s">
        <v>89</v>
      </c>
      <c r="F47" s="6">
        <v>130</v>
      </c>
      <c r="G47" s="6" t="s">
        <v>301</v>
      </c>
      <c r="H47" s="6">
        <v>1</v>
      </c>
      <c r="I47" s="6" t="s">
        <v>251</v>
      </c>
      <c r="J47" s="6">
        <v>2</v>
      </c>
      <c r="K47" s="6" t="s">
        <v>252</v>
      </c>
      <c r="L47" s="8" t="s">
        <v>253</v>
      </c>
      <c r="M47" s="6" t="s">
        <v>254</v>
      </c>
      <c r="N47" s="6" t="s">
        <v>255</v>
      </c>
      <c r="R47" s="6" t="str">
        <f t="shared" si="0"/>
        <v>14Phường Gia Thụy12</v>
      </c>
    </row>
    <row r="48" spans="1:18">
      <c r="A48" s="6">
        <v>47</v>
      </c>
      <c r="B48" s="6">
        <v>1</v>
      </c>
      <c r="C48" s="6" t="s">
        <v>248</v>
      </c>
      <c r="D48" s="6">
        <v>4</v>
      </c>
      <c r="E48" s="6" t="s">
        <v>89</v>
      </c>
      <c r="F48" s="6">
        <v>133</v>
      </c>
      <c r="G48" s="6" t="s">
        <v>302</v>
      </c>
      <c r="H48" s="6">
        <v>1</v>
      </c>
      <c r="I48" s="6" t="s">
        <v>251</v>
      </c>
      <c r="J48" s="6">
        <v>2</v>
      </c>
      <c r="K48" s="6" t="s">
        <v>252</v>
      </c>
      <c r="L48" s="8" t="s">
        <v>253</v>
      </c>
      <c r="M48" s="6" t="s">
        <v>254</v>
      </c>
      <c r="N48" s="6" t="s">
        <v>255</v>
      </c>
      <c r="R48" s="6" t="str">
        <f t="shared" si="0"/>
        <v>14Phường Ngọc Lâm12</v>
      </c>
    </row>
    <row r="49" spans="1:18">
      <c r="A49" s="6">
        <v>48</v>
      </c>
      <c r="B49" s="6">
        <v>1</v>
      </c>
      <c r="C49" s="6" t="s">
        <v>248</v>
      </c>
      <c r="D49" s="6">
        <v>4</v>
      </c>
      <c r="E49" s="6" t="s">
        <v>89</v>
      </c>
      <c r="F49" s="6">
        <v>136</v>
      </c>
      <c r="G49" s="6" t="s">
        <v>303</v>
      </c>
      <c r="H49" s="6">
        <v>1</v>
      </c>
      <c r="I49" s="6" t="s">
        <v>251</v>
      </c>
      <c r="J49" s="6">
        <v>2</v>
      </c>
      <c r="K49" s="6" t="s">
        <v>252</v>
      </c>
      <c r="L49" s="8">
        <v>2</v>
      </c>
      <c r="M49" s="6" t="s">
        <v>299</v>
      </c>
      <c r="N49" s="6" t="s">
        <v>255</v>
      </c>
      <c r="R49" s="6" t="str">
        <f t="shared" si="0"/>
        <v>14Phường Phúc Lợi12</v>
      </c>
    </row>
    <row r="50" spans="1:18">
      <c r="A50" s="6">
        <v>49</v>
      </c>
      <c r="B50" s="6">
        <v>1</v>
      </c>
      <c r="C50" s="6" t="s">
        <v>248</v>
      </c>
      <c r="D50" s="6">
        <v>4</v>
      </c>
      <c r="E50" s="6" t="s">
        <v>89</v>
      </c>
      <c r="F50" s="6">
        <v>139</v>
      </c>
      <c r="G50" s="6" t="s">
        <v>304</v>
      </c>
      <c r="H50" s="6">
        <v>1</v>
      </c>
      <c r="I50" s="6" t="s">
        <v>251</v>
      </c>
      <c r="J50" s="6">
        <v>2</v>
      </c>
      <c r="K50" s="6" t="s">
        <v>252</v>
      </c>
      <c r="L50" s="8" t="s">
        <v>253</v>
      </c>
      <c r="M50" s="6" t="s">
        <v>254</v>
      </c>
      <c r="N50" s="6" t="s">
        <v>255</v>
      </c>
      <c r="R50" s="6" t="str">
        <f t="shared" si="0"/>
        <v>14Phường Bồ Đề12</v>
      </c>
    </row>
    <row r="51" spans="1:18">
      <c r="A51" s="6">
        <v>50</v>
      </c>
      <c r="B51" s="6">
        <v>1</v>
      </c>
      <c r="C51" s="6" t="s">
        <v>248</v>
      </c>
      <c r="D51" s="6">
        <v>4</v>
      </c>
      <c r="E51" s="6" t="s">
        <v>89</v>
      </c>
      <c r="F51" s="6">
        <v>142</v>
      </c>
      <c r="G51" s="6" t="s">
        <v>305</v>
      </c>
      <c r="H51" s="6">
        <v>1</v>
      </c>
      <c r="I51" s="6" t="s">
        <v>251</v>
      </c>
      <c r="J51" s="6">
        <v>2</v>
      </c>
      <c r="K51" s="6" t="s">
        <v>252</v>
      </c>
      <c r="L51" s="8">
        <v>2</v>
      </c>
      <c r="M51" s="6" t="s">
        <v>299</v>
      </c>
      <c r="N51" s="6" t="s">
        <v>255</v>
      </c>
      <c r="R51" s="6" t="str">
        <f t="shared" si="0"/>
        <v>14Phường Sài Đồng12</v>
      </c>
    </row>
    <row r="52" spans="1:18">
      <c r="A52" s="6">
        <v>51</v>
      </c>
      <c r="B52" s="6">
        <v>1</v>
      </c>
      <c r="C52" s="6" t="s">
        <v>248</v>
      </c>
      <c r="D52" s="6">
        <v>4</v>
      </c>
      <c r="E52" s="6" t="s">
        <v>89</v>
      </c>
      <c r="F52" s="6">
        <v>145</v>
      </c>
      <c r="G52" s="6" t="s">
        <v>128</v>
      </c>
      <c r="H52" s="6">
        <v>1</v>
      </c>
      <c r="I52" s="6" t="s">
        <v>251</v>
      </c>
      <c r="J52" s="6">
        <v>2</v>
      </c>
      <c r="K52" s="6" t="s">
        <v>252</v>
      </c>
      <c r="L52" s="8">
        <v>2</v>
      </c>
      <c r="M52" s="6" t="s">
        <v>299</v>
      </c>
      <c r="N52" s="6" t="s">
        <v>255</v>
      </c>
      <c r="R52" s="6" t="str">
        <f t="shared" si="0"/>
        <v>14Phường Long Biên12</v>
      </c>
    </row>
    <row r="53" spans="1:18">
      <c r="A53" s="6">
        <v>52</v>
      </c>
      <c r="B53" s="6">
        <v>1</v>
      </c>
      <c r="C53" s="6" t="s">
        <v>248</v>
      </c>
      <c r="D53" s="6">
        <v>4</v>
      </c>
      <c r="E53" s="6" t="s">
        <v>89</v>
      </c>
      <c r="F53" s="6">
        <v>148</v>
      </c>
      <c r="G53" s="6" t="s">
        <v>306</v>
      </c>
      <c r="H53" s="6">
        <v>1</v>
      </c>
      <c r="I53" s="6" t="s">
        <v>251</v>
      </c>
      <c r="J53" s="6">
        <v>2</v>
      </c>
      <c r="K53" s="6" t="s">
        <v>252</v>
      </c>
      <c r="L53" s="8">
        <v>2</v>
      </c>
      <c r="M53" s="6" t="s">
        <v>299</v>
      </c>
      <c r="N53" s="6" t="s">
        <v>255</v>
      </c>
      <c r="R53" s="6" t="str">
        <f t="shared" si="0"/>
        <v>14Phường Thạch Bàn12</v>
      </c>
    </row>
    <row r="54" spans="1:18">
      <c r="A54" s="6">
        <v>53</v>
      </c>
      <c r="B54" s="6">
        <v>1</v>
      </c>
      <c r="C54" s="6" t="s">
        <v>248</v>
      </c>
      <c r="D54" s="6">
        <v>4</v>
      </c>
      <c r="E54" s="6" t="s">
        <v>89</v>
      </c>
      <c r="F54" s="6">
        <v>151</v>
      </c>
      <c r="G54" s="6" t="s">
        <v>307</v>
      </c>
      <c r="H54" s="6">
        <v>1</v>
      </c>
      <c r="I54" s="6" t="s">
        <v>251</v>
      </c>
      <c r="J54" s="6">
        <v>2</v>
      </c>
      <c r="K54" s="6" t="s">
        <v>252</v>
      </c>
      <c r="L54" s="8">
        <v>2</v>
      </c>
      <c r="M54" s="6" t="s">
        <v>299</v>
      </c>
      <c r="N54" s="6" t="s">
        <v>255</v>
      </c>
      <c r="R54" s="6" t="str">
        <f t="shared" si="0"/>
        <v>14Phường Phúc Đồng12</v>
      </c>
    </row>
    <row r="55" spans="1:18">
      <c r="A55" s="6">
        <v>54</v>
      </c>
      <c r="B55" s="6">
        <v>1</v>
      </c>
      <c r="C55" s="6" t="s">
        <v>248</v>
      </c>
      <c r="D55" s="6">
        <v>4</v>
      </c>
      <c r="E55" s="6" t="s">
        <v>89</v>
      </c>
      <c r="F55" s="6">
        <v>154</v>
      </c>
      <c r="G55" s="6" t="s">
        <v>308</v>
      </c>
      <c r="H55" s="6">
        <v>1</v>
      </c>
      <c r="I55" s="6" t="s">
        <v>251</v>
      </c>
      <c r="J55" s="6">
        <v>2</v>
      </c>
      <c r="K55" s="6" t="s">
        <v>252</v>
      </c>
      <c r="L55" s="8">
        <v>2</v>
      </c>
      <c r="M55" s="6" t="s">
        <v>299</v>
      </c>
      <c r="N55" s="6" t="s">
        <v>255</v>
      </c>
      <c r="R55" s="6" t="str">
        <f t="shared" si="0"/>
        <v>14Phường Cự Khối12</v>
      </c>
    </row>
    <row r="56" spans="1:18">
      <c r="A56" s="6">
        <v>55</v>
      </c>
      <c r="B56" s="6">
        <v>1</v>
      </c>
      <c r="C56" s="6" t="s">
        <v>248</v>
      </c>
      <c r="D56" s="6">
        <v>5</v>
      </c>
      <c r="E56" s="6" t="s">
        <v>118</v>
      </c>
      <c r="F56" s="6">
        <v>157</v>
      </c>
      <c r="G56" s="6" t="s">
        <v>160</v>
      </c>
      <c r="H56" s="6">
        <v>1</v>
      </c>
      <c r="I56" s="6" t="s">
        <v>251</v>
      </c>
      <c r="J56" s="6">
        <v>2</v>
      </c>
      <c r="K56" s="6" t="s">
        <v>252</v>
      </c>
      <c r="L56" s="8" t="s">
        <v>253</v>
      </c>
      <c r="M56" s="6" t="s">
        <v>254</v>
      </c>
      <c r="N56" s="6" t="s">
        <v>255</v>
      </c>
      <c r="R56" s="6" t="str">
        <f t="shared" si="0"/>
        <v>15Phường Nghĩa Đô12</v>
      </c>
    </row>
    <row r="57" spans="1:18">
      <c r="A57" s="6">
        <v>56</v>
      </c>
      <c r="B57" s="6">
        <v>1</v>
      </c>
      <c r="C57" s="6" t="s">
        <v>248</v>
      </c>
      <c r="D57" s="6">
        <v>5</v>
      </c>
      <c r="E57" s="6" t="s">
        <v>118</v>
      </c>
      <c r="F57" s="6">
        <v>160</v>
      </c>
      <c r="G57" s="6" t="s">
        <v>204</v>
      </c>
      <c r="H57" s="6">
        <v>1</v>
      </c>
      <c r="I57" s="6" t="s">
        <v>251</v>
      </c>
      <c r="J57" s="6">
        <v>2</v>
      </c>
      <c r="K57" s="6" t="s">
        <v>252</v>
      </c>
      <c r="L57" s="8" t="s">
        <v>253</v>
      </c>
      <c r="M57" s="6" t="s">
        <v>254</v>
      </c>
      <c r="N57" s="6" t="s">
        <v>255</v>
      </c>
      <c r="R57" s="6" t="str">
        <f t="shared" si="0"/>
        <v>15Phường Nghĩa Tân12</v>
      </c>
    </row>
    <row r="58" spans="1:18">
      <c r="A58" s="6">
        <v>57</v>
      </c>
      <c r="B58" s="6">
        <v>1</v>
      </c>
      <c r="C58" s="6" t="s">
        <v>248</v>
      </c>
      <c r="D58" s="6">
        <v>5</v>
      </c>
      <c r="E58" s="6" t="s">
        <v>118</v>
      </c>
      <c r="F58" s="6">
        <v>163</v>
      </c>
      <c r="G58" s="6" t="s">
        <v>309</v>
      </c>
      <c r="H58" s="6">
        <v>1</v>
      </c>
      <c r="I58" s="6" t="s">
        <v>251</v>
      </c>
      <c r="J58" s="6">
        <v>2</v>
      </c>
      <c r="K58" s="6" t="s">
        <v>252</v>
      </c>
      <c r="L58" s="8" t="s">
        <v>253</v>
      </c>
      <c r="M58" s="6" t="s">
        <v>254</v>
      </c>
      <c r="N58" s="6" t="s">
        <v>255</v>
      </c>
      <c r="R58" s="6" t="str">
        <f t="shared" si="0"/>
        <v>15Phường Mai Dịch12</v>
      </c>
    </row>
    <row r="59" spans="1:18">
      <c r="A59" s="6">
        <v>58</v>
      </c>
      <c r="B59" s="6">
        <v>1</v>
      </c>
      <c r="C59" s="6" t="s">
        <v>248</v>
      </c>
      <c r="D59" s="6">
        <v>5</v>
      </c>
      <c r="E59" s="6" t="s">
        <v>118</v>
      </c>
      <c r="F59" s="6">
        <v>166</v>
      </c>
      <c r="G59" s="6" t="s">
        <v>202</v>
      </c>
      <c r="H59" s="6">
        <v>1</v>
      </c>
      <c r="I59" s="6" t="s">
        <v>251</v>
      </c>
      <c r="J59" s="6">
        <v>2</v>
      </c>
      <c r="K59" s="6" t="s">
        <v>252</v>
      </c>
      <c r="L59" s="8" t="s">
        <v>253</v>
      </c>
      <c r="M59" s="6" t="s">
        <v>254</v>
      </c>
      <c r="N59" s="6" t="s">
        <v>255</v>
      </c>
      <c r="R59" s="6" t="str">
        <f t="shared" si="0"/>
        <v>15Phường Dịch Vọng12</v>
      </c>
    </row>
    <row r="60" spans="1:18">
      <c r="A60" s="6">
        <v>59</v>
      </c>
      <c r="B60" s="6">
        <v>1</v>
      </c>
      <c r="C60" s="6" t="s">
        <v>248</v>
      </c>
      <c r="D60" s="6">
        <v>5</v>
      </c>
      <c r="E60" s="6" t="s">
        <v>118</v>
      </c>
      <c r="F60" s="6">
        <v>167</v>
      </c>
      <c r="G60" s="6" t="s">
        <v>310</v>
      </c>
      <c r="H60" s="6">
        <v>1</v>
      </c>
      <c r="I60" s="6" t="s">
        <v>251</v>
      </c>
      <c r="J60" s="6">
        <v>2</v>
      </c>
      <c r="K60" s="6" t="s">
        <v>252</v>
      </c>
      <c r="L60" s="8" t="s">
        <v>253</v>
      </c>
      <c r="M60" s="6" t="s">
        <v>254</v>
      </c>
      <c r="N60" s="6" t="s">
        <v>255</v>
      </c>
      <c r="R60" s="6" t="str">
        <f t="shared" si="0"/>
        <v>15Phường Dịch Vọng Hậu12</v>
      </c>
    </row>
    <row r="61" spans="1:18">
      <c r="A61" s="6">
        <v>60</v>
      </c>
      <c r="B61" s="6">
        <v>1</v>
      </c>
      <c r="C61" s="6" t="s">
        <v>248</v>
      </c>
      <c r="D61" s="6">
        <v>5</v>
      </c>
      <c r="E61" s="6" t="s">
        <v>118</v>
      </c>
      <c r="F61" s="6">
        <v>169</v>
      </c>
      <c r="G61" s="6" t="s">
        <v>119</v>
      </c>
      <c r="H61" s="6">
        <v>1</v>
      </c>
      <c r="I61" s="6" t="s">
        <v>251</v>
      </c>
      <c r="J61" s="6">
        <v>2</v>
      </c>
      <c r="K61" s="6" t="s">
        <v>252</v>
      </c>
      <c r="L61" s="8" t="s">
        <v>253</v>
      </c>
      <c r="M61" s="6" t="s">
        <v>254</v>
      </c>
      <c r="N61" s="6" t="s">
        <v>255</v>
      </c>
      <c r="R61" s="6" t="str">
        <f t="shared" si="0"/>
        <v>15Phường Quan Hoa12</v>
      </c>
    </row>
    <row r="62" spans="1:18">
      <c r="A62" s="6">
        <v>61</v>
      </c>
      <c r="B62" s="6">
        <v>1</v>
      </c>
      <c r="C62" s="6" t="s">
        <v>248</v>
      </c>
      <c r="D62" s="6">
        <v>5</v>
      </c>
      <c r="E62" s="6" t="s">
        <v>118</v>
      </c>
      <c r="F62" s="6">
        <v>172</v>
      </c>
      <c r="G62" s="6" t="s">
        <v>130</v>
      </c>
      <c r="H62" s="6">
        <v>1</v>
      </c>
      <c r="I62" s="6" t="s">
        <v>251</v>
      </c>
      <c r="J62" s="6">
        <v>2</v>
      </c>
      <c r="K62" s="6" t="s">
        <v>252</v>
      </c>
      <c r="L62" s="8" t="s">
        <v>253</v>
      </c>
      <c r="M62" s="6" t="s">
        <v>254</v>
      </c>
      <c r="N62" s="6" t="s">
        <v>255</v>
      </c>
      <c r="R62" s="6" t="str">
        <f t="shared" si="0"/>
        <v>15Phường Yên Hoà12</v>
      </c>
    </row>
    <row r="63" spans="1:18">
      <c r="A63" s="6">
        <v>62</v>
      </c>
      <c r="B63" s="6">
        <v>1</v>
      </c>
      <c r="C63" s="6" t="s">
        <v>248</v>
      </c>
      <c r="D63" s="6">
        <v>5</v>
      </c>
      <c r="E63" s="6" t="s">
        <v>118</v>
      </c>
      <c r="F63" s="6">
        <v>175</v>
      </c>
      <c r="G63" s="6" t="s">
        <v>213</v>
      </c>
      <c r="H63" s="6">
        <v>1</v>
      </c>
      <c r="I63" s="6" t="s">
        <v>251</v>
      </c>
      <c r="J63" s="6">
        <v>2</v>
      </c>
      <c r="K63" s="6" t="s">
        <v>252</v>
      </c>
      <c r="L63" s="8" t="s">
        <v>253</v>
      </c>
      <c r="M63" s="6" t="s">
        <v>254</v>
      </c>
      <c r="N63" s="6" t="s">
        <v>255</v>
      </c>
      <c r="R63" s="6" t="str">
        <f t="shared" si="0"/>
        <v>15Phường Trung Hoà12</v>
      </c>
    </row>
    <row r="64" spans="1:18">
      <c r="A64" s="6">
        <v>63</v>
      </c>
      <c r="B64" s="6">
        <v>1</v>
      </c>
      <c r="C64" s="6" t="s">
        <v>248</v>
      </c>
      <c r="D64" s="6">
        <v>6</v>
      </c>
      <c r="E64" s="6" t="s">
        <v>74</v>
      </c>
      <c r="F64" s="6">
        <v>178</v>
      </c>
      <c r="G64" s="6" t="s">
        <v>311</v>
      </c>
      <c r="H64" s="6">
        <v>1</v>
      </c>
      <c r="I64" s="6" t="s">
        <v>251</v>
      </c>
      <c r="J64" s="6">
        <v>2</v>
      </c>
      <c r="K64" s="6" t="s">
        <v>252</v>
      </c>
      <c r="L64" s="8" t="s">
        <v>253</v>
      </c>
      <c r="M64" s="6" t="s">
        <v>254</v>
      </c>
      <c r="N64" s="6" t="s">
        <v>255</v>
      </c>
      <c r="R64" s="6" t="str">
        <f t="shared" si="0"/>
        <v>16Phường Cát Linh12</v>
      </c>
    </row>
    <row r="65" spans="1:18">
      <c r="A65" s="6">
        <v>64</v>
      </c>
      <c r="B65" s="6">
        <v>1</v>
      </c>
      <c r="C65" s="6" t="s">
        <v>248</v>
      </c>
      <c r="D65" s="6">
        <v>6</v>
      </c>
      <c r="E65" s="6" t="s">
        <v>74</v>
      </c>
      <c r="F65" s="6">
        <v>181</v>
      </c>
      <c r="G65" s="6" t="s">
        <v>312</v>
      </c>
      <c r="H65" s="6">
        <v>1</v>
      </c>
      <c r="I65" s="6" t="s">
        <v>251</v>
      </c>
      <c r="J65" s="6">
        <v>2</v>
      </c>
      <c r="K65" s="6" t="s">
        <v>252</v>
      </c>
      <c r="L65" s="8" t="s">
        <v>253</v>
      </c>
      <c r="M65" s="6" t="s">
        <v>254</v>
      </c>
      <c r="N65" s="6" t="s">
        <v>255</v>
      </c>
      <c r="R65" s="6" t="str">
        <f t="shared" si="0"/>
        <v>16Phường Văn Miếu12</v>
      </c>
    </row>
    <row r="66" spans="1:18">
      <c r="A66" s="6">
        <v>65</v>
      </c>
      <c r="B66" s="6">
        <v>1</v>
      </c>
      <c r="C66" s="6" t="s">
        <v>248</v>
      </c>
      <c r="D66" s="6">
        <v>6</v>
      </c>
      <c r="E66" s="6" t="s">
        <v>74</v>
      </c>
      <c r="F66" s="6">
        <v>184</v>
      </c>
      <c r="G66" s="6" t="s">
        <v>313</v>
      </c>
      <c r="H66" s="6">
        <v>1</v>
      </c>
      <c r="I66" s="6" t="s">
        <v>251</v>
      </c>
      <c r="J66" s="6">
        <v>2</v>
      </c>
      <c r="K66" s="6" t="s">
        <v>252</v>
      </c>
      <c r="L66" s="8" t="s">
        <v>253</v>
      </c>
      <c r="M66" s="6" t="s">
        <v>254</v>
      </c>
      <c r="N66" s="6" t="s">
        <v>255</v>
      </c>
      <c r="R66" s="6" t="str">
        <f t="shared" si="0"/>
        <v>16Phường Quốc Tử Giám12</v>
      </c>
    </row>
    <row r="67" spans="1:18">
      <c r="A67" s="6">
        <v>66</v>
      </c>
      <c r="B67" s="6">
        <v>1</v>
      </c>
      <c r="C67" s="6" t="s">
        <v>248</v>
      </c>
      <c r="D67" s="6">
        <v>6</v>
      </c>
      <c r="E67" s="6" t="s">
        <v>74</v>
      </c>
      <c r="F67" s="6">
        <v>187</v>
      </c>
      <c r="G67" s="6" t="s">
        <v>314</v>
      </c>
      <c r="H67" s="6">
        <v>1</v>
      </c>
      <c r="I67" s="6" t="s">
        <v>251</v>
      </c>
      <c r="J67" s="6">
        <v>2</v>
      </c>
      <c r="K67" s="6" t="s">
        <v>252</v>
      </c>
      <c r="L67" s="8" t="s">
        <v>253</v>
      </c>
      <c r="M67" s="6" t="s">
        <v>254</v>
      </c>
      <c r="N67" s="6" t="s">
        <v>255</v>
      </c>
      <c r="R67" s="6" t="str">
        <f t="shared" ref="R67:R130" si="1">CONCATENATE(B67,D67,G67,H67,J67)</f>
        <v>16Phường Láng Thượng12</v>
      </c>
    </row>
    <row r="68" spans="1:18">
      <c r="A68" s="6">
        <v>67</v>
      </c>
      <c r="B68" s="6">
        <v>1</v>
      </c>
      <c r="C68" s="6" t="s">
        <v>248</v>
      </c>
      <c r="D68" s="6">
        <v>6</v>
      </c>
      <c r="E68" s="6" t="s">
        <v>74</v>
      </c>
      <c r="F68" s="6">
        <v>190</v>
      </c>
      <c r="G68" s="6" t="s">
        <v>197</v>
      </c>
      <c r="H68" s="6">
        <v>1</v>
      </c>
      <c r="I68" s="6" t="s">
        <v>251</v>
      </c>
      <c r="J68" s="6">
        <v>2</v>
      </c>
      <c r="K68" s="6" t="s">
        <v>252</v>
      </c>
      <c r="L68" s="8" t="s">
        <v>253</v>
      </c>
      <c r="M68" s="6" t="s">
        <v>254</v>
      </c>
      <c r="N68" s="6" t="s">
        <v>255</v>
      </c>
      <c r="R68" s="6" t="str">
        <f t="shared" si="1"/>
        <v>16Phường Ô Chợ Dừa12</v>
      </c>
    </row>
    <row r="69" spans="1:18">
      <c r="A69" s="6">
        <v>68</v>
      </c>
      <c r="B69" s="6">
        <v>1</v>
      </c>
      <c r="C69" s="6" t="s">
        <v>248</v>
      </c>
      <c r="D69" s="6">
        <v>6</v>
      </c>
      <c r="E69" s="6" t="s">
        <v>74</v>
      </c>
      <c r="F69" s="6">
        <v>193</v>
      </c>
      <c r="G69" s="6" t="s">
        <v>315</v>
      </c>
      <c r="H69" s="6">
        <v>1</v>
      </c>
      <c r="I69" s="6" t="s">
        <v>251</v>
      </c>
      <c r="J69" s="6">
        <v>2</v>
      </c>
      <c r="K69" s="6" t="s">
        <v>252</v>
      </c>
      <c r="L69" s="8" t="s">
        <v>253</v>
      </c>
      <c r="M69" s="6" t="s">
        <v>254</v>
      </c>
      <c r="N69" s="6" t="s">
        <v>255</v>
      </c>
      <c r="R69" s="6" t="str">
        <f t="shared" si="1"/>
        <v>16Phường Văn Chương12</v>
      </c>
    </row>
    <row r="70" spans="1:18">
      <c r="A70" s="6">
        <v>69</v>
      </c>
      <c r="B70" s="6">
        <v>1</v>
      </c>
      <c r="C70" s="6" t="s">
        <v>248</v>
      </c>
      <c r="D70" s="6">
        <v>6</v>
      </c>
      <c r="E70" s="6" t="s">
        <v>74</v>
      </c>
      <c r="F70" s="6">
        <v>196</v>
      </c>
      <c r="G70" s="6" t="s">
        <v>316</v>
      </c>
      <c r="H70" s="6">
        <v>1</v>
      </c>
      <c r="I70" s="6" t="s">
        <v>251</v>
      </c>
      <c r="J70" s="6">
        <v>2</v>
      </c>
      <c r="K70" s="6" t="s">
        <v>252</v>
      </c>
      <c r="L70" s="8" t="s">
        <v>253</v>
      </c>
      <c r="M70" s="6" t="s">
        <v>254</v>
      </c>
      <c r="N70" s="6" t="s">
        <v>255</v>
      </c>
      <c r="R70" s="6" t="str">
        <f t="shared" si="1"/>
        <v>16Phường Hàng Bột12</v>
      </c>
    </row>
    <row r="71" spans="1:18">
      <c r="A71" s="6">
        <v>70</v>
      </c>
      <c r="B71" s="6">
        <v>1</v>
      </c>
      <c r="C71" s="6" t="s">
        <v>248</v>
      </c>
      <c r="D71" s="6">
        <v>6</v>
      </c>
      <c r="E71" s="6" t="s">
        <v>74</v>
      </c>
      <c r="F71" s="6">
        <v>199</v>
      </c>
      <c r="G71" s="6" t="s">
        <v>317</v>
      </c>
      <c r="H71" s="6">
        <v>1</v>
      </c>
      <c r="I71" s="6" t="s">
        <v>251</v>
      </c>
      <c r="J71" s="6">
        <v>2</v>
      </c>
      <c r="K71" s="6" t="s">
        <v>252</v>
      </c>
      <c r="L71" s="8" t="s">
        <v>253</v>
      </c>
      <c r="M71" s="6" t="s">
        <v>254</v>
      </c>
      <c r="N71" s="6" t="s">
        <v>255</v>
      </c>
      <c r="R71" s="6" t="str">
        <f t="shared" si="1"/>
        <v>16Phường Láng Hạ12</v>
      </c>
    </row>
    <row r="72" spans="1:18">
      <c r="A72" s="6">
        <v>71</v>
      </c>
      <c r="B72" s="6">
        <v>1</v>
      </c>
      <c r="C72" s="6" t="s">
        <v>248</v>
      </c>
      <c r="D72" s="6">
        <v>6</v>
      </c>
      <c r="E72" s="6" t="s">
        <v>74</v>
      </c>
      <c r="F72" s="6">
        <v>202</v>
      </c>
      <c r="G72" s="6" t="s">
        <v>318</v>
      </c>
      <c r="H72" s="6">
        <v>1</v>
      </c>
      <c r="I72" s="6" t="s">
        <v>251</v>
      </c>
      <c r="J72" s="6">
        <v>2</v>
      </c>
      <c r="K72" s="6" t="s">
        <v>252</v>
      </c>
      <c r="L72" s="8" t="s">
        <v>253</v>
      </c>
      <c r="M72" s="6" t="s">
        <v>254</v>
      </c>
      <c r="N72" s="6" t="s">
        <v>255</v>
      </c>
      <c r="R72" s="6" t="str">
        <f t="shared" si="1"/>
        <v>16Phường Khâm Thiên12</v>
      </c>
    </row>
    <row r="73" spans="1:18">
      <c r="A73" s="6">
        <v>72</v>
      </c>
      <c r="B73" s="6">
        <v>1</v>
      </c>
      <c r="C73" s="6" t="s">
        <v>248</v>
      </c>
      <c r="D73" s="6">
        <v>6</v>
      </c>
      <c r="E73" s="6" t="s">
        <v>74</v>
      </c>
      <c r="F73" s="6">
        <v>205</v>
      </c>
      <c r="G73" s="6" t="s">
        <v>94</v>
      </c>
      <c r="H73" s="6">
        <v>1</v>
      </c>
      <c r="I73" s="6" t="s">
        <v>251</v>
      </c>
      <c r="J73" s="6">
        <v>2</v>
      </c>
      <c r="K73" s="6" t="s">
        <v>252</v>
      </c>
      <c r="L73" s="8" t="s">
        <v>253</v>
      </c>
      <c r="M73" s="6" t="s">
        <v>254</v>
      </c>
      <c r="N73" s="6" t="s">
        <v>255</v>
      </c>
      <c r="R73" s="6" t="str">
        <f t="shared" si="1"/>
        <v>16Phường Thổ Quan12</v>
      </c>
    </row>
    <row r="74" spans="1:18">
      <c r="A74" s="6">
        <v>73</v>
      </c>
      <c r="B74" s="6">
        <v>1</v>
      </c>
      <c r="C74" s="6" t="s">
        <v>248</v>
      </c>
      <c r="D74" s="6">
        <v>6</v>
      </c>
      <c r="E74" s="6" t="s">
        <v>74</v>
      </c>
      <c r="F74" s="6">
        <v>208</v>
      </c>
      <c r="G74" s="6" t="s">
        <v>319</v>
      </c>
      <c r="H74" s="6">
        <v>1</v>
      </c>
      <c r="I74" s="6" t="s">
        <v>251</v>
      </c>
      <c r="J74" s="6">
        <v>2</v>
      </c>
      <c r="K74" s="6" t="s">
        <v>252</v>
      </c>
      <c r="L74" s="8" t="s">
        <v>253</v>
      </c>
      <c r="M74" s="6" t="s">
        <v>254</v>
      </c>
      <c r="N74" s="6" t="s">
        <v>255</v>
      </c>
      <c r="R74" s="6" t="str">
        <f t="shared" si="1"/>
        <v>16Phường Nam Đồng12</v>
      </c>
    </row>
    <row r="75" spans="1:18">
      <c r="A75" s="6">
        <v>74</v>
      </c>
      <c r="B75" s="6">
        <v>1</v>
      </c>
      <c r="C75" s="6" t="s">
        <v>248</v>
      </c>
      <c r="D75" s="6">
        <v>6</v>
      </c>
      <c r="E75" s="6" t="s">
        <v>74</v>
      </c>
      <c r="F75" s="6">
        <v>211</v>
      </c>
      <c r="G75" s="6" t="s">
        <v>230</v>
      </c>
      <c r="H75" s="6">
        <v>1</v>
      </c>
      <c r="I75" s="6" t="s">
        <v>251</v>
      </c>
      <c r="J75" s="6">
        <v>2</v>
      </c>
      <c r="K75" s="6" t="s">
        <v>252</v>
      </c>
      <c r="L75" s="8" t="s">
        <v>253</v>
      </c>
      <c r="M75" s="6" t="s">
        <v>254</v>
      </c>
      <c r="N75" s="6" t="s">
        <v>255</v>
      </c>
      <c r="R75" s="6" t="str">
        <f t="shared" si="1"/>
        <v>16Phường Trung Phụng12</v>
      </c>
    </row>
    <row r="76" spans="1:18">
      <c r="A76" s="6">
        <v>75</v>
      </c>
      <c r="B76" s="6">
        <v>1</v>
      </c>
      <c r="C76" s="6" t="s">
        <v>248</v>
      </c>
      <c r="D76" s="6">
        <v>6</v>
      </c>
      <c r="E76" s="6" t="s">
        <v>74</v>
      </c>
      <c r="F76" s="6">
        <v>214</v>
      </c>
      <c r="G76" s="6" t="s">
        <v>320</v>
      </c>
      <c r="H76" s="6">
        <v>1</v>
      </c>
      <c r="I76" s="6" t="s">
        <v>251</v>
      </c>
      <c r="J76" s="6">
        <v>2</v>
      </c>
      <c r="K76" s="6" t="s">
        <v>252</v>
      </c>
      <c r="L76" s="8" t="s">
        <v>253</v>
      </c>
      <c r="M76" s="6" t="s">
        <v>254</v>
      </c>
      <c r="N76" s="6" t="s">
        <v>255</v>
      </c>
      <c r="R76" s="6" t="str">
        <f t="shared" si="1"/>
        <v>16Phường Quang Trung12</v>
      </c>
    </row>
    <row r="77" spans="1:18">
      <c r="A77" s="6">
        <v>76</v>
      </c>
      <c r="B77" s="6">
        <v>1</v>
      </c>
      <c r="C77" s="6" t="s">
        <v>248</v>
      </c>
      <c r="D77" s="6">
        <v>6</v>
      </c>
      <c r="E77" s="6" t="s">
        <v>74</v>
      </c>
      <c r="F77" s="6">
        <v>217</v>
      </c>
      <c r="G77" s="6" t="s">
        <v>321</v>
      </c>
      <c r="H77" s="6">
        <v>1</v>
      </c>
      <c r="I77" s="6" t="s">
        <v>251</v>
      </c>
      <c r="J77" s="6">
        <v>2</v>
      </c>
      <c r="K77" s="6" t="s">
        <v>252</v>
      </c>
      <c r="L77" s="8" t="s">
        <v>253</v>
      </c>
      <c r="M77" s="6" t="s">
        <v>254</v>
      </c>
      <c r="N77" s="6" t="s">
        <v>255</v>
      </c>
      <c r="R77" s="6" t="str">
        <f t="shared" si="1"/>
        <v>16Phường Trung Liệt12</v>
      </c>
    </row>
    <row r="78" spans="1:18">
      <c r="A78" s="6">
        <v>77</v>
      </c>
      <c r="B78" s="6">
        <v>1</v>
      </c>
      <c r="C78" s="6" t="s">
        <v>248</v>
      </c>
      <c r="D78" s="6">
        <v>6</v>
      </c>
      <c r="E78" s="6" t="s">
        <v>74</v>
      </c>
      <c r="F78" s="6">
        <v>220</v>
      </c>
      <c r="G78" s="6" t="s">
        <v>190</v>
      </c>
      <c r="H78" s="6">
        <v>1</v>
      </c>
      <c r="I78" s="6" t="s">
        <v>251</v>
      </c>
      <c r="J78" s="6">
        <v>2</v>
      </c>
      <c r="K78" s="6" t="s">
        <v>252</v>
      </c>
      <c r="L78" s="8" t="s">
        <v>253</v>
      </c>
      <c r="M78" s="6" t="s">
        <v>254</v>
      </c>
      <c r="N78" s="6" t="s">
        <v>255</v>
      </c>
      <c r="R78" s="6" t="str">
        <f t="shared" si="1"/>
        <v>16Phường Phương Liên12</v>
      </c>
    </row>
    <row r="79" spans="1:18">
      <c r="A79" s="6">
        <v>78</v>
      </c>
      <c r="B79" s="6">
        <v>1</v>
      </c>
      <c r="C79" s="6" t="s">
        <v>248</v>
      </c>
      <c r="D79" s="6">
        <v>6</v>
      </c>
      <c r="E79" s="6" t="s">
        <v>74</v>
      </c>
      <c r="F79" s="6">
        <v>223</v>
      </c>
      <c r="G79" s="6" t="s">
        <v>322</v>
      </c>
      <c r="H79" s="6">
        <v>1</v>
      </c>
      <c r="I79" s="6" t="s">
        <v>251</v>
      </c>
      <c r="J79" s="6">
        <v>2</v>
      </c>
      <c r="K79" s="6" t="s">
        <v>252</v>
      </c>
      <c r="L79" s="8" t="s">
        <v>253</v>
      </c>
      <c r="M79" s="6" t="s">
        <v>254</v>
      </c>
      <c r="N79" s="6" t="s">
        <v>255</v>
      </c>
      <c r="R79" s="6" t="str">
        <f t="shared" si="1"/>
        <v>16Phường Thịnh Quang12</v>
      </c>
    </row>
    <row r="80" spans="1:18">
      <c r="A80" s="6">
        <v>79</v>
      </c>
      <c r="B80" s="6">
        <v>1</v>
      </c>
      <c r="C80" s="6" t="s">
        <v>248</v>
      </c>
      <c r="D80" s="6">
        <v>6</v>
      </c>
      <c r="E80" s="6" t="s">
        <v>74</v>
      </c>
      <c r="F80" s="6">
        <v>226</v>
      </c>
      <c r="G80" s="6" t="s">
        <v>323</v>
      </c>
      <c r="H80" s="6">
        <v>1</v>
      </c>
      <c r="I80" s="6" t="s">
        <v>251</v>
      </c>
      <c r="J80" s="6">
        <v>2</v>
      </c>
      <c r="K80" s="6" t="s">
        <v>252</v>
      </c>
      <c r="L80" s="8" t="s">
        <v>253</v>
      </c>
      <c r="M80" s="6" t="s">
        <v>254</v>
      </c>
      <c r="N80" s="6" t="s">
        <v>255</v>
      </c>
      <c r="R80" s="6" t="str">
        <f t="shared" si="1"/>
        <v>16Phường Trung Tự12</v>
      </c>
    </row>
    <row r="81" spans="1:18">
      <c r="A81" s="6">
        <v>80</v>
      </c>
      <c r="B81" s="6">
        <v>1</v>
      </c>
      <c r="C81" s="6" t="s">
        <v>248</v>
      </c>
      <c r="D81" s="6">
        <v>6</v>
      </c>
      <c r="E81" s="6" t="s">
        <v>74</v>
      </c>
      <c r="F81" s="6">
        <v>229</v>
      </c>
      <c r="G81" s="6" t="s">
        <v>324</v>
      </c>
      <c r="H81" s="6">
        <v>1</v>
      </c>
      <c r="I81" s="6" t="s">
        <v>251</v>
      </c>
      <c r="J81" s="6">
        <v>2</v>
      </c>
      <c r="K81" s="6" t="s">
        <v>252</v>
      </c>
      <c r="L81" s="8" t="s">
        <v>253</v>
      </c>
      <c r="M81" s="6" t="s">
        <v>254</v>
      </c>
      <c r="N81" s="6" t="s">
        <v>255</v>
      </c>
      <c r="R81" s="6" t="str">
        <f t="shared" si="1"/>
        <v>16Phường Kim Liên12</v>
      </c>
    </row>
    <row r="82" spans="1:18">
      <c r="A82" s="6">
        <v>81</v>
      </c>
      <c r="B82" s="6">
        <v>1</v>
      </c>
      <c r="C82" s="6" t="s">
        <v>248</v>
      </c>
      <c r="D82" s="6">
        <v>6</v>
      </c>
      <c r="E82" s="6" t="s">
        <v>74</v>
      </c>
      <c r="F82" s="6">
        <v>232</v>
      </c>
      <c r="G82" s="6" t="s">
        <v>325</v>
      </c>
      <c r="H82" s="6">
        <v>1</v>
      </c>
      <c r="I82" s="6" t="s">
        <v>251</v>
      </c>
      <c r="J82" s="6">
        <v>2</v>
      </c>
      <c r="K82" s="6" t="s">
        <v>252</v>
      </c>
      <c r="L82" s="8" t="s">
        <v>253</v>
      </c>
      <c r="M82" s="6" t="s">
        <v>254</v>
      </c>
      <c r="N82" s="6" t="s">
        <v>255</v>
      </c>
      <c r="R82" s="6" t="str">
        <f t="shared" si="1"/>
        <v>16Phường Phương Mai12</v>
      </c>
    </row>
    <row r="83" spans="1:18">
      <c r="A83" s="6">
        <v>82</v>
      </c>
      <c r="B83" s="6">
        <v>1</v>
      </c>
      <c r="C83" s="6" t="s">
        <v>248</v>
      </c>
      <c r="D83" s="6">
        <v>6</v>
      </c>
      <c r="E83" s="6" t="s">
        <v>74</v>
      </c>
      <c r="F83" s="6">
        <v>235</v>
      </c>
      <c r="G83" s="6" t="s">
        <v>326</v>
      </c>
      <c r="H83" s="6">
        <v>1</v>
      </c>
      <c r="I83" s="6" t="s">
        <v>251</v>
      </c>
      <c r="J83" s="6">
        <v>2</v>
      </c>
      <c r="K83" s="6" t="s">
        <v>252</v>
      </c>
      <c r="L83" s="8" t="s">
        <v>253</v>
      </c>
      <c r="M83" s="6" t="s">
        <v>254</v>
      </c>
      <c r="N83" s="6" t="s">
        <v>255</v>
      </c>
      <c r="R83" s="6" t="str">
        <f t="shared" si="1"/>
        <v>16Phường Ngã Tư Sở12</v>
      </c>
    </row>
    <row r="84" spans="1:18">
      <c r="A84" s="6">
        <v>83</v>
      </c>
      <c r="B84" s="6">
        <v>1</v>
      </c>
      <c r="C84" s="6" t="s">
        <v>248</v>
      </c>
      <c r="D84" s="6">
        <v>6</v>
      </c>
      <c r="E84" s="6" t="s">
        <v>74</v>
      </c>
      <c r="F84" s="6">
        <v>238</v>
      </c>
      <c r="G84" s="6" t="s">
        <v>129</v>
      </c>
      <c r="H84" s="6">
        <v>1</v>
      </c>
      <c r="I84" s="6" t="s">
        <v>251</v>
      </c>
      <c r="J84" s="6">
        <v>2</v>
      </c>
      <c r="K84" s="6" t="s">
        <v>252</v>
      </c>
      <c r="L84" s="8" t="s">
        <v>253</v>
      </c>
      <c r="M84" s="6" t="s">
        <v>254</v>
      </c>
      <c r="N84" s="6" t="s">
        <v>255</v>
      </c>
      <c r="R84" s="6" t="str">
        <f t="shared" si="1"/>
        <v>16Phường Khương Thượng12</v>
      </c>
    </row>
    <row r="85" spans="1:18">
      <c r="A85" s="6">
        <v>84</v>
      </c>
      <c r="B85" s="6">
        <v>1</v>
      </c>
      <c r="C85" s="6" t="s">
        <v>248</v>
      </c>
      <c r="D85" s="6">
        <v>7</v>
      </c>
      <c r="E85" s="6" t="s">
        <v>91</v>
      </c>
      <c r="F85" s="6">
        <v>241</v>
      </c>
      <c r="G85" s="6" t="s">
        <v>327</v>
      </c>
      <c r="H85" s="6">
        <v>1</v>
      </c>
      <c r="I85" s="6" t="s">
        <v>251</v>
      </c>
      <c r="J85" s="6">
        <v>2</v>
      </c>
      <c r="K85" s="6" t="s">
        <v>252</v>
      </c>
      <c r="L85" s="8" t="s">
        <v>253</v>
      </c>
      <c r="M85" s="6" t="s">
        <v>254</v>
      </c>
      <c r="N85" s="6" t="s">
        <v>255</v>
      </c>
      <c r="R85" s="6" t="str">
        <f t="shared" si="1"/>
        <v>17Phường Nguyễn Du12</v>
      </c>
    </row>
    <row r="86" spans="1:18">
      <c r="A86" s="6">
        <v>85</v>
      </c>
      <c r="B86" s="6">
        <v>1</v>
      </c>
      <c r="C86" s="6" t="s">
        <v>248</v>
      </c>
      <c r="D86" s="6">
        <v>7</v>
      </c>
      <c r="E86" s="6" t="s">
        <v>91</v>
      </c>
      <c r="F86" s="6">
        <v>244</v>
      </c>
      <c r="G86" s="6" t="s">
        <v>328</v>
      </c>
      <c r="H86" s="6">
        <v>1</v>
      </c>
      <c r="I86" s="6" t="s">
        <v>251</v>
      </c>
      <c r="J86" s="6">
        <v>2</v>
      </c>
      <c r="K86" s="6" t="s">
        <v>252</v>
      </c>
      <c r="L86" s="8" t="s">
        <v>253</v>
      </c>
      <c r="M86" s="6" t="s">
        <v>254</v>
      </c>
      <c r="N86" s="6" t="s">
        <v>255</v>
      </c>
      <c r="R86" s="6" t="str">
        <f t="shared" si="1"/>
        <v>17Phường Bạch Đằng12</v>
      </c>
    </row>
    <row r="87" spans="1:18">
      <c r="A87" s="6">
        <v>86</v>
      </c>
      <c r="B87" s="6">
        <v>1</v>
      </c>
      <c r="C87" s="6" t="s">
        <v>248</v>
      </c>
      <c r="D87" s="6">
        <v>7</v>
      </c>
      <c r="E87" s="6" t="s">
        <v>91</v>
      </c>
      <c r="F87" s="6">
        <v>247</v>
      </c>
      <c r="G87" s="6" t="s">
        <v>329</v>
      </c>
      <c r="H87" s="6">
        <v>1</v>
      </c>
      <c r="I87" s="6" t="s">
        <v>251</v>
      </c>
      <c r="J87" s="6">
        <v>2</v>
      </c>
      <c r="K87" s="6" t="s">
        <v>252</v>
      </c>
      <c r="L87" s="8" t="s">
        <v>253</v>
      </c>
      <c r="M87" s="6" t="s">
        <v>254</v>
      </c>
      <c r="N87" s="6" t="s">
        <v>255</v>
      </c>
      <c r="R87" s="6" t="str">
        <f t="shared" si="1"/>
        <v>17Phường Phạm Đình Hổ12</v>
      </c>
    </row>
    <row r="88" spans="1:18">
      <c r="A88" s="6">
        <v>87</v>
      </c>
      <c r="B88" s="6">
        <v>1</v>
      </c>
      <c r="C88" s="6" t="s">
        <v>248</v>
      </c>
      <c r="D88" s="6">
        <v>7</v>
      </c>
      <c r="E88" s="6" t="s">
        <v>91</v>
      </c>
      <c r="F88" s="6">
        <v>256</v>
      </c>
      <c r="G88" s="6" t="s">
        <v>330</v>
      </c>
      <c r="H88" s="6">
        <v>1</v>
      </c>
      <c r="I88" s="6" t="s">
        <v>251</v>
      </c>
      <c r="J88" s="6">
        <v>2</v>
      </c>
      <c r="K88" s="6" t="s">
        <v>252</v>
      </c>
      <c r="L88" s="8" t="s">
        <v>253</v>
      </c>
      <c r="M88" s="6" t="s">
        <v>254</v>
      </c>
      <c r="N88" s="6" t="s">
        <v>255</v>
      </c>
      <c r="R88" s="6" t="str">
        <f t="shared" si="1"/>
        <v>17Phường Lê Đại Hành12</v>
      </c>
    </row>
    <row r="89" spans="1:18">
      <c r="A89" s="6">
        <v>88</v>
      </c>
      <c r="B89" s="6">
        <v>1</v>
      </c>
      <c r="C89" s="6" t="s">
        <v>248</v>
      </c>
      <c r="D89" s="6">
        <v>7</v>
      </c>
      <c r="E89" s="6" t="s">
        <v>91</v>
      </c>
      <c r="F89" s="6">
        <v>259</v>
      </c>
      <c r="G89" s="6" t="s">
        <v>331</v>
      </c>
      <c r="H89" s="6">
        <v>1</v>
      </c>
      <c r="I89" s="6" t="s">
        <v>251</v>
      </c>
      <c r="J89" s="6">
        <v>2</v>
      </c>
      <c r="K89" s="6" t="s">
        <v>252</v>
      </c>
      <c r="L89" s="8" t="s">
        <v>253</v>
      </c>
      <c r="M89" s="6" t="s">
        <v>254</v>
      </c>
      <c r="N89" s="6" t="s">
        <v>255</v>
      </c>
      <c r="R89" s="6" t="str">
        <f t="shared" si="1"/>
        <v>17Phường Đồng Nhân12</v>
      </c>
    </row>
    <row r="90" spans="1:18">
      <c r="A90" s="6">
        <v>89</v>
      </c>
      <c r="B90" s="6">
        <v>1</v>
      </c>
      <c r="C90" s="6" t="s">
        <v>248</v>
      </c>
      <c r="D90" s="6">
        <v>7</v>
      </c>
      <c r="E90" s="6" t="s">
        <v>91</v>
      </c>
      <c r="F90" s="6">
        <v>262</v>
      </c>
      <c r="G90" s="6" t="s">
        <v>332</v>
      </c>
      <c r="H90" s="6">
        <v>1</v>
      </c>
      <c r="I90" s="6" t="s">
        <v>251</v>
      </c>
      <c r="J90" s="6">
        <v>2</v>
      </c>
      <c r="K90" s="6" t="s">
        <v>252</v>
      </c>
      <c r="L90" s="8" t="s">
        <v>253</v>
      </c>
      <c r="M90" s="6" t="s">
        <v>254</v>
      </c>
      <c r="N90" s="6" t="s">
        <v>255</v>
      </c>
      <c r="R90" s="6" t="str">
        <f t="shared" si="1"/>
        <v>17Phường Phố Huế12</v>
      </c>
    </row>
    <row r="91" spans="1:18">
      <c r="A91" s="6">
        <v>90</v>
      </c>
      <c r="B91" s="6">
        <v>1</v>
      </c>
      <c r="C91" s="6" t="s">
        <v>248</v>
      </c>
      <c r="D91" s="6">
        <v>7</v>
      </c>
      <c r="E91" s="6" t="s">
        <v>91</v>
      </c>
      <c r="F91" s="6">
        <v>265</v>
      </c>
      <c r="G91" s="6" t="s">
        <v>333</v>
      </c>
      <c r="H91" s="6">
        <v>1</v>
      </c>
      <c r="I91" s="6" t="s">
        <v>251</v>
      </c>
      <c r="J91" s="6">
        <v>2</v>
      </c>
      <c r="K91" s="6" t="s">
        <v>252</v>
      </c>
      <c r="L91" s="8" t="s">
        <v>253</v>
      </c>
      <c r="M91" s="6" t="s">
        <v>254</v>
      </c>
      <c r="N91" s="6" t="s">
        <v>255</v>
      </c>
      <c r="R91" s="6" t="str">
        <f t="shared" si="1"/>
        <v>17Phường Đống Mác12</v>
      </c>
    </row>
    <row r="92" spans="1:18">
      <c r="A92" s="6">
        <v>91</v>
      </c>
      <c r="B92" s="6">
        <v>1</v>
      </c>
      <c r="C92" s="6" t="s">
        <v>248</v>
      </c>
      <c r="D92" s="6">
        <v>7</v>
      </c>
      <c r="E92" s="6" t="s">
        <v>91</v>
      </c>
      <c r="F92" s="6">
        <v>268</v>
      </c>
      <c r="G92" s="6" t="s">
        <v>334</v>
      </c>
      <c r="H92" s="6">
        <v>1</v>
      </c>
      <c r="I92" s="6" t="s">
        <v>251</v>
      </c>
      <c r="J92" s="6">
        <v>2</v>
      </c>
      <c r="K92" s="6" t="s">
        <v>252</v>
      </c>
      <c r="L92" s="8" t="s">
        <v>253</v>
      </c>
      <c r="M92" s="6" t="s">
        <v>254</v>
      </c>
      <c r="N92" s="6" t="s">
        <v>255</v>
      </c>
      <c r="R92" s="6" t="str">
        <f t="shared" si="1"/>
        <v>17Phường Thanh Lương12</v>
      </c>
    </row>
    <row r="93" spans="1:18">
      <c r="A93" s="6">
        <v>92</v>
      </c>
      <c r="B93" s="6">
        <v>1</v>
      </c>
      <c r="C93" s="6" t="s">
        <v>248</v>
      </c>
      <c r="D93" s="6">
        <v>7</v>
      </c>
      <c r="E93" s="6" t="s">
        <v>91</v>
      </c>
      <c r="F93" s="6">
        <v>271</v>
      </c>
      <c r="G93" s="6" t="s">
        <v>208</v>
      </c>
      <c r="H93" s="6">
        <v>1</v>
      </c>
      <c r="I93" s="6" t="s">
        <v>251</v>
      </c>
      <c r="J93" s="6">
        <v>2</v>
      </c>
      <c r="K93" s="6" t="s">
        <v>252</v>
      </c>
      <c r="L93" s="8" t="s">
        <v>253</v>
      </c>
      <c r="M93" s="6" t="s">
        <v>254</v>
      </c>
      <c r="N93" s="6" t="s">
        <v>255</v>
      </c>
      <c r="R93" s="6" t="str">
        <f t="shared" si="1"/>
        <v>17Phường Thanh Nhàn12</v>
      </c>
    </row>
    <row r="94" spans="1:18">
      <c r="A94" s="6">
        <v>93</v>
      </c>
      <c r="B94" s="6">
        <v>1</v>
      </c>
      <c r="C94" s="6" t="s">
        <v>248</v>
      </c>
      <c r="D94" s="6">
        <v>7</v>
      </c>
      <c r="E94" s="6" t="s">
        <v>91</v>
      </c>
      <c r="F94" s="6">
        <v>274</v>
      </c>
      <c r="G94" s="6" t="s">
        <v>92</v>
      </c>
      <c r="H94" s="6">
        <v>1</v>
      </c>
      <c r="I94" s="6" t="s">
        <v>251</v>
      </c>
      <c r="J94" s="6">
        <v>2</v>
      </c>
      <c r="K94" s="6" t="s">
        <v>252</v>
      </c>
      <c r="L94" s="8" t="s">
        <v>253</v>
      </c>
      <c r="M94" s="6" t="s">
        <v>254</v>
      </c>
      <c r="N94" s="6" t="s">
        <v>255</v>
      </c>
      <c r="R94" s="6" t="str">
        <f t="shared" si="1"/>
        <v>17Phường Cầu Dền12</v>
      </c>
    </row>
    <row r="95" spans="1:18">
      <c r="A95" s="6">
        <v>94</v>
      </c>
      <c r="B95" s="6">
        <v>1</v>
      </c>
      <c r="C95" s="6" t="s">
        <v>248</v>
      </c>
      <c r="D95" s="6">
        <v>7</v>
      </c>
      <c r="E95" s="6" t="s">
        <v>91</v>
      </c>
      <c r="F95" s="6">
        <v>277</v>
      </c>
      <c r="G95" s="6" t="s">
        <v>335</v>
      </c>
      <c r="H95" s="6">
        <v>1</v>
      </c>
      <c r="I95" s="6" t="s">
        <v>251</v>
      </c>
      <c r="J95" s="6">
        <v>2</v>
      </c>
      <c r="K95" s="6" t="s">
        <v>252</v>
      </c>
      <c r="L95" s="8" t="s">
        <v>253</v>
      </c>
      <c r="M95" s="6" t="s">
        <v>254</v>
      </c>
      <c r="N95" s="6" t="s">
        <v>255</v>
      </c>
      <c r="R95" s="6" t="str">
        <f t="shared" si="1"/>
        <v>17Phường Bách Khoa12</v>
      </c>
    </row>
    <row r="96" spans="1:18">
      <c r="A96" s="6">
        <v>95</v>
      </c>
      <c r="B96" s="6">
        <v>1</v>
      </c>
      <c r="C96" s="6" t="s">
        <v>248</v>
      </c>
      <c r="D96" s="6">
        <v>7</v>
      </c>
      <c r="E96" s="6" t="s">
        <v>91</v>
      </c>
      <c r="F96" s="6">
        <v>280</v>
      </c>
      <c r="G96" s="6" t="s">
        <v>103</v>
      </c>
      <c r="H96" s="6">
        <v>1</v>
      </c>
      <c r="I96" s="6" t="s">
        <v>251</v>
      </c>
      <c r="J96" s="6">
        <v>2</v>
      </c>
      <c r="K96" s="6" t="s">
        <v>252</v>
      </c>
      <c r="L96" s="8" t="s">
        <v>253</v>
      </c>
      <c r="M96" s="6" t="s">
        <v>254</v>
      </c>
      <c r="N96" s="6" t="s">
        <v>255</v>
      </c>
      <c r="R96" s="6" t="str">
        <f t="shared" si="1"/>
        <v>17Phường Đồng Tâm12</v>
      </c>
    </row>
    <row r="97" spans="1:18">
      <c r="A97" s="6">
        <v>96</v>
      </c>
      <c r="B97" s="6">
        <v>1</v>
      </c>
      <c r="C97" s="6" t="s">
        <v>248</v>
      </c>
      <c r="D97" s="6">
        <v>7</v>
      </c>
      <c r="E97" s="6" t="s">
        <v>91</v>
      </c>
      <c r="F97" s="6">
        <v>283</v>
      </c>
      <c r="G97" s="6" t="s">
        <v>109</v>
      </c>
      <c r="H97" s="6">
        <v>1</v>
      </c>
      <c r="I97" s="6" t="s">
        <v>251</v>
      </c>
      <c r="J97" s="6">
        <v>2</v>
      </c>
      <c r="K97" s="6" t="s">
        <v>252</v>
      </c>
      <c r="L97" s="8" t="s">
        <v>253</v>
      </c>
      <c r="M97" s="6" t="s">
        <v>254</v>
      </c>
      <c r="N97" s="6" t="s">
        <v>255</v>
      </c>
      <c r="R97" s="6" t="str">
        <f t="shared" si="1"/>
        <v>17Phường Vĩnh Tuy12</v>
      </c>
    </row>
    <row r="98" spans="1:18">
      <c r="A98" s="6">
        <v>97</v>
      </c>
      <c r="B98" s="6">
        <v>1</v>
      </c>
      <c r="C98" s="6" t="s">
        <v>248</v>
      </c>
      <c r="D98" s="6">
        <v>7</v>
      </c>
      <c r="E98" s="6" t="s">
        <v>91</v>
      </c>
      <c r="F98" s="6">
        <v>286</v>
      </c>
      <c r="G98" s="6" t="s">
        <v>133</v>
      </c>
      <c r="H98" s="6">
        <v>1</v>
      </c>
      <c r="I98" s="6" t="s">
        <v>251</v>
      </c>
      <c r="J98" s="6">
        <v>2</v>
      </c>
      <c r="K98" s="6" t="s">
        <v>252</v>
      </c>
      <c r="L98" s="8" t="s">
        <v>253</v>
      </c>
      <c r="M98" s="6" t="s">
        <v>254</v>
      </c>
      <c r="N98" s="6" t="s">
        <v>255</v>
      </c>
      <c r="R98" s="6" t="str">
        <f t="shared" si="1"/>
        <v>17Phường Bạch Mai12</v>
      </c>
    </row>
    <row r="99" spans="1:18">
      <c r="A99" s="6">
        <v>98</v>
      </c>
      <c r="B99" s="6">
        <v>1</v>
      </c>
      <c r="C99" s="6" t="s">
        <v>248</v>
      </c>
      <c r="D99" s="6">
        <v>7</v>
      </c>
      <c r="E99" s="6" t="s">
        <v>91</v>
      </c>
      <c r="F99" s="6">
        <v>289</v>
      </c>
      <c r="G99" s="6" t="s">
        <v>336</v>
      </c>
      <c r="H99" s="6">
        <v>1</v>
      </c>
      <c r="I99" s="6" t="s">
        <v>251</v>
      </c>
      <c r="J99" s="6">
        <v>2</v>
      </c>
      <c r="K99" s="6" t="s">
        <v>252</v>
      </c>
      <c r="L99" s="8" t="s">
        <v>253</v>
      </c>
      <c r="M99" s="6" t="s">
        <v>254</v>
      </c>
      <c r="N99" s="6" t="s">
        <v>255</v>
      </c>
      <c r="R99" s="6" t="str">
        <f t="shared" si="1"/>
        <v>17Phường Quỳnh Mai12</v>
      </c>
    </row>
    <row r="100" spans="1:18">
      <c r="A100" s="6">
        <v>99</v>
      </c>
      <c r="B100" s="6">
        <v>1</v>
      </c>
      <c r="C100" s="6" t="s">
        <v>248</v>
      </c>
      <c r="D100" s="6">
        <v>7</v>
      </c>
      <c r="E100" s="6" t="s">
        <v>91</v>
      </c>
      <c r="F100" s="6">
        <v>292</v>
      </c>
      <c r="G100" s="6" t="s">
        <v>337</v>
      </c>
      <c r="H100" s="6">
        <v>1</v>
      </c>
      <c r="I100" s="6" t="s">
        <v>251</v>
      </c>
      <c r="J100" s="6">
        <v>2</v>
      </c>
      <c r="K100" s="6" t="s">
        <v>252</v>
      </c>
      <c r="L100" s="8" t="s">
        <v>253</v>
      </c>
      <c r="M100" s="6" t="s">
        <v>254</v>
      </c>
      <c r="N100" s="6" t="s">
        <v>255</v>
      </c>
      <c r="R100" s="6" t="str">
        <f t="shared" si="1"/>
        <v>17Phường Quỳnh Lôi12</v>
      </c>
    </row>
    <row r="101" spans="1:18">
      <c r="A101" s="6">
        <v>100</v>
      </c>
      <c r="B101" s="6">
        <v>1</v>
      </c>
      <c r="C101" s="6" t="s">
        <v>248</v>
      </c>
      <c r="D101" s="6">
        <v>7</v>
      </c>
      <c r="E101" s="6" t="s">
        <v>91</v>
      </c>
      <c r="F101" s="6">
        <v>295</v>
      </c>
      <c r="G101" s="6" t="s">
        <v>110</v>
      </c>
      <c r="H101" s="6">
        <v>1</v>
      </c>
      <c r="I101" s="6" t="s">
        <v>251</v>
      </c>
      <c r="J101" s="6">
        <v>2</v>
      </c>
      <c r="K101" s="6" t="s">
        <v>252</v>
      </c>
      <c r="L101" s="8" t="s">
        <v>253</v>
      </c>
      <c r="M101" s="6" t="s">
        <v>254</v>
      </c>
      <c r="N101" s="6" t="s">
        <v>255</v>
      </c>
      <c r="R101" s="6" t="str">
        <f t="shared" si="1"/>
        <v>17Phường Minh Khai12</v>
      </c>
    </row>
    <row r="102" spans="1:18">
      <c r="A102" s="6">
        <v>101</v>
      </c>
      <c r="B102" s="6">
        <v>1</v>
      </c>
      <c r="C102" s="6" t="s">
        <v>248</v>
      </c>
      <c r="D102" s="6">
        <v>7</v>
      </c>
      <c r="E102" s="6" t="s">
        <v>91</v>
      </c>
      <c r="F102" s="6">
        <v>298</v>
      </c>
      <c r="G102" s="6" t="s">
        <v>338</v>
      </c>
      <c r="H102" s="6">
        <v>1</v>
      </c>
      <c r="I102" s="6" t="s">
        <v>251</v>
      </c>
      <c r="J102" s="6">
        <v>2</v>
      </c>
      <c r="K102" s="6" t="s">
        <v>252</v>
      </c>
      <c r="L102" s="8" t="s">
        <v>253</v>
      </c>
      <c r="M102" s="6" t="s">
        <v>254</v>
      </c>
      <c r="N102" s="6" t="s">
        <v>255</v>
      </c>
      <c r="R102" s="6" t="str">
        <f t="shared" si="1"/>
        <v>17Phường Trương Định12</v>
      </c>
    </row>
    <row r="103" spans="1:18">
      <c r="A103" s="6">
        <v>102</v>
      </c>
      <c r="B103" s="6">
        <v>1</v>
      </c>
      <c r="C103" s="6" t="s">
        <v>248</v>
      </c>
      <c r="D103" s="6">
        <v>8</v>
      </c>
      <c r="E103" s="6" t="s">
        <v>339</v>
      </c>
      <c r="F103" s="6">
        <v>301</v>
      </c>
      <c r="G103" s="6" t="s">
        <v>340</v>
      </c>
      <c r="H103" s="6">
        <v>1</v>
      </c>
      <c r="I103" s="6" t="s">
        <v>251</v>
      </c>
      <c r="J103" s="6">
        <v>2</v>
      </c>
      <c r="K103" s="6" t="s">
        <v>252</v>
      </c>
      <c r="L103" s="8" t="s">
        <v>253</v>
      </c>
      <c r="M103" s="6" t="s">
        <v>254</v>
      </c>
      <c r="N103" s="6" t="s">
        <v>255</v>
      </c>
      <c r="R103" s="6" t="str">
        <f t="shared" si="1"/>
        <v>18Phường Thanh Trì12</v>
      </c>
    </row>
    <row r="104" spans="1:18">
      <c r="A104" s="6">
        <v>103</v>
      </c>
      <c r="B104" s="6">
        <v>1</v>
      </c>
      <c r="C104" s="6" t="s">
        <v>248</v>
      </c>
      <c r="D104" s="6">
        <v>8</v>
      </c>
      <c r="E104" s="6" t="s">
        <v>339</v>
      </c>
      <c r="F104" s="6">
        <v>304</v>
      </c>
      <c r="G104" s="6" t="s">
        <v>341</v>
      </c>
      <c r="H104" s="6">
        <v>1</v>
      </c>
      <c r="I104" s="6" t="s">
        <v>251</v>
      </c>
      <c r="J104" s="6">
        <v>2</v>
      </c>
      <c r="K104" s="6" t="s">
        <v>252</v>
      </c>
      <c r="L104" s="8" t="s">
        <v>253</v>
      </c>
      <c r="M104" s="6" t="s">
        <v>254</v>
      </c>
      <c r="N104" s="6" t="s">
        <v>255</v>
      </c>
      <c r="R104" s="6" t="str">
        <f t="shared" si="1"/>
        <v>18Phường Vĩnh Hưng12</v>
      </c>
    </row>
    <row r="105" spans="1:18">
      <c r="A105" s="6">
        <v>104</v>
      </c>
      <c r="B105" s="6">
        <v>1</v>
      </c>
      <c r="C105" s="6" t="s">
        <v>248</v>
      </c>
      <c r="D105" s="6">
        <v>8</v>
      </c>
      <c r="E105" s="6" t="s">
        <v>339</v>
      </c>
      <c r="F105" s="6">
        <v>307</v>
      </c>
      <c r="G105" s="6" t="s">
        <v>342</v>
      </c>
      <c r="H105" s="6">
        <v>1</v>
      </c>
      <c r="I105" s="6" t="s">
        <v>251</v>
      </c>
      <c r="J105" s="6">
        <v>2</v>
      </c>
      <c r="K105" s="6" t="s">
        <v>252</v>
      </c>
      <c r="L105" s="8" t="s">
        <v>253</v>
      </c>
      <c r="M105" s="6" t="s">
        <v>254</v>
      </c>
      <c r="N105" s="6" t="s">
        <v>255</v>
      </c>
      <c r="R105" s="6" t="str">
        <f t="shared" si="1"/>
        <v>18Phường Định Công12</v>
      </c>
    </row>
    <row r="106" spans="1:18">
      <c r="A106" s="6">
        <v>105</v>
      </c>
      <c r="B106" s="6">
        <v>1</v>
      </c>
      <c r="C106" s="6" t="s">
        <v>248</v>
      </c>
      <c r="D106" s="6">
        <v>8</v>
      </c>
      <c r="E106" s="6" t="s">
        <v>339</v>
      </c>
      <c r="F106" s="6">
        <v>310</v>
      </c>
      <c r="G106" s="6" t="s">
        <v>343</v>
      </c>
      <c r="H106" s="6">
        <v>1</v>
      </c>
      <c r="I106" s="6" t="s">
        <v>251</v>
      </c>
      <c r="J106" s="6">
        <v>2</v>
      </c>
      <c r="K106" s="6" t="s">
        <v>252</v>
      </c>
      <c r="L106" s="8" t="s">
        <v>253</v>
      </c>
      <c r="M106" s="6" t="s">
        <v>254</v>
      </c>
      <c r="N106" s="6" t="s">
        <v>255</v>
      </c>
      <c r="R106" s="6" t="str">
        <f t="shared" si="1"/>
        <v>18Phường Mai Động12</v>
      </c>
    </row>
    <row r="107" spans="1:18">
      <c r="A107" s="6">
        <v>106</v>
      </c>
      <c r="B107" s="6">
        <v>1</v>
      </c>
      <c r="C107" s="6" t="s">
        <v>248</v>
      </c>
      <c r="D107" s="6">
        <v>8</v>
      </c>
      <c r="E107" s="6" t="s">
        <v>339</v>
      </c>
      <c r="F107" s="6">
        <v>313</v>
      </c>
      <c r="G107" s="6" t="s">
        <v>344</v>
      </c>
      <c r="H107" s="6">
        <v>1</v>
      </c>
      <c r="I107" s="6" t="s">
        <v>251</v>
      </c>
      <c r="J107" s="6">
        <v>2</v>
      </c>
      <c r="K107" s="6" t="s">
        <v>252</v>
      </c>
      <c r="L107" s="8" t="s">
        <v>253</v>
      </c>
      <c r="M107" s="6" t="s">
        <v>254</v>
      </c>
      <c r="N107" s="6" t="s">
        <v>255</v>
      </c>
      <c r="R107" s="6" t="str">
        <f t="shared" si="1"/>
        <v>18Phường Tương Mai12</v>
      </c>
    </row>
    <row r="108" spans="1:18">
      <c r="A108" s="6">
        <v>107</v>
      </c>
      <c r="B108" s="6">
        <v>1</v>
      </c>
      <c r="C108" s="6" t="s">
        <v>248</v>
      </c>
      <c r="D108" s="6">
        <v>8</v>
      </c>
      <c r="E108" s="6" t="s">
        <v>339</v>
      </c>
      <c r="F108" s="6">
        <v>316</v>
      </c>
      <c r="G108" s="6" t="s">
        <v>345</v>
      </c>
      <c r="H108" s="6">
        <v>1</v>
      </c>
      <c r="I108" s="6" t="s">
        <v>251</v>
      </c>
      <c r="J108" s="6">
        <v>2</v>
      </c>
      <c r="K108" s="6" t="s">
        <v>252</v>
      </c>
      <c r="L108" s="8" t="s">
        <v>253</v>
      </c>
      <c r="M108" s="6" t="s">
        <v>254</v>
      </c>
      <c r="N108" s="6" t="s">
        <v>255</v>
      </c>
      <c r="R108" s="6" t="str">
        <f t="shared" si="1"/>
        <v>18Phường Đại Kim12</v>
      </c>
    </row>
    <row r="109" spans="1:18">
      <c r="A109" s="6">
        <v>108</v>
      </c>
      <c r="B109" s="6">
        <v>1</v>
      </c>
      <c r="C109" s="6" t="s">
        <v>248</v>
      </c>
      <c r="D109" s="6">
        <v>8</v>
      </c>
      <c r="E109" s="6" t="s">
        <v>339</v>
      </c>
      <c r="F109" s="6">
        <v>319</v>
      </c>
      <c r="G109" s="6" t="s">
        <v>346</v>
      </c>
      <c r="H109" s="6">
        <v>1</v>
      </c>
      <c r="I109" s="6" t="s">
        <v>251</v>
      </c>
      <c r="J109" s="6">
        <v>2</v>
      </c>
      <c r="K109" s="6" t="s">
        <v>252</v>
      </c>
      <c r="L109" s="8" t="s">
        <v>253</v>
      </c>
      <c r="M109" s="6" t="s">
        <v>254</v>
      </c>
      <c r="N109" s="6" t="s">
        <v>255</v>
      </c>
      <c r="R109" s="6" t="str">
        <f t="shared" si="1"/>
        <v>18Phường Tân Mai12</v>
      </c>
    </row>
    <row r="110" spans="1:18">
      <c r="A110" s="6">
        <v>109</v>
      </c>
      <c r="B110" s="6">
        <v>1</v>
      </c>
      <c r="C110" s="6" t="s">
        <v>248</v>
      </c>
      <c r="D110" s="6">
        <v>8</v>
      </c>
      <c r="E110" s="6" t="s">
        <v>339</v>
      </c>
      <c r="F110" s="6">
        <v>322</v>
      </c>
      <c r="G110" s="6" t="s">
        <v>347</v>
      </c>
      <c r="H110" s="6">
        <v>1</v>
      </c>
      <c r="I110" s="6" t="s">
        <v>251</v>
      </c>
      <c r="J110" s="6">
        <v>2</v>
      </c>
      <c r="K110" s="6" t="s">
        <v>252</v>
      </c>
      <c r="L110" s="8" t="s">
        <v>253</v>
      </c>
      <c r="M110" s="6" t="s">
        <v>254</v>
      </c>
      <c r="N110" s="6" t="s">
        <v>255</v>
      </c>
      <c r="R110" s="6" t="str">
        <f t="shared" si="1"/>
        <v>18Phường Hoàng Văn Thụ12</v>
      </c>
    </row>
    <row r="111" spans="1:18">
      <c r="A111" s="6">
        <v>110</v>
      </c>
      <c r="B111" s="6">
        <v>1</v>
      </c>
      <c r="C111" s="6" t="s">
        <v>248</v>
      </c>
      <c r="D111" s="6">
        <v>8</v>
      </c>
      <c r="E111" s="6" t="s">
        <v>339</v>
      </c>
      <c r="F111" s="6">
        <v>325</v>
      </c>
      <c r="G111" s="6" t="s">
        <v>348</v>
      </c>
      <c r="H111" s="6">
        <v>1</v>
      </c>
      <c r="I111" s="6" t="s">
        <v>251</v>
      </c>
      <c r="J111" s="6">
        <v>2</v>
      </c>
      <c r="K111" s="6" t="s">
        <v>252</v>
      </c>
      <c r="L111" s="8" t="s">
        <v>253</v>
      </c>
      <c r="M111" s="6" t="s">
        <v>254</v>
      </c>
      <c r="N111" s="6" t="s">
        <v>255</v>
      </c>
      <c r="R111" s="6" t="str">
        <f t="shared" si="1"/>
        <v>18Phường Giáp Bát12</v>
      </c>
    </row>
    <row r="112" spans="1:18">
      <c r="A112" s="6">
        <v>111</v>
      </c>
      <c r="B112" s="6">
        <v>1</v>
      </c>
      <c r="C112" s="6" t="s">
        <v>248</v>
      </c>
      <c r="D112" s="6">
        <v>8</v>
      </c>
      <c r="E112" s="6" t="s">
        <v>339</v>
      </c>
      <c r="F112" s="6">
        <v>328</v>
      </c>
      <c r="G112" s="6" t="s">
        <v>349</v>
      </c>
      <c r="H112" s="6">
        <v>1</v>
      </c>
      <c r="I112" s="6" t="s">
        <v>251</v>
      </c>
      <c r="J112" s="6">
        <v>2</v>
      </c>
      <c r="K112" s="6" t="s">
        <v>252</v>
      </c>
      <c r="L112" s="8" t="s">
        <v>253</v>
      </c>
      <c r="M112" s="6" t="s">
        <v>254</v>
      </c>
      <c r="N112" s="6" t="s">
        <v>255</v>
      </c>
      <c r="R112" s="6" t="str">
        <f t="shared" si="1"/>
        <v>18Phường Lĩnh Nam12</v>
      </c>
    </row>
    <row r="113" spans="1:18">
      <c r="A113" s="6">
        <v>112</v>
      </c>
      <c r="B113" s="6">
        <v>1</v>
      </c>
      <c r="C113" s="6" t="s">
        <v>248</v>
      </c>
      <c r="D113" s="6">
        <v>8</v>
      </c>
      <c r="E113" s="6" t="s">
        <v>339</v>
      </c>
      <c r="F113" s="6">
        <v>331</v>
      </c>
      <c r="G113" s="6" t="s">
        <v>350</v>
      </c>
      <c r="H113" s="6">
        <v>1</v>
      </c>
      <c r="I113" s="6" t="s">
        <v>251</v>
      </c>
      <c r="J113" s="6">
        <v>2</v>
      </c>
      <c r="K113" s="6" t="s">
        <v>252</v>
      </c>
      <c r="L113" s="8" t="s">
        <v>253</v>
      </c>
      <c r="M113" s="6" t="s">
        <v>254</v>
      </c>
      <c r="N113" s="6" t="s">
        <v>255</v>
      </c>
      <c r="R113" s="6" t="str">
        <f t="shared" si="1"/>
        <v>18Phường Thịnh Liệt12</v>
      </c>
    </row>
    <row r="114" spans="1:18">
      <c r="A114" s="6">
        <v>113</v>
      </c>
      <c r="B114" s="6">
        <v>1</v>
      </c>
      <c r="C114" s="6" t="s">
        <v>248</v>
      </c>
      <c r="D114" s="6">
        <v>8</v>
      </c>
      <c r="E114" s="6" t="s">
        <v>339</v>
      </c>
      <c r="F114" s="6">
        <v>334</v>
      </c>
      <c r="G114" s="6" t="s">
        <v>351</v>
      </c>
      <c r="H114" s="6">
        <v>1</v>
      </c>
      <c r="I114" s="6" t="s">
        <v>251</v>
      </c>
      <c r="J114" s="6">
        <v>2</v>
      </c>
      <c r="K114" s="6" t="s">
        <v>252</v>
      </c>
      <c r="L114" s="8" t="s">
        <v>253</v>
      </c>
      <c r="M114" s="6" t="s">
        <v>254</v>
      </c>
      <c r="N114" s="6" t="s">
        <v>255</v>
      </c>
      <c r="R114" s="6" t="str">
        <f t="shared" si="1"/>
        <v>18Phường Trần Phú12</v>
      </c>
    </row>
    <row r="115" spans="1:18">
      <c r="A115" s="6">
        <v>114</v>
      </c>
      <c r="B115" s="6">
        <v>1</v>
      </c>
      <c r="C115" s="6" t="s">
        <v>248</v>
      </c>
      <c r="D115" s="6">
        <v>8</v>
      </c>
      <c r="E115" s="6" t="s">
        <v>339</v>
      </c>
      <c r="F115" s="6">
        <v>337</v>
      </c>
      <c r="G115" s="6" t="s">
        <v>352</v>
      </c>
      <c r="H115" s="6">
        <v>1</v>
      </c>
      <c r="I115" s="6" t="s">
        <v>251</v>
      </c>
      <c r="J115" s="6">
        <v>2</v>
      </c>
      <c r="K115" s="6" t="s">
        <v>252</v>
      </c>
      <c r="L115" s="8" t="s">
        <v>253</v>
      </c>
      <c r="M115" s="6" t="s">
        <v>254</v>
      </c>
      <c r="N115" s="6" t="s">
        <v>255</v>
      </c>
      <c r="R115" s="6" t="str">
        <f t="shared" si="1"/>
        <v>18Phường Hoàng Liệt12</v>
      </c>
    </row>
    <row r="116" spans="1:18">
      <c r="A116" s="6">
        <v>115</v>
      </c>
      <c r="B116" s="6">
        <v>1</v>
      </c>
      <c r="C116" s="6" t="s">
        <v>248</v>
      </c>
      <c r="D116" s="6">
        <v>8</v>
      </c>
      <c r="E116" s="6" t="s">
        <v>339</v>
      </c>
      <c r="F116" s="6">
        <v>340</v>
      </c>
      <c r="G116" s="6" t="s">
        <v>353</v>
      </c>
      <c r="H116" s="6">
        <v>1</v>
      </c>
      <c r="I116" s="6" t="s">
        <v>251</v>
      </c>
      <c r="J116" s="6">
        <v>2</v>
      </c>
      <c r="K116" s="6" t="s">
        <v>252</v>
      </c>
      <c r="L116" s="8" t="s">
        <v>253</v>
      </c>
      <c r="M116" s="6" t="s">
        <v>254</v>
      </c>
      <c r="N116" s="6" t="s">
        <v>255</v>
      </c>
      <c r="R116" s="6" t="str">
        <f t="shared" si="1"/>
        <v>18Phường Yên Sở12</v>
      </c>
    </row>
    <row r="117" spans="1:18">
      <c r="A117" s="6">
        <v>116</v>
      </c>
      <c r="B117" s="6">
        <v>1</v>
      </c>
      <c r="C117" s="6" t="s">
        <v>248</v>
      </c>
      <c r="D117" s="6">
        <v>9</v>
      </c>
      <c r="E117" s="6" t="s">
        <v>85</v>
      </c>
      <c r="F117" s="6">
        <v>343</v>
      </c>
      <c r="G117" s="6" t="s">
        <v>179</v>
      </c>
      <c r="H117" s="6">
        <v>1</v>
      </c>
      <c r="I117" s="6" t="s">
        <v>251</v>
      </c>
      <c r="J117" s="6">
        <v>2</v>
      </c>
      <c r="K117" s="6" t="s">
        <v>252</v>
      </c>
      <c r="L117" s="8" t="s">
        <v>253</v>
      </c>
      <c r="M117" s="6" t="s">
        <v>254</v>
      </c>
      <c r="N117" s="6" t="s">
        <v>255</v>
      </c>
      <c r="R117" s="6" t="str">
        <f t="shared" si="1"/>
        <v>19Phường Nhân Chính12</v>
      </c>
    </row>
    <row r="118" spans="1:18">
      <c r="A118" s="6">
        <v>117</v>
      </c>
      <c r="B118" s="6">
        <v>1</v>
      </c>
      <c r="C118" s="6" t="s">
        <v>248</v>
      </c>
      <c r="D118" s="6">
        <v>9</v>
      </c>
      <c r="E118" s="6" t="s">
        <v>85</v>
      </c>
      <c r="F118" s="6">
        <v>346</v>
      </c>
      <c r="G118" s="6" t="s">
        <v>205</v>
      </c>
      <c r="H118" s="6">
        <v>1</v>
      </c>
      <c r="I118" s="6" t="s">
        <v>251</v>
      </c>
      <c r="J118" s="6">
        <v>2</v>
      </c>
      <c r="K118" s="6" t="s">
        <v>252</v>
      </c>
      <c r="L118" s="8" t="s">
        <v>253</v>
      </c>
      <c r="M118" s="6" t="s">
        <v>254</v>
      </c>
      <c r="N118" s="6" t="s">
        <v>255</v>
      </c>
      <c r="R118" s="6" t="str">
        <f t="shared" si="1"/>
        <v>19Phường Thượng Đình12</v>
      </c>
    </row>
    <row r="119" spans="1:18">
      <c r="A119" s="6">
        <v>118</v>
      </c>
      <c r="B119" s="6">
        <v>1</v>
      </c>
      <c r="C119" s="6" t="s">
        <v>248</v>
      </c>
      <c r="D119" s="6">
        <v>9</v>
      </c>
      <c r="E119" s="6" t="s">
        <v>85</v>
      </c>
      <c r="F119" s="6">
        <v>349</v>
      </c>
      <c r="G119" s="6" t="s">
        <v>112</v>
      </c>
      <c r="H119" s="6">
        <v>1</v>
      </c>
      <c r="I119" s="6" t="s">
        <v>251</v>
      </c>
      <c r="J119" s="6">
        <v>2</v>
      </c>
      <c r="K119" s="6" t="s">
        <v>252</v>
      </c>
      <c r="L119" s="8" t="s">
        <v>253</v>
      </c>
      <c r="M119" s="6" t="s">
        <v>254</v>
      </c>
      <c r="N119" s="6" t="s">
        <v>255</v>
      </c>
      <c r="R119" s="6" t="str">
        <f t="shared" si="1"/>
        <v>19Phường Khương Trung12</v>
      </c>
    </row>
    <row r="120" spans="1:18">
      <c r="A120" s="6">
        <v>119</v>
      </c>
      <c r="B120" s="6">
        <v>1</v>
      </c>
      <c r="C120" s="6" t="s">
        <v>248</v>
      </c>
      <c r="D120" s="6">
        <v>9</v>
      </c>
      <c r="E120" s="6" t="s">
        <v>85</v>
      </c>
      <c r="F120" s="6">
        <v>352</v>
      </c>
      <c r="G120" s="6" t="s">
        <v>229</v>
      </c>
      <c r="H120" s="6">
        <v>1</v>
      </c>
      <c r="I120" s="6" t="s">
        <v>251</v>
      </c>
      <c r="J120" s="6">
        <v>2</v>
      </c>
      <c r="K120" s="6" t="s">
        <v>252</v>
      </c>
      <c r="L120" s="8" t="s">
        <v>253</v>
      </c>
      <c r="M120" s="6" t="s">
        <v>254</v>
      </c>
      <c r="N120" s="6" t="s">
        <v>255</v>
      </c>
      <c r="R120" s="6" t="str">
        <f t="shared" si="1"/>
        <v>19Phường Khương Mai12</v>
      </c>
    </row>
    <row r="121" spans="1:18">
      <c r="A121" s="6">
        <v>120</v>
      </c>
      <c r="B121" s="6">
        <v>1</v>
      </c>
      <c r="C121" s="6" t="s">
        <v>248</v>
      </c>
      <c r="D121" s="6">
        <v>9</v>
      </c>
      <c r="E121" s="6" t="s">
        <v>85</v>
      </c>
      <c r="F121" s="6">
        <v>355</v>
      </c>
      <c r="G121" s="6" t="s">
        <v>182</v>
      </c>
      <c r="H121" s="6">
        <v>1</v>
      </c>
      <c r="I121" s="6" t="s">
        <v>251</v>
      </c>
      <c r="J121" s="6">
        <v>2</v>
      </c>
      <c r="K121" s="6" t="s">
        <v>252</v>
      </c>
      <c r="L121" s="8" t="s">
        <v>253</v>
      </c>
      <c r="M121" s="6" t="s">
        <v>254</v>
      </c>
      <c r="N121" s="6" t="s">
        <v>255</v>
      </c>
      <c r="R121" s="6" t="str">
        <f t="shared" si="1"/>
        <v>19Phường Thanh Xuân Trung12</v>
      </c>
    </row>
    <row r="122" spans="1:18">
      <c r="A122" s="6">
        <v>121</v>
      </c>
      <c r="B122" s="6">
        <v>1</v>
      </c>
      <c r="C122" s="6" t="s">
        <v>248</v>
      </c>
      <c r="D122" s="6">
        <v>9</v>
      </c>
      <c r="E122" s="6" t="s">
        <v>85</v>
      </c>
      <c r="F122" s="6">
        <v>358</v>
      </c>
      <c r="G122" s="6" t="s">
        <v>211</v>
      </c>
      <c r="H122" s="6">
        <v>1</v>
      </c>
      <c r="I122" s="6" t="s">
        <v>251</v>
      </c>
      <c r="J122" s="6">
        <v>2</v>
      </c>
      <c r="K122" s="6" t="s">
        <v>252</v>
      </c>
      <c r="L122" s="8" t="s">
        <v>253</v>
      </c>
      <c r="M122" s="6" t="s">
        <v>254</v>
      </c>
      <c r="N122" s="6" t="s">
        <v>255</v>
      </c>
      <c r="R122" s="6" t="str">
        <f t="shared" si="1"/>
        <v>19Phường Phương Liệt12</v>
      </c>
    </row>
    <row r="123" spans="1:18">
      <c r="A123" s="6">
        <v>122</v>
      </c>
      <c r="B123" s="6">
        <v>1</v>
      </c>
      <c r="C123" s="6" t="s">
        <v>248</v>
      </c>
      <c r="D123" s="6">
        <v>9</v>
      </c>
      <c r="E123" s="6" t="s">
        <v>85</v>
      </c>
      <c r="F123" s="6">
        <v>361</v>
      </c>
      <c r="G123" s="6" t="s">
        <v>200</v>
      </c>
      <c r="H123" s="6">
        <v>1</v>
      </c>
      <c r="I123" s="6" t="s">
        <v>251</v>
      </c>
      <c r="J123" s="6">
        <v>2</v>
      </c>
      <c r="K123" s="6" t="s">
        <v>252</v>
      </c>
      <c r="L123" s="8" t="s">
        <v>253</v>
      </c>
      <c r="M123" s="6" t="s">
        <v>254</v>
      </c>
      <c r="N123" s="6" t="s">
        <v>255</v>
      </c>
      <c r="R123" s="6" t="str">
        <f t="shared" si="1"/>
        <v>19Phường Hạ Đình12</v>
      </c>
    </row>
    <row r="124" spans="1:18">
      <c r="A124" s="6">
        <v>123</v>
      </c>
      <c r="B124" s="6">
        <v>1</v>
      </c>
      <c r="C124" s="6" t="s">
        <v>248</v>
      </c>
      <c r="D124" s="6">
        <v>9</v>
      </c>
      <c r="E124" s="6" t="s">
        <v>85</v>
      </c>
      <c r="F124" s="6">
        <v>364</v>
      </c>
      <c r="G124" s="6" t="s">
        <v>354</v>
      </c>
      <c r="H124" s="6">
        <v>1</v>
      </c>
      <c r="I124" s="6" t="s">
        <v>251</v>
      </c>
      <c r="J124" s="6">
        <v>2</v>
      </c>
      <c r="K124" s="6" t="s">
        <v>252</v>
      </c>
      <c r="L124" s="8" t="s">
        <v>253</v>
      </c>
      <c r="M124" s="6" t="s">
        <v>254</v>
      </c>
      <c r="N124" s="6" t="s">
        <v>255</v>
      </c>
      <c r="R124" s="6" t="str">
        <f t="shared" si="1"/>
        <v>19Phường Khương Đình12</v>
      </c>
    </row>
    <row r="125" spans="1:18">
      <c r="A125" s="6">
        <v>124</v>
      </c>
      <c r="B125" s="6">
        <v>1</v>
      </c>
      <c r="C125" s="6" t="s">
        <v>248</v>
      </c>
      <c r="D125" s="6">
        <v>9</v>
      </c>
      <c r="E125" s="6" t="s">
        <v>85</v>
      </c>
      <c r="F125" s="6">
        <v>367</v>
      </c>
      <c r="G125" s="6" t="s">
        <v>132</v>
      </c>
      <c r="H125" s="6">
        <v>1</v>
      </c>
      <c r="I125" s="6" t="s">
        <v>251</v>
      </c>
      <c r="J125" s="6">
        <v>2</v>
      </c>
      <c r="K125" s="6" t="s">
        <v>252</v>
      </c>
      <c r="L125" s="8" t="s">
        <v>253</v>
      </c>
      <c r="M125" s="6" t="s">
        <v>254</v>
      </c>
      <c r="N125" s="6" t="s">
        <v>255</v>
      </c>
      <c r="R125" s="6" t="str">
        <f t="shared" si="1"/>
        <v>19Phường Thanh Xuân Bắc12</v>
      </c>
    </row>
    <row r="126" spans="1:18">
      <c r="A126" s="6">
        <v>125</v>
      </c>
      <c r="B126" s="6">
        <v>1</v>
      </c>
      <c r="C126" s="6" t="s">
        <v>248</v>
      </c>
      <c r="D126" s="6">
        <v>9</v>
      </c>
      <c r="E126" s="6" t="s">
        <v>85</v>
      </c>
      <c r="F126" s="6">
        <v>370</v>
      </c>
      <c r="G126" s="6" t="s">
        <v>355</v>
      </c>
      <c r="H126" s="6">
        <v>1</v>
      </c>
      <c r="I126" s="6" t="s">
        <v>251</v>
      </c>
      <c r="J126" s="6">
        <v>2</v>
      </c>
      <c r="K126" s="6" t="s">
        <v>252</v>
      </c>
      <c r="L126" s="8" t="s">
        <v>253</v>
      </c>
      <c r="M126" s="6" t="s">
        <v>254</v>
      </c>
      <c r="N126" s="6" t="s">
        <v>255</v>
      </c>
      <c r="R126" s="6" t="str">
        <f t="shared" si="1"/>
        <v>19Phường Thanh Xuân Nam12</v>
      </c>
    </row>
    <row r="127" spans="1:18">
      <c r="A127" s="6">
        <v>126</v>
      </c>
      <c r="B127" s="6">
        <v>1</v>
      </c>
      <c r="C127" s="6" t="s">
        <v>248</v>
      </c>
      <c r="D127" s="6">
        <v>9</v>
      </c>
      <c r="E127" s="6" t="s">
        <v>85</v>
      </c>
      <c r="F127" s="6">
        <v>373</v>
      </c>
      <c r="G127" s="6" t="s">
        <v>356</v>
      </c>
      <c r="H127" s="6">
        <v>1</v>
      </c>
      <c r="I127" s="6" t="s">
        <v>251</v>
      </c>
      <c r="J127" s="6">
        <v>2</v>
      </c>
      <c r="K127" s="6" t="s">
        <v>252</v>
      </c>
      <c r="L127" s="8" t="s">
        <v>253</v>
      </c>
      <c r="M127" s="6" t="s">
        <v>254</v>
      </c>
      <c r="N127" s="6" t="s">
        <v>255</v>
      </c>
      <c r="R127" s="6" t="str">
        <f t="shared" si="1"/>
        <v>19Phường Kim Giang12</v>
      </c>
    </row>
    <row r="128" spans="1:18">
      <c r="A128" s="6">
        <v>127</v>
      </c>
      <c r="B128" s="6">
        <v>1</v>
      </c>
      <c r="C128" s="6" t="s">
        <v>248</v>
      </c>
      <c r="D128" s="6">
        <v>16</v>
      </c>
      <c r="E128" s="6" t="s">
        <v>357</v>
      </c>
      <c r="F128" s="6">
        <v>376</v>
      </c>
      <c r="G128" s="6" t="s">
        <v>358</v>
      </c>
      <c r="H128" s="6">
        <v>1</v>
      </c>
      <c r="I128" s="6" t="s">
        <v>251</v>
      </c>
      <c r="J128" s="6">
        <v>2</v>
      </c>
      <c r="K128" s="6" t="s">
        <v>252</v>
      </c>
      <c r="L128" s="8">
        <v>3</v>
      </c>
      <c r="M128" s="6" t="s">
        <v>359</v>
      </c>
      <c r="N128" s="6" t="s">
        <v>255</v>
      </c>
      <c r="R128" s="6" t="str">
        <f t="shared" si="1"/>
        <v>116Thị trấn Sóc Sơn12</v>
      </c>
    </row>
    <row r="129" spans="1:18">
      <c r="A129" s="6">
        <v>128</v>
      </c>
      <c r="B129" s="6">
        <v>1</v>
      </c>
      <c r="C129" s="6" t="s">
        <v>248</v>
      </c>
      <c r="D129" s="6">
        <v>16</v>
      </c>
      <c r="E129" s="6" t="s">
        <v>357</v>
      </c>
      <c r="F129" s="6">
        <v>379</v>
      </c>
      <c r="G129" s="6" t="s">
        <v>360</v>
      </c>
      <c r="H129" s="6">
        <v>2</v>
      </c>
      <c r="I129" s="6" t="s">
        <v>297</v>
      </c>
      <c r="J129" s="6">
        <v>2</v>
      </c>
      <c r="K129" s="6" t="s">
        <v>252</v>
      </c>
      <c r="L129" s="8">
        <v>4</v>
      </c>
      <c r="M129" s="6" t="s">
        <v>361</v>
      </c>
      <c r="N129" s="6" t="s">
        <v>255</v>
      </c>
      <c r="R129" s="6" t="str">
        <f t="shared" si="1"/>
        <v>116Xã Bắc Sơn22</v>
      </c>
    </row>
    <row r="130" spans="1:18">
      <c r="A130" s="6">
        <v>129</v>
      </c>
      <c r="B130" s="6">
        <v>1</v>
      </c>
      <c r="C130" s="6" t="s">
        <v>248</v>
      </c>
      <c r="D130" s="6">
        <v>16</v>
      </c>
      <c r="E130" s="6" t="s">
        <v>357</v>
      </c>
      <c r="F130" s="6">
        <v>382</v>
      </c>
      <c r="G130" s="6" t="s">
        <v>362</v>
      </c>
      <c r="H130" s="6">
        <v>2</v>
      </c>
      <c r="I130" s="6" t="s">
        <v>297</v>
      </c>
      <c r="J130" s="6">
        <v>2</v>
      </c>
      <c r="K130" s="6" t="s">
        <v>252</v>
      </c>
      <c r="L130" s="8">
        <v>4</v>
      </c>
      <c r="M130" s="6" t="s">
        <v>361</v>
      </c>
      <c r="N130" s="6" t="s">
        <v>255</v>
      </c>
      <c r="R130" s="6" t="str">
        <f t="shared" si="1"/>
        <v>116Xã Minh Trí22</v>
      </c>
    </row>
    <row r="131" spans="1:18">
      <c r="A131" s="6">
        <v>130</v>
      </c>
      <c r="B131" s="6">
        <v>1</v>
      </c>
      <c r="C131" s="6" t="s">
        <v>248</v>
      </c>
      <c r="D131" s="6">
        <v>16</v>
      </c>
      <c r="E131" s="6" t="s">
        <v>357</v>
      </c>
      <c r="F131" s="6">
        <v>385</v>
      </c>
      <c r="G131" s="6" t="s">
        <v>363</v>
      </c>
      <c r="H131" s="6">
        <v>2</v>
      </c>
      <c r="I131" s="6" t="s">
        <v>297</v>
      </c>
      <c r="J131" s="6">
        <v>2</v>
      </c>
      <c r="K131" s="6" t="s">
        <v>252</v>
      </c>
      <c r="L131" s="8">
        <v>4</v>
      </c>
      <c r="M131" s="6" t="s">
        <v>361</v>
      </c>
      <c r="N131" s="6" t="s">
        <v>255</v>
      </c>
      <c r="R131" s="6" t="str">
        <f t="shared" ref="R131:R194" si="2">CONCATENATE(B131,D131,G131,H131,J131)</f>
        <v>116Xã Hồng Kỳ22</v>
      </c>
    </row>
    <row r="132" spans="1:18">
      <c r="A132" s="6">
        <v>131</v>
      </c>
      <c r="B132" s="6">
        <v>1</v>
      </c>
      <c r="C132" s="6" t="s">
        <v>248</v>
      </c>
      <c r="D132" s="6">
        <v>16</v>
      </c>
      <c r="E132" s="6" t="s">
        <v>357</v>
      </c>
      <c r="F132" s="6">
        <v>388</v>
      </c>
      <c r="G132" s="6" t="s">
        <v>364</v>
      </c>
      <c r="H132" s="6">
        <v>2</v>
      </c>
      <c r="I132" s="6" t="s">
        <v>297</v>
      </c>
      <c r="J132" s="6">
        <v>2</v>
      </c>
      <c r="K132" s="6" t="s">
        <v>252</v>
      </c>
      <c r="L132" s="8">
        <v>4</v>
      </c>
      <c r="M132" s="6" t="s">
        <v>361</v>
      </c>
      <c r="N132" s="6" t="s">
        <v>255</v>
      </c>
      <c r="R132" s="6" t="str">
        <f t="shared" si="2"/>
        <v>116Xã Nam Sơn22</v>
      </c>
    </row>
    <row r="133" spans="1:18">
      <c r="A133" s="6">
        <v>132</v>
      </c>
      <c r="B133" s="6">
        <v>1</v>
      </c>
      <c r="C133" s="6" t="s">
        <v>248</v>
      </c>
      <c r="D133" s="6">
        <v>16</v>
      </c>
      <c r="E133" s="6" t="s">
        <v>357</v>
      </c>
      <c r="F133" s="6">
        <v>391</v>
      </c>
      <c r="G133" s="6" t="s">
        <v>365</v>
      </c>
      <c r="H133" s="6">
        <v>2</v>
      </c>
      <c r="I133" s="6" t="s">
        <v>297</v>
      </c>
      <c r="J133" s="6">
        <v>2</v>
      </c>
      <c r="K133" s="6" t="s">
        <v>252</v>
      </c>
      <c r="L133" s="8">
        <v>4</v>
      </c>
      <c r="M133" s="6" t="s">
        <v>361</v>
      </c>
      <c r="N133" s="6" t="s">
        <v>255</v>
      </c>
      <c r="R133" s="6" t="str">
        <f t="shared" si="2"/>
        <v>116Xã Trung Giã22</v>
      </c>
    </row>
    <row r="134" spans="1:18">
      <c r="A134" s="6">
        <v>133</v>
      </c>
      <c r="B134" s="6">
        <v>1</v>
      </c>
      <c r="C134" s="6" t="s">
        <v>248</v>
      </c>
      <c r="D134" s="6">
        <v>16</v>
      </c>
      <c r="E134" s="6" t="s">
        <v>357</v>
      </c>
      <c r="F134" s="6">
        <v>394</v>
      </c>
      <c r="G134" s="6" t="s">
        <v>366</v>
      </c>
      <c r="H134" s="6">
        <v>2</v>
      </c>
      <c r="I134" s="6" t="s">
        <v>297</v>
      </c>
      <c r="J134" s="6">
        <v>2</v>
      </c>
      <c r="K134" s="6" t="s">
        <v>252</v>
      </c>
      <c r="L134" s="8">
        <v>4</v>
      </c>
      <c r="M134" s="6" t="s">
        <v>361</v>
      </c>
      <c r="N134" s="6" t="s">
        <v>255</v>
      </c>
      <c r="R134" s="6" t="str">
        <f t="shared" si="2"/>
        <v>116Xã Tân Hưng22</v>
      </c>
    </row>
    <row r="135" spans="1:18">
      <c r="A135" s="6">
        <v>134</v>
      </c>
      <c r="B135" s="6">
        <v>1</v>
      </c>
      <c r="C135" s="6" t="s">
        <v>248</v>
      </c>
      <c r="D135" s="6">
        <v>16</v>
      </c>
      <c r="E135" s="6" t="s">
        <v>357</v>
      </c>
      <c r="F135" s="6">
        <v>397</v>
      </c>
      <c r="G135" s="6" t="s">
        <v>367</v>
      </c>
      <c r="H135" s="6">
        <v>2</v>
      </c>
      <c r="I135" s="6" t="s">
        <v>297</v>
      </c>
      <c r="J135" s="6">
        <v>2</v>
      </c>
      <c r="K135" s="6" t="s">
        <v>252</v>
      </c>
      <c r="L135" s="8">
        <v>4</v>
      </c>
      <c r="M135" s="6" t="s">
        <v>361</v>
      </c>
      <c r="N135" s="6" t="s">
        <v>255</v>
      </c>
      <c r="R135" s="6" t="str">
        <f t="shared" si="2"/>
        <v>116Xã Minh Phú22</v>
      </c>
    </row>
    <row r="136" spans="1:18">
      <c r="A136" s="6">
        <v>135</v>
      </c>
      <c r="B136" s="6">
        <v>1</v>
      </c>
      <c r="C136" s="6" t="s">
        <v>248</v>
      </c>
      <c r="D136" s="6">
        <v>16</v>
      </c>
      <c r="E136" s="6" t="s">
        <v>357</v>
      </c>
      <c r="F136" s="6">
        <v>400</v>
      </c>
      <c r="G136" s="6" t="s">
        <v>368</v>
      </c>
      <c r="H136" s="6">
        <v>2</v>
      </c>
      <c r="I136" s="6" t="s">
        <v>297</v>
      </c>
      <c r="J136" s="6">
        <v>2</v>
      </c>
      <c r="K136" s="6" t="s">
        <v>252</v>
      </c>
      <c r="L136" s="8">
        <v>4</v>
      </c>
      <c r="M136" s="6" t="s">
        <v>361</v>
      </c>
      <c r="N136" s="6" t="s">
        <v>255</v>
      </c>
      <c r="R136" s="6" t="str">
        <f t="shared" si="2"/>
        <v>116Xã Phù Linh22</v>
      </c>
    </row>
    <row r="137" spans="1:18">
      <c r="A137" s="6">
        <v>136</v>
      </c>
      <c r="B137" s="6">
        <v>1</v>
      </c>
      <c r="C137" s="6" t="s">
        <v>248</v>
      </c>
      <c r="D137" s="6">
        <v>16</v>
      </c>
      <c r="E137" s="6" t="s">
        <v>357</v>
      </c>
      <c r="F137" s="6">
        <v>403</v>
      </c>
      <c r="G137" s="6" t="s">
        <v>369</v>
      </c>
      <c r="H137" s="6">
        <v>2</v>
      </c>
      <c r="I137" s="6" t="s">
        <v>297</v>
      </c>
      <c r="J137" s="6">
        <v>2</v>
      </c>
      <c r="K137" s="6" t="s">
        <v>252</v>
      </c>
      <c r="L137" s="8">
        <v>4</v>
      </c>
      <c r="M137" s="6" t="s">
        <v>361</v>
      </c>
      <c r="N137" s="6" t="s">
        <v>255</v>
      </c>
      <c r="R137" s="6" t="str">
        <f t="shared" si="2"/>
        <v>116Xã Bắc Phú22</v>
      </c>
    </row>
    <row r="138" spans="1:18">
      <c r="A138" s="6">
        <v>137</v>
      </c>
      <c r="B138" s="6">
        <v>1</v>
      </c>
      <c r="C138" s="6" t="s">
        <v>248</v>
      </c>
      <c r="D138" s="6">
        <v>16</v>
      </c>
      <c r="E138" s="6" t="s">
        <v>357</v>
      </c>
      <c r="F138" s="6">
        <v>406</v>
      </c>
      <c r="G138" s="6" t="s">
        <v>370</v>
      </c>
      <c r="H138" s="6">
        <v>2</v>
      </c>
      <c r="I138" s="6" t="s">
        <v>297</v>
      </c>
      <c r="J138" s="6">
        <v>2</v>
      </c>
      <c r="K138" s="6" t="s">
        <v>252</v>
      </c>
      <c r="L138" s="8">
        <v>4</v>
      </c>
      <c r="M138" s="6" t="s">
        <v>361</v>
      </c>
      <c r="N138" s="6" t="s">
        <v>255</v>
      </c>
      <c r="R138" s="6" t="str">
        <f t="shared" si="2"/>
        <v>116Xã Tân Minh22</v>
      </c>
    </row>
    <row r="139" spans="1:18">
      <c r="A139" s="6">
        <v>138</v>
      </c>
      <c r="B139" s="6">
        <v>1</v>
      </c>
      <c r="C139" s="6" t="s">
        <v>248</v>
      </c>
      <c r="D139" s="6">
        <v>16</v>
      </c>
      <c r="E139" s="6" t="s">
        <v>357</v>
      </c>
      <c r="F139" s="6">
        <v>409</v>
      </c>
      <c r="G139" s="6" t="s">
        <v>371</v>
      </c>
      <c r="H139" s="6">
        <v>2</v>
      </c>
      <c r="I139" s="6" t="s">
        <v>297</v>
      </c>
      <c r="J139" s="6">
        <v>2</v>
      </c>
      <c r="K139" s="6" t="s">
        <v>252</v>
      </c>
      <c r="L139" s="8">
        <v>4</v>
      </c>
      <c r="M139" s="6" t="s">
        <v>361</v>
      </c>
      <c r="N139" s="6" t="s">
        <v>255</v>
      </c>
      <c r="R139" s="6" t="str">
        <f t="shared" si="2"/>
        <v>116Xã Quang Tiến22</v>
      </c>
    </row>
    <row r="140" spans="1:18">
      <c r="A140" s="6">
        <v>139</v>
      </c>
      <c r="B140" s="6">
        <v>1</v>
      </c>
      <c r="C140" s="6" t="s">
        <v>248</v>
      </c>
      <c r="D140" s="6">
        <v>16</v>
      </c>
      <c r="E140" s="6" t="s">
        <v>357</v>
      </c>
      <c r="F140" s="6">
        <v>412</v>
      </c>
      <c r="G140" s="6" t="s">
        <v>372</v>
      </c>
      <c r="H140" s="6">
        <v>2</v>
      </c>
      <c r="I140" s="6" t="s">
        <v>297</v>
      </c>
      <c r="J140" s="6">
        <v>2</v>
      </c>
      <c r="K140" s="6" t="s">
        <v>252</v>
      </c>
      <c r="L140" s="8">
        <v>4</v>
      </c>
      <c r="M140" s="6" t="s">
        <v>361</v>
      </c>
      <c r="N140" s="6" t="s">
        <v>255</v>
      </c>
      <c r="R140" s="6" t="str">
        <f t="shared" si="2"/>
        <v>116Xã Hiền Ninh22</v>
      </c>
    </row>
    <row r="141" spans="1:18">
      <c r="A141" s="6">
        <v>140</v>
      </c>
      <c r="B141" s="6">
        <v>1</v>
      </c>
      <c r="C141" s="6" t="s">
        <v>248</v>
      </c>
      <c r="D141" s="6">
        <v>16</v>
      </c>
      <c r="E141" s="6" t="s">
        <v>357</v>
      </c>
      <c r="F141" s="6">
        <v>415</v>
      </c>
      <c r="G141" s="6" t="s">
        <v>373</v>
      </c>
      <c r="H141" s="6">
        <v>2</v>
      </c>
      <c r="I141" s="6" t="s">
        <v>297</v>
      </c>
      <c r="J141" s="6">
        <v>2</v>
      </c>
      <c r="K141" s="6" t="s">
        <v>252</v>
      </c>
      <c r="L141" s="8">
        <v>4</v>
      </c>
      <c r="M141" s="6" t="s">
        <v>361</v>
      </c>
      <c r="N141" s="6" t="s">
        <v>255</v>
      </c>
      <c r="R141" s="6" t="str">
        <f t="shared" si="2"/>
        <v>116Xã Tân Dân22</v>
      </c>
    </row>
    <row r="142" spans="1:18">
      <c r="A142" s="6">
        <v>141</v>
      </c>
      <c r="B142" s="6">
        <v>1</v>
      </c>
      <c r="C142" s="6" t="s">
        <v>248</v>
      </c>
      <c r="D142" s="6">
        <v>16</v>
      </c>
      <c r="E142" s="6" t="s">
        <v>357</v>
      </c>
      <c r="F142" s="6">
        <v>418</v>
      </c>
      <c r="G142" s="6" t="s">
        <v>374</v>
      </c>
      <c r="H142" s="6">
        <v>2</v>
      </c>
      <c r="I142" s="6" t="s">
        <v>297</v>
      </c>
      <c r="J142" s="6">
        <v>2</v>
      </c>
      <c r="K142" s="6" t="s">
        <v>252</v>
      </c>
      <c r="L142" s="8">
        <v>4</v>
      </c>
      <c r="M142" s="6" t="s">
        <v>361</v>
      </c>
      <c r="N142" s="6" t="s">
        <v>255</v>
      </c>
      <c r="R142" s="6" t="str">
        <f t="shared" si="2"/>
        <v>116Xã Tiên Dược22</v>
      </c>
    </row>
    <row r="143" spans="1:18">
      <c r="A143" s="6">
        <v>142</v>
      </c>
      <c r="B143" s="6">
        <v>1</v>
      </c>
      <c r="C143" s="6" t="s">
        <v>248</v>
      </c>
      <c r="D143" s="6">
        <v>16</v>
      </c>
      <c r="E143" s="6" t="s">
        <v>357</v>
      </c>
      <c r="F143" s="6">
        <v>421</v>
      </c>
      <c r="G143" s="6" t="s">
        <v>375</v>
      </c>
      <c r="H143" s="6">
        <v>2</v>
      </c>
      <c r="I143" s="6" t="s">
        <v>297</v>
      </c>
      <c r="J143" s="6">
        <v>2</v>
      </c>
      <c r="K143" s="6" t="s">
        <v>252</v>
      </c>
      <c r="L143" s="8">
        <v>4</v>
      </c>
      <c r="M143" s="6" t="s">
        <v>361</v>
      </c>
      <c r="N143" s="6" t="s">
        <v>255</v>
      </c>
      <c r="R143" s="6" t="str">
        <f t="shared" si="2"/>
        <v>116Xã Việt Long22</v>
      </c>
    </row>
    <row r="144" spans="1:18">
      <c r="A144" s="6">
        <v>143</v>
      </c>
      <c r="B144" s="6">
        <v>1</v>
      </c>
      <c r="C144" s="6" t="s">
        <v>248</v>
      </c>
      <c r="D144" s="6">
        <v>16</v>
      </c>
      <c r="E144" s="6" t="s">
        <v>357</v>
      </c>
      <c r="F144" s="6">
        <v>424</v>
      </c>
      <c r="G144" s="6" t="s">
        <v>376</v>
      </c>
      <c r="H144" s="6">
        <v>2</v>
      </c>
      <c r="I144" s="6" t="s">
        <v>297</v>
      </c>
      <c r="J144" s="6">
        <v>2</v>
      </c>
      <c r="K144" s="6" t="s">
        <v>252</v>
      </c>
      <c r="L144" s="8">
        <v>4</v>
      </c>
      <c r="M144" s="6" t="s">
        <v>361</v>
      </c>
      <c r="N144" s="6" t="s">
        <v>255</v>
      </c>
      <c r="R144" s="6" t="str">
        <f t="shared" si="2"/>
        <v>116Xã Xuân Giang22</v>
      </c>
    </row>
    <row r="145" spans="1:18">
      <c r="A145" s="6">
        <v>144</v>
      </c>
      <c r="B145" s="6">
        <v>1</v>
      </c>
      <c r="C145" s="6" t="s">
        <v>248</v>
      </c>
      <c r="D145" s="6">
        <v>16</v>
      </c>
      <c r="E145" s="6" t="s">
        <v>357</v>
      </c>
      <c r="F145" s="6">
        <v>427</v>
      </c>
      <c r="G145" s="6" t="s">
        <v>377</v>
      </c>
      <c r="H145" s="6">
        <v>2</v>
      </c>
      <c r="I145" s="6" t="s">
        <v>297</v>
      </c>
      <c r="J145" s="6">
        <v>2</v>
      </c>
      <c r="K145" s="6" t="s">
        <v>252</v>
      </c>
      <c r="L145" s="8">
        <v>4</v>
      </c>
      <c r="M145" s="6" t="s">
        <v>361</v>
      </c>
      <c r="N145" s="6" t="s">
        <v>255</v>
      </c>
      <c r="R145" s="6" t="str">
        <f t="shared" si="2"/>
        <v>116Xã Mai Đình22</v>
      </c>
    </row>
    <row r="146" spans="1:18">
      <c r="A146" s="6">
        <v>145</v>
      </c>
      <c r="B146" s="6">
        <v>1</v>
      </c>
      <c r="C146" s="6" t="s">
        <v>248</v>
      </c>
      <c r="D146" s="6">
        <v>16</v>
      </c>
      <c r="E146" s="6" t="s">
        <v>357</v>
      </c>
      <c r="F146" s="6">
        <v>430</v>
      </c>
      <c r="G146" s="6" t="s">
        <v>378</v>
      </c>
      <c r="H146" s="6">
        <v>2</v>
      </c>
      <c r="I146" s="6" t="s">
        <v>297</v>
      </c>
      <c r="J146" s="6">
        <v>2</v>
      </c>
      <c r="K146" s="6" t="s">
        <v>252</v>
      </c>
      <c r="L146" s="8">
        <v>4</v>
      </c>
      <c r="M146" s="6" t="s">
        <v>361</v>
      </c>
      <c r="N146" s="6" t="s">
        <v>255</v>
      </c>
      <c r="R146" s="6" t="str">
        <f t="shared" si="2"/>
        <v>116Xã Đức Hoà22</v>
      </c>
    </row>
    <row r="147" spans="1:18">
      <c r="A147" s="6">
        <v>146</v>
      </c>
      <c r="B147" s="6">
        <v>1</v>
      </c>
      <c r="C147" s="6" t="s">
        <v>248</v>
      </c>
      <c r="D147" s="6">
        <v>16</v>
      </c>
      <c r="E147" s="6" t="s">
        <v>357</v>
      </c>
      <c r="F147" s="6">
        <v>433</v>
      </c>
      <c r="G147" s="6" t="s">
        <v>379</v>
      </c>
      <c r="H147" s="6">
        <v>2</v>
      </c>
      <c r="I147" s="6" t="s">
        <v>297</v>
      </c>
      <c r="J147" s="6">
        <v>2</v>
      </c>
      <c r="K147" s="6" t="s">
        <v>252</v>
      </c>
      <c r="L147" s="8">
        <v>4</v>
      </c>
      <c r="M147" s="6" t="s">
        <v>361</v>
      </c>
      <c r="N147" s="6" t="s">
        <v>255</v>
      </c>
      <c r="R147" s="6" t="str">
        <f t="shared" si="2"/>
        <v>116Xã Thanh Xuân22</v>
      </c>
    </row>
    <row r="148" spans="1:18">
      <c r="A148" s="6">
        <v>147</v>
      </c>
      <c r="B148" s="6">
        <v>1</v>
      </c>
      <c r="C148" s="6" t="s">
        <v>248</v>
      </c>
      <c r="D148" s="6">
        <v>16</v>
      </c>
      <c r="E148" s="6" t="s">
        <v>357</v>
      </c>
      <c r="F148" s="6">
        <v>436</v>
      </c>
      <c r="G148" s="6" t="s">
        <v>380</v>
      </c>
      <c r="H148" s="6">
        <v>2</v>
      </c>
      <c r="I148" s="6" t="s">
        <v>297</v>
      </c>
      <c r="J148" s="6">
        <v>2</v>
      </c>
      <c r="K148" s="6" t="s">
        <v>252</v>
      </c>
      <c r="L148" s="8">
        <v>4</v>
      </c>
      <c r="M148" s="6" t="s">
        <v>361</v>
      </c>
      <c r="N148" s="6" t="s">
        <v>255</v>
      </c>
      <c r="R148" s="6" t="str">
        <f t="shared" si="2"/>
        <v>116Xã Đông Xuân22</v>
      </c>
    </row>
    <row r="149" spans="1:18">
      <c r="A149" s="6">
        <v>148</v>
      </c>
      <c r="B149" s="6">
        <v>1</v>
      </c>
      <c r="C149" s="6" t="s">
        <v>248</v>
      </c>
      <c r="D149" s="6">
        <v>16</v>
      </c>
      <c r="E149" s="6" t="s">
        <v>357</v>
      </c>
      <c r="F149" s="6">
        <v>439</v>
      </c>
      <c r="G149" s="6" t="s">
        <v>381</v>
      </c>
      <c r="H149" s="6">
        <v>2</v>
      </c>
      <c r="I149" s="6" t="s">
        <v>297</v>
      </c>
      <c r="J149" s="6">
        <v>2</v>
      </c>
      <c r="K149" s="6" t="s">
        <v>252</v>
      </c>
      <c r="L149" s="8">
        <v>4</v>
      </c>
      <c r="M149" s="6" t="s">
        <v>361</v>
      </c>
      <c r="N149" s="6" t="s">
        <v>255</v>
      </c>
      <c r="R149" s="6" t="str">
        <f t="shared" si="2"/>
        <v>116Xã Kim Lũ22</v>
      </c>
    </row>
    <row r="150" spans="1:18">
      <c r="A150" s="6">
        <v>149</v>
      </c>
      <c r="B150" s="6">
        <v>1</v>
      </c>
      <c r="C150" s="6" t="s">
        <v>248</v>
      </c>
      <c r="D150" s="6">
        <v>16</v>
      </c>
      <c r="E150" s="6" t="s">
        <v>357</v>
      </c>
      <c r="F150" s="6">
        <v>442</v>
      </c>
      <c r="G150" s="6" t="s">
        <v>382</v>
      </c>
      <c r="H150" s="6">
        <v>2</v>
      </c>
      <c r="I150" s="6" t="s">
        <v>297</v>
      </c>
      <c r="J150" s="6">
        <v>2</v>
      </c>
      <c r="K150" s="6" t="s">
        <v>252</v>
      </c>
      <c r="L150" s="8">
        <v>4</v>
      </c>
      <c r="M150" s="6" t="s">
        <v>361</v>
      </c>
      <c r="N150" s="6" t="s">
        <v>255</v>
      </c>
      <c r="R150" s="6" t="str">
        <f t="shared" si="2"/>
        <v>116Xã Phú Cường22</v>
      </c>
    </row>
    <row r="151" spans="1:18">
      <c r="A151" s="6">
        <v>150</v>
      </c>
      <c r="B151" s="6">
        <v>1</v>
      </c>
      <c r="C151" s="6" t="s">
        <v>248</v>
      </c>
      <c r="D151" s="6">
        <v>16</v>
      </c>
      <c r="E151" s="6" t="s">
        <v>357</v>
      </c>
      <c r="F151" s="6">
        <v>445</v>
      </c>
      <c r="G151" s="6" t="s">
        <v>383</v>
      </c>
      <c r="H151" s="6">
        <v>2</v>
      </c>
      <c r="I151" s="6" t="s">
        <v>297</v>
      </c>
      <c r="J151" s="6">
        <v>2</v>
      </c>
      <c r="K151" s="6" t="s">
        <v>252</v>
      </c>
      <c r="L151" s="8">
        <v>4</v>
      </c>
      <c r="M151" s="6" t="s">
        <v>361</v>
      </c>
      <c r="N151" s="6" t="s">
        <v>255</v>
      </c>
      <c r="R151" s="6" t="str">
        <f t="shared" si="2"/>
        <v>116Xã Phú Minh22</v>
      </c>
    </row>
    <row r="152" spans="1:18">
      <c r="A152" s="6">
        <v>151</v>
      </c>
      <c r="B152" s="6">
        <v>1</v>
      </c>
      <c r="C152" s="6" t="s">
        <v>248</v>
      </c>
      <c r="D152" s="6">
        <v>16</v>
      </c>
      <c r="E152" s="6" t="s">
        <v>357</v>
      </c>
      <c r="F152" s="6">
        <v>448</v>
      </c>
      <c r="G152" s="6" t="s">
        <v>384</v>
      </c>
      <c r="H152" s="6">
        <v>2</v>
      </c>
      <c r="I152" s="6" t="s">
        <v>297</v>
      </c>
      <c r="J152" s="6">
        <v>2</v>
      </c>
      <c r="K152" s="6" t="s">
        <v>252</v>
      </c>
      <c r="L152" s="8">
        <v>4</v>
      </c>
      <c r="M152" s="6" t="s">
        <v>361</v>
      </c>
      <c r="N152" s="6" t="s">
        <v>255</v>
      </c>
      <c r="R152" s="6" t="str">
        <f t="shared" si="2"/>
        <v>116Xã Phù Lỗ22</v>
      </c>
    </row>
    <row r="153" spans="1:18">
      <c r="A153" s="6">
        <v>152</v>
      </c>
      <c r="B153" s="6">
        <v>1</v>
      </c>
      <c r="C153" s="6" t="s">
        <v>248</v>
      </c>
      <c r="D153" s="6">
        <v>16</v>
      </c>
      <c r="E153" s="6" t="s">
        <v>357</v>
      </c>
      <c r="F153" s="6">
        <v>451</v>
      </c>
      <c r="G153" s="6" t="s">
        <v>385</v>
      </c>
      <c r="H153" s="6">
        <v>2</v>
      </c>
      <c r="I153" s="6" t="s">
        <v>297</v>
      </c>
      <c r="J153" s="6">
        <v>2</v>
      </c>
      <c r="K153" s="6" t="s">
        <v>252</v>
      </c>
      <c r="L153" s="8">
        <v>4</v>
      </c>
      <c r="M153" s="6" t="s">
        <v>361</v>
      </c>
      <c r="N153" s="6" t="s">
        <v>255</v>
      </c>
      <c r="R153" s="6" t="str">
        <f t="shared" si="2"/>
        <v>116Xã Xuân Thu22</v>
      </c>
    </row>
    <row r="154" spans="1:18">
      <c r="A154" s="6">
        <v>153</v>
      </c>
      <c r="B154" s="6">
        <v>1</v>
      </c>
      <c r="C154" s="6" t="s">
        <v>248</v>
      </c>
      <c r="D154" s="6">
        <v>17</v>
      </c>
      <c r="E154" s="6" t="s">
        <v>195</v>
      </c>
      <c r="F154" s="6">
        <v>454</v>
      </c>
      <c r="G154" s="6" t="s">
        <v>386</v>
      </c>
      <c r="H154" s="6">
        <v>1</v>
      </c>
      <c r="I154" s="6" t="s">
        <v>251</v>
      </c>
      <c r="J154" s="6">
        <v>2</v>
      </c>
      <c r="K154" s="6" t="s">
        <v>252</v>
      </c>
      <c r="L154" s="8">
        <v>3</v>
      </c>
      <c r="M154" s="6" t="s">
        <v>359</v>
      </c>
      <c r="N154" s="6" t="s">
        <v>255</v>
      </c>
      <c r="R154" s="6" t="str">
        <f t="shared" si="2"/>
        <v>117Thị trấn Đông Anh12</v>
      </c>
    </row>
    <row r="155" spans="1:18">
      <c r="A155" s="6">
        <v>154</v>
      </c>
      <c r="B155" s="6">
        <v>1</v>
      </c>
      <c r="C155" s="6" t="s">
        <v>248</v>
      </c>
      <c r="D155" s="6">
        <v>17</v>
      </c>
      <c r="E155" s="6" t="s">
        <v>195</v>
      </c>
      <c r="F155" s="6">
        <v>457</v>
      </c>
      <c r="G155" s="6" t="s">
        <v>387</v>
      </c>
      <c r="H155" s="6">
        <v>2</v>
      </c>
      <c r="I155" s="6" t="s">
        <v>297</v>
      </c>
      <c r="J155" s="6">
        <v>2</v>
      </c>
      <c r="K155" s="6" t="s">
        <v>252</v>
      </c>
      <c r="L155" s="8">
        <v>4</v>
      </c>
      <c r="M155" s="6" t="s">
        <v>361</v>
      </c>
      <c r="N155" s="6" t="s">
        <v>255</v>
      </c>
      <c r="R155" s="6" t="str">
        <f t="shared" si="2"/>
        <v>117Xã Xuân Nộn22</v>
      </c>
    </row>
    <row r="156" spans="1:18">
      <c r="A156" s="6">
        <v>155</v>
      </c>
      <c r="B156" s="6">
        <v>1</v>
      </c>
      <c r="C156" s="6" t="s">
        <v>248</v>
      </c>
      <c r="D156" s="6">
        <v>17</v>
      </c>
      <c r="E156" s="6" t="s">
        <v>195</v>
      </c>
      <c r="F156" s="6">
        <v>460</v>
      </c>
      <c r="G156" s="6" t="s">
        <v>388</v>
      </c>
      <c r="H156" s="6">
        <v>2</v>
      </c>
      <c r="I156" s="6" t="s">
        <v>297</v>
      </c>
      <c r="J156" s="6">
        <v>2</v>
      </c>
      <c r="K156" s="6" t="s">
        <v>252</v>
      </c>
      <c r="L156" s="8">
        <v>4</v>
      </c>
      <c r="M156" s="6" t="s">
        <v>361</v>
      </c>
      <c r="N156" s="6" t="s">
        <v>255</v>
      </c>
      <c r="R156" s="6" t="str">
        <f t="shared" si="2"/>
        <v>117Xã Thuỵ Lâm22</v>
      </c>
    </row>
    <row r="157" spans="1:18">
      <c r="A157" s="6">
        <v>156</v>
      </c>
      <c r="B157" s="6">
        <v>1</v>
      </c>
      <c r="C157" s="6" t="s">
        <v>248</v>
      </c>
      <c r="D157" s="6">
        <v>17</v>
      </c>
      <c r="E157" s="6" t="s">
        <v>195</v>
      </c>
      <c r="F157" s="6">
        <v>463</v>
      </c>
      <c r="G157" s="6" t="s">
        <v>389</v>
      </c>
      <c r="H157" s="6">
        <v>2</v>
      </c>
      <c r="I157" s="6" t="s">
        <v>297</v>
      </c>
      <c r="J157" s="6">
        <v>2</v>
      </c>
      <c r="K157" s="6" t="s">
        <v>252</v>
      </c>
      <c r="L157" s="8">
        <v>4</v>
      </c>
      <c r="M157" s="6" t="s">
        <v>361</v>
      </c>
      <c r="N157" s="6" t="s">
        <v>255</v>
      </c>
      <c r="R157" s="6" t="str">
        <f t="shared" si="2"/>
        <v>117Xã Bắc Hồng22</v>
      </c>
    </row>
    <row r="158" spans="1:18">
      <c r="A158" s="6">
        <v>157</v>
      </c>
      <c r="B158" s="6">
        <v>1</v>
      </c>
      <c r="C158" s="6" t="s">
        <v>248</v>
      </c>
      <c r="D158" s="6">
        <v>17</v>
      </c>
      <c r="E158" s="6" t="s">
        <v>195</v>
      </c>
      <c r="F158" s="6">
        <v>466</v>
      </c>
      <c r="G158" s="6" t="s">
        <v>390</v>
      </c>
      <c r="H158" s="6">
        <v>2</v>
      </c>
      <c r="I158" s="6" t="s">
        <v>297</v>
      </c>
      <c r="J158" s="6">
        <v>2</v>
      </c>
      <c r="K158" s="6" t="s">
        <v>252</v>
      </c>
      <c r="L158" s="8">
        <v>4</v>
      </c>
      <c r="M158" s="6" t="s">
        <v>361</v>
      </c>
      <c r="N158" s="6" t="s">
        <v>255</v>
      </c>
      <c r="R158" s="6" t="str">
        <f t="shared" si="2"/>
        <v>117Xã Nguyên Khê22</v>
      </c>
    </row>
    <row r="159" spans="1:18">
      <c r="A159" s="6">
        <v>158</v>
      </c>
      <c r="B159" s="6">
        <v>1</v>
      </c>
      <c r="C159" s="6" t="s">
        <v>248</v>
      </c>
      <c r="D159" s="6">
        <v>17</v>
      </c>
      <c r="E159" s="6" t="s">
        <v>195</v>
      </c>
      <c r="F159" s="6">
        <v>469</v>
      </c>
      <c r="G159" s="6" t="s">
        <v>391</v>
      </c>
      <c r="H159" s="6">
        <v>2</v>
      </c>
      <c r="I159" s="6" t="s">
        <v>297</v>
      </c>
      <c r="J159" s="6">
        <v>2</v>
      </c>
      <c r="K159" s="6" t="s">
        <v>252</v>
      </c>
      <c r="L159" s="8">
        <v>4</v>
      </c>
      <c r="M159" s="6" t="s">
        <v>361</v>
      </c>
      <c r="N159" s="6" t="s">
        <v>255</v>
      </c>
      <c r="R159" s="6" t="str">
        <f t="shared" si="2"/>
        <v>117Xã Nam Hồng22</v>
      </c>
    </row>
    <row r="160" spans="1:18">
      <c r="A160" s="6">
        <v>159</v>
      </c>
      <c r="B160" s="6">
        <v>1</v>
      </c>
      <c r="C160" s="6" t="s">
        <v>248</v>
      </c>
      <c r="D160" s="6">
        <v>17</v>
      </c>
      <c r="E160" s="6" t="s">
        <v>195</v>
      </c>
      <c r="F160" s="6">
        <v>472</v>
      </c>
      <c r="G160" s="6" t="s">
        <v>392</v>
      </c>
      <c r="H160" s="6">
        <v>2</v>
      </c>
      <c r="I160" s="6" t="s">
        <v>297</v>
      </c>
      <c r="J160" s="6">
        <v>2</v>
      </c>
      <c r="K160" s="6" t="s">
        <v>252</v>
      </c>
      <c r="L160" s="8">
        <v>4</v>
      </c>
      <c r="M160" s="6" t="s">
        <v>361</v>
      </c>
      <c r="N160" s="6" t="s">
        <v>255</v>
      </c>
      <c r="R160" s="6" t="str">
        <f t="shared" si="2"/>
        <v>117Xã Tiên Dương22</v>
      </c>
    </row>
    <row r="161" spans="1:18">
      <c r="A161" s="6">
        <v>160</v>
      </c>
      <c r="B161" s="6">
        <v>1</v>
      </c>
      <c r="C161" s="6" t="s">
        <v>248</v>
      </c>
      <c r="D161" s="6">
        <v>17</v>
      </c>
      <c r="E161" s="6" t="s">
        <v>195</v>
      </c>
      <c r="F161" s="6">
        <v>475</v>
      </c>
      <c r="G161" s="6" t="s">
        <v>393</v>
      </c>
      <c r="H161" s="6">
        <v>2</v>
      </c>
      <c r="I161" s="6" t="s">
        <v>297</v>
      </c>
      <c r="J161" s="6">
        <v>2</v>
      </c>
      <c r="K161" s="6" t="s">
        <v>252</v>
      </c>
      <c r="L161" s="8">
        <v>4</v>
      </c>
      <c r="M161" s="6" t="s">
        <v>361</v>
      </c>
      <c r="N161" s="6" t="s">
        <v>255</v>
      </c>
      <c r="R161" s="6" t="str">
        <f t="shared" si="2"/>
        <v>117Xã Vân Hà22</v>
      </c>
    </row>
    <row r="162" spans="1:18">
      <c r="A162" s="6">
        <v>161</v>
      </c>
      <c r="B162" s="6">
        <v>1</v>
      </c>
      <c r="C162" s="6" t="s">
        <v>248</v>
      </c>
      <c r="D162" s="6">
        <v>17</v>
      </c>
      <c r="E162" s="6" t="s">
        <v>195</v>
      </c>
      <c r="F162" s="6">
        <v>478</v>
      </c>
      <c r="G162" s="6" t="s">
        <v>394</v>
      </c>
      <c r="H162" s="6">
        <v>2</v>
      </c>
      <c r="I162" s="6" t="s">
        <v>297</v>
      </c>
      <c r="J162" s="6">
        <v>2</v>
      </c>
      <c r="K162" s="6" t="s">
        <v>252</v>
      </c>
      <c r="L162" s="8">
        <v>4</v>
      </c>
      <c r="M162" s="6" t="s">
        <v>361</v>
      </c>
      <c r="N162" s="6" t="s">
        <v>255</v>
      </c>
      <c r="R162" s="6" t="str">
        <f t="shared" si="2"/>
        <v>117Xã Uy Nỗ22</v>
      </c>
    </row>
    <row r="163" spans="1:18">
      <c r="A163" s="6">
        <v>162</v>
      </c>
      <c r="B163" s="6">
        <v>1</v>
      </c>
      <c r="C163" s="6" t="s">
        <v>248</v>
      </c>
      <c r="D163" s="6">
        <v>17</v>
      </c>
      <c r="E163" s="6" t="s">
        <v>195</v>
      </c>
      <c r="F163" s="6">
        <v>481</v>
      </c>
      <c r="G163" s="6" t="s">
        <v>395</v>
      </c>
      <c r="H163" s="6">
        <v>2</v>
      </c>
      <c r="I163" s="6" t="s">
        <v>297</v>
      </c>
      <c r="J163" s="6">
        <v>2</v>
      </c>
      <c r="K163" s="6" t="s">
        <v>252</v>
      </c>
      <c r="L163" s="8">
        <v>4</v>
      </c>
      <c r="M163" s="6" t="s">
        <v>361</v>
      </c>
      <c r="N163" s="6" t="s">
        <v>255</v>
      </c>
      <c r="R163" s="6" t="str">
        <f t="shared" si="2"/>
        <v>117Xã Vân Nội22</v>
      </c>
    </row>
    <row r="164" spans="1:18">
      <c r="A164" s="6">
        <v>163</v>
      </c>
      <c r="B164" s="6">
        <v>1</v>
      </c>
      <c r="C164" s="6" t="s">
        <v>248</v>
      </c>
      <c r="D164" s="6">
        <v>17</v>
      </c>
      <c r="E164" s="6" t="s">
        <v>195</v>
      </c>
      <c r="F164" s="6">
        <v>484</v>
      </c>
      <c r="G164" s="6" t="s">
        <v>396</v>
      </c>
      <c r="H164" s="6">
        <v>2</v>
      </c>
      <c r="I164" s="6" t="s">
        <v>297</v>
      </c>
      <c r="J164" s="6">
        <v>2</v>
      </c>
      <c r="K164" s="6" t="s">
        <v>252</v>
      </c>
      <c r="L164" s="8">
        <v>4</v>
      </c>
      <c r="M164" s="6" t="s">
        <v>361</v>
      </c>
      <c r="N164" s="6" t="s">
        <v>255</v>
      </c>
      <c r="R164" s="6" t="str">
        <f t="shared" si="2"/>
        <v>117Xã Liên Hà22</v>
      </c>
    </row>
    <row r="165" spans="1:18">
      <c r="A165" s="6">
        <v>164</v>
      </c>
      <c r="B165" s="6">
        <v>1</v>
      </c>
      <c r="C165" s="6" t="s">
        <v>248</v>
      </c>
      <c r="D165" s="6">
        <v>17</v>
      </c>
      <c r="E165" s="6" t="s">
        <v>195</v>
      </c>
      <c r="F165" s="6">
        <v>487</v>
      </c>
      <c r="G165" s="6" t="s">
        <v>397</v>
      </c>
      <c r="H165" s="6">
        <v>2</v>
      </c>
      <c r="I165" s="6" t="s">
        <v>297</v>
      </c>
      <c r="J165" s="6">
        <v>2</v>
      </c>
      <c r="K165" s="6" t="s">
        <v>252</v>
      </c>
      <c r="L165" s="8">
        <v>4</v>
      </c>
      <c r="M165" s="6" t="s">
        <v>361</v>
      </c>
      <c r="N165" s="6" t="s">
        <v>255</v>
      </c>
      <c r="R165" s="6" t="str">
        <f t="shared" si="2"/>
        <v>117Xã Việt Hùng22</v>
      </c>
    </row>
    <row r="166" spans="1:18">
      <c r="A166" s="6">
        <v>165</v>
      </c>
      <c r="B166" s="6">
        <v>1</v>
      </c>
      <c r="C166" s="6" t="s">
        <v>248</v>
      </c>
      <c r="D166" s="6">
        <v>17</v>
      </c>
      <c r="E166" s="6" t="s">
        <v>195</v>
      </c>
      <c r="F166" s="6">
        <v>490</v>
      </c>
      <c r="G166" s="6" t="s">
        <v>398</v>
      </c>
      <c r="H166" s="6">
        <v>2</v>
      </c>
      <c r="I166" s="6" t="s">
        <v>297</v>
      </c>
      <c r="J166" s="6">
        <v>2</v>
      </c>
      <c r="K166" s="6" t="s">
        <v>252</v>
      </c>
      <c r="L166" s="8">
        <v>2</v>
      </c>
      <c r="M166" s="6" t="s">
        <v>299</v>
      </c>
      <c r="N166" s="6" t="s">
        <v>255</v>
      </c>
      <c r="R166" s="6" t="str">
        <f t="shared" si="2"/>
        <v>117Xã Kim Nỗ22</v>
      </c>
    </row>
    <row r="167" spans="1:18">
      <c r="A167" s="6">
        <v>166</v>
      </c>
      <c r="B167" s="6">
        <v>1</v>
      </c>
      <c r="C167" s="6" t="s">
        <v>248</v>
      </c>
      <c r="D167" s="6">
        <v>17</v>
      </c>
      <c r="E167" s="6" t="s">
        <v>195</v>
      </c>
      <c r="F167" s="6">
        <v>493</v>
      </c>
      <c r="G167" s="6" t="s">
        <v>196</v>
      </c>
      <c r="H167" s="6">
        <v>2</v>
      </c>
      <c r="I167" s="6" t="s">
        <v>297</v>
      </c>
      <c r="J167" s="6">
        <v>2</v>
      </c>
      <c r="K167" s="6" t="s">
        <v>252</v>
      </c>
      <c r="L167" s="8">
        <v>2</v>
      </c>
      <c r="M167" s="6" t="s">
        <v>299</v>
      </c>
      <c r="N167" s="6" t="s">
        <v>255</v>
      </c>
      <c r="R167" s="6" t="str">
        <f t="shared" si="2"/>
        <v>117Xã Kim Chung22</v>
      </c>
    </row>
    <row r="168" spans="1:18">
      <c r="A168" s="6">
        <v>167</v>
      </c>
      <c r="B168" s="6">
        <v>1</v>
      </c>
      <c r="C168" s="6" t="s">
        <v>248</v>
      </c>
      <c r="D168" s="6">
        <v>17</v>
      </c>
      <c r="E168" s="6" t="s">
        <v>195</v>
      </c>
      <c r="F168" s="6">
        <v>496</v>
      </c>
      <c r="G168" s="6" t="s">
        <v>399</v>
      </c>
      <c r="H168" s="6">
        <v>2</v>
      </c>
      <c r="I168" s="6" t="s">
        <v>297</v>
      </c>
      <c r="J168" s="6">
        <v>2</v>
      </c>
      <c r="K168" s="6" t="s">
        <v>252</v>
      </c>
      <c r="L168" s="8">
        <v>4</v>
      </c>
      <c r="M168" s="6" t="s">
        <v>361</v>
      </c>
      <c r="N168" s="6" t="s">
        <v>255</v>
      </c>
      <c r="R168" s="6" t="str">
        <f t="shared" si="2"/>
        <v>117Xã Dục Tú22</v>
      </c>
    </row>
    <row r="169" spans="1:18">
      <c r="A169" s="6">
        <v>168</v>
      </c>
      <c r="B169" s="6">
        <v>1</v>
      </c>
      <c r="C169" s="6" t="s">
        <v>248</v>
      </c>
      <c r="D169" s="6">
        <v>17</v>
      </c>
      <c r="E169" s="6" t="s">
        <v>195</v>
      </c>
      <c r="F169" s="6">
        <v>499</v>
      </c>
      <c r="G169" s="6" t="s">
        <v>400</v>
      </c>
      <c r="H169" s="6">
        <v>2</v>
      </c>
      <c r="I169" s="6" t="s">
        <v>297</v>
      </c>
      <c r="J169" s="6">
        <v>2</v>
      </c>
      <c r="K169" s="6" t="s">
        <v>252</v>
      </c>
      <c r="L169" s="8">
        <v>2</v>
      </c>
      <c r="M169" s="6" t="s">
        <v>299</v>
      </c>
      <c r="N169" s="6" t="s">
        <v>255</v>
      </c>
      <c r="R169" s="6" t="str">
        <f t="shared" si="2"/>
        <v>117Xã Đại Mạch22</v>
      </c>
    </row>
    <row r="170" spans="1:18">
      <c r="A170" s="6">
        <v>169</v>
      </c>
      <c r="B170" s="6">
        <v>1</v>
      </c>
      <c r="C170" s="6" t="s">
        <v>248</v>
      </c>
      <c r="D170" s="6">
        <v>17</v>
      </c>
      <c r="E170" s="6" t="s">
        <v>195</v>
      </c>
      <c r="F170" s="6">
        <v>502</v>
      </c>
      <c r="G170" s="6" t="s">
        <v>401</v>
      </c>
      <c r="H170" s="6">
        <v>2</v>
      </c>
      <c r="I170" s="6" t="s">
        <v>297</v>
      </c>
      <c r="J170" s="6">
        <v>2</v>
      </c>
      <c r="K170" s="6" t="s">
        <v>252</v>
      </c>
      <c r="L170" s="8">
        <v>2</v>
      </c>
      <c r="M170" s="6" t="s">
        <v>299</v>
      </c>
      <c r="N170" s="6" t="s">
        <v>255</v>
      </c>
      <c r="R170" s="6" t="str">
        <f t="shared" si="2"/>
        <v>117Xã Vĩnh Ngọc22</v>
      </c>
    </row>
    <row r="171" spans="1:18">
      <c r="A171" s="6">
        <v>170</v>
      </c>
      <c r="B171" s="6">
        <v>1</v>
      </c>
      <c r="C171" s="6" t="s">
        <v>248</v>
      </c>
      <c r="D171" s="6">
        <v>17</v>
      </c>
      <c r="E171" s="6" t="s">
        <v>195</v>
      </c>
      <c r="F171" s="6">
        <v>505</v>
      </c>
      <c r="G171" s="6" t="s">
        <v>402</v>
      </c>
      <c r="H171" s="6">
        <v>2</v>
      </c>
      <c r="I171" s="6" t="s">
        <v>297</v>
      </c>
      <c r="J171" s="6">
        <v>2</v>
      </c>
      <c r="K171" s="6" t="s">
        <v>252</v>
      </c>
      <c r="L171" s="8">
        <v>4</v>
      </c>
      <c r="M171" s="6" t="s">
        <v>361</v>
      </c>
      <c r="N171" s="6" t="s">
        <v>255</v>
      </c>
      <c r="R171" s="6" t="str">
        <f t="shared" si="2"/>
        <v>117Xã Cổ Loa22</v>
      </c>
    </row>
    <row r="172" spans="1:18">
      <c r="A172" s="6">
        <v>171</v>
      </c>
      <c r="B172" s="6">
        <v>1</v>
      </c>
      <c r="C172" s="6" t="s">
        <v>248</v>
      </c>
      <c r="D172" s="6">
        <v>17</v>
      </c>
      <c r="E172" s="6" t="s">
        <v>195</v>
      </c>
      <c r="F172" s="6">
        <v>508</v>
      </c>
      <c r="G172" s="6" t="s">
        <v>216</v>
      </c>
      <c r="H172" s="6">
        <v>2</v>
      </c>
      <c r="I172" s="6" t="s">
        <v>297</v>
      </c>
      <c r="J172" s="6">
        <v>2</v>
      </c>
      <c r="K172" s="6" t="s">
        <v>252</v>
      </c>
      <c r="L172" s="8">
        <v>2</v>
      </c>
      <c r="M172" s="6" t="s">
        <v>299</v>
      </c>
      <c r="N172" s="6" t="s">
        <v>255</v>
      </c>
      <c r="R172" s="6" t="str">
        <f t="shared" si="2"/>
        <v>117Xã Hải Bối22</v>
      </c>
    </row>
    <row r="173" spans="1:18">
      <c r="A173" s="6">
        <v>172</v>
      </c>
      <c r="B173" s="6">
        <v>1</v>
      </c>
      <c r="C173" s="6" t="s">
        <v>248</v>
      </c>
      <c r="D173" s="6">
        <v>17</v>
      </c>
      <c r="E173" s="6" t="s">
        <v>195</v>
      </c>
      <c r="F173" s="6">
        <v>511</v>
      </c>
      <c r="G173" s="6" t="s">
        <v>403</v>
      </c>
      <c r="H173" s="6">
        <v>2</v>
      </c>
      <c r="I173" s="6" t="s">
        <v>297</v>
      </c>
      <c r="J173" s="6">
        <v>2</v>
      </c>
      <c r="K173" s="6" t="s">
        <v>252</v>
      </c>
      <c r="L173" s="8">
        <v>4</v>
      </c>
      <c r="M173" s="6" t="s">
        <v>361</v>
      </c>
      <c r="N173" s="6" t="s">
        <v>255</v>
      </c>
      <c r="R173" s="6" t="str">
        <f t="shared" si="2"/>
        <v>117Xã Xuân Canh22</v>
      </c>
    </row>
    <row r="174" spans="1:18">
      <c r="A174" s="6">
        <v>173</v>
      </c>
      <c r="B174" s="6">
        <v>1</v>
      </c>
      <c r="C174" s="6" t="s">
        <v>248</v>
      </c>
      <c r="D174" s="6">
        <v>17</v>
      </c>
      <c r="E174" s="6" t="s">
        <v>195</v>
      </c>
      <c r="F174" s="6">
        <v>514</v>
      </c>
      <c r="G174" s="6" t="s">
        <v>404</v>
      </c>
      <c r="H174" s="6">
        <v>2</v>
      </c>
      <c r="I174" s="6" t="s">
        <v>297</v>
      </c>
      <c r="J174" s="6">
        <v>2</v>
      </c>
      <c r="K174" s="6" t="s">
        <v>252</v>
      </c>
      <c r="L174" s="8">
        <v>2</v>
      </c>
      <c r="M174" s="6" t="s">
        <v>299</v>
      </c>
      <c r="N174" s="6" t="s">
        <v>255</v>
      </c>
      <c r="R174" s="6" t="str">
        <f t="shared" si="2"/>
        <v>117Xã Võng La22</v>
      </c>
    </row>
    <row r="175" spans="1:18">
      <c r="A175" s="6">
        <v>174</v>
      </c>
      <c r="B175" s="6">
        <v>1</v>
      </c>
      <c r="C175" s="6" t="s">
        <v>248</v>
      </c>
      <c r="D175" s="6">
        <v>17</v>
      </c>
      <c r="E175" s="6" t="s">
        <v>195</v>
      </c>
      <c r="F175" s="6">
        <v>517</v>
      </c>
      <c r="G175" s="6" t="s">
        <v>405</v>
      </c>
      <c r="H175" s="6">
        <v>2</v>
      </c>
      <c r="I175" s="6" t="s">
        <v>297</v>
      </c>
      <c r="J175" s="6">
        <v>2</v>
      </c>
      <c r="K175" s="6" t="s">
        <v>252</v>
      </c>
      <c r="L175" s="8">
        <v>4</v>
      </c>
      <c r="M175" s="6" t="s">
        <v>361</v>
      </c>
      <c r="N175" s="6" t="s">
        <v>255</v>
      </c>
      <c r="R175" s="6" t="str">
        <f t="shared" si="2"/>
        <v>117Xã Tàm Xá22</v>
      </c>
    </row>
    <row r="176" spans="1:18">
      <c r="A176" s="6">
        <v>175</v>
      </c>
      <c r="B176" s="6">
        <v>1</v>
      </c>
      <c r="C176" s="6" t="s">
        <v>248</v>
      </c>
      <c r="D176" s="6">
        <v>17</v>
      </c>
      <c r="E176" s="6" t="s">
        <v>195</v>
      </c>
      <c r="F176" s="6">
        <v>520</v>
      </c>
      <c r="G176" s="6" t="s">
        <v>406</v>
      </c>
      <c r="H176" s="6">
        <v>2</v>
      </c>
      <c r="I176" s="6" t="s">
        <v>297</v>
      </c>
      <c r="J176" s="6">
        <v>2</v>
      </c>
      <c r="K176" s="6" t="s">
        <v>252</v>
      </c>
      <c r="L176" s="8">
        <v>2</v>
      </c>
      <c r="M176" s="6" t="s">
        <v>299</v>
      </c>
      <c r="N176" s="6" t="s">
        <v>255</v>
      </c>
      <c r="R176" s="6" t="str">
        <f t="shared" si="2"/>
        <v>117Xã Mai Lâm22</v>
      </c>
    </row>
    <row r="177" spans="1:18">
      <c r="A177" s="6">
        <v>176</v>
      </c>
      <c r="B177" s="6">
        <v>1</v>
      </c>
      <c r="C177" s="6" t="s">
        <v>248</v>
      </c>
      <c r="D177" s="6">
        <v>17</v>
      </c>
      <c r="E177" s="6" t="s">
        <v>195</v>
      </c>
      <c r="F177" s="6">
        <v>523</v>
      </c>
      <c r="G177" s="6" t="s">
        <v>407</v>
      </c>
      <c r="H177" s="6">
        <v>2</v>
      </c>
      <c r="I177" s="6" t="s">
        <v>297</v>
      </c>
      <c r="J177" s="6">
        <v>2</v>
      </c>
      <c r="K177" s="6" t="s">
        <v>252</v>
      </c>
      <c r="L177" s="8">
        <v>2</v>
      </c>
      <c r="M177" s="6" t="s">
        <v>299</v>
      </c>
      <c r="N177" s="6" t="s">
        <v>255</v>
      </c>
      <c r="R177" s="6" t="str">
        <f t="shared" si="2"/>
        <v>117Xã Đông Hội22</v>
      </c>
    </row>
    <row r="178" spans="1:18">
      <c r="A178" s="6">
        <v>177</v>
      </c>
      <c r="B178" s="6">
        <v>1</v>
      </c>
      <c r="C178" s="6" t="s">
        <v>248</v>
      </c>
      <c r="D178" s="6">
        <v>18</v>
      </c>
      <c r="E178" s="6" t="s">
        <v>161</v>
      </c>
      <c r="F178" s="6">
        <v>526</v>
      </c>
      <c r="G178" s="6" t="s">
        <v>231</v>
      </c>
      <c r="H178" s="6">
        <v>1</v>
      </c>
      <c r="I178" s="6" t="s">
        <v>251</v>
      </c>
      <c r="J178" s="6">
        <v>2</v>
      </c>
      <c r="K178" s="6" t="s">
        <v>252</v>
      </c>
      <c r="L178" s="8">
        <v>2</v>
      </c>
      <c r="M178" s="6" t="s">
        <v>299</v>
      </c>
      <c r="N178" s="6" t="s">
        <v>255</v>
      </c>
      <c r="R178" s="6" t="str">
        <f t="shared" si="2"/>
        <v>118Thị trấn Yên Viên12</v>
      </c>
    </row>
    <row r="179" spans="1:18">
      <c r="A179" s="6">
        <v>178</v>
      </c>
      <c r="B179" s="6">
        <v>1</v>
      </c>
      <c r="C179" s="6" t="s">
        <v>248</v>
      </c>
      <c r="D179" s="6">
        <v>18</v>
      </c>
      <c r="E179" s="6" t="s">
        <v>161</v>
      </c>
      <c r="F179" s="6">
        <v>529</v>
      </c>
      <c r="G179" s="6" t="s">
        <v>408</v>
      </c>
      <c r="H179" s="6">
        <v>2</v>
      </c>
      <c r="I179" s="6" t="s">
        <v>297</v>
      </c>
      <c r="J179" s="6">
        <v>2</v>
      </c>
      <c r="K179" s="6" t="s">
        <v>252</v>
      </c>
      <c r="L179" s="8">
        <v>4</v>
      </c>
      <c r="M179" s="6" t="s">
        <v>361</v>
      </c>
      <c r="N179" s="6" t="s">
        <v>255</v>
      </c>
      <c r="R179" s="6" t="str">
        <f t="shared" si="2"/>
        <v>118Xã Yên Thường22</v>
      </c>
    </row>
    <row r="180" spans="1:18">
      <c r="A180" s="6">
        <v>179</v>
      </c>
      <c r="B180" s="6">
        <v>1</v>
      </c>
      <c r="C180" s="6" t="s">
        <v>248</v>
      </c>
      <c r="D180" s="6">
        <v>18</v>
      </c>
      <c r="E180" s="6" t="s">
        <v>161</v>
      </c>
      <c r="F180" s="6">
        <v>532</v>
      </c>
      <c r="G180" s="6" t="s">
        <v>409</v>
      </c>
      <c r="H180" s="6">
        <v>2</v>
      </c>
      <c r="I180" s="6" t="s">
        <v>297</v>
      </c>
      <c r="J180" s="6">
        <v>2</v>
      </c>
      <c r="K180" s="6" t="s">
        <v>252</v>
      </c>
      <c r="L180" s="8">
        <v>2</v>
      </c>
      <c r="M180" s="6" t="s">
        <v>299</v>
      </c>
      <c r="N180" s="6" t="s">
        <v>255</v>
      </c>
      <c r="R180" s="6" t="str">
        <f t="shared" si="2"/>
        <v>118Xã Yên Viên22</v>
      </c>
    </row>
    <row r="181" spans="1:18">
      <c r="A181" s="6">
        <v>180</v>
      </c>
      <c r="B181" s="6">
        <v>1</v>
      </c>
      <c r="C181" s="6" t="s">
        <v>248</v>
      </c>
      <c r="D181" s="6">
        <v>18</v>
      </c>
      <c r="E181" s="6" t="s">
        <v>161</v>
      </c>
      <c r="F181" s="6">
        <v>535</v>
      </c>
      <c r="G181" s="6" t="s">
        <v>410</v>
      </c>
      <c r="H181" s="6">
        <v>2</v>
      </c>
      <c r="I181" s="6" t="s">
        <v>297</v>
      </c>
      <c r="J181" s="6">
        <v>2</v>
      </c>
      <c r="K181" s="6" t="s">
        <v>252</v>
      </c>
      <c r="L181" s="8">
        <v>4</v>
      </c>
      <c r="M181" s="6" t="s">
        <v>361</v>
      </c>
      <c r="N181" s="6" t="s">
        <v>255</v>
      </c>
      <c r="R181" s="6" t="str">
        <f t="shared" si="2"/>
        <v>118Xã Ninh Hiệp22</v>
      </c>
    </row>
    <row r="182" spans="1:18">
      <c r="A182" s="6">
        <v>181</v>
      </c>
      <c r="B182" s="6">
        <v>1</v>
      </c>
      <c r="C182" s="6" t="s">
        <v>248</v>
      </c>
      <c r="D182" s="6">
        <v>18</v>
      </c>
      <c r="E182" s="6" t="s">
        <v>161</v>
      </c>
      <c r="F182" s="6">
        <v>538</v>
      </c>
      <c r="G182" s="6" t="s">
        <v>411</v>
      </c>
      <c r="H182" s="6">
        <v>2</v>
      </c>
      <c r="I182" s="6" t="s">
        <v>297</v>
      </c>
      <c r="J182" s="6">
        <v>2</v>
      </c>
      <c r="K182" s="6" t="s">
        <v>252</v>
      </c>
      <c r="L182" s="8">
        <v>4</v>
      </c>
      <c r="M182" s="6" t="s">
        <v>361</v>
      </c>
      <c r="N182" s="6" t="s">
        <v>255</v>
      </c>
      <c r="R182" s="6" t="str">
        <f t="shared" si="2"/>
        <v>118Xã Đình Xuyên22</v>
      </c>
    </row>
    <row r="183" spans="1:18">
      <c r="A183" s="6">
        <v>182</v>
      </c>
      <c r="B183" s="6">
        <v>1</v>
      </c>
      <c r="C183" s="6" t="s">
        <v>248</v>
      </c>
      <c r="D183" s="6">
        <v>18</v>
      </c>
      <c r="E183" s="6" t="s">
        <v>161</v>
      </c>
      <c r="F183" s="6">
        <v>541</v>
      </c>
      <c r="G183" s="6" t="s">
        <v>412</v>
      </c>
      <c r="H183" s="6">
        <v>2</v>
      </c>
      <c r="I183" s="6" t="s">
        <v>297</v>
      </c>
      <c r="J183" s="6">
        <v>2</v>
      </c>
      <c r="K183" s="6" t="s">
        <v>252</v>
      </c>
      <c r="L183" s="8">
        <v>4</v>
      </c>
      <c r="M183" s="6" t="s">
        <v>361</v>
      </c>
      <c r="N183" s="6" t="s">
        <v>255</v>
      </c>
      <c r="R183" s="6" t="str">
        <f t="shared" si="2"/>
        <v>118Xã Dương Hà22</v>
      </c>
    </row>
    <row r="184" spans="1:18">
      <c r="A184" s="6">
        <v>183</v>
      </c>
      <c r="B184" s="6">
        <v>1</v>
      </c>
      <c r="C184" s="6" t="s">
        <v>248</v>
      </c>
      <c r="D184" s="6">
        <v>18</v>
      </c>
      <c r="E184" s="6" t="s">
        <v>161</v>
      </c>
      <c r="F184" s="6">
        <v>544</v>
      </c>
      <c r="G184" s="6" t="s">
        <v>413</v>
      </c>
      <c r="H184" s="6">
        <v>2</v>
      </c>
      <c r="I184" s="6" t="s">
        <v>297</v>
      </c>
      <c r="J184" s="6">
        <v>2</v>
      </c>
      <c r="K184" s="6" t="s">
        <v>252</v>
      </c>
      <c r="L184" s="8">
        <v>4</v>
      </c>
      <c r="M184" s="6" t="s">
        <v>361</v>
      </c>
      <c r="N184" s="6" t="s">
        <v>255</v>
      </c>
      <c r="R184" s="6" t="str">
        <f t="shared" si="2"/>
        <v>118Xã Phù Đổng22</v>
      </c>
    </row>
    <row r="185" spans="1:18">
      <c r="A185" s="6">
        <v>184</v>
      </c>
      <c r="B185" s="6">
        <v>1</v>
      </c>
      <c r="C185" s="6" t="s">
        <v>248</v>
      </c>
      <c r="D185" s="6">
        <v>18</v>
      </c>
      <c r="E185" s="6" t="s">
        <v>161</v>
      </c>
      <c r="F185" s="6">
        <v>547</v>
      </c>
      <c r="G185" s="6" t="s">
        <v>414</v>
      </c>
      <c r="H185" s="6">
        <v>2</v>
      </c>
      <c r="I185" s="6" t="s">
        <v>297</v>
      </c>
      <c r="J185" s="6">
        <v>2</v>
      </c>
      <c r="K185" s="6" t="s">
        <v>252</v>
      </c>
      <c r="L185" s="8">
        <v>4</v>
      </c>
      <c r="M185" s="6" t="s">
        <v>361</v>
      </c>
      <c r="N185" s="6" t="s">
        <v>255</v>
      </c>
      <c r="R185" s="6" t="str">
        <f t="shared" si="2"/>
        <v>118Xã Trung Mầu22</v>
      </c>
    </row>
    <row r="186" spans="1:18">
      <c r="A186" s="6">
        <v>185</v>
      </c>
      <c r="B186" s="6">
        <v>1</v>
      </c>
      <c r="C186" s="6" t="s">
        <v>248</v>
      </c>
      <c r="D186" s="6">
        <v>18</v>
      </c>
      <c r="E186" s="6" t="s">
        <v>161</v>
      </c>
      <c r="F186" s="6">
        <v>550</v>
      </c>
      <c r="G186" s="6" t="s">
        <v>415</v>
      </c>
      <c r="H186" s="6">
        <v>2</v>
      </c>
      <c r="I186" s="6" t="s">
        <v>297</v>
      </c>
      <c r="J186" s="6">
        <v>2</v>
      </c>
      <c r="K186" s="6" t="s">
        <v>252</v>
      </c>
      <c r="L186" s="8">
        <v>4</v>
      </c>
      <c r="M186" s="6" t="s">
        <v>361</v>
      </c>
      <c r="N186" s="6" t="s">
        <v>255</v>
      </c>
      <c r="R186" s="6" t="str">
        <f t="shared" si="2"/>
        <v>118Xã Lệ Chi22</v>
      </c>
    </row>
    <row r="187" spans="1:18">
      <c r="A187" s="6">
        <v>186</v>
      </c>
      <c r="B187" s="6">
        <v>1</v>
      </c>
      <c r="C187" s="6" t="s">
        <v>248</v>
      </c>
      <c r="D187" s="6">
        <v>18</v>
      </c>
      <c r="E187" s="6" t="s">
        <v>161</v>
      </c>
      <c r="F187" s="6">
        <v>553</v>
      </c>
      <c r="G187" s="6" t="s">
        <v>206</v>
      </c>
      <c r="H187" s="6">
        <v>2</v>
      </c>
      <c r="I187" s="6" t="s">
        <v>297</v>
      </c>
      <c r="J187" s="6">
        <v>2</v>
      </c>
      <c r="K187" s="6" t="s">
        <v>252</v>
      </c>
      <c r="L187" s="8">
        <v>2</v>
      </c>
      <c r="M187" s="6" t="s">
        <v>299</v>
      </c>
      <c r="N187" s="6" t="s">
        <v>255</v>
      </c>
      <c r="R187" s="6" t="str">
        <f t="shared" si="2"/>
        <v>118Xã Cổ Bi22</v>
      </c>
    </row>
    <row r="188" spans="1:18">
      <c r="A188" s="6">
        <v>187</v>
      </c>
      <c r="B188" s="6">
        <v>1</v>
      </c>
      <c r="C188" s="6" t="s">
        <v>248</v>
      </c>
      <c r="D188" s="6">
        <v>18</v>
      </c>
      <c r="E188" s="6" t="s">
        <v>161</v>
      </c>
      <c r="F188" s="6">
        <v>556</v>
      </c>
      <c r="G188" s="6" t="s">
        <v>416</v>
      </c>
      <c r="H188" s="6">
        <v>2</v>
      </c>
      <c r="I188" s="6" t="s">
        <v>297</v>
      </c>
      <c r="J188" s="6">
        <v>2</v>
      </c>
      <c r="K188" s="6" t="s">
        <v>252</v>
      </c>
      <c r="L188" s="8">
        <v>4</v>
      </c>
      <c r="M188" s="6" t="s">
        <v>361</v>
      </c>
      <c r="N188" s="6" t="s">
        <v>255</v>
      </c>
      <c r="R188" s="6" t="str">
        <f t="shared" si="2"/>
        <v>118Xã Đặng Xá22</v>
      </c>
    </row>
    <row r="189" spans="1:18">
      <c r="A189" s="6">
        <v>188</v>
      </c>
      <c r="B189" s="6">
        <v>1</v>
      </c>
      <c r="C189" s="6" t="s">
        <v>248</v>
      </c>
      <c r="D189" s="6">
        <v>18</v>
      </c>
      <c r="E189" s="6" t="s">
        <v>161</v>
      </c>
      <c r="F189" s="6">
        <v>559</v>
      </c>
      <c r="G189" s="6" t="s">
        <v>417</v>
      </c>
      <c r="H189" s="6">
        <v>2</v>
      </c>
      <c r="I189" s="6" t="s">
        <v>297</v>
      </c>
      <c r="J189" s="6">
        <v>2</v>
      </c>
      <c r="K189" s="6" t="s">
        <v>252</v>
      </c>
      <c r="L189" s="8">
        <v>4</v>
      </c>
      <c r="M189" s="6" t="s">
        <v>361</v>
      </c>
      <c r="N189" s="6" t="s">
        <v>255</v>
      </c>
      <c r="R189" s="6" t="str">
        <f t="shared" si="2"/>
        <v>118Xã Phú Thị22</v>
      </c>
    </row>
    <row r="190" spans="1:18">
      <c r="A190" s="6">
        <v>189</v>
      </c>
      <c r="B190" s="6">
        <v>1</v>
      </c>
      <c r="C190" s="6" t="s">
        <v>248</v>
      </c>
      <c r="D190" s="6">
        <v>18</v>
      </c>
      <c r="E190" s="6" t="s">
        <v>161</v>
      </c>
      <c r="F190" s="6">
        <v>562</v>
      </c>
      <c r="G190" s="6" t="s">
        <v>418</v>
      </c>
      <c r="H190" s="6">
        <v>2</v>
      </c>
      <c r="I190" s="6" t="s">
        <v>297</v>
      </c>
      <c r="J190" s="6">
        <v>2</v>
      </c>
      <c r="K190" s="6" t="s">
        <v>252</v>
      </c>
      <c r="L190" s="8">
        <v>4</v>
      </c>
      <c r="M190" s="6" t="s">
        <v>361</v>
      </c>
      <c r="N190" s="6" t="s">
        <v>255</v>
      </c>
      <c r="R190" s="6" t="str">
        <f t="shared" si="2"/>
        <v>118Xã Kim Sơn22</v>
      </c>
    </row>
    <row r="191" spans="1:18">
      <c r="A191" s="6">
        <v>190</v>
      </c>
      <c r="B191" s="6">
        <v>1</v>
      </c>
      <c r="C191" s="6" t="s">
        <v>248</v>
      </c>
      <c r="D191" s="6">
        <v>18</v>
      </c>
      <c r="E191" s="6" t="s">
        <v>161</v>
      </c>
      <c r="F191" s="6">
        <v>565</v>
      </c>
      <c r="G191" s="6" t="s">
        <v>419</v>
      </c>
      <c r="H191" s="6">
        <v>1</v>
      </c>
      <c r="I191" s="6" t="s">
        <v>251</v>
      </c>
      <c r="J191" s="6">
        <v>2</v>
      </c>
      <c r="K191" s="6" t="s">
        <v>252</v>
      </c>
      <c r="L191" s="8">
        <v>2</v>
      </c>
      <c r="M191" s="6" t="s">
        <v>299</v>
      </c>
      <c r="N191" s="6" t="s">
        <v>255</v>
      </c>
      <c r="R191" s="6" t="str">
        <f t="shared" si="2"/>
        <v>118Thị trấn Trâu Quỳ12</v>
      </c>
    </row>
    <row r="192" spans="1:18">
      <c r="A192" s="6">
        <v>191</v>
      </c>
      <c r="B192" s="6">
        <v>1</v>
      </c>
      <c r="C192" s="6" t="s">
        <v>248</v>
      </c>
      <c r="D192" s="6">
        <v>18</v>
      </c>
      <c r="E192" s="6" t="s">
        <v>161</v>
      </c>
      <c r="F192" s="6">
        <v>568</v>
      </c>
      <c r="G192" s="6" t="s">
        <v>420</v>
      </c>
      <c r="H192" s="6">
        <v>2</v>
      </c>
      <c r="I192" s="6" t="s">
        <v>297</v>
      </c>
      <c r="J192" s="6">
        <v>2</v>
      </c>
      <c r="K192" s="6" t="s">
        <v>252</v>
      </c>
      <c r="L192" s="8">
        <v>4</v>
      </c>
      <c r="M192" s="6" t="s">
        <v>361</v>
      </c>
      <c r="N192" s="6" t="s">
        <v>255</v>
      </c>
      <c r="R192" s="6" t="str">
        <f t="shared" si="2"/>
        <v>118Xã Dương Quang22</v>
      </c>
    </row>
    <row r="193" spans="1:18">
      <c r="A193" s="6">
        <v>192</v>
      </c>
      <c r="B193" s="6">
        <v>1</v>
      </c>
      <c r="C193" s="6" t="s">
        <v>248</v>
      </c>
      <c r="D193" s="6">
        <v>18</v>
      </c>
      <c r="E193" s="6" t="s">
        <v>161</v>
      </c>
      <c r="F193" s="6">
        <v>571</v>
      </c>
      <c r="G193" s="6" t="s">
        <v>421</v>
      </c>
      <c r="H193" s="6">
        <v>2</v>
      </c>
      <c r="I193" s="6" t="s">
        <v>297</v>
      </c>
      <c r="J193" s="6">
        <v>2</v>
      </c>
      <c r="K193" s="6" t="s">
        <v>252</v>
      </c>
      <c r="L193" s="8">
        <v>2</v>
      </c>
      <c r="M193" s="6" t="s">
        <v>299</v>
      </c>
      <c r="N193" s="6" t="s">
        <v>255</v>
      </c>
      <c r="R193" s="6" t="str">
        <f t="shared" si="2"/>
        <v>118Xã Dương Xá22</v>
      </c>
    </row>
    <row r="194" spans="1:18">
      <c r="A194" s="6">
        <v>193</v>
      </c>
      <c r="B194" s="6">
        <v>1</v>
      </c>
      <c r="C194" s="6" t="s">
        <v>248</v>
      </c>
      <c r="D194" s="6">
        <v>18</v>
      </c>
      <c r="E194" s="6" t="s">
        <v>161</v>
      </c>
      <c r="F194" s="6">
        <v>574</v>
      </c>
      <c r="G194" s="6" t="s">
        <v>422</v>
      </c>
      <c r="H194" s="6">
        <v>2</v>
      </c>
      <c r="I194" s="6" t="s">
        <v>297</v>
      </c>
      <c r="J194" s="6">
        <v>2</v>
      </c>
      <c r="K194" s="6" t="s">
        <v>252</v>
      </c>
      <c r="L194" s="8">
        <v>4</v>
      </c>
      <c r="M194" s="6" t="s">
        <v>361</v>
      </c>
      <c r="N194" s="6" t="s">
        <v>255</v>
      </c>
      <c r="R194" s="6" t="str">
        <f t="shared" si="2"/>
        <v>118Xã Đông Dư22</v>
      </c>
    </row>
    <row r="195" spans="1:18">
      <c r="A195" s="6">
        <v>194</v>
      </c>
      <c r="B195" s="6">
        <v>1</v>
      </c>
      <c r="C195" s="6" t="s">
        <v>248</v>
      </c>
      <c r="D195" s="6">
        <v>18</v>
      </c>
      <c r="E195" s="6" t="s">
        <v>161</v>
      </c>
      <c r="F195" s="6">
        <v>577</v>
      </c>
      <c r="G195" s="6" t="s">
        <v>162</v>
      </c>
      <c r="H195" s="6">
        <v>2</v>
      </c>
      <c r="I195" s="6" t="s">
        <v>297</v>
      </c>
      <c r="J195" s="6">
        <v>2</v>
      </c>
      <c r="K195" s="6" t="s">
        <v>252</v>
      </c>
      <c r="L195" s="8">
        <v>4</v>
      </c>
      <c r="M195" s="6" t="s">
        <v>361</v>
      </c>
      <c r="N195" s="6" t="s">
        <v>255</v>
      </c>
      <c r="R195" s="6" t="str">
        <f t="shared" ref="R195:R258" si="3">CONCATENATE(B195,D195,G195,H195,J195)</f>
        <v>118Xã Đa Tốn22</v>
      </c>
    </row>
    <row r="196" spans="1:18">
      <c r="A196" s="6">
        <v>195</v>
      </c>
      <c r="B196" s="6">
        <v>1</v>
      </c>
      <c r="C196" s="6" t="s">
        <v>248</v>
      </c>
      <c r="D196" s="6">
        <v>18</v>
      </c>
      <c r="E196" s="6" t="s">
        <v>161</v>
      </c>
      <c r="F196" s="6">
        <v>580</v>
      </c>
      <c r="G196" s="6" t="s">
        <v>423</v>
      </c>
      <c r="H196" s="6">
        <v>2</v>
      </c>
      <c r="I196" s="6" t="s">
        <v>297</v>
      </c>
      <c r="J196" s="6">
        <v>2</v>
      </c>
      <c r="K196" s="6" t="s">
        <v>252</v>
      </c>
      <c r="L196" s="8">
        <v>4</v>
      </c>
      <c r="M196" s="6" t="s">
        <v>361</v>
      </c>
      <c r="N196" s="6" t="s">
        <v>255</v>
      </c>
      <c r="R196" s="6" t="str">
        <f t="shared" si="3"/>
        <v>118Xã Kiêu Kỵ22</v>
      </c>
    </row>
    <row r="197" spans="1:18">
      <c r="A197" s="6">
        <v>196</v>
      </c>
      <c r="B197" s="6">
        <v>1</v>
      </c>
      <c r="C197" s="6" t="s">
        <v>248</v>
      </c>
      <c r="D197" s="6">
        <v>18</v>
      </c>
      <c r="E197" s="6" t="s">
        <v>161</v>
      </c>
      <c r="F197" s="6">
        <v>583</v>
      </c>
      <c r="G197" s="6" t="s">
        <v>424</v>
      </c>
      <c r="H197" s="6">
        <v>2</v>
      </c>
      <c r="I197" s="6" t="s">
        <v>297</v>
      </c>
      <c r="J197" s="6">
        <v>2</v>
      </c>
      <c r="K197" s="6" t="s">
        <v>252</v>
      </c>
      <c r="L197" s="8">
        <v>4</v>
      </c>
      <c r="M197" s="6" t="s">
        <v>361</v>
      </c>
      <c r="N197" s="6" t="s">
        <v>255</v>
      </c>
      <c r="R197" s="6" t="str">
        <f t="shared" si="3"/>
        <v>118Xã Bát Tràng22</v>
      </c>
    </row>
    <row r="198" spans="1:18">
      <c r="A198" s="6">
        <v>197</v>
      </c>
      <c r="B198" s="6">
        <v>1</v>
      </c>
      <c r="C198" s="6" t="s">
        <v>248</v>
      </c>
      <c r="D198" s="6">
        <v>18</v>
      </c>
      <c r="E198" s="6" t="s">
        <v>161</v>
      </c>
      <c r="F198" s="6">
        <v>586</v>
      </c>
      <c r="G198" s="6" t="s">
        <v>425</v>
      </c>
      <c r="H198" s="6">
        <v>2</v>
      </c>
      <c r="I198" s="6" t="s">
        <v>297</v>
      </c>
      <c r="J198" s="6">
        <v>2</v>
      </c>
      <c r="K198" s="6" t="s">
        <v>252</v>
      </c>
      <c r="L198" s="8">
        <v>4</v>
      </c>
      <c r="M198" s="6" t="s">
        <v>361</v>
      </c>
      <c r="N198" s="6" t="s">
        <v>255</v>
      </c>
      <c r="R198" s="6" t="str">
        <f t="shared" si="3"/>
        <v>118Xã Kim Lan22</v>
      </c>
    </row>
    <row r="199" spans="1:18">
      <c r="A199" s="6">
        <v>198</v>
      </c>
      <c r="B199" s="6">
        <v>1</v>
      </c>
      <c r="C199" s="6" t="s">
        <v>248</v>
      </c>
      <c r="D199" s="6">
        <v>18</v>
      </c>
      <c r="E199" s="6" t="s">
        <v>161</v>
      </c>
      <c r="F199" s="6">
        <v>589</v>
      </c>
      <c r="G199" s="6" t="s">
        <v>426</v>
      </c>
      <c r="H199" s="6">
        <v>2</v>
      </c>
      <c r="I199" s="6" t="s">
        <v>297</v>
      </c>
      <c r="J199" s="6">
        <v>2</v>
      </c>
      <c r="K199" s="6" t="s">
        <v>252</v>
      </c>
      <c r="L199" s="8">
        <v>4</v>
      </c>
      <c r="M199" s="6" t="s">
        <v>361</v>
      </c>
      <c r="N199" s="6" t="s">
        <v>255</v>
      </c>
      <c r="R199" s="6" t="str">
        <f t="shared" si="3"/>
        <v>118Xã Văn Đức22</v>
      </c>
    </row>
    <row r="200" spans="1:18">
      <c r="A200" s="6">
        <v>199</v>
      </c>
      <c r="B200" s="6">
        <v>1</v>
      </c>
      <c r="C200" s="6" t="s">
        <v>248</v>
      </c>
      <c r="D200" s="6">
        <v>19</v>
      </c>
      <c r="E200" s="6" t="s">
        <v>427</v>
      </c>
      <c r="F200" s="6">
        <v>592</v>
      </c>
      <c r="G200" s="6" t="s">
        <v>428</v>
      </c>
      <c r="H200" s="6">
        <v>1</v>
      </c>
      <c r="I200" s="6" t="s">
        <v>251</v>
      </c>
      <c r="J200" s="6">
        <v>2</v>
      </c>
      <c r="K200" s="6" t="s">
        <v>252</v>
      </c>
      <c r="L200" s="8" t="s">
        <v>253</v>
      </c>
      <c r="M200" s="6" t="s">
        <v>254</v>
      </c>
      <c r="N200" s="6" t="s">
        <v>255</v>
      </c>
      <c r="R200" s="6" t="str">
        <f t="shared" si="3"/>
        <v>119Phường Cầu Diễn12</v>
      </c>
    </row>
    <row r="201" spans="1:18">
      <c r="A201" s="6">
        <v>200</v>
      </c>
      <c r="B201" s="6">
        <v>1</v>
      </c>
      <c r="C201" s="6" t="s">
        <v>248</v>
      </c>
      <c r="D201" s="6">
        <v>19</v>
      </c>
      <c r="E201" s="6" t="s">
        <v>427</v>
      </c>
      <c r="F201" s="6">
        <v>622</v>
      </c>
      <c r="G201" s="6" t="s">
        <v>429</v>
      </c>
      <c r="H201" s="6">
        <v>1</v>
      </c>
      <c r="I201" s="6" t="s">
        <v>251</v>
      </c>
      <c r="J201" s="6">
        <v>2</v>
      </c>
      <c r="K201" s="6" t="s">
        <v>252</v>
      </c>
      <c r="L201" s="8">
        <v>2</v>
      </c>
      <c r="M201" s="6" t="s">
        <v>299</v>
      </c>
      <c r="N201" s="6" t="s">
        <v>255</v>
      </c>
      <c r="R201" s="6" t="str">
        <f t="shared" si="3"/>
        <v>119Phường Xuân Phương12</v>
      </c>
    </row>
    <row r="202" spans="1:18">
      <c r="A202" s="6">
        <v>201</v>
      </c>
      <c r="B202" s="6">
        <v>1</v>
      </c>
      <c r="C202" s="6" t="s">
        <v>248</v>
      </c>
      <c r="D202" s="6">
        <v>19</v>
      </c>
      <c r="E202" s="6" t="s">
        <v>427</v>
      </c>
      <c r="F202" s="6">
        <v>623</v>
      </c>
      <c r="G202" s="6" t="s">
        <v>430</v>
      </c>
      <c r="H202" s="6">
        <v>1</v>
      </c>
      <c r="I202" s="6" t="s">
        <v>251</v>
      </c>
      <c r="J202" s="6">
        <v>2</v>
      </c>
      <c r="K202" s="6" t="s">
        <v>252</v>
      </c>
      <c r="L202" s="8">
        <v>2</v>
      </c>
      <c r="M202" s="6" t="s">
        <v>299</v>
      </c>
      <c r="N202" s="6" t="s">
        <v>255</v>
      </c>
      <c r="R202" s="6" t="str">
        <f t="shared" si="3"/>
        <v>119Phường Phương Canh12</v>
      </c>
    </row>
    <row r="203" spans="1:18">
      <c r="A203" s="6">
        <v>202</v>
      </c>
      <c r="B203" s="6">
        <v>1</v>
      </c>
      <c r="C203" s="6" t="s">
        <v>248</v>
      </c>
      <c r="D203" s="6">
        <v>19</v>
      </c>
      <c r="E203" s="6" t="s">
        <v>427</v>
      </c>
      <c r="F203" s="6">
        <v>625</v>
      </c>
      <c r="G203" s="6" t="s">
        <v>431</v>
      </c>
      <c r="H203" s="6">
        <v>1</v>
      </c>
      <c r="I203" s="6" t="s">
        <v>251</v>
      </c>
      <c r="J203" s="6">
        <v>2</v>
      </c>
      <c r="K203" s="6" t="s">
        <v>252</v>
      </c>
      <c r="L203" s="8" t="s">
        <v>253</v>
      </c>
      <c r="M203" s="6" t="s">
        <v>254</v>
      </c>
      <c r="N203" s="6" t="s">
        <v>255</v>
      </c>
      <c r="R203" s="6" t="str">
        <f t="shared" si="3"/>
        <v>119Phường Mỹ Đình 112</v>
      </c>
    </row>
    <row r="204" spans="1:18">
      <c r="A204" s="6">
        <v>203</v>
      </c>
      <c r="B204" s="6">
        <v>1</v>
      </c>
      <c r="C204" s="6" t="s">
        <v>248</v>
      </c>
      <c r="D204" s="6">
        <v>19</v>
      </c>
      <c r="E204" s="6" t="s">
        <v>427</v>
      </c>
      <c r="F204" s="6">
        <v>626</v>
      </c>
      <c r="G204" s="6" t="s">
        <v>432</v>
      </c>
      <c r="H204" s="6">
        <v>1</v>
      </c>
      <c r="I204" s="6" t="s">
        <v>251</v>
      </c>
      <c r="J204" s="6">
        <v>2</v>
      </c>
      <c r="K204" s="6" t="s">
        <v>252</v>
      </c>
      <c r="L204" s="8" t="s">
        <v>253</v>
      </c>
      <c r="M204" s="6" t="s">
        <v>254</v>
      </c>
      <c r="N204" s="6" t="s">
        <v>255</v>
      </c>
      <c r="R204" s="6" t="str">
        <f t="shared" si="3"/>
        <v>119Phường Mỹ Đình 212</v>
      </c>
    </row>
    <row r="205" spans="1:18">
      <c r="A205" s="6">
        <v>204</v>
      </c>
      <c r="B205" s="6">
        <v>1</v>
      </c>
      <c r="C205" s="6" t="s">
        <v>248</v>
      </c>
      <c r="D205" s="6">
        <v>19</v>
      </c>
      <c r="E205" s="6" t="s">
        <v>427</v>
      </c>
      <c r="F205" s="6">
        <v>628</v>
      </c>
      <c r="G205" s="6" t="s">
        <v>433</v>
      </c>
      <c r="H205" s="6">
        <v>1</v>
      </c>
      <c r="I205" s="6" t="s">
        <v>251</v>
      </c>
      <c r="J205" s="6">
        <v>2</v>
      </c>
      <c r="K205" s="6" t="s">
        <v>252</v>
      </c>
      <c r="L205" s="8">
        <v>2</v>
      </c>
      <c r="M205" s="6" t="s">
        <v>299</v>
      </c>
      <c r="N205" s="6" t="s">
        <v>255</v>
      </c>
      <c r="R205" s="6" t="str">
        <f t="shared" si="3"/>
        <v>119Phường Tây Mỗ12</v>
      </c>
    </row>
    <row r="206" spans="1:18">
      <c r="A206" s="6">
        <v>205</v>
      </c>
      <c r="B206" s="6">
        <v>1</v>
      </c>
      <c r="C206" s="6" t="s">
        <v>248</v>
      </c>
      <c r="D206" s="6">
        <v>19</v>
      </c>
      <c r="E206" s="6" t="s">
        <v>427</v>
      </c>
      <c r="F206" s="6">
        <v>631</v>
      </c>
      <c r="G206" s="6" t="s">
        <v>434</v>
      </c>
      <c r="H206" s="6">
        <v>1</v>
      </c>
      <c r="I206" s="6" t="s">
        <v>251</v>
      </c>
      <c r="J206" s="6">
        <v>2</v>
      </c>
      <c r="K206" s="6" t="s">
        <v>252</v>
      </c>
      <c r="L206" s="8" t="s">
        <v>253</v>
      </c>
      <c r="M206" s="6" t="s">
        <v>254</v>
      </c>
      <c r="N206" s="6" t="s">
        <v>255</v>
      </c>
      <c r="R206" s="6" t="str">
        <f t="shared" si="3"/>
        <v>119Phường Mễ Trì12</v>
      </c>
    </row>
    <row r="207" spans="1:18">
      <c r="A207" s="6">
        <v>206</v>
      </c>
      <c r="B207" s="6">
        <v>1</v>
      </c>
      <c r="C207" s="6" t="s">
        <v>248</v>
      </c>
      <c r="D207" s="6">
        <v>19</v>
      </c>
      <c r="E207" s="6" t="s">
        <v>427</v>
      </c>
      <c r="F207" s="6">
        <v>632</v>
      </c>
      <c r="G207" s="6" t="s">
        <v>435</v>
      </c>
      <c r="H207" s="6">
        <v>1</v>
      </c>
      <c r="I207" s="6" t="s">
        <v>251</v>
      </c>
      <c r="J207" s="6">
        <v>2</v>
      </c>
      <c r="K207" s="6" t="s">
        <v>252</v>
      </c>
      <c r="L207" s="8" t="s">
        <v>253</v>
      </c>
      <c r="M207" s="6" t="s">
        <v>254</v>
      </c>
      <c r="N207" s="6" t="s">
        <v>255</v>
      </c>
      <c r="R207" s="6" t="str">
        <f t="shared" si="3"/>
        <v>119Phường Phú Đô12</v>
      </c>
    </row>
    <row r="208" spans="1:18">
      <c r="A208" s="6">
        <v>207</v>
      </c>
      <c r="B208" s="6">
        <v>1</v>
      </c>
      <c r="C208" s="6" t="s">
        <v>248</v>
      </c>
      <c r="D208" s="6">
        <v>19</v>
      </c>
      <c r="E208" s="6" t="s">
        <v>427</v>
      </c>
      <c r="F208" s="6">
        <v>634</v>
      </c>
      <c r="G208" s="6" t="s">
        <v>436</v>
      </c>
      <c r="H208" s="6">
        <v>1</v>
      </c>
      <c r="I208" s="6" t="s">
        <v>251</v>
      </c>
      <c r="J208" s="6">
        <v>2</v>
      </c>
      <c r="K208" s="6" t="s">
        <v>252</v>
      </c>
      <c r="L208" s="8">
        <v>2</v>
      </c>
      <c r="M208" s="6" t="s">
        <v>299</v>
      </c>
      <c r="N208" s="6" t="s">
        <v>255</v>
      </c>
      <c r="R208" s="6" t="str">
        <f t="shared" si="3"/>
        <v>119Phường Đại Mỗ12</v>
      </c>
    </row>
    <row r="209" spans="1:18">
      <c r="A209" s="6">
        <v>208</v>
      </c>
      <c r="B209" s="6">
        <v>1</v>
      </c>
      <c r="C209" s="6" t="s">
        <v>248</v>
      </c>
      <c r="D209" s="6">
        <v>19</v>
      </c>
      <c r="E209" s="6" t="s">
        <v>427</v>
      </c>
      <c r="F209" s="6">
        <v>637</v>
      </c>
      <c r="G209" s="6" t="s">
        <v>437</v>
      </c>
      <c r="H209" s="6">
        <v>1</v>
      </c>
      <c r="I209" s="6" t="s">
        <v>251</v>
      </c>
      <c r="J209" s="6">
        <v>2</v>
      </c>
      <c r="K209" s="6" t="s">
        <v>252</v>
      </c>
      <c r="L209" s="8" t="s">
        <v>253</v>
      </c>
      <c r="M209" s="6" t="s">
        <v>254</v>
      </c>
      <c r="N209" s="6" t="s">
        <v>255</v>
      </c>
      <c r="R209" s="6" t="str">
        <f t="shared" si="3"/>
        <v>119Phường Trung Văn12</v>
      </c>
    </row>
    <row r="210" spans="1:18">
      <c r="A210" s="6">
        <v>209</v>
      </c>
      <c r="B210" s="6">
        <v>1</v>
      </c>
      <c r="C210" s="6" t="s">
        <v>248</v>
      </c>
      <c r="D210" s="6">
        <v>20</v>
      </c>
      <c r="E210" s="6" t="s">
        <v>146</v>
      </c>
      <c r="F210" s="6">
        <v>640</v>
      </c>
      <c r="G210" s="6" t="s">
        <v>438</v>
      </c>
      <c r="H210" s="6">
        <v>1</v>
      </c>
      <c r="I210" s="6" t="s">
        <v>251</v>
      </c>
      <c r="J210" s="6">
        <v>2</v>
      </c>
      <c r="K210" s="6" t="s">
        <v>252</v>
      </c>
      <c r="L210" s="8">
        <v>2</v>
      </c>
      <c r="M210" s="6" t="s">
        <v>299</v>
      </c>
      <c r="N210" s="6" t="s">
        <v>255</v>
      </c>
      <c r="R210" s="6" t="str">
        <f t="shared" si="3"/>
        <v>120Thị trấn Văn Điển12</v>
      </c>
    </row>
    <row r="211" spans="1:18">
      <c r="A211" s="6">
        <v>210</v>
      </c>
      <c r="B211" s="6">
        <v>1</v>
      </c>
      <c r="C211" s="6" t="s">
        <v>248</v>
      </c>
      <c r="D211" s="6">
        <v>20</v>
      </c>
      <c r="E211" s="6" t="s">
        <v>146</v>
      </c>
      <c r="F211" s="6">
        <v>643</v>
      </c>
      <c r="G211" s="6" t="s">
        <v>181</v>
      </c>
      <c r="H211" s="6">
        <v>2</v>
      </c>
      <c r="I211" s="6" t="s">
        <v>297</v>
      </c>
      <c r="J211" s="6">
        <v>2</v>
      </c>
      <c r="K211" s="6" t="s">
        <v>252</v>
      </c>
      <c r="L211" s="8" t="s">
        <v>253</v>
      </c>
      <c r="M211" s="6" t="s">
        <v>254</v>
      </c>
      <c r="N211" s="6" t="s">
        <v>255</v>
      </c>
      <c r="R211" s="6" t="str">
        <f t="shared" si="3"/>
        <v>120Xã Tân Triều22</v>
      </c>
    </row>
    <row r="212" spans="1:18">
      <c r="A212" s="6">
        <v>211</v>
      </c>
      <c r="B212" s="6">
        <v>1</v>
      </c>
      <c r="C212" s="6" t="s">
        <v>248</v>
      </c>
      <c r="D212" s="6">
        <v>20</v>
      </c>
      <c r="E212" s="6" t="s">
        <v>146</v>
      </c>
      <c r="F212" s="6">
        <v>646</v>
      </c>
      <c r="G212" s="6" t="s">
        <v>439</v>
      </c>
      <c r="H212" s="6">
        <v>2</v>
      </c>
      <c r="I212" s="6" t="s">
        <v>297</v>
      </c>
      <c r="J212" s="6">
        <v>2</v>
      </c>
      <c r="K212" s="6" t="s">
        <v>252</v>
      </c>
      <c r="L212" s="8">
        <v>2</v>
      </c>
      <c r="M212" s="6" t="s">
        <v>299</v>
      </c>
      <c r="N212" s="6" t="s">
        <v>255</v>
      </c>
      <c r="R212" s="6" t="str">
        <f t="shared" si="3"/>
        <v>120Xã Thanh Liệt22</v>
      </c>
    </row>
    <row r="213" spans="1:18">
      <c r="A213" s="6">
        <v>212</v>
      </c>
      <c r="B213" s="6">
        <v>1</v>
      </c>
      <c r="C213" s="6" t="s">
        <v>248</v>
      </c>
      <c r="D213" s="6">
        <v>20</v>
      </c>
      <c r="E213" s="6" t="s">
        <v>146</v>
      </c>
      <c r="F213" s="6">
        <v>649</v>
      </c>
      <c r="G213" s="6" t="s">
        <v>147</v>
      </c>
      <c r="H213" s="6">
        <v>2</v>
      </c>
      <c r="I213" s="6" t="s">
        <v>297</v>
      </c>
      <c r="J213" s="6">
        <v>2</v>
      </c>
      <c r="K213" s="6" t="s">
        <v>252</v>
      </c>
      <c r="L213" s="8">
        <v>2</v>
      </c>
      <c r="M213" s="6" t="s">
        <v>299</v>
      </c>
      <c r="N213" s="6" t="s">
        <v>255</v>
      </c>
      <c r="R213" s="6" t="str">
        <f t="shared" si="3"/>
        <v>120Xã Tả Thanh Oai22</v>
      </c>
    </row>
    <row r="214" spans="1:18">
      <c r="A214" s="6">
        <v>213</v>
      </c>
      <c r="B214" s="6">
        <v>1</v>
      </c>
      <c r="C214" s="6" t="s">
        <v>248</v>
      </c>
      <c r="D214" s="6">
        <v>20</v>
      </c>
      <c r="E214" s="6" t="s">
        <v>146</v>
      </c>
      <c r="F214" s="6">
        <v>652</v>
      </c>
      <c r="G214" s="6" t="s">
        <v>440</v>
      </c>
      <c r="H214" s="6">
        <v>2</v>
      </c>
      <c r="I214" s="6" t="s">
        <v>297</v>
      </c>
      <c r="J214" s="6">
        <v>2</v>
      </c>
      <c r="K214" s="6" t="s">
        <v>252</v>
      </c>
      <c r="L214" s="8">
        <v>2</v>
      </c>
      <c r="M214" s="6" t="s">
        <v>299</v>
      </c>
      <c r="N214" s="6" t="s">
        <v>255</v>
      </c>
      <c r="R214" s="6" t="str">
        <f t="shared" si="3"/>
        <v>120Xã Hữu Hoà22</v>
      </c>
    </row>
    <row r="215" spans="1:18">
      <c r="A215" s="6">
        <v>214</v>
      </c>
      <c r="B215" s="6">
        <v>1</v>
      </c>
      <c r="C215" s="6" t="s">
        <v>248</v>
      </c>
      <c r="D215" s="6">
        <v>20</v>
      </c>
      <c r="E215" s="6" t="s">
        <v>146</v>
      </c>
      <c r="F215" s="6">
        <v>655</v>
      </c>
      <c r="G215" s="6" t="s">
        <v>441</v>
      </c>
      <c r="H215" s="6">
        <v>2</v>
      </c>
      <c r="I215" s="6" t="s">
        <v>297</v>
      </c>
      <c r="J215" s="6">
        <v>2</v>
      </c>
      <c r="K215" s="6" t="s">
        <v>252</v>
      </c>
      <c r="L215" s="8">
        <v>2</v>
      </c>
      <c r="M215" s="6" t="s">
        <v>299</v>
      </c>
      <c r="N215" s="6" t="s">
        <v>255</v>
      </c>
      <c r="R215" s="6" t="str">
        <f t="shared" si="3"/>
        <v>120Xã Tam Hiệp22</v>
      </c>
    </row>
    <row r="216" spans="1:18">
      <c r="A216" s="6">
        <v>215</v>
      </c>
      <c r="B216" s="6">
        <v>1</v>
      </c>
      <c r="C216" s="6" t="s">
        <v>248</v>
      </c>
      <c r="D216" s="6">
        <v>20</v>
      </c>
      <c r="E216" s="6" t="s">
        <v>146</v>
      </c>
      <c r="F216" s="6">
        <v>658</v>
      </c>
      <c r="G216" s="6" t="s">
        <v>233</v>
      </c>
      <c r="H216" s="6">
        <v>2</v>
      </c>
      <c r="I216" s="6" t="s">
        <v>297</v>
      </c>
      <c r="J216" s="6">
        <v>2</v>
      </c>
      <c r="K216" s="6" t="s">
        <v>252</v>
      </c>
      <c r="L216" s="8">
        <v>2</v>
      </c>
      <c r="M216" s="6" t="s">
        <v>299</v>
      </c>
      <c r="N216" s="6" t="s">
        <v>255</v>
      </c>
      <c r="R216" s="6" t="str">
        <f t="shared" si="3"/>
        <v>120Xã Tứ Hiệp22</v>
      </c>
    </row>
    <row r="217" spans="1:18">
      <c r="A217" s="6">
        <v>216</v>
      </c>
      <c r="B217" s="6">
        <v>1</v>
      </c>
      <c r="C217" s="6" t="s">
        <v>248</v>
      </c>
      <c r="D217" s="6">
        <v>20</v>
      </c>
      <c r="E217" s="6" t="s">
        <v>146</v>
      </c>
      <c r="F217" s="6">
        <v>661</v>
      </c>
      <c r="G217" s="6" t="s">
        <v>442</v>
      </c>
      <c r="H217" s="6">
        <v>2</v>
      </c>
      <c r="I217" s="6" t="s">
        <v>297</v>
      </c>
      <c r="J217" s="6">
        <v>2</v>
      </c>
      <c r="K217" s="6" t="s">
        <v>252</v>
      </c>
      <c r="L217" s="8">
        <v>2</v>
      </c>
      <c r="M217" s="6" t="s">
        <v>299</v>
      </c>
      <c r="N217" s="6" t="s">
        <v>255</v>
      </c>
      <c r="R217" s="6" t="str">
        <f t="shared" si="3"/>
        <v>120Xã Yên Mỹ22</v>
      </c>
    </row>
    <row r="218" spans="1:18">
      <c r="A218" s="6">
        <v>217</v>
      </c>
      <c r="B218" s="6">
        <v>1</v>
      </c>
      <c r="C218" s="6" t="s">
        <v>248</v>
      </c>
      <c r="D218" s="6">
        <v>20</v>
      </c>
      <c r="E218" s="6" t="s">
        <v>146</v>
      </c>
      <c r="F218" s="6">
        <v>664</v>
      </c>
      <c r="G218" s="6" t="s">
        <v>443</v>
      </c>
      <c r="H218" s="6">
        <v>2</v>
      </c>
      <c r="I218" s="6" t="s">
        <v>297</v>
      </c>
      <c r="J218" s="6">
        <v>2</v>
      </c>
      <c r="K218" s="6" t="s">
        <v>252</v>
      </c>
      <c r="L218" s="8">
        <v>2</v>
      </c>
      <c r="M218" s="6" t="s">
        <v>299</v>
      </c>
      <c r="N218" s="6" t="s">
        <v>255</v>
      </c>
      <c r="R218" s="6" t="str">
        <f t="shared" si="3"/>
        <v>120Xã Vĩnh Quỳnh22</v>
      </c>
    </row>
    <row r="219" spans="1:18">
      <c r="A219" s="6">
        <v>218</v>
      </c>
      <c r="B219" s="6">
        <v>1</v>
      </c>
      <c r="C219" s="6" t="s">
        <v>248</v>
      </c>
      <c r="D219" s="6">
        <v>20</v>
      </c>
      <c r="E219" s="6" t="s">
        <v>146</v>
      </c>
      <c r="F219" s="6">
        <v>667</v>
      </c>
      <c r="G219" s="6" t="s">
        <v>444</v>
      </c>
      <c r="H219" s="6">
        <v>2</v>
      </c>
      <c r="I219" s="6" t="s">
        <v>297</v>
      </c>
      <c r="J219" s="6">
        <v>2</v>
      </c>
      <c r="K219" s="6" t="s">
        <v>252</v>
      </c>
      <c r="L219" s="8">
        <v>2</v>
      </c>
      <c r="M219" s="6" t="s">
        <v>299</v>
      </c>
      <c r="N219" s="6" t="s">
        <v>255</v>
      </c>
      <c r="R219" s="6" t="str">
        <f t="shared" si="3"/>
        <v>120Xã Ngũ Hiệp22</v>
      </c>
    </row>
    <row r="220" spans="1:18">
      <c r="A220" s="6">
        <v>219</v>
      </c>
      <c r="B220" s="6">
        <v>1</v>
      </c>
      <c r="C220" s="6" t="s">
        <v>248</v>
      </c>
      <c r="D220" s="6">
        <v>20</v>
      </c>
      <c r="E220" s="6" t="s">
        <v>146</v>
      </c>
      <c r="F220" s="6">
        <v>670</v>
      </c>
      <c r="G220" s="6" t="s">
        <v>445</v>
      </c>
      <c r="H220" s="6">
        <v>2</v>
      </c>
      <c r="I220" s="6" t="s">
        <v>297</v>
      </c>
      <c r="J220" s="6">
        <v>2</v>
      </c>
      <c r="K220" s="6" t="s">
        <v>252</v>
      </c>
      <c r="L220" s="8">
        <v>4</v>
      </c>
      <c r="M220" s="6" t="s">
        <v>361</v>
      </c>
      <c r="N220" s="6" t="s">
        <v>255</v>
      </c>
      <c r="R220" s="6" t="str">
        <f t="shared" si="3"/>
        <v>120Xã Duyên Hà22</v>
      </c>
    </row>
    <row r="221" spans="1:18">
      <c r="A221" s="6">
        <v>220</v>
      </c>
      <c r="B221" s="6">
        <v>1</v>
      </c>
      <c r="C221" s="6" t="s">
        <v>248</v>
      </c>
      <c r="D221" s="6">
        <v>20</v>
      </c>
      <c r="E221" s="6" t="s">
        <v>146</v>
      </c>
      <c r="F221" s="6">
        <v>673</v>
      </c>
      <c r="G221" s="6" t="s">
        <v>446</v>
      </c>
      <c r="H221" s="6">
        <v>2</v>
      </c>
      <c r="I221" s="6" t="s">
        <v>297</v>
      </c>
      <c r="J221" s="6">
        <v>2</v>
      </c>
      <c r="K221" s="6" t="s">
        <v>252</v>
      </c>
      <c r="L221" s="8">
        <v>4</v>
      </c>
      <c r="M221" s="6" t="s">
        <v>361</v>
      </c>
      <c r="N221" s="6" t="s">
        <v>255</v>
      </c>
      <c r="R221" s="6" t="str">
        <f t="shared" si="3"/>
        <v>120Xã Ngọc Hồi22</v>
      </c>
    </row>
    <row r="222" spans="1:18">
      <c r="A222" s="6">
        <v>221</v>
      </c>
      <c r="B222" s="6">
        <v>1</v>
      </c>
      <c r="C222" s="6" t="s">
        <v>248</v>
      </c>
      <c r="D222" s="6">
        <v>20</v>
      </c>
      <c r="E222" s="6" t="s">
        <v>146</v>
      </c>
      <c r="F222" s="6">
        <v>676</v>
      </c>
      <c r="G222" s="6" t="s">
        <v>447</v>
      </c>
      <c r="H222" s="6">
        <v>2</v>
      </c>
      <c r="I222" s="6" t="s">
        <v>297</v>
      </c>
      <c r="J222" s="6">
        <v>2</v>
      </c>
      <c r="K222" s="6" t="s">
        <v>252</v>
      </c>
      <c r="L222" s="8">
        <v>4</v>
      </c>
      <c r="M222" s="6" t="s">
        <v>361</v>
      </c>
      <c r="N222" s="6" t="s">
        <v>255</v>
      </c>
      <c r="R222" s="6" t="str">
        <f t="shared" si="3"/>
        <v>120Xã Vạn Phúc22</v>
      </c>
    </row>
    <row r="223" spans="1:18">
      <c r="A223" s="6">
        <v>222</v>
      </c>
      <c r="B223" s="6">
        <v>1</v>
      </c>
      <c r="C223" s="6" t="s">
        <v>248</v>
      </c>
      <c r="D223" s="6">
        <v>20</v>
      </c>
      <c r="E223" s="6" t="s">
        <v>146</v>
      </c>
      <c r="F223" s="6">
        <v>679</v>
      </c>
      <c r="G223" s="6" t="s">
        <v>448</v>
      </c>
      <c r="H223" s="6">
        <v>2</v>
      </c>
      <c r="I223" s="6" t="s">
        <v>297</v>
      </c>
      <c r="J223" s="6">
        <v>2</v>
      </c>
      <c r="K223" s="6" t="s">
        <v>252</v>
      </c>
      <c r="L223" s="8">
        <v>4</v>
      </c>
      <c r="M223" s="6" t="s">
        <v>361</v>
      </c>
      <c r="N223" s="6" t="s">
        <v>255</v>
      </c>
      <c r="R223" s="6" t="str">
        <f t="shared" si="3"/>
        <v>120Xã Đại áng22</v>
      </c>
    </row>
    <row r="224" spans="1:18">
      <c r="A224" s="6">
        <v>223</v>
      </c>
      <c r="B224" s="6">
        <v>1</v>
      </c>
      <c r="C224" s="6" t="s">
        <v>248</v>
      </c>
      <c r="D224" s="6">
        <v>20</v>
      </c>
      <c r="E224" s="6" t="s">
        <v>146</v>
      </c>
      <c r="F224" s="6">
        <v>682</v>
      </c>
      <c r="G224" s="6" t="s">
        <v>449</v>
      </c>
      <c r="H224" s="6">
        <v>2</v>
      </c>
      <c r="I224" s="6" t="s">
        <v>297</v>
      </c>
      <c r="J224" s="6">
        <v>2</v>
      </c>
      <c r="K224" s="6" t="s">
        <v>252</v>
      </c>
      <c r="L224" s="8">
        <v>4</v>
      </c>
      <c r="M224" s="6" t="s">
        <v>361</v>
      </c>
      <c r="N224" s="6" t="s">
        <v>255</v>
      </c>
      <c r="R224" s="6" t="str">
        <f t="shared" si="3"/>
        <v>120Xã Liên Ninh22</v>
      </c>
    </row>
    <row r="225" spans="1:18">
      <c r="A225" s="6">
        <v>224</v>
      </c>
      <c r="B225" s="6">
        <v>1</v>
      </c>
      <c r="C225" s="6" t="s">
        <v>248</v>
      </c>
      <c r="D225" s="6">
        <v>20</v>
      </c>
      <c r="E225" s="6" t="s">
        <v>146</v>
      </c>
      <c r="F225" s="6">
        <v>685</v>
      </c>
      <c r="G225" s="6" t="s">
        <v>450</v>
      </c>
      <c r="H225" s="6">
        <v>2</v>
      </c>
      <c r="I225" s="6" t="s">
        <v>297</v>
      </c>
      <c r="J225" s="6">
        <v>2</v>
      </c>
      <c r="K225" s="6" t="s">
        <v>252</v>
      </c>
      <c r="L225" s="8">
        <v>4</v>
      </c>
      <c r="M225" s="6" t="s">
        <v>361</v>
      </c>
      <c r="N225" s="6" t="s">
        <v>255</v>
      </c>
      <c r="R225" s="6" t="str">
        <f t="shared" si="3"/>
        <v>120Xã Đông Mỹ22</v>
      </c>
    </row>
    <row r="226" spans="1:18">
      <c r="A226" s="6">
        <v>225</v>
      </c>
      <c r="B226" s="6">
        <v>1</v>
      </c>
      <c r="C226" s="6" t="s">
        <v>248</v>
      </c>
      <c r="D226" s="6">
        <v>21</v>
      </c>
      <c r="E226" s="6" t="s">
        <v>451</v>
      </c>
      <c r="F226" s="6">
        <v>595</v>
      </c>
      <c r="G226" s="6" t="s">
        <v>452</v>
      </c>
      <c r="H226" s="6">
        <v>1</v>
      </c>
      <c r="I226" s="6" t="s">
        <v>251</v>
      </c>
      <c r="J226" s="6">
        <v>2</v>
      </c>
      <c r="K226" s="6" t="s">
        <v>252</v>
      </c>
      <c r="L226" s="8">
        <v>2</v>
      </c>
      <c r="M226" s="6" t="s">
        <v>299</v>
      </c>
      <c r="N226" s="6" t="s">
        <v>255</v>
      </c>
      <c r="R226" s="6" t="str">
        <f t="shared" si="3"/>
        <v>121Phường Thượng Cát12</v>
      </c>
    </row>
    <row r="227" spans="1:18">
      <c r="A227" s="6">
        <v>226</v>
      </c>
      <c r="B227" s="6">
        <v>1</v>
      </c>
      <c r="C227" s="6" t="s">
        <v>248</v>
      </c>
      <c r="D227" s="6">
        <v>21</v>
      </c>
      <c r="E227" s="6" t="s">
        <v>451</v>
      </c>
      <c r="F227" s="6">
        <v>598</v>
      </c>
      <c r="G227" s="6" t="s">
        <v>453</v>
      </c>
      <c r="H227" s="6">
        <v>1</v>
      </c>
      <c r="I227" s="6" t="s">
        <v>251</v>
      </c>
      <c r="J227" s="6">
        <v>2</v>
      </c>
      <c r="K227" s="6" t="s">
        <v>252</v>
      </c>
      <c r="L227" s="8">
        <v>2</v>
      </c>
      <c r="M227" s="6" t="s">
        <v>299</v>
      </c>
      <c r="N227" s="6" t="s">
        <v>255</v>
      </c>
      <c r="R227" s="6" t="str">
        <f t="shared" si="3"/>
        <v>121Phường Liên Mạc12</v>
      </c>
    </row>
    <row r="228" spans="1:18">
      <c r="A228" s="6">
        <v>227</v>
      </c>
      <c r="B228" s="6">
        <v>1</v>
      </c>
      <c r="C228" s="6" t="s">
        <v>248</v>
      </c>
      <c r="D228" s="6">
        <v>21</v>
      </c>
      <c r="E228" s="6" t="s">
        <v>451</v>
      </c>
      <c r="F228" s="6">
        <v>601</v>
      </c>
      <c r="G228" s="6" t="s">
        <v>454</v>
      </c>
      <c r="H228" s="6">
        <v>1</v>
      </c>
      <c r="I228" s="6" t="s">
        <v>251</v>
      </c>
      <c r="J228" s="6">
        <v>2</v>
      </c>
      <c r="K228" s="6" t="s">
        <v>252</v>
      </c>
      <c r="L228" s="8" t="s">
        <v>253</v>
      </c>
      <c r="M228" s="6" t="s">
        <v>254</v>
      </c>
      <c r="N228" s="6" t="s">
        <v>255</v>
      </c>
      <c r="R228" s="6" t="str">
        <f t="shared" si="3"/>
        <v>121Phường Đông Ngạc12</v>
      </c>
    </row>
    <row r="229" spans="1:18">
      <c r="A229" s="6">
        <v>228</v>
      </c>
      <c r="B229" s="6">
        <v>1</v>
      </c>
      <c r="C229" s="6" t="s">
        <v>248</v>
      </c>
      <c r="D229" s="6">
        <v>21</v>
      </c>
      <c r="E229" s="6" t="s">
        <v>451</v>
      </c>
      <c r="F229" s="6">
        <v>602</v>
      </c>
      <c r="G229" s="6" t="s">
        <v>455</v>
      </c>
      <c r="H229" s="6">
        <v>1</v>
      </c>
      <c r="I229" s="6" t="s">
        <v>251</v>
      </c>
      <c r="J229" s="6">
        <v>2</v>
      </c>
      <c r="K229" s="6" t="s">
        <v>252</v>
      </c>
      <c r="L229" s="8">
        <v>2</v>
      </c>
      <c r="M229" s="6" t="s">
        <v>299</v>
      </c>
      <c r="N229" s="6" t="s">
        <v>255</v>
      </c>
      <c r="R229" s="6" t="str">
        <f t="shared" si="3"/>
        <v>121Phường Đức Thắng12</v>
      </c>
    </row>
    <row r="230" spans="1:18">
      <c r="A230" s="6">
        <v>229</v>
      </c>
      <c r="B230" s="6">
        <v>1</v>
      </c>
      <c r="C230" s="6" t="s">
        <v>248</v>
      </c>
      <c r="D230" s="6">
        <v>21</v>
      </c>
      <c r="E230" s="6" t="s">
        <v>451</v>
      </c>
      <c r="F230" s="6">
        <v>604</v>
      </c>
      <c r="G230" s="6" t="s">
        <v>456</v>
      </c>
      <c r="H230" s="6">
        <v>1</v>
      </c>
      <c r="I230" s="6" t="s">
        <v>251</v>
      </c>
      <c r="J230" s="6">
        <v>2</v>
      </c>
      <c r="K230" s="6" t="s">
        <v>252</v>
      </c>
      <c r="L230" s="8">
        <v>2</v>
      </c>
      <c r="M230" s="6" t="s">
        <v>299</v>
      </c>
      <c r="N230" s="6" t="s">
        <v>255</v>
      </c>
      <c r="R230" s="6" t="str">
        <f t="shared" si="3"/>
        <v>121Phường Thụy Phương12</v>
      </c>
    </row>
    <row r="231" spans="1:18">
      <c r="A231" s="6">
        <v>230</v>
      </c>
      <c r="B231" s="6">
        <v>1</v>
      </c>
      <c r="C231" s="6" t="s">
        <v>248</v>
      </c>
      <c r="D231" s="6">
        <v>21</v>
      </c>
      <c r="E231" s="6" t="s">
        <v>451</v>
      </c>
      <c r="F231" s="6">
        <v>607</v>
      </c>
      <c r="G231" s="6" t="s">
        <v>457</v>
      </c>
      <c r="H231" s="6">
        <v>1</v>
      </c>
      <c r="I231" s="6" t="s">
        <v>251</v>
      </c>
      <c r="J231" s="6">
        <v>2</v>
      </c>
      <c r="K231" s="6" t="s">
        <v>252</v>
      </c>
      <c r="L231" s="8">
        <v>2</v>
      </c>
      <c r="M231" s="6" t="s">
        <v>299</v>
      </c>
      <c r="N231" s="6" t="s">
        <v>255</v>
      </c>
      <c r="R231" s="6" t="str">
        <f t="shared" si="3"/>
        <v>121Phường Tây Tựu12</v>
      </c>
    </row>
    <row r="232" spans="1:18">
      <c r="A232" s="6">
        <v>231</v>
      </c>
      <c r="B232" s="6">
        <v>1</v>
      </c>
      <c r="C232" s="6" t="s">
        <v>248</v>
      </c>
      <c r="D232" s="6">
        <v>21</v>
      </c>
      <c r="E232" s="6" t="s">
        <v>451</v>
      </c>
      <c r="F232" s="6">
        <v>610</v>
      </c>
      <c r="G232" s="6" t="s">
        <v>458</v>
      </c>
      <c r="H232" s="6">
        <v>1</v>
      </c>
      <c r="I232" s="6" t="s">
        <v>251</v>
      </c>
      <c r="J232" s="6">
        <v>2</v>
      </c>
      <c r="K232" s="6" t="s">
        <v>252</v>
      </c>
      <c r="L232" s="8" t="s">
        <v>253</v>
      </c>
      <c r="M232" s="6" t="s">
        <v>254</v>
      </c>
      <c r="N232" s="6" t="s">
        <v>255</v>
      </c>
      <c r="R232" s="6" t="str">
        <f t="shared" si="3"/>
        <v>121Phường Xuân Đỉnh12</v>
      </c>
    </row>
    <row r="233" spans="1:18">
      <c r="A233" s="6">
        <v>232</v>
      </c>
      <c r="B233" s="6">
        <v>1</v>
      </c>
      <c r="C233" s="6" t="s">
        <v>248</v>
      </c>
      <c r="D233" s="6">
        <v>21</v>
      </c>
      <c r="E233" s="6" t="s">
        <v>451</v>
      </c>
      <c r="F233" s="6">
        <v>611</v>
      </c>
      <c r="G233" s="6" t="s">
        <v>459</v>
      </c>
      <c r="H233" s="6">
        <v>1</v>
      </c>
      <c r="I233" s="6" t="s">
        <v>251</v>
      </c>
      <c r="J233" s="6">
        <v>2</v>
      </c>
      <c r="K233" s="6" t="s">
        <v>252</v>
      </c>
      <c r="L233" s="8" t="s">
        <v>253</v>
      </c>
      <c r="M233" s="6" t="s">
        <v>254</v>
      </c>
      <c r="N233" s="6" t="s">
        <v>255</v>
      </c>
      <c r="R233" s="6" t="str">
        <f t="shared" si="3"/>
        <v>121Phường Xuân Tảo12</v>
      </c>
    </row>
    <row r="234" spans="1:18">
      <c r="A234" s="6">
        <v>233</v>
      </c>
      <c r="B234" s="6">
        <v>1</v>
      </c>
      <c r="C234" s="6" t="s">
        <v>248</v>
      </c>
      <c r="D234" s="6">
        <v>21</v>
      </c>
      <c r="E234" s="6" t="s">
        <v>451</v>
      </c>
      <c r="F234" s="6">
        <v>613</v>
      </c>
      <c r="G234" s="6" t="s">
        <v>110</v>
      </c>
      <c r="H234" s="6">
        <v>1</v>
      </c>
      <c r="I234" s="6" t="s">
        <v>251</v>
      </c>
      <c r="J234" s="6">
        <v>2</v>
      </c>
      <c r="K234" s="6" t="s">
        <v>252</v>
      </c>
      <c r="L234" s="8">
        <v>2</v>
      </c>
      <c r="M234" s="6" t="s">
        <v>299</v>
      </c>
      <c r="N234" s="6" t="s">
        <v>255</v>
      </c>
      <c r="R234" s="6" t="str">
        <f t="shared" si="3"/>
        <v>121Phường Minh Khai12</v>
      </c>
    </row>
    <row r="235" spans="1:18">
      <c r="A235" s="6">
        <v>234</v>
      </c>
      <c r="B235" s="6">
        <v>1</v>
      </c>
      <c r="C235" s="6" t="s">
        <v>248</v>
      </c>
      <c r="D235" s="6">
        <v>21</v>
      </c>
      <c r="E235" s="6" t="s">
        <v>451</v>
      </c>
      <c r="F235" s="6">
        <v>616</v>
      </c>
      <c r="G235" s="6" t="s">
        <v>460</v>
      </c>
      <c r="H235" s="6">
        <v>1</v>
      </c>
      <c r="I235" s="6" t="s">
        <v>251</v>
      </c>
      <c r="J235" s="6">
        <v>2</v>
      </c>
      <c r="K235" s="6" t="s">
        <v>252</v>
      </c>
      <c r="L235" s="8" t="s">
        <v>253</v>
      </c>
      <c r="M235" s="6" t="s">
        <v>254</v>
      </c>
      <c r="N235" s="6" t="s">
        <v>255</v>
      </c>
      <c r="R235" s="6" t="str">
        <f t="shared" si="3"/>
        <v>121Phường Cổ Nhuế 112</v>
      </c>
    </row>
    <row r="236" spans="1:18">
      <c r="A236" s="6">
        <v>235</v>
      </c>
      <c r="B236" s="6">
        <v>1</v>
      </c>
      <c r="C236" s="6" t="s">
        <v>248</v>
      </c>
      <c r="D236" s="6">
        <v>21</v>
      </c>
      <c r="E236" s="6" t="s">
        <v>451</v>
      </c>
      <c r="F236" s="6">
        <v>617</v>
      </c>
      <c r="G236" s="6" t="s">
        <v>461</v>
      </c>
      <c r="H236" s="6">
        <v>1</v>
      </c>
      <c r="I236" s="6" t="s">
        <v>251</v>
      </c>
      <c r="J236" s="6">
        <v>2</v>
      </c>
      <c r="K236" s="6" t="s">
        <v>252</v>
      </c>
      <c r="L236" s="8" t="s">
        <v>253</v>
      </c>
      <c r="M236" s="6" t="s">
        <v>254</v>
      </c>
      <c r="N236" s="6" t="s">
        <v>255</v>
      </c>
      <c r="R236" s="6" t="str">
        <f t="shared" si="3"/>
        <v>121Phường Cổ Nhuế 212</v>
      </c>
    </row>
    <row r="237" spans="1:18">
      <c r="A237" s="6">
        <v>236</v>
      </c>
      <c r="B237" s="6">
        <v>1</v>
      </c>
      <c r="C237" s="6" t="s">
        <v>248</v>
      </c>
      <c r="D237" s="6">
        <v>21</v>
      </c>
      <c r="E237" s="6" t="s">
        <v>451</v>
      </c>
      <c r="F237" s="6">
        <v>619</v>
      </c>
      <c r="G237" s="6" t="s">
        <v>462</v>
      </c>
      <c r="H237" s="6">
        <v>1</v>
      </c>
      <c r="I237" s="6" t="s">
        <v>251</v>
      </c>
      <c r="J237" s="6">
        <v>2</v>
      </c>
      <c r="K237" s="6" t="s">
        <v>252</v>
      </c>
      <c r="L237" s="8">
        <v>2</v>
      </c>
      <c r="M237" s="6" t="s">
        <v>299</v>
      </c>
      <c r="N237" s="6" t="s">
        <v>255</v>
      </c>
      <c r="R237" s="6" t="str">
        <f t="shared" si="3"/>
        <v>121Phường Phú Diễn12</v>
      </c>
    </row>
    <row r="238" spans="1:18">
      <c r="A238" s="6">
        <v>237</v>
      </c>
      <c r="B238" s="6">
        <v>1</v>
      </c>
      <c r="C238" s="6" t="s">
        <v>248</v>
      </c>
      <c r="D238" s="6">
        <v>21</v>
      </c>
      <c r="E238" s="6" t="s">
        <v>451</v>
      </c>
      <c r="F238" s="6">
        <v>620</v>
      </c>
      <c r="G238" s="6" t="s">
        <v>463</v>
      </c>
      <c r="H238" s="6">
        <v>1</v>
      </c>
      <c r="I238" s="6" t="s">
        <v>251</v>
      </c>
      <c r="J238" s="6">
        <v>2</v>
      </c>
      <c r="K238" s="6" t="s">
        <v>252</v>
      </c>
      <c r="L238" s="8">
        <v>2</v>
      </c>
      <c r="M238" s="6" t="s">
        <v>299</v>
      </c>
      <c r="N238" s="6" t="s">
        <v>255</v>
      </c>
      <c r="R238" s="6" t="str">
        <f t="shared" si="3"/>
        <v>121Phường Phúc Diễn12</v>
      </c>
    </row>
    <row r="239" spans="1:18">
      <c r="A239" s="6">
        <v>238</v>
      </c>
      <c r="B239" s="6">
        <v>1</v>
      </c>
      <c r="C239" s="6" t="s">
        <v>248</v>
      </c>
      <c r="D239" s="6">
        <v>250</v>
      </c>
      <c r="E239" s="6" t="s">
        <v>464</v>
      </c>
      <c r="F239" s="6">
        <v>8973</v>
      </c>
      <c r="G239" s="6" t="s">
        <v>465</v>
      </c>
      <c r="H239" s="6">
        <v>1</v>
      </c>
      <c r="I239" s="6" t="s">
        <v>251</v>
      </c>
      <c r="J239" s="6">
        <v>2</v>
      </c>
      <c r="K239" s="6" t="s">
        <v>252</v>
      </c>
      <c r="L239" s="8">
        <v>3</v>
      </c>
      <c r="M239" s="6" t="s">
        <v>359</v>
      </c>
      <c r="N239" s="6" t="s">
        <v>255</v>
      </c>
      <c r="R239" s="6" t="str">
        <f t="shared" si="3"/>
        <v>1250Thị trấn Chi Đông12</v>
      </c>
    </row>
    <row r="240" spans="1:18">
      <c r="A240" s="6">
        <v>239</v>
      </c>
      <c r="B240" s="6">
        <v>1</v>
      </c>
      <c r="C240" s="6" t="s">
        <v>248</v>
      </c>
      <c r="D240" s="6">
        <v>250</v>
      </c>
      <c r="E240" s="6" t="s">
        <v>464</v>
      </c>
      <c r="F240" s="6">
        <v>8974</v>
      </c>
      <c r="G240" s="6" t="s">
        <v>466</v>
      </c>
      <c r="H240" s="6">
        <v>2</v>
      </c>
      <c r="I240" s="6" t="s">
        <v>297</v>
      </c>
      <c r="J240" s="6">
        <v>2</v>
      </c>
      <c r="K240" s="6" t="s">
        <v>252</v>
      </c>
      <c r="L240" s="8">
        <v>4</v>
      </c>
      <c r="M240" s="6" t="s">
        <v>361</v>
      </c>
      <c r="N240" s="6" t="s">
        <v>255</v>
      </c>
      <c r="R240" s="6" t="str">
        <f t="shared" si="3"/>
        <v>1250Xã Đại Thịnh22</v>
      </c>
    </row>
    <row r="241" spans="1:18">
      <c r="A241" s="6">
        <v>240</v>
      </c>
      <c r="B241" s="6">
        <v>1</v>
      </c>
      <c r="C241" s="6" t="s">
        <v>248</v>
      </c>
      <c r="D241" s="6">
        <v>250</v>
      </c>
      <c r="E241" s="6" t="s">
        <v>464</v>
      </c>
      <c r="F241" s="6">
        <v>8977</v>
      </c>
      <c r="G241" s="6" t="s">
        <v>467</v>
      </c>
      <c r="H241" s="6">
        <v>2</v>
      </c>
      <c r="I241" s="6" t="s">
        <v>297</v>
      </c>
      <c r="J241" s="6">
        <v>2</v>
      </c>
      <c r="K241" s="6" t="s">
        <v>252</v>
      </c>
      <c r="L241" s="8">
        <v>4</v>
      </c>
      <c r="M241" s="6" t="s">
        <v>361</v>
      </c>
      <c r="N241" s="6" t="s">
        <v>255</v>
      </c>
      <c r="R241" s="6" t="str">
        <f t="shared" si="3"/>
        <v>1250Xã Kim Hoa22</v>
      </c>
    </row>
    <row r="242" spans="1:18">
      <c r="A242" s="6">
        <v>241</v>
      </c>
      <c r="B242" s="6">
        <v>1</v>
      </c>
      <c r="C242" s="6" t="s">
        <v>248</v>
      </c>
      <c r="D242" s="6">
        <v>250</v>
      </c>
      <c r="E242" s="6" t="s">
        <v>464</v>
      </c>
      <c r="F242" s="6">
        <v>8980</v>
      </c>
      <c r="G242" s="6" t="s">
        <v>468</v>
      </c>
      <c r="H242" s="6">
        <v>2</v>
      </c>
      <c r="I242" s="6" t="s">
        <v>297</v>
      </c>
      <c r="J242" s="6">
        <v>2</v>
      </c>
      <c r="K242" s="6" t="s">
        <v>252</v>
      </c>
      <c r="L242" s="8">
        <v>4</v>
      </c>
      <c r="M242" s="6" t="s">
        <v>361</v>
      </c>
      <c r="N242" s="6" t="s">
        <v>255</v>
      </c>
      <c r="R242" s="6" t="str">
        <f t="shared" si="3"/>
        <v>1250Xã Thạch Đà22</v>
      </c>
    </row>
    <row r="243" spans="1:18">
      <c r="A243" s="6">
        <v>242</v>
      </c>
      <c r="B243" s="6">
        <v>1</v>
      </c>
      <c r="C243" s="6" t="s">
        <v>248</v>
      </c>
      <c r="D243" s="6">
        <v>250</v>
      </c>
      <c r="E243" s="6" t="s">
        <v>464</v>
      </c>
      <c r="F243" s="6">
        <v>8983</v>
      </c>
      <c r="G243" s="6" t="s">
        <v>469</v>
      </c>
      <c r="H243" s="6">
        <v>2</v>
      </c>
      <c r="I243" s="6" t="s">
        <v>297</v>
      </c>
      <c r="J243" s="6">
        <v>2</v>
      </c>
      <c r="K243" s="6" t="s">
        <v>252</v>
      </c>
      <c r="L243" s="8">
        <v>4</v>
      </c>
      <c r="M243" s="6" t="s">
        <v>361</v>
      </c>
      <c r="N243" s="6" t="s">
        <v>255</v>
      </c>
      <c r="R243" s="6" t="str">
        <f t="shared" si="3"/>
        <v>1250Xã Tiến Thắng22</v>
      </c>
    </row>
    <row r="244" spans="1:18">
      <c r="A244" s="6">
        <v>243</v>
      </c>
      <c r="B244" s="6">
        <v>1</v>
      </c>
      <c r="C244" s="6" t="s">
        <v>248</v>
      </c>
      <c r="D244" s="6">
        <v>250</v>
      </c>
      <c r="E244" s="6" t="s">
        <v>464</v>
      </c>
      <c r="F244" s="6">
        <v>8986</v>
      </c>
      <c r="G244" s="6" t="s">
        <v>470</v>
      </c>
      <c r="H244" s="6">
        <v>2</v>
      </c>
      <c r="I244" s="6" t="s">
        <v>297</v>
      </c>
      <c r="J244" s="6">
        <v>2</v>
      </c>
      <c r="K244" s="6" t="s">
        <v>252</v>
      </c>
      <c r="L244" s="8">
        <v>4</v>
      </c>
      <c r="M244" s="6" t="s">
        <v>361</v>
      </c>
      <c r="N244" s="6" t="s">
        <v>255</v>
      </c>
      <c r="R244" s="6" t="str">
        <f t="shared" si="3"/>
        <v>1250Xã Tự Lập22</v>
      </c>
    </row>
    <row r="245" spans="1:18">
      <c r="A245" s="6">
        <v>244</v>
      </c>
      <c r="B245" s="6">
        <v>1</v>
      </c>
      <c r="C245" s="6" t="s">
        <v>248</v>
      </c>
      <c r="D245" s="6">
        <v>250</v>
      </c>
      <c r="E245" s="6" t="s">
        <v>464</v>
      </c>
      <c r="F245" s="6">
        <v>8989</v>
      </c>
      <c r="G245" s="6" t="s">
        <v>471</v>
      </c>
      <c r="H245" s="6">
        <v>1</v>
      </c>
      <c r="I245" s="6" t="s">
        <v>251</v>
      </c>
      <c r="J245" s="6">
        <v>2</v>
      </c>
      <c r="K245" s="6" t="s">
        <v>252</v>
      </c>
      <c r="L245" s="8">
        <v>3</v>
      </c>
      <c r="M245" s="6" t="s">
        <v>359</v>
      </c>
      <c r="N245" s="6" t="s">
        <v>255</v>
      </c>
      <c r="R245" s="6" t="str">
        <f t="shared" si="3"/>
        <v>1250Thị trấn Quang Minh12</v>
      </c>
    </row>
    <row r="246" spans="1:18">
      <c r="A246" s="6">
        <v>245</v>
      </c>
      <c r="B246" s="6">
        <v>1</v>
      </c>
      <c r="C246" s="6" t="s">
        <v>248</v>
      </c>
      <c r="D246" s="6">
        <v>250</v>
      </c>
      <c r="E246" s="6" t="s">
        <v>464</v>
      </c>
      <c r="F246" s="6">
        <v>8992</v>
      </c>
      <c r="G246" s="6" t="s">
        <v>472</v>
      </c>
      <c r="H246" s="6">
        <v>2</v>
      </c>
      <c r="I246" s="6" t="s">
        <v>297</v>
      </c>
      <c r="J246" s="6">
        <v>2</v>
      </c>
      <c r="K246" s="6" t="s">
        <v>252</v>
      </c>
      <c r="L246" s="8">
        <v>4</v>
      </c>
      <c r="M246" s="6" t="s">
        <v>361</v>
      </c>
      <c r="N246" s="6" t="s">
        <v>255</v>
      </c>
      <c r="R246" s="6" t="str">
        <f t="shared" si="3"/>
        <v>1250Xã Thanh Lâm22</v>
      </c>
    </row>
    <row r="247" spans="1:18">
      <c r="A247" s="6">
        <v>246</v>
      </c>
      <c r="B247" s="6">
        <v>1</v>
      </c>
      <c r="C247" s="6" t="s">
        <v>248</v>
      </c>
      <c r="D247" s="6">
        <v>250</v>
      </c>
      <c r="E247" s="6" t="s">
        <v>464</v>
      </c>
      <c r="F247" s="6">
        <v>8995</v>
      </c>
      <c r="G247" s="6" t="s">
        <v>473</v>
      </c>
      <c r="H247" s="6">
        <v>2</v>
      </c>
      <c r="I247" s="6" t="s">
        <v>297</v>
      </c>
      <c r="J247" s="6">
        <v>2</v>
      </c>
      <c r="K247" s="6" t="s">
        <v>252</v>
      </c>
      <c r="L247" s="8">
        <v>4</v>
      </c>
      <c r="M247" s="6" t="s">
        <v>361</v>
      </c>
      <c r="N247" s="6" t="s">
        <v>255</v>
      </c>
      <c r="R247" s="6" t="str">
        <f t="shared" si="3"/>
        <v>1250Xã Tam Đồng22</v>
      </c>
    </row>
    <row r="248" spans="1:18">
      <c r="A248" s="6">
        <v>247</v>
      </c>
      <c r="B248" s="6">
        <v>1</v>
      </c>
      <c r="C248" s="6" t="s">
        <v>248</v>
      </c>
      <c r="D248" s="6">
        <v>250</v>
      </c>
      <c r="E248" s="6" t="s">
        <v>464</v>
      </c>
      <c r="F248" s="6">
        <v>8998</v>
      </c>
      <c r="G248" s="6" t="s">
        <v>474</v>
      </c>
      <c r="H248" s="6">
        <v>2</v>
      </c>
      <c r="I248" s="6" t="s">
        <v>297</v>
      </c>
      <c r="J248" s="6">
        <v>2</v>
      </c>
      <c r="K248" s="6" t="s">
        <v>252</v>
      </c>
      <c r="L248" s="8">
        <v>4</v>
      </c>
      <c r="M248" s="6" t="s">
        <v>361</v>
      </c>
      <c r="N248" s="6" t="s">
        <v>255</v>
      </c>
      <c r="R248" s="6" t="str">
        <f t="shared" si="3"/>
        <v>1250Xã Liên Mạc22</v>
      </c>
    </row>
    <row r="249" spans="1:18">
      <c r="A249" s="6">
        <v>248</v>
      </c>
      <c r="B249" s="6">
        <v>1</v>
      </c>
      <c r="C249" s="6" t="s">
        <v>248</v>
      </c>
      <c r="D249" s="6">
        <v>250</v>
      </c>
      <c r="E249" s="6" t="s">
        <v>464</v>
      </c>
      <c r="F249" s="6">
        <v>9001</v>
      </c>
      <c r="G249" s="6" t="s">
        <v>475</v>
      </c>
      <c r="H249" s="6">
        <v>2</v>
      </c>
      <c r="I249" s="6" t="s">
        <v>297</v>
      </c>
      <c r="J249" s="6">
        <v>2</v>
      </c>
      <c r="K249" s="6" t="s">
        <v>252</v>
      </c>
      <c r="L249" s="8">
        <v>4</v>
      </c>
      <c r="M249" s="6" t="s">
        <v>361</v>
      </c>
      <c r="N249" s="6" t="s">
        <v>255</v>
      </c>
      <c r="R249" s="6" t="str">
        <f t="shared" si="3"/>
        <v>1250Xã Vạn Yên22</v>
      </c>
    </row>
    <row r="250" spans="1:18">
      <c r="A250" s="6">
        <v>249</v>
      </c>
      <c r="B250" s="6">
        <v>1</v>
      </c>
      <c r="C250" s="6" t="s">
        <v>248</v>
      </c>
      <c r="D250" s="6">
        <v>250</v>
      </c>
      <c r="E250" s="6" t="s">
        <v>464</v>
      </c>
      <c r="F250" s="6">
        <v>9004</v>
      </c>
      <c r="G250" s="6" t="s">
        <v>476</v>
      </c>
      <c r="H250" s="6">
        <v>2</v>
      </c>
      <c r="I250" s="6" t="s">
        <v>297</v>
      </c>
      <c r="J250" s="6">
        <v>2</v>
      </c>
      <c r="K250" s="6" t="s">
        <v>252</v>
      </c>
      <c r="L250" s="8">
        <v>4</v>
      </c>
      <c r="M250" s="6" t="s">
        <v>361</v>
      </c>
      <c r="N250" s="6" t="s">
        <v>255</v>
      </c>
      <c r="R250" s="6" t="str">
        <f t="shared" si="3"/>
        <v>1250Xã Chu Phan22</v>
      </c>
    </row>
    <row r="251" spans="1:18">
      <c r="A251" s="6">
        <v>250</v>
      </c>
      <c r="B251" s="6">
        <v>1</v>
      </c>
      <c r="C251" s="6" t="s">
        <v>248</v>
      </c>
      <c r="D251" s="6">
        <v>250</v>
      </c>
      <c r="E251" s="6" t="s">
        <v>464</v>
      </c>
      <c r="F251" s="6">
        <v>9007</v>
      </c>
      <c r="G251" s="6" t="s">
        <v>477</v>
      </c>
      <c r="H251" s="6">
        <v>2</v>
      </c>
      <c r="I251" s="6" t="s">
        <v>297</v>
      </c>
      <c r="J251" s="6">
        <v>2</v>
      </c>
      <c r="K251" s="6" t="s">
        <v>252</v>
      </c>
      <c r="L251" s="8">
        <v>4</v>
      </c>
      <c r="M251" s="6" t="s">
        <v>361</v>
      </c>
      <c r="N251" s="6" t="s">
        <v>255</v>
      </c>
      <c r="R251" s="6" t="str">
        <f t="shared" si="3"/>
        <v>1250Xã Tiến Thịnh22</v>
      </c>
    </row>
    <row r="252" spans="1:18">
      <c r="A252" s="6">
        <v>251</v>
      </c>
      <c r="B252" s="6">
        <v>1</v>
      </c>
      <c r="C252" s="6" t="s">
        <v>248</v>
      </c>
      <c r="D252" s="6">
        <v>250</v>
      </c>
      <c r="E252" s="6" t="s">
        <v>464</v>
      </c>
      <c r="F252" s="6">
        <v>9010</v>
      </c>
      <c r="G252" s="6" t="s">
        <v>478</v>
      </c>
      <c r="H252" s="6">
        <v>2</v>
      </c>
      <c r="I252" s="6" t="s">
        <v>297</v>
      </c>
      <c r="J252" s="6">
        <v>2</v>
      </c>
      <c r="K252" s="6" t="s">
        <v>252</v>
      </c>
      <c r="L252" s="8">
        <v>4</v>
      </c>
      <c r="M252" s="6" t="s">
        <v>361</v>
      </c>
      <c r="N252" s="6" t="s">
        <v>255</v>
      </c>
      <c r="R252" s="6" t="str">
        <f t="shared" si="3"/>
        <v>1250Xã Mê Linh22</v>
      </c>
    </row>
    <row r="253" spans="1:18">
      <c r="A253" s="6">
        <v>252</v>
      </c>
      <c r="B253" s="6">
        <v>1</v>
      </c>
      <c r="C253" s="6" t="s">
        <v>248</v>
      </c>
      <c r="D253" s="6">
        <v>250</v>
      </c>
      <c r="E253" s="6" t="s">
        <v>464</v>
      </c>
      <c r="F253" s="6">
        <v>9013</v>
      </c>
      <c r="G253" s="6" t="s">
        <v>479</v>
      </c>
      <c r="H253" s="6">
        <v>2</v>
      </c>
      <c r="I253" s="6" t="s">
        <v>297</v>
      </c>
      <c r="J253" s="6">
        <v>2</v>
      </c>
      <c r="K253" s="6" t="s">
        <v>252</v>
      </c>
      <c r="L253" s="8">
        <v>4</v>
      </c>
      <c r="M253" s="6" t="s">
        <v>361</v>
      </c>
      <c r="N253" s="6" t="s">
        <v>255</v>
      </c>
      <c r="R253" s="6" t="str">
        <f t="shared" si="3"/>
        <v>1250Xã Văn Khê22</v>
      </c>
    </row>
    <row r="254" spans="1:18">
      <c r="A254" s="6">
        <v>253</v>
      </c>
      <c r="B254" s="6">
        <v>1</v>
      </c>
      <c r="C254" s="6" t="s">
        <v>248</v>
      </c>
      <c r="D254" s="6">
        <v>250</v>
      </c>
      <c r="E254" s="6" t="s">
        <v>464</v>
      </c>
      <c r="F254" s="6">
        <v>9016</v>
      </c>
      <c r="G254" s="6" t="s">
        <v>480</v>
      </c>
      <c r="H254" s="6">
        <v>2</v>
      </c>
      <c r="I254" s="6" t="s">
        <v>297</v>
      </c>
      <c r="J254" s="6">
        <v>2</v>
      </c>
      <c r="K254" s="6" t="s">
        <v>252</v>
      </c>
      <c r="L254" s="8">
        <v>4</v>
      </c>
      <c r="M254" s="6" t="s">
        <v>361</v>
      </c>
      <c r="N254" s="6" t="s">
        <v>255</v>
      </c>
      <c r="R254" s="6" t="str">
        <f t="shared" si="3"/>
        <v>1250Xã Hoàng Kim22</v>
      </c>
    </row>
    <row r="255" spans="1:18">
      <c r="A255" s="6">
        <v>254</v>
      </c>
      <c r="B255" s="6">
        <v>1</v>
      </c>
      <c r="C255" s="6" t="s">
        <v>248</v>
      </c>
      <c r="D255" s="6">
        <v>250</v>
      </c>
      <c r="E255" s="6" t="s">
        <v>464</v>
      </c>
      <c r="F255" s="6">
        <v>9019</v>
      </c>
      <c r="G255" s="6" t="s">
        <v>481</v>
      </c>
      <c r="H255" s="6">
        <v>2</v>
      </c>
      <c r="I255" s="6" t="s">
        <v>297</v>
      </c>
      <c r="J255" s="6">
        <v>2</v>
      </c>
      <c r="K255" s="6" t="s">
        <v>252</v>
      </c>
      <c r="L255" s="8">
        <v>4</v>
      </c>
      <c r="M255" s="6" t="s">
        <v>361</v>
      </c>
      <c r="N255" s="6" t="s">
        <v>255</v>
      </c>
      <c r="R255" s="6" t="str">
        <f t="shared" si="3"/>
        <v>1250Xã Tiền Phong22</v>
      </c>
    </row>
    <row r="256" spans="1:18">
      <c r="A256" s="6">
        <v>255</v>
      </c>
      <c r="B256" s="6">
        <v>1</v>
      </c>
      <c r="C256" s="6" t="s">
        <v>248</v>
      </c>
      <c r="D256" s="6">
        <v>250</v>
      </c>
      <c r="E256" s="6" t="s">
        <v>464</v>
      </c>
      <c r="F256" s="6">
        <v>9022</v>
      </c>
      <c r="G256" s="6" t="s">
        <v>482</v>
      </c>
      <c r="H256" s="6">
        <v>2</v>
      </c>
      <c r="I256" s="6" t="s">
        <v>297</v>
      </c>
      <c r="J256" s="6">
        <v>2</v>
      </c>
      <c r="K256" s="6" t="s">
        <v>252</v>
      </c>
      <c r="L256" s="8">
        <v>4</v>
      </c>
      <c r="M256" s="6" t="s">
        <v>361</v>
      </c>
      <c r="N256" s="6" t="s">
        <v>255</v>
      </c>
      <c r="R256" s="6" t="str">
        <f t="shared" si="3"/>
        <v>1250Xã Tráng Việt22</v>
      </c>
    </row>
    <row r="257" spans="1:18">
      <c r="A257" s="6">
        <v>256</v>
      </c>
      <c r="B257" s="6">
        <v>1</v>
      </c>
      <c r="C257" s="6" t="s">
        <v>248</v>
      </c>
      <c r="D257" s="6">
        <v>268</v>
      </c>
      <c r="E257" s="6" t="s">
        <v>483</v>
      </c>
      <c r="F257" s="6">
        <v>9538</v>
      </c>
      <c r="G257" s="6" t="s">
        <v>484</v>
      </c>
      <c r="H257" s="6">
        <v>1</v>
      </c>
      <c r="I257" s="6" t="s">
        <v>251</v>
      </c>
      <c r="J257" s="6">
        <v>2</v>
      </c>
      <c r="K257" s="6" t="s">
        <v>252</v>
      </c>
      <c r="L257" s="8">
        <v>2</v>
      </c>
      <c r="M257" s="6" t="s">
        <v>299</v>
      </c>
      <c r="N257" s="6" t="s">
        <v>255</v>
      </c>
      <c r="R257" s="6" t="str">
        <f t="shared" si="3"/>
        <v>1268Phường Nguyễn Trãi12</v>
      </c>
    </row>
    <row r="258" spans="1:18">
      <c r="A258" s="6">
        <v>257</v>
      </c>
      <c r="B258" s="6">
        <v>1</v>
      </c>
      <c r="C258" s="6" t="s">
        <v>248</v>
      </c>
      <c r="D258" s="6">
        <v>268</v>
      </c>
      <c r="E258" s="6" t="s">
        <v>483</v>
      </c>
      <c r="F258" s="6">
        <v>9541</v>
      </c>
      <c r="G258" s="6" t="s">
        <v>485</v>
      </c>
      <c r="H258" s="6">
        <v>1</v>
      </c>
      <c r="I258" s="6" t="s">
        <v>251</v>
      </c>
      <c r="J258" s="6">
        <v>2</v>
      </c>
      <c r="K258" s="6" t="s">
        <v>252</v>
      </c>
      <c r="L258" s="8" t="s">
        <v>253</v>
      </c>
      <c r="M258" s="6" t="s">
        <v>254</v>
      </c>
      <c r="N258" s="6" t="s">
        <v>255</v>
      </c>
      <c r="R258" s="6" t="str">
        <f t="shared" si="3"/>
        <v>1268Phường Mộ Lao12</v>
      </c>
    </row>
    <row r="259" spans="1:18">
      <c r="A259" s="6">
        <v>258</v>
      </c>
      <c r="B259" s="6">
        <v>1</v>
      </c>
      <c r="C259" s="6" t="s">
        <v>248</v>
      </c>
      <c r="D259" s="6">
        <v>268</v>
      </c>
      <c r="E259" s="6" t="s">
        <v>483</v>
      </c>
      <c r="F259" s="6">
        <v>9542</v>
      </c>
      <c r="G259" s="6" t="s">
        <v>486</v>
      </c>
      <c r="H259" s="6">
        <v>1</v>
      </c>
      <c r="I259" s="6" t="s">
        <v>251</v>
      </c>
      <c r="J259" s="6">
        <v>2</v>
      </c>
      <c r="K259" s="6" t="s">
        <v>252</v>
      </c>
      <c r="L259" s="8" t="s">
        <v>253</v>
      </c>
      <c r="M259" s="6" t="s">
        <v>254</v>
      </c>
      <c r="N259" s="6" t="s">
        <v>255</v>
      </c>
      <c r="R259" s="6" t="str">
        <f t="shared" ref="R259:R322" si="4">CONCATENATE(B259,D259,G259,H259,J259)</f>
        <v>1268Phường Văn Quán12</v>
      </c>
    </row>
    <row r="260" spans="1:18">
      <c r="A260" s="6">
        <v>259</v>
      </c>
      <c r="B260" s="6">
        <v>1</v>
      </c>
      <c r="C260" s="6" t="s">
        <v>248</v>
      </c>
      <c r="D260" s="6">
        <v>268</v>
      </c>
      <c r="E260" s="6" t="s">
        <v>483</v>
      </c>
      <c r="F260" s="6">
        <v>9544</v>
      </c>
      <c r="G260" s="6" t="s">
        <v>487</v>
      </c>
      <c r="H260" s="6">
        <v>1</v>
      </c>
      <c r="I260" s="6" t="s">
        <v>251</v>
      </c>
      <c r="J260" s="6">
        <v>2</v>
      </c>
      <c r="K260" s="6" t="s">
        <v>252</v>
      </c>
      <c r="L260" s="8">
        <v>2</v>
      </c>
      <c r="M260" s="6" t="s">
        <v>299</v>
      </c>
      <c r="N260" s="6" t="s">
        <v>255</v>
      </c>
      <c r="R260" s="6" t="str">
        <f t="shared" si="4"/>
        <v>1268Phường Vạn Phúc12</v>
      </c>
    </row>
    <row r="261" spans="1:18">
      <c r="A261" s="6">
        <v>260</v>
      </c>
      <c r="B261" s="6">
        <v>1</v>
      </c>
      <c r="C261" s="6" t="s">
        <v>248</v>
      </c>
      <c r="D261" s="6">
        <v>268</v>
      </c>
      <c r="E261" s="6" t="s">
        <v>483</v>
      </c>
      <c r="F261" s="6">
        <v>9547</v>
      </c>
      <c r="G261" s="6" t="s">
        <v>488</v>
      </c>
      <c r="H261" s="6">
        <v>1</v>
      </c>
      <c r="I261" s="6" t="s">
        <v>251</v>
      </c>
      <c r="J261" s="6">
        <v>2</v>
      </c>
      <c r="K261" s="6" t="s">
        <v>252</v>
      </c>
      <c r="L261" s="8">
        <v>2</v>
      </c>
      <c r="M261" s="6" t="s">
        <v>299</v>
      </c>
      <c r="N261" s="6" t="s">
        <v>255</v>
      </c>
      <c r="R261" s="6" t="str">
        <f t="shared" si="4"/>
        <v>1268Phường Yết Kiêu12</v>
      </c>
    </row>
    <row r="262" spans="1:18">
      <c r="A262" s="6">
        <v>261</v>
      </c>
      <c r="B262" s="6">
        <v>1</v>
      </c>
      <c r="C262" s="6" t="s">
        <v>248</v>
      </c>
      <c r="D262" s="6">
        <v>268</v>
      </c>
      <c r="E262" s="6" t="s">
        <v>483</v>
      </c>
      <c r="F262" s="6">
        <v>9550</v>
      </c>
      <c r="G262" s="6" t="s">
        <v>320</v>
      </c>
      <c r="H262" s="6">
        <v>1</v>
      </c>
      <c r="I262" s="6" t="s">
        <v>251</v>
      </c>
      <c r="J262" s="6">
        <v>2</v>
      </c>
      <c r="K262" s="6" t="s">
        <v>252</v>
      </c>
      <c r="L262" s="8">
        <v>2</v>
      </c>
      <c r="M262" s="6" t="s">
        <v>299</v>
      </c>
      <c r="N262" s="6" t="s">
        <v>255</v>
      </c>
      <c r="R262" s="6" t="str">
        <f t="shared" si="4"/>
        <v>1268Phường Quang Trung12</v>
      </c>
    </row>
    <row r="263" spans="1:18">
      <c r="A263" s="6">
        <v>262</v>
      </c>
      <c r="B263" s="6">
        <v>1</v>
      </c>
      <c r="C263" s="6" t="s">
        <v>248</v>
      </c>
      <c r="D263" s="6">
        <v>268</v>
      </c>
      <c r="E263" s="6" t="s">
        <v>483</v>
      </c>
      <c r="F263" s="6">
        <v>9551</v>
      </c>
      <c r="G263" s="6" t="s">
        <v>489</v>
      </c>
      <c r="H263" s="6">
        <v>1</v>
      </c>
      <c r="I263" s="6" t="s">
        <v>251</v>
      </c>
      <c r="J263" s="6">
        <v>2</v>
      </c>
      <c r="K263" s="6" t="s">
        <v>252</v>
      </c>
      <c r="L263" s="8">
        <v>2</v>
      </c>
      <c r="M263" s="6" t="s">
        <v>299</v>
      </c>
      <c r="N263" s="6" t="s">
        <v>255</v>
      </c>
      <c r="R263" s="6" t="str">
        <f t="shared" si="4"/>
        <v>1268Phường La Khê12</v>
      </c>
    </row>
    <row r="264" spans="1:18">
      <c r="A264" s="6">
        <v>263</v>
      </c>
      <c r="B264" s="6">
        <v>1</v>
      </c>
      <c r="C264" s="6" t="s">
        <v>248</v>
      </c>
      <c r="D264" s="6">
        <v>268</v>
      </c>
      <c r="E264" s="6" t="s">
        <v>483</v>
      </c>
      <c r="F264" s="6">
        <v>9552</v>
      </c>
      <c r="G264" s="6" t="s">
        <v>490</v>
      </c>
      <c r="H264" s="6">
        <v>1</v>
      </c>
      <c r="I264" s="6" t="s">
        <v>251</v>
      </c>
      <c r="J264" s="6">
        <v>2</v>
      </c>
      <c r="K264" s="6" t="s">
        <v>252</v>
      </c>
      <c r="L264" s="8">
        <v>2</v>
      </c>
      <c r="M264" s="6" t="s">
        <v>299</v>
      </c>
      <c r="N264" s="6" t="s">
        <v>255</v>
      </c>
      <c r="R264" s="6" t="str">
        <f t="shared" si="4"/>
        <v>1268Phường Phú La12</v>
      </c>
    </row>
    <row r="265" spans="1:18">
      <c r="A265" s="6">
        <v>264</v>
      </c>
      <c r="B265" s="6">
        <v>1</v>
      </c>
      <c r="C265" s="6" t="s">
        <v>248</v>
      </c>
      <c r="D265" s="6">
        <v>268</v>
      </c>
      <c r="E265" s="6" t="s">
        <v>483</v>
      </c>
      <c r="F265" s="6">
        <v>9553</v>
      </c>
      <c r="G265" s="6" t="s">
        <v>491</v>
      </c>
      <c r="H265" s="6">
        <v>1</v>
      </c>
      <c r="I265" s="6" t="s">
        <v>251</v>
      </c>
      <c r="J265" s="6">
        <v>2</v>
      </c>
      <c r="K265" s="6" t="s">
        <v>252</v>
      </c>
      <c r="L265" s="8" t="s">
        <v>253</v>
      </c>
      <c r="M265" s="6" t="s">
        <v>254</v>
      </c>
      <c r="N265" s="6" t="s">
        <v>255</v>
      </c>
      <c r="R265" s="6" t="str">
        <f t="shared" si="4"/>
        <v>1268Phường Phúc La12</v>
      </c>
    </row>
    <row r="266" spans="1:18">
      <c r="A266" s="6">
        <v>265</v>
      </c>
      <c r="B266" s="6">
        <v>1</v>
      </c>
      <c r="C266" s="6" t="s">
        <v>248</v>
      </c>
      <c r="D266" s="6">
        <v>268</v>
      </c>
      <c r="E266" s="6" t="s">
        <v>483</v>
      </c>
      <c r="F266" s="6">
        <v>9556</v>
      </c>
      <c r="G266" s="6" t="s">
        <v>492</v>
      </c>
      <c r="H266" s="6">
        <v>1</v>
      </c>
      <c r="I266" s="6" t="s">
        <v>251</v>
      </c>
      <c r="J266" s="6">
        <v>2</v>
      </c>
      <c r="K266" s="6" t="s">
        <v>252</v>
      </c>
      <c r="L266" s="8">
        <v>2</v>
      </c>
      <c r="M266" s="6" t="s">
        <v>299</v>
      </c>
      <c r="N266" s="6" t="s">
        <v>255</v>
      </c>
      <c r="R266" s="6" t="str">
        <f t="shared" si="4"/>
        <v>1268Phường Hà Cầu12</v>
      </c>
    </row>
    <row r="267" spans="1:18">
      <c r="A267" s="6">
        <v>266</v>
      </c>
      <c r="B267" s="6">
        <v>1</v>
      </c>
      <c r="C267" s="6" t="s">
        <v>248</v>
      </c>
      <c r="D267" s="6">
        <v>268</v>
      </c>
      <c r="E267" s="6" t="s">
        <v>483</v>
      </c>
      <c r="F267" s="6">
        <v>9562</v>
      </c>
      <c r="G267" s="6" t="s">
        <v>493</v>
      </c>
      <c r="H267" s="6">
        <v>1</v>
      </c>
      <c r="I267" s="6" t="s">
        <v>251</v>
      </c>
      <c r="J267" s="6">
        <v>2</v>
      </c>
      <c r="K267" s="6" t="s">
        <v>252</v>
      </c>
      <c r="L267" s="8">
        <v>2</v>
      </c>
      <c r="M267" s="6" t="s">
        <v>299</v>
      </c>
      <c r="N267" s="6" t="s">
        <v>255</v>
      </c>
      <c r="R267" s="6" t="str">
        <f t="shared" si="4"/>
        <v>1268Phường Yên Nghĩa12</v>
      </c>
    </row>
    <row r="268" spans="1:18">
      <c r="A268" s="6">
        <v>267</v>
      </c>
      <c r="B268" s="6">
        <v>1</v>
      </c>
      <c r="C268" s="6" t="s">
        <v>248</v>
      </c>
      <c r="D268" s="6">
        <v>268</v>
      </c>
      <c r="E268" s="6" t="s">
        <v>483</v>
      </c>
      <c r="F268" s="6">
        <v>9565</v>
      </c>
      <c r="G268" s="6" t="s">
        <v>494</v>
      </c>
      <c r="H268" s="6">
        <v>1</v>
      </c>
      <c r="I268" s="6" t="s">
        <v>251</v>
      </c>
      <c r="J268" s="6">
        <v>2</v>
      </c>
      <c r="K268" s="6" t="s">
        <v>252</v>
      </c>
      <c r="L268" s="8">
        <v>2</v>
      </c>
      <c r="M268" s="6" t="s">
        <v>299</v>
      </c>
      <c r="N268" s="6" t="s">
        <v>255</v>
      </c>
      <c r="R268" s="6" t="str">
        <f t="shared" si="4"/>
        <v>1268Phường Kiến Hưng12</v>
      </c>
    </row>
    <row r="269" spans="1:18">
      <c r="A269" s="6">
        <v>268</v>
      </c>
      <c r="B269" s="6">
        <v>1</v>
      </c>
      <c r="C269" s="6" t="s">
        <v>248</v>
      </c>
      <c r="D269" s="6">
        <v>268</v>
      </c>
      <c r="E269" s="6" t="s">
        <v>483</v>
      </c>
      <c r="F269" s="6">
        <v>9568</v>
      </c>
      <c r="G269" s="6" t="s">
        <v>495</v>
      </c>
      <c r="H269" s="6">
        <v>1</v>
      </c>
      <c r="I269" s="6" t="s">
        <v>251</v>
      </c>
      <c r="J269" s="6">
        <v>2</v>
      </c>
      <c r="K269" s="6" t="s">
        <v>252</v>
      </c>
      <c r="L269" s="8">
        <v>2</v>
      </c>
      <c r="M269" s="6" t="s">
        <v>299</v>
      </c>
      <c r="N269" s="6" t="s">
        <v>255</v>
      </c>
      <c r="R269" s="6" t="str">
        <f t="shared" si="4"/>
        <v>1268Phường Phú Lãm12</v>
      </c>
    </row>
    <row r="270" spans="1:18">
      <c r="A270" s="6">
        <v>269</v>
      </c>
      <c r="B270" s="6">
        <v>1</v>
      </c>
      <c r="C270" s="6" t="s">
        <v>248</v>
      </c>
      <c r="D270" s="6">
        <v>268</v>
      </c>
      <c r="E270" s="6" t="s">
        <v>483</v>
      </c>
      <c r="F270" s="6">
        <v>9571</v>
      </c>
      <c r="G270" s="6" t="s">
        <v>496</v>
      </c>
      <c r="H270" s="6">
        <v>1</v>
      </c>
      <c r="I270" s="6" t="s">
        <v>251</v>
      </c>
      <c r="J270" s="6">
        <v>2</v>
      </c>
      <c r="K270" s="6" t="s">
        <v>252</v>
      </c>
      <c r="L270" s="8">
        <v>2</v>
      </c>
      <c r="M270" s="6" t="s">
        <v>299</v>
      </c>
      <c r="N270" s="6" t="s">
        <v>255</v>
      </c>
      <c r="R270" s="6" t="str">
        <f t="shared" si="4"/>
        <v>1268Phường Phú Lương12</v>
      </c>
    </row>
    <row r="271" spans="1:18">
      <c r="A271" s="6">
        <v>270</v>
      </c>
      <c r="B271" s="6">
        <v>1</v>
      </c>
      <c r="C271" s="6" t="s">
        <v>248</v>
      </c>
      <c r="D271" s="6">
        <v>268</v>
      </c>
      <c r="E271" s="6" t="s">
        <v>483</v>
      </c>
      <c r="F271" s="6">
        <v>9886</v>
      </c>
      <c r="G271" s="6" t="s">
        <v>497</v>
      </c>
      <c r="H271" s="6">
        <v>1</v>
      </c>
      <c r="I271" s="6" t="s">
        <v>251</v>
      </c>
      <c r="J271" s="6">
        <v>2</v>
      </c>
      <c r="K271" s="6" t="s">
        <v>252</v>
      </c>
      <c r="L271" s="8">
        <v>2</v>
      </c>
      <c r="M271" s="6" t="s">
        <v>299</v>
      </c>
      <c r="N271" s="6" t="s">
        <v>255</v>
      </c>
      <c r="R271" s="6" t="str">
        <f t="shared" si="4"/>
        <v>1268Phường Dương Nội12</v>
      </c>
    </row>
    <row r="272" spans="1:18">
      <c r="A272" s="6">
        <v>271</v>
      </c>
      <c r="B272" s="6">
        <v>1</v>
      </c>
      <c r="C272" s="6" t="s">
        <v>248</v>
      </c>
      <c r="D272" s="6">
        <v>268</v>
      </c>
      <c r="E272" s="6" t="s">
        <v>483</v>
      </c>
      <c r="F272" s="6">
        <v>10117</v>
      </c>
      <c r="G272" s="6" t="s">
        <v>498</v>
      </c>
      <c r="H272" s="6">
        <v>1</v>
      </c>
      <c r="I272" s="6" t="s">
        <v>251</v>
      </c>
      <c r="J272" s="6">
        <v>2</v>
      </c>
      <c r="K272" s="6" t="s">
        <v>252</v>
      </c>
      <c r="L272" s="8">
        <v>2</v>
      </c>
      <c r="M272" s="6" t="s">
        <v>299</v>
      </c>
      <c r="N272" s="6" t="s">
        <v>255</v>
      </c>
      <c r="R272" s="6" t="str">
        <f t="shared" si="4"/>
        <v>1268Phường Đồng Mai12</v>
      </c>
    </row>
    <row r="273" spans="1:18">
      <c r="A273" s="6">
        <v>272</v>
      </c>
      <c r="B273" s="6">
        <v>1</v>
      </c>
      <c r="C273" s="6" t="s">
        <v>248</v>
      </c>
      <c r="D273" s="6">
        <v>268</v>
      </c>
      <c r="E273" s="6" t="s">
        <v>483</v>
      </c>
      <c r="F273" s="6">
        <v>10123</v>
      </c>
      <c r="G273" s="6" t="s">
        <v>499</v>
      </c>
      <c r="H273" s="6">
        <v>1</v>
      </c>
      <c r="I273" s="6" t="s">
        <v>251</v>
      </c>
      <c r="J273" s="6">
        <v>2</v>
      </c>
      <c r="K273" s="6" t="s">
        <v>252</v>
      </c>
      <c r="L273" s="8">
        <v>2</v>
      </c>
      <c r="M273" s="6" t="s">
        <v>299</v>
      </c>
      <c r="N273" s="6" t="s">
        <v>255</v>
      </c>
      <c r="R273" s="6" t="str">
        <f t="shared" si="4"/>
        <v>1268Phường Biên Giang12</v>
      </c>
    </row>
    <row r="274" spans="1:18">
      <c r="A274" s="6">
        <v>273</v>
      </c>
      <c r="B274" s="6">
        <v>1</v>
      </c>
      <c r="C274" s="6" t="s">
        <v>248</v>
      </c>
      <c r="D274" s="6">
        <v>269</v>
      </c>
      <c r="E274" s="6" t="s">
        <v>500</v>
      </c>
      <c r="F274" s="6">
        <v>9574</v>
      </c>
      <c r="G274" s="6" t="s">
        <v>501</v>
      </c>
      <c r="H274" s="6">
        <v>1</v>
      </c>
      <c r="I274" s="6" t="s">
        <v>251</v>
      </c>
      <c r="J274" s="6">
        <v>2</v>
      </c>
      <c r="K274" s="6" t="s">
        <v>252</v>
      </c>
      <c r="L274" s="8">
        <v>3</v>
      </c>
      <c r="M274" s="6" t="s">
        <v>359</v>
      </c>
      <c r="N274" s="6" t="s">
        <v>255</v>
      </c>
      <c r="R274" s="6" t="str">
        <f t="shared" si="4"/>
        <v>1269Phường Lê Lợi12</v>
      </c>
    </row>
    <row r="275" spans="1:18">
      <c r="A275" s="6">
        <v>274</v>
      </c>
      <c r="B275" s="6">
        <v>1</v>
      </c>
      <c r="C275" s="6" t="s">
        <v>248</v>
      </c>
      <c r="D275" s="6">
        <v>269</v>
      </c>
      <c r="E275" s="6" t="s">
        <v>500</v>
      </c>
      <c r="F275" s="6">
        <v>9577</v>
      </c>
      <c r="G275" s="6" t="s">
        <v>502</v>
      </c>
      <c r="H275" s="6">
        <v>1</v>
      </c>
      <c r="I275" s="6" t="s">
        <v>251</v>
      </c>
      <c r="J275" s="6">
        <v>2</v>
      </c>
      <c r="K275" s="6" t="s">
        <v>252</v>
      </c>
      <c r="L275" s="8">
        <v>3</v>
      </c>
      <c r="M275" s="6" t="s">
        <v>359</v>
      </c>
      <c r="N275" s="6" t="s">
        <v>255</v>
      </c>
      <c r="R275" s="6" t="str">
        <f t="shared" si="4"/>
        <v>1269Phường Phú Thịnh12</v>
      </c>
    </row>
    <row r="276" spans="1:18">
      <c r="A276" s="6">
        <v>275</v>
      </c>
      <c r="B276" s="6">
        <v>1</v>
      </c>
      <c r="C276" s="6" t="s">
        <v>248</v>
      </c>
      <c r="D276" s="6">
        <v>269</v>
      </c>
      <c r="E276" s="6" t="s">
        <v>500</v>
      </c>
      <c r="F276" s="6">
        <v>9580</v>
      </c>
      <c r="G276" s="6" t="s">
        <v>503</v>
      </c>
      <c r="H276" s="6">
        <v>1</v>
      </c>
      <c r="I276" s="6" t="s">
        <v>251</v>
      </c>
      <c r="J276" s="6">
        <v>2</v>
      </c>
      <c r="K276" s="6" t="s">
        <v>252</v>
      </c>
      <c r="L276" s="8">
        <v>3</v>
      </c>
      <c r="M276" s="6" t="s">
        <v>359</v>
      </c>
      <c r="N276" s="6" t="s">
        <v>255</v>
      </c>
      <c r="R276" s="6" t="str">
        <f t="shared" si="4"/>
        <v>1269Phường Ngô Quyền12</v>
      </c>
    </row>
    <row r="277" spans="1:18">
      <c r="A277" s="6">
        <v>276</v>
      </c>
      <c r="B277" s="6">
        <v>1</v>
      </c>
      <c r="C277" s="6" t="s">
        <v>248</v>
      </c>
      <c r="D277" s="6">
        <v>269</v>
      </c>
      <c r="E277" s="6" t="s">
        <v>500</v>
      </c>
      <c r="F277" s="6">
        <v>9583</v>
      </c>
      <c r="G277" s="6" t="s">
        <v>320</v>
      </c>
      <c r="H277" s="6">
        <v>1</v>
      </c>
      <c r="I277" s="6" t="s">
        <v>251</v>
      </c>
      <c r="J277" s="6">
        <v>2</v>
      </c>
      <c r="K277" s="6" t="s">
        <v>252</v>
      </c>
      <c r="L277" s="8">
        <v>3</v>
      </c>
      <c r="M277" s="6" t="s">
        <v>359</v>
      </c>
      <c r="N277" s="6" t="s">
        <v>255</v>
      </c>
      <c r="R277" s="6" t="str">
        <f t="shared" si="4"/>
        <v>1269Phường Quang Trung12</v>
      </c>
    </row>
    <row r="278" spans="1:18">
      <c r="A278" s="6">
        <v>277</v>
      </c>
      <c r="B278" s="6">
        <v>1</v>
      </c>
      <c r="C278" s="6" t="s">
        <v>248</v>
      </c>
      <c r="D278" s="6">
        <v>269</v>
      </c>
      <c r="E278" s="6" t="s">
        <v>500</v>
      </c>
      <c r="F278" s="6">
        <v>9586</v>
      </c>
      <c r="G278" s="6" t="s">
        <v>504</v>
      </c>
      <c r="H278" s="6">
        <v>1</v>
      </c>
      <c r="I278" s="6" t="s">
        <v>251</v>
      </c>
      <c r="J278" s="6">
        <v>2</v>
      </c>
      <c r="K278" s="6" t="s">
        <v>252</v>
      </c>
      <c r="L278" s="8">
        <v>3</v>
      </c>
      <c r="M278" s="6" t="s">
        <v>359</v>
      </c>
      <c r="N278" s="6" t="s">
        <v>255</v>
      </c>
      <c r="R278" s="6" t="str">
        <f t="shared" si="4"/>
        <v>1269Phường Sơn Lộc12</v>
      </c>
    </row>
    <row r="279" spans="1:18">
      <c r="A279" s="6">
        <v>278</v>
      </c>
      <c r="B279" s="6">
        <v>1</v>
      </c>
      <c r="C279" s="6" t="s">
        <v>248</v>
      </c>
      <c r="D279" s="6">
        <v>269</v>
      </c>
      <c r="E279" s="6" t="s">
        <v>500</v>
      </c>
      <c r="F279" s="6">
        <v>9589</v>
      </c>
      <c r="G279" s="6" t="s">
        <v>505</v>
      </c>
      <c r="H279" s="6">
        <v>1</v>
      </c>
      <c r="I279" s="6" t="s">
        <v>251</v>
      </c>
      <c r="J279" s="6">
        <v>2</v>
      </c>
      <c r="K279" s="6" t="s">
        <v>252</v>
      </c>
      <c r="L279" s="8">
        <v>3</v>
      </c>
      <c r="M279" s="6" t="s">
        <v>359</v>
      </c>
      <c r="N279" s="6" t="s">
        <v>255</v>
      </c>
      <c r="R279" s="6" t="str">
        <f t="shared" si="4"/>
        <v>1269Phường Xuân Khanh12</v>
      </c>
    </row>
    <row r="280" spans="1:18">
      <c r="A280" s="6">
        <v>279</v>
      </c>
      <c r="B280" s="6">
        <v>1</v>
      </c>
      <c r="C280" s="6" t="s">
        <v>248</v>
      </c>
      <c r="D280" s="6">
        <v>269</v>
      </c>
      <c r="E280" s="6" t="s">
        <v>500</v>
      </c>
      <c r="F280" s="6">
        <v>9592</v>
      </c>
      <c r="G280" s="6" t="s">
        <v>506</v>
      </c>
      <c r="H280" s="6">
        <v>2</v>
      </c>
      <c r="I280" s="6" t="s">
        <v>297</v>
      </c>
      <c r="J280" s="6">
        <v>2</v>
      </c>
      <c r="K280" s="6" t="s">
        <v>252</v>
      </c>
      <c r="L280" s="8">
        <v>4</v>
      </c>
      <c r="M280" s="6" t="s">
        <v>361</v>
      </c>
      <c r="N280" s="6" t="s">
        <v>255</v>
      </c>
      <c r="R280" s="6" t="str">
        <f t="shared" si="4"/>
        <v>1269Xã Đường Lâm22</v>
      </c>
    </row>
    <row r="281" spans="1:18">
      <c r="A281" s="6">
        <v>280</v>
      </c>
      <c r="B281" s="6">
        <v>1</v>
      </c>
      <c r="C281" s="6" t="s">
        <v>248</v>
      </c>
      <c r="D281" s="6">
        <v>269</v>
      </c>
      <c r="E281" s="6" t="s">
        <v>500</v>
      </c>
      <c r="F281" s="6">
        <v>9595</v>
      </c>
      <c r="G281" s="6" t="s">
        <v>507</v>
      </c>
      <c r="H281" s="6">
        <v>1</v>
      </c>
      <c r="I281" s="6" t="s">
        <v>251</v>
      </c>
      <c r="J281" s="6">
        <v>2</v>
      </c>
      <c r="K281" s="6" t="s">
        <v>252</v>
      </c>
      <c r="L281" s="8">
        <v>3</v>
      </c>
      <c r="M281" s="6" t="s">
        <v>359</v>
      </c>
      <c r="N281" s="6" t="s">
        <v>255</v>
      </c>
      <c r="R281" s="6" t="str">
        <f t="shared" si="4"/>
        <v>1269Phường Viên Sơn12</v>
      </c>
    </row>
    <row r="282" spans="1:18">
      <c r="A282" s="6">
        <v>281</v>
      </c>
      <c r="B282" s="6">
        <v>1</v>
      </c>
      <c r="C282" s="6" t="s">
        <v>248</v>
      </c>
      <c r="D282" s="6">
        <v>269</v>
      </c>
      <c r="E282" s="6" t="s">
        <v>500</v>
      </c>
      <c r="F282" s="6">
        <v>9598</v>
      </c>
      <c r="G282" s="6" t="s">
        <v>508</v>
      </c>
      <c r="H282" s="6">
        <v>2</v>
      </c>
      <c r="I282" s="6" t="s">
        <v>297</v>
      </c>
      <c r="J282" s="6">
        <v>2</v>
      </c>
      <c r="K282" s="6" t="s">
        <v>252</v>
      </c>
      <c r="L282" s="8">
        <v>4</v>
      </c>
      <c r="M282" s="6" t="s">
        <v>361</v>
      </c>
      <c r="N282" s="6" t="s">
        <v>255</v>
      </c>
      <c r="R282" s="6" t="str">
        <f t="shared" si="4"/>
        <v>1269Xã Xuân Sơn22</v>
      </c>
    </row>
    <row r="283" spans="1:18">
      <c r="A283" s="6">
        <v>282</v>
      </c>
      <c r="B283" s="6">
        <v>1</v>
      </c>
      <c r="C283" s="6" t="s">
        <v>248</v>
      </c>
      <c r="D283" s="6">
        <v>269</v>
      </c>
      <c r="E283" s="6" t="s">
        <v>500</v>
      </c>
      <c r="F283" s="6">
        <v>9601</v>
      </c>
      <c r="G283" s="6" t="s">
        <v>509</v>
      </c>
      <c r="H283" s="6">
        <v>1</v>
      </c>
      <c r="I283" s="6" t="s">
        <v>251</v>
      </c>
      <c r="J283" s="6">
        <v>2</v>
      </c>
      <c r="K283" s="6" t="s">
        <v>252</v>
      </c>
      <c r="L283" s="8">
        <v>3</v>
      </c>
      <c r="M283" s="6" t="s">
        <v>359</v>
      </c>
      <c r="N283" s="6" t="s">
        <v>255</v>
      </c>
      <c r="R283" s="6" t="str">
        <f t="shared" si="4"/>
        <v>1269Phường Trung Hưng12</v>
      </c>
    </row>
    <row r="284" spans="1:18">
      <c r="A284" s="6">
        <v>283</v>
      </c>
      <c r="B284" s="6">
        <v>1</v>
      </c>
      <c r="C284" s="6" t="s">
        <v>248</v>
      </c>
      <c r="D284" s="6">
        <v>269</v>
      </c>
      <c r="E284" s="6" t="s">
        <v>500</v>
      </c>
      <c r="F284" s="6">
        <v>9604</v>
      </c>
      <c r="G284" s="6" t="s">
        <v>510</v>
      </c>
      <c r="H284" s="6">
        <v>2</v>
      </c>
      <c r="I284" s="6" t="s">
        <v>297</v>
      </c>
      <c r="J284" s="6">
        <v>2</v>
      </c>
      <c r="K284" s="6" t="s">
        <v>252</v>
      </c>
      <c r="L284" s="8">
        <v>4</v>
      </c>
      <c r="M284" s="6" t="s">
        <v>361</v>
      </c>
      <c r="N284" s="6" t="s">
        <v>255</v>
      </c>
      <c r="R284" s="6" t="str">
        <f t="shared" si="4"/>
        <v>1269Xã Thanh Mỹ22</v>
      </c>
    </row>
    <row r="285" spans="1:18">
      <c r="A285" s="6">
        <v>284</v>
      </c>
      <c r="B285" s="6">
        <v>1</v>
      </c>
      <c r="C285" s="6" t="s">
        <v>248</v>
      </c>
      <c r="D285" s="6">
        <v>269</v>
      </c>
      <c r="E285" s="6" t="s">
        <v>500</v>
      </c>
      <c r="F285" s="6">
        <v>9607</v>
      </c>
      <c r="G285" s="6" t="s">
        <v>511</v>
      </c>
      <c r="H285" s="6">
        <v>1</v>
      </c>
      <c r="I285" s="6" t="s">
        <v>251</v>
      </c>
      <c r="J285" s="6">
        <v>2</v>
      </c>
      <c r="K285" s="6" t="s">
        <v>252</v>
      </c>
      <c r="L285" s="8">
        <v>3</v>
      </c>
      <c r="M285" s="6" t="s">
        <v>359</v>
      </c>
      <c r="N285" s="6" t="s">
        <v>255</v>
      </c>
      <c r="R285" s="6" t="str">
        <f t="shared" si="4"/>
        <v>1269Phường Trung Sơn Trầm12</v>
      </c>
    </row>
    <row r="286" spans="1:18">
      <c r="A286" s="6">
        <v>285</v>
      </c>
      <c r="B286" s="6">
        <v>1</v>
      </c>
      <c r="C286" s="6" t="s">
        <v>248</v>
      </c>
      <c r="D286" s="6">
        <v>269</v>
      </c>
      <c r="E286" s="6" t="s">
        <v>500</v>
      </c>
      <c r="F286" s="6">
        <v>9610</v>
      </c>
      <c r="G286" s="6" t="s">
        <v>418</v>
      </c>
      <c r="H286" s="6">
        <v>2</v>
      </c>
      <c r="I286" s="6" t="s">
        <v>297</v>
      </c>
      <c r="J286" s="6">
        <v>2</v>
      </c>
      <c r="K286" s="6" t="s">
        <v>252</v>
      </c>
      <c r="L286" s="8">
        <v>4</v>
      </c>
      <c r="M286" s="6" t="s">
        <v>361</v>
      </c>
      <c r="N286" s="6" t="s">
        <v>255</v>
      </c>
      <c r="R286" s="6" t="str">
        <f t="shared" si="4"/>
        <v>1269Xã Kim Sơn22</v>
      </c>
    </row>
    <row r="287" spans="1:18">
      <c r="A287" s="6">
        <v>286</v>
      </c>
      <c r="B287" s="6">
        <v>1</v>
      </c>
      <c r="C287" s="6" t="s">
        <v>248</v>
      </c>
      <c r="D287" s="6">
        <v>269</v>
      </c>
      <c r="E287" s="6" t="s">
        <v>500</v>
      </c>
      <c r="F287" s="6">
        <v>9613</v>
      </c>
      <c r="G287" s="6" t="s">
        <v>512</v>
      </c>
      <c r="H287" s="6">
        <v>2</v>
      </c>
      <c r="I287" s="6" t="s">
        <v>297</v>
      </c>
      <c r="J287" s="6">
        <v>2</v>
      </c>
      <c r="K287" s="6" t="s">
        <v>252</v>
      </c>
      <c r="L287" s="8">
        <v>4</v>
      </c>
      <c r="M287" s="6" t="s">
        <v>361</v>
      </c>
      <c r="N287" s="6" t="s">
        <v>255</v>
      </c>
      <c r="R287" s="6" t="str">
        <f t="shared" si="4"/>
        <v>1269Xã Sơn Đông22</v>
      </c>
    </row>
    <row r="288" spans="1:18">
      <c r="A288" s="6">
        <v>287</v>
      </c>
      <c r="B288" s="6">
        <v>1</v>
      </c>
      <c r="C288" s="6" t="s">
        <v>248</v>
      </c>
      <c r="D288" s="6">
        <v>269</v>
      </c>
      <c r="E288" s="6" t="s">
        <v>500</v>
      </c>
      <c r="F288" s="6">
        <v>9616</v>
      </c>
      <c r="G288" s="6" t="s">
        <v>513</v>
      </c>
      <c r="H288" s="6">
        <v>2</v>
      </c>
      <c r="I288" s="6" t="s">
        <v>297</v>
      </c>
      <c r="J288" s="6">
        <v>2</v>
      </c>
      <c r="K288" s="6" t="s">
        <v>252</v>
      </c>
      <c r="L288" s="8">
        <v>4</v>
      </c>
      <c r="M288" s="6" t="s">
        <v>361</v>
      </c>
      <c r="N288" s="6" t="s">
        <v>255</v>
      </c>
      <c r="R288" s="6" t="str">
        <f t="shared" si="4"/>
        <v>1269Xã Cổ Đông22</v>
      </c>
    </row>
    <row r="289" spans="1:18">
      <c r="A289" s="6">
        <v>288</v>
      </c>
      <c r="B289" s="6">
        <v>1</v>
      </c>
      <c r="C289" s="6" t="s">
        <v>248</v>
      </c>
      <c r="D289" s="6">
        <v>271</v>
      </c>
      <c r="E289" s="6" t="s">
        <v>514</v>
      </c>
      <c r="F289" s="6">
        <v>9619</v>
      </c>
      <c r="G289" s="6" t="s">
        <v>515</v>
      </c>
      <c r="H289" s="6">
        <v>1</v>
      </c>
      <c r="I289" s="6" t="s">
        <v>251</v>
      </c>
      <c r="J289" s="6">
        <v>2</v>
      </c>
      <c r="K289" s="6" t="s">
        <v>252</v>
      </c>
      <c r="L289" s="8">
        <v>3</v>
      </c>
      <c r="M289" s="6" t="s">
        <v>359</v>
      </c>
      <c r="N289" s="6" t="s">
        <v>255</v>
      </c>
      <c r="R289" s="6" t="str">
        <f t="shared" si="4"/>
        <v>1271Thị trấn Tây Đằng12</v>
      </c>
    </row>
    <row r="290" spans="1:18">
      <c r="A290" s="6">
        <v>289</v>
      </c>
      <c r="B290" s="6">
        <v>1</v>
      </c>
      <c r="C290" s="6" t="s">
        <v>248</v>
      </c>
      <c r="D290" s="6">
        <v>271</v>
      </c>
      <c r="E290" s="6" t="s">
        <v>514</v>
      </c>
      <c r="F290" s="6">
        <v>9625</v>
      </c>
      <c r="G290" s="6" t="s">
        <v>382</v>
      </c>
      <c r="H290" s="6">
        <v>2</v>
      </c>
      <c r="I290" s="6" t="s">
        <v>297</v>
      </c>
      <c r="J290" s="6">
        <v>2</v>
      </c>
      <c r="K290" s="6" t="s">
        <v>252</v>
      </c>
      <c r="L290" s="8">
        <v>4</v>
      </c>
      <c r="M290" s="6" t="s">
        <v>361</v>
      </c>
      <c r="N290" s="6" t="s">
        <v>255</v>
      </c>
      <c r="R290" s="6" t="str">
        <f t="shared" si="4"/>
        <v>1271Xã Phú Cường22</v>
      </c>
    </row>
    <row r="291" spans="1:18">
      <c r="A291" s="6">
        <v>290</v>
      </c>
      <c r="B291" s="6">
        <v>1</v>
      </c>
      <c r="C291" s="6" t="s">
        <v>248</v>
      </c>
      <c r="D291" s="6">
        <v>271</v>
      </c>
      <c r="E291" s="6" t="s">
        <v>514</v>
      </c>
      <c r="F291" s="6">
        <v>9628</v>
      </c>
      <c r="G291" s="6" t="s">
        <v>516</v>
      </c>
      <c r="H291" s="6">
        <v>2</v>
      </c>
      <c r="I291" s="6" t="s">
        <v>297</v>
      </c>
      <c r="J291" s="6">
        <v>2</v>
      </c>
      <c r="K291" s="6" t="s">
        <v>252</v>
      </c>
      <c r="L291" s="8">
        <v>4</v>
      </c>
      <c r="M291" s="6" t="s">
        <v>361</v>
      </c>
      <c r="N291" s="6" t="s">
        <v>255</v>
      </c>
      <c r="R291" s="6" t="str">
        <f t="shared" si="4"/>
        <v>1271Xã Cổ Đô22</v>
      </c>
    </row>
    <row r="292" spans="1:18">
      <c r="A292" s="6">
        <v>291</v>
      </c>
      <c r="B292" s="6">
        <v>1</v>
      </c>
      <c r="C292" s="6" t="s">
        <v>248</v>
      </c>
      <c r="D292" s="6">
        <v>271</v>
      </c>
      <c r="E292" s="6" t="s">
        <v>514</v>
      </c>
      <c r="F292" s="6">
        <v>9631</v>
      </c>
      <c r="G292" s="6" t="s">
        <v>517</v>
      </c>
      <c r="H292" s="6">
        <v>2</v>
      </c>
      <c r="I292" s="6" t="s">
        <v>297</v>
      </c>
      <c r="J292" s="6">
        <v>2</v>
      </c>
      <c r="K292" s="6" t="s">
        <v>252</v>
      </c>
      <c r="L292" s="8">
        <v>4</v>
      </c>
      <c r="M292" s="6" t="s">
        <v>361</v>
      </c>
      <c r="N292" s="6" t="s">
        <v>255</v>
      </c>
      <c r="R292" s="6" t="str">
        <f t="shared" si="4"/>
        <v>1271Xã Tản Hồng22</v>
      </c>
    </row>
    <row r="293" spans="1:18">
      <c r="A293" s="6">
        <v>292</v>
      </c>
      <c r="B293" s="6">
        <v>1</v>
      </c>
      <c r="C293" s="6" t="s">
        <v>248</v>
      </c>
      <c r="D293" s="6">
        <v>271</v>
      </c>
      <c r="E293" s="6" t="s">
        <v>514</v>
      </c>
      <c r="F293" s="6">
        <v>9634</v>
      </c>
      <c r="G293" s="6" t="s">
        <v>518</v>
      </c>
      <c r="H293" s="6">
        <v>2</v>
      </c>
      <c r="I293" s="6" t="s">
        <v>297</v>
      </c>
      <c r="J293" s="6">
        <v>2</v>
      </c>
      <c r="K293" s="6" t="s">
        <v>252</v>
      </c>
      <c r="L293" s="8">
        <v>4</v>
      </c>
      <c r="M293" s="6" t="s">
        <v>361</v>
      </c>
      <c r="N293" s="6" t="s">
        <v>255</v>
      </c>
      <c r="R293" s="6" t="str">
        <f t="shared" si="4"/>
        <v>1271Xã Vạn Thắng22</v>
      </c>
    </row>
    <row r="294" spans="1:18">
      <c r="A294" s="6">
        <v>293</v>
      </c>
      <c r="B294" s="6">
        <v>1</v>
      </c>
      <c r="C294" s="6" t="s">
        <v>248</v>
      </c>
      <c r="D294" s="6">
        <v>271</v>
      </c>
      <c r="E294" s="6" t="s">
        <v>514</v>
      </c>
      <c r="F294" s="6">
        <v>9637</v>
      </c>
      <c r="G294" s="6" t="s">
        <v>519</v>
      </c>
      <c r="H294" s="6">
        <v>2</v>
      </c>
      <c r="I294" s="6" t="s">
        <v>297</v>
      </c>
      <c r="J294" s="6">
        <v>2</v>
      </c>
      <c r="K294" s="6" t="s">
        <v>252</v>
      </c>
      <c r="L294" s="8">
        <v>4</v>
      </c>
      <c r="M294" s="6" t="s">
        <v>361</v>
      </c>
      <c r="N294" s="6" t="s">
        <v>255</v>
      </c>
      <c r="R294" s="6" t="str">
        <f t="shared" si="4"/>
        <v>1271Xã Châu Sơn22</v>
      </c>
    </row>
    <row r="295" spans="1:18">
      <c r="A295" s="6">
        <v>294</v>
      </c>
      <c r="B295" s="6">
        <v>1</v>
      </c>
      <c r="C295" s="6" t="s">
        <v>248</v>
      </c>
      <c r="D295" s="6">
        <v>271</v>
      </c>
      <c r="E295" s="6" t="s">
        <v>514</v>
      </c>
      <c r="F295" s="6">
        <v>9640</v>
      </c>
      <c r="G295" s="6" t="s">
        <v>520</v>
      </c>
      <c r="H295" s="6">
        <v>2</v>
      </c>
      <c r="I295" s="6" t="s">
        <v>297</v>
      </c>
      <c r="J295" s="6">
        <v>2</v>
      </c>
      <c r="K295" s="6" t="s">
        <v>252</v>
      </c>
      <c r="L295" s="8">
        <v>4</v>
      </c>
      <c r="M295" s="6" t="s">
        <v>361</v>
      </c>
      <c r="N295" s="6" t="s">
        <v>255</v>
      </c>
      <c r="R295" s="6" t="str">
        <f t="shared" si="4"/>
        <v>1271Xã Phong Vân22</v>
      </c>
    </row>
    <row r="296" spans="1:18">
      <c r="A296" s="6">
        <v>295</v>
      </c>
      <c r="B296" s="6">
        <v>1</v>
      </c>
      <c r="C296" s="6" t="s">
        <v>248</v>
      </c>
      <c r="D296" s="6">
        <v>271</v>
      </c>
      <c r="E296" s="6" t="s">
        <v>514</v>
      </c>
      <c r="F296" s="6">
        <v>9643</v>
      </c>
      <c r="G296" s="6" t="s">
        <v>521</v>
      </c>
      <c r="H296" s="6">
        <v>2</v>
      </c>
      <c r="I296" s="6" t="s">
        <v>297</v>
      </c>
      <c r="J296" s="6">
        <v>2</v>
      </c>
      <c r="K296" s="6" t="s">
        <v>252</v>
      </c>
      <c r="L296" s="8">
        <v>4</v>
      </c>
      <c r="M296" s="6" t="s">
        <v>361</v>
      </c>
      <c r="N296" s="6" t="s">
        <v>255</v>
      </c>
      <c r="R296" s="6" t="str">
        <f t="shared" si="4"/>
        <v>1271Xã Phú Đông22</v>
      </c>
    </row>
    <row r="297" spans="1:18">
      <c r="A297" s="6">
        <v>296</v>
      </c>
      <c r="B297" s="6">
        <v>1</v>
      </c>
      <c r="C297" s="6" t="s">
        <v>248</v>
      </c>
      <c r="D297" s="6">
        <v>271</v>
      </c>
      <c r="E297" s="6" t="s">
        <v>514</v>
      </c>
      <c r="F297" s="6">
        <v>9646</v>
      </c>
      <c r="G297" s="6" t="s">
        <v>522</v>
      </c>
      <c r="H297" s="6">
        <v>2</v>
      </c>
      <c r="I297" s="6" t="s">
        <v>297</v>
      </c>
      <c r="J297" s="6">
        <v>2</v>
      </c>
      <c r="K297" s="6" t="s">
        <v>252</v>
      </c>
      <c r="L297" s="8">
        <v>4</v>
      </c>
      <c r="M297" s="6" t="s">
        <v>361</v>
      </c>
      <c r="N297" s="6" t="s">
        <v>255</v>
      </c>
      <c r="R297" s="6" t="str">
        <f t="shared" si="4"/>
        <v>1271Xã Phú Phương22</v>
      </c>
    </row>
    <row r="298" spans="1:18">
      <c r="A298" s="6">
        <v>297</v>
      </c>
      <c r="B298" s="6">
        <v>1</v>
      </c>
      <c r="C298" s="6" t="s">
        <v>248</v>
      </c>
      <c r="D298" s="6">
        <v>271</v>
      </c>
      <c r="E298" s="6" t="s">
        <v>514</v>
      </c>
      <c r="F298" s="6">
        <v>9649</v>
      </c>
      <c r="G298" s="6" t="s">
        <v>523</v>
      </c>
      <c r="H298" s="6">
        <v>2</v>
      </c>
      <c r="I298" s="6" t="s">
        <v>297</v>
      </c>
      <c r="J298" s="6">
        <v>2</v>
      </c>
      <c r="K298" s="6" t="s">
        <v>252</v>
      </c>
      <c r="L298" s="8">
        <v>4</v>
      </c>
      <c r="M298" s="6" t="s">
        <v>361</v>
      </c>
      <c r="N298" s="6" t="s">
        <v>255</v>
      </c>
      <c r="R298" s="6" t="str">
        <f t="shared" si="4"/>
        <v>1271Xã Phú Châu22</v>
      </c>
    </row>
    <row r="299" spans="1:18">
      <c r="A299" s="6">
        <v>298</v>
      </c>
      <c r="B299" s="6">
        <v>1</v>
      </c>
      <c r="C299" s="6" t="s">
        <v>248</v>
      </c>
      <c r="D299" s="6">
        <v>271</v>
      </c>
      <c r="E299" s="6" t="s">
        <v>514</v>
      </c>
      <c r="F299" s="6">
        <v>9652</v>
      </c>
      <c r="G299" s="6" t="s">
        <v>524</v>
      </c>
      <c r="H299" s="6">
        <v>2</v>
      </c>
      <c r="I299" s="6" t="s">
        <v>297</v>
      </c>
      <c r="J299" s="6">
        <v>2</v>
      </c>
      <c r="K299" s="6" t="s">
        <v>252</v>
      </c>
      <c r="L299" s="8">
        <v>4</v>
      </c>
      <c r="M299" s="6" t="s">
        <v>361</v>
      </c>
      <c r="N299" s="6" t="s">
        <v>255</v>
      </c>
      <c r="R299" s="6" t="str">
        <f t="shared" si="4"/>
        <v>1271Xã Thái Hòa22</v>
      </c>
    </row>
    <row r="300" spans="1:18">
      <c r="A300" s="6">
        <v>299</v>
      </c>
      <c r="B300" s="6">
        <v>1</v>
      </c>
      <c r="C300" s="6" t="s">
        <v>248</v>
      </c>
      <c r="D300" s="6">
        <v>271</v>
      </c>
      <c r="E300" s="6" t="s">
        <v>514</v>
      </c>
      <c r="F300" s="6">
        <v>9655</v>
      </c>
      <c r="G300" s="6" t="s">
        <v>525</v>
      </c>
      <c r="H300" s="6">
        <v>2</v>
      </c>
      <c r="I300" s="6" t="s">
        <v>297</v>
      </c>
      <c r="J300" s="6">
        <v>2</v>
      </c>
      <c r="K300" s="6" t="s">
        <v>252</v>
      </c>
      <c r="L300" s="8">
        <v>4</v>
      </c>
      <c r="M300" s="6" t="s">
        <v>361</v>
      </c>
      <c r="N300" s="6" t="s">
        <v>255</v>
      </c>
      <c r="R300" s="6" t="str">
        <f t="shared" si="4"/>
        <v>1271Xã Đồng Thái22</v>
      </c>
    </row>
    <row r="301" spans="1:18">
      <c r="A301" s="6">
        <v>300</v>
      </c>
      <c r="B301" s="6">
        <v>1</v>
      </c>
      <c r="C301" s="6" t="s">
        <v>248</v>
      </c>
      <c r="D301" s="6">
        <v>271</v>
      </c>
      <c r="E301" s="6" t="s">
        <v>514</v>
      </c>
      <c r="F301" s="6">
        <v>9658</v>
      </c>
      <c r="G301" s="6" t="s">
        <v>526</v>
      </c>
      <c r="H301" s="6">
        <v>2</v>
      </c>
      <c r="I301" s="6" t="s">
        <v>297</v>
      </c>
      <c r="J301" s="6">
        <v>2</v>
      </c>
      <c r="K301" s="6" t="s">
        <v>252</v>
      </c>
      <c r="L301" s="8">
        <v>4</v>
      </c>
      <c r="M301" s="6" t="s">
        <v>361</v>
      </c>
      <c r="N301" s="6" t="s">
        <v>255</v>
      </c>
      <c r="R301" s="6" t="str">
        <f t="shared" si="4"/>
        <v>1271Xã Phú Sơn22</v>
      </c>
    </row>
    <row r="302" spans="1:18">
      <c r="A302" s="6">
        <v>301</v>
      </c>
      <c r="B302" s="6">
        <v>1</v>
      </c>
      <c r="C302" s="6" t="s">
        <v>248</v>
      </c>
      <c r="D302" s="6">
        <v>271</v>
      </c>
      <c r="E302" s="6" t="s">
        <v>514</v>
      </c>
      <c r="F302" s="6">
        <v>9661</v>
      </c>
      <c r="G302" s="6" t="s">
        <v>527</v>
      </c>
      <c r="H302" s="6">
        <v>2</v>
      </c>
      <c r="I302" s="6" t="s">
        <v>297</v>
      </c>
      <c r="J302" s="6">
        <v>2</v>
      </c>
      <c r="K302" s="6" t="s">
        <v>252</v>
      </c>
      <c r="L302" s="8">
        <v>4</v>
      </c>
      <c r="M302" s="6" t="s">
        <v>361</v>
      </c>
      <c r="N302" s="6" t="s">
        <v>255</v>
      </c>
      <c r="R302" s="6" t="str">
        <f t="shared" si="4"/>
        <v>1271Xã Minh Châu22</v>
      </c>
    </row>
    <row r="303" spans="1:18">
      <c r="A303" s="6">
        <v>302</v>
      </c>
      <c r="B303" s="6">
        <v>1</v>
      </c>
      <c r="C303" s="6" t="s">
        <v>248</v>
      </c>
      <c r="D303" s="6">
        <v>271</v>
      </c>
      <c r="E303" s="6" t="s">
        <v>514</v>
      </c>
      <c r="F303" s="6">
        <v>9664</v>
      </c>
      <c r="G303" s="6" t="s">
        <v>528</v>
      </c>
      <c r="H303" s="6">
        <v>2</v>
      </c>
      <c r="I303" s="6" t="s">
        <v>297</v>
      </c>
      <c r="J303" s="6">
        <v>2</v>
      </c>
      <c r="K303" s="6" t="s">
        <v>252</v>
      </c>
      <c r="L303" s="8">
        <v>4</v>
      </c>
      <c r="M303" s="6" t="s">
        <v>361</v>
      </c>
      <c r="N303" s="6" t="s">
        <v>255</v>
      </c>
      <c r="R303" s="6" t="str">
        <f t="shared" si="4"/>
        <v>1271Xã Vật Lại22</v>
      </c>
    </row>
    <row r="304" spans="1:18">
      <c r="A304" s="6">
        <v>303</v>
      </c>
      <c r="B304" s="6">
        <v>1</v>
      </c>
      <c r="C304" s="6" t="s">
        <v>248</v>
      </c>
      <c r="D304" s="6">
        <v>271</v>
      </c>
      <c r="E304" s="6" t="s">
        <v>514</v>
      </c>
      <c r="F304" s="6">
        <v>9667</v>
      </c>
      <c r="G304" s="6" t="s">
        <v>529</v>
      </c>
      <c r="H304" s="6">
        <v>2</v>
      </c>
      <c r="I304" s="6" t="s">
        <v>297</v>
      </c>
      <c r="J304" s="6">
        <v>2</v>
      </c>
      <c r="K304" s="6" t="s">
        <v>252</v>
      </c>
      <c r="L304" s="8">
        <v>4</v>
      </c>
      <c r="M304" s="6" t="s">
        <v>361</v>
      </c>
      <c r="N304" s="6" t="s">
        <v>255</v>
      </c>
      <c r="R304" s="6" t="str">
        <f t="shared" si="4"/>
        <v>1271Xã Chu Minh22</v>
      </c>
    </row>
    <row r="305" spans="1:18">
      <c r="A305" s="6">
        <v>304</v>
      </c>
      <c r="B305" s="6">
        <v>1</v>
      </c>
      <c r="C305" s="6" t="s">
        <v>248</v>
      </c>
      <c r="D305" s="6">
        <v>271</v>
      </c>
      <c r="E305" s="6" t="s">
        <v>514</v>
      </c>
      <c r="F305" s="6">
        <v>9670</v>
      </c>
      <c r="G305" s="6" t="s">
        <v>530</v>
      </c>
      <c r="H305" s="6">
        <v>2</v>
      </c>
      <c r="I305" s="6" t="s">
        <v>297</v>
      </c>
      <c r="J305" s="6">
        <v>2</v>
      </c>
      <c r="K305" s="6" t="s">
        <v>252</v>
      </c>
      <c r="L305" s="8">
        <v>4</v>
      </c>
      <c r="M305" s="6" t="s">
        <v>361</v>
      </c>
      <c r="N305" s="6" t="s">
        <v>255</v>
      </c>
      <c r="R305" s="6" t="str">
        <f t="shared" si="4"/>
        <v>1271Xã Tòng Bạt22</v>
      </c>
    </row>
    <row r="306" spans="1:18">
      <c r="A306" s="6">
        <v>305</v>
      </c>
      <c r="B306" s="6">
        <v>1</v>
      </c>
      <c r="C306" s="6" t="s">
        <v>248</v>
      </c>
      <c r="D306" s="6">
        <v>271</v>
      </c>
      <c r="E306" s="6" t="s">
        <v>514</v>
      </c>
      <c r="F306" s="6">
        <v>9673</v>
      </c>
      <c r="G306" s="6" t="s">
        <v>531</v>
      </c>
      <c r="H306" s="6">
        <v>2</v>
      </c>
      <c r="I306" s="6" t="s">
        <v>297</v>
      </c>
      <c r="J306" s="6">
        <v>2</v>
      </c>
      <c r="K306" s="6" t="s">
        <v>252</v>
      </c>
      <c r="L306" s="8">
        <v>4</v>
      </c>
      <c r="M306" s="6" t="s">
        <v>361</v>
      </c>
      <c r="N306" s="6" t="s">
        <v>255</v>
      </c>
      <c r="R306" s="6" t="str">
        <f t="shared" si="4"/>
        <v>1271Xã Cẩm Lĩnh22</v>
      </c>
    </row>
    <row r="307" spans="1:18">
      <c r="A307" s="6">
        <v>306</v>
      </c>
      <c r="B307" s="6">
        <v>1</v>
      </c>
      <c r="C307" s="6" t="s">
        <v>248</v>
      </c>
      <c r="D307" s="6">
        <v>271</v>
      </c>
      <c r="E307" s="6" t="s">
        <v>514</v>
      </c>
      <c r="F307" s="6">
        <v>9676</v>
      </c>
      <c r="G307" s="6" t="s">
        <v>532</v>
      </c>
      <c r="H307" s="6">
        <v>2</v>
      </c>
      <c r="I307" s="6" t="s">
        <v>297</v>
      </c>
      <c r="J307" s="6">
        <v>2</v>
      </c>
      <c r="K307" s="6" t="s">
        <v>252</v>
      </c>
      <c r="L307" s="8">
        <v>4</v>
      </c>
      <c r="M307" s="6" t="s">
        <v>361</v>
      </c>
      <c r="N307" s="6" t="s">
        <v>255</v>
      </c>
      <c r="R307" s="6" t="str">
        <f t="shared" si="4"/>
        <v>1271Xã Sơn Đà22</v>
      </c>
    </row>
    <row r="308" spans="1:18">
      <c r="A308" s="6">
        <v>307</v>
      </c>
      <c r="B308" s="6">
        <v>1</v>
      </c>
      <c r="C308" s="6" t="s">
        <v>248</v>
      </c>
      <c r="D308" s="6">
        <v>271</v>
      </c>
      <c r="E308" s="6" t="s">
        <v>514</v>
      </c>
      <c r="F308" s="6">
        <v>9679</v>
      </c>
      <c r="G308" s="6" t="s">
        <v>533</v>
      </c>
      <c r="H308" s="6">
        <v>2</v>
      </c>
      <c r="I308" s="6" t="s">
        <v>297</v>
      </c>
      <c r="J308" s="6">
        <v>2</v>
      </c>
      <c r="K308" s="6" t="s">
        <v>252</v>
      </c>
      <c r="L308" s="8">
        <v>4</v>
      </c>
      <c r="M308" s="6" t="s">
        <v>361</v>
      </c>
      <c r="N308" s="6" t="s">
        <v>255</v>
      </c>
      <c r="R308" s="6" t="str">
        <f t="shared" si="4"/>
        <v>1271Xã Đông Quang22</v>
      </c>
    </row>
    <row r="309" spans="1:18">
      <c r="A309" s="6">
        <v>308</v>
      </c>
      <c r="B309" s="6">
        <v>1</v>
      </c>
      <c r="C309" s="6" t="s">
        <v>248</v>
      </c>
      <c r="D309" s="6">
        <v>271</v>
      </c>
      <c r="E309" s="6" t="s">
        <v>514</v>
      </c>
      <c r="F309" s="6">
        <v>9682</v>
      </c>
      <c r="G309" s="6" t="s">
        <v>534</v>
      </c>
      <c r="H309" s="6">
        <v>2</v>
      </c>
      <c r="I309" s="6" t="s">
        <v>297</v>
      </c>
      <c r="J309" s="6">
        <v>2</v>
      </c>
      <c r="K309" s="6" t="s">
        <v>252</v>
      </c>
      <c r="L309" s="8">
        <v>4</v>
      </c>
      <c r="M309" s="6" t="s">
        <v>361</v>
      </c>
      <c r="N309" s="6" t="s">
        <v>255</v>
      </c>
      <c r="R309" s="6" t="str">
        <f t="shared" si="4"/>
        <v>1271Xã Tiên Phong22</v>
      </c>
    </row>
    <row r="310" spans="1:18">
      <c r="A310" s="6">
        <v>309</v>
      </c>
      <c r="B310" s="6">
        <v>1</v>
      </c>
      <c r="C310" s="6" t="s">
        <v>248</v>
      </c>
      <c r="D310" s="6">
        <v>271</v>
      </c>
      <c r="E310" s="6" t="s">
        <v>514</v>
      </c>
      <c r="F310" s="6">
        <v>9685</v>
      </c>
      <c r="G310" s="6" t="s">
        <v>535</v>
      </c>
      <c r="H310" s="6">
        <v>2</v>
      </c>
      <c r="I310" s="6" t="s">
        <v>297</v>
      </c>
      <c r="J310" s="6">
        <v>2</v>
      </c>
      <c r="K310" s="6" t="s">
        <v>252</v>
      </c>
      <c r="L310" s="8">
        <v>4</v>
      </c>
      <c r="M310" s="6" t="s">
        <v>361</v>
      </c>
      <c r="N310" s="6" t="s">
        <v>255</v>
      </c>
      <c r="R310" s="6" t="str">
        <f t="shared" si="4"/>
        <v>1271Xã Thụy An22</v>
      </c>
    </row>
    <row r="311" spans="1:18">
      <c r="A311" s="6">
        <v>310</v>
      </c>
      <c r="B311" s="6">
        <v>1</v>
      </c>
      <c r="C311" s="6" t="s">
        <v>248</v>
      </c>
      <c r="D311" s="6">
        <v>271</v>
      </c>
      <c r="E311" s="6" t="s">
        <v>514</v>
      </c>
      <c r="F311" s="6">
        <v>9688</v>
      </c>
      <c r="G311" s="6" t="s">
        <v>536</v>
      </c>
      <c r="H311" s="6">
        <v>2</v>
      </c>
      <c r="I311" s="6" t="s">
        <v>297</v>
      </c>
      <c r="J311" s="6">
        <v>2</v>
      </c>
      <c r="K311" s="6" t="s">
        <v>252</v>
      </c>
      <c r="L311" s="8">
        <v>4</v>
      </c>
      <c r="M311" s="6" t="s">
        <v>361</v>
      </c>
      <c r="N311" s="6" t="s">
        <v>255</v>
      </c>
      <c r="R311" s="6" t="str">
        <f t="shared" si="4"/>
        <v>1271Xã Cam Thượng22</v>
      </c>
    </row>
    <row r="312" spans="1:18">
      <c r="A312" s="6">
        <v>311</v>
      </c>
      <c r="B312" s="6">
        <v>1</v>
      </c>
      <c r="C312" s="6" t="s">
        <v>248</v>
      </c>
      <c r="D312" s="6">
        <v>271</v>
      </c>
      <c r="E312" s="6" t="s">
        <v>514</v>
      </c>
      <c r="F312" s="6">
        <v>9691</v>
      </c>
      <c r="G312" s="6" t="s">
        <v>537</v>
      </c>
      <c r="H312" s="6">
        <v>2</v>
      </c>
      <c r="I312" s="6" t="s">
        <v>297</v>
      </c>
      <c r="J312" s="6">
        <v>2</v>
      </c>
      <c r="K312" s="6" t="s">
        <v>252</v>
      </c>
      <c r="L312" s="8">
        <v>4</v>
      </c>
      <c r="M312" s="6" t="s">
        <v>361</v>
      </c>
      <c r="N312" s="6" t="s">
        <v>255</v>
      </c>
      <c r="R312" s="6" t="str">
        <f t="shared" si="4"/>
        <v>1271Xã Thuần Mỹ22</v>
      </c>
    </row>
    <row r="313" spans="1:18">
      <c r="A313" s="6">
        <v>312</v>
      </c>
      <c r="B313" s="6">
        <v>1</v>
      </c>
      <c r="C313" s="6" t="s">
        <v>248</v>
      </c>
      <c r="D313" s="6">
        <v>271</v>
      </c>
      <c r="E313" s="6" t="s">
        <v>514</v>
      </c>
      <c r="F313" s="6">
        <v>9694</v>
      </c>
      <c r="G313" s="6" t="s">
        <v>538</v>
      </c>
      <c r="H313" s="6">
        <v>2</v>
      </c>
      <c r="I313" s="6" t="s">
        <v>297</v>
      </c>
      <c r="J313" s="6">
        <v>2</v>
      </c>
      <c r="K313" s="6" t="s">
        <v>252</v>
      </c>
      <c r="L313" s="8">
        <v>4</v>
      </c>
      <c r="M313" s="6" t="s">
        <v>361</v>
      </c>
      <c r="N313" s="6" t="s">
        <v>255</v>
      </c>
      <c r="R313" s="6" t="str">
        <f t="shared" si="4"/>
        <v>1271Xã Tản Lĩnh22</v>
      </c>
    </row>
    <row r="314" spans="1:18">
      <c r="A314" s="6">
        <v>313</v>
      </c>
      <c r="B314" s="6">
        <v>1</v>
      </c>
      <c r="C314" s="6" t="s">
        <v>248</v>
      </c>
      <c r="D314" s="6">
        <v>271</v>
      </c>
      <c r="E314" s="6" t="s">
        <v>514</v>
      </c>
      <c r="F314" s="6">
        <v>9697</v>
      </c>
      <c r="G314" s="6" t="s">
        <v>539</v>
      </c>
      <c r="H314" s="6">
        <v>2</v>
      </c>
      <c r="I314" s="6" t="s">
        <v>297</v>
      </c>
      <c r="J314" s="6">
        <v>2</v>
      </c>
      <c r="K314" s="6" t="s">
        <v>252</v>
      </c>
      <c r="L314" s="8">
        <v>4</v>
      </c>
      <c r="M314" s="6" t="s">
        <v>361</v>
      </c>
      <c r="N314" s="6" t="s">
        <v>255</v>
      </c>
      <c r="R314" s="6" t="str">
        <f t="shared" si="4"/>
        <v>1271Xã Ba Trại22</v>
      </c>
    </row>
    <row r="315" spans="1:18">
      <c r="A315" s="6">
        <v>314</v>
      </c>
      <c r="B315" s="6">
        <v>1</v>
      </c>
      <c r="C315" s="6" t="s">
        <v>248</v>
      </c>
      <c r="D315" s="6">
        <v>271</v>
      </c>
      <c r="E315" s="6" t="s">
        <v>514</v>
      </c>
      <c r="F315" s="6">
        <v>9700</v>
      </c>
      <c r="G315" s="6" t="s">
        <v>540</v>
      </c>
      <c r="H315" s="6">
        <v>2</v>
      </c>
      <c r="I315" s="6" t="s">
        <v>297</v>
      </c>
      <c r="J315" s="6">
        <v>2</v>
      </c>
      <c r="K315" s="6" t="s">
        <v>252</v>
      </c>
      <c r="L315" s="8">
        <v>4</v>
      </c>
      <c r="M315" s="6" t="s">
        <v>361</v>
      </c>
      <c r="N315" s="6" t="s">
        <v>255</v>
      </c>
      <c r="R315" s="6" t="str">
        <f t="shared" si="4"/>
        <v>1271Xã Minh Quang22</v>
      </c>
    </row>
    <row r="316" spans="1:18">
      <c r="A316" s="6">
        <v>315</v>
      </c>
      <c r="B316" s="6">
        <v>1</v>
      </c>
      <c r="C316" s="6" t="s">
        <v>248</v>
      </c>
      <c r="D316" s="6">
        <v>271</v>
      </c>
      <c r="E316" s="6" t="s">
        <v>514</v>
      </c>
      <c r="F316" s="6">
        <v>9703</v>
      </c>
      <c r="G316" s="6" t="s">
        <v>541</v>
      </c>
      <c r="H316" s="6">
        <v>2</v>
      </c>
      <c r="I316" s="6" t="s">
        <v>297</v>
      </c>
      <c r="J316" s="6">
        <v>2</v>
      </c>
      <c r="K316" s="6" t="s">
        <v>252</v>
      </c>
      <c r="L316" s="8">
        <v>4</v>
      </c>
      <c r="M316" s="6" t="s">
        <v>361</v>
      </c>
      <c r="N316" s="6" t="s">
        <v>255</v>
      </c>
      <c r="R316" s="6" t="str">
        <f t="shared" si="4"/>
        <v>1271Xã Ba Vì22</v>
      </c>
    </row>
    <row r="317" spans="1:18">
      <c r="A317" s="6">
        <v>316</v>
      </c>
      <c r="B317" s="6">
        <v>1</v>
      </c>
      <c r="C317" s="6" t="s">
        <v>248</v>
      </c>
      <c r="D317" s="6">
        <v>271</v>
      </c>
      <c r="E317" s="6" t="s">
        <v>514</v>
      </c>
      <c r="F317" s="6">
        <v>9706</v>
      </c>
      <c r="G317" s="6" t="s">
        <v>542</v>
      </c>
      <c r="H317" s="6">
        <v>2</v>
      </c>
      <c r="I317" s="6" t="s">
        <v>297</v>
      </c>
      <c r="J317" s="6">
        <v>2</v>
      </c>
      <c r="K317" s="6" t="s">
        <v>252</v>
      </c>
      <c r="L317" s="8">
        <v>4</v>
      </c>
      <c r="M317" s="6" t="s">
        <v>361</v>
      </c>
      <c r="N317" s="6" t="s">
        <v>255</v>
      </c>
      <c r="R317" s="6" t="str">
        <f t="shared" si="4"/>
        <v>1271Xã Vân Hòa22</v>
      </c>
    </row>
    <row r="318" spans="1:18">
      <c r="A318" s="6">
        <v>317</v>
      </c>
      <c r="B318" s="6">
        <v>1</v>
      </c>
      <c r="C318" s="6" t="s">
        <v>248</v>
      </c>
      <c r="D318" s="6">
        <v>271</v>
      </c>
      <c r="E318" s="6" t="s">
        <v>514</v>
      </c>
      <c r="F318" s="6">
        <v>9709</v>
      </c>
      <c r="G318" s="6" t="s">
        <v>543</v>
      </c>
      <c r="H318" s="6">
        <v>2</v>
      </c>
      <c r="I318" s="6" t="s">
        <v>297</v>
      </c>
      <c r="J318" s="6">
        <v>2</v>
      </c>
      <c r="K318" s="6" t="s">
        <v>252</v>
      </c>
      <c r="L318" s="8">
        <v>4</v>
      </c>
      <c r="M318" s="6" t="s">
        <v>361</v>
      </c>
      <c r="N318" s="6" t="s">
        <v>255</v>
      </c>
      <c r="R318" s="6" t="str">
        <f t="shared" si="4"/>
        <v>1271Xã Yên Bài22</v>
      </c>
    </row>
    <row r="319" spans="1:18">
      <c r="A319" s="6">
        <v>318</v>
      </c>
      <c r="B319" s="6">
        <v>1</v>
      </c>
      <c r="C319" s="6" t="s">
        <v>248</v>
      </c>
      <c r="D319" s="6">
        <v>271</v>
      </c>
      <c r="E319" s="6" t="s">
        <v>514</v>
      </c>
      <c r="F319" s="6">
        <v>9712</v>
      </c>
      <c r="G319" s="6" t="s">
        <v>544</v>
      </c>
      <c r="H319" s="6">
        <v>2</v>
      </c>
      <c r="I319" s="6" t="s">
        <v>297</v>
      </c>
      <c r="J319" s="6">
        <v>2</v>
      </c>
      <c r="K319" s="6" t="s">
        <v>252</v>
      </c>
      <c r="L319" s="8">
        <v>4</v>
      </c>
      <c r="M319" s="6" t="s">
        <v>361</v>
      </c>
      <c r="N319" s="6" t="s">
        <v>255</v>
      </c>
      <c r="R319" s="6" t="str">
        <f t="shared" si="4"/>
        <v>1271Xã Khánh Thượng22</v>
      </c>
    </row>
    <row r="320" spans="1:18">
      <c r="A320" s="6">
        <v>319</v>
      </c>
      <c r="B320" s="6">
        <v>1</v>
      </c>
      <c r="C320" s="6" t="s">
        <v>248</v>
      </c>
      <c r="D320" s="6">
        <v>272</v>
      </c>
      <c r="E320" s="6" t="s">
        <v>545</v>
      </c>
      <c r="F320" s="6">
        <v>9715</v>
      </c>
      <c r="G320" s="6" t="s">
        <v>546</v>
      </c>
      <c r="H320" s="6">
        <v>1</v>
      </c>
      <c r="I320" s="6" t="s">
        <v>251</v>
      </c>
      <c r="J320" s="6">
        <v>2</v>
      </c>
      <c r="K320" s="6" t="s">
        <v>252</v>
      </c>
      <c r="L320" s="8">
        <v>3</v>
      </c>
      <c r="M320" s="6" t="s">
        <v>359</v>
      </c>
      <c r="N320" s="6" t="s">
        <v>255</v>
      </c>
      <c r="R320" s="6" t="str">
        <f t="shared" si="4"/>
        <v>1272Thị trấn Phúc Thọ12</v>
      </c>
    </row>
    <row r="321" spans="1:18">
      <c r="A321" s="6">
        <v>320</v>
      </c>
      <c r="B321" s="6">
        <v>1</v>
      </c>
      <c r="C321" s="6" t="s">
        <v>248</v>
      </c>
      <c r="D321" s="6">
        <v>272</v>
      </c>
      <c r="E321" s="6" t="s">
        <v>545</v>
      </c>
      <c r="F321" s="6">
        <v>9718</v>
      </c>
      <c r="G321" s="6" t="s">
        <v>393</v>
      </c>
      <c r="H321" s="6">
        <v>2</v>
      </c>
      <c r="I321" s="6" t="s">
        <v>297</v>
      </c>
      <c r="J321" s="6">
        <v>2</v>
      </c>
      <c r="K321" s="6" t="s">
        <v>252</v>
      </c>
      <c r="L321" s="8">
        <v>4</v>
      </c>
      <c r="M321" s="6" t="s">
        <v>361</v>
      </c>
      <c r="N321" s="6" t="s">
        <v>255</v>
      </c>
      <c r="R321" s="6" t="str">
        <f t="shared" si="4"/>
        <v>1272Xã Vân Hà22</v>
      </c>
    </row>
    <row r="322" spans="1:18">
      <c r="A322" s="6">
        <v>321</v>
      </c>
      <c r="B322" s="6">
        <v>1</v>
      </c>
      <c r="C322" s="6" t="s">
        <v>248</v>
      </c>
      <c r="D322" s="6">
        <v>272</v>
      </c>
      <c r="E322" s="6" t="s">
        <v>545</v>
      </c>
      <c r="F322" s="6">
        <v>9721</v>
      </c>
      <c r="G322" s="6" t="s">
        <v>547</v>
      </c>
      <c r="H322" s="6">
        <v>2</v>
      </c>
      <c r="I322" s="6" t="s">
        <v>297</v>
      </c>
      <c r="J322" s="6">
        <v>2</v>
      </c>
      <c r="K322" s="6" t="s">
        <v>252</v>
      </c>
      <c r="L322" s="8">
        <v>4</v>
      </c>
      <c r="M322" s="6" t="s">
        <v>361</v>
      </c>
      <c r="N322" s="6" t="s">
        <v>255</v>
      </c>
      <c r="R322" s="6" t="str">
        <f t="shared" si="4"/>
        <v>1272Xã Vân Phúc22</v>
      </c>
    </row>
    <row r="323" spans="1:18">
      <c r="A323" s="6">
        <v>322</v>
      </c>
      <c r="B323" s="6">
        <v>1</v>
      </c>
      <c r="C323" s="6" t="s">
        <v>248</v>
      </c>
      <c r="D323" s="6">
        <v>272</v>
      </c>
      <c r="E323" s="6" t="s">
        <v>545</v>
      </c>
      <c r="F323" s="6">
        <v>9724</v>
      </c>
      <c r="G323" s="6" t="s">
        <v>548</v>
      </c>
      <c r="H323" s="6">
        <v>2</v>
      </c>
      <c r="I323" s="6" t="s">
        <v>297</v>
      </c>
      <c r="J323" s="6">
        <v>2</v>
      </c>
      <c r="K323" s="6" t="s">
        <v>252</v>
      </c>
      <c r="L323" s="8">
        <v>4</v>
      </c>
      <c r="M323" s="6" t="s">
        <v>361</v>
      </c>
      <c r="N323" s="6" t="s">
        <v>255</v>
      </c>
      <c r="R323" s="6" t="str">
        <f t="shared" ref="R323:R386" si="5">CONCATENATE(B323,D323,G323,H323,J323)</f>
        <v>1272Xã Vân Nam22</v>
      </c>
    </row>
    <row r="324" spans="1:18">
      <c r="A324" s="6">
        <v>323</v>
      </c>
      <c r="B324" s="6">
        <v>1</v>
      </c>
      <c r="C324" s="6" t="s">
        <v>248</v>
      </c>
      <c r="D324" s="6">
        <v>272</v>
      </c>
      <c r="E324" s="6" t="s">
        <v>545</v>
      </c>
      <c r="F324" s="6">
        <v>9727</v>
      </c>
      <c r="G324" s="6" t="s">
        <v>549</v>
      </c>
      <c r="H324" s="6">
        <v>2</v>
      </c>
      <c r="I324" s="6" t="s">
        <v>297</v>
      </c>
      <c r="J324" s="6">
        <v>2</v>
      </c>
      <c r="K324" s="6" t="s">
        <v>252</v>
      </c>
      <c r="L324" s="8">
        <v>4</v>
      </c>
      <c r="M324" s="6" t="s">
        <v>361</v>
      </c>
      <c r="N324" s="6" t="s">
        <v>255</v>
      </c>
      <c r="R324" s="6" t="str">
        <f t="shared" si="5"/>
        <v>1272Xã Xuân Đình22</v>
      </c>
    </row>
    <row r="325" spans="1:18">
      <c r="A325" s="6">
        <v>324</v>
      </c>
      <c r="B325" s="6">
        <v>1</v>
      </c>
      <c r="C325" s="6" t="s">
        <v>248</v>
      </c>
      <c r="D325" s="6">
        <v>272</v>
      </c>
      <c r="E325" s="6" t="s">
        <v>545</v>
      </c>
      <c r="F325" s="6">
        <v>9733</v>
      </c>
      <c r="G325" s="6" t="s">
        <v>550</v>
      </c>
      <c r="H325" s="6">
        <v>2</v>
      </c>
      <c r="I325" s="6" t="s">
        <v>297</v>
      </c>
      <c r="J325" s="6">
        <v>2</v>
      </c>
      <c r="K325" s="6" t="s">
        <v>252</v>
      </c>
      <c r="L325" s="8">
        <v>4</v>
      </c>
      <c r="M325" s="6" t="s">
        <v>361</v>
      </c>
      <c r="N325" s="6" t="s">
        <v>255</v>
      </c>
      <c r="R325" s="6" t="str">
        <f t="shared" si="5"/>
        <v>1272Xã Sen Phương22</v>
      </c>
    </row>
    <row r="326" spans="1:18">
      <c r="A326" s="6">
        <v>325</v>
      </c>
      <c r="B326" s="6">
        <v>1</v>
      </c>
      <c r="C326" s="6" t="s">
        <v>248</v>
      </c>
      <c r="D326" s="6">
        <v>272</v>
      </c>
      <c r="E326" s="6" t="s">
        <v>545</v>
      </c>
      <c r="F326" s="6">
        <v>9739</v>
      </c>
      <c r="G326" s="6" t="s">
        <v>551</v>
      </c>
      <c r="H326" s="6">
        <v>2</v>
      </c>
      <c r="I326" s="6" t="s">
        <v>297</v>
      </c>
      <c r="J326" s="6">
        <v>2</v>
      </c>
      <c r="K326" s="6" t="s">
        <v>252</v>
      </c>
      <c r="L326" s="8">
        <v>4</v>
      </c>
      <c r="M326" s="6" t="s">
        <v>361</v>
      </c>
      <c r="N326" s="6" t="s">
        <v>255</v>
      </c>
      <c r="R326" s="6" t="str">
        <f t="shared" si="5"/>
        <v>1272Xã Võng Xuyên22</v>
      </c>
    </row>
    <row r="327" spans="1:18">
      <c r="A327" s="6">
        <v>326</v>
      </c>
      <c r="B327" s="6">
        <v>1</v>
      </c>
      <c r="C327" s="6" t="s">
        <v>248</v>
      </c>
      <c r="D327" s="6">
        <v>272</v>
      </c>
      <c r="E327" s="6" t="s">
        <v>545</v>
      </c>
      <c r="F327" s="6">
        <v>9742</v>
      </c>
      <c r="G327" s="6" t="s">
        <v>552</v>
      </c>
      <c r="H327" s="6">
        <v>2</v>
      </c>
      <c r="I327" s="6" t="s">
        <v>297</v>
      </c>
      <c r="J327" s="6">
        <v>2</v>
      </c>
      <c r="K327" s="6" t="s">
        <v>252</v>
      </c>
      <c r="L327" s="8">
        <v>4</v>
      </c>
      <c r="M327" s="6" t="s">
        <v>361</v>
      </c>
      <c r="N327" s="6" t="s">
        <v>255</v>
      </c>
      <c r="R327" s="6" t="str">
        <f t="shared" si="5"/>
        <v>1272Xã Thọ Lộc22</v>
      </c>
    </row>
    <row r="328" spans="1:18">
      <c r="A328" s="6">
        <v>327</v>
      </c>
      <c r="B328" s="6">
        <v>1</v>
      </c>
      <c r="C328" s="6" t="s">
        <v>248</v>
      </c>
      <c r="D328" s="6">
        <v>272</v>
      </c>
      <c r="E328" s="6" t="s">
        <v>545</v>
      </c>
      <c r="F328" s="6">
        <v>9745</v>
      </c>
      <c r="G328" s="6" t="s">
        <v>553</v>
      </c>
      <c r="H328" s="6">
        <v>2</v>
      </c>
      <c r="I328" s="6" t="s">
        <v>297</v>
      </c>
      <c r="J328" s="6">
        <v>2</v>
      </c>
      <c r="K328" s="6" t="s">
        <v>252</v>
      </c>
      <c r="L328" s="8">
        <v>4</v>
      </c>
      <c r="M328" s="6" t="s">
        <v>361</v>
      </c>
      <c r="N328" s="6" t="s">
        <v>255</v>
      </c>
      <c r="R328" s="6" t="str">
        <f t="shared" si="5"/>
        <v>1272Xã Long Xuyên22</v>
      </c>
    </row>
    <row r="329" spans="1:18">
      <c r="A329" s="6">
        <v>328</v>
      </c>
      <c r="B329" s="6">
        <v>1</v>
      </c>
      <c r="C329" s="6" t="s">
        <v>248</v>
      </c>
      <c r="D329" s="6">
        <v>272</v>
      </c>
      <c r="E329" s="6" t="s">
        <v>545</v>
      </c>
      <c r="F329" s="6">
        <v>9748</v>
      </c>
      <c r="G329" s="6" t="s">
        <v>554</v>
      </c>
      <c r="H329" s="6">
        <v>2</v>
      </c>
      <c r="I329" s="6" t="s">
        <v>297</v>
      </c>
      <c r="J329" s="6">
        <v>2</v>
      </c>
      <c r="K329" s="6" t="s">
        <v>252</v>
      </c>
      <c r="L329" s="8">
        <v>4</v>
      </c>
      <c r="M329" s="6" t="s">
        <v>361</v>
      </c>
      <c r="N329" s="6" t="s">
        <v>255</v>
      </c>
      <c r="R329" s="6" t="str">
        <f t="shared" si="5"/>
        <v>1272Xã Thượng Cốc22</v>
      </c>
    </row>
    <row r="330" spans="1:18">
      <c r="A330" s="6">
        <v>329</v>
      </c>
      <c r="B330" s="6">
        <v>1</v>
      </c>
      <c r="C330" s="6" t="s">
        <v>248</v>
      </c>
      <c r="D330" s="6">
        <v>272</v>
      </c>
      <c r="E330" s="6" t="s">
        <v>545</v>
      </c>
      <c r="F330" s="6">
        <v>9751</v>
      </c>
      <c r="G330" s="6" t="s">
        <v>555</v>
      </c>
      <c r="H330" s="6">
        <v>2</v>
      </c>
      <c r="I330" s="6" t="s">
        <v>297</v>
      </c>
      <c r="J330" s="6">
        <v>2</v>
      </c>
      <c r="K330" s="6" t="s">
        <v>252</v>
      </c>
      <c r="L330" s="8">
        <v>4</v>
      </c>
      <c r="M330" s="6" t="s">
        <v>361</v>
      </c>
      <c r="N330" s="6" t="s">
        <v>255</v>
      </c>
      <c r="R330" s="6" t="str">
        <f t="shared" si="5"/>
        <v>1272Xã Hát Môn22</v>
      </c>
    </row>
    <row r="331" spans="1:18">
      <c r="A331" s="6">
        <v>330</v>
      </c>
      <c r="B331" s="6">
        <v>1</v>
      </c>
      <c r="C331" s="6" t="s">
        <v>248</v>
      </c>
      <c r="D331" s="6">
        <v>272</v>
      </c>
      <c r="E331" s="6" t="s">
        <v>545</v>
      </c>
      <c r="F331" s="6">
        <v>9754</v>
      </c>
      <c r="G331" s="6" t="s">
        <v>556</v>
      </c>
      <c r="H331" s="6">
        <v>2</v>
      </c>
      <c r="I331" s="6" t="s">
        <v>297</v>
      </c>
      <c r="J331" s="6">
        <v>2</v>
      </c>
      <c r="K331" s="6" t="s">
        <v>252</v>
      </c>
      <c r="L331" s="8">
        <v>4</v>
      </c>
      <c r="M331" s="6" t="s">
        <v>361</v>
      </c>
      <c r="N331" s="6" t="s">
        <v>255</v>
      </c>
      <c r="R331" s="6" t="str">
        <f t="shared" si="5"/>
        <v>1272Xã Tích Giang22</v>
      </c>
    </row>
    <row r="332" spans="1:18">
      <c r="A332" s="6">
        <v>331</v>
      </c>
      <c r="B332" s="6">
        <v>1</v>
      </c>
      <c r="C332" s="6" t="s">
        <v>248</v>
      </c>
      <c r="D332" s="6">
        <v>272</v>
      </c>
      <c r="E332" s="6" t="s">
        <v>545</v>
      </c>
      <c r="F332" s="6">
        <v>9757</v>
      </c>
      <c r="G332" s="6" t="s">
        <v>557</v>
      </c>
      <c r="H332" s="6">
        <v>2</v>
      </c>
      <c r="I332" s="6" t="s">
        <v>297</v>
      </c>
      <c r="J332" s="6">
        <v>2</v>
      </c>
      <c r="K332" s="6" t="s">
        <v>252</v>
      </c>
      <c r="L332" s="8">
        <v>4</v>
      </c>
      <c r="M332" s="6" t="s">
        <v>361</v>
      </c>
      <c r="N332" s="6" t="s">
        <v>255</v>
      </c>
      <c r="R332" s="6" t="str">
        <f t="shared" si="5"/>
        <v>1272Xã Thanh Đa22</v>
      </c>
    </row>
    <row r="333" spans="1:18">
      <c r="A333" s="6">
        <v>332</v>
      </c>
      <c r="B333" s="6">
        <v>1</v>
      </c>
      <c r="C333" s="6" t="s">
        <v>248</v>
      </c>
      <c r="D333" s="6">
        <v>272</v>
      </c>
      <c r="E333" s="6" t="s">
        <v>545</v>
      </c>
      <c r="F333" s="6">
        <v>9760</v>
      </c>
      <c r="G333" s="6" t="s">
        <v>558</v>
      </c>
      <c r="H333" s="6">
        <v>2</v>
      </c>
      <c r="I333" s="6" t="s">
        <v>297</v>
      </c>
      <c r="J333" s="6">
        <v>2</v>
      </c>
      <c r="K333" s="6" t="s">
        <v>252</v>
      </c>
      <c r="L333" s="8">
        <v>4</v>
      </c>
      <c r="M333" s="6" t="s">
        <v>361</v>
      </c>
      <c r="N333" s="6" t="s">
        <v>255</v>
      </c>
      <c r="R333" s="6" t="str">
        <f t="shared" si="5"/>
        <v>1272Xã Trạch Mỹ Lộc22</v>
      </c>
    </row>
    <row r="334" spans="1:18">
      <c r="A334" s="6">
        <v>333</v>
      </c>
      <c r="B334" s="6">
        <v>1</v>
      </c>
      <c r="C334" s="6" t="s">
        <v>248</v>
      </c>
      <c r="D334" s="6">
        <v>272</v>
      </c>
      <c r="E334" s="6" t="s">
        <v>545</v>
      </c>
      <c r="F334" s="6">
        <v>9763</v>
      </c>
      <c r="G334" s="6" t="s">
        <v>559</v>
      </c>
      <c r="H334" s="6">
        <v>2</v>
      </c>
      <c r="I334" s="6" t="s">
        <v>297</v>
      </c>
      <c r="J334" s="6">
        <v>2</v>
      </c>
      <c r="K334" s="6" t="s">
        <v>252</v>
      </c>
      <c r="L334" s="8">
        <v>4</v>
      </c>
      <c r="M334" s="6" t="s">
        <v>361</v>
      </c>
      <c r="N334" s="6" t="s">
        <v>255</v>
      </c>
      <c r="R334" s="6" t="str">
        <f t="shared" si="5"/>
        <v>1272Xã Phúc Hòa22</v>
      </c>
    </row>
    <row r="335" spans="1:18">
      <c r="A335" s="6">
        <v>334</v>
      </c>
      <c r="B335" s="6">
        <v>1</v>
      </c>
      <c r="C335" s="6" t="s">
        <v>248</v>
      </c>
      <c r="D335" s="6">
        <v>272</v>
      </c>
      <c r="E335" s="6" t="s">
        <v>545</v>
      </c>
      <c r="F335" s="6">
        <v>9766</v>
      </c>
      <c r="G335" s="6" t="s">
        <v>560</v>
      </c>
      <c r="H335" s="6">
        <v>2</v>
      </c>
      <c r="I335" s="6" t="s">
        <v>297</v>
      </c>
      <c r="J335" s="6">
        <v>2</v>
      </c>
      <c r="K335" s="6" t="s">
        <v>252</v>
      </c>
      <c r="L335" s="8">
        <v>4</v>
      </c>
      <c r="M335" s="6" t="s">
        <v>361</v>
      </c>
      <c r="N335" s="6" t="s">
        <v>255</v>
      </c>
      <c r="R335" s="6" t="str">
        <f t="shared" si="5"/>
        <v>1272Xã Ngọc Tảo22</v>
      </c>
    </row>
    <row r="336" spans="1:18">
      <c r="A336" s="6">
        <v>335</v>
      </c>
      <c r="B336" s="6">
        <v>1</v>
      </c>
      <c r="C336" s="6" t="s">
        <v>248</v>
      </c>
      <c r="D336" s="6">
        <v>272</v>
      </c>
      <c r="E336" s="6" t="s">
        <v>545</v>
      </c>
      <c r="F336" s="6">
        <v>9769</v>
      </c>
      <c r="G336" s="6" t="s">
        <v>561</v>
      </c>
      <c r="H336" s="6">
        <v>2</v>
      </c>
      <c r="I336" s="6" t="s">
        <v>297</v>
      </c>
      <c r="J336" s="6">
        <v>2</v>
      </c>
      <c r="K336" s="6" t="s">
        <v>252</v>
      </c>
      <c r="L336" s="8">
        <v>4</v>
      </c>
      <c r="M336" s="6" t="s">
        <v>361</v>
      </c>
      <c r="N336" s="6" t="s">
        <v>255</v>
      </c>
      <c r="R336" s="6" t="str">
        <f t="shared" si="5"/>
        <v>1272Xã Phụng Thượng22</v>
      </c>
    </row>
    <row r="337" spans="1:18">
      <c r="A337" s="6">
        <v>336</v>
      </c>
      <c r="B337" s="6">
        <v>1</v>
      </c>
      <c r="C337" s="6" t="s">
        <v>248</v>
      </c>
      <c r="D337" s="6">
        <v>272</v>
      </c>
      <c r="E337" s="6" t="s">
        <v>545</v>
      </c>
      <c r="F337" s="6">
        <v>9772</v>
      </c>
      <c r="G337" s="6" t="s">
        <v>562</v>
      </c>
      <c r="H337" s="6">
        <v>2</v>
      </c>
      <c r="I337" s="6" t="s">
        <v>297</v>
      </c>
      <c r="J337" s="6">
        <v>2</v>
      </c>
      <c r="K337" s="6" t="s">
        <v>252</v>
      </c>
      <c r="L337" s="8">
        <v>4</v>
      </c>
      <c r="M337" s="6" t="s">
        <v>361</v>
      </c>
      <c r="N337" s="6" t="s">
        <v>255</v>
      </c>
      <c r="R337" s="6" t="str">
        <f t="shared" si="5"/>
        <v>1272Xã Tam Thuấn22</v>
      </c>
    </row>
    <row r="338" spans="1:18">
      <c r="A338" s="6">
        <v>337</v>
      </c>
      <c r="B338" s="6">
        <v>1</v>
      </c>
      <c r="C338" s="6" t="s">
        <v>248</v>
      </c>
      <c r="D338" s="6">
        <v>272</v>
      </c>
      <c r="E338" s="6" t="s">
        <v>545</v>
      </c>
      <c r="F338" s="6">
        <v>9775</v>
      </c>
      <c r="G338" s="6" t="s">
        <v>441</v>
      </c>
      <c r="H338" s="6">
        <v>2</v>
      </c>
      <c r="I338" s="6" t="s">
        <v>297</v>
      </c>
      <c r="J338" s="6">
        <v>2</v>
      </c>
      <c r="K338" s="6" t="s">
        <v>252</v>
      </c>
      <c r="L338" s="8">
        <v>4</v>
      </c>
      <c r="M338" s="6" t="s">
        <v>361</v>
      </c>
      <c r="N338" s="6" t="s">
        <v>255</v>
      </c>
      <c r="R338" s="6" t="str">
        <f t="shared" si="5"/>
        <v>1272Xã Tam Hiệp22</v>
      </c>
    </row>
    <row r="339" spans="1:18">
      <c r="A339" s="6">
        <v>338</v>
      </c>
      <c r="B339" s="6">
        <v>1</v>
      </c>
      <c r="C339" s="6" t="s">
        <v>248</v>
      </c>
      <c r="D339" s="6">
        <v>272</v>
      </c>
      <c r="E339" s="6" t="s">
        <v>545</v>
      </c>
      <c r="F339" s="6">
        <v>9778</v>
      </c>
      <c r="G339" s="6" t="s">
        <v>563</v>
      </c>
      <c r="H339" s="6">
        <v>2</v>
      </c>
      <c r="I339" s="6" t="s">
        <v>297</v>
      </c>
      <c r="J339" s="6">
        <v>2</v>
      </c>
      <c r="K339" s="6" t="s">
        <v>252</v>
      </c>
      <c r="L339" s="8">
        <v>4</v>
      </c>
      <c r="M339" s="6" t="s">
        <v>361</v>
      </c>
      <c r="N339" s="6" t="s">
        <v>255</v>
      </c>
      <c r="R339" s="6" t="str">
        <f t="shared" si="5"/>
        <v>1272Xã Hiệp Thuận22</v>
      </c>
    </row>
    <row r="340" spans="1:18">
      <c r="A340" s="6">
        <v>339</v>
      </c>
      <c r="B340" s="6">
        <v>1</v>
      </c>
      <c r="C340" s="6" t="s">
        <v>248</v>
      </c>
      <c r="D340" s="6">
        <v>272</v>
      </c>
      <c r="E340" s="6" t="s">
        <v>545</v>
      </c>
      <c r="F340" s="6">
        <v>9781</v>
      </c>
      <c r="G340" s="6" t="s">
        <v>564</v>
      </c>
      <c r="H340" s="6">
        <v>2</v>
      </c>
      <c r="I340" s="6" t="s">
        <v>297</v>
      </c>
      <c r="J340" s="6">
        <v>2</v>
      </c>
      <c r="K340" s="6" t="s">
        <v>252</v>
      </c>
      <c r="L340" s="8">
        <v>4</v>
      </c>
      <c r="M340" s="6" t="s">
        <v>361</v>
      </c>
      <c r="N340" s="6" t="s">
        <v>255</v>
      </c>
      <c r="R340" s="6" t="str">
        <f t="shared" si="5"/>
        <v>1272Xã Liên Hiệp22</v>
      </c>
    </row>
    <row r="341" spans="1:18">
      <c r="A341" s="6">
        <v>340</v>
      </c>
      <c r="B341" s="6">
        <v>1</v>
      </c>
      <c r="C341" s="6" t="s">
        <v>248</v>
      </c>
      <c r="D341" s="6">
        <v>273</v>
      </c>
      <c r="E341" s="6" t="s">
        <v>565</v>
      </c>
      <c r="F341" s="6">
        <v>9784</v>
      </c>
      <c r="G341" s="6" t="s">
        <v>566</v>
      </c>
      <c r="H341" s="6">
        <v>1</v>
      </c>
      <c r="I341" s="6" t="s">
        <v>251</v>
      </c>
      <c r="J341" s="6">
        <v>2</v>
      </c>
      <c r="K341" s="6" t="s">
        <v>252</v>
      </c>
      <c r="L341" s="8">
        <v>3</v>
      </c>
      <c r="M341" s="6" t="s">
        <v>359</v>
      </c>
      <c r="N341" s="6" t="s">
        <v>255</v>
      </c>
      <c r="R341" s="6" t="str">
        <f t="shared" si="5"/>
        <v>1273Thị trấn Phùng12</v>
      </c>
    </row>
    <row r="342" spans="1:18">
      <c r="A342" s="6">
        <v>341</v>
      </c>
      <c r="B342" s="6">
        <v>1</v>
      </c>
      <c r="C342" s="6" t="s">
        <v>248</v>
      </c>
      <c r="D342" s="6">
        <v>273</v>
      </c>
      <c r="E342" s="6" t="s">
        <v>565</v>
      </c>
      <c r="F342" s="6">
        <v>9787</v>
      </c>
      <c r="G342" s="6" t="s">
        <v>567</v>
      </c>
      <c r="H342" s="6">
        <v>2</v>
      </c>
      <c r="I342" s="6" t="s">
        <v>297</v>
      </c>
      <c r="J342" s="6">
        <v>2</v>
      </c>
      <c r="K342" s="6" t="s">
        <v>252</v>
      </c>
      <c r="L342" s="8">
        <v>4</v>
      </c>
      <c r="M342" s="6" t="s">
        <v>361</v>
      </c>
      <c r="N342" s="6" t="s">
        <v>255</v>
      </c>
      <c r="R342" s="6" t="str">
        <f t="shared" si="5"/>
        <v>1273Xã Trung Châu22</v>
      </c>
    </row>
    <row r="343" spans="1:18">
      <c r="A343" s="6">
        <v>342</v>
      </c>
      <c r="B343" s="6">
        <v>1</v>
      </c>
      <c r="C343" s="6" t="s">
        <v>248</v>
      </c>
      <c r="D343" s="6">
        <v>273</v>
      </c>
      <c r="E343" s="6" t="s">
        <v>565</v>
      </c>
      <c r="F343" s="6">
        <v>9790</v>
      </c>
      <c r="G343" s="6" t="s">
        <v>568</v>
      </c>
      <c r="H343" s="6">
        <v>2</v>
      </c>
      <c r="I343" s="6" t="s">
        <v>297</v>
      </c>
      <c r="J343" s="6">
        <v>2</v>
      </c>
      <c r="K343" s="6" t="s">
        <v>252</v>
      </c>
      <c r="L343" s="8">
        <v>4</v>
      </c>
      <c r="M343" s="6" t="s">
        <v>361</v>
      </c>
      <c r="N343" s="6" t="s">
        <v>255</v>
      </c>
      <c r="R343" s="6" t="str">
        <f t="shared" si="5"/>
        <v>1273Xã Thọ An22</v>
      </c>
    </row>
    <row r="344" spans="1:18">
      <c r="A344" s="6">
        <v>343</v>
      </c>
      <c r="B344" s="6">
        <v>1</v>
      </c>
      <c r="C344" s="6" t="s">
        <v>248</v>
      </c>
      <c r="D344" s="6">
        <v>273</v>
      </c>
      <c r="E344" s="6" t="s">
        <v>565</v>
      </c>
      <c r="F344" s="6">
        <v>9793</v>
      </c>
      <c r="G344" s="6" t="s">
        <v>569</v>
      </c>
      <c r="H344" s="6">
        <v>2</v>
      </c>
      <c r="I344" s="6" t="s">
        <v>297</v>
      </c>
      <c r="J344" s="6">
        <v>2</v>
      </c>
      <c r="K344" s="6" t="s">
        <v>252</v>
      </c>
      <c r="L344" s="8">
        <v>4</v>
      </c>
      <c r="M344" s="6" t="s">
        <v>361</v>
      </c>
      <c r="N344" s="6" t="s">
        <v>255</v>
      </c>
      <c r="R344" s="6" t="str">
        <f t="shared" si="5"/>
        <v>1273Xã Thọ Xuân22</v>
      </c>
    </row>
    <row r="345" spans="1:18">
      <c r="A345" s="6">
        <v>344</v>
      </c>
      <c r="B345" s="6">
        <v>1</v>
      </c>
      <c r="C345" s="6" t="s">
        <v>248</v>
      </c>
      <c r="D345" s="6">
        <v>273</v>
      </c>
      <c r="E345" s="6" t="s">
        <v>565</v>
      </c>
      <c r="F345" s="6">
        <v>9796</v>
      </c>
      <c r="G345" s="6" t="s">
        <v>570</v>
      </c>
      <c r="H345" s="6">
        <v>2</v>
      </c>
      <c r="I345" s="6" t="s">
        <v>297</v>
      </c>
      <c r="J345" s="6">
        <v>2</v>
      </c>
      <c r="K345" s="6" t="s">
        <v>252</v>
      </c>
      <c r="L345" s="8">
        <v>4</v>
      </c>
      <c r="M345" s="6" t="s">
        <v>361</v>
      </c>
      <c r="N345" s="6" t="s">
        <v>255</v>
      </c>
      <c r="R345" s="6" t="str">
        <f t="shared" si="5"/>
        <v>1273Xã Hồng Hà22</v>
      </c>
    </row>
    <row r="346" spans="1:18">
      <c r="A346" s="6">
        <v>345</v>
      </c>
      <c r="B346" s="6">
        <v>1</v>
      </c>
      <c r="C346" s="6" t="s">
        <v>248</v>
      </c>
      <c r="D346" s="6">
        <v>273</v>
      </c>
      <c r="E346" s="6" t="s">
        <v>565</v>
      </c>
      <c r="F346" s="6">
        <v>9799</v>
      </c>
      <c r="G346" s="6" t="s">
        <v>571</v>
      </c>
      <c r="H346" s="6">
        <v>2</v>
      </c>
      <c r="I346" s="6" t="s">
        <v>297</v>
      </c>
      <c r="J346" s="6">
        <v>2</v>
      </c>
      <c r="K346" s="6" t="s">
        <v>252</v>
      </c>
      <c r="L346" s="8">
        <v>4</v>
      </c>
      <c r="M346" s="6" t="s">
        <v>361</v>
      </c>
      <c r="N346" s="6" t="s">
        <v>255</v>
      </c>
      <c r="R346" s="6" t="str">
        <f t="shared" si="5"/>
        <v>1273Xã Liên Hồng22</v>
      </c>
    </row>
    <row r="347" spans="1:18">
      <c r="A347" s="6">
        <v>346</v>
      </c>
      <c r="B347" s="6">
        <v>1</v>
      </c>
      <c r="C347" s="6" t="s">
        <v>248</v>
      </c>
      <c r="D347" s="6">
        <v>273</v>
      </c>
      <c r="E347" s="6" t="s">
        <v>565</v>
      </c>
      <c r="F347" s="6">
        <v>9802</v>
      </c>
      <c r="G347" s="6" t="s">
        <v>396</v>
      </c>
      <c r="H347" s="6">
        <v>2</v>
      </c>
      <c r="I347" s="6" t="s">
        <v>297</v>
      </c>
      <c r="J347" s="6">
        <v>2</v>
      </c>
      <c r="K347" s="6" t="s">
        <v>252</v>
      </c>
      <c r="L347" s="8">
        <v>4</v>
      </c>
      <c r="M347" s="6" t="s">
        <v>361</v>
      </c>
      <c r="N347" s="6" t="s">
        <v>255</v>
      </c>
      <c r="R347" s="6" t="str">
        <f t="shared" si="5"/>
        <v>1273Xã Liên Hà22</v>
      </c>
    </row>
    <row r="348" spans="1:18">
      <c r="A348" s="6">
        <v>347</v>
      </c>
      <c r="B348" s="6">
        <v>1</v>
      </c>
      <c r="C348" s="6" t="s">
        <v>248</v>
      </c>
      <c r="D348" s="6">
        <v>273</v>
      </c>
      <c r="E348" s="6" t="s">
        <v>565</v>
      </c>
      <c r="F348" s="6">
        <v>9805</v>
      </c>
      <c r="G348" s="6" t="s">
        <v>572</v>
      </c>
      <c r="H348" s="6">
        <v>2</v>
      </c>
      <c r="I348" s="6" t="s">
        <v>297</v>
      </c>
      <c r="J348" s="6">
        <v>2</v>
      </c>
      <c r="K348" s="6" t="s">
        <v>252</v>
      </c>
      <c r="L348" s="8">
        <v>4</v>
      </c>
      <c r="M348" s="6" t="s">
        <v>361</v>
      </c>
      <c r="N348" s="6" t="s">
        <v>255</v>
      </c>
      <c r="R348" s="6" t="str">
        <f t="shared" si="5"/>
        <v>1273Xã Hạ Mỗ22</v>
      </c>
    </row>
    <row r="349" spans="1:18">
      <c r="A349" s="6">
        <v>348</v>
      </c>
      <c r="B349" s="6">
        <v>1</v>
      </c>
      <c r="C349" s="6" t="s">
        <v>248</v>
      </c>
      <c r="D349" s="6">
        <v>273</v>
      </c>
      <c r="E349" s="6" t="s">
        <v>565</v>
      </c>
      <c r="F349" s="6">
        <v>9808</v>
      </c>
      <c r="G349" s="6" t="s">
        <v>573</v>
      </c>
      <c r="H349" s="6">
        <v>2</v>
      </c>
      <c r="I349" s="6" t="s">
        <v>297</v>
      </c>
      <c r="J349" s="6">
        <v>2</v>
      </c>
      <c r="K349" s="6" t="s">
        <v>252</v>
      </c>
      <c r="L349" s="8">
        <v>4</v>
      </c>
      <c r="M349" s="6" t="s">
        <v>361</v>
      </c>
      <c r="N349" s="6" t="s">
        <v>255</v>
      </c>
      <c r="R349" s="6" t="str">
        <f t="shared" si="5"/>
        <v>1273Xã Liên Trung22</v>
      </c>
    </row>
    <row r="350" spans="1:18">
      <c r="A350" s="6">
        <v>349</v>
      </c>
      <c r="B350" s="6">
        <v>1</v>
      </c>
      <c r="C350" s="6" t="s">
        <v>248</v>
      </c>
      <c r="D350" s="6">
        <v>273</v>
      </c>
      <c r="E350" s="6" t="s">
        <v>565</v>
      </c>
      <c r="F350" s="6">
        <v>9811</v>
      </c>
      <c r="G350" s="6" t="s">
        <v>574</v>
      </c>
      <c r="H350" s="6">
        <v>2</v>
      </c>
      <c r="I350" s="6" t="s">
        <v>297</v>
      </c>
      <c r="J350" s="6">
        <v>2</v>
      </c>
      <c r="K350" s="6" t="s">
        <v>252</v>
      </c>
      <c r="L350" s="8">
        <v>4</v>
      </c>
      <c r="M350" s="6" t="s">
        <v>361</v>
      </c>
      <c r="N350" s="6" t="s">
        <v>255</v>
      </c>
      <c r="R350" s="6" t="str">
        <f t="shared" si="5"/>
        <v>1273Xã Phương Đình22</v>
      </c>
    </row>
    <row r="351" spans="1:18">
      <c r="A351" s="6">
        <v>350</v>
      </c>
      <c r="B351" s="6">
        <v>1</v>
      </c>
      <c r="C351" s="6" t="s">
        <v>248</v>
      </c>
      <c r="D351" s="6">
        <v>273</v>
      </c>
      <c r="E351" s="6" t="s">
        <v>565</v>
      </c>
      <c r="F351" s="6">
        <v>9814</v>
      </c>
      <c r="G351" s="6" t="s">
        <v>575</v>
      </c>
      <c r="H351" s="6">
        <v>2</v>
      </c>
      <c r="I351" s="6" t="s">
        <v>297</v>
      </c>
      <c r="J351" s="6">
        <v>2</v>
      </c>
      <c r="K351" s="6" t="s">
        <v>252</v>
      </c>
      <c r="L351" s="8">
        <v>4</v>
      </c>
      <c r="M351" s="6" t="s">
        <v>361</v>
      </c>
      <c r="N351" s="6" t="s">
        <v>255</v>
      </c>
      <c r="R351" s="6" t="str">
        <f t="shared" si="5"/>
        <v>1273Xã Thượng Mỗ22</v>
      </c>
    </row>
    <row r="352" spans="1:18">
      <c r="A352" s="6">
        <v>351</v>
      </c>
      <c r="B352" s="6">
        <v>1</v>
      </c>
      <c r="C352" s="6" t="s">
        <v>248</v>
      </c>
      <c r="D352" s="6">
        <v>273</v>
      </c>
      <c r="E352" s="6" t="s">
        <v>565</v>
      </c>
      <c r="F352" s="6">
        <v>9817</v>
      </c>
      <c r="G352" s="6" t="s">
        <v>576</v>
      </c>
      <c r="H352" s="6">
        <v>2</v>
      </c>
      <c r="I352" s="6" t="s">
        <v>297</v>
      </c>
      <c r="J352" s="6">
        <v>2</v>
      </c>
      <c r="K352" s="6" t="s">
        <v>252</v>
      </c>
      <c r="L352" s="8">
        <v>4</v>
      </c>
      <c r="M352" s="6" t="s">
        <v>361</v>
      </c>
      <c r="N352" s="6" t="s">
        <v>255</v>
      </c>
      <c r="R352" s="6" t="str">
        <f t="shared" si="5"/>
        <v>1273Xã Tân Hội22</v>
      </c>
    </row>
    <row r="353" spans="1:18">
      <c r="A353" s="6">
        <v>352</v>
      </c>
      <c r="B353" s="6">
        <v>1</v>
      </c>
      <c r="C353" s="6" t="s">
        <v>248</v>
      </c>
      <c r="D353" s="6">
        <v>273</v>
      </c>
      <c r="E353" s="6" t="s">
        <v>565</v>
      </c>
      <c r="F353" s="6">
        <v>9820</v>
      </c>
      <c r="G353" s="6" t="s">
        <v>577</v>
      </c>
      <c r="H353" s="6">
        <v>2</v>
      </c>
      <c r="I353" s="6" t="s">
        <v>297</v>
      </c>
      <c r="J353" s="6">
        <v>2</v>
      </c>
      <c r="K353" s="6" t="s">
        <v>252</v>
      </c>
      <c r="L353" s="8">
        <v>4</v>
      </c>
      <c r="M353" s="6" t="s">
        <v>361</v>
      </c>
      <c r="N353" s="6" t="s">
        <v>255</v>
      </c>
      <c r="R353" s="6" t="str">
        <f t="shared" si="5"/>
        <v>1273Xã Tân Lập22</v>
      </c>
    </row>
    <row r="354" spans="1:18">
      <c r="A354" s="6">
        <v>353</v>
      </c>
      <c r="B354" s="6">
        <v>1</v>
      </c>
      <c r="C354" s="6" t="s">
        <v>248</v>
      </c>
      <c r="D354" s="6">
        <v>273</v>
      </c>
      <c r="E354" s="6" t="s">
        <v>565</v>
      </c>
      <c r="F354" s="6">
        <v>9823</v>
      </c>
      <c r="G354" s="6" t="s">
        <v>578</v>
      </c>
      <c r="H354" s="6">
        <v>2</v>
      </c>
      <c r="I354" s="6" t="s">
        <v>297</v>
      </c>
      <c r="J354" s="6">
        <v>2</v>
      </c>
      <c r="K354" s="6" t="s">
        <v>252</v>
      </c>
      <c r="L354" s="8">
        <v>3</v>
      </c>
      <c r="M354" s="6" t="s">
        <v>359</v>
      </c>
      <c r="N354" s="6" t="s">
        <v>255</v>
      </c>
      <c r="R354" s="6" t="str">
        <f t="shared" si="5"/>
        <v>1273Xã Đan Phượng22</v>
      </c>
    </row>
    <row r="355" spans="1:18">
      <c r="A355" s="6">
        <v>354</v>
      </c>
      <c r="B355" s="6">
        <v>1</v>
      </c>
      <c r="C355" s="6" t="s">
        <v>248</v>
      </c>
      <c r="D355" s="6">
        <v>273</v>
      </c>
      <c r="E355" s="6" t="s">
        <v>565</v>
      </c>
      <c r="F355" s="6">
        <v>9826</v>
      </c>
      <c r="G355" s="6" t="s">
        <v>579</v>
      </c>
      <c r="H355" s="6">
        <v>2</v>
      </c>
      <c r="I355" s="6" t="s">
        <v>297</v>
      </c>
      <c r="J355" s="6">
        <v>2</v>
      </c>
      <c r="K355" s="6" t="s">
        <v>252</v>
      </c>
      <c r="L355" s="8">
        <v>4</v>
      </c>
      <c r="M355" s="6" t="s">
        <v>361</v>
      </c>
      <c r="N355" s="6" t="s">
        <v>255</v>
      </c>
      <c r="R355" s="6" t="str">
        <f t="shared" si="5"/>
        <v>1273Xã Đồng Tháp22</v>
      </c>
    </row>
    <row r="356" spans="1:18">
      <c r="A356" s="6">
        <v>355</v>
      </c>
      <c r="B356" s="6">
        <v>1</v>
      </c>
      <c r="C356" s="6" t="s">
        <v>248</v>
      </c>
      <c r="D356" s="6">
        <v>273</v>
      </c>
      <c r="E356" s="6" t="s">
        <v>565</v>
      </c>
      <c r="F356" s="6">
        <v>9829</v>
      </c>
      <c r="G356" s="6" t="s">
        <v>580</v>
      </c>
      <c r="H356" s="6">
        <v>2</v>
      </c>
      <c r="I356" s="6" t="s">
        <v>297</v>
      </c>
      <c r="J356" s="6">
        <v>2</v>
      </c>
      <c r="K356" s="6" t="s">
        <v>252</v>
      </c>
      <c r="L356" s="8">
        <v>3</v>
      </c>
      <c r="M356" s="6" t="s">
        <v>359</v>
      </c>
      <c r="N356" s="6" t="s">
        <v>255</v>
      </c>
      <c r="R356" s="6" t="str">
        <f t="shared" si="5"/>
        <v>1273Xã Song Phượng22</v>
      </c>
    </row>
    <row r="357" spans="1:18">
      <c r="A357" s="6">
        <v>356</v>
      </c>
      <c r="B357" s="6">
        <v>1</v>
      </c>
      <c r="C357" s="6" t="s">
        <v>248</v>
      </c>
      <c r="D357" s="6">
        <v>274</v>
      </c>
      <c r="E357" s="6" t="s">
        <v>581</v>
      </c>
      <c r="F357" s="6">
        <v>9832</v>
      </c>
      <c r="G357" s="6" t="s">
        <v>582</v>
      </c>
      <c r="H357" s="6">
        <v>1</v>
      </c>
      <c r="I357" s="6" t="s">
        <v>251</v>
      </c>
      <c r="J357" s="6">
        <v>2</v>
      </c>
      <c r="K357" s="6" t="s">
        <v>252</v>
      </c>
      <c r="L357" s="8">
        <v>3</v>
      </c>
      <c r="M357" s="6" t="s">
        <v>359</v>
      </c>
      <c r="N357" s="6" t="s">
        <v>255</v>
      </c>
      <c r="R357" s="6" t="str">
        <f t="shared" si="5"/>
        <v>1274Thị trấn Trạm Trôi12</v>
      </c>
    </row>
    <row r="358" spans="1:18">
      <c r="A358" s="6">
        <v>357</v>
      </c>
      <c r="B358" s="6">
        <v>1</v>
      </c>
      <c r="C358" s="6" t="s">
        <v>248</v>
      </c>
      <c r="D358" s="6">
        <v>274</v>
      </c>
      <c r="E358" s="6" t="s">
        <v>581</v>
      </c>
      <c r="F358" s="6">
        <v>9835</v>
      </c>
      <c r="G358" s="6" t="s">
        <v>583</v>
      </c>
      <c r="H358" s="6">
        <v>2</v>
      </c>
      <c r="I358" s="6" t="s">
        <v>297</v>
      </c>
      <c r="J358" s="6">
        <v>2</v>
      </c>
      <c r="K358" s="6" t="s">
        <v>252</v>
      </c>
      <c r="L358" s="8">
        <v>4</v>
      </c>
      <c r="M358" s="6" t="s">
        <v>361</v>
      </c>
      <c r="N358" s="6" t="s">
        <v>255</v>
      </c>
      <c r="R358" s="6" t="str">
        <f t="shared" si="5"/>
        <v>1274Xã Đức Thượng22</v>
      </c>
    </row>
    <row r="359" spans="1:18">
      <c r="A359" s="6">
        <v>358</v>
      </c>
      <c r="B359" s="6">
        <v>1</v>
      </c>
      <c r="C359" s="6" t="s">
        <v>248</v>
      </c>
      <c r="D359" s="6">
        <v>274</v>
      </c>
      <c r="E359" s="6" t="s">
        <v>581</v>
      </c>
      <c r="F359" s="6">
        <v>9838</v>
      </c>
      <c r="G359" s="6" t="s">
        <v>584</v>
      </c>
      <c r="H359" s="6">
        <v>2</v>
      </c>
      <c r="I359" s="6" t="s">
        <v>297</v>
      </c>
      <c r="J359" s="6">
        <v>2</v>
      </c>
      <c r="K359" s="6" t="s">
        <v>252</v>
      </c>
      <c r="L359" s="8">
        <v>4</v>
      </c>
      <c r="M359" s="6" t="s">
        <v>361</v>
      </c>
      <c r="N359" s="6" t="s">
        <v>255</v>
      </c>
      <c r="R359" s="6" t="str">
        <f t="shared" si="5"/>
        <v>1274Xã Minh Khai22</v>
      </c>
    </row>
    <row r="360" spans="1:18">
      <c r="A360" s="6">
        <v>359</v>
      </c>
      <c r="B360" s="6">
        <v>1</v>
      </c>
      <c r="C360" s="6" t="s">
        <v>248</v>
      </c>
      <c r="D360" s="6">
        <v>274</v>
      </c>
      <c r="E360" s="6" t="s">
        <v>581</v>
      </c>
      <c r="F360" s="6">
        <v>9841</v>
      </c>
      <c r="G360" s="6" t="s">
        <v>585</v>
      </c>
      <c r="H360" s="6">
        <v>2</v>
      </c>
      <c r="I360" s="6" t="s">
        <v>297</v>
      </c>
      <c r="J360" s="6">
        <v>2</v>
      </c>
      <c r="K360" s="6" t="s">
        <v>252</v>
      </c>
      <c r="L360" s="8">
        <v>4</v>
      </c>
      <c r="M360" s="6" t="s">
        <v>361</v>
      </c>
      <c r="N360" s="6" t="s">
        <v>255</v>
      </c>
      <c r="R360" s="6" t="str">
        <f t="shared" si="5"/>
        <v>1274Xã Dương Liễu22</v>
      </c>
    </row>
    <row r="361" spans="1:18">
      <c r="A361" s="6">
        <v>360</v>
      </c>
      <c r="B361" s="6">
        <v>1</v>
      </c>
      <c r="C361" s="6" t="s">
        <v>248</v>
      </c>
      <c r="D361" s="6">
        <v>274</v>
      </c>
      <c r="E361" s="6" t="s">
        <v>581</v>
      </c>
      <c r="F361" s="6">
        <v>9844</v>
      </c>
      <c r="G361" s="6" t="s">
        <v>586</v>
      </c>
      <c r="H361" s="6">
        <v>2</v>
      </c>
      <c r="I361" s="6" t="s">
        <v>297</v>
      </c>
      <c r="J361" s="6">
        <v>2</v>
      </c>
      <c r="K361" s="6" t="s">
        <v>252</v>
      </c>
      <c r="L361" s="8">
        <v>4</v>
      </c>
      <c r="M361" s="6" t="s">
        <v>361</v>
      </c>
      <c r="N361" s="6" t="s">
        <v>255</v>
      </c>
      <c r="R361" s="6" t="str">
        <f t="shared" si="5"/>
        <v>1274Xã Di Trạch22</v>
      </c>
    </row>
    <row r="362" spans="1:18">
      <c r="A362" s="6">
        <v>361</v>
      </c>
      <c r="B362" s="6">
        <v>1</v>
      </c>
      <c r="C362" s="6" t="s">
        <v>248</v>
      </c>
      <c r="D362" s="6">
        <v>274</v>
      </c>
      <c r="E362" s="6" t="s">
        <v>581</v>
      </c>
      <c r="F362" s="6">
        <v>9847</v>
      </c>
      <c r="G362" s="6" t="s">
        <v>587</v>
      </c>
      <c r="H362" s="6">
        <v>2</v>
      </c>
      <c r="I362" s="6" t="s">
        <v>297</v>
      </c>
      <c r="J362" s="6">
        <v>2</v>
      </c>
      <c r="K362" s="6" t="s">
        <v>252</v>
      </c>
      <c r="L362" s="8">
        <v>3</v>
      </c>
      <c r="M362" s="6" t="s">
        <v>359</v>
      </c>
      <c r="N362" s="6" t="s">
        <v>255</v>
      </c>
      <c r="R362" s="6" t="str">
        <f t="shared" si="5"/>
        <v>1274Xã Đức Giang22</v>
      </c>
    </row>
    <row r="363" spans="1:18">
      <c r="A363" s="6">
        <v>362</v>
      </c>
      <c r="B363" s="6">
        <v>1</v>
      </c>
      <c r="C363" s="6" t="s">
        <v>248</v>
      </c>
      <c r="D363" s="6">
        <v>274</v>
      </c>
      <c r="E363" s="6" t="s">
        <v>581</v>
      </c>
      <c r="F363" s="6">
        <v>9850</v>
      </c>
      <c r="G363" s="6" t="s">
        <v>588</v>
      </c>
      <c r="H363" s="6">
        <v>2</v>
      </c>
      <c r="I363" s="6" t="s">
        <v>297</v>
      </c>
      <c r="J363" s="6">
        <v>2</v>
      </c>
      <c r="K363" s="6" t="s">
        <v>252</v>
      </c>
      <c r="L363" s="8">
        <v>4</v>
      </c>
      <c r="M363" s="6" t="s">
        <v>361</v>
      </c>
      <c r="N363" s="6" t="s">
        <v>255</v>
      </c>
      <c r="R363" s="6" t="str">
        <f t="shared" si="5"/>
        <v>1274Xã Cát Quế22</v>
      </c>
    </row>
    <row r="364" spans="1:18">
      <c r="A364" s="6">
        <v>363</v>
      </c>
      <c r="B364" s="6">
        <v>1</v>
      </c>
      <c r="C364" s="6" t="s">
        <v>248</v>
      </c>
      <c r="D364" s="6">
        <v>274</v>
      </c>
      <c r="E364" s="6" t="s">
        <v>581</v>
      </c>
      <c r="F364" s="6">
        <v>9853</v>
      </c>
      <c r="G364" s="6" t="s">
        <v>196</v>
      </c>
      <c r="H364" s="6">
        <v>2</v>
      </c>
      <c r="I364" s="6" t="s">
        <v>297</v>
      </c>
      <c r="J364" s="6">
        <v>2</v>
      </c>
      <c r="K364" s="6" t="s">
        <v>252</v>
      </c>
      <c r="L364" s="8">
        <v>3</v>
      </c>
      <c r="M364" s="6" t="s">
        <v>359</v>
      </c>
      <c r="N364" s="6" t="s">
        <v>255</v>
      </c>
      <c r="R364" s="6" t="str">
        <f t="shared" si="5"/>
        <v>1274Xã Kim Chung22</v>
      </c>
    </row>
    <row r="365" spans="1:18">
      <c r="A365" s="6">
        <v>364</v>
      </c>
      <c r="B365" s="6">
        <v>1</v>
      </c>
      <c r="C365" s="6" t="s">
        <v>248</v>
      </c>
      <c r="D365" s="6">
        <v>274</v>
      </c>
      <c r="E365" s="6" t="s">
        <v>581</v>
      </c>
      <c r="F365" s="6">
        <v>9856</v>
      </c>
      <c r="G365" s="6" t="s">
        <v>589</v>
      </c>
      <c r="H365" s="6">
        <v>2</v>
      </c>
      <c r="I365" s="6" t="s">
        <v>297</v>
      </c>
      <c r="J365" s="6">
        <v>2</v>
      </c>
      <c r="K365" s="6" t="s">
        <v>252</v>
      </c>
      <c r="L365" s="8">
        <v>4</v>
      </c>
      <c r="M365" s="6" t="s">
        <v>361</v>
      </c>
      <c r="N365" s="6" t="s">
        <v>255</v>
      </c>
      <c r="R365" s="6" t="str">
        <f t="shared" si="5"/>
        <v>1274Xã Yên Sở22</v>
      </c>
    </row>
    <row r="366" spans="1:18">
      <c r="A366" s="6">
        <v>365</v>
      </c>
      <c r="B366" s="6">
        <v>1</v>
      </c>
      <c r="C366" s="6" t="s">
        <v>248</v>
      </c>
      <c r="D366" s="6">
        <v>274</v>
      </c>
      <c r="E366" s="6" t="s">
        <v>581</v>
      </c>
      <c r="F366" s="6">
        <v>9859</v>
      </c>
      <c r="G366" s="6" t="s">
        <v>590</v>
      </c>
      <c r="H366" s="6">
        <v>2</v>
      </c>
      <c r="I366" s="6" t="s">
        <v>297</v>
      </c>
      <c r="J366" s="6">
        <v>2</v>
      </c>
      <c r="K366" s="6" t="s">
        <v>252</v>
      </c>
      <c r="L366" s="8">
        <v>4</v>
      </c>
      <c r="M366" s="6" t="s">
        <v>361</v>
      </c>
      <c r="N366" s="6" t="s">
        <v>255</v>
      </c>
      <c r="R366" s="6" t="str">
        <f t="shared" si="5"/>
        <v>1274Xã Sơn Đồng22</v>
      </c>
    </row>
    <row r="367" spans="1:18">
      <c r="A367" s="6">
        <v>366</v>
      </c>
      <c r="B367" s="6">
        <v>1</v>
      </c>
      <c r="C367" s="6" t="s">
        <v>248</v>
      </c>
      <c r="D367" s="6">
        <v>274</v>
      </c>
      <c r="E367" s="6" t="s">
        <v>581</v>
      </c>
      <c r="F367" s="6">
        <v>9862</v>
      </c>
      <c r="G367" s="6" t="s">
        <v>591</v>
      </c>
      <c r="H367" s="6">
        <v>2</v>
      </c>
      <c r="I367" s="6" t="s">
        <v>297</v>
      </c>
      <c r="J367" s="6">
        <v>2</v>
      </c>
      <c r="K367" s="6" t="s">
        <v>252</v>
      </c>
      <c r="L367" s="8">
        <v>3</v>
      </c>
      <c r="M367" s="6" t="s">
        <v>359</v>
      </c>
      <c r="N367" s="6" t="s">
        <v>255</v>
      </c>
      <c r="R367" s="6" t="str">
        <f t="shared" si="5"/>
        <v>1274Xã Vân Canh22</v>
      </c>
    </row>
    <row r="368" spans="1:18">
      <c r="A368" s="6">
        <v>367</v>
      </c>
      <c r="B368" s="6">
        <v>1</v>
      </c>
      <c r="C368" s="6" t="s">
        <v>248</v>
      </c>
      <c r="D368" s="6">
        <v>274</v>
      </c>
      <c r="E368" s="6" t="s">
        <v>581</v>
      </c>
      <c r="F368" s="6">
        <v>9865</v>
      </c>
      <c r="G368" s="6" t="s">
        <v>592</v>
      </c>
      <c r="H368" s="6">
        <v>2</v>
      </c>
      <c r="I368" s="6" t="s">
        <v>297</v>
      </c>
      <c r="J368" s="6">
        <v>2</v>
      </c>
      <c r="K368" s="6" t="s">
        <v>252</v>
      </c>
      <c r="L368" s="8">
        <v>4</v>
      </c>
      <c r="M368" s="6" t="s">
        <v>361</v>
      </c>
      <c r="N368" s="6" t="s">
        <v>255</v>
      </c>
      <c r="R368" s="6" t="str">
        <f t="shared" si="5"/>
        <v>1274Xã Đắc Sở22</v>
      </c>
    </row>
    <row r="369" spans="1:18">
      <c r="A369" s="6">
        <v>368</v>
      </c>
      <c r="B369" s="6">
        <v>1</v>
      </c>
      <c r="C369" s="6" t="s">
        <v>248</v>
      </c>
      <c r="D369" s="6">
        <v>274</v>
      </c>
      <c r="E369" s="6" t="s">
        <v>581</v>
      </c>
      <c r="F369" s="6">
        <v>9868</v>
      </c>
      <c r="G369" s="6" t="s">
        <v>593</v>
      </c>
      <c r="H369" s="6">
        <v>2</v>
      </c>
      <c r="I369" s="6" t="s">
        <v>297</v>
      </c>
      <c r="J369" s="6">
        <v>2</v>
      </c>
      <c r="K369" s="6" t="s">
        <v>252</v>
      </c>
      <c r="L369" s="8">
        <v>4</v>
      </c>
      <c r="M369" s="6" t="s">
        <v>361</v>
      </c>
      <c r="N369" s="6" t="s">
        <v>255</v>
      </c>
      <c r="R369" s="6" t="str">
        <f t="shared" si="5"/>
        <v>1274Xã Lại Yên22</v>
      </c>
    </row>
    <row r="370" spans="1:18">
      <c r="A370" s="6">
        <v>369</v>
      </c>
      <c r="B370" s="6">
        <v>1</v>
      </c>
      <c r="C370" s="6" t="s">
        <v>248</v>
      </c>
      <c r="D370" s="6">
        <v>274</v>
      </c>
      <c r="E370" s="6" t="s">
        <v>581</v>
      </c>
      <c r="F370" s="6">
        <v>9871</v>
      </c>
      <c r="G370" s="6" t="s">
        <v>594</v>
      </c>
      <c r="H370" s="6">
        <v>2</v>
      </c>
      <c r="I370" s="6" t="s">
        <v>297</v>
      </c>
      <c r="J370" s="6">
        <v>2</v>
      </c>
      <c r="K370" s="6" t="s">
        <v>252</v>
      </c>
      <c r="L370" s="8">
        <v>4</v>
      </c>
      <c r="M370" s="6" t="s">
        <v>361</v>
      </c>
      <c r="N370" s="6" t="s">
        <v>255</v>
      </c>
      <c r="R370" s="6" t="str">
        <f t="shared" si="5"/>
        <v>1274Xã Tiền Yên22</v>
      </c>
    </row>
    <row r="371" spans="1:18">
      <c r="A371" s="6">
        <v>370</v>
      </c>
      <c r="B371" s="6">
        <v>1</v>
      </c>
      <c r="C371" s="6" t="s">
        <v>248</v>
      </c>
      <c r="D371" s="6">
        <v>274</v>
      </c>
      <c r="E371" s="6" t="s">
        <v>581</v>
      </c>
      <c r="F371" s="6">
        <v>9874</v>
      </c>
      <c r="G371" s="6" t="s">
        <v>595</v>
      </c>
      <c r="H371" s="6">
        <v>2</v>
      </c>
      <c r="I371" s="6" t="s">
        <v>297</v>
      </c>
      <c r="J371" s="6">
        <v>2</v>
      </c>
      <c r="K371" s="6" t="s">
        <v>252</v>
      </c>
      <c r="L371" s="8">
        <v>4</v>
      </c>
      <c r="M371" s="6" t="s">
        <v>361</v>
      </c>
      <c r="N371" s="6" t="s">
        <v>255</v>
      </c>
      <c r="R371" s="6" t="str">
        <f t="shared" si="5"/>
        <v>1274Xã Song Phương22</v>
      </c>
    </row>
    <row r="372" spans="1:18">
      <c r="A372" s="6">
        <v>371</v>
      </c>
      <c r="B372" s="6">
        <v>1</v>
      </c>
      <c r="C372" s="6" t="s">
        <v>248</v>
      </c>
      <c r="D372" s="6">
        <v>274</v>
      </c>
      <c r="E372" s="6" t="s">
        <v>581</v>
      </c>
      <c r="F372" s="6">
        <v>9877</v>
      </c>
      <c r="G372" s="6" t="s">
        <v>596</v>
      </c>
      <c r="H372" s="6">
        <v>2</v>
      </c>
      <c r="I372" s="6" t="s">
        <v>297</v>
      </c>
      <c r="J372" s="6">
        <v>2</v>
      </c>
      <c r="K372" s="6" t="s">
        <v>252</v>
      </c>
      <c r="L372" s="8">
        <v>3</v>
      </c>
      <c r="M372" s="6" t="s">
        <v>359</v>
      </c>
      <c r="N372" s="6" t="s">
        <v>255</v>
      </c>
      <c r="R372" s="6" t="str">
        <f t="shared" si="5"/>
        <v>1274Xã An Khánh22</v>
      </c>
    </row>
    <row r="373" spans="1:18">
      <c r="A373" s="6">
        <v>372</v>
      </c>
      <c r="B373" s="6">
        <v>1</v>
      </c>
      <c r="C373" s="6" t="s">
        <v>248</v>
      </c>
      <c r="D373" s="6">
        <v>274</v>
      </c>
      <c r="E373" s="6" t="s">
        <v>581</v>
      </c>
      <c r="F373" s="6">
        <v>9880</v>
      </c>
      <c r="G373" s="6" t="s">
        <v>597</v>
      </c>
      <c r="H373" s="6">
        <v>2</v>
      </c>
      <c r="I373" s="6" t="s">
        <v>297</v>
      </c>
      <c r="J373" s="6">
        <v>2</v>
      </c>
      <c r="K373" s="6" t="s">
        <v>252</v>
      </c>
      <c r="L373" s="8">
        <v>4</v>
      </c>
      <c r="M373" s="6" t="s">
        <v>361</v>
      </c>
      <c r="N373" s="6" t="s">
        <v>255</v>
      </c>
      <c r="R373" s="6" t="str">
        <f t="shared" si="5"/>
        <v>1274Xã An Thượng22</v>
      </c>
    </row>
    <row r="374" spans="1:18">
      <c r="A374" s="6">
        <v>373</v>
      </c>
      <c r="B374" s="6">
        <v>1</v>
      </c>
      <c r="C374" s="6" t="s">
        <v>248</v>
      </c>
      <c r="D374" s="6">
        <v>274</v>
      </c>
      <c r="E374" s="6" t="s">
        <v>581</v>
      </c>
      <c r="F374" s="6">
        <v>9883</v>
      </c>
      <c r="G374" s="6" t="s">
        <v>598</v>
      </c>
      <c r="H374" s="6">
        <v>2</v>
      </c>
      <c r="I374" s="6" t="s">
        <v>297</v>
      </c>
      <c r="J374" s="6">
        <v>2</v>
      </c>
      <c r="K374" s="6" t="s">
        <v>252</v>
      </c>
      <c r="L374" s="8">
        <v>4</v>
      </c>
      <c r="M374" s="6" t="s">
        <v>361</v>
      </c>
      <c r="N374" s="6" t="s">
        <v>255</v>
      </c>
      <c r="R374" s="6" t="str">
        <f t="shared" si="5"/>
        <v>1274Xã Vân Côn22</v>
      </c>
    </row>
    <row r="375" spans="1:18">
      <c r="A375" s="6">
        <v>374</v>
      </c>
      <c r="B375" s="6">
        <v>1</v>
      </c>
      <c r="C375" s="6" t="s">
        <v>248</v>
      </c>
      <c r="D375" s="6">
        <v>274</v>
      </c>
      <c r="E375" s="6" t="s">
        <v>581</v>
      </c>
      <c r="F375" s="6">
        <v>9889</v>
      </c>
      <c r="G375" s="6" t="s">
        <v>599</v>
      </c>
      <c r="H375" s="6">
        <v>2</v>
      </c>
      <c r="I375" s="6" t="s">
        <v>297</v>
      </c>
      <c r="J375" s="6">
        <v>2</v>
      </c>
      <c r="K375" s="6" t="s">
        <v>252</v>
      </c>
      <c r="L375" s="8">
        <v>4</v>
      </c>
      <c r="M375" s="6" t="s">
        <v>361</v>
      </c>
      <c r="N375" s="6" t="s">
        <v>255</v>
      </c>
      <c r="R375" s="6" t="str">
        <f t="shared" si="5"/>
        <v>1274Xã La Phù22</v>
      </c>
    </row>
    <row r="376" spans="1:18">
      <c r="A376" s="6">
        <v>375</v>
      </c>
      <c r="B376" s="6">
        <v>1</v>
      </c>
      <c r="C376" s="6" t="s">
        <v>248</v>
      </c>
      <c r="D376" s="6">
        <v>274</v>
      </c>
      <c r="E376" s="6" t="s">
        <v>581</v>
      </c>
      <c r="F376" s="6">
        <v>9892</v>
      </c>
      <c r="G376" s="6" t="s">
        <v>600</v>
      </c>
      <c r="H376" s="6">
        <v>2</v>
      </c>
      <c r="I376" s="6" t="s">
        <v>297</v>
      </c>
      <c r="J376" s="6">
        <v>2</v>
      </c>
      <c r="K376" s="6" t="s">
        <v>252</v>
      </c>
      <c r="L376" s="8">
        <v>4</v>
      </c>
      <c r="M376" s="6" t="s">
        <v>361</v>
      </c>
      <c r="N376" s="6" t="s">
        <v>255</v>
      </c>
      <c r="R376" s="6" t="str">
        <f t="shared" si="5"/>
        <v>1274Xã Đông La22</v>
      </c>
    </row>
    <row r="377" spans="1:18">
      <c r="A377" s="6">
        <v>376</v>
      </c>
      <c r="B377" s="6">
        <v>1</v>
      </c>
      <c r="C377" s="6" t="s">
        <v>248</v>
      </c>
      <c r="D377" s="6">
        <v>275</v>
      </c>
      <c r="E377" s="6" t="s">
        <v>601</v>
      </c>
      <c r="F377" s="6">
        <v>4939</v>
      </c>
      <c r="G377" s="6" t="s">
        <v>380</v>
      </c>
      <c r="H377" s="6">
        <v>2</v>
      </c>
      <c r="I377" s="6" t="s">
        <v>297</v>
      </c>
      <c r="J377" s="6">
        <v>2</v>
      </c>
      <c r="K377" s="6" t="s">
        <v>252</v>
      </c>
      <c r="L377" s="8">
        <v>4</v>
      </c>
      <c r="M377" s="6" t="s">
        <v>361</v>
      </c>
      <c r="N377" s="6" t="s">
        <v>255</v>
      </c>
      <c r="R377" s="6" t="str">
        <f t="shared" si="5"/>
        <v>1275Xã Đông Xuân22</v>
      </c>
    </row>
    <row r="378" spans="1:18">
      <c r="A378" s="6">
        <v>377</v>
      </c>
      <c r="B378" s="6">
        <v>1</v>
      </c>
      <c r="C378" s="6" t="s">
        <v>248</v>
      </c>
      <c r="D378" s="6">
        <v>275</v>
      </c>
      <c r="E378" s="6" t="s">
        <v>601</v>
      </c>
      <c r="F378" s="6">
        <v>9895</v>
      </c>
      <c r="G378" s="6" t="s">
        <v>602</v>
      </c>
      <c r="H378" s="6">
        <v>1</v>
      </c>
      <c r="I378" s="6" t="s">
        <v>251</v>
      </c>
      <c r="J378" s="6">
        <v>2</v>
      </c>
      <c r="K378" s="6" t="s">
        <v>252</v>
      </c>
      <c r="L378" s="8">
        <v>3</v>
      </c>
      <c r="M378" s="6" t="s">
        <v>359</v>
      </c>
      <c r="N378" s="6" t="s">
        <v>255</v>
      </c>
      <c r="R378" s="6" t="str">
        <f t="shared" si="5"/>
        <v>1275Thị trấn Quốc Oai12</v>
      </c>
    </row>
    <row r="379" spans="1:18">
      <c r="A379" s="6">
        <v>378</v>
      </c>
      <c r="B379" s="6">
        <v>1</v>
      </c>
      <c r="C379" s="6" t="s">
        <v>248</v>
      </c>
      <c r="D379" s="6">
        <v>275</v>
      </c>
      <c r="E379" s="6" t="s">
        <v>601</v>
      </c>
      <c r="F379" s="6">
        <v>9898</v>
      </c>
      <c r="G379" s="6" t="s">
        <v>603</v>
      </c>
      <c r="H379" s="6">
        <v>2</v>
      </c>
      <c r="I379" s="6" t="s">
        <v>297</v>
      </c>
      <c r="J379" s="6">
        <v>2</v>
      </c>
      <c r="K379" s="6" t="s">
        <v>252</v>
      </c>
      <c r="L379" s="8">
        <v>4</v>
      </c>
      <c r="M379" s="6" t="s">
        <v>361</v>
      </c>
      <c r="N379" s="6" t="s">
        <v>255</v>
      </c>
      <c r="R379" s="6" t="str">
        <f t="shared" si="5"/>
        <v>1275Xã Sài Sơn22</v>
      </c>
    </row>
    <row r="380" spans="1:18">
      <c r="A380" s="6">
        <v>379</v>
      </c>
      <c r="B380" s="6">
        <v>1</v>
      </c>
      <c r="C380" s="6" t="s">
        <v>248</v>
      </c>
      <c r="D380" s="6">
        <v>275</v>
      </c>
      <c r="E380" s="6" t="s">
        <v>601</v>
      </c>
      <c r="F380" s="6">
        <v>9901</v>
      </c>
      <c r="G380" s="6" t="s">
        <v>604</v>
      </c>
      <c r="H380" s="6">
        <v>2</v>
      </c>
      <c r="I380" s="6" t="s">
        <v>297</v>
      </c>
      <c r="J380" s="6">
        <v>2</v>
      </c>
      <c r="K380" s="6" t="s">
        <v>252</v>
      </c>
      <c r="L380" s="8">
        <v>4</v>
      </c>
      <c r="M380" s="6" t="s">
        <v>361</v>
      </c>
      <c r="N380" s="6" t="s">
        <v>255</v>
      </c>
      <c r="R380" s="6" t="str">
        <f t="shared" si="5"/>
        <v>1275Xã Phượng Cách22</v>
      </c>
    </row>
    <row r="381" spans="1:18">
      <c r="A381" s="6">
        <v>380</v>
      </c>
      <c r="B381" s="6">
        <v>1</v>
      </c>
      <c r="C381" s="6" t="s">
        <v>248</v>
      </c>
      <c r="D381" s="6">
        <v>275</v>
      </c>
      <c r="E381" s="6" t="s">
        <v>601</v>
      </c>
      <c r="F381" s="6">
        <v>9904</v>
      </c>
      <c r="G381" s="6" t="s">
        <v>605</v>
      </c>
      <c r="H381" s="6">
        <v>2</v>
      </c>
      <c r="I381" s="6" t="s">
        <v>297</v>
      </c>
      <c r="J381" s="6">
        <v>2</v>
      </c>
      <c r="K381" s="6" t="s">
        <v>252</v>
      </c>
      <c r="L381" s="8">
        <v>4</v>
      </c>
      <c r="M381" s="6" t="s">
        <v>361</v>
      </c>
      <c r="N381" s="6" t="s">
        <v>255</v>
      </c>
      <c r="R381" s="6" t="str">
        <f t="shared" si="5"/>
        <v>1275Xã Yên Sơn22</v>
      </c>
    </row>
    <row r="382" spans="1:18">
      <c r="A382" s="6">
        <v>381</v>
      </c>
      <c r="B382" s="6">
        <v>1</v>
      </c>
      <c r="C382" s="6" t="s">
        <v>248</v>
      </c>
      <c r="D382" s="6">
        <v>275</v>
      </c>
      <c r="E382" s="6" t="s">
        <v>601</v>
      </c>
      <c r="F382" s="6">
        <v>9907</v>
      </c>
      <c r="G382" s="6" t="s">
        <v>606</v>
      </c>
      <c r="H382" s="6">
        <v>2</v>
      </c>
      <c r="I382" s="6" t="s">
        <v>297</v>
      </c>
      <c r="J382" s="6">
        <v>2</v>
      </c>
      <c r="K382" s="6" t="s">
        <v>252</v>
      </c>
      <c r="L382" s="8">
        <v>4</v>
      </c>
      <c r="M382" s="6" t="s">
        <v>361</v>
      </c>
      <c r="N382" s="6" t="s">
        <v>255</v>
      </c>
      <c r="R382" s="6" t="str">
        <f t="shared" si="5"/>
        <v>1275Xã Ngọc Liệp22</v>
      </c>
    </row>
    <row r="383" spans="1:18">
      <c r="A383" s="6">
        <v>382</v>
      </c>
      <c r="B383" s="6">
        <v>1</v>
      </c>
      <c r="C383" s="6" t="s">
        <v>248</v>
      </c>
      <c r="D383" s="6">
        <v>275</v>
      </c>
      <c r="E383" s="6" t="s">
        <v>601</v>
      </c>
      <c r="F383" s="6">
        <v>9910</v>
      </c>
      <c r="G383" s="6" t="s">
        <v>607</v>
      </c>
      <c r="H383" s="6">
        <v>2</v>
      </c>
      <c r="I383" s="6" t="s">
        <v>297</v>
      </c>
      <c r="J383" s="6">
        <v>2</v>
      </c>
      <c r="K383" s="6" t="s">
        <v>252</v>
      </c>
      <c r="L383" s="8">
        <v>3</v>
      </c>
      <c r="M383" s="6" t="s">
        <v>359</v>
      </c>
      <c r="N383" s="6" t="s">
        <v>255</v>
      </c>
      <c r="R383" s="6" t="str">
        <f t="shared" si="5"/>
        <v>1275Xã Ngọc Mỹ22</v>
      </c>
    </row>
    <row r="384" spans="1:18">
      <c r="A384" s="6">
        <v>383</v>
      </c>
      <c r="B384" s="6">
        <v>1</v>
      </c>
      <c r="C384" s="6" t="s">
        <v>248</v>
      </c>
      <c r="D384" s="6">
        <v>275</v>
      </c>
      <c r="E384" s="6" t="s">
        <v>601</v>
      </c>
      <c r="F384" s="6">
        <v>9913</v>
      </c>
      <c r="G384" s="6" t="s">
        <v>608</v>
      </c>
      <c r="H384" s="6">
        <v>2</v>
      </c>
      <c r="I384" s="6" t="s">
        <v>297</v>
      </c>
      <c r="J384" s="6">
        <v>2</v>
      </c>
      <c r="K384" s="6" t="s">
        <v>252</v>
      </c>
      <c r="L384" s="8">
        <v>4</v>
      </c>
      <c r="M384" s="6" t="s">
        <v>361</v>
      </c>
      <c r="N384" s="6" t="s">
        <v>255</v>
      </c>
      <c r="R384" s="6" t="str">
        <f t="shared" si="5"/>
        <v>1275Xã Liệp Tuyết22</v>
      </c>
    </row>
    <row r="385" spans="1:18">
      <c r="A385" s="6">
        <v>384</v>
      </c>
      <c r="B385" s="6">
        <v>1</v>
      </c>
      <c r="C385" s="6" t="s">
        <v>248</v>
      </c>
      <c r="D385" s="6">
        <v>275</v>
      </c>
      <c r="E385" s="6" t="s">
        <v>601</v>
      </c>
      <c r="F385" s="6">
        <v>9916</v>
      </c>
      <c r="G385" s="6" t="s">
        <v>609</v>
      </c>
      <c r="H385" s="6">
        <v>2</v>
      </c>
      <c r="I385" s="6" t="s">
        <v>297</v>
      </c>
      <c r="J385" s="6">
        <v>2</v>
      </c>
      <c r="K385" s="6" t="s">
        <v>252</v>
      </c>
      <c r="L385" s="8">
        <v>3</v>
      </c>
      <c r="M385" s="6" t="s">
        <v>359</v>
      </c>
      <c r="N385" s="6" t="s">
        <v>255</v>
      </c>
      <c r="R385" s="6" t="str">
        <f t="shared" si="5"/>
        <v>1275Xã Thạch Thán22</v>
      </c>
    </row>
    <row r="386" spans="1:18">
      <c r="A386" s="6">
        <v>385</v>
      </c>
      <c r="B386" s="6">
        <v>1</v>
      </c>
      <c r="C386" s="6" t="s">
        <v>248</v>
      </c>
      <c r="D386" s="6">
        <v>275</v>
      </c>
      <c r="E386" s="6" t="s">
        <v>601</v>
      </c>
      <c r="F386" s="6">
        <v>9919</v>
      </c>
      <c r="G386" s="6" t="s">
        <v>610</v>
      </c>
      <c r="H386" s="6">
        <v>2</v>
      </c>
      <c r="I386" s="6" t="s">
        <v>297</v>
      </c>
      <c r="J386" s="6">
        <v>2</v>
      </c>
      <c r="K386" s="6" t="s">
        <v>252</v>
      </c>
      <c r="L386" s="8">
        <v>4</v>
      </c>
      <c r="M386" s="6" t="s">
        <v>361</v>
      </c>
      <c r="N386" s="6" t="s">
        <v>255</v>
      </c>
      <c r="R386" s="6" t="str">
        <f t="shared" si="5"/>
        <v>1275Xã Đồng Quang22</v>
      </c>
    </row>
    <row r="387" spans="1:18">
      <c r="A387" s="6">
        <v>386</v>
      </c>
      <c r="B387" s="6">
        <v>1</v>
      </c>
      <c r="C387" s="6" t="s">
        <v>248</v>
      </c>
      <c r="D387" s="6">
        <v>275</v>
      </c>
      <c r="E387" s="6" t="s">
        <v>601</v>
      </c>
      <c r="F387" s="6">
        <v>9922</v>
      </c>
      <c r="G387" s="6" t="s">
        <v>611</v>
      </c>
      <c r="H387" s="6">
        <v>2</v>
      </c>
      <c r="I387" s="6" t="s">
        <v>297</v>
      </c>
      <c r="J387" s="6">
        <v>2</v>
      </c>
      <c r="K387" s="6" t="s">
        <v>252</v>
      </c>
      <c r="L387" s="8">
        <v>4</v>
      </c>
      <c r="M387" s="6" t="s">
        <v>361</v>
      </c>
      <c r="N387" s="6" t="s">
        <v>255</v>
      </c>
      <c r="R387" s="6" t="str">
        <f t="shared" ref="R387:R450" si="6">CONCATENATE(B387,D387,G387,H387,J387)</f>
        <v>1275Xã Phú Cát22</v>
      </c>
    </row>
    <row r="388" spans="1:18">
      <c r="A388" s="6">
        <v>387</v>
      </c>
      <c r="B388" s="6">
        <v>1</v>
      </c>
      <c r="C388" s="6" t="s">
        <v>248</v>
      </c>
      <c r="D388" s="6">
        <v>275</v>
      </c>
      <c r="E388" s="6" t="s">
        <v>601</v>
      </c>
      <c r="F388" s="6">
        <v>9925</v>
      </c>
      <c r="G388" s="6" t="s">
        <v>612</v>
      </c>
      <c r="H388" s="6">
        <v>2</v>
      </c>
      <c r="I388" s="6" t="s">
        <v>297</v>
      </c>
      <c r="J388" s="6">
        <v>2</v>
      </c>
      <c r="K388" s="6" t="s">
        <v>252</v>
      </c>
      <c r="L388" s="8">
        <v>4</v>
      </c>
      <c r="M388" s="6" t="s">
        <v>361</v>
      </c>
      <c r="N388" s="6" t="s">
        <v>255</v>
      </c>
      <c r="R388" s="6" t="str">
        <f t="shared" si="6"/>
        <v>1275Xã Tuyết Nghĩa22</v>
      </c>
    </row>
    <row r="389" spans="1:18">
      <c r="A389" s="6">
        <v>388</v>
      </c>
      <c r="B389" s="6">
        <v>1</v>
      </c>
      <c r="C389" s="6" t="s">
        <v>248</v>
      </c>
      <c r="D389" s="6">
        <v>275</v>
      </c>
      <c r="E389" s="6" t="s">
        <v>601</v>
      </c>
      <c r="F389" s="6">
        <v>9928</v>
      </c>
      <c r="G389" s="6" t="s">
        <v>613</v>
      </c>
      <c r="H389" s="6">
        <v>2</v>
      </c>
      <c r="I389" s="6" t="s">
        <v>297</v>
      </c>
      <c r="J389" s="6">
        <v>2</v>
      </c>
      <c r="K389" s="6" t="s">
        <v>252</v>
      </c>
      <c r="L389" s="8">
        <v>4</v>
      </c>
      <c r="M389" s="6" t="s">
        <v>361</v>
      </c>
      <c r="N389" s="6" t="s">
        <v>255</v>
      </c>
      <c r="R389" s="6" t="str">
        <f t="shared" si="6"/>
        <v>1275Xã Nghĩa Hương22</v>
      </c>
    </row>
    <row r="390" spans="1:18">
      <c r="A390" s="6">
        <v>389</v>
      </c>
      <c r="B390" s="6">
        <v>1</v>
      </c>
      <c r="C390" s="6" t="s">
        <v>248</v>
      </c>
      <c r="D390" s="6">
        <v>275</v>
      </c>
      <c r="E390" s="6" t="s">
        <v>601</v>
      </c>
      <c r="F390" s="6">
        <v>9931</v>
      </c>
      <c r="G390" s="6" t="s">
        <v>614</v>
      </c>
      <c r="H390" s="6">
        <v>2</v>
      </c>
      <c r="I390" s="6" t="s">
        <v>297</v>
      </c>
      <c r="J390" s="6">
        <v>2</v>
      </c>
      <c r="K390" s="6" t="s">
        <v>252</v>
      </c>
      <c r="L390" s="8">
        <v>4</v>
      </c>
      <c r="M390" s="6" t="s">
        <v>361</v>
      </c>
      <c r="N390" s="6" t="s">
        <v>255</v>
      </c>
      <c r="R390" s="6" t="str">
        <f t="shared" si="6"/>
        <v>1275Xã Cộng Hòa22</v>
      </c>
    </row>
    <row r="391" spans="1:18">
      <c r="A391" s="6">
        <v>390</v>
      </c>
      <c r="B391" s="6">
        <v>1</v>
      </c>
      <c r="C391" s="6" t="s">
        <v>248</v>
      </c>
      <c r="D391" s="6">
        <v>275</v>
      </c>
      <c r="E391" s="6" t="s">
        <v>601</v>
      </c>
      <c r="F391" s="6">
        <v>9934</v>
      </c>
      <c r="G391" s="6" t="s">
        <v>615</v>
      </c>
      <c r="H391" s="6">
        <v>2</v>
      </c>
      <c r="I391" s="6" t="s">
        <v>297</v>
      </c>
      <c r="J391" s="6">
        <v>2</v>
      </c>
      <c r="K391" s="6" t="s">
        <v>252</v>
      </c>
      <c r="L391" s="8">
        <v>4</v>
      </c>
      <c r="M391" s="6" t="s">
        <v>361</v>
      </c>
      <c r="N391" s="6" t="s">
        <v>255</v>
      </c>
      <c r="R391" s="6" t="str">
        <f t="shared" si="6"/>
        <v>1275Xã Tân Phú22</v>
      </c>
    </row>
    <row r="392" spans="1:18">
      <c r="A392" s="6">
        <v>391</v>
      </c>
      <c r="B392" s="6">
        <v>1</v>
      </c>
      <c r="C392" s="6" t="s">
        <v>248</v>
      </c>
      <c r="D392" s="6">
        <v>275</v>
      </c>
      <c r="E392" s="6" t="s">
        <v>601</v>
      </c>
      <c r="F392" s="6">
        <v>9937</v>
      </c>
      <c r="G392" s="6" t="s">
        <v>616</v>
      </c>
      <c r="H392" s="6">
        <v>2</v>
      </c>
      <c r="I392" s="6" t="s">
        <v>297</v>
      </c>
      <c r="J392" s="6">
        <v>2</v>
      </c>
      <c r="K392" s="6" t="s">
        <v>252</v>
      </c>
      <c r="L392" s="8">
        <v>4</v>
      </c>
      <c r="M392" s="6" t="s">
        <v>361</v>
      </c>
      <c r="N392" s="6" t="s">
        <v>255</v>
      </c>
      <c r="R392" s="6" t="str">
        <f t="shared" si="6"/>
        <v>1275Xã Đại Thành22</v>
      </c>
    </row>
    <row r="393" spans="1:18">
      <c r="A393" s="6">
        <v>392</v>
      </c>
      <c r="B393" s="6">
        <v>1</v>
      </c>
      <c r="C393" s="6" t="s">
        <v>248</v>
      </c>
      <c r="D393" s="6">
        <v>275</v>
      </c>
      <c r="E393" s="6" t="s">
        <v>601</v>
      </c>
      <c r="F393" s="6">
        <v>9940</v>
      </c>
      <c r="G393" s="6" t="s">
        <v>617</v>
      </c>
      <c r="H393" s="6">
        <v>2</v>
      </c>
      <c r="I393" s="6" t="s">
        <v>297</v>
      </c>
      <c r="J393" s="6">
        <v>2</v>
      </c>
      <c r="K393" s="6" t="s">
        <v>252</v>
      </c>
      <c r="L393" s="8">
        <v>4</v>
      </c>
      <c r="M393" s="6" t="s">
        <v>361</v>
      </c>
      <c r="N393" s="6" t="s">
        <v>255</v>
      </c>
      <c r="R393" s="6" t="str">
        <f t="shared" si="6"/>
        <v>1275Xã Phú Mãn22</v>
      </c>
    </row>
    <row r="394" spans="1:18">
      <c r="A394" s="6">
        <v>393</v>
      </c>
      <c r="B394" s="6">
        <v>1</v>
      </c>
      <c r="C394" s="6" t="s">
        <v>248</v>
      </c>
      <c r="D394" s="6">
        <v>275</v>
      </c>
      <c r="E394" s="6" t="s">
        <v>601</v>
      </c>
      <c r="F394" s="6">
        <v>9943</v>
      </c>
      <c r="G394" s="6" t="s">
        <v>618</v>
      </c>
      <c r="H394" s="6">
        <v>2</v>
      </c>
      <c r="I394" s="6" t="s">
        <v>297</v>
      </c>
      <c r="J394" s="6">
        <v>2</v>
      </c>
      <c r="K394" s="6" t="s">
        <v>252</v>
      </c>
      <c r="L394" s="8">
        <v>4</v>
      </c>
      <c r="M394" s="6" t="s">
        <v>361</v>
      </c>
      <c r="N394" s="6" t="s">
        <v>255</v>
      </c>
      <c r="R394" s="6" t="str">
        <f t="shared" si="6"/>
        <v>1275Xã Cấn Hữu22</v>
      </c>
    </row>
    <row r="395" spans="1:18">
      <c r="A395" s="6">
        <v>394</v>
      </c>
      <c r="B395" s="6">
        <v>1</v>
      </c>
      <c r="C395" s="6" t="s">
        <v>248</v>
      </c>
      <c r="D395" s="6">
        <v>275</v>
      </c>
      <c r="E395" s="6" t="s">
        <v>601</v>
      </c>
      <c r="F395" s="6">
        <v>9946</v>
      </c>
      <c r="G395" s="6" t="s">
        <v>619</v>
      </c>
      <c r="H395" s="6">
        <v>2</v>
      </c>
      <c r="I395" s="6" t="s">
        <v>297</v>
      </c>
      <c r="J395" s="6">
        <v>2</v>
      </c>
      <c r="K395" s="6" t="s">
        <v>252</v>
      </c>
      <c r="L395" s="8">
        <v>4</v>
      </c>
      <c r="M395" s="6" t="s">
        <v>361</v>
      </c>
      <c r="N395" s="6" t="s">
        <v>255</v>
      </c>
      <c r="R395" s="6" t="str">
        <f t="shared" si="6"/>
        <v>1275Xã Tân Hòa22</v>
      </c>
    </row>
    <row r="396" spans="1:18">
      <c r="A396" s="6">
        <v>395</v>
      </c>
      <c r="B396" s="6">
        <v>1</v>
      </c>
      <c r="C396" s="6" t="s">
        <v>248</v>
      </c>
      <c r="D396" s="6">
        <v>275</v>
      </c>
      <c r="E396" s="6" t="s">
        <v>601</v>
      </c>
      <c r="F396" s="6">
        <v>9949</v>
      </c>
      <c r="G396" s="6" t="s">
        <v>620</v>
      </c>
      <c r="H396" s="6">
        <v>2</v>
      </c>
      <c r="I396" s="6" t="s">
        <v>297</v>
      </c>
      <c r="J396" s="6">
        <v>2</v>
      </c>
      <c r="K396" s="6" t="s">
        <v>252</v>
      </c>
      <c r="L396" s="8">
        <v>4</v>
      </c>
      <c r="M396" s="6" t="s">
        <v>361</v>
      </c>
      <c r="N396" s="6" t="s">
        <v>255</v>
      </c>
      <c r="R396" s="6" t="str">
        <f t="shared" si="6"/>
        <v>1275Xã Hòa Thạch22</v>
      </c>
    </row>
    <row r="397" spans="1:18">
      <c r="A397" s="6">
        <v>396</v>
      </c>
      <c r="B397" s="6">
        <v>1</v>
      </c>
      <c r="C397" s="6" t="s">
        <v>248</v>
      </c>
      <c r="D397" s="6">
        <v>275</v>
      </c>
      <c r="E397" s="6" t="s">
        <v>601</v>
      </c>
      <c r="F397" s="6">
        <v>9952</v>
      </c>
      <c r="G397" s="6" t="s">
        <v>621</v>
      </c>
      <c r="H397" s="6">
        <v>2</v>
      </c>
      <c r="I397" s="6" t="s">
        <v>297</v>
      </c>
      <c r="J397" s="6">
        <v>2</v>
      </c>
      <c r="K397" s="6" t="s">
        <v>252</v>
      </c>
      <c r="L397" s="8">
        <v>4</v>
      </c>
      <c r="M397" s="6" t="s">
        <v>361</v>
      </c>
      <c r="N397" s="6" t="s">
        <v>255</v>
      </c>
      <c r="R397" s="6" t="str">
        <f t="shared" si="6"/>
        <v>1275Xã Đông Yên22</v>
      </c>
    </row>
    <row r="398" spans="1:18">
      <c r="A398" s="6">
        <v>397</v>
      </c>
      <c r="B398" s="6">
        <v>1</v>
      </c>
      <c r="C398" s="6" t="s">
        <v>248</v>
      </c>
      <c r="D398" s="6">
        <v>276</v>
      </c>
      <c r="E398" s="6" t="s">
        <v>622</v>
      </c>
      <c r="F398" s="6">
        <v>4927</v>
      </c>
      <c r="G398" s="6" t="s">
        <v>623</v>
      </c>
      <c r="H398" s="6">
        <v>2</v>
      </c>
      <c r="I398" s="6" t="s">
        <v>297</v>
      </c>
      <c r="J398" s="6">
        <v>2</v>
      </c>
      <c r="K398" s="6" t="s">
        <v>252</v>
      </c>
      <c r="L398" s="8">
        <v>4</v>
      </c>
      <c r="M398" s="6" t="s">
        <v>361</v>
      </c>
      <c r="N398" s="6" t="s">
        <v>255</v>
      </c>
      <c r="R398" s="6" t="str">
        <f t="shared" si="6"/>
        <v>1276Xã Yên Trung22</v>
      </c>
    </row>
    <row r="399" spans="1:18">
      <c r="A399" s="6">
        <v>398</v>
      </c>
      <c r="B399" s="6">
        <v>1</v>
      </c>
      <c r="C399" s="6" t="s">
        <v>248</v>
      </c>
      <c r="D399" s="6">
        <v>276</v>
      </c>
      <c r="E399" s="6" t="s">
        <v>622</v>
      </c>
      <c r="F399" s="6">
        <v>4930</v>
      </c>
      <c r="G399" s="6" t="s">
        <v>624</v>
      </c>
      <c r="H399" s="6">
        <v>2</v>
      </c>
      <c r="I399" s="6" t="s">
        <v>297</v>
      </c>
      <c r="J399" s="6">
        <v>2</v>
      </c>
      <c r="K399" s="6" t="s">
        <v>252</v>
      </c>
      <c r="L399" s="8">
        <v>4</v>
      </c>
      <c r="M399" s="6" t="s">
        <v>361</v>
      </c>
      <c r="N399" s="6" t="s">
        <v>255</v>
      </c>
      <c r="R399" s="6" t="str">
        <f t="shared" si="6"/>
        <v>1276Xã Yên Bình22</v>
      </c>
    </row>
    <row r="400" spans="1:18">
      <c r="A400" s="6">
        <v>399</v>
      </c>
      <c r="B400" s="6">
        <v>1</v>
      </c>
      <c r="C400" s="6" t="s">
        <v>248</v>
      </c>
      <c r="D400" s="6">
        <v>276</v>
      </c>
      <c r="E400" s="6" t="s">
        <v>622</v>
      </c>
      <c r="F400" s="6">
        <v>4936</v>
      </c>
      <c r="G400" s="6" t="s">
        <v>625</v>
      </c>
      <c r="H400" s="6">
        <v>2</v>
      </c>
      <c r="I400" s="6" t="s">
        <v>297</v>
      </c>
      <c r="J400" s="6">
        <v>2</v>
      </c>
      <c r="K400" s="6" t="s">
        <v>252</v>
      </c>
      <c r="L400" s="8">
        <v>4</v>
      </c>
      <c r="M400" s="6" t="s">
        <v>361</v>
      </c>
      <c r="N400" s="6" t="s">
        <v>255</v>
      </c>
      <c r="R400" s="6" t="str">
        <f t="shared" si="6"/>
        <v>1276Xã Tiến Xuân22</v>
      </c>
    </row>
    <row r="401" spans="1:18">
      <c r="A401" s="6">
        <v>400</v>
      </c>
      <c r="B401" s="6">
        <v>1</v>
      </c>
      <c r="C401" s="6" t="s">
        <v>248</v>
      </c>
      <c r="D401" s="6">
        <v>276</v>
      </c>
      <c r="E401" s="6" t="s">
        <v>622</v>
      </c>
      <c r="F401" s="6">
        <v>9955</v>
      </c>
      <c r="G401" s="6" t="s">
        <v>626</v>
      </c>
      <c r="H401" s="6">
        <v>1</v>
      </c>
      <c r="I401" s="6" t="s">
        <v>251</v>
      </c>
      <c r="J401" s="6">
        <v>2</v>
      </c>
      <c r="K401" s="6" t="s">
        <v>252</v>
      </c>
      <c r="L401" s="8">
        <v>3</v>
      </c>
      <c r="M401" s="6" t="s">
        <v>359</v>
      </c>
      <c r="N401" s="6" t="s">
        <v>255</v>
      </c>
      <c r="R401" s="6" t="str">
        <f t="shared" si="6"/>
        <v>1276Thị trấn Liên Quan12</v>
      </c>
    </row>
    <row r="402" spans="1:18">
      <c r="A402" s="6">
        <v>401</v>
      </c>
      <c r="B402" s="6">
        <v>1</v>
      </c>
      <c r="C402" s="6" t="s">
        <v>248</v>
      </c>
      <c r="D402" s="6">
        <v>276</v>
      </c>
      <c r="E402" s="6" t="s">
        <v>622</v>
      </c>
      <c r="F402" s="6">
        <v>9958</v>
      </c>
      <c r="G402" s="6" t="s">
        <v>627</v>
      </c>
      <c r="H402" s="6">
        <v>2</v>
      </c>
      <c r="I402" s="6" t="s">
        <v>297</v>
      </c>
      <c r="J402" s="6">
        <v>2</v>
      </c>
      <c r="K402" s="6" t="s">
        <v>252</v>
      </c>
      <c r="L402" s="8">
        <v>4</v>
      </c>
      <c r="M402" s="6" t="s">
        <v>361</v>
      </c>
      <c r="N402" s="6" t="s">
        <v>255</v>
      </c>
      <c r="R402" s="6" t="str">
        <f t="shared" si="6"/>
        <v>1276Xã Đại Đồng22</v>
      </c>
    </row>
    <row r="403" spans="1:18">
      <c r="A403" s="6">
        <v>402</v>
      </c>
      <c r="B403" s="6">
        <v>1</v>
      </c>
      <c r="C403" s="6" t="s">
        <v>248</v>
      </c>
      <c r="D403" s="6">
        <v>276</v>
      </c>
      <c r="E403" s="6" t="s">
        <v>622</v>
      </c>
      <c r="F403" s="6">
        <v>9961</v>
      </c>
      <c r="G403" s="6" t="s">
        <v>628</v>
      </c>
      <c r="H403" s="6">
        <v>2</v>
      </c>
      <c r="I403" s="6" t="s">
        <v>297</v>
      </c>
      <c r="J403" s="6">
        <v>2</v>
      </c>
      <c r="K403" s="6" t="s">
        <v>252</v>
      </c>
      <c r="L403" s="8">
        <v>4</v>
      </c>
      <c r="M403" s="6" t="s">
        <v>361</v>
      </c>
      <c r="N403" s="6" t="s">
        <v>255</v>
      </c>
      <c r="R403" s="6" t="str">
        <f t="shared" si="6"/>
        <v>1276Xã Cẩm Yên22</v>
      </c>
    </row>
    <row r="404" spans="1:18">
      <c r="A404" s="6">
        <v>403</v>
      </c>
      <c r="B404" s="6">
        <v>1</v>
      </c>
      <c r="C404" s="6" t="s">
        <v>248</v>
      </c>
      <c r="D404" s="6">
        <v>276</v>
      </c>
      <c r="E404" s="6" t="s">
        <v>622</v>
      </c>
      <c r="F404" s="6">
        <v>9964</v>
      </c>
      <c r="G404" s="6" t="s">
        <v>629</v>
      </c>
      <c r="H404" s="6">
        <v>2</v>
      </c>
      <c r="I404" s="6" t="s">
        <v>297</v>
      </c>
      <c r="J404" s="6">
        <v>2</v>
      </c>
      <c r="K404" s="6" t="s">
        <v>252</v>
      </c>
      <c r="L404" s="8">
        <v>4</v>
      </c>
      <c r="M404" s="6" t="s">
        <v>361</v>
      </c>
      <c r="N404" s="6" t="s">
        <v>255</v>
      </c>
      <c r="R404" s="6" t="str">
        <f t="shared" si="6"/>
        <v>1276Xã Lại Thượng22</v>
      </c>
    </row>
    <row r="405" spans="1:18">
      <c r="A405" s="6">
        <v>404</v>
      </c>
      <c r="B405" s="6">
        <v>1</v>
      </c>
      <c r="C405" s="6" t="s">
        <v>248</v>
      </c>
      <c r="D405" s="6">
        <v>276</v>
      </c>
      <c r="E405" s="6" t="s">
        <v>622</v>
      </c>
      <c r="F405" s="6">
        <v>9967</v>
      </c>
      <c r="G405" s="6" t="s">
        <v>630</v>
      </c>
      <c r="H405" s="6">
        <v>2</v>
      </c>
      <c r="I405" s="6" t="s">
        <v>297</v>
      </c>
      <c r="J405" s="6">
        <v>2</v>
      </c>
      <c r="K405" s="6" t="s">
        <v>252</v>
      </c>
      <c r="L405" s="8">
        <v>4</v>
      </c>
      <c r="M405" s="6" t="s">
        <v>361</v>
      </c>
      <c r="N405" s="6" t="s">
        <v>255</v>
      </c>
      <c r="R405" s="6" t="str">
        <f t="shared" si="6"/>
        <v>1276Xã Phú Kim22</v>
      </c>
    </row>
    <row r="406" spans="1:18">
      <c r="A406" s="6">
        <v>405</v>
      </c>
      <c r="B406" s="6">
        <v>1</v>
      </c>
      <c r="C406" s="6" t="s">
        <v>248</v>
      </c>
      <c r="D406" s="6">
        <v>276</v>
      </c>
      <c r="E406" s="6" t="s">
        <v>622</v>
      </c>
      <c r="F406" s="6">
        <v>9970</v>
      </c>
      <c r="G406" s="6" t="s">
        <v>631</v>
      </c>
      <c r="H406" s="6">
        <v>2</v>
      </c>
      <c r="I406" s="6" t="s">
        <v>297</v>
      </c>
      <c r="J406" s="6">
        <v>2</v>
      </c>
      <c r="K406" s="6" t="s">
        <v>252</v>
      </c>
      <c r="L406" s="8">
        <v>4</v>
      </c>
      <c r="M406" s="6" t="s">
        <v>361</v>
      </c>
      <c r="N406" s="6" t="s">
        <v>255</v>
      </c>
      <c r="R406" s="6" t="str">
        <f t="shared" si="6"/>
        <v>1276Xã Hương Ngải22</v>
      </c>
    </row>
    <row r="407" spans="1:18">
      <c r="A407" s="6">
        <v>406</v>
      </c>
      <c r="B407" s="6">
        <v>1</v>
      </c>
      <c r="C407" s="6" t="s">
        <v>248</v>
      </c>
      <c r="D407" s="6">
        <v>276</v>
      </c>
      <c r="E407" s="6" t="s">
        <v>622</v>
      </c>
      <c r="F407" s="6">
        <v>9973</v>
      </c>
      <c r="G407" s="6" t="s">
        <v>632</v>
      </c>
      <c r="H407" s="6">
        <v>2</v>
      </c>
      <c r="I407" s="6" t="s">
        <v>297</v>
      </c>
      <c r="J407" s="6">
        <v>2</v>
      </c>
      <c r="K407" s="6" t="s">
        <v>252</v>
      </c>
      <c r="L407" s="8">
        <v>4</v>
      </c>
      <c r="M407" s="6" t="s">
        <v>361</v>
      </c>
      <c r="N407" s="6" t="s">
        <v>255</v>
      </c>
      <c r="R407" s="6" t="str">
        <f t="shared" si="6"/>
        <v>1276Xã Canh Nậu22</v>
      </c>
    </row>
    <row r="408" spans="1:18">
      <c r="A408" s="6">
        <v>407</v>
      </c>
      <c r="B408" s="6">
        <v>1</v>
      </c>
      <c r="C408" s="6" t="s">
        <v>248</v>
      </c>
      <c r="D408" s="6">
        <v>276</v>
      </c>
      <c r="E408" s="6" t="s">
        <v>622</v>
      </c>
      <c r="F408" s="6">
        <v>9976</v>
      </c>
      <c r="G408" s="6" t="s">
        <v>633</v>
      </c>
      <c r="H408" s="6">
        <v>2</v>
      </c>
      <c r="I408" s="6" t="s">
        <v>297</v>
      </c>
      <c r="J408" s="6">
        <v>2</v>
      </c>
      <c r="K408" s="6" t="s">
        <v>252</v>
      </c>
      <c r="L408" s="8">
        <v>4</v>
      </c>
      <c r="M408" s="6" t="s">
        <v>361</v>
      </c>
      <c r="N408" s="6" t="s">
        <v>255</v>
      </c>
      <c r="R408" s="6" t="str">
        <f t="shared" si="6"/>
        <v>1276Xã Kim Quan22</v>
      </c>
    </row>
    <row r="409" spans="1:18">
      <c r="A409" s="6">
        <v>408</v>
      </c>
      <c r="B409" s="6">
        <v>1</v>
      </c>
      <c r="C409" s="6" t="s">
        <v>248</v>
      </c>
      <c r="D409" s="6">
        <v>276</v>
      </c>
      <c r="E409" s="6" t="s">
        <v>622</v>
      </c>
      <c r="F409" s="6">
        <v>9979</v>
      </c>
      <c r="G409" s="6" t="s">
        <v>634</v>
      </c>
      <c r="H409" s="6">
        <v>2</v>
      </c>
      <c r="I409" s="6" t="s">
        <v>297</v>
      </c>
      <c r="J409" s="6">
        <v>2</v>
      </c>
      <c r="K409" s="6" t="s">
        <v>252</v>
      </c>
      <c r="L409" s="8">
        <v>4</v>
      </c>
      <c r="M409" s="6" t="s">
        <v>361</v>
      </c>
      <c r="N409" s="6" t="s">
        <v>255</v>
      </c>
      <c r="R409" s="6" t="str">
        <f t="shared" si="6"/>
        <v>1276Xã Dị Nậu22</v>
      </c>
    </row>
    <row r="410" spans="1:18">
      <c r="A410" s="6">
        <v>409</v>
      </c>
      <c r="B410" s="6">
        <v>1</v>
      </c>
      <c r="C410" s="6" t="s">
        <v>248</v>
      </c>
      <c r="D410" s="6">
        <v>276</v>
      </c>
      <c r="E410" s="6" t="s">
        <v>622</v>
      </c>
      <c r="F410" s="6">
        <v>9982</v>
      </c>
      <c r="G410" s="6" t="s">
        <v>635</v>
      </c>
      <c r="H410" s="6">
        <v>2</v>
      </c>
      <c r="I410" s="6" t="s">
        <v>297</v>
      </c>
      <c r="J410" s="6">
        <v>2</v>
      </c>
      <c r="K410" s="6" t="s">
        <v>252</v>
      </c>
      <c r="L410" s="8">
        <v>4</v>
      </c>
      <c r="M410" s="6" t="s">
        <v>361</v>
      </c>
      <c r="N410" s="6" t="s">
        <v>255</v>
      </c>
      <c r="R410" s="6" t="str">
        <f t="shared" si="6"/>
        <v>1276Xã Bình Yên22</v>
      </c>
    </row>
    <row r="411" spans="1:18">
      <c r="A411" s="6">
        <v>410</v>
      </c>
      <c r="B411" s="6">
        <v>1</v>
      </c>
      <c r="C411" s="6" t="s">
        <v>248</v>
      </c>
      <c r="D411" s="6">
        <v>276</v>
      </c>
      <c r="E411" s="6" t="s">
        <v>622</v>
      </c>
      <c r="F411" s="6">
        <v>9985</v>
      </c>
      <c r="G411" s="6" t="s">
        <v>636</v>
      </c>
      <c r="H411" s="6">
        <v>2</v>
      </c>
      <c r="I411" s="6" t="s">
        <v>297</v>
      </c>
      <c r="J411" s="6">
        <v>2</v>
      </c>
      <c r="K411" s="6" t="s">
        <v>252</v>
      </c>
      <c r="L411" s="8">
        <v>4</v>
      </c>
      <c r="M411" s="6" t="s">
        <v>361</v>
      </c>
      <c r="N411" s="6" t="s">
        <v>255</v>
      </c>
      <c r="R411" s="6" t="str">
        <f t="shared" si="6"/>
        <v>1276Xã Chàng Sơn22</v>
      </c>
    </row>
    <row r="412" spans="1:18">
      <c r="A412" s="6">
        <v>411</v>
      </c>
      <c r="B412" s="6">
        <v>1</v>
      </c>
      <c r="C412" s="6" t="s">
        <v>248</v>
      </c>
      <c r="D412" s="6">
        <v>276</v>
      </c>
      <c r="E412" s="6" t="s">
        <v>622</v>
      </c>
      <c r="F412" s="6">
        <v>9988</v>
      </c>
      <c r="G412" s="6" t="s">
        <v>637</v>
      </c>
      <c r="H412" s="6">
        <v>2</v>
      </c>
      <c r="I412" s="6" t="s">
        <v>297</v>
      </c>
      <c r="J412" s="6">
        <v>2</v>
      </c>
      <c r="K412" s="6" t="s">
        <v>252</v>
      </c>
      <c r="L412" s="8">
        <v>4</v>
      </c>
      <c r="M412" s="6" t="s">
        <v>361</v>
      </c>
      <c r="N412" s="6" t="s">
        <v>255</v>
      </c>
      <c r="R412" s="6" t="str">
        <f t="shared" si="6"/>
        <v>1276Xã Thạch Hoà22</v>
      </c>
    </row>
    <row r="413" spans="1:18">
      <c r="A413" s="6">
        <v>412</v>
      </c>
      <c r="B413" s="6">
        <v>1</v>
      </c>
      <c r="C413" s="6" t="s">
        <v>248</v>
      </c>
      <c r="D413" s="6">
        <v>276</v>
      </c>
      <c r="E413" s="6" t="s">
        <v>622</v>
      </c>
      <c r="F413" s="6">
        <v>9991</v>
      </c>
      <c r="G413" s="6" t="s">
        <v>638</v>
      </c>
      <c r="H413" s="6">
        <v>2</v>
      </c>
      <c r="I413" s="6" t="s">
        <v>297</v>
      </c>
      <c r="J413" s="6">
        <v>2</v>
      </c>
      <c r="K413" s="6" t="s">
        <v>252</v>
      </c>
      <c r="L413" s="8">
        <v>4</v>
      </c>
      <c r="M413" s="6" t="s">
        <v>361</v>
      </c>
      <c r="N413" s="6" t="s">
        <v>255</v>
      </c>
      <c r="R413" s="6" t="str">
        <f t="shared" si="6"/>
        <v>1276Xã Cần Kiệm22</v>
      </c>
    </row>
    <row r="414" spans="1:18">
      <c r="A414" s="6">
        <v>413</v>
      </c>
      <c r="B414" s="6">
        <v>1</v>
      </c>
      <c r="C414" s="6" t="s">
        <v>248</v>
      </c>
      <c r="D414" s="6">
        <v>276</v>
      </c>
      <c r="E414" s="6" t="s">
        <v>622</v>
      </c>
      <c r="F414" s="6">
        <v>9994</v>
      </c>
      <c r="G414" s="6" t="s">
        <v>639</v>
      </c>
      <c r="H414" s="6">
        <v>2</v>
      </c>
      <c r="I414" s="6" t="s">
        <v>297</v>
      </c>
      <c r="J414" s="6">
        <v>2</v>
      </c>
      <c r="K414" s="6" t="s">
        <v>252</v>
      </c>
      <c r="L414" s="8">
        <v>4</v>
      </c>
      <c r="M414" s="6" t="s">
        <v>361</v>
      </c>
      <c r="N414" s="6" t="s">
        <v>255</v>
      </c>
      <c r="R414" s="6" t="str">
        <f t="shared" si="6"/>
        <v>1276Xã Hữu Bằng22</v>
      </c>
    </row>
    <row r="415" spans="1:18">
      <c r="A415" s="6">
        <v>414</v>
      </c>
      <c r="B415" s="6">
        <v>1</v>
      </c>
      <c r="C415" s="6" t="s">
        <v>248</v>
      </c>
      <c r="D415" s="6">
        <v>276</v>
      </c>
      <c r="E415" s="6" t="s">
        <v>622</v>
      </c>
      <c r="F415" s="6">
        <v>9997</v>
      </c>
      <c r="G415" s="6" t="s">
        <v>640</v>
      </c>
      <c r="H415" s="6">
        <v>2</v>
      </c>
      <c r="I415" s="6" t="s">
        <v>297</v>
      </c>
      <c r="J415" s="6">
        <v>2</v>
      </c>
      <c r="K415" s="6" t="s">
        <v>252</v>
      </c>
      <c r="L415" s="8">
        <v>4</v>
      </c>
      <c r="M415" s="6" t="s">
        <v>361</v>
      </c>
      <c r="N415" s="6" t="s">
        <v>255</v>
      </c>
      <c r="R415" s="6" t="str">
        <f t="shared" si="6"/>
        <v>1276Xã Phùng Xá22</v>
      </c>
    </row>
    <row r="416" spans="1:18">
      <c r="A416" s="6">
        <v>415</v>
      </c>
      <c r="B416" s="6">
        <v>1</v>
      </c>
      <c r="C416" s="6" t="s">
        <v>248</v>
      </c>
      <c r="D416" s="6">
        <v>276</v>
      </c>
      <c r="E416" s="6" t="s">
        <v>622</v>
      </c>
      <c r="F416" s="6">
        <v>10000</v>
      </c>
      <c r="G416" s="6" t="s">
        <v>641</v>
      </c>
      <c r="H416" s="6">
        <v>2</v>
      </c>
      <c r="I416" s="6" t="s">
        <v>297</v>
      </c>
      <c r="J416" s="6">
        <v>2</v>
      </c>
      <c r="K416" s="6" t="s">
        <v>252</v>
      </c>
      <c r="L416" s="8">
        <v>4</v>
      </c>
      <c r="M416" s="6" t="s">
        <v>361</v>
      </c>
      <c r="N416" s="6" t="s">
        <v>255</v>
      </c>
      <c r="R416" s="6" t="str">
        <f t="shared" si="6"/>
        <v>1276Xã Tân Xã22</v>
      </c>
    </row>
    <row r="417" spans="1:18">
      <c r="A417" s="6">
        <v>416</v>
      </c>
      <c r="B417" s="6">
        <v>1</v>
      </c>
      <c r="C417" s="6" t="s">
        <v>248</v>
      </c>
      <c r="D417" s="6">
        <v>276</v>
      </c>
      <c r="E417" s="6" t="s">
        <v>622</v>
      </c>
      <c r="F417" s="6">
        <v>10003</v>
      </c>
      <c r="G417" s="6" t="s">
        <v>642</v>
      </c>
      <c r="H417" s="6">
        <v>2</v>
      </c>
      <c r="I417" s="6" t="s">
        <v>297</v>
      </c>
      <c r="J417" s="6">
        <v>2</v>
      </c>
      <c r="K417" s="6" t="s">
        <v>252</v>
      </c>
      <c r="L417" s="8">
        <v>4</v>
      </c>
      <c r="M417" s="6" t="s">
        <v>361</v>
      </c>
      <c r="N417" s="6" t="s">
        <v>255</v>
      </c>
      <c r="R417" s="6" t="str">
        <f t="shared" si="6"/>
        <v>1276Xã Thạch Xá22</v>
      </c>
    </row>
    <row r="418" spans="1:18">
      <c r="A418" s="6">
        <v>417</v>
      </c>
      <c r="B418" s="6">
        <v>1</v>
      </c>
      <c r="C418" s="6" t="s">
        <v>248</v>
      </c>
      <c r="D418" s="6">
        <v>276</v>
      </c>
      <c r="E418" s="6" t="s">
        <v>622</v>
      </c>
      <c r="F418" s="6">
        <v>10006</v>
      </c>
      <c r="G418" s="6" t="s">
        <v>643</v>
      </c>
      <c r="H418" s="6">
        <v>2</v>
      </c>
      <c r="I418" s="6" t="s">
        <v>297</v>
      </c>
      <c r="J418" s="6">
        <v>2</v>
      </c>
      <c r="K418" s="6" t="s">
        <v>252</v>
      </c>
      <c r="L418" s="8">
        <v>4</v>
      </c>
      <c r="M418" s="6" t="s">
        <v>361</v>
      </c>
      <c r="N418" s="6" t="s">
        <v>255</v>
      </c>
      <c r="R418" s="6" t="str">
        <f t="shared" si="6"/>
        <v>1276Xã Bình Phú22</v>
      </c>
    </row>
    <row r="419" spans="1:18">
      <c r="A419" s="6">
        <v>418</v>
      </c>
      <c r="B419" s="6">
        <v>1</v>
      </c>
      <c r="C419" s="6" t="s">
        <v>248</v>
      </c>
      <c r="D419" s="6">
        <v>276</v>
      </c>
      <c r="E419" s="6" t="s">
        <v>622</v>
      </c>
      <c r="F419" s="6">
        <v>10009</v>
      </c>
      <c r="G419" s="6" t="s">
        <v>644</v>
      </c>
      <c r="H419" s="6">
        <v>2</v>
      </c>
      <c r="I419" s="6" t="s">
        <v>297</v>
      </c>
      <c r="J419" s="6">
        <v>2</v>
      </c>
      <c r="K419" s="6" t="s">
        <v>252</v>
      </c>
      <c r="L419" s="8">
        <v>4</v>
      </c>
      <c r="M419" s="6" t="s">
        <v>361</v>
      </c>
      <c r="N419" s="6" t="s">
        <v>255</v>
      </c>
      <c r="R419" s="6" t="str">
        <f t="shared" si="6"/>
        <v>1276Xã Hạ Bằng22</v>
      </c>
    </row>
    <row r="420" spans="1:18">
      <c r="A420" s="6">
        <v>419</v>
      </c>
      <c r="B420" s="6">
        <v>1</v>
      </c>
      <c r="C420" s="6" t="s">
        <v>248</v>
      </c>
      <c r="D420" s="6">
        <v>276</v>
      </c>
      <c r="E420" s="6" t="s">
        <v>622</v>
      </c>
      <c r="F420" s="6">
        <v>10012</v>
      </c>
      <c r="G420" s="6" t="s">
        <v>645</v>
      </c>
      <c r="H420" s="6">
        <v>2</v>
      </c>
      <c r="I420" s="6" t="s">
        <v>297</v>
      </c>
      <c r="J420" s="6">
        <v>2</v>
      </c>
      <c r="K420" s="6" t="s">
        <v>252</v>
      </c>
      <c r="L420" s="8">
        <v>4</v>
      </c>
      <c r="M420" s="6" t="s">
        <v>361</v>
      </c>
      <c r="N420" s="6" t="s">
        <v>255</v>
      </c>
      <c r="R420" s="6" t="str">
        <f t="shared" si="6"/>
        <v>1276Xã Đồng Trúc22</v>
      </c>
    </row>
    <row r="421" spans="1:18">
      <c r="A421" s="6">
        <v>420</v>
      </c>
      <c r="B421" s="6">
        <v>1</v>
      </c>
      <c r="C421" s="6" t="s">
        <v>248</v>
      </c>
      <c r="D421" s="6">
        <v>277</v>
      </c>
      <c r="E421" s="6" t="s">
        <v>646</v>
      </c>
      <c r="F421" s="6">
        <v>10015</v>
      </c>
      <c r="G421" s="6" t="s">
        <v>647</v>
      </c>
      <c r="H421" s="6">
        <v>1</v>
      </c>
      <c r="I421" s="6" t="s">
        <v>251</v>
      </c>
      <c r="J421" s="6">
        <v>2</v>
      </c>
      <c r="K421" s="6" t="s">
        <v>252</v>
      </c>
      <c r="L421" s="8">
        <v>3</v>
      </c>
      <c r="M421" s="6" t="s">
        <v>359</v>
      </c>
      <c r="N421" s="6" t="s">
        <v>255</v>
      </c>
      <c r="R421" s="6" t="str">
        <f t="shared" si="6"/>
        <v>1277Thị trấn Chúc Sơn12</v>
      </c>
    </row>
    <row r="422" spans="1:18">
      <c r="A422" s="6">
        <v>421</v>
      </c>
      <c r="B422" s="6">
        <v>1</v>
      </c>
      <c r="C422" s="6" t="s">
        <v>248</v>
      </c>
      <c r="D422" s="6">
        <v>277</v>
      </c>
      <c r="E422" s="6" t="s">
        <v>646</v>
      </c>
      <c r="F422" s="6">
        <v>10018</v>
      </c>
      <c r="G422" s="6" t="s">
        <v>648</v>
      </c>
      <c r="H422" s="6">
        <v>1</v>
      </c>
      <c r="I422" s="6" t="s">
        <v>251</v>
      </c>
      <c r="J422" s="6">
        <v>2</v>
      </c>
      <c r="K422" s="6" t="s">
        <v>252</v>
      </c>
      <c r="L422" s="8">
        <v>3</v>
      </c>
      <c r="M422" s="6" t="s">
        <v>359</v>
      </c>
      <c r="N422" s="6" t="s">
        <v>255</v>
      </c>
      <c r="R422" s="6" t="str">
        <f t="shared" si="6"/>
        <v>1277Thị trấn Xuân Mai12</v>
      </c>
    </row>
    <row r="423" spans="1:18">
      <c r="A423" s="6">
        <v>422</v>
      </c>
      <c r="B423" s="6">
        <v>1</v>
      </c>
      <c r="C423" s="6" t="s">
        <v>248</v>
      </c>
      <c r="D423" s="6">
        <v>277</v>
      </c>
      <c r="E423" s="6" t="s">
        <v>646</v>
      </c>
      <c r="F423" s="6">
        <v>10021</v>
      </c>
      <c r="G423" s="6" t="s">
        <v>649</v>
      </c>
      <c r="H423" s="6">
        <v>2</v>
      </c>
      <c r="I423" s="6" t="s">
        <v>297</v>
      </c>
      <c r="J423" s="6">
        <v>2</v>
      </c>
      <c r="K423" s="6" t="s">
        <v>252</v>
      </c>
      <c r="L423" s="8">
        <v>4</v>
      </c>
      <c r="M423" s="6" t="s">
        <v>361</v>
      </c>
      <c r="N423" s="6" t="s">
        <v>255</v>
      </c>
      <c r="R423" s="6" t="str">
        <f t="shared" si="6"/>
        <v>1277Xã Phụng Châu22</v>
      </c>
    </row>
    <row r="424" spans="1:18">
      <c r="A424" s="6">
        <v>423</v>
      </c>
      <c r="B424" s="6">
        <v>1</v>
      </c>
      <c r="C424" s="6" t="s">
        <v>248</v>
      </c>
      <c r="D424" s="6">
        <v>277</v>
      </c>
      <c r="E424" s="6" t="s">
        <v>646</v>
      </c>
      <c r="F424" s="6">
        <v>10024</v>
      </c>
      <c r="G424" s="6" t="s">
        <v>650</v>
      </c>
      <c r="H424" s="6">
        <v>2</v>
      </c>
      <c r="I424" s="6" t="s">
        <v>297</v>
      </c>
      <c r="J424" s="6">
        <v>2</v>
      </c>
      <c r="K424" s="6" t="s">
        <v>252</v>
      </c>
      <c r="L424" s="8">
        <v>4</v>
      </c>
      <c r="M424" s="6" t="s">
        <v>361</v>
      </c>
      <c r="N424" s="6" t="s">
        <v>255</v>
      </c>
      <c r="R424" s="6" t="str">
        <f t="shared" si="6"/>
        <v>1277Xã Tiên Phương22</v>
      </c>
    </row>
    <row r="425" spans="1:18">
      <c r="A425" s="6">
        <v>424</v>
      </c>
      <c r="B425" s="6">
        <v>1</v>
      </c>
      <c r="C425" s="6" t="s">
        <v>248</v>
      </c>
      <c r="D425" s="6">
        <v>277</v>
      </c>
      <c r="E425" s="6" t="s">
        <v>646</v>
      </c>
      <c r="F425" s="6">
        <v>10027</v>
      </c>
      <c r="G425" s="6" t="s">
        <v>651</v>
      </c>
      <c r="H425" s="6">
        <v>2</v>
      </c>
      <c r="I425" s="6" t="s">
        <v>297</v>
      </c>
      <c r="J425" s="6">
        <v>2</v>
      </c>
      <c r="K425" s="6" t="s">
        <v>252</v>
      </c>
      <c r="L425" s="8">
        <v>4</v>
      </c>
      <c r="M425" s="6" t="s">
        <v>361</v>
      </c>
      <c r="N425" s="6" t="s">
        <v>255</v>
      </c>
      <c r="R425" s="6" t="str">
        <f t="shared" si="6"/>
        <v>1277Xã Đông Sơn22</v>
      </c>
    </row>
    <row r="426" spans="1:18">
      <c r="A426" s="6">
        <v>425</v>
      </c>
      <c r="B426" s="6">
        <v>1</v>
      </c>
      <c r="C426" s="6" t="s">
        <v>248</v>
      </c>
      <c r="D426" s="6">
        <v>277</v>
      </c>
      <c r="E426" s="6" t="s">
        <v>646</v>
      </c>
      <c r="F426" s="6">
        <v>10030</v>
      </c>
      <c r="G426" s="6" t="s">
        <v>652</v>
      </c>
      <c r="H426" s="6">
        <v>2</v>
      </c>
      <c r="I426" s="6" t="s">
        <v>297</v>
      </c>
      <c r="J426" s="6">
        <v>2</v>
      </c>
      <c r="K426" s="6" t="s">
        <v>252</v>
      </c>
      <c r="L426" s="8">
        <v>4</v>
      </c>
      <c r="M426" s="6" t="s">
        <v>361</v>
      </c>
      <c r="N426" s="6" t="s">
        <v>255</v>
      </c>
      <c r="R426" s="6" t="str">
        <f t="shared" si="6"/>
        <v>1277Xã Đông Phương Yên22</v>
      </c>
    </row>
    <row r="427" spans="1:18">
      <c r="A427" s="6">
        <v>426</v>
      </c>
      <c r="B427" s="6">
        <v>1</v>
      </c>
      <c r="C427" s="6" t="s">
        <v>248</v>
      </c>
      <c r="D427" s="6">
        <v>277</v>
      </c>
      <c r="E427" s="6" t="s">
        <v>646</v>
      </c>
      <c r="F427" s="6">
        <v>10033</v>
      </c>
      <c r="G427" s="6" t="s">
        <v>653</v>
      </c>
      <c r="H427" s="6">
        <v>2</v>
      </c>
      <c r="I427" s="6" t="s">
        <v>297</v>
      </c>
      <c r="J427" s="6">
        <v>2</v>
      </c>
      <c r="K427" s="6" t="s">
        <v>252</v>
      </c>
      <c r="L427" s="8">
        <v>4</v>
      </c>
      <c r="M427" s="6" t="s">
        <v>361</v>
      </c>
      <c r="N427" s="6" t="s">
        <v>255</v>
      </c>
      <c r="R427" s="6" t="str">
        <f t="shared" si="6"/>
        <v>1277Xã Phú Nghĩa22</v>
      </c>
    </row>
    <row r="428" spans="1:18">
      <c r="A428" s="6">
        <v>427</v>
      </c>
      <c r="B428" s="6">
        <v>1</v>
      </c>
      <c r="C428" s="6" t="s">
        <v>248</v>
      </c>
      <c r="D428" s="6">
        <v>277</v>
      </c>
      <c r="E428" s="6" t="s">
        <v>646</v>
      </c>
      <c r="F428" s="6">
        <v>10039</v>
      </c>
      <c r="G428" s="6" t="s">
        <v>654</v>
      </c>
      <c r="H428" s="6">
        <v>2</v>
      </c>
      <c r="I428" s="6" t="s">
        <v>297</v>
      </c>
      <c r="J428" s="6">
        <v>2</v>
      </c>
      <c r="K428" s="6" t="s">
        <v>252</v>
      </c>
      <c r="L428" s="8">
        <v>4</v>
      </c>
      <c r="M428" s="6" t="s">
        <v>361</v>
      </c>
      <c r="N428" s="6" t="s">
        <v>255</v>
      </c>
      <c r="R428" s="6" t="str">
        <f t="shared" si="6"/>
        <v>1277Xã Trường Yên22</v>
      </c>
    </row>
    <row r="429" spans="1:18">
      <c r="A429" s="6">
        <v>428</v>
      </c>
      <c r="B429" s="6">
        <v>1</v>
      </c>
      <c r="C429" s="6" t="s">
        <v>248</v>
      </c>
      <c r="D429" s="6">
        <v>277</v>
      </c>
      <c r="E429" s="6" t="s">
        <v>646</v>
      </c>
      <c r="F429" s="6">
        <v>10042</v>
      </c>
      <c r="G429" s="6" t="s">
        <v>655</v>
      </c>
      <c r="H429" s="6">
        <v>2</v>
      </c>
      <c r="I429" s="6" t="s">
        <v>297</v>
      </c>
      <c r="J429" s="6">
        <v>2</v>
      </c>
      <c r="K429" s="6" t="s">
        <v>252</v>
      </c>
      <c r="L429" s="8">
        <v>4</v>
      </c>
      <c r="M429" s="6" t="s">
        <v>361</v>
      </c>
      <c r="N429" s="6" t="s">
        <v>255</v>
      </c>
      <c r="R429" s="6" t="str">
        <f t="shared" si="6"/>
        <v>1277Xã Ngọc Hòa22</v>
      </c>
    </row>
    <row r="430" spans="1:18">
      <c r="A430" s="6">
        <v>429</v>
      </c>
      <c r="B430" s="6">
        <v>1</v>
      </c>
      <c r="C430" s="6" t="s">
        <v>248</v>
      </c>
      <c r="D430" s="6">
        <v>277</v>
      </c>
      <c r="E430" s="6" t="s">
        <v>646</v>
      </c>
      <c r="F430" s="6">
        <v>10045</v>
      </c>
      <c r="G430" s="6" t="s">
        <v>656</v>
      </c>
      <c r="H430" s="6">
        <v>2</v>
      </c>
      <c r="I430" s="6" t="s">
        <v>297</v>
      </c>
      <c r="J430" s="6">
        <v>2</v>
      </c>
      <c r="K430" s="6" t="s">
        <v>252</v>
      </c>
      <c r="L430" s="8">
        <v>4</v>
      </c>
      <c r="M430" s="6" t="s">
        <v>361</v>
      </c>
      <c r="N430" s="6" t="s">
        <v>255</v>
      </c>
      <c r="R430" s="6" t="str">
        <f t="shared" si="6"/>
        <v>1277Xã Thủy Xuân Tiên22</v>
      </c>
    </row>
    <row r="431" spans="1:18">
      <c r="A431" s="6">
        <v>430</v>
      </c>
      <c r="B431" s="6">
        <v>1</v>
      </c>
      <c r="C431" s="6" t="s">
        <v>248</v>
      </c>
      <c r="D431" s="6">
        <v>277</v>
      </c>
      <c r="E431" s="6" t="s">
        <v>646</v>
      </c>
      <c r="F431" s="6">
        <v>10048</v>
      </c>
      <c r="G431" s="6" t="s">
        <v>657</v>
      </c>
      <c r="H431" s="6">
        <v>2</v>
      </c>
      <c r="I431" s="6" t="s">
        <v>297</v>
      </c>
      <c r="J431" s="6">
        <v>2</v>
      </c>
      <c r="K431" s="6" t="s">
        <v>252</v>
      </c>
      <c r="L431" s="8">
        <v>4</v>
      </c>
      <c r="M431" s="6" t="s">
        <v>361</v>
      </c>
      <c r="N431" s="6" t="s">
        <v>255</v>
      </c>
      <c r="R431" s="6" t="str">
        <f t="shared" si="6"/>
        <v>1277Xã Thanh Bình22</v>
      </c>
    </row>
    <row r="432" spans="1:18">
      <c r="A432" s="6">
        <v>431</v>
      </c>
      <c r="B432" s="6">
        <v>1</v>
      </c>
      <c r="C432" s="6" t="s">
        <v>248</v>
      </c>
      <c r="D432" s="6">
        <v>277</v>
      </c>
      <c r="E432" s="6" t="s">
        <v>646</v>
      </c>
      <c r="F432" s="6">
        <v>10051</v>
      </c>
      <c r="G432" s="6" t="s">
        <v>658</v>
      </c>
      <c r="H432" s="6">
        <v>2</v>
      </c>
      <c r="I432" s="6" t="s">
        <v>297</v>
      </c>
      <c r="J432" s="6">
        <v>2</v>
      </c>
      <c r="K432" s="6" t="s">
        <v>252</v>
      </c>
      <c r="L432" s="8">
        <v>4</v>
      </c>
      <c r="M432" s="6" t="s">
        <v>361</v>
      </c>
      <c r="N432" s="6" t="s">
        <v>255</v>
      </c>
      <c r="R432" s="6" t="str">
        <f t="shared" si="6"/>
        <v>1277Xã Trung Hòa22</v>
      </c>
    </row>
    <row r="433" spans="1:18">
      <c r="A433" s="6">
        <v>432</v>
      </c>
      <c r="B433" s="6">
        <v>1</v>
      </c>
      <c r="C433" s="6" t="s">
        <v>248</v>
      </c>
      <c r="D433" s="6">
        <v>277</v>
      </c>
      <c r="E433" s="6" t="s">
        <v>646</v>
      </c>
      <c r="F433" s="6">
        <v>10054</v>
      </c>
      <c r="G433" s="6" t="s">
        <v>659</v>
      </c>
      <c r="H433" s="6">
        <v>2</v>
      </c>
      <c r="I433" s="6" t="s">
        <v>297</v>
      </c>
      <c r="J433" s="6">
        <v>2</v>
      </c>
      <c r="K433" s="6" t="s">
        <v>252</v>
      </c>
      <c r="L433" s="8">
        <v>4</v>
      </c>
      <c r="M433" s="6" t="s">
        <v>361</v>
      </c>
      <c r="N433" s="6" t="s">
        <v>255</v>
      </c>
      <c r="R433" s="6" t="str">
        <f t="shared" si="6"/>
        <v>1277Xã Đại Yên22</v>
      </c>
    </row>
    <row r="434" spans="1:18">
      <c r="A434" s="6">
        <v>433</v>
      </c>
      <c r="B434" s="6">
        <v>1</v>
      </c>
      <c r="C434" s="6" t="s">
        <v>248</v>
      </c>
      <c r="D434" s="6">
        <v>277</v>
      </c>
      <c r="E434" s="6" t="s">
        <v>646</v>
      </c>
      <c r="F434" s="6">
        <v>10057</v>
      </c>
      <c r="G434" s="6" t="s">
        <v>660</v>
      </c>
      <c r="H434" s="6">
        <v>2</v>
      </c>
      <c r="I434" s="6" t="s">
        <v>297</v>
      </c>
      <c r="J434" s="6">
        <v>2</v>
      </c>
      <c r="K434" s="6" t="s">
        <v>252</v>
      </c>
      <c r="L434" s="8">
        <v>4</v>
      </c>
      <c r="M434" s="6" t="s">
        <v>361</v>
      </c>
      <c r="N434" s="6" t="s">
        <v>255</v>
      </c>
      <c r="R434" s="6" t="str">
        <f t="shared" si="6"/>
        <v>1277Xã Thụy Hương22</v>
      </c>
    </row>
    <row r="435" spans="1:18">
      <c r="A435" s="6">
        <v>434</v>
      </c>
      <c r="B435" s="6">
        <v>1</v>
      </c>
      <c r="C435" s="6" t="s">
        <v>248</v>
      </c>
      <c r="D435" s="6">
        <v>277</v>
      </c>
      <c r="E435" s="6" t="s">
        <v>646</v>
      </c>
      <c r="F435" s="6">
        <v>10060</v>
      </c>
      <c r="G435" s="6" t="s">
        <v>661</v>
      </c>
      <c r="H435" s="6">
        <v>2</v>
      </c>
      <c r="I435" s="6" t="s">
        <v>297</v>
      </c>
      <c r="J435" s="6">
        <v>2</v>
      </c>
      <c r="K435" s="6" t="s">
        <v>252</v>
      </c>
      <c r="L435" s="8">
        <v>4</v>
      </c>
      <c r="M435" s="6" t="s">
        <v>361</v>
      </c>
      <c r="N435" s="6" t="s">
        <v>255</v>
      </c>
      <c r="R435" s="6" t="str">
        <f t="shared" si="6"/>
        <v>1277Xã Tốt Động22</v>
      </c>
    </row>
    <row r="436" spans="1:18">
      <c r="A436" s="6">
        <v>435</v>
      </c>
      <c r="B436" s="6">
        <v>1</v>
      </c>
      <c r="C436" s="6" t="s">
        <v>248</v>
      </c>
      <c r="D436" s="6">
        <v>277</v>
      </c>
      <c r="E436" s="6" t="s">
        <v>646</v>
      </c>
      <c r="F436" s="6">
        <v>10063</v>
      </c>
      <c r="G436" s="6" t="s">
        <v>662</v>
      </c>
      <c r="H436" s="6">
        <v>2</v>
      </c>
      <c r="I436" s="6" t="s">
        <v>297</v>
      </c>
      <c r="J436" s="6">
        <v>2</v>
      </c>
      <c r="K436" s="6" t="s">
        <v>252</v>
      </c>
      <c r="L436" s="8">
        <v>4</v>
      </c>
      <c r="M436" s="6" t="s">
        <v>361</v>
      </c>
      <c r="N436" s="6" t="s">
        <v>255</v>
      </c>
      <c r="R436" s="6" t="str">
        <f t="shared" si="6"/>
        <v>1277Xã Lam Điền22</v>
      </c>
    </row>
    <row r="437" spans="1:18">
      <c r="A437" s="6">
        <v>436</v>
      </c>
      <c r="B437" s="6">
        <v>1</v>
      </c>
      <c r="C437" s="6" t="s">
        <v>248</v>
      </c>
      <c r="D437" s="6">
        <v>277</v>
      </c>
      <c r="E437" s="6" t="s">
        <v>646</v>
      </c>
      <c r="F437" s="6">
        <v>10066</v>
      </c>
      <c r="G437" s="6" t="s">
        <v>663</v>
      </c>
      <c r="H437" s="6">
        <v>2</v>
      </c>
      <c r="I437" s="6" t="s">
        <v>297</v>
      </c>
      <c r="J437" s="6">
        <v>2</v>
      </c>
      <c r="K437" s="6" t="s">
        <v>252</v>
      </c>
      <c r="L437" s="8">
        <v>4</v>
      </c>
      <c r="M437" s="6" t="s">
        <v>361</v>
      </c>
      <c r="N437" s="6" t="s">
        <v>255</v>
      </c>
      <c r="R437" s="6" t="str">
        <f t="shared" si="6"/>
        <v>1277Xã Tân Tiến22</v>
      </c>
    </row>
    <row r="438" spans="1:18">
      <c r="A438" s="6">
        <v>437</v>
      </c>
      <c r="B438" s="6">
        <v>1</v>
      </c>
      <c r="C438" s="6" t="s">
        <v>248</v>
      </c>
      <c r="D438" s="6">
        <v>277</v>
      </c>
      <c r="E438" s="6" t="s">
        <v>646</v>
      </c>
      <c r="F438" s="6">
        <v>10069</v>
      </c>
      <c r="G438" s="6" t="s">
        <v>664</v>
      </c>
      <c r="H438" s="6">
        <v>2</v>
      </c>
      <c r="I438" s="6" t="s">
        <v>297</v>
      </c>
      <c r="J438" s="6">
        <v>2</v>
      </c>
      <c r="K438" s="6" t="s">
        <v>252</v>
      </c>
      <c r="L438" s="8">
        <v>4</v>
      </c>
      <c r="M438" s="6" t="s">
        <v>361</v>
      </c>
      <c r="N438" s="6" t="s">
        <v>255</v>
      </c>
      <c r="R438" s="6" t="str">
        <f t="shared" si="6"/>
        <v>1277Xã Nam Phương Tiến22</v>
      </c>
    </row>
    <row r="439" spans="1:18">
      <c r="A439" s="6">
        <v>438</v>
      </c>
      <c r="B439" s="6">
        <v>1</v>
      </c>
      <c r="C439" s="6" t="s">
        <v>248</v>
      </c>
      <c r="D439" s="6">
        <v>277</v>
      </c>
      <c r="E439" s="6" t="s">
        <v>646</v>
      </c>
      <c r="F439" s="6">
        <v>10072</v>
      </c>
      <c r="G439" s="6" t="s">
        <v>665</v>
      </c>
      <c r="H439" s="6">
        <v>2</v>
      </c>
      <c r="I439" s="6" t="s">
        <v>297</v>
      </c>
      <c r="J439" s="6">
        <v>2</v>
      </c>
      <c r="K439" s="6" t="s">
        <v>252</v>
      </c>
      <c r="L439" s="8">
        <v>4</v>
      </c>
      <c r="M439" s="6" t="s">
        <v>361</v>
      </c>
      <c r="N439" s="6" t="s">
        <v>255</v>
      </c>
      <c r="R439" s="6" t="str">
        <f t="shared" si="6"/>
        <v>1277Xã Hợp Đồng22</v>
      </c>
    </row>
    <row r="440" spans="1:18">
      <c r="A440" s="6">
        <v>439</v>
      </c>
      <c r="B440" s="6">
        <v>1</v>
      </c>
      <c r="C440" s="6" t="s">
        <v>248</v>
      </c>
      <c r="D440" s="6">
        <v>277</v>
      </c>
      <c r="E440" s="6" t="s">
        <v>646</v>
      </c>
      <c r="F440" s="6">
        <v>10075</v>
      </c>
      <c r="G440" s="6" t="s">
        <v>666</v>
      </c>
      <c r="H440" s="6">
        <v>2</v>
      </c>
      <c r="I440" s="6" t="s">
        <v>297</v>
      </c>
      <c r="J440" s="6">
        <v>2</v>
      </c>
      <c r="K440" s="6" t="s">
        <v>252</v>
      </c>
      <c r="L440" s="8">
        <v>4</v>
      </c>
      <c r="M440" s="6" t="s">
        <v>361</v>
      </c>
      <c r="N440" s="6" t="s">
        <v>255</v>
      </c>
      <c r="R440" s="6" t="str">
        <f t="shared" si="6"/>
        <v>1277Xã Hoàng Văn Thụ22</v>
      </c>
    </row>
    <row r="441" spans="1:18">
      <c r="A441" s="6">
        <v>440</v>
      </c>
      <c r="B441" s="6">
        <v>1</v>
      </c>
      <c r="C441" s="6" t="s">
        <v>248</v>
      </c>
      <c r="D441" s="6">
        <v>277</v>
      </c>
      <c r="E441" s="6" t="s">
        <v>646</v>
      </c>
      <c r="F441" s="6">
        <v>10078</v>
      </c>
      <c r="G441" s="6" t="s">
        <v>667</v>
      </c>
      <c r="H441" s="6">
        <v>2</v>
      </c>
      <c r="I441" s="6" t="s">
        <v>297</v>
      </c>
      <c r="J441" s="6">
        <v>2</v>
      </c>
      <c r="K441" s="6" t="s">
        <v>252</v>
      </c>
      <c r="L441" s="8">
        <v>4</v>
      </c>
      <c r="M441" s="6" t="s">
        <v>361</v>
      </c>
      <c r="N441" s="6" t="s">
        <v>255</v>
      </c>
      <c r="R441" s="6" t="str">
        <f t="shared" si="6"/>
        <v>1277Xã Hoàng Diệu22</v>
      </c>
    </row>
    <row r="442" spans="1:18">
      <c r="A442" s="6">
        <v>441</v>
      </c>
      <c r="B442" s="6">
        <v>1</v>
      </c>
      <c r="C442" s="6" t="s">
        <v>248</v>
      </c>
      <c r="D442" s="6">
        <v>277</v>
      </c>
      <c r="E442" s="6" t="s">
        <v>646</v>
      </c>
      <c r="F442" s="6">
        <v>10081</v>
      </c>
      <c r="G442" s="6" t="s">
        <v>668</v>
      </c>
      <c r="H442" s="6">
        <v>2</v>
      </c>
      <c r="I442" s="6" t="s">
        <v>297</v>
      </c>
      <c r="J442" s="6">
        <v>2</v>
      </c>
      <c r="K442" s="6" t="s">
        <v>252</v>
      </c>
      <c r="L442" s="8">
        <v>4</v>
      </c>
      <c r="M442" s="6" t="s">
        <v>361</v>
      </c>
      <c r="N442" s="6" t="s">
        <v>255</v>
      </c>
      <c r="R442" s="6" t="str">
        <f t="shared" si="6"/>
        <v>1277Xã Hữu Văn22</v>
      </c>
    </row>
    <row r="443" spans="1:18">
      <c r="A443" s="6">
        <v>442</v>
      </c>
      <c r="B443" s="6">
        <v>1</v>
      </c>
      <c r="C443" s="6" t="s">
        <v>248</v>
      </c>
      <c r="D443" s="6">
        <v>277</v>
      </c>
      <c r="E443" s="6" t="s">
        <v>646</v>
      </c>
      <c r="F443" s="6">
        <v>10084</v>
      </c>
      <c r="G443" s="6" t="s">
        <v>669</v>
      </c>
      <c r="H443" s="6">
        <v>2</v>
      </c>
      <c r="I443" s="6" t="s">
        <v>297</v>
      </c>
      <c r="J443" s="6">
        <v>2</v>
      </c>
      <c r="K443" s="6" t="s">
        <v>252</v>
      </c>
      <c r="L443" s="8">
        <v>4</v>
      </c>
      <c r="M443" s="6" t="s">
        <v>361</v>
      </c>
      <c r="N443" s="6" t="s">
        <v>255</v>
      </c>
      <c r="R443" s="6" t="str">
        <f t="shared" si="6"/>
        <v>1277Xã Quảng Bị22</v>
      </c>
    </row>
    <row r="444" spans="1:18">
      <c r="A444" s="6">
        <v>443</v>
      </c>
      <c r="B444" s="6">
        <v>1</v>
      </c>
      <c r="C444" s="6" t="s">
        <v>248</v>
      </c>
      <c r="D444" s="6">
        <v>277</v>
      </c>
      <c r="E444" s="6" t="s">
        <v>646</v>
      </c>
      <c r="F444" s="6">
        <v>10087</v>
      </c>
      <c r="G444" s="6" t="s">
        <v>670</v>
      </c>
      <c r="H444" s="6">
        <v>2</v>
      </c>
      <c r="I444" s="6" t="s">
        <v>297</v>
      </c>
      <c r="J444" s="6">
        <v>2</v>
      </c>
      <c r="K444" s="6" t="s">
        <v>252</v>
      </c>
      <c r="L444" s="8">
        <v>4</v>
      </c>
      <c r="M444" s="6" t="s">
        <v>361</v>
      </c>
      <c r="N444" s="6" t="s">
        <v>255</v>
      </c>
      <c r="R444" s="6" t="str">
        <f t="shared" si="6"/>
        <v>1277Xã Mỹ Lương22</v>
      </c>
    </row>
    <row r="445" spans="1:18">
      <c r="A445" s="6">
        <v>444</v>
      </c>
      <c r="B445" s="6">
        <v>1</v>
      </c>
      <c r="C445" s="6" t="s">
        <v>248</v>
      </c>
      <c r="D445" s="6">
        <v>277</v>
      </c>
      <c r="E445" s="6" t="s">
        <v>646</v>
      </c>
      <c r="F445" s="6">
        <v>10090</v>
      </c>
      <c r="G445" s="6" t="s">
        <v>671</v>
      </c>
      <c r="H445" s="6">
        <v>2</v>
      </c>
      <c r="I445" s="6" t="s">
        <v>297</v>
      </c>
      <c r="J445" s="6">
        <v>2</v>
      </c>
      <c r="K445" s="6" t="s">
        <v>252</v>
      </c>
      <c r="L445" s="8">
        <v>4</v>
      </c>
      <c r="M445" s="6" t="s">
        <v>361</v>
      </c>
      <c r="N445" s="6" t="s">
        <v>255</v>
      </c>
      <c r="R445" s="6" t="str">
        <f t="shared" si="6"/>
        <v>1277Xã Thượng Vực22</v>
      </c>
    </row>
    <row r="446" spans="1:18">
      <c r="A446" s="6">
        <v>445</v>
      </c>
      <c r="B446" s="6">
        <v>1</v>
      </c>
      <c r="C446" s="6" t="s">
        <v>248</v>
      </c>
      <c r="D446" s="6">
        <v>277</v>
      </c>
      <c r="E446" s="6" t="s">
        <v>646</v>
      </c>
      <c r="F446" s="6">
        <v>10093</v>
      </c>
      <c r="G446" s="6" t="s">
        <v>672</v>
      </c>
      <c r="H446" s="6">
        <v>2</v>
      </c>
      <c r="I446" s="6" t="s">
        <v>297</v>
      </c>
      <c r="J446" s="6">
        <v>2</v>
      </c>
      <c r="K446" s="6" t="s">
        <v>252</v>
      </c>
      <c r="L446" s="8">
        <v>4</v>
      </c>
      <c r="M446" s="6" t="s">
        <v>361</v>
      </c>
      <c r="N446" s="6" t="s">
        <v>255</v>
      </c>
      <c r="R446" s="6" t="str">
        <f t="shared" si="6"/>
        <v>1277Xã Hồng Phong22</v>
      </c>
    </row>
    <row r="447" spans="1:18">
      <c r="A447" s="6">
        <v>446</v>
      </c>
      <c r="B447" s="6">
        <v>1</v>
      </c>
      <c r="C447" s="6" t="s">
        <v>248</v>
      </c>
      <c r="D447" s="6">
        <v>277</v>
      </c>
      <c r="E447" s="6" t="s">
        <v>646</v>
      </c>
      <c r="F447" s="6">
        <v>10096</v>
      </c>
      <c r="G447" s="6" t="s">
        <v>673</v>
      </c>
      <c r="H447" s="6">
        <v>2</v>
      </c>
      <c r="I447" s="6" t="s">
        <v>297</v>
      </c>
      <c r="J447" s="6">
        <v>2</v>
      </c>
      <c r="K447" s="6" t="s">
        <v>252</v>
      </c>
      <c r="L447" s="8">
        <v>4</v>
      </c>
      <c r="M447" s="6" t="s">
        <v>361</v>
      </c>
      <c r="N447" s="6" t="s">
        <v>255</v>
      </c>
      <c r="R447" s="6" t="str">
        <f t="shared" si="6"/>
        <v>1277Xã Đồng Phú22</v>
      </c>
    </row>
    <row r="448" spans="1:18">
      <c r="A448" s="6">
        <v>447</v>
      </c>
      <c r="B448" s="6">
        <v>1</v>
      </c>
      <c r="C448" s="6" t="s">
        <v>248</v>
      </c>
      <c r="D448" s="6">
        <v>277</v>
      </c>
      <c r="E448" s="6" t="s">
        <v>646</v>
      </c>
      <c r="F448" s="6">
        <v>10099</v>
      </c>
      <c r="G448" s="6" t="s">
        <v>674</v>
      </c>
      <c r="H448" s="6">
        <v>2</v>
      </c>
      <c r="I448" s="6" t="s">
        <v>297</v>
      </c>
      <c r="J448" s="6">
        <v>2</v>
      </c>
      <c r="K448" s="6" t="s">
        <v>252</v>
      </c>
      <c r="L448" s="8">
        <v>4</v>
      </c>
      <c r="M448" s="6" t="s">
        <v>361</v>
      </c>
      <c r="N448" s="6" t="s">
        <v>255</v>
      </c>
      <c r="R448" s="6" t="str">
        <f t="shared" si="6"/>
        <v>1277Xã Trần Phú22</v>
      </c>
    </row>
    <row r="449" spans="1:18">
      <c r="A449" s="6">
        <v>448</v>
      </c>
      <c r="B449" s="6">
        <v>1</v>
      </c>
      <c r="C449" s="6" t="s">
        <v>248</v>
      </c>
      <c r="D449" s="6">
        <v>277</v>
      </c>
      <c r="E449" s="6" t="s">
        <v>646</v>
      </c>
      <c r="F449" s="6">
        <v>10102</v>
      </c>
      <c r="G449" s="6" t="s">
        <v>675</v>
      </c>
      <c r="H449" s="6">
        <v>2</v>
      </c>
      <c r="I449" s="6" t="s">
        <v>297</v>
      </c>
      <c r="J449" s="6">
        <v>2</v>
      </c>
      <c r="K449" s="6" t="s">
        <v>252</v>
      </c>
      <c r="L449" s="8">
        <v>4</v>
      </c>
      <c r="M449" s="6" t="s">
        <v>361</v>
      </c>
      <c r="N449" s="6" t="s">
        <v>255</v>
      </c>
      <c r="R449" s="6" t="str">
        <f t="shared" si="6"/>
        <v>1277Xã Văn Võ22</v>
      </c>
    </row>
    <row r="450" spans="1:18">
      <c r="A450" s="6">
        <v>449</v>
      </c>
      <c r="B450" s="6">
        <v>1</v>
      </c>
      <c r="C450" s="6" t="s">
        <v>248</v>
      </c>
      <c r="D450" s="6">
        <v>277</v>
      </c>
      <c r="E450" s="6" t="s">
        <v>646</v>
      </c>
      <c r="F450" s="6">
        <v>10105</v>
      </c>
      <c r="G450" s="6" t="s">
        <v>676</v>
      </c>
      <c r="H450" s="6">
        <v>2</v>
      </c>
      <c r="I450" s="6" t="s">
        <v>297</v>
      </c>
      <c r="J450" s="6">
        <v>2</v>
      </c>
      <c r="K450" s="6" t="s">
        <v>252</v>
      </c>
      <c r="L450" s="8">
        <v>4</v>
      </c>
      <c r="M450" s="6" t="s">
        <v>361</v>
      </c>
      <c r="N450" s="6" t="s">
        <v>255</v>
      </c>
      <c r="R450" s="6" t="str">
        <f t="shared" si="6"/>
        <v>1277Xã Đồng Lạc22</v>
      </c>
    </row>
    <row r="451" spans="1:18">
      <c r="A451" s="6">
        <v>450</v>
      </c>
      <c r="B451" s="6">
        <v>1</v>
      </c>
      <c r="C451" s="6" t="s">
        <v>248</v>
      </c>
      <c r="D451" s="6">
        <v>277</v>
      </c>
      <c r="E451" s="6" t="s">
        <v>646</v>
      </c>
      <c r="F451" s="6">
        <v>10108</v>
      </c>
      <c r="G451" s="6" t="s">
        <v>677</v>
      </c>
      <c r="H451" s="6">
        <v>2</v>
      </c>
      <c r="I451" s="6" t="s">
        <v>297</v>
      </c>
      <c r="J451" s="6">
        <v>2</v>
      </c>
      <c r="K451" s="6" t="s">
        <v>252</v>
      </c>
      <c r="L451" s="8">
        <v>4</v>
      </c>
      <c r="M451" s="6" t="s">
        <v>361</v>
      </c>
      <c r="N451" s="6" t="s">
        <v>255</v>
      </c>
      <c r="R451" s="6" t="str">
        <f t="shared" ref="R451:R514" si="7">CONCATENATE(B451,D451,G451,H451,J451)</f>
        <v>1277Xã Hòa Chính22</v>
      </c>
    </row>
    <row r="452" spans="1:18">
      <c r="A452" s="6">
        <v>451</v>
      </c>
      <c r="B452" s="6">
        <v>1</v>
      </c>
      <c r="C452" s="6" t="s">
        <v>248</v>
      </c>
      <c r="D452" s="6">
        <v>277</v>
      </c>
      <c r="E452" s="6" t="s">
        <v>646</v>
      </c>
      <c r="F452" s="6">
        <v>10111</v>
      </c>
      <c r="G452" s="6" t="s">
        <v>678</v>
      </c>
      <c r="H452" s="6">
        <v>2</v>
      </c>
      <c r="I452" s="6" t="s">
        <v>297</v>
      </c>
      <c r="J452" s="6">
        <v>2</v>
      </c>
      <c r="K452" s="6" t="s">
        <v>252</v>
      </c>
      <c r="L452" s="8">
        <v>4</v>
      </c>
      <c r="M452" s="6" t="s">
        <v>361</v>
      </c>
      <c r="N452" s="6" t="s">
        <v>255</v>
      </c>
      <c r="R452" s="6" t="str">
        <f t="shared" si="7"/>
        <v>1277Xã Phú Nam An22</v>
      </c>
    </row>
    <row r="453" spans="1:18">
      <c r="A453" s="6">
        <v>452</v>
      </c>
      <c r="B453" s="6">
        <v>1</v>
      </c>
      <c r="C453" s="6" t="s">
        <v>248</v>
      </c>
      <c r="D453" s="6">
        <v>278</v>
      </c>
      <c r="E453" s="6" t="s">
        <v>679</v>
      </c>
      <c r="F453" s="6">
        <v>10114</v>
      </c>
      <c r="G453" s="6" t="s">
        <v>680</v>
      </c>
      <c r="H453" s="6">
        <v>1</v>
      </c>
      <c r="I453" s="6" t="s">
        <v>251</v>
      </c>
      <c r="J453" s="6">
        <v>2</v>
      </c>
      <c r="K453" s="6" t="s">
        <v>252</v>
      </c>
      <c r="L453" s="8">
        <v>3</v>
      </c>
      <c r="M453" s="6" t="s">
        <v>359</v>
      </c>
      <c r="N453" s="6" t="s">
        <v>255</v>
      </c>
      <c r="R453" s="6" t="str">
        <f t="shared" si="7"/>
        <v>1278Thị trấn Kim Bài12</v>
      </c>
    </row>
    <row r="454" spans="1:18">
      <c r="A454" s="6">
        <v>453</v>
      </c>
      <c r="B454" s="6">
        <v>1</v>
      </c>
      <c r="C454" s="6" t="s">
        <v>248</v>
      </c>
      <c r="D454" s="6">
        <v>278</v>
      </c>
      <c r="E454" s="6" t="s">
        <v>679</v>
      </c>
      <c r="F454" s="6">
        <v>10120</v>
      </c>
      <c r="G454" s="6" t="s">
        <v>681</v>
      </c>
      <c r="H454" s="6">
        <v>2</v>
      </c>
      <c r="I454" s="6" t="s">
        <v>297</v>
      </c>
      <c r="J454" s="6">
        <v>2</v>
      </c>
      <c r="K454" s="6" t="s">
        <v>252</v>
      </c>
      <c r="L454" s="8">
        <v>4</v>
      </c>
      <c r="M454" s="6" t="s">
        <v>361</v>
      </c>
      <c r="N454" s="6" t="s">
        <v>255</v>
      </c>
      <c r="R454" s="6" t="str">
        <f t="shared" si="7"/>
        <v>1278Xã Cự Khê22</v>
      </c>
    </row>
    <row r="455" spans="1:18">
      <c r="A455" s="6">
        <v>454</v>
      </c>
      <c r="B455" s="6">
        <v>1</v>
      </c>
      <c r="C455" s="6" t="s">
        <v>248</v>
      </c>
      <c r="D455" s="6">
        <v>278</v>
      </c>
      <c r="E455" s="6" t="s">
        <v>679</v>
      </c>
      <c r="F455" s="6">
        <v>10126</v>
      </c>
      <c r="G455" s="6" t="s">
        <v>682</v>
      </c>
      <c r="H455" s="6">
        <v>2</v>
      </c>
      <c r="I455" s="6" t="s">
        <v>297</v>
      </c>
      <c r="J455" s="6">
        <v>2</v>
      </c>
      <c r="K455" s="6" t="s">
        <v>252</v>
      </c>
      <c r="L455" s="8">
        <v>4</v>
      </c>
      <c r="M455" s="6" t="s">
        <v>361</v>
      </c>
      <c r="N455" s="6" t="s">
        <v>255</v>
      </c>
      <c r="R455" s="6" t="str">
        <f t="shared" si="7"/>
        <v>1278Xã Bích Hòa22</v>
      </c>
    </row>
    <row r="456" spans="1:18">
      <c r="A456" s="6">
        <v>455</v>
      </c>
      <c r="B456" s="6">
        <v>1</v>
      </c>
      <c r="C456" s="6" t="s">
        <v>248</v>
      </c>
      <c r="D456" s="6">
        <v>278</v>
      </c>
      <c r="E456" s="6" t="s">
        <v>679</v>
      </c>
      <c r="F456" s="6">
        <v>10129</v>
      </c>
      <c r="G456" s="6" t="s">
        <v>683</v>
      </c>
      <c r="H456" s="6">
        <v>2</v>
      </c>
      <c r="I456" s="6" t="s">
        <v>297</v>
      </c>
      <c r="J456" s="6">
        <v>2</v>
      </c>
      <c r="K456" s="6" t="s">
        <v>252</v>
      </c>
      <c r="L456" s="8">
        <v>4</v>
      </c>
      <c r="M456" s="6" t="s">
        <v>361</v>
      </c>
      <c r="N456" s="6" t="s">
        <v>255</v>
      </c>
      <c r="R456" s="6" t="str">
        <f t="shared" si="7"/>
        <v>1278Xã Mỹ Hưng22</v>
      </c>
    </row>
    <row r="457" spans="1:18">
      <c r="A457" s="6">
        <v>456</v>
      </c>
      <c r="B457" s="6">
        <v>1</v>
      </c>
      <c r="C457" s="6" t="s">
        <v>248</v>
      </c>
      <c r="D457" s="6">
        <v>278</v>
      </c>
      <c r="E457" s="6" t="s">
        <v>679</v>
      </c>
      <c r="F457" s="6">
        <v>10132</v>
      </c>
      <c r="G457" s="6" t="s">
        <v>684</v>
      </c>
      <c r="H457" s="6">
        <v>2</v>
      </c>
      <c r="I457" s="6" t="s">
        <v>297</v>
      </c>
      <c r="J457" s="6">
        <v>2</v>
      </c>
      <c r="K457" s="6" t="s">
        <v>252</v>
      </c>
      <c r="L457" s="8">
        <v>4</v>
      </c>
      <c r="M457" s="6" t="s">
        <v>361</v>
      </c>
      <c r="N457" s="6" t="s">
        <v>255</v>
      </c>
      <c r="R457" s="6" t="str">
        <f t="shared" si="7"/>
        <v>1278Xã Cao Viên22</v>
      </c>
    </row>
    <row r="458" spans="1:18">
      <c r="A458" s="6">
        <v>457</v>
      </c>
      <c r="B458" s="6">
        <v>1</v>
      </c>
      <c r="C458" s="6" t="s">
        <v>248</v>
      </c>
      <c r="D458" s="6">
        <v>278</v>
      </c>
      <c r="E458" s="6" t="s">
        <v>679</v>
      </c>
      <c r="F458" s="6">
        <v>10135</v>
      </c>
      <c r="G458" s="6" t="s">
        <v>685</v>
      </c>
      <c r="H458" s="6">
        <v>2</v>
      </c>
      <c r="I458" s="6" t="s">
        <v>297</v>
      </c>
      <c r="J458" s="6">
        <v>2</v>
      </c>
      <c r="K458" s="6" t="s">
        <v>252</v>
      </c>
      <c r="L458" s="8">
        <v>4</v>
      </c>
      <c r="M458" s="6" t="s">
        <v>361</v>
      </c>
      <c r="N458" s="6" t="s">
        <v>255</v>
      </c>
      <c r="R458" s="6" t="str">
        <f t="shared" si="7"/>
        <v>1278Xã Bình Minh22</v>
      </c>
    </row>
    <row r="459" spans="1:18">
      <c r="A459" s="6">
        <v>458</v>
      </c>
      <c r="B459" s="6">
        <v>1</v>
      </c>
      <c r="C459" s="6" t="s">
        <v>248</v>
      </c>
      <c r="D459" s="6">
        <v>278</v>
      </c>
      <c r="E459" s="6" t="s">
        <v>679</v>
      </c>
      <c r="F459" s="6">
        <v>10138</v>
      </c>
      <c r="G459" s="6" t="s">
        <v>686</v>
      </c>
      <c r="H459" s="6">
        <v>2</v>
      </c>
      <c r="I459" s="6" t="s">
        <v>297</v>
      </c>
      <c r="J459" s="6">
        <v>2</v>
      </c>
      <c r="K459" s="6" t="s">
        <v>252</v>
      </c>
      <c r="L459" s="8">
        <v>4</v>
      </c>
      <c r="M459" s="6" t="s">
        <v>361</v>
      </c>
      <c r="N459" s="6" t="s">
        <v>255</v>
      </c>
      <c r="R459" s="6" t="str">
        <f t="shared" si="7"/>
        <v>1278Xã Tam Hưng22</v>
      </c>
    </row>
    <row r="460" spans="1:18">
      <c r="A460" s="6">
        <v>459</v>
      </c>
      <c r="B460" s="6">
        <v>1</v>
      </c>
      <c r="C460" s="6" t="s">
        <v>248</v>
      </c>
      <c r="D460" s="6">
        <v>278</v>
      </c>
      <c r="E460" s="6" t="s">
        <v>679</v>
      </c>
      <c r="F460" s="6">
        <v>10141</v>
      </c>
      <c r="G460" s="6" t="s">
        <v>687</v>
      </c>
      <c r="H460" s="6">
        <v>2</v>
      </c>
      <c r="I460" s="6" t="s">
        <v>297</v>
      </c>
      <c r="J460" s="6">
        <v>2</v>
      </c>
      <c r="K460" s="6" t="s">
        <v>252</v>
      </c>
      <c r="L460" s="8">
        <v>4</v>
      </c>
      <c r="M460" s="6" t="s">
        <v>361</v>
      </c>
      <c r="N460" s="6" t="s">
        <v>255</v>
      </c>
      <c r="R460" s="6" t="str">
        <f t="shared" si="7"/>
        <v>1278Xã Thanh Cao22</v>
      </c>
    </row>
    <row r="461" spans="1:18">
      <c r="A461" s="6">
        <v>460</v>
      </c>
      <c r="B461" s="6">
        <v>1</v>
      </c>
      <c r="C461" s="6" t="s">
        <v>248</v>
      </c>
      <c r="D461" s="6">
        <v>278</v>
      </c>
      <c r="E461" s="6" t="s">
        <v>679</v>
      </c>
      <c r="F461" s="6">
        <v>10144</v>
      </c>
      <c r="G461" s="6" t="s">
        <v>688</v>
      </c>
      <c r="H461" s="6">
        <v>2</v>
      </c>
      <c r="I461" s="6" t="s">
        <v>297</v>
      </c>
      <c r="J461" s="6">
        <v>2</v>
      </c>
      <c r="K461" s="6" t="s">
        <v>252</v>
      </c>
      <c r="L461" s="8">
        <v>4</v>
      </c>
      <c r="M461" s="6" t="s">
        <v>361</v>
      </c>
      <c r="N461" s="6" t="s">
        <v>255</v>
      </c>
      <c r="R461" s="6" t="str">
        <f t="shared" si="7"/>
        <v>1278Xã Thanh Thùy22</v>
      </c>
    </row>
    <row r="462" spans="1:18">
      <c r="A462" s="6">
        <v>461</v>
      </c>
      <c r="B462" s="6">
        <v>1</v>
      </c>
      <c r="C462" s="6" t="s">
        <v>248</v>
      </c>
      <c r="D462" s="6">
        <v>278</v>
      </c>
      <c r="E462" s="6" t="s">
        <v>679</v>
      </c>
      <c r="F462" s="6">
        <v>10147</v>
      </c>
      <c r="G462" s="6" t="s">
        <v>689</v>
      </c>
      <c r="H462" s="6">
        <v>2</v>
      </c>
      <c r="I462" s="6" t="s">
        <v>297</v>
      </c>
      <c r="J462" s="6">
        <v>2</v>
      </c>
      <c r="K462" s="6" t="s">
        <v>252</v>
      </c>
      <c r="L462" s="8">
        <v>4</v>
      </c>
      <c r="M462" s="6" t="s">
        <v>361</v>
      </c>
      <c r="N462" s="6" t="s">
        <v>255</v>
      </c>
      <c r="R462" s="6" t="str">
        <f t="shared" si="7"/>
        <v>1278Xã Thanh Mai22</v>
      </c>
    </row>
    <row r="463" spans="1:18">
      <c r="A463" s="6">
        <v>462</v>
      </c>
      <c r="B463" s="6">
        <v>1</v>
      </c>
      <c r="C463" s="6" t="s">
        <v>248</v>
      </c>
      <c r="D463" s="6">
        <v>278</v>
      </c>
      <c r="E463" s="6" t="s">
        <v>679</v>
      </c>
      <c r="F463" s="6">
        <v>10150</v>
      </c>
      <c r="G463" s="6" t="s">
        <v>690</v>
      </c>
      <c r="H463" s="6">
        <v>2</v>
      </c>
      <c r="I463" s="6" t="s">
        <v>297</v>
      </c>
      <c r="J463" s="6">
        <v>2</v>
      </c>
      <c r="K463" s="6" t="s">
        <v>252</v>
      </c>
      <c r="L463" s="8">
        <v>4</v>
      </c>
      <c r="M463" s="6" t="s">
        <v>361</v>
      </c>
      <c r="N463" s="6" t="s">
        <v>255</v>
      </c>
      <c r="R463" s="6" t="str">
        <f t="shared" si="7"/>
        <v>1278Xã Thanh Văn22</v>
      </c>
    </row>
    <row r="464" spans="1:18">
      <c r="A464" s="6">
        <v>463</v>
      </c>
      <c r="B464" s="6">
        <v>1</v>
      </c>
      <c r="C464" s="6" t="s">
        <v>248</v>
      </c>
      <c r="D464" s="6">
        <v>278</v>
      </c>
      <c r="E464" s="6" t="s">
        <v>679</v>
      </c>
      <c r="F464" s="6">
        <v>10153</v>
      </c>
      <c r="G464" s="6" t="s">
        <v>691</v>
      </c>
      <c r="H464" s="6">
        <v>2</v>
      </c>
      <c r="I464" s="6" t="s">
        <v>297</v>
      </c>
      <c r="J464" s="6">
        <v>2</v>
      </c>
      <c r="K464" s="6" t="s">
        <v>252</v>
      </c>
      <c r="L464" s="8">
        <v>4</v>
      </c>
      <c r="M464" s="6" t="s">
        <v>361</v>
      </c>
      <c r="N464" s="6" t="s">
        <v>255</v>
      </c>
      <c r="R464" s="6" t="str">
        <f t="shared" si="7"/>
        <v>1278Xã Đỗ Động22</v>
      </c>
    </row>
    <row r="465" spans="1:18">
      <c r="A465" s="6">
        <v>464</v>
      </c>
      <c r="B465" s="6">
        <v>1</v>
      </c>
      <c r="C465" s="6" t="s">
        <v>248</v>
      </c>
      <c r="D465" s="6">
        <v>278</v>
      </c>
      <c r="E465" s="6" t="s">
        <v>679</v>
      </c>
      <c r="F465" s="6">
        <v>10156</v>
      </c>
      <c r="G465" s="6" t="s">
        <v>692</v>
      </c>
      <c r="H465" s="6">
        <v>2</v>
      </c>
      <c r="I465" s="6" t="s">
        <v>297</v>
      </c>
      <c r="J465" s="6">
        <v>2</v>
      </c>
      <c r="K465" s="6" t="s">
        <v>252</v>
      </c>
      <c r="L465" s="8">
        <v>4</v>
      </c>
      <c r="M465" s="6" t="s">
        <v>361</v>
      </c>
      <c r="N465" s="6" t="s">
        <v>255</v>
      </c>
      <c r="R465" s="6" t="str">
        <f t="shared" si="7"/>
        <v>1278Xã Kim An22</v>
      </c>
    </row>
    <row r="466" spans="1:18">
      <c r="A466" s="6">
        <v>465</v>
      </c>
      <c r="B466" s="6">
        <v>1</v>
      </c>
      <c r="C466" s="6" t="s">
        <v>248</v>
      </c>
      <c r="D466" s="6">
        <v>278</v>
      </c>
      <c r="E466" s="6" t="s">
        <v>679</v>
      </c>
      <c r="F466" s="6">
        <v>10159</v>
      </c>
      <c r="G466" s="6" t="s">
        <v>693</v>
      </c>
      <c r="H466" s="6">
        <v>2</v>
      </c>
      <c r="I466" s="6" t="s">
        <v>297</v>
      </c>
      <c r="J466" s="6">
        <v>2</v>
      </c>
      <c r="K466" s="6" t="s">
        <v>252</v>
      </c>
      <c r="L466" s="8">
        <v>3</v>
      </c>
      <c r="M466" s="6" t="s">
        <v>359</v>
      </c>
      <c r="N466" s="6" t="s">
        <v>255</v>
      </c>
      <c r="R466" s="6" t="str">
        <f t="shared" si="7"/>
        <v>1278Xã Kim Thư22</v>
      </c>
    </row>
    <row r="467" spans="1:18">
      <c r="A467" s="6">
        <v>466</v>
      </c>
      <c r="B467" s="6">
        <v>1</v>
      </c>
      <c r="C467" s="6" t="s">
        <v>248</v>
      </c>
      <c r="D467" s="6">
        <v>278</v>
      </c>
      <c r="E467" s="6" t="s">
        <v>679</v>
      </c>
      <c r="F467" s="6">
        <v>10162</v>
      </c>
      <c r="G467" s="6" t="s">
        <v>694</v>
      </c>
      <c r="H467" s="6">
        <v>2</v>
      </c>
      <c r="I467" s="6" t="s">
        <v>297</v>
      </c>
      <c r="J467" s="6">
        <v>2</v>
      </c>
      <c r="K467" s="6" t="s">
        <v>252</v>
      </c>
      <c r="L467" s="8">
        <v>3</v>
      </c>
      <c r="M467" s="6" t="s">
        <v>359</v>
      </c>
      <c r="N467" s="6" t="s">
        <v>255</v>
      </c>
      <c r="R467" s="6" t="str">
        <f t="shared" si="7"/>
        <v>1278Xã Phương Trung22</v>
      </c>
    </row>
    <row r="468" spans="1:18">
      <c r="A468" s="6">
        <v>467</v>
      </c>
      <c r="B468" s="6">
        <v>1</v>
      </c>
      <c r="C468" s="6" t="s">
        <v>248</v>
      </c>
      <c r="D468" s="6">
        <v>278</v>
      </c>
      <c r="E468" s="6" t="s">
        <v>679</v>
      </c>
      <c r="F468" s="6">
        <v>10165</v>
      </c>
      <c r="G468" s="6" t="s">
        <v>695</v>
      </c>
      <c r="H468" s="6">
        <v>2</v>
      </c>
      <c r="I468" s="6" t="s">
        <v>297</v>
      </c>
      <c r="J468" s="6">
        <v>2</v>
      </c>
      <c r="K468" s="6" t="s">
        <v>252</v>
      </c>
      <c r="L468" s="8">
        <v>4</v>
      </c>
      <c r="M468" s="6" t="s">
        <v>361</v>
      </c>
      <c r="N468" s="6" t="s">
        <v>255</v>
      </c>
      <c r="R468" s="6" t="str">
        <f t="shared" si="7"/>
        <v>1278Xã Tân Ước22</v>
      </c>
    </row>
    <row r="469" spans="1:18">
      <c r="A469" s="6">
        <v>468</v>
      </c>
      <c r="B469" s="6">
        <v>1</v>
      </c>
      <c r="C469" s="6" t="s">
        <v>248</v>
      </c>
      <c r="D469" s="6">
        <v>278</v>
      </c>
      <c r="E469" s="6" t="s">
        <v>679</v>
      </c>
      <c r="F469" s="6">
        <v>10168</v>
      </c>
      <c r="G469" s="6" t="s">
        <v>696</v>
      </c>
      <c r="H469" s="6">
        <v>2</v>
      </c>
      <c r="I469" s="6" t="s">
        <v>297</v>
      </c>
      <c r="J469" s="6">
        <v>2</v>
      </c>
      <c r="K469" s="6" t="s">
        <v>252</v>
      </c>
      <c r="L469" s="8">
        <v>4</v>
      </c>
      <c r="M469" s="6" t="s">
        <v>361</v>
      </c>
      <c r="N469" s="6" t="s">
        <v>255</v>
      </c>
      <c r="R469" s="6" t="str">
        <f t="shared" si="7"/>
        <v>1278Xã Dân Hòa22</v>
      </c>
    </row>
    <row r="470" spans="1:18">
      <c r="A470" s="6">
        <v>469</v>
      </c>
      <c r="B470" s="6">
        <v>1</v>
      </c>
      <c r="C470" s="6" t="s">
        <v>248</v>
      </c>
      <c r="D470" s="6">
        <v>278</v>
      </c>
      <c r="E470" s="6" t="s">
        <v>679</v>
      </c>
      <c r="F470" s="6">
        <v>10171</v>
      </c>
      <c r="G470" s="6" t="s">
        <v>697</v>
      </c>
      <c r="H470" s="6">
        <v>2</v>
      </c>
      <c r="I470" s="6" t="s">
        <v>297</v>
      </c>
      <c r="J470" s="6">
        <v>2</v>
      </c>
      <c r="K470" s="6" t="s">
        <v>252</v>
      </c>
      <c r="L470" s="8">
        <v>4</v>
      </c>
      <c r="M470" s="6" t="s">
        <v>361</v>
      </c>
      <c r="N470" s="6" t="s">
        <v>255</v>
      </c>
      <c r="R470" s="6" t="str">
        <f t="shared" si="7"/>
        <v>1278Xã Liên Châu22</v>
      </c>
    </row>
    <row r="471" spans="1:18">
      <c r="A471" s="6">
        <v>470</v>
      </c>
      <c r="B471" s="6">
        <v>1</v>
      </c>
      <c r="C471" s="6" t="s">
        <v>248</v>
      </c>
      <c r="D471" s="6">
        <v>278</v>
      </c>
      <c r="E471" s="6" t="s">
        <v>679</v>
      </c>
      <c r="F471" s="6">
        <v>10174</v>
      </c>
      <c r="G471" s="6" t="s">
        <v>698</v>
      </c>
      <c r="H471" s="6">
        <v>2</v>
      </c>
      <c r="I471" s="6" t="s">
        <v>297</v>
      </c>
      <c r="J471" s="6">
        <v>2</v>
      </c>
      <c r="K471" s="6" t="s">
        <v>252</v>
      </c>
      <c r="L471" s="8">
        <v>4</v>
      </c>
      <c r="M471" s="6" t="s">
        <v>361</v>
      </c>
      <c r="N471" s="6" t="s">
        <v>255</v>
      </c>
      <c r="R471" s="6" t="str">
        <f t="shared" si="7"/>
        <v>1278Xã Cao Dương22</v>
      </c>
    </row>
    <row r="472" spans="1:18">
      <c r="A472" s="6">
        <v>471</v>
      </c>
      <c r="B472" s="6">
        <v>1</v>
      </c>
      <c r="C472" s="6" t="s">
        <v>248</v>
      </c>
      <c r="D472" s="6">
        <v>278</v>
      </c>
      <c r="E472" s="6" t="s">
        <v>679</v>
      </c>
      <c r="F472" s="6">
        <v>10177</v>
      </c>
      <c r="G472" s="6" t="s">
        <v>699</v>
      </c>
      <c r="H472" s="6">
        <v>2</v>
      </c>
      <c r="I472" s="6" t="s">
        <v>297</v>
      </c>
      <c r="J472" s="6">
        <v>2</v>
      </c>
      <c r="K472" s="6" t="s">
        <v>252</v>
      </c>
      <c r="L472" s="8">
        <v>4</v>
      </c>
      <c r="M472" s="6" t="s">
        <v>361</v>
      </c>
      <c r="N472" s="6" t="s">
        <v>255</v>
      </c>
      <c r="R472" s="6" t="str">
        <f t="shared" si="7"/>
        <v>1278Xã Xuân Dương22</v>
      </c>
    </row>
    <row r="473" spans="1:18">
      <c r="A473" s="6">
        <v>472</v>
      </c>
      <c r="B473" s="6">
        <v>1</v>
      </c>
      <c r="C473" s="6" t="s">
        <v>248</v>
      </c>
      <c r="D473" s="6">
        <v>278</v>
      </c>
      <c r="E473" s="6" t="s">
        <v>679</v>
      </c>
      <c r="F473" s="6">
        <v>10180</v>
      </c>
      <c r="G473" s="6" t="s">
        <v>700</v>
      </c>
      <c r="H473" s="6">
        <v>2</v>
      </c>
      <c r="I473" s="6" t="s">
        <v>297</v>
      </c>
      <c r="J473" s="6">
        <v>2</v>
      </c>
      <c r="K473" s="6" t="s">
        <v>252</v>
      </c>
      <c r="L473" s="8">
        <v>4</v>
      </c>
      <c r="M473" s="6" t="s">
        <v>361</v>
      </c>
      <c r="N473" s="6" t="s">
        <v>255</v>
      </c>
      <c r="R473" s="6" t="str">
        <f t="shared" si="7"/>
        <v>1278Xã Hồng Dương22</v>
      </c>
    </row>
    <row r="474" spans="1:18">
      <c r="A474" s="6">
        <v>473</v>
      </c>
      <c r="B474" s="6">
        <v>1</v>
      </c>
      <c r="C474" s="6" t="s">
        <v>248</v>
      </c>
      <c r="D474" s="6">
        <v>279</v>
      </c>
      <c r="E474" s="6" t="s">
        <v>701</v>
      </c>
      <c r="F474" s="6">
        <v>10183</v>
      </c>
      <c r="G474" s="6" t="s">
        <v>702</v>
      </c>
      <c r="H474" s="6">
        <v>1</v>
      </c>
      <c r="I474" s="6" t="s">
        <v>251</v>
      </c>
      <c r="J474" s="6">
        <v>2</v>
      </c>
      <c r="K474" s="6" t="s">
        <v>252</v>
      </c>
      <c r="L474" s="8">
        <v>3</v>
      </c>
      <c r="M474" s="6" t="s">
        <v>359</v>
      </c>
      <c r="N474" s="6" t="s">
        <v>255</v>
      </c>
      <c r="R474" s="6" t="str">
        <f t="shared" si="7"/>
        <v>1279Thị trấn Thường Tín12</v>
      </c>
    </row>
    <row r="475" spans="1:18">
      <c r="A475" s="6">
        <v>474</v>
      </c>
      <c r="B475" s="6">
        <v>1</v>
      </c>
      <c r="C475" s="6" t="s">
        <v>248</v>
      </c>
      <c r="D475" s="6">
        <v>279</v>
      </c>
      <c r="E475" s="6" t="s">
        <v>701</v>
      </c>
      <c r="F475" s="6">
        <v>10186</v>
      </c>
      <c r="G475" s="6" t="s">
        <v>703</v>
      </c>
      <c r="H475" s="6">
        <v>2</v>
      </c>
      <c r="I475" s="6" t="s">
        <v>297</v>
      </c>
      <c r="J475" s="6">
        <v>2</v>
      </c>
      <c r="K475" s="6" t="s">
        <v>252</v>
      </c>
      <c r="L475" s="8">
        <v>4</v>
      </c>
      <c r="M475" s="6" t="s">
        <v>361</v>
      </c>
      <c r="N475" s="6" t="s">
        <v>255</v>
      </c>
      <c r="R475" s="6" t="str">
        <f t="shared" si="7"/>
        <v>1279Xã Ninh Sở22</v>
      </c>
    </row>
    <row r="476" spans="1:18">
      <c r="A476" s="6">
        <v>475</v>
      </c>
      <c r="B476" s="6">
        <v>1</v>
      </c>
      <c r="C476" s="6" t="s">
        <v>248</v>
      </c>
      <c r="D476" s="6">
        <v>279</v>
      </c>
      <c r="E476" s="6" t="s">
        <v>701</v>
      </c>
      <c r="F476" s="6">
        <v>10189</v>
      </c>
      <c r="G476" s="6" t="s">
        <v>704</v>
      </c>
      <c r="H476" s="6">
        <v>2</v>
      </c>
      <c r="I476" s="6" t="s">
        <v>297</v>
      </c>
      <c r="J476" s="6">
        <v>2</v>
      </c>
      <c r="K476" s="6" t="s">
        <v>252</v>
      </c>
      <c r="L476" s="8">
        <v>4</v>
      </c>
      <c r="M476" s="6" t="s">
        <v>361</v>
      </c>
      <c r="N476" s="6" t="s">
        <v>255</v>
      </c>
      <c r="R476" s="6" t="str">
        <f t="shared" si="7"/>
        <v>1279Xã Nhị Khê22</v>
      </c>
    </row>
    <row r="477" spans="1:18">
      <c r="A477" s="6">
        <v>476</v>
      </c>
      <c r="B477" s="6">
        <v>1</v>
      </c>
      <c r="C477" s="6" t="s">
        <v>248</v>
      </c>
      <c r="D477" s="6">
        <v>279</v>
      </c>
      <c r="E477" s="6" t="s">
        <v>701</v>
      </c>
      <c r="F477" s="6">
        <v>10192</v>
      </c>
      <c r="G477" s="6" t="s">
        <v>705</v>
      </c>
      <c r="H477" s="6">
        <v>2</v>
      </c>
      <c r="I477" s="6" t="s">
        <v>297</v>
      </c>
      <c r="J477" s="6">
        <v>2</v>
      </c>
      <c r="K477" s="6" t="s">
        <v>252</v>
      </c>
      <c r="L477" s="8">
        <v>4</v>
      </c>
      <c r="M477" s="6" t="s">
        <v>361</v>
      </c>
      <c r="N477" s="6" t="s">
        <v>255</v>
      </c>
      <c r="R477" s="6" t="str">
        <f t="shared" si="7"/>
        <v>1279Xã Duyên Thái22</v>
      </c>
    </row>
    <row r="478" spans="1:18">
      <c r="A478" s="6">
        <v>477</v>
      </c>
      <c r="B478" s="6">
        <v>1</v>
      </c>
      <c r="C478" s="6" t="s">
        <v>248</v>
      </c>
      <c r="D478" s="6">
        <v>279</v>
      </c>
      <c r="E478" s="6" t="s">
        <v>701</v>
      </c>
      <c r="F478" s="6">
        <v>10195</v>
      </c>
      <c r="G478" s="6" t="s">
        <v>706</v>
      </c>
      <c r="H478" s="6">
        <v>2</v>
      </c>
      <c r="I478" s="6" t="s">
        <v>297</v>
      </c>
      <c r="J478" s="6">
        <v>2</v>
      </c>
      <c r="K478" s="6" t="s">
        <v>252</v>
      </c>
      <c r="L478" s="8">
        <v>4</v>
      </c>
      <c r="M478" s="6" t="s">
        <v>361</v>
      </c>
      <c r="N478" s="6" t="s">
        <v>255</v>
      </c>
      <c r="R478" s="6" t="str">
        <f t="shared" si="7"/>
        <v>1279Xã Khánh Hà22</v>
      </c>
    </row>
    <row r="479" spans="1:18">
      <c r="A479" s="6">
        <v>478</v>
      </c>
      <c r="B479" s="6">
        <v>1</v>
      </c>
      <c r="C479" s="6" t="s">
        <v>248</v>
      </c>
      <c r="D479" s="6">
        <v>279</v>
      </c>
      <c r="E479" s="6" t="s">
        <v>701</v>
      </c>
      <c r="F479" s="6">
        <v>10198</v>
      </c>
      <c r="G479" s="6" t="s">
        <v>707</v>
      </c>
      <c r="H479" s="6">
        <v>2</v>
      </c>
      <c r="I479" s="6" t="s">
        <v>297</v>
      </c>
      <c r="J479" s="6">
        <v>2</v>
      </c>
      <c r="K479" s="6" t="s">
        <v>252</v>
      </c>
      <c r="L479" s="8">
        <v>4</v>
      </c>
      <c r="M479" s="6" t="s">
        <v>361</v>
      </c>
      <c r="N479" s="6" t="s">
        <v>255</v>
      </c>
      <c r="R479" s="6" t="str">
        <f t="shared" si="7"/>
        <v>1279Xã Hòa Bình22</v>
      </c>
    </row>
    <row r="480" spans="1:18">
      <c r="A480" s="6">
        <v>479</v>
      </c>
      <c r="B480" s="6">
        <v>1</v>
      </c>
      <c r="C480" s="6" t="s">
        <v>248</v>
      </c>
      <c r="D480" s="6">
        <v>279</v>
      </c>
      <c r="E480" s="6" t="s">
        <v>701</v>
      </c>
      <c r="F480" s="6">
        <v>10201</v>
      </c>
      <c r="G480" s="6" t="s">
        <v>708</v>
      </c>
      <c r="H480" s="6">
        <v>2</v>
      </c>
      <c r="I480" s="6" t="s">
        <v>297</v>
      </c>
      <c r="J480" s="6">
        <v>2</v>
      </c>
      <c r="K480" s="6" t="s">
        <v>252</v>
      </c>
      <c r="L480" s="8">
        <v>4</v>
      </c>
      <c r="M480" s="6" t="s">
        <v>361</v>
      </c>
      <c r="N480" s="6" t="s">
        <v>255</v>
      </c>
      <c r="R480" s="6" t="str">
        <f t="shared" si="7"/>
        <v>1279Xã Văn Bình22</v>
      </c>
    </row>
    <row r="481" spans="1:18">
      <c r="A481" s="6">
        <v>480</v>
      </c>
      <c r="B481" s="6">
        <v>1</v>
      </c>
      <c r="C481" s="6" t="s">
        <v>248</v>
      </c>
      <c r="D481" s="6">
        <v>279</v>
      </c>
      <c r="E481" s="6" t="s">
        <v>701</v>
      </c>
      <c r="F481" s="6">
        <v>10204</v>
      </c>
      <c r="G481" s="6" t="s">
        <v>709</v>
      </c>
      <c r="H481" s="6">
        <v>2</v>
      </c>
      <c r="I481" s="6" t="s">
        <v>297</v>
      </c>
      <c r="J481" s="6">
        <v>2</v>
      </c>
      <c r="K481" s="6" t="s">
        <v>252</v>
      </c>
      <c r="L481" s="8">
        <v>4</v>
      </c>
      <c r="M481" s="6" t="s">
        <v>361</v>
      </c>
      <c r="N481" s="6" t="s">
        <v>255</v>
      </c>
      <c r="R481" s="6" t="str">
        <f t="shared" si="7"/>
        <v>1279Xã Hiền Giang22</v>
      </c>
    </row>
    <row r="482" spans="1:18">
      <c r="A482" s="6">
        <v>481</v>
      </c>
      <c r="B482" s="6">
        <v>1</v>
      </c>
      <c r="C482" s="6" t="s">
        <v>248</v>
      </c>
      <c r="D482" s="6">
        <v>279</v>
      </c>
      <c r="E482" s="6" t="s">
        <v>701</v>
      </c>
      <c r="F482" s="6">
        <v>10207</v>
      </c>
      <c r="G482" s="6" t="s">
        <v>710</v>
      </c>
      <c r="H482" s="6">
        <v>2</v>
      </c>
      <c r="I482" s="6" t="s">
        <v>297</v>
      </c>
      <c r="J482" s="6">
        <v>2</v>
      </c>
      <c r="K482" s="6" t="s">
        <v>252</v>
      </c>
      <c r="L482" s="8">
        <v>4</v>
      </c>
      <c r="M482" s="6" t="s">
        <v>361</v>
      </c>
      <c r="N482" s="6" t="s">
        <v>255</v>
      </c>
      <c r="R482" s="6" t="str">
        <f t="shared" si="7"/>
        <v>1279Xã Hồng Vân22</v>
      </c>
    </row>
    <row r="483" spans="1:18">
      <c r="A483" s="6">
        <v>482</v>
      </c>
      <c r="B483" s="6">
        <v>1</v>
      </c>
      <c r="C483" s="6" t="s">
        <v>248</v>
      </c>
      <c r="D483" s="6">
        <v>279</v>
      </c>
      <c r="E483" s="6" t="s">
        <v>701</v>
      </c>
      <c r="F483" s="6">
        <v>10210</v>
      </c>
      <c r="G483" s="6" t="s">
        <v>711</v>
      </c>
      <c r="H483" s="6">
        <v>2</v>
      </c>
      <c r="I483" s="6" t="s">
        <v>297</v>
      </c>
      <c r="J483" s="6">
        <v>2</v>
      </c>
      <c r="K483" s="6" t="s">
        <v>252</v>
      </c>
      <c r="L483" s="8">
        <v>4</v>
      </c>
      <c r="M483" s="6" t="s">
        <v>361</v>
      </c>
      <c r="N483" s="6" t="s">
        <v>255</v>
      </c>
      <c r="R483" s="6" t="str">
        <f t="shared" si="7"/>
        <v>1279Xã Vân Tảo22</v>
      </c>
    </row>
    <row r="484" spans="1:18">
      <c r="A484" s="6">
        <v>483</v>
      </c>
      <c r="B484" s="6">
        <v>1</v>
      </c>
      <c r="C484" s="6" t="s">
        <v>248</v>
      </c>
      <c r="D484" s="6">
        <v>279</v>
      </c>
      <c r="E484" s="6" t="s">
        <v>701</v>
      </c>
      <c r="F484" s="6">
        <v>10213</v>
      </c>
      <c r="G484" s="6" t="s">
        <v>712</v>
      </c>
      <c r="H484" s="6">
        <v>2</v>
      </c>
      <c r="I484" s="6" t="s">
        <v>297</v>
      </c>
      <c r="J484" s="6">
        <v>2</v>
      </c>
      <c r="K484" s="6" t="s">
        <v>252</v>
      </c>
      <c r="L484" s="8">
        <v>4</v>
      </c>
      <c r="M484" s="6" t="s">
        <v>361</v>
      </c>
      <c r="N484" s="6" t="s">
        <v>255</v>
      </c>
      <c r="R484" s="6" t="str">
        <f t="shared" si="7"/>
        <v>1279Xã Liên Phương22</v>
      </c>
    </row>
    <row r="485" spans="1:18">
      <c r="A485" s="6">
        <v>484</v>
      </c>
      <c r="B485" s="6">
        <v>1</v>
      </c>
      <c r="C485" s="6" t="s">
        <v>248</v>
      </c>
      <c r="D485" s="6">
        <v>279</v>
      </c>
      <c r="E485" s="6" t="s">
        <v>701</v>
      </c>
      <c r="F485" s="6">
        <v>10216</v>
      </c>
      <c r="G485" s="6" t="s">
        <v>713</v>
      </c>
      <c r="H485" s="6">
        <v>2</v>
      </c>
      <c r="I485" s="6" t="s">
        <v>297</v>
      </c>
      <c r="J485" s="6">
        <v>2</v>
      </c>
      <c r="K485" s="6" t="s">
        <v>252</v>
      </c>
      <c r="L485" s="8">
        <v>3</v>
      </c>
      <c r="M485" s="6" t="s">
        <v>359</v>
      </c>
      <c r="N485" s="6" t="s">
        <v>255</v>
      </c>
      <c r="R485" s="6" t="str">
        <f t="shared" si="7"/>
        <v>1279Xã Văn Phú22</v>
      </c>
    </row>
    <row r="486" spans="1:18">
      <c r="A486" s="6">
        <v>485</v>
      </c>
      <c r="B486" s="6">
        <v>1</v>
      </c>
      <c r="C486" s="6" t="s">
        <v>248</v>
      </c>
      <c r="D486" s="6">
        <v>279</v>
      </c>
      <c r="E486" s="6" t="s">
        <v>701</v>
      </c>
      <c r="F486" s="6">
        <v>10219</v>
      </c>
      <c r="G486" s="6" t="s">
        <v>714</v>
      </c>
      <c r="H486" s="6">
        <v>2</v>
      </c>
      <c r="I486" s="6" t="s">
        <v>297</v>
      </c>
      <c r="J486" s="6">
        <v>2</v>
      </c>
      <c r="K486" s="6" t="s">
        <v>252</v>
      </c>
      <c r="L486" s="8">
        <v>4</v>
      </c>
      <c r="M486" s="6" t="s">
        <v>361</v>
      </c>
      <c r="N486" s="6" t="s">
        <v>255</v>
      </c>
      <c r="R486" s="6" t="str">
        <f t="shared" si="7"/>
        <v>1279Xã Tự Nhiên22</v>
      </c>
    </row>
    <row r="487" spans="1:18">
      <c r="A487" s="6">
        <v>486</v>
      </c>
      <c r="B487" s="6">
        <v>1</v>
      </c>
      <c r="C487" s="6" t="s">
        <v>248</v>
      </c>
      <c r="D487" s="6">
        <v>279</v>
      </c>
      <c r="E487" s="6" t="s">
        <v>701</v>
      </c>
      <c r="F487" s="6">
        <v>10222</v>
      </c>
      <c r="G487" s="6" t="s">
        <v>481</v>
      </c>
      <c r="H487" s="6">
        <v>2</v>
      </c>
      <c r="I487" s="6" t="s">
        <v>297</v>
      </c>
      <c r="J487" s="6">
        <v>2</v>
      </c>
      <c r="K487" s="6" t="s">
        <v>252</v>
      </c>
      <c r="L487" s="8">
        <v>4</v>
      </c>
      <c r="M487" s="6" t="s">
        <v>361</v>
      </c>
      <c r="N487" s="6" t="s">
        <v>255</v>
      </c>
      <c r="R487" s="6" t="str">
        <f t="shared" si="7"/>
        <v>1279Xã Tiền Phong22</v>
      </c>
    </row>
    <row r="488" spans="1:18">
      <c r="A488" s="6">
        <v>487</v>
      </c>
      <c r="B488" s="6">
        <v>1</v>
      </c>
      <c r="C488" s="6" t="s">
        <v>248</v>
      </c>
      <c r="D488" s="6">
        <v>279</v>
      </c>
      <c r="E488" s="6" t="s">
        <v>701</v>
      </c>
      <c r="F488" s="6">
        <v>10225</v>
      </c>
      <c r="G488" s="6" t="s">
        <v>715</v>
      </c>
      <c r="H488" s="6">
        <v>2</v>
      </c>
      <c r="I488" s="6" t="s">
        <v>297</v>
      </c>
      <c r="J488" s="6">
        <v>2</v>
      </c>
      <c r="K488" s="6" t="s">
        <v>252</v>
      </c>
      <c r="L488" s="8">
        <v>3</v>
      </c>
      <c r="M488" s="6" t="s">
        <v>359</v>
      </c>
      <c r="N488" s="6" t="s">
        <v>255</v>
      </c>
      <c r="R488" s="6" t="str">
        <f t="shared" si="7"/>
        <v>1279Xã Hà Hồi22</v>
      </c>
    </row>
    <row r="489" spans="1:18">
      <c r="A489" s="6">
        <v>488</v>
      </c>
      <c r="B489" s="6">
        <v>1</v>
      </c>
      <c r="C489" s="6" t="s">
        <v>248</v>
      </c>
      <c r="D489" s="6">
        <v>279</v>
      </c>
      <c r="E489" s="6" t="s">
        <v>701</v>
      </c>
      <c r="F489" s="6">
        <v>10228</v>
      </c>
      <c r="G489" s="6" t="s">
        <v>716</v>
      </c>
      <c r="H489" s="6">
        <v>2</v>
      </c>
      <c r="I489" s="6" t="s">
        <v>297</v>
      </c>
      <c r="J489" s="6">
        <v>2</v>
      </c>
      <c r="K489" s="6" t="s">
        <v>252</v>
      </c>
      <c r="L489" s="8">
        <v>4</v>
      </c>
      <c r="M489" s="6" t="s">
        <v>361</v>
      </c>
      <c r="N489" s="6" t="s">
        <v>255</v>
      </c>
      <c r="R489" s="6" t="str">
        <f t="shared" si="7"/>
        <v>1279Xã Thư Phú22</v>
      </c>
    </row>
    <row r="490" spans="1:18">
      <c r="A490" s="6">
        <v>489</v>
      </c>
      <c r="B490" s="6">
        <v>1</v>
      </c>
      <c r="C490" s="6" t="s">
        <v>248</v>
      </c>
      <c r="D490" s="6">
        <v>279</v>
      </c>
      <c r="E490" s="6" t="s">
        <v>701</v>
      </c>
      <c r="F490" s="6">
        <v>10231</v>
      </c>
      <c r="G490" s="6" t="s">
        <v>717</v>
      </c>
      <c r="H490" s="6">
        <v>2</v>
      </c>
      <c r="I490" s="6" t="s">
        <v>297</v>
      </c>
      <c r="J490" s="6">
        <v>2</v>
      </c>
      <c r="K490" s="6" t="s">
        <v>252</v>
      </c>
      <c r="L490" s="8">
        <v>4</v>
      </c>
      <c r="M490" s="6" t="s">
        <v>361</v>
      </c>
      <c r="N490" s="6" t="s">
        <v>255</v>
      </c>
      <c r="R490" s="6" t="str">
        <f t="shared" si="7"/>
        <v>1279Xã Nguyễn Trãi22</v>
      </c>
    </row>
    <row r="491" spans="1:18">
      <c r="A491" s="6">
        <v>490</v>
      </c>
      <c r="B491" s="6">
        <v>1</v>
      </c>
      <c r="C491" s="6" t="s">
        <v>248</v>
      </c>
      <c r="D491" s="6">
        <v>279</v>
      </c>
      <c r="E491" s="6" t="s">
        <v>701</v>
      </c>
      <c r="F491" s="6">
        <v>10234</v>
      </c>
      <c r="G491" s="6" t="s">
        <v>718</v>
      </c>
      <c r="H491" s="6">
        <v>2</v>
      </c>
      <c r="I491" s="6" t="s">
        <v>297</v>
      </c>
      <c r="J491" s="6">
        <v>2</v>
      </c>
      <c r="K491" s="6" t="s">
        <v>252</v>
      </c>
      <c r="L491" s="8">
        <v>4</v>
      </c>
      <c r="M491" s="6" t="s">
        <v>361</v>
      </c>
      <c r="N491" s="6" t="s">
        <v>255</v>
      </c>
      <c r="R491" s="6" t="str">
        <f t="shared" si="7"/>
        <v>1279Xã Quất Động22</v>
      </c>
    </row>
    <row r="492" spans="1:18">
      <c r="A492" s="6">
        <v>491</v>
      </c>
      <c r="B492" s="6">
        <v>1</v>
      </c>
      <c r="C492" s="6" t="s">
        <v>248</v>
      </c>
      <c r="D492" s="6">
        <v>279</v>
      </c>
      <c r="E492" s="6" t="s">
        <v>701</v>
      </c>
      <c r="F492" s="6">
        <v>10237</v>
      </c>
      <c r="G492" s="6" t="s">
        <v>719</v>
      </c>
      <c r="H492" s="6">
        <v>2</v>
      </c>
      <c r="I492" s="6" t="s">
        <v>297</v>
      </c>
      <c r="J492" s="6">
        <v>2</v>
      </c>
      <c r="K492" s="6" t="s">
        <v>252</v>
      </c>
      <c r="L492" s="8">
        <v>4</v>
      </c>
      <c r="M492" s="6" t="s">
        <v>361</v>
      </c>
      <c r="N492" s="6" t="s">
        <v>255</v>
      </c>
      <c r="R492" s="6" t="str">
        <f t="shared" si="7"/>
        <v>1279Xã Chương Dương22</v>
      </c>
    </row>
    <row r="493" spans="1:18">
      <c r="A493" s="6">
        <v>492</v>
      </c>
      <c r="B493" s="6">
        <v>1</v>
      </c>
      <c r="C493" s="6" t="s">
        <v>248</v>
      </c>
      <c r="D493" s="6">
        <v>279</v>
      </c>
      <c r="E493" s="6" t="s">
        <v>701</v>
      </c>
      <c r="F493" s="6">
        <v>10240</v>
      </c>
      <c r="G493" s="6" t="s">
        <v>370</v>
      </c>
      <c r="H493" s="6">
        <v>2</v>
      </c>
      <c r="I493" s="6" t="s">
        <v>297</v>
      </c>
      <c r="J493" s="6">
        <v>2</v>
      </c>
      <c r="K493" s="6" t="s">
        <v>252</v>
      </c>
      <c r="L493" s="8">
        <v>4</v>
      </c>
      <c r="M493" s="6" t="s">
        <v>361</v>
      </c>
      <c r="N493" s="6" t="s">
        <v>255</v>
      </c>
      <c r="R493" s="6" t="str">
        <f t="shared" si="7"/>
        <v>1279Xã Tân Minh22</v>
      </c>
    </row>
    <row r="494" spans="1:18">
      <c r="A494" s="6">
        <v>493</v>
      </c>
      <c r="B494" s="6">
        <v>1</v>
      </c>
      <c r="C494" s="6" t="s">
        <v>248</v>
      </c>
      <c r="D494" s="6">
        <v>279</v>
      </c>
      <c r="E494" s="6" t="s">
        <v>701</v>
      </c>
      <c r="F494" s="6">
        <v>10243</v>
      </c>
      <c r="G494" s="6" t="s">
        <v>720</v>
      </c>
      <c r="H494" s="6">
        <v>2</v>
      </c>
      <c r="I494" s="6" t="s">
        <v>297</v>
      </c>
      <c r="J494" s="6">
        <v>2</v>
      </c>
      <c r="K494" s="6" t="s">
        <v>252</v>
      </c>
      <c r="L494" s="8">
        <v>4</v>
      </c>
      <c r="M494" s="6" t="s">
        <v>361</v>
      </c>
      <c r="N494" s="6" t="s">
        <v>255</v>
      </c>
      <c r="R494" s="6" t="str">
        <f t="shared" si="7"/>
        <v>1279Xã Lê Lợi22</v>
      </c>
    </row>
    <row r="495" spans="1:18">
      <c r="A495" s="6">
        <v>494</v>
      </c>
      <c r="B495" s="6">
        <v>1</v>
      </c>
      <c r="C495" s="6" t="s">
        <v>248</v>
      </c>
      <c r="D495" s="6">
        <v>279</v>
      </c>
      <c r="E495" s="6" t="s">
        <v>701</v>
      </c>
      <c r="F495" s="6">
        <v>10246</v>
      </c>
      <c r="G495" s="6" t="s">
        <v>721</v>
      </c>
      <c r="H495" s="6">
        <v>2</v>
      </c>
      <c r="I495" s="6" t="s">
        <v>297</v>
      </c>
      <c r="J495" s="6">
        <v>2</v>
      </c>
      <c r="K495" s="6" t="s">
        <v>252</v>
      </c>
      <c r="L495" s="8">
        <v>4</v>
      </c>
      <c r="M495" s="6" t="s">
        <v>361</v>
      </c>
      <c r="N495" s="6" t="s">
        <v>255</v>
      </c>
      <c r="R495" s="6" t="str">
        <f t="shared" si="7"/>
        <v>1279Xã Thắng Lợi22</v>
      </c>
    </row>
    <row r="496" spans="1:18">
      <c r="A496" s="6">
        <v>495</v>
      </c>
      <c r="B496" s="6">
        <v>1</v>
      </c>
      <c r="C496" s="6" t="s">
        <v>248</v>
      </c>
      <c r="D496" s="6">
        <v>279</v>
      </c>
      <c r="E496" s="6" t="s">
        <v>701</v>
      </c>
      <c r="F496" s="6">
        <v>10249</v>
      </c>
      <c r="G496" s="6" t="s">
        <v>722</v>
      </c>
      <c r="H496" s="6">
        <v>2</v>
      </c>
      <c r="I496" s="6" t="s">
        <v>297</v>
      </c>
      <c r="J496" s="6">
        <v>2</v>
      </c>
      <c r="K496" s="6" t="s">
        <v>252</v>
      </c>
      <c r="L496" s="8">
        <v>4</v>
      </c>
      <c r="M496" s="6" t="s">
        <v>361</v>
      </c>
      <c r="N496" s="6" t="s">
        <v>255</v>
      </c>
      <c r="R496" s="6" t="str">
        <f t="shared" si="7"/>
        <v>1279Xã Dũng Tiến22</v>
      </c>
    </row>
    <row r="497" spans="1:18">
      <c r="A497" s="6">
        <v>496</v>
      </c>
      <c r="B497" s="6">
        <v>1</v>
      </c>
      <c r="C497" s="6" t="s">
        <v>248</v>
      </c>
      <c r="D497" s="6">
        <v>279</v>
      </c>
      <c r="E497" s="6" t="s">
        <v>701</v>
      </c>
      <c r="F497" s="6">
        <v>10252</v>
      </c>
      <c r="G497" s="6" t="s">
        <v>723</v>
      </c>
      <c r="H497" s="6">
        <v>2</v>
      </c>
      <c r="I497" s="6" t="s">
        <v>297</v>
      </c>
      <c r="J497" s="6">
        <v>2</v>
      </c>
      <c r="K497" s="6" t="s">
        <v>252</v>
      </c>
      <c r="L497" s="8">
        <v>4</v>
      </c>
      <c r="M497" s="6" t="s">
        <v>361</v>
      </c>
      <c r="N497" s="6" t="s">
        <v>255</v>
      </c>
      <c r="R497" s="6" t="str">
        <f t="shared" si="7"/>
        <v>1279Xã Thống Nhất22</v>
      </c>
    </row>
    <row r="498" spans="1:18">
      <c r="A498" s="6">
        <v>497</v>
      </c>
      <c r="B498" s="6">
        <v>1</v>
      </c>
      <c r="C498" s="6" t="s">
        <v>248</v>
      </c>
      <c r="D498" s="6">
        <v>279</v>
      </c>
      <c r="E498" s="6" t="s">
        <v>701</v>
      </c>
      <c r="F498" s="6">
        <v>10255</v>
      </c>
      <c r="G498" s="6" t="s">
        <v>724</v>
      </c>
      <c r="H498" s="6">
        <v>2</v>
      </c>
      <c r="I498" s="6" t="s">
        <v>297</v>
      </c>
      <c r="J498" s="6">
        <v>2</v>
      </c>
      <c r="K498" s="6" t="s">
        <v>252</v>
      </c>
      <c r="L498" s="8">
        <v>4</v>
      </c>
      <c r="M498" s="6" t="s">
        <v>361</v>
      </c>
      <c r="N498" s="6" t="s">
        <v>255</v>
      </c>
      <c r="R498" s="6" t="str">
        <f t="shared" si="7"/>
        <v>1279Xã Nghiêm Xuyên22</v>
      </c>
    </row>
    <row r="499" spans="1:18">
      <c r="A499" s="6">
        <v>498</v>
      </c>
      <c r="B499" s="6">
        <v>1</v>
      </c>
      <c r="C499" s="6" t="s">
        <v>248</v>
      </c>
      <c r="D499" s="6">
        <v>279</v>
      </c>
      <c r="E499" s="6" t="s">
        <v>701</v>
      </c>
      <c r="F499" s="6">
        <v>10258</v>
      </c>
      <c r="G499" s="6" t="s">
        <v>725</v>
      </c>
      <c r="H499" s="6">
        <v>2</v>
      </c>
      <c r="I499" s="6" t="s">
        <v>297</v>
      </c>
      <c r="J499" s="6">
        <v>2</v>
      </c>
      <c r="K499" s="6" t="s">
        <v>252</v>
      </c>
      <c r="L499" s="8">
        <v>4</v>
      </c>
      <c r="M499" s="6" t="s">
        <v>361</v>
      </c>
      <c r="N499" s="6" t="s">
        <v>255</v>
      </c>
      <c r="R499" s="6" t="str">
        <f t="shared" si="7"/>
        <v>1279Xã Tô Hiệu22</v>
      </c>
    </row>
    <row r="500" spans="1:18">
      <c r="A500" s="6">
        <v>499</v>
      </c>
      <c r="B500" s="6">
        <v>1</v>
      </c>
      <c r="C500" s="6" t="s">
        <v>248</v>
      </c>
      <c r="D500" s="6">
        <v>279</v>
      </c>
      <c r="E500" s="6" t="s">
        <v>701</v>
      </c>
      <c r="F500" s="6">
        <v>10261</v>
      </c>
      <c r="G500" s="6" t="s">
        <v>726</v>
      </c>
      <c r="H500" s="6">
        <v>2</v>
      </c>
      <c r="I500" s="6" t="s">
        <v>297</v>
      </c>
      <c r="J500" s="6">
        <v>2</v>
      </c>
      <c r="K500" s="6" t="s">
        <v>252</v>
      </c>
      <c r="L500" s="8">
        <v>4</v>
      </c>
      <c r="M500" s="6" t="s">
        <v>361</v>
      </c>
      <c r="N500" s="6" t="s">
        <v>255</v>
      </c>
      <c r="R500" s="6" t="str">
        <f t="shared" si="7"/>
        <v>1279Xã Văn Tự22</v>
      </c>
    </row>
    <row r="501" spans="1:18">
      <c r="A501" s="6">
        <v>500</v>
      </c>
      <c r="B501" s="6">
        <v>1</v>
      </c>
      <c r="C501" s="6" t="s">
        <v>248</v>
      </c>
      <c r="D501" s="6">
        <v>279</v>
      </c>
      <c r="E501" s="6" t="s">
        <v>701</v>
      </c>
      <c r="F501" s="6">
        <v>10264</v>
      </c>
      <c r="G501" s="6" t="s">
        <v>727</v>
      </c>
      <c r="H501" s="6">
        <v>2</v>
      </c>
      <c r="I501" s="6" t="s">
        <v>297</v>
      </c>
      <c r="J501" s="6">
        <v>2</v>
      </c>
      <c r="K501" s="6" t="s">
        <v>252</v>
      </c>
      <c r="L501" s="8">
        <v>3</v>
      </c>
      <c r="M501" s="6" t="s">
        <v>359</v>
      </c>
      <c r="N501" s="6" t="s">
        <v>255</v>
      </c>
      <c r="R501" s="6" t="str">
        <f t="shared" si="7"/>
        <v>1279Xã Vạn Điểm22</v>
      </c>
    </row>
    <row r="502" spans="1:18">
      <c r="A502" s="6">
        <v>501</v>
      </c>
      <c r="B502" s="6">
        <v>1</v>
      </c>
      <c r="C502" s="6" t="s">
        <v>248</v>
      </c>
      <c r="D502" s="6">
        <v>279</v>
      </c>
      <c r="E502" s="6" t="s">
        <v>701</v>
      </c>
      <c r="F502" s="6">
        <v>10267</v>
      </c>
      <c r="G502" s="6" t="s">
        <v>728</v>
      </c>
      <c r="H502" s="6">
        <v>2</v>
      </c>
      <c r="I502" s="6" t="s">
        <v>297</v>
      </c>
      <c r="J502" s="6">
        <v>2</v>
      </c>
      <c r="K502" s="6" t="s">
        <v>252</v>
      </c>
      <c r="L502" s="8">
        <v>4</v>
      </c>
      <c r="M502" s="6" t="s">
        <v>361</v>
      </c>
      <c r="N502" s="6" t="s">
        <v>255</v>
      </c>
      <c r="R502" s="6" t="str">
        <f t="shared" si="7"/>
        <v>1279Xã Minh Cường22</v>
      </c>
    </row>
    <row r="503" spans="1:18">
      <c r="A503" s="6">
        <v>502</v>
      </c>
      <c r="B503" s="6">
        <v>1</v>
      </c>
      <c r="C503" s="6" t="s">
        <v>248</v>
      </c>
      <c r="D503" s="6">
        <v>280</v>
      </c>
      <c r="E503" s="6" t="s">
        <v>729</v>
      </c>
      <c r="F503" s="6">
        <v>10270</v>
      </c>
      <c r="G503" s="6" t="s">
        <v>730</v>
      </c>
      <c r="H503" s="6">
        <v>1</v>
      </c>
      <c r="I503" s="6" t="s">
        <v>251</v>
      </c>
      <c r="J503" s="6">
        <v>2</v>
      </c>
      <c r="K503" s="6" t="s">
        <v>252</v>
      </c>
      <c r="L503" s="8">
        <v>3</v>
      </c>
      <c r="M503" s="6" t="s">
        <v>359</v>
      </c>
      <c r="N503" s="6" t="s">
        <v>255</v>
      </c>
      <c r="R503" s="6" t="str">
        <f t="shared" si="7"/>
        <v>1280Thị trấn Phú Minh12</v>
      </c>
    </row>
    <row r="504" spans="1:18">
      <c r="A504" s="6">
        <v>503</v>
      </c>
      <c r="B504" s="6">
        <v>1</v>
      </c>
      <c r="C504" s="6" t="s">
        <v>248</v>
      </c>
      <c r="D504" s="6">
        <v>280</v>
      </c>
      <c r="E504" s="6" t="s">
        <v>729</v>
      </c>
      <c r="F504" s="6">
        <v>10273</v>
      </c>
      <c r="G504" s="6" t="s">
        <v>731</v>
      </c>
      <c r="H504" s="6">
        <v>1</v>
      </c>
      <c r="I504" s="6" t="s">
        <v>251</v>
      </c>
      <c r="J504" s="6">
        <v>2</v>
      </c>
      <c r="K504" s="6" t="s">
        <v>252</v>
      </c>
      <c r="L504" s="8">
        <v>3</v>
      </c>
      <c r="M504" s="6" t="s">
        <v>359</v>
      </c>
      <c r="N504" s="6" t="s">
        <v>255</v>
      </c>
      <c r="R504" s="6" t="str">
        <f t="shared" si="7"/>
        <v>1280Thị trấn Phú Xuyên12</v>
      </c>
    </row>
    <row r="505" spans="1:18">
      <c r="A505" s="6">
        <v>504</v>
      </c>
      <c r="B505" s="6">
        <v>1</v>
      </c>
      <c r="C505" s="6" t="s">
        <v>248</v>
      </c>
      <c r="D505" s="6">
        <v>280</v>
      </c>
      <c r="E505" s="6" t="s">
        <v>729</v>
      </c>
      <c r="F505" s="6">
        <v>10276</v>
      </c>
      <c r="G505" s="6" t="s">
        <v>732</v>
      </c>
      <c r="H505" s="6">
        <v>2</v>
      </c>
      <c r="I505" s="6" t="s">
        <v>297</v>
      </c>
      <c r="J505" s="6">
        <v>2</v>
      </c>
      <c r="K505" s="6" t="s">
        <v>252</v>
      </c>
      <c r="L505" s="8">
        <v>4</v>
      </c>
      <c r="M505" s="6" t="s">
        <v>361</v>
      </c>
      <c r="N505" s="6" t="s">
        <v>255</v>
      </c>
      <c r="R505" s="6" t="str">
        <f t="shared" si="7"/>
        <v>1280Xã Hồng Minh22</v>
      </c>
    </row>
    <row r="506" spans="1:18">
      <c r="A506" s="6">
        <v>505</v>
      </c>
      <c r="B506" s="6">
        <v>1</v>
      </c>
      <c r="C506" s="6" t="s">
        <v>248</v>
      </c>
      <c r="D506" s="6">
        <v>280</v>
      </c>
      <c r="E506" s="6" t="s">
        <v>729</v>
      </c>
      <c r="F506" s="6">
        <v>10279</v>
      </c>
      <c r="G506" s="6" t="s">
        <v>733</v>
      </c>
      <c r="H506" s="6">
        <v>2</v>
      </c>
      <c r="I506" s="6" t="s">
        <v>297</v>
      </c>
      <c r="J506" s="6">
        <v>2</v>
      </c>
      <c r="K506" s="6" t="s">
        <v>252</v>
      </c>
      <c r="L506" s="8">
        <v>4</v>
      </c>
      <c r="M506" s="6" t="s">
        <v>361</v>
      </c>
      <c r="N506" s="6" t="s">
        <v>255</v>
      </c>
      <c r="R506" s="6" t="str">
        <f t="shared" si="7"/>
        <v>1280Xã Phượng Dực22</v>
      </c>
    </row>
    <row r="507" spans="1:18">
      <c r="A507" s="6">
        <v>506</v>
      </c>
      <c r="B507" s="6">
        <v>1</v>
      </c>
      <c r="C507" s="6" t="s">
        <v>248</v>
      </c>
      <c r="D507" s="6">
        <v>280</v>
      </c>
      <c r="E507" s="6" t="s">
        <v>729</v>
      </c>
      <c r="F507" s="6">
        <v>10282</v>
      </c>
      <c r="G507" s="6" t="s">
        <v>734</v>
      </c>
      <c r="H507" s="6">
        <v>2</v>
      </c>
      <c r="I507" s="6" t="s">
        <v>297</v>
      </c>
      <c r="J507" s="6">
        <v>2</v>
      </c>
      <c r="K507" s="6" t="s">
        <v>252</v>
      </c>
      <c r="L507" s="8">
        <v>4</v>
      </c>
      <c r="M507" s="6" t="s">
        <v>361</v>
      </c>
      <c r="N507" s="6" t="s">
        <v>255</v>
      </c>
      <c r="R507" s="6" t="str">
        <f t="shared" si="7"/>
        <v>1280Xã Nam Tiến22</v>
      </c>
    </row>
    <row r="508" spans="1:18">
      <c r="A508" s="6">
        <v>507</v>
      </c>
      <c r="B508" s="6">
        <v>1</v>
      </c>
      <c r="C508" s="6" t="s">
        <v>248</v>
      </c>
      <c r="D508" s="6">
        <v>280</v>
      </c>
      <c r="E508" s="6" t="s">
        <v>729</v>
      </c>
      <c r="F508" s="6">
        <v>10288</v>
      </c>
      <c r="G508" s="6" t="s">
        <v>735</v>
      </c>
      <c r="H508" s="6">
        <v>2</v>
      </c>
      <c r="I508" s="6" t="s">
        <v>297</v>
      </c>
      <c r="J508" s="6">
        <v>2</v>
      </c>
      <c r="K508" s="6" t="s">
        <v>252</v>
      </c>
      <c r="L508" s="8">
        <v>4</v>
      </c>
      <c r="M508" s="6" t="s">
        <v>361</v>
      </c>
      <c r="N508" s="6" t="s">
        <v>255</v>
      </c>
      <c r="R508" s="6" t="str">
        <f t="shared" si="7"/>
        <v>1280Xã Tri Trung22</v>
      </c>
    </row>
    <row r="509" spans="1:18">
      <c r="A509" s="6">
        <v>508</v>
      </c>
      <c r="B509" s="6">
        <v>1</v>
      </c>
      <c r="C509" s="6" t="s">
        <v>248</v>
      </c>
      <c r="D509" s="6">
        <v>280</v>
      </c>
      <c r="E509" s="6" t="s">
        <v>729</v>
      </c>
      <c r="F509" s="6">
        <v>10291</v>
      </c>
      <c r="G509" s="6" t="s">
        <v>736</v>
      </c>
      <c r="H509" s="6">
        <v>2</v>
      </c>
      <c r="I509" s="6" t="s">
        <v>297</v>
      </c>
      <c r="J509" s="6">
        <v>2</v>
      </c>
      <c r="K509" s="6" t="s">
        <v>252</v>
      </c>
      <c r="L509" s="8">
        <v>4</v>
      </c>
      <c r="M509" s="6" t="s">
        <v>361</v>
      </c>
      <c r="N509" s="6" t="s">
        <v>255</v>
      </c>
      <c r="R509" s="6" t="str">
        <f t="shared" si="7"/>
        <v>1280Xã Đại Thắng22</v>
      </c>
    </row>
    <row r="510" spans="1:18">
      <c r="A510" s="6">
        <v>509</v>
      </c>
      <c r="B510" s="6">
        <v>1</v>
      </c>
      <c r="C510" s="6" t="s">
        <v>248</v>
      </c>
      <c r="D510" s="6">
        <v>280</v>
      </c>
      <c r="E510" s="6" t="s">
        <v>729</v>
      </c>
      <c r="F510" s="6">
        <v>10294</v>
      </c>
      <c r="G510" s="6" t="s">
        <v>737</v>
      </c>
      <c r="H510" s="6">
        <v>2</v>
      </c>
      <c r="I510" s="6" t="s">
        <v>297</v>
      </c>
      <c r="J510" s="6">
        <v>2</v>
      </c>
      <c r="K510" s="6" t="s">
        <v>252</v>
      </c>
      <c r="L510" s="8">
        <v>4</v>
      </c>
      <c r="M510" s="6" t="s">
        <v>361</v>
      </c>
      <c r="N510" s="6" t="s">
        <v>255</v>
      </c>
      <c r="R510" s="6" t="str">
        <f t="shared" si="7"/>
        <v>1280Xã Phú Túc22</v>
      </c>
    </row>
    <row r="511" spans="1:18">
      <c r="A511" s="6">
        <v>510</v>
      </c>
      <c r="B511" s="6">
        <v>1</v>
      </c>
      <c r="C511" s="6" t="s">
        <v>248</v>
      </c>
      <c r="D511" s="6">
        <v>280</v>
      </c>
      <c r="E511" s="6" t="s">
        <v>729</v>
      </c>
      <c r="F511" s="6">
        <v>10297</v>
      </c>
      <c r="G511" s="6" t="s">
        <v>738</v>
      </c>
      <c r="H511" s="6">
        <v>2</v>
      </c>
      <c r="I511" s="6" t="s">
        <v>297</v>
      </c>
      <c r="J511" s="6">
        <v>2</v>
      </c>
      <c r="K511" s="6" t="s">
        <v>252</v>
      </c>
      <c r="L511" s="8">
        <v>4</v>
      </c>
      <c r="M511" s="6" t="s">
        <v>361</v>
      </c>
      <c r="N511" s="6" t="s">
        <v>255</v>
      </c>
      <c r="R511" s="6" t="str">
        <f t="shared" si="7"/>
        <v>1280Xã Văn Hoàng22</v>
      </c>
    </row>
    <row r="512" spans="1:18">
      <c r="A512" s="6">
        <v>511</v>
      </c>
      <c r="B512" s="6">
        <v>1</v>
      </c>
      <c r="C512" s="6" t="s">
        <v>248</v>
      </c>
      <c r="D512" s="6">
        <v>280</v>
      </c>
      <c r="E512" s="6" t="s">
        <v>729</v>
      </c>
      <c r="F512" s="6">
        <v>10300</v>
      </c>
      <c r="G512" s="6" t="s">
        <v>739</v>
      </c>
      <c r="H512" s="6">
        <v>2</v>
      </c>
      <c r="I512" s="6" t="s">
        <v>297</v>
      </c>
      <c r="J512" s="6">
        <v>2</v>
      </c>
      <c r="K512" s="6" t="s">
        <v>252</v>
      </c>
      <c r="L512" s="8">
        <v>4</v>
      </c>
      <c r="M512" s="6" t="s">
        <v>361</v>
      </c>
      <c r="N512" s="6" t="s">
        <v>255</v>
      </c>
      <c r="R512" s="6" t="str">
        <f t="shared" si="7"/>
        <v>1280Xã Hồng Thái22</v>
      </c>
    </row>
    <row r="513" spans="1:18">
      <c r="A513" s="6">
        <v>512</v>
      </c>
      <c r="B513" s="6">
        <v>1</v>
      </c>
      <c r="C513" s="6" t="s">
        <v>248</v>
      </c>
      <c r="D513" s="6">
        <v>280</v>
      </c>
      <c r="E513" s="6" t="s">
        <v>729</v>
      </c>
      <c r="F513" s="6">
        <v>10303</v>
      </c>
      <c r="G513" s="6" t="s">
        <v>740</v>
      </c>
      <c r="H513" s="6">
        <v>2</v>
      </c>
      <c r="I513" s="6" t="s">
        <v>297</v>
      </c>
      <c r="J513" s="6">
        <v>2</v>
      </c>
      <c r="K513" s="6" t="s">
        <v>252</v>
      </c>
      <c r="L513" s="8">
        <v>4</v>
      </c>
      <c r="M513" s="6" t="s">
        <v>361</v>
      </c>
      <c r="N513" s="6" t="s">
        <v>255</v>
      </c>
      <c r="R513" s="6" t="str">
        <f t="shared" si="7"/>
        <v>1280Xã Hoàng Long22</v>
      </c>
    </row>
    <row r="514" spans="1:18">
      <c r="A514" s="6">
        <v>513</v>
      </c>
      <c r="B514" s="6">
        <v>1</v>
      </c>
      <c r="C514" s="6" t="s">
        <v>248</v>
      </c>
      <c r="D514" s="6">
        <v>280</v>
      </c>
      <c r="E514" s="6" t="s">
        <v>729</v>
      </c>
      <c r="F514" s="6">
        <v>10306</v>
      </c>
      <c r="G514" s="6" t="s">
        <v>741</v>
      </c>
      <c r="H514" s="6">
        <v>2</v>
      </c>
      <c r="I514" s="6" t="s">
        <v>297</v>
      </c>
      <c r="J514" s="6">
        <v>2</v>
      </c>
      <c r="K514" s="6" t="s">
        <v>252</v>
      </c>
      <c r="L514" s="8">
        <v>4</v>
      </c>
      <c r="M514" s="6" t="s">
        <v>361</v>
      </c>
      <c r="N514" s="6" t="s">
        <v>255</v>
      </c>
      <c r="R514" s="6" t="str">
        <f t="shared" si="7"/>
        <v>1280Xã Quang Trung22</v>
      </c>
    </row>
    <row r="515" spans="1:18">
      <c r="A515" s="6">
        <v>514</v>
      </c>
      <c r="B515" s="6">
        <v>1</v>
      </c>
      <c r="C515" s="6" t="s">
        <v>248</v>
      </c>
      <c r="D515" s="6">
        <v>280</v>
      </c>
      <c r="E515" s="6" t="s">
        <v>729</v>
      </c>
      <c r="F515" s="6">
        <v>10309</v>
      </c>
      <c r="G515" s="6" t="s">
        <v>742</v>
      </c>
      <c r="H515" s="6">
        <v>2</v>
      </c>
      <c r="I515" s="6" t="s">
        <v>297</v>
      </c>
      <c r="J515" s="6">
        <v>2</v>
      </c>
      <c r="K515" s="6" t="s">
        <v>252</v>
      </c>
      <c r="L515" s="8">
        <v>4</v>
      </c>
      <c r="M515" s="6" t="s">
        <v>361</v>
      </c>
      <c r="N515" s="6" t="s">
        <v>255</v>
      </c>
      <c r="R515" s="6" t="str">
        <f t="shared" ref="R515:R578" si="8">CONCATENATE(B515,D515,G515,H515,J515)</f>
        <v>1280Xã Nam Phong22</v>
      </c>
    </row>
    <row r="516" spans="1:18">
      <c r="A516" s="6">
        <v>515</v>
      </c>
      <c r="B516" s="6">
        <v>1</v>
      </c>
      <c r="C516" s="6" t="s">
        <v>248</v>
      </c>
      <c r="D516" s="6">
        <v>280</v>
      </c>
      <c r="E516" s="6" t="s">
        <v>729</v>
      </c>
      <c r="F516" s="6">
        <v>10312</v>
      </c>
      <c r="G516" s="6" t="s">
        <v>743</v>
      </c>
      <c r="H516" s="6">
        <v>2</v>
      </c>
      <c r="I516" s="6" t="s">
        <v>297</v>
      </c>
      <c r="J516" s="6">
        <v>2</v>
      </c>
      <c r="K516" s="6" t="s">
        <v>252</v>
      </c>
      <c r="L516" s="8">
        <v>4</v>
      </c>
      <c r="M516" s="6" t="s">
        <v>361</v>
      </c>
      <c r="N516" s="6" t="s">
        <v>255</v>
      </c>
      <c r="R516" s="6" t="str">
        <f t="shared" si="8"/>
        <v>1280Xã Nam Triều22</v>
      </c>
    </row>
    <row r="517" spans="1:18">
      <c r="A517" s="6">
        <v>516</v>
      </c>
      <c r="B517" s="6">
        <v>1</v>
      </c>
      <c r="C517" s="6" t="s">
        <v>248</v>
      </c>
      <c r="D517" s="6">
        <v>280</v>
      </c>
      <c r="E517" s="6" t="s">
        <v>729</v>
      </c>
      <c r="F517" s="6">
        <v>10315</v>
      </c>
      <c r="G517" s="6" t="s">
        <v>373</v>
      </c>
      <c r="H517" s="6">
        <v>2</v>
      </c>
      <c r="I517" s="6" t="s">
        <v>297</v>
      </c>
      <c r="J517" s="6">
        <v>2</v>
      </c>
      <c r="K517" s="6" t="s">
        <v>252</v>
      </c>
      <c r="L517" s="8">
        <v>4</v>
      </c>
      <c r="M517" s="6" t="s">
        <v>361</v>
      </c>
      <c r="N517" s="6" t="s">
        <v>255</v>
      </c>
      <c r="R517" s="6" t="str">
        <f t="shared" si="8"/>
        <v>1280Xã Tân Dân22</v>
      </c>
    </row>
    <row r="518" spans="1:18">
      <c r="A518" s="6">
        <v>517</v>
      </c>
      <c r="B518" s="6">
        <v>1</v>
      </c>
      <c r="C518" s="6" t="s">
        <v>248</v>
      </c>
      <c r="D518" s="6">
        <v>280</v>
      </c>
      <c r="E518" s="6" t="s">
        <v>729</v>
      </c>
      <c r="F518" s="6">
        <v>10318</v>
      </c>
      <c r="G518" s="6" t="s">
        <v>744</v>
      </c>
      <c r="H518" s="6">
        <v>2</v>
      </c>
      <c r="I518" s="6" t="s">
        <v>297</v>
      </c>
      <c r="J518" s="6">
        <v>2</v>
      </c>
      <c r="K518" s="6" t="s">
        <v>252</v>
      </c>
      <c r="L518" s="8">
        <v>4</v>
      </c>
      <c r="M518" s="6" t="s">
        <v>361</v>
      </c>
      <c r="N518" s="6" t="s">
        <v>255</v>
      </c>
      <c r="R518" s="6" t="str">
        <f t="shared" si="8"/>
        <v>1280Xã Sơn Hà22</v>
      </c>
    </row>
    <row r="519" spans="1:18">
      <c r="A519" s="6">
        <v>518</v>
      </c>
      <c r="B519" s="6">
        <v>1</v>
      </c>
      <c r="C519" s="6" t="s">
        <v>248</v>
      </c>
      <c r="D519" s="6">
        <v>280</v>
      </c>
      <c r="E519" s="6" t="s">
        <v>729</v>
      </c>
      <c r="F519" s="6">
        <v>10321</v>
      </c>
      <c r="G519" s="6" t="s">
        <v>745</v>
      </c>
      <c r="H519" s="6">
        <v>2</v>
      </c>
      <c r="I519" s="6" t="s">
        <v>297</v>
      </c>
      <c r="J519" s="6">
        <v>2</v>
      </c>
      <c r="K519" s="6" t="s">
        <v>252</v>
      </c>
      <c r="L519" s="8">
        <v>4</v>
      </c>
      <c r="M519" s="6" t="s">
        <v>361</v>
      </c>
      <c r="N519" s="6" t="s">
        <v>255</v>
      </c>
      <c r="R519" s="6" t="str">
        <f t="shared" si="8"/>
        <v>1280Xã Chuyên Mỹ22</v>
      </c>
    </row>
    <row r="520" spans="1:18">
      <c r="A520" s="6">
        <v>519</v>
      </c>
      <c r="B520" s="6">
        <v>1</v>
      </c>
      <c r="C520" s="6" t="s">
        <v>248</v>
      </c>
      <c r="D520" s="6">
        <v>280</v>
      </c>
      <c r="E520" s="6" t="s">
        <v>729</v>
      </c>
      <c r="F520" s="6">
        <v>10324</v>
      </c>
      <c r="G520" s="6" t="s">
        <v>746</v>
      </c>
      <c r="H520" s="6">
        <v>2</v>
      </c>
      <c r="I520" s="6" t="s">
        <v>297</v>
      </c>
      <c r="J520" s="6">
        <v>2</v>
      </c>
      <c r="K520" s="6" t="s">
        <v>252</v>
      </c>
      <c r="L520" s="8">
        <v>4</v>
      </c>
      <c r="M520" s="6" t="s">
        <v>361</v>
      </c>
      <c r="N520" s="6" t="s">
        <v>255</v>
      </c>
      <c r="R520" s="6" t="str">
        <f t="shared" si="8"/>
        <v>1280Xã Khai Thái22</v>
      </c>
    </row>
    <row r="521" spans="1:18">
      <c r="A521" s="6">
        <v>520</v>
      </c>
      <c r="B521" s="6">
        <v>1</v>
      </c>
      <c r="C521" s="6" t="s">
        <v>248</v>
      </c>
      <c r="D521" s="6">
        <v>280</v>
      </c>
      <c r="E521" s="6" t="s">
        <v>729</v>
      </c>
      <c r="F521" s="6">
        <v>10327</v>
      </c>
      <c r="G521" s="6" t="s">
        <v>747</v>
      </c>
      <c r="H521" s="6">
        <v>2</v>
      </c>
      <c r="I521" s="6" t="s">
        <v>297</v>
      </c>
      <c r="J521" s="6">
        <v>2</v>
      </c>
      <c r="K521" s="6" t="s">
        <v>252</v>
      </c>
      <c r="L521" s="8">
        <v>4</v>
      </c>
      <c r="M521" s="6" t="s">
        <v>361</v>
      </c>
      <c r="N521" s="6" t="s">
        <v>255</v>
      </c>
      <c r="R521" s="6" t="str">
        <f t="shared" si="8"/>
        <v>1280Xã Phúc Tiến22</v>
      </c>
    </row>
    <row r="522" spans="1:18">
      <c r="A522" s="6">
        <v>521</v>
      </c>
      <c r="B522" s="6">
        <v>1</v>
      </c>
      <c r="C522" s="6" t="s">
        <v>248</v>
      </c>
      <c r="D522" s="6">
        <v>280</v>
      </c>
      <c r="E522" s="6" t="s">
        <v>729</v>
      </c>
      <c r="F522" s="6">
        <v>10330</v>
      </c>
      <c r="G522" s="6" t="s">
        <v>748</v>
      </c>
      <c r="H522" s="6">
        <v>2</v>
      </c>
      <c r="I522" s="6" t="s">
        <v>297</v>
      </c>
      <c r="J522" s="6">
        <v>2</v>
      </c>
      <c r="K522" s="6" t="s">
        <v>252</v>
      </c>
      <c r="L522" s="8">
        <v>4</v>
      </c>
      <c r="M522" s="6" t="s">
        <v>361</v>
      </c>
      <c r="N522" s="6" t="s">
        <v>255</v>
      </c>
      <c r="R522" s="6" t="str">
        <f t="shared" si="8"/>
        <v>1280Xã Vân Từ22</v>
      </c>
    </row>
    <row r="523" spans="1:18">
      <c r="A523" s="6">
        <v>522</v>
      </c>
      <c r="B523" s="6">
        <v>1</v>
      </c>
      <c r="C523" s="6" t="s">
        <v>248</v>
      </c>
      <c r="D523" s="6">
        <v>280</v>
      </c>
      <c r="E523" s="6" t="s">
        <v>729</v>
      </c>
      <c r="F523" s="6">
        <v>10333</v>
      </c>
      <c r="G523" s="6" t="s">
        <v>749</v>
      </c>
      <c r="H523" s="6">
        <v>2</v>
      </c>
      <c r="I523" s="6" t="s">
        <v>297</v>
      </c>
      <c r="J523" s="6">
        <v>2</v>
      </c>
      <c r="K523" s="6" t="s">
        <v>252</v>
      </c>
      <c r="L523" s="8">
        <v>4</v>
      </c>
      <c r="M523" s="6" t="s">
        <v>361</v>
      </c>
      <c r="N523" s="6" t="s">
        <v>255</v>
      </c>
      <c r="R523" s="6" t="str">
        <f t="shared" si="8"/>
        <v>1280Xã Tri Thủy22</v>
      </c>
    </row>
    <row r="524" spans="1:18">
      <c r="A524" s="6">
        <v>523</v>
      </c>
      <c r="B524" s="6">
        <v>1</v>
      </c>
      <c r="C524" s="6" t="s">
        <v>248</v>
      </c>
      <c r="D524" s="6">
        <v>280</v>
      </c>
      <c r="E524" s="6" t="s">
        <v>729</v>
      </c>
      <c r="F524" s="6">
        <v>10336</v>
      </c>
      <c r="G524" s="6" t="s">
        <v>750</v>
      </c>
      <c r="H524" s="6">
        <v>2</v>
      </c>
      <c r="I524" s="6" t="s">
        <v>297</v>
      </c>
      <c r="J524" s="6">
        <v>2</v>
      </c>
      <c r="K524" s="6" t="s">
        <v>252</v>
      </c>
      <c r="L524" s="8">
        <v>4</v>
      </c>
      <c r="M524" s="6" t="s">
        <v>361</v>
      </c>
      <c r="N524" s="6" t="s">
        <v>255</v>
      </c>
      <c r="R524" s="6" t="str">
        <f t="shared" si="8"/>
        <v>1280Xã Đại Xuyên22</v>
      </c>
    </row>
    <row r="525" spans="1:18">
      <c r="A525" s="6">
        <v>524</v>
      </c>
      <c r="B525" s="6">
        <v>1</v>
      </c>
      <c r="C525" s="6" t="s">
        <v>248</v>
      </c>
      <c r="D525" s="6">
        <v>280</v>
      </c>
      <c r="E525" s="6" t="s">
        <v>729</v>
      </c>
      <c r="F525" s="6">
        <v>10339</v>
      </c>
      <c r="G525" s="6" t="s">
        <v>751</v>
      </c>
      <c r="H525" s="6">
        <v>2</v>
      </c>
      <c r="I525" s="6" t="s">
        <v>297</v>
      </c>
      <c r="J525" s="6">
        <v>2</v>
      </c>
      <c r="K525" s="6" t="s">
        <v>252</v>
      </c>
      <c r="L525" s="8">
        <v>4</v>
      </c>
      <c r="M525" s="6" t="s">
        <v>361</v>
      </c>
      <c r="N525" s="6" t="s">
        <v>255</v>
      </c>
      <c r="R525" s="6" t="str">
        <f t="shared" si="8"/>
        <v>1280Xã Phú Yên22</v>
      </c>
    </row>
    <row r="526" spans="1:18">
      <c r="A526" s="6">
        <v>525</v>
      </c>
      <c r="B526" s="6">
        <v>1</v>
      </c>
      <c r="C526" s="6" t="s">
        <v>248</v>
      </c>
      <c r="D526" s="6">
        <v>280</v>
      </c>
      <c r="E526" s="6" t="s">
        <v>729</v>
      </c>
      <c r="F526" s="6">
        <v>10342</v>
      </c>
      <c r="G526" s="6" t="s">
        <v>752</v>
      </c>
      <c r="H526" s="6">
        <v>2</v>
      </c>
      <c r="I526" s="6" t="s">
        <v>297</v>
      </c>
      <c r="J526" s="6">
        <v>2</v>
      </c>
      <c r="K526" s="6" t="s">
        <v>252</v>
      </c>
      <c r="L526" s="8">
        <v>4</v>
      </c>
      <c r="M526" s="6" t="s">
        <v>361</v>
      </c>
      <c r="N526" s="6" t="s">
        <v>255</v>
      </c>
      <c r="R526" s="6" t="str">
        <f t="shared" si="8"/>
        <v>1280Xã Bạch Hạ22</v>
      </c>
    </row>
    <row r="527" spans="1:18">
      <c r="A527" s="6">
        <v>526</v>
      </c>
      <c r="B527" s="6">
        <v>1</v>
      </c>
      <c r="C527" s="6" t="s">
        <v>248</v>
      </c>
      <c r="D527" s="6">
        <v>280</v>
      </c>
      <c r="E527" s="6" t="s">
        <v>729</v>
      </c>
      <c r="F527" s="6">
        <v>10345</v>
      </c>
      <c r="G527" s="6" t="s">
        <v>753</v>
      </c>
      <c r="H527" s="6">
        <v>2</v>
      </c>
      <c r="I527" s="6" t="s">
        <v>297</v>
      </c>
      <c r="J527" s="6">
        <v>2</v>
      </c>
      <c r="K527" s="6" t="s">
        <v>252</v>
      </c>
      <c r="L527" s="8">
        <v>4</v>
      </c>
      <c r="M527" s="6" t="s">
        <v>361</v>
      </c>
      <c r="N527" s="6" t="s">
        <v>255</v>
      </c>
      <c r="R527" s="6" t="str">
        <f t="shared" si="8"/>
        <v>1280Xã Quang Lãng22</v>
      </c>
    </row>
    <row r="528" spans="1:18">
      <c r="A528" s="6">
        <v>527</v>
      </c>
      <c r="B528" s="6">
        <v>1</v>
      </c>
      <c r="C528" s="6" t="s">
        <v>248</v>
      </c>
      <c r="D528" s="6">
        <v>280</v>
      </c>
      <c r="E528" s="6" t="s">
        <v>729</v>
      </c>
      <c r="F528" s="6">
        <v>10348</v>
      </c>
      <c r="G528" s="6" t="s">
        <v>754</v>
      </c>
      <c r="H528" s="6">
        <v>2</v>
      </c>
      <c r="I528" s="6" t="s">
        <v>297</v>
      </c>
      <c r="J528" s="6">
        <v>2</v>
      </c>
      <c r="K528" s="6" t="s">
        <v>252</v>
      </c>
      <c r="L528" s="8">
        <v>4</v>
      </c>
      <c r="M528" s="6" t="s">
        <v>361</v>
      </c>
      <c r="N528" s="6" t="s">
        <v>255</v>
      </c>
      <c r="R528" s="6" t="str">
        <f t="shared" si="8"/>
        <v>1280Xã Châu Can22</v>
      </c>
    </row>
    <row r="529" spans="1:18">
      <c r="A529" s="6">
        <v>528</v>
      </c>
      <c r="B529" s="6">
        <v>1</v>
      </c>
      <c r="C529" s="6" t="s">
        <v>248</v>
      </c>
      <c r="D529" s="6">
        <v>280</v>
      </c>
      <c r="E529" s="6" t="s">
        <v>729</v>
      </c>
      <c r="F529" s="6">
        <v>10351</v>
      </c>
      <c r="G529" s="6" t="s">
        <v>755</v>
      </c>
      <c r="H529" s="6">
        <v>2</v>
      </c>
      <c r="I529" s="6" t="s">
        <v>297</v>
      </c>
      <c r="J529" s="6">
        <v>2</v>
      </c>
      <c r="K529" s="6" t="s">
        <v>252</v>
      </c>
      <c r="L529" s="8">
        <v>4</v>
      </c>
      <c r="M529" s="6" t="s">
        <v>361</v>
      </c>
      <c r="N529" s="6" t="s">
        <v>255</v>
      </c>
      <c r="R529" s="6" t="str">
        <f t="shared" si="8"/>
        <v>1280Xã Minh Tân22</v>
      </c>
    </row>
    <row r="530" spans="1:18">
      <c r="A530" s="6">
        <v>529</v>
      </c>
      <c r="B530" s="6">
        <v>1</v>
      </c>
      <c r="C530" s="6" t="s">
        <v>248</v>
      </c>
      <c r="D530" s="6">
        <v>281</v>
      </c>
      <c r="E530" s="6" t="s">
        <v>756</v>
      </c>
      <c r="F530" s="6">
        <v>10354</v>
      </c>
      <c r="G530" s="6" t="s">
        <v>757</v>
      </c>
      <c r="H530" s="6">
        <v>1</v>
      </c>
      <c r="I530" s="6" t="s">
        <v>251</v>
      </c>
      <c r="J530" s="6">
        <v>2</v>
      </c>
      <c r="K530" s="6" t="s">
        <v>252</v>
      </c>
      <c r="L530" s="8">
        <v>3</v>
      </c>
      <c r="M530" s="6" t="s">
        <v>359</v>
      </c>
      <c r="N530" s="6" t="s">
        <v>255</v>
      </c>
      <c r="R530" s="6" t="str">
        <f t="shared" si="8"/>
        <v>1281Thị trấn Vân Đình12</v>
      </c>
    </row>
    <row r="531" spans="1:18">
      <c r="A531" s="6">
        <v>530</v>
      </c>
      <c r="B531" s="6">
        <v>1</v>
      </c>
      <c r="C531" s="6" t="s">
        <v>248</v>
      </c>
      <c r="D531" s="6">
        <v>281</v>
      </c>
      <c r="E531" s="6" t="s">
        <v>756</v>
      </c>
      <c r="F531" s="6">
        <v>10357</v>
      </c>
      <c r="G531" s="6" t="s">
        <v>758</v>
      </c>
      <c r="H531" s="6">
        <v>2</v>
      </c>
      <c r="I531" s="6" t="s">
        <v>297</v>
      </c>
      <c r="J531" s="6">
        <v>2</v>
      </c>
      <c r="K531" s="6" t="s">
        <v>252</v>
      </c>
      <c r="L531" s="8">
        <v>4</v>
      </c>
      <c r="M531" s="6" t="s">
        <v>361</v>
      </c>
      <c r="N531" s="6" t="s">
        <v>255</v>
      </c>
      <c r="R531" s="6" t="str">
        <f t="shared" si="8"/>
        <v>1281Xã Viên An22</v>
      </c>
    </row>
    <row r="532" spans="1:18">
      <c r="A532" s="6">
        <v>531</v>
      </c>
      <c r="B532" s="6">
        <v>1</v>
      </c>
      <c r="C532" s="6" t="s">
        <v>248</v>
      </c>
      <c r="D532" s="6">
        <v>281</v>
      </c>
      <c r="E532" s="6" t="s">
        <v>756</v>
      </c>
      <c r="F532" s="6">
        <v>10360</v>
      </c>
      <c r="G532" s="6" t="s">
        <v>759</v>
      </c>
      <c r="H532" s="6">
        <v>2</v>
      </c>
      <c r="I532" s="6" t="s">
        <v>297</v>
      </c>
      <c r="J532" s="6">
        <v>2</v>
      </c>
      <c r="K532" s="6" t="s">
        <v>252</v>
      </c>
      <c r="L532" s="8">
        <v>4</v>
      </c>
      <c r="M532" s="6" t="s">
        <v>361</v>
      </c>
      <c r="N532" s="6" t="s">
        <v>255</v>
      </c>
      <c r="R532" s="6" t="str">
        <f t="shared" si="8"/>
        <v>1281Xã Viên Nội22</v>
      </c>
    </row>
    <row r="533" spans="1:18">
      <c r="A533" s="6">
        <v>532</v>
      </c>
      <c r="B533" s="6">
        <v>1</v>
      </c>
      <c r="C533" s="6" t="s">
        <v>248</v>
      </c>
      <c r="D533" s="6">
        <v>281</v>
      </c>
      <c r="E533" s="6" t="s">
        <v>756</v>
      </c>
      <c r="F533" s="6">
        <v>10363</v>
      </c>
      <c r="G533" s="6" t="s">
        <v>760</v>
      </c>
      <c r="H533" s="6">
        <v>2</v>
      </c>
      <c r="I533" s="6" t="s">
        <v>297</v>
      </c>
      <c r="J533" s="6">
        <v>2</v>
      </c>
      <c r="K533" s="6" t="s">
        <v>252</v>
      </c>
      <c r="L533" s="8">
        <v>4</v>
      </c>
      <c r="M533" s="6" t="s">
        <v>361</v>
      </c>
      <c r="N533" s="6" t="s">
        <v>255</v>
      </c>
      <c r="R533" s="6" t="str">
        <f t="shared" si="8"/>
        <v>1281Xã Hoa Sơn22</v>
      </c>
    </row>
    <row r="534" spans="1:18">
      <c r="A534" s="6">
        <v>533</v>
      </c>
      <c r="B534" s="6">
        <v>1</v>
      </c>
      <c r="C534" s="6" t="s">
        <v>248</v>
      </c>
      <c r="D534" s="6">
        <v>281</v>
      </c>
      <c r="E534" s="6" t="s">
        <v>756</v>
      </c>
      <c r="F534" s="6">
        <v>10366</v>
      </c>
      <c r="G534" s="6" t="s">
        <v>761</v>
      </c>
      <c r="H534" s="6">
        <v>2</v>
      </c>
      <c r="I534" s="6" t="s">
        <v>297</v>
      </c>
      <c r="J534" s="6">
        <v>2</v>
      </c>
      <c r="K534" s="6" t="s">
        <v>252</v>
      </c>
      <c r="L534" s="8">
        <v>4</v>
      </c>
      <c r="M534" s="6" t="s">
        <v>361</v>
      </c>
      <c r="N534" s="6" t="s">
        <v>255</v>
      </c>
      <c r="R534" s="6" t="str">
        <f t="shared" si="8"/>
        <v>1281Xã Quảng Phú Cầu22</v>
      </c>
    </row>
    <row r="535" spans="1:18">
      <c r="A535" s="6">
        <v>534</v>
      </c>
      <c r="B535" s="6">
        <v>1</v>
      </c>
      <c r="C535" s="6" t="s">
        <v>248</v>
      </c>
      <c r="D535" s="6">
        <v>281</v>
      </c>
      <c r="E535" s="6" t="s">
        <v>756</v>
      </c>
      <c r="F535" s="6">
        <v>10369</v>
      </c>
      <c r="G535" s="6" t="s">
        <v>762</v>
      </c>
      <c r="H535" s="6">
        <v>2</v>
      </c>
      <c r="I535" s="6" t="s">
        <v>297</v>
      </c>
      <c r="J535" s="6">
        <v>2</v>
      </c>
      <c r="K535" s="6" t="s">
        <v>252</v>
      </c>
      <c r="L535" s="8">
        <v>4</v>
      </c>
      <c r="M535" s="6" t="s">
        <v>361</v>
      </c>
      <c r="N535" s="6" t="s">
        <v>255</v>
      </c>
      <c r="R535" s="6" t="str">
        <f t="shared" si="8"/>
        <v>1281Xã Trường Thịnh22</v>
      </c>
    </row>
    <row r="536" spans="1:18">
      <c r="A536" s="6">
        <v>535</v>
      </c>
      <c r="B536" s="6">
        <v>1</v>
      </c>
      <c r="C536" s="6" t="s">
        <v>248</v>
      </c>
      <c r="D536" s="6">
        <v>281</v>
      </c>
      <c r="E536" s="6" t="s">
        <v>756</v>
      </c>
      <c r="F536" s="6">
        <v>10372</v>
      </c>
      <c r="G536" s="6" t="s">
        <v>763</v>
      </c>
      <c r="H536" s="6">
        <v>2</v>
      </c>
      <c r="I536" s="6" t="s">
        <v>297</v>
      </c>
      <c r="J536" s="6">
        <v>2</v>
      </c>
      <c r="K536" s="6" t="s">
        <v>252</v>
      </c>
      <c r="L536" s="8">
        <v>4</v>
      </c>
      <c r="M536" s="6" t="s">
        <v>361</v>
      </c>
      <c r="N536" s="6" t="s">
        <v>255</v>
      </c>
      <c r="R536" s="6" t="str">
        <f t="shared" si="8"/>
        <v>1281Xã Cao Thành22</v>
      </c>
    </row>
    <row r="537" spans="1:18">
      <c r="A537" s="6">
        <v>536</v>
      </c>
      <c r="B537" s="6">
        <v>1</v>
      </c>
      <c r="C537" s="6" t="s">
        <v>248</v>
      </c>
      <c r="D537" s="6">
        <v>281</v>
      </c>
      <c r="E537" s="6" t="s">
        <v>756</v>
      </c>
      <c r="F537" s="6">
        <v>10375</v>
      </c>
      <c r="G537" s="6" t="s">
        <v>764</v>
      </c>
      <c r="H537" s="6">
        <v>2</v>
      </c>
      <c r="I537" s="6" t="s">
        <v>297</v>
      </c>
      <c r="J537" s="6">
        <v>2</v>
      </c>
      <c r="K537" s="6" t="s">
        <v>252</v>
      </c>
      <c r="L537" s="8">
        <v>4</v>
      </c>
      <c r="M537" s="6" t="s">
        <v>361</v>
      </c>
      <c r="N537" s="6" t="s">
        <v>255</v>
      </c>
      <c r="R537" s="6" t="str">
        <f t="shared" si="8"/>
        <v>1281Xã Liên Bạt22</v>
      </c>
    </row>
    <row r="538" spans="1:18">
      <c r="A538" s="6">
        <v>537</v>
      </c>
      <c r="B538" s="6">
        <v>1</v>
      </c>
      <c r="C538" s="6" t="s">
        <v>248</v>
      </c>
      <c r="D538" s="6">
        <v>281</v>
      </c>
      <c r="E538" s="6" t="s">
        <v>756</v>
      </c>
      <c r="F538" s="6">
        <v>10378</v>
      </c>
      <c r="G538" s="6" t="s">
        <v>765</v>
      </c>
      <c r="H538" s="6">
        <v>2</v>
      </c>
      <c r="I538" s="6" t="s">
        <v>297</v>
      </c>
      <c r="J538" s="6">
        <v>2</v>
      </c>
      <c r="K538" s="6" t="s">
        <v>252</v>
      </c>
      <c r="L538" s="8">
        <v>4</v>
      </c>
      <c r="M538" s="6" t="s">
        <v>361</v>
      </c>
      <c r="N538" s="6" t="s">
        <v>255</v>
      </c>
      <c r="R538" s="6" t="str">
        <f t="shared" si="8"/>
        <v>1281Xã Sơn Công22</v>
      </c>
    </row>
    <row r="539" spans="1:18">
      <c r="A539" s="6">
        <v>538</v>
      </c>
      <c r="B539" s="6">
        <v>1</v>
      </c>
      <c r="C539" s="6" t="s">
        <v>248</v>
      </c>
      <c r="D539" s="6">
        <v>281</v>
      </c>
      <c r="E539" s="6" t="s">
        <v>756</v>
      </c>
      <c r="F539" s="6">
        <v>10381</v>
      </c>
      <c r="G539" s="6" t="s">
        <v>766</v>
      </c>
      <c r="H539" s="6">
        <v>2</v>
      </c>
      <c r="I539" s="6" t="s">
        <v>297</v>
      </c>
      <c r="J539" s="6">
        <v>2</v>
      </c>
      <c r="K539" s="6" t="s">
        <v>252</v>
      </c>
      <c r="L539" s="8">
        <v>4</v>
      </c>
      <c r="M539" s="6" t="s">
        <v>361</v>
      </c>
      <c r="N539" s="6" t="s">
        <v>255</v>
      </c>
      <c r="R539" s="6" t="str">
        <f t="shared" si="8"/>
        <v>1281Xã Đồng Tiến22</v>
      </c>
    </row>
    <row r="540" spans="1:18">
      <c r="A540" s="6">
        <v>539</v>
      </c>
      <c r="B540" s="6">
        <v>1</v>
      </c>
      <c r="C540" s="6" t="s">
        <v>248</v>
      </c>
      <c r="D540" s="6">
        <v>281</v>
      </c>
      <c r="E540" s="6" t="s">
        <v>756</v>
      </c>
      <c r="F540" s="6">
        <v>10384</v>
      </c>
      <c r="G540" s="6" t="s">
        <v>767</v>
      </c>
      <c r="H540" s="6">
        <v>2</v>
      </c>
      <c r="I540" s="6" t="s">
        <v>297</v>
      </c>
      <c r="J540" s="6">
        <v>2</v>
      </c>
      <c r="K540" s="6" t="s">
        <v>252</v>
      </c>
      <c r="L540" s="8">
        <v>4</v>
      </c>
      <c r="M540" s="6" t="s">
        <v>361</v>
      </c>
      <c r="N540" s="6" t="s">
        <v>255</v>
      </c>
      <c r="R540" s="6" t="str">
        <f t="shared" si="8"/>
        <v>1281Xã Phương Tú22</v>
      </c>
    </row>
    <row r="541" spans="1:18">
      <c r="A541" s="6">
        <v>540</v>
      </c>
      <c r="B541" s="6">
        <v>1</v>
      </c>
      <c r="C541" s="6" t="s">
        <v>248</v>
      </c>
      <c r="D541" s="6">
        <v>281</v>
      </c>
      <c r="E541" s="6" t="s">
        <v>756</v>
      </c>
      <c r="F541" s="6">
        <v>10387</v>
      </c>
      <c r="G541" s="6" t="s">
        <v>768</v>
      </c>
      <c r="H541" s="6">
        <v>2</v>
      </c>
      <c r="I541" s="6" t="s">
        <v>297</v>
      </c>
      <c r="J541" s="6">
        <v>2</v>
      </c>
      <c r="K541" s="6" t="s">
        <v>252</v>
      </c>
      <c r="L541" s="8">
        <v>4</v>
      </c>
      <c r="M541" s="6" t="s">
        <v>361</v>
      </c>
      <c r="N541" s="6" t="s">
        <v>255</v>
      </c>
      <c r="R541" s="6" t="str">
        <f t="shared" si="8"/>
        <v>1281Xã Trung Tú22</v>
      </c>
    </row>
    <row r="542" spans="1:18">
      <c r="A542" s="6">
        <v>541</v>
      </c>
      <c r="B542" s="6">
        <v>1</v>
      </c>
      <c r="C542" s="6" t="s">
        <v>248</v>
      </c>
      <c r="D542" s="6">
        <v>281</v>
      </c>
      <c r="E542" s="6" t="s">
        <v>756</v>
      </c>
      <c r="F542" s="6">
        <v>10390</v>
      </c>
      <c r="G542" s="6" t="s">
        <v>769</v>
      </c>
      <c r="H542" s="6">
        <v>2</v>
      </c>
      <c r="I542" s="6" t="s">
        <v>297</v>
      </c>
      <c r="J542" s="6">
        <v>2</v>
      </c>
      <c r="K542" s="6" t="s">
        <v>252</v>
      </c>
      <c r="L542" s="8">
        <v>4</v>
      </c>
      <c r="M542" s="6" t="s">
        <v>361</v>
      </c>
      <c r="N542" s="6" t="s">
        <v>255</v>
      </c>
      <c r="R542" s="6" t="str">
        <f t="shared" si="8"/>
        <v>1281Xã Đồng Tân22</v>
      </c>
    </row>
    <row r="543" spans="1:18">
      <c r="A543" s="6">
        <v>542</v>
      </c>
      <c r="B543" s="6">
        <v>1</v>
      </c>
      <c r="C543" s="6" t="s">
        <v>248</v>
      </c>
      <c r="D543" s="6">
        <v>281</v>
      </c>
      <c r="E543" s="6" t="s">
        <v>756</v>
      </c>
      <c r="F543" s="6">
        <v>10393</v>
      </c>
      <c r="G543" s="6" t="s">
        <v>770</v>
      </c>
      <c r="H543" s="6">
        <v>2</v>
      </c>
      <c r="I543" s="6" t="s">
        <v>297</v>
      </c>
      <c r="J543" s="6">
        <v>2</v>
      </c>
      <c r="K543" s="6" t="s">
        <v>252</v>
      </c>
      <c r="L543" s="8">
        <v>4</v>
      </c>
      <c r="M543" s="6" t="s">
        <v>361</v>
      </c>
      <c r="N543" s="6" t="s">
        <v>255</v>
      </c>
      <c r="R543" s="6" t="str">
        <f t="shared" si="8"/>
        <v>1281Xã Tảo Dương Văn22</v>
      </c>
    </row>
    <row r="544" spans="1:18">
      <c r="A544" s="6">
        <v>543</v>
      </c>
      <c r="B544" s="6">
        <v>1</v>
      </c>
      <c r="C544" s="6" t="s">
        <v>248</v>
      </c>
      <c r="D544" s="6">
        <v>281</v>
      </c>
      <c r="E544" s="6" t="s">
        <v>756</v>
      </c>
      <c r="F544" s="6">
        <v>10396</v>
      </c>
      <c r="G544" s="6" t="s">
        <v>771</v>
      </c>
      <c r="H544" s="6">
        <v>2</v>
      </c>
      <c r="I544" s="6" t="s">
        <v>297</v>
      </c>
      <c r="J544" s="6">
        <v>2</v>
      </c>
      <c r="K544" s="6" t="s">
        <v>252</v>
      </c>
      <c r="L544" s="8">
        <v>4</v>
      </c>
      <c r="M544" s="6" t="s">
        <v>361</v>
      </c>
      <c r="N544" s="6" t="s">
        <v>255</v>
      </c>
      <c r="R544" s="6" t="str">
        <f t="shared" si="8"/>
        <v>1281Xã Vạn Thái22</v>
      </c>
    </row>
    <row r="545" spans="1:18">
      <c r="A545" s="6">
        <v>544</v>
      </c>
      <c r="B545" s="6">
        <v>1</v>
      </c>
      <c r="C545" s="6" t="s">
        <v>248</v>
      </c>
      <c r="D545" s="6">
        <v>281</v>
      </c>
      <c r="E545" s="6" t="s">
        <v>756</v>
      </c>
      <c r="F545" s="6">
        <v>10399</v>
      </c>
      <c r="G545" s="6" t="s">
        <v>772</v>
      </c>
      <c r="H545" s="6">
        <v>2</v>
      </c>
      <c r="I545" s="6" t="s">
        <v>297</v>
      </c>
      <c r="J545" s="6">
        <v>2</v>
      </c>
      <c r="K545" s="6" t="s">
        <v>252</v>
      </c>
      <c r="L545" s="8">
        <v>4</v>
      </c>
      <c r="M545" s="6" t="s">
        <v>361</v>
      </c>
      <c r="N545" s="6" t="s">
        <v>255</v>
      </c>
      <c r="R545" s="6" t="str">
        <f t="shared" si="8"/>
        <v>1281Xã Minh Đức22</v>
      </c>
    </row>
    <row r="546" spans="1:18">
      <c r="A546" s="6">
        <v>545</v>
      </c>
      <c r="B546" s="6">
        <v>1</v>
      </c>
      <c r="C546" s="6" t="s">
        <v>248</v>
      </c>
      <c r="D546" s="6">
        <v>281</v>
      </c>
      <c r="E546" s="6" t="s">
        <v>756</v>
      </c>
      <c r="F546" s="6">
        <v>10402</v>
      </c>
      <c r="G546" s="6" t="s">
        <v>773</v>
      </c>
      <c r="H546" s="6">
        <v>2</v>
      </c>
      <c r="I546" s="6" t="s">
        <v>297</v>
      </c>
      <c r="J546" s="6">
        <v>2</v>
      </c>
      <c r="K546" s="6" t="s">
        <v>252</v>
      </c>
      <c r="L546" s="8">
        <v>4</v>
      </c>
      <c r="M546" s="6" t="s">
        <v>361</v>
      </c>
      <c r="N546" s="6" t="s">
        <v>255</v>
      </c>
      <c r="R546" s="6" t="str">
        <f t="shared" si="8"/>
        <v>1281Xã Hòa Lâm22</v>
      </c>
    </row>
    <row r="547" spans="1:18">
      <c r="A547" s="6">
        <v>546</v>
      </c>
      <c r="B547" s="6">
        <v>1</v>
      </c>
      <c r="C547" s="6" t="s">
        <v>248</v>
      </c>
      <c r="D547" s="6">
        <v>281</v>
      </c>
      <c r="E547" s="6" t="s">
        <v>756</v>
      </c>
      <c r="F547" s="6">
        <v>10405</v>
      </c>
      <c r="G547" s="6" t="s">
        <v>774</v>
      </c>
      <c r="H547" s="6">
        <v>2</v>
      </c>
      <c r="I547" s="6" t="s">
        <v>297</v>
      </c>
      <c r="J547" s="6">
        <v>2</v>
      </c>
      <c r="K547" s="6" t="s">
        <v>252</v>
      </c>
      <c r="L547" s="8">
        <v>4</v>
      </c>
      <c r="M547" s="6" t="s">
        <v>361</v>
      </c>
      <c r="N547" s="6" t="s">
        <v>255</v>
      </c>
      <c r="R547" s="6" t="str">
        <f t="shared" si="8"/>
        <v>1281Xã Hòa Xá22</v>
      </c>
    </row>
    <row r="548" spans="1:18">
      <c r="A548" s="6">
        <v>547</v>
      </c>
      <c r="B548" s="6">
        <v>1</v>
      </c>
      <c r="C548" s="6" t="s">
        <v>248</v>
      </c>
      <c r="D548" s="6">
        <v>281</v>
      </c>
      <c r="E548" s="6" t="s">
        <v>756</v>
      </c>
      <c r="F548" s="6">
        <v>10408</v>
      </c>
      <c r="G548" s="6" t="s">
        <v>775</v>
      </c>
      <c r="H548" s="6">
        <v>2</v>
      </c>
      <c r="I548" s="6" t="s">
        <v>297</v>
      </c>
      <c r="J548" s="6">
        <v>2</v>
      </c>
      <c r="K548" s="6" t="s">
        <v>252</v>
      </c>
      <c r="L548" s="8">
        <v>4</v>
      </c>
      <c r="M548" s="6" t="s">
        <v>361</v>
      </c>
      <c r="N548" s="6" t="s">
        <v>255</v>
      </c>
      <c r="R548" s="6" t="str">
        <f t="shared" si="8"/>
        <v>1281Xã Trầm Lộng22</v>
      </c>
    </row>
    <row r="549" spans="1:18">
      <c r="A549" s="6">
        <v>548</v>
      </c>
      <c r="B549" s="6">
        <v>1</v>
      </c>
      <c r="C549" s="6" t="s">
        <v>248</v>
      </c>
      <c r="D549" s="6">
        <v>281</v>
      </c>
      <c r="E549" s="6" t="s">
        <v>756</v>
      </c>
      <c r="F549" s="6">
        <v>10411</v>
      </c>
      <c r="G549" s="6" t="s">
        <v>776</v>
      </c>
      <c r="H549" s="6">
        <v>2</v>
      </c>
      <c r="I549" s="6" t="s">
        <v>297</v>
      </c>
      <c r="J549" s="6">
        <v>2</v>
      </c>
      <c r="K549" s="6" t="s">
        <v>252</v>
      </c>
      <c r="L549" s="8">
        <v>4</v>
      </c>
      <c r="M549" s="6" t="s">
        <v>361</v>
      </c>
      <c r="N549" s="6" t="s">
        <v>255</v>
      </c>
      <c r="R549" s="6" t="str">
        <f t="shared" si="8"/>
        <v>1281Xã Kim Đường22</v>
      </c>
    </row>
    <row r="550" spans="1:18">
      <c r="A550" s="6">
        <v>549</v>
      </c>
      <c r="B550" s="6">
        <v>1</v>
      </c>
      <c r="C550" s="6" t="s">
        <v>248</v>
      </c>
      <c r="D550" s="6">
        <v>281</v>
      </c>
      <c r="E550" s="6" t="s">
        <v>756</v>
      </c>
      <c r="F550" s="6">
        <v>10414</v>
      </c>
      <c r="G550" s="6" t="s">
        <v>777</v>
      </c>
      <c r="H550" s="6">
        <v>2</v>
      </c>
      <c r="I550" s="6" t="s">
        <v>297</v>
      </c>
      <c r="J550" s="6">
        <v>2</v>
      </c>
      <c r="K550" s="6" t="s">
        <v>252</v>
      </c>
      <c r="L550" s="8">
        <v>4</v>
      </c>
      <c r="M550" s="6" t="s">
        <v>361</v>
      </c>
      <c r="N550" s="6" t="s">
        <v>255</v>
      </c>
      <c r="R550" s="6" t="str">
        <f t="shared" si="8"/>
        <v>1281Xã Hòa Nam22</v>
      </c>
    </row>
    <row r="551" spans="1:18">
      <c r="A551" s="6">
        <v>550</v>
      </c>
      <c r="B551" s="6">
        <v>1</v>
      </c>
      <c r="C551" s="6" t="s">
        <v>248</v>
      </c>
      <c r="D551" s="6">
        <v>281</v>
      </c>
      <c r="E551" s="6" t="s">
        <v>756</v>
      </c>
      <c r="F551" s="6">
        <v>10417</v>
      </c>
      <c r="G551" s="6" t="s">
        <v>778</v>
      </c>
      <c r="H551" s="6">
        <v>2</v>
      </c>
      <c r="I551" s="6" t="s">
        <v>297</v>
      </c>
      <c r="J551" s="6">
        <v>2</v>
      </c>
      <c r="K551" s="6" t="s">
        <v>252</v>
      </c>
      <c r="L551" s="8">
        <v>4</v>
      </c>
      <c r="M551" s="6" t="s">
        <v>361</v>
      </c>
      <c r="N551" s="6" t="s">
        <v>255</v>
      </c>
      <c r="R551" s="6" t="str">
        <f t="shared" si="8"/>
        <v>1281Xã Hòa Phú22</v>
      </c>
    </row>
    <row r="552" spans="1:18">
      <c r="A552" s="6">
        <v>551</v>
      </c>
      <c r="B552" s="6">
        <v>1</v>
      </c>
      <c r="C552" s="6" t="s">
        <v>248</v>
      </c>
      <c r="D552" s="6">
        <v>281</v>
      </c>
      <c r="E552" s="6" t="s">
        <v>756</v>
      </c>
      <c r="F552" s="6">
        <v>10420</v>
      </c>
      <c r="G552" s="6" t="s">
        <v>779</v>
      </c>
      <c r="H552" s="6">
        <v>2</v>
      </c>
      <c r="I552" s="6" t="s">
        <v>297</v>
      </c>
      <c r="J552" s="6">
        <v>2</v>
      </c>
      <c r="K552" s="6" t="s">
        <v>252</v>
      </c>
      <c r="L552" s="8">
        <v>4</v>
      </c>
      <c r="M552" s="6" t="s">
        <v>361</v>
      </c>
      <c r="N552" s="6" t="s">
        <v>255</v>
      </c>
      <c r="R552" s="6" t="str">
        <f t="shared" si="8"/>
        <v>1281Xã Đội Bình22</v>
      </c>
    </row>
    <row r="553" spans="1:18">
      <c r="A553" s="6">
        <v>552</v>
      </c>
      <c r="B553" s="6">
        <v>1</v>
      </c>
      <c r="C553" s="6" t="s">
        <v>248</v>
      </c>
      <c r="D553" s="6">
        <v>281</v>
      </c>
      <c r="E553" s="6" t="s">
        <v>756</v>
      </c>
      <c r="F553" s="6">
        <v>10423</v>
      </c>
      <c r="G553" s="6" t="s">
        <v>780</v>
      </c>
      <c r="H553" s="6">
        <v>2</v>
      </c>
      <c r="I553" s="6" t="s">
        <v>297</v>
      </c>
      <c r="J553" s="6">
        <v>2</v>
      </c>
      <c r="K553" s="6" t="s">
        <v>252</v>
      </c>
      <c r="L553" s="8">
        <v>4</v>
      </c>
      <c r="M553" s="6" t="s">
        <v>361</v>
      </c>
      <c r="N553" s="6" t="s">
        <v>255</v>
      </c>
      <c r="R553" s="6" t="str">
        <f t="shared" si="8"/>
        <v>1281Xã Đại Hùng22</v>
      </c>
    </row>
    <row r="554" spans="1:18">
      <c r="A554" s="6">
        <v>553</v>
      </c>
      <c r="B554" s="6">
        <v>1</v>
      </c>
      <c r="C554" s="6" t="s">
        <v>248</v>
      </c>
      <c r="D554" s="6">
        <v>281</v>
      </c>
      <c r="E554" s="6" t="s">
        <v>756</v>
      </c>
      <c r="F554" s="6">
        <v>10426</v>
      </c>
      <c r="G554" s="6" t="s">
        <v>781</v>
      </c>
      <c r="H554" s="6">
        <v>2</v>
      </c>
      <c r="I554" s="6" t="s">
        <v>297</v>
      </c>
      <c r="J554" s="6">
        <v>2</v>
      </c>
      <c r="K554" s="6" t="s">
        <v>252</v>
      </c>
      <c r="L554" s="8">
        <v>4</v>
      </c>
      <c r="M554" s="6" t="s">
        <v>361</v>
      </c>
      <c r="N554" s="6" t="s">
        <v>255</v>
      </c>
      <c r="R554" s="6" t="str">
        <f t="shared" si="8"/>
        <v>1281Xã Đông Lỗ22</v>
      </c>
    </row>
    <row r="555" spans="1:18">
      <c r="A555" s="6">
        <v>554</v>
      </c>
      <c r="B555" s="6">
        <v>1</v>
      </c>
      <c r="C555" s="6" t="s">
        <v>248</v>
      </c>
      <c r="D555" s="6">
        <v>281</v>
      </c>
      <c r="E555" s="6" t="s">
        <v>756</v>
      </c>
      <c r="F555" s="6">
        <v>10429</v>
      </c>
      <c r="G555" s="6" t="s">
        <v>782</v>
      </c>
      <c r="H555" s="6">
        <v>2</v>
      </c>
      <c r="I555" s="6" t="s">
        <v>297</v>
      </c>
      <c r="J555" s="6">
        <v>2</v>
      </c>
      <c r="K555" s="6" t="s">
        <v>252</v>
      </c>
      <c r="L555" s="8">
        <v>4</v>
      </c>
      <c r="M555" s="6" t="s">
        <v>361</v>
      </c>
      <c r="N555" s="6" t="s">
        <v>255</v>
      </c>
      <c r="R555" s="6" t="str">
        <f t="shared" si="8"/>
        <v>1281Xã Phù Lưu22</v>
      </c>
    </row>
    <row r="556" spans="1:18">
      <c r="A556" s="6">
        <v>555</v>
      </c>
      <c r="B556" s="6">
        <v>1</v>
      </c>
      <c r="C556" s="6" t="s">
        <v>248</v>
      </c>
      <c r="D556" s="6">
        <v>281</v>
      </c>
      <c r="E556" s="6" t="s">
        <v>756</v>
      </c>
      <c r="F556" s="6">
        <v>10432</v>
      </c>
      <c r="G556" s="6" t="s">
        <v>783</v>
      </c>
      <c r="H556" s="6">
        <v>2</v>
      </c>
      <c r="I556" s="6" t="s">
        <v>297</v>
      </c>
      <c r="J556" s="6">
        <v>2</v>
      </c>
      <c r="K556" s="6" t="s">
        <v>252</v>
      </c>
      <c r="L556" s="8">
        <v>4</v>
      </c>
      <c r="M556" s="6" t="s">
        <v>361</v>
      </c>
      <c r="N556" s="6" t="s">
        <v>255</v>
      </c>
      <c r="R556" s="6" t="str">
        <f t="shared" si="8"/>
        <v>1281Xã Đại Cường22</v>
      </c>
    </row>
    <row r="557" spans="1:18">
      <c r="A557" s="6">
        <v>556</v>
      </c>
      <c r="B557" s="6">
        <v>1</v>
      </c>
      <c r="C557" s="6" t="s">
        <v>248</v>
      </c>
      <c r="D557" s="6">
        <v>281</v>
      </c>
      <c r="E557" s="6" t="s">
        <v>756</v>
      </c>
      <c r="F557" s="6">
        <v>10435</v>
      </c>
      <c r="G557" s="6" t="s">
        <v>784</v>
      </c>
      <c r="H557" s="6">
        <v>2</v>
      </c>
      <c r="I557" s="6" t="s">
        <v>297</v>
      </c>
      <c r="J557" s="6">
        <v>2</v>
      </c>
      <c r="K557" s="6" t="s">
        <v>252</v>
      </c>
      <c r="L557" s="8">
        <v>4</v>
      </c>
      <c r="M557" s="6" t="s">
        <v>361</v>
      </c>
      <c r="N557" s="6" t="s">
        <v>255</v>
      </c>
      <c r="R557" s="6" t="str">
        <f t="shared" si="8"/>
        <v>1281Xã Lưu Hoàng22</v>
      </c>
    </row>
    <row r="558" spans="1:18">
      <c r="A558" s="6">
        <v>557</v>
      </c>
      <c r="B558" s="6">
        <v>1</v>
      </c>
      <c r="C558" s="6" t="s">
        <v>248</v>
      </c>
      <c r="D558" s="6">
        <v>281</v>
      </c>
      <c r="E558" s="6" t="s">
        <v>756</v>
      </c>
      <c r="F558" s="6">
        <v>10438</v>
      </c>
      <c r="G558" s="6" t="s">
        <v>785</v>
      </c>
      <c r="H558" s="6">
        <v>2</v>
      </c>
      <c r="I558" s="6" t="s">
        <v>297</v>
      </c>
      <c r="J558" s="6">
        <v>2</v>
      </c>
      <c r="K558" s="6" t="s">
        <v>252</v>
      </c>
      <c r="L558" s="8">
        <v>4</v>
      </c>
      <c r="M558" s="6" t="s">
        <v>361</v>
      </c>
      <c r="N558" s="6" t="s">
        <v>255</v>
      </c>
      <c r="R558" s="6" t="str">
        <f t="shared" si="8"/>
        <v>1281Xã Hồng Quang22</v>
      </c>
    </row>
    <row r="559" spans="1:18">
      <c r="A559" s="6">
        <v>558</v>
      </c>
      <c r="B559" s="6">
        <v>1</v>
      </c>
      <c r="C559" s="6" t="s">
        <v>248</v>
      </c>
      <c r="D559" s="6">
        <v>282</v>
      </c>
      <c r="E559" s="6" t="s">
        <v>786</v>
      </c>
      <c r="F559" s="6">
        <v>10441</v>
      </c>
      <c r="G559" s="6" t="s">
        <v>787</v>
      </c>
      <c r="H559" s="6">
        <v>1</v>
      </c>
      <c r="I559" s="6" t="s">
        <v>251</v>
      </c>
      <c r="J559" s="6">
        <v>2</v>
      </c>
      <c r="K559" s="6" t="s">
        <v>252</v>
      </c>
      <c r="L559" s="8">
        <v>3</v>
      </c>
      <c r="M559" s="6" t="s">
        <v>359</v>
      </c>
      <c r="N559" s="6" t="s">
        <v>255</v>
      </c>
      <c r="R559" s="6" t="str">
        <f t="shared" si="8"/>
        <v>1282Thị trấn Đại Nghĩa12</v>
      </c>
    </row>
    <row r="560" spans="1:18">
      <c r="A560" s="6">
        <v>559</v>
      </c>
      <c r="B560" s="6">
        <v>1</v>
      </c>
      <c r="C560" s="6" t="s">
        <v>248</v>
      </c>
      <c r="D560" s="6">
        <v>282</v>
      </c>
      <c r="E560" s="6" t="s">
        <v>786</v>
      </c>
      <c r="F560" s="6">
        <v>10444</v>
      </c>
      <c r="G560" s="6" t="s">
        <v>788</v>
      </c>
      <c r="H560" s="6">
        <v>2</v>
      </c>
      <c r="I560" s="6" t="s">
        <v>297</v>
      </c>
      <c r="J560" s="6">
        <v>2</v>
      </c>
      <c r="K560" s="6" t="s">
        <v>252</v>
      </c>
      <c r="L560" s="8">
        <v>4</v>
      </c>
      <c r="M560" s="6" t="s">
        <v>361</v>
      </c>
      <c r="N560" s="6" t="s">
        <v>255</v>
      </c>
      <c r="R560" s="6" t="str">
        <f t="shared" si="8"/>
        <v>1282Xã Đồng Tâm22</v>
      </c>
    </row>
    <row r="561" spans="1:18">
      <c r="A561" s="6">
        <v>560</v>
      </c>
      <c r="B561" s="6">
        <v>1</v>
      </c>
      <c r="C561" s="6" t="s">
        <v>248</v>
      </c>
      <c r="D561" s="6">
        <v>282</v>
      </c>
      <c r="E561" s="6" t="s">
        <v>786</v>
      </c>
      <c r="F561" s="6">
        <v>10447</v>
      </c>
      <c r="G561" s="6" t="s">
        <v>789</v>
      </c>
      <c r="H561" s="6">
        <v>2</v>
      </c>
      <c r="I561" s="6" t="s">
        <v>297</v>
      </c>
      <c r="J561" s="6">
        <v>2</v>
      </c>
      <c r="K561" s="6" t="s">
        <v>252</v>
      </c>
      <c r="L561" s="8">
        <v>4</v>
      </c>
      <c r="M561" s="6" t="s">
        <v>361</v>
      </c>
      <c r="N561" s="6" t="s">
        <v>255</v>
      </c>
      <c r="R561" s="6" t="str">
        <f t="shared" si="8"/>
        <v>1282Xã Thượng Lâm22</v>
      </c>
    </row>
    <row r="562" spans="1:18">
      <c r="A562" s="6">
        <v>561</v>
      </c>
      <c r="B562" s="6">
        <v>1</v>
      </c>
      <c r="C562" s="6" t="s">
        <v>248</v>
      </c>
      <c r="D562" s="6">
        <v>282</v>
      </c>
      <c r="E562" s="6" t="s">
        <v>786</v>
      </c>
      <c r="F562" s="6">
        <v>10450</v>
      </c>
      <c r="G562" s="6" t="s">
        <v>790</v>
      </c>
      <c r="H562" s="6">
        <v>2</v>
      </c>
      <c r="I562" s="6" t="s">
        <v>297</v>
      </c>
      <c r="J562" s="6">
        <v>2</v>
      </c>
      <c r="K562" s="6" t="s">
        <v>252</v>
      </c>
      <c r="L562" s="8">
        <v>4</v>
      </c>
      <c r="M562" s="6" t="s">
        <v>361</v>
      </c>
      <c r="N562" s="6" t="s">
        <v>255</v>
      </c>
      <c r="R562" s="6" t="str">
        <f t="shared" si="8"/>
        <v>1282Xã Tuy Lai22</v>
      </c>
    </row>
    <row r="563" spans="1:18">
      <c r="A563" s="6">
        <v>562</v>
      </c>
      <c r="B563" s="6">
        <v>1</v>
      </c>
      <c r="C563" s="6" t="s">
        <v>248</v>
      </c>
      <c r="D563" s="6">
        <v>282</v>
      </c>
      <c r="E563" s="6" t="s">
        <v>786</v>
      </c>
      <c r="F563" s="6">
        <v>10453</v>
      </c>
      <c r="G563" s="6" t="s">
        <v>791</v>
      </c>
      <c r="H563" s="6">
        <v>2</v>
      </c>
      <c r="I563" s="6" t="s">
        <v>297</v>
      </c>
      <c r="J563" s="6">
        <v>2</v>
      </c>
      <c r="K563" s="6" t="s">
        <v>252</v>
      </c>
      <c r="L563" s="8">
        <v>4</v>
      </c>
      <c r="M563" s="6" t="s">
        <v>361</v>
      </c>
      <c r="N563" s="6" t="s">
        <v>255</v>
      </c>
      <c r="R563" s="6" t="str">
        <f t="shared" si="8"/>
        <v>1282Xã Phúc Lâm22</v>
      </c>
    </row>
    <row r="564" spans="1:18">
      <c r="A564" s="6">
        <v>563</v>
      </c>
      <c r="B564" s="6">
        <v>1</v>
      </c>
      <c r="C564" s="6" t="s">
        <v>248</v>
      </c>
      <c r="D564" s="6">
        <v>282</v>
      </c>
      <c r="E564" s="6" t="s">
        <v>786</v>
      </c>
      <c r="F564" s="6">
        <v>10456</v>
      </c>
      <c r="G564" s="6" t="s">
        <v>792</v>
      </c>
      <c r="H564" s="6">
        <v>2</v>
      </c>
      <c r="I564" s="6" t="s">
        <v>297</v>
      </c>
      <c r="J564" s="6">
        <v>2</v>
      </c>
      <c r="K564" s="6" t="s">
        <v>252</v>
      </c>
      <c r="L564" s="8">
        <v>4</v>
      </c>
      <c r="M564" s="6" t="s">
        <v>361</v>
      </c>
      <c r="N564" s="6" t="s">
        <v>255</v>
      </c>
      <c r="R564" s="6" t="str">
        <f t="shared" si="8"/>
        <v>1282Xã Mỹ Thành22</v>
      </c>
    </row>
    <row r="565" spans="1:18">
      <c r="A565" s="6">
        <v>564</v>
      </c>
      <c r="B565" s="6">
        <v>1</v>
      </c>
      <c r="C565" s="6" t="s">
        <v>248</v>
      </c>
      <c r="D565" s="6">
        <v>282</v>
      </c>
      <c r="E565" s="6" t="s">
        <v>786</v>
      </c>
      <c r="F565" s="6">
        <v>10459</v>
      </c>
      <c r="G565" s="6" t="s">
        <v>793</v>
      </c>
      <c r="H565" s="6">
        <v>2</v>
      </c>
      <c r="I565" s="6" t="s">
        <v>297</v>
      </c>
      <c r="J565" s="6">
        <v>2</v>
      </c>
      <c r="K565" s="6" t="s">
        <v>252</v>
      </c>
      <c r="L565" s="8">
        <v>4</v>
      </c>
      <c r="M565" s="6" t="s">
        <v>361</v>
      </c>
      <c r="N565" s="6" t="s">
        <v>255</v>
      </c>
      <c r="R565" s="6" t="str">
        <f t="shared" si="8"/>
        <v>1282Xã Bột Xuyên22</v>
      </c>
    </row>
    <row r="566" spans="1:18">
      <c r="A566" s="6">
        <v>565</v>
      </c>
      <c r="B566" s="6">
        <v>1</v>
      </c>
      <c r="C566" s="6" t="s">
        <v>248</v>
      </c>
      <c r="D566" s="6">
        <v>282</v>
      </c>
      <c r="E566" s="6" t="s">
        <v>786</v>
      </c>
      <c r="F566" s="6">
        <v>10462</v>
      </c>
      <c r="G566" s="6" t="s">
        <v>794</v>
      </c>
      <c r="H566" s="6">
        <v>2</v>
      </c>
      <c r="I566" s="6" t="s">
        <v>297</v>
      </c>
      <c r="J566" s="6">
        <v>2</v>
      </c>
      <c r="K566" s="6" t="s">
        <v>252</v>
      </c>
      <c r="L566" s="8">
        <v>4</v>
      </c>
      <c r="M566" s="6" t="s">
        <v>361</v>
      </c>
      <c r="N566" s="6" t="s">
        <v>255</v>
      </c>
      <c r="R566" s="6" t="str">
        <f t="shared" si="8"/>
        <v>1282Xã An Mỹ22</v>
      </c>
    </row>
    <row r="567" spans="1:18">
      <c r="A567" s="6">
        <v>566</v>
      </c>
      <c r="B567" s="6">
        <v>1</v>
      </c>
      <c r="C567" s="6" t="s">
        <v>248</v>
      </c>
      <c r="D567" s="6">
        <v>282</v>
      </c>
      <c r="E567" s="6" t="s">
        <v>786</v>
      </c>
      <c r="F567" s="6">
        <v>10465</v>
      </c>
      <c r="G567" s="6" t="s">
        <v>795</v>
      </c>
      <c r="H567" s="6">
        <v>2</v>
      </c>
      <c r="I567" s="6" t="s">
        <v>297</v>
      </c>
      <c r="J567" s="6">
        <v>2</v>
      </c>
      <c r="K567" s="6" t="s">
        <v>252</v>
      </c>
      <c r="L567" s="8">
        <v>4</v>
      </c>
      <c r="M567" s="6" t="s">
        <v>361</v>
      </c>
      <c r="N567" s="6" t="s">
        <v>255</v>
      </c>
      <c r="R567" s="6" t="str">
        <f t="shared" si="8"/>
        <v>1282Xã Hồng Sơn22</v>
      </c>
    </row>
    <row r="568" spans="1:18">
      <c r="A568" s="6">
        <v>567</v>
      </c>
      <c r="B568" s="6">
        <v>1</v>
      </c>
      <c r="C568" s="6" t="s">
        <v>248</v>
      </c>
      <c r="D568" s="6">
        <v>282</v>
      </c>
      <c r="E568" s="6" t="s">
        <v>786</v>
      </c>
      <c r="F568" s="6">
        <v>10468</v>
      </c>
      <c r="G568" s="6" t="s">
        <v>796</v>
      </c>
      <c r="H568" s="6">
        <v>2</v>
      </c>
      <c r="I568" s="6" t="s">
        <v>297</v>
      </c>
      <c r="J568" s="6">
        <v>2</v>
      </c>
      <c r="K568" s="6" t="s">
        <v>252</v>
      </c>
      <c r="L568" s="8">
        <v>4</v>
      </c>
      <c r="M568" s="6" t="s">
        <v>361</v>
      </c>
      <c r="N568" s="6" t="s">
        <v>255</v>
      </c>
      <c r="R568" s="6" t="str">
        <f t="shared" si="8"/>
        <v>1282Xã Lê Thanh22</v>
      </c>
    </row>
    <row r="569" spans="1:18">
      <c r="A569" s="6">
        <v>568</v>
      </c>
      <c r="B569" s="6">
        <v>1</v>
      </c>
      <c r="C569" s="6" t="s">
        <v>248</v>
      </c>
      <c r="D569" s="6">
        <v>282</v>
      </c>
      <c r="E569" s="6" t="s">
        <v>786</v>
      </c>
      <c r="F569" s="6">
        <v>10471</v>
      </c>
      <c r="G569" s="6" t="s">
        <v>797</v>
      </c>
      <c r="H569" s="6">
        <v>2</v>
      </c>
      <c r="I569" s="6" t="s">
        <v>297</v>
      </c>
      <c r="J569" s="6">
        <v>2</v>
      </c>
      <c r="K569" s="6" t="s">
        <v>252</v>
      </c>
      <c r="L569" s="8">
        <v>4</v>
      </c>
      <c r="M569" s="6" t="s">
        <v>361</v>
      </c>
      <c r="N569" s="6" t="s">
        <v>255</v>
      </c>
      <c r="R569" s="6" t="str">
        <f t="shared" si="8"/>
        <v>1282Xã Xuy Xá22</v>
      </c>
    </row>
    <row r="570" spans="1:18">
      <c r="A570" s="6">
        <v>569</v>
      </c>
      <c r="B570" s="6">
        <v>1</v>
      </c>
      <c r="C570" s="6" t="s">
        <v>248</v>
      </c>
      <c r="D570" s="6">
        <v>282</v>
      </c>
      <c r="E570" s="6" t="s">
        <v>786</v>
      </c>
      <c r="F570" s="6">
        <v>10474</v>
      </c>
      <c r="G570" s="6" t="s">
        <v>640</v>
      </c>
      <c r="H570" s="6">
        <v>2</v>
      </c>
      <c r="I570" s="6" t="s">
        <v>297</v>
      </c>
      <c r="J570" s="6">
        <v>2</v>
      </c>
      <c r="K570" s="6" t="s">
        <v>252</v>
      </c>
      <c r="L570" s="8">
        <v>4</v>
      </c>
      <c r="M570" s="6" t="s">
        <v>361</v>
      </c>
      <c r="N570" s="6" t="s">
        <v>255</v>
      </c>
      <c r="R570" s="6" t="str">
        <f t="shared" si="8"/>
        <v>1282Xã Phùng Xá22</v>
      </c>
    </row>
    <row r="571" spans="1:18">
      <c r="A571" s="6">
        <v>570</v>
      </c>
      <c r="B571" s="6">
        <v>1</v>
      </c>
      <c r="C571" s="6" t="s">
        <v>248</v>
      </c>
      <c r="D571" s="6">
        <v>282</v>
      </c>
      <c r="E571" s="6" t="s">
        <v>786</v>
      </c>
      <c r="F571" s="6">
        <v>10477</v>
      </c>
      <c r="G571" s="6" t="s">
        <v>798</v>
      </c>
      <c r="H571" s="6">
        <v>2</v>
      </c>
      <c r="I571" s="6" t="s">
        <v>297</v>
      </c>
      <c r="J571" s="6">
        <v>2</v>
      </c>
      <c r="K571" s="6" t="s">
        <v>252</v>
      </c>
      <c r="L571" s="8">
        <v>4</v>
      </c>
      <c r="M571" s="6" t="s">
        <v>361</v>
      </c>
      <c r="N571" s="6" t="s">
        <v>255</v>
      </c>
      <c r="R571" s="6" t="str">
        <f t="shared" si="8"/>
        <v>1282Xã Phù Lưu Tế22</v>
      </c>
    </row>
    <row r="572" spans="1:18">
      <c r="A572" s="6">
        <v>571</v>
      </c>
      <c r="B572" s="6">
        <v>1</v>
      </c>
      <c r="C572" s="6" t="s">
        <v>248</v>
      </c>
      <c r="D572" s="6">
        <v>282</v>
      </c>
      <c r="E572" s="6" t="s">
        <v>786</v>
      </c>
      <c r="F572" s="6">
        <v>10480</v>
      </c>
      <c r="G572" s="6" t="s">
        <v>799</v>
      </c>
      <c r="H572" s="6">
        <v>2</v>
      </c>
      <c r="I572" s="6" t="s">
        <v>297</v>
      </c>
      <c r="J572" s="6">
        <v>2</v>
      </c>
      <c r="K572" s="6" t="s">
        <v>252</v>
      </c>
      <c r="L572" s="8">
        <v>4</v>
      </c>
      <c r="M572" s="6" t="s">
        <v>361</v>
      </c>
      <c r="N572" s="6" t="s">
        <v>255</v>
      </c>
      <c r="R572" s="6" t="str">
        <f t="shared" si="8"/>
        <v>1282Xã Đại Hưng22</v>
      </c>
    </row>
    <row r="573" spans="1:18">
      <c r="A573" s="6">
        <v>572</v>
      </c>
      <c r="B573" s="6">
        <v>1</v>
      </c>
      <c r="C573" s="6" t="s">
        <v>248</v>
      </c>
      <c r="D573" s="6">
        <v>282</v>
      </c>
      <c r="E573" s="6" t="s">
        <v>786</v>
      </c>
      <c r="F573" s="6">
        <v>10483</v>
      </c>
      <c r="G573" s="6" t="s">
        <v>800</v>
      </c>
      <c r="H573" s="6">
        <v>2</v>
      </c>
      <c r="I573" s="6" t="s">
        <v>297</v>
      </c>
      <c r="J573" s="6">
        <v>2</v>
      </c>
      <c r="K573" s="6" t="s">
        <v>252</v>
      </c>
      <c r="L573" s="8">
        <v>4</v>
      </c>
      <c r="M573" s="6" t="s">
        <v>361</v>
      </c>
      <c r="N573" s="6" t="s">
        <v>255</v>
      </c>
      <c r="R573" s="6" t="str">
        <f t="shared" si="8"/>
        <v>1282Xã Vạn Kim22</v>
      </c>
    </row>
    <row r="574" spans="1:18">
      <c r="A574" s="6">
        <v>573</v>
      </c>
      <c r="B574" s="6">
        <v>1</v>
      </c>
      <c r="C574" s="6" t="s">
        <v>248</v>
      </c>
      <c r="D574" s="6">
        <v>282</v>
      </c>
      <c r="E574" s="6" t="s">
        <v>786</v>
      </c>
      <c r="F574" s="6">
        <v>10486</v>
      </c>
      <c r="G574" s="6" t="s">
        <v>801</v>
      </c>
      <c r="H574" s="6">
        <v>2</v>
      </c>
      <c r="I574" s="6" t="s">
        <v>297</v>
      </c>
      <c r="J574" s="6">
        <v>2</v>
      </c>
      <c r="K574" s="6" t="s">
        <v>252</v>
      </c>
      <c r="L574" s="8">
        <v>4</v>
      </c>
      <c r="M574" s="6" t="s">
        <v>361</v>
      </c>
      <c r="N574" s="6" t="s">
        <v>255</v>
      </c>
      <c r="R574" s="6" t="str">
        <f t="shared" si="8"/>
        <v>1282Xã Đốc Tín22</v>
      </c>
    </row>
    <row r="575" spans="1:18">
      <c r="A575" s="6">
        <v>574</v>
      </c>
      <c r="B575" s="6">
        <v>1</v>
      </c>
      <c r="C575" s="6" t="s">
        <v>248</v>
      </c>
      <c r="D575" s="6">
        <v>282</v>
      </c>
      <c r="E575" s="6" t="s">
        <v>786</v>
      </c>
      <c r="F575" s="6">
        <v>10489</v>
      </c>
      <c r="G575" s="6" t="s">
        <v>802</v>
      </c>
      <c r="H575" s="6">
        <v>2</v>
      </c>
      <c r="I575" s="6" t="s">
        <v>297</v>
      </c>
      <c r="J575" s="6">
        <v>2</v>
      </c>
      <c r="K575" s="6" t="s">
        <v>252</v>
      </c>
      <c r="L575" s="8">
        <v>4</v>
      </c>
      <c r="M575" s="6" t="s">
        <v>361</v>
      </c>
      <c r="N575" s="6" t="s">
        <v>255</v>
      </c>
      <c r="R575" s="6" t="str">
        <f t="shared" si="8"/>
        <v>1282Xã Hương Sơn22</v>
      </c>
    </row>
    <row r="576" spans="1:18">
      <c r="A576" s="6">
        <v>575</v>
      </c>
      <c r="B576" s="6">
        <v>1</v>
      </c>
      <c r="C576" s="6" t="s">
        <v>248</v>
      </c>
      <c r="D576" s="6">
        <v>282</v>
      </c>
      <c r="E576" s="6" t="s">
        <v>786</v>
      </c>
      <c r="F576" s="6">
        <v>10492</v>
      </c>
      <c r="G576" s="6" t="s">
        <v>803</v>
      </c>
      <c r="H576" s="6">
        <v>2</v>
      </c>
      <c r="I576" s="6" t="s">
        <v>297</v>
      </c>
      <c r="J576" s="6">
        <v>2</v>
      </c>
      <c r="K576" s="6" t="s">
        <v>252</v>
      </c>
      <c r="L576" s="8">
        <v>4</v>
      </c>
      <c r="M576" s="6" t="s">
        <v>361</v>
      </c>
      <c r="N576" s="6" t="s">
        <v>255</v>
      </c>
      <c r="R576" s="6" t="str">
        <f t="shared" si="8"/>
        <v>1282Xã Hùng Tiến22</v>
      </c>
    </row>
    <row r="577" spans="1:18">
      <c r="A577" s="6">
        <v>576</v>
      </c>
      <c r="B577" s="6">
        <v>1</v>
      </c>
      <c r="C577" s="6" t="s">
        <v>248</v>
      </c>
      <c r="D577" s="6">
        <v>282</v>
      </c>
      <c r="E577" s="6" t="s">
        <v>786</v>
      </c>
      <c r="F577" s="6">
        <v>10495</v>
      </c>
      <c r="G577" s="6" t="s">
        <v>804</v>
      </c>
      <c r="H577" s="6">
        <v>2</v>
      </c>
      <c r="I577" s="6" t="s">
        <v>297</v>
      </c>
      <c r="J577" s="6">
        <v>2</v>
      </c>
      <c r="K577" s="6" t="s">
        <v>252</v>
      </c>
      <c r="L577" s="8">
        <v>4</v>
      </c>
      <c r="M577" s="6" t="s">
        <v>361</v>
      </c>
      <c r="N577" s="6" t="s">
        <v>255</v>
      </c>
      <c r="R577" s="6" t="str">
        <f t="shared" si="8"/>
        <v>1282Xã An Tiến22</v>
      </c>
    </row>
    <row r="578" spans="1:18">
      <c r="A578" s="6">
        <v>577</v>
      </c>
      <c r="B578" s="6">
        <v>1</v>
      </c>
      <c r="C578" s="6" t="s">
        <v>248</v>
      </c>
      <c r="D578" s="6">
        <v>282</v>
      </c>
      <c r="E578" s="6" t="s">
        <v>786</v>
      </c>
      <c r="F578" s="6">
        <v>10498</v>
      </c>
      <c r="G578" s="6" t="s">
        <v>805</v>
      </c>
      <c r="H578" s="6">
        <v>2</v>
      </c>
      <c r="I578" s="6" t="s">
        <v>297</v>
      </c>
      <c r="J578" s="6">
        <v>2</v>
      </c>
      <c r="K578" s="6" t="s">
        <v>252</v>
      </c>
      <c r="L578" s="8">
        <v>4</v>
      </c>
      <c r="M578" s="6" t="s">
        <v>361</v>
      </c>
      <c r="N578" s="6" t="s">
        <v>255</v>
      </c>
      <c r="R578" s="6" t="str">
        <f t="shared" si="8"/>
        <v>1282Xã Hợp Tiến22</v>
      </c>
    </row>
    <row r="579" spans="1:18">
      <c r="A579" s="6">
        <v>578</v>
      </c>
      <c r="B579" s="6">
        <v>1</v>
      </c>
      <c r="C579" s="6" t="s">
        <v>248</v>
      </c>
      <c r="D579" s="6">
        <v>282</v>
      </c>
      <c r="E579" s="6" t="s">
        <v>786</v>
      </c>
      <c r="F579" s="6">
        <v>10501</v>
      </c>
      <c r="G579" s="6" t="s">
        <v>806</v>
      </c>
      <c r="H579" s="6">
        <v>2</v>
      </c>
      <c r="I579" s="6" t="s">
        <v>297</v>
      </c>
      <c r="J579" s="6">
        <v>2</v>
      </c>
      <c r="K579" s="6" t="s">
        <v>252</v>
      </c>
      <c r="L579" s="8">
        <v>4</v>
      </c>
      <c r="M579" s="6" t="s">
        <v>361</v>
      </c>
      <c r="N579" s="6" t="s">
        <v>255</v>
      </c>
      <c r="R579" s="6" t="str">
        <f t="shared" ref="R579:R642" si="9">CONCATENATE(B579,D579,G579,H579,J579)</f>
        <v>1282Xã Hợp Thanh22</v>
      </c>
    </row>
    <row r="580" spans="1:18">
      <c r="A580" s="6">
        <v>579</v>
      </c>
      <c r="B580" s="6">
        <v>1</v>
      </c>
      <c r="C580" s="6" t="s">
        <v>248</v>
      </c>
      <c r="D580" s="6">
        <v>282</v>
      </c>
      <c r="E580" s="6" t="s">
        <v>786</v>
      </c>
      <c r="F580" s="6">
        <v>10504</v>
      </c>
      <c r="G580" s="6" t="s">
        <v>807</v>
      </c>
      <c r="H580" s="6">
        <v>2</v>
      </c>
      <c r="I580" s="6" t="s">
        <v>297</v>
      </c>
      <c r="J580" s="6">
        <v>2</v>
      </c>
      <c r="K580" s="6" t="s">
        <v>252</v>
      </c>
      <c r="L580" s="8">
        <v>4</v>
      </c>
      <c r="M580" s="6" t="s">
        <v>361</v>
      </c>
      <c r="N580" s="6" t="s">
        <v>255</v>
      </c>
      <c r="R580" s="6" t="str">
        <f t="shared" si="9"/>
        <v>1282Xã An Phú22</v>
      </c>
    </row>
    <row r="581" spans="1:18">
      <c r="A581" s="6">
        <v>580</v>
      </c>
      <c r="B581" s="6">
        <v>2</v>
      </c>
      <c r="C581" s="6" t="s">
        <v>808</v>
      </c>
      <c r="D581" s="6">
        <v>24</v>
      </c>
      <c r="E581" s="6" t="s">
        <v>809</v>
      </c>
      <c r="F581" s="6">
        <v>688</v>
      </c>
      <c r="G581" s="6" t="s">
        <v>320</v>
      </c>
      <c r="H581" s="6">
        <v>1</v>
      </c>
      <c r="I581" s="6" t="s">
        <v>251</v>
      </c>
      <c r="J581" s="6">
        <v>1</v>
      </c>
      <c r="K581" s="6" t="s">
        <v>810</v>
      </c>
      <c r="L581" s="8">
        <v>5</v>
      </c>
      <c r="M581" s="6" t="s">
        <v>251</v>
      </c>
      <c r="N581" s="6" t="s">
        <v>811</v>
      </c>
      <c r="R581" s="6" t="str">
        <f t="shared" si="9"/>
        <v>224Phường Quang Trung11</v>
      </c>
    </row>
    <row r="582" spans="1:18">
      <c r="A582" s="6">
        <v>581</v>
      </c>
      <c r="B582" s="6">
        <v>2</v>
      </c>
      <c r="C582" s="6" t="s">
        <v>808</v>
      </c>
      <c r="D582" s="6">
        <v>24</v>
      </c>
      <c r="E582" s="6" t="s">
        <v>809</v>
      </c>
      <c r="F582" s="6">
        <v>691</v>
      </c>
      <c r="G582" s="6" t="s">
        <v>351</v>
      </c>
      <c r="H582" s="6">
        <v>1</v>
      </c>
      <c r="I582" s="6" t="s">
        <v>251</v>
      </c>
      <c r="J582" s="6">
        <v>1</v>
      </c>
      <c r="K582" s="6" t="s">
        <v>810</v>
      </c>
      <c r="L582" s="8">
        <v>5</v>
      </c>
      <c r="M582" s="6" t="s">
        <v>251</v>
      </c>
      <c r="N582" s="6" t="s">
        <v>811</v>
      </c>
      <c r="R582" s="6" t="str">
        <f t="shared" si="9"/>
        <v>224Phường Trần Phú11</v>
      </c>
    </row>
    <row r="583" spans="1:18">
      <c r="A583" s="6">
        <v>582</v>
      </c>
      <c r="B583" s="6">
        <v>2</v>
      </c>
      <c r="C583" s="6" t="s">
        <v>808</v>
      </c>
      <c r="D583" s="6">
        <v>24</v>
      </c>
      <c r="E583" s="6" t="s">
        <v>809</v>
      </c>
      <c r="F583" s="6">
        <v>692</v>
      </c>
      <c r="G583" s="6" t="s">
        <v>262</v>
      </c>
      <c r="H583" s="6">
        <v>1</v>
      </c>
      <c r="I583" s="6" t="s">
        <v>251</v>
      </c>
      <c r="J583" s="6">
        <v>1</v>
      </c>
      <c r="K583" s="6" t="s">
        <v>810</v>
      </c>
      <c r="L583" s="8">
        <v>5</v>
      </c>
      <c r="M583" s="6" t="s">
        <v>251</v>
      </c>
      <c r="N583" s="6" t="s">
        <v>811</v>
      </c>
      <c r="R583" s="6" t="str">
        <f t="shared" si="9"/>
        <v>224Phường Ngọc Hà11</v>
      </c>
    </row>
    <row r="584" spans="1:18">
      <c r="A584" s="6">
        <v>583</v>
      </c>
      <c r="B584" s="6">
        <v>2</v>
      </c>
      <c r="C584" s="6" t="s">
        <v>808</v>
      </c>
      <c r="D584" s="6">
        <v>24</v>
      </c>
      <c r="E584" s="6" t="s">
        <v>809</v>
      </c>
      <c r="F584" s="6">
        <v>694</v>
      </c>
      <c r="G584" s="6" t="s">
        <v>484</v>
      </c>
      <c r="H584" s="6">
        <v>1</v>
      </c>
      <c r="I584" s="6" t="s">
        <v>251</v>
      </c>
      <c r="J584" s="6">
        <v>1</v>
      </c>
      <c r="K584" s="6" t="s">
        <v>810</v>
      </c>
      <c r="L584" s="8">
        <v>5</v>
      </c>
      <c r="M584" s="6" t="s">
        <v>251</v>
      </c>
      <c r="N584" s="6" t="s">
        <v>811</v>
      </c>
      <c r="R584" s="6" t="str">
        <f t="shared" si="9"/>
        <v>224Phường Nguyễn Trãi11</v>
      </c>
    </row>
    <row r="585" spans="1:18">
      <c r="A585" s="6">
        <v>584</v>
      </c>
      <c r="B585" s="6">
        <v>2</v>
      </c>
      <c r="C585" s="6" t="s">
        <v>808</v>
      </c>
      <c r="D585" s="6">
        <v>24</v>
      </c>
      <c r="E585" s="6" t="s">
        <v>809</v>
      </c>
      <c r="F585" s="6">
        <v>697</v>
      </c>
      <c r="G585" s="6" t="s">
        <v>110</v>
      </c>
      <c r="H585" s="6">
        <v>1</v>
      </c>
      <c r="I585" s="6" t="s">
        <v>251</v>
      </c>
      <c r="J585" s="6">
        <v>1</v>
      </c>
      <c r="K585" s="6" t="s">
        <v>810</v>
      </c>
      <c r="L585" s="8">
        <v>5</v>
      </c>
      <c r="M585" s="6" t="s">
        <v>251</v>
      </c>
      <c r="N585" s="6" t="s">
        <v>811</v>
      </c>
      <c r="R585" s="6" t="str">
        <f t="shared" si="9"/>
        <v>224Phường Minh Khai11</v>
      </c>
    </row>
    <row r="586" spans="1:18">
      <c r="A586" s="6">
        <v>585</v>
      </c>
      <c r="B586" s="6">
        <v>2</v>
      </c>
      <c r="C586" s="6" t="s">
        <v>808</v>
      </c>
      <c r="D586" s="6">
        <v>24</v>
      </c>
      <c r="E586" s="6" t="s">
        <v>809</v>
      </c>
      <c r="F586" s="6">
        <v>700</v>
      </c>
      <c r="G586" s="6" t="s">
        <v>812</v>
      </c>
      <c r="H586" s="6">
        <v>2</v>
      </c>
      <c r="I586" s="6" t="s">
        <v>297</v>
      </c>
      <c r="J586" s="6">
        <v>1</v>
      </c>
      <c r="K586" s="6" t="s">
        <v>810</v>
      </c>
      <c r="L586" s="8">
        <v>6</v>
      </c>
      <c r="M586" s="6" t="s">
        <v>297</v>
      </c>
      <c r="N586" s="6" t="s">
        <v>811</v>
      </c>
      <c r="R586" s="6" t="str">
        <f t="shared" si="9"/>
        <v>224Xã Ngọc Đường21</v>
      </c>
    </row>
    <row r="587" spans="1:18">
      <c r="A587" s="6">
        <v>586</v>
      </c>
      <c r="B587" s="6">
        <v>2</v>
      </c>
      <c r="C587" s="6" t="s">
        <v>808</v>
      </c>
      <c r="D587" s="6">
        <v>24</v>
      </c>
      <c r="E587" s="6" t="s">
        <v>809</v>
      </c>
      <c r="F587" s="6">
        <v>946</v>
      </c>
      <c r="G587" s="6" t="s">
        <v>813</v>
      </c>
      <c r="H587" s="6">
        <v>2</v>
      </c>
      <c r="I587" s="6" t="s">
        <v>297</v>
      </c>
      <c r="J587" s="6">
        <v>1</v>
      </c>
      <c r="K587" s="6" t="s">
        <v>810</v>
      </c>
      <c r="L587" s="8">
        <v>6</v>
      </c>
      <c r="M587" s="6" t="s">
        <v>297</v>
      </c>
      <c r="N587" s="6" t="s">
        <v>811</v>
      </c>
      <c r="R587" s="6" t="str">
        <f t="shared" si="9"/>
        <v>224Xã Phương Độ21</v>
      </c>
    </row>
    <row r="588" spans="1:18">
      <c r="A588" s="6">
        <v>587</v>
      </c>
      <c r="B588" s="6">
        <v>2</v>
      </c>
      <c r="C588" s="6" t="s">
        <v>808</v>
      </c>
      <c r="D588" s="6">
        <v>24</v>
      </c>
      <c r="E588" s="6" t="s">
        <v>809</v>
      </c>
      <c r="F588" s="6">
        <v>949</v>
      </c>
      <c r="G588" s="6" t="s">
        <v>814</v>
      </c>
      <c r="H588" s="6">
        <v>2</v>
      </c>
      <c r="I588" s="6" t="s">
        <v>297</v>
      </c>
      <c r="J588" s="6">
        <v>1</v>
      </c>
      <c r="K588" s="6" t="s">
        <v>810</v>
      </c>
      <c r="L588" s="8">
        <v>6</v>
      </c>
      <c r="M588" s="6" t="s">
        <v>297</v>
      </c>
      <c r="N588" s="6" t="s">
        <v>811</v>
      </c>
      <c r="R588" s="6" t="str">
        <f t="shared" si="9"/>
        <v>224Xã Phương Thiện21</v>
      </c>
    </row>
    <row r="589" spans="1:18">
      <c r="A589" s="6">
        <v>588</v>
      </c>
      <c r="B589" s="6">
        <v>2</v>
      </c>
      <c r="C589" s="6" t="s">
        <v>808</v>
      </c>
      <c r="D589" s="6">
        <v>26</v>
      </c>
      <c r="E589" s="6" t="s">
        <v>815</v>
      </c>
      <c r="F589" s="6">
        <v>712</v>
      </c>
      <c r="G589" s="6" t="s">
        <v>816</v>
      </c>
      <c r="H589" s="6">
        <v>1</v>
      </c>
      <c r="I589" s="6" t="s">
        <v>251</v>
      </c>
      <c r="J589" s="6">
        <v>1</v>
      </c>
      <c r="K589" s="6" t="s">
        <v>810</v>
      </c>
      <c r="L589" s="8">
        <v>5</v>
      </c>
      <c r="M589" s="6" t="s">
        <v>251</v>
      </c>
      <c r="N589" s="6" t="s">
        <v>811</v>
      </c>
      <c r="R589" s="6" t="str">
        <f t="shared" si="9"/>
        <v>226Thị trấn Phó Bảng11</v>
      </c>
    </row>
    <row r="590" spans="1:18">
      <c r="A590" s="6">
        <v>589</v>
      </c>
      <c r="B590" s="6">
        <v>2</v>
      </c>
      <c r="C590" s="6" t="s">
        <v>808</v>
      </c>
      <c r="D590" s="6">
        <v>26</v>
      </c>
      <c r="E590" s="6" t="s">
        <v>815</v>
      </c>
      <c r="F590" s="6">
        <v>715</v>
      </c>
      <c r="G590" s="6" t="s">
        <v>817</v>
      </c>
      <c r="H590" s="6">
        <v>2</v>
      </c>
      <c r="I590" s="6" t="s">
        <v>297</v>
      </c>
      <c r="J590" s="6">
        <v>1</v>
      </c>
      <c r="K590" s="6" t="s">
        <v>810</v>
      </c>
      <c r="L590" s="8">
        <v>6</v>
      </c>
      <c r="M590" s="6" t="s">
        <v>297</v>
      </c>
      <c r="N590" s="6" t="s">
        <v>811</v>
      </c>
      <c r="R590" s="6" t="str">
        <f t="shared" si="9"/>
        <v>226Xã Lũng Cú21</v>
      </c>
    </row>
    <row r="591" spans="1:18">
      <c r="A591" s="6">
        <v>590</v>
      </c>
      <c r="B591" s="6">
        <v>2</v>
      </c>
      <c r="C591" s="6" t="s">
        <v>808</v>
      </c>
      <c r="D591" s="6">
        <v>26</v>
      </c>
      <c r="E591" s="6" t="s">
        <v>815</v>
      </c>
      <c r="F591" s="6">
        <v>718</v>
      </c>
      <c r="G591" s="6" t="s">
        <v>818</v>
      </c>
      <c r="H591" s="6">
        <v>2</v>
      </c>
      <c r="I591" s="6" t="s">
        <v>297</v>
      </c>
      <c r="J591" s="6">
        <v>1</v>
      </c>
      <c r="K591" s="6" t="s">
        <v>810</v>
      </c>
      <c r="L591" s="8">
        <v>6</v>
      </c>
      <c r="M591" s="6" t="s">
        <v>297</v>
      </c>
      <c r="N591" s="6" t="s">
        <v>811</v>
      </c>
      <c r="R591" s="6" t="str">
        <f t="shared" si="9"/>
        <v>226Xã Má Lé21</v>
      </c>
    </row>
    <row r="592" spans="1:18">
      <c r="A592" s="6">
        <v>591</v>
      </c>
      <c r="B592" s="6">
        <v>2</v>
      </c>
      <c r="C592" s="6" t="s">
        <v>808</v>
      </c>
      <c r="D592" s="6">
        <v>26</v>
      </c>
      <c r="E592" s="6" t="s">
        <v>815</v>
      </c>
      <c r="F592" s="6">
        <v>721</v>
      </c>
      <c r="G592" s="6" t="s">
        <v>819</v>
      </c>
      <c r="H592" s="6">
        <v>1</v>
      </c>
      <c r="I592" s="6" t="s">
        <v>251</v>
      </c>
      <c r="J592" s="6">
        <v>1</v>
      </c>
      <c r="K592" s="6" t="s">
        <v>810</v>
      </c>
      <c r="L592" s="8">
        <v>5</v>
      </c>
      <c r="M592" s="6" t="s">
        <v>251</v>
      </c>
      <c r="N592" s="6" t="s">
        <v>811</v>
      </c>
      <c r="R592" s="6" t="str">
        <f t="shared" si="9"/>
        <v>226Thị trấn Đồng Văn11</v>
      </c>
    </row>
    <row r="593" spans="1:18">
      <c r="A593" s="6">
        <v>592</v>
      </c>
      <c r="B593" s="6">
        <v>2</v>
      </c>
      <c r="C593" s="6" t="s">
        <v>808</v>
      </c>
      <c r="D593" s="6">
        <v>26</v>
      </c>
      <c r="E593" s="6" t="s">
        <v>815</v>
      </c>
      <c r="F593" s="6">
        <v>724</v>
      </c>
      <c r="G593" s="6" t="s">
        <v>820</v>
      </c>
      <c r="H593" s="6">
        <v>2</v>
      </c>
      <c r="I593" s="6" t="s">
        <v>297</v>
      </c>
      <c r="J593" s="6">
        <v>1</v>
      </c>
      <c r="K593" s="6" t="s">
        <v>810</v>
      </c>
      <c r="L593" s="8">
        <v>6</v>
      </c>
      <c r="M593" s="6" t="s">
        <v>297</v>
      </c>
      <c r="N593" s="6" t="s">
        <v>811</v>
      </c>
      <c r="R593" s="6" t="str">
        <f t="shared" si="9"/>
        <v>226Xã Lũng Táo21</v>
      </c>
    </row>
    <row r="594" spans="1:18">
      <c r="A594" s="6">
        <v>593</v>
      </c>
      <c r="B594" s="6">
        <v>2</v>
      </c>
      <c r="C594" s="6" t="s">
        <v>808</v>
      </c>
      <c r="D594" s="6">
        <v>26</v>
      </c>
      <c r="E594" s="6" t="s">
        <v>815</v>
      </c>
      <c r="F594" s="6">
        <v>727</v>
      </c>
      <c r="G594" s="6" t="s">
        <v>821</v>
      </c>
      <c r="H594" s="6">
        <v>2</v>
      </c>
      <c r="I594" s="6" t="s">
        <v>297</v>
      </c>
      <c r="J594" s="6">
        <v>1</v>
      </c>
      <c r="K594" s="6" t="s">
        <v>810</v>
      </c>
      <c r="L594" s="8">
        <v>6</v>
      </c>
      <c r="M594" s="6" t="s">
        <v>297</v>
      </c>
      <c r="N594" s="6" t="s">
        <v>811</v>
      </c>
      <c r="R594" s="6" t="str">
        <f t="shared" si="9"/>
        <v>226Xã Phố Là21</v>
      </c>
    </row>
    <row r="595" spans="1:18">
      <c r="A595" s="6">
        <v>594</v>
      </c>
      <c r="B595" s="6">
        <v>2</v>
      </c>
      <c r="C595" s="6" t="s">
        <v>808</v>
      </c>
      <c r="D595" s="6">
        <v>26</v>
      </c>
      <c r="E595" s="6" t="s">
        <v>815</v>
      </c>
      <c r="F595" s="6">
        <v>730</v>
      </c>
      <c r="G595" s="6" t="s">
        <v>822</v>
      </c>
      <c r="H595" s="6">
        <v>2</v>
      </c>
      <c r="I595" s="6" t="s">
        <v>297</v>
      </c>
      <c r="J595" s="6">
        <v>1</v>
      </c>
      <c r="K595" s="6" t="s">
        <v>810</v>
      </c>
      <c r="L595" s="8">
        <v>6</v>
      </c>
      <c r="M595" s="6" t="s">
        <v>297</v>
      </c>
      <c r="N595" s="6" t="s">
        <v>811</v>
      </c>
      <c r="R595" s="6" t="str">
        <f t="shared" si="9"/>
        <v>226Xã Thài Phìn Tủng21</v>
      </c>
    </row>
    <row r="596" spans="1:18">
      <c r="A596" s="6">
        <v>595</v>
      </c>
      <c r="B596" s="6">
        <v>2</v>
      </c>
      <c r="C596" s="6" t="s">
        <v>808</v>
      </c>
      <c r="D596" s="6">
        <v>26</v>
      </c>
      <c r="E596" s="6" t="s">
        <v>815</v>
      </c>
      <c r="F596" s="6">
        <v>733</v>
      </c>
      <c r="G596" s="6" t="s">
        <v>823</v>
      </c>
      <c r="H596" s="6">
        <v>2</v>
      </c>
      <c r="I596" s="6" t="s">
        <v>297</v>
      </c>
      <c r="J596" s="6">
        <v>1</v>
      </c>
      <c r="K596" s="6" t="s">
        <v>810</v>
      </c>
      <c r="L596" s="8">
        <v>6</v>
      </c>
      <c r="M596" s="6" t="s">
        <v>297</v>
      </c>
      <c r="N596" s="6" t="s">
        <v>811</v>
      </c>
      <c r="R596" s="6" t="str">
        <f t="shared" si="9"/>
        <v>226Xã Sủng Là21</v>
      </c>
    </row>
    <row r="597" spans="1:18">
      <c r="A597" s="6">
        <v>596</v>
      </c>
      <c r="B597" s="6">
        <v>2</v>
      </c>
      <c r="C597" s="6" t="s">
        <v>808</v>
      </c>
      <c r="D597" s="6">
        <v>26</v>
      </c>
      <c r="E597" s="6" t="s">
        <v>815</v>
      </c>
      <c r="F597" s="6">
        <v>736</v>
      </c>
      <c r="G597" s="6" t="s">
        <v>824</v>
      </c>
      <c r="H597" s="6">
        <v>2</v>
      </c>
      <c r="I597" s="6" t="s">
        <v>297</v>
      </c>
      <c r="J597" s="6">
        <v>1</v>
      </c>
      <c r="K597" s="6" t="s">
        <v>810</v>
      </c>
      <c r="L597" s="8">
        <v>6</v>
      </c>
      <c r="M597" s="6" t="s">
        <v>297</v>
      </c>
      <c r="N597" s="6" t="s">
        <v>811</v>
      </c>
      <c r="R597" s="6" t="str">
        <f t="shared" si="9"/>
        <v>226Xã Xà Phìn21</v>
      </c>
    </row>
    <row r="598" spans="1:18">
      <c r="A598" s="6">
        <v>597</v>
      </c>
      <c r="B598" s="6">
        <v>2</v>
      </c>
      <c r="C598" s="6" t="s">
        <v>808</v>
      </c>
      <c r="D598" s="6">
        <v>26</v>
      </c>
      <c r="E598" s="6" t="s">
        <v>815</v>
      </c>
      <c r="F598" s="6">
        <v>739</v>
      </c>
      <c r="G598" s="6" t="s">
        <v>825</v>
      </c>
      <c r="H598" s="6">
        <v>2</v>
      </c>
      <c r="I598" s="6" t="s">
        <v>297</v>
      </c>
      <c r="J598" s="6">
        <v>1</v>
      </c>
      <c r="K598" s="6" t="s">
        <v>810</v>
      </c>
      <c r="L598" s="8">
        <v>6</v>
      </c>
      <c r="M598" s="6" t="s">
        <v>297</v>
      </c>
      <c r="N598" s="6" t="s">
        <v>811</v>
      </c>
      <c r="R598" s="6" t="str">
        <f t="shared" si="9"/>
        <v>226Xã Tả Phìn21</v>
      </c>
    </row>
    <row r="599" spans="1:18">
      <c r="A599" s="6">
        <v>598</v>
      </c>
      <c r="B599" s="6">
        <v>2</v>
      </c>
      <c r="C599" s="6" t="s">
        <v>808</v>
      </c>
      <c r="D599" s="6">
        <v>26</v>
      </c>
      <c r="E599" s="6" t="s">
        <v>815</v>
      </c>
      <c r="F599" s="6">
        <v>742</v>
      </c>
      <c r="G599" s="6" t="s">
        <v>826</v>
      </c>
      <c r="H599" s="6">
        <v>2</v>
      </c>
      <c r="I599" s="6" t="s">
        <v>297</v>
      </c>
      <c r="J599" s="6">
        <v>1</v>
      </c>
      <c r="K599" s="6" t="s">
        <v>810</v>
      </c>
      <c r="L599" s="8">
        <v>6</v>
      </c>
      <c r="M599" s="6" t="s">
        <v>297</v>
      </c>
      <c r="N599" s="6" t="s">
        <v>811</v>
      </c>
      <c r="R599" s="6" t="str">
        <f t="shared" si="9"/>
        <v>226Xã Tả Lủng21</v>
      </c>
    </row>
    <row r="600" spans="1:18">
      <c r="A600" s="6">
        <v>599</v>
      </c>
      <c r="B600" s="6">
        <v>2</v>
      </c>
      <c r="C600" s="6" t="s">
        <v>808</v>
      </c>
      <c r="D600" s="6">
        <v>26</v>
      </c>
      <c r="E600" s="6" t="s">
        <v>815</v>
      </c>
      <c r="F600" s="6">
        <v>745</v>
      </c>
      <c r="G600" s="6" t="s">
        <v>827</v>
      </c>
      <c r="H600" s="6">
        <v>2</v>
      </c>
      <c r="I600" s="6" t="s">
        <v>297</v>
      </c>
      <c r="J600" s="6">
        <v>1</v>
      </c>
      <c r="K600" s="6" t="s">
        <v>810</v>
      </c>
      <c r="L600" s="8">
        <v>6</v>
      </c>
      <c r="M600" s="6" t="s">
        <v>297</v>
      </c>
      <c r="N600" s="6" t="s">
        <v>811</v>
      </c>
      <c r="R600" s="6" t="str">
        <f t="shared" si="9"/>
        <v>226Xã Phố Cáo21</v>
      </c>
    </row>
    <row r="601" spans="1:18">
      <c r="A601" s="6">
        <v>600</v>
      </c>
      <c r="B601" s="6">
        <v>2</v>
      </c>
      <c r="C601" s="6" t="s">
        <v>808</v>
      </c>
      <c r="D601" s="6">
        <v>26</v>
      </c>
      <c r="E601" s="6" t="s">
        <v>815</v>
      </c>
      <c r="F601" s="6">
        <v>748</v>
      </c>
      <c r="G601" s="6" t="s">
        <v>828</v>
      </c>
      <c r="H601" s="6">
        <v>2</v>
      </c>
      <c r="I601" s="6" t="s">
        <v>297</v>
      </c>
      <c r="J601" s="6">
        <v>1</v>
      </c>
      <c r="K601" s="6" t="s">
        <v>810</v>
      </c>
      <c r="L601" s="8">
        <v>6</v>
      </c>
      <c r="M601" s="6" t="s">
        <v>297</v>
      </c>
      <c r="N601" s="6" t="s">
        <v>811</v>
      </c>
      <c r="R601" s="6" t="str">
        <f t="shared" si="9"/>
        <v>226Xã Sính Lủng21</v>
      </c>
    </row>
    <row r="602" spans="1:18">
      <c r="A602" s="6">
        <v>601</v>
      </c>
      <c r="B602" s="6">
        <v>2</v>
      </c>
      <c r="C602" s="6" t="s">
        <v>808</v>
      </c>
      <c r="D602" s="6">
        <v>26</v>
      </c>
      <c r="E602" s="6" t="s">
        <v>815</v>
      </c>
      <c r="F602" s="6">
        <v>751</v>
      </c>
      <c r="G602" s="6" t="s">
        <v>829</v>
      </c>
      <c r="H602" s="6">
        <v>2</v>
      </c>
      <c r="I602" s="6" t="s">
        <v>297</v>
      </c>
      <c r="J602" s="6">
        <v>1</v>
      </c>
      <c r="K602" s="6" t="s">
        <v>810</v>
      </c>
      <c r="L602" s="8">
        <v>6</v>
      </c>
      <c r="M602" s="6" t="s">
        <v>297</v>
      </c>
      <c r="N602" s="6" t="s">
        <v>811</v>
      </c>
      <c r="R602" s="6" t="str">
        <f t="shared" si="9"/>
        <v>226Xã Sảng Tủng21</v>
      </c>
    </row>
    <row r="603" spans="1:18">
      <c r="A603" s="6">
        <v>602</v>
      </c>
      <c r="B603" s="6">
        <v>2</v>
      </c>
      <c r="C603" s="6" t="s">
        <v>808</v>
      </c>
      <c r="D603" s="6">
        <v>26</v>
      </c>
      <c r="E603" s="6" t="s">
        <v>815</v>
      </c>
      <c r="F603" s="6">
        <v>754</v>
      </c>
      <c r="G603" s="6" t="s">
        <v>830</v>
      </c>
      <c r="H603" s="6">
        <v>2</v>
      </c>
      <c r="I603" s="6" t="s">
        <v>297</v>
      </c>
      <c r="J603" s="6">
        <v>1</v>
      </c>
      <c r="K603" s="6" t="s">
        <v>810</v>
      </c>
      <c r="L603" s="8">
        <v>6</v>
      </c>
      <c r="M603" s="6" t="s">
        <v>297</v>
      </c>
      <c r="N603" s="6" t="s">
        <v>811</v>
      </c>
      <c r="R603" s="6" t="str">
        <f t="shared" si="9"/>
        <v>226Xã Lũng Thầu21</v>
      </c>
    </row>
    <row r="604" spans="1:18">
      <c r="A604" s="6">
        <v>603</v>
      </c>
      <c r="B604" s="6">
        <v>2</v>
      </c>
      <c r="C604" s="6" t="s">
        <v>808</v>
      </c>
      <c r="D604" s="6">
        <v>26</v>
      </c>
      <c r="E604" s="6" t="s">
        <v>815</v>
      </c>
      <c r="F604" s="6">
        <v>757</v>
      </c>
      <c r="G604" s="6" t="s">
        <v>831</v>
      </c>
      <c r="H604" s="6">
        <v>2</v>
      </c>
      <c r="I604" s="6" t="s">
        <v>297</v>
      </c>
      <c r="J604" s="6">
        <v>1</v>
      </c>
      <c r="K604" s="6" t="s">
        <v>810</v>
      </c>
      <c r="L604" s="8">
        <v>6</v>
      </c>
      <c r="M604" s="6" t="s">
        <v>297</v>
      </c>
      <c r="N604" s="6" t="s">
        <v>811</v>
      </c>
      <c r="R604" s="6" t="str">
        <f t="shared" si="9"/>
        <v>226Xã Hố Quáng Phìn21</v>
      </c>
    </row>
    <row r="605" spans="1:18">
      <c r="A605" s="6">
        <v>604</v>
      </c>
      <c r="B605" s="6">
        <v>2</v>
      </c>
      <c r="C605" s="6" t="s">
        <v>808</v>
      </c>
      <c r="D605" s="6">
        <v>26</v>
      </c>
      <c r="E605" s="6" t="s">
        <v>815</v>
      </c>
      <c r="F605" s="6">
        <v>760</v>
      </c>
      <c r="G605" s="6" t="s">
        <v>832</v>
      </c>
      <c r="H605" s="6">
        <v>2</v>
      </c>
      <c r="I605" s="6" t="s">
        <v>297</v>
      </c>
      <c r="J605" s="6">
        <v>1</v>
      </c>
      <c r="K605" s="6" t="s">
        <v>810</v>
      </c>
      <c r="L605" s="8">
        <v>6</v>
      </c>
      <c r="M605" s="6" t="s">
        <v>297</v>
      </c>
      <c r="N605" s="6" t="s">
        <v>811</v>
      </c>
      <c r="R605" s="6" t="str">
        <f t="shared" si="9"/>
        <v>226Xã Vần Chải21</v>
      </c>
    </row>
    <row r="606" spans="1:18">
      <c r="A606" s="6">
        <v>605</v>
      </c>
      <c r="B606" s="6">
        <v>2</v>
      </c>
      <c r="C606" s="6" t="s">
        <v>808</v>
      </c>
      <c r="D606" s="6">
        <v>26</v>
      </c>
      <c r="E606" s="6" t="s">
        <v>815</v>
      </c>
      <c r="F606" s="6">
        <v>763</v>
      </c>
      <c r="G606" s="6" t="s">
        <v>833</v>
      </c>
      <c r="H606" s="6">
        <v>2</v>
      </c>
      <c r="I606" s="6" t="s">
        <v>297</v>
      </c>
      <c r="J606" s="6">
        <v>1</v>
      </c>
      <c r="K606" s="6" t="s">
        <v>810</v>
      </c>
      <c r="L606" s="8">
        <v>6</v>
      </c>
      <c r="M606" s="6" t="s">
        <v>297</v>
      </c>
      <c r="N606" s="6" t="s">
        <v>811</v>
      </c>
      <c r="R606" s="6" t="str">
        <f t="shared" si="9"/>
        <v>226Xã Lũng Phìn21</v>
      </c>
    </row>
    <row r="607" spans="1:18">
      <c r="A607" s="6">
        <v>606</v>
      </c>
      <c r="B607" s="6">
        <v>2</v>
      </c>
      <c r="C607" s="6" t="s">
        <v>808</v>
      </c>
      <c r="D607" s="6">
        <v>26</v>
      </c>
      <c r="E607" s="6" t="s">
        <v>815</v>
      </c>
      <c r="F607" s="6">
        <v>766</v>
      </c>
      <c r="G607" s="6" t="s">
        <v>834</v>
      </c>
      <c r="H607" s="6">
        <v>2</v>
      </c>
      <c r="I607" s="6" t="s">
        <v>297</v>
      </c>
      <c r="J607" s="6">
        <v>1</v>
      </c>
      <c r="K607" s="6" t="s">
        <v>810</v>
      </c>
      <c r="L607" s="8">
        <v>6</v>
      </c>
      <c r="M607" s="6" t="s">
        <v>297</v>
      </c>
      <c r="N607" s="6" t="s">
        <v>811</v>
      </c>
      <c r="R607" s="6" t="str">
        <f t="shared" si="9"/>
        <v>226Xã Sủng Trái21</v>
      </c>
    </row>
    <row r="608" spans="1:18">
      <c r="A608" s="6">
        <v>607</v>
      </c>
      <c r="B608" s="6">
        <v>2</v>
      </c>
      <c r="C608" s="6" t="s">
        <v>808</v>
      </c>
      <c r="D608" s="6">
        <v>27</v>
      </c>
      <c r="E608" s="6" t="s">
        <v>835</v>
      </c>
      <c r="F608" s="6">
        <v>769</v>
      </c>
      <c r="G608" s="6" t="s">
        <v>836</v>
      </c>
      <c r="H608" s="6">
        <v>1</v>
      </c>
      <c r="I608" s="6" t="s">
        <v>251</v>
      </c>
      <c r="J608" s="6">
        <v>1</v>
      </c>
      <c r="K608" s="6" t="s">
        <v>810</v>
      </c>
      <c r="L608" s="8">
        <v>5</v>
      </c>
      <c r="M608" s="6" t="s">
        <v>251</v>
      </c>
      <c r="N608" s="6" t="s">
        <v>811</v>
      </c>
      <c r="R608" s="6" t="str">
        <f t="shared" si="9"/>
        <v>227Thị trấn Mèo Vạc11</v>
      </c>
    </row>
    <row r="609" spans="1:18">
      <c r="A609" s="6">
        <v>608</v>
      </c>
      <c r="B609" s="6">
        <v>2</v>
      </c>
      <c r="C609" s="6" t="s">
        <v>808</v>
      </c>
      <c r="D609" s="6">
        <v>27</v>
      </c>
      <c r="E609" s="6" t="s">
        <v>835</v>
      </c>
      <c r="F609" s="6">
        <v>772</v>
      </c>
      <c r="G609" s="6" t="s">
        <v>837</v>
      </c>
      <c r="H609" s="6">
        <v>2</v>
      </c>
      <c r="I609" s="6" t="s">
        <v>297</v>
      </c>
      <c r="J609" s="6">
        <v>1</v>
      </c>
      <c r="K609" s="6" t="s">
        <v>810</v>
      </c>
      <c r="L609" s="8">
        <v>6</v>
      </c>
      <c r="M609" s="6" t="s">
        <v>297</v>
      </c>
      <c r="N609" s="6" t="s">
        <v>811</v>
      </c>
      <c r="R609" s="6" t="str">
        <f t="shared" si="9"/>
        <v>227Xã Thượng Phùng21</v>
      </c>
    </row>
    <row r="610" spans="1:18">
      <c r="A610" s="6">
        <v>609</v>
      </c>
      <c r="B610" s="6">
        <v>2</v>
      </c>
      <c r="C610" s="6" t="s">
        <v>808</v>
      </c>
      <c r="D610" s="6">
        <v>27</v>
      </c>
      <c r="E610" s="6" t="s">
        <v>835</v>
      </c>
      <c r="F610" s="6">
        <v>775</v>
      </c>
      <c r="G610" s="6" t="s">
        <v>838</v>
      </c>
      <c r="H610" s="6">
        <v>2</v>
      </c>
      <c r="I610" s="6" t="s">
        <v>297</v>
      </c>
      <c r="J610" s="6">
        <v>1</v>
      </c>
      <c r="K610" s="6" t="s">
        <v>810</v>
      </c>
      <c r="L610" s="8">
        <v>6</v>
      </c>
      <c r="M610" s="6" t="s">
        <v>297</v>
      </c>
      <c r="N610" s="6" t="s">
        <v>811</v>
      </c>
      <c r="R610" s="6" t="str">
        <f t="shared" si="9"/>
        <v>227Xã Pải Lủng21</v>
      </c>
    </row>
    <row r="611" spans="1:18">
      <c r="A611" s="6">
        <v>610</v>
      </c>
      <c r="B611" s="6">
        <v>2</v>
      </c>
      <c r="C611" s="6" t="s">
        <v>808</v>
      </c>
      <c r="D611" s="6">
        <v>27</v>
      </c>
      <c r="E611" s="6" t="s">
        <v>835</v>
      </c>
      <c r="F611" s="6">
        <v>778</v>
      </c>
      <c r="G611" s="6" t="s">
        <v>839</v>
      </c>
      <c r="H611" s="6">
        <v>2</v>
      </c>
      <c r="I611" s="6" t="s">
        <v>297</v>
      </c>
      <c r="J611" s="6">
        <v>1</v>
      </c>
      <c r="K611" s="6" t="s">
        <v>810</v>
      </c>
      <c r="L611" s="8">
        <v>6</v>
      </c>
      <c r="M611" s="6" t="s">
        <v>297</v>
      </c>
      <c r="N611" s="6" t="s">
        <v>811</v>
      </c>
      <c r="R611" s="6" t="str">
        <f t="shared" si="9"/>
        <v>227Xã Xín Cái21</v>
      </c>
    </row>
    <row r="612" spans="1:18">
      <c r="A612" s="6">
        <v>611</v>
      </c>
      <c r="B612" s="6">
        <v>2</v>
      </c>
      <c r="C612" s="6" t="s">
        <v>808</v>
      </c>
      <c r="D612" s="6">
        <v>27</v>
      </c>
      <c r="E612" s="6" t="s">
        <v>835</v>
      </c>
      <c r="F612" s="6">
        <v>781</v>
      </c>
      <c r="G612" s="6" t="s">
        <v>840</v>
      </c>
      <c r="H612" s="6">
        <v>2</v>
      </c>
      <c r="I612" s="6" t="s">
        <v>297</v>
      </c>
      <c r="J612" s="6">
        <v>1</v>
      </c>
      <c r="K612" s="6" t="s">
        <v>810</v>
      </c>
      <c r="L612" s="8">
        <v>6</v>
      </c>
      <c r="M612" s="6" t="s">
        <v>297</v>
      </c>
      <c r="N612" s="6" t="s">
        <v>811</v>
      </c>
      <c r="R612" s="6" t="str">
        <f t="shared" si="9"/>
        <v>227Xã Pả Vi21</v>
      </c>
    </row>
    <row r="613" spans="1:18">
      <c r="A613" s="6">
        <v>612</v>
      </c>
      <c r="B613" s="6">
        <v>2</v>
      </c>
      <c r="C613" s="6" t="s">
        <v>808</v>
      </c>
      <c r="D613" s="6">
        <v>27</v>
      </c>
      <c r="E613" s="6" t="s">
        <v>835</v>
      </c>
      <c r="F613" s="6">
        <v>784</v>
      </c>
      <c r="G613" s="6" t="s">
        <v>841</v>
      </c>
      <c r="H613" s="6">
        <v>2</v>
      </c>
      <c r="I613" s="6" t="s">
        <v>297</v>
      </c>
      <c r="J613" s="6">
        <v>1</v>
      </c>
      <c r="K613" s="6" t="s">
        <v>810</v>
      </c>
      <c r="L613" s="8">
        <v>6</v>
      </c>
      <c r="M613" s="6" t="s">
        <v>297</v>
      </c>
      <c r="N613" s="6" t="s">
        <v>811</v>
      </c>
      <c r="R613" s="6" t="str">
        <f t="shared" si="9"/>
        <v>227Xã Giàng Chu Phìn21</v>
      </c>
    </row>
    <row r="614" spans="1:18">
      <c r="A614" s="6">
        <v>613</v>
      </c>
      <c r="B614" s="6">
        <v>2</v>
      </c>
      <c r="C614" s="6" t="s">
        <v>808</v>
      </c>
      <c r="D614" s="6">
        <v>27</v>
      </c>
      <c r="E614" s="6" t="s">
        <v>835</v>
      </c>
      <c r="F614" s="6">
        <v>787</v>
      </c>
      <c r="G614" s="6" t="s">
        <v>842</v>
      </c>
      <c r="H614" s="6">
        <v>2</v>
      </c>
      <c r="I614" s="6" t="s">
        <v>297</v>
      </c>
      <c r="J614" s="6">
        <v>1</v>
      </c>
      <c r="K614" s="6" t="s">
        <v>810</v>
      </c>
      <c r="L614" s="8">
        <v>6</v>
      </c>
      <c r="M614" s="6" t="s">
        <v>297</v>
      </c>
      <c r="N614" s="6" t="s">
        <v>811</v>
      </c>
      <c r="R614" s="6" t="str">
        <f t="shared" si="9"/>
        <v>227Xã Sủng Trà21</v>
      </c>
    </row>
    <row r="615" spans="1:18">
      <c r="A615" s="6">
        <v>614</v>
      </c>
      <c r="B615" s="6">
        <v>2</v>
      </c>
      <c r="C615" s="6" t="s">
        <v>808</v>
      </c>
      <c r="D615" s="6">
        <v>27</v>
      </c>
      <c r="E615" s="6" t="s">
        <v>835</v>
      </c>
      <c r="F615" s="6">
        <v>790</v>
      </c>
      <c r="G615" s="6" t="s">
        <v>843</v>
      </c>
      <c r="H615" s="6">
        <v>2</v>
      </c>
      <c r="I615" s="6" t="s">
        <v>297</v>
      </c>
      <c r="J615" s="6">
        <v>1</v>
      </c>
      <c r="K615" s="6" t="s">
        <v>810</v>
      </c>
      <c r="L615" s="8">
        <v>6</v>
      </c>
      <c r="M615" s="6" t="s">
        <v>297</v>
      </c>
      <c r="N615" s="6" t="s">
        <v>811</v>
      </c>
      <c r="R615" s="6" t="str">
        <f t="shared" si="9"/>
        <v>227Xã Sủng Máng21</v>
      </c>
    </row>
    <row r="616" spans="1:18">
      <c r="A616" s="6">
        <v>615</v>
      </c>
      <c r="B616" s="6">
        <v>2</v>
      </c>
      <c r="C616" s="6" t="s">
        <v>808</v>
      </c>
      <c r="D616" s="6">
        <v>27</v>
      </c>
      <c r="E616" s="6" t="s">
        <v>835</v>
      </c>
      <c r="F616" s="6">
        <v>793</v>
      </c>
      <c r="G616" s="6" t="s">
        <v>844</v>
      </c>
      <c r="H616" s="6">
        <v>2</v>
      </c>
      <c r="I616" s="6" t="s">
        <v>297</v>
      </c>
      <c r="J616" s="6">
        <v>1</v>
      </c>
      <c r="K616" s="6" t="s">
        <v>810</v>
      </c>
      <c r="L616" s="8">
        <v>6</v>
      </c>
      <c r="M616" s="6" t="s">
        <v>297</v>
      </c>
      <c r="N616" s="6" t="s">
        <v>811</v>
      </c>
      <c r="R616" s="6" t="str">
        <f t="shared" si="9"/>
        <v>227Xã Sơn Vĩ21</v>
      </c>
    </row>
    <row r="617" spans="1:18">
      <c r="A617" s="6">
        <v>616</v>
      </c>
      <c r="B617" s="6">
        <v>2</v>
      </c>
      <c r="C617" s="6" t="s">
        <v>808</v>
      </c>
      <c r="D617" s="6">
        <v>27</v>
      </c>
      <c r="E617" s="6" t="s">
        <v>835</v>
      </c>
      <c r="F617" s="6">
        <v>796</v>
      </c>
      <c r="G617" s="6" t="s">
        <v>826</v>
      </c>
      <c r="H617" s="6">
        <v>2</v>
      </c>
      <c r="I617" s="6" t="s">
        <v>297</v>
      </c>
      <c r="J617" s="6">
        <v>1</v>
      </c>
      <c r="K617" s="6" t="s">
        <v>810</v>
      </c>
      <c r="L617" s="8">
        <v>6</v>
      </c>
      <c r="M617" s="6" t="s">
        <v>297</v>
      </c>
      <c r="N617" s="6" t="s">
        <v>811</v>
      </c>
      <c r="R617" s="6" t="str">
        <f t="shared" si="9"/>
        <v>227Xã Tả Lủng21</v>
      </c>
    </row>
    <row r="618" spans="1:18">
      <c r="A618" s="6">
        <v>617</v>
      </c>
      <c r="B618" s="6">
        <v>2</v>
      </c>
      <c r="C618" s="6" t="s">
        <v>808</v>
      </c>
      <c r="D618" s="6">
        <v>27</v>
      </c>
      <c r="E618" s="6" t="s">
        <v>835</v>
      </c>
      <c r="F618" s="6">
        <v>799</v>
      </c>
      <c r="G618" s="6" t="s">
        <v>845</v>
      </c>
      <c r="H618" s="6">
        <v>2</v>
      </c>
      <c r="I618" s="6" t="s">
        <v>297</v>
      </c>
      <c r="J618" s="6">
        <v>1</v>
      </c>
      <c r="K618" s="6" t="s">
        <v>810</v>
      </c>
      <c r="L618" s="8">
        <v>6</v>
      </c>
      <c r="M618" s="6" t="s">
        <v>297</v>
      </c>
      <c r="N618" s="6" t="s">
        <v>811</v>
      </c>
      <c r="R618" s="6" t="str">
        <f t="shared" si="9"/>
        <v>227Xã Cán Chu Phìn21</v>
      </c>
    </row>
    <row r="619" spans="1:18">
      <c r="A619" s="6">
        <v>618</v>
      </c>
      <c r="B619" s="6">
        <v>2</v>
      </c>
      <c r="C619" s="6" t="s">
        <v>808</v>
      </c>
      <c r="D619" s="6">
        <v>27</v>
      </c>
      <c r="E619" s="6" t="s">
        <v>835</v>
      </c>
      <c r="F619" s="6">
        <v>802</v>
      </c>
      <c r="G619" s="6" t="s">
        <v>846</v>
      </c>
      <c r="H619" s="6">
        <v>2</v>
      </c>
      <c r="I619" s="6" t="s">
        <v>297</v>
      </c>
      <c r="J619" s="6">
        <v>1</v>
      </c>
      <c r="K619" s="6" t="s">
        <v>810</v>
      </c>
      <c r="L619" s="8">
        <v>6</v>
      </c>
      <c r="M619" s="6" t="s">
        <v>297</v>
      </c>
      <c r="N619" s="6" t="s">
        <v>811</v>
      </c>
      <c r="R619" s="6" t="str">
        <f t="shared" si="9"/>
        <v>227Xã Lũng Pù21</v>
      </c>
    </row>
    <row r="620" spans="1:18">
      <c r="A620" s="6">
        <v>619</v>
      </c>
      <c r="B620" s="6">
        <v>2</v>
      </c>
      <c r="C620" s="6" t="s">
        <v>808</v>
      </c>
      <c r="D620" s="6">
        <v>27</v>
      </c>
      <c r="E620" s="6" t="s">
        <v>835</v>
      </c>
      <c r="F620" s="6">
        <v>805</v>
      </c>
      <c r="G620" s="6" t="s">
        <v>847</v>
      </c>
      <c r="H620" s="6">
        <v>2</v>
      </c>
      <c r="I620" s="6" t="s">
        <v>297</v>
      </c>
      <c r="J620" s="6">
        <v>1</v>
      </c>
      <c r="K620" s="6" t="s">
        <v>810</v>
      </c>
      <c r="L620" s="8">
        <v>6</v>
      </c>
      <c r="M620" s="6" t="s">
        <v>297</v>
      </c>
      <c r="N620" s="6" t="s">
        <v>811</v>
      </c>
      <c r="R620" s="6" t="str">
        <f t="shared" si="9"/>
        <v>227Xã Lũng Chinh21</v>
      </c>
    </row>
    <row r="621" spans="1:18">
      <c r="A621" s="6">
        <v>620</v>
      </c>
      <c r="B621" s="6">
        <v>2</v>
      </c>
      <c r="C621" s="6" t="s">
        <v>808</v>
      </c>
      <c r="D621" s="6">
        <v>27</v>
      </c>
      <c r="E621" s="6" t="s">
        <v>835</v>
      </c>
      <c r="F621" s="6">
        <v>808</v>
      </c>
      <c r="G621" s="6" t="s">
        <v>848</v>
      </c>
      <c r="H621" s="6">
        <v>2</v>
      </c>
      <c r="I621" s="6" t="s">
        <v>297</v>
      </c>
      <c r="J621" s="6">
        <v>1</v>
      </c>
      <c r="K621" s="6" t="s">
        <v>810</v>
      </c>
      <c r="L621" s="8">
        <v>6</v>
      </c>
      <c r="M621" s="6" t="s">
        <v>297</v>
      </c>
      <c r="N621" s="6" t="s">
        <v>811</v>
      </c>
      <c r="R621" s="6" t="str">
        <f t="shared" si="9"/>
        <v>227Xã Tát Ngà21</v>
      </c>
    </row>
    <row r="622" spans="1:18">
      <c r="A622" s="6">
        <v>621</v>
      </c>
      <c r="B622" s="6">
        <v>2</v>
      </c>
      <c r="C622" s="6" t="s">
        <v>808</v>
      </c>
      <c r="D622" s="6">
        <v>27</v>
      </c>
      <c r="E622" s="6" t="s">
        <v>835</v>
      </c>
      <c r="F622" s="6">
        <v>811</v>
      </c>
      <c r="G622" s="6" t="s">
        <v>849</v>
      </c>
      <c r="H622" s="6">
        <v>2</v>
      </c>
      <c r="I622" s="6" t="s">
        <v>297</v>
      </c>
      <c r="J622" s="6">
        <v>1</v>
      </c>
      <c r="K622" s="6" t="s">
        <v>810</v>
      </c>
      <c r="L622" s="8">
        <v>6</v>
      </c>
      <c r="M622" s="6" t="s">
        <v>297</v>
      </c>
      <c r="N622" s="6" t="s">
        <v>811</v>
      </c>
      <c r="R622" s="6" t="str">
        <f t="shared" si="9"/>
        <v>227Xã Nậm Ban21</v>
      </c>
    </row>
    <row r="623" spans="1:18">
      <c r="A623" s="6">
        <v>622</v>
      </c>
      <c r="B623" s="6">
        <v>2</v>
      </c>
      <c r="C623" s="6" t="s">
        <v>808</v>
      </c>
      <c r="D623" s="6">
        <v>27</v>
      </c>
      <c r="E623" s="6" t="s">
        <v>835</v>
      </c>
      <c r="F623" s="6">
        <v>814</v>
      </c>
      <c r="G623" s="6" t="s">
        <v>850</v>
      </c>
      <c r="H623" s="6">
        <v>2</v>
      </c>
      <c r="I623" s="6" t="s">
        <v>297</v>
      </c>
      <c r="J623" s="6">
        <v>1</v>
      </c>
      <c r="K623" s="6" t="s">
        <v>810</v>
      </c>
      <c r="L623" s="8">
        <v>6</v>
      </c>
      <c r="M623" s="6" t="s">
        <v>297</v>
      </c>
      <c r="N623" s="6" t="s">
        <v>811</v>
      </c>
      <c r="R623" s="6" t="str">
        <f t="shared" si="9"/>
        <v>227Xã Khâu Vai21</v>
      </c>
    </row>
    <row r="624" spans="1:18">
      <c r="A624" s="6">
        <v>623</v>
      </c>
      <c r="B624" s="6">
        <v>2</v>
      </c>
      <c r="C624" s="6" t="s">
        <v>808</v>
      </c>
      <c r="D624" s="6">
        <v>27</v>
      </c>
      <c r="E624" s="6" t="s">
        <v>835</v>
      </c>
      <c r="F624" s="6">
        <v>815</v>
      </c>
      <c r="G624" s="6" t="s">
        <v>851</v>
      </c>
      <c r="H624" s="6">
        <v>2</v>
      </c>
      <c r="I624" s="6" t="s">
        <v>297</v>
      </c>
      <c r="J624" s="6">
        <v>1</v>
      </c>
      <c r="K624" s="6" t="s">
        <v>810</v>
      </c>
      <c r="L624" s="8">
        <v>6</v>
      </c>
      <c r="M624" s="6" t="s">
        <v>297</v>
      </c>
      <c r="N624" s="6" t="s">
        <v>811</v>
      </c>
      <c r="R624" s="6" t="str">
        <f t="shared" si="9"/>
        <v>227Xã Niêm Tòng21</v>
      </c>
    </row>
    <row r="625" spans="1:18">
      <c r="A625" s="6">
        <v>624</v>
      </c>
      <c r="B625" s="6">
        <v>2</v>
      </c>
      <c r="C625" s="6" t="s">
        <v>808</v>
      </c>
      <c r="D625" s="6">
        <v>27</v>
      </c>
      <c r="E625" s="6" t="s">
        <v>835</v>
      </c>
      <c r="F625" s="6">
        <v>817</v>
      </c>
      <c r="G625" s="6" t="s">
        <v>852</v>
      </c>
      <c r="H625" s="6">
        <v>2</v>
      </c>
      <c r="I625" s="6" t="s">
        <v>297</v>
      </c>
      <c r="J625" s="6">
        <v>1</v>
      </c>
      <c r="K625" s="6" t="s">
        <v>810</v>
      </c>
      <c r="L625" s="8">
        <v>6</v>
      </c>
      <c r="M625" s="6" t="s">
        <v>297</v>
      </c>
      <c r="N625" s="6" t="s">
        <v>811</v>
      </c>
      <c r="R625" s="6" t="str">
        <f t="shared" si="9"/>
        <v>227Xã Niêm Sơn21</v>
      </c>
    </row>
    <row r="626" spans="1:18">
      <c r="A626" s="6">
        <v>625</v>
      </c>
      <c r="B626" s="6">
        <v>2</v>
      </c>
      <c r="C626" s="6" t="s">
        <v>808</v>
      </c>
      <c r="D626" s="6">
        <v>28</v>
      </c>
      <c r="E626" s="6" t="s">
        <v>853</v>
      </c>
      <c r="F626" s="6">
        <v>820</v>
      </c>
      <c r="G626" s="6" t="s">
        <v>854</v>
      </c>
      <c r="H626" s="6">
        <v>1</v>
      </c>
      <c r="I626" s="6" t="s">
        <v>251</v>
      </c>
      <c r="J626" s="6">
        <v>1</v>
      </c>
      <c r="K626" s="6" t="s">
        <v>810</v>
      </c>
      <c r="L626" s="8">
        <v>5</v>
      </c>
      <c r="M626" s="6" t="s">
        <v>251</v>
      </c>
      <c r="N626" s="6" t="s">
        <v>811</v>
      </c>
      <c r="R626" s="6" t="str">
        <f t="shared" si="9"/>
        <v>228Thị trấn Yên Minh11</v>
      </c>
    </row>
    <row r="627" spans="1:18">
      <c r="A627" s="6">
        <v>626</v>
      </c>
      <c r="B627" s="6">
        <v>2</v>
      </c>
      <c r="C627" s="6" t="s">
        <v>808</v>
      </c>
      <c r="D627" s="6">
        <v>28</v>
      </c>
      <c r="E627" s="6" t="s">
        <v>853</v>
      </c>
      <c r="F627" s="6">
        <v>823</v>
      </c>
      <c r="G627" s="6" t="s">
        <v>855</v>
      </c>
      <c r="H627" s="6">
        <v>2</v>
      </c>
      <c r="I627" s="6" t="s">
        <v>297</v>
      </c>
      <c r="J627" s="6">
        <v>1</v>
      </c>
      <c r="K627" s="6" t="s">
        <v>810</v>
      </c>
      <c r="L627" s="8">
        <v>6</v>
      </c>
      <c r="M627" s="6" t="s">
        <v>297</v>
      </c>
      <c r="N627" s="6" t="s">
        <v>811</v>
      </c>
      <c r="R627" s="6" t="str">
        <f t="shared" si="9"/>
        <v>228Xã Thắng Mố21</v>
      </c>
    </row>
    <row r="628" spans="1:18">
      <c r="A628" s="6">
        <v>627</v>
      </c>
      <c r="B628" s="6">
        <v>2</v>
      </c>
      <c r="C628" s="6" t="s">
        <v>808</v>
      </c>
      <c r="D628" s="6">
        <v>28</v>
      </c>
      <c r="E628" s="6" t="s">
        <v>853</v>
      </c>
      <c r="F628" s="6">
        <v>826</v>
      </c>
      <c r="G628" s="6" t="s">
        <v>856</v>
      </c>
      <c r="H628" s="6">
        <v>2</v>
      </c>
      <c r="I628" s="6" t="s">
        <v>297</v>
      </c>
      <c r="J628" s="6">
        <v>1</v>
      </c>
      <c r="K628" s="6" t="s">
        <v>810</v>
      </c>
      <c r="L628" s="8">
        <v>6</v>
      </c>
      <c r="M628" s="6" t="s">
        <v>297</v>
      </c>
      <c r="N628" s="6" t="s">
        <v>811</v>
      </c>
      <c r="R628" s="6" t="str">
        <f t="shared" si="9"/>
        <v>228Xã Phú Lũng21</v>
      </c>
    </row>
    <row r="629" spans="1:18">
      <c r="A629" s="6">
        <v>628</v>
      </c>
      <c r="B629" s="6">
        <v>2</v>
      </c>
      <c r="C629" s="6" t="s">
        <v>808</v>
      </c>
      <c r="D629" s="6">
        <v>28</v>
      </c>
      <c r="E629" s="6" t="s">
        <v>853</v>
      </c>
      <c r="F629" s="6">
        <v>829</v>
      </c>
      <c r="G629" s="6" t="s">
        <v>857</v>
      </c>
      <c r="H629" s="6">
        <v>2</v>
      </c>
      <c r="I629" s="6" t="s">
        <v>297</v>
      </c>
      <c r="J629" s="6">
        <v>1</v>
      </c>
      <c r="K629" s="6" t="s">
        <v>810</v>
      </c>
      <c r="L629" s="8">
        <v>6</v>
      </c>
      <c r="M629" s="6" t="s">
        <v>297</v>
      </c>
      <c r="N629" s="6" t="s">
        <v>811</v>
      </c>
      <c r="R629" s="6" t="str">
        <f t="shared" si="9"/>
        <v>228Xã Sủng Tráng21</v>
      </c>
    </row>
    <row r="630" spans="1:18">
      <c r="A630" s="6">
        <v>629</v>
      </c>
      <c r="B630" s="6">
        <v>2</v>
      </c>
      <c r="C630" s="6" t="s">
        <v>808</v>
      </c>
      <c r="D630" s="6">
        <v>28</v>
      </c>
      <c r="E630" s="6" t="s">
        <v>853</v>
      </c>
      <c r="F630" s="6">
        <v>832</v>
      </c>
      <c r="G630" s="6" t="s">
        <v>858</v>
      </c>
      <c r="H630" s="6">
        <v>2</v>
      </c>
      <c r="I630" s="6" t="s">
        <v>297</v>
      </c>
      <c r="J630" s="6">
        <v>1</v>
      </c>
      <c r="K630" s="6" t="s">
        <v>810</v>
      </c>
      <c r="L630" s="8">
        <v>6</v>
      </c>
      <c r="M630" s="6" t="s">
        <v>297</v>
      </c>
      <c r="N630" s="6" t="s">
        <v>811</v>
      </c>
      <c r="R630" s="6" t="str">
        <f t="shared" si="9"/>
        <v>228Xã Bạch Đích21</v>
      </c>
    </row>
    <row r="631" spans="1:18">
      <c r="A631" s="6">
        <v>630</v>
      </c>
      <c r="B631" s="6">
        <v>2</v>
      </c>
      <c r="C631" s="6" t="s">
        <v>808</v>
      </c>
      <c r="D631" s="6">
        <v>28</v>
      </c>
      <c r="E631" s="6" t="s">
        <v>853</v>
      </c>
      <c r="F631" s="6">
        <v>835</v>
      </c>
      <c r="G631" s="6" t="s">
        <v>859</v>
      </c>
      <c r="H631" s="6">
        <v>2</v>
      </c>
      <c r="I631" s="6" t="s">
        <v>297</v>
      </c>
      <c r="J631" s="6">
        <v>1</v>
      </c>
      <c r="K631" s="6" t="s">
        <v>810</v>
      </c>
      <c r="L631" s="8">
        <v>6</v>
      </c>
      <c r="M631" s="6" t="s">
        <v>297</v>
      </c>
      <c r="N631" s="6" t="s">
        <v>811</v>
      </c>
      <c r="R631" s="6" t="str">
        <f t="shared" si="9"/>
        <v>228Xã Na Khê21</v>
      </c>
    </row>
    <row r="632" spans="1:18">
      <c r="A632" s="6">
        <v>631</v>
      </c>
      <c r="B632" s="6">
        <v>2</v>
      </c>
      <c r="C632" s="6" t="s">
        <v>808</v>
      </c>
      <c r="D632" s="6">
        <v>28</v>
      </c>
      <c r="E632" s="6" t="s">
        <v>853</v>
      </c>
      <c r="F632" s="6">
        <v>838</v>
      </c>
      <c r="G632" s="6" t="s">
        <v>860</v>
      </c>
      <c r="H632" s="6">
        <v>2</v>
      </c>
      <c r="I632" s="6" t="s">
        <v>297</v>
      </c>
      <c r="J632" s="6">
        <v>1</v>
      </c>
      <c r="K632" s="6" t="s">
        <v>810</v>
      </c>
      <c r="L632" s="8">
        <v>6</v>
      </c>
      <c r="M632" s="6" t="s">
        <v>297</v>
      </c>
      <c r="N632" s="6" t="s">
        <v>811</v>
      </c>
      <c r="R632" s="6" t="str">
        <f t="shared" si="9"/>
        <v>228Xã Sủng Thài21</v>
      </c>
    </row>
    <row r="633" spans="1:18">
      <c r="A633" s="6">
        <v>632</v>
      </c>
      <c r="B633" s="6">
        <v>2</v>
      </c>
      <c r="C633" s="6" t="s">
        <v>808</v>
      </c>
      <c r="D633" s="6">
        <v>28</v>
      </c>
      <c r="E633" s="6" t="s">
        <v>853</v>
      </c>
      <c r="F633" s="6">
        <v>841</v>
      </c>
      <c r="G633" s="6" t="s">
        <v>861</v>
      </c>
      <c r="H633" s="6">
        <v>2</v>
      </c>
      <c r="I633" s="6" t="s">
        <v>297</v>
      </c>
      <c r="J633" s="6">
        <v>1</v>
      </c>
      <c r="K633" s="6" t="s">
        <v>810</v>
      </c>
      <c r="L633" s="8">
        <v>6</v>
      </c>
      <c r="M633" s="6" t="s">
        <v>297</v>
      </c>
      <c r="N633" s="6" t="s">
        <v>811</v>
      </c>
      <c r="R633" s="6" t="str">
        <f t="shared" si="9"/>
        <v>228Xã Hữu Vinh21</v>
      </c>
    </row>
    <row r="634" spans="1:18">
      <c r="A634" s="6">
        <v>633</v>
      </c>
      <c r="B634" s="6">
        <v>2</v>
      </c>
      <c r="C634" s="6" t="s">
        <v>808</v>
      </c>
      <c r="D634" s="6">
        <v>28</v>
      </c>
      <c r="E634" s="6" t="s">
        <v>853</v>
      </c>
      <c r="F634" s="6">
        <v>844</v>
      </c>
      <c r="G634" s="6" t="s">
        <v>862</v>
      </c>
      <c r="H634" s="6">
        <v>2</v>
      </c>
      <c r="I634" s="6" t="s">
        <v>297</v>
      </c>
      <c r="J634" s="6">
        <v>1</v>
      </c>
      <c r="K634" s="6" t="s">
        <v>810</v>
      </c>
      <c r="L634" s="8">
        <v>6</v>
      </c>
      <c r="M634" s="6" t="s">
        <v>297</v>
      </c>
      <c r="N634" s="6" t="s">
        <v>811</v>
      </c>
      <c r="R634" s="6" t="str">
        <f t="shared" si="9"/>
        <v>228Xã Lao Và Chải21</v>
      </c>
    </row>
    <row r="635" spans="1:18">
      <c r="A635" s="6">
        <v>634</v>
      </c>
      <c r="B635" s="6">
        <v>2</v>
      </c>
      <c r="C635" s="6" t="s">
        <v>808</v>
      </c>
      <c r="D635" s="6">
        <v>28</v>
      </c>
      <c r="E635" s="6" t="s">
        <v>853</v>
      </c>
      <c r="F635" s="6">
        <v>847</v>
      </c>
      <c r="G635" s="6" t="s">
        <v>863</v>
      </c>
      <c r="H635" s="6">
        <v>2</v>
      </c>
      <c r="I635" s="6" t="s">
        <v>297</v>
      </c>
      <c r="J635" s="6">
        <v>1</v>
      </c>
      <c r="K635" s="6" t="s">
        <v>810</v>
      </c>
      <c r="L635" s="8">
        <v>6</v>
      </c>
      <c r="M635" s="6" t="s">
        <v>297</v>
      </c>
      <c r="N635" s="6" t="s">
        <v>811</v>
      </c>
      <c r="R635" s="6" t="str">
        <f t="shared" si="9"/>
        <v>228Xã Mậu Duệ21</v>
      </c>
    </row>
    <row r="636" spans="1:18">
      <c r="A636" s="6">
        <v>635</v>
      </c>
      <c r="B636" s="6">
        <v>2</v>
      </c>
      <c r="C636" s="6" t="s">
        <v>808</v>
      </c>
      <c r="D636" s="6">
        <v>28</v>
      </c>
      <c r="E636" s="6" t="s">
        <v>853</v>
      </c>
      <c r="F636" s="6">
        <v>850</v>
      </c>
      <c r="G636" s="6" t="s">
        <v>864</v>
      </c>
      <c r="H636" s="6">
        <v>2</v>
      </c>
      <c r="I636" s="6" t="s">
        <v>297</v>
      </c>
      <c r="J636" s="6">
        <v>1</v>
      </c>
      <c r="K636" s="6" t="s">
        <v>810</v>
      </c>
      <c r="L636" s="8">
        <v>6</v>
      </c>
      <c r="M636" s="6" t="s">
        <v>297</v>
      </c>
      <c r="N636" s="6" t="s">
        <v>811</v>
      </c>
      <c r="R636" s="6" t="str">
        <f t="shared" si="9"/>
        <v>228Xã Đông Minh21</v>
      </c>
    </row>
    <row r="637" spans="1:18">
      <c r="A637" s="6">
        <v>636</v>
      </c>
      <c r="B637" s="6">
        <v>2</v>
      </c>
      <c r="C637" s="6" t="s">
        <v>808</v>
      </c>
      <c r="D637" s="6">
        <v>28</v>
      </c>
      <c r="E637" s="6" t="s">
        <v>853</v>
      </c>
      <c r="F637" s="6">
        <v>853</v>
      </c>
      <c r="G637" s="6" t="s">
        <v>865</v>
      </c>
      <c r="H637" s="6">
        <v>2</v>
      </c>
      <c r="I637" s="6" t="s">
        <v>297</v>
      </c>
      <c r="J637" s="6">
        <v>1</v>
      </c>
      <c r="K637" s="6" t="s">
        <v>810</v>
      </c>
      <c r="L637" s="8">
        <v>6</v>
      </c>
      <c r="M637" s="6" t="s">
        <v>297</v>
      </c>
      <c r="N637" s="6" t="s">
        <v>811</v>
      </c>
      <c r="R637" s="6" t="str">
        <f t="shared" si="9"/>
        <v>228Xã Mậu Long21</v>
      </c>
    </row>
    <row r="638" spans="1:18">
      <c r="A638" s="6">
        <v>637</v>
      </c>
      <c r="B638" s="6">
        <v>2</v>
      </c>
      <c r="C638" s="6" t="s">
        <v>808</v>
      </c>
      <c r="D638" s="6">
        <v>28</v>
      </c>
      <c r="E638" s="6" t="s">
        <v>853</v>
      </c>
      <c r="F638" s="6">
        <v>856</v>
      </c>
      <c r="G638" s="6" t="s">
        <v>866</v>
      </c>
      <c r="H638" s="6">
        <v>2</v>
      </c>
      <c r="I638" s="6" t="s">
        <v>297</v>
      </c>
      <c r="J638" s="6">
        <v>1</v>
      </c>
      <c r="K638" s="6" t="s">
        <v>810</v>
      </c>
      <c r="L638" s="8">
        <v>6</v>
      </c>
      <c r="M638" s="6" t="s">
        <v>297</v>
      </c>
      <c r="N638" s="6" t="s">
        <v>811</v>
      </c>
      <c r="R638" s="6" t="str">
        <f t="shared" si="9"/>
        <v>228Xã Ngam La21</v>
      </c>
    </row>
    <row r="639" spans="1:18">
      <c r="A639" s="6">
        <v>638</v>
      </c>
      <c r="B639" s="6">
        <v>2</v>
      </c>
      <c r="C639" s="6" t="s">
        <v>808</v>
      </c>
      <c r="D639" s="6">
        <v>28</v>
      </c>
      <c r="E639" s="6" t="s">
        <v>853</v>
      </c>
      <c r="F639" s="6">
        <v>859</v>
      </c>
      <c r="G639" s="6" t="s">
        <v>867</v>
      </c>
      <c r="H639" s="6">
        <v>2</v>
      </c>
      <c r="I639" s="6" t="s">
        <v>297</v>
      </c>
      <c r="J639" s="6">
        <v>1</v>
      </c>
      <c r="K639" s="6" t="s">
        <v>810</v>
      </c>
      <c r="L639" s="8">
        <v>6</v>
      </c>
      <c r="M639" s="6" t="s">
        <v>297</v>
      </c>
      <c r="N639" s="6" t="s">
        <v>811</v>
      </c>
      <c r="R639" s="6" t="str">
        <f t="shared" si="9"/>
        <v>228Xã Ngọc Long21</v>
      </c>
    </row>
    <row r="640" spans="1:18">
      <c r="A640" s="6">
        <v>639</v>
      </c>
      <c r="B640" s="6">
        <v>2</v>
      </c>
      <c r="C640" s="6" t="s">
        <v>808</v>
      </c>
      <c r="D640" s="6">
        <v>28</v>
      </c>
      <c r="E640" s="6" t="s">
        <v>853</v>
      </c>
      <c r="F640" s="6">
        <v>862</v>
      </c>
      <c r="G640" s="6" t="s">
        <v>868</v>
      </c>
      <c r="H640" s="6">
        <v>2</v>
      </c>
      <c r="I640" s="6" t="s">
        <v>297</v>
      </c>
      <c r="J640" s="6">
        <v>1</v>
      </c>
      <c r="K640" s="6" t="s">
        <v>810</v>
      </c>
      <c r="L640" s="8">
        <v>6</v>
      </c>
      <c r="M640" s="6" t="s">
        <v>297</v>
      </c>
      <c r="N640" s="6" t="s">
        <v>811</v>
      </c>
      <c r="R640" s="6" t="str">
        <f t="shared" si="9"/>
        <v>228Xã Đường Thượng21</v>
      </c>
    </row>
    <row r="641" spans="1:18">
      <c r="A641" s="6">
        <v>640</v>
      </c>
      <c r="B641" s="6">
        <v>2</v>
      </c>
      <c r="C641" s="6" t="s">
        <v>808</v>
      </c>
      <c r="D641" s="6">
        <v>28</v>
      </c>
      <c r="E641" s="6" t="s">
        <v>853</v>
      </c>
      <c r="F641" s="6">
        <v>865</v>
      </c>
      <c r="G641" s="6" t="s">
        <v>869</v>
      </c>
      <c r="H641" s="6">
        <v>2</v>
      </c>
      <c r="I641" s="6" t="s">
        <v>297</v>
      </c>
      <c r="J641" s="6">
        <v>1</v>
      </c>
      <c r="K641" s="6" t="s">
        <v>810</v>
      </c>
      <c r="L641" s="8">
        <v>6</v>
      </c>
      <c r="M641" s="6" t="s">
        <v>297</v>
      </c>
      <c r="N641" s="6" t="s">
        <v>811</v>
      </c>
      <c r="R641" s="6" t="str">
        <f t="shared" si="9"/>
        <v>228Xã Lũng Hồ21</v>
      </c>
    </row>
    <row r="642" spans="1:18">
      <c r="A642" s="6">
        <v>641</v>
      </c>
      <c r="B642" s="6">
        <v>2</v>
      </c>
      <c r="C642" s="6" t="s">
        <v>808</v>
      </c>
      <c r="D642" s="6">
        <v>28</v>
      </c>
      <c r="E642" s="6" t="s">
        <v>853</v>
      </c>
      <c r="F642" s="6">
        <v>868</v>
      </c>
      <c r="G642" s="6" t="s">
        <v>870</v>
      </c>
      <c r="H642" s="6">
        <v>2</v>
      </c>
      <c r="I642" s="6" t="s">
        <v>297</v>
      </c>
      <c r="J642" s="6">
        <v>1</v>
      </c>
      <c r="K642" s="6" t="s">
        <v>810</v>
      </c>
      <c r="L642" s="8">
        <v>6</v>
      </c>
      <c r="M642" s="6" t="s">
        <v>297</v>
      </c>
      <c r="N642" s="6" t="s">
        <v>811</v>
      </c>
      <c r="R642" s="6" t="str">
        <f t="shared" si="9"/>
        <v>228Xã Du Tiến21</v>
      </c>
    </row>
    <row r="643" spans="1:18">
      <c r="A643" s="6">
        <v>642</v>
      </c>
      <c r="B643" s="6">
        <v>2</v>
      </c>
      <c r="C643" s="6" t="s">
        <v>808</v>
      </c>
      <c r="D643" s="6">
        <v>28</v>
      </c>
      <c r="E643" s="6" t="s">
        <v>853</v>
      </c>
      <c r="F643" s="6">
        <v>871</v>
      </c>
      <c r="G643" s="6" t="s">
        <v>871</v>
      </c>
      <c r="H643" s="6">
        <v>2</v>
      </c>
      <c r="I643" s="6" t="s">
        <v>297</v>
      </c>
      <c r="J643" s="6">
        <v>1</v>
      </c>
      <c r="K643" s="6" t="s">
        <v>810</v>
      </c>
      <c r="L643" s="8">
        <v>6</v>
      </c>
      <c r="M643" s="6" t="s">
        <v>297</v>
      </c>
      <c r="N643" s="6" t="s">
        <v>811</v>
      </c>
      <c r="R643" s="6" t="str">
        <f t="shared" ref="R643:R706" si="10">CONCATENATE(B643,D643,G643,H643,J643)</f>
        <v>228Xã Du Già21</v>
      </c>
    </row>
    <row r="644" spans="1:18">
      <c r="A644" s="6">
        <v>643</v>
      </c>
      <c r="B644" s="6">
        <v>2</v>
      </c>
      <c r="C644" s="6" t="s">
        <v>808</v>
      </c>
      <c r="D644" s="6">
        <v>29</v>
      </c>
      <c r="E644" s="6" t="s">
        <v>872</v>
      </c>
      <c r="F644" s="6">
        <v>874</v>
      </c>
      <c r="G644" s="6" t="s">
        <v>873</v>
      </c>
      <c r="H644" s="6">
        <v>1</v>
      </c>
      <c r="I644" s="6" t="s">
        <v>251</v>
      </c>
      <c r="J644" s="6">
        <v>1</v>
      </c>
      <c r="K644" s="6" t="s">
        <v>810</v>
      </c>
      <c r="L644" s="8">
        <v>5</v>
      </c>
      <c r="M644" s="6" t="s">
        <v>251</v>
      </c>
      <c r="N644" s="6" t="s">
        <v>811</v>
      </c>
      <c r="R644" s="6" t="str">
        <f t="shared" si="10"/>
        <v>229Thị trấn Tam Sơn11</v>
      </c>
    </row>
    <row r="645" spans="1:18">
      <c r="A645" s="6">
        <v>644</v>
      </c>
      <c r="B645" s="6">
        <v>2</v>
      </c>
      <c r="C645" s="6" t="s">
        <v>808</v>
      </c>
      <c r="D645" s="6">
        <v>29</v>
      </c>
      <c r="E645" s="6" t="s">
        <v>872</v>
      </c>
      <c r="F645" s="6">
        <v>877</v>
      </c>
      <c r="G645" s="6" t="s">
        <v>874</v>
      </c>
      <c r="H645" s="6">
        <v>2</v>
      </c>
      <c r="I645" s="6" t="s">
        <v>297</v>
      </c>
      <c r="J645" s="6">
        <v>1</v>
      </c>
      <c r="K645" s="6" t="s">
        <v>810</v>
      </c>
      <c r="L645" s="8">
        <v>6</v>
      </c>
      <c r="M645" s="6" t="s">
        <v>297</v>
      </c>
      <c r="N645" s="6" t="s">
        <v>811</v>
      </c>
      <c r="R645" s="6" t="str">
        <f t="shared" si="10"/>
        <v>229Xã Bát Đại Sơn21</v>
      </c>
    </row>
    <row r="646" spans="1:18">
      <c r="A646" s="6">
        <v>645</v>
      </c>
      <c r="B646" s="6">
        <v>2</v>
      </c>
      <c r="C646" s="6" t="s">
        <v>808</v>
      </c>
      <c r="D646" s="6">
        <v>29</v>
      </c>
      <c r="E646" s="6" t="s">
        <v>872</v>
      </c>
      <c r="F646" s="6">
        <v>880</v>
      </c>
      <c r="G646" s="6" t="s">
        <v>875</v>
      </c>
      <c r="H646" s="6">
        <v>2</v>
      </c>
      <c r="I646" s="6" t="s">
        <v>297</v>
      </c>
      <c r="J646" s="6">
        <v>1</v>
      </c>
      <c r="K646" s="6" t="s">
        <v>810</v>
      </c>
      <c r="L646" s="8">
        <v>6</v>
      </c>
      <c r="M646" s="6" t="s">
        <v>297</v>
      </c>
      <c r="N646" s="6" t="s">
        <v>811</v>
      </c>
      <c r="R646" s="6" t="str">
        <f t="shared" si="10"/>
        <v>229Xã Nghĩa Thuận21</v>
      </c>
    </row>
    <row r="647" spans="1:18">
      <c r="A647" s="6">
        <v>646</v>
      </c>
      <c r="B647" s="6">
        <v>2</v>
      </c>
      <c r="C647" s="6" t="s">
        <v>808</v>
      </c>
      <c r="D647" s="6">
        <v>29</v>
      </c>
      <c r="E647" s="6" t="s">
        <v>872</v>
      </c>
      <c r="F647" s="6">
        <v>883</v>
      </c>
      <c r="G647" s="6" t="s">
        <v>876</v>
      </c>
      <c r="H647" s="6">
        <v>2</v>
      </c>
      <c r="I647" s="6" t="s">
        <v>297</v>
      </c>
      <c r="J647" s="6">
        <v>1</v>
      </c>
      <c r="K647" s="6" t="s">
        <v>810</v>
      </c>
      <c r="L647" s="8">
        <v>6</v>
      </c>
      <c r="M647" s="6" t="s">
        <v>297</v>
      </c>
      <c r="N647" s="6" t="s">
        <v>811</v>
      </c>
      <c r="R647" s="6" t="str">
        <f t="shared" si="10"/>
        <v>229Xã Cán Tỷ21</v>
      </c>
    </row>
    <row r="648" spans="1:18">
      <c r="A648" s="6">
        <v>647</v>
      </c>
      <c r="B648" s="6">
        <v>2</v>
      </c>
      <c r="C648" s="6" t="s">
        <v>808</v>
      </c>
      <c r="D648" s="6">
        <v>29</v>
      </c>
      <c r="E648" s="6" t="s">
        <v>872</v>
      </c>
      <c r="F648" s="6">
        <v>886</v>
      </c>
      <c r="G648" s="6" t="s">
        <v>877</v>
      </c>
      <c r="H648" s="6">
        <v>2</v>
      </c>
      <c r="I648" s="6" t="s">
        <v>297</v>
      </c>
      <c r="J648" s="6">
        <v>1</v>
      </c>
      <c r="K648" s="6" t="s">
        <v>810</v>
      </c>
      <c r="L648" s="8">
        <v>6</v>
      </c>
      <c r="M648" s="6" t="s">
        <v>297</v>
      </c>
      <c r="N648" s="6" t="s">
        <v>811</v>
      </c>
      <c r="R648" s="6" t="str">
        <f t="shared" si="10"/>
        <v>229Xã Cao Mã Pờ21</v>
      </c>
    </row>
    <row r="649" spans="1:18">
      <c r="A649" s="6">
        <v>648</v>
      </c>
      <c r="B649" s="6">
        <v>2</v>
      </c>
      <c r="C649" s="6" t="s">
        <v>808</v>
      </c>
      <c r="D649" s="6">
        <v>29</v>
      </c>
      <c r="E649" s="6" t="s">
        <v>872</v>
      </c>
      <c r="F649" s="6">
        <v>889</v>
      </c>
      <c r="G649" s="6" t="s">
        <v>878</v>
      </c>
      <c r="H649" s="6">
        <v>2</v>
      </c>
      <c r="I649" s="6" t="s">
        <v>297</v>
      </c>
      <c r="J649" s="6">
        <v>1</v>
      </c>
      <c r="K649" s="6" t="s">
        <v>810</v>
      </c>
      <c r="L649" s="8">
        <v>6</v>
      </c>
      <c r="M649" s="6" t="s">
        <v>297</v>
      </c>
      <c r="N649" s="6" t="s">
        <v>811</v>
      </c>
      <c r="R649" s="6" t="str">
        <f t="shared" si="10"/>
        <v>229Xã Thanh Vân21</v>
      </c>
    </row>
    <row r="650" spans="1:18">
      <c r="A650" s="6">
        <v>649</v>
      </c>
      <c r="B650" s="6">
        <v>2</v>
      </c>
      <c r="C650" s="6" t="s">
        <v>808</v>
      </c>
      <c r="D650" s="6">
        <v>29</v>
      </c>
      <c r="E650" s="6" t="s">
        <v>872</v>
      </c>
      <c r="F650" s="6">
        <v>892</v>
      </c>
      <c r="G650" s="6" t="s">
        <v>879</v>
      </c>
      <c r="H650" s="6">
        <v>2</v>
      </c>
      <c r="I650" s="6" t="s">
        <v>297</v>
      </c>
      <c r="J650" s="6">
        <v>1</v>
      </c>
      <c r="K650" s="6" t="s">
        <v>810</v>
      </c>
      <c r="L650" s="8">
        <v>6</v>
      </c>
      <c r="M650" s="6" t="s">
        <v>297</v>
      </c>
      <c r="N650" s="6" t="s">
        <v>811</v>
      </c>
      <c r="R650" s="6" t="str">
        <f t="shared" si="10"/>
        <v>229Xã Tùng Vài21</v>
      </c>
    </row>
    <row r="651" spans="1:18">
      <c r="A651" s="6">
        <v>650</v>
      </c>
      <c r="B651" s="6">
        <v>2</v>
      </c>
      <c r="C651" s="6" t="s">
        <v>808</v>
      </c>
      <c r="D651" s="6">
        <v>29</v>
      </c>
      <c r="E651" s="6" t="s">
        <v>872</v>
      </c>
      <c r="F651" s="6">
        <v>895</v>
      </c>
      <c r="G651" s="6" t="s">
        <v>880</v>
      </c>
      <c r="H651" s="6">
        <v>2</v>
      </c>
      <c r="I651" s="6" t="s">
        <v>297</v>
      </c>
      <c r="J651" s="6">
        <v>1</v>
      </c>
      <c r="K651" s="6" t="s">
        <v>810</v>
      </c>
      <c r="L651" s="8">
        <v>6</v>
      </c>
      <c r="M651" s="6" t="s">
        <v>297</v>
      </c>
      <c r="N651" s="6" t="s">
        <v>811</v>
      </c>
      <c r="R651" s="6" t="str">
        <f t="shared" si="10"/>
        <v>229Xã Đông Hà21</v>
      </c>
    </row>
    <row r="652" spans="1:18">
      <c r="A652" s="6">
        <v>651</v>
      </c>
      <c r="B652" s="6">
        <v>2</v>
      </c>
      <c r="C652" s="6" t="s">
        <v>808</v>
      </c>
      <c r="D652" s="6">
        <v>29</v>
      </c>
      <c r="E652" s="6" t="s">
        <v>872</v>
      </c>
      <c r="F652" s="6">
        <v>898</v>
      </c>
      <c r="G652" s="6" t="s">
        <v>881</v>
      </c>
      <c r="H652" s="6">
        <v>2</v>
      </c>
      <c r="I652" s="6" t="s">
        <v>297</v>
      </c>
      <c r="J652" s="6">
        <v>1</v>
      </c>
      <c r="K652" s="6" t="s">
        <v>810</v>
      </c>
      <c r="L652" s="8">
        <v>6</v>
      </c>
      <c r="M652" s="6" t="s">
        <v>297</v>
      </c>
      <c r="N652" s="6" t="s">
        <v>811</v>
      </c>
      <c r="R652" s="6" t="str">
        <f t="shared" si="10"/>
        <v>229Xã Quản Bạ21</v>
      </c>
    </row>
    <row r="653" spans="1:18">
      <c r="A653" s="6">
        <v>652</v>
      </c>
      <c r="B653" s="6">
        <v>2</v>
      </c>
      <c r="C653" s="6" t="s">
        <v>808</v>
      </c>
      <c r="D653" s="6">
        <v>29</v>
      </c>
      <c r="E653" s="6" t="s">
        <v>872</v>
      </c>
      <c r="F653" s="6">
        <v>901</v>
      </c>
      <c r="G653" s="6" t="s">
        <v>882</v>
      </c>
      <c r="H653" s="6">
        <v>2</v>
      </c>
      <c r="I653" s="6" t="s">
        <v>297</v>
      </c>
      <c r="J653" s="6">
        <v>1</v>
      </c>
      <c r="K653" s="6" t="s">
        <v>810</v>
      </c>
      <c r="L653" s="8">
        <v>6</v>
      </c>
      <c r="M653" s="6" t="s">
        <v>297</v>
      </c>
      <c r="N653" s="6" t="s">
        <v>811</v>
      </c>
      <c r="R653" s="6" t="str">
        <f t="shared" si="10"/>
        <v>229Xã Lùng Tám21</v>
      </c>
    </row>
    <row r="654" spans="1:18">
      <c r="A654" s="6">
        <v>653</v>
      </c>
      <c r="B654" s="6">
        <v>2</v>
      </c>
      <c r="C654" s="6" t="s">
        <v>808</v>
      </c>
      <c r="D654" s="6">
        <v>29</v>
      </c>
      <c r="E654" s="6" t="s">
        <v>872</v>
      </c>
      <c r="F654" s="6">
        <v>904</v>
      </c>
      <c r="G654" s="6" t="s">
        <v>883</v>
      </c>
      <c r="H654" s="6">
        <v>2</v>
      </c>
      <c r="I654" s="6" t="s">
        <v>297</v>
      </c>
      <c r="J654" s="6">
        <v>1</v>
      </c>
      <c r="K654" s="6" t="s">
        <v>810</v>
      </c>
      <c r="L654" s="8">
        <v>6</v>
      </c>
      <c r="M654" s="6" t="s">
        <v>297</v>
      </c>
      <c r="N654" s="6" t="s">
        <v>811</v>
      </c>
      <c r="R654" s="6" t="str">
        <f t="shared" si="10"/>
        <v>229Xã Quyết Tiến21</v>
      </c>
    </row>
    <row r="655" spans="1:18">
      <c r="A655" s="6">
        <v>654</v>
      </c>
      <c r="B655" s="6">
        <v>2</v>
      </c>
      <c r="C655" s="6" t="s">
        <v>808</v>
      </c>
      <c r="D655" s="6">
        <v>29</v>
      </c>
      <c r="E655" s="6" t="s">
        <v>872</v>
      </c>
      <c r="F655" s="6">
        <v>907</v>
      </c>
      <c r="G655" s="6" t="s">
        <v>884</v>
      </c>
      <c r="H655" s="6">
        <v>2</v>
      </c>
      <c r="I655" s="6" t="s">
        <v>297</v>
      </c>
      <c r="J655" s="6">
        <v>1</v>
      </c>
      <c r="K655" s="6" t="s">
        <v>810</v>
      </c>
      <c r="L655" s="8">
        <v>6</v>
      </c>
      <c r="M655" s="6" t="s">
        <v>297</v>
      </c>
      <c r="N655" s="6" t="s">
        <v>811</v>
      </c>
      <c r="R655" s="6" t="str">
        <f t="shared" si="10"/>
        <v>229Xã Tả Ván21</v>
      </c>
    </row>
    <row r="656" spans="1:18">
      <c r="A656" s="6">
        <v>655</v>
      </c>
      <c r="B656" s="6">
        <v>2</v>
      </c>
      <c r="C656" s="6" t="s">
        <v>808</v>
      </c>
      <c r="D656" s="6">
        <v>29</v>
      </c>
      <c r="E656" s="6" t="s">
        <v>872</v>
      </c>
      <c r="F656" s="6">
        <v>910</v>
      </c>
      <c r="G656" s="6" t="s">
        <v>885</v>
      </c>
      <c r="H656" s="6">
        <v>2</v>
      </c>
      <c r="I656" s="6" t="s">
        <v>297</v>
      </c>
      <c r="J656" s="6">
        <v>1</v>
      </c>
      <c r="K656" s="6" t="s">
        <v>810</v>
      </c>
      <c r="L656" s="8">
        <v>6</v>
      </c>
      <c r="M656" s="6" t="s">
        <v>297</v>
      </c>
      <c r="N656" s="6" t="s">
        <v>811</v>
      </c>
      <c r="R656" s="6" t="str">
        <f t="shared" si="10"/>
        <v>229Xã Thái An21</v>
      </c>
    </row>
    <row r="657" spans="1:18">
      <c r="A657" s="6">
        <v>656</v>
      </c>
      <c r="B657" s="6">
        <v>2</v>
      </c>
      <c r="C657" s="6" t="s">
        <v>808</v>
      </c>
      <c r="D657" s="6">
        <v>30</v>
      </c>
      <c r="E657" s="6" t="s">
        <v>886</v>
      </c>
      <c r="F657" s="6">
        <v>703</v>
      </c>
      <c r="G657" s="6" t="s">
        <v>887</v>
      </c>
      <c r="H657" s="6">
        <v>2</v>
      </c>
      <c r="I657" s="6" t="s">
        <v>297</v>
      </c>
      <c r="J657" s="6">
        <v>1</v>
      </c>
      <c r="K657" s="6" t="s">
        <v>810</v>
      </c>
      <c r="L657" s="8">
        <v>6</v>
      </c>
      <c r="M657" s="6" t="s">
        <v>297</v>
      </c>
      <c r="N657" s="6" t="s">
        <v>811</v>
      </c>
      <c r="R657" s="6" t="str">
        <f t="shared" si="10"/>
        <v>230Xã Kim Thạch21</v>
      </c>
    </row>
    <row r="658" spans="1:18">
      <c r="A658" s="6">
        <v>657</v>
      </c>
      <c r="B658" s="6">
        <v>2</v>
      </c>
      <c r="C658" s="6" t="s">
        <v>808</v>
      </c>
      <c r="D658" s="6">
        <v>30</v>
      </c>
      <c r="E658" s="6" t="s">
        <v>886</v>
      </c>
      <c r="F658" s="6">
        <v>706</v>
      </c>
      <c r="G658" s="6" t="s">
        <v>888</v>
      </c>
      <c r="H658" s="6">
        <v>2</v>
      </c>
      <c r="I658" s="6" t="s">
        <v>297</v>
      </c>
      <c r="J658" s="6">
        <v>1</v>
      </c>
      <c r="K658" s="6" t="s">
        <v>810</v>
      </c>
      <c r="L658" s="8">
        <v>6</v>
      </c>
      <c r="M658" s="6" t="s">
        <v>297</v>
      </c>
      <c r="N658" s="6" t="s">
        <v>811</v>
      </c>
      <c r="R658" s="6" t="str">
        <f t="shared" si="10"/>
        <v>230Xã Phú Linh21</v>
      </c>
    </row>
    <row r="659" spans="1:18">
      <c r="A659" s="6">
        <v>658</v>
      </c>
      <c r="B659" s="6">
        <v>2</v>
      </c>
      <c r="C659" s="6" t="s">
        <v>808</v>
      </c>
      <c r="D659" s="6">
        <v>30</v>
      </c>
      <c r="E659" s="6" t="s">
        <v>886</v>
      </c>
      <c r="F659" s="6">
        <v>709</v>
      </c>
      <c r="G659" s="6" t="s">
        <v>889</v>
      </c>
      <c r="H659" s="6">
        <v>2</v>
      </c>
      <c r="I659" s="6" t="s">
        <v>297</v>
      </c>
      <c r="J659" s="6">
        <v>1</v>
      </c>
      <c r="K659" s="6" t="s">
        <v>810</v>
      </c>
      <c r="L659" s="8">
        <v>6</v>
      </c>
      <c r="M659" s="6" t="s">
        <v>297</v>
      </c>
      <c r="N659" s="6" t="s">
        <v>811</v>
      </c>
      <c r="R659" s="6" t="str">
        <f t="shared" si="10"/>
        <v>230Xã Kim Linh21</v>
      </c>
    </row>
    <row r="660" spans="1:18">
      <c r="A660" s="6">
        <v>659</v>
      </c>
      <c r="B660" s="6">
        <v>2</v>
      </c>
      <c r="C660" s="6" t="s">
        <v>808</v>
      </c>
      <c r="D660" s="6">
        <v>30</v>
      </c>
      <c r="E660" s="6" t="s">
        <v>886</v>
      </c>
      <c r="F660" s="6">
        <v>913</v>
      </c>
      <c r="G660" s="6" t="s">
        <v>890</v>
      </c>
      <c r="H660" s="6">
        <v>1</v>
      </c>
      <c r="I660" s="6" t="s">
        <v>251</v>
      </c>
      <c r="J660" s="6">
        <v>1</v>
      </c>
      <c r="K660" s="6" t="s">
        <v>810</v>
      </c>
      <c r="L660" s="8">
        <v>5</v>
      </c>
      <c r="M660" s="6" t="s">
        <v>251</v>
      </c>
      <c r="N660" s="6" t="s">
        <v>811</v>
      </c>
      <c r="R660" s="6" t="str">
        <f t="shared" si="10"/>
        <v>230Thị trấn Vị Xuyên11</v>
      </c>
    </row>
    <row r="661" spans="1:18">
      <c r="A661" s="6">
        <v>660</v>
      </c>
      <c r="B661" s="6">
        <v>2</v>
      </c>
      <c r="C661" s="6" t="s">
        <v>808</v>
      </c>
      <c r="D661" s="6">
        <v>30</v>
      </c>
      <c r="E661" s="6" t="s">
        <v>886</v>
      </c>
      <c r="F661" s="6">
        <v>916</v>
      </c>
      <c r="G661" s="6" t="s">
        <v>891</v>
      </c>
      <c r="H661" s="6">
        <v>1</v>
      </c>
      <c r="I661" s="6" t="s">
        <v>251</v>
      </c>
      <c r="J661" s="6">
        <v>1</v>
      </c>
      <c r="K661" s="6" t="s">
        <v>810</v>
      </c>
      <c r="L661" s="8">
        <v>5</v>
      </c>
      <c r="M661" s="6" t="s">
        <v>251</v>
      </c>
      <c r="N661" s="6" t="s">
        <v>811</v>
      </c>
      <c r="R661" s="6" t="str">
        <f t="shared" si="10"/>
        <v>230Thị trấn Nông Trường Việt Lâm11</v>
      </c>
    </row>
    <row r="662" spans="1:18">
      <c r="A662" s="6">
        <v>661</v>
      </c>
      <c r="B662" s="6">
        <v>2</v>
      </c>
      <c r="C662" s="6" t="s">
        <v>808</v>
      </c>
      <c r="D662" s="6">
        <v>30</v>
      </c>
      <c r="E662" s="6" t="s">
        <v>886</v>
      </c>
      <c r="F662" s="6">
        <v>919</v>
      </c>
      <c r="G662" s="6" t="s">
        <v>755</v>
      </c>
      <c r="H662" s="6">
        <v>2</v>
      </c>
      <c r="I662" s="6" t="s">
        <v>297</v>
      </c>
      <c r="J662" s="6">
        <v>1</v>
      </c>
      <c r="K662" s="6" t="s">
        <v>810</v>
      </c>
      <c r="L662" s="8">
        <v>6</v>
      </c>
      <c r="M662" s="6" t="s">
        <v>297</v>
      </c>
      <c r="N662" s="6" t="s">
        <v>811</v>
      </c>
      <c r="R662" s="6" t="str">
        <f t="shared" si="10"/>
        <v>230Xã Minh Tân21</v>
      </c>
    </row>
    <row r="663" spans="1:18">
      <c r="A663" s="6">
        <v>662</v>
      </c>
      <c r="B663" s="6">
        <v>2</v>
      </c>
      <c r="C663" s="6" t="s">
        <v>808</v>
      </c>
      <c r="D663" s="6">
        <v>30</v>
      </c>
      <c r="E663" s="6" t="s">
        <v>886</v>
      </c>
      <c r="F663" s="6">
        <v>922</v>
      </c>
      <c r="G663" s="6" t="s">
        <v>892</v>
      </c>
      <c r="H663" s="6">
        <v>2</v>
      </c>
      <c r="I663" s="6" t="s">
        <v>297</v>
      </c>
      <c r="J663" s="6">
        <v>1</v>
      </c>
      <c r="K663" s="6" t="s">
        <v>810</v>
      </c>
      <c r="L663" s="8">
        <v>6</v>
      </c>
      <c r="M663" s="6" t="s">
        <v>297</v>
      </c>
      <c r="N663" s="6" t="s">
        <v>811</v>
      </c>
      <c r="R663" s="6" t="str">
        <f t="shared" si="10"/>
        <v>230Xã Thuận Hoà21</v>
      </c>
    </row>
    <row r="664" spans="1:18">
      <c r="A664" s="6">
        <v>663</v>
      </c>
      <c r="B664" s="6">
        <v>2</v>
      </c>
      <c r="C664" s="6" t="s">
        <v>808</v>
      </c>
      <c r="D664" s="6">
        <v>30</v>
      </c>
      <c r="E664" s="6" t="s">
        <v>886</v>
      </c>
      <c r="F664" s="6">
        <v>925</v>
      </c>
      <c r="G664" s="6" t="s">
        <v>893</v>
      </c>
      <c r="H664" s="6">
        <v>2</v>
      </c>
      <c r="I664" s="6" t="s">
        <v>297</v>
      </c>
      <c r="J664" s="6">
        <v>1</v>
      </c>
      <c r="K664" s="6" t="s">
        <v>810</v>
      </c>
      <c r="L664" s="8">
        <v>6</v>
      </c>
      <c r="M664" s="6" t="s">
        <v>297</v>
      </c>
      <c r="N664" s="6" t="s">
        <v>811</v>
      </c>
      <c r="R664" s="6" t="str">
        <f t="shared" si="10"/>
        <v>230Xã Tùng Bá21</v>
      </c>
    </row>
    <row r="665" spans="1:18">
      <c r="A665" s="6">
        <v>664</v>
      </c>
      <c r="B665" s="6">
        <v>2</v>
      </c>
      <c r="C665" s="6" t="s">
        <v>808</v>
      </c>
      <c r="D665" s="6">
        <v>30</v>
      </c>
      <c r="E665" s="6" t="s">
        <v>886</v>
      </c>
      <c r="F665" s="6">
        <v>928</v>
      </c>
      <c r="G665" s="6" t="s">
        <v>894</v>
      </c>
      <c r="H665" s="6">
        <v>2</v>
      </c>
      <c r="I665" s="6" t="s">
        <v>297</v>
      </c>
      <c r="J665" s="6">
        <v>1</v>
      </c>
      <c r="K665" s="6" t="s">
        <v>810</v>
      </c>
      <c r="L665" s="8">
        <v>6</v>
      </c>
      <c r="M665" s="6" t="s">
        <v>297</v>
      </c>
      <c r="N665" s="6" t="s">
        <v>811</v>
      </c>
      <c r="R665" s="6" t="str">
        <f t="shared" si="10"/>
        <v>230Xã Thanh Thủy21</v>
      </c>
    </row>
    <row r="666" spans="1:18">
      <c r="A666" s="6">
        <v>665</v>
      </c>
      <c r="B666" s="6">
        <v>2</v>
      </c>
      <c r="C666" s="6" t="s">
        <v>808</v>
      </c>
      <c r="D666" s="6">
        <v>30</v>
      </c>
      <c r="E666" s="6" t="s">
        <v>886</v>
      </c>
      <c r="F666" s="6">
        <v>931</v>
      </c>
      <c r="G666" s="6" t="s">
        <v>895</v>
      </c>
      <c r="H666" s="6">
        <v>2</v>
      </c>
      <c r="I666" s="6" t="s">
        <v>297</v>
      </c>
      <c r="J666" s="6">
        <v>1</v>
      </c>
      <c r="K666" s="6" t="s">
        <v>810</v>
      </c>
      <c r="L666" s="8">
        <v>6</v>
      </c>
      <c r="M666" s="6" t="s">
        <v>297</v>
      </c>
      <c r="N666" s="6" t="s">
        <v>811</v>
      </c>
      <c r="R666" s="6" t="str">
        <f t="shared" si="10"/>
        <v>230Xã Thanh Đức21</v>
      </c>
    </row>
    <row r="667" spans="1:18">
      <c r="A667" s="6">
        <v>666</v>
      </c>
      <c r="B667" s="6">
        <v>2</v>
      </c>
      <c r="C667" s="6" t="s">
        <v>808</v>
      </c>
      <c r="D667" s="6">
        <v>30</v>
      </c>
      <c r="E667" s="6" t="s">
        <v>886</v>
      </c>
      <c r="F667" s="6">
        <v>934</v>
      </c>
      <c r="G667" s="6" t="s">
        <v>896</v>
      </c>
      <c r="H667" s="6">
        <v>2</v>
      </c>
      <c r="I667" s="6" t="s">
        <v>297</v>
      </c>
      <c r="J667" s="6">
        <v>1</v>
      </c>
      <c r="K667" s="6" t="s">
        <v>810</v>
      </c>
      <c r="L667" s="8">
        <v>6</v>
      </c>
      <c r="M667" s="6" t="s">
        <v>297</v>
      </c>
      <c r="N667" s="6" t="s">
        <v>811</v>
      </c>
      <c r="R667" s="6" t="str">
        <f t="shared" si="10"/>
        <v>230Xã Phong Quang21</v>
      </c>
    </row>
    <row r="668" spans="1:18">
      <c r="A668" s="6">
        <v>667</v>
      </c>
      <c r="B668" s="6">
        <v>2</v>
      </c>
      <c r="C668" s="6" t="s">
        <v>808</v>
      </c>
      <c r="D668" s="6">
        <v>30</v>
      </c>
      <c r="E668" s="6" t="s">
        <v>886</v>
      </c>
      <c r="F668" s="6">
        <v>937</v>
      </c>
      <c r="G668" s="6" t="s">
        <v>897</v>
      </c>
      <c r="H668" s="6">
        <v>2</v>
      </c>
      <c r="I668" s="6" t="s">
        <v>297</v>
      </c>
      <c r="J668" s="6">
        <v>1</v>
      </c>
      <c r="K668" s="6" t="s">
        <v>810</v>
      </c>
      <c r="L668" s="8">
        <v>6</v>
      </c>
      <c r="M668" s="6" t="s">
        <v>297</v>
      </c>
      <c r="N668" s="6" t="s">
        <v>811</v>
      </c>
      <c r="R668" s="6" t="str">
        <f t="shared" si="10"/>
        <v>230Xã Xín Chải21</v>
      </c>
    </row>
    <row r="669" spans="1:18">
      <c r="A669" s="6">
        <v>668</v>
      </c>
      <c r="B669" s="6">
        <v>2</v>
      </c>
      <c r="C669" s="6" t="s">
        <v>808</v>
      </c>
      <c r="D669" s="6">
        <v>30</v>
      </c>
      <c r="E669" s="6" t="s">
        <v>886</v>
      </c>
      <c r="F669" s="6">
        <v>940</v>
      </c>
      <c r="G669" s="6" t="s">
        <v>898</v>
      </c>
      <c r="H669" s="6">
        <v>2</v>
      </c>
      <c r="I669" s="6" t="s">
        <v>297</v>
      </c>
      <c r="J669" s="6">
        <v>1</v>
      </c>
      <c r="K669" s="6" t="s">
        <v>810</v>
      </c>
      <c r="L669" s="8">
        <v>6</v>
      </c>
      <c r="M669" s="6" t="s">
        <v>297</v>
      </c>
      <c r="N669" s="6" t="s">
        <v>811</v>
      </c>
      <c r="R669" s="6" t="str">
        <f t="shared" si="10"/>
        <v>230Xã Phương Tiến21</v>
      </c>
    </row>
    <row r="670" spans="1:18">
      <c r="A670" s="6">
        <v>669</v>
      </c>
      <c r="B670" s="6">
        <v>2</v>
      </c>
      <c r="C670" s="6" t="s">
        <v>808</v>
      </c>
      <c r="D670" s="6">
        <v>30</v>
      </c>
      <c r="E670" s="6" t="s">
        <v>886</v>
      </c>
      <c r="F670" s="6">
        <v>943</v>
      </c>
      <c r="G670" s="6" t="s">
        <v>899</v>
      </c>
      <c r="H670" s="6">
        <v>2</v>
      </c>
      <c r="I670" s="6" t="s">
        <v>297</v>
      </c>
      <c r="J670" s="6">
        <v>1</v>
      </c>
      <c r="K670" s="6" t="s">
        <v>810</v>
      </c>
      <c r="L670" s="8">
        <v>6</v>
      </c>
      <c r="M670" s="6" t="s">
        <v>297</v>
      </c>
      <c r="N670" s="6" t="s">
        <v>811</v>
      </c>
      <c r="R670" s="6" t="str">
        <f t="shared" si="10"/>
        <v>230Xã Lao Chải21</v>
      </c>
    </row>
    <row r="671" spans="1:18">
      <c r="A671" s="6">
        <v>670</v>
      </c>
      <c r="B671" s="6">
        <v>2</v>
      </c>
      <c r="C671" s="6" t="s">
        <v>808</v>
      </c>
      <c r="D671" s="6">
        <v>30</v>
      </c>
      <c r="E671" s="6" t="s">
        <v>886</v>
      </c>
      <c r="F671" s="6">
        <v>952</v>
      </c>
      <c r="G671" s="6" t="s">
        <v>900</v>
      </c>
      <c r="H671" s="6">
        <v>2</v>
      </c>
      <c r="I671" s="6" t="s">
        <v>297</v>
      </c>
      <c r="J671" s="6">
        <v>1</v>
      </c>
      <c r="K671" s="6" t="s">
        <v>810</v>
      </c>
      <c r="L671" s="8">
        <v>6</v>
      </c>
      <c r="M671" s="6" t="s">
        <v>297</v>
      </c>
      <c r="N671" s="6" t="s">
        <v>811</v>
      </c>
      <c r="R671" s="6" t="str">
        <f t="shared" si="10"/>
        <v>230Xã Cao Bồ21</v>
      </c>
    </row>
    <row r="672" spans="1:18">
      <c r="A672" s="6">
        <v>671</v>
      </c>
      <c r="B672" s="6">
        <v>2</v>
      </c>
      <c r="C672" s="6" t="s">
        <v>808</v>
      </c>
      <c r="D672" s="6">
        <v>30</v>
      </c>
      <c r="E672" s="6" t="s">
        <v>886</v>
      </c>
      <c r="F672" s="6">
        <v>955</v>
      </c>
      <c r="G672" s="6" t="s">
        <v>901</v>
      </c>
      <c r="H672" s="6">
        <v>2</v>
      </c>
      <c r="I672" s="6" t="s">
        <v>297</v>
      </c>
      <c r="J672" s="6">
        <v>1</v>
      </c>
      <c r="K672" s="6" t="s">
        <v>810</v>
      </c>
      <c r="L672" s="8">
        <v>6</v>
      </c>
      <c r="M672" s="6" t="s">
        <v>297</v>
      </c>
      <c r="N672" s="6" t="s">
        <v>811</v>
      </c>
      <c r="R672" s="6" t="str">
        <f t="shared" si="10"/>
        <v>230Xã Đạo Đức21</v>
      </c>
    </row>
    <row r="673" spans="1:18">
      <c r="A673" s="6">
        <v>672</v>
      </c>
      <c r="B673" s="6">
        <v>2</v>
      </c>
      <c r="C673" s="6" t="s">
        <v>808</v>
      </c>
      <c r="D673" s="6">
        <v>30</v>
      </c>
      <c r="E673" s="6" t="s">
        <v>886</v>
      </c>
      <c r="F673" s="6">
        <v>958</v>
      </c>
      <c r="G673" s="6" t="s">
        <v>902</v>
      </c>
      <c r="H673" s="6">
        <v>2</v>
      </c>
      <c r="I673" s="6" t="s">
        <v>297</v>
      </c>
      <c r="J673" s="6">
        <v>1</v>
      </c>
      <c r="K673" s="6" t="s">
        <v>810</v>
      </c>
      <c r="L673" s="8">
        <v>6</v>
      </c>
      <c r="M673" s="6" t="s">
        <v>297</v>
      </c>
      <c r="N673" s="6" t="s">
        <v>811</v>
      </c>
      <c r="R673" s="6" t="str">
        <f t="shared" si="10"/>
        <v>230Xã Thượng Sơn21</v>
      </c>
    </row>
    <row r="674" spans="1:18">
      <c r="A674" s="6">
        <v>673</v>
      </c>
      <c r="B674" s="6">
        <v>2</v>
      </c>
      <c r="C674" s="6" t="s">
        <v>808</v>
      </c>
      <c r="D674" s="6">
        <v>30</v>
      </c>
      <c r="E674" s="6" t="s">
        <v>886</v>
      </c>
      <c r="F674" s="6">
        <v>961</v>
      </c>
      <c r="G674" s="6" t="s">
        <v>903</v>
      </c>
      <c r="H674" s="6">
        <v>2</v>
      </c>
      <c r="I674" s="6" t="s">
        <v>297</v>
      </c>
      <c r="J674" s="6">
        <v>1</v>
      </c>
      <c r="K674" s="6" t="s">
        <v>810</v>
      </c>
      <c r="L674" s="8">
        <v>6</v>
      </c>
      <c r="M674" s="6" t="s">
        <v>297</v>
      </c>
      <c r="N674" s="6" t="s">
        <v>811</v>
      </c>
      <c r="R674" s="6" t="str">
        <f t="shared" si="10"/>
        <v>230Xã Linh Hồ21</v>
      </c>
    </row>
    <row r="675" spans="1:18">
      <c r="A675" s="6">
        <v>674</v>
      </c>
      <c r="B675" s="6">
        <v>2</v>
      </c>
      <c r="C675" s="6" t="s">
        <v>808</v>
      </c>
      <c r="D675" s="6">
        <v>30</v>
      </c>
      <c r="E675" s="6" t="s">
        <v>886</v>
      </c>
      <c r="F675" s="6">
        <v>964</v>
      </c>
      <c r="G675" s="6" t="s">
        <v>904</v>
      </c>
      <c r="H675" s="6">
        <v>2</v>
      </c>
      <c r="I675" s="6" t="s">
        <v>297</v>
      </c>
      <c r="J675" s="6">
        <v>1</v>
      </c>
      <c r="K675" s="6" t="s">
        <v>810</v>
      </c>
      <c r="L675" s="8">
        <v>6</v>
      </c>
      <c r="M675" s="6" t="s">
        <v>297</v>
      </c>
      <c r="N675" s="6" t="s">
        <v>811</v>
      </c>
      <c r="R675" s="6" t="str">
        <f t="shared" si="10"/>
        <v>230Xã Quảng Ngần21</v>
      </c>
    </row>
    <row r="676" spans="1:18">
      <c r="A676" s="6">
        <v>675</v>
      </c>
      <c r="B676" s="6">
        <v>2</v>
      </c>
      <c r="C676" s="6" t="s">
        <v>808</v>
      </c>
      <c r="D676" s="6">
        <v>30</v>
      </c>
      <c r="E676" s="6" t="s">
        <v>886</v>
      </c>
      <c r="F676" s="6">
        <v>967</v>
      </c>
      <c r="G676" s="6" t="s">
        <v>905</v>
      </c>
      <c r="H676" s="6">
        <v>2</v>
      </c>
      <c r="I676" s="6" t="s">
        <v>297</v>
      </c>
      <c r="J676" s="6">
        <v>1</v>
      </c>
      <c r="K676" s="6" t="s">
        <v>810</v>
      </c>
      <c r="L676" s="8">
        <v>6</v>
      </c>
      <c r="M676" s="6" t="s">
        <v>297</v>
      </c>
      <c r="N676" s="6" t="s">
        <v>811</v>
      </c>
      <c r="R676" s="6" t="str">
        <f t="shared" si="10"/>
        <v>230Xã Việt Lâm21</v>
      </c>
    </row>
    <row r="677" spans="1:18">
      <c r="A677" s="6">
        <v>676</v>
      </c>
      <c r="B677" s="6">
        <v>2</v>
      </c>
      <c r="C677" s="6" t="s">
        <v>808</v>
      </c>
      <c r="D677" s="6">
        <v>30</v>
      </c>
      <c r="E677" s="6" t="s">
        <v>886</v>
      </c>
      <c r="F677" s="6">
        <v>970</v>
      </c>
      <c r="G677" s="6" t="s">
        <v>906</v>
      </c>
      <c r="H677" s="6">
        <v>2</v>
      </c>
      <c r="I677" s="6" t="s">
        <v>297</v>
      </c>
      <c r="J677" s="6">
        <v>1</v>
      </c>
      <c r="K677" s="6" t="s">
        <v>810</v>
      </c>
      <c r="L677" s="8">
        <v>6</v>
      </c>
      <c r="M677" s="6" t="s">
        <v>297</v>
      </c>
      <c r="N677" s="6" t="s">
        <v>811</v>
      </c>
      <c r="R677" s="6" t="str">
        <f t="shared" si="10"/>
        <v>230Xã Ngọc Linh21</v>
      </c>
    </row>
    <row r="678" spans="1:18">
      <c r="A678" s="6">
        <v>677</v>
      </c>
      <c r="B678" s="6">
        <v>2</v>
      </c>
      <c r="C678" s="6" t="s">
        <v>808</v>
      </c>
      <c r="D678" s="6">
        <v>30</v>
      </c>
      <c r="E678" s="6" t="s">
        <v>886</v>
      </c>
      <c r="F678" s="6">
        <v>973</v>
      </c>
      <c r="G678" s="6" t="s">
        <v>907</v>
      </c>
      <c r="H678" s="6">
        <v>2</v>
      </c>
      <c r="I678" s="6" t="s">
        <v>297</v>
      </c>
      <c r="J678" s="6">
        <v>1</v>
      </c>
      <c r="K678" s="6" t="s">
        <v>810</v>
      </c>
      <c r="L678" s="8">
        <v>6</v>
      </c>
      <c r="M678" s="6" t="s">
        <v>297</v>
      </c>
      <c r="N678" s="6" t="s">
        <v>811</v>
      </c>
      <c r="R678" s="6" t="str">
        <f t="shared" si="10"/>
        <v>230Xã Ngọc Minh21</v>
      </c>
    </row>
    <row r="679" spans="1:18">
      <c r="A679" s="6">
        <v>678</v>
      </c>
      <c r="B679" s="6">
        <v>2</v>
      </c>
      <c r="C679" s="6" t="s">
        <v>808</v>
      </c>
      <c r="D679" s="6">
        <v>30</v>
      </c>
      <c r="E679" s="6" t="s">
        <v>886</v>
      </c>
      <c r="F679" s="6">
        <v>976</v>
      </c>
      <c r="G679" s="6" t="s">
        <v>908</v>
      </c>
      <c r="H679" s="6">
        <v>2</v>
      </c>
      <c r="I679" s="6" t="s">
        <v>297</v>
      </c>
      <c r="J679" s="6">
        <v>1</v>
      </c>
      <c r="K679" s="6" t="s">
        <v>810</v>
      </c>
      <c r="L679" s="8">
        <v>6</v>
      </c>
      <c r="M679" s="6" t="s">
        <v>297</v>
      </c>
      <c r="N679" s="6" t="s">
        <v>811</v>
      </c>
      <c r="R679" s="6" t="str">
        <f t="shared" si="10"/>
        <v>230Xã Bạch Ngọc21</v>
      </c>
    </row>
    <row r="680" spans="1:18">
      <c r="A680" s="6">
        <v>679</v>
      </c>
      <c r="B680" s="6">
        <v>2</v>
      </c>
      <c r="C680" s="6" t="s">
        <v>808</v>
      </c>
      <c r="D680" s="6">
        <v>30</v>
      </c>
      <c r="E680" s="6" t="s">
        <v>886</v>
      </c>
      <c r="F680" s="6">
        <v>979</v>
      </c>
      <c r="G680" s="6" t="s">
        <v>909</v>
      </c>
      <c r="H680" s="6">
        <v>2</v>
      </c>
      <c r="I680" s="6" t="s">
        <v>297</v>
      </c>
      <c r="J680" s="6">
        <v>1</v>
      </c>
      <c r="K680" s="6" t="s">
        <v>810</v>
      </c>
      <c r="L680" s="8">
        <v>6</v>
      </c>
      <c r="M680" s="6" t="s">
        <v>297</v>
      </c>
      <c r="N680" s="6" t="s">
        <v>811</v>
      </c>
      <c r="R680" s="6" t="str">
        <f t="shared" si="10"/>
        <v>230Xã Trung Thành21</v>
      </c>
    </row>
    <row r="681" spans="1:18">
      <c r="A681" s="6">
        <v>680</v>
      </c>
      <c r="B681" s="6">
        <v>2</v>
      </c>
      <c r="C681" s="6" t="s">
        <v>808</v>
      </c>
      <c r="D681" s="6">
        <v>31</v>
      </c>
      <c r="E681" s="6" t="s">
        <v>910</v>
      </c>
      <c r="F681" s="6">
        <v>982</v>
      </c>
      <c r="G681" s="6" t="s">
        <v>911</v>
      </c>
      <c r="H681" s="6">
        <v>2</v>
      </c>
      <c r="I681" s="6" t="s">
        <v>297</v>
      </c>
      <c r="J681" s="6">
        <v>1</v>
      </c>
      <c r="K681" s="6" t="s">
        <v>810</v>
      </c>
      <c r="L681" s="8">
        <v>6</v>
      </c>
      <c r="M681" s="6" t="s">
        <v>297</v>
      </c>
      <c r="N681" s="6" t="s">
        <v>811</v>
      </c>
      <c r="R681" s="6" t="str">
        <f t="shared" si="10"/>
        <v>231Xã Minh Sơn21</v>
      </c>
    </row>
    <row r="682" spans="1:18">
      <c r="A682" s="6">
        <v>681</v>
      </c>
      <c r="B682" s="6">
        <v>2</v>
      </c>
      <c r="C682" s="6" t="s">
        <v>808</v>
      </c>
      <c r="D682" s="6">
        <v>31</v>
      </c>
      <c r="E682" s="6" t="s">
        <v>910</v>
      </c>
      <c r="F682" s="6">
        <v>985</v>
      </c>
      <c r="G682" s="6" t="s">
        <v>912</v>
      </c>
      <c r="H682" s="6">
        <v>2</v>
      </c>
      <c r="I682" s="6" t="s">
        <v>297</v>
      </c>
      <c r="J682" s="6">
        <v>1</v>
      </c>
      <c r="K682" s="6" t="s">
        <v>810</v>
      </c>
      <c r="L682" s="8">
        <v>6</v>
      </c>
      <c r="M682" s="6" t="s">
        <v>297</v>
      </c>
      <c r="N682" s="6" t="s">
        <v>811</v>
      </c>
      <c r="R682" s="6" t="str">
        <f t="shared" si="10"/>
        <v>231Xã Giáp Trung21</v>
      </c>
    </row>
    <row r="683" spans="1:18">
      <c r="A683" s="6">
        <v>682</v>
      </c>
      <c r="B683" s="6">
        <v>2</v>
      </c>
      <c r="C683" s="6" t="s">
        <v>808</v>
      </c>
      <c r="D683" s="6">
        <v>31</v>
      </c>
      <c r="E683" s="6" t="s">
        <v>910</v>
      </c>
      <c r="F683" s="6">
        <v>988</v>
      </c>
      <c r="G683" s="6" t="s">
        <v>913</v>
      </c>
      <c r="H683" s="6">
        <v>2</v>
      </c>
      <c r="I683" s="6" t="s">
        <v>297</v>
      </c>
      <c r="J683" s="6">
        <v>1</v>
      </c>
      <c r="K683" s="6" t="s">
        <v>810</v>
      </c>
      <c r="L683" s="8">
        <v>6</v>
      </c>
      <c r="M683" s="6" t="s">
        <v>297</v>
      </c>
      <c r="N683" s="6" t="s">
        <v>811</v>
      </c>
      <c r="R683" s="6" t="str">
        <f t="shared" si="10"/>
        <v>231Xã Yên Định21</v>
      </c>
    </row>
    <row r="684" spans="1:18">
      <c r="A684" s="6">
        <v>683</v>
      </c>
      <c r="B684" s="6">
        <v>2</v>
      </c>
      <c r="C684" s="6" t="s">
        <v>808</v>
      </c>
      <c r="D684" s="6">
        <v>31</v>
      </c>
      <c r="E684" s="6" t="s">
        <v>910</v>
      </c>
      <c r="F684" s="6">
        <v>991</v>
      </c>
      <c r="G684" s="6" t="s">
        <v>914</v>
      </c>
      <c r="H684" s="6">
        <v>1</v>
      </c>
      <c r="I684" s="6" t="s">
        <v>251</v>
      </c>
      <c r="J684" s="6">
        <v>1</v>
      </c>
      <c r="K684" s="6" t="s">
        <v>810</v>
      </c>
      <c r="L684" s="8">
        <v>5</v>
      </c>
      <c r="M684" s="6" t="s">
        <v>251</v>
      </c>
      <c r="N684" s="6" t="s">
        <v>811</v>
      </c>
      <c r="R684" s="6" t="str">
        <f t="shared" si="10"/>
        <v>231Thị trấn Yên Phú11</v>
      </c>
    </row>
    <row r="685" spans="1:18">
      <c r="A685" s="6">
        <v>684</v>
      </c>
      <c r="B685" s="6">
        <v>2</v>
      </c>
      <c r="C685" s="6" t="s">
        <v>808</v>
      </c>
      <c r="D685" s="6">
        <v>31</v>
      </c>
      <c r="E685" s="6" t="s">
        <v>910</v>
      </c>
      <c r="F685" s="6">
        <v>994</v>
      </c>
      <c r="G685" s="6" t="s">
        <v>915</v>
      </c>
      <c r="H685" s="6">
        <v>2</v>
      </c>
      <c r="I685" s="6" t="s">
        <v>297</v>
      </c>
      <c r="J685" s="6">
        <v>1</v>
      </c>
      <c r="K685" s="6" t="s">
        <v>810</v>
      </c>
      <c r="L685" s="8">
        <v>6</v>
      </c>
      <c r="M685" s="6" t="s">
        <v>297</v>
      </c>
      <c r="N685" s="6" t="s">
        <v>811</v>
      </c>
      <c r="R685" s="6" t="str">
        <f t="shared" si="10"/>
        <v>231Xã Minh Ngọc21</v>
      </c>
    </row>
    <row r="686" spans="1:18">
      <c r="A686" s="6">
        <v>685</v>
      </c>
      <c r="B686" s="6">
        <v>2</v>
      </c>
      <c r="C686" s="6" t="s">
        <v>808</v>
      </c>
      <c r="D686" s="6">
        <v>31</v>
      </c>
      <c r="E686" s="6" t="s">
        <v>910</v>
      </c>
      <c r="F686" s="6">
        <v>997</v>
      </c>
      <c r="G686" s="6" t="s">
        <v>916</v>
      </c>
      <c r="H686" s="6">
        <v>2</v>
      </c>
      <c r="I686" s="6" t="s">
        <v>297</v>
      </c>
      <c r="J686" s="6">
        <v>1</v>
      </c>
      <c r="K686" s="6" t="s">
        <v>810</v>
      </c>
      <c r="L686" s="8">
        <v>6</v>
      </c>
      <c r="M686" s="6" t="s">
        <v>297</v>
      </c>
      <c r="N686" s="6" t="s">
        <v>811</v>
      </c>
      <c r="R686" s="6" t="str">
        <f t="shared" si="10"/>
        <v>231Xã Yên Phong21</v>
      </c>
    </row>
    <row r="687" spans="1:18">
      <c r="A687" s="6">
        <v>686</v>
      </c>
      <c r="B687" s="6">
        <v>2</v>
      </c>
      <c r="C687" s="6" t="s">
        <v>808</v>
      </c>
      <c r="D687" s="6">
        <v>31</v>
      </c>
      <c r="E687" s="6" t="s">
        <v>910</v>
      </c>
      <c r="F687" s="6">
        <v>1000</v>
      </c>
      <c r="G687" s="6" t="s">
        <v>917</v>
      </c>
      <c r="H687" s="6">
        <v>2</v>
      </c>
      <c r="I687" s="6" t="s">
        <v>297</v>
      </c>
      <c r="J687" s="6">
        <v>1</v>
      </c>
      <c r="K687" s="6" t="s">
        <v>810</v>
      </c>
      <c r="L687" s="8">
        <v>6</v>
      </c>
      <c r="M687" s="6" t="s">
        <v>297</v>
      </c>
      <c r="N687" s="6" t="s">
        <v>811</v>
      </c>
      <c r="R687" s="6" t="str">
        <f t="shared" si="10"/>
        <v>231Xã Lạc Nông21</v>
      </c>
    </row>
    <row r="688" spans="1:18">
      <c r="A688" s="6">
        <v>687</v>
      </c>
      <c r="B688" s="6">
        <v>2</v>
      </c>
      <c r="C688" s="6" t="s">
        <v>808</v>
      </c>
      <c r="D688" s="6">
        <v>31</v>
      </c>
      <c r="E688" s="6" t="s">
        <v>910</v>
      </c>
      <c r="F688" s="6">
        <v>1003</v>
      </c>
      <c r="G688" s="6" t="s">
        <v>918</v>
      </c>
      <c r="H688" s="6">
        <v>2</v>
      </c>
      <c r="I688" s="6" t="s">
        <v>297</v>
      </c>
      <c r="J688" s="6">
        <v>1</v>
      </c>
      <c r="K688" s="6" t="s">
        <v>810</v>
      </c>
      <c r="L688" s="8">
        <v>6</v>
      </c>
      <c r="M688" s="6" t="s">
        <v>297</v>
      </c>
      <c r="N688" s="6" t="s">
        <v>811</v>
      </c>
      <c r="R688" s="6" t="str">
        <f t="shared" si="10"/>
        <v>231Xã Phú Nam21</v>
      </c>
    </row>
    <row r="689" spans="1:18">
      <c r="A689" s="6">
        <v>688</v>
      </c>
      <c r="B689" s="6">
        <v>2</v>
      </c>
      <c r="C689" s="6" t="s">
        <v>808</v>
      </c>
      <c r="D689" s="6">
        <v>31</v>
      </c>
      <c r="E689" s="6" t="s">
        <v>910</v>
      </c>
      <c r="F689" s="6">
        <v>1006</v>
      </c>
      <c r="G689" s="6" t="s">
        <v>919</v>
      </c>
      <c r="H689" s="6">
        <v>2</v>
      </c>
      <c r="I689" s="6" t="s">
        <v>297</v>
      </c>
      <c r="J689" s="6">
        <v>1</v>
      </c>
      <c r="K689" s="6" t="s">
        <v>810</v>
      </c>
      <c r="L689" s="8">
        <v>6</v>
      </c>
      <c r="M689" s="6" t="s">
        <v>297</v>
      </c>
      <c r="N689" s="6" t="s">
        <v>811</v>
      </c>
      <c r="R689" s="6" t="str">
        <f t="shared" si="10"/>
        <v>231Xã Yên Cường21</v>
      </c>
    </row>
    <row r="690" spans="1:18">
      <c r="A690" s="6">
        <v>689</v>
      </c>
      <c r="B690" s="6">
        <v>2</v>
      </c>
      <c r="C690" s="6" t="s">
        <v>808</v>
      </c>
      <c r="D690" s="6">
        <v>31</v>
      </c>
      <c r="E690" s="6" t="s">
        <v>910</v>
      </c>
      <c r="F690" s="6">
        <v>1009</v>
      </c>
      <c r="G690" s="6" t="s">
        <v>920</v>
      </c>
      <c r="H690" s="6">
        <v>2</v>
      </c>
      <c r="I690" s="6" t="s">
        <v>297</v>
      </c>
      <c r="J690" s="6">
        <v>1</v>
      </c>
      <c r="K690" s="6" t="s">
        <v>810</v>
      </c>
      <c r="L690" s="8">
        <v>6</v>
      </c>
      <c r="M690" s="6" t="s">
        <v>297</v>
      </c>
      <c r="N690" s="6" t="s">
        <v>811</v>
      </c>
      <c r="R690" s="6" t="str">
        <f t="shared" si="10"/>
        <v>231Xã Thượng Tân21</v>
      </c>
    </row>
    <row r="691" spans="1:18">
      <c r="A691" s="6">
        <v>690</v>
      </c>
      <c r="B691" s="6">
        <v>2</v>
      </c>
      <c r="C691" s="6" t="s">
        <v>808</v>
      </c>
      <c r="D691" s="6">
        <v>31</v>
      </c>
      <c r="E691" s="6" t="s">
        <v>910</v>
      </c>
      <c r="F691" s="6">
        <v>1012</v>
      </c>
      <c r="G691" s="6" t="s">
        <v>921</v>
      </c>
      <c r="H691" s="6">
        <v>2</v>
      </c>
      <c r="I691" s="6" t="s">
        <v>297</v>
      </c>
      <c r="J691" s="6">
        <v>1</v>
      </c>
      <c r="K691" s="6" t="s">
        <v>810</v>
      </c>
      <c r="L691" s="8">
        <v>6</v>
      </c>
      <c r="M691" s="6" t="s">
        <v>297</v>
      </c>
      <c r="N691" s="6" t="s">
        <v>811</v>
      </c>
      <c r="R691" s="6" t="str">
        <f t="shared" si="10"/>
        <v>231Xã Đường Âm21</v>
      </c>
    </row>
    <row r="692" spans="1:18">
      <c r="A692" s="6">
        <v>691</v>
      </c>
      <c r="B692" s="6">
        <v>2</v>
      </c>
      <c r="C692" s="6" t="s">
        <v>808</v>
      </c>
      <c r="D692" s="6">
        <v>31</v>
      </c>
      <c r="E692" s="6" t="s">
        <v>910</v>
      </c>
      <c r="F692" s="6">
        <v>1015</v>
      </c>
      <c r="G692" s="6" t="s">
        <v>922</v>
      </c>
      <c r="H692" s="6">
        <v>2</v>
      </c>
      <c r="I692" s="6" t="s">
        <v>297</v>
      </c>
      <c r="J692" s="6">
        <v>1</v>
      </c>
      <c r="K692" s="6" t="s">
        <v>810</v>
      </c>
      <c r="L692" s="8">
        <v>6</v>
      </c>
      <c r="M692" s="6" t="s">
        <v>297</v>
      </c>
      <c r="N692" s="6" t="s">
        <v>811</v>
      </c>
      <c r="R692" s="6" t="str">
        <f t="shared" si="10"/>
        <v>231Xã Đường Hồng21</v>
      </c>
    </row>
    <row r="693" spans="1:18">
      <c r="A693" s="6">
        <v>692</v>
      </c>
      <c r="B693" s="6">
        <v>2</v>
      </c>
      <c r="C693" s="6" t="s">
        <v>808</v>
      </c>
      <c r="D693" s="6">
        <v>31</v>
      </c>
      <c r="E693" s="6" t="s">
        <v>910</v>
      </c>
      <c r="F693" s="6">
        <v>1018</v>
      </c>
      <c r="G693" s="6" t="s">
        <v>923</v>
      </c>
      <c r="H693" s="6">
        <v>2</v>
      </c>
      <c r="I693" s="6" t="s">
        <v>297</v>
      </c>
      <c r="J693" s="6">
        <v>1</v>
      </c>
      <c r="K693" s="6" t="s">
        <v>810</v>
      </c>
      <c r="L693" s="8">
        <v>6</v>
      </c>
      <c r="M693" s="6" t="s">
        <v>297</v>
      </c>
      <c r="N693" s="6" t="s">
        <v>811</v>
      </c>
      <c r="R693" s="6" t="str">
        <f t="shared" si="10"/>
        <v>231Xã Phiêng Luông21</v>
      </c>
    </row>
    <row r="694" spans="1:18">
      <c r="A694" s="6">
        <v>693</v>
      </c>
      <c r="B694" s="6">
        <v>2</v>
      </c>
      <c r="C694" s="6" t="s">
        <v>808</v>
      </c>
      <c r="D694" s="6">
        <v>32</v>
      </c>
      <c r="E694" s="6" t="s">
        <v>924</v>
      </c>
      <c r="F694" s="6">
        <v>1021</v>
      </c>
      <c r="G694" s="6" t="s">
        <v>925</v>
      </c>
      <c r="H694" s="6">
        <v>1</v>
      </c>
      <c r="I694" s="6" t="s">
        <v>251</v>
      </c>
      <c r="J694" s="6">
        <v>1</v>
      </c>
      <c r="K694" s="6" t="s">
        <v>810</v>
      </c>
      <c r="L694" s="8">
        <v>5</v>
      </c>
      <c r="M694" s="6" t="s">
        <v>251</v>
      </c>
      <c r="N694" s="6" t="s">
        <v>811</v>
      </c>
      <c r="R694" s="6" t="str">
        <f t="shared" si="10"/>
        <v>232Thị trấn Vinh Quang11</v>
      </c>
    </row>
    <row r="695" spans="1:18">
      <c r="A695" s="6">
        <v>694</v>
      </c>
      <c r="B695" s="6">
        <v>2</v>
      </c>
      <c r="C695" s="6" t="s">
        <v>808</v>
      </c>
      <c r="D695" s="6">
        <v>32</v>
      </c>
      <c r="E695" s="6" t="s">
        <v>924</v>
      </c>
      <c r="F695" s="6">
        <v>1024</v>
      </c>
      <c r="G695" s="6" t="s">
        <v>926</v>
      </c>
      <c r="H695" s="6">
        <v>2</v>
      </c>
      <c r="I695" s="6" t="s">
        <v>297</v>
      </c>
      <c r="J695" s="6">
        <v>1</v>
      </c>
      <c r="K695" s="6" t="s">
        <v>810</v>
      </c>
      <c r="L695" s="8">
        <v>6</v>
      </c>
      <c r="M695" s="6" t="s">
        <v>297</v>
      </c>
      <c r="N695" s="6" t="s">
        <v>811</v>
      </c>
      <c r="R695" s="6" t="str">
        <f t="shared" si="10"/>
        <v>232Xã Bản Máy21</v>
      </c>
    </row>
    <row r="696" spans="1:18">
      <c r="A696" s="6">
        <v>695</v>
      </c>
      <c r="B696" s="6">
        <v>2</v>
      </c>
      <c r="C696" s="6" t="s">
        <v>808</v>
      </c>
      <c r="D696" s="6">
        <v>32</v>
      </c>
      <c r="E696" s="6" t="s">
        <v>924</v>
      </c>
      <c r="F696" s="6">
        <v>1027</v>
      </c>
      <c r="G696" s="6" t="s">
        <v>927</v>
      </c>
      <c r="H696" s="6">
        <v>2</v>
      </c>
      <c r="I696" s="6" t="s">
        <v>297</v>
      </c>
      <c r="J696" s="6">
        <v>1</v>
      </c>
      <c r="K696" s="6" t="s">
        <v>810</v>
      </c>
      <c r="L696" s="8">
        <v>6</v>
      </c>
      <c r="M696" s="6" t="s">
        <v>297</v>
      </c>
      <c r="N696" s="6" t="s">
        <v>811</v>
      </c>
      <c r="R696" s="6" t="str">
        <f t="shared" si="10"/>
        <v>232Xã Thàng Tín21</v>
      </c>
    </row>
    <row r="697" spans="1:18">
      <c r="A697" s="6">
        <v>696</v>
      </c>
      <c r="B697" s="6">
        <v>2</v>
      </c>
      <c r="C697" s="6" t="s">
        <v>808</v>
      </c>
      <c r="D697" s="6">
        <v>32</v>
      </c>
      <c r="E697" s="6" t="s">
        <v>924</v>
      </c>
      <c r="F697" s="6">
        <v>1030</v>
      </c>
      <c r="G697" s="6" t="s">
        <v>928</v>
      </c>
      <c r="H697" s="6">
        <v>2</v>
      </c>
      <c r="I697" s="6" t="s">
        <v>297</v>
      </c>
      <c r="J697" s="6">
        <v>1</v>
      </c>
      <c r="K697" s="6" t="s">
        <v>810</v>
      </c>
      <c r="L697" s="8">
        <v>6</v>
      </c>
      <c r="M697" s="6" t="s">
        <v>297</v>
      </c>
      <c r="N697" s="6" t="s">
        <v>811</v>
      </c>
      <c r="R697" s="6" t="str">
        <f t="shared" si="10"/>
        <v>232Xã Thèn Chu Phìn21</v>
      </c>
    </row>
    <row r="698" spans="1:18">
      <c r="A698" s="6">
        <v>697</v>
      </c>
      <c r="B698" s="6">
        <v>2</v>
      </c>
      <c r="C698" s="6" t="s">
        <v>808</v>
      </c>
      <c r="D698" s="6">
        <v>32</v>
      </c>
      <c r="E698" s="6" t="s">
        <v>924</v>
      </c>
      <c r="F698" s="6">
        <v>1033</v>
      </c>
      <c r="G698" s="6" t="s">
        <v>929</v>
      </c>
      <c r="H698" s="6">
        <v>2</v>
      </c>
      <c r="I698" s="6" t="s">
        <v>297</v>
      </c>
      <c r="J698" s="6">
        <v>1</v>
      </c>
      <c r="K698" s="6" t="s">
        <v>810</v>
      </c>
      <c r="L698" s="8">
        <v>6</v>
      </c>
      <c r="M698" s="6" t="s">
        <v>297</v>
      </c>
      <c r="N698" s="6" t="s">
        <v>811</v>
      </c>
      <c r="R698" s="6" t="str">
        <f t="shared" si="10"/>
        <v>232Xã Pố Lồ21</v>
      </c>
    </row>
    <row r="699" spans="1:18">
      <c r="A699" s="6">
        <v>698</v>
      </c>
      <c r="B699" s="6">
        <v>2</v>
      </c>
      <c r="C699" s="6" t="s">
        <v>808</v>
      </c>
      <c r="D699" s="6">
        <v>32</v>
      </c>
      <c r="E699" s="6" t="s">
        <v>924</v>
      </c>
      <c r="F699" s="6">
        <v>1036</v>
      </c>
      <c r="G699" s="6" t="s">
        <v>930</v>
      </c>
      <c r="H699" s="6">
        <v>2</v>
      </c>
      <c r="I699" s="6" t="s">
        <v>297</v>
      </c>
      <c r="J699" s="6">
        <v>1</v>
      </c>
      <c r="K699" s="6" t="s">
        <v>810</v>
      </c>
      <c r="L699" s="8">
        <v>6</v>
      </c>
      <c r="M699" s="6" t="s">
        <v>297</v>
      </c>
      <c r="N699" s="6" t="s">
        <v>811</v>
      </c>
      <c r="R699" s="6" t="str">
        <f t="shared" si="10"/>
        <v>232Xã Bản Phùng21</v>
      </c>
    </row>
    <row r="700" spans="1:18">
      <c r="A700" s="6">
        <v>699</v>
      </c>
      <c r="B700" s="6">
        <v>2</v>
      </c>
      <c r="C700" s="6" t="s">
        <v>808</v>
      </c>
      <c r="D700" s="6">
        <v>32</v>
      </c>
      <c r="E700" s="6" t="s">
        <v>924</v>
      </c>
      <c r="F700" s="6">
        <v>1039</v>
      </c>
      <c r="G700" s="6" t="s">
        <v>931</v>
      </c>
      <c r="H700" s="6">
        <v>2</v>
      </c>
      <c r="I700" s="6" t="s">
        <v>297</v>
      </c>
      <c r="J700" s="6">
        <v>1</v>
      </c>
      <c r="K700" s="6" t="s">
        <v>810</v>
      </c>
      <c r="L700" s="8">
        <v>6</v>
      </c>
      <c r="M700" s="6" t="s">
        <v>297</v>
      </c>
      <c r="N700" s="6" t="s">
        <v>811</v>
      </c>
      <c r="R700" s="6" t="str">
        <f t="shared" si="10"/>
        <v>232Xã Túng Sán21</v>
      </c>
    </row>
    <row r="701" spans="1:18">
      <c r="A701" s="6">
        <v>700</v>
      </c>
      <c r="B701" s="6">
        <v>2</v>
      </c>
      <c r="C701" s="6" t="s">
        <v>808</v>
      </c>
      <c r="D701" s="6">
        <v>32</v>
      </c>
      <c r="E701" s="6" t="s">
        <v>924</v>
      </c>
      <c r="F701" s="6">
        <v>1042</v>
      </c>
      <c r="G701" s="6" t="s">
        <v>932</v>
      </c>
      <c r="H701" s="6">
        <v>2</v>
      </c>
      <c r="I701" s="6" t="s">
        <v>297</v>
      </c>
      <c r="J701" s="6">
        <v>1</v>
      </c>
      <c r="K701" s="6" t="s">
        <v>810</v>
      </c>
      <c r="L701" s="8">
        <v>6</v>
      </c>
      <c r="M701" s="6" t="s">
        <v>297</v>
      </c>
      <c r="N701" s="6" t="s">
        <v>811</v>
      </c>
      <c r="R701" s="6" t="str">
        <f t="shared" si="10"/>
        <v>232Xã Chiến Phố21</v>
      </c>
    </row>
    <row r="702" spans="1:18">
      <c r="A702" s="6">
        <v>701</v>
      </c>
      <c r="B702" s="6">
        <v>2</v>
      </c>
      <c r="C702" s="6" t="s">
        <v>808</v>
      </c>
      <c r="D702" s="6">
        <v>32</v>
      </c>
      <c r="E702" s="6" t="s">
        <v>924</v>
      </c>
      <c r="F702" s="6">
        <v>1045</v>
      </c>
      <c r="G702" s="6" t="s">
        <v>933</v>
      </c>
      <c r="H702" s="6">
        <v>2</v>
      </c>
      <c r="I702" s="6" t="s">
        <v>297</v>
      </c>
      <c r="J702" s="6">
        <v>1</v>
      </c>
      <c r="K702" s="6" t="s">
        <v>810</v>
      </c>
      <c r="L702" s="8">
        <v>6</v>
      </c>
      <c r="M702" s="6" t="s">
        <v>297</v>
      </c>
      <c r="N702" s="6" t="s">
        <v>811</v>
      </c>
      <c r="R702" s="6" t="str">
        <f t="shared" si="10"/>
        <v>232Xã Đản Ván21</v>
      </c>
    </row>
    <row r="703" spans="1:18">
      <c r="A703" s="6">
        <v>702</v>
      </c>
      <c r="B703" s="6">
        <v>2</v>
      </c>
      <c r="C703" s="6" t="s">
        <v>808</v>
      </c>
      <c r="D703" s="6">
        <v>32</v>
      </c>
      <c r="E703" s="6" t="s">
        <v>924</v>
      </c>
      <c r="F703" s="6">
        <v>1048</v>
      </c>
      <c r="G703" s="6" t="s">
        <v>934</v>
      </c>
      <c r="H703" s="6">
        <v>2</v>
      </c>
      <c r="I703" s="6" t="s">
        <v>297</v>
      </c>
      <c r="J703" s="6">
        <v>1</v>
      </c>
      <c r="K703" s="6" t="s">
        <v>810</v>
      </c>
      <c r="L703" s="8">
        <v>6</v>
      </c>
      <c r="M703" s="6" t="s">
        <v>297</v>
      </c>
      <c r="N703" s="6" t="s">
        <v>811</v>
      </c>
      <c r="R703" s="6" t="str">
        <f t="shared" si="10"/>
        <v>232Xã Tụ Nhân21</v>
      </c>
    </row>
    <row r="704" spans="1:18">
      <c r="A704" s="6">
        <v>703</v>
      </c>
      <c r="B704" s="6">
        <v>2</v>
      </c>
      <c r="C704" s="6" t="s">
        <v>808</v>
      </c>
      <c r="D704" s="6">
        <v>32</v>
      </c>
      <c r="E704" s="6" t="s">
        <v>924</v>
      </c>
      <c r="F704" s="6">
        <v>1051</v>
      </c>
      <c r="G704" s="6" t="s">
        <v>663</v>
      </c>
      <c r="H704" s="6">
        <v>2</v>
      </c>
      <c r="I704" s="6" t="s">
        <v>297</v>
      </c>
      <c r="J704" s="6">
        <v>1</v>
      </c>
      <c r="K704" s="6" t="s">
        <v>810</v>
      </c>
      <c r="L704" s="8">
        <v>6</v>
      </c>
      <c r="M704" s="6" t="s">
        <v>297</v>
      </c>
      <c r="N704" s="6" t="s">
        <v>811</v>
      </c>
      <c r="R704" s="6" t="str">
        <f t="shared" si="10"/>
        <v>232Xã Tân Tiến21</v>
      </c>
    </row>
    <row r="705" spans="1:18">
      <c r="A705" s="6">
        <v>704</v>
      </c>
      <c r="B705" s="6">
        <v>2</v>
      </c>
      <c r="C705" s="6" t="s">
        <v>808</v>
      </c>
      <c r="D705" s="6">
        <v>32</v>
      </c>
      <c r="E705" s="6" t="s">
        <v>924</v>
      </c>
      <c r="F705" s="6">
        <v>1054</v>
      </c>
      <c r="G705" s="6" t="s">
        <v>935</v>
      </c>
      <c r="H705" s="6">
        <v>2</v>
      </c>
      <c r="I705" s="6" t="s">
        <v>297</v>
      </c>
      <c r="J705" s="6">
        <v>1</v>
      </c>
      <c r="K705" s="6" t="s">
        <v>810</v>
      </c>
      <c r="L705" s="8">
        <v>6</v>
      </c>
      <c r="M705" s="6" t="s">
        <v>297</v>
      </c>
      <c r="N705" s="6" t="s">
        <v>811</v>
      </c>
      <c r="R705" s="6" t="str">
        <f t="shared" si="10"/>
        <v>232Xã Nàng Đôn21</v>
      </c>
    </row>
    <row r="706" spans="1:18">
      <c r="A706" s="6">
        <v>705</v>
      </c>
      <c r="B706" s="6">
        <v>2</v>
      </c>
      <c r="C706" s="6" t="s">
        <v>808</v>
      </c>
      <c r="D706" s="6">
        <v>32</v>
      </c>
      <c r="E706" s="6" t="s">
        <v>924</v>
      </c>
      <c r="F706" s="6">
        <v>1057</v>
      </c>
      <c r="G706" s="6" t="s">
        <v>936</v>
      </c>
      <c r="H706" s="6">
        <v>2</v>
      </c>
      <c r="I706" s="6" t="s">
        <v>297</v>
      </c>
      <c r="J706" s="6">
        <v>1</v>
      </c>
      <c r="K706" s="6" t="s">
        <v>810</v>
      </c>
      <c r="L706" s="8">
        <v>6</v>
      </c>
      <c r="M706" s="6" t="s">
        <v>297</v>
      </c>
      <c r="N706" s="6" t="s">
        <v>811</v>
      </c>
      <c r="R706" s="6" t="str">
        <f t="shared" si="10"/>
        <v>232Xã Pờ Ly Ngài21</v>
      </c>
    </row>
    <row r="707" spans="1:18">
      <c r="A707" s="6">
        <v>706</v>
      </c>
      <c r="B707" s="6">
        <v>2</v>
      </c>
      <c r="C707" s="6" t="s">
        <v>808</v>
      </c>
      <c r="D707" s="6">
        <v>32</v>
      </c>
      <c r="E707" s="6" t="s">
        <v>924</v>
      </c>
      <c r="F707" s="6">
        <v>1060</v>
      </c>
      <c r="G707" s="6" t="s">
        <v>937</v>
      </c>
      <c r="H707" s="6">
        <v>2</v>
      </c>
      <c r="I707" s="6" t="s">
        <v>297</v>
      </c>
      <c r="J707" s="6">
        <v>1</v>
      </c>
      <c r="K707" s="6" t="s">
        <v>810</v>
      </c>
      <c r="L707" s="8">
        <v>6</v>
      </c>
      <c r="M707" s="6" t="s">
        <v>297</v>
      </c>
      <c r="N707" s="6" t="s">
        <v>811</v>
      </c>
      <c r="R707" s="6" t="str">
        <f t="shared" ref="R707:R770" si="11">CONCATENATE(B707,D707,G707,H707,J707)</f>
        <v>232Xã Sán Xả Hồ21</v>
      </c>
    </row>
    <row r="708" spans="1:18">
      <c r="A708" s="6">
        <v>707</v>
      </c>
      <c r="B708" s="6">
        <v>2</v>
      </c>
      <c r="C708" s="6" t="s">
        <v>808</v>
      </c>
      <c r="D708" s="6">
        <v>32</v>
      </c>
      <c r="E708" s="6" t="s">
        <v>924</v>
      </c>
      <c r="F708" s="6">
        <v>1063</v>
      </c>
      <c r="G708" s="6" t="s">
        <v>938</v>
      </c>
      <c r="H708" s="6">
        <v>2</v>
      </c>
      <c r="I708" s="6" t="s">
        <v>297</v>
      </c>
      <c r="J708" s="6">
        <v>1</v>
      </c>
      <c r="K708" s="6" t="s">
        <v>810</v>
      </c>
      <c r="L708" s="8">
        <v>6</v>
      </c>
      <c r="M708" s="6" t="s">
        <v>297</v>
      </c>
      <c r="N708" s="6" t="s">
        <v>811</v>
      </c>
      <c r="R708" s="6" t="str">
        <f t="shared" si="11"/>
        <v>232Xã Bản Luốc21</v>
      </c>
    </row>
    <row r="709" spans="1:18">
      <c r="A709" s="6">
        <v>708</v>
      </c>
      <c r="B709" s="6">
        <v>2</v>
      </c>
      <c r="C709" s="6" t="s">
        <v>808</v>
      </c>
      <c r="D709" s="6">
        <v>32</v>
      </c>
      <c r="E709" s="6" t="s">
        <v>924</v>
      </c>
      <c r="F709" s="6">
        <v>1066</v>
      </c>
      <c r="G709" s="6" t="s">
        <v>939</v>
      </c>
      <c r="H709" s="6">
        <v>2</v>
      </c>
      <c r="I709" s="6" t="s">
        <v>297</v>
      </c>
      <c r="J709" s="6">
        <v>1</v>
      </c>
      <c r="K709" s="6" t="s">
        <v>810</v>
      </c>
      <c r="L709" s="8">
        <v>6</v>
      </c>
      <c r="M709" s="6" t="s">
        <v>297</v>
      </c>
      <c r="N709" s="6" t="s">
        <v>811</v>
      </c>
      <c r="R709" s="6" t="str">
        <f t="shared" si="11"/>
        <v>232Xã Ngàm Đăng Vài21</v>
      </c>
    </row>
    <row r="710" spans="1:18">
      <c r="A710" s="6">
        <v>709</v>
      </c>
      <c r="B710" s="6">
        <v>2</v>
      </c>
      <c r="C710" s="6" t="s">
        <v>808</v>
      </c>
      <c r="D710" s="6">
        <v>32</v>
      </c>
      <c r="E710" s="6" t="s">
        <v>924</v>
      </c>
      <c r="F710" s="6">
        <v>1069</v>
      </c>
      <c r="G710" s="6" t="s">
        <v>940</v>
      </c>
      <c r="H710" s="6">
        <v>2</v>
      </c>
      <c r="I710" s="6" t="s">
        <v>297</v>
      </c>
      <c r="J710" s="6">
        <v>1</v>
      </c>
      <c r="K710" s="6" t="s">
        <v>810</v>
      </c>
      <c r="L710" s="8">
        <v>6</v>
      </c>
      <c r="M710" s="6" t="s">
        <v>297</v>
      </c>
      <c r="N710" s="6" t="s">
        <v>811</v>
      </c>
      <c r="R710" s="6" t="str">
        <f t="shared" si="11"/>
        <v>232Xã Bản Nhùng21</v>
      </c>
    </row>
    <row r="711" spans="1:18">
      <c r="A711" s="6">
        <v>710</v>
      </c>
      <c r="B711" s="6">
        <v>2</v>
      </c>
      <c r="C711" s="6" t="s">
        <v>808</v>
      </c>
      <c r="D711" s="6">
        <v>32</v>
      </c>
      <c r="E711" s="6" t="s">
        <v>924</v>
      </c>
      <c r="F711" s="6">
        <v>1072</v>
      </c>
      <c r="G711" s="6" t="s">
        <v>941</v>
      </c>
      <c r="H711" s="6">
        <v>2</v>
      </c>
      <c r="I711" s="6" t="s">
        <v>297</v>
      </c>
      <c r="J711" s="6">
        <v>1</v>
      </c>
      <c r="K711" s="6" t="s">
        <v>810</v>
      </c>
      <c r="L711" s="8">
        <v>6</v>
      </c>
      <c r="M711" s="6" t="s">
        <v>297</v>
      </c>
      <c r="N711" s="6" t="s">
        <v>811</v>
      </c>
      <c r="R711" s="6" t="str">
        <f t="shared" si="11"/>
        <v>232Xã Tả Sử Choóng21</v>
      </c>
    </row>
    <row r="712" spans="1:18">
      <c r="A712" s="6">
        <v>711</v>
      </c>
      <c r="B712" s="6">
        <v>2</v>
      </c>
      <c r="C712" s="6" t="s">
        <v>808</v>
      </c>
      <c r="D712" s="6">
        <v>32</v>
      </c>
      <c r="E712" s="6" t="s">
        <v>924</v>
      </c>
      <c r="F712" s="6">
        <v>1075</v>
      </c>
      <c r="G712" s="6" t="s">
        <v>942</v>
      </c>
      <c r="H712" s="6">
        <v>2</v>
      </c>
      <c r="I712" s="6" t="s">
        <v>297</v>
      </c>
      <c r="J712" s="6">
        <v>1</v>
      </c>
      <c r="K712" s="6" t="s">
        <v>810</v>
      </c>
      <c r="L712" s="8">
        <v>6</v>
      </c>
      <c r="M712" s="6" t="s">
        <v>297</v>
      </c>
      <c r="N712" s="6" t="s">
        <v>811</v>
      </c>
      <c r="R712" s="6" t="str">
        <f t="shared" si="11"/>
        <v>232Xã Nậm Dịch21</v>
      </c>
    </row>
    <row r="713" spans="1:18">
      <c r="A713" s="6">
        <v>712</v>
      </c>
      <c r="B713" s="6">
        <v>2</v>
      </c>
      <c r="C713" s="6" t="s">
        <v>808</v>
      </c>
      <c r="D713" s="6">
        <v>32</v>
      </c>
      <c r="E713" s="6" t="s">
        <v>924</v>
      </c>
      <c r="F713" s="6">
        <v>1081</v>
      </c>
      <c r="G713" s="6" t="s">
        <v>943</v>
      </c>
      <c r="H713" s="6">
        <v>2</v>
      </c>
      <c r="I713" s="6" t="s">
        <v>297</v>
      </c>
      <c r="J713" s="6">
        <v>1</v>
      </c>
      <c r="K713" s="6" t="s">
        <v>810</v>
      </c>
      <c r="L713" s="8">
        <v>6</v>
      </c>
      <c r="M713" s="6" t="s">
        <v>297</v>
      </c>
      <c r="N713" s="6" t="s">
        <v>811</v>
      </c>
      <c r="R713" s="6" t="str">
        <f t="shared" si="11"/>
        <v>232Xã Hồ Thầu21</v>
      </c>
    </row>
    <row r="714" spans="1:18">
      <c r="A714" s="6">
        <v>713</v>
      </c>
      <c r="B714" s="6">
        <v>2</v>
      </c>
      <c r="C714" s="6" t="s">
        <v>808</v>
      </c>
      <c r="D714" s="6">
        <v>32</v>
      </c>
      <c r="E714" s="6" t="s">
        <v>924</v>
      </c>
      <c r="F714" s="6">
        <v>1084</v>
      </c>
      <c r="G714" s="6" t="s">
        <v>364</v>
      </c>
      <c r="H714" s="6">
        <v>2</v>
      </c>
      <c r="I714" s="6" t="s">
        <v>297</v>
      </c>
      <c r="J714" s="6">
        <v>1</v>
      </c>
      <c r="K714" s="6" t="s">
        <v>810</v>
      </c>
      <c r="L714" s="8">
        <v>6</v>
      </c>
      <c r="M714" s="6" t="s">
        <v>297</v>
      </c>
      <c r="N714" s="6" t="s">
        <v>811</v>
      </c>
      <c r="R714" s="6" t="str">
        <f t="shared" si="11"/>
        <v>232Xã Nam Sơn21</v>
      </c>
    </row>
    <row r="715" spans="1:18">
      <c r="A715" s="6">
        <v>714</v>
      </c>
      <c r="B715" s="6">
        <v>2</v>
      </c>
      <c r="C715" s="6" t="s">
        <v>808</v>
      </c>
      <c r="D715" s="6">
        <v>32</v>
      </c>
      <c r="E715" s="6" t="s">
        <v>924</v>
      </c>
      <c r="F715" s="6">
        <v>1087</v>
      </c>
      <c r="G715" s="6" t="s">
        <v>944</v>
      </c>
      <c r="H715" s="6">
        <v>2</v>
      </c>
      <c r="I715" s="6" t="s">
        <v>297</v>
      </c>
      <c r="J715" s="6">
        <v>1</v>
      </c>
      <c r="K715" s="6" t="s">
        <v>810</v>
      </c>
      <c r="L715" s="8">
        <v>6</v>
      </c>
      <c r="M715" s="6" t="s">
        <v>297</v>
      </c>
      <c r="N715" s="6" t="s">
        <v>811</v>
      </c>
      <c r="R715" s="6" t="str">
        <f t="shared" si="11"/>
        <v>232Xã Nậm Tỵ21</v>
      </c>
    </row>
    <row r="716" spans="1:18">
      <c r="A716" s="6">
        <v>715</v>
      </c>
      <c r="B716" s="6">
        <v>2</v>
      </c>
      <c r="C716" s="6" t="s">
        <v>808</v>
      </c>
      <c r="D716" s="6">
        <v>32</v>
      </c>
      <c r="E716" s="6" t="s">
        <v>924</v>
      </c>
      <c r="F716" s="6">
        <v>1090</v>
      </c>
      <c r="G716" s="6" t="s">
        <v>945</v>
      </c>
      <c r="H716" s="6">
        <v>2</v>
      </c>
      <c r="I716" s="6" t="s">
        <v>297</v>
      </c>
      <c r="J716" s="6">
        <v>1</v>
      </c>
      <c r="K716" s="6" t="s">
        <v>810</v>
      </c>
      <c r="L716" s="8">
        <v>6</v>
      </c>
      <c r="M716" s="6" t="s">
        <v>297</v>
      </c>
      <c r="N716" s="6" t="s">
        <v>811</v>
      </c>
      <c r="R716" s="6" t="str">
        <f t="shared" si="11"/>
        <v>232Xã Thông Nguyên21</v>
      </c>
    </row>
    <row r="717" spans="1:18">
      <c r="A717" s="6">
        <v>716</v>
      </c>
      <c r="B717" s="6">
        <v>2</v>
      </c>
      <c r="C717" s="6" t="s">
        <v>808</v>
      </c>
      <c r="D717" s="6">
        <v>32</v>
      </c>
      <c r="E717" s="6" t="s">
        <v>924</v>
      </c>
      <c r="F717" s="6">
        <v>1093</v>
      </c>
      <c r="G717" s="6" t="s">
        <v>946</v>
      </c>
      <c r="H717" s="6">
        <v>2</v>
      </c>
      <c r="I717" s="6" t="s">
        <v>297</v>
      </c>
      <c r="J717" s="6">
        <v>1</v>
      </c>
      <c r="K717" s="6" t="s">
        <v>810</v>
      </c>
      <c r="L717" s="8">
        <v>6</v>
      </c>
      <c r="M717" s="6" t="s">
        <v>297</v>
      </c>
      <c r="N717" s="6" t="s">
        <v>811</v>
      </c>
      <c r="R717" s="6" t="str">
        <f t="shared" si="11"/>
        <v>232Xã Nậm Khòa21</v>
      </c>
    </row>
    <row r="718" spans="1:18">
      <c r="A718" s="6">
        <v>717</v>
      </c>
      <c r="B718" s="6">
        <v>2</v>
      </c>
      <c r="C718" s="6" t="s">
        <v>808</v>
      </c>
      <c r="D718" s="6">
        <v>33</v>
      </c>
      <c r="E718" s="6" t="s">
        <v>947</v>
      </c>
      <c r="F718" s="6">
        <v>1096</v>
      </c>
      <c r="G718" s="6" t="s">
        <v>948</v>
      </c>
      <c r="H718" s="6">
        <v>1</v>
      </c>
      <c r="I718" s="6" t="s">
        <v>251</v>
      </c>
      <c r="J718" s="6">
        <v>1</v>
      </c>
      <c r="K718" s="6" t="s">
        <v>810</v>
      </c>
      <c r="L718" s="8">
        <v>5</v>
      </c>
      <c r="M718" s="6" t="s">
        <v>251</v>
      </c>
      <c r="N718" s="6" t="s">
        <v>811</v>
      </c>
      <c r="R718" s="6" t="str">
        <f t="shared" si="11"/>
        <v>233Thị trấn Cốc Pài11</v>
      </c>
    </row>
    <row r="719" spans="1:18">
      <c r="A719" s="6">
        <v>718</v>
      </c>
      <c r="B719" s="6">
        <v>2</v>
      </c>
      <c r="C719" s="6" t="s">
        <v>808</v>
      </c>
      <c r="D719" s="6">
        <v>33</v>
      </c>
      <c r="E719" s="6" t="s">
        <v>947</v>
      </c>
      <c r="F719" s="6">
        <v>1099</v>
      </c>
      <c r="G719" s="6" t="s">
        <v>949</v>
      </c>
      <c r="H719" s="6">
        <v>2</v>
      </c>
      <c r="I719" s="6" t="s">
        <v>297</v>
      </c>
      <c r="J719" s="6">
        <v>1</v>
      </c>
      <c r="K719" s="6" t="s">
        <v>810</v>
      </c>
      <c r="L719" s="8">
        <v>6</v>
      </c>
      <c r="M719" s="6" t="s">
        <v>297</v>
      </c>
      <c r="N719" s="6" t="s">
        <v>811</v>
      </c>
      <c r="R719" s="6" t="str">
        <f t="shared" si="11"/>
        <v>233Xã Nàn Xỉn21</v>
      </c>
    </row>
    <row r="720" spans="1:18">
      <c r="A720" s="6">
        <v>719</v>
      </c>
      <c r="B720" s="6">
        <v>2</v>
      </c>
      <c r="C720" s="6" t="s">
        <v>808</v>
      </c>
      <c r="D720" s="6">
        <v>33</v>
      </c>
      <c r="E720" s="6" t="s">
        <v>947</v>
      </c>
      <c r="F720" s="6">
        <v>1102</v>
      </c>
      <c r="G720" s="6" t="s">
        <v>950</v>
      </c>
      <c r="H720" s="6">
        <v>2</v>
      </c>
      <c r="I720" s="6" t="s">
        <v>297</v>
      </c>
      <c r="J720" s="6">
        <v>1</v>
      </c>
      <c r="K720" s="6" t="s">
        <v>810</v>
      </c>
      <c r="L720" s="8">
        <v>6</v>
      </c>
      <c r="M720" s="6" t="s">
        <v>297</v>
      </c>
      <c r="N720" s="6" t="s">
        <v>811</v>
      </c>
      <c r="R720" s="6" t="str">
        <f t="shared" si="11"/>
        <v>233Xã Bản Díu21</v>
      </c>
    </row>
    <row r="721" spans="1:18">
      <c r="A721" s="6">
        <v>720</v>
      </c>
      <c r="B721" s="6">
        <v>2</v>
      </c>
      <c r="C721" s="6" t="s">
        <v>808</v>
      </c>
      <c r="D721" s="6">
        <v>33</v>
      </c>
      <c r="E721" s="6" t="s">
        <v>947</v>
      </c>
      <c r="F721" s="6">
        <v>1105</v>
      </c>
      <c r="G721" s="6" t="s">
        <v>951</v>
      </c>
      <c r="H721" s="6">
        <v>2</v>
      </c>
      <c r="I721" s="6" t="s">
        <v>297</v>
      </c>
      <c r="J721" s="6">
        <v>1</v>
      </c>
      <c r="K721" s="6" t="s">
        <v>810</v>
      </c>
      <c r="L721" s="8">
        <v>6</v>
      </c>
      <c r="M721" s="6" t="s">
        <v>297</v>
      </c>
      <c r="N721" s="6" t="s">
        <v>811</v>
      </c>
      <c r="R721" s="6" t="str">
        <f t="shared" si="11"/>
        <v>233Xã Chí Cà21</v>
      </c>
    </row>
    <row r="722" spans="1:18">
      <c r="A722" s="6">
        <v>721</v>
      </c>
      <c r="B722" s="6">
        <v>2</v>
      </c>
      <c r="C722" s="6" t="s">
        <v>808</v>
      </c>
      <c r="D722" s="6">
        <v>33</v>
      </c>
      <c r="E722" s="6" t="s">
        <v>947</v>
      </c>
      <c r="F722" s="6">
        <v>1108</v>
      </c>
      <c r="G722" s="6" t="s">
        <v>952</v>
      </c>
      <c r="H722" s="6">
        <v>2</v>
      </c>
      <c r="I722" s="6" t="s">
        <v>297</v>
      </c>
      <c r="J722" s="6">
        <v>1</v>
      </c>
      <c r="K722" s="6" t="s">
        <v>810</v>
      </c>
      <c r="L722" s="8">
        <v>6</v>
      </c>
      <c r="M722" s="6" t="s">
        <v>297</v>
      </c>
      <c r="N722" s="6" t="s">
        <v>811</v>
      </c>
      <c r="R722" s="6" t="str">
        <f t="shared" si="11"/>
        <v>233Xã Xín Mần21</v>
      </c>
    </row>
    <row r="723" spans="1:18">
      <c r="A723" s="6">
        <v>722</v>
      </c>
      <c r="B723" s="6">
        <v>2</v>
      </c>
      <c r="C723" s="6" t="s">
        <v>808</v>
      </c>
      <c r="D723" s="6">
        <v>33</v>
      </c>
      <c r="E723" s="6" t="s">
        <v>947</v>
      </c>
      <c r="F723" s="6">
        <v>1114</v>
      </c>
      <c r="G723" s="6" t="s">
        <v>953</v>
      </c>
      <c r="H723" s="6">
        <v>2</v>
      </c>
      <c r="I723" s="6" t="s">
        <v>297</v>
      </c>
      <c r="J723" s="6">
        <v>1</v>
      </c>
      <c r="K723" s="6" t="s">
        <v>810</v>
      </c>
      <c r="L723" s="8">
        <v>6</v>
      </c>
      <c r="M723" s="6" t="s">
        <v>297</v>
      </c>
      <c r="N723" s="6" t="s">
        <v>811</v>
      </c>
      <c r="R723" s="6" t="str">
        <f t="shared" si="11"/>
        <v>233Xã Thèn Phàng21</v>
      </c>
    </row>
    <row r="724" spans="1:18">
      <c r="A724" s="6">
        <v>723</v>
      </c>
      <c r="B724" s="6">
        <v>2</v>
      </c>
      <c r="C724" s="6" t="s">
        <v>808</v>
      </c>
      <c r="D724" s="6">
        <v>33</v>
      </c>
      <c r="E724" s="6" t="s">
        <v>947</v>
      </c>
      <c r="F724" s="6">
        <v>1117</v>
      </c>
      <c r="G724" s="6" t="s">
        <v>954</v>
      </c>
      <c r="H724" s="6">
        <v>2</v>
      </c>
      <c r="I724" s="6" t="s">
        <v>297</v>
      </c>
      <c r="J724" s="6">
        <v>1</v>
      </c>
      <c r="K724" s="6" t="s">
        <v>810</v>
      </c>
      <c r="L724" s="8">
        <v>6</v>
      </c>
      <c r="M724" s="6" t="s">
        <v>297</v>
      </c>
      <c r="N724" s="6" t="s">
        <v>811</v>
      </c>
      <c r="R724" s="6" t="str">
        <f t="shared" si="11"/>
        <v>233Xã Trung Thịnh21</v>
      </c>
    </row>
    <row r="725" spans="1:18">
      <c r="A725" s="6">
        <v>724</v>
      </c>
      <c r="B725" s="6">
        <v>2</v>
      </c>
      <c r="C725" s="6" t="s">
        <v>808</v>
      </c>
      <c r="D725" s="6">
        <v>33</v>
      </c>
      <c r="E725" s="6" t="s">
        <v>947</v>
      </c>
      <c r="F725" s="6">
        <v>1120</v>
      </c>
      <c r="G725" s="6" t="s">
        <v>955</v>
      </c>
      <c r="H725" s="6">
        <v>2</v>
      </c>
      <c r="I725" s="6" t="s">
        <v>297</v>
      </c>
      <c r="J725" s="6">
        <v>1</v>
      </c>
      <c r="K725" s="6" t="s">
        <v>810</v>
      </c>
      <c r="L725" s="8">
        <v>6</v>
      </c>
      <c r="M725" s="6" t="s">
        <v>297</v>
      </c>
      <c r="N725" s="6" t="s">
        <v>811</v>
      </c>
      <c r="R725" s="6" t="str">
        <f t="shared" si="11"/>
        <v>233Xã Pà Vầy Sủ21</v>
      </c>
    </row>
    <row r="726" spans="1:18">
      <c r="A726" s="6">
        <v>725</v>
      </c>
      <c r="B726" s="6">
        <v>2</v>
      </c>
      <c r="C726" s="6" t="s">
        <v>808</v>
      </c>
      <c r="D726" s="6">
        <v>33</v>
      </c>
      <c r="E726" s="6" t="s">
        <v>947</v>
      </c>
      <c r="F726" s="6">
        <v>1123</v>
      </c>
      <c r="G726" s="6" t="s">
        <v>956</v>
      </c>
      <c r="H726" s="6">
        <v>2</v>
      </c>
      <c r="I726" s="6" t="s">
        <v>297</v>
      </c>
      <c r="J726" s="6">
        <v>1</v>
      </c>
      <c r="K726" s="6" t="s">
        <v>810</v>
      </c>
      <c r="L726" s="8">
        <v>6</v>
      </c>
      <c r="M726" s="6" t="s">
        <v>297</v>
      </c>
      <c r="N726" s="6" t="s">
        <v>811</v>
      </c>
      <c r="R726" s="6" t="str">
        <f t="shared" si="11"/>
        <v>233Xã Cốc Rế21</v>
      </c>
    </row>
    <row r="727" spans="1:18">
      <c r="A727" s="6">
        <v>726</v>
      </c>
      <c r="B727" s="6">
        <v>2</v>
      </c>
      <c r="C727" s="6" t="s">
        <v>808</v>
      </c>
      <c r="D727" s="6">
        <v>33</v>
      </c>
      <c r="E727" s="6" t="s">
        <v>947</v>
      </c>
      <c r="F727" s="6">
        <v>1126</v>
      </c>
      <c r="G727" s="6" t="s">
        <v>957</v>
      </c>
      <c r="H727" s="6">
        <v>2</v>
      </c>
      <c r="I727" s="6" t="s">
        <v>297</v>
      </c>
      <c r="J727" s="6">
        <v>1</v>
      </c>
      <c r="K727" s="6" t="s">
        <v>810</v>
      </c>
      <c r="L727" s="8">
        <v>6</v>
      </c>
      <c r="M727" s="6" t="s">
        <v>297</v>
      </c>
      <c r="N727" s="6" t="s">
        <v>811</v>
      </c>
      <c r="R727" s="6" t="str">
        <f t="shared" si="11"/>
        <v>233Xã Thu Tà21</v>
      </c>
    </row>
    <row r="728" spans="1:18">
      <c r="A728" s="6">
        <v>727</v>
      </c>
      <c r="B728" s="6">
        <v>2</v>
      </c>
      <c r="C728" s="6" t="s">
        <v>808</v>
      </c>
      <c r="D728" s="6">
        <v>33</v>
      </c>
      <c r="E728" s="6" t="s">
        <v>947</v>
      </c>
      <c r="F728" s="6">
        <v>1129</v>
      </c>
      <c r="G728" s="6" t="s">
        <v>958</v>
      </c>
      <c r="H728" s="6">
        <v>2</v>
      </c>
      <c r="I728" s="6" t="s">
        <v>297</v>
      </c>
      <c r="J728" s="6">
        <v>1</v>
      </c>
      <c r="K728" s="6" t="s">
        <v>810</v>
      </c>
      <c r="L728" s="8">
        <v>6</v>
      </c>
      <c r="M728" s="6" t="s">
        <v>297</v>
      </c>
      <c r="N728" s="6" t="s">
        <v>811</v>
      </c>
      <c r="R728" s="6" t="str">
        <f t="shared" si="11"/>
        <v>233Xã Nàn Ma21</v>
      </c>
    </row>
    <row r="729" spans="1:18">
      <c r="A729" s="6">
        <v>728</v>
      </c>
      <c r="B729" s="6">
        <v>2</v>
      </c>
      <c r="C729" s="6" t="s">
        <v>808</v>
      </c>
      <c r="D729" s="6">
        <v>33</v>
      </c>
      <c r="E729" s="6" t="s">
        <v>947</v>
      </c>
      <c r="F729" s="6">
        <v>1132</v>
      </c>
      <c r="G729" s="6" t="s">
        <v>959</v>
      </c>
      <c r="H729" s="6">
        <v>2</v>
      </c>
      <c r="I729" s="6" t="s">
        <v>297</v>
      </c>
      <c r="J729" s="6">
        <v>1</v>
      </c>
      <c r="K729" s="6" t="s">
        <v>810</v>
      </c>
      <c r="L729" s="8">
        <v>6</v>
      </c>
      <c r="M729" s="6" t="s">
        <v>297</v>
      </c>
      <c r="N729" s="6" t="s">
        <v>811</v>
      </c>
      <c r="R729" s="6" t="str">
        <f t="shared" si="11"/>
        <v>233Xã Tả Nhìu21</v>
      </c>
    </row>
    <row r="730" spans="1:18">
      <c r="A730" s="6">
        <v>729</v>
      </c>
      <c r="B730" s="6">
        <v>2</v>
      </c>
      <c r="C730" s="6" t="s">
        <v>808</v>
      </c>
      <c r="D730" s="6">
        <v>33</v>
      </c>
      <c r="E730" s="6" t="s">
        <v>947</v>
      </c>
      <c r="F730" s="6">
        <v>1135</v>
      </c>
      <c r="G730" s="6" t="s">
        <v>960</v>
      </c>
      <c r="H730" s="6">
        <v>2</v>
      </c>
      <c r="I730" s="6" t="s">
        <v>297</v>
      </c>
      <c r="J730" s="6">
        <v>1</v>
      </c>
      <c r="K730" s="6" t="s">
        <v>810</v>
      </c>
      <c r="L730" s="8">
        <v>6</v>
      </c>
      <c r="M730" s="6" t="s">
        <v>297</v>
      </c>
      <c r="N730" s="6" t="s">
        <v>811</v>
      </c>
      <c r="R730" s="6" t="str">
        <f t="shared" si="11"/>
        <v>233Xã Bản Ngò21</v>
      </c>
    </row>
    <row r="731" spans="1:18">
      <c r="A731" s="6">
        <v>730</v>
      </c>
      <c r="B731" s="6">
        <v>2</v>
      </c>
      <c r="C731" s="6" t="s">
        <v>808</v>
      </c>
      <c r="D731" s="6">
        <v>33</v>
      </c>
      <c r="E731" s="6" t="s">
        <v>947</v>
      </c>
      <c r="F731" s="6">
        <v>1138</v>
      </c>
      <c r="G731" s="6" t="s">
        <v>961</v>
      </c>
      <c r="H731" s="6">
        <v>2</v>
      </c>
      <c r="I731" s="6" t="s">
        <v>297</v>
      </c>
      <c r="J731" s="6">
        <v>1</v>
      </c>
      <c r="K731" s="6" t="s">
        <v>810</v>
      </c>
      <c r="L731" s="8">
        <v>6</v>
      </c>
      <c r="M731" s="6" t="s">
        <v>297</v>
      </c>
      <c r="N731" s="6" t="s">
        <v>811</v>
      </c>
      <c r="R731" s="6" t="str">
        <f t="shared" si="11"/>
        <v>233Xã Chế Là21</v>
      </c>
    </row>
    <row r="732" spans="1:18">
      <c r="A732" s="6">
        <v>731</v>
      </c>
      <c r="B732" s="6">
        <v>2</v>
      </c>
      <c r="C732" s="6" t="s">
        <v>808</v>
      </c>
      <c r="D732" s="6">
        <v>33</v>
      </c>
      <c r="E732" s="6" t="s">
        <v>947</v>
      </c>
      <c r="F732" s="6">
        <v>1141</v>
      </c>
      <c r="G732" s="6" t="s">
        <v>962</v>
      </c>
      <c r="H732" s="6">
        <v>2</v>
      </c>
      <c r="I732" s="6" t="s">
        <v>297</v>
      </c>
      <c r="J732" s="6">
        <v>1</v>
      </c>
      <c r="K732" s="6" t="s">
        <v>810</v>
      </c>
      <c r="L732" s="8">
        <v>6</v>
      </c>
      <c r="M732" s="6" t="s">
        <v>297</v>
      </c>
      <c r="N732" s="6" t="s">
        <v>811</v>
      </c>
      <c r="R732" s="6" t="str">
        <f t="shared" si="11"/>
        <v>233Xã Nấm Dẩn21</v>
      </c>
    </row>
    <row r="733" spans="1:18">
      <c r="A733" s="6">
        <v>732</v>
      </c>
      <c r="B733" s="6">
        <v>2</v>
      </c>
      <c r="C733" s="6" t="s">
        <v>808</v>
      </c>
      <c r="D733" s="6">
        <v>33</v>
      </c>
      <c r="E733" s="6" t="s">
        <v>947</v>
      </c>
      <c r="F733" s="6">
        <v>1144</v>
      </c>
      <c r="G733" s="6" t="s">
        <v>963</v>
      </c>
      <c r="H733" s="6">
        <v>2</v>
      </c>
      <c r="I733" s="6" t="s">
        <v>297</v>
      </c>
      <c r="J733" s="6">
        <v>1</v>
      </c>
      <c r="K733" s="6" t="s">
        <v>810</v>
      </c>
      <c r="L733" s="8">
        <v>6</v>
      </c>
      <c r="M733" s="6" t="s">
        <v>297</v>
      </c>
      <c r="N733" s="6" t="s">
        <v>811</v>
      </c>
      <c r="R733" s="6" t="str">
        <f t="shared" si="11"/>
        <v>233Xã Quảng Nguyên21</v>
      </c>
    </row>
    <row r="734" spans="1:18">
      <c r="A734" s="6">
        <v>733</v>
      </c>
      <c r="B734" s="6">
        <v>2</v>
      </c>
      <c r="C734" s="6" t="s">
        <v>808</v>
      </c>
      <c r="D734" s="6">
        <v>33</v>
      </c>
      <c r="E734" s="6" t="s">
        <v>947</v>
      </c>
      <c r="F734" s="6">
        <v>1147</v>
      </c>
      <c r="G734" s="6" t="s">
        <v>964</v>
      </c>
      <c r="H734" s="6">
        <v>2</v>
      </c>
      <c r="I734" s="6" t="s">
        <v>297</v>
      </c>
      <c r="J734" s="6">
        <v>1</v>
      </c>
      <c r="K734" s="6" t="s">
        <v>810</v>
      </c>
      <c r="L734" s="8">
        <v>6</v>
      </c>
      <c r="M734" s="6" t="s">
        <v>297</v>
      </c>
      <c r="N734" s="6" t="s">
        <v>811</v>
      </c>
      <c r="R734" s="6" t="str">
        <f t="shared" si="11"/>
        <v>233Xã Nà Chì21</v>
      </c>
    </row>
    <row r="735" spans="1:18">
      <c r="A735" s="6">
        <v>734</v>
      </c>
      <c r="B735" s="6">
        <v>2</v>
      </c>
      <c r="C735" s="6" t="s">
        <v>808</v>
      </c>
      <c r="D735" s="6">
        <v>33</v>
      </c>
      <c r="E735" s="6" t="s">
        <v>947</v>
      </c>
      <c r="F735" s="6">
        <v>1150</v>
      </c>
      <c r="G735" s="6" t="s">
        <v>965</v>
      </c>
      <c r="H735" s="6">
        <v>2</v>
      </c>
      <c r="I735" s="6" t="s">
        <v>297</v>
      </c>
      <c r="J735" s="6">
        <v>1</v>
      </c>
      <c r="K735" s="6" t="s">
        <v>810</v>
      </c>
      <c r="L735" s="8">
        <v>6</v>
      </c>
      <c r="M735" s="6" t="s">
        <v>297</v>
      </c>
      <c r="N735" s="6" t="s">
        <v>811</v>
      </c>
      <c r="R735" s="6" t="str">
        <f t="shared" si="11"/>
        <v>233Xã Khuôn Lùng21</v>
      </c>
    </row>
    <row r="736" spans="1:18">
      <c r="A736" s="6">
        <v>735</v>
      </c>
      <c r="B736" s="6">
        <v>2</v>
      </c>
      <c r="C736" s="6" t="s">
        <v>808</v>
      </c>
      <c r="D736" s="6">
        <v>34</v>
      </c>
      <c r="E736" s="6" t="s">
        <v>966</v>
      </c>
      <c r="F736" s="6">
        <v>1153</v>
      </c>
      <c r="G736" s="6" t="s">
        <v>967</v>
      </c>
      <c r="H736" s="6">
        <v>1</v>
      </c>
      <c r="I736" s="6" t="s">
        <v>251</v>
      </c>
      <c r="J736" s="6">
        <v>1</v>
      </c>
      <c r="K736" s="6" t="s">
        <v>810</v>
      </c>
      <c r="L736" s="8">
        <v>5</v>
      </c>
      <c r="M736" s="6" t="s">
        <v>251</v>
      </c>
      <c r="N736" s="6" t="s">
        <v>811</v>
      </c>
      <c r="R736" s="6" t="str">
        <f t="shared" si="11"/>
        <v>234Thị trấn Việt Quang11</v>
      </c>
    </row>
    <row r="737" spans="1:18">
      <c r="A737" s="6">
        <v>736</v>
      </c>
      <c r="B737" s="6">
        <v>2</v>
      </c>
      <c r="C737" s="6" t="s">
        <v>808</v>
      </c>
      <c r="D737" s="6">
        <v>34</v>
      </c>
      <c r="E737" s="6" t="s">
        <v>966</v>
      </c>
      <c r="F737" s="6">
        <v>1156</v>
      </c>
      <c r="G737" s="6" t="s">
        <v>968</v>
      </c>
      <c r="H737" s="6">
        <v>1</v>
      </c>
      <c r="I737" s="6" t="s">
        <v>251</v>
      </c>
      <c r="J737" s="6">
        <v>1</v>
      </c>
      <c r="K737" s="6" t="s">
        <v>810</v>
      </c>
      <c r="L737" s="8">
        <v>5</v>
      </c>
      <c r="M737" s="6" t="s">
        <v>251</v>
      </c>
      <c r="N737" s="6" t="s">
        <v>811</v>
      </c>
      <c r="R737" s="6" t="str">
        <f t="shared" si="11"/>
        <v>234Thị trấn Vĩnh Tuy11</v>
      </c>
    </row>
    <row r="738" spans="1:18">
      <c r="A738" s="6">
        <v>737</v>
      </c>
      <c r="B738" s="6">
        <v>2</v>
      </c>
      <c r="C738" s="6" t="s">
        <v>808</v>
      </c>
      <c r="D738" s="6">
        <v>34</v>
      </c>
      <c r="E738" s="6" t="s">
        <v>966</v>
      </c>
      <c r="F738" s="6">
        <v>1159</v>
      </c>
      <c r="G738" s="6" t="s">
        <v>577</v>
      </c>
      <c r="H738" s="6">
        <v>2</v>
      </c>
      <c r="I738" s="6" t="s">
        <v>297</v>
      </c>
      <c r="J738" s="6">
        <v>1</v>
      </c>
      <c r="K738" s="6" t="s">
        <v>810</v>
      </c>
      <c r="L738" s="8">
        <v>6</v>
      </c>
      <c r="M738" s="6" t="s">
        <v>297</v>
      </c>
      <c r="N738" s="6" t="s">
        <v>811</v>
      </c>
      <c r="R738" s="6" t="str">
        <f t="shared" si="11"/>
        <v>234Xã Tân Lập21</v>
      </c>
    </row>
    <row r="739" spans="1:18">
      <c r="A739" s="6">
        <v>738</v>
      </c>
      <c r="B739" s="6">
        <v>2</v>
      </c>
      <c r="C739" s="6" t="s">
        <v>808</v>
      </c>
      <c r="D739" s="6">
        <v>34</v>
      </c>
      <c r="E739" s="6" t="s">
        <v>966</v>
      </c>
      <c r="F739" s="6">
        <v>1162</v>
      </c>
      <c r="G739" s="6" t="s">
        <v>969</v>
      </c>
      <c r="H739" s="6">
        <v>2</v>
      </c>
      <c r="I739" s="6" t="s">
        <v>297</v>
      </c>
      <c r="J739" s="6">
        <v>1</v>
      </c>
      <c r="K739" s="6" t="s">
        <v>810</v>
      </c>
      <c r="L739" s="8">
        <v>6</v>
      </c>
      <c r="M739" s="6" t="s">
        <v>297</v>
      </c>
      <c r="N739" s="6" t="s">
        <v>811</v>
      </c>
      <c r="R739" s="6" t="str">
        <f t="shared" si="11"/>
        <v>234Xã Tân Thành21</v>
      </c>
    </row>
    <row r="740" spans="1:18">
      <c r="A740" s="6">
        <v>739</v>
      </c>
      <c r="B740" s="6">
        <v>2</v>
      </c>
      <c r="C740" s="6" t="s">
        <v>808</v>
      </c>
      <c r="D740" s="6">
        <v>34</v>
      </c>
      <c r="E740" s="6" t="s">
        <v>966</v>
      </c>
      <c r="F740" s="6">
        <v>1165</v>
      </c>
      <c r="G740" s="6" t="s">
        <v>766</v>
      </c>
      <c r="H740" s="6">
        <v>2</v>
      </c>
      <c r="I740" s="6" t="s">
        <v>297</v>
      </c>
      <c r="J740" s="6">
        <v>1</v>
      </c>
      <c r="K740" s="6" t="s">
        <v>810</v>
      </c>
      <c r="L740" s="8">
        <v>6</v>
      </c>
      <c r="M740" s="6" t="s">
        <v>297</v>
      </c>
      <c r="N740" s="6" t="s">
        <v>811</v>
      </c>
      <c r="R740" s="6" t="str">
        <f t="shared" si="11"/>
        <v>234Xã Đồng Tiến21</v>
      </c>
    </row>
    <row r="741" spans="1:18">
      <c r="A741" s="6">
        <v>740</v>
      </c>
      <c r="B741" s="6">
        <v>2</v>
      </c>
      <c r="C741" s="6" t="s">
        <v>808</v>
      </c>
      <c r="D741" s="6">
        <v>34</v>
      </c>
      <c r="E741" s="6" t="s">
        <v>966</v>
      </c>
      <c r="F741" s="6">
        <v>1168</v>
      </c>
      <c r="G741" s="6" t="s">
        <v>788</v>
      </c>
      <c r="H741" s="6">
        <v>2</v>
      </c>
      <c r="I741" s="6" t="s">
        <v>297</v>
      </c>
      <c r="J741" s="6">
        <v>1</v>
      </c>
      <c r="K741" s="6" t="s">
        <v>810</v>
      </c>
      <c r="L741" s="8">
        <v>6</v>
      </c>
      <c r="M741" s="6" t="s">
        <v>297</v>
      </c>
      <c r="N741" s="6" t="s">
        <v>811</v>
      </c>
      <c r="R741" s="6" t="str">
        <f t="shared" si="11"/>
        <v>234Xã Đồng Tâm21</v>
      </c>
    </row>
    <row r="742" spans="1:18">
      <c r="A742" s="6">
        <v>741</v>
      </c>
      <c r="B742" s="6">
        <v>2</v>
      </c>
      <c r="C742" s="6" t="s">
        <v>808</v>
      </c>
      <c r="D742" s="6">
        <v>34</v>
      </c>
      <c r="E742" s="6" t="s">
        <v>966</v>
      </c>
      <c r="F742" s="6">
        <v>1171</v>
      </c>
      <c r="G742" s="6" t="s">
        <v>970</v>
      </c>
      <c r="H742" s="6">
        <v>2</v>
      </c>
      <c r="I742" s="6" t="s">
        <v>297</v>
      </c>
      <c r="J742" s="6">
        <v>1</v>
      </c>
      <c r="K742" s="6" t="s">
        <v>810</v>
      </c>
      <c r="L742" s="8">
        <v>6</v>
      </c>
      <c r="M742" s="6" t="s">
        <v>297</v>
      </c>
      <c r="N742" s="6" t="s">
        <v>811</v>
      </c>
      <c r="R742" s="6" t="str">
        <f t="shared" si="11"/>
        <v>234Xã Tân Quang21</v>
      </c>
    </row>
    <row r="743" spans="1:18">
      <c r="A743" s="6">
        <v>742</v>
      </c>
      <c r="B743" s="6">
        <v>2</v>
      </c>
      <c r="C743" s="6" t="s">
        <v>808</v>
      </c>
      <c r="D743" s="6">
        <v>34</v>
      </c>
      <c r="E743" s="6" t="s">
        <v>966</v>
      </c>
      <c r="F743" s="6">
        <v>1174</v>
      </c>
      <c r="G743" s="6" t="s">
        <v>971</v>
      </c>
      <c r="H743" s="6">
        <v>2</v>
      </c>
      <c r="I743" s="6" t="s">
        <v>297</v>
      </c>
      <c r="J743" s="6">
        <v>1</v>
      </c>
      <c r="K743" s="6" t="s">
        <v>810</v>
      </c>
      <c r="L743" s="8">
        <v>6</v>
      </c>
      <c r="M743" s="6" t="s">
        <v>297</v>
      </c>
      <c r="N743" s="6" t="s">
        <v>811</v>
      </c>
      <c r="R743" s="6" t="str">
        <f t="shared" si="11"/>
        <v>234Xã Thượng Bình21</v>
      </c>
    </row>
    <row r="744" spans="1:18">
      <c r="A744" s="6">
        <v>743</v>
      </c>
      <c r="B744" s="6">
        <v>2</v>
      </c>
      <c r="C744" s="6" t="s">
        <v>808</v>
      </c>
      <c r="D744" s="6">
        <v>34</v>
      </c>
      <c r="E744" s="6" t="s">
        <v>966</v>
      </c>
      <c r="F744" s="6">
        <v>1177</v>
      </c>
      <c r="G744" s="6" t="s">
        <v>972</v>
      </c>
      <c r="H744" s="6">
        <v>2</v>
      </c>
      <c r="I744" s="6" t="s">
        <v>297</v>
      </c>
      <c r="J744" s="6">
        <v>1</v>
      </c>
      <c r="K744" s="6" t="s">
        <v>810</v>
      </c>
      <c r="L744" s="8">
        <v>6</v>
      </c>
      <c r="M744" s="6" t="s">
        <v>297</v>
      </c>
      <c r="N744" s="6" t="s">
        <v>811</v>
      </c>
      <c r="R744" s="6" t="str">
        <f t="shared" si="11"/>
        <v>234Xã Hữu Sản21</v>
      </c>
    </row>
    <row r="745" spans="1:18">
      <c r="A745" s="6">
        <v>744</v>
      </c>
      <c r="B745" s="6">
        <v>2</v>
      </c>
      <c r="C745" s="6" t="s">
        <v>808</v>
      </c>
      <c r="D745" s="6">
        <v>34</v>
      </c>
      <c r="E745" s="6" t="s">
        <v>966</v>
      </c>
      <c r="F745" s="6">
        <v>1180</v>
      </c>
      <c r="G745" s="6" t="s">
        <v>973</v>
      </c>
      <c r="H745" s="6">
        <v>2</v>
      </c>
      <c r="I745" s="6" t="s">
        <v>297</v>
      </c>
      <c r="J745" s="6">
        <v>1</v>
      </c>
      <c r="K745" s="6" t="s">
        <v>810</v>
      </c>
      <c r="L745" s="8">
        <v>6</v>
      </c>
      <c r="M745" s="6" t="s">
        <v>297</v>
      </c>
      <c r="N745" s="6" t="s">
        <v>811</v>
      </c>
      <c r="R745" s="6" t="str">
        <f t="shared" si="11"/>
        <v>234Xã Kim Ngọc21</v>
      </c>
    </row>
    <row r="746" spans="1:18">
      <c r="A746" s="6">
        <v>745</v>
      </c>
      <c r="B746" s="6">
        <v>2</v>
      </c>
      <c r="C746" s="6" t="s">
        <v>808</v>
      </c>
      <c r="D746" s="6">
        <v>34</v>
      </c>
      <c r="E746" s="6" t="s">
        <v>966</v>
      </c>
      <c r="F746" s="6">
        <v>1183</v>
      </c>
      <c r="G746" s="6" t="s">
        <v>974</v>
      </c>
      <c r="H746" s="6">
        <v>2</v>
      </c>
      <c r="I746" s="6" t="s">
        <v>297</v>
      </c>
      <c r="J746" s="6">
        <v>1</v>
      </c>
      <c r="K746" s="6" t="s">
        <v>810</v>
      </c>
      <c r="L746" s="8">
        <v>6</v>
      </c>
      <c r="M746" s="6" t="s">
        <v>297</v>
      </c>
      <c r="N746" s="6" t="s">
        <v>811</v>
      </c>
      <c r="R746" s="6" t="str">
        <f t="shared" si="11"/>
        <v>234Xã Việt Vinh21</v>
      </c>
    </row>
    <row r="747" spans="1:18">
      <c r="A747" s="6">
        <v>746</v>
      </c>
      <c r="B747" s="6">
        <v>2</v>
      </c>
      <c r="C747" s="6" t="s">
        <v>808</v>
      </c>
      <c r="D747" s="6">
        <v>34</v>
      </c>
      <c r="E747" s="6" t="s">
        <v>966</v>
      </c>
      <c r="F747" s="6">
        <v>1186</v>
      </c>
      <c r="G747" s="6" t="s">
        <v>975</v>
      </c>
      <c r="H747" s="6">
        <v>2</v>
      </c>
      <c r="I747" s="6" t="s">
        <v>297</v>
      </c>
      <c r="J747" s="6">
        <v>1</v>
      </c>
      <c r="K747" s="6" t="s">
        <v>810</v>
      </c>
      <c r="L747" s="8">
        <v>6</v>
      </c>
      <c r="M747" s="6" t="s">
        <v>297</v>
      </c>
      <c r="N747" s="6" t="s">
        <v>811</v>
      </c>
      <c r="R747" s="6" t="str">
        <f t="shared" si="11"/>
        <v>234Xã Bằng Hành21</v>
      </c>
    </row>
    <row r="748" spans="1:18">
      <c r="A748" s="6">
        <v>747</v>
      </c>
      <c r="B748" s="6">
        <v>2</v>
      </c>
      <c r="C748" s="6" t="s">
        <v>808</v>
      </c>
      <c r="D748" s="6">
        <v>34</v>
      </c>
      <c r="E748" s="6" t="s">
        <v>966</v>
      </c>
      <c r="F748" s="6">
        <v>1189</v>
      </c>
      <c r="G748" s="6" t="s">
        <v>976</v>
      </c>
      <c r="H748" s="6">
        <v>2</v>
      </c>
      <c r="I748" s="6" t="s">
        <v>297</v>
      </c>
      <c r="J748" s="6">
        <v>1</v>
      </c>
      <c r="K748" s="6" t="s">
        <v>810</v>
      </c>
      <c r="L748" s="8">
        <v>6</v>
      </c>
      <c r="M748" s="6" t="s">
        <v>297</v>
      </c>
      <c r="N748" s="6" t="s">
        <v>811</v>
      </c>
      <c r="R748" s="6" t="str">
        <f t="shared" si="11"/>
        <v>234Xã Quang Minh21</v>
      </c>
    </row>
    <row r="749" spans="1:18">
      <c r="A749" s="6">
        <v>748</v>
      </c>
      <c r="B749" s="6">
        <v>2</v>
      </c>
      <c r="C749" s="6" t="s">
        <v>808</v>
      </c>
      <c r="D749" s="6">
        <v>34</v>
      </c>
      <c r="E749" s="6" t="s">
        <v>966</v>
      </c>
      <c r="F749" s="6">
        <v>1192</v>
      </c>
      <c r="G749" s="6" t="s">
        <v>564</v>
      </c>
      <c r="H749" s="6">
        <v>2</v>
      </c>
      <c r="I749" s="6" t="s">
        <v>297</v>
      </c>
      <c r="J749" s="6">
        <v>1</v>
      </c>
      <c r="K749" s="6" t="s">
        <v>810</v>
      </c>
      <c r="L749" s="8">
        <v>6</v>
      </c>
      <c r="M749" s="6" t="s">
        <v>297</v>
      </c>
      <c r="N749" s="6" t="s">
        <v>811</v>
      </c>
      <c r="R749" s="6" t="str">
        <f t="shared" si="11"/>
        <v>234Xã Liên Hiệp21</v>
      </c>
    </row>
    <row r="750" spans="1:18">
      <c r="A750" s="6">
        <v>749</v>
      </c>
      <c r="B750" s="6">
        <v>2</v>
      </c>
      <c r="C750" s="6" t="s">
        <v>808</v>
      </c>
      <c r="D750" s="6">
        <v>34</v>
      </c>
      <c r="E750" s="6" t="s">
        <v>966</v>
      </c>
      <c r="F750" s="6">
        <v>1195</v>
      </c>
      <c r="G750" s="6" t="s">
        <v>977</v>
      </c>
      <c r="H750" s="6">
        <v>2</v>
      </c>
      <c r="I750" s="6" t="s">
        <v>297</v>
      </c>
      <c r="J750" s="6">
        <v>1</v>
      </c>
      <c r="K750" s="6" t="s">
        <v>810</v>
      </c>
      <c r="L750" s="8">
        <v>6</v>
      </c>
      <c r="M750" s="6" t="s">
        <v>297</v>
      </c>
      <c r="N750" s="6" t="s">
        <v>811</v>
      </c>
      <c r="R750" s="6" t="str">
        <f t="shared" si="11"/>
        <v>234Xã Vô Điếm21</v>
      </c>
    </row>
    <row r="751" spans="1:18">
      <c r="A751" s="6">
        <v>750</v>
      </c>
      <c r="B751" s="6">
        <v>2</v>
      </c>
      <c r="C751" s="6" t="s">
        <v>808</v>
      </c>
      <c r="D751" s="6">
        <v>34</v>
      </c>
      <c r="E751" s="6" t="s">
        <v>966</v>
      </c>
      <c r="F751" s="6">
        <v>1198</v>
      </c>
      <c r="G751" s="6" t="s">
        <v>978</v>
      </c>
      <c r="H751" s="6">
        <v>2</v>
      </c>
      <c r="I751" s="6" t="s">
        <v>297</v>
      </c>
      <c r="J751" s="6">
        <v>1</v>
      </c>
      <c r="K751" s="6" t="s">
        <v>810</v>
      </c>
      <c r="L751" s="8">
        <v>6</v>
      </c>
      <c r="M751" s="6" t="s">
        <v>297</v>
      </c>
      <c r="N751" s="6" t="s">
        <v>811</v>
      </c>
      <c r="R751" s="6" t="str">
        <f t="shared" si="11"/>
        <v>234Xã Việt Hồng21</v>
      </c>
    </row>
    <row r="752" spans="1:18">
      <c r="A752" s="6">
        <v>751</v>
      </c>
      <c r="B752" s="6">
        <v>2</v>
      </c>
      <c r="C752" s="6" t="s">
        <v>808</v>
      </c>
      <c r="D752" s="6">
        <v>34</v>
      </c>
      <c r="E752" s="6" t="s">
        <v>966</v>
      </c>
      <c r="F752" s="6">
        <v>1201</v>
      </c>
      <c r="G752" s="6" t="s">
        <v>979</v>
      </c>
      <c r="H752" s="6">
        <v>2</v>
      </c>
      <c r="I752" s="6" t="s">
        <v>297</v>
      </c>
      <c r="J752" s="6">
        <v>1</v>
      </c>
      <c r="K752" s="6" t="s">
        <v>810</v>
      </c>
      <c r="L752" s="8">
        <v>6</v>
      </c>
      <c r="M752" s="6" t="s">
        <v>297</v>
      </c>
      <c r="N752" s="6" t="s">
        <v>811</v>
      </c>
      <c r="R752" s="6" t="str">
        <f t="shared" si="11"/>
        <v>234Xã Hùng An21</v>
      </c>
    </row>
    <row r="753" spans="1:18">
      <c r="A753" s="6">
        <v>752</v>
      </c>
      <c r="B753" s="6">
        <v>2</v>
      </c>
      <c r="C753" s="6" t="s">
        <v>808</v>
      </c>
      <c r="D753" s="6">
        <v>34</v>
      </c>
      <c r="E753" s="6" t="s">
        <v>966</v>
      </c>
      <c r="F753" s="6">
        <v>1204</v>
      </c>
      <c r="G753" s="6" t="s">
        <v>980</v>
      </c>
      <c r="H753" s="6">
        <v>2</v>
      </c>
      <c r="I753" s="6" t="s">
        <v>297</v>
      </c>
      <c r="J753" s="6">
        <v>1</v>
      </c>
      <c r="K753" s="6" t="s">
        <v>810</v>
      </c>
      <c r="L753" s="8">
        <v>6</v>
      </c>
      <c r="M753" s="6" t="s">
        <v>297</v>
      </c>
      <c r="N753" s="6" t="s">
        <v>811</v>
      </c>
      <c r="R753" s="6" t="str">
        <f t="shared" si="11"/>
        <v>234Xã Đức Xuân21</v>
      </c>
    </row>
    <row r="754" spans="1:18">
      <c r="A754" s="6">
        <v>753</v>
      </c>
      <c r="B754" s="6">
        <v>2</v>
      </c>
      <c r="C754" s="6" t="s">
        <v>808</v>
      </c>
      <c r="D754" s="6">
        <v>34</v>
      </c>
      <c r="E754" s="6" t="s">
        <v>966</v>
      </c>
      <c r="F754" s="6">
        <v>1207</v>
      </c>
      <c r="G754" s="6" t="s">
        <v>981</v>
      </c>
      <c r="H754" s="6">
        <v>2</v>
      </c>
      <c r="I754" s="6" t="s">
        <v>297</v>
      </c>
      <c r="J754" s="6">
        <v>1</v>
      </c>
      <c r="K754" s="6" t="s">
        <v>810</v>
      </c>
      <c r="L754" s="8">
        <v>6</v>
      </c>
      <c r="M754" s="6" t="s">
        <v>297</v>
      </c>
      <c r="N754" s="6" t="s">
        <v>811</v>
      </c>
      <c r="R754" s="6" t="str">
        <f t="shared" si="11"/>
        <v>234Xã Tiên Kiều21</v>
      </c>
    </row>
    <row r="755" spans="1:18">
      <c r="A755" s="6">
        <v>754</v>
      </c>
      <c r="B755" s="6">
        <v>2</v>
      </c>
      <c r="C755" s="6" t="s">
        <v>808</v>
      </c>
      <c r="D755" s="6">
        <v>34</v>
      </c>
      <c r="E755" s="6" t="s">
        <v>966</v>
      </c>
      <c r="F755" s="6">
        <v>1210</v>
      </c>
      <c r="G755" s="6" t="s">
        <v>982</v>
      </c>
      <c r="H755" s="6">
        <v>2</v>
      </c>
      <c r="I755" s="6" t="s">
        <v>297</v>
      </c>
      <c r="J755" s="6">
        <v>1</v>
      </c>
      <c r="K755" s="6" t="s">
        <v>810</v>
      </c>
      <c r="L755" s="8">
        <v>6</v>
      </c>
      <c r="M755" s="6" t="s">
        <v>297</v>
      </c>
      <c r="N755" s="6" t="s">
        <v>811</v>
      </c>
      <c r="R755" s="6" t="str">
        <f t="shared" si="11"/>
        <v>234Xã Vĩnh Hảo21</v>
      </c>
    </row>
    <row r="756" spans="1:18">
      <c r="A756" s="6">
        <v>755</v>
      </c>
      <c r="B756" s="6">
        <v>2</v>
      </c>
      <c r="C756" s="6" t="s">
        <v>808</v>
      </c>
      <c r="D756" s="6">
        <v>34</v>
      </c>
      <c r="E756" s="6" t="s">
        <v>966</v>
      </c>
      <c r="F756" s="6">
        <v>1213</v>
      </c>
      <c r="G756" s="6" t="s">
        <v>983</v>
      </c>
      <c r="H756" s="6">
        <v>2</v>
      </c>
      <c r="I756" s="6" t="s">
        <v>297</v>
      </c>
      <c r="J756" s="6">
        <v>1</v>
      </c>
      <c r="K756" s="6" t="s">
        <v>810</v>
      </c>
      <c r="L756" s="8">
        <v>6</v>
      </c>
      <c r="M756" s="6" t="s">
        <v>297</v>
      </c>
      <c r="N756" s="6" t="s">
        <v>811</v>
      </c>
      <c r="R756" s="6" t="str">
        <f t="shared" si="11"/>
        <v>234Xã Vĩnh Phúc21</v>
      </c>
    </row>
    <row r="757" spans="1:18">
      <c r="A757" s="6">
        <v>756</v>
      </c>
      <c r="B757" s="6">
        <v>2</v>
      </c>
      <c r="C757" s="6" t="s">
        <v>808</v>
      </c>
      <c r="D757" s="6">
        <v>34</v>
      </c>
      <c r="E757" s="6" t="s">
        <v>966</v>
      </c>
      <c r="F757" s="6">
        <v>1216</v>
      </c>
      <c r="G757" s="6" t="s">
        <v>984</v>
      </c>
      <c r="H757" s="6">
        <v>2</v>
      </c>
      <c r="I757" s="6" t="s">
        <v>297</v>
      </c>
      <c r="J757" s="6">
        <v>1</v>
      </c>
      <c r="K757" s="6" t="s">
        <v>810</v>
      </c>
      <c r="L757" s="8">
        <v>6</v>
      </c>
      <c r="M757" s="6" t="s">
        <v>297</v>
      </c>
      <c r="N757" s="6" t="s">
        <v>811</v>
      </c>
      <c r="R757" s="6" t="str">
        <f t="shared" si="11"/>
        <v>234Xã Đồng Yên21</v>
      </c>
    </row>
    <row r="758" spans="1:18">
      <c r="A758" s="6">
        <v>757</v>
      </c>
      <c r="B758" s="6">
        <v>2</v>
      </c>
      <c r="C758" s="6" t="s">
        <v>808</v>
      </c>
      <c r="D758" s="6">
        <v>34</v>
      </c>
      <c r="E758" s="6" t="s">
        <v>966</v>
      </c>
      <c r="F758" s="6">
        <v>1219</v>
      </c>
      <c r="G758" s="6" t="s">
        <v>985</v>
      </c>
      <c r="H758" s="6">
        <v>2</v>
      </c>
      <c r="I758" s="6" t="s">
        <v>297</v>
      </c>
      <c r="J758" s="6">
        <v>1</v>
      </c>
      <c r="K758" s="6" t="s">
        <v>810</v>
      </c>
      <c r="L758" s="8">
        <v>6</v>
      </c>
      <c r="M758" s="6" t="s">
        <v>297</v>
      </c>
      <c r="N758" s="6" t="s">
        <v>811</v>
      </c>
      <c r="R758" s="6" t="str">
        <f t="shared" si="11"/>
        <v>234Xã Đông Thành21</v>
      </c>
    </row>
    <row r="759" spans="1:18">
      <c r="A759" s="6">
        <v>758</v>
      </c>
      <c r="B759" s="6">
        <v>2</v>
      </c>
      <c r="C759" s="6" t="s">
        <v>808</v>
      </c>
      <c r="D759" s="6">
        <v>35</v>
      </c>
      <c r="E759" s="6" t="s">
        <v>986</v>
      </c>
      <c r="F759" s="6">
        <v>1222</v>
      </c>
      <c r="G759" s="6" t="s">
        <v>987</v>
      </c>
      <c r="H759" s="6">
        <v>2</v>
      </c>
      <c r="I759" s="6" t="s">
        <v>297</v>
      </c>
      <c r="J759" s="6">
        <v>1</v>
      </c>
      <c r="K759" s="6" t="s">
        <v>810</v>
      </c>
      <c r="L759" s="8">
        <v>6</v>
      </c>
      <c r="M759" s="6" t="s">
        <v>297</v>
      </c>
      <c r="N759" s="6" t="s">
        <v>811</v>
      </c>
      <c r="R759" s="6" t="str">
        <f t="shared" si="11"/>
        <v>235Xã Xuân Minh21</v>
      </c>
    </row>
    <row r="760" spans="1:18">
      <c r="A760" s="6">
        <v>759</v>
      </c>
      <c r="B760" s="6">
        <v>2</v>
      </c>
      <c r="C760" s="6" t="s">
        <v>808</v>
      </c>
      <c r="D760" s="6">
        <v>35</v>
      </c>
      <c r="E760" s="6" t="s">
        <v>986</v>
      </c>
      <c r="F760" s="6">
        <v>1225</v>
      </c>
      <c r="G760" s="6" t="s">
        <v>988</v>
      </c>
      <c r="H760" s="6">
        <v>2</v>
      </c>
      <c r="I760" s="6" t="s">
        <v>297</v>
      </c>
      <c r="J760" s="6">
        <v>1</v>
      </c>
      <c r="K760" s="6" t="s">
        <v>810</v>
      </c>
      <c r="L760" s="8">
        <v>6</v>
      </c>
      <c r="M760" s="6" t="s">
        <v>297</v>
      </c>
      <c r="N760" s="6" t="s">
        <v>811</v>
      </c>
      <c r="R760" s="6" t="str">
        <f t="shared" si="11"/>
        <v>235Xã Tiên Nguyên21</v>
      </c>
    </row>
    <row r="761" spans="1:18">
      <c r="A761" s="6">
        <v>760</v>
      </c>
      <c r="B761" s="6">
        <v>2</v>
      </c>
      <c r="C761" s="6" t="s">
        <v>808</v>
      </c>
      <c r="D761" s="6">
        <v>35</v>
      </c>
      <c r="E761" s="6" t="s">
        <v>986</v>
      </c>
      <c r="F761" s="6">
        <v>1228</v>
      </c>
      <c r="G761" s="6" t="s">
        <v>989</v>
      </c>
      <c r="H761" s="6">
        <v>2</v>
      </c>
      <c r="I761" s="6" t="s">
        <v>297</v>
      </c>
      <c r="J761" s="6">
        <v>1</v>
      </c>
      <c r="K761" s="6" t="s">
        <v>810</v>
      </c>
      <c r="L761" s="8">
        <v>6</v>
      </c>
      <c r="M761" s="6" t="s">
        <v>297</v>
      </c>
      <c r="N761" s="6" t="s">
        <v>811</v>
      </c>
      <c r="R761" s="6" t="str">
        <f t="shared" si="11"/>
        <v>235Xã Tân Nam21</v>
      </c>
    </row>
    <row r="762" spans="1:18">
      <c r="A762" s="6">
        <v>761</v>
      </c>
      <c r="B762" s="6">
        <v>2</v>
      </c>
      <c r="C762" s="6" t="s">
        <v>808</v>
      </c>
      <c r="D762" s="6">
        <v>35</v>
      </c>
      <c r="E762" s="6" t="s">
        <v>986</v>
      </c>
      <c r="F762" s="6">
        <v>1231</v>
      </c>
      <c r="G762" s="6" t="s">
        <v>990</v>
      </c>
      <c r="H762" s="6">
        <v>2</v>
      </c>
      <c r="I762" s="6" t="s">
        <v>297</v>
      </c>
      <c r="J762" s="6">
        <v>1</v>
      </c>
      <c r="K762" s="6" t="s">
        <v>810</v>
      </c>
      <c r="L762" s="8">
        <v>6</v>
      </c>
      <c r="M762" s="6" t="s">
        <v>297</v>
      </c>
      <c r="N762" s="6" t="s">
        <v>811</v>
      </c>
      <c r="R762" s="6" t="str">
        <f t="shared" si="11"/>
        <v>235Xã Bản Rịa21</v>
      </c>
    </row>
    <row r="763" spans="1:18">
      <c r="A763" s="6">
        <v>762</v>
      </c>
      <c r="B763" s="6">
        <v>2</v>
      </c>
      <c r="C763" s="6" t="s">
        <v>808</v>
      </c>
      <c r="D763" s="6">
        <v>35</v>
      </c>
      <c r="E763" s="6" t="s">
        <v>986</v>
      </c>
      <c r="F763" s="6">
        <v>1234</v>
      </c>
      <c r="G763" s="6" t="s">
        <v>991</v>
      </c>
      <c r="H763" s="6">
        <v>2</v>
      </c>
      <c r="I763" s="6" t="s">
        <v>297</v>
      </c>
      <c r="J763" s="6">
        <v>1</v>
      </c>
      <c r="K763" s="6" t="s">
        <v>810</v>
      </c>
      <c r="L763" s="8">
        <v>6</v>
      </c>
      <c r="M763" s="6" t="s">
        <v>297</v>
      </c>
      <c r="N763" s="6" t="s">
        <v>811</v>
      </c>
      <c r="R763" s="6" t="str">
        <f t="shared" si="11"/>
        <v>235Xã Yên Thành21</v>
      </c>
    </row>
    <row r="764" spans="1:18">
      <c r="A764" s="6">
        <v>763</v>
      </c>
      <c r="B764" s="6">
        <v>2</v>
      </c>
      <c r="C764" s="6" t="s">
        <v>808</v>
      </c>
      <c r="D764" s="6">
        <v>35</v>
      </c>
      <c r="E764" s="6" t="s">
        <v>986</v>
      </c>
      <c r="F764" s="6">
        <v>1237</v>
      </c>
      <c r="G764" s="6" t="s">
        <v>992</v>
      </c>
      <c r="H764" s="6">
        <v>1</v>
      </c>
      <c r="I764" s="6" t="s">
        <v>251</v>
      </c>
      <c r="J764" s="6">
        <v>1</v>
      </c>
      <c r="K764" s="6" t="s">
        <v>810</v>
      </c>
      <c r="L764" s="8">
        <v>5</v>
      </c>
      <c r="M764" s="6" t="s">
        <v>251</v>
      </c>
      <c r="N764" s="6" t="s">
        <v>811</v>
      </c>
      <c r="R764" s="6" t="str">
        <f t="shared" si="11"/>
        <v>235Thị trấn Yên Bình11</v>
      </c>
    </row>
    <row r="765" spans="1:18">
      <c r="A765" s="6">
        <v>764</v>
      </c>
      <c r="B765" s="6">
        <v>2</v>
      </c>
      <c r="C765" s="6" t="s">
        <v>808</v>
      </c>
      <c r="D765" s="6">
        <v>35</v>
      </c>
      <c r="E765" s="6" t="s">
        <v>986</v>
      </c>
      <c r="F765" s="6">
        <v>1240</v>
      </c>
      <c r="G765" s="6" t="s">
        <v>993</v>
      </c>
      <c r="H765" s="6">
        <v>2</v>
      </c>
      <c r="I765" s="6" t="s">
        <v>297</v>
      </c>
      <c r="J765" s="6">
        <v>1</v>
      </c>
      <c r="K765" s="6" t="s">
        <v>810</v>
      </c>
      <c r="L765" s="8">
        <v>6</v>
      </c>
      <c r="M765" s="6" t="s">
        <v>297</v>
      </c>
      <c r="N765" s="6" t="s">
        <v>811</v>
      </c>
      <c r="R765" s="6" t="str">
        <f t="shared" si="11"/>
        <v>235Xã Tân Trịnh21</v>
      </c>
    </row>
    <row r="766" spans="1:18">
      <c r="A766" s="6">
        <v>765</v>
      </c>
      <c r="B766" s="6">
        <v>2</v>
      </c>
      <c r="C766" s="6" t="s">
        <v>808</v>
      </c>
      <c r="D766" s="6">
        <v>35</v>
      </c>
      <c r="E766" s="6" t="s">
        <v>986</v>
      </c>
      <c r="F766" s="6">
        <v>1243</v>
      </c>
      <c r="G766" s="6" t="s">
        <v>994</v>
      </c>
      <c r="H766" s="6">
        <v>2</v>
      </c>
      <c r="I766" s="6" t="s">
        <v>297</v>
      </c>
      <c r="J766" s="6">
        <v>1</v>
      </c>
      <c r="K766" s="6" t="s">
        <v>810</v>
      </c>
      <c r="L766" s="8">
        <v>6</v>
      </c>
      <c r="M766" s="6" t="s">
        <v>297</v>
      </c>
      <c r="N766" s="6" t="s">
        <v>811</v>
      </c>
      <c r="R766" s="6" t="str">
        <f t="shared" si="11"/>
        <v>235Xã Tân Bắc21</v>
      </c>
    </row>
    <row r="767" spans="1:18">
      <c r="A767" s="6">
        <v>766</v>
      </c>
      <c r="B767" s="6">
        <v>2</v>
      </c>
      <c r="C767" s="6" t="s">
        <v>808</v>
      </c>
      <c r="D767" s="6">
        <v>35</v>
      </c>
      <c r="E767" s="6" t="s">
        <v>986</v>
      </c>
      <c r="F767" s="6">
        <v>1246</v>
      </c>
      <c r="G767" s="6" t="s">
        <v>995</v>
      </c>
      <c r="H767" s="6">
        <v>2</v>
      </c>
      <c r="I767" s="6" t="s">
        <v>297</v>
      </c>
      <c r="J767" s="6">
        <v>1</v>
      </c>
      <c r="K767" s="6" t="s">
        <v>810</v>
      </c>
      <c r="L767" s="8">
        <v>6</v>
      </c>
      <c r="M767" s="6" t="s">
        <v>297</v>
      </c>
      <c r="N767" s="6" t="s">
        <v>811</v>
      </c>
      <c r="R767" s="6" t="str">
        <f t="shared" si="11"/>
        <v>235Xã Bằng Lang21</v>
      </c>
    </row>
    <row r="768" spans="1:18">
      <c r="A768" s="6">
        <v>767</v>
      </c>
      <c r="B768" s="6">
        <v>2</v>
      </c>
      <c r="C768" s="6" t="s">
        <v>808</v>
      </c>
      <c r="D768" s="6">
        <v>35</v>
      </c>
      <c r="E768" s="6" t="s">
        <v>986</v>
      </c>
      <c r="F768" s="6">
        <v>1249</v>
      </c>
      <c r="G768" s="6" t="s">
        <v>996</v>
      </c>
      <c r="H768" s="6">
        <v>2</v>
      </c>
      <c r="I768" s="6" t="s">
        <v>297</v>
      </c>
      <c r="J768" s="6">
        <v>1</v>
      </c>
      <c r="K768" s="6" t="s">
        <v>810</v>
      </c>
      <c r="L768" s="8">
        <v>6</v>
      </c>
      <c r="M768" s="6" t="s">
        <v>297</v>
      </c>
      <c r="N768" s="6" t="s">
        <v>811</v>
      </c>
      <c r="R768" s="6" t="str">
        <f t="shared" si="11"/>
        <v>235Xã Yên Hà21</v>
      </c>
    </row>
    <row r="769" spans="1:18">
      <c r="A769" s="6">
        <v>768</v>
      </c>
      <c r="B769" s="6">
        <v>2</v>
      </c>
      <c r="C769" s="6" t="s">
        <v>808</v>
      </c>
      <c r="D769" s="6">
        <v>35</v>
      </c>
      <c r="E769" s="6" t="s">
        <v>986</v>
      </c>
      <c r="F769" s="6">
        <v>1252</v>
      </c>
      <c r="G769" s="6" t="s">
        <v>802</v>
      </c>
      <c r="H769" s="6">
        <v>2</v>
      </c>
      <c r="I769" s="6" t="s">
        <v>297</v>
      </c>
      <c r="J769" s="6">
        <v>1</v>
      </c>
      <c r="K769" s="6" t="s">
        <v>810</v>
      </c>
      <c r="L769" s="8">
        <v>6</v>
      </c>
      <c r="M769" s="6" t="s">
        <v>297</v>
      </c>
      <c r="N769" s="6" t="s">
        <v>811</v>
      </c>
      <c r="R769" s="6" t="str">
        <f t="shared" si="11"/>
        <v>235Xã Hương Sơn21</v>
      </c>
    </row>
    <row r="770" spans="1:18">
      <c r="A770" s="6">
        <v>769</v>
      </c>
      <c r="B770" s="6">
        <v>2</v>
      </c>
      <c r="C770" s="6" t="s">
        <v>808</v>
      </c>
      <c r="D770" s="6">
        <v>35</v>
      </c>
      <c r="E770" s="6" t="s">
        <v>986</v>
      </c>
      <c r="F770" s="6">
        <v>1255</v>
      </c>
      <c r="G770" s="6" t="s">
        <v>376</v>
      </c>
      <c r="H770" s="6">
        <v>2</v>
      </c>
      <c r="I770" s="6" t="s">
        <v>297</v>
      </c>
      <c r="J770" s="6">
        <v>1</v>
      </c>
      <c r="K770" s="6" t="s">
        <v>810</v>
      </c>
      <c r="L770" s="8">
        <v>6</v>
      </c>
      <c r="M770" s="6" t="s">
        <v>297</v>
      </c>
      <c r="N770" s="6" t="s">
        <v>811</v>
      </c>
      <c r="R770" s="6" t="str">
        <f t="shared" si="11"/>
        <v>235Xã Xuân Giang21</v>
      </c>
    </row>
    <row r="771" spans="1:18">
      <c r="A771" s="6">
        <v>770</v>
      </c>
      <c r="B771" s="6">
        <v>2</v>
      </c>
      <c r="C771" s="6" t="s">
        <v>808</v>
      </c>
      <c r="D771" s="6">
        <v>35</v>
      </c>
      <c r="E771" s="6" t="s">
        <v>986</v>
      </c>
      <c r="F771" s="6">
        <v>1258</v>
      </c>
      <c r="G771" s="6" t="s">
        <v>997</v>
      </c>
      <c r="H771" s="6">
        <v>2</v>
      </c>
      <c r="I771" s="6" t="s">
        <v>297</v>
      </c>
      <c r="J771" s="6">
        <v>1</v>
      </c>
      <c r="K771" s="6" t="s">
        <v>810</v>
      </c>
      <c r="L771" s="8">
        <v>6</v>
      </c>
      <c r="M771" s="6" t="s">
        <v>297</v>
      </c>
      <c r="N771" s="6" t="s">
        <v>811</v>
      </c>
      <c r="R771" s="6" t="str">
        <f t="shared" ref="R771:R834" si="12">CONCATENATE(B771,D771,G771,H771,J771)</f>
        <v>235Xã Nà Khương21</v>
      </c>
    </row>
    <row r="772" spans="1:18">
      <c r="A772" s="6">
        <v>771</v>
      </c>
      <c r="B772" s="6">
        <v>2</v>
      </c>
      <c r="C772" s="6" t="s">
        <v>808</v>
      </c>
      <c r="D772" s="6">
        <v>35</v>
      </c>
      <c r="E772" s="6" t="s">
        <v>986</v>
      </c>
      <c r="F772" s="6">
        <v>1261</v>
      </c>
      <c r="G772" s="6" t="s">
        <v>998</v>
      </c>
      <c r="H772" s="6">
        <v>2</v>
      </c>
      <c r="I772" s="6" t="s">
        <v>297</v>
      </c>
      <c r="J772" s="6">
        <v>1</v>
      </c>
      <c r="K772" s="6" t="s">
        <v>810</v>
      </c>
      <c r="L772" s="8">
        <v>6</v>
      </c>
      <c r="M772" s="6" t="s">
        <v>297</v>
      </c>
      <c r="N772" s="6" t="s">
        <v>811</v>
      </c>
      <c r="R772" s="6" t="str">
        <f t="shared" si="12"/>
        <v>235Xã Tiên Yên21</v>
      </c>
    </row>
    <row r="773" spans="1:18">
      <c r="A773" s="6">
        <v>772</v>
      </c>
      <c r="B773" s="6">
        <v>2</v>
      </c>
      <c r="C773" s="6" t="s">
        <v>808</v>
      </c>
      <c r="D773" s="6">
        <v>35</v>
      </c>
      <c r="E773" s="6" t="s">
        <v>986</v>
      </c>
      <c r="F773" s="6">
        <v>1264</v>
      </c>
      <c r="G773" s="6" t="s">
        <v>999</v>
      </c>
      <c r="H773" s="6">
        <v>2</v>
      </c>
      <c r="I773" s="6" t="s">
        <v>297</v>
      </c>
      <c r="J773" s="6">
        <v>1</v>
      </c>
      <c r="K773" s="6" t="s">
        <v>810</v>
      </c>
      <c r="L773" s="8">
        <v>6</v>
      </c>
      <c r="M773" s="6" t="s">
        <v>297</v>
      </c>
      <c r="N773" s="6" t="s">
        <v>811</v>
      </c>
      <c r="R773" s="6" t="str">
        <f t="shared" si="12"/>
        <v>235Xã Vĩ Thượng21</v>
      </c>
    </row>
    <row r="774" spans="1:18">
      <c r="A774" s="6">
        <v>773</v>
      </c>
      <c r="B774" s="6">
        <v>4</v>
      </c>
      <c r="C774" s="6" t="s">
        <v>1000</v>
      </c>
      <c r="D774" s="6">
        <v>40</v>
      </c>
      <c r="E774" s="6" t="s">
        <v>1001</v>
      </c>
      <c r="F774" s="6">
        <v>1267</v>
      </c>
      <c r="G774" s="6" t="s">
        <v>1002</v>
      </c>
      <c r="H774" s="6">
        <v>1</v>
      </c>
      <c r="I774" s="6" t="s">
        <v>251</v>
      </c>
      <c r="J774" s="6">
        <v>1</v>
      </c>
      <c r="K774" s="6" t="s">
        <v>810</v>
      </c>
      <c r="L774" s="8">
        <v>5</v>
      </c>
      <c r="M774" s="6" t="s">
        <v>251</v>
      </c>
      <c r="N774" s="6" t="s">
        <v>1003</v>
      </c>
      <c r="R774" s="6" t="str">
        <f t="shared" si="12"/>
        <v>440Phường Sông Hiến11</v>
      </c>
    </row>
    <row r="775" spans="1:18">
      <c r="A775" s="6">
        <v>774</v>
      </c>
      <c r="B775" s="6">
        <v>4</v>
      </c>
      <c r="C775" s="6" t="s">
        <v>1000</v>
      </c>
      <c r="D775" s="6">
        <v>40</v>
      </c>
      <c r="E775" s="6" t="s">
        <v>1001</v>
      </c>
      <c r="F775" s="6">
        <v>1270</v>
      </c>
      <c r="G775" s="6" t="s">
        <v>1004</v>
      </c>
      <c r="H775" s="6">
        <v>1</v>
      </c>
      <c r="I775" s="6" t="s">
        <v>251</v>
      </c>
      <c r="J775" s="6">
        <v>1</v>
      </c>
      <c r="K775" s="6" t="s">
        <v>810</v>
      </c>
      <c r="L775" s="8">
        <v>5</v>
      </c>
      <c r="M775" s="6" t="s">
        <v>251</v>
      </c>
      <c r="N775" s="6" t="s">
        <v>1003</v>
      </c>
      <c r="R775" s="6" t="str">
        <f t="shared" si="12"/>
        <v>440Phường Sông Bằng11</v>
      </c>
    </row>
    <row r="776" spans="1:18">
      <c r="A776" s="6">
        <v>775</v>
      </c>
      <c r="B776" s="6">
        <v>4</v>
      </c>
      <c r="C776" s="6" t="s">
        <v>1000</v>
      </c>
      <c r="D776" s="6">
        <v>40</v>
      </c>
      <c r="E776" s="6" t="s">
        <v>1001</v>
      </c>
      <c r="F776" s="6">
        <v>1273</v>
      </c>
      <c r="G776" s="6" t="s">
        <v>1005</v>
      </c>
      <c r="H776" s="6">
        <v>1</v>
      </c>
      <c r="I776" s="6" t="s">
        <v>251</v>
      </c>
      <c r="J776" s="6">
        <v>1</v>
      </c>
      <c r="K776" s="6" t="s">
        <v>810</v>
      </c>
      <c r="L776" s="8">
        <v>5</v>
      </c>
      <c r="M776" s="6" t="s">
        <v>251</v>
      </c>
      <c r="N776" s="6" t="s">
        <v>1003</v>
      </c>
      <c r="R776" s="6" t="str">
        <f t="shared" si="12"/>
        <v>440Phường Hợp Giang11</v>
      </c>
    </row>
    <row r="777" spans="1:18">
      <c r="A777" s="6">
        <v>776</v>
      </c>
      <c r="B777" s="6">
        <v>4</v>
      </c>
      <c r="C777" s="6" t="s">
        <v>1000</v>
      </c>
      <c r="D777" s="6">
        <v>40</v>
      </c>
      <c r="E777" s="6" t="s">
        <v>1001</v>
      </c>
      <c r="F777" s="6">
        <v>1276</v>
      </c>
      <c r="G777" s="6" t="s">
        <v>1006</v>
      </c>
      <c r="H777" s="6">
        <v>1</v>
      </c>
      <c r="I777" s="6" t="s">
        <v>251</v>
      </c>
      <c r="J777" s="6">
        <v>1</v>
      </c>
      <c r="K777" s="6" t="s">
        <v>810</v>
      </c>
      <c r="L777" s="8">
        <v>5</v>
      </c>
      <c r="M777" s="6" t="s">
        <v>251</v>
      </c>
      <c r="N777" s="6" t="s">
        <v>1003</v>
      </c>
      <c r="R777" s="6" t="str">
        <f t="shared" si="12"/>
        <v>440Phường Tân Giang11</v>
      </c>
    </row>
    <row r="778" spans="1:18">
      <c r="A778" s="6">
        <v>777</v>
      </c>
      <c r="B778" s="6">
        <v>4</v>
      </c>
      <c r="C778" s="6" t="s">
        <v>1000</v>
      </c>
      <c r="D778" s="6">
        <v>40</v>
      </c>
      <c r="E778" s="6" t="s">
        <v>1001</v>
      </c>
      <c r="F778" s="6">
        <v>1279</v>
      </c>
      <c r="G778" s="6" t="s">
        <v>1007</v>
      </c>
      <c r="H778" s="6">
        <v>1</v>
      </c>
      <c r="I778" s="6" t="s">
        <v>251</v>
      </c>
      <c r="J778" s="6">
        <v>1</v>
      </c>
      <c r="K778" s="6" t="s">
        <v>810</v>
      </c>
      <c r="L778" s="8">
        <v>5</v>
      </c>
      <c r="M778" s="6" t="s">
        <v>251</v>
      </c>
      <c r="N778" s="6" t="s">
        <v>1003</v>
      </c>
      <c r="R778" s="6" t="str">
        <f t="shared" si="12"/>
        <v>440Phường Ngọc Xuân11</v>
      </c>
    </row>
    <row r="779" spans="1:18">
      <c r="A779" s="6">
        <v>778</v>
      </c>
      <c r="B779" s="6">
        <v>4</v>
      </c>
      <c r="C779" s="6" t="s">
        <v>1000</v>
      </c>
      <c r="D779" s="6">
        <v>40</v>
      </c>
      <c r="E779" s="6" t="s">
        <v>1001</v>
      </c>
      <c r="F779" s="6">
        <v>1282</v>
      </c>
      <c r="G779" s="6" t="s">
        <v>1008</v>
      </c>
      <c r="H779" s="6">
        <v>1</v>
      </c>
      <c r="I779" s="6" t="s">
        <v>251</v>
      </c>
      <c r="J779" s="6">
        <v>1</v>
      </c>
      <c r="K779" s="6" t="s">
        <v>810</v>
      </c>
      <c r="L779" s="8">
        <v>5</v>
      </c>
      <c r="M779" s="6" t="s">
        <v>251</v>
      </c>
      <c r="N779" s="6" t="s">
        <v>1003</v>
      </c>
      <c r="R779" s="6" t="str">
        <f t="shared" si="12"/>
        <v>440Phường Đề Thám11</v>
      </c>
    </row>
    <row r="780" spans="1:18">
      <c r="A780" s="6">
        <v>779</v>
      </c>
      <c r="B780" s="6">
        <v>4</v>
      </c>
      <c r="C780" s="6" t="s">
        <v>1000</v>
      </c>
      <c r="D780" s="6">
        <v>40</v>
      </c>
      <c r="E780" s="6" t="s">
        <v>1001</v>
      </c>
      <c r="F780" s="6">
        <v>1285</v>
      </c>
      <c r="G780" s="6" t="s">
        <v>1009</v>
      </c>
      <c r="H780" s="6">
        <v>1</v>
      </c>
      <c r="I780" s="6" t="s">
        <v>251</v>
      </c>
      <c r="J780" s="6">
        <v>1</v>
      </c>
      <c r="K780" s="6" t="s">
        <v>810</v>
      </c>
      <c r="L780" s="8">
        <v>5</v>
      </c>
      <c r="M780" s="6" t="s">
        <v>251</v>
      </c>
      <c r="N780" s="6" t="s">
        <v>1003</v>
      </c>
      <c r="R780" s="6" t="str">
        <f t="shared" si="12"/>
        <v>440Phường Hoà Chung11</v>
      </c>
    </row>
    <row r="781" spans="1:18">
      <c r="A781" s="6">
        <v>780</v>
      </c>
      <c r="B781" s="6">
        <v>4</v>
      </c>
      <c r="C781" s="6" t="s">
        <v>1000</v>
      </c>
      <c r="D781" s="6">
        <v>40</v>
      </c>
      <c r="E781" s="6" t="s">
        <v>1001</v>
      </c>
      <c r="F781" s="6">
        <v>1288</v>
      </c>
      <c r="G781" s="6" t="s">
        <v>1010</v>
      </c>
      <c r="H781" s="6">
        <v>1</v>
      </c>
      <c r="I781" s="6" t="s">
        <v>251</v>
      </c>
      <c r="J781" s="6">
        <v>1</v>
      </c>
      <c r="K781" s="6" t="s">
        <v>810</v>
      </c>
      <c r="L781" s="8">
        <v>5</v>
      </c>
      <c r="M781" s="6" t="s">
        <v>251</v>
      </c>
      <c r="N781" s="6" t="s">
        <v>1003</v>
      </c>
      <c r="R781" s="6" t="str">
        <f t="shared" si="12"/>
        <v>440Phường Duyệt Trung11</v>
      </c>
    </row>
    <row r="782" spans="1:18">
      <c r="A782" s="6">
        <v>781</v>
      </c>
      <c r="B782" s="6">
        <v>4</v>
      </c>
      <c r="C782" s="6" t="s">
        <v>1000</v>
      </c>
      <c r="D782" s="6">
        <v>40</v>
      </c>
      <c r="E782" s="6" t="s">
        <v>1001</v>
      </c>
      <c r="F782" s="6">
        <v>1693</v>
      </c>
      <c r="G782" s="6" t="s">
        <v>1011</v>
      </c>
      <c r="H782" s="6">
        <v>2</v>
      </c>
      <c r="I782" s="6" t="s">
        <v>297</v>
      </c>
      <c r="J782" s="6">
        <v>1</v>
      </c>
      <c r="K782" s="6" t="s">
        <v>810</v>
      </c>
      <c r="L782" s="8">
        <v>6</v>
      </c>
      <c r="M782" s="6" t="s">
        <v>297</v>
      </c>
      <c r="N782" s="6" t="s">
        <v>1003</v>
      </c>
      <c r="R782" s="6" t="str">
        <f t="shared" si="12"/>
        <v>440Xã Vĩnh Quang21</v>
      </c>
    </row>
    <row r="783" spans="1:18">
      <c r="A783" s="6">
        <v>782</v>
      </c>
      <c r="B783" s="6">
        <v>4</v>
      </c>
      <c r="C783" s="6" t="s">
        <v>1000</v>
      </c>
      <c r="D783" s="6">
        <v>40</v>
      </c>
      <c r="E783" s="6" t="s">
        <v>1001</v>
      </c>
      <c r="F783" s="6">
        <v>1705</v>
      </c>
      <c r="G783" s="6" t="s">
        <v>1012</v>
      </c>
      <c r="H783" s="6">
        <v>2</v>
      </c>
      <c r="I783" s="6" t="s">
        <v>297</v>
      </c>
      <c r="J783" s="6">
        <v>1</v>
      </c>
      <c r="K783" s="6" t="s">
        <v>810</v>
      </c>
      <c r="L783" s="8">
        <v>6</v>
      </c>
      <c r="M783" s="6" t="s">
        <v>297</v>
      </c>
      <c r="N783" s="6" t="s">
        <v>1003</v>
      </c>
      <c r="R783" s="6" t="str">
        <f t="shared" si="12"/>
        <v>440Xã Hưng Đạo21</v>
      </c>
    </row>
    <row r="784" spans="1:18">
      <c r="A784" s="6">
        <v>783</v>
      </c>
      <c r="B784" s="6">
        <v>4</v>
      </c>
      <c r="C784" s="6" t="s">
        <v>1000</v>
      </c>
      <c r="D784" s="6">
        <v>40</v>
      </c>
      <c r="E784" s="6" t="s">
        <v>1001</v>
      </c>
      <c r="F784" s="6">
        <v>1720</v>
      </c>
      <c r="G784" s="6" t="s">
        <v>1013</v>
      </c>
      <c r="H784" s="6">
        <v>2</v>
      </c>
      <c r="I784" s="6" t="s">
        <v>297</v>
      </c>
      <c r="J784" s="6">
        <v>1</v>
      </c>
      <c r="K784" s="6" t="s">
        <v>810</v>
      </c>
      <c r="L784" s="8">
        <v>6</v>
      </c>
      <c r="M784" s="6" t="s">
        <v>297</v>
      </c>
      <c r="N784" s="6" t="s">
        <v>1003</v>
      </c>
      <c r="R784" s="6" t="str">
        <f t="shared" si="12"/>
        <v>440Xã Chu Trinh21</v>
      </c>
    </row>
    <row r="785" spans="1:18">
      <c r="A785" s="6">
        <v>784</v>
      </c>
      <c r="B785" s="6">
        <v>4</v>
      </c>
      <c r="C785" s="6" t="s">
        <v>1000</v>
      </c>
      <c r="D785" s="6">
        <v>42</v>
      </c>
      <c r="E785" s="6" t="s">
        <v>1014</v>
      </c>
      <c r="F785" s="6">
        <v>1290</v>
      </c>
      <c r="G785" s="6" t="s">
        <v>1015</v>
      </c>
      <c r="H785" s="6">
        <v>1</v>
      </c>
      <c r="I785" s="6" t="s">
        <v>251</v>
      </c>
      <c r="J785" s="6">
        <v>1</v>
      </c>
      <c r="K785" s="6" t="s">
        <v>810</v>
      </c>
      <c r="L785" s="8">
        <v>5</v>
      </c>
      <c r="M785" s="6" t="s">
        <v>251</v>
      </c>
      <c r="N785" s="6" t="s">
        <v>1003</v>
      </c>
      <c r="R785" s="6" t="str">
        <f t="shared" si="12"/>
        <v>442Thị trấn Pác Miầu11</v>
      </c>
    </row>
    <row r="786" spans="1:18">
      <c r="A786" s="6">
        <v>785</v>
      </c>
      <c r="B786" s="6">
        <v>4</v>
      </c>
      <c r="C786" s="6" t="s">
        <v>1000</v>
      </c>
      <c r="D786" s="6">
        <v>42</v>
      </c>
      <c r="E786" s="6" t="s">
        <v>1014</v>
      </c>
      <c r="F786" s="6">
        <v>1291</v>
      </c>
      <c r="G786" s="6" t="s">
        <v>1016</v>
      </c>
      <c r="H786" s="6">
        <v>2</v>
      </c>
      <c r="I786" s="6" t="s">
        <v>297</v>
      </c>
      <c r="J786" s="6">
        <v>1</v>
      </c>
      <c r="K786" s="6" t="s">
        <v>810</v>
      </c>
      <c r="L786" s="8">
        <v>6</v>
      </c>
      <c r="M786" s="6" t="s">
        <v>297</v>
      </c>
      <c r="N786" s="6" t="s">
        <v>1003</v>
      </c>
      <c r="R786" s="6" t="str">
        <f t="shared" si="12"/>
        <v>442Xã Đức Hạnh21</v>
      </c>
    </row>
    <row r="787" spans="1:18">
      <c r="A787" s="6">
        <v>786</v>
      </c>
      <c r="B787" s="6">
        <v>4</v>
      </c>
      <c r="C787" s="6" t="s">
        <v>1000</v>
      </c>
      <c r="D787" s="6">
        <v>42</v>
      </c>
      <c r="E787" s="6" t="s">
        <v>1014</v>
      </c>
      <c r="F787" s="6">
        <v>1294</v>
      </c>
      <c r="G787" s="6" t="s">
        <v>1017</v>
      </c>
      <c r="H787" s="6">
        <v>2</v>
      </c>
      <c r="I787" s="6" t="s">
        <v>297</v>
      </c>
      <c r="J787" s="6">
        <v>1</v>
      </c>
      <c r="K787" s="6" t="s">
        <v>810</v>
      </c>
      <c r="L787" s="8">
        <v>6</v>
      </c>
      <c r="M787" s="6" t="s">
        <v>297</v>
      </c>
      <c r="N787" s="6" t="s">
        <v>1003</v>
      </c>
      <c r="R787" s="6" t="str">
        <f t="shared" si="12"/>
        <v>442Xã Lý Bôn21</v>
      </c>
    </row>
    <row r="788" spans="1:18">
      <c r="A788" s="6">
        <v>787</v>
      </c>
      <c r="B788" s="6">
        <v>4</v>
      </c>
      <c r="C788" s="6" t="s">
        <v>1000</v>
      </c>
      <c r="D788" s="6">
        <v>42</v>
      </c>
      <c r="E788" s="6" t="s">
        <v>1014</v>
      </c>
      <c r="F788" s="6">
        <v>1296</v>
      </c>
      <c r="G788" s="6" t="s">
        <v>1018</v>
      </c>
      <c r="H788" s="6">
        <v>2</v>
      </c>
      <c r="I788" s="6" t="s">
        <v>297</v>
      </c>
      <c r="J788" s="6">
        <v>1</v>
      </c>
      <c r="K788" s="6" t="s">
        <v>810</v>
      </c>
      <c r="L788" s="8">
        <v>6</v>
      </c>
      <c r="M788" s="6" t="s">
        <v>297</v>
      </c>
      <c r="N788" s="6" t="s">
        <v>1003</v>
      </c>
      <c r="R788" s="6" t="str">
        <f t="shared" si="12"/>
        <v>442Xã Nam Cao21</v>
      </c>
    </row>
    <row r="789" spans="1:18">
      <c r="A789" s="6">
        <v>788</v>
      </c>
      <c r="B789" s="6">
        <v>4</v>
      </c>
      <c r="C789" s="6" t="s">
        <v>1000</v>
      </c>
      <c r="D789" s="6">
        <v>42</v>
      </c>
      <c r="E789" s="6" t="s">
        <v>1014</v>
      </c>
      <c r="F789" s="6">
        <v>1297</v>
      </c>
      <c r="G789" s="6" t="s">
        <v>1019</v>
      </c>
      <c r="H789" s="6">
        <v>2</v>
      </c>
      <c r="I789" s="6" t="s">
        <v>297</v>
      </c>
      <c r="J789" s="6">
        <v>1</v>
      </c>
      <c r="K789" s="6" t="s">
        <v>810</v>
      </c>
      <c r="L789" s="8">
        <v>6</v>
      </c>
      <c r="M789" s="6" t="s">
        <v>297</v>
      </c>
      <c r="N789" s="6" t="s">
        <v>1003</v>
      </c>
      <c r="R789" s="6" t="str">
        <f t="shared" si="12"/>
        <v>442Xã Nam Quang21</v>
      </c>
    </row>
    <row r="790" spans="1:18">
      <c r="A790" s="6">
        <v>789</v>
      </c>
      <c r="B790" s="6">
        <v>4</v>
      </c>
      <c r="C790" s="6" t="s">
        <v>1000</v>
      </c>
      <c r="D790" s="6">
        <v>42</v>
      </c>
      <c r="E790" s="6" t="s">
        <v>1014</v>
      </c>
      <c r="F790" s="6">
        <v>1300</v>
      </c>
      <c r="G790" s="6" t="s">
        <v>1011</v>
      </c>
      <c r="H790" s="6">
        <v>2</v>
      </c>
      <c r="I790" s="6" t="s">
        <v>297</v>
      </c>
      <c r="J790" s="6">
        <v>1</v>
      </c>
      <c r="K790" s="6" t="s">
        <v>810</v>
      </c>
      <c r="L790" s="8">
        <v>6</v>
      </c>
      <c r="M790" s="6" t="s">
        <v>297</v>
      </c>
      <c r="N790" s="6" t="s">
        <v>1003</v>
      </c>
      <c r="R790" s="6" t="str">
        <f t="shared" si="12"/>
        <v>442Xã Vĩnh Quang21</v>
      </c>
    </row>
    <row r="791" spans="1:18">
      <c r="A791" s="6">
        <v>790</v>
      </c>
      <c r="B791" s="6">
        <v>4</v>
      </c>
      <c r="C791" s="6" t="s">
        <v>1000</v>
      </c>
      <c r="D791" s="6">
        <v>42</v>
      </c>
      <c r="E791" s="6" t="s">
        <v>1014</v>
      </c>
      <c r="F791" s="6">
        <v>1303</v>
      </c>
      <c r="G791" s="6" t="s">
        <v>1020</v>
      </c>
      <c r="H791" s="6">
        <v>2</v>
      </c>
      <c r="I791" s="6" t="s">
        <v>297</v>
      </c>
      <c r="J791" s="6">
        <v>1</v>
      </c>
      <c r="K791" s="6" t="s">
        <v>810</v>
      </c>
      <c r="L791" s="8">
        <v>6</v>
      </c>
      <c r="M791" s="6" t="s">
        <v>297</v>
      </c>
      <c r="N791" s="6" t="s">
        <v>1003</v>
      </c>
      <c r="R791" s="6" t="str">
        <f t="shared" si="12"/>
        <v>442Xã Quảng Lâm21</v>
      </c>
    </row>
    <row r="792" spans="1:18">
      <c r="A792" s="6">
        <v>791</v>
      </c>
      <c r="B792" s="6">
        <v>4</v>
      </c>
      <c r="C792" s="6" t="s">
        <v>1000</v>
      </c>
      <c r="D792" s="6">
        <v>42</v>
      </c>
      <c r="E792" s="6" t="s">
        <v>1014</v>
      </c>
      <c r="F792" s="6">
        <v>1304</v>
      </c>
      <c r="G792" s="6" t="s">
        <v>1021</v>
      </c>
      <c r="H792" s="6">
        <v>2</v>
      </c>
      <c r="I792" s="6" t="s">
        <v>297</v>
      </c>
      <c r="J792" s="6">
        <v>1</v>
      </c>
      <c r="K792" s="6" t="s">
        <v>810</v>
      </c>
      <c r="L792" s="8">
        <v>6</v>
      </c>
      <c r="M792" s="6" t="s">
        <v>297</v>
      </c>
      <c r="N792" s="6" t="s">
        <v>1003</v>
      </c>
      <c r="R792" s="6" t="str">
        <f t="shared" si="12"/>
        <v>442Xã Thạch Lâm21</v>
      </c>
    </row>
    <row r="793" spans="1:18">
      <c r="A793" s="6">
        <v>792</v>
      </c>
      <c r="B793" s="6">
        <v>4</v>
      </c>
      <c r="C793" s="6" t="s">
        <v>1000</v>
      </c>
      <c r="D793" s="6">
        <v>42</v>
      </c>
      <c r="E793" s="6" t="s">
        <v>1014</v>
      </c>
      <c r="F793" s="6">
        <v>1309</v>
      </c>
      <c r="G793" s="6" t="s">
        <v>1022</v>
      </c>
      <c r="H793" s="6">
        <v>2</v>
      </c>
      <c r="I793" s="6" t="s">
        <v>297</v>
      </c>
      <c r="J793" s="6">
        <v>1</v>
      </c>
      <c r="K793" s="6" t="s">
        <v>810</v>
      </c>
      <c r="L793" s="8">
        <v>6</v>
      </c>
      <c r="M793" s="6" t="s">
        <v>297</v>
      </c>
      <c r="N793" s="6" t="s">
        <v>1003</v>
      </c>
      <c r="R793" s="6" t="str">
        <f t="shared" si="12"/>
        <v>442Xã Vĩnh Phong21</v>
      </c>
    </row>
    <row r="794" spans="1:18">
      <c r="A794" s="6">
        <v>793</v>
      </c>
      <c r="B794" s="6">
        <v>4</v>
      </c>
      <c r="C794" s="6" t="s">
        <v>1000</v>
      </c>
      <c r="D794" s="6">
        <v>42</v>
      </c>
      <c r="E794" s="6" t="s">
        <v>1014</v>
      </c>
      <c r="F794" s="6">
        <v>1312</v>
      </c>
      <c r="G794" s="6" t="s">
        <v>1023</v>
      </c>
      <c r="H794" s="6">
        <v>2</v>
      </c>
      <c r="I794" s="6" t="s">
        <v>297</v>
      </c>
      <c r="J794" s="6">
        <v>1</v>
      </c>
      <c r="K794" s="6" t="s">
        <v>810</v>
      </c>
      <c r="L794" s="8">
        <v>6</v>
      </c>
      <c r="M794" s="6" t="s">
        <v>297</v>
      </c>
      <c r="N794" s="6" t="s">
        <v>1003</v>
      </c>
      <c r="R794" s="6" t="str">
        <f t="shared" si="12"/>
        <v>442Xã Mông Ân21</v>
      </c>
    </row>
    <row r="795" spans="1:18">
      <c r="A795" s="6">
        <v>794</v>
      </c>
      <c r="B795" s="6">
        <v>4</v>
      </c>
      <c r="C795" s="6" t="s">
        <v>1000</v>
      </c>
      <c r="D795" s="6">
        <v>42</v>
      </c>
      <c r="E795" s="6" t="s">
        <v>1014</v>
      </c>
      <c r="F795" s="6">
        <v>1315</v>
      </c>
      <c r="G795" s="6" t="s">
        <v>1024</v>
      </c>
      <c r="H795" s="6">
        <v>2</v>
      </c>
      <c r="I795" s="6" t="s">
        <v>297</v>
      </c>
      <c r="J795" s="6">
        <v>1</v>
      </c>
      <c r="K795" s="6" t="s">
        <v>810</v>
      </c>
      <c r="L795" s="8">
        <v>6</v>
      </c>
      <c r="M795" s="6" t="s">
        <v>297</v>
      </c>
      <c r="N795" s="6" t="s">
        <v>1003</v>
      </c>
      <c r="R795" s="6" t="str">
        <f t="shared" si="12"/>
        <v>442Xã Thái Học21</v>
      </c>
    </row>
    <row r="796" spans="1:18">
      <c r="A796" s="6">
        <v>795</v>
      </c>
      <c r="B796" s="6">
        <v>4</v>
      </c>
      <c r="C796" s="6" t="s">
        <v>1000</v>
      </c>
      <c r="D796" s="6">
        <v>42</v>
      </c>
      <c r="E796" s="6" t="s">
        <v>1014</v>
      </c>
      <c r="F796" s="6">
        <v>1316</v>
      </c>
      <c r="G796" s="6" t="s">
        <v>1025</v>
      </c>
      <c r="H796" s="6">
        <v>2</v>
      </c>
      <c r="I796" s="6" t="s">
        <v>297</v>
      </c>
      <c r="J796" s="6">
        <v>1</v>
      </c>
      <c r="K796" s="6" t="s">
        <v>810</v>
      </c>
      <c r="L796" s="8">
        <v>6</v>
      </c>
      <c r="M796" s="6" t="s">
        <v>297</v>
      </c>
      <c r="N796" s="6" t="s">
        <v>1003</v>
      </c>
      <c r="R796" s="6" t="str">
        <f t="shared" si="12"/>
        <v>442Xã Thái Sơn21</v>
      </c>
    </row>
    <row r="797" spans="1:18">
      <c r="A797" s="6">
        <v>796</v>
      </c>
      <c r="B797" s="6">
        <v>4</v>
      </c>
      <c r="C797" s="6" t="s">
        <v>1000</v>
      </c>
      <c r="D797" s="6">
        <v>42</v>
      </c>
      <c r="E797" s="6" t="s">
        <v>1014</v>
      </c>
      <c r="F797" s="6">
        <v>1318</v>
      </c>
      <c r="G797" s="6" t="s">
        <v>1026</v>
      </c>
      <c r="H797" s="6">
        <v>2</v>
      </c>
      <c r="I797" s="6" t="s">
        <v>297</v>
      </c>
      <c r="J797" s="6">
        <v>1</v>
      </c>
      <c r="K797" s="6" t="s">
        <v>810</v>
      </c>
      <c r="L797" s="8">
        <v>6</v>
      </c>
      <c r="M797" s="6" t="s">
        <v>297</v>
      </c>
      <c r="N797" s="6" t="s">
        <v>1003</v>
      </c>
      <c r="R797" s="6" t="str">
        <f t="shared" si="12"/>
        <v>442Xã Yên Thổ21</v>
      </c>
    </row>
    <row r="798" spans="1:18">
      <c r="A798" s="6">
        <v>797</v>
      </c>
      <c r="B798" s="6">
        <v>4</v>
      </c>
      <c r="C798" s="6" t="s">
        <v>1000</v>
      </c>
      <c r="D798" s="6">
        <v>43</v>
      </c>
      <c r="E798" s="6" t="s">
        <v>1027</v>
      </c>
      <c r="F798" s="6">
        <v>1321</v>
      </c>
      <c r="G798" s="6" t="s">
        <v>1028</v>
      </c>
      <c r="H798" s="6">
        <v>1</v>
      </c>
      <c r="I798" s="6" t="s">
        <v>251</v>
      </c>
      <c r="J798" s="6">
        <v>1</v>
      </c>
      <c r="K798" s="6" t="s">
        <v>810</v>
      </c>
      <c r="L798" s="8">
        <v>5</v>
      </c>
      <c r="M798" s="6" t="s">
        <v>251</v>
      </c>
      <c r="N798" s="6" t="s">
        <v>1003</v>
      </c>
      <c r="R798" s="6" t="str">
        <f t="shared" si="12"/>
        <v>443Thị trấn Bảo Lạc11</v>
      </c>
    </row>
    <row r="799" spans="1:18">
      <c r="A799" s="6">
        <v>798</v>
      </c>
      <c r="B799" s="6">
        <v>4</v>
      </c>
      <c r="C799" s="6" t="s">
        <v>1000</v>
      </c>
      <c r="D799" s="6">
        <v>43</v>
      </c>
      <c r="E799" s="6" t="s">
        <v>1027</v>
      </c>
      <c r="F799" s="6">
        <v>1324</v>
      </c>
      <c r="G799" s="6" t="s">
        <v>1029</v>
      </c>
      <c r="H799" s="6">
        <v>2</v>
      </c>
      <c r="I799" s="6" t="s">
        <v>297</v>
      </c>
      <c r="J799" s="6">
        <v>1</v>
      </c>
      <c r="K799" s="6" t="s">
        <v>810</v>
      </c>
      <c r="L799" s="8">
        <v>6</v>
      </c>
      <c r="M799" s="6" t="s">
        <v>297</v>
      </c>
      <c r="N799" s="6" t="s">
        <v>1003</v>
      </c>
      <c r="R799" s="6" t="str">
        <f t="shared" si="12"/>
        <v>443Xã Cốc Pàng21</v>
      </c>
    </row>
    <row r="800" spans="1:18">
      <c r="A800" s="6">
        <v>799</v>
      </c>
      <c r="B800" s="6">
        <v>4</v>
      </c>
      <c r="C800" s="6" t="s">
        <v>1000</v>
      </c>
      <c r="D800" s="6">
        <v>43</v>
      </c>
      <c r="E800" s="6" t="s">
        <v>1027</v>
      </c>
      <c r="F800" s="6">
        <v>1327</v>
      </c>
      <c r="G800" s="6" t="s">
        <v>1030</v>
      </c>
      <c r="H800" s="6">
        <v>2</v>
      </c>
      <c r="I800" s="6" t="s">
        <v>297</v>
      </c>
      <c r="J800" s="6">
        <v>1</v>
      </c>
      <c r="K800" s="6" t="s">
        <v>810</v>
      </c>
      <c r="L800" s="8">
        <v>6</v>
      </c>
      <c r="M800" s="6" t="s">
        <v>297</v>
      </c>
      <c r="N800" s="6" t="s">
        <v>1003</v>
      </c>
      <c r="R800" s="6" t="str">
        <f t="shared" si="12"/>
        <v>443Xã Thượng Hà21</v>
      </c>
    </row>
    <row r="801" spans="1:18">
      <c r="A801" s="6">
        <v>800</v>
      </c>
      <c r="B801" s="6">
        <v>4</v>
      </c>
      <c r="C801" s="6" t="s">
        <v>1000</v>
      </c>
      <c r="D801" s="6">
        <v>43</v>
      </c>
      <c r="E801" s="6" t="s">
        <v>1027</v>
      </c>
      <c r="F801" s="6">
        <v>1330</v>
      </c>
      <c r="G801" s="6" t="s">
        <v>1031</v>
      </c>
      <c r="H801" s="6">
        <v>2</v>
      </c>
      <c r="I801" s="6" t="s">
        <v>297</v>
      </c>
      <c r="J801" s="6">
        <v>1</v>
      </c>
      <c r="K801" s="6" t="s">
        <v>810</v>
      </c>
      <c r="L801" s="8">
        <v>6</v>
      </c>
      <c r="M801" s="6" t="s">
        <v>297</v>
      </c>
      <c r="N801" s="6" t="s">
        <v>1003</v>
      </c>
      <c r="R801" s="6" t="str">
        <f t="shared" si="12"/>
        <v>443Xã Cô Ba21</v>
      </c>
    </row>
    <row r="802" spans="1:18">
      <c r="A802" s="6">
        <v>801</v>
      </c>
      <c r="B802" s="6">
        <v>4</v>
      </c>
      <c r="C802" s="6" t="s">
        <v>1000</v>
      </c>
      <c r="D802" s="6">
        <v>43</v>
      </c>
      <c r="E802" s="6" t="s">
        <v>1027</v>
      </c>
      <c r="F802" s="6">
        <v>1333</v>
      </c>
      <c r="G802" s="6" t="s">
        <v>1032</v>
      </c>
      <c r="H802" s="6">
        <v>2</v>
      </c>
      <c r="I802" s="6" t="s">
        <v>297</v>
      </c>
      <c r="J802" s="6">
        <v>1</v>
      </c>
      <c r="K802" s="6" t="s">
        <v>810</v>
      </c>
      <c r="L802" s="8">
        <v>6</v>
      </c>
      <c r="M802" s="6" t="s">
        <v>297</v>
      </c>
      <c r="N802" s="6" t="s">
        <v>1003</v>
      </c>
      <c r="R802" s="6" t="str">
        <f t="shared" si="12"/>
        <v>443Xã Bảo Toàn21</v>
      </c>
    </row>
    <row r="803" spans="1:18">
      <c r="A803" s="6">
        <v>802</v>
      </c>
      <c r="B803" s="6">
        <v>4</v>
      </c>
      <c r="C803" s="6" t="s">
        <v>1000</v>
      </c>
      <c r="D803" s="6">
        <v>43</v>
      </c>
      <c r="E803" s="6" t="s">
        <v>1027</v>
      </c>
      <c r="F803" s="6">
        <v>1336</v>
      </c>
      <c r="G803" s="6" t="s">
        <v>1033</v>
      </c>
      <c r="H803" s="6">
        <v>2</v>
      </c>
      <c r="I803" s="6" t="s">
        <v>297</v>
      </c>
      <c r="J803" s="6">
        <v>1</v>
      </c>
      <c r="K803" s="6" t="s">
        <v>810</v>
      </c>
      <c r="L803" s="8">
        <v>6</v>
      </c>
      <c r="M803" s="6" t="s">
        <v>297</v>
      </c>
      <c r="N803" s="6" t="s">
        <v>1003</v>
      </c>
      <c r="R803" s="6" t="str">
        <f t="shared" si="12"/>
        <v>443Xã Khánh Xuân21</v>
      </c>
    </row>
    <row r="804" spans="1:18">
      <c r="A804" s="6">
        <v>803</v>
      </c>
      <c r="B804" s="6">
        <v>4</v>
      </c>
      <c r="C804" s="6" t="s">
        <v>1000</v>
      </c>
      <c r="D804" s="6">
        <v>43</v>
      </c>
      <c r="E804" s="6" t="s">
        <v>1027</v>
      </c>
      <c r="F804" s="6">
        <v>1339</v>
      </c>
      <c r="G804" s="6" t="s">
        <v>1034</v>
      </c>
      <c r="H804" s="6">
        <v>2</v>
      </c>
      <c r="I804" s="6" t="s">
        <v>297</v>
      </c>
      <c r="J804" s="6">
        <v>1</v>
      </c>
      <c r="K804" s="6" t="s">
        <v>810</v>
      </c>
      <c r="L804" s="8">
        <v>6</v>
      </c>
      <c r="M804" s="6" t="s">
        <v>297</v>
      </c>
      <c r="N804" s="6" t="s">
        <v>1003</v>
      </c>
      <c r="R804" s="6" t="str">
        <f t="shared" si="12"/>
        <v>443Xã Xuân Trường21</v>
      </c>
    </row>
    <row r="805" spans="1:18">
      <c r="A805" s="6">
        <v>804</v>
      </c>
      <c r="B805" s="6">
        <v>4</v>
      </c>
      <c r="C805" s="6" t="s">
        <v>1000</v>
      </c>
      <c r="D805" s="6">
        <v>43</v>
      </c>
      <c r="E805" s="6" t="s">
        <v>1027</v>
      </c>
      <c r="F805" s="6">
        <v>1342</v>
      </c>
      <c r="G805" s="6" t="s">
        <v>1035</v>
      </c>
      <c r="H805" s="6">
        <v>2</v>
      </c>
      <c r="I805" s="6" t="s">
        <v>297</v>
      </c>
      <c r="J805" s="6">
        <v>1</v>
      </c>
      <c r="K805" s="6" t="s">
        <v>810</v>
      </c>
      <c r="L805" s="8">
        <v>6</v>
      </c>
      <c r="M805" s="6" t="s">
        <v>297</v>
      </c>
      <c r="N805" s="6" t="s">
        <v>1003</v>
      </c>
      <c r="R805" s="6" t="str">
        <f t="shared" si="12"/>
        <v>443Xã Hồng Trị21</v>
      </c>
    </row>
    <row r="806" spans="1:18">
      <c r="A806" s="6">
        <v>805</v>
      </c>
      <c r="B806" s="6">
        <v>4</v>
      </c>
      <c r="C806" s="6" t="s">
        <v>1000</v>
      </c>
      <c r="D806" s="6">
        <v>43</v>
      </c>
      <c r="E806" s="6" t="s">
        <v>1027</v>
      </c>
      <c r="F806" s="6">
        <v>1343</v>
      </c>
      <c r="G806" s="6" t="s">
        <v>1036</v>
      </c>
      <c r="H806" s="6">
        <v>2</v>
      </c>
      <c r="I806" s="6" t="s">
        <v>297</v>
      </c>
      <c r="J806" s="6">
        <v>1</v>
      </c>
      <c r="K806" s="6" t="s">
        <v>810</v>
      </c>
      <c r="L806" s="8">
        <v>6</v>
      </c>
      <c r="M806" s="6" t="s">
        <v>297</v>
      </c>
      <c r="N806" s="6" t="s">
        <v>1003</v>
      </c>
      <c r="R806" s="6" t="str">
        <f t="shared" si="12"/>
        <v>443Xã Kim Cúc21</v>
      </c>
    </row>
    <row r="807" spans="1:18">
      <c r="A807" s="6">
        <v>806</v>
      </c>
      <c r="B807" s="6">
        <v>4</v>
      </c>
      <c r="C807" s="6" t="s">
        <v>1000</v>
      </c>
      <c r="D807" s="6">
        <v>43</v>
      </c>
      <c r="E807" s="6" t="s">
        <v>1027</v>
      </c>
      <c r="F807" s="6">
        <v>1345</v>
      </c>
      <c r="G807" s="6" t="s">
        <v>1037</v>
      </c>
      <c r="H807" s="6">
        <v>2</v>
      </c>
      <c r="I807" s="6" t="s">
        <v>297</v>
      </c>
      <c r="J807" s="6">
        <v>1</v>
      </c>
      <c r="K807" s="6" t="s">
        <v>810</v>
      </c>
      <c r="L807" s="8">
        <v>6</v>
      </c>
      <c r="M807" s="6" t="s">
        <v>297</v>
      </c>
      <c r="N807" s="6" t="s">
        <v>1003</v>
      </c>
      <c r="R807" s="6" t="str">
        <f t="shared" si="12"/>
        <v>443Xã Phan Thanh21</v>
      </c>
    </row>
    <row r="808" spans="1:18">
      <c r="A808" s="6">
        <v>807</v>
      </c>
      <c r="B808" s="6">
        <v>4</v>
      </c>
      <c r="C808" s="6" t="s">
        <v>1000</v>
      </c>
      <c r="D808" s="6">
        <v>43</v>
      </c>
      <c r="E808" s="6" t="s">
        <v>1027</v>
      </c>
      <c r="F808" s="6">
        <v>1348</v>
      </c>
      <c r="G808" s="6" t="s">
        <v>1038</v>
      </c>
      <c r="H808" s="6">
        <v>2</v>
      </c>
      <c r="I808" s="6" t="s">
        <v>297</v>
      </c>
      <c r="J808" s="6">
        <v>1</v>
      </c>
      <c r="K808" s="6" t="s">
        <v>810</v>
      </c>
      <c r="L808" s="8">
        <v>6</v>
      </c>
      <c r="M808" s="6" t="s">
        <v>297</v>
      </c>
      <c r="N808" s="6" t="s">
        <v>1003</v>
      </c>
      <c r="R808" s="6" t="str">
        <f t="shared" si="12"/>
        <v>443Xã Hồng An21</v>
      </c>
    </row>
    <row r="809" spans="1:18">
      <c r="A809" s="6">
        <v>808</v>
      </c>
      <c r="B809" s="6">
        <v>4</v>
      </c>
      <c r="C809" s="6" t="s">
        <v>1000</v>
      </c>
      <c r="D809" s="6">
        <v>43</v>
      </c>
      <c r="E809" s="6" t="s">
        <v>1027</v>
      </c>
      <c r="F809" s="6">
        <v>1351</v>
      </c>
      <c r="G809" s="6" t="s">
        <v>1012</v>
      </c>
      <c r="H809" s="6">
        <v>2</v>
      </c>
      <c r="I809" s="6" t="s">
        <v>297</v>
      </c>
      <c r="J809" s="6">
        <v>1</v>
      </c>
      <c r="K809" s="6" t="s">
        <v>810</v>
      </c>
      <c r="L809" s="8">
        <v>6</v>
      </c>
      <c r="M809" s="6" t="s">
        <v>297</v>
      </c>
      <c r="N809" s="6" t="s">
        <v>1003</v>
      </c>
      <c r="R809" s="6" t="str">
        <f t="shared" si="12"/>
        <v>443Xã Hưng Đạo21</v>
      </c>
    </row>
    <row r="810" spans="1:18">
      <c r="A810" s="6">
        <v>809</v>
      </c>
      <c r="B810" s="6">
        <v>4</v>
      </c>
      <c r="C810" s="6" t="s">
        <v>1000</v>
      </c>
      <c r="D810" s="6">
        <v>43</v>
      </c>
      <c r="E810" s="6" t="s">
        <v>1027</v>
      </c>
      <c r="F810" s="6">
        <v>1352</v>
      </c>
      <c r="G810" s="6" t="s">
        <v>1039</v>
      </c>
      <c r="H810" s="6">
        <v>2</v>
      </c>
      <c r="I810" s="6" t="s">
        <v>297</v>
      </c>
      <c r="J810" s="6">
        <v>1</v>
      </c>
      <c r="K810" s="6" t="s">
        <v>810</v>
      </c>
      <c r="L810" s="8">
        <v>6</v>
      </c>
      <c r="M810" s="6" t="s">
        <v>297</v>
      </c>
      <c r="N810" s="6" t="s">
        <v>1003</v>
      </c>
      <c r="R810" s="6" t="str">
        <f t="shared" si="12"/>
        <v>443Xã Hưng Thịnh21</v>
      </c>
    </row>
    <row r="811" spans="1:18">
      <c r="A811" s="6">
        <v>810</v>
      </c>
      <c r="B811" s="6">
        <v>4</v>
      </c>
      <c r="C811" s="6" t="s">
        <v>1000</v>
      </c>
      <c r="D811" s="6">
        <v>43</v>
      </c>
      <c r="E811" s="6" t="s">
        <v>1027</v>
      </c>
      <c r="F811" s="6">
        <v>1354</v>
      </c>
      <c r="G811" s="6" t="s">
        <v>1040</v>
      </c>
      <c r="H811" s="6">
        <v>2</v>
      </c>
      <c r="I811" s="6" t="s">
        <v>297</v>
      </c>
      <c r="J811" s="6">
        <v>1</v>
      </c>
      <c r="K811" s="6" t="s">
        <v>810</v>
      </c>
      <c r="L811" s="8">
        <v>6</v>
      </c>
      <c r="M811" s="6" t="s">
        <v>297</v>
      </c>
      <c r="N811" s="6" t="s">
        <v>1003</v>
      </c>
      <c r="R811" s="6" t="str">
        <f t="shared" si="12"/>
        <v>443Xã Huy Giáp21</v>
      </c>
    </row>
    <row r="812" spans="1:18">
      <c r="A812" s="6">
        <v>811</v>
      </c>
      <c r="B812" s="6">
        <v>4</v>
      </c>
      <c r="C812" s="6" t="s">
        <v>1000</v>
      </c>
      <c r="D812" s="6">
        <v>43</v>
      </c>
      <c r="E812" s="6" t="s">
        <v>1027</v>
      </c>
      <c r="F812" s="6">
        <v>1357</v>
      </c>
      <c r="G812" s="6" t="s">
        <v>1041</v>
      </c>
      <c r="H812" s="6">
        <v>2</v>
      </c>
      <c r="I812" s="6" t="s">
        <v>297</v>
      </c>
      <c r="J812" s="6">
        <v>1</v>
      </c>
      <c r="K812" s="6" t="s">
        <v>810</v>
      </c>
      <c r="L812" s="8">
        <v>6</v>
      </c>
      <c r="M812" s="6" t="s">
        <v>297</v>
      </c>
      <c r="N812" s="6" t="s">
        <v>1003</v>
      </c>
      <c r="R812" s="6" t="str">
        <f t="shared" si="12"/>
        <v>443Xã Đình Phùng21</v>
      </c>
    </row>
    <row r="813" spans="1:18">
      <c r="A813" s="6">
        <v>812</v>
      </c>
      <c r="B813" s="6">
        <v>4</v>
      </c>
      <c r="C813" s="6" t="s">
        <v>1000</v>
      </c>
      <c r="D813" s="6">
        <v>43</v>
      </c>
      <c r="E813" s="6" t="s">
        <v>1027</v>
      </c>
      <c r="F813" s="6">
        <v>1359</v>
      </c>
      <c r="G813" s="6" t="s">
        <v>1042</v>
      </c>
      <c r="H813" s="6">
        <v>2</v>
      </c>
      <c r="I813" s="6" t="s">
        <v>297</v>
      </c>
      <c r="J813" s="6">
        <v>1</v>
      </c>
      <c r="K813" s="6" t="s">
        <v>810</v>
      </c>
      <c r="L813" s="8">
        <v>6</v>
      </c>
      <c r="M813" s="6" t="s">
        <v>297</v>
      </c>
      <c r="N813" s="6" t="s">
        <v>1003</v>
      </c>
      <c r="R813" s="6" t="str">
        <f t="shared" si="12"/>
        <v>443Xã Sơn Lập21</v>
      </c>
    </row>
    <row r="814" spans="1:18">
      <c r="A814" s="6">
        <v>813</v>
      </c>
      <c r="B814" s="6">
        <v>4</v>
      </c>
      <c r="C814" s="6" t="s">
        <v>1000</v>
      </c>
      <c r="D814" s="6">
        <v>43</v>
      </c>
      <c r="E814" s="6" t="s">
        <v>1027</v>
      </c>
      <c r="F814" s="6">
        <v>1360</v>
      </c>
      <c r="G814" s="6" t="s">
        <v>1043</v>
      </c>
      <c r="H814" s="6">
        <v>2</v>
      </c>
      <c r="I814" s="6" t="s">
        <v>297</v>
      </c>
      <c r="J814" s="6">
        <v>1</v>
      </c>
      <c r="K814" s="6" t="s">
        <v>810</v>
      </c>
      <c r="L814" s="8">
        <v>6</v>
      </c>
      <c r="M814" s="6" t="s">
        <v>297</v>
      </c>
      <c r="N814" s="6" t="s">
        <v>1003</v>
      </c>
      <c r="R814" s="6" t="str">
        <f t="shared" si="12"/>
        <v>443Xã Sơn Lộ21</v>
      </c>
    </row>
    <row r="815" spans="1:18">
      <c r="A815" s="6">
        <v>814</v>
      </c>
      <c r="B815" s="6">
        <v>4</v>
      </c>
      <c r="C815" s="6" t="s">
        <v>1000</v>
      </c>
      <c r="D815" s="6">
        <v>45</v>
      </c>
      <c r="E815" s="6" t="s">
        <v>1044</v>
      </c>
      <c r="F815" s="6">
        <v>1363</v>
      </c>
      <c r="G815" s="6" t="s">
        <v>1045</v>
      </c>
      <c r="H815" s="6">
        <v>1</v>
      </c>
      <c r="I815" s="6" t="s">
        <v>251</v>
      </c>
      <c r="J815" s="6">
        <v>1</v>
      </c>
      <c r="K815" s="6" t="s">
        <v>810</v>
      </c>
      <c r="L815" s="8">
        <v>5</v>
      </c>
      <c r="M815" s="6" t="s">
        <v>251</v>
      </c>
      <c r="N815" s="6" t="s">
        <v>1003</v>
      </c>
      <c r="R815" s="6" t="str">
        <f t="shared" si="12"/>
        <v>445Thị trấn Thông Nông11</v>
      </c>
    </row>
    <row r="816" spans="1:18">
      <c r="A816" s="6">
        <v>815</v>
      </c>
      <c r="B816" s="6">
        <v>4</v>
      </c>
      <c r="C816" s="6" t="s">
        <v>1000</v>
      </c>
      <c r="D816" s="6">
        <v>45</v>
      </c>
      <c r="E816" s="6" t="s">
        <v>1044</v>
      </c>
      <c r="F816" s="6">
        <v>1366</v>
      </c>
      <c r="G816" s="6" t="s">
        <v>1046</v>
      </c>
      <c r="H816" s="6">
        <v>2</v>
      </c>
      <c r="I816" s="6" t="s">
        <v>297</v>
      </c>
      <c r="J816" s="6">
        <v>1</v>
      </c>
      <c r="K816" s="6" t="s">
        <v>810</v>
      </c>
      <c r="L816" s="8">
        <v>6</v>
      </c>
      <c r="M816" s="6" t="s">
        <v>297</v>
      </c>
      <c r="N816" s="6" t="s">
        <v>1003</v>
      </c>
      <c r="R816" s="6" t="str">
        <f t="shared" si="12"/>
        <v>445Xã Cần Yên21</v>
      </c>
    </row>
    <row r="817" spans="1:18">
      <c r="A817" s="6">
        <v>816</v>
      </c>
      <c r="B817" s="6">
        <v>4</v>
      </c>
      <c r="C817" s="6" t="s">
        <v>1000</v>
      </c>
      <c r="D817" s="6">
        <v>45</v>
      </c>
      <c r="E817" s="6" t="s">
        <v>1044</v>
      </c>
      <c r="F817" s="6">
        <v>1367</v>
      </c>
      <c r="G817" s="6" t="s">
        <v>1047</v>
      </c>
      <c r="H817" s="6">
        <v>2</v>
      </c>
      <c r="I817" s="6" t="s">
        <v>297</v>
      </c>
      <c r="J817" s="6">
        <v>1</v>
      </c>
      <c r="K817" s="6" t="s">
        <v>810</v>
      </c>
      <c r="L817" s="8">
        <v>6</v>
      </c>
      <c r="M817" s="6" t="s">
        <v>297</v>
      </c>
      <c r="N817" s="6" t="s">
        <v>1003</v>
      </c>
      <c r="R817" s="6" t="str">
        <f t="shared" si="12"/>
        <v>445Xã Cần Nông21</v>
      </c>
    </row>
    <row r="818" spans="1:18">
      <c r="A818" s="6">
        <v>817</v>
      </c>
      <c r="B818" s="6">
        <v>4</v>
      </c>
      <c r="C818" s="6" t="s">
        <v>1000</v>
      </c>
      <c r="D818" s="6">
        <v>45</v>
      </c>
      <c r="E818" s="6" t="s">
        <v>1044</v>
      </c>
      <c r="F818" s="6">
        <v>1372</v>
      </c>
      <c r="G818" s="6" t="s">
        <v>1048</v>
      </c>
      <c r="H818" s="6">
        <v>2</v>
      </c>
      <c r="I818" s="6" t="s">
        <v>297</v>
      </c>
      <c r="J818" s="6">
        <v>1</v>
      </c>
      <c r="K818" s="6" t="s">
        <v>810</v>
      </c>
      <c r="L818" s="8">
        <v>6</v>
      </c>
      <c r="M818" s="6" t="s">
        <v>297</v>
      </c>
      <c r="N818" s="6" t="s">
        <v>1003</v>
      </c>
      <c r="R818" s="6" t="str">
        <f t="shared" si="12"/>
        <v>445Xã Lương Thông21</v>
      </c>
    </row>
    <row r="819" spans="1:18">
      <c r="A819" s="6">
        <v>818</v>
      </c>
      <c r="B819" s="6">
        <v>4</v>
      </c>
      <c r="C819" s="6" t="s">
        <v>1000</v>
      </c>
      <c r="D819" s="6">
        <v>45</v>
      </c>
      <c r="E819" s="6" t="s">
        <v>1044</v>
      </c>
      <c r="F819" s="6">
        <v>1375</v>
      </c>
      <c r="G819" s="6" t="s">
        <v>1049</v>
      </c>
      <c r="H819" s="6">
        <v>2</v>
      </c>
      <c r="I819" s="6" t="s">
        <v>297</v>
      </c>
      <c r="J819" s="6">
        <v>1</v>
      </c>
      <c r="K819" s="6" t="s">
        <v>810</v>
      </c>
      <c r="L819" s="8">
        <v>6</v>
      </c>
      <c r="M819" s="6" t="s">
        <v>297</v>
      </c>
      <c r="N819" s="6" t="s">
        <v>1003</v>
      </c>
      <c r="R819" s="6" t="str">
        <f t="shared" si="12"/>
        <v>445Xã Đa Thông21</v>
      </c>
    </row>
    <row r="820" spans="1:18">
      <c r="A820" s="6">
        <v>819</v>
      </c>
      <c r="B820" s="6">
        <v>4</v>
      </c>
      <c r="C820" s="6" t="s">
        <v>1000</v>
      </c>
      <c r="D820" s="6">
        <v>45</v>
      </c>
      <c r="E820" s="6" t="s">
        <v>1044</v>
      </c>
      <c r="F820" s="6">
        <v>1378</v>
      </c>
      <c r="G820" s="6" t="s">
        <v>1050</v>
      </c>
      <c r="H820" s="6">
        <v>2</v>
      </c>
      <c r="I820" s="6" t="s">
        <v>297</v>
      </c>
      <c r="J820" s="6">
        <v>1</v>
      </c>
      <c r="K820" s="6" t="s">
        <v>810</v>
      </c>
      <c r="L820" s="8">
        <v>6</v>
      </c>
      <c r="M820" s="6" t="s">
        <v>297</v>
      </c>
      <c r="N820" s="6" t="s">
        <v>1003</v>
      </c>
      <c r="R820" s="6" t="str">
        <f t="shared" si="12"/>
        <v>445Xã Ngọc Động21</v>
      </c>
    </row>
    <row r="821" spans="1:18">
      <c r="A821" s="6">
        <v>820</v>
      </c>
      <c r="B821" s="6">
        <v>4</v>
      </c>
      <c r="C821" s="6" t="s">
        <v>1000</v>
      </c>
      <c r="D821" s="6">
        <v>45</v>
      </c>
      <c r="E821" s="6" t="s">
        <v>1044</v>
      </c>
      <c r="F821" s="6">
        <v>1381</v>
      </c>
      <c r="G821" s="6" t="s">
        <v>605</v>
      </c>
      <c r="H821" s="6">
        <v>2</v>
      </c>
      <c r="I821" s="6" t="s">
        <v>297</v>
      </c>
      <c r="J821" s="6">
        <v>1</v>
      </c>
      <c r="K821" s="6" t="s">
        <v>810</v>
      </c>
      <c r="L821" s="8">
        <v>6</v>
      </c>
      <c r="M821" s="6" t="s">
        <v>297</v>
      </c>
      <c r="N821" s="6" t="s">
        <v>1003</v>
      </c>
      <c r="R821" s="6" t="str">
        <f t="shared" si="12"/>
        <v>445Xã Yên Sơn21</v>
      </c>
    </row>
    <row r="822" spans="1:18">
      <c r="A822" s="6">
        <v>821</v>
      </c>
      <c r="B822" s="6">
        <v>4</v>
      </c>
      <c r="C822" s="6" t="s">
        <v>1000</v>
      </c>
      <c r="D822" s="6">
        <v>45</v>
      </c>
      <c r="E822" s="6" t="s">
        <v>1044</v>
      </c>
      <c r="F822" s="6">
        <v>1384</v>
      </c>
      <c r="G822" s="6" t="s">
        <v>1051</v>
      </c>
      <c r="H822" s="6">
        <v>2</v>
      </c>
      <c r="I822" s="6" t="s">
        <v>297</v>
      </c>
      <c r="J822" s="6">
        <v>1</v>
      </c>
      <c r="K822" s="6" t="s">
        <v>810</v>
      </c>
      <c r="L822" s="8">
        <v>6</v>
      </c>
      <c r="M822" s="6" t="s">
        <v>297</v>
      </c>
      <c r="N822" s="6" t="s">
        <v>1003</v>
      </c>
      <c r="R822" s="6" t="str">
        <f t="shared" si="12"/>
        <v>445Xã Lương Can21</v>
      </c>
    </row>
    <row r="823" spans="1:18">
      <c r="A823" s="6">
        <v>822</v>
      </c>
      <c r="B823" s="6">
        <v>4</v>
      </c>
      <c r="C823" s="6" t="s">
        <v>1000</v>
      </c>
      <c r="D823" s="6">
        <v>45</v>
      </c>
      <c r="E823" s="6" t="s">
        <v>1044</v>
      </c>
      <c r="F823" s="6">
        <v>1387</v>
      </c>
      <c r="G823" s="6" t="s">
        <v>1052</v>
      </c>
      <c r="H823" s="6">
        <v>2</v>
      </c>
      <c r="I823" s="6" t="s">
        <v>297</v>
      </c>
      <c r="J823" s="6">
        <v>1</v>
      </c>
      <c r="K823" s="6" t="s">
        <v>810</v>
      </c>
      <c r="L823" s="8">
        <v>6</v>
      </c>
      <c r="M823" s="6" t="s">
        <v>297</v>
      </c>
      <c r="N823" s="6" t="s">
        <v>1003</v>
      </c>
      <c r="R823" s="6" t="str">
        <f t="shared" si="12"/>
        <v>445Xã Thanh Long21</v>
      </c>
    </row>
    <row r="824" spans="1:18">
      <c r="A824" s="6">
        <v>823</v>
      </c>
      <c r="B824" s="6">
        <v>4</v>
      </c>
      <c r="C824" s="6" t="s">
        <v>1000</v>
      </c>
      <c r="D824" s="6">
        <v>45</v>
      </c>
      <c r="E824" s="6" t="s">
        <v>1044</v>
      </c>
      <c r="F824" s="6">
        <v>1392</v>
      </c>
      <c r="G824" s="6" t="s">
        <v>1053</v>
      </c>
      <c r="H824" s="6">
        <v>1</v>
      </c>
      <c r="I824" s="6" t="s">
        <v>251</v>
      </c>
      <c r="J824" s="6">
        <v>1</v>
      </c>
      <c r="K824" s="6" t="s">
        <v>810</v>
      </c>
      <c r="L824" s="8">
        <v>5</v>
      </c>
      <c r="M824" s="6" t="s">
        <v>251</v>
      </c>
      <c r="N824" s="6" t="s">
        <v>1003</v>
      </c>
      <c r="R824" s="6" t="str">
        <f t="shared" si="12"/>
        <v>445Thị trấn Xuân Hòa11</v>
      </c>
    </row>
    <row r="825" spans="1:18">
      <c r="A825" s="6">
        <v>824</v>
      </c>
      <c r="B825" s="6">
        <v>4</v>
      </c>
      <c r="C825" s="6" t="s">
        <v>1000</v>
      </c>
      <c r="D825" s="6">
        <v>45</v>
      </c>
      <c r="E825" s="6" t="s">
        <v>1044</v>
      </c>
      <c r="F825" s="6">
        <v>1393</v>
      </c>
      <c r="G825" s="6" t="s">
        <v>1054</v>
      </c>
      <c r="H825" s="6">
        <v>2</v>
      </c>
      <c r="I825" s="6" t="s">
        <v>297</v>
      </c>
      <c r="J825" s="6">
        <v>1</v>
      </c>
      <c r="K825" s="6" t="s">
        <v>810</v>
      </c>
      <c r="L825" s="8">
        <v>6</v>
      </c>
      <c r="M825" s="6" t="s">
        <v>297</v>
      </c>
      <c r="N825" s="6" t="s">
        <v>1003</v>
      </c>
      <c r="R825" s="6" t="str">
        <f t="shared" si="12"/>
        <v>445Xã Lũng Nặm21</v>
      </c>
    </row>
    <row r="826" spans="1:18">
      <c r="A826" s="6">
        <v>825</v>
      </c>
      <c r="B826" s="6">
        <v>4</v>
      </c>
      <c r="C826" s="6" t="s">
        <v>1000</v>
      </c>
      <c r="D826" s="6">
        <v>45</v>
      </c>
      <c r="E826" s="6" t="s">
        <v>1044</v>
      </c>
      <c r="F826" s="6">
        <v>1399</v>
      </c>
      <c r="G826" s="6" t="s">
        <v>1055</v>
      </c>
      <c r="H826" s="6">
        <v>2</v>
      </c>
      <c r="I826" s="6" t="s">
        <v>297</v>
      </c>
      <c r="J826" s="6">
        <v>1</v>
      </c>
      <c r="K826" s="6" t="s">
        <v>810</v>
      </c>
      <c r="L826" s="8">
        <v>6</v>
      </c>
      <c r="M826" s="6" t="s">
        <v>297</v>
      </c>
      <c r="N826" s="6" t="s">
        <v>1003</v>
      </c>
      <c r="R826" s="6" t="str">
        <f t="shared" si="12"/>
        <v>445Xã Trường Hà21</v>
      </c>
    </row>
    <row r="827" spans="1:18">
      <c r="A827" s="6">
        <v>826</v>
      </c>
      <c r="B827" s="6">
        <v>4</v>
      </c>
      <c r="C827" s="6" t="s">
        <v>1000</v>
      </c>
      <c r="D827" s="6">
        <v>45</v>
      </c>
      <c r="E827" s="6" t="s">
        <v>1044</v>
      </c>
      <c r="F827" s="6">
        <v>1402</v>
      </c>
      <c r="G827" s="6" t="s">
        <v>1056</v>
      </c>
      <c r="H827" s="6">
        <v>2</v>
      </c>
      <c r="I827" s="6" t="s">
        <v>297</v>
      </c>
      <c r="J827" s="6">
        <v>1</v>
      </c>
      <c r="K827" s="6" t="s">
        <v>810</v>
      </c>
      <c r="L827" s="8">
        <v>6</v>
      </c>
      <c r="M827" s="6" t="s">
        <v>297</v>
      </c>
      <c r="N827" s="6" t="s">
        <v>1003</v>
      </c>
      <c r="R827" s="6" t="str">
        <f t="shared" si="12"/>
        <v>445Xã Cải Viên21</v>
      </c>
    </row>
    <row r="828" spans="1:18">
      <c r="A828" s="6">
        <v>827</v>
      </c>
      <c r="B828" s="6">
        <v>4</v>
      </c>
      <c r="C828" s="6" t="s">
        <v>1000</v>
      </c>
      <c r="D828" s="6">
        <v>45</v>
      </c>
      <c r="E828" s="6" t="s">
        <v>1044</v>
      </c>
      <c r="F828" s="6">
        <v>1411</v>
      </c>
      <c r="G828" s="6" t="s">
        <v>1057</v>
      </c>
      <c r="H828" s="6">
        <v>2</v>
      </c>
      <c r="I828" s="6" t="s">
        <v>297</v>
      </c>
      <c r="J828" s="6">
        <v>1</v>
      </c>
      <c r="K828" s="6" t="s">
        <v>810</v>
      </c>
      <c r="L828" s="8">
        <v>6</v>
      </c>
      <c r="M828" s="6" t="s">
        <v>297</v>
      </c>
      <c r="N828" s="6" t="s">
        <v>1003</v>
      </c>
      <c r="R828" s="6" t="str">
        <f t="shared" si="12"/>
        <v>445Xã Nội Thôn21</v>
      </c>
    </row>
    <row r="829" spans="1:18">
      <c r="A829" s="6">
        <v>828</v>
      </c>
      <c r="B829" s="6">
        <v>4</v>
      </c>
      <c r="C829" s="6" t="s">
        <v>1000</v>
      </c>
      <c r="D829" s="6">
        <v>45</v>
      </c>
      <c r="E829" s="6" t="s">
        <v>1044</v>
      </c>
      <c r="F829" s="6">
        <v>1414</v>
      </c>
      <c r="G829" s="6" t="s">
        <v>1058</v>
      </c>
      <c r="H829" s="6">
        <v>2</v>
      </c>
      <c r="I829" s="6" t="s">
        <v>297</v>
      </c>
      <c r="J829" s="6">
        <v>1</v>
      </c>
      <c r="K829" s="6" t="s">
        <v>810</v>
      </c>
      <c r="L829" s="8">
        <v>6</v>
      </c>
      <c r="M829" s="6" t="s">
        <v>297</v>
      </c>
      <c r="N829" s="6" t="s">
        <v>1003</v>
      </c>
      <c r="R829" s="6" t="str">
        <f t="shared" si="12"/>
        <v>445Xã Tổng Cọt21</v>
      </c>
    </row>
    <row r="830" spans="1:18">
      <c r="A830" s="6">
        <v>829</v>
      </c>
      <c r="B830" s="6">
        <v>4</v>
      </c>
      <c r="C830" s="6" t="s">
        <v>1000</v>
      </c>
      <c r="D830" s="6">
        <v>45</v>
      </c>
      <c r="E830" s="6" t="s">
        <v>1044</v>
      </c>
      <c r="F830" s="6">
        <v>1417</v>
      </c>
      <c r="G830" s="6" t="s">
        <v>1059</v>
      </c>
      <c r="H830" s="6">
        <v>2</v>
      </c>
      <c r="I830" s="6" t="s">
        <v>297</v>
      </c>
      <c r="J830" s="6">
        <v>1</v>
      </c>
      <c r="K830" s="6" t="s">
        <v>810</v>
      </c>
      <c r="L830" s="8">
        <v>6</v>
      </c>
      <c r="M830" s="6" t="s">
        <v>297</v>
      </c>
      <c r="N830" s="6" t="s">
        <v>1003</v>
      </c>
      <c r="R830" s="6" t="str">
        <f t="shared" si="12"/>
        <v>445Xã Sóc Hà21</v>
      </c>
    </row>
    <row r="831" spans="1:18">
      <c r="A831" s="6">
        <v>830</v>
      </c>
      <c r="B831" s="6">
        <v>4</v>
      </c>
      <c r="C831" s="6" t="s">
        <v>1000</v>
      </c>
      <c r="D831" s="6">
        <v>45</v>
      </c>
      <c r="E831" s="6" t="s">
        <v>1044</v>
      </c>
      <c r="F831" s="6">
        <v>1420</v>
      </c>
      <c r="G831" s="6" t="s">
        <v>1060</v>
      </c>
      <c r="H831" s="6">
        <v>2</v>
      </c>
      <c r="I831" s="6" t="s">
        <v>297</v>
      </c>
      <c r="J831" s="6">
        <v>1</v>
      </c>
      <c r="K831" s="6" t="s">
        <v>810</v>
      </c>
      <c r="L831" s="8">
        <v>6</v>
      </c>
      <c r="M831" s="6" t="s">
        <v>297</v>
      </c>
      <c r="N831" s="6" t="s">
        <v>1003</v>
      </c>
      <c r="R831" s="6" t="str">
        <f t="shared" si="12"/>
        <v>445Xã Thượng Thôn21</v>
      </c>
    </row>
    <row r="832" spans="1:18">
      <c r="A832" s="6">
        <v>831</v>
      </c>
      <c r="B832" s="6">
        <v>4</v>
      </c>
      <c r="C832" s="6" t="s">
        <v>1000</v>
      </c>
      <c r="D832" s="6">
        <v>45</v>
      </c>
      <c r="E832" s="6" t="s">
        <v>1044</v>
      </c>
      <c r="F832" s="6">
        <v>1429</v>
      </c>
      <c r="G832" s="6" t="s">
        <v>1061</v>
      </c>
      <c r="H832" s="6">
        <v>2</v>
      </c>
      <c r="I832" s="6" t="s">
        <v>297</v>
      </c>
      <c r="J832" s="6">
        <v>1</v>
      </c>
      <c r="K832" s="6" t="s">
        <v>810</v>
      </c>
      <c r="L832" s="8">
        <v>6</v>
      </c>
      <c r="M832" s="6" t="s">
        <v>297</v>
      </c>
      <c r="N832" s="6" t="s">
        <v>1003</v>
      </c>
      <c r="R832" s="6" t="str">
        <f t="shared" si="12"/>
        <v>445Xã Hồng Sỹ21</v>
      </c>
    </row>
    <row r="833" spans="1:18">
      <c r="A833" s="6">
        <v>832</v>
      </c>
      <c r="B833" s="6">
        <v>4</v>
      </c>
      <c r="C833" s="6" t="s">
        <v>1000</v>
      </c>
      <c r="D833" s="6">
        <v>45</v>
      </c>
      <c r="E833" s="6" t="s">
        <v>1044</v>
      </c>
      <c r="F833" s="6">
        <v>1432</v>
      </c>
      <c r="G833" s="6" t="s">
        <v>1062</v>
      </c>
      <c r="H833" s="6">
        <v>2</v>
      </c>
      <c r="I833" s="6" t="s">
        <v>297</v>
      </c>
      <c r="J833" s="6">
        <v>1</v>
      </c>
      <c r="K833" s="6" t="s">
        <v>810</v>
      </c>
      <c r="L833" s="8">
        <v>6</v>
      </c>
      <c r="M833" s="6" t="s">
        <v>297</v>
      </c>
      <c r="N833" s="6" t="s">
        <v>1003</v>
      </c>
      <c r="R833" s="6" t="str">
        <f t="shared" si="12"/>
        <v>445Xã Quý Quân21</v>
      </c>
    </row>
    <row r="834" spans="1:18">
      <c r="A834" s="6">
        <v>833</v>
      </c>
      <c r="B834" s="6">
        <v>4</v>
      </c>
      <c r="C834" s="6" t="s">
        <v>1000</v>
      </c>
      <c r="D834" s="6">
        <v>45</v>
      </c>
      <c r="E834" s="6" t="s">
        <v>1044</v>
      </c>
      <c r="F834" s="6">
        <v>1435</v>
      </c>
      <c r="G834" s="6" t="s">
        <v>1063</v>
      </c>
      <c r="H834" s="6">
        <v>2</v>
      </c>
      <c r="I834" s="6" t="s">
        <v>297</v>
      </c>
      <c r="J834" s="6">
        <v>1</v>
      </c>
      <c r="K834" s="6" t="s">
        <v>810</v>
      </c>
      <c r="L834" s="8">
        <v>6</v>
      </c>
      <c r="M834" s="6" t="s">
        <v>297</v>
      </c>
      <c r="N834" s="6" t="s">
        <v>1003</v>
      </c>
      <c r="R834" s="6" t="str">
        <f t="shared" si="12"/>
        <v>445Xã Mã Ba21</v>
      </c>
    </row>
    <row r="835" spans="1:18">
      <c r="A835" s="6">
        <v>834</v>
      </c>
      <c r="B835" s="6">
        <v>4</v>
      </c>
      <c r="C835" s="6" t="s">
        <v>1000</v>
      </c>
      <c r="D835" s="6">
        <v>45</v>
      </c>
      <c r="E835" s="6" t="s">
        <v>1044</v>
      </c>
      <c r="F835" s="6">
        <v>1438</v>
      </c>
      <c r="G835" s="6" t="s">
        <v>1064</v>
      </c>
      <c r="H835" s="6">
        <v>2</v>
      </c>
      <c r="I835" s="6" t="s">
        <v>297</v>
      </c>
      <c r="J835" s="6">
        <v>1</v>
      </c>
      <c r="K835" s="6" t="s">
        <v>810</v>
      </c>
      <c r="L835" s="8">
        <v>6</v>
      </c>
      <c r="M835" s="6" t="s">
        <v>297</v>
      </c>
      <c r="N835" s="6" t="s">
        <v>1003</v>
      </c>
      <c r="R835" s="6" t="str">
        <f t="shared" ref="R835:R898" si="13">CONCATENATE(B835,D835,G835,H835,J835)</f>
        <v>445Xã Ngọc Đào21</v>
      </c>
    </row>
    <row r="836" spans="1:18">
      <c r="A836" s="6">
        <v>835</v>
      </c>
      <c r="B836" s="6">
        <v>4</v>
      </c>
      <c r="C836" s="6" t="s">
        <v>1000</v>
      </c>
      <c r="D836" s="6">
        <v>47</v>
      </c>
      <c r="E836" s="6" t="s">
        <v>1065</v>
      </c>
      <c r="F836" s="6">
        <v>1447</v>
      </c>
      <c r="G836" s="6" t="s">
        <v>1066</v>
      </c>
      <c r="H836" s="6">
        <v>1</v>
      </c>
      <c r="I836" s="6" t="s">
        <v>251</v>
      </c>
      <c r="J836" s="6">
        <v>1</v>
      </c>
      <c r="K836" s="6" t="s">
        <v>810</v>
      </c>
      <c r="L836" s="8">
        <v>5</v>
      </c>
      <c r="M836" s="6" t="s">
        <v>251</v>
      </c>
      <c r="N836" s="6" t="s">
        <v>1003</v>
      </c>
      <c r="R836" s="6" t="str">
        <f t="shared" si="13"/>
        <v>447Thị trấn Trà Lĩnh11</v>
      </c>
    </row>
    <row r="837" spans="1:18">
      <c r="A837" s="6">
        <v>836</v>
      </c>
      <c r="B837" s="6">
        <v>4</v>
      </c>
      <c r="C837" s="6" t="s">
        <v>1000</v>
      </c>
      <c r="D837" s="6">
        <v>47</v>
      </c>
      <c r="E837" s="6" t="s">
        <v>1065</v>
      </c>
      <c r="F837" s="6">
        <v>1453</v>
      </c>
      <c r="G837" s="6" t="s">
        <v>1067</v>
      </c>
      <c r="H837" s="6">
        <v>2</v>
      </c>
      <c r="I837" s="6" t="s">
        <v>297</v>
      </c>
      <c r="J837" s="6">
        <v>1</v>
      </c>
      <c r="K837" s="6" t="s">
        <v>810</v>
      </c>
      <c r="L837" s="8">
        <v>6</v>
      </c>
      <c r="M837" s="6" t="s">
        <v>297</v>
      </c>
      <c r="N837" s="6" t="s">
        <v>1003</v>
      </c>
      <c r="R837" s="6" t="str">
        <f t="shared" si="13"/>
        <v>447Xã Tri Phương21</v>
      </c>
    </row>
    <row r="838" spans="1:18">
      <c r="A838" s="6">
        <v>837</v>
      </c>
      <c r="B838" s="6">
        <v>4</v>
      </c>
      <c r="C838" s="6" t="s">
        <v>1000</v>
      </c>
      <c r="D838" s="6">
        <v>47</v>
      </c>
      <c r="E838" s="6" t="s">
        <v>1065</v>
      </c>
      <c r="F838" s="6">
        <v>1456</v>
      </c>
      <c r="G838" s="6" t="s">
        <v>1068</v>
      </c>
      <c r="H838" s="6">
        <v>2</v>
      </c>
      <c r="I838" s="6" t="s">
        <v>297</v>
      </c>
      <c r="J838" s="6">
        <v>1</v>
      </c>
      <c r="K838" s="6" t="s">
        <v>810</v>
      </c>
      <c r="L838" s="8">
        <v>6</v>
      </c>
      <c r="M838" s="6" t="s">
        <v>297</v>
      </c>
      <c r="N838" s="6" t="s">
        <v>1003</v>
      </c>
      <c r="R838" s="6" t="str">
        <f t="shared" si="13"/>
        <v>447Xã Quang Hán21</v>
      </c>
    </row>
    <row r="839" spans="1:18">
      <c r="A839" s="6">
        <v>838</v>
      </c>
      <c r="B839" s="6">
        <v>4</v>
      </c>
      <c r="C839" s="6" t="s">
        <v>1000</v>
      </c>
      <c r="D839" s="6">
        <v>47</v>
      </c>
      <c r="E839" s="6" t="s">
        <v>1065</v>
      </c>
      <c r="F839" s="6">
        <v>1462</v>
      </c>
      <c r="G839" s="6" t="s">
        <v>1069</v>
      </c>
      <c r="H839" s="6">
        <v>2</v>
      </c>
      <c r="I839" s="6" t="s">
        <v>297</v>
      </c>
      <c r="J839" s="6">
        <v>1</v>
      </c>
      <c r="K839" s="6" t="s">
        <v>810</v>
      </c>
      <c r="L839" s="8">
        <v>6</v>
      </c>
      <c r="M839" s="6" t="s">
        <v>297</v>
      </c>
      <c r="N839" s="6" t="s">
        <v>1003</v>
      </c>
      <c r="R839" s="6" t="str">
        <f t="shared" si="13"/>
        <v>447Xã Xuân Nội21</v>
      </c>
    </row>
    <row r="840" spans="1:18">
      <c r="A840" s="6">
        <v>839</v>
      </c>
      <c r="B840" s="6">
        <v>4</v>
      </c>
      <c r="C840" s="6" t="s">
        <v>1000</v>
      </c>
      <c r="D840" s="6">
        <v>47</v>
      </c>
      <c r="E840" s="6" t="s">
        <v>1065</v>
      </c>
      <c r="F840" s="6">
        <v>1465</v>
      </c>
      <c r="G840" s="6" t="s">
        <v>741</v>
      </c>
      <c r="H840" s="6">
        <v>2</v>
      </c>
      <c r="I840" s="6" t="s">
        <v>297</v>
      </c>
      <c r="J840" s="6">
        <v>1</v>
      </c>
      <c r="K840" s="6" t="s">
        <v>810</v>
      </c>
      <c r="L840" s="8">
        <v>6</v>
      </c>
      <c r="M840" s="6" t="s">
        <v>297</v>
      </c>
      <c r="N840" s="6" t="s">
        <v>1003</v>
      </c>
      <c r="R840" s="6" t="str">
        <f t="shared" si="13"/>
        <v>447Xã Quang Trung21</v>
      </c>
    </row>
    <row r="841" spans="1:18">
      <c r="A841" s="6">
        <v>840</v>
      </c>
      <c r="B841" s="6">
        <v>4</v>
      </c>
      <c r="C841" s="6" t="s">
        <v>1000</v>
      </c>
      <c r="D841" s="6">
        <v>47</v>
      </c>
      <c r="E841" s="6" t="s">
        <v>1065</v>
      </c>
      <c r="F841" s="6">
        <v>1468</v>
      </c>
      <c r="G841" s="6" t="s">
        <v>1070</v>
      </c>
      <c r="H841" s="6">
        <v>2</v>
      </c>
      <c r="I841" s="6" t="s">
        <v>297</v>
      </c>
      <c r="J841" s="6">
        <v>1</v>
      </c>
      <c r="K841" s="6" t="s">
        <v>810</v>
      </c>
      <c r="L841" s="8">
        <v>6</v>
      </c>
      <c r="M841" s="6" t="s">
        <v>297</v>
      </c>
      <c r="N841" s="6" t="s">
        <v>1003</v>
      </c>
      <c r="R841" s="6" t="str">
        <f t="shared" si="13"/>
        <v>447Xã Quang Vinh21</v>
      </c>
    </row>
    <row r="842" spans="1:18">
      <c r="A842" s="6">
        <v>841</v>
      </c>
      <c r="B842" s="6">
        <v>4</v>
      </c>
      <c r="C842" s="6" t="s">
        <v>1000</v>
      </c>
      <c r="D842" s="6">
        <v>47</v>
      </c>
      <c r="E842" s="6" t="s">
        <v>1065</v>
      </c>
      <c r="F842" s="6">
        <v>1471</v>
      </c>
      <c r="G842" s="6" t="s">
        <v>1071</v>
      </c>
      <c r="H842" s="6">
        <v>2</v>
      </c>
      <c r="I842" s="6" t="s">
        <v>297</v>
      </c>
      <c r="J842" s="6">
        <v>1</v>
      </c>
      <c r="K842" s="6" t="s">
        <v>810</v>
      </c>
      <c r="L842" s="8">
        <v>6</v>
      </c>
      <c r="M842" s="6" t="s">
        <v>297</v>
      </c>
      <c r="N842" s="6" t="s">
        <v>1003</v>
      </c>
      <c r="R842" s="6" t="str">
        <f t="shared" si="13"/>
        <v>447Xã Cao Chương21</v>
      </c>
    </row>
    <row r="843" spans="1:18">
      <c r="A843" s="6">
        <v>842</v>
      </c>
      <c r="B843" s="6">
        <v>4</v>
      </c>
      <c r="C843" s="6" t="s">
        <v>1000</v>
      </c>
      <c r="D843" s="6">
        <v>47</v>
      </c>
      <c r="E843" s="6" t="s">
        <v>1065</v>
      </c>
      <c r="F843" s="6">
        <v>1477</v>
      </c>
      <c r="G843" s="6" t="s">
        <v>1072</v>
      </c>
      <c r="H843" s="6">
        <v>1</v>
      </c>
      <c r="I843" s="6" t="s">
        <v>251</v>
      </c>
      <c r="J843" s="6">
        <v>1</v>
      </c>
      <c r="K843" s="6" t="s">
        <v>810</v>
      </c>
      <c r="L843" s="8">
        <v>5</v>
      </c>
      <c r="M843" s="6" t="s">
        <v>251</v>
      </c>
      <c r="N843" s="6" t="s">
        <v>1003</v>
      </c>
      <c r="R843" s="6" t="str">
        <f t="shared" si="13"/>
        <v>447Thị trấn Trùng Khánh11</v>
      </c>
    </row>
    <row r="844" spans="1:18">
      <c r="A844" s="6">
        <v>843</v>
      </c>
      <c r="B844" s="6">
        <v>4</v>
      </c>
      <c r="C844" s="6" t="s">
        <v>1000</v>
      </c>
      <c r="D844" s="6">
        <v>47</v>
      </c>
      <c r="E844" s="6" t="s">
        <v>1065</v>
      </c>
      <c r="F844" s="6">
        <v>1480</v>
      </c>
      <c r="G844" s="6" t="s">
        <v>1073</v>
      </c>
      <c r="H844" s="6">
        <v>2</v>
      </c>
      <c r="I844" s="6" t="s">
        <v>297</v>
      </c>
      <c r="J844" s="6">
        <v>1</v>
      </c>
      <c r="K844" s="6" t="s">
        <v>810</v>
      </c>
      <c r="L844" s="8">
        <v>6</v>
      </c>
      <c r="M844" s="6" t="s">
        <v>297</v>
      </c>
      <c r="N844" s="6" t="s">
        <v>1003</v>
      </c>
      <c r="R844" s="6" t="str">
        <f t="shared" si="13"/>
        <v>447Xã Ngọc Khê21</v>
      </c>
    </row>
    <row r="845" spans="1:18">
      <c r="A845" s="6">
        <v>844</v>
      </c>
      <c r="B845" s="6">
        <v>4</v>
      </c>
      <c r="C845" s="6" t="s">
        <v>1000</v>
      </c>
      <c r="D845" s="6">
        <v>47</v>
      </c>
      <c r="E845" s="6" t="s">
        <v>1065</v>
      </c>
      <c r="F845" s="6">
        <v>1481</v>
      </c>
      <c r="G845" s="6" t="s">
        <v>1074</v>
      </c>
      <c r="H845" s="6">
        <v>2</v>
      </c>
      <c r="I845" s="6" t="s">
        <v>297</v>
      </c>
      <c r="J845" s="6">
        <v>1</v>
      </c>
      <c r="K845" s="6" t="s">
        <v>810</v>
      </c>
      <c r="L845" s="8">
        <v>6</v>
      </c>
      <c r="M845" s="6" t="s">
        <v>297</v>
      </c>
      <c r="N845" s="6" t="s">
        <v>1003</v>
      </c>
      <c r="R845" s="6" t="str">
        <f t="shared" si="13"/>
        <v>447Xã Ngọc Côn21</v>
      </c>
    </row>
    <row r="846" spans="1:18">
      <c r="A846" s="6">
        <v>845</v>
      </c>
      <c r="B846" s="6">
        <v>4</v>
      </c>
      <c r="C846" s="6" t="s">
        <v>1000</v>
      </c>
      <c r="D846" s="6">
        <v>47</v>
      </c>
      <c r="E846" s="6" t="s">
        <v>1065</v>
      </c>
      <c r="F846" s="6">
        <v>1483</v>
      </c>
      <c r="G846" s="6" t="s">
        <v>1075</v>
      </c>
      <c r="H846" s="6">
        <v>2</v>
      </c>
      <c r="I846" s="6" t="s">
        <v>297</v>
      </c>
      <c r="J846" s="6">
        <v>1</v>
      </c>
      <c r="K846" s="6" t="s">
        <v>810</v>
      </c>
      <c r="L846" s="8">
        <v>6</v>
      </c>
      <c r="M846" s="6" t="s">
        <v>297</v>
      </c>
      <c r="N846" s="6" t="s">
        <v>1003</v>
      </c>
      <c r="R846" s="6" t="str">
        <f t="shared" si="13"/>
        <v>447Xã Phong Nậm21</v>
      </c>
    </row>
    <row r="847" spans="1:18">
      <c r="A847" s="6">
        <v>846</v>
      </c>
      <c r="B847" s="6">
        <v>4</v>
      </c>
      <c r="C847" s="6" t="s">
        <v>1000</v>
      </c>
      <c r="D847" s="6">
        <v>47</v>
      </c>
      <c r="E847" s="6" t="s">
        <v>1065</v>
      </c>
      <c r="F847" s="6">
        <v>1489</v>
      </c>
      <c r="G847" s="6" t="s">
        <v>1076</v>
      </c>
      <c r="H847" s="6">
        <v>2</v>
      </c>
      <c r="I847" s="6" t="s">
        <v>297</v>
      </c>
      <c r="J847" s="6">
        <v>1</v>
      </c>
      <c r="K847" s="6" t="s">
        <v>810</v>
      </c>
      <c r="L847" s="8">
        <v>6</v>
      </c>
      <c r="M847" s="6" t="s">
        <v>297</v>
      </c>
      <c r="N847" s="6" t="s">
        <v>1003</v>
      </c>
      <c r="R847" s="6" t="str">
        <f t="shared" si="13"/>
        <v>447Xã Đình Phong21</v>
      </c>
    </row>
    <row r="848" spans="1:18">
      <c r="A848" s="6">
        <v>847</v>
      </c>
      <c r="B848" s="6">
        <v>4</v>
      </c>
      <c r="C848" s="6" t="s">
        <v>1000</v>
      </c>
      <c r="D848" s="6">
        <v>47</v>
      </c>
      <c r="E848" s="6" t="s">
        <v>1065</v>
      </c>
      <c r="F848" s="6">
        <v>1495</v>
      </c>
      <c r="G848" s="6" t="s">
        <v>1077</v>
      </c>
      <c r="H848" s="6">
        <v>2</v>
      </c>
      <c r="I848" s="6" t="s">
        <v>297</v>
      </c>
      <c r="J848" s="6">
        <v>1</v>
      </c>
      <c r="K848" s="6" t="s">
        <v>810</v>
      </c>
      <c r="L848" s="8">
        <v>6</v>
      </c>
      <c r="M848" s="6" t="s">
        <v>297</v>
      </c>
      <c r="N848" s="6" t="s">
        <v>1003</v>
      </c>
      <c r="R848" s="6" t="str">
        <f t="shared" si="13"/>
        <v>447Xã Đàm Thuỷ21</v>
      </c>
    </row>
    <row r="849" spans="1:18">
      <c r="A849" s="6">
        <v>848</v>
      </c>
      <c r="B849" s="6">
        <v>4</v>
      </c>
      <c r="C849" s="6" t="s">
        <v>1000</v>
      </c>
      <c r="D849" s="6">
        <v>47</v>
      </c>
      <c r="E849" s="6" t="s">
        <v>1065</v>
      </c>
      <c r="F849" s="6">
        <v>1498</v>
      </c>
      <c r="G849" s="6" t="s">
        <v>1078</v>
      </c>
      <c r="H849" s="6">
        <v>2</v>
      </c>
      <c r="I849" s="6" t="s">
        <v>297</v>
      </c>
      <c r="J849" s="6">
        <v>1</v>
      </c>
      <c r="K849" s="6" t="s">
        <v>810</v>
      </c>
      <c r="L849" s="8">
        <v>6</v>
      </c>
      <c r="M849" s="6" t="s">
        <v>297</v>
      </c>
      <c r="N849" s="6" t="s">
        <v>1003</v>
      </c>
      <c r="R849" s="6" t="str">
        <f t="shared" si="13"/>
        <v>447Xã Khâm Thành21</v>
      </c>
    </row>
    <row r="850" spans="1:18">
      <c r="A850" s="6">
        <v>849</v>
      </c>
      <c r="B850" s="6">
        <v>4</v>
      </c>
      <c r="C850" s="6" t="s">
        <v>1000</v>
      </c>
      <c r="D850" s="6">
        <v>47</v>
      </c>
      <c r="E850" s="6" t="s">
        <v>1065</v>
      </c>
      <c r="F850" s="6">
        <v>1501</v>
      </c>
      <c r="G850" s="6" t="s">
        <v>1079</v>
      </c>
      <c r="H850" s="6">
        <v>2</v>
      </c>
      <c r="I850" s="6" t="s">
        <v>297</v>
      </c>
      <c r="J850" s="6">
        <v>1</v>
      </c>
      <c r="K850" s="6" t="s">
        <v>810</v>
      </c>
      <c r="L850" s="8">
        <v>6</v>
      </c>
      <c r="M850" s="6" t="s">
        <v>297</v>
      </c>
      <c r="N850" s="6" t="s">
        <v>1003</v>
      </c>
      <c r="R850" s="6" t="str">
        <f t="shared" si="13"/>
        <v>447Xã Chí Viễn21</v>
      </c>
    </row>
    <row r="851" spans="1:18">
      <c r="A851" s="6">
        <v>850</v>
      </c>
      <c r="B851" s="6">
        <v>4</v>
      </c>
      <c r="C851" s="6" t="s">
        <v>1000</v>
      </c>
      <c r="D851" s="6">
        <v>47</v>
      </c>
      <c r="E851" s="6" t="s">
        <v>1065</v>
      </c>
      <c r="F851" s="6">
        <v>1504</v>
      </c>
      <c r="G851" s="6" t="s">
        <v>1080</v>
      </c>
      <c r="H851" s="6">
        <v>2</v>
      </c>
      <c r="I851" s="6" t="s">
        <v>297</v>
      </c>
      <c r="J851" s="6">
        <v>1</v>
      </c>
      <c r="K851" s="6" t="s">
        <v>810</v>
      </c>
      <c r="L851" s="8">
        <v>6</v>
      </c>
      <c r="M851" s="6" t="s">
        <v>297</v>
      </c>
      <c r="N851" s="6" t="s">
        <v>1003</v>
      </c>
      <c r="R851" s="6" t="str">
        <f t="shared" si="13"/>
        <v>447Xã Lăng Hiếu21</v>
      </c>
    </row>
    <row r="852" spans="1:18">
      <c r="A852" s="6">
        <v>851</v>
      </c>
      <c r="B852" s="6">
        <v>4</v>
      </c>
      <c r="C852" s="6" t="s">
        <v>1000</v>
      </c>
      <c r="D852" s="6">
        <v>47</v>
      </c>
      <c r="E852" s="6" t="s">
        <v>1065</v>
      </c>
      <c r="F852" s="6">
        <v>1507</v>
      </c>
      <c r="G852" s="6" t="s">
        <v>1081</v>
      </c>
      <c r="H852" s="6">
        <v>2</v>
      </c>
      <c r="I852" s="6" t="s">
        <v>297</v>
      </c>
      <c r="J852" s="6">
        <v>1</v>
      </c>
      <c r="K852" s="6" t="s">
        <v>810</v>
      </c>
      <c r="L852" s="8">
        <v>6</v>
      </c>
      <c r="M852" s="6" t="s">
        <v>297</v>
      </c>
      <c r="N852" s="6" t="s">
        <v>1003</v>
      </c>
      <c r="R852" s="6" t="str">
        <f t="shared" si="13"/>
        <v>447Xã Phong Châu21</v>
      </c>
    </row>
    <row r="853" spans="1:18">
      <c r="A853" s="6">
        <v>852</v>
      </c>
      <c r="B853" s="6">
        <v>4</v>
      </c>
      <c r="C853" s="6" t="s">
        <v>1000</v>
      </c>
      <c r="D853" s="6">
        <v>47</v>
      </c>
      <c r="E853" s="6" t="s">
        <v>1065</v>
      </c>
      <c r="F853" s="6">
        <v>1516</v>
      </c>
      <c r="G853" s="6" t="s">
        <v>1082</v>
      </c>
      <c r="H853" s="6">
        <v>2</v>
      </c>
      <c r="I853" s="6" t="s">
        <v>297</v>
      </c>
      <c r="J853" s="6">
        <v>1</v>
      </c>
      <c r="K853" s="6" t="s">
        <v>810</v>
      </c>
      <c r="L853" s="8">
        <v>6</v>
      </c>
      <c r="M853" s="6" t="s">
        <v>297</v>
      </c>
      <c r="N853" s="6" t="s">
        <v>1003</v>
      </c>
      <c r="R853" s="6" t="str">
        <f t="shared" si="13"/>
        <v>447Xã Trung Phúc21</v>
      </c>
    </row>
    <row r="854" spans="1:18">
      <c r="A854" s="6">
        <v>853</v>
      </c>
      <c r="B854" s="6">
        <v>4</v>
      </c>
      <c r="C854" s="6" t="s">
        <v>1000</v>
      </c>
      <c r="D854" s="6">
        <v>47</v>
      </c>
      <c r="E854" s="6" t="s">
        <v>1065</v>
      </c>
      <c r="F854" s="6">
        <v>1519</v>
      </c>
      <c r="G854" s="6" t="s">
        <v>1083</v>
      </c>
      <c r="H854" s="6">
        <v>2</v>
      </c>
      <c r="I854" s="6" t="s">
        <v>297</v>
      </c>
      <c r="J854" s="6">
        <v>1</v>
      </c>
      <c r="K854" s="6" t="s">
        <v>810</v>
      </c>
      <c r="L854" s="8">
        <v>6</v>
      </c>
      <c r="M854" s="6" t="s">
        <v>297</v>
      </c>
      <c r="N854" s="6" t="s">
        <v>1003</v>
      </c>
      <c r="R854" s="6" t="str">
        <f t="shared" si="13"/>
        <v>447Xã Cao Thăng21</v>
      </c>
    </row>
    <row r="855" spans="1:18">
      <c r="A855" s="6">
        <v>854</v>
      </c>
      <c r="B855" s="6">
        <v>4</v>
      </c>
      <c r="C855" s="6" t="s">
        <v>1000</v>
      </c>
      <c r="D855" s="6">
        <v>47</v>
      </c>
      <c r="E855" s="6" t="s">
        <v>1065</v>
      </c>
      <c r="F855" s="6">
        <v>1522</v>
      </c>
      <c r="G855" s="6" t="s">
        <v>1084</v>
      </c>
      <c r="H855" s="6">
        <v>2</v>
      </c>
      <c r="I855" s="6" t="s">
        <v>297</v>
      </c>
      <c r="J855" s="6">
        <v>1</v>
      </c>
      <c r="K855" s="6" t="s">
        <v>810</v>
      </c>
      <c r="L855" s="8">
        <v>6</v>
      </c>
      <c r="M855" s="6" t="s">
        <v>297</v>
      </c>
      <c r="N855" s="6" t="s">
        <v>1003</v>
      </c>
      <c r="R855" s="6" t="str">
        <f t="shared" si="13"/>
        <v>447Xã Đức Hồng21</v>
      </c>
    </row>
    <row r="856" spans="1:18">
      <c r="A856" s="6">
        <v>855</v>
      </c>
      <c r="B856" s="6">
        <v>4</v>
      </c>
      <c r="C856" s="6" t="s">
        <v>1000</v>
      </c>
      <c r="D856" s="6">
        <v>47</v>
      </c>
      <c r="E856" s="6" t="s">
        <v>1065</v>
      </c>
      <c r="F856" s="6">
        <v>1525</v>
      </c>
      <c r="G856" s="6" t="s">
        <v>1085</v>
      </c>
      <c r="H856" s="6">
        <v>2</v>
      </c>
      <c r="I856" s="6" t="s">
        <v>297</v>
      </c>
      <c r="J856" s="6">
        <v>1</v>
      </c>
      <c r="K856" s="6" t="s">
        <v>810</v>
      </c>
      <c r="L856" s="8">
        <v>6</v>
      </c>
      <c r="M856" s="6" t="s">
        <v>297</v>
      </c>
      <c r="N856" s="6" t="s">
        <v>1003</v>
      </c>
      <c r="R856" s="6" t="str">
        <f t="shared" si="13"/>
        <v>447Xã Đoài Dương21</v>
      </c>
    </row>
    <row r="857" spans="1:18">
      <c r="A857" s="6">
        <v>856</v>
      </c>
      <c r="B857" s="6">
        <v>4</v>
      </c>
      <c r="C857" s="6" t="s">
        <v>1000</v>
      </c>
      <c r="D857" s="6">
        <v>48</v>
      </c>
      <c r="E857" s="6" t="s">
        <v>1086</v>
      </c>
      <c r="F857" s="6">
        <v>1534</v>
      </c>
      <c r="G857" s="6" t="s">
        <v>1087</v>
      </c>
      <c r="H857" s="6">
        <v>2</v>
      </c>
      <c r="I857" s="6" t="s">
        <v>297</v>
      </c>
      <c r="J857" s="6">
        <v>1</v>
      </c>
      <c r="K857" s="6" t="s">
        <v>810</v>
      </c>
      <c r="L857" s="8">
        <v>6</v>
      </c>
      <c r="M857" s="6" t="s">
        <v>297</v>
      </c>
      <c r="N857" s="6" t="s">
        <v>1003</v>
      </c>
      <c r="R857" s="6" t="str">
        <f t="shared" si="13"/>
        <v>448Xã Minh Long21</v>
      </c>
    </row>
    <row r="858" spans="1:18">
      <c r="A858" s="6">
        <v>857</v>
      </c>
      <c r="B858" s="6">
        <v>4</v>
      </c>
      <c r="C858" s="6" t="s">
        <v>1000</v>
      </c>
      <c r="D858" s="6">
        <v>48</v>
      </c>
      <c r="E858" s="6" t="s">
        <v>1086</v>
      </c>
      <c r="F858" s="6">
        <v>1537</v>
      </c>
      <c r="G858" s="6" t="s">
        <v>1088</v>
      </c>
      <c r="H858" s="6">
        <v>2</v>
      </c>
      <c r="I858" s="6" t="s">
        <v>297</v>
      </c>
      <c r="J858" s="6">
        <v>1</v>
      </c>
      <c r="K858" s="6" t="s">
        <v>810</v>
      </c>
      <c r="L858" s="8">
        <v>6</v>
      </c>
      <c r="M858" s="6" t="s">
        <v>297</v>
      </c>
      <c r="N858" s="6" t="s">
        <v>1003</v>
      </c>
      <c r="R858" s="6" t="str">
        <f t="shared" si="13"/>
        <v>448Xã Lý Quốc21</v>
      </c>
    </row>
    <row r="859" spans="1:18">
      <c r="A859" s="6">
        <v>858</v>
      </c>
      <c r="B859" s="6">
        <v>4</v>
      </c>
      <c r="C859" s="6" t="s">
        <v>1000</v>
      </c>
      <c r="D859" s="6">
        <v>48</v>
      </c>
      <c r="E859" s="6" t="s">
        <v>1086</v>
      </c>
      <c r="F859" s="6">
        <v>1540</v>
      </c>
      <c r="G859" s="6" t="s">
        <v>721</v>
      </c>
      <c r="H859" s="6">
        <v>2</v>
      </c>
      <c r="I859" s="6" t="s">
        <v>297</v>
      </c>
      <c r="J859" s="6">
        <v>1</v>
      </c>
      <c r="K859" s="6" t="s">
        <v>810</v>
      </c>
      <c r="L859" s="8">
        <v>6</v>
      </c>
      <c r="M859" s="6" t="s">
        <v>297</v>
      </c>
      <c r="N859" s="6" t="s">
        <v>1003</v>
      </c>
      <c r="R859" s="6" t="str">
        <f t="shared" si="13"/>
        <v>448Xã Thắng Lợi21</v>
      </c>
    </row>
    <row r="860" spans="1:18">
      <c r="A860" s="6">
        <v>859</v>
      </c>
      <c r="B860" s="6">
        <v>4</v>
      </c>
      <c r="C860" s="6" t="s">
        <v>1000</v>
      </c>
      <c r="D860" s="6">
        <v>48</v>
      </c>
      <c r="E860" s="6" t="s">
        <v>1086</v>
      </c>
      <c r="F860" s="6">
        <v>1543</v>
      </c>
      <c r="G860" s="6" t="s">
        <v>1089</v>
      </c>
      <c r="H860" s="6">
        <v>2</v>
      </c>
      <c r="I860" s="6" t="s">
        <v>297</v>
      </c>
      <c r="J860" s="6">
        <v>1</v>
      </c>
      <c r="K860" s="6" t="s">
        <v>810</v>
      </c>
      <c r="L860" s="8">
        <v>6</v>
      </c>
      <c r="M860" s="6" t="s">
        <v>297</v>
      </c>
      <c r="N860" s="6" t="s">
        <v>1003</v>
      </c>
      <c r="R860" s="6" t="str">
        <f t="shared" si="13"/>
        <v>448Xã Đồng Loan21</v>
      </c>
    </row>
    <row r="861" spans="1:18">
      <c r="A861" s="6">
        <v>860</v>
      </c>
      <c r="B861" s="6">
        <v>4</v>
      </c>
      <c r="C861" s="6" t="s">
        <v>1000</v>
      </c>
      <c r="D861" s="6">
        <v>48</v>
      </c>
      <c r="E861" s="6" t="s">
        <v>1086</v>
      </c>
      <c r="F861" s="6">
        <v>1546</v>
      </c>
      <c r="G861" s="6" t="s">
        <v>1090</v>
      </c>
      <c r="H861" s="6">
        <v>2</v>
      </c>
      <c r="I861" s="6" t="s">
        <v>297</v>
      </c>
      <c r="J861" s="6">
        <v>1</v>
      </c>
      <c r="K861" s="6" t="s">
        <v>810</v>
      </c>
      <c r="L861" s="8">
        <v>6</v>
      </c>
      <c r="M861" s="6" t="s">
        <v>297</v>
      </c>
      <c r="N861" s="6" t="s">
        <v>1003</v>
      </c>
      <c r="R861" s="6" t="str">
        <f t="shared" si="13"/>
        <v>448Xã Đức Quang21</v>
      </c>
    </row>
    <row r="862" spans="1:18">
      <c r="A862" s="6">
        <v>861</v>
      </c>
      <c r="B862" s="6">
        <v>4</v>
      </c>
      <c r="C862" s="6" t="s">
        <v>1000</v>
      </c>
      <c r="D862" s="6">
        <v>48</v>
      </c>
      <c r="E862" s="6" t="s">
        <v>1086</v>
      </c>
      <c r="F862" s="6">
        <v>1549</v>
      </c>
      <c r="G862" s="6" t="s">
        <v>1091</v>
      </c>
      <c r="H862" s="6">
        <v>2</v>
      </c>
      <c r="I862" s="6" t="s">
        <v>297</v>
      </c>
      <c r="J862" s="6">
        <v>1</v>
      </c>
      <c r="K862" s="6" t="s">
        <v>810</v>
      </c>
      <c r="L862" s="8">
        <v>6</v>
      </c>
      <c r="M862" s="6" t="s">
        <v>297</v>
      </c>
      <c r="N862" s="6" t="s">
        <v>1003</v>
      </c>
      <c r="R862" s="6" t="str">
        <f t="shared" si="13"/>
        <v>448Xã Kim Loan21</v>
      </c>
    </row>
    <row r="863" spans="1:18">
      <c r="A863" s="6">
        <v>862</v>
      </c>
      <c r="B863" s="6">
        <v>4</v>
      </c>
      <c r="C863" s="6" t="s">
        <v>1000</v>
      </c>
      <c r="D863" s="6">
        <v>48</v>
      </c>
      <c r="E863" s="6" t="s">
        <v>1086</v>
      </c>
      <c r="F863" s="6">
        <v>1552</v>
      </c>
      <c r="G863" s="6" t="s">
        <v>1092</v>
      </c>
      <c r="H863" s="6">
        <v>2</v>
      </c>
      <c r="I863" s="6" t="s">
        <v>297</v>
      </c>
      <c r="J863" s="6">
        <v>1</v>
      </c>
      <c r="K863" s="6" t="s">
        <v>810</v>
      </c>
      <c r="L863" s="8">
        <v>6</v>
      </c>
      <c r="M863" s="6" t="s">
        <v>297</v>
      </c>
      <c r="N863" s="6" t="s">
        <v>1003</v>
      </c>
      <c r="R863" s="6" t="str">
        <f t="shared" si="13"/>
        <v>448Xã Quang Long21</v>
      </c>
    </row>
    <row r="864" spans="1:18">
      <c r="A864" s="6">
        <v>863</v>
      </c>
      <c r="B864" s="6">
        <v>4</v>
      </c>
      <c r="C864" s="6" t="s">
        <v>1000</v>
      </c>
      <c r="D864" s="6">
        <v>48</v>
      </c>
      <c r="E864" s="6" t="s">
        <v>1086</v>
      </c>
      <c r="F864" s="6">
        <v>1555</v>
      </c>
      <c r="G864" s="6" t="s">
        <v>1093</v>
      </c>
      <c r="H864" s="6">
        <v>2</v>
      </c>
      <c r="I864" s="6" t="s">
        <v>297</v>
      </c>
      <c r="J864" s="6">
        <v>1</v>
      </c>
      <c r="K864" s="6" t="s">
        <v>810</v>
      </c>
      <c r="L864" s="8">
        <v>6</v>
      </c>
      <c r="M864" s="6" t="s">
        <v>297</v>
      </c>
      <c r="N864" s="6" t="s">
        <v>1003</v>
      </c>
      <c r="R864" s="6" t="str">
        <f t="shared" si="13"/>
        <v>448Xã An Lạc21</v>
      </c>
    </row>
    <row r="865" spans="1:18">
      <c r="A865" s="6">
        <v>864</v>
      </c>
      <c r="B865" s="6">
        <v>4</v>
      </c>
      <c r="C865" s="6" t="s">
        <v>1000</v>
      </c>
      <c r="D865" s="6">
        <v>48</v>
      </c>
      <c r="E865" s="6" t="s">
        <v>1086</v>
      </c>
      <c r="F865" s="6">
        <v>1558</v>
      </c>
      <c r="G865" s="6" t="s">
        <v>1094</v>
      </c>
      <c r="H865" s="6">
        <v>1</v>
      </c>
      <c r="I865" s="6" t="s">
        <v>251</v>
      </c>
      <c r="J865" s="6">
        <v>1</v>
      </c>
      <c r="K865" s="6" t="s">
        <v>810</v>
      </c>
      <c r="L865" s="8">
        <v>5</v>
      </c>
      <c r="M865" s="6" t="s">
        <v>251</v>
      </c>
      <c r="N865" s="6" t="s">
        <v>1003</v>
      </c>
      <c r="R865" s="6" t="str">
        <f t="shared" si="13"/>
        <v>448Thị trấn Thanh Nhật11</v>
      </c>
    </row>
    <row r="866" spans="1:18">
      <c r="A866" s="6">
        <v>865</v>
      </c>
      <c r="B866" s="6">
        <v>4</v>
      </c>
      <c r="C866" s="6" t="s">
        <v>1000</v>
      </c>
      <c r="D866" s="6">
        <v>48</v>
      </c>
      <c r="E866" s="6" t="s">
        <v>1086</v>
      </c>
      <c r="F866" s="6">
        <v>1561</v>
      </c>
      <c r="G866" s="6" t="s">
        <v>1095</v>
      </c>
      <c r="H866" s="6">
        <v>2</v>
      </c>
      <c r="I866" s="6" t="s">
        <v>297</v>
      </c>
      <c r="J866" s="6">
        <v>1</v>
      </c>
      <c r="K866" s="6" t="s">
        <v>810</v>
      </c>
      <c r="L866" s="8">
        <v>6</v>
      </c>
      <c r="M866" s="6" t="s">
        <v>297</v>
      </c>
      <c r="N866" s="6" t="s">
        <v>1003</v>
      </c>
      <c r="R866" s="6" t="str">
        <f t="shared" si="13"/>
        <v>448Xã Vinh Quý21</v>
      </c>
    </row>
    <row r="867" spans="1:18">
      <c r="A867" s="6">
        <v>866</v>
      </c>
      <c r="B867" s="6">
        <v>4</v>
      </c>
      <c r="C867" s="6" t="s">
        <v>1000</v>
      </c>
      <c r="D867" s="6">
        <v>48</v>
      </c>
      <c r="E867" s="6" t="s">
        <v>1086</v>
      </c>
      <c r="F867" s="6">
        <v>1564</v>
      </c>
      <c r="G867" s="6" t="s">
        <v>723</v>
      </c>
      <c r="H867" s="6">
        <v>2</v>
      </c>
      <c r="I867" s="6" t="s">
        <v>297</v>
      </c>
      <c r="J867" s="6">
        <v>1</v>
      </c>
      <c r="K867" s="6" t="s">
        <v>810</v>
      </c>
      <c r="L867" s="8">
        <v>6</v>
      </c>
      <c r="M867" s="6" t="s">
        <v>297</v>
      </c>
      <c r="N867" s="6" t="s">
        <v>1003</v>
      </c>
      <c r="R867" s="6" t="str">
        <f t="shared" si="13"/>
        <v>448Xã Thống Nhất21</v>
      </c>
    </row>
    <row r="868" spans="1:18">
      <c r="A868" s="6">
        <v>867</v>
      </c>
      <c r="B868" s="6">
        <v>4</v>
      </c>
      <c r="C868" s="6" t="s">
        <v>1000</v>
      </c>
      <c r="D868" s="6">
        <v>48</v>
      </c>
      <c r="E868" s="6" t="s">
        <v>1086</v>
      </c>
      <c r="F868" s="6">
        <v>1567</v>
      </c>
      <c r="G868" s="6" t="s">
        <v>1096</v>
      </c>
      <c r="H868" s="6">
        <v>2</v>
      </c>
      <c r="I868" s="6" t="s">
        <v>297</v>
      </c>
      <c r="J868" s="6">
        <v>1</v>
      </c>
      <c r="K868" s="6" t="s">
        <v>810</v>
      </c>
      <c r="L868" s="8">
        <v>6</v>
      </c>
      <c r="M868" s="6" t="s">
        <v>297</v>
      </c>
      <c r="N868" s="6" t="s">
        <v>1003</v>
      </c>
      <c r="R868" s="6" t="str">
        <f t="shared" si="13"/>
        <v>448Xã Cô Ngân21</v>
      </c>
    </row>
    <row r="869" spans="1:18">
      <c r="A869" s="6">
        <v>868</v>
      </c>
      <c r="B869" s="6">
        <v>4</v>
      </c>
      <c r="C869" s="6" t="s">
        <v>1000</v>
      </c>
      <c r="D869" s="6">
        <v>48</v>
      </c>
      <c r="E869" s="6" t="s">
        <v>1086</v>
      </c>
      <c r="F869" s="6">
        <v>1573</v>
      </c>
      <c r="G869" s="6" t="s">
        <v>1097</v>
      </c>
      <c r="H869" s="6">
        <v>2</v>
      </c>
      <c r="I869" s="6" t="s">
        <v>297</v>
      </c>
      <c r="J869" s="6">
        <v>1</v>
      </c>
      <c r="K869" s="6" t="s">
        <v>810</v>
      </c>
      <c r="L869" s="8">
        <v>6</v>
      </c>
      <c r="M869" s="6" t="s">
        <v>297</v>
      </c>
      <c r="N869" s="6" t="s">
        <v>1003</v>
      </c>
      <c r="R869" s="6" t="str">
        <f t="shared" si="13"/>
        <v>448Xã Thị Hoa21</v>
      </c>
    </row>
    <row r="870" spans="1:18">
      <c r="A870" s="6">
        <v>869</v>
      </c>
      <c r="B870" s="6">
        <v>4</v>
      </c>
      <c r="C870" s="6" t="s">
        <v>1000</v>
      </c>
      <c r="D870" s="6">
        <v>49</v>
      </c>
      <c r="E870" s="6" t="s">
        <v>1098</v>
      </c>
      <c r="F870" s="6">
        <v>1474</v>
      </c>
      <c r="G870" s="6" t="s">
        <v>1099</v>
      </c>
      <c r="H870" s="6">
        <v>2</v>
      </c>
      <c r="I870" s="6" t="s">
        <v>297</v>
      </c>
      <c r="J870" s="6">
        <v>1</v>
      </c>
      <c r="K870" s="6" t="s">
        <v>810</v>
      </c>
      <c r="L870" s="8">
        <v>6</v>
      </c>
      <c r="M870" s="6" t="s">
        <v>297</v>
      </c>
      <c r="N870" s="6" t="s">
        <v>1003</v>
      </c>
      <c r="R870" s="6" t="str">
        <f t="shared" si="13"/>
        <v>449Xã Quốc Toản21</v>
      </c>
    </row>
    <row r="871" spans="1:18">
      <c r="A871" s="6">
        <v>870</v>
      </c>
      <c r="B871" s="6">
        <v>4</v>
      </c>
      <c r="C871" s="6" t="s">
        <v>1000</v>
      </c>
      <c r="D871" s="6">
        <v>49</v>
      </c>
      <c r="E871" s="6" t="s">
        <v>1098</v>
      </c>
      <c r="F871" s="6">
        <v>1576</v>
      </c>
      <c r="G871" s="6" t="s">
        <v>1100</v>
      </c>
      <c r="H871" s="6">
        <v>1</v>
      </c>
      <c r="I871" s="6" t="s">
        <v>251</v>
      </c>
      <c r="J871" s="6">
        <v>1</v>
      </c>
      <c r="K871" s="6" t="s">
        <v>810</v>
      </c>
      <c r="L871" s="8">
        <v>5</v>
      </c>
      <c r="M871" s="6" t="s">
        <v>251</v>
      </c>
      <c r="N871" s="6" t="s">
        <v>1003</v>
      </c>
      <c r="R871" s="6" t="str">
        <f t="shared" si="13"/>
        <v>449Thị trấn Quảng Uyên11</v>
      </c>
    </row>
    <row r="872" spans="1:18">
      <c r="A872" s="6">
        <v>871</v>
      </c>
      <c r="B872" s="6">
        <v>4</v>
      </c>
      <c r="C872" s="6" t="s">
        <v>1000</v>
      </c>
      <c r="D872" s="6">
        <v>49</v>
      </c>
      <c r="E872" s="6" t="s">
        <v>1098</v>
      </c>
      <c r="F872" s="6">
        <v>1579</v>
      </c>
      <c r="G872" s="6" t="s">
        <v>1101</v>
      </c>
      <c r="H872" s="6">
        <v>2</v>
      </c>
      <c r="I872" s="6" t="s">
        <v>297</v>
      </c>
      <c r="J872" s="6">
        <v>1</v>
      </c>
      <c r="K872" s="6" t="s">
        <v>810</v>
      </c>
      <c r="L872" s="8">
        <v>6</v>
      </c>
      <c r="M872" s="6" t="s">
        <v>297</v>
      </c>
      <c r="N872" s="6" t="s">
        <v>1003</v>
      </c>
      <c r="R872" s="6" t="str">
        <f t="shared" si="13"/>
        <v>449Xã Phi Hải21</v>
      </c>
    </row>
    <row r="873" spans="1:18">
      <c r="A873" s="6">
        <v>872</v>
      </c>
      <c r="B873" s="6">
        <v>4</v>
      </c>
      <c r="C873" s="6" t="s">
        <v>1000</v>
      </c>
      <c r="D873" s="6">
        <v>49</v>
      </c>
      <c r="E873" s="6" t="s">
        <v>1098</v>
      </c>
      <c r="F873" s="6">
        <v>1582</v>
      </c>
      <c r="G873" s="6" t="s">
        <v>1102</v>
      </c>
      <c r="H873" s="6">
        <v>2</v>
      </c>
      <c r="I873" s="6" t="s">
        <v>297</v>
      </c>
      <c r="J873" s="6">
        <v>1</v>
      </c>
      <c r="K873" s="6" t="s">
        <v>810</v>
      </c>
      <c r="L873" s="8">
        <v>6</v>
      </c>
      <c r="M873" s="6" t="s">
        <v>297</v>
      </c>
      <c r="N873" s="6" t="s">
        <v>1003</v>
      </c>
      <c r="R873" s="6" t="str">
        <f t="shared" si="13"/>
        <v>449Xã Quảng Hưng21</v>
      </c>
    </row>
    <row r="874" spans="1:18">
      <c r="A874" s="6">
        <v>873</v>
      </c>
      <c r="B874" s="6">
        <v>4</v>
      </c>
      <c r="C874" s="6" t="s">
        <v>1000</v>
      </c>
      <c r="D874" s="6">
        <v>49</v>
      </c>
      <c r="E874" s="6" t="s">
        <v>1098</v>
      </c>
      <c r="F874" s="6">
        <v>1594</v>
      </c>
      <c r="G874" s="6" t="s">
        <v>1103</v>
      </c>
      <c r="H874" s="6">
        <v>2</v>
      </c>
      <c r="I874" s="6" t="s">
        <v>297</v>
      </c>
      <c r="J874" s="6">
        <v>1</v>
      </c>
      <c r="K874" s="6" t="s">
        <v>810</v>
      </c>
      <c r="L874" s="8">
        <v>6</v>
      </c>
      <c r="M874" s="6" t="s">
        <v>297</v>
      </c>
      <c r="N874" s="6" t="s">
        <v>1003</v>
      </c>
      <c r="R874" s="6" t="str">
        <f t="shared" si="13"/>
        <v>449Xã Độc Lập21</v>
      </c>
    </row>
    <row r="875" spans="1:18">
      <c r="A875" s="6">
        <v>874</v>
      </c>
      <c r="B875" s="6">
        <v>4</v>
      </c>
      <c r="C875" s="6" t="s">
        <v>1000</v>
      </c>
      <c r="D875" s="6">
        <v>49</v>
      </c>
      <c r="E875" s="6" t="s">
        <v>1098</v>
      </c>
      <c r="F875" s="6">
        <v>1597</v>
      </c>
      <c r="G875" s="6" t="s">
        <v>1104</v>
      </c>
      <c r="H875" s="6">
        <v>2</v>
      </c>
      <c r="I875" s="6" t="s">
        <v>297</v>
      </c>
      <c r="J875" s="6">
        <v>1</v>
      </c>
      <c r="K875" s="6" t="s">
        <v>810</v>
      </c>
      <c r="L875" s="8">
        <v>6</v>
      </c>
      <c r="M875" s="6" t="s">
        <v>297</v>
      </c>
      <c r="N875" s="6" t="s">
        <v>1003</v>
      </c>
      <c r="R875" s="6" t="str">
        <f t="shared" si="13"/>
        <v>449Xã Cai Bộ21</v>
      </c>
    </row>
    <row r="876" spans="1:18">
      <c r="A876" s="6">
        <v>875</v>
      </c>
      <c r="B876" s="6">
        <v>4</v>
      </c>
      <c r="C876" s="6" t="s">
        <v>1000</v>
      </c>
      <c r="D876" s="6">
        <v>49</v>
      </c>
      <c r="E876" s="6" t="s">
        <v>1098</v>
      </c>
      <c r="F876" s="6">
        <v>1603</v>
      </c>
      <c r="G876" s="6" t="s">
        <v>1105</v>
      </c>
      <c r="H876" s="6">
        <v>2</v>
      </c>
      <c r="I876" s="6" t="s">
        <v>297</v>
      </c>
      <c r="J876" s="6">
        <v>1</v>
      </c>
      <c r="K876" s="6" t="s">
        <v>810</v>
      </c>
      <c r="L876" s="8">
        <v>6</v>
      </c>
      <c r="M876" s="6" t="s">
        <v>297</v>
      </c>
      <c r="N876" s="6" t="s">
        <v>1003</v>
      </c>
      <c r="R876" s="6" t="str">
        <f t="shared" si="13"/>
        <v>449Xã Phúc Sen21</v>
      </c>
    </row>
    <row r="877" spans="1:18">
      <c r="A877" s="6">
        <v>876</v>
      </c>
      <c r="B877" s="6">
        <v>4</v>
      </c>
      <c r="C877" s="6" t="s">
        <v>1000</v>
      </c>
      <c r="D877" s="6">
        <v>49</v>
      </c>
      <c r="E877" s="6" t="s">
        <v>1098</v>
      </c>
      <c r="F877" s="6">
        <v>1606</v>
      </c>
      <c r="G877" s="6" t="s">
        <v>1106</v>
      </c>
      <c r="H877" s="6">
        <v>2</v>
      </c>
      <c r="I877" s="6" t="s">
        <v>297</v>
      </c>
      <c r="J877" s="6">
        <v>1</v>
      </c>
      <c r="K877" s="6" t="s">
        <v>810</v>
      </c>
      <c r="L877" s="8">
        <v>6</v>
      </c>
      <c r="M877" s="6" t="s">
        <v>297</v>
      </c>
      <c r="N877" s="6" t="s">
        <v>1003</v>
      </c>
      <c r="R877" s="6" t="str">
        <f t="shared" si="13"/>
        <v>449Xã Chí Thảo21</v>
      </c>
    </row>
    <row r="878" spans="1:18">
      <c r="A878" s="6">
        <v>877</v>
      </c>
      <c r="B878" s="6">
        <v>4</v>
      </c>
      <c r="C878" s="6" t="s">
        <v>1000</v>
      </c>
      <c r="D878" s="6">
        <v>49</v>
      </c>
      <c r="E878" s="6" t="s">
        <v>1098</v>
      </c>
      <c r="F878" s="6">
        <v>1609</v>
      </c>
      <c r="G878" s="6" t="s">
        <v>1107</v>
      </c>
      <c r="H878" s="6">
        <v>2</v>
      </c>
      <c r="I878" s="6" t="s">
        <v>297</v>
      </c>
      <c r="J878" s="6">
        <v>1</v>
      </c>
      <c r="K878" s="6" t="s">
        <v>810</v>
      </c>
      <c r="L878" s="8">
        <v>6</v>
      </c>
      <c r="M878" s="6" t="s">
        <v>297</v>
      </c>
      <c r="N878" s="6" t="s">
        <v>1003</v>
      </c>
      <c r="R878" s="6" t="str">
        <f t="shared" si="13"/>
        <v>449Xã Tự Do21</v>
      </c>
    </row>
    <row r="879" spans="1:18">
      <c r="A879" s="6">
        <v>878</v>
      </c>
      <c r="B879" s="6">
        <v>4</v>
      </c>
      <c r="C879" s="6" t="s">
        <v>1000</v>
      </c>
      <c r="D879" s="6">
        <v>49</v>
      </c>
      <c r="E879" s="6" t="s">
        <v>1098</v>
      </c>
      <c r="F879" s="6">
        <v>1615</v>
      </c>
      <c r="G879" s="6" t="s">
        <v>785</v>
      </c>
      <c r="H879" s="6">
        <v>2</v>
      </c>
      <c r="I879" s="6" t="s">
        <v>297</v>
      </c>
      <c r="J879" s="6">
        <v>1</v>
      </c>
      <c r="K879" s="6" t="s">
        <v>810</v>
      </c>
      <c r="L879" s="8">
        <v>6</v>
      </c>
      <c r="M879" s="6" t="s">
        <v>297</v>
      </c>
      <c r="N879" s="6" t="s">
        <v>1003</v>
      </c>
      <c r="R879" s="6" t="str">
        <f t="shared" si="13"/>
        <v>449Xã Hồng Quang21</v>
      </c>
    </row>
    <row r="880" spans="1:18">
      <c r="A880" s="6">
        <v>879</v>
      </c>
      <c r="B880" s="6">
        <v>4</v>
      </c>
      <c r="C880" s="6" t="s">
        <v>1000</v>
      </c>
      <c r="D880" s="6">
        <v>49</v>
      </c>
      <c r="E880" s="6" t="s">
        <v>1098</v>
      </c>
      <c r="F880" s="6">
        <v>1618</v>
      </c>
      <c r="G880" s="6" t="s">
        <v>1050</v>
      </c>
      <c r="H880" s="6">
        <v>2</v>
      </c>
      <c r="I880" s="6" t="s">
        <v>297</v>
      </c>
      <c r="J880" s="6">
        <v>1</v>
      </c>
      <c r="K880" s="6" t="s">
        <v>810</v>
      </c>
      <c r="L880" s="8">
        <v>6</v>
      </c>
      <c r="M880" s="6" t="s">
        <v>297</v>
      </c>
      <c r="N880" s="6" t="s">
        <v>1003</v>
      </c>
      <c r="R880" s="6" t="str">
        <f t="shared" si="13"/>
        <v>449Xã Ngọc Động21</v>
      </c>
    </row>
    <row r="881" spans="1:18">
      <c r="A881" s="6">
        <v>880</v>
      </c>
      <c r="B881" s="6">
        <v>4</v>
      </c>
      <c r="C881" s="6" t="s">
        <v>1000</v>
      </c>
      <c r="D881" s="6">
        <v>49</v>
      </c>
      <c r="E881" s="6" t="s">
        <v>1098</v>
      </c>
      <c r="F881" s="6">
        <v>1624</v>
      </c>
      <c r="G881" s="6" t="s">
        <v>1108</v>
      </c>
      <c r="H881" s="6">
        <v>2</v>
      </c>
      <c r="I881" s="6" t="s">
        <v>297</v>
      </c>
      <c r="J881" s="6">
        <v>1</v>
      </c>
      <c r="K881" s="6" t="s">
        <v>810</v>
      </c>
      <c r="L881" s="8">
        <v>6</v>
      </c>
      <c r="M881" s="6" t="s">
        <v>297</v>
      </c>
      <c r="N881" s="6" t="s">
        <v>1003</v>
      </c>
      <c r="R881" s="6" t="str">
        <f t="shared" si="13"/>
        <v>449Xã Hạnh Phúc21</v>
      </c>
    </row>
    <row r="882" spans="1:18">
      <c r="A882" s="6">
        <v>881</v>
      </c>
      <c r="B882" s="6">
        <v>4</v>
      </c>
      <c r="C882" s="6" t="s">
        <v>1000</v>
      </c>
      <c r="D882" s="6">
        <v>49</v>
      </c>
      <c r="E882" s="6" t="s">
        <v>1098</v>
      </c>
      <c r="F882" s="6">
        <v>1627</v>
      </c>
      <c r="G882" s="6" t="s">
        <v>1109</v>
      </c>
      <c r="H882" s="6">
        <v>1</v>
      </c>
      <c r="I882" s="6" t="s">
        <v>251</v>
      </c>
      <c r="J882" s="6">
        <v>1</v>
      </c>
      <c r="K882" s="6" t="s">
        <v>810</v>
      </c>
      <c r="L882" s="8">
        <v>5</v>
      </c>
      <c r="M882" s="6" t="s">
        <v>251</v>
      </c>
      <c r="N882" s="6" t="s">
        <v>1003</v>
      </c>
      <c r="R882" s="6" t="str">
        <f t="shared" si="13"/>
        <v>449Thị trấn Tà Lùng11</v>
      </c>
    </row>
    <row r="883" spans="1:18">
      <c r="A883" s="6">
        <v>882</v>
      </c>
      <c r="B883" s="6">
        <v>4</v>
      </c>
      <c r="C883" s="6" t="s">
        <v>1000</v>
      </c>
      <c r="D883" s="6">
        <v>49</v>
      </c>
      <c r="E883" s="6" t="s">
        <v>1098</v>
      </c>
      <c r="F883" s="6">
        <v>1630</v>
      </c>
      <c r="G883" s="6" t="s">
        <v>1110</v>
      </c>
      <c r="H883" s="6">
        <v>2</v>
      </c>
      <c r="I883" s="6" t="s">
        <v>297</v>
      </c>
      <c r="J883" s="6">
        <v>1</v>
      </c>
      <c r="K883" s="6" t="s">
        <v>810</v>
      </c>
      <c r="L883" s="8">
        <v>6</v>
      </c>
      <c r="M883" s="6" t="s">
        <v>297</v>
      </c>
      <c r="N883" s="6" t="s">
        <v>1003</v>
      </c>
      <c r="R883" s="6" t="str">
        <f t="shared" si="13"/>
        <v>449Xã Bế Văn Đàn21</v>
      </c>
    </row>
    <row r="884" spans="1:18">
      <c r="A884" s="6">
        <v>883</v>
      </c>
      <c r="B884" s="6">
        <v>4</v>
      </c>
      <c r="C884" s="6" t="s">
        <v>1000</v>
      </c>
      <c r="D884" s="6">
        <v>49</v>
      </c>
      <c r="E884" s="6" t="s">
        <v>1098</v>
      </c>
      <c r="F884" s="6">
        <v>1636</v>
      </c>
      <c r="G884" s="6" t="s">
        <v>1111</v>
      </c>
      <c r="H884" s="6">
        <v>2</v>
      </c>
      <c r="I884" s="6" t="s">
        <v>297</v>
      </c>
      <c r="J884" s="6">
        <v>1</v>
      </c>
      <c r="K884" s="6" t="s">
        <v>810</v>
      </c>
      <c r="L884" s="8">
        <v>6</v>
      </c>
      <c r="M884" s="6" t="s">
        <v>297</v>
      </c>
      <c r="N884" s="6" t="s">
        <v>1003</v>
      </c>
      <c r="R884" s="6" t="str">
        <f t="shared" si="13"/>
        <v>449Xã Cách Linh21</v>
      </c>
    </row>
    <row r="885" spans="1:18">
      <c r="A885" s="6">
        <v>884</v>
      </c>
      <c r="B885" s="6">
        <v>4</v>
      </c>
      <c r="C885" s="6" t="s">
        <v>1000</v>
      </c>
      <c r="D885" s="6">
        <v>49</v>
      </c>
      <c r="E885" s="6" t="s">
        <v>1098</v>
      </c>
      <c r="F885" s="6">
        <v>1639</v>
      </c>
      <c r="G885" s="6" t="s">
        <v>1112</v>
      </c>
      <c r="H885" s="6">
        <v>2</v>
      </c>
      <c r="I885" s="6" t="s">
        <v>297</v>
      </c>
      <c r="J885" s="6">
        <v>1</v>
      </c>
      <c r="K885" s="6" t="s">
        <v>810</v>
      </c>
      <c r="L885" s="8">
        <v>6</v>
      </c>
      <c r="M885" s="6" t="s">
        <v>297</v>
      </c>
      <c r="N885" s="6" t="s">
        <v>1003</v>
      </c>
      <c r="R885" s="6" t="str">
        <f t="shared" si="13"/>
        <v>449Xã Đại Sơn21</v>
      </c>
    </row>
    <row r="886" spans="1:18">
      <c r="A886" s="6">
        <v>885</v>
      </c>
      <c r="B886" s="6">
        <v>4</v>
      </c>
      <c r="C886" s="6" t="s">
        <v>1000</v>
      </c>
      <c r="D886" s="6">
        <v>49</v>
      </c>
      <c r="E886" s="6" t="s">
        <v>1098</v>
      </c>
      <c r="F886" s="6">
        <v>1645</v>
      </c>
      <c r="G886" s="6" t="s">
        <v>1113</v>
      </c>
      <c r="H886" s="6">
        <v>2</v>
      </c>
      <c r="I886" s="6" t="s">
        <v>297</v>
      </c>
      <c r="J886" s="6">
        <v>1</v>
      </c>
      <c r="K886" s="6" t="s">
        <v>810</v>
      </c>
      <c r="L886" s="8">
        <v>6</v>
      </c>
      <c r="M886" s="6" t="s">
        <v>297</v>
      </c>
      <c r="N886" s="6" t="s">
        <v>1003</v>
      </c>
      <c r="R886" s="6" t="str">
        <f t="shared" si="13"/>
        <v>449Xã Tiên Thành21</v>
      </c>
    </row>
    <row r="887" spans="1:18">
      <c r="A887" s="6">
        <v>886</v>
      </c>
      <c r="B887" s="6">
        <v>4</v>
      </c>
      <c r="C887" s="6" t="s">
        <v>1000</v>
      </c>
      <c r="D887" s="6">
        <v>49</v>
      </c>
      <c r="E887" s="6" t="s">
        <v>1098</v>
      </c>
      <c r="F887" s="6">
        <v>1648</v>
      </c>
      <c r="G887" s="6" t="s">
        <v>1114</v>
      </c>
      <c r="H887" s="6">
        <v>1</v>
      </c>
      <c r="I887" s="6" t="s">
        <v>251</v>
      </c>
      <c r="J887" s="6">
        <v>1</v>
      </c>
      <c r="K887" s="6" t="s">
        <v>810</v>
      </c>
      <c r="L887" s="8">
        <v>5</v>
      </c>
      <c r="M887" s="6" t="s">
        <v>251</v>
      </c>
      <c r="N887" s="6" t="s">
        <v>1003</v>
      </c>
      <c r="R887" s="6" t="str">
        <f t="shared" si="13"/>
        <v>449Thị trấn Hoà Thuận11</v>
      </c>
    </row>
    <row r="888" spans="1:18">
      <c r="A888" s="6">
        <v>887</v>
      </c>
      <c r="B888" s="6">
        <v>4</v>
      </c>
      <c r="C888" s="6" t="s">
        <v>1000</v>
      </c>
      <c r="D888" s="6">
        <v>49</v>
      </c>
      <c r="E888" s="6" t="s">
        <v>1098</v>
      </c>
      <c r="F888" s="6">
        <v>1651</v>
      </c>
      <c r="G888" s="6" t="s">
        <v>683</v>
      </c>
      <c r="H888" s="6">
        <v>2</v>
      </c>
      <c r="I888" s="6" t="s">
        <v>297</v>
      </c>
      <c r="J888" s="6">
        <v>1</v>
      </c>
      <c r="K888" s="6" t="s">
        <v>810</v>
      </c>
      <c r="L888" s="8">
        <v>6</v>
      </c>
      <c r="M888" s="6" t="s">
        <v>297</v>
      </c>
      <c r="N888" s="6" t="s">
        <v>1003</v>
      </c>
      <c r="R888" s="6" t="str">
        <f t="shared" si="13"/>
        <v>449Xã Mỹ Hưng21</v>
      </c>
    </row>
    <row r="889" spans="1:18">
      <c r="A889" s="6">
        <v>888</v>
      </c>
      <c r="B889" s="6">
        <v>4</v>
      </c>
      <c r="C889" s="6" t="s">
        <v>1000</v>
      </c>
      <c r="D889" s="6">
        <v>51</v>
      </c>
      <c r="E889" s="6" t="s">
        <v>1115</v>
      </c>
      <c r="F889" s="6">
        <v>1654</v>
      </c>
      <c r="G889" s="6" t="s">
        <v>1116</v>
      </c>
      <c r="H889" s="6">
        <v>1</v>
      </c>
      <c r="I889" s="6" t="s">
        <v>251</v>
      </c>
      <c r="J889" s="6">
        <v>1</v>
      </c>
      <c r="K889" s="6" t="s">
        <v>810</v>
      </c>
      <c r="L889" s="8">
        <v>5</v>
      </c>
      <c r="M889" s="6" t="s">
        <v>251</v>
      </c>
      <c r="N889" s="6" t="s">
        <v>1003</v>
      </c>
      <c r="R889" s="6" t="str">
        <f t="shared" si="13"/>
        <v>451Thị trấn Nước Hai11</v>
      </c>
    </row>
    <row r="890" spans="1:18">
      <c r="A890" s="6">
        <v>889</v>
      </c>
      <c r="B890" s="6">
        <v>4</v>
      </c>
      <c r="C890" s="6" t="s">
        <v>1000</v>
      </c>
      <c r="D890" s="6">
        <v>51</v>
      </c>
      <c r="E890" s="6" t="s">
        <v>1115</v>
      </c>
      <c r="F890" s="6">
        <v>1657</v>
      </c>
      <c r="G890" s="6" t="s">
        <v>1117</v>
      </c>
      <c r="H890" s="6">
        <v>2</v>
      </c>
      <c r="I890" s="6" t="s">
        <v>297</v>
      </c>
      <c r="J890" s="6">
        <v>1</v>
      </c>
      <c r="K890" s="6" t="s">
        <v>810</v>
      </c>
      <c r="L890" s="8">
        <v>6</v>
      </c>
      <c r="M890" s="6" t="s">
        <v>297</v>
      </c>
      <c r="N890" s="6" t="s">
        <v>1003</v>
      </c>
      <c r="R890" s="6" t="str">
        <f t="shared" si="13"/>
        <v>451Xã Dân Chủ21</v>
      </c>
    </row>
    <row r="891" spans="1:18">
      <c r="A891" s="6">
        <v>890</v>
      </c>
      <c r="B891" s="6">
        <v>4</v>
      </c>
      <c r="C891" s="6" t="s">
        <v>1000</v>
      </c>
      <c r="D891" s="6">
        <v>51</v>
      </c>
      <c r="E891" s="6" t="s">
        <v>1115</v>
      </c>
      <c r="F891" s="6">
        <v>1660</v>
      </c>
      <c r="G891" s="6" t="s">
        <v>1118</v>
      </c>
      <c r="H891" s="6">
        <v>2</v>
      </c>
      <c r="I891" s="6" t="s">
        <v>297</v>
      </c>
      <c r="J891" s="6">
        <v>1</v>
      </c>
      <c r="K891" s="6" t="s">
        <v>810</v>
      </c>
      <c r="L891" s="8">
        <v>6</v>
      </c>
      <c r="M891" s="6" t="s">
        <v>297</v>
      </c>
      <c r="N891" s="6" t="s">
        <v>1003</v>
      </c>
      <c r="R891" s="6" t="str">
        <f t="shared" si="13"/>
        <v>451Xã Nam Tuấn21</v>
      </c>
    </row>
    <row r="892" spans="1:18">
      <c r="A892" s="6">
        <v>891</v>
      </c>
      <c r="B892" s="6">
        <v>4</v>
      </c>
      <c r="C892" s="6" t="s">
        <v>1000</v>
      </c>
      <c r="D892" s="6">
        <v>51</v>
      </c>
      <c r="E892" s="6" t="s">
        <v>1115</v>
      </c>
      <c r="F892" s="6">
        <v>1666</v>
      </c>
      <c r="G892" s="6" t="s">
        <v>1119</v>
      </c>
      <c r="H892" s="6">
        <v>2</v>
      </c>
      <c r="I892" s="6" t="s">
        <v>297</v>
      </c>
      <c r="J892" s="6">
        <v>1</v>
      </c>
      <c r="K892" s="6" t="s">
        <v>810</v>
      </c>
      <c r="L892" s="8">
        <v>6</v>
      </c>
      <c r="M892" s="6" t="s">
        <v>297</v>
      </c>
      <c r="N892" s="6" t="s">
        <v>1003</v>
      </c>
      <c r="R892" s="6" t="str">
        <f t="shared" si="13"/>
        <v>451Xã Đại Tiến21</v>
      </c>
    </row>
    <row r="893" spans="1:18">
      <c r="A893" s="6">
        <v>892</v>
      </c>
      <c r="B893" s="6">
        <v>4</v>
      </c>
      <c r="C893" s="6" t="s">
        <v>1000</v>
      </c>
      <c r="D893" s="6">
        <v>51</v>
      </c>
      <c r="E893" s="6" t="s">
        <v>1115</v>
      </c>
      <c r="F893" s="6">
        <v>1669</v>
      </c>
      <c r="G893" s="6" t="s">
        <v>1120</v>
      </c>
      <c r="H893" s="6">
        <v>2</v>
      </c>
      <c r="I893" s="6" t="s">
        <v>297</v>
      </c>
      <c r="J893" s="6">
        <v>1</v>
      </c>
      <c r="K893" s="6" t="s">
        <v>810</v>
      </c>
      <c r="L893" s="8">
        <v>6</v>
      </c>
      <c r="M893" s="6" t="s">
        <v>297</v>
      </c>
      <c r="N893" s="6" t="s">
        <v>1003</v>
      </c>
      <c r="R893" s="6" t="str">
        <f t="shared" si="13"/>
        <v>451Xã Đức Long21</v>
      </c>
    </row>
    <row r="894" spans="1:18">
      <c r="A894" s="6">
        <v>893</v>
      </c>
      <c r="B894" s="6">
        <v>4</v>
      </c>
      <c r="C894" s="6" t="s">
        <v>1000</v>
      </c>
      <c r="D894" s="6">
        <v>51</v>
      </c>
      <c r="E894" s="6" t="s">
        <v>1115</v>
      </c>
      <c r="F894" s="6">
        <v>1672</v>
      </c>
      <c r="G894" s="6" t="s">
        <v>1121</v>
      </c>
      <c r="H894" s="6">
        <v>2</v>
      </c>
      <c r="I894" s="6" t="s">
        <v>297</v>
      </c>
      <c r="J894" s="6">
        <v>1</v>
      </c>
      <c r="K894" s="6" t="s">
        <v>810</v>
      </c>
      <c r="L894" s="8">
        <v>6</v>
      </c>
      <c r="M894" s="6" t="s">
        <v>297</v>
      </c>
      <c r="N894" s="6" t="s">
        <v>1003</v>
      </c>
      <c r="R894" s="6" t="str">
        <f t="shared" si="13"/>
        <v>451Xã Ngũ Lão21</v>
      </c>
    </row>
    <row r="895" spans="1:18">
      <c r="A895" s="6">
        <v>894</v>
      </c>
      <c r="B895" s="6">
        <v>4</v>
      </c>
      <c r="C895" s="6" t="s">
        <v>1000</v>
      </c>
      <c r="D895" s="6">
        <v>51</v>
      </c>
      <c r="E895" s="6" t="s">
        <v>1115</v>
      </c>
      <c r="F895" s="6">
        <v>1675</v>
      </c>
      <c r="G895" s="6" t="s">
        <v>1122</v>
      </c>
      <c r="H895" s="6">
        <v>2</v>
      </c>
      <c r="I895" s="6" t="s">
        <v>297</v>
      </c>
      <c r="J895" s="6">
        <v>1</v>
      </c>
      <c r="K895" s="6" t="s">
        <v>810</v>
      </c>
      <c r="L895" s="8">
        <v>6</v>
      </c>
      <c r="M895" s="6" t="s">
        <v>297</v>
      </c>
      <c r="N895" s="6" t="s">
        <v>1003</v>
      </c>
      <c r="R895" s="6" t="str">
        <f t="shared" si="13"/>
        <v>451Xã Trương Lương21</v>
      </c>
    </row>
    <row r="896" spans="1:18">
      <c r="A896" s="6">
        <v>895</v>
      </c>
      <c r="B896" s="6">
        <v>4</v>
      </c>
      <c r="C896" s="6" t="s">
        <v>1000</v>
      </c>
      <c r="D896" s="6">
        <v>51</v>
      </c>
      <c r="E896" s="6" t="s">
        <v>1115</v>
      </c>
      <c r="F896" s="6">
        <v>1687</v>
      </c>
      <c r="G896" s="6" t="s">
        <v>1123</v>
      </c>
      <c r="H896" s="6">
        <v>2</v>
      </c>
      <c r="I896" s="6" t="s">
        <v>297</v>
      </c>
      <c r="J896" s="6">
        <v>1</v>
      </c>
      <c r="K896" s="6" t="s">
        <v>810</v>
      </c>
      <c r="L896" s="8">
        <v>6</v>
      </c>
      <c r="M896" s="6" t="s">
        <v>297</v>
      </c>
      <c r="N896" s="6" t="s">
        <v>1003</v>
      </c>
      <c r="R896" s="6" t="str">
        <f t="shared" si="13"/>
        <v>451Xã Hồng Việt21</v>
      </c>
    </row>
    <row r="897" spans="1:18">
      <c r="A897" s="6">
        <v>896</v>
      </c>
      <c r="B897" s="6">
        <v>4</v>
      </c>
      <c r="C897" s="6" t="s">
        <v>1000</v>
      </c>
      <c r="D897" s="6">
        <v>51</v>
      </c>
      <c r="E897" s="6" t="s">
        <v>1115</v>
      </c>
      <c r="F897" s="6">
        <v>1696</v>
      </c>
      <c r="G897" s="6" t="s">
        <v>1124</v>
      </c>
      <c r="H897" s="6">
        <v>2</v>
      </c>
      <c r="I897" s="6" t="s">
        <v>297</v>
      </c>
      <c r="J897" s="6">
        <v>1</v>
      </c>
      <c r="K897" s="6" t="s">
        <v>810</v>
      </c>
      <c r="L897" s="8">
        <v>6</v>
      </c>
      <c r="M897" s="6" t="s">
        <v>297</v>
      </c>
      <c r="N897" s="6" t="s">
        <v>1003</v>
      </c>
      <c r="R897" s="6" t="str">
        <f t="shared" si="13"/>
        <v>451Xã Hoàng Tung21</v>
      </c>
    </row>
    <row r="898" spans="1:18">
      <c r="A898" s="6">
        <v>897</v>
      </c>
      <c r="B898" s="6">
        <v>4</v>
      </c>
      <c r="C898" s="6" t="s">
        <v>1000</v>
      </c>
      <c r="D898" s="6">
        <v>51</v>
      </c>
      <c r="E898" s="6" t="s">
        <v>1115</v>
      </c>
      <c r="F898" s="6">
        <v>1699</v>
      </c>
      <c r="G898" s="6" t="s">
        <v>1125</v>
      </c>
      <c r="H898" s="6">
        <v>2</v>
      </c>
      <c r="I898" s="6" t="s">
        <v>297</v>
      </c>
      <c r="J898" s="6">
        <v>1</v>
      </c>
      <c r="K898" s="6" t="s">
        <v>810</v>
      </c>
      <c r="L898" s="8">
        <v>6</v>
      </c>
      <c r="M898" s="6" t="s">
        <v>297</v>
      </c>
      <c r="N898" s="6" t="s">
        <v>1003</v>
      </c>
      <c r="R898" s="6" t="str">
        <f t="shared" si="13"/>
        <v>451Xã Nguyễn Huệ21</v>
      </c>
    </row>
    <row r="899" spans="1:18">
      <c r="A899" s="6">
        <v>898</v>
      </c>
      <c r="B899" s="6">
        <v>4</v>
      </c>
      <c r="C899" s="6" t="s">
        <v>1000</v>
      </c>
      <c r="D899" s="6">
        <v>51</v>
      </c>
      <c r="E899" s="6" t="s">
        <v>1115</v>
      </c>
      <c r="F899" s="6">
        <v>1702</v>
      </c>
      <c r="G899" s="6" t="s">
        <v>741</v>
      </c>
      <c r="H899" s="6">
        <v>2</v>
      </c>
      <c r="I899" s="6" t="s">
        <v>297</v>
      </c>
      <c r="J899" s="6">
        <v>1</v>
      </c>
      <c r="K899" s="6" t="s">
        <v>810</v>
      </c>
      <c r="L899" s="8">
        <v>6</v>
      </c>
      <c r="M899" s="6" t="s">
        <v>297</v>
      </c>
      <c r="N899" s="6" t="s">
        <v>1003</v>
      </c>
      <c r="R899" s="6" t="str">
        <f t="shared" ref="R899:R962" si="14">CONCATENATE(B899,D899,G899,H899,J899)</f>
        <v>451Xã Quang Trung21</v>
      </c>
    </row>
    <row r="900" spans="1:18">
      <c r="A900" s="6">
        <v>899</v>
      </c>
      <c r="B900" s="6">
        <v>4</v>
      </c>
      <c r="C900" s="6" t="s">
        <v>1000</v>
      </c>
      <c r="D900" s="6">
        <v>51</v>
      </c>
      <c r="E900" s="6" t="s">
        <v>1115</v>
      </c>
      <c r="F900" s="6">
        <v>1708</v>
      </c>
      <c r="G900" s="6" t="s">
        <v>1126</v>
      </c>
      <c r="H900" s="6">
        <v>2</v>
      </c>
      <c r="I900" s="6" t="s">
        <v>297</v>
      </c>
      <c r="J900" s="6">
        <v>1</v>
      </c>
      <c r="K900" s="6" t="s">
        <v>810</v>
      </c>
      <c r="L900" s="8">
        <v>6</v>
      </c>
      <c r="M900" s="6" t="s">
        <v>297</v>
      </c>
      <c r="N900" s="6" t="s">
        <v>1003</v>
      </c>
      <c r="R900" s="6" t="str">
        <f t="shared" si="14"/>
        <v>451Xã Bạch Đằng21</v>
      </c>
    </row>
    <row r="901" spans="1:18">
      <c r="A901" s="6">
        <v>900</v>
      </c>
      <c r="B901" s="6">
        <v>4</v>
      </c>
      <c r="C901" s="6" t="s">
        <v>1000</v>
      </c>
      <c r="D901" s="6">
        <v>51</v>
      </c>
      <c r="E901" s="6" t="s">
        <v>1115</v>
      </c>
      <c r="F901" s="6">
        <v>1711</v>
      </c>
      <c r="G901" s="6" t="s">
        <v>1127</v>
      </c>
      <c r="H901" s="6">
        <v>2</v>
      </c>
      <c r="I901" s="6" t="s">
        <v>297</v>
      </c>
      <c r="J901" s="6">
        <v>1</v>
      </c>
      <c r="K901" s="6" t="s">
        <v>810</v>
      </c>
      <c r="L901" s="8">
        <v>6</v>
      </c>
      <c r="M901" s="6" t="s">
        <v>297</v>
      </c>
      <c r="N901" s="6" t="s">
        <v>1003</v>
      </c>
      <c r="R901" s="6" t="str">
        <f t="shared" si="14"/>
        <v>451Xã Bình Dương21</v>
      </c>
    </row>
    <row r="902" spans="1:18">
      <c r="A902" s="6">
        <v>901</v>
      </c>
      <c r="B902" s="6">
        <v>4</v>
      </c>
      <c r="C902" s="6" t="s">
        <v>1000</v>
      </c>
      <c r="D902" s="6">
        <v>51</v>
      </c>
      <c r="E902" s="6" t="s">
        <v>1115</v>
      </c>
      <c r="F902" s="6">
        <v>1714</v>
      </c>
      <c r="G902" s="6" t="s">
        <v>1128</v>
      </c>
      <c r="H902" s="6">
        <v>2</v>
      </c>
      <c r="I902" s="6" t="s">
        <v>297</v>
      </c>
      <c r="J902" s="6">
        <v>1</v>
      </c>
      <c r="K902" s="6" t="s">
        <v>810</v>
      </c>
      <c r="L902" s="8">
        <v>6</v>
      </c>
      <c r="M902" s="6" t="s">
        <v>297</v>
      </c>
      <c r="N902" s="6" t="s">
        <v>1003</v>
      </c>
      <c r="R902" s="6" t="str">
        <f t="shared" si="14"/>
        <v>451Xã Lê Chung21</v>
      </c>
    </row>
    <row r="903" spans="1:18">
      <c r="A903" s="6">
        <v>902</v>
      </c>
      <c r="B903" s="6">
        <v>4</v>
      </c>
      <c r="C903" s="6" t="s">
        <v>1000</v>
      </c>
      <c r="D903" s="6">
        <v>51</v>
      </c>
      <c r="E903" s="6" t="s">
        <v>1115</v>
      </c>
      <c r="F903" s="6">
        <v>1723</v>
      </c>
      <c r="G903" s="6" t="s">
        <v>1129</v>
      </c>
      <c r="H903" s="6">
        <v>2</v>
      </c>
      <c r="I903" s="6" t="s">
        <v>297</v>
      </c>
      <c r="J903" s="6">
        <v>1</v>
      </c>
      <c r="K903" s="6" t="s">
        <v>810</v>
      </c>
      <c r="L903" s="8">
        <v>6</v>
      </c>
      <c r="M903" s="6" t="s">
        <v>297</v>
      </c>
      <c r="N903" s="6" t="s">
        <v>1003</v>
      </c>
      <c r="R903" s="6" t="str">
        <f t="shared" si="14"/>
        <v>451Xã Hồng Nam21</v>
      </c>
    </row>
    <row r="904" spans="1:18">
      <c r="A904" s="6">
        <v>903</v>
      </c>
      <c r="B904" s="6">
        <v>4</v>
      </c>
      <c r="C904" s="6" t="s">
        <v>1000</v>
      </c>
      <c r="D904" s="6">
        <v>52</v>
      </c>
      <c r="E904" s="6" t="s">
        <v>1130</v>
      </c>
      <c r="F904" s="6">
        <v>1726</v>
      </c>
      <c r="G904" s="6" t="s">
        <v>1131</v>
      </c>
      <c r="H904" s="6">
        <v>1</v>
      </c>
      <c r="I904" s="6" t="s">
        <v>251</v>
      </c>
      <c r="J904" s="6">
        <v>1</v>
      </c>
      <c r="K904" s="6" t="s">
        <v>810</v>
      </c>
      <c r="L904" s="8">
        <v>5</v>
      </c>
      <c r="M904" s="6" t="s">
        <v>251</v>
      </c>
      <c r="N904" s="6" t="s">
        <v>1003</v>
      </c>
      <c r="R904" s="6" t="str">
        <f t="shared" si="14"/>
        <v>452Thị trấn Nguyên Bình11</v>
      </c>
    </row>
    <row r="905" spans="1:18">
      <c r="A905" s="6">
        <v>904</v>
      </c>
      <c r="B905" s="6">
        <v>4</v>
      </c>
      <c r="C905" s="6" t="s">
        <v>1000</v>
      </c>
      <c r="D905" s="6">
        <v>52</v>
      </c>
      <c r="E905" s="6" t="s">
        <v>1130</v>
      </c>
      <c r="F905" s="6">
        <v>1729</v>
      </c>
      <c r="G905" s="6" t="s">
        <v>1132</v>
      </c>
      <c r="H905" s="6">
        <v>1</v>
      </c>
      <c r="I905" s="6" t="s">
        <v>251</v>
      </c>
      <c r="J905" s="6">
        <v>1</v>
      </c>
      <c r="K905" s="6" t="s">
        <v>810</v>
      </c>
      <c r="L905" s="8">
        <v>5</v>
      </c>
      <c r="M905" s="6" t="s">
        <v>251</v>
      </c>
      <c r="N905" s="6" t="s">
        <v>1003</v>
      </c>
      <c r="R905" s="6" t="str">
        <f t="shared" si="14"/>
        <v>452Thị trấn Tĩnh Túc11</v>
      </c>
    </row>
    <row r="906" spans="1:18">
      <c r="A906" s="6">
        <v>905</v>
      </c>
      <c r="B906" s="6">
        <v>4</v>
      </c>
      <c r="C906" s="6" t="s">
        <v>1000</v>
      </c>
      <c r="D906" s="6">
        <v>52</v>
      </c>
      <c r="E906" s="6" t="s">
        <v>1130</v>
      </c>
      <c r="F906" s="6">
        <v>1732</v>
      </c>
      <c r="G906" s="6" t="s">
        <v>1133</v>
      </c>
      <c r="H906" s="6">
        <v>2</v>
      </c>
      <c r="I906" s="6" t="s">
        <v>297</v>
      </c>
      <c r="J906" s="6">
        <v>1</v>
      </c>
      <c r="K906" s="6" t="s">
        <v>810</v>
      </c>
      <c r="L906" s="8">
        <v>6</v>
      </c>
      <c r="M906" s="6" t="s">
        <v>297</v>
      </c>
      <c r="N906" s="6" t="s">
        <v>1003</v>
      </c>
      <c r="R906" s="6" t="str">
        <f t="shared" si="14"/>
        <v>452Xã Yên Lạc21</v>
      </c>
    </row>
    <row r="907" spans="1:18">
      <c r="A907" s="6">
        <v>906</v>
      </c>
      <c r="B907" s="6">
        <v>4</v>
      </c>
      <c r="C907" s="6" t="s">
        <v>1000</v>
      </c>
      <c r="D907" s="6">
        <v>52</v>
      </c>
      <c r="E907" s="6" t="s">
        <v>1130</v>
      </c>
      <c r="F907" s="6">
        <v>1735</v>
      </c>
      <c r="G907" s="6" t="s">
        <v>1134</v>
      </c>
      <c r="H907" s="6">
        <v>2</v>
      </c>
      <c r="I907" s="6" t="s">
        <v>297</v>
      </c>
      <c r="J907" s="6">
        <v>1</v>
      </c>
      <c r="K907" s="6" t="s">
        <v>810</v>
      </c>
      <c r="L907" s="8">
        <v>6</v>
      </c>
      <c r="M907" s="6" t="s">
        <v>297</v>
      </c>
      <c r="N907" s="6" t="s">
        <v>1003</v>
      </c>
      <c r="R907" s="6" t="str">
        <f t="shared" si="14"/>
        <v>452Xã Triệu Nguyên21</v>
      </c>
    </row>
    <row r="908" spans="1:18">
      <c r="A908" s="6">
        <v>907</v>
      </c>
      <c r="B908" s="6">
        <v>4</v>
      </c>
      <c r="C908" s="6" t="s">
        <v>1000</v>
      </c>
      <c r="D908" s="6">
        <v>52</v>
      </c>
      <c r="E908" s="6" t="s">
        <v>1130</v>
      </c>
      <c r="F908" s="6">
        <v>1738</v>
      </c>
      <c r="G908" s="6" t="s">
        <v>1135</v>
      </c>
      <c r="H908" s="6">
        <v>2</v>
      </c>
      <c r="I908" s="6" t="s">
        <v>297</v>
      </c>
      <c r="J908" s="6">
        <v>1</v>
      </c>
      <c r="K908" s="6" t="s">
        <v>810</v>
      </c>
      <c r="L908" s="8">
        <v>6</v>
      </c>
      <c r="M908" s="6" t="s">
        <v>297</v>
      </c>
      <c r="N908" s="6" t="s">
        <v>1003</v>
      </c>
      <c r="R908" s="6" t="str">
        <f t="shared" si="14"/>
        <v>452Xã Ca Thành21</v>
      </c>
    </row>
    <row r="909" spans="1:18">
      <c r="A909" s="6">
        <v>908</v>
      </c>
      <c r="B909" s="6">
        <v>4</v>
      </c>
      <c r="C909" s="6" t="s">
        <v>1000</v>
      </c>
      <c r="D909" s="6">
        <v>52</v>
      </c>
      <c r="E909" s="6" t="s">
        <v>1130</v>
      </c>
      <c r="F909" s="6">
        <v>1744</v>
      </c>
      <c r="G909" s="6" t="s">
        <v>1136</v>
      </c>
      <c r="H909" s="6">
        <v>2</v>
      </c>
      <c r="I909" s="6" t="s">
        <v>297</v>
      </c>
      <c r="J909" s="6">
        <v>1</v>
      </c>
      <c r="K909" s="6" t="s">
        <v>810</v>
      </c>
      <c r="L909" s="8">
        <v>6</v>
      </c>
      <c r="M909" s="6" t="s">
        <v>297</v>
      </c>
      <c r="N909" s="6" t="s">
        <v>1003</v>
      </c>
      <c r="R909" s="6" t="str">
        <f t="shared" si="14"/>
        <v>452Xã Vũ Nông21</v>
      </c>
    </row>
    <row r="910" spans="1:18">
      <c r="A910" s="6">
        <v>909</v>
      </c>
      <c r="B910" s="6">
        <v>4</v>
      </c>
      <c r="C910" s="6" t="s">
        <v>1000</v>
      </c>
      <c r="D910" s="6">
        <v>52</v>
      </c>
      <c r="E910" s="6" t="s">
        <v>1130</v>
      </c>
      <c r="F910" s="6">
        <v>1747</v>
      </c>
      <c r="G910" s="6" t="s">
        <v>1137</v>
      </c>
      <c r="H910" s="6">
        <v>2</v>
      </c>
      <c r="I910" s="6" t="s">
        <v>297</v>
      </c>
      <c r="J910" s="6">
        <v>1</v>
      </c>
      <c r="K910" s="6" t="s">
        <v>810</v>
      </c>
      <c r="L910" s="8">
        <v>6</v>
      </c>
      <c r="M910" s="6" t="s">
        <v>297</v>
      </c>
      <c r="N910" s="6" t="s">
        <v>1003</v>
      </c>
      <c r="R910" s="6" t="str">
        <f t="shared" si="14"/>
        <v>452Xã Minh Tâm21</v>
      </c>
    </row>
    <row r="911" spans="1:18">
      <c r="A911" s="6">
        <v>910</v>
      </c>
      <c r="B911" s="6">
        <v>4</v>
      </c>
      <c r="C911" s="6" t="s">
        <v>1000</v>
      </c>
      <c r="D911" s="6">
        <v>52</v>
      </c>
      <c r="E911" s="6" t="s">
        <v>1130</v>
      </c>
      <c r="F911" s="6">
        <v>1750</v>
      </c>
      <c r="G911" s="6" t="s">
        <v>1138</v>
      </c>
      <c r="H911" s="6">
        <v>2</v>
      </c>
      <c r="I911" s="6" t="s">
        <v>297</v>
      </c>
      <c r="J911" s="6">
        <v>1</v>
      </c>
      <c r="K911" s="6" t="s">
        <v>810</v>
      </c>
      <c r="L911" s="8">
        <v>6</v>
      </c>
      <c r="M911" s="6" t="s">
        <v>297</v>
      </c>
      <c r="N911" s="6" t="s">
        <v>1003</v>
      </c>
      <c r="R911" s="6" t="str">
        <f t="shared" si="14"/>
        <v>452Xã Thể Dục21</v>
      </c>
    </row>
    <row r="912" spans="1:18">
      <c r="A912" s="6">
        <v>911</v>
      </c>
      <c r="B912" s="6">
        <v>4</v>
      </c>
      <c r="C912" s="6" t="s">
        <v>1000</v>
      </c>
      <c r="D912" s="6">
        <v>52</v>
      </c>
      <c r="E912" s="6" t="s">
        <v>1130</v>
      </c>
      <c r="F912" s="6">
        <v>1756</v>
      </c>
      <c r="G912" s="6" t="s">
        <v>1139</v>
      </c>
      <c r="H912" s="6">
        <v>2</v>
      </c>
      <c r="I912" s="6" t="s">
        <v>297</v>
      </c>
      <c r="J912" s="6">
        <v>1</v>
      </c>
      <c r="K912" s="6" t="s">
        <v>810</v>
      </c>
      <c r="L912" s="8">
        <v>6</v>
      </c>
      <c r="M912" s="6" t="s">
        <v>297</v>
      </c>
      <c r="N912" s="6" t="s">
        <v>1003</v>
      </c>
      <c r="R912" s="6" t="str">
        <f t="shared" si="14"/>
        <v>452Xã Mai Long21</v>
      </c>
    </row>
    <row r="913" spans="1:18">
      <c r="A913" s="6">
        <v>912</v>
      </c>
      <c r="B913" s="6">
        <v>4</v>
      </c>
      <c r="C913" s="6" t="s">
        <v>1000</v>
      </c>
      <c r="D913" s="6">
        <v>52</v>
      </c>
      <c r="E913" s="6" t="s">
        <v>1130</v>
      </c>
      <c r="F913" s="6">
        <v>1762</v>
      </c>
      <c r="G913" s="6" t="s">
        <v>1140</v>
      </c>
      <c r="H913" s="6">
        <v>2</v>
      </c>
      <c r="I913" s="6" t="s">
        <v>297</v>
      </c>
      <c r="J913" s="6">
        <v>1</v>
      </c>
      <c r="K913" s="6" t="s">
        <v>810</v>
      </c>
      <c r="L913" s="8">
        <v>6</v>
      </c>
      <c r="M913" s="6" t="s">
        <v>297</v>
      </c>
      <c r="N913" s="6" t="s">
        <v>1003</v>
      </c>
      <c r="R913" s="6" t="str">
        <f t="shared" si="14"/>
        <v>452Xã Vũ Minh21</v>
      </c>
    </row>
    <row r="914" spans="1:18">
      <c r="A914" s="6">
        <v>913</v>
      </c>
      <c r="B914" s="6">
        <v>4</v>
      </c>
      <c r="C914" s="6" t="s">
        <v>1000</v>
      </c>
      <c r="D914" s="6">
        <v>52</v>
      </c>
      <c r="E914" s="6" t="s">
        <v>1130</v>
      </c>
      <c r="F914" s="6">
        <v>1765</v>
      </c>
      <c r="G914" s="6" t="s">
        <v>1141</v>
      </c>
      <c r="H914" s="6">
        <v>2</v>
      </c>
      <c r="I914" s="6" t="s">
        <v>297</v>
      </c>
      <c r="J914" s="6">
        <v>1</v>
      </c>
      <c r="K914" s="6" t="s">
        <v>810</v>
      </c>
      <c r="L914" s="8">
        <v>6</v>
      </c>
      <c r="M914" s="6" t="s">
        <v>297</v>
      </c>
      <c r="N914" s="6" t="s">
        <v>1003</v>
      </c>
      <c r="R914" s="6" t="str">
        <f t="shared" si="14"/>
        <v>452Xã Hoa Thám21</v>
      </c>
    </row>
    <row r="915" spans="1:18">
      <c r="A915" s="6">
        <v>914</v>
      </c>
      <c r="B915" s="6">
        <v>4</v>
      </c>
      <c r="C915" s="6" t="s">
        <v>1000</v>
      </c>
      <c r="D915" s="6">
        <v>52</v>
      </c>
      <c r="E915" s="6" t="s">
        <v>1130</v>
      </c>
      <c r="F915" s="6">
        <v>1768</v>
      </c>
      <c r="G915" s="6" t="s">
        <v>1037</v>
      </c>
      <c r="H915" s="6">
        <v>2</v>
      </c>
      <c r="I915" s="6" t="s">
        <v>297</v>
      </c>
      <c r="J915" s="6">
        <v>1</v>
      </c>
      <c r="K915" s="6" t="s">
        <v>810</v>
      </c>
      <c r="L915" s="8">
        <v>6</v>
      </c>
      <c r="M915" s="6" t="s">
        <v>297</v>
      </c>
      <c r="N915" s="6" t="s">
        <v>1003</v>
      </c>
      <c r="R915" s="6" t="str">
        <f t="shared" si="14"/>
        <v>452Xã Phan Thanh21</v>
      </c>
    </row>
    <row r="916" spans="1:18">
      <c r="A916" s="6">
        <v>915</v>
      </c>
      <c r="B916" s="6">
        <v>4</v>
      </c>
      <c r="C916" s="6" t="s">
        <v>1000</v>
      </c>
      <c r="D916" s="6">
        <v>52</v>
      </c>
      <c r="E916" s="6" t="s">
        <v>1130</v>
      </c>
      <c r="F916" s="6">
        <v>1771</v>
      </c>
      <c r="G916" s="6" t="s">
        <v>1142</v>
      </c>
      <c r="H916" s="6">
        <v>2</v>
      </c>
      <c r="I916" s="6" t="s">
        <v>297</v>
      </c>
      <c r="J916" s="6">
        <v>1</v>
      </c>
      <c r="K916" s="6" t="s">
        <v>810</v>
      </c>
      <c r="L916" s="8">
        <v>6</v>
      </c>
      <c r="M916" s="6" t="s">
        <v>297</v>
      </c>
      <c r="N916" s="6" t="s">
        <v>1003</v>
      </c>
      <c r="R916" s="6" t="str">
        <f t="shared" si="14"/>
        <v>452Xã Quang Thành21</v>
      </c>
    </row>
    <row r="917" spans="1:18">
      <c r="A917" s="6">
        <v>916</v>
      </c>
      <c r="B917" s="6">
        <v>4</v>
      </c>
      <c r="C917" s="6" t="s">
        <v>1000</v>
      </c>
      <c r="D917" s="6">
        <v>52</v>
      </c>
      <c r="E917" s="6" t="s">
        <v>1130</v>
      </c>
      <c r="F917" s="6">
        <v>1774</v>
      </c>
      <c r="G917" s="6" t="s">
        <v>1143</v>
      </c>
      <c r="H917" s="6">
        <v>2</v>
      </c>
      <c r="I917" s="6" t="s">
        <v>297</v>
      </c>
      <c r="J917" s="6">
        <v>1</v>
      </c>
      <c r="K917" s="6" t="s">
        <v>810</v>
      </c>
      <c r="L917" s="8">
        <v>6</v>
      </c>
      <c r="M917" s="6" t="s">
        <v>297</v>
      </c>
      <c r="N917" s="6" t="s">
        <v>1003</v>
      </c>
      <c r="R917" s="6" t="str">
        <f t="shared" si="14"/>
        <v>452Xã Tam Kim21</v>
      </c>
    </row>
    <row r="918" spans="1:18">
      <c r="A918" s="6">
        <v>917</v>
      </c>
      <c r="B918" s="6">
        <v>4</v>
      </c>
      <c r="C918" s="6" t="s">
        <v>1000</v>
      </c>
      <c r="D918" s="6">
        <v>52</v>
      </c>
      <c r="E918" s="6" t="s">
        <v>1130</v>
      </c>
      <c r="F918" s="6">
        <v>1777</v>
      </c>
      <c r="G918" s="6" t="s">
        <v>1144</v>
      </c>
      <c r="H918" s="6">
        <v>2</v>
      </c>
      <c r="I918" s="6" t="s">
        <v>297</v>
      </c>
      <c r="J918" s="6">
        <v>1</v>
      </c>
      <c r="K918" s="6" t="s">
        <v>810</v>
      </c>
      <c r="L918" s="8">
        <v>6</v>
      </c>
      <c r="M918" s="6" t="s">
        <v>297</v>
      </c>
      <c r="N918" s="6" t="s">
        <v>1003</v>
      </c>
      <c r="R918" s="6" t="str">
        <f t="shared" si="14"/>
        <v>452Xã Thành Công21</v>
      </c>
    </row>
    <row r="919" spans="1:18">
      <c r="A919" s="6">
        <v>918</v>
      </c>
      <c r="B919" s="6">
        <v>4</v>
      </c>
      <c r="C919" s="6" t="s">
        <v>1000</v>
      </c>
      <c r="D919" s="6">
        <v>52</v>
      </c>
      <c r="E919" s="6" t="s">
        <v>1130</v>
      </c>
      <c r="F919" s="6">
        <v>1780</v>
      </c>
      <c r="G919" s="6" t="s">
        <v>1145</v>
      </c>
      <c r="H919" s="6">
        <v>2</v>
      </c>
      <c r="I919" s="6" t="s">
        <v>297</v>
      </c>
      <c r="J919" s="6">
        <v>1</v>
      </c>
      <c r="K919" s="6" t="s">
        <v>810</v>
      </c>
      <c r="L919" s="8">
        <v>6</v>
      </c>
      <c r="M919" s="6" t="s">
        <v>297</v>
      </c>
      <c r="N919" s="6" t="s">
        <v>1003</v>
      </c>
      <c r="R919" s="6" t="str">
        <f t="shared" si="14"/>
        <v>452Xã Thịnh Vượng21</v>
      </c>
    </row>
    <row r="920" spans="1:18">
      <c r="A920" s="6">
        <v>919</v>
      </c>
      <c r="B920" s="6">
        <v>4</v>
      </c>
      <c r="C920" s="6" t="s">
        <v>1000</v>
      </c>
      <c r="D920" s="6">
        <v>52</v>
      </c>
      <c r="E920" s="6" t="s">
        <v>1130</v>
      </c>
      <c r="F920" s="6">
        <v>1783</v>
      </c>
      <c r="G920" s="6" t="s">
        <v>1012</v>
      </c>
      <c r="H920" s="6">
        <v>2</v>
      </c>
      <c r="I920" s="6" t="s">
        <v>297</v>
      </c>
      <c r="J920" s="6">
        <v>1</v>
      </c>
      <c r="K920" s="6" t="s">
        <v>810</v>
      </c>
      <c r="L920" s="8">
        <v>6</v>
      </c>
      <c r="M920" s="6" t="s">
        <v>297</v>
      </c>
      <c r="N920" s="6" t="s">
        <v>1003</v>
      </c>
      <c r="R920" s="6" t="str">
        <f t="shared" si="14"/>
        <v>452Xã Hưng Đạo21</v>
      </c>
    </row>
    <row r="921" spans="1:18">
      <c r="A921" s="6">
        <v>920</v>
      </c>
      <c r="B921" s="6">
        <v>4</v>
      </c>
      <c r="C921" s="6" t="s">
        <v>1000</v>
      </c>
      <c r="D921" s="6">
        <v>53</v>
      </c>
      <c r="E921" s="6" t="s">
        <v>1146</v>
      </c>
      <c r="F921" s="6">
        <v>1786</v>
      </c>
      <c r="G921" s="6" t="s">
        <v>1147</v>
      </c>
      <c r="H921" s="6">
        <v>1</v>
      </c>
      <c r="I921" s="6" t="s">
        <v>251</v>
      </c>
      <c r="J921" s="6">
        <v>1</v>
      </c>
      <c r="K921" s="6" t="s">
        <v>810</v>
      </c>
      <c r="L921" s="8">
        <v>5</v>
      </c>
      <c r="M921" s="6" t="s">
        <v>251</v>
      </c>
      <c r="N921" s="6" t="s">
        <v>1003</v>
      </c>
      <c r="R921" s="6" t="str">
        <f t="shared" si="14"/>
        <v>453Thị trấn Đông Khê11</v>
      </c>
    </row>
    <row r="922" spans="1:18">
      <c r="A922" s="6">
        <v>921</v>
      </c>
      <c r="B922" s="6">
        <v>4</v>
      </c>
      <c r="C922" s="6" t="s">
        <v>1000</v>
      </c>
      <c r="D922" s="6">
        <v>53</v>
      </c>
      <c r="E922" s="6" t="s">
        <v>1146</v>
      </c>
      <c r="F922" s="6">
        <v>1789</v>
      </c>
      <c r="G922" s="6" t="s">
        <v>1148</v>
      </c>
      <c r="H922" s="6">
        <v>2</v>
      </c>
      <c r="I922" s="6" t="s">
        <v>297</v>
      </c>
      <c r="J922" s="6">
        <v>1</v>
      </c>
      <c r="K922" s="6" t="s">
        <v>810</v>
      </c>
      <c r="L922" s="8">
        <v>6</v>
      </c>
      <c r="M922" s="6" t="s">
        <v>297</v>
      </c>
      <c r="N922" s="6" t="s">
        <v>1003</v>
      </c>
      <c r="R922" s="6" t="str">
        <f t="shared" si="14"/>
        <v>453Xã Canh Tân21</v>
      </c>
    </row>
    <row r="923" spans="1:18">
      <c r="A923" s="6">
        <v>922</v>
      </c>
      <c r="B923" s="6">
        <v>4</v>
      </c>
      <c r="C923" s="6" t="s">
        <v>1000</v>
      </c>
      <c r="D923" s="6">
        <v>53</v>
      </c>
      <c r="E923" s="6" t="s">
        <v>1146</v>
      </c>
      <c r="F923" s="6">
        <v>1792</v>
      </c>
      <c r="G923" s="6" t="s">
        <v>1149</v>
      </c>
      <c r="H923" s="6">
        <v>2</v>
      </c>
      <c r="I923" s="6" t="s">
        <v>297</v>
      </c>
      <c r="J923" s="6">
        <v>1</v>
      </c>
      <c r="K923" s="6" t="s">
        <v>810</v>
      </c>
      <c r="L923" s="8">
        <v>6</v>
      </c>
      <c r="M923" s="6" t="s">
        <v>297</v>
      </c>
      <c r="N923" s="6" t="s">
        <v>1003</v>
      </c>
      <c r="R923" s="6" t="str">
        <f t="shared" si="14"/>
        <v>453Xã Kim Đồng21</v>
      </c>
    </row>
    <row r="924" spans="1:18">
      <c r="A924" s="6">
        <v>923</v>
      </c>
      <c r="B924" s="6">
        <v>4</v>
      </c>
      <c r="C924" s="6" t="s">
        <v>1000</v>
      </c>
      <c r="D924" s="6">
        <v>53</v>
      </c>
      <c r="E924" s="6" t="s">
        <v>1146</v>
      </c>
      <c r="F924" s="6">
        <v>1795</v>
      </c>
      <c r="G924" s="6" t="s">
        <v>584</v>
      </c>
      <c r="H924" s="6">
        <v>2</v>
      </c>
      <c r="I924" s="6" t="s">
        <v>297</v>
      </c>
      <c r="J924" s="6">
        <v>1</v>
      </c>
      <c r="K924" s="6" t="s">
        <v>810</v>
      </c>
      <c r="L924" s="8">
        <v>6</v>
      </c>
      <c r="M924" s="6" t="s">
        <v>297</v>
      </c>
      <c r="N924" s="6" t="s">
        <v>1003</v>
      </c>
      <c r="R924" s="6" t="str">
        <f t="shared" si="14"/>
        <v>453Xã Minh Khai21</v>
      </c>
    </row>
    <row r="925" spans="1:18">
      <c r="A925" s="6">
        <v>924</v>
      </c>
      <c r="B925" s="6">
        <v>4</v>
      </c>
      <c r="C925" s="6" t="s">
        <v>1000</v>
      </c>
      <c r="D925" s="6">
        <v>53</v>
      </c>
      <c r="E925" s="6" t="s">
        <v>1146</v>
      </c>
      <c r="F925" s="6">
        <v>1801</v>
      </c>
      <c r="G925" s="6" t="s">
        <v>1150</v>
      </c>
      <c r="H925" s="6">
        <v>2</v>
      </c>
      <c r="I925" s="6" t="s">
        <v>297</v>
      </c>
      <c r="J925" s="6">
        <v>1</v>
      </c>
      <c r="K925" s="6" t="s">
        <v>810</v>
      </c>
      <c r="L925" s="8">
        <v>6</v>
      </c>
      <c r="M925" s="6" t="s">
        <v>297</v>
      </c>
      <c r="N925" s="6" t="s">
        <v>1003</v>
      </c>
      <c r="R925" s="6" t="str">
        <f t="shared" si="14"/>
        <v>453Xã Đức Thông21</v>
      </c>
    </row>
    <row r="926" spans="1:18">
      <c r="A926" s="6">
        <v>925</v>
      </c>
      <c r="B926" s="6">
        <v>4</v>
      </c>
      <c r="C926" s="6" t="s">
        <v>1000</v>
      </c>
      <c r="D926" s="6">
        <v>53</v>
      </c>
      <c r="E926" s="6" t="s">
        <v>1146</v>
      </c>
      <c r="F926" s="6">
        <v>1804</v>
      </c>
      <c r="G926" s="6" t="s">
        <v>1151</v>
      </c>
      <c r="H926" s="6">
        <v>2</v>
      </c>
      <c r="I926" s="6" t="s">
        <v>297</v>
      </c>
      <c r="J926" s="6">
        <v>1</v>
      </c>
      <c r="K926" s="6" t="s">
        <v>810</v>
      </c>
      <c r="L926" s="8">
        <v>6</v>
      </c>
      <c r="M926" s="6" t="s">
        <v>297</v>
      </c>
      <c r="N926" s="6" t="s">
        <v>1003</v>
      </c>
      <c r="R926" s="6" t="str">
        <f t="shared" si="14"/>
        <v>453Xã Thái Cường21</v>
      </c>
    </row>
    <row r="927" spans="1:18">
      <c r="A927" s="6">
        <v>926</v>
      </c>
      <c r="B927" s="6">
        <v>4</v>
      </c>
      <c r="C927" s="6" t="s">
        <v>1000</v>
      </c>
      <c r="D927" s="6">
        <v>53</v>
      </c>
      <c r="E927" s="6" t="s">
        <v>1146</v>
      </c>
      <c r="F927" s="6">
        <v>1807</v>
      </c>
      <c r="G927" s="6" t="s">
        <v>1152</v>
      </c>
      <c r="H927" s="6">
        <v>2</v>
      </c>
      <c r="I927" s="6" t="s">
        <v>297</v>
      </c>
      <c r="J927" s="6">
        <v>1</v>
      </c>
      <c r="K927" s="6" t="s">
        <v>810</v>
      </c>
      <c r="L927" s="8">
        <v>6</v>
      </c>
      <c r="M927" s="6" t="s">
        <v>297</v>
      </c>
      <c r="N927" s="6" t="s">
        <v>1003</v>
      </c>
      <c r="R927" s="6" t="str">
        <f t="shared" si="14"/>
        <v>453Xã Vân Trình21</v>
      </c>
    </row>
    <row r="928" spans="1:18">
      <c r="A928" s="6">
        <v>927</v>
      </c>
      <c r="B928" s="6">
        <v>4</v>
      </c>
      <c r="C928" s="6" t="s">
        <v>1000</v>
      </c>
      <c r="D928" s="6">
        <v>53</v>
      </c>
      <c r="E928" s="6" t="s">
        <v>1146</v>
      </c>
      <c r="F928" s="6">
        <v>1810</v>
      </c>
      <c r="G928" s="6" t="s">
        <v>1153</v>
      </c>
      <c r="H928" s="6">
        <v>2</v>
      </c>
      <c r="I928" s="6" t="s">
        <v>297</v>
      </c>
      <c r="J928" s="6">
        <v>1</v>
      </c>
      <c r="K928" s="6" t="s">
        <v>810</v>
      </c>
      <c r="L928" s="8">
        <v>6</v>
      </c>
      <c r="M928" s="6" t="s">
        <v>297</v>
      </c>
      <c r="N928" s="6" t="s">
        <v>1003</v>
      </c>
      <c r="R928" s="6" t="str">
        <f t="shared" si="14"/>
        <v>453Xã Thụy Hùng21</v>
      </c>
    </row>
    <row r="929" spans="1:18">
      <c r="A929" s="6">
        <v>928</v>
      </c>
      <c r="B929" s="6">
        <v>4</v>
      </c>
      <c r="C929" s="6" t="s">
        <v>1000</v>
      </c>
      <c r="D929" s="6">
        <v>53</v>
      </c>
      <c r="E929" s="6" t="s">
        <v>1146</v>
      </c>
      <c r="F929" s="6">
        <v>1813</v>
      </c>
      <c r="G929" s="6" t="s">
        <v>1154</v>
      </c>
      <c r="H929" s="6">
        <v>2</v>
      </c>
      <c r="I929" s="6" t="s">
        <v>297</v>
      </c>
      <c r="J929" s="6">
        <v>1</v>
      </c>
      <c r="K929" s="6" t="s">
        <v>810</v>
      </c>
      <c r="L929" s="8">
        <v>6</v>
      </c>
      <c r="M929" s="6" t="s">
        <v>297</v>
      </c>
      <c r="N929" s="6" t="s">
        <v>1003</v>
      </c>
      <c r="R929" s="6" t="str">
        <f t="shared" si="14"/>
        <v>453Xã Quang Trọng21</v>
      </c>
    </row>
    <row r="930" spans="1:18">
      <c r="A930" s="6">
        <v>929</v>
      </c>
      <c r="B930" s="6">
        <v>4</v>
      </c>
      <c r="C930" s="6" t="s">
        <v>1000</v>
      </c>
      <c r="D930" s="6">
        <v>53</v>
      </c>
      <c r="E930" s="6" t="s">
        <v>1146</v>
      </c>
      <c r="F930" s="6">
        <v>1816</v>
      </c>
      <c r="G930" s="6" t="s">
        <v>1155</v>
      </c>
      <c r="H930" s="6">
        <v>2</v>
      </c>
      <c r="I930" s="6" t="s">
        <v>297</v>
      </c>
      <c r="J930" s="6">
        <v>1</v>
      </c>
      <c r="K930" s="6" t="s">
        <v>810</v>
      </c>
      <c r="L930" s="8">
        <v>6</v>
      </c>
      <c r="M930" s="6" t="s">
        <v>297</v>
      </c>
      <c r="N930" s="6" t="s">
        <v>1003</v>
      </c>
      <c r="R930" s="6" t="str">
        <f t="shared" si="14"/>
        <v>453Xã Trọng Con21</v>
      </c>
    </row>
    <row r="931" spans="1:18">
      <c r="A931" s="6">
        <v>930</v>
      </c>
      <c r="B931" s="6">
        <v>4</v>
      </c>
      <c r="C931" s="6" t="s">
        <v>1000</v>
      </c>
      <c r="D931" s="6">
        <v>53</v>
      </c>
      <c r="E931" s="6" t="s">
        <v>1146</v>
      </c>
      <c r="F931" s="6">
        <v>1819</v>
      </c>
      <c r="G931" s="6" t="s">
        <v>1156</v>
      </c>
      <c r="H931" s="6">
        <v>2</v>
      </c>
      <c r="I931" s="6" t="s">
        <v>297</v>
      </c>
      <c r="J931" s="6">
        <v>1</v>
      </c>
      <c r="K931" s="6" t="s">
        <v>810</v>
      </c>
      <c r="L931" s="8">
        <v>6</v>
      </c>
      <c r="M931" s="6" t="s">
        <v>297</v>
      </c>
      <c r="N931" s="6" t="s">
        <v>1003</v>
      </c>
      <c r="R931" s="6" t="str">
        <f t="shared" si="14"/>
        <v>453Xã Lê Lai21</v>
      </c>
    </row>
    <row r="932" spans="1:18">
      <c r="A932" s="6">
        <v>931</v>
      </c>
      <c r="B932" s="6">
        <v>4</v>
      </c>
      <c r="C932" s="6" t="s">
        <v>1000</v>
      </c>
      <c r="D932" s="6">
        <v>53</v>
      </c>
      <c r="E932" s="6" t="s">
        <v>1146</v>
      </c>
      <c r="F932" s="6">
        <v>1822</v>
      </c>
      <c r="G932" s="6" t="s">
        <v>1120</v>
      </c>
      <c r="H932" s="6">
        <v>2</v>
      </c>
      <c r="I932" s="6" t="s">
        <v>297</v>
      </c>
      <c r="J932" s="6">
        <v>1</v>
      </c>
      <c r="K932" s="6" t="s">
        <v>810</v>
      </c>
      <c r="L932" s="8">
        <v>6</v>
      </c>
      <c r="M932" s="6" t="s">
        <v>297</v>
      </c>
      <c r="N932" s="6" t="s">
        <v>1003</v>
      </c>
      <c r="R932" s="6" t="str">
        <f t="shared" si="14"/>
        <v>453Xã Đức Long21</v>
      </c>
    </row>
    <row r="933" spans="1:18">
      <c r="A933" s="6">
        <v>932</v>
      </c>
      <c r="B933" s="6">
        <v>4</v>
      </c>
      <c r="C933" s="6" t="s">
        <v>1000</v>
      </c>
      <c r="D933" s="6">
        <v>53</v>
      </c>
      <c r="E933" s="6" t="s">
        <v>1146</v>
      </c>
      <c r="F933" s="6">
        <v>1828</v>
      </c>
      <c r="G933" s="6" t="s">
        <v>720</v>
      </c>
      <c r="H933" s="6">
        <v>2</v>
      </c>
      <c r="I933" s="6" t="s">
        <v>297</v>
      </c>
      <c r="J933" s="6">
        <v>1</v>
      </c>
      <c r="K933" s="6" t="s">
        <v>810</v>
      </c>
      <c r="L933" s="8">
        <v>6</v>
      </c>
      <c r="M933" s="6" t="s">
        <v>297</v>
      </c>
      <c r="N933" s="6" t="s">
        <v>1003</v>
      </c>
      <c r="R933" s="6" t="str">
        <f t="shared" si="14"/>
        <v>453Xã Lê Lợi21</v>
      </c>
    </row>
    <row r="934" spans="1:18">
      <c r="A934" s="6">
        <v>933</v>
      </c>
      <c r="B934" s="6">
        <v>4</v>
      </c>
      <c r="C934" s="6" t="s">
        <v>1000</v>
      </c>
      <c r="D934" s="6">
        <v>53</v>
      </c>
      <c r="E934" s="6" t="s">
        <v>1146</v>
      </c>
      <c r="F934" s="6">
        <v>1831</v>
      </c>
      <c r="G934" s="6" t="s">
        <v>980</v>
      </c>
      <c r="H934" s="6">
        <v>2</v>
      </c>
      <c r="I934" s="6" t="s">
        <v>297</v>
      </c>
      <c r="J934" s="6">
        <v>1</v>
      </c>
      <c r="K934" s="6" t="s">
        <v>810</v>
      </c>
      <c r="L934" s="8">
        <v>6</v>
      </c>
      <c r="M934" s="6" t="s">
        <v>297</v>
      </c>
      <c r="N934" s="6" t="s">
        <v>1003</v>
      </c>
      <c r="R934" s="6" t="str">
        <f t="shared" si="14"/>
        <v>453Xã Đức Xuân21</v>
      </c>
    </row>
    <row r="935" spans="1:18">
      <c r="A935" s="6">
        <v>934</v>
      </c>
      <c r="B935" s="6">
        <v>6</v>
      </c>
      <c r="C935" s="6" t="s">
        <v>1157</v>
      </c>
      <c r="D935" s="6">
        <v>58</v>
      </c>
      <c r="E935" s="6" t="s">
        <v>1158</v>
      </c>
      <c r="F935" s="6">
        <v>1834</v>
      </c>
      <c r="G935" s="6" t="s">
        <v>1159</v>
      </c>
      <c r="H935" s="6">
        <v>1</v>
      </c>
      <c r="I935" s="6" t="s">
        <v>251</v>
      </c>
      <c r="J935" s="6">
        <v>1</v>
      </c>
      <c r="K935" s="6" t="s">
        <v>810</v>
      </c>
      <c r="L935" s="8">
        <v>5</v>
      </c>
      <c r="M935" s="6" t="s">
        <v>251</v>
      </c>
      <c r="N935" s="6" t="s">
        <v>1160</v>
      </c>
      <c r="R935" s="6" t="str">
        <f t="shared" si="14"/>
        <v>658Phường Nguyễn Thị Minh Khai11</v>
      </c>
    </row>
    <row r="936" spans="1:18">
      <c r="A936" s="6">
        <v>935</v>
      </c>
      <c r="B936" s="6">
        <v>6</v>
      </c>
      <c r="C936" s="6" t="s">
        <v>1157</v>
      </c>
      <c r="D936" s="6">
        <v>58</v>
      </c>
      <c r="E936" s="6" t="s">
        <v>1158</v>
      </c>
      <c r="F936" s="6">
        <v>1837</v>
      </c>
      <c r="G936" s="6" t="s">
        <v>1161</v>
      </c>
      <c r="H936" s="6">
        <v>1</v>
      </c>
      <c r="I936" s="6" t="s">
        <v>251</v>
      </c>
      <c r="J936" s="6">
        <v>1</v>
      </c>
      <c r="K936" s="6" t="s">
        <v>810</v>
      </c>
      <c r="L936" s="8">
        <v>5</v>
      </c>
      <c r="M936" s="6" t="s">
        <v>251</v>
      </c>
      <c r="N936" s="6" t="s">
        <v>1160</v>
      </c>
      <c r="R936" s="6" t="str">
        <f t="shared" si="14"/>
        <v>658Phường Sông Cầu11</v>
      </c>
    </row>
    <row r="937" spans="1:18">
      <c r="A937" s="6">
        <v>936</v>
      </c>
      <c r="B937" s="6">
        <v>6</v>
      </c>
      <c r="C937" s="6" t="s">
        <v>1157</v>
      </c>
      <c r="D937" s="6">
        <v>58</v>
      </c>
      <c r="E937" s="6" t="s">
        <v>1158</v>
      </c>
      <c r="F937" s="6">
        <v>1840</v>
      </c>
      <c r="G937" s="6" t="s">
        <v>1162</v>
      </c>
      <c r="H937" s="6">
        <v>1</v>
      </c>
      <c r="I937" s="6" t="s">
        <v>251</v>
      </c>
      <c r="J937" s="6">
        <v>1</v>
      </c>
      <c r="K937" s="6" t="s">
        <v>810</v>
      </c>
      <c r="L937" s="8">
        <v>5</v>
      </c>
      <c r="M937" s="6" t="s">
        <v>251</v>
      </c>
      <c r="N937" s="6" t="s">
        <v>1160</v>
      </c>
      <c r="R937" s="6" t="str">
        <f t="shared" si="14"/>
        <v>658Phường Đức Xuân11</v>
      </c>
    </row>
    <row r="938" spans="1:18">
      <c r="A938" s="6">
        <v>937</v>
      </c>
      <c r="B938" s="6">
        <v>6</v>
      </c>
      <c r="C938" s="6" t="s">
        <v>1157</v>
      </c>
      <c r="D938" s="6">
        <v>58</v>
      </c>
      <c r="E938" s="6" t="s">
        <v>1158</v>
      </c>
      <c r="F938" s="6">
        <v>1843</v>
      </c>
      <c r="G938" s="6" t="s">
        <v>1163</v>
      </c>
      <c r="H938" s="6">
        <v>1</v>
      </c>
      <c r="I938" s="6" t="s">
        <v>251</v>
      </c>
      <c r="J938" s="6">
        <v>1</v>
      </c>
      <c r="K938" s="6" t="s">
        <v>810</v>
      </c>
      <c r="L938" s="8">
        <v>5</v>
      </c>
      <c r="M938" s="6" t="s">
        <v>251</v>
      </c>
      <c r="N938" s="6" t="s">
        <v>1160</v>
      </c>
      <c r="R938" s="6" t="str">
        <f t="shared" si="14"/>
        <v>658Phường Phùng Chí Kiên11</v>
      </c>
    </row>
    <row r="939" spans="1:18">
      <c r="A939" s="6">
        <v>938</v>
      </c>
      <c r="B939" s="6">
        <v>6</v>
      </c>
      <c r="C939" s="6" t="s">
        <v>1157</v>
      </c>
      <c r="D939" s="6">
        <v>58</v>
      </c>
      <c r="E939" s="6" t="s">
        <v>1158</v>
      </c>
      <c r="F939" s="6">
        <v>1846</v>
      </c>
      <c r="G939" s="6" t="s">
        <v>1164</v>
      </c>
      <c r="H939" s="6">
        <v>1</v>
      </c>
      <c r="I939" s="6" t="s">
        <v>251</v>
      </c>
      <c r="J939" s="6">
        <v>1</v>
      </c>
      <c r="K939" s="6" t="s">
        <v>810</v>
      </c>
      <c r="L939" s="8">
        <v>5</v>
      </c>
      <c r="M939" s="6" t="s">
        <v>251</v>
      </c>
      <c r="N939" s="6" t="s">
        <v>1160</v>
      </c>
      <c r="R939" s="6" t="str">
        <f t="shared" si="14"/>
        <v>658Phường Huyền Tụng11</v>
      </c>
    </row>
    <row r="940" spans="1:18">
      <c r="A940" s="6">
        <v>939</v>
      </c>
      <c r="B940" s="6">
        <v>6</v>
      </c>
      <c r="C940" s="6" t="s">
        <v>1157</v>
      </c>
      <c r="D940" s="6">
        <v>58</v>
      </c>
      <c r="E940" s="6" t="s">
        <v>1158</v>
      </c>
      <c r="F940" s="6">
        <v>1849</v>
      </c>
      <c r="G940" s="6" t="s">
        <v>420</v>
      </c>
      <c r="H940" s="6">
        <v>2</v>
      </c>
      <c r="I940" s="6" t="s">
        <v>297</v>
      </c>
      <c r="J940" s="6">
        <v>1</v>
      </c>
      <c r="K940" s="6" t="s">
        <v>810</v>
      </c>
      <c r="L940" s="8">
        <v>6</v>
      </c>
      <c r="M940" s="6" t="s">
        <v>297</v>
      </c>
      <c r="N940" s="6" t="s">
        <v>1160</v>
      </c>
      <c r="R940" s="6" t="str">
        <f t="shared" si="14"/>
        <v>658Xã Dương Quang21</v>
      </c>
    </row>
    <row r="941" spans="1:18">
      <c r="A941" s="6">
        <v>940</v>
      </c>
      <c r="B941" s="6">
        <v>6</v>
      </c>
      <c r="C941" s="6" t="s">
        <v>1157</v>
      </c>
      <c r="D941" s="6">
        <v>58</v>
      </c>
      <c r="E941" s="6" t="s">
        <v>1158</v>
      </c>
      <c r="F941" s="6">
        <v>1852</v>
      </c>
      <c r="G941" s="6" t="s">
        <v>1165</v>
      </c>
      <c r="H941" s="6">
        <v>2</v>
      </c>
      <c r="I941" s="6" t="s">
        <v>297</v>
      </c>
      <c r="J941" s="6">
        <v>1</v>
      </c>
      <c r="K941" s="6" t="s">
        <v>810</v>
      </c>
      <c r="L941" s="8">
        <v>6</v>
      </c>
      <c r="M941" s="6" t="s">
        <v>297</v>
      </c>
      <c r="N941" s="6" t="s">
        <v>1160</v>
      </c>
      <c r="R941" s="6" t="str">
        <f t="shared" si="14"/>
        <v>658Xã Nông Thượng21</v>
      </c>
    </row>
    <row r="942" spans="1:18">
      <c r="A942" s="6">
        <v>941</v>
      </c>
      <c r="B942" s="6">
        <v>6</v>
      </c>
      <c r="C942" s="6" t="s">
        <v>1157</v>
      </c>
      <c r="D942" s="6">
        <v>58</v>
      </c>
      <c r="E942" s="6" t="s">
        <v>1158</v>
      </c>
      <c r="F942" s="6">
        <v>1855</v>
      </c>
      <c r="G942" s="6" t="s">
        <v>1166</v>
      </c>
      <c r="H942" s="6">
        <v>1</v>
      </c>
      <c r="I942" s="6" t="s">
        <v>251</v>
      </c>
      <c r="J942" s="6">
        <v>1</v>
      </c>
      <c r="K942" s="6" t="s">
        <v>810</v>
      </c>
      <c r="L942" s="8">
        <v>5</v>
      </c>
      <c r="M942" s="6" t="s">
        <v>251</v>
      </c>
      <c r="N942" s="6" t="s">
        <v>1160</v>
      </c>
      <c r="R942" s="6" t="str">
        <f t="shared" si="14"/>
        <v>658Phường Xuất Hóa11</v>
      </c>
    </row>
    <row r="943" spans="1:18">
      <c r="A943" s="6">
        <v>942</v>
      </c>
      <c r="B943" s="6">
        <v>6</v>
      </c>
      <c r="C943" s="6" t="s">
        <v>1157</v>
      </c>
      <c r="D943" s="6">
        <v>60</v>
      </c>
      <c r="E943" s="6" t="s">
        <v>1167</v>
      </c>
      <c r="F943" s="6">
        <v>1858</v>
      </c>
      <c r="G943" s="6" t="s">
        <v>1168</v>
      </c>
      <c r="H943" s="6">
        <v>2</v>
      </c>
      <c r="I943" s="6" t="s">
        <v>297</v>
      </c>
      <c r="J943" s="6">
        <v>1</v>
      </c>
      <c r="K943" s="6" t="s">
        <v>810</v>
      </c>
      <c r="L943" s="8">
        <v>6</v>
      </c>
      <c r="M943" s="6" t="s">
        <v>297</v>
      </c>
      <c r="N943" s="6" t="s">
        <v>1160</v>
      </c>
      <c r="R943" s="6" t="str">
        <f t="shared" si="14"/>
        <v>660Xã Bằng Thành21</v>
      </c>
    </row>
    <row r="944" spans="1:18">
      <c r="A944" s="6">
        <v>943</v>
      </c>
      <c r="B944" s="6">
        <v>6</v>
      </c>
      <c r="C944" s="6" t="s">
        <v>1157</v>
      </c>
      <c r="D944" s="6">
        <v>60</v>
      </c>
      <c r="E944" s="6" t="s">
        <v>1167</v>
      </c>
      <c r="F944" s="6">
        <v>1861</v>
      </c>
      <c r="G944" s="6" t="s">
        <v>1169</v>
      </c>
      <c r="H944" s="6">
        <v>2</v>
      </c>
      <c r="I944" s="6" t="s">
        <v>297</v>
      </c>
      <c r="J944" s="6">
        <v>1</v>
      </c>
      <c r="K944" s="6" t="s">
        <v>810</v>
      </c>
      <c r="L944" s="8">
        <v>6</v>
      </c>
      <c r="M944" s="6" t="s">
        <v>297</v>
      </c>
      <c r="N944" s="6" t="s">
        <v>1160</v>
      </c>
      <c r="R944" s="6" t="str">
        <f t="shared" si="14"/>
        <v>660Xã Nhạn Môn21</v>
      </c>
    </row>
    <row r="945" spans="1:18">
      <c r="A945" s="6">
        <v>944</v>
      </c>
      <c r="B945" s="6">
        <v>6</v>
      </c>
      <c r="C945" s="6" t="s">
        <v>1157</v>
      </c>
      <c r="D945" s="6">
        <v>60</v>
      </c>
      <c r="E945" s="6" t="s">
        <v>1167</v>
      </c>
      <c r="F945" s="6">
        <v>1864</v>
      </c>
      <c r="G945" s="6" t="s">
        <v>1170</v>
      </c>
      <c r="H945" s="6">
        <v>2</v>
      </c>
      <c r="I945" s="6" t="s">
        <v>297</v>
      </c>
      <c r="J945" s="6">
        <v>1</v>
      </c>
      <c r="K945" s="6" t="s">
        <v>810</v>
      </c>
      <c r="L945" s="8">
        <v>6</v>
      </c>
      <c r="M945" s="6" t="s">
        <v>297</v>
      </c>
      <c r="N945" s="6" t="s">
        <v>1160</v>
      </c>
      <c r="R945" s="6" t="str">
        <f t="shared" si="14"/>
        <v>660Xã Bộc Bố21</v>
      </c>
    </row>
    <row r="946" spans="1:18">
      <c r="A946" s="6">
        <v>945</v>
      </c>
      <c r="B946" s="6">
        <v>6</v>
      </c>
      <c r="C946" s="6" t="s">
        <v>1157</v>
      </c>
      <c r="D946" s="6">
        <v>60</v>
      </c>
      <c r="E946" s="6" t="s">
        <v>1167</v>
      </c>
      <c r="F946" s="6">
        <v>1867</v>
      </c>
      <c r="G946" s="6" t="s">
        <v>1171</v>
      </c>
      <c r="H946" s="6">
        <v>2</v>
      </c>
      <c r="I946" s="6" t="s">
        <v>297</v>
      </c>
      <c r="J946" s="6">
        <v>1</v>
      </c>
      <c r="K946" s="6" t="s">
        <v>810</v>
      </c>
      <c r="L946" s="8">
        <v>6</v>
      </c>
      <c r="M946" s="6" t="s">
        <v>297</v>
      </c>
      <c r="N946" s="6" t="s">
        <v>1160</v>
      </c>
      <c r="R946" s="6" t="str">
        <f t="shared" si="14"/>
        <v>660Xã Công Bằng21</v>
      </c>
    </row>
    <row r="947" spans="1:18">
      <c r="A947" s="6">
        <v>946</v>
      </c>
      <c r="B947" s="6">
        <v>6</v>
      </c>
      <c r="C947" s="6" t="s">
        <v>1157</v>
      </c>
      <c r="D947" s="6">
        <v>60</v>
      </c>
      <c r="E947" s="6" t="s">
        <v>1167</v>
      </c>
      <c r="F947" s="6">
        <v>1870</v>
      </c>
      <c r="G947" s="6" t="s">
        <v>1172</v>
      </c>
      <c r="H947" s="6">
        <v>2</v>
      </c>
      <c r="I947" s="6" t="s">
        <v>297</v>
      </c>
      <c r="J947" s="6">
        <v>1</v>
      </c>
      <c r="K947" s="6" t="s">
        <v>810</v>
      </c>
      <c r="L947" s="8">
        <v>6</v>
      </c>
      <c r="M947" s="6" t="s">
        <v>297</v>
      </c>
      <c r="N947" s="6" t="s">
        <v>1160</v>
      </c>
      <c r="R947" s="6" t="str">
        <f t="shared" si="14"/>
        <v>660Xã Giáo Hiệu21</v>
      </c>
    </row>
    <row r="948" spans="1:18">
      <c r="A948" s="6">
        <v>947</v>
      </c>
      <c r="B948" s="6">
        <v>6</v>
      </c>
      <c r="C948" s="6" t="s">
        <v>1157</v>
      </c>
      <c r="D948" s="6">
        <v>60</v>
      </c>
      <c r="E948" s="6" t="s">
        <v>1167</v>
      </c>
      <c r="F948" s="6">
        <v>1873</v>
      </c>
      <c r="G948" s="6" t="s">
        <v>1173</v>
      </c>
      <c r="H948" s="6">
        <v>2</v>
      </c>
      <c r="I948" s="6" t="s">
        <v>297</v>
      </c>
      <c r="J948" s="6">
        <v>1</v>
      </c>
      <c r="K948" s="6" t="s">
        <v>810</v>
      </c>
      <c r="L948" s="8">
        <v>6</v>
      </c>
      <c r="M948" s="6" t="s">
        <v>297</v>
      </c>
      <c r="N948" s="6" t="s">
        <v>1160</v>
      </c>
      <c r="R948" s="6" t="str">
        <f t="shared" si="14"/>
        <v>660Xã Xuân La21</v>
      </c>
    </row>
    <row r="949" spans="1:18">
      <c r="A949" s="6">
        <v>948</v>
      </c>
      <c r="B949" s="6">
        <v>6</v>
      </c>
      <c r="C949" s="6" t="s">
        <v>1157</v>
      </c>
      <c r="D949" s="6">
        <v>60</v>
      </c>
      <c r="E949" s="6" t="s">
        <v>1167</v>
      </c>
      <c r="F949" s="6">
        <v>1876</v>
      </c>
      <c r="G949" s="6" t="s">
        <v>1174</v>
      </c>
      <c r="H949" s="6">
        <v>2</v>
      </c>
      <c r="I949" s="6" t="s">
        <v>297</v>
      </c>
      <c r="J949" s="6">
        <v>1</v>
      </c>
      <c r="K949" s="6" t="s">
        <v>810</v>
      </c>
      <c r="L949" s="8">
        <v>6</v>
      </c>
      <c r="M949" s="6" t="s">
        <v>297</v>
      </c>
      <c r="N949" s="6" t="s">
        <v>1160</v>
      </c>
      <c r="R949" s="6" t="str">
        <f t="shared" si="14"/>
        <v>660Xã An Thắng21</v>
      </c>
    </row>
    <row r="950" spans="1:18">
      <c r="A950" s="6">
        <v>949</v>
      </c>
      <c r="B950" s="6">
        <v>6</v>
      </c>
      <c r="C950" s="6" t="s">
        <v>1157</v>
      </c>
      <c r="D950" s="6">
        <v>60</v>
      </c>
      <c r="E950" s="6" t="s">
        <v>1167</v>
      </c>
      <c r="F950" s="6">
        <v>1879</v>
      </c>
      <c r="G950" s="6" t="s">
        <v>1175</v>
      </c>
      <c r="H950" s="6">
        <v>2</v>
      </c>
      <c r="I950" s="6" t="s">
        <v>297</v>
      </c>
      <c r="J950" s="6">
        <v>1</v>
      </c>
      <c r="K950" s="6" t="s">
        <v>810</v>
      </c>
      <c r="L950" s="8">
        <v>6</v>
      </c>
      <c r="M950" s="6" t="s">
        <v>297</v>
      </c>
      <c r="N950" s="6" t="s">
        <v>1160</v>
      </c>
      <c r="R950" s="6" t="str">
        <f t="shared" si="14"/>
        <v>660Xã Cổ Linh21</v>
      </c>
    </row>
    <row r="951" spans="1:18">
      <c r="A951" s="6">
        <v>950</v>
      </c>
      <c r="B951" s="6">
        <v>6</v>
      </c>
      <c r="C951" s="6" t="s">
        <v>1157</v>
      </c>
      <c r="D951" s="6">
        <v>60</v>
      </c>
      <c r="E951" s="6" t="s">
        <v>1167</v>
      </c>
      <c r="F951" s="6">
        <v>1882</v>
      </c>
      <c r="G951" s="6" t="s">
        <v>1176</v>
      </c>
      <c r="H951" s="6">
        <v>2</v>
      </c>
      <c r="I951" s="6" t="s">
        <v>297</v>
      </c>
      <c r="J951" s="6">
        <v>1</v>
      </c>
      <c r="K951" s="6" t="s">
        <v>810</v>
      </c>
      <c r="L951" s="8">
        <v>6</v>
      </c>
      <c r="M951" s="6" t="s">
        <v>297</v>
      </c>
      <c r="N951" s="6" t="s">
        <v>1160</v>
      </c>
      <c r="R951" s="6" t="str">
        <f t="shared" si="14"/>
        <v>660Xã Nghiên Loan21</v>
      </c>
    </row>
    <row r="952" spans="1:18">
      <c r="A952" s="6">
        <v>951</v>
      </c>
      <c r="B952" s="6">
        <v>6</v>
      </c>
      <c r="C952" s="6" t="s">
        <v>1157</v>
      </c>
      <c r="D952" s="6">
        <v>60</v>
      </c>
      <c r="E952" s="6" t="s">
        <v>1167</v>
      </c>
      <c r="F952" s="6">
        <v>1885</v>
      </c>
      <c r="G952" s="6" t="s">
        <v>1177</v>
      </c>
      <c r="H952" s="6">
        <v>2</v>
      </c>
      <c r="I952" s="6" t="s">
        <v>297</v>
      </c>
      <c r="J952" s="6">
        <v>1</v>
      </c>
      <c r="K952" s="6" t="s">
        <v>810</v>
      </c>
      <c r="L952" s="8">
        <v>6</v>
      </c>
      <c r="M952" s="6" t="s">
        <v>297</v>
      </c>
      <c r="N952" s="6" t="s">
        <v>1160</v>
      </c>
      <c r="R952" s="6" t="str">
        <f t="shared" si="14"/>
        <v>660Xã Cao Tân21</v>
      </c>
    </row>
    <row r="953" spans="1:18">
      <c r="A953" s="6">
        <v>952</v>
      </c>
      <c r="B953" s="6">
        <v>6</v>
      </c>
      <c r="C953" s="6" t="s">
        <v>1157</v>
      </c>
      <c r="D953" s="6">
        <v>61</v>
      </c>
      <c r="E953" s="6" t="s">
        <v>1178</v>
      </c>
      <c r="F953" s="6">
        <v>1888</v>
      </c>
      <c r="G953" s="6" t="s">
        <v>1179</v>
      </c>
      <c r="H953" s="6">
        <v>1</v>
      </c>
      <c r="I953" s="6" t="s">
        <v>251</v>
      </c>
      <c r="J953" s="6">
        <v>1</v>
      </c>
      <c r="K953" s="6" t="s">
        <v>810</v>
      </c>
      <c r="L953" s="8">
        <v>5</v>
      </c>
      <c r="M953" s="6" t="s">
        <v>251</v>
      </c>
      <c r="N953" s="6" t="s">
        <v>1160</v>
      </c>
      <c r="R953" s="6" t="str">
        <f t="shared" si="14"/>
        <v>661Thị trấn Chợ Rã11</v>
      </c>
    </row>
    <row r="954" spans="1:18">
      <c r="A954" s="6">
        <v>953</v>
      </c>
      <c r="B954" s="6">
        <v>6</v>
      </c>
      <c r="C954" s="6" t="s">
        <v>1157</v>
      </c>
      <c r="D954" s="6">
        <v>61</v>
      </c>
      <c r="E954" s="6" t="s">
        <v>1178</v>
      </c>
      <c r="F954" s="6">
        <v>1891</v>
      </c>
      <c r="G954" s="6" t="s">
        <v>1180</v>
      </c>
      <c r="H954" s="6">
        <v>2</v>
      </c>
      <c r="I954" s="6" t="s">
        <v>297</v>
      </c>
      <c r="J954" s="6">
        <v>1</v>
      </c>
      <c r="K954" s="6" t="s">
        <v>810</v>
      </c>
      <c r="L954" s="8">
        <v>6</v>
      </c>
      <c r="M954" s="6" t="s">
        <v>297</v>
      </c>
      <c r="N954" s="6" t="s">
        <v>1160</v>
      </c>
      <c r="R954" s="6" t="str">
        <f t="shared" si="14"/>
        <v>661Xã Bành Trạch21</v>
      </c>
    </row>
    <row r="955" spans="1:18">
      <c r="A955" s="6">
        <v>954</v>
      </c>
      <c r="B955" s="6">
        <v>6</v>
      </c>
      <c r="C955" s="6" t="s">
        <v>1157</v>
      </c>
      <c r="D955" s="6">
        <v>61</v>
      </c>
      <c r="E955" s="6" t="s">
        <v>1178</v>
      </c>
      <c r="F955" s="6">
        <v>1894</v>
      </c>
      <c r="G955" s="6" t="s">
        <v>1181</v>
      </c>
      <c r="H955" s="6">
        <v>2</v>
      </c>
      <c r="I955" s="6" t="s">
        <v>297</v>
      </c>
      <c r="J955" s="6">
        <v>1</v>
      </c>
      <c r="K955" s="6" t="s">
        <v>810</v>
      </c>
      <c r="L955" s="8">
        <v>6</v>
      </c>
      <c r="M955" s="6" t="s">
        <v>297</v>
      </c>
      <c r="N955" s="6" t="s">
        <v>1160</v>
      </c>
      <c r="R955" s="6" t="str">
        <f t="shared" si="14"/>
        <v>661Xã Phúc Lộc21</v>
      </c>
    </row>
    <row r="956" spans="1:18">
      <c r="A956" s="6">
        <v>955</v>
      </c>
      <c r="B956" s="6">
        <v>6</v>
      </c>
      <c r="C956" s="6" t="s">
        <v>1157</v>
      </c>
      <c r="D956" s="6">
        <v>61</v>
      </c>
      <c r="E956" s="6" t="s">
        <v>1178</v>
      </c>
      <c r="F956" s="6">
        <v>1897</v>
      </c>
      <c r="G956" s="6" t="s">
        <v>1182</v>
      </c>
      <c r="H956" s="6">
        <v>2</v>
      </c>
      <c r="I956" s="6" t="s">
        <v>297</v>
      </c>
      <c r="J956" s="6">
        <v>1</v>
      </c>
      <c r="K956" s="6" t="s">
        <v>810</v>
      </c>
      <c r="L956" s="8">
        <v>6</v>
      </c>
      <c r="M956" s="6" t="s">
        <v>297</v>
      </c>
      <c r="N956" s="6" t="s">
        <v>1160</v>
      </c>
      <c r="R956" s="6" t="str">
        <f t="shared" si="14"/>
        <v>661Xã Hà Hiệu21</v>
      </c>
    </row>
    <row r="957" spans="1:18">
      <c r="A957" s="6">
        <v>956</v>
      </c>
      <c r="B957" s="6">
        <v>6</v>
      </c>
      <c r="C957" s="6" t="s">
        <v>1157</v>
      </c>
      <c r="D957" s="6">
        <v>61</v>
      </c>
      <c r="E957" s="6" t="s">
        <v>1178</v>
      </c>
      <c r="F957" s="6">
        <v>1900</v>
      </c>
      <c r="G957" s="6" t="s">
        <v>1183</v>
      </c>
      <c r="H957" s="6">
        <v>2</v>
      </c>
      <c r="I957" s="6" t="s">
        <v>297</v>
      </c>
      <c r="J957" s="6">
        <v>1</v>
      </c>
      <c r="K957" s="6" t="s">
        <v>810</v>
      </c>
      <c r="L957" s="8">
        <v>6</v>
      </c>
      <c r="M957" s="6" t="s">
        <v>297</v>
      </c>
      <c r="N957" s="6" t="s">
        <v>1160</v>
      </c>
      <c r="R957" s="6" t="str">
        <f t="shared" si="14"/>
        <v>661Xã Cao Thượng21</v>
      </c>
    </row>
    <row r="958" spans="1:18">
      <c r="A958" s="6">
        <v>957</v>
      </c>
      <c r="B958" s="6">
        <v>6</v>
      </c>
      <c r="C958" s="6" t="s">
        <v>1157</v>
      </c>
      <c r="D958" s="6">
        <v>61</v>
      </c>
      <c r="E958" s="6" t="s">
        <v>1178</v>
      </c>
      <c r="F958" s="6">
        <v>1906</v>
      </c>
      <c r="G958" s="6" t="s">
        <v>1184</v>
      </c>
      <c r="H958" s="6">
        <v>2</v>
      </c>
      <c r="I958" s="6" t="s">
        <v>297</v>
      </c>
      <c r="J958" s="6">
        <v>1</v>
      </c>
      <c r="K958" s="6" t="s">
        <v>810</v>
      </c>
      <c r="L958" s="8">
        <v>6</v>
      </c>
      <c r="M958" s="6" t="s">
        <v>297</v>
      </c>
      <c r="N958" s="6" t="s">
        <v>1160</v>
      </c>
      <c r="R958" s="6" t="str">
        <f t="shared" si="14"/>
        <v>661Xã Khang Ninh21</v>
      </c>
    </row>
    <row r="959" spans="1:18">
      <c r="A959" s="6">
        <v>958</v>
      </c>
      <c r="B959" s="6">
        <v>6</v>
      </c>
      <c r="C959" s="6" t="s">
        <v>1157</v>
      </c>
      <c r="D959" s="6">
        <v>61</v>
      </c>
      <c r="E959" s="6" t="s">
        <v>1178</v>
      </c>
      <c r="F959" s="6">
        <v>1909</v>
      </c>
      <c r="G959" s="6" t="s">
        <v>1185</v>
      </c>
      <c r="H959" s="6">
        <v>2</v>
      </c>
      <c r="I959" s="6" t="s">
        <v>297</v>
      </c>
      <c r="J959" s="6">
        <v>1</v>
      </c>
      <c r="K959" s="6" t="s">
        <v>810</v>
      </c>
      <c r="L959" s="8">
        <v>6</v>
      </c>
      <c r="M959" s="6" t="s">
        <v>297</v>
      </c>
      <c r="N959" s="6" t="s">
        <v>1160</v>
      </c>
      <c r="R959" s="6" t="str">
        <f t="shared" si="14"/>
        <v>661Xã Nam Mẫu21</v>
      </c>
    </row>
    <row r="960" spans="1:18">
      <c r="A960" s="6">
        <v>959</v>
      </c>
      <c r="B960" s="6">
        <v>6</v>
      </c>
      <c r="C960" s="6" t="s">
        <v>1157</v>
      </c>
      <c r="D960" s="6">
        <v>61</v>
      </c>
      <c r="E960" s="6" t="s">
        <v>1178</v>
      </c>
      <c r="F960" s="6">
        <v>1912</v>
      </c>
      <c r="G960" s="6" t="s">
        <v>1186</v>
      </c>
      <c r="H960" s="6">
        <v>2</v>
      </c>
      <c r="I960" s="6" t="s">
        <v>297</v>
      </c>
      <c r="J960" s="6">
        <v>1</v>
      </c>
      <c r="K960" s="6" t="s">
        <v>810</v>
      </c>
      <c r="L960" s="8">
        <v>6</v>
      </c>
      <c r="M960" s="6" t="s">
        <v>297</v>
      </c>
      <c r="N960" s="6" t="s">
        <v>1160</v>
      </c>
      <c r="R960" s="6" t="str">
        <f t="shared" si="14"/>
        <v>661Xã Thượng Giáo21</v>
      </c>
    </row>
    <row r="961" spans="1:18">
      <c r="A961" s="6">
        <v>960</v>
      </c>
      <c r="B961" s="6">
        <v>6</v>
      </c>
      <c r="C961" s="6" t="s">
        <v>1157</v>
      </c>
      <c r="D961" s="6">
        <v>61</v>
      </c>
      <c r="E961" s="6" t="s">
        <v>1178</v>
      </c>
      <c r="F961" s="6">
        <v>1915</v>
      </c>
      <c r="G961" s="6" t="s">
        <v>1187</v>
      </c>
      <c r="H961" s="6">
        <v>2</v>
      </c>
      <c r="I961" s="6" t="s">
        <v>297</v>
      </c>
      <c r="J961" s="6">
        <v>1</v>
      </c>
      <c r="K961" s="6" t="s">
        <v>810</v>
      </c>
      <c r="L961" s="8">
        <v>6</v>
      </c>
      <c r="M961" s="6" t="s">
        <v>297</v>
      </c>
      <c r="N961" s="6" t="s">
        <v>1160</v>
      </c>
      <c r="R961" s="6" t="str">
        <f t="shared" si="14"/>
        <v>661Xã Địa Linh21</v>
      </c>
    </row>
    <row r="962" spans="1:18">
      <c r="A962" s="6">
        <v>961</v>
      </c>
      <c r="B962" s="6">
        <v>6</v>
      </c>
      <c r="C962" s="6" t="s">
        <v>1157</v>
      </c>
      <c r="D962" s="6">
        <v>61</v>
      </c>
      <c r="E962" s="6" t="s">
        <v>1178</v>
      </c>
      <c r="F962" s="6">
        <v>1918</v>
      </c>
      <c r="G962" s="6" t="s">
        <v>1188</v>
      </c>
      <c r="H962" s="6">
        <v>2</v>
      </c>
      <c r="I962" s="6" t="s">
        <v>297</v>
      </c>
      <c r="J962" s="6">
        <v>1</v>
      </c>
      <c r="K962" s="6" t="s">
        <v>810</v>
      </c>
      <c r="L962" s="8">
        <v>6</v>
      </c>
      <c r="M962" s="6" t="s">
        <v>297</v>
      </c>
      <c r="N962" s="6" t="s">
        <v>1160</v>
      </c>
      <c r="R962" s="6" t="str">
        <f t="shared" si="14"/>
        <v>661Xã Yến Dương21</v>
      </c>
    </row>
    <row r="963" spans="1:18">
      <c r="A963" s="6">
        <v>962</v>
      </c>
      <c r="B963" s="6">
        <v>6</v>
      </c>
      <c r="C963" s="6" t="s">
        <v>1157</v>
      </c>
      <c r="D963" s="6">
        <v>61</v>
      </c>
      <c r="E963" s="6" t="s">
        <v>1178</v>
      </c>
      <c r="F963" s="6">
        <v>1921</v>
      </c>
      <c r="G963" s="6" t="s">
        <v>1189</v>
      </c>
      <c r="H963" s="6">
        <v>2</v>
      </c>
      <c r="I963" s="6" t="s">
        <v>297</v>
      </c>
      <c r="J963" s="6">
        <v>1</v>
      </c>
      <c r="K963" s="6" t="s">
        <v>810</v>
      </c>
      <c r="L963" s="8">
        <v>6</v>
      </c>
      <c r="M963" s="6" t="s">
        <v>297</v>
      </c>
      <c r="N963" s="6" t="s">
        <v>1160</v>
      </c>
      <c r="R963" s="6" t="str">
        <f t="shared" ref="R963:R1026" si="15">CONCATENATE(B963,D963,G963,H963,J963)</f>
        <v>661Xã Chu Hương21</v>
      </c>
    </row>
    <row r="964" spans="1:18">
      <c r="A964" s="6">
        <v>963</v>
      </c>
      <c r="B964" s="6">
        <v>6</v>
      </c>
      <c r="C964" s="6" t="s">
        <v>1157</v>
      </c>
      <c r="D964" s="6">
        <v>61</v>
      </c>
      <c r="E964" s="6" t="s">
        <v>1178</v>
      </c>
      <c r="F964" s="6">
        <v>1924</v>
      </c>
      <c r="G964" s="6" t="s">
        <v>1190</v>
      </c>
      <c r="H964" s="6">
        <v>2</v>
      </c>
      <c r="I964" s="6" t="s">
        <v>297</v>
      </c>
      <c r="J964" s="6">
        <v>1</v>
      </c>
      <c r="K964" s="6" t="s">
        <v>810</v>
      </c>
      <c r="L964" s="8">
        <v>6</v>
      </c>
      <c r="M964" s="6" t="s">
        <v>297</v>
      </c>
      <c r="N964" s="6" t="s">
        <v>1160</v>
      </c>
      <c r="R964" s="6" t="str">
        <f t="shared" si="15"/>
        <v>661Xã Quảng Khê21</v>
      </c>
    </row>
    <row r="965" spans="1:18">
      <c r="A965" s="6">
        <v>964</v>
      </c>
      <c r="B965" s="6">
        <v>6</v>
      </c>
      <c r="C965" s="6" t="s">
        <v>1157</v>
      </c>
      <c r="D965" s="6">
        <v>61</v>
      </c>
      <c r="E965" s="6" t="s">
        <v>1178</v>
      </c>
      <c r="F965" s="6">
        <v>1927</v>
      </c>
      <c r="G965" s="6" t="s">
        <v>1191</v>
      </c>
      <c r="H965" s="6">
        <v>2</v>
      </c>
      <c r="I965" s="6" t="s">
        <v>297</v>
      </c>
      <c r="J965" s="6">
        <v>1</v>
      </c>
      <c r="K965" s="6" t="s">
        <v>810</v>
      </c>
      <c r="L965" s="8">
        <v>6</v>
      </c>
      <c r="M965" s="6" t="s">
        <v>297</v>
      </c>
      <c r="N965" s="6" t="s">
        <v>1160</v>
      </c>
      <c r="R965" s="6" t="str">
        <f t="shared" si="15"/>
        <v>661Xã Mỹ Phương21</v>
      </c>
    </row>
    <row r="966" spans="1:18">
      <c r="A966" s="6">
        <v>965</v>
      </c>
      <c r="B966" s="6">
        <v>6</v>
      </c>
      <c r="C966" s="6" t="s">
        <v>1157</v>
      </c>
      <c r="D966" s="6">
        <v>61</v>
      </c>
      <c r="E966" s="6" t="s">
        <v>1178</v>
      </c>
      <c r="F966" s="6">
        <v>1930</v>
      </c>
      <c r="G966" s="6" t="s">
        <v>1192</v>
      </c>
      <c r="H966" s="6">
        <v>2</v>
      </c>
      <c r="I966" s="6" t="s">
        <v>297</v>
      </c>
      <c r="J966" s="6">
        <v>1</v>
      </c>
      <c r="K966" s="6" t="s">
        <v>810</v>
      </c>
      <c r="L966" s="8">
        <v>6</v>
      </c>
      <c r="M966" s="6" t="s">
        <v>297</v>
      </c>
      <c r="N966" s="6" t="s">
        <v>1160</v>
      </c>
      <c r="R966" s="6" t="str">
        <f t="shared" si="15"/>
        <v>661Xã Hoàng Trĩ21</v>
      </c>
    </row>
    <row r="967" spans="1:18">
      <c r="A967" s="6">
        <v>966</v>
      </c>
      <c r="B967" s="6">
        <v>6</v>
      </c>
      <c r="C967" s="6" t="s">
        <v>1157</v>
      </c>
      <c r="D967" s="6">
        <v>61</v>
      </c>
      <c r="E967" s="6" t="s">
        <v>1178</v>
      </c>
      <c r="F967" s="6">
        <v>1933</v>
      </c>
      <c r="G967" s="6" t="s">
        <v>1193</v>
      </c>
      <c r="H967" s="6">
        <v>2</v>
      </c>
      <c r="I967" s="6" t="s">
        <v>297</v>
      </c>
      <c r="J967" s="6">
        <v>1</v>
      </c>
      <c r="K967" s="6" t="s">
        <v>810</v>
      </c>
      <c r="L967" s="8">
        <v>6</v>
      </c>
      <c r="M967" s="6" t="s">
        <v>297</v>
      </c>
      <c r="N967" s="6" t="s">
        <v>1160</v>
      </c>
      <c r="R967" s="6" t="str">
        <f t="shared" si="15"/>
        <v>661Xã Đồng Phúc21</v>
      </c>
    </row>
    <row r="968" spans="1:18">
      <c r="A968" s="6">
        <v>967</v>
      </c>
      <c r="B968" s="6">
        <v>6</v>
      </c>
      <c r="C968" s="6" t="s">
        <v>1157</v>
      </c>
      <c r="D968" s="6">
        <v>62</v>
      </c>
      <c r="E968" s="6" t="s">
        <v>1194</v>
      </c>
      <c r="F968" s="6">
        <v>1936</v>
      </c>
      <c r="G968" s="6" t="s">
        <v>1195</v>
      </c>
      <c r="H968" s="6">
        <v>1</v>
      </c>
      <c r="I968" s="6" t="s">
        <v>251</v>
      </c>
      <c r="J968" s="6">
        <v>1</v>
      </c>
      <c r="K968" s="6" t="s">
        <v>810</v>
      </c>
      <c r="L968" s="8">
        <v>5</v>
      </c>
      <c r="M968" s="6" t="s">
        <v>251</v>
      </c>
      <c r="N968" s="6" t="s">
        <v>1160</v>
      </c>
      <c r="R968" s="6" t="str">
        <f t="shared" si="15"/>
        <v>662Thị trấn Nà Phặc11</v>
      </c>
    </row>
    <row r="969" spans="1:18">
      <c r="A969" s="6">
        <v>968</v>
      </c>
      <c r="B969" s="6">
        <v>6</v>
      </c>
      <c r="C969" s="6" t="s">
        <v>1157</v>
      </c>
      <c r="D969" s="6">
        <v>62</v>
      </c>
      <c r="E969" s="6" t="s">
        <v>1194</v>
      </c>
      <c r="F969" s="6">
        <v>1939</v>
      </c>
      <c r="G969" s="6" t="s">
        <v>1196</v>
      </c>
      <c r="H969" s="6">
        <v>2</v>
      </c>
      <c r="I969" s="6" t="s">
        <v>297</v>
      </c>
      <c r="J969" s="6">
        <v>1</v>
      </c>
      <c r="K969" s="6" t="s">
        <v>810</v>
      </c>
      <c r="L969" s="8">
        <v>6</v>
      </c>
      <c r="M969" s="6" t="s">
        <v>297</v>
      </c>
      <c r="N969" s="6" t="s">
        <v>1160</v>
      </c>
      <c r="R969" s="6" t="str">
        <f t="shared" si="15"/>
        <v>662Xã Thượng Ân21</v>
      </c>
    </row>
    <row r="970" spans="1:18">
      <c r="A970" s="6">
        <v>969</v>
      </c>
      <c r="B970" s="6">
        <v>6</v>
      </c>
      <c r="C970" s="6" t="s">
        <v>1157</v>
      </c>
      <c r="D970" s="6">
        <v>62</v>
      </c>
      <c r="E970" s="6" t="s">
        <v>1194</v>
      </c>
      <c r="F970" s="6">
        <v>1942</v>
      </c>
      <c r="G970" s="6" t="s">
        <v>1197</v>
      </c>
      <c r="H970" s="6">
        <v>2</v>
      </c>
      <c r="I970" s="6" t="s">
        <v>297</v>
      </c>
      <c r="J970" s="6">
        <v>1</v>
      </c>
      <c r="K970" s="6" t="s">
        <v>810</v>
      </c>
      <c r="L970" s="8">
        <v>6</v>
      </c>
      <c r="M970" s="6" t="s">
        <v>297</v>
      </c>
      <c r="N970" s="6" t="s">
        <v>1160</v>
      </c>
      <c r="R970" s="6" t="str">
        <f t="shared" si="15"/>
        <v>662Xã Bằng Vân21</v>
      </c>
    </row>
    <row r="971" spans="1:18">
      <c r="A971" s="6">
        <v>970</v>
      </c>
      <c r="B971" s="6">
        <v>6</v>
      </c>
      <c r="C971" s="6" t="s">
        <v>1157</v>
      </c>
      <c r="D971" s="6">
        <v>62</v>
      </c>
      <c r="E971" s="6" t="s">
        <v>1194</v>
      </c>
      <c r="F971" s="6">
        <v>1945</v>
      </c>
      <c r="G971" s="6" t="s">
        <v>1198</v>
      </c>
      <c r="H971" s="6">
        <v>2</v>
      </c>
      <c r="I971" s="6" t="s">
        <v>297</v>
      </c>
      <c r="J971" s="6">
        <v>1</v>
      </c>
      <c r="K971" s="6" t="s">
        <v>810</v>
      </c>
      <c r="L971" s="8">
        <v>6</v>
      </c>
      <c r="M971" s="6" t="s">
        <v>297</v>
      </c>
      <c r="N971" s="6" t="s">
        <v>1160</v>
      </c>
      <c r="R971" s="6" t="str">
        <f t="shared" si="15"/>
        <v>662Xã Cốc Đán21</v>
      </c>
    </row>
    <row r="972" spans="1:18">
      <c r="A972" s="6">
        <v>971</v>
      </c>
      <c r="B972" s="6">
        <v>6</v>
      </c>
      <c r="C972" s="6" t="s">
        <v>1157</v>
      </c>
      <c r="D972" s="6">
        <v>62</v>
      </c>
      <c r="E972" s="6" t="s">
        <v>1194</v>
      </c>
      <c r="F972" s="6">
        <v>1948</v>
      </c>
      <c r="G972" s="6" t="s">
        <v>1199</v>
      </c>
      <c r="H972" s="6">
        <v>2</v>
      </c>
      <c r="I972" s="6" t="s">
        <v>297</v>
      </c>
      <c r="J972" s="6">
        <v>1</v>
      </c>
      <c r="K972" s="6" t="s">
        <v>810</v>
      </c>
      <c r="L972" s="8">
        <v>6</v>
      </c>
      <c r="M972" s="6" t="s">
        <v>297</v>
      </c>
      <c r="N972" s="6" t="s">
        <v>1160</v>
      </c>
      <c r="R972" s="6" t="str">
        <f t="shared" si="15"/>
        <v>662Xã Trung Hoà21</v>
      </c>
    </row>
    <row r="973" spans="1:18">
      <c r="A973" s="6">
        <v>972</v>
      </c>
      <c r="B973" s="6">
        <v>6</v>
      </c>
      <c r="C973" s="6" t="s">
        <v>1157</v>
      </c>
      <c r="D973" s="6">
        <v>62</v>
      </c>
      <c r="E973" s="6" t="s">
        <v>1194</v>
      </c>
      <c r="F973" s="6">
        <v>1951</v>
      </c>
      <c r="G973" s="6" t="s">
        <v>1200</v>
      </c>
      <c r="H973" s="6">
        <v>2</v>
      </c>
      <c r="I973" s="6" t="s">
        <v>297</v>
      </c>
      <c r="J973" s="6">
        <v>1</v>
      </c>
      <c r="K973" s="6" t="s">
        <v>810</v>
      </c>
      <c r="L973" s="8">
        <v>6</v>
      </c>
      <c r="M973" s="6" t="s">
        <v>297</v>
      </c>
      <c r="N973" s="6" t="s">
        <v>1160</v>
      </c>
      <c r="R973" s="6" t="str">
        <f t="shared" si="15"/>
        <v>662Xã Đức Vân21</v>
      </c>
    </row>
    <row r="974" spans="1:18">
      <c r="A974" s="6">
        <v>973</v>
      </c>
      <c r="B974" s="6">
        <v>6</v>
      </c>
      <c r="C974" s="6" t="s">
        <v>1157</v>
      </c>
      <c r="D974" s="6">
        <v>62</v>
      </c>
      <c r="E974" s="6" t="s">
        <v>1194</v>
      </c>
      <c r="F974" s="6">
        <v>1954</v>
      </c>
      <c r="G974" s="6" t="s">
        <v>1201</v>
      </c>
      <c r="H974" s="6">
        <v>2</v>
      </c>
      <c r="I974" s="6" t="s">
        <v>297</v>
      </c>
      <c r="J974" s="6">
        <v>1</v>
      </c>
      <c r="K974" s="6" t="s">
        <v>810</v>
      </c>
      <c r="L974" s="8">
        <v>6</v>
      </c>
      <c r="M974" s="6" t="s">
        <v>297</v>
      </c>
      <c r="N974" s="6" t="s">
        <v>1160</v>
      </c>
      <c r="R974" s="6" t="str">
        <f t="shared" si="15"/>
        <v>662Xã Vân Tùng21</v>
      </c>
    </row>
    <row r="975" spans="1:18">
      <c r="A975" s="6">
        <v>974</v>
      </c>
      <c r="B975" s="6">
        <v>6</v>
      </c>
      <c r="C975" s="6" t="s">
        <v>1157</v>
      </c>
      <c r="D975" s="6">
        <v>62</v>
      </c>
      <c r="E975" s="6" t="s">
        <v>1194</v>
      </c>
      <c r="F975" s="6">
        <v>1957</v>
      </c>
      <c r="G975" s="6" t="s">
        <v>1202</v>
      </c>
      <c r="H975" s="6">
        <v>2</v>
      </c>
      <c r="I975" s="6" t="s">
        <v>297</v>
      </c>
      <c r="J975" s="6">
        <v>1</v>
      </c>
      <c r="K975" s="6" t="s">
        <v>810</v>
      </c>
      <c r="L975" s="8">
        <v>6</v>
      </c>
      <c r="M975" s="6" t="s">
        <v>297</v>
      </c>
      <c r="N975" s="6" t="s">
        <v>1160</v>
      </c>
      <c r="R975" s="6" t="str">
        <f t="shared" si="15"/>
        <v>662Xã Thượng Quan21</v>
      </c>
    </row>
    <row r="976" spans="1:18">
      <c r="A976" s="6">
        <v>975</v>
      </c>
      <c r="B976" s="6">
        <v>6</v>
      </c>
      <c r="C976" s="6" t="s">
        <v>1157</v>
      </c>
      <c r="D976" s="6">
        <v>62</v>
      </c>
      <c r="E976" s="6" t="s">
        <v>1194</v>
      </c>
      <c r="F976" s="6">
        <v>1960</v>
      </c>
      <c r="G976" s="6" t="s">
        <v>1203</v>
      </c>
      <c r="H976" s="6">
        <v>2</v>
      </c>
      <c r="I976" s="6" t="s">
        <v>297</v>
      </c>
      <c r="J976" s="6">
        <v>1</v>
      </c>
      <c r="K976" s="6" t="s">
        <v>810</v>
      </c>
      <c r="L976" s="8">
        <v>6</v>
      </c>
      <c r="M976" s="6" t="s">
        <v>297</v>
      </c>
      <c r="N976" s="6" t="s">
        <v>1160</v>
      </c>
      <c r="R976" s="6" t="str">
        <f t="shared" si="15"/>
        <v>662Xã Hiệp Lực21</v>
      </c>
    </row>
    <row r="977" spans="1:18">
      <c r="A977" s="6">
        <v>976</v>
      </c>
      <c r="B977" s="6">
        <v>6</v>
      </c>
      <c r="C977" s="6" t="s">
        <v>1157</v>
      </c>
      <c r="D977" s="6">
        <v>62</v>
      </c>
      <c r="E977" s="6" t="s">
        <v>1194</v>
      </c>
      <c r="F977" s="6">
        <v>1963</v>
      </c>
      <c r="G977" s="6" t="s">
        <v>1204</v>
      </c>
      <c r="H977" s="6">
        <v>2</v>
      </c>
      <c r="I977" s="6" t="s">
        <v>297</v>
      </c>
      <c r="J977" s="6">
        <v>1</v>
      </c>
      <c r="K977" s="6" t="s">
        <v>810</v>
      </c>
      <c r="L977" s="8">
        <v>6</v>
      </c>
      <c r="M977" s="6" t="s">
        <v>297</v>
      </c>
      <c r="N977" s="6" t="s">
        <v>1160</v>
      </c>
      <c r="R977" s="6" t="str">
        <f t="shared" si="15"/>
        <v>662Xã Thuần Mang21</v>
      </c>
    </row>
    <row r="978" spans="1:18">
      <c r="A978" s="6">
        <v>977</v>
      </c>
      <c r="B978" s="6">
        <v>6</v>
      </c>
      <c r="C978" s="6" t="s">
        <v>1157</v>
      </c>
      <c r="D978" s="6">
        <v>63</v>
      </c>
      <c r="E978" s="6" t="s">
        <v>1205</v>
      </c>
      <c r="F978" s="6">
        <v>1969</v>
      </c>
      <c r="G978" s="6" t="s">
        <v>1206</v>
      </c>
      <c r="H978" s="6">
        <v>1</v>
      </c>
      <c r="I978" s="6" t="s">
        <v>251</v>
      </c>
      <c r="J978" s="6">
        <v>1</v>
      </c>
      <c r="K978" s="6" t="s">
        <v>810</v>
      </c>
      <c r="L978" s="8">
        <v>5</v>
      </c>
      <c r="M978" s="6" t="s">
        <v>251</v>
      </c>
      <c r="N978" s="6" t="s">
        <v>1160</v>
      </c>
      <c r="R978" s="6" t="str">
        <f t="shared" si="15"/>
        <v>663Thị trấn Phủ Thông11</v>
      </c>
    </row>
    <row r="979" spans="1:18">
      <c r="A979" s="6">
        <v>978</v>
      </c>
      <c r="B979" s="6">
        <v>6</v>
      </c>
      <c r="C979" s="6" t="s">
        <v>1157</v>
      </c>
      <c r="D979" s="6">
        <v>63</v>
      </c>
      <c r="E979" s="6" t="s">
        <v>1205</v>
      </c>
      <c r="F979" s="6">
        <v>1975</v>
      </c>
      <c r="G979" s="6" t="s">
        <v>1207</v>
      </c>
      <c r="H979" s="6">
        <v>2</v>
      </c>
      <c r="I979" s="6" t="s">
        <v>297</v>
      </c>
      <c r="J979" s="6">
        <v>1</v>
      </c>
      <c r="K979" s="6" t="s">
        <v>810</v>
      </c>
      <c r="L979" s="8">
        <v>6</v>
      </c>
      <c r="M979" s="6" t="s">
        <v>297</v>
      </c>
      <c r="N979" s="6" t="s">
        <v>1160</v>
      </c>
      <c r="R979" s="6" t="str">
        <f t="shared" si="15"/>
        <v>663Xã Vi Hương21</v>
      </c>
    </row>
    <row r="980" spans="1:18">
      <c r="A980" s="6">
        <v>979</v>
      </c>
      <c r="B980" s="6">
        <v>6</v>
      </c>
      <c r="C980" s="6" t="s">
        <v>1157</v>
      </c>
      <c r="D980" s="6">
        <v>63</v>
      </c>
      <c r="E980" s="6" t="s">
        <v>1205</v>
      </c>
      <c r="F980" s="6">
        <v>1978</v>
      </c>
      <c r="G980" s="6" t="s">
        <v>1208</v>
      </c>
      <c r="H980" s="6">
        <v>2</v>
      </c>
      <c r="I980" s="6" t="s">
        <v>297</v>
      </c>
      <c r="J980" s="6">
        <v>1</v>
      </c>
      <c r="K980" s="6" t="s">
        <v>810</v>
      </c>
      <c r="L980" s="8">
        <v>6</v>
      </c>
      <c r="M980" s="6" t="s">
        <v>297</v>
      </c>
      <c r="N980" s="6" t="s">
        <v>1160</v>
      </c>
      <c r="R980" s="6" t="str">
        <f t="shared" si="15"/>
        <v>663Xã Sĩ Bình21</v>
      </c>
    </row>
    <row r="981" spans="1:18">
      <c r="A981" s="6">
        <v>980</v>
      </c>
      <c r="B981" s="6">
        <v>6</v>
      </c>
      <c r="C981" s="6" t="s">
        <v>1157</v>
      </c>
      <c r="D981" s="6">
        <v>63</v>
      </c>
      <c r="E981" s="6" t="s">
        <v>1205</v>
      </c>
      <c r="F981" s="6">
        <v>1981</v>
      </c>
      <c r="G981" s="6" t="s">
        <v>1209</v>
      </c>
      <c r="H981" s="6">
        <v>2</v>
      </c>
      <c r="I981" s="6" t="s">
        <v>297</v>
      </c>
      <c r="J981" s="6">
        <v>1</v>
      </c>
      <c r="K981" s="6" t="s">
        <v>810</v>
      </c>
      <c r="L981" s="8">
        <v>6</v>
      </c>
      <c r="M981" s="6" t="s">
        <v>297</v>
      </c>
      <c r="N981" s="6" t="s">
        <v>1160</v>
      </c>
      <c r="R981" s="6" t="str">
        <f t="shared" si="15"/>
        <v>663Xã Vũ Muộn21</v>
      </c>
    </row>
    <row r="982" spans="1:18">
      <c r="A982" s="6">
        <v>981</v>
      </c>
      <c r="B982" s="6">
        <v>6</v>
      </c>
      <c r="C982" s="6" t="s">
        <v>1157</v>
      </c>
      <c r="D982" s="6">
        <v>63</v>
      </c>
      <c r="E982" s="6" t="s">
        <v>1205</v>
      </c>
      <c r="F982" s="6">
        <v>1984</v>
      </c>
      <c r="G982" s="6" t="s">
        <v>1210</v>
      </c>
      <c r="H982" s="6">
        <v>2</v>
      </c>
      <c r="I982" s="6" t="s">
        <v>297</v>
      </c>
      <c r="J982" s="6">
        <v>1</v>
      </c>
      <c r="K982" s="6" t="s">
        <v>810</v>
      </c>
      <c r="L982" s="8">
        <v>6</v>
      </c>
      <c r="M982" s="6" t="s">
        <v>297</v>
      </c>
      <c r="N982" s="6" t="s">
        <v>1160</v>
      </c>
      <c r="R982" s="6" t="str">
        <f t="shared" si="15"/>
        <v>663Xã Đôn Phong21</v>
      </c>
    </row>
    <row r="983" spans="1:18">
      <c r="A983" s="6">
        <v>982</v>
      </c>
      <c r="B983" s="6">
        <v>6</v>
      </c>
      <c r="C983" s="6" t="s">
        <v>1157</v>
      </c>
      <c r="D983" s="6">
        <v>63</v>
      </c>
      <c r="E983" s="6" t="s">
        <v>1205</v>
      </c>
      <c r="F983" s="6">
        <v>1990</v>
      </c>
      <c r="G983" s="6" t="s">
        <v>1211</v>
      </c>
      <c r="H983" s="6">
        <v>2</v>
      </c>
      <c r="I983" s="6" t="s">
        <v>297</v>
      </c>
      <c r="J983" s="6">
        <v>1</v>
      </c>
      <c r="K983" s="6" t="s">
        <v>810</v>
      </c>
      <c r="L983" s="8">
        <v>6</v>
      </c>
      <c r="M983" s="6" t="s">
        <v>297</v>
      </c>
      <c r="N983" s="6" t="s">
        <v>1160</v>
      </c>
      <c r="R983" s="6" t="str">
        <f t="shared" si="15"/>
        <v>663Xã Lục Bình21</v>
      </c>
    </row>
    <row r="984" spans="1:18">
      <c r="A984" s="6">
        <v>983</v>
      </c>
      <c r="B984" s="6">
        <v>6</v>
      </c>
      <c r="C984" s="6" t="s">
        <v>1157</v>
      </c>
      <c r="D984" s="6">
        <v>63</v>
      </c>
      <c r="E984" s="6" t="s">
        <v>1205</v>
      </c>
      <c r="F984" s="6">
        <v>1993</v>
      </c>
      <c r="G984" s="6" t="s">
        <v>1212</v>
      </c>
      <c r="H984" s="6">
        <v>2</v>
      </c>
      <c r="I984" s="6" t="s">
        <v>297</v>
      </c>
      <c r="J984" s="6">
        <v>1</v>
      </c>
      <c r="K984" s="6" t="s">
        <v>810</v>
      </c>
      <c r="L984" s="8">
        <v>6</v>
      </c>
      <c r="M984" s="6" t="s">
        <v>297</v>
      </c>
      <c r="N984" s="6" t="s">
        <v>1160</v>
      </c>
      <c r="R984" s="6" t="str">
        <f t="shared" si="15"/>
        <v>663Xã Tân Tú21</v>
      </c>
    </row>
    <row r="985" spans="1:18">
      <c r="A985" s="6">
        <v>984</v>
      </c>
      <c r="B985" s="6">
        <v>6</v>
      </c>
      <c r="C985" s="6" t="s">
        <v>1157</v>
      </c>
      <c r="D985" s="6">
        <v>63</v>
      </c>
      <c r="E985" s="6" t="s">
        <v>1205</v>
      </c>
      <c r="F985" s="6">
        <v>1999</v>
      </c>
      <c r="G985" s="6" t="s">
        <v>1213</v>
      </c>
      <c r="H985" s="6">
        <v>2</v>
      </c>
      <c r="I985" s="6" t="s">
        <v>297</v>
      </c>
      <c r="J985" s="6">
        <v>1</v>
      </c>
      <c r="K985" s="6" t="s">
        <v>810</v>
      </c>
      <c r="L985" s="8">
        <v>6</v>
      </c>
      <c r="M985" s="6" t="s">
        <v>297</v>
      </c>
      <c r="N985" s="6" t="s">
        <v>1160</v>
      </c>
      <c r="R985" s="6" t="str">
        <f t="shared" si="15"/>
        <v>663Xã Nguyên Phúc21</v>
      </c>
    </row>
    <row r="986" spans="1:18">
      <c r="A986" s="6">
        <v>985</v>
      </c>
      <c r="B986" s="6">
        <v>6</v>
      </c>
      <c r="C986" s="6" t="s">
        <v>1157</v>
      </c>
      <c r="D986" s="6">
        <v>63</v>
      </c>
      <c r="E986" s="6" t="s">
        <v>1205</v>
      </c>
      <c r="F986" s="6">
        <v>2002</v>
      </c>
      <c r="G986" s="6" t="s">
        <v>1214</v>
      </c>
      <c r="H986" s="6">
        <v>2</v>
      </c>
      <c r="I986" s="6" t="s">
        <v>297</v>
      </c>
      <c r="J986" s="6">
        <v>1</v>
      </c>
      <c r="K986" s="6" t="s">
        <v>810</v>
      </c>
      <c r="L986" s="8">
        <v>6</v>
      </c>
      <c r="M986" s="6" t="s">
        <v>297</v>
      </c>
      <c r="N986" s="6" t="s">
        <v>1160</v>
      </c>
      <c r="R986" s="6" t="str">
        <f t="shared" si="15"/>
        <v>663Xã Cao Sơn21</v>
      </c>
    </row>
    <row r="987" spans="1:18">
      <c r="A987" s="6">
        <v>986</v>
      </c>
      <c r="B987" s="6">
        <v>6</v>
      </c>
      <c r="C987" s="6" t="s">
        <v>1157</v>
      </c>
      <c r="D987" s="6">
        <v>63</v>
      </c>
      <c r="E987" s="6" t="s">
        <v>1205</v>
      </c>
      <c r="F987" s="6">
        <v>2005</v>
      </c>
      <c r="G987" s="6" t="s">
        <v>1215</v>
      </c>
      <c r="H987" s="6">
        <v>2</v>
      </c>
      <c r="I987" s="6" t="s">
        <v>297</v>
      </c>
      <c r="J987" s="6">
        <v>1</v>
      </c>
      <c r="K987" s="6" t="s">
        <v>810</v>
      </c>
      <c r="L987" s="8">
        <v>6</v>
      </c>
      <c r="M987" s="6" t="s">
        <v>297</v>
      </c>
      <c r="N987" s="6" t="s">
        <v>1160</v>
      </c>
      <c r="R987" s="6" t="str">
        <f t="shared" si="15"/>
        <v>663Xã Quân Hà21</v>
      </c>
    </row>
    <row r="988" spans="1:18">
      <c r="A988" s="6">
        <v>987</v>
      </c>
      <c r="B988" s="6">
        <v>6</v>
      </c>
      <c r="C988" s="6" t="s">
        <v>1157</v>
      </c>
      <c r="D988" s="6">
        <v>63</v>
      </c>
      <c r="E988" s="6" t="s">
        <v>1205</v>
      </c>
      <c r="F988" s="6">
        <v>2008</v>
      </c>
      <c r="G988" s="6" t="s">
        <v>1216</v>
      </c>
      <c r="H988" s="6">
        <v>2</v>
      </c>
      <c r="I988" s="6" t="s">
        <v>297</v>
      </c>
      <c r="J988" s="6">
        <v>1</v>
      </c>
      <c r="K988" s="6" t="s">
        <v>810</v>
      </c>
      <c r="L988" s="8">
        <v>6</v>
      </c>
      <c r="M988" s="6" t="s">
        <v>297</v>
      </c>
      <c r="N988" s="6" t="s">
        <v>1160</v>
      </c>
      <c r="R988" s="6" t="str">
        <f t="shared" si="15"/>
        <v>663Xã Cẩm Giàng21</v>
      </c>
    </row>
    <row r="989" spans="1:18">
      <c r="A989" s="6">
        <v>988</v>
      </c>
      <c r="B989" s="6">
        <v>6</v>
      </c>
      <c r="C989" s="6" t="s">
        <v>1157</v>
      </c>
      <c r="D989" s="6">
        <v>63</v>
      </c>
      <c r="E989" s="6" t="s">
        <v>1205</v>
      </c>
      <c r="F989" s="6">
        <v>2011</v>
      </c>
      <c r="G989" s="6" t="s">
        <v>1217</v>
      </c>
      <c r="H989" s="6">
        <v>2</v>
      </c>
      <c r="I989" s="6" t="s">
        <v>297</v>
      </c>
      <c r="J989" s="6">
        <v>1</v>
      </c>
      <c r="K989" s="6" t="s">
        <v>810</v>
      </c>
      <c r="L989" s="8">
        <v>6</v>
      </c>
      <c r="M989" s="6" t="s">
        <v>297</v>
      </c>
      <c r="N989" s="6" t="s">
        <v>1160</v>
      </c>
      <c r="R989" s="6" t="str">
        <f t="shared" si="15"/>
        <v>663Xã Mỹ Thanh21</v>
      </c>
    </row>
    <row r="990" spans="1:18">
      <c r="A990" s="6">
        <v>989</v>
      </c>
      <c r="B990" s="6">
        <v>6</v>
      </c>
      <c r="C990" s="6" t="s">
        <v>1157</v>
      </c>
      <c r="D990" s="6">
        <v>63</v>
      </c>
      <c r="E990" s="6" t="s">
        <v>1205</v>
      </c>
      <c r="F990" s="6">
        <v>2014</v>
      </c>
      <c r="G990" s="6" t="s">
        <v>1218</v>
      </c>
      <c r="H990" s="6">
        <v>2</v>
      </c>
      <c r="I990" s="6" t="s">
        <v>297</v>
      </c>
      <c r="J990" s="6">
        <v>1</v>
      </c>
      <c r="K990" s="6" t="s">
        <v>810</v>
      </c>
      <c r="L990" s="8">
        <v>6</v>
      </c>
      <c r="M990" s="6" t="s">
        <v>297</v>
      </c>
      <c r="N990" s="6" t="s">
        <v>1160</v>
      </c>
      <c r="R990" s="6" t="str">
        <f t="shared" si="15"/>
        <v>663Xã Dương Phong21</v>
      </c>
    </row>
    <row r="991" spans="1:18">
      <c r="A991" s="6">
        <v>990</v>
      </c>
      <c r="B991" s="6">
        <v>6</v>
      </c>
      <c r="C991" s="6" t="s">
        <v>1157</v>
      </c>
      <c r="D991" s="6">
        <v>63</v>
      </c>
      <c r="E991" s="6" t="s">
        <v>1205</v>
      </c>
      <c r="F991" s="6">
        <v>2017</v>
      </c>
      <c r="G991" s="6" t="s">
        <v>1219</v>
      </c>
      <c r="H991" s="6">
        <v>2</v>
      </c>
      <c r="I991" s="6" t="s">
        <v>297</v>
      </c>
      <c r="J991" s="6">
        <v>1</v>
      </c>
      <c r="K991" s="6" t="s">
        <v>810</v>
      </c>
      <c r="L991" s="8">
        <v>6</v>
      </c>
      <c r="M991" s="6" t="s">
        <v>297</v>
      </c>
      <c r="N991" s="6" t="s">
        <v>1160</v>
      </c>
      <c r="R991" s="6" t="str">
        <f t="shared" si="15"/>
        <v>663Xã Quang Thuận21</v>
      </c>
    </row>
    <row r="992" spans="1:18">
      <c r="A992" s="6">
        <v>991</v>
      </c>
      <c r="B992" s="6">
        <v>6</v>
      </c>
      <c r="C992" s="6" t="s">
        <v>1157</v>
      </c>
      <c r="D992" s="6">
        <v>64</v>
      </c>
      <c r="E992" s="6" t="s">
        <v>1220</v>
      </c>
      <c r="F992" s="6">
        <v>2020</v>
      </c>
      <c r="G992" s="6" t="s">
        <v>1221</v>
      </c>
      <c r="H992" s="6">
        <v>1</v>
      </c>
      <c r="I992" s="6" t="s">
        <v>251</v>
      </c>
      <c r="J992" s="6">
        <v>1</v>
      </c>
      <c r="K992" s="6" t="s">
        <v>810</v>
      </c>
      <c r="L992" s="8">
        <v>5</v>
      </c>
      <c r="M992" s="6" t="s">
        <v>251</v>
      </c>
      <c r="N992" s="6" t="s">
        <v>1160</v>
      </c>
      <c r="R992" s="6" t="str">
        <f t="shared" si="15"/>
        <v>664Thị trấn Bằng Lũng11</v>
      </c>
    </row>
    <row r="993" spans="1:18">
      <c r="A993" s="6">
        <v>992</v>
      </c>
      <c r="B993" s="6">
        <v>6</v>
      </c>
      <c r="C993" s="6" t="s">
        <v>1157</v>
      </c>
      <c r="D993" s="6">
        <v>64</v>
      </c>
      <c r="E993" s="6" t="s">
        <v>1220</v>
      </c>
      <c r="F993" s="6">
        <v>2023</v>
      </c>
      <c r="G993" s="6" t="s">
        <v>1222</v>
      </c>
      <c r="H993" s="6">
        <v>2</v>
      </c>
      <c r="I993" s="6" t="s">
        <v>297</v>
      </c>
      <c r="J993" s="6">
        <v>1</v>
      </c>
      <c r="K993" s="6" t="s">
        <v>810</v>
      </c>
      <c r="L993" s="8">
        <v>6</v>
      </c>
      <c r="M993" s="6" t="s">
        <v>297</v>
      </c>
      <c r="N993" s="6" t="s">
        <v>1160</v>
      </c>
      <c r="R993" s="6" t="str">
        <f t="shared" si="15"/>
        <v>664Xã Xuân Lạc21</v>
      </c>
    </row>
    <row r="994" spans="1:18">
      <c r="A994" s="6">
        <v>993</v>
      </c>
      <c r="B994" s="6">
        <v>6</v>
      </c>
      <c r="C994" s="6" t="s">
        <v>1157</v>
      </c>
      <c r="D994" s="6">
        <v>64</v>
      </c>
      <c r="E994" s="6" t="s">
        <v>1220</v>
      </c>
      <c r="F994" s="6">
        <v>2026</v>
      </c>
      <c r="G994" s="6" t="s">
        <v>1223</v>
      </c>
      <c r="H994" s="6">
        <v>2</v>
      </c>
      <c r="I994" s="6" t="s">
        <v>297</v>
      </c>
      <c r="J994" s="6">
        <v>1</v>
      </c>
      <c r="K994" s="6" t="s">
        <v>810</v>
      </c>
      <c r="L994" s="8">
        <v>6</v>
      </c>
      <c r="M994" s="6" t="s">
        <v>297</v>
      </c>
      <c r="N994" s="6" t="s">
        <v>1160</v>
      </c>
      <c r="R994" s="6" t="str">
        <f t="shared" si="15"/>
        <v>664Xã Nam Cường21</v>
      </c>
    </row>
    <row r="995" spans="1:18">
      <c r="A995" s="6">
        <v>994</v>
      </c>
      <c r="B995" s="6">
        <v>6</v>
      </c>
      <c r="C995" s="6" t="s">
        <v>1157</v>
      </c>
      <c r="D995" s="6">
        <v>64</v>
      </c>
      <c r="E995" s="6" t="s">
        <v>1220</v>
      </c>
      <c r="F995" s="6">
        <v>2029</v>
      </c>
      <c r="G995" s="6" t="s">
        <v>676</v>
      </c>
      <c r="H995" s="6">
        <v>2</v>
      </c>
      <c r="I995" s="6" t="s">
        <v>297</v>
      </c>
      <c r="J995" s="6">
        <v>1</v>
      </c>
      <c r="K995" s="6" t="s">
        <v>810</v>
      </c>
      <c r="L995" s="8">
        <v>6</v>
      </c>
      <c r="M995" s="6" t="s">
        <v>297</v>
      </c>
      <c r="N995" s="6" t="s">
        <v>1160</v>
      </c>
      <c r="R995" s="6" t="str">
        <f t="shared" si="15"/>
        <v>664Xã Đồng Lạc21</v>
      </c>
    </row>
    <row r="996" spans="1:18">
      <c r="A996" s="6">
        <v>995</v>
      </c>
      <c r="B996" s="6">
        <v>6</v>
      </c>
      <c r="C996" s="6" t="s">
        <v>1157</v>
      </c>
      <c r="D996" s="6">
        <v>64</v>
      </c>
      <c r="E996" s="6" t="s">
        <v>1220</v>
      </c>
      <c r="F996" s="6">
        <v>2032</v>
      </c>
      <c r="G996" s="6" t="s">
        <v>577</v>
      </c>
      <c r="H996" s="6">
        <v>2</v>
      </c>
      <c r="I996" s="6" t="s">
        <v>297</v>
      </c>
      <c r="J996" s="6">
        <v>1</v>
      </c>
      <c r="K996" s="6" t="s">
        <v>810</v>
      </c>
      <c r="L996" s="8">
        <v>6</v>
      </c>
      <c r="M996" s="6" t="s">
        <v>297</v>
      </c>
      <c r="N996" s="6" t="s">
        <v>1160</v>
      </c>
      <c r="R996" s="6" t="str">
        <f t="shared" si="15"/>
        <v>664Xã Tân Lập21</v>
      </c>
    </row>
    <row r="997" spans="1:18">
      <c r="A997" s="6">
        <v>996</v>
      </c>
      <c r="B997" s="6">
        <v>6</v>
      </c>
      <c r="C997" s="6" t="s">
        <v>1157</v>
      </c>
      <c r="D997" s="6">
        <v>64</v>
      </c>
      <c r="E997" s="6" t="s">
        <v>1220</v>
      </c>
      <c r="F997" s="6">
        <v>2035</v>
      </c>
      <c r="G997" s="6" t="s">
        <v>1224</v>
      </c>
      <c r="H997" s="6">
        <v>2</v>
      </c>
      <c r="I997" s="6" t="s">
        <v>297</v>
      </c>
      <c r="J997" s="6">
        <v>1</v>
      </c>
      <c r="K997" s="6" t="s">
        <v>810</v>
      </c>
      <c r="L997" s="8">
        <v>6</v>
      </c>
      <c r="M997" s="6" t="s">
        <v>297</v>
      </c>
      <c r="N997" s="6" t="s">
        <v>1160</v>
      </c>
      <c r="R997" s="6" t="str">
        <f t="shared" si="15"/>
        <v>664Xã Bản Thi21</v>
      </c>
    </row>
    <row r="998" spans="1:18">
      <c r="A998" s="6">
        <v>997</v>
      </c>
      <c r="B998" s="6">
        <v>6</v>
      </c>
      <c r="C998" s="6" t="s">
        <v>1157</v>
      </c>
      <c r="D998" s="6">
        <v>64</v>
      </c>
      <c r="E998" s="6" t="s">
        <v>1220</v>
      </c>
      <c r="F998" s="6">
        <v>2038</v>
      </c>
      <c r="G998" s="6" t="s">
        <v>1225</v>
      </c>
      <c r="H998" s="6">
        <v>2</v>
      </c>
      <c r="I998" s="6" t="s">
        <v>297</v>
      </c>
      <c r="J998" s="6">
        <v>1</v>
      </c>
      <c r="K998" s="6" t="s">
        <v>810</v>
      </c>
      <c r="L998" s="8">
        <v>6</v>
      </c>
      <c r="M998" s="6" t="s">
        <v>297</v>
      </c>
      <c r="N998" s="6" t="s">
        <v>1160</v>
      </c>
      <c r="R998" s="6" t="str">
        <f t="shared" si="15"/>
        <v>664Xã Quảng Bạch21</v>
      </c>
    </row>
    <row r="999" spans="1:18">
      <c r="A999" s="6">
        <v>998</v>
      </c>
      <c r="B999" s="6">
        <v>6</v>
      </c>
      <c r="C999" s="6" t="s">
        <v>1157</v>
      </c>
      <c r="D999" s="6">
        <v>64</v>
      </c>
      <c r="E999" s="6" t="s">
        <v>1220</v>
      </c>
      <c r="F999" s="6">
        <v>2041</v>
      </c>
      <c r="G999" s="6" t="s">
        <v>1226</v>
      </c>
      <c r="H999" s="6">
        <v>2</v>
      </c>
      <c r="I999" s="6" t="s">
        <v>297</v>
      </c>
      <c r="J999" s="6">
        <v>1</v>
      </c>
      <c r="K999" s="6" t="s">
        <v>810</v>
      </c>
      <c r="L999" s="8">
        <v>6</v>
      </c>
      <c r="M999" s="6" t="s">
        <v>297</v>
      </c>
      <c r="N999" s="6" t="s">
        <v>1160</v>
      </c>
      <c r="R999" s="6" t="str">
        <f t="shared" si="15"/>
        <v>664Xã Bằng Phúc21</v>
      </c>
    </row>
    <row r="1000" spans="1:18">
      <c r="A1000" s="6">
        <v>999</v>
      </c>
      <c r="B1000" s="6">
        <v>6</v>
      </c>
      <c r="C1000" s="6" t="s">
        <v>1157</v>
      </c>
      <c r="D1000" s="6">
        <v>64</v>
      </c>
      <c r="E1000" s="6" t="s">
        <v>1220</v>
      </c>
      <c r="F1000" s="6">
        <v>2044</v>
      </c>
      <c r="G1000" s="6" t="s">
        <v>1227</v>
      </c>
      <c r="H1000" s="6">
        <v>2</v>
      </c>
      <c r="I1000" s="6" t="s">
        <v>297</v>
      </c>
      <c r="J1000" s="6">
        <v>1</v>
      </c>
      <c r="K1000" s="6" t="s">
        <v>810</v>
      </c>
      <c r="L1000" s="8">
        <v>6</v>
      </c>
      <c r="M1000" s="6" t="s">
        <v>297</v>
      </c>
      <c r="N1000" s="6" t="s">
        <v>1160</v>
      </c>
      <c r="R1000" s="6" t="str">
        <f t="shared" si="15"/>
        <v>664Xã Yên Thịnh21</v>
      </c>
    </row>
    <row r="1001" spans="1:18">
      <c r="A1001" s="6">
        <v>1000</v>
      </c>
      <c r="B1001" s="6">
        <v>6</v>
      </c>
      <c r="C1001" s="6" t="s">
        <v>1157</v>
      </c>
      <c r="D1001" s="6">
        <v>64</v>
      </c>
      <c r="E1001" s="6" t="s">
        <v>1220</v>
      </c>
      <c r="F1001" s="6">
        <v>2047</v>
      </c>
      <c r="G1001" s="6" t="s">
        <v>1228</v>
      </c>
      <c r="H1001" s="6">
        <v>2</v>
      </c>
      <c r="I1001" s="6" t="s">
        <v>297</v>
      </c>
      <c r="J1001" s="6">
        <v>1</v>
      </c>
      <c r="K1001" s="6" t="s">
        <v>810</v>
      </c>
      <c r="L1001" s="8">
        <v>6</v>
      </c>
      <c r="M1001" s="6" t="s">
        <v>297</v>
      </c>
      <c r="N1001" s="6" t="s">
        <v>1160</v>
      </c>
      <c r="R1001" s="6" t="str">
        <f t="shared" si="15"/>
        <v>664Xã Yên Thượng21</v>
      </c>
    </row>
    <row r="1002" spans="1:18">
      <c r="A1002" s="6">
        <v>1001</v>
      </c>
      <c r="B1002" s="6">
        <v>6</v>
      </c>
      <c r="C1002" s="6" t="s">
        <v>1157</v>
      </c>
      <c r="D1002" s="6">
        <v>64</v>
      </c>
      <c r="E1002" s="6" t="s">
        <v>1220</v>
      </c>
      <c r="F1002" s="6">
        <v>2050</v>
      </c>
      <c r="G1002" s="6" t="s">
        <v>1229</v>
      </c>
      <c r="H1002" s="6">
        <v>2</v>
      </c>
      <c r="I1002" s="6" t="s">
        <v>297</v>
      </c>
      <c r="J1002" s="6">
        <v>1</v>
      </c>
      <c r="K1002" s="6" t="s">
        <v>810</v>
      </c>
      <c r="L1002" s="8">
        <v>6</v>
      </c>
      <c r="M1002" s="6" t="s">
        <v>297</v>
      </c>
      <c r="N1002" s="6" t="s">
        <v>1160</v>
      </c>
      <c r="R1002" s="6" t="str">
        <f t="shared" si="15"/>
        <v>664Xã Phương Viên21</v>
      </c>
    </row>
    <row r="1003" spans="1:18">
      <c r="A1003" s="6">
        <v>1002</v>
      </c>
      <c r="B1003" s="6">
        <v>6</v>
      </c>
      <c r="C1003" s="6" t="s">
        <v>1157</v>
      </c>
      <c r="D1003" s="6">
        <v>64</v>
      </c>
      <c r="E1003" s="6" t="s">
        <v>1220</v>
      </c>
      <c r="F1003" s="6">
        <v>2053</v>
      </c>
      <c r="G1003" s="6" t="s">
        <v>1230</v>
      </c>
      <c r="H1003" s="6">
        <v>2</v>
      </c>
      <c r="I1003" s="6" t="s">
        <v>297</v>
      </c>
      <c r="J1003" s="6">
        <v>1</v>
      </c>
      <c r="K1003" s="6" t="s">
        <v>810</v>
      </c>
      <c r="L1003" s="8">
        <v>6</v>
      </c>
      <c r="M1003" s="6" t="s">
        <v>297</v>
      </c>
      <c r="N1003" s="6" t="s">
        <v>1160</v>
      </c>
      <c r="R1003" s="6" t="str">
        <f t="shared" si="15"/>
        <v>664Xã Ngọc Phái21</v>
      </c>
    </row>
    <row r="1004" spans="1:18">
      <c r="A1004" s="6">
        <v>1003</v>
      </c>
      <c r="B1004" s="6">
        <v>6</v>
      </c>
      <c r="C1004" s="6" t="s">
        <v>1157</v>
      </c>
      <c r="D1004" s="6">
        <v>64</v>
      </c>
      <c r="E1004" s="6" t="s">
        <v>1220</v>
      </c>
      <c r="F1004" s="6">
        <v>2059</v>
      </c>
      <c r="G1004" s="6" t="s">
        <v>1231</v>
      </c>
      <c r="H1004" s="6">
        <v>2</v>
      </c>
      <c r="I1004" s="6" t="s">
        <v>297</v>
      </c>
      <c r="J1004" s="6">
        <v>1</v>
      </c>
      <c r="K1004" s="6" t="s">
        <v>810</v>
      </c>
      <c r="L1004" s="8">
        <v>6</v>
      </c>
      <c r="M1004" s="6" t="s">
        <v>297</v>
      </c>
      <c r="N1004" s="6" t="s">
        <v>1160</v>
      </c>
      <c r="R1004" s="6" t="str">
        <f t="shared" si="15"/>
        <v>664Xã Đồng Thắng21</v>
      </c>
    </row>
    <row r="1005" spans="1:18">
      <c r="A1005" s="6">
        <v>1004</v>
      </c>
      <c r="B1005" s="6">
        <v>6</v>
      </c>
      <c r="C1005" s="6" t="s">
        <v>1157</v>
      </c>
      <c r="D1005" s="6">
        <v>64</v>
      </c>
      <c r="E1005" s="6" t="s">
        <v>1220</v>
      </c>
      <c r="F1005" s="6">
        <v>2062</v>
      </c>
      <c r="G1005" s="6" t="s">
        <v>1232</v>
      </c>
      <c r="H1005" s="6">
        <v>2</v>
      </c>
      <c r="I1005" s="6" t="s">
        <v>297</v>
      </c>
      <c r="J1005" s="6">
        <v>1</v>
      </c>
      <c r="K1005" s="6" t="s">
        <v>810</v>
      </c>
      <c r="L1005" s="8">
        <v>6</v>
      </c>
      <c r="M1005" s="6" t="s">
        <v>297</v>
      </c>
      <c r="N1005" s="6" t="s">
        <v>1160</v>
      </c>
      <c r="R1005" s="6" t="str">
        <f t="shared" si="15"/>
        <v>664Xã Lương Bằng21</v>
      </c>
    </row>
    <row r="1006" spans="1:18">
      <c r="A1006" s="6">
        <v>1005</v>
      </c>
      <c r="B1006" s="6">
        <v>6</v>
      </c>
      <c r="C1006" s="6" t="s">
        <v>1157</v>
      </c>
      <c r="D1006" s="6">
        <v>64</v>
      </c>
      <c r="E1006" s="6" t="s">
        <v>1220</v>
      </c>
      <c r="F1006" s="6">
        <v>2065</v>
      </c>
      <c r="G1006" s="6" t="s">
        <v>1233</v>
      </c>
      <c r="H1006" s="6">
        <v>2</v>
      </c>
      <c r="I1006" s="6" t="s">
        <v>297</v>
      </c>
      <c r="J1006" s="6">
        <v>1</v>
      </c>
      <c r="K1006" s="6" t="s">
        <v>810</v>
      </c>
      <c r="L1006" s="8">
        <v>6</v>
      </c>
      <c r="M1006" s="6" t="s">
        <v>297</v>
      </c>
      <c r="N1006" s="6" t="s">
        <v>1160</v>
      </c>
      <c r="R1006" s="6" t="str">
        <f t="shared" si="15"/>
        <v>664Xã Bằng Lãng21</v>
      </c>
    </row>
    <row r="1007" spans="1:18">
      <c r="A1007" s="6">
        <v>1006</v>
      </c>
      <c r="B1007" s="6">
        <v>6</v>
      </c>
      <c r="C1007" s="6" t="s">
        <v>1157</v>
      </c>
      <c r="D1007" s="6">
        <v>64</v>
      </c>
      <c r="E1007" s="6" t="s">
        <v>1220</v>
      </c>
      <c r="F1007" s="6">
        <v>2068</v>
      </c>
      <c r="G1007" s="6" t="s">
        <v>1234</v>
      </c>
      <c r="H1007" s="6">
        <v>2</v>
      </c>
      <c r="I1007" s="6" t="s">
        <v>297</v>
      </c>
      <c r="J1007" s="6">
        <v>1</v>
      </c>
      <c r="K1007" s="6" t="s">
        <v>810</v>
      </c>
      <c r="L1007" s="8">
        <v>6</v>
      </c>
      <c r="M1007" s="6" t="s">
        <v>297</v>
      </c>
      <c r="N1007" s="6" t="s">
        <v>1160</v>
      </c>
      <c r="R1007" s="6" t="str">
        <f t="shared" si="15"/>
        <v>664Xã Đại Sảo21</v>
      </c>
    </row>
    <row r="1008" spans="1:18">
      <c r="A1008" s="6">
        <v>1007</v>
      </c>
      <c r="B1008" s="6">
        <v>6</v>
      </c>
      <c r="C1008" s="6" t="s">
        <v>1157</v>
      </c>
      <c r="D1008" s="6">
        <v>64</v>
      </c>
      <c r="E1008" s="6" t="s">
        <v>1220</v>
      </c>
      <c r="F1008" s="6">
        <v>2071</v>
      </c>
      <c r="G1008" s="6" t="s">
        <v>1235</v>
      </c>
      <c r="H1008" s="6">
        <v>2</v>
      </c>
      <c r="I1008" s="6" t="s">
        <v>297</v>
      </c>
      <c r="J1008" s="6">
        <v>1</v>
      </c>
      <c r="K1008" s="6" t="s">
        <v>810</v>
      </c>
      <c r="L1008" s="8">
        <v>6</v>
      </c>
      <c r="M1008" s="6" t="s">
        <v>297</v>
      </c>
      <c r="N1008" s="6" t="s">
        <v>1160</v>
      </c>
      <c r="R1008" s="6" t="str">
        <f t="shared" si="15"/>
        <v>664Xã Nghĩa Tá21</v>
      </c>
    </row>
    <row r="1009" spans="1:18">
      <c r="A1009" s="6">
        <v>1008</v>
      </c>
      <c r="B1009" s="6">
        <v>6</v>
      </c>
      <c r="C1009" s="6" t="s">
        <v>1157</v>
      </c>
      <c r="D1009" s="6">
        <v>64</v>
      </c>
      <c r="E1009" s="6" t="s">
        <v>1220</v>
      </c>
      <c r="F1009" s="6">
        <v>2077</v>
      </c>
      <c r="G1009" s="6" t="s">
        <v>442</v>
      </c>
      <c r="H1009" s="6">
        <v>2</v>
      </c>
      <c r="I1009" s="6" t="s">
        <v>297</v>
      </c>
      <c r="J1009" s="6">
        <v>1</v>
      </c>
      <c r="K1009" s="6" t="s">
        <v>810</v>
      </c>
      <c r="L1009" s="8">
        <v>6</v>
      </c>
      <c r="M1009" s="6" t="s">
        <v>297</v>
      </c>
      <c r="N1009" s="6" t="s">
        <v>1160</v>
      </c>
      <c r="R1009" s="6" t="str">
        <f t="shared" si="15"/>
        <v>664Xã Yên Mỹ21</v>
      </c>
    </row>
    <row r="1010" spans="1:18">
      <c r="A1010" s="6">
        <v>1009</v>
      </c>
      <c r="B1010" s="6">
        <v>6</v>
      </c>
      <c r="C1010" s="6" t="s">
        <v>1157</v>
      </c>
      <c r="D1010" s="6">
        <v>64</v>
      </c>
      <c r="E1010" s="6" t="s">
        <v>1220</v>
      </c>
      <c r="F1010" s="6">
        <v>2080</v>
      </c>
      <c r="G1010" s="6" t="s">
        <v>1236</v>
      </c>
      <c r="H1010" s="6">
        <v>2</v>
      </c>
      <c r="I1010" s="6" t="s">
        <v>297</v>
      </c>
      <c r="J1010" s="6">
        <v>1</v>
      </c>
      <c r="K1010" s="6" t="s">
        <v>810</v>
      </c>
      <c r="L1010" s="8">
        <v>6</v>
      </c>
      <c r="M1010" s="6" t="s">
        <v>297</v>
      </c>
      <c r="N1010" s="6" t="s">
        <v>1160</v>
      </c>
      <c r="R1010" s="6" t="str">
        <f t="shared" si="15"/>
        <v>664Xã Bình Trung21</v>
      </c>
    </row>
    <row r="1011" spans="1:18">
      <c r="A1011" s="6">
        <v>1010</v>
      </c>
      <c r="B1011" s="6">
        <v>6</v>
      </c>
      <c r="C1011" s="6" t="s">
        <v>1157</v>
      </c>
      <c r="D1011" s="6">
        <v>64</v>
      </c>
      <c r="E1011" s="6" t="s">
        <v>1220</v>
      </c>
      <c r="F1011" s="6">
        <v>2083</v>
      </c>
      <c r="G1011" s="6" t="s">
        <v>916</v>
      </c>
      <c r="H1011" s="6">
        <v>2</v>
      </c>
      <c r="I1011" s="6" t="s">
        <v>297</v>
      </c>
      <c r="J1011" s="6">
        <v>1</v>
      </c>
      <c r="K1011" s="6" t="s">
        <v>810</v>
      </c>
      <c r="L1011" s="8">
        <v>6</v>
      </c>
      <c r="M1011" s="6" t="s">
        <v>297</v>
      </c>
      <c r="N1011" s="6" t="s">
        <v>1160</v>
      </c>
      <c r="R1011" s="6" t="str">
        <f t="shared" si="15"/>
        <v>664Xã Yên Phong21</v>
      </c>
    </row>
    <row r="1012" spans="1:18">
      <c r="A1012" s="6">
        <v>1011</v>
      </c>
      <c r="B1012" s="6">
        <v>6</v>
      </c>
      <c r="C1012" s="6" t="s">
        <v>1157</v>
      </c>
      <c r="D1012" s="6">
        <v>65</v>
      </c>
      <c r="E1012" s="6" t="s">
        <v>1237</v>
      </c>
      <c r="F1012" s="6">
        <v>2086</v>
      </c>
      <c r="G1012" s="6" t="s">
        <v>1238</v>
      </c>
      <c r="H1012" s="6">
        <v>1</v>
      </c>
      <c r="I1012" s="6" t="s">
        <v>251</v>
      </c>
      <c r="J1012" s="6">
        <v>1</v>
      </c>
      <c r="K1012" s="6" t="s">
        <v>810</v>
      </c>
      <c r="L1012" s="8">
        <v>5</v>
      </c>
      <c r="M1012" s="6" t="s">
        <v>251</v>
      </c>
      <c r="N1012" s="6" t="s">
        <v>1160</v>
      </c>
      <c r="R1012" s="6" t="str">
        <f t="shared" si="15"/>
        <v>665Thị trấn Đồng Tâm11</v>
      </c>
    </row>
    <row r="1013" spans="1:18">
      <c r="A1013" s="6">
        <v>1012</v>
      </c>
      <c r="B1013" s="6">
        <v>6</v>
      </c>
      <c r="C1013" s="6" t="s">
        <v>1157</v>
      </c>
      <c r="D1013" s="6">
        <v>65</v>
      </c>
      <c r="E1013" s="6" t="s">
        <v>1237</v>
      </c>
      <c r="F1013" s="6">
        <v>2089</v>
      </c>
      <c r="G1013" s="6" t="s">
        <v>1239</v>
      </c>
      <c r="H1013" s="6">
        <v>2</v>
      </c>
      <c r="I1013" s="6" t="s">
        <v>297</v>
      </c>
      <c r="J1013" s="6">
        <v>1</v>
      </c>
      <c r="K1013" s="6" t="s">
        <v>810</v>
      </c>
      <c r="L1013" s="8">
        <v>6</v>
      </c>
      <c r="M1013" s="6" t="s">
        <v>297</v>
      </c>
      <c r="N1013" s="6" t="s">
        <v>1160</v>
      </c>
      <c r="R1013" s="6" t="str">
        <f t="shared" si="15"/>
        <v>665Xã Tân Sơn21</v>
      </c>
    </row>
    <row r="1014" spans="1:18">
      <c r="A1014" s="6">
        <v>1013</v>
      </c>
      <c r="B1014" s="6">
        <v>6</v>
      </c>
      <c r="C1014" s="6" t="s">
        <v>1157</v>
      </c>
      <c r="D1014" s="6">
        <v>65</v>
      </c>
      <c r="E1014" s="6" t="s">
        <v>1237</v>
      </c>
      <c r="F1014" s="6">
        <v>2092</v>
      </c>
      <c r="G1014" s="6" t="s">
        <v>1240</v>
      </c>
      <c r="H1014" s="6">
        <v>2</v>
      </c>
      <c r="I1014" s="6" t="s">
        <v>297</v>
      </c>
      <c r="J1014" s="6">
        <v>1</v>
      </c>
      <c r="K1014" s="6" t="s">
        <v>810</v>
      </c>
      <c r="L1014" s="8">
        <v>6</v>
      </c>
      <c r="M1014" s="6" t="s">
        <v>297</v>
      </c>
      <c r="N1014" s="6" t="s">
        <v>1160</v>
      </c>
      <c r="R1014" s="6" t="str">
        <f t="shared" si="15"/>
        <v>665Xã Thanh Vận21</v>
      </c>
    </row>
    <row r="1015" spans="1:18">
      <c r="A1015" s="6">
        <v>1014</v>
      </c>
      <c r="B1015" s="6">
        <v>6</v>
      </c>
      <c r="C1015" s="6" t="s">
        <v>1157</v>
      </c>
      <c r="D1015" s="6">
        <v>65</v>
      </c>
      <c r="E1015" s="6" t="s">
        <v>1237</v>
      </c>
      <c r="F1015" s="6">
        <v>2095</v>
      </c>
      <c r="G1015" s="6" t="s">
        <v>1241</v>
      </c>
      <c r="H1015" s="6">
        <v>2</v>
      </c>
      <c r="I1015" s="6" t="s">
        <v>297</v>
      </c>
      <c r="J1015" s="6">
        <v>1</v>
      </c>
      <c r="K1015" s="6" t="s">
        <v>810</v>
      </c>
      <c r="L1015" s="8">
        <v>6</v>
      </c>
      <c r="M1015" s="6" t="s">
        <v>297</v>
      </c>
      <c r="N1015" s="6" t="s">
        <v>1160</v>
      </c>
      <c r="R1015" s="6" t="str">
        <f t="shared" si="15"/>
        <v>665Xã Mai Lạp21</v>
      </c>
    </row>
    <row r="1016" spans="1:18">
      <c r="A1016" s="6">
        <v>1015</v>
      </c>
      <c r="B1016" s="6">
        <v>6</v>
      </c>
      <c r="C1016" s="6" t="s">
        <v>1157</v>
      </c>
      <c r="D1016" s="6">
        <v>65</v>
      </c>
      <c r="E1016" s="6" t="s">
        <v>1237</v>
      </c>
      <c r="F1016" s="6">
        <v>2098</v>
      </c>
      <c r="G1016" s="6" t="s">
        <v>1242</v>
      </c>
      <c r="H1016" s="6">
        <v>2</v>
      </c>
      <c r="I1016" s="6" t="s">
        <v>297</v>
      </c>
      <c r="J1016" s="6">
        <v>1</v>
      </c>
      <c r="K1016" s="6" t="s">
        <v>810</v>
      </c>
      <c r="L1016" s="8">
        <v>6</v>
      </c>
      <c r="M1016" s="6" t="s">
        <v>297</v>
      </c>
      <c r="N1016" s="6" t="s">
        <v>1160</v>
      </c>
      <c r="R1016" s="6" t="str">
        <f t="shared" si="15"/>
        <v>665Xã Hoà Mục21</v>
      </c>
    </row>
    <row r="1017" spans="1:18">
      <c r="A1017" s="6">
        <v>1016</v>
      </c>
      <c r="B1017" s="6">
        <v>6</v>
      </c>
      <c r="C1017" s="6" t="s">
        <v>1157</v>
      </c>
      <c r="D1017" s="6">
        <v>65</v>
      </c>
      <c r="E1017" s="6" t="s">
        <v>1237</v>
      </c>
      <c r="F1017" s="6">
        <v>2101</v>
      </c>
      <c r="G1017" s="6" t="s">
        <v>689</v>
      </c>
      <c r="H1017" s="6">
        <v>2</v>
      </c>
      <c r="I1017" s="6" t="s">
        <v>297</v>
      </c>
      <c r="J1017" s="6">
        <v>1</v>
      </c>
      <c r="K1017" s="6" t="s">
        <v>810</v>
      </c>
      <c r="L1017" s="8">
        <v>6</v>
      </c>
      <c r="M1017" s="6" t="s">
        <v>297</v>
      </c>
      <c r="N1017" s="6" t="s">
        <v>1160</v>
      </c>
      <c r="R1017" s="6" t="str">
        <f t="shared" si="15"/>
        <v>665Xã Thanh Mai21</v>
      </c>
    </row>
    <row r="1018" spans="1:18">
      <c r="A1018" s="6">
        <v>1017</v>
      </c>
      <c r="B1018" s="6">
        <v>6</v>
      </c>
      <c r="C1018" s="6" t="s">
        <v>1157</v>
      </c>
      <c r="D1018" s="6">
        <v>65</v>
      </c>
      <c r="E1018" s="6" t="s">
        <v>1237</v>
      </c>
      <c r="F1018" s="6">
        <v>2104</v>
      </c>
      <c r="G1018" s="6" t="s">
        <v>1243</v>
      </c>
      <c r="H1018" s="6">
        <v>2</v>
      </c>
      <c r="I1018" s="6" t="s">
        <v>297</v>
      </c>
      <c r="J1018" s="6">
        <v>1</v>
      </c>
      <c r="K1018" s="6" t="s">
        <v>810</v>
      </c>
      <c r="L1018" s="8">
        <v>6</v>
      </c>
      <c r="M1018" s="6" t="s">
        <v>297</v>
      </c>
      <c r="N1018" s="6" t="s">
        <v>1160</v>
      </c>
      <c r="R1018" s="6" t="str">
        <f t="shared" si="15"/>
        <v>665Xã Cao Kỳ21</v>
      </c>
    </row>
    <row r="1019" spans="1:18">
      <c r="A1019" s="6">
        <v>1018</v>
      </c>
      <c r="B1019" s="6">
        <v>6</v>
      </c>
      <c r="C1019" s="6" t="s">
        <v>1157</v>
      </c>
      <c r="D1019" s="6">
        <v>65</v>
      </c>
      <c r="E1019" s="6" t="s">
        <v>1237</v>
      </c>
      <c r="F1019" s="6">
        <v>2107</v>
      </c>
      <c r="G1019" s="6" t="s">
        <v>1244</v>
      </c>
      <c r="H1019" s="6">
        <v>2</v>
      </c>
      <c r="I1019" s="6" t="s">
        <v>297</v>
      </c>
      <c r="J1019" s="6">
        <v>1</v>
      </c>
      <c r="K1019" s="6" t="s">
        <v>810</v>
      </c>
      <c r="L1019" s="8">
        <v>6</v>
      </c>
      <c r="M1019" s="6" t="s">
        <v>297</v>
      </c>
      <c r="N1019" s="6" t="s">
        <v>1160</v>
      </c>
      <c r="R1019" s="6" t="str">
        <f t="shared" si="15"/>
        <v>665Xã Nông Hạ21</v>
      </c>
    </row>
    <row r="1020" spans="1:18">
      <c r="A1020" s="6">
        <v>1019</v>
      </c>
      <c r="B1020" s="6">
        <v>6</v>
      </c>
      <c r="C1020" s="6" t="s">
        <v>1157</v>
      </c>
      <c r="D1020" s="6">
        <v>65</v>
      </c>
      <c r="E1020" s="6" t="s">
        <v>1237</v>
      </c>
      <c r="F1020" s="6">
        <v>2110</v>
      </c>
      <c r="G1020" s="6" t="s">
        <v>1245</v>
      </c>
      <c r="H1020" s="6">
        <v>2</v>
      </c>
      <c r="I1020" s="6" t="s">
        <v>297</v>
      </c>
      <c r="J1020" s="6">
        <v>1</v>
      </c>
      <c r="K1020" s="6" t="s">
        <v>810</v>
      </c>
      <c r="L1020" s="8">
        <v>6</v>
      </c>
      <c r="M1020" s="6" t="s">
        <v>297</v>
      </c>
      <c r="N1020" s="6" t="s">
        <v>1160</v>
      </c>
      <c r="R1020" s="6" t="str">
        <f t="shared" si="15"/>
        <v>665Xã Yên Cư21</v>
      </c>
    </row>
    <row r="1021" spans="1:18">
      <c r="A1021" s="6">
        <v>1020</v>
      </c>
      <c r="B1021" s="6">
        <v>6</v>
      </c>
      <c r="C1021" s="6" t="s">
        <v>1157</v>
      </c>
      <c r="D1021" s="6">
        <v>65</v>
      </c>
      <c r="E1021" s="6" t="s">
        <v>1237</v>
      </c>
      <c r="F1021" s="6">
        <v>2113</v>
      </c>
      <c r="G1021" s="6" t="s">
        <v>1246</v>
      </c>
      <c r="H1021" s="6">
        <v>2</v>
      </c>
      <c r="I1021" s="6" t="s">
        <v>297</v>
      </c>
      <c r="J1021" s="6">
        <v>1</v>
      </c>
      <c r="K1021" s="6" t="s">
        <v>810</v>
      </c>
      <c r="L1021" s="8">
        <v>6</v>
      </c>
      <c r="M1021" s="6" t="s">
        <v>297</v>
      </c>
      <c r="N1021" s="6" t="s">
        <v>1160</v>
      </c>
      <c r="R1021" s="6" t="str">
        <f t="shared" si="15"/>
        <v>665Xã Thanh Thịnh21</v>
      </c>
    </row>
    <row r="1022" spans="1:18">
      <c r="A1022" s="6">
        <v>1021</v>
      </c>
      <c r="B1022" s="6">
        <v>6</v>
      </c>
      <c r="C1022" s="6" t="s">
        <v>1157</v>
      </c>
      <c r="D1022" s="6">
        <v>65</v>
      </c>
      <c r="E1022" s="6" t="s">
        <v>1237</v>
      </c>
      <c r="F1022" s="6">
        <v>2116</v>
      </c>
      <c r="G1022" s="6" t="s">
        <v>1247</v>
      </c>
      <c r="H1022" s="6">
        <v>2</v>
      </c>
      <c r="I1022" s="6" t="s">
        <v>297</v>
      </c>
      <c r="J1022" s="6">
        <v>1</v>
      </c>
      <c r="K1022" s="6" t="s">
        <v>810</v>
      </c>
      <c r="L1022" s="8">
        <v>6</v>
      </c>
      <c r="M1022" s="6" t="s">
        <v>297</v>
      </c>
      <c r="N1022" s="6" t="s">
        <v>1160</v>
      </c>
      <c r="R1022" s="6" t="str">
        <f t="shared" si="15"/>
        <v>665Xã Yên Hân21</v>
      </c>
    </row>
    <row r="1023" spans="1:18">
      <c r="A1023" s="6">
        <v>1022</v>
      </c>
      <c r="B1023" s="6">
        <v>6</v>
      </c>
      <c r="C1023" s="6" t="s">
        <v>1157</v>
      </c>
      <c r="D1023" s="6">
        <v>65</v>
      </c>
      <c r="E1023" s="6" t="s">
        <v>1237</v>
      </c>
      <c r="F1023" s="6">
        <v>2122</v>
      </c>
      <c r="G1023" s="6" t="s">
        <v>1248</v>
      </c>
      <c r="H1023" s="6">
        <v>2</v>
      </c>
      <c r="I1023" s="6" t="s">
        <v>297</v>
      </c>
      <c r="J1023" s="6">
        <v>1</v>
      </c>
      <c r="K1023" s="6" t="s">
        <v>810</v>
      </c>
      <c r="L1023" s="8">
        <v>6</v>
      </c>
      <c r="M1023" s="6" t="s">
        <v>297</v>
      </c>
      <c r="N1023" s="6" t="s">
        <v>1160</v>
      </c>
      <c r="R1023" s="6" t="str">
        <f t="shared" si="15"/>
        <v>665Xã Như Cố21</v>
      </c>
    </row>
    <row r="1024" spans="1:18">
      <c r="A1024" s="6">
        <v>1023</v>
      </c>
      <c r="B1024" s="6">
        <v>6</v>
      </c>
      <c r="C1024" s="6" t="s">
        <v>1157</v>
      </c>
      <c r="D1024" s="6">
        <v>65</v>
      </c>
      <c r="E1024" s="6" t="s">
        <v>1237</v>
      </c>
      <c r="F1024" s="6">
        <v>2125</v>
      </c>
      <c r="G1024" s="6" t="s">
        <v>1249</v>
      </c>
      <c r="H1024" s="6">
        <v>2</v>
      </c>
      <c r="I1024" s="6" t="s">
        <v>297</v>
      </c>
      <c r="J1024" s="6">
        <v>1</v>
      </c>
      <c r="K1024" s="6" t="s">
        <v>810</v>
      </c>
      <c r="L1024" s="8">
        <v>6</v>
      </c>
      <c r="M1024" s="6" t="s">
        <v>297</v>
      </c>
      <c r="N1024" s="6" t="s">
        <v>1160</v>
      </c>
      <c r="R1024" s="6" t="str">
        <f t="shared" si="15"/>
        <v>665Xã Bình Văn21</v>
      </c>
    </row>
    <row r="1025" spans="1:18">
      <c r="A1025" s="6">
        <v>1024</v>
      </c>
      <c r="B1025" s="6">
        <v>6</v>
      </c>
      <c r="C1025" s="6" t="s">
        <v>1157</v>
      </c>
      <c r="D1025" s="6">
        <v>65</v>
      </c>
      <c r="E1025" s="6" t="s">
        <v>1237</v>
      </c>
      <c r="F1025" s="6">
        <v>2131</v>
      </c>
      <c r="G1025" s="6" t="s">
        <v>1250</v>
      </c>
      <c r="H1025" s="6">
        <v>2</v>
      </c>
      <c r="I1025" s="6" t="s">
        <v>297</v>
      </c>
      <c r="J1025" s="6">
        <v>1</v>
      </c>
      <c r="K1025" s="6" t="s">
        <v>810</v>
      </c>
      <c r="L1025" s="8">
        <v>6</v>
      </c>
      <c r="M1025" s="6" t="s">
        <v>297</v>
      </c>
      <c r="N1025" s="6" t="s">
        <v>1160</v>
      </c>
      <c r="R1025" s="6" t="str">
        <f t="shared" si="15"/>
        <v>665Xã Quảng Chu21</v>
      </c>
    </row>
    <row r="1026" spans="1:18">
      <c r="A1026" s="6">
        <v>1025</v>
      </c>
      <c r="B1026" s="6">
        <v>6</v>
      </c>
      <c r="C1026" s="6" t="s">
        <v>1157</v>
      </c>
      <c r="D1026" s="6">
        <v>66</v>
      </c>
      <c r="E1026" s="6" t="s">
        <v>1251</v>
      </c>
      <c r="F1026" s="6">
        <v>2137</v>
      </c>
      <c r="G1026" s="6" t="s">
        <v>1252</v>
      </c>
      <c r="H1026" s="6">
        <v>2</v>
      </c>
      <c r="I1026" s="6" t="s">
        <v>297</v>
      </c>
      <c r="J1026" s="6">
        <v>1</v>
      </c>
      <c r="K1026" s="6" t="s">
        <v>810</v>
      </c>
      <c r="L1026" s="8">
        <v>6</v>
      </c>
      <c r="M1026" s="6" t="s">
        <v>297</v>
      </c>
      <c r="N1026" s="6" t="s">
        <v>1160</v>
      </c>
      <c r="R1026" s="6" t="str">
        <f t="shared" si="15"/>
        <v>666Xã Văn Vũ21</v>
      </c>
    </row>
    <row r="1027" spans="1:18">
      <c r="A1027" s="6">
        <v>1026</v>
      </c>
      <c r="B1027" s="6">
        <v>6</v>
      </c>
      <c r="C1027" s="6" t="s">
        <v>1157</v>
      </c>
      <c r="D1027" s="6">
        <v>66</v>
      </c>
      <c r="E1027" s="6" t="s">
        <v>1251</v>
      </c>
      <c r="F1027" s="6">
        <v>2140</v>
      </c>
      <c r="G1027" s="6" t="s">
        <v>1253</v>
      </c>
      <c r="H1027" s="6">
        <v>2</v>
      </c>
      <c r="I1027" s="6" t="s">
        <v>297</v>
      </c>
      <c r="J1027" s="6">
        <v>1</v>
      </c>
      <c r="K1027" s="6" t="s">
        <v>810</v>
      </c>
      <c r="L1027" s="8">
        <v>6</v>
      </c>
      <c r="M1027" s="6" t="s">
        <v>297</v>
      </c>
      <c r="N1027" s="6" t="s">
        <v>1160</v>
      </c>
      <c r="R1027" s="6" t="str">
        <f t="shared" ref="R1027:R1090" si="16">CONCATENATE(B1027,D1027,G1027,H1027,J1027)</f>
        <v>666Xã Văn Lang21</v>
      </c>
    </row>
    <row r="1028" spans="1:18">
      <c r="A1028" s="6">
        <v>1027</v>
      </c>
      <c r="B1028" s="6">
        <v>6</v>
      </c>
      <c r="C1028" s="6" t="s">
        <v>1157</v>
      </c>
      <c r="D1028" s="6">
        <v>66</v>
      </c>
      <c r="E1028" s="6" t="s">
        <v>1251</v>
      </c>
      <c r="F1028" s="6">
        <v>2143</v>
      </c>
      <c r="G1028" s="6" t="s">
        <v>1254</v>
      </c>
      <c r="H1028" s="6">
        <v>2</v>
      </c>
      <c r="I1028" s="6" t="s">
        <v>297</v>
      </c>
      <c r="J1028" s="6">
        <v>1</v>
      </c>
      <c r="K1028" s="6" t="s">
        <v>810</v>
      </c>
      <c r="L1028" s="8">
        <v>6</v>
      </c>
      <c r="M1028" s="6" t="s">
        <v>297</v>
      </c>
      <c r="N1028" s="6" t="s">
        <v>1160</v>
      </c>
      <c r="R1028" s="6" t="str">
        <f t="shared" si="16"/>
        <v>666Xã Lương Thượng21</v>
      </c>
    </row>
    <row r="1029" spans="1:18">
      <c r="A1029" s="6">
        <v>1028</v>
      </c>
      <c r="B1029" s="6">
        <v>6</v>
      </c>
      <c r="C1029" s="6" t="s">
        <v>1157</v>
      </c>
      <c r="D1029" s="6">
        <v>66</v>
      </c>
      <c r="E1029" s="6" t="s">
        <v>1251</v>
      </c>
      <c r="F1029" s="6">
        <v>2146</v>
      </c>
      <c r="G1029" s="6" t="s">
        <v>1255</v>
      </c>
      <c r="H1029" s="6">
        <v>2</v>
      </c>
      <c r="I1029" s="6" t="s">
        <v>297</v>
      </c>
      <c r="J1029" s="6">
        <v>1</v>
      </c>
      <c r="K1029" s="6" t="s">
        <v>810</v>
      </c>
      <c r="L1029" s="8">
        <v>6</v>
      </c>
      <c r="M1029" s="6" t="s">
        <v>297</v>
      </c>
      <c r="N1029" s="6" t="s">
        <v>1160</v>
      </c>
      <c r="R1029" s="6" t="str">
        <f t="shared" si="16"/>
        <v>666Xã Kim Hỷ21</v>
      </c>
    </row>
    <row r="1030" spans="1:18">
      <c r="A1030" s="6">
        <v>1029</v>
      </c>
      <c r="B1030" s="6">
        <v>6</v>
      </c>
      <c r="C1030" s="6" t="s">
        <v>1157</v>
      </c>
      <c r="D1030" s="6">
        <v>66</v>
      </c>
      <c r="E1030" s="6" t="s">
        <v>1251</v>
      </c>
      <c r="F1030" s="6">
        <v>2152</v>
      </c>
      <c r="G1030" s="6" t="s">
        <v>1256</v>
      </c>
      <c r="H1030" s="6">
        <v>2</v>
      </c>
      <c r="I1030" s="6" t="s">
        <v>297</v>
      </c>
      <c r="J1030" s="6">
        <v>1</v>
      </c>
      <c r="K1030" s="6" t="s">
        <v>810</v>
      </c>
      <c r="L1030" s="8">
        <v>6</v>
      </c>
      <c r="M1030" s="6" t="s">
        <v>297</v>
      </c>
      <c r="N1030" s="6" t="s">
        <v>1160</v>
      </c>
      <c r="R1030" s="6" t="str">
        <f t="shared" si="16"/>
        <v>666Xã Cường Lợi21</v>
      </c>
    </row>
    <row r="1031" spans="1:18">
      <c r="A1031" s="6">
        <v>1030</v>
      </c>
      <c r="B1031" s="6">
        <v>6</v>
      </c>
      <c r="C1031" s="6" t="s">
        <v>1157</v>
      </c>
      <c r="D1031" s="6">
        <v>66</v>
      </c>
      <c r="E1031" s="6" t="s">
        <v>1251</v>
      </c>
      <c r="F1031" s="6">
        <v>2155</v>
      </c>
      <c r="G1031" s="6" t="s">
        <v>1257</v>
      </c>
      <c r="H1031" s="6">
        <v>1</v>
      </c>
      <c r="I1031" s="6" t="s">
        <v>251</v>
      </c>
      <c r="J1031" s="6">
        <v>1</v>
      </c>
      <c r="K1031" s="6" t="s">
        <v>810</v>
      </c>
      <c r="L1031" s="8">
        <v>5</v>
      </c>
      <c r="M1031" s="6" t="s">
        <v>251</v>
      </c>
      <c r="N1031" s="6" t="s">
        <v>1160</v>
      </c>
      <c r="R1031" s="6" t="str">
        <f t="shared" si="16"/>
        <v>666Thị trấn Yến Lạc11</v>
      </c>
    </row>
    <row r="1032" spans="1:18">
      <c r="A1032" s="6">
        <v>1031</v>
      </c>
      <c r="B1032" s="6">
        <v>6</v>
      </c>
      <c r="C1032" s="6" t="s">
        <v>1157</v>
      </c>
      <c r="D1032" s="6">
        <v>66</v>
      </c>
      <c r="E1032" s="6" t="s">
        <v>1251</v>
      </c>
      <c r="F1032" s="6">
        <v>2158</v>
      </c>
      <c r="G1032" s="6" t="s">
        <v>1258</v>
      </c>
      <c r="H1032" s="6">
        <v>2</v>
      </c>
      <c r="I1032" s="6" t="s">
        <v>297</v>
      </c>
      <c r="J1032" s="6">
        <v>1</v>
      </c>
      <c r="K1032" s="6" t="s">
        <v>810</v>
      </c>
      <c r="L1032" s="8">
        <v>6</v>
      </c>
      <c r="M1032" s="6" t="s">
        <v>297</v>
      </c>
      <c r="N1032" s="6" t="s">
        <v>1160</v>
      </c>
      <c r="R1032" s="6" t="str">
        <f t="shared" si="16"/>
        <v>666Xã Kim Lư21</v>
      </c>
    </row>
    <row r="1033" spans="1:18">
      <c r="A1033" s="6">
        <v>1032</v>
      </c>
      <c r="B1033" s="6">
        <v>6</v>
      </c>
      <c r="C1033" s="6" t="s">
        <v>1157</v>
      </c>
      <c r="D1033" s="6">
        <v>66</v>
      </c>
      <c r="E1033" s="6" t="s">
        <v>1251</v>
      </c>
      <c r="F1033" s="6">
        <v>2161</v>
      </c>
      <c r="G1033" s="6" t="s">
        <v>1259</v>
      </c>
      <c r="H1033" s="6">
        <v>2</v>
      </c>
      <c r="I1033" s="6" t="s">
        <v>297</v>
      </c>
      <c r="J1033" s="6">
        <v>1</v>
      </c>
      <c r="K1033" s="6" t="s">
        <v>810</v>
      </c>
      <c r="L1033" s="8">
        <v>6</v>
      </c>
      <c r="M1033" s="6" t="s">
        <v>297</v>
      </c>
      <c r="N1033" s="6" t="s">
        <v>1160</v>
      </c>
      <c r="R1033" s="6" t="str">
        <f t="shared" si="16"/>
        <v>666Xã Sơn Thành21</v>
      </c>
    </row>
    <row r="1034" spans="1:18">
      <c r="A1034" s="6">
        <v>1033</v>
      </c>
      <c r="B1034" s="6">
        <v>6</v>
      </c>
      <c r="C1034" s="6" t="s">
        <v>1157</v>
      </c>
      <c r="D1034" s="6">
        <v>66</v>
      </c>
      <c r="E1034" s="6" t="s">
        <v>1251</v>
      </c>
      <c r="F1034" s="6">
        <v>2170</v>
      </c>
      <c r="G1034" s="6" t="s">
        <v>1260</v>
      </c>
      <c r="H1034" s="6">
        <v>2</v>
      </c>
      <c r="I1034" s="6" t="s">
        <v>297</v>
      </c>
      <c r="J1034" s="6">
        <v>1</v>
      </c>
      <c r="K1034" s="6" t="s">
        <v>810</v>
      </c>
      <c r="L1034" s="8">
        <v>6</v>
      </c>
      <c r="M1034" s="6" t="s">
        <v>297</v>
      </c>
      <c r="N1034" s="6" t="s">
        <v>1160</v>
      </c>
      <c r="R1034" s="6" t="str">
        <f t="shared" si="16"/>
        <v>666Xã Văn Minh21</v>
      </c>
    </row>
    <row r="1035" spans="1:18">
      <c r="A1035" s="6">
        <v>1034</v>
      </c>
      <c r="B1035" s="6">
        <v>6</v>
      </c>
      <c r="C1035" s="6" t="s">
        <v>1157</v>
      </c>
      <c r="D1035" s="6">
        <v>66</v>
      </c>
      <c r="E1035" s="6" t="s">
        <v>1251</v>
      </c>
      <c r="F1035" s="6">
        <v>2173</v>
      </c>
      <c r="G1035" s="6" t="s">
        <v>1261</v>
      </c>
      <c r="H1035" s="6">
        <v>2</v>
      </c>
      <c r="I1035" s="6" t="s">
        <v>297</v>
      </c>
      <c r="J1035" s="6">
        <v>1</v>
      </c>
      <c r="K1035" s="6" t="s">
        <v>810</v>
      </c>
      <c r="L1035" s="8">
        <v>6</v>
      </c>
      <c r="M1035" s="6" t="s">
        <v>297</v>
      </c>
      <c r="N1035" s="6" t="s">
        <v>1160</v>
      </c>
      <c r="R1035" s="6" t="str">
        <f t="shared" si="16"/>
        <v>666Xã Côn Minh21</v>
      </c>
    </row>
    <row r="1036" spans="1:18">
      <c r="A1036" s="6">
        <v>1035</v>
      </c>
      <c r="B1036" s="6">
        <v>6</v>
      </c>
      <c r="C1036" s="6" t="s">
        <v>1157</v>
      </c>
      <c r="D1036" s="6">
        <v>66</v>
      </c>
      <c r="E1036" s="6" t="s">
        <v>1251</v>
      </c>
      <c r="F1036" s="6">
        <v>2176</v>
      </c>
      <c r="G1036" s="6" t="s">
        <v>1262</v>
      </c>
      <c r="H1036" s="6">
        <v>2</v>
      </c>
      <c r="I1036" s="6" t="s">
        <v>297</v>
      </c>
      <c r="J1036" s="6">
        <v>1</v>
      </c>
      <c r="K1036" s="6" t="s">
        <v>810</v>
      </c>
      <c r="L1036" s="8">
        <v>6</v>
      </c>
      <c r="M1036" s="6" t="s">
        <v>297</v>
      </c>
      <c r="N1036" s="6" t="s">
        <v>1160</v>
      </c>
      <c r="R1036" s="6" t="str">
        <f t="shared" si="16"/>
        <v>666Xã Cư Lễ21</v>
      </c>
    </row>
    <row r="1037" spans="1:18">
      <c r="A1037" s="6">
        <v>1036</v>
      </c>
      <c r="B1037" s="6">
        <v>6</v>
      </c>
      <c r="C1037" s="6" t="s">
        <v>1157</v>
      </c>
      <c r="D1037" s="6">
        <v>66</v>
      </c>
      <c r="E1037" s="6" t="s">
        <v>1251</v>
      </c>
      <c r="F1037" s="6">
        <v>2179</v>
      </c>
      <c r="G1037" s="6" t="s">
        <v>674</v>
      </c>
      <c r="H1037" s="6">
        <v>2</v>
      </c>
      <c r="I1037" s="6" t="s">
        <v>297</v>
      </c>
      <c r="J1037" s="6">
        <v>1</v>
      </c>
      <c r="K1037" s="6" t="s">
        <v>810</v>
      </c>
      <c r="L1037" s="8">
        <v>6</v>
      </c>
      <c r="M1037" s="6" t="s">
        <v>297</v>
      </c>
      <c r="N1037" s="6" t="s">
        <v>1160</v>
      </c>
      <c r="R1037" s="6" t="str">
        <f t="shared" si="16"/>
        <v>666Xã Trần Phú21</v>
      </c>
    </row>
    <row r="1038" spans="1:18">
      <c r="A1038" s="6">
        <v>1037</v>
      </c>
      <c r="B1038" s="6">
        <v>6</v>
      </c>
      <c r="C1038" s="6" t="s">
        <v>1157</v>
      </c>
      <c r="D1038" s="6">
        <v>66</v>
      </c>
      <c r="E1038" s="6" t="s">
        <v>1251</v>
      </c>
      <c r="F1038" s="6">
        <v>2185</v>
      </c>
      <c r="G1038" s="6" t="s">
        <v>1263</v>
      </c>
      <c r="H1038" s="6">
        <v>2</v>
      </c>
      <c r="I1038" s="6" t="s">
        <v>297</v>
      </c>
      <c r="J1038" s="6">
        <v>1</v>
      </c>
      <c r="K1038" s="6" t="s">
        <v>810</v>
      </c>
      <c r="L1038" s="8">
        <v>6</v>
      </c>
      <c r="M1038" s="6" t="s">
        <v>297</v>
      </c>
      <c r="N1038" s="6" t="s">
        <v>1160</v>
      </c>
      <c r="R1038" s="6" t="str">
        <f t="shared" si="16"/>
        <v>666Xã Quang Phong21</v>
      </c>
    </row>
    <row r="1039" spans="1:18">
      <c r="A1039" s="6">
        <v>1038</v>
      </c>
      <c r="B1039" s="6">
        <v>6</v>
      </c>
      <c r="C1039" s="6" t="s">
        <v>1157</v>
      </c>
      <c r="D1039" s="6">
        <v>66</v>
      </c>
      <c r="E1039" s="6" t="s">
        <v>1251</v>
      </c>
      <c r="F1039" s="6">
        <v>2188</v>
      </c>
      <c r="G1039" s="6" t="s">
        <v>1264</v>
      </c>
      <c r="H1039" s="6">
        <v>2</v>
      </c>
      <c r="I1039" s="6" t="s">
        <v>297</v>
      </c>
      <c r="J1039" s="6">
        <v>1</v>
      </c>
      <c r="K1039" s="6" t="s">
        <v>810</v>
      </c>
      <c r="L1039" s="8">
        <v>6</v>
      </c>
      <c r="M1039" s="6" t="s">
        <v>297</v>
      </c>
      <c r="N1039" s="6" t="s">
        <v>1160</v>
      </c>
      <c r="R1039" s="6" t="str">
        <f t="shared" si="16"/>
        <v>666Xã Dương Sơn21</v>
      </c>
    </row>
    <row r="1040" spans="1:18">
      <c r="A1040" s="6">
        <v>1039</v>
      </c>
      <c r="B1040" s="6">
        <v>6</v>
      </c>
      <c r="C1040" s="6" t="s">
        <v>1157</v>
      </c>
      <c r="D1040" s="6">
        <v>66</v>
      </c>
      <c r="E1040" s="6" t="s">
        <v>1251</v>
      </c>
      <c r="F1040" s="6">
        <v>2191</v>
      </c>
      <c r="G1040" s="6" t="s">
        <v>699</v>
      </c>
      <c r="H1040" s="6">
        <v>2</v>
      </c>
      <c r="I1040" s="6" t="s">
        <v>297</v>
      </c>
      <c r="J1040" s="6">
        <v>1</v>
      </c>
      <c r="K1040" s="6" t="s">
        <v>810</v>
      </c>
      <c r="L1040" s="8">
        <v>6</v>
      </c>
      <c r="M1040" s="6" t="s">
        <v>297</v>
      </c>
      <c r="N1040" s="6" t="s">
        <v>1160</v>
      </c>
      <c r="R1040" s="6" t="str">
        <f t="shared" si="16"/>
        <v>666Xã Xuân Dương21</v>
      </c>
    </row>
    <row r="1041" spans="1:18">
      <c r="A1041" s="6">
        <v>1040</v>
      </c>
      <c r="B1041" s="6">
        <v>6</v>
      </c>
      <c r="C1041" s="6" t="s">
        <v>1157</v>
      </c>
      <c r="D1041" s="6">
        <v>66</v>
      </c>
      <c r="E1041" s="6" t="s">
        <v>1251</v>
      </c>
      <c r="F1041" s="6">
        <v>2194</v>
      </c>
      <c r="G1041" s="6" t="s">
        <v>1265</v>
      </c>
      <c r="H1041" s="6">
        <v>2</v>
      </c>
      <c r="I1041" s="6" t="s">
        <v>297</v>
      </c>
      <c r="J1041" s="6">
        <v>1</v>
      </c>
      <c r="K1041" s="6" t="s">
        <v>810</v>
      </c>
      <c r="L1041" s="8">
        <v>6</v>
      </c>
      <c r="M1041" s="6" t="s">
        <v>297</v>
      </c>
      <c r="N1041" s="6" t="s">
        <v>1160</v>
      </c>
      <c r="R1041" s="6" t="str">
        <f t="shared" si="16"/>
        <v>666Xã Đổng Xá21</v>
      </c>
    </row>
    <row r="1042" spans="1:18">
      <c r="A1042" s="6">
        <v>1041</v>
      </c>
      <c r="B1042" s="6">
        <v>6</v>
      </c>
      <c r="C1042" s="6" t="s">
        <v>1157</v>
      </c>
      <c r="D1042" s="6">
        <v>66</v>
      </c>
      <c r="E1042" s="6" t="s">
        <v>1251</v>
      </c>
      <c r="F1042" s="6">
        <v>2197</v>
      </c>
      <c r="G1042" s="6" t="s">
        <v>1266</v>
      </c>
      <c r="H1042" s="6">
        <v>2</v>
      </c>
      <c r="I1042" s="6" t="s">
        <v>297</v>
      </c>
      <c r="J1042" s="6">
        <v>1</v>
      </c>
      <c r="K1042" s="6" t="s">
        <v>810</v>
      </c>
      <c r="L1042" s="8">
        <v>6</v>
      </c>
      <c r="M1042" s="6" t="s">
        <v>297</v>
      </c>
      <c r="N1042" s="6" t="s">
        <v>1160</v>
      </c>
      <c r="R1042" s="6" t="str">
        <f t="shared" si="16"/>
        <v>666Xã Liêm Thuỷ21</v>
      </c>
    </row>
    <row r="1043" spans="1:18">
      <c r="A1043" s="6">
        <v>1042</v>
      </c>
      <c r="B1043" s="6">
        <v>8</v>
      </c>
      <c r="C1043" s="6" t="s">
        <v>1267</v>
      </c>
      <c r="D1043" s="6">
        <v>70</v>
      </c>
      <c r="E1043" s="6" t="s">
        <v>1268</v>
      </c>
      <c r="F1043" s="6">
        <v>2200</v>
      </c>
      <c r="G1043" s="6" t="s">
        <v>1269</v>
      </c>
      <c r="H1043" s="6">
        <v>1</v>
      </c>
      <c r="I1043" s="6" t="s">
        <v>251</v>
      </c>
      <c r="J1043" s="6">
        <v>1</v>
      </c>
      <c r="K1043" s="6" t="s">
        <v>810</v>
      </c>
      <c r="L1043" s="8">
        <v>5</v>
      </c>
      <c r="M1043" s="6" t="s">
        <v>251</v>
      </c>
      <c r="N1043" s="6" t="s">
        <v>1270</v>
      </c>
      <c r="R1043" s="6" t="str">
        <f t="shared" si="16"/>
        <v>870Phường Phan Thiết11</v>
      </c>
    </row>
    <row r="1044" spans="1:18">
      <c r="A1044" s="6">
        <v>1043</v>
      </c>
      <c r="B1044" s="6">
        <v>8</v>
      </c>
      <c r="C1044" s="6" t="s">
        <v>1267</v>
      </c>
      <c r="D1044" s="6">
        <v>70</v>
      </c>
      <c r="E1044" s="6" t="s">
        <v>1268</v>
      </c>
      <c r="F1044" s="6">
        <v>2203</v>
      </c>
      <c r="G1044" s="6" t="s">
        <v>1271</v>
      </c>
      <c r="H1044" s="6">
        <v>1</v>
      </c>
      <c r="I1044" s="6" t="s">
        <v>251</v>
      </c>
      <c r="J1044" s="6">
        <v>1</v>
      </c>
      <c r="K1044" s="6" t="s">
        <v>810</v>
      </c>
      <c r="L1044" s="8">
        <v>5</v>
      </c>
      <c r="M1044" s="6" t="s">
        <v>251</v>
      </c>
      <c r="N1044" s="6" t="s">
        <v>1270</v>
      </c>
      <c r="R1044" s="6" t="str">
        <f t="shared" si="16"/>
        <v>870Phường Minh Xuân11</v>
      </c>
    </row>
    <row r="1045" spans="1:18">
      <c r="A1045" s="6">
        <v>1044</v>
      </c>
      <c r="B1045" s="6">
        <v>8</v>
      </c>
      <c r="C1045" s="6" t="s">
        <v>1267</v>
      </c>
      <c r="D1045" s="6">
        <v>70</v>
      </c>
      <c r="E1045" s="6" t="s">
        <v>1268</v>
      </c>
      <c r="F1045" s="6">
        <v>2206</v>
      </c>
      <c r="G1045" s="6" t="s">
        <v>1272</v>
      </c>
      <c r="H1045" s="6">
        <v>1</v>
      </c>
      <c r="I1045" s="6" t="s">
        <v>251</v>
      </c>
      <c r="J1045" s="6">
        <v>1</v>
      </c>
      <c r="K1045" s="6" t="s">
        <v>810</v>
      </c>
      <c r="L1045" s="8">
        <v>5</v>
      </c>
      <c r="M1045" s="6" t="s">
        <v>251</v>
      </c>
      <c r="N1045" s="6" t="s">
        <v>1270</v>
      </c>
      <c r="R1045" s="6" t="str">
        <f t="shared" si="16"/>
        <v>870Phường Tân Quang11</v>
      </c>
    </row>
    <row r="1046" spans="1:18">
      <c r="A1046" s="6">
        <v>1045</v>
      </c>
      <c r="B1046" s="6">
        <v>8</v>
      </c>
      <c r="C1046" s="6" t="s">
        <v>1267</v>
      </c>
      <c r="D1046" s="6">
        <v>70</v>
      </c>
      <c r="E1046" s="6" t="s">
        <v>1268</v>
      </c>
      <c r="F1046" s="6">
        <v>2209</v>
      </c>
      <c r="G1046" s="6" t="s">
        <v>1273</v>
      </c>
      <c r="H1046" s="6">
        <v>2</v>
      </c>
      <c r="I1046" s="6" t="s">
        <v>297</v>
      </c>
      <c r="J1046" s="6">
        <v>1</v>
      </c>
      <c r="K1046" s="6" t="s">
        <v>810</v>
      </c>
      <c r="L1046" s="8">
        <v>6</v>
      </c>
      <c r="M1046" s="6" t="s">
        <v>297</v>
      </c>
      <c r="N1046" s="6" t="s">
        <v>1270</v>
      </c>
      <c r="R1046" s="6" t="str">
        <f t="shared" si="16"/>
        <v>870Xã Tràng Đà21</v>
      </c>
    </row>
    <row r="1047" spans="1:18">
      <c r="A1047" s="6">
        <v>1046</v>
      </c>
      <c r="B1047" s="6">
        <v>8</v>
      </c>
      <c r="C1047" s="6" t="s">
        <v>1267</v>
      </c>
      <c r="D1047" s="6">
        <v>70</v>
      </c>
      <c r="E1047" s="6" t="s">
        <v>1268</v>
      </c>
      <c r="F1047" s="6">
        <v>2212</v>
      </c>
      <c r="G1047" s="6" t="s">
        <v>1274</v>
      </c>
      <c r="H1047" s="6">
        <v>1</v>
      </c>
      <c r="I1047" s="6" t="s">
        <v>251</v>
      </c>
      <c r="J1047" s="6">
        <v>1</v>
      </c>
      <c r="K1047" s="6" t="s">
        <v>810</v>
      </c>
      <c r="L1047" s="8">
        <v>5</v>
      </c>
      <c r="M1047" s="6" t="s">
        <v>251</v>
      </c>
      <c r="N1047" s="6" t="s">
        <v>1270</v>
      </c>
      <c r="R1047" s="6" t="str">
        <f t="shared" si="16"/>
        <v>870Phường Nông Tiến11</v>
      </c>
    </row>
    <row r="1048" spans="1:18">
      <c r="A1048" s="6">
        <v>1047</v>
      </c>
      <c r="B1048" s="6">
        <v>8</v>
      </c>
      <c r="C1048" s="6" t="s">
        <v>1267</v>
      </c>
      <c r="D1048" s="6">
        <v>70</v>
      </c>
      <c r="E1048" s="6" t="s">
        <v>1268</v>
      </c>
      <c r="F1048" s="6">
        <v>2215</v>
      </c>
      <c r="G1048" s="6" t="s">
        <v>1275</v>
      </c>
      <c r="H1048" s="6">
        <v>1</v>
      </c>
      <c r="I1048" s="6" t="s">
        <v>251</v>
      </c>
      <c r="J1048" s="6">
        <v>1</v>
      </c>
      <c r="K1048" s="6" t="s">
        <v>810</v>
      </c>
      <c r="L1048" s="8">
        <v>5</v>
      </c>
      <c r="M1048" s="6" t="s">
        <v>251</v>
      </c>
      <c r="N1048" s="6" t="s">
        <v>1270</v>
      </c>
      <c r="R1048" s="6" t="str">
        <f t="shared" si="16"/>
        <v>870Phường Ỷ La11</v>
      </c>
    </row>
    <row r="1049" spans="1:18">
      <c r="A1049" s="6">
        <v>1048</v>
      </c>
      <c r="B1049" s="6">
        <v>8</v>
      </c>
      <c r="C1049" s="6" t="s">
        <v>1267</v>
      </c>
      <c r="D1049" s="6">
        <v>70</v>
      </c>
      <c r="E1049" s="6" t="s">
        <v>1268</v>
      </c>
      <c r="F1049" s="6">
        <v>2216</v>
      </c>
      <c r="G1049" s="6" t="s">
        <v>1276</v>
      </c>
      <c r="H1049" s="6">
        <v>1</v>
      </c>
      <c r="I1049" s="6" t="s">
        <v>251</v>
      </c>
      <c r="J1049" s="6">
        <v>1</v>
      </c>
      <c r="K1049" s="6" t="s">
        <v>810</v>
      </c>
      <c r="L1049" s="8">
        <v>5</v>
      </c>
      <c r="M1049" s="6" t="s">
        <v>251</v>
      </c>
      <c r="N1049" s="6" t="s">
        <v>1270</v>
      </c>
      <c r="R1049" s="6" t="str">
        <f t="shared" si="16"/>
        <v>870Phường Tân Hà11</v>
      </c>
    </row>
    <row r="1050" spans="1:18">
      <c r="A1050" s="6">
        <v>1049</v>
      </c>
      <c r="B1050" s="6">
        <v>8</v>
      </c>
      <c r="C1050" s="6" t="s">
        <v>1267</v>
      </c>
      <c r="D1050" s="6">
        <v>70</v>
      </c>
      <c r="E1050" s="6" t="s">
        <v>1268</v>
      </c>
      <c r="F1050" s="6">
        <v>2218</v>
      </c>
      <c r="G1050" s="6" t="s">
        <v>1277</v>
      </c>
      <c r="H1050" s="6">
        <v>1</v>
      </c>
      <c r="I1050" s="6" t="s">
        <v>251</v>
      </c>
      <c r="J1050" s="6">
        <v>1</v>
      </c>
      <c r="K1050" s="6" t="s">
        <v>810</v>
      </c>
      <c r="L1050" s="8">
        <v>5</v>
      </c>
      <c r="M1050" s="6" t="s">
        <v>251</v>
      </c>
      <c r="N1050" s="6" t="s">
        <v>1270</v>
      </c>
      <c r="R1050" s="6" t="str">
        <f t="shared" si="16"/>
        <v>870Phường Hưng Thành11</v>
      </c>
    </row>
    <row r="1051" spans="1:18">
      <c r="A1051" s="6">
        <v>1050</v>
      </c>
      <c r="B1051" s="6">
        <v>8</v>
      </c>
      <c r="C1051" s="6" t="s">
        <v>1267</v>
      </c>
      <c r="D1051" s="6">
        <v>70</v>
      </c>
      <c r="E1051" s="6" t="s">
        <v>1268</v>
      </c>
      <c r="F1051" s="6">
        <v>2497</v>
      </c>
      <c r="G1051" s="6" t="s">
        <v>1278</v>
      </c>
      <c r="H1051" s="6">
        <v>2</v>
      </c>
      <c r="I1051" s="6" t="s">
        <v>297</v>
      </c>
      <c r="J1051" s="6">
        <v>1</v>
      </c>
      <c r="K1051" s="6" t="s">
        <v>810</v>
      </c>
      <c r="L1051" s="8">
        <v>6</v>
      </c>
      <c r="M1051" s="6" t="s">
        <v>297</v>
      </c>
      <c r="N1051" s="6" t="s">
        <v>1270</v>
      </c>
      <c r="R1051" s="6" t="str">
        <f t="shared" si="16"/>
        <v>870Xã Kim Phú21</v>
      </c>
    </row>
    <row r="1052" spans="1:18">
      <c r="A1052" s="6">
        <v>1051</v>
      </c>
      <c r="B1052" s="6">
        <v>8</v>
      </c>
      <c r="C1052" s="6" t="s">
        <v>1267</v>
      </c>
      <c r="D1052" s="6">
        <v>70</v>
      </c>
      <c r="E1052" s="6" t="s">
        <v>1268</v>
      </c>
      <c r="F1052" s="6">
        <v>2503</v>
      </c>
      <c r="G1052" s="6" t="s">
        <v>1279</v>
      </c>
      <c r="H1052" s="6">
        <v>2</v>
      </c>
      <c r="I1052" s="6" t="s">
        <v>297</v>
      </c>
      <c r="J1052" s="6">
        <v>1</v>
      </c>
      <c r="K1052" s="6" t="s">
        <v>810</v>
      </c>
      <c r="L1052" s="8">
        <v>6</v>
      </c>
      <c r="M1052" s="6" t="s">
        <v>297</v>
      </c>
      <c r="N1052" s="6" t="s">
        <v>1270</v>
      </c>
      <c r="R1052" s="6" t="str">
        <f t="shared" si="16"/>
        <v>870Xã An Khang21</v>
      </c>
    </row>
    <row r="1053" spans="1:18">
      <c r="A1053" s="6">
        <v>1052</v>
      </c>
      <c r="B1053" s="6">
        <v>8</v>
      </c>
      <c r="C1053" s="6" t="s">
        <v>1267</v>
      </c>
      <c r="D1053" s="6">
        <v>70</v>
      </c>
      <c r="E1053" s="6" t="s">
        <v>1268</v>
      </c>
      <c r="F1053" s="6">
        <v>2509</v>
      </c>
      <c r="G1053" s="6" t="s">
        <v>1280</v>
      </c>
      <c r="H1053" s="6">
        <v>1</v>
      </c>
      <c r="I1053" s="6" t="s">
        <v>251</v>
      </c>
      <c r="J1053" s="6">
        <v>1</v>
      </c>
      <c r="K1053" s="6" t="s">
        <v>810</v>
      </c>
      <c r="L1053" s="8">
        <v>5</v>
      </c>
      <c r="M1053" s="6" t="s">
        <v>251</v>
      </c>
      <c r="N1053" s="6" t="s">
        <v>1270</v>
      </c>
      <c r="R1053" s="6" t="str">
        <f t="shared" si="16"/>
        <v>870Phường Mỹ Lâm11</v>
      </c>
    </row>
    <row r="1054" spans="1:18">
      <c r="A1054" s="6">
        <v>1053</v>
      </c>
      <c r="B1054" s="6">
        <v>8</v>
      </c>
      <c r="C1054" s="6" t="s">
        <v>1267</v>
      </c>
      <c r="D1054" s="6">
        <v>70</v>
      </c>
      <c r="E1054" s="6" t="s">
        <v>1268</v>
      </c>
      <c r="F1054" s="6">
        <v>2512</v>
      </c>
      <c r="G1054" s="6" t="s">
        <v>1281</v>
      </c>
      <c r="H1054" s="6">
        <v>1</v>
      </c>
      <c r="I1054" s="6" t="s">
        <v>251</v>
      </c>
      <c r="J1054" s="6">
        <v>1</v>
      </c>
      <c r="K1054" s="6" t="s">
        <v>810</v>
      </c>
      <c r="L1054" s="8">
        <v>5</v>
      </c>
      <c r="M1054" s="6" t="s">
        <v>251</v>
      </c>
      <c r="N1054" s="6" t="s">
        <v>1270</v>
      </c>
      <c r="R1054" s="6" t="str">
        <f t="shared" si="16"/>
        <v>870Phường An Tường11</v>
      </c>
    </row>
    <row r="1055" spans="1:18">
      <c r="A1055" s="6">
        <v>1054</v>
      </c>
      <c r="B1055" s="6">
        <v>8</v>
      </c>
      <c r="C1055" s="6" t="s">
        <v>1267</v>
      </c>
      <c r="D1055" s="6">
        <v>70</v>
      </c>
      <c r="E1055" s="6" t="s">
        <v>1268</v>
      </c>
      <c r="F1055" s="6">
        <v>2515</v>
      </c>
      <c r="G1055" s="6" t="s">
        <v>1282</v>
      </c>
      <c r="H1055" s="6">
        <v>2</v>
      </c>
      <c r="I1055" s="6" t="s">
        <v>297</v>
      </c>
      <c r="J1055" s="6">
        <v>1</v>
      </c>
      <c r="K1055" s="6" t="s">
        <v>810</v>
      </c>
      <c r="L1055" s="8">
        <v>6</v>
      </c>
      <c r="M1055" s="6" t="s">
        <v>297</v>
      </c>
      <c r="N1055" s="6" t="s">
        <v>1270</v>
      </c>
      <c r="R1055" s="6" t="str">
        <f t="shared" si="16"/>
        <v>870Xã Lưỡng Vượng21</v>
      </c>
    </row>
    <row r="1056" spans="1:18">
      <c r="A1056" s="6">
        <v>1055</v>
      </c>
      <c r="B1056" s="6">
        <v>8</v>
      </c>
      <c r="C1056" s="6" t="s">
        <v>1267</v>
      </c>
      <c r="D1056" s="6">
        <v>70</v>
      </c>
      <c r="E1056" s="6" t="s">
        <v>1268</v>
      </c>
      <c r="F1056" s="6">
        <v>2521</v>
      </c>
      <c r="G1056" s="6" t="s">
        <v>1283</v>
      </c>
      <c r="H1056" s="6">
        <v>2</v>
      </c>
      <c r="I1056" s="6" t="s">
        <v>297</v>
      </c>
      <c r="J1056" s="6">
        <v>1</v>
      </c>
      <c r="K1056" s="6" t="s">
        <v>810</v>
      </c>
      <c r="L1056" s="8">
        <v>6</v>
      </c>
      <c r="M1056" s="6" t="s">
        <v>297</v>
      </c>
      <c r="N1056" s="6" t="s">
        <v>1270</v>
      </c>
      <c r="R1056" s="6" t="str">
        <f t="shared" si="16"/>
        <v>870Xã Thái Long21</v>
      </c>
    </row>
    <row r="1057" spans="1:18">
      <c r="A1057" s="6">
        <v>1056</v>
      </c>
      <c r="B1057" s="6">
        <v>8</v>
      </c>
      <c r="C1057" s="6" t="s">
        <v>1267</v>
      </c>
      <c r="D1057" s="6">
        <v>70</v>
      </c>
      <c r="E1057" s="6" t="s">
        <v>1268</v>
      </c>
      <c r="F1057" s="6">
        <v>2524</v>
      </c>
      <c r="G1057" s="6" t="s">
        <v>264</v>
      </c>
      <c r="H1057" s="6">
        <v>1</v>
      </c>
      <c r="I1057" s="6" t="s">
        <v>251</v>
      </c>
      <c r="J1057" s="6">
        <v>1</v>
      </c>
      <c r="K1057" s="6" t="s">
        <v>810</v>
      </c>
      <c r="L1057" s="8">
        <v>5</v>
      </c>
      <c r="M1057" s="6" t="s">
        <v>251</v>
      </c>
      <c r="N1057" s="6" t="s">
        <v>1270</v>
      </c>
      <c r="R1057" s="6" t="str">
        <f t="shared" si="16"/>
        <v>870Phường Đội Cấn11</v>
      </c>
    </row>
    <row r="1058" spans="1:18">
      <c r="A1058" s="6">
        <v>1057</v>
      </c>
      <c r="B1058" s="6">
        <v>8</v>
      </c>
      <c r="C1058" s="6" t="s">
        <v>1267</v>
      </c>
      <c r="D1058" s="6">
        <v>71</v>
      </c>
      <c r="E1058" s="6" t="s">
        <v>1284</v>
      </c>
      <c r="F1058" s="6">
        <v>2233</v>
      </c>
      <c r="G1058" s="6" t="s">
        <v>1285</v>
      </c>
      <c r="H1058" s="6">
        <v>2</v>
      </c>
      <c r="I1058" s="6" t="s">
        <v>297</v>
      </c>
      <c r="J1058" s="6">
        <v>1</v>
      </c>
      <c r="K1058" s="6" t="s">
        <v>810</v>
      </c>
      <c r="L1058" s="8">
        <v>6</v>
      </c>
      <c r="M1058" s="6" t="s">
        <v>297</v>
      </c>
      <c r="N1058" s="6" t="s">
        <v>1270</v>
      </c>
      <c r="R1058" s="6" t="str">
        <f t="shared" si="16"/>
        <v>871Xã Phúc Yên21</v>
      </c>
    </row>
    <row r="1059" spans="1:18">
      <c r="A1059" s="6">
        <v>1058</v>
      </c>
      <c r="B1059" s="6">
        <v>8</v>
      </c>
      <c r="C1059" s="6" t="s">
        <v>1267</v>
      </c>
      <c r="D1059" s="6">
        <v>71</v>
      </c>
      <c r="E1059" s="6" t="s">
        <v>1284</v>
      </c>
      <c r="F1059" s="6">
        <v>2242</v>
      </c>
      <c r="G1059" s="6" t="s">
        <v>1286</v>
      </c>
      <c r="H1059" s="6">
        <v>2</v>
      </c>
      <c r="I1059" s="6" t="s">
        <v>297</v>
      </c>
      <c r="J1059" s="6">
        <v>1</v>
      </c>
      <c r="K1059" s="6" t="s">
        <v>810</v>
      </c>
      <c r="L1059" s="8">
        <v>6</v>
      </c>
      <c r="M1059" s="6" t="s">
        <v>297</v>
      </c>
      <c r="N1059" s="6" t="s">
        <v>1270</v>
      </c>
      <c r="R1059" s="6" t="str">
        <f t="shared" si="16"/>
        <v>871Xã Xuân Lập21</v>
      </c>
    </row>
    <row r="1060" spans="1:18">
      <c r="A1060" s="6">
        <v>1059</v>
      </c>
      <c r="B1060" s="6">
        <v>8</v>
      </c>
      <c r="C1060" s="6" t="s">
        <v>1267</v>
      </c>
      <c r="D1060" s="6">
        <v>71</v>
      </c>
      <c r="E1060" s="6" t="s">
        <v>1284</v>
      </c>
      <c r="F1060" s="6">
        <v>2251</v>
      </c>
      <c r="G1060" s="6" t="s">
        <v>1287</v>
      </c>
      <c r="H1060" s="6">
        <v>2</v>
      </c>
      <c r="I1060" s="6" t="s">
        <v>297</v>
      </c>
      <c r="J1060" s="6">
        <v>1</v>
      </c>
      <c r="K1060" s="6" t="s">
        <v>810</v>
      </c>
      <c r="L1060" s="8">
        <v>6</v>
      </c>
      <c r="M1060" s="6" t="s">
        <v>297</v>
      </c>
      <c r="N1060" s="6" t="s">
        <v>1270</v>
      </c>
      <c r="R1060" s="6" t="str">
        <f t="shared" si="16"/>
        <v>871Xã Khuôn Hà21</v>
      </c>
    </row>
    <row r="1061" spans="1:18">
      <c r="A1061" s="6">
        <v>1060</v>
      </c>
      <c r="B1061" s="6">
        <v>8</v>
      </c>
      <c r="C1061" s="6" t="s">
        <v>1267</v>
      </c>
      <c r="D1061" s="6">
        <v>71</v>
      </c>
      <c r="E1061" s="6" t="s">
        <v>1284</v>
      </c>
      <c r="F1061" s="6">
        <v>2266</v>
      </c>
      <c r="G1061" s="6" t="s">
        <v>1288</v>
      </c>
      <c r="H1061" s="6">
        <v>2</v>
      </c>
      <c r="I1061" s="6" t="s">
        <v>297</v>
      </c>
      <c r="J1061" s="6">
        <v>1</v>
      </c>
      <c r="K1061" s="6" t="s">
        <v>810</v>
      </c>
      <c r="L1061" s="8">
        <v>6</v>
      </c>
      <c r="M1061" s="6" t="s">
        <v>297</v>
      </c>
      <c r="N1061" s="6" t="s">
        <v>1270</v>
      </c>
      <c r="R1061" s="6" t="str">
        <f t="shared" si="16"/>
        <v>871Xã Lăng Can21</v>
      </c>
    </row>
    <row r="1062" spans="1:18">
      <c r="A1062" s="6">
        <v>1061</v>
      </c>
      <c r="B1062" s="6">
        <v>8</v>
      </c>
      <c r="C1062" s="6" t="s">
        <v>1267</v>
      </c>
      <c r="D1062" s="6">
        <v>71</v>
      </c>
      <c r="E1062" s="6" t="s">
        <v>1284</v>
      </c>
      <c r="F1062" s="6">
        <v>2269</v>
      </c>
      <c r="G1062" s="6" t="s">
        <v>789</v>
      </c>
      <c r="H1062" s="6">
        <v>2</v>
      </c>
      <c r="I1062" s="6" t="s">
        <v>297</v>
      </c>
      <c r="J1062" s="6">
        <v>1</v>
      </c>
      <c r="K1062" s="6" t="s">
        <v>810</v>
      </c>
      <c r="L1062" s="8">
        <v>6</v>
      </c>
      <c r="M1062" s="6" t="s">
        <v>297</v>
      </c>
      <c r="N1062" s="6" t="s">
        <v>1270</v>
      </c>
      <c r="R1062" s="6" t="str">
        <f t="shared" si="16"/>
        <v>871Xã Thượng Lâm21</v>
      </c>
    </row>
    <row r="1063" spans="1:18">
      <c r="A1063" s="6">
        <v>1062</v>
      </c>
      <c r="B1063" s="6">
        <v>8</v>
      </c>
      <c r="C1063" s="6" t="s">
        <v>1267</v>
      </c>
      <c r="D1063" s="6">
        <v>71</v>
      </c>
      <c r="E1063" s="6" t="s">
        <v>1284</v>
      </c>
      <c r="F1063" s="6">
        <v>2290</v>
      </c>
      <c r="G1063" s="6" t="s">
        <v>1289</v>
      </c>
      <c r="H1063" s="6">
        <v>2</v>
      </c>
      <c r="I1063" s="6" t="s">
        <v>297</v>
      </c>
      <c r="J1063" s="6">
        <v>1</v>
      </c>
      <c r="K1063" s="6" t="s">
        <v>810</v>
      </c>
      <c r="L1063" s="8">
        <v>6</v>
      </c>
      <c r="M1063" s="6" t="s">
        <v>297</v>
      </c>
      <c r="N1063" s="6" t="s">
        <v>1270</v>
      </c>
      <c r="R1063" s="6" t="str">
        <f t="shared" si="16"/>
        <v>871Xã Bình An21</v>
      </c>
    </row>
    <row r="1064" spans="1:18">
      <c r="A1064" s="6">
        <v>1063</v>
      </c>
      <c r="B1064" s="6">
        <v>8</v>
      </c>
      <c r="C1064" s="6" t="s">
        <v>1267</v>
      </c>
      <c r="D1064" s="6">
        <v>71</v>
      </c>
      <c r="E1064" s="6" t="s">
        <v>1284</v>
      </c>
      <c r="F1064" s="6">
        <v>2293</v>
      </c>
      <c r="G1064" s="6" t="s">
        <v>785</v>
      </c>
      <c r="H1064" s="6">
        <v>2</v>
      </c>
      <c r="I1064" s="6" t="s">
        <v>297</v>
      </c>
      <c r="J1064" s="6">
        <v>1</v>
      </c>
      <c r="K1064" s="6" t="s">
        <v>810</v>
      </c>
      <c r="L1064" s="8">
        <v>6</v>
      </c>
      <c r="M1064" s="6" t="s">
        <v>297</v>
      </c>
      <c r="N1064" s="6" t="s">
        <v>1270</v>
      </c>
      <c r="R1064" s="6" t="str">
        <f t="shared" si="16"/>
        <v>871Xã Hồng Quang21</v>
      </c>
    </row>
    <row r="1065" spans="1:18">
      <c r="A1065" s="6">
        <v>1064</v>
      </c>
      <c r="B1065" s="6">
        <v>8</v>
      </c>
      <c r="C1065" s="6" t="s">
        <v>1267</v>
      </c>
      <c r="D1065" s="6">
        <v>71</v>
      </c>
      <c r="E1065" s="6" t="s">
        <v>1284</v>
      </c>
      <c r="F1065" s="6">
        <v>2296</v>
      </c>
      <c r="G1065" s="6" t="s">
        <v>1290</v>
      </c>
      <c r="H1065" s="6">
        <v>2</v>
      </c>
      <c r="I1065" s="6" t="s">
        <v>297</v>
      </c>
      <c r="J1065" s="6">
        <v>1</v>
      </c>
      <c r="K1065" s="6" t="s">
        <v>810</v>
      </c>
      <c r="L1065" s="8">
        <v>6</v>
      </c>
      <c r="M1065" s="6" t="s">
        <v>297</v>
      </c>
      <c r="N1065" s="6" t="s">
        <v>1270</v>
      </c>
      <c r="R1065" s="6" t="str">
        <f t="shared" si="16"/>
        <v>871Xã Thổ Bình21</v>
      </c>
    </row>
    <row r="1066" spans="1:18">
      <c r="A1066" s="6">
        <v>1065</v>
      </c>
      <c r="B1066" s="6">
        <v>8</v>
      </c>
      <c r="C1066" s="6" t="s">
        <v>1267</v>
      </c>
      <c r="D1066" s="6">
        <v>72</v>
      </c>
      <c r="E1066" s="6" t="s">
        <v>1291</v>
      </c>
      <c r="F1066" s="6">
        <v>2221</v>
      </c>
      <c r="G1066" s="6" t="s">
        <v>1292</v>
      </c>
      <c r="H1066" s="6">
        <v>1</v>
      </c>
      <c r="I1066" s="6" t="s">
        <v>251</v>
      </c>
      <c r="J1066" s="6">
        <v>1</v>
      </c>
      <c r="K1066" s="6" t="s">
        <v>810</v>
      </c>
      <c r="L1066" s="8">
        <v>5</v>
      </c>
      <c r="M1066" s="6" t="s">
        <v>251</v>
      </c>
      <c r="N1066" s="6" t="s">
        <v>1270</v>
      </c>
      <c r="R1066" s="6" t="str">
        <f t="shared" si="16"/>
        <v>872Thị trấn Na Hang11</v>
      </c>
    </row>
    <row r="1067" spans="1:18">
      <c r="A1067" s="6">
        <v>1066</v>
      </c>
      <c r="B1067" s="6">
        <v>8</v>
      </c>
      <c r="C1067" s="6" t="s">
        <v>1267</v>
      </c>
      <c r="D1067" s="6">
        <v>72</v>
      </c>
      <c r="E1067" s="6" t="s">
        <v>1291</v>
      </c>
      <c r="F1067" s="6">
        <v>2227</v>
      </c>
      <c r="G1067" s="6" t="s">
        <v>1293</v>
      </c>
      <c r="H1067" s="6">
        <v>2</v>
      </c>
      <c r="I1067" s="6" t="s">
        <v>297</v>
      </c>
      <c r="J1067" s="6">
        <v>1</v>
      </c>
      <c r="K1067" s="6" t="s">
        <v>810</v>
      </c>
      <c r="L1067" s="8">
        <v>6</v>
      </c>
      <c r="M1067" s="6" t="s">
        <v>297</v>
      </c>
      <c r="N1067" s="6" t="s">
        <v>1270</v>
      </c>
      <c r="R1067" s="6" t="str">
        <f t="shared" si="16"/>
        <v>872Xã Sinh Long21</v>
      </c>
    </row>
    <row r="1068" spans="1:18">
      <c r="A1068" s="6">
        <v>1067</v>
      </c>
      <c r="B1068" s="6">
        <v>8</v>
      </c>
      <c r="C1068" s="6" t="s">
        <v>1267</v>
      </c>
      <c r="D1068" s="6">
        <v>72</v>
      </c>
      <c r="E1068" s="6" t="s">
        <v>1291</v>
      </c>
      <c r="F1068" s="6">
        <v>2230</v>
      </c>
      <c r="G1068" s="6" t="s">
        <v>1294</v>
      </c>
      <c r="H1068" s="6">
        <v>2</v>
      </c>
      <c r="I1068" s="6" t="s">
        <v>297</v>
      </c>
      <c r="J1068" s="6">
        <v>1</v>
      </c>
      <c r="K1068" s="6" t="s">
        <v>810</v>
      </c>
      <c r="L1068" s="8">
        <v>6</v>
      </c>
      <c r="M1068" s="6" t="s">
        <v>297</v>
      </c>
      <c r="N1068" s="6" t="s">
        <v>1270</v>
      </c>
      <c r="R1068" s="6" t="str">
        <f t="shared" si="16"/>
        <v>872Xã Thượng Giáp21</v>
      </c>
    </row>
    <row r="1069" spans="1:18">
      <c r="A1069" s="6">
        <v>1068</v>
      </c>
      <c r="B1069" s="6">
        <v>8</v>
      </c>
      <c r="C1069" s="6" t="s">
        <v>1267</v>
      </c>
      <c r="D1069" s="6">
        <v>72</v>
      </c>
      <c r="E1069" s="6" t="s">
        <v>1291</v>
      </c>
      <c r="F1069" s="6">
        <v>2239</v>
      </c>
      <c r="G1069" s="6" t="s">
        <v>1295</v>
      </c>
      <c r="H1069" s="6">
        <v>2</v>
      </c>
      <c r="I1069" s="6" t="s">
        <v>297</v>
      </c>
      <c r="J1069" s="6">
        <v>1</v>
      </c>
      <c r="K1069" s="6" t="s">
        <v>810</v>
      </c>
      <c r="L1069" s="8">
        <v>6</v>
      </c>
      <c r="M1069" s="6" t="s">
        <v>297</v>
      </c>
      <c r="N1069" s="6" t="s">
        <v>1270</v>
      </c>
      <c r="R1069" s="6" t="str">
        <f t="shared" si="16"/>
        <v>872Xã Thượng Nông21</v>
      </c>
    </row>
    <row r="1070" spans="1:18">
      <c r="A1070" s="6">
        <v>1069</v>
      </c>
      <c r="B1070" s="6">
        <v>8</v>
      </c>
      <c r="C1070" s="6" t="s">
        <v>1267</v>
      </c>
      <c r="D1070" s="6">
        <v>72</v>
      </c>
      <c r="E1070" s="6" t="s">
        <v>1291</v>
      </c>
      <c r="F1070" s="6">
        <v>2245</v>
      </c>
      <c r="G1070" s="6" t="s">
        <v>1296</v>
      </c>
      <c r="H1070" s="6">
        <v>2</v>
      </c>
      <c r="I1070" s="6" t="s">
        <v>297</v>
      </c>
      <c r="J1070" s="6">
        <v>1</v>
      </c>
      <c r="K1070" s="6" t="s">
        <v>810</v>
      </c>
      <c r="L1070" s="8">
        <v>6</v>
      </c>
      <c r="M1070" s="6" t="s">
        <v>297</v>
      </c>
      <c r="N1070" s="6" t="s">
        <v>1270</v>
      </c>
      <c r="R1070" s="6" t="str">
        <f t="shared" si="16"/>
        <v>872Xã Côn Lôn21</v>
      </c>
    </row>
    <row r="1071" spans="1:18">
      <c r="A1071" s="6">
        <v>1070</v>
      </c>
      <c r="B1071" s="6">
        <v>8</v>
      </c>
      <c r="C1071" s="6" t="s">
        <v>1267</v>
      </c>
      <c r="D1071" s="6">
        <v>72</v>
      </c>
      <c r="E1071" s="6" t="s">
        <v>1291</v>
      </c>
      <c r="F1071" s="6">
        <v>2248</v>
      </c>
      <c r="G1071" s="6" t="s">
        <v>1297</v>
      </c>
      <c r="H1071" s="6">
        <v>2</v>
      </c>
      <c r="I1071" s="6" t="s">
        <v>297</v>
      </c>
      <c r="J1071" s="6">
        <v>1</v>
      </c>
      <c r="K1071" s="6" t="s">
        <v>810</v>
      </c>
      <c r="L1071" s="8">
        <v>6</v>
      </c>
      <c r="M1071" s="6" t="s">
        <v>297</v>
      </c>
      <c r="N1071" s="6" t="s">
        <v>1270</v>
      </c>
      <c r="R1071" s="6" t="str">
        <f t="shared" si="16"/>
        <v>872Xã Yên Hoa21</v>
      </c>
    </row>
    <row r="1072" spans="1:18">
      <c r="A1072" s="6">
        <v>1071</v>
      </c>
      <c r="B1072" s="6">
        <v>8</v>
      </c>
      <c r="C1072" s="6" t="s">
        <v>1267</v>
      </c>
      <c r="D1072" s="6">
        <v>72</v>
      </c>
      <c r="E1072" s="6" t="s">
        <v>1291</v>
      </c>
      <c r="F1072" s="6">
        <v>2254</v>
      </c>
      <c r="G1072" s="6" t="s">
        <v>739</v>
      </c>
      <c r="H1072" s="6">
        <v>2</v>
      </c>
      <c r="I1072" s="6" t="s">
        <v>297</v>
      </c>
      <c r="J1072" s="6">
        <v>1</v>
      </c>
      <c r="K1072" s="6" t="s">
        <v>810</v>
      </c>
      <c r="L1072" s="8">
        <v>6</v>
      </c>
      <c r="M1072" s="6" t="s">
        <v>297</v>
      </c>
      <c r="N1072" s="6" t="s">
        <v>1270</v>
      </c>
      <c r="R1072" s="6" t="str">
        <f t="shared" si="16"/>
        <v>872Xã Hồng Thái21</v>
      </c>
    </row>
    <row r="1073" spans="1:18">
      <c r="A1073" s="6">
        <v>1072</v>
      </c>
      <c r="B1073" s="6">
        <v>8</v>
      </c>
      <c r="C1073" s="6" t="s">
        <v>1267</v>
      </c>
      <c r="D1073" s="6">
        <v>72</v>
      </c>
      <c r="E1073" s="6" t="s">
        <v>1291</v>
      </c>
      <c r="F1073" s="6">
        <v>2260</v>
      </c>
      <c r="G1073" s="6" t="s">
        <v>1298</v>
      </c>
      <c r="H1073" s="6">
        <v>2</v>
      </c>
      <c r="I1073" s="6" t="s">
        <v>297</v>
      </c>
      <c r="J1073" s="6">
        <v>1</v>
      </c>
      <c r="K1073" s="6" t="s">
        <v>810</v>
      </c>
      <c r="L1073" s="8">
        <v>6</v>
      </c>
      <c r="M1073" s="6" t="s">
        <v>297</v>
      </c>
      <c r="N1073" s="6" t="s">
        <v>1270</v>
      </c>
      <c r="R1073" s="6" t="str">
        <f t="shared" si="16"/>
        <v>872Xã Đà Vị21</v>
      </c>
    </row>
    <row r="1074" spans="1:18">
      <c r="A1074" s="6">
        <v>1073</v>
      </c>
      <c r="B1074" s="6">
        <v>8</v>
      </c>
      <c r="C1074" s="6" t="s">
        <v>1267</v>
      </c>
      <c r="D1074" s="6">
        <v>72</v>
      </c>
      <c r="E1074" s="6" t="s">
        <v>1291</v>
      </c>
      <c r="F1074" s="6">
        <v>2263</v>
      </c>
      <c r="G1074" s="6" t="s">
        <v>1299</v>
      </c>
      <c r="H1074" s="6">
        <v>2</v>
      </c>
      <c r="I1074" s="6" t="s">
        <v>297</v>
      </c>
      <c r="J1074" s="6">
        <v>1</v>
      </c>
      <c r="K1074" s="6" t="s">
        <v>810</v>
      </c>
      <c r="L1074" s="8">
        <v>6</v>
      </c>
      <c r="M1074" s="6" t="s">
        <v>297</v>
      </c>
      <c r="N1074" s="6" t="s">
        <v>1270</v>
      </c>
      <c r="R1074" s="6" t="str">
        <f t="shared" si="16"/>
        <v>872Xã Khau Tinh21</v>
      </c>
    </row>
    <row r="1075" spans="1:18">
      <c r="A1075" s="6">
        <v>1074</v>
      </c>
      <c r="B1075" s="6">
        <v>8</v>
      </c>
      <c r="C1075" s="6" t="s">
        <v>1267</v>
      </c>
      <c r="D1075" s="6">
        <v>72</v>
      </c>
      <c r="E1075" s="6" t="s">
        <v>1291</v>
      </c>
      <c r="F1075" s="6">
        <v>2275</v>
      </c>
      <c r="G1075" s="6" t="s">
        <v>1300</v>
      </c>
      <c r="H1075" s="6">
        <v>2</v>
      </c>
      <c r="I1075" s="6" t="s">
        <v>297</v>
      </c>
      <c r="J1075" s="6">
        <v>1</v>
      </c>
      <c r="K1075" s="6" t="s">
        <v>810</v>
      </c>
      <c r="L1075" s="8">
        <v>6</v>
      </c>
      <c r="M1075" s="6" t="s">
        <v>297</v>
      </c>
      <c r="N1075" s="6" t="s">
        <v>1270</v>
      </c>
      <c r="R1075" s="6" t="str">
        <f t="shared" si="16"/>
        <v>872Xã Sơn Phú21</v>
      </c>
    </row>
    <row r="1076" spans="1:18">
      <c r="A1076" s="6">
        <v>1075</v>
      </c>
      <c r="B1076" s="6">
        <v>8</v>
      </c>
      <c r="C1076" s="6" t="s">
        <v>1267</v>
      </c>
      <c r="D1076" s="6">
        <v>72</v>
      </c>
      <c r="E1076" s="6" t="s">
        <v>1291</v>
      </c>
      <c r="F1076" s="6">
        <v>2281</v>
      </c>
      <c r="G1076" s="6" t="s">
        <v>1301</v>
      </c>
      <c r="H1076" s="6">
        <v>2</v>
      </c>
      <c r="I1076" s="6" t="s">
        <v>297</v>
      </c>
      <c r="J1076" s="6">
        <v>1</v>
      </c>
      <c r="K1076" s="6" t="s">
        <v>810</v>
      </c>
      <c r="L1076" s="8">
        <v>6</v>
      </c>
      <c r="M1076" s="6" t="s">
        <v>297</v>
      </c>
      <c r="N1076" s="6" t="s">
        <v>1270</v>
      </c>
      <c r="R1076" s="6" t="str">
        <f t="shared" si="16"/>
        <v>872Xã Năng Khả21</v>
      </c>
    </row>
    <row r="1077" spans="1:18">
      <c r="A1077" s="6">
        <v>1076</v>
      </c>
      <c r="B1077" s="6">
        <v>8</v>
      </c>
      <c r="C1077" s="6" t="s">
        <v>1267</v>
      </c>
      <c r="D1077" s="6">
        <v>72</v>
      </c>
      <c r="E1077" s="6" t="s">
        <v>1291</v>
      </c>
      <c r="F1077" s="6">
        <v>2284</v>
      </c>
      <c r="G1077" s="6" t="s">
        <v>1302</v>
      </c>
      <c r="H1077" s="6">
        <v>2</v>
      </c>
      <c r="I1077" s="6" t="s">
        <v>297</v>
      </c>
      <c r="J1077" s="6">
        <v>1</v>
      </c>
      <c r="K1077" s="6" t="s">
        <v>810</v>
      </c>
      <c r="L1077" s="8">
        <v>6</v>
      </c>
      <c r="M1077" s="6" t="s">
        <v>297</v>
      </c>
      <c r="N1077" s="6" t="s">
        <v>1270</v>
      </c>
      <c r="R1077" s="6" t="str">
        <f t="shared" si="16"/>
        <v>872Xã Thanh Tương21</v>
      </c>
    </row>
    <row r="1078" spans="1:18">
      <c r="A1078" s="6">
        <v>1077</v>
      </c>
      <c r="B1078" s="6">
        <v>8</v>
      </c>
      <c r="C1078" s="6" t="s">
        <v>1267</v>
      </c>
      <c r="D1078" s="6">
        <v>73</v>
      </c>
      <c r="E1078" s="6" t="s">
        <v>1303</v>
      </c>
      <c r="F1078" s="6">
        <v>2287</v>
      </c>
      <c r="G1078" s="6" t="s">
        <v>1304</v>
      </c>
      <c r="H1078" s="6">
        <v>1</v>
      </c>
      <c r="I1078" s="6" t="s">
        <v>251</v>
      </c>
      <c r="J1078" s="6">
        <v>1</v>
      </c>
      <c r="K1078" s="6" t="s">
        <v>810</v>
      </c>
      <c r="L1078" s="8">
        <v>5</v>
      </c>
      <c r="M1078" s="6" t="s">
        <v>251</v>
      </c>
      <c r="N1078" s="6" t="s">
        <v>1270</v>
      </c>
      <c r="R1078" s="6" t="str">
        <f t="shared" si="16"/>
        <v>873Thị trấn Vĩnh Lộc11</v>
      </c>
    </row>
    <row r="1079" spans="1:18">
      <c r="A1079" s="6">
        <v>1078</v>
      </c>
      <c r="B1079" s="6">
        <v>8</v>
      </c>
      <c r="C1079" s="6" t="s">
        <v>1267</v>
      </c>
      <c r="D1079" s="6">
        <v>73</v>
      </c>
      <c r="E1079" s="6" t="s">
        <v>1303</v>
      </c>
      <c r="F1079" s="6">
        <v>2299</v>
      </c>
      <c r="G1079" s="6" t="s">
        <v>1305</v>
      </c>
      <c r="H1079" s="6">
        <v>2</v>
      </c>
      <c r="I1079" s="6" t="s">
        <v>297</v>
      </c>
      <c r="J1079" s="6">
        <v>1</v>
      </c>
      <c r="K1079" s="6" t="s">
        <v>810</v>
      </c>
      <c r="L1079" s="8">
        <v>6</v>
      </c>
      <c r="M1079" s="6" t="s">
        <v>297</v>
      </c>
      <c r="N1079" s="6" t="s">
        <v>1270</v>
      </c>
      <c r="R1079" s="6" t="str">
        <f t="shared" si="16"/>
        <v>873Xã Phúc Sơn21</v>
      </c>
    </row>
    <row r="1080" spans="1:18">
      <c r="A1080" s="6">
        <v>1079</v>
      </c>
      <c r="B1080" s="6">
        <v>8</v>
      </c>
      <c r="C1080" s="6" t="s">
        <v>1267</v>
      </c>
      <c r="D1080" s="6">
        <v>73</v>
      </c>
      <c r="E1080" s="6" t="s">
        <v>1303</v>
      </c>
      <c r="F1080" s="6">
        <v>2302</v>
      </c>
      <c r="G1080" s="6" t="s">
        <v>540</v>
      </c>
      <c r="H1080" s="6">
        <v>2</v>
      </c>
      <c r="I1080" s="6" t="s">
        <v>297</v>
      </c>
      <c r="J1080" s="6">
        <v>1</v>
      </c>
      <c r="K1080" s="6" t="s">
        <v>810</v>
      </c>
      <c r="L1080" s="8">
        <v>6</v>
      </c>
      <c r="M1080" s="6" t="s">
        <v>297</v>
      </c>
      <c r="N1080" s="6" t="s">
        <v>1270</v>
      </c>
      <c r="R1080" s="6" t="str">
        <f t="shared" si="16"/>
        <v>873Xã Minh Quang21</v>
      </c>
    </row>
    <row r="1081" spans="1:18">
      <c r="A1081" s="6">
        <v>1080</v>
      </c>
      <c r="B1081" s="6">
        <v>8</v>
      </c>
      <c r="C1081" s="6" t="s">
        <v>1267</v>
      </c>
      <c r="D1081" s="6">
        <v>73</v>
      </c>
      <c r="E1081" s="6" t="s">
        <v>1303</v>
      </c>
      <c r="F1081" s="6">
        <v>2305</v>
      </c>
      <c r="G1081" s="6" t="s">
        <v>1306</v>
      </c>
      <c r="H1081" s="6">
        <v>2</v>
      </c>
      <c r="I1081" s="6" t="s">
        <v>297</v>
      </c>
      <c r="J1081" s="6">
        <v>1</v>
      </c>
      <c r="K1081" s="6" t="s">
        <v>810</v>
      </c>
      <c r="L1081" s="8">
        <v>6</v>
      </c>
      <c r="M1081" s="6" t="s">
        <v>297</v>
      </c>
      <c r="N1081" s="6" t="s">
        <v>1270</v>
      </c>
      <c r="R1081" s="6" t="str">
        <f t="shared" si="16"/>
        <v>873Xã Trung Hà21</v>
      </c>
    </row>
    <row r="1082" spans="1:18">
      <c r="A1082" s="6">
        <v>1081</v>
      </c>
      <c r="B1082" s="6">
        <v>8</v>
      </c>
      <c r="C1082" s="6" t="s">
        <v>1267</v>
      </c>
      <c r="D1082" s="6">
        <v>73</v>
      </c>
      <c r="E1082" s="6" t="s">
        <v>1303</v>
      </c>
      <c r="F1082" s="6">
        <v>2308</v>
      </c>
      <c r="G1082" s="6" t="s">
        <v>1307</v>
      </c>
      <c r="H1082" s="6">
        <v>2</v>
      </c>
      <c r="I1082" s="6" t="s">
        <v>297</v>
      </c>
      <c r="J1082" s="6">
        <v>1</v>
      </c>
      <c r="K1082" s="6" t="s">
        <v>810</v>
      </c>
      <c r="L1082" s="8">
        <v>6</v>
      </c>
      <c r="M1082" s="6" t="s">
        <v>297</v>
      </c>
      <c r="N1082" s="6" t="s">
        <v>1270</v>
      </c>
      <c r="R1082" s="6" t="str">
        <f t="shared" si="16"/>
        <v>873Xã Tân Mỹ21</v>
      </c>
    </row>
    <row r="1083" spans="1:18">
      <c r="A1083" s="6">
        <v>1082</v>
      </c>
      <c r="B1083" s="6">
        <v>8</v>
      </c>
      <c r="C1083" s="6" t="s">
        <v>1267</v>
      </c>
      <c r="D1083" s="6">
        <v>73</v>
      </c>
      <c r="E1083" s="6" t="s">
        <v>1303</v>
      </c>
      <c r="F1083" s="6">
        <v>2311</v>
      </c>
      <c r="G1083" s="6" t="s">
        <v>1308</v>
      </c>
      <c r="H1083" s="6">
        <v>2</v>
      </c>
      <c r="I1083" s="6" t="s">
        <v>297</v>
      </c>
      <c r="J1083" s="6">
        <v>1</v>
      </c>
      <c r="K1083" s="6" t="s">
        <v>810</v>
      </c>
      <c r="L1083" s="8">
        <v>6</v>
      </c>
      <c r="M1083" s="6" t="s">
        <v>297</v>
      </c>
      <c r="N1083" s="6" t="s">
        <v>1270</v>
      </c>
      <c r="R1083" s="6" t="str">
        <f t="shared" si="16"/>
        <v>873Xã Hà Lang21</v>
      </c>
    </row>
    <row r="1084" spans="1:18">
      <c r="A1084" s="6">
        <v>1083</v>
      </c>
      <c r="B1084" s="6">
        <v>8</v>
      </c>
      <c r="C1084" s="6" t="s">
        <v>1267</v>
      </c>
      <c r="D1084" s="6">
        <v>73</v>
      </c>
      <c r="E1084" s="6" t="s">
        <v>1303</v>
      </c>
      <c r="F1084" s="6">
        <v>2314</v>
      </c>
      <c r="G1084" s="6" t="s">
        <v>1309</v>
      </c>
      <c r="H1084" s="6">
        <v>2</v>
      </c>
      <c r="I1084" s="6" t="s">
        <v>297</v>
      </c>
      <c r="J1084" s="6">
        <v>1</v>
      </c>
      <c r="K1084" s="6" t="s">
        <v>810</v>
      </c>
      <c r="L1084" s="8">
        <v>6</v>
      </c>
      <c r="M1084" s="6" t="s">
        <v>297</v>
      </c>
      <c r="N1084" s="6" t="s">
        <v>1270</v>
      </c>
      <c r="R1084" s="6" t="str">
        <f t="shared" si="16"/>
        <v>873Xã Hùng Mỹ21</v>
      </c>
    </row>
    <row r="1085" spans="1:18">
      <c r="A1085" s="6">
        <v>1084</v>
      </c>
      <c r="B1085" s="6">
        <v>8</v>
      </c>
      <c r="C1085" s="6" t="s">
        <v>1267</v>
      </c>
      <c r="D1085" s="6">
        <v>73</v>
      </c>
      <c r="E1085" s="6" t="s">
        <v>1303</v>
      </c>
      <c r="F1085" s="6">
        <v>2317</v>
      </c>
      <c r="G1085" s="6" t="s">
        <v>1310</v>
      </c>
      <c r="H1085" s="6">
        <v>2</v>
      </c>
      <c r="I1085" s="6" t="s">
        <v>297</v>
      </c>
      <c r="J1085" s="6">
        <v>1</v>
      </c>
      <c r="K1085" s="6" t="s">
        <v>810</v>
      </c>
      <c r="L1085" s="8">
        <v>6</v>
      </c>
      <c r="M1085" s="6" t="s">
        <v>297</v>
      </c>
      <c r="N1085" s="6" t="s">
        <v>1270</v>
      </c>
      <c r="R1085" s="6" t="str">
        <f t="shared" si="16"/>
        <v>873Xã Yên Lập21</v>
      </c>
    </row>
    <row r="1086" spans="1:18">
      <c r="A1086" s="6">
        <v>1085</v>
      </c>
      <c r="B1086" s="6">
        <v>8</v>
      </c>
      <c r="C1086" s="6" t="s">
        <v>1267</v>
      </c>
      <c r="D1086" s="6">
        <v>73</v>
      </c>
      <c r="E1086" s="6" t="s">
        <v>1303</v>
      </c>
      <c r="F1086" s="6">
        <v>2320</v>
      </c>
      <c r="G1086" s="6" t="s">
        <v>1311</v>
      </c>
      <c r="H1086" s="6">
        <v>2</v>
      </c>
      <c r="I1086" s="6" t="s">
        <v>297</v>
      </c>
      <c r="J1086" s="6">
        <v>1</v>
      </c>
      <c r="K1086" s="6" t="s">
        <v>810</v>
      </c>
      <c r="L1086" s="8">
        <v>6</v>
      </c>
      <c r="M1086" s="6" t="s">
        <v>297</v>
      </c>
      <c r="N1086" s="6" t="s">
        <v>1270</v>
      </c>
      <c r="R1086" s="6" t="str">
        <f t="shared" si="16"/>
        <v>873Xã Tân An21</v>
      </c>
    </row>
    <row r="1087" spans="1:18">
      <c r="A1087" s="6">
        <v>1086</v>
      </c>
      <c r="B1087" s="6">
        <v>8</v>
      </c>
      <c r="C1087" s="6" t="s">
        <v>1267</v>
      </c>
      <c r="D1087" s="6">
        <v>73</v>
      </c>
      <c r="E1087" s="6" t="s">
        <v>1303</v>
      </c>
      <c r="F1087" s="6">
        <v>2323</v>
      </c>
      <c r="G1087" s="6" t="s">
        <v>643</v>
      </c>
      <c r="H1087" s="6">
        <v>2</v>
      </c>
      <c r="I1087" s="6" t="s">
        <v>297</v>
      </c>
      <c r="J1087" s="6">
        <v>1</v>
      </c>
      <c r="K1087" s="6" t="s">
        <v>810</v>
      </c>
      <c r="L1087" s="8">
        <v>6</v>
      </c>
      <c r="M1087" s="6" t="s">
        <v>297</v>
      </c>
      <c r="N1087" s="6" t="s">
        <v>1270</v>
      </c>
      <c r="R1087" s="6" t="str">
        <f t="shared" si="16"/>
        <v>873Xã Bình Phú21</v>
      </c>
    </row>
    <row r="1088" spans="1:18">
      <c r="A1088" s="6">
        <v>1087</v>
      </c>
      <c r="B1088" s="6">
        <v>8</v>
      </c>
      <c r="C1088" s="6" t="s">
        <v>1267</v>
      </c>
      <c r="D1088" s="6">
        <v>73</v>
      </c>
      <c r="E1088" s="6" t="s">
        <v>1303</v>
      </c>
      <c r="F1088" s="6">
        <v>2326</v>
      </c>
      <c r="G1088" s="6" t="s">
        <v>1312</v>
      </c>
      <c r="H1088" s="6">
        <v>2</v>
      </c>
      <c r="I1088" s="6" t="s">
        <v>297</v>
      </c>
      <c r="J1088" s="6">
        <v>1</v>
      </c>
      <c r="K1088" s="6" t="s">
        <v>810</v>
      </c>
      <c r="L1088" s="8">
        <v>6</v>
      </c>
      <c r="M1088" s="6" t="s">
        <v>297</v>
      </c>
      <c r="N1088" s="6" t="s">
        <v>1270</v>
      </c>
      <c r="R1088" s="6" t="str">
        <f t="shared" si="16"/>
        <v>873Xã Xuân Quang21</v>
      </c>
    </row>
    <row r="1089" spans="1:18">
      <c r="A1089" s="6">
        <v>1088</v>
      </c>
      <c r="B1089" s="6">
        <v>8</v>
      </c>
      <c r="C1089" s="6" t="s">
        <v>1267</v>
      </c>
      <c r="D1089" s="6">
        <v>73</v>
      </c>
      <c r="E1089" s="6" t="s">
        <v>1303</v>
      </c>
      <c r="F1089" s="6">
        <v>2329</v>
      </c>
      <c r="G1089" s="6" t="s">
        <v>1313</v>
      </c>
      <c r="H1089" s="6">
        <v>2</v>
      </c>
      <c r="I1089" s="6" t="s">
        <v>297</v>
      </c>
      <c r="J1089" s="6">
        <v>1</v>
      </c>
      <c r="K1089" s="6" t="s">
        <v>810</v>
      </c>
      <c r="L1089" s="8">
        <v>6</v>
      </c>
      <c r="M1089" s="6" t="s">
        <v>297</v>
      </c>
      <c r="N1089" s="6" t="s">
        <v>1270</v>
      </c>
      <c r="R1089" s="6" t="str">
        <f t="shared" si="16"/>
        <v>873Xã Ngọc Hội21</v>
      </c>
    </row>
    <row r="1090" spans="1:18">
      <c r="A1090" s="6">
        <v>1089</v>
      </c>
      <c r="B1090" s="6">
        <v>8</v>
      </c>
      <c r="C1090" s="6" t="s">
        <v>1267</v>
      </c>
      <c r="D1090" s="6">
        <v>73</v>
      </c>
      <c r="E1090" s="6" t="s">
        <v>1303</v>
      </c>
      <c r="F1090" s="6">
        <v>2332</v>
      </c>
      <c r="G1090" s="6" t="s">
        <v>1314</v>
      </c>
      <c r="H1090" s="6">
        <v>2</v>
      </c>
      <c r="I1090" s="6" t="s">
        <v>297</v>
      </c>
      <c r="J1090" s="6">
        <v>1</v>
      </c>
      <c r="K1090" s="6" t="s">
        <v>810</v>
      </c>
      <c r="L1090" s="8">
        <v>6</v>
      </c>
      <c r="M1090" s="6" t="s">
        <v>297</v>
      </c>
      <c r="N1090" s="6" t="s">
        <v>1270</v>
      </c>
      <c r="R1090" s="6" t="str">
        <f t="shared" si="16"/>
        <v>873Xã Phú Bình21</v>
      </c>
    </row>
    <row r="1091" spans="1:18">
      <c r="A1091" s="6">
        <v>1090</v>
      </c>
      <c r="B1091" s="6">
        <v>8</v>
      </c>
      <c r="C1091" s="6" t="s">
        <v>1267</v>
      </c>
      <c r="D1091" s="6">
        <v>73</v>
      </c>
      <c r="E1091" s="6" t="s">
        <v>1303</v>
      </c>
      <c r="F1091" s="6">
        <v>2335</v>
      </c>
      <c r="G1091" s="6" t="s">
        <v>778</v>
      </c>
      <c r="H1091" s="6">
        <v>2</v>
      </c>
      <c r="I1091" s="6" t="s">
        <v>297</v>
      </c>
      <c r="J1091" s="6">
        <v>1</v>
      </c>
      <c r="K1091" s="6" t="s">
        <v>810</v>
      </c>
      <c r="L1091" s="8">
        <v>6</v>
      </c>
      <c r="M1091" s="6" t="s">
        <v>297</v>
      </c>
      <c r="N1091" s="6" t="s">
        <v>1270</v>
      </c>
      <c r="R1091" s="6" t="str">
        <f t="shared" ref="R1091:R1154" si="17">CONCATENATE(B1091,D1091,G1091,H1091,J1091)</f>
        <v>873Xã Hòa Phú21</v>
      </c>
    </row>
    <row r="1092" spans="1:18">
      <c r="A1092" s="6">
        <v>1091</v>
      </c>
      <c r="B1092" s="6">
        <v>8</v>
      </c>
      <c r="C1092" s="6" t="s">
        <v>1267</v>
      </c>
      <c r="D1092" s="6">
        <v>73</v>
      </c>
      <c r="E1092" s="6" t="s">
        <v>1303</v>
      </c>
      <c r="F1092" s="6">
        <v>2338</v>
      </c>
      <c r="G1092" s="6" t="s">
        <v>1315</v>
      </c>
      <c r="H1092" s="6">
        <v>2</v>
      </c>
      <c r="I1092" s="6" t="s">
        <v>297</v>
      </c>
      <c r="J1092" s="6">
        <v>1</v>
      </c>
      <c r="K1092" s="6" t="s">
        <v>810</v>
      </c>
      <c r="L1092" s="8">
        <v>6</v>
      </c>
      <c r="M1092" s="6" t="s">
        <v>297</v>
      </c>
      <c r="N1092" s="6" t="s">
        <v>1270</v>
      </c>
      <c r="R1092" s="6" t="str">
        <f t="shared" si="17"/>
        <v>873Xã Phúc Thịnh21</v>
      </c>
    </row>
    <row r="1093" spans="1:18">
      <c r="A1093" s="6">
        <v>1092</v>
      </c>
      <c r="B1093" s="6">
        <v>8</v>
      </c>
      <c r="C1093" s="6" t="s">
        <v>1267</v>
      </c>
      <c r="D1093" s="6">
        <v>73</v>
      </c>
      <c r="E1093" s="6" t="s">
        <v>1303</v>
      </c>
      <c r="F1093" s="6">
        <v>2341</v>
      </c>
      <c r="G1093" s="6" t="s">
        <v>1316</v>
      </c>
      <c r="H1093" s="6">
        <v>2</v>
      </c>
      <c r="I1093" s="6" t="s">
        <v>297</v>
      </c>
      <c r="J1093" s="6">
        <v>1</v>
      </c>
      <c r="K1093" s="6" t="s">
        <v>810</v>
      </c>
      <c r="L1093" s="8">
        <v>6</v>
      </c>
      <c r="M1093" s="6" t="s">
        <v>297</v>
      </c>
      <c r="N1093" s="6" t="s">
        <v>1270</v>
      </c>
      <c r="R1093" s="6" t="str">
        <f t="shared" si="17"/>
        <v>873Xã Kiên Đài21</v>
      </c>
    </row>
    <row r="1094" spans="1:18">
      <c r="A1094" s="6">
        <v>1093</v>
      </c>
      <c r="B1094" s="6">
        <v>8</v>
      </c>
      <c r="C1094" s="6" t="s">
        <v>1267</v>
      </c>
      <c r="D1094" s="6">
        <v>73</v>
      </c>
      <c r="E1094" s="6" t="s">
        <v>1303</v>
      </c>
      <c r="F1094" s="6">
        <v>2344</v>
      </c>
      <c r="G1094" s="6" t="s">
        <v>1317</v>
      </c>
      <c r="H1094" s="6">
        <v>2</v>
      </c>
      <c r="I1094" s="6" t="s">
        <v>297</v>
      </c>
      <c r="J1094" s="6">
        <v>1</v>
      </c>
      <c r="K1094" s="6" t="s">
        <v>810</v>
      </c>
      <c r="L1094" s="8">
        <v>6</v>
      </c>
      <c r="M1094" s="6" t="s">
        <v>297</v>
      </c>
      <c r="N1094" s="6" t="s">
        <v>1270</v>
      </c>
      <c r="R1094" s="6" t="str">
        <f t="shared" si="17"/>
        <v>873Xã Tân Thịnh21</v>
      </c>
    </row>
    <row r="1095" spans="1:18">
      <c r="A1095" s="6">
        <v>1094</v>
      </c>
      <c r="B1095" s="6">
        <v>8</v>
      </c>
      <c r="C1095" s="6" t="s">
        <v>1267</v>
      </c>
      <c r="D1095" s="6">
        <v>73</v>
      </c>
      <c r="E1095" s="6" t="s">
        <v>1303</v>
      </c>
      <c r="F1095" s="6">
        <v>2347</v>
      </c>
      <c r="G1095" s="6" t="s">
        <v>658</v>
      </c>
      <c r="H1095" s="6">
        <v>2</v>
      </c>
      <c r="I1095" s="6" t="s">
        <v>297</v>
      </c>
      <c r="J1095" s="6">
        <v>1</v>
      </c>
      <c r="K1095" s="6" t="s">
        <v>810</v>
      </c>
      <c r="L1095" s="8">
        <v>6</v>
      </c>
      <c r="M1095" s="6" t="s">
        <v>297</v>
      </c>
      <c r="N1095" s="6" t="s">
        <v>1270</v>
      </c>
      <c r="R1095" s="6" t="str">
        <f t="shared" si="17"/>
        <v>873Xã Trung Hòa21</v>
      </c>
    </row>
    <row r="1096" spans="1:18">
      <c r="A1096" s="6">
        <v>1095</v>
      </c>
      <c r="B1096" s="6">
        <v>8</v>
      </c>
      <c r="C1096" s="6" t="s">
        <v>1267</v>
      </c>
      <c r="D1096" s="6">
        <v>73</v>
      </c>
      <c r="E1096" s="6" t="s">
        <v>1303</v>
      </c>
      <c r="F1096" s="6">
        <v>2350</v>
      </c>
      <c r="G1096" s="6" t="s">
        <v>1318</v>
      </c>
      <c r="H1096" s="6">
        <v>2</v>
      </c>
      <c r="I1096" s="6" t="s">
        <v>297</v>
      </c>
      <c r="J1096" s="6">
        <v>1</v>
      </c>
      <c r="K1096" s="6" t="s">
        <v>810</v>
      </c>
      <c r="L1096" s="8">
        <v>6</v>
      </c>
      <c r="M1096" s="6" t="s">
        <v>297</v>
      </c>
      <c r="N1096" s="6" t="s">
        <v>1270</v>
      </c>
      <c r="R1096" s="6" t="str">
        <f t="shared" si="17"/>
        <v>873Xã Kim Bình21</v>
      </c>
    </row>
    <row r="1097" spans="1:18">
      <c r="A1097" s="6">
        <v>1096</v>
      </c>
      <c r="B1097" s="6">
        <v>8</v>
      </c>
      <c r="C1097" s="6" t="s">
        <v>1267</v>
      </c>
      <c r="D1097" s="6">
        <v>73</v>
      </c>
      <c r="E1097" s="6" t="s">
        <v>1303</v>
      </c>
      <c r="F1097" s="6">
        <v>2353</v>
      </c>
      <c r="G1097" s="6" t="s">
        <v>1319</v>
      </c>
      <c r="H1097" s="6">
        <v>2</v>
      </c>
      <c r="I1097" s="6" t="s">
        <v>297</v>
      </c>
      <c r="J1097" s="6">
        <v>1</v>
      </c>
      <c r="K1097" s="6" t="s">
        <v>810</v>
      </c>
      <c r="L1097" s="8">
        <v>6</v>
      </c>
      <c r="M1097" s="6" t="s">
        <v>297</v>
      </c>
      <c r="N1097" s="6" t="s">
        <v>1270</v>
      </c>
      <c r="R1097" s="6" t="str">
        <f t="shared" si="17"/>
        <v>873Xã Hòa An21</v>
      </c>
    </row>
    <row r="1098" spans="1:18">
      <c r="A1098" s="6">
        <v>1097</v>
      </c>
      <c r="B1098" s="6">
        <v>8</v>
      </c>
      <c r="C1098" s="6" t="s">
        <v>1267</v>
      </c>
      <c r="D1098" s="6">
        <v>73</v>
      </c>
      <c r="E1098" s="6" t="s">
        <v>1303</v>
      </c>
      <c r="F1098" s="6">
        <v>2356</v>
      </c>
      <c r="G1098" s="6" t="s">
        <v>1320</v>
      </c>
      <c r="H1098" s="6">
        <v>2</v>
      </c>
      <c r="I1098" s="6" t="s">
        <v>297</v>
      </c>
      <c r="J1098" s="6">
        <v>1</v>
      </c>
      <c r="K1098" s="6" t="s">
        <v>810</v>
      </c>
      <c r="L1098" s="8">
        <v>6</v>
      </c>
      <c r="M1098" s="6" t="s">
        <v>297</v>
      </c>
      <c r="N1098" s="6" t="s">
        <v>1270</v>
      </c>
      <c r="R1098" s="6" t="str">
        <f t="shared" si="17"/>
        <v>873Xã Vinh Quang21</v>
      </c>
    </row>
    <row r="1099" spans="1:18">
      <c r="A1099" s="6">
        <v>1098</v>
      </c>
      <c r="B1099" s="6">
        <v>8</v>
      </c>
      <c r="C1099" s="6" t="s">
        <v>1267</v>
      </c>
      <c r="D1099" s="6">
        <v>73</v>
      </c>
      <c r="E1099" s="6" t="s">
        <v>1303</v>
      </c>
      <c r="F1099" s="6">
        <v>2359</v>
      </c>
      <c r="G1099" s="6" t="s">
        <v>1321</v>
      </c>
      <c r="H1099" s="6">
        <v>2</v>
      </c>
      <c r="I1099" s="6" t="s">
        <v>297</v>
      </c>
      <c r="J1099" s="6">
        <v>1</v>
      </c>
      <c r="K1099" s="6" t="s">
        <v>810</v>
      </c>
      <c r="L1099" s="8">
        <v>6</v>
      </c>
      <c r="M1099" s="6" t="s">
        <v>297</v>
      </c>
      <c r="N1099" s="6" t="s">
        <v>1270</v>
      </c>
      <c r="R1099" s="6" t="str">
        <f t="shared" si="17"/>
        <v>873Xã Tri Phú21</v>
      </c>
    </row>
    <row r="1100" spans="1:18">
      <c r="A1100" s="6">
        <v>1099</v>
      </c>
      <c r="B1100" s="6">
        <v>8</v>
      </c>
      <c r="C1100" s="6" t="s">
        <v>1267</v>
      </c>
      <c r="D1100" s="6">
        <v>73</v>
      </c>
      <c r="E1100" s="6" t="s">
        <v>1303</v>
      </c>
      <c r="F1100" s="6">
        <v>2362</v>
      </c>
      <c r="G1100" s="6" t="s">
        <v>1322</v>
      </c>
      <c r="H1100" s="6">
        <v>2</v>
      </c>
      <c r="I1100" s="6" t="s">
        <v>297</v>
      </c>
      <c r="J1100" s="6">
        <v>1</v>
      </c>
      <c r="K1100" s="6" t="s">
        <v>810</v>
      </c>
      <c r="L1100" s="8">
        <v>6</v>
      </c>
      <c r="M1100" s="6" t="s">
        <v>297</v>
      </c>
      <c r="N1100" s="6" t="s">
        <v>1270</v>
      </c>
      <c r="R1100" s="6" t="str">
        <f t="shared" si="17"/>
        <v>873Xã Nhân Lý21</v>
      </c>
    </row>
    <row r="1101" spans="1:18">
      <c r="A1101" s="6">
        <v>1100</v>
      </c>
      <c r="B1101" s="6">
        <v>8</v>
      </c>
      <c r="C1101" s="6" t="s">
        <v>1267</v>
      </c>
      <c r="D1101" s="6">
        <v>73</v>
      </c>
      <c r="E1101" s="6" t="s">
        <v>1303</v>
      </c>
      <c r="F1101" s="6">
        <v>2365</v>
      </c>
      <c r="G1101" s="6" t="s">
        <v>1323</v>
      </c>
      <c r="H1101" s="6">
        <v>2</v>
      </c>
      <c r="I1101" s="6" t="s">
        <v>297</v>
      </c>
      <c r="J1101" s="6">
        <v>1</v>
      </c>
      <c r="K1101" s="6" t="s">
        <v>810</v>
      </c>
      <c r="L1101" s="8">
        <v>6</v>
      </c>
      <c r="M1101" s="6" t="s">
        <v>297</v>
      </c>
      <c r="N1101" s="6" t="s">
        <v>1270</v>
      </c>
      <c r="R1101" s="6" t="str">
        <f t="shared" si="17"/>
        <v>873Xã Yên Nguyên21</v>
      </c>
    </row>
    <row r="1102" spans="1:18">
      <c r="A1102" s="6">
        <v>1101</v>
      </c>
      <c r="B1102" s="6">
        <v>8</v>
      </c>
      <c r="C1102" s="6" t="s">
        <v>1267</v>
      </c>
      <c r="D1102" s="6">
        <v>73</v>
      </c>
      <c r="E1102" s="6" t="s">
        <v>1303</v>
      </c>
      <c r="F1102" s="6">
        <v>2368</v>
      </c>
      <c r="G1102" s="6" t="s">
        <v>1324</v>
      </c>
      <c r="H1102" s="6">
        <v>2</v>
      </c>
      <c r="I1102" s="6" t="s">
        <v>297</v>
      </c>
      <c r="J1102" s="6">
        <v>1</v>
      </c>
      <c r="K1102" s="6" t="s">
        <v>810</v>
      </c>
      <c r="L1102" s="8">
        <v>6</v>
      </c>
      <c r="M1102" s="6" t="s">
        <v>297</v>
      </c>
      <c r="N1102" s="6" t="s">
        <v>1270</v>
      </c>
      <c r="R1102" s="6" t="str">
        <f t="shared" si="17"/>
        <v>873Xã Linh Phú21</v>
      </c>
    </row>
    <row r="1103" spans="1:18">
      <c r="A1103" s="6">
        <v>1102</v>
      </c>
      <c r="B1103" s="6">
        <v>8</v>
      </c>
      <c r="C1103" s="6" t="s">
        <v>1267</v>
      </c>
      <c r="D1103" s="6">
        <v>73</v>
      </c>
      <c r="E1103" s="6" t="s">
        <v>1303</v>
      </c>
      <c r="F1103" s="6">
        <v>2371</v>
      </c>
      <c r="G1103" s="6" t="s">
        <v>1325</v>
      </c>
      <c r="H1103" s="6">
        <v>2</v>
      </c>
      <c r="I1103" s="6" t="s">
        <v>297</v>
      </c>
      <c r="J1103" s="6">
        <v>1</v>
      </c>
      <c r="K1103" s="6" t="s">
        <v>810</v>
      </c>
      <c r="L1103" s="8">
        <v>6</v>
      </c>
      <c r="M1103" s="6" t="s">
        <v>297</v>
      </c>
      <c r="N1103" s="6" t="s">
        <v>1270</v>
      </c>
      <c r="R1103" s="6" t="str">
        <f t="shared" si="17"/>
        <v>873Xã Bình Nhân21</v>
      </c>
    </row>
    <row r="1104" spans="1:18">
      <c r="A1104" s="6">
        <v>1103</v>
      </c>
      <c r="B1104" s="6">
        <v>8</v>
      </c>
      <c r="C1104" s="6" t="s">
        <v>1267</v>
      </c>
      <c r="D1104" s="6">
        <v>74</v>
      </c>
      <c r="E1104" s="6" t="s">
        <v>1326</v>
      </c>
      <c r="F1104" s="6">
        <v>2374</v>
      </c>
      <c r="G1104" s="6" t="s">
        <v>1327</v>
      </c>
      <c r="H1104" s="6">
        <v>1</v>
      </c>
      <c r="I1104" s="6" t="s">
        <v>251</v>
      </c>
      <c r="J1104" s="6">
        <v>1</v>
      </c>
      <c r="K1104" s="6" t="s">
        <v>810</v>
      </c>
      <c r="L1104" s="8">
        <v>5</v>
      </c>
      <c r="M1104" s="6" t="s">
        <v>251</v>
      </c>
      <c r="N1104" s="6" t="s">
        <v>1270</v>
      </c>
      <c r="R1104" s="6" t="str">
        <f t="shared" si="17"/>
        <v>874Thị trấn Tân Yên11</v>
      </c>
    </row>
    <row r="1105" spans="1:18">
      <c r="A1105" s="6">
        <v>1104</v>
      </c>
      <c r="B1105" s="6">
        <v>8</v>
      </c>
      <c r="C1105" s="6" t="s">
        <v>1267</v>
      </c>
      <c r="D1105" s="6">
        <v>74</v>
      </c>
      <c r="E1105" s="6" t="s">
        <v>1326</v>
      </c>
      <c r="F1105" s="6">
        <v>2377</v>
      </c>
      <c r="G1105" s="6" t="s">
        <v>1328</v>
      </c>
      <c r="H1105" s="6">
        <v>2</v>
      </c>
      <c r="I1105" s="6" t="s">
        <v>297</v>
      </c>
      <c r="J1105" s="6">
        <v>1</v>
      </c>
      <c r="K1105" s="6" t="s">
        <v>810</v>
      </c>
      <c r="L1105" s="8">
        <v>6</v>
      </c>
      <c r="M1105" s="6" t="s">
        <v>297</v>
      </c>
      <c r="N1105" s="6" t="s">
        <v>1270</v>
      </c>
      <c r="R1105" s="6" t="str">
        <f t="shared" si="17"/>
        <v>874Xã Yên Thuận21</v>
      </c>
    </row>
    <row r="1106" spans="1:18">
      <c r="A1106" s="6">
        <v>1105</v>
      </c>
      <c r="B1106" s="6">
        <v>8</v>
      </c>
      <c r="C1106" s="6" t="s">
        <v>1267</v>
      </c>
      <c r="D1106" s="6">
        <v>74</v>
      </c>
      <c r="E1106" s="6" t="s">
        <v>1326</v>
      </c>
      <c r="F1106" s="6">
        <v>2380</v>
      </c>
      <c r="G1106" s="6" t="s">
        <v>1329</v>
      </c>
      <c r="H1106" s="6">
        <v>2</v>
      </c>
      <c r="I1106" s="6" t="s">
        <v>297</v>
      </c>
      <c r="J1106" s="6">
        <v>1</v>
      </c>
      <c r="K1106" s="6" t="s">
        <v>810</v>
      </c>
      <c r="L1106" s="8">
        <v>6</v>
      </c>
      <c r="M1106" s="6" t="s">
        <v>297</v>
      </c>
      <c r="N1106" s="6" t="s">
        <v>1270</v>
      </c>
      <c r="R1106" s="6" t="str">
        <f t="shared" si="17"/>
        <v>874Xã Bạch Xa21</v>
      </c>
    </row>
    <row r="1107" spans="1:18">
      <c r="A1107" s="6">
        <v>1106</v>
      </c>
      <c r="B1107" s="6">
        <v>8</v>
      </c>
      <c r="C1107" s="6" t="s">
        <v>1267</v>
      </c>
      <c r="D1107" s="6">
        <v>74</v>
      </c>
      <c r="E1107" s="6" t="s">
        <v>1326</v>
      </c>
      <c r="F1107" s="6">
        <v>2383</v>
      </c>
      <c r="G1107" s="6" t="s">
        <v>1330</v>
      </c>
      <c r="H1107" s="6">
        <v>2</v>
      </c>
      <c r="I1107" s="6" t="s">
        <v>297</v>
      </c>
      <c r="J1107" s="6">
        <v>1</v>
      </c>
      <c r="K1107" s="6" t="s">
        <v>810</v>
      </c>
      <c r="L1107" s="8">
        <v>6</v>
      </c>
      <c r="M1107" s="6" t="s">
        <v>297</v>
      </c>
      <c r="N1107" s="6" t="s">
        <v>1270</v>
      </c>
      <c r="R1107" s="6" t="str">
        <f t="shared" si="17"/>
        <v>874Xã Minh Khương21</v>
      </c>
    </row>
    <row r="1108" spans="1:18">
      <c r="A1108" s="6">
        <v>1107</v>
      </c>
      <c r="B1108" s="6">
        <v>8</v>
      </c>
      <c r="C1108" s="6" t="s">
        <v>1267</v>
      </c>
      <c r="D1108" s="6">
        <v>74</v>
      </c>
      <c r="E1108" s="6" t="s">
        <v>1326</v>
      </c>
      <c r="F1108" s="6">
        <v>2386</v>
      </c>
      <c r="G1108" s="6" t="s">
        <v>1331</v>
      </c>
      <c r="H1108" s="6">
        <v>2</v>
      </c>
      <c r="I1108" s="6" t="s">
        <v>297</v>
      </c>
      <c r="J1108" s="6">
        <v>1</v>
      </c>
      <c r="K1108" s="6" t="s">
        <v>810</v>
      </c>
      <c r="L1108" s="8">
        <v>6</v>
      </c>
      <c r="M1108" s="6" t="s">
        <v>297</v>
      </c>
      <c r="N1108" s="6" t="s">
        <v>1270</v>
      </c>
      <c r="R1108" s="6" t="str">
        <f t="shared" si="17"/>
        <v>874Xã Yên Lâm21</v>
      </c>
    </row>
    <row r="1109" spans="1:18">
      <c r="A1109" s="6">
        <v>1108</v>
      </c>
      <c r="B1109" s="6">
        <v>8</v>
      </c>
      <c r="C1109" s="6" t="s">
        <v>1267</v>
      </c>
      <c r="D1109" s="6">
        <v>74</v>
      </c>
      <c r="E1109" s="6" t="s">
        <v>1326</v>
      </c>
      <c r="F1109" s="6">
        <v>2389</v>
      </c>
      <c r="G1109" s="6" t="s">
        <v>1332</v>
      </c>
      <c r="H1109" s="6">
        <v>2</v>
      </c>
      <c r="I1109" s="6" t="s">
        <v>297</v>
      </c>
      <c r="J1109" s="6">
        <v>1</v>
      </c>
      <c r="K1109" s="6" t="s">
        <v>810</v>
      </c>
      <c r="L1109" s="8">
        <v>6</v>
      </c>
      <c r="M1109" s="6" t="s">
        <v>297</v>
      </c>
      <c r="N1109" s="6" t="s">
        <v>1270</v>
      </c>
      <c r="R1109" s="6" t="str">
        <f t="shared" si="17"/>
        <v>874Xã Minh Dân21</v>
      </c>
    </row>
    <row r="1110" spans="1:18">
      <c r="A1110" s="6">
        <v>1109</v>
      </c>
      <c r="B1110" s="6">
        <v>8</v>
      </c>
      <c r="C1110" s="6" t="s">
        <v>1267</v>
      </c>
      <c r="D1110" s="6">
        <v>74</v>
      </c>
      <c r="E1110" s="6" t="s">
        <v>1326</v>
      </c>
      <c r="F1110" s="6">
        <v>2392</v>
      </c>
      <c r="G1110" s="6" t="s">
        <v>782</v>
      </c>
      <c r="H1110" s="6">
        <v>2</v>
      </c>
      <c r="I1110" s="6" t="s">
        <v>297</v>
      </c>
      <c r="J1110" s="6">
        <v>1</v>
      </c>
      <c r="K1110" s="6" t="s">
        <v>810</v>
      </c>
      <c r="L1110" s="8">
        <v>6</v>
      </c>
      <c r="M1110" s="6" t="s">
        <v>297</v>
      </c>
      <c r="N1110" s="6" t="s">
        <v>1270</v>
      </c>
      <c r="R1110" s="6" t="str">
        <f t="shared" si="17"/>
        <v>874Xã Phù Lưu21</v>
      </c>
    </row>
    <row r="1111" spans="1:18">
      <c r="A1111" s="6">
        <v>1110</v>
      </c>
      <c r="B1111" s="6">
        <v>8</v>
      </c>
      <c r="C1111" s="6" t="s">
        <v>1267</v>
      </c>
      <c r="D1111" s="6">
        <v>74</v>
      </c>
      <c r="E1111" s="6" t="s">
        <v>1326</v>
      </c>
      <c r="F1111" s="6">
        <v>2395</v>
      </c>
      <c r="G1111" s="6" t="s">
        <v>1333</v>
      </c>
      <c r="H1111" s="6">
        <v>2</v>
      </c>
      <c r="I1111" s="6" t="s">
        <v>297</v>
      </c>
      <c r="J1111" s="6">
        <v>1</v>
      </c>
      <c r="K1111" s="6" t="s">
        <v>810</v>
      </c>
      <c r="L1111" s="8">
        <v>6</v>
      </c>
      <c r="M1111" s="6" t="s">
        <v>297</v>
      </c>
      <c r="N1111" s="6" t="s">
        <v>1270</v>
      </c>
      <c r="R1111" s="6" t="str">
        <f t="shared" si="17"/>
        <v>874Xã Minh Hương21</v>
      </c>
    </row>
    <row r="1112" spans="1:18">
      <c r="A1112" s="6">
        <v>1111</v>
      </c>
      <c r="B1112" s="6">
        <v>8</v>
      </c>
      <c r="C1112" s="6" t="s">
        <v>1267</v>
      </c>
      <c r="D1112" s="6">
        <v>74</v>
      </c>
      <c r="E1112" s="6" t="s">
        <v>1326</v>
      </c>
      <c r="F1112" s="6">
        <v>2398</v>
      </c>
      <c r="G1112" s="6" t="s">
        <v>1334</v>
      </c>
      <c r="H1112" s="6">
        <v>2</v>
      </c>
      <c r="I1112" s="6" t="s">
        <v>297</v>
      </c>
      <c r="J1112" s="6">
        <v>1</v>
      </c>
      <c r="K1112" s="6" t="s">
        <v>810</v>
      </c>
      <c r="L1112" s="8">
        <v>6</v>
      </c>
      <c r="M1112" s="6" t="s">
        <v>297</v>
      </c>
      <c r="N1112" s="6" t="s">
        <v>1270</v>
      </c>
      <c r="R1112" s="6" t="str">
        <f t="shared" si="17"/>
        <v>874Xã Yên Phú21</v>
      </c>
    </row>
    <row r="1113" spans="1:18">
      <c r="A1113" s="6">
        <v>1112</v>
      </c>
      <c r="B1113" s="6">
        <v>8</v>
      </c>
      <c r="C1113" s="6" t="s">
        <v>1267</v>
      </c>
      <c r="D1113" s="6">
        <v>74</v>
      </c>
      <c r="E1113" s="6" t="s">
        <v>1326</v>
      </c>
      <c r="F1113" s="6">
        <v>2401</v>
      </c>
      <c r="G1113" s="6" t="s">
        <v>969</v>
      </c>
      <c r="H1113" s="6">
        <v>2</v>
      </c>
      <c r="I1113" s="6" t="s">
        <v>297</v>
      </c>
      <c r="J1113" s="6">
        <v>1</v>
      </c>
      <c r="K1113" s="6" t="s">
        <v>810</v>
      </c>
      <c r="L1113" s="8">
        <v>6</v>
      </c>
      <c r="M1113" s="6" t="s">
        <v>297</v>
      </c>
      <c r="N1113" s="6" t="s">
        <v>1270</v>
      </c>
      <c r="R1113" s="6" t="str">
        <f t="shared" si="17"/>
        <v>874Xã Tân Thành21</v>
      </c>
    </row>
    <row r="1114" spans="1:18">
      <c r="A1114" s="6">
        <v>1113</v>
      </c>
      <c r="B1114" s="6">
        <v>8</v>
      </c>
      <c r="C1114" s="6" t="s">
        <v>1267</v>
      </c>
      <c r="D1114" s="6">
        <v>74</v>
      </c>
      <c r="E1114" s="6" t="s">
        <v>1326</v>
      </c>
      <c r="F1114" s="6">
        <v>2404</v>
      </c>
      <c r="G1114" s="6" t="s">
        <v>1335</v>
      </c>
      <c r="H1114" s="6">
        <v>2</v>
      </c>
      <c r="I1114" s="6" t="s">
        <v>297</v>
      </c>
      <c r="J1114" s="6">
        <v>1</v>
      </c>
      <c r="K1114" s="6" t="s">
        <v>810</v>
      </c>
      <c r="L1114" s="8">
        <v>6</v>
      </c>
      <c r="M1114" s="6" t="s">
        <v>297</v>
      </c>
      <c r="N1114" s="6" t="s">
        <v>1270</v>
      </c>
      <c r="R1114" s="6" t="str">
        <f t="shared" si="17"/>
        <v>874Xã Bình Xa21</v>
      </c>
    </row>
    <row r="1115" spans="1:18">
      <c r="A1115" s="6">
        <v>1114</v>
      </c>
      <c r="B1115" s="6">
        <v>8</v>
      </c>
      <c r="C1115" s="6" t="s">
        <v>1267</v>
      </c>
      <c r="D1115" s="6">
        <v>74</v>
      </c>
      <c r="E1115" s="6" t="s">
        <v>1326</v>
      </c>
      <c r="F1115" s="6">
        <v>2407</v>
      </c>
      <c r="G1115" s="6" t="s">
        <v>1025</v>
      </c>
      <c r="H1115" s="6">
        <v>2</v>
      </c>
      <c r="I1115" s="6" t="s">
        <v>297</v>
      </c>
      <c r="J1115" s="6">
        <v>1</v>
      </c>
      <c r="K1115" s="6" t="s">
        <v>810</v>
      </c>
      <c r="L1115" s="8">
        <v>6</v>
      </c>
      <c r="M1115" s="6" t="s">
        <v>297</v>
      </c>
      <c r="N1115" s="6" t="s">
        <v>1270</v>
      </c>
      <c r="R1115" s="6" t="str">
        <f t="shared" si="17"/>
        <v>874Xã Thái Sơn21</v>
      </c>
    </row>
    <row r="1116" spans="1:18">
      <c r="A1116" s="6">
        <v>1115</v>
      </c>
      <c r="B1116" s="6">
        <v>8</v>
      </c>
      <c r="C1116" s="6" t="s">
        <v>1267</v>
      </c>
      <c r="D1116" s="6">
        <v>74</v>
      </c>
      <c r="E1116" s="6" t="s">
        <v>1326</v>
      </c>
      <c r="F1116" s="6">
        <v>2410</v>
      </c>
      <c r="G1116" s="6" t="s">
        <v>1336</v>
      </c>
      <c r="H1116" s="6">
        <v>2</v>
      </c>
      <c r="I1116" s="6" t="s">
        <v>297</v>
      </c>
      <c r="J1116" s="6">
        <v>1</v>
      </c>
      <c r="K1116" s="6" t="s">
        <v>810</v>
      </c>
      <c r="L1116" s="8">
        <v>6</v>
      </c>
      <c r="M1116" s="6" t="s">
        <v>297</v>
      </c>
      <c r="N1116" s="6" t="s">
        <v>1270</v>
      </c>
      <c r="R1116" s="6" t="str">
        <f t="shared" si="17"/>
        <v>874Xã Nhân Mục21</v>
      </c>
    </row>
    <row r="1117" spans="1:18">
      <c r="A1117" s="6">
        <v>1116</v>
      </c>
      <c r="B1117" s="6">
        <v>8</v>
      </c>
      <c r="C1117" s="6" t="s">
        <v>1267</v>
      </c>
      <c r="D1117" s="6">
        <v>74</v>
      </c>
      <c r="E1117" s="6" t="s">
        <v>1326</v>
      </c>
      <c r="F1117" s="6">
        <v>2413</v>
      </c>
      <c r="G1117" s="6" t="s">
        <v>1337</v>
      </c>
      <c r="H1117" s="6">
        <v>2</v>
      </c>
      <c r="I1117" s="6" t="s">
        <v>297</v>
      </c>
      <c r="J1117" s="6">
        <v>1</v>
      </c>
      <c r="K1117" s="6" t="s">
        <v>810</v>
      </c>
      <c r="L1117" s="8">
        <v>6</v>
      </c>
      <c r="M1117" s="6" t="s">
        <v>297</v>
      </c>
      <c r="N1117" s="6" t="s">
        <v>1270</v>
      </c>
      <c r="R1117" s="6" t="str">
        <f t="shared" si="17"/>
        <v>874Xã Thành Long21</v>
      </c>
    </row>
    <row r="1118" spans="1:18">
      <c r="A1118" s="6">
        <v>1117</v>
      </c>
      <c r="B1118" s="6">
        <v>8</v>
      </c>
      <c r="C1118" s="6" t="s">
        <v>1267</v>
      </c>
      <c r="D1118" s="6">
        <v>74</v>
      </c>
      <c r="E1118" s="6" t="s">
        <v>1326</v>
      </c>
      <c r="F1118" s="6">
        <v>2416</v>
      </c>
      <c r="G1118" s="6" t="s">
        <v>1338</v>
      </c>
      <c r="H1118" s="6">
        <v>2</v>
      </c>
      <c r="I1118" s="6" t="s">
        <v>297</v>
      </c>
      <c r="J1118" s="6">
        <v>1</v>
      </c>
      <c r="K1118" s="6" t="s">
        <v>810</v>
      </c>
      <c r="L1118" s="8">
        <v>6</v>
      </c>
      <c r="M1118" s="6" t="s">
        <v>297</v>
      </c>
      <c r="N1118" s="6" t="s">
        <v>1270</v>
      </c>
      <c r="R1118" s="6" t="str">
        <f t="shared" si="17"/>
        <v>874Xã Bằng Cốc21</v>
      </c>
    </row>
    <row r="1119" spans="1:18">
      <c r="A1119" s="6">
        <v>1118</v>
      </c>
      <c r="B1119" s="6">
        <v>8</v>
      </c>
      <c r="C1119" s="6" t="s">
        <v>1267</v>
      </c>
      <c r="D1119" s="6">
        <v>74</v>
      </c>
      <c r="E1119" s="6" t="s">
        <v>1326</v>
      </c>
      <c r="F1119" s="6">
        <v>2419</v>
      </c>
      <c r="G1119" s="6" t="s">
        <v>524</v>
      </c>
      <c r="H1119" s="6">
        <v>2</v>
      </c>
      <c r="I1119" s="6" t="s">
        <v>297</v>
      </c>
      <c r="J1119" s="6">
        <v>1</v>
      </c>
      <c r="K1119" s="6" t="s">
        <v>810</v>
      </c>
      <c r="L1119" s="8">
        <v>6</v>
      </c>
      <c r="M1119" s="6" t="s">
        <v>297</v>
      </c>
      <c r="N1119" s="6" t="s">
        <v>1270</v>
      </c>
      <c r="R1119" s="6" t="str">
        <f t="shared" si="17"/>
        <v>874Xã Thái Hòa21</v>
      </c>
    </row>
    <row r="1120" spans="1:18">
      <c r="A1120" s="6">
        <v>1119</v>
      </c>
      <c r="B1120" s="6">
        <v>8</v>
      </c>
      <c r="C1120" s="6" t="s">
        <v>1267</v>
      </c>
      <c r="D1120" s="6">
        <v>74</v>
      </c>
      <c r="E1120" s="6" t="s">
        <v>1326</v>
      </c>
      <c r="F1120" s="6">
        <v>2422</v>
      </c>
      <c r="G1120" s="6" t="s">
        <v>1339</v>
      </c>
      <c r="H1120" s="6">
        <v>2</v>
      </c>
      <c r="I1120" s="6" t="s">
        <v>297</v>
      </c>
      <c r="J1120" s="6">
        <v>1</v>
      </c>
      <c r="K1120" s="6" t="s">
        <v>810</v>
      </c>
      <c r="L1120" s="8">
        <v>6</v>
      </c>
      <c r="M1120" s="6" t="s">
        <v>297</v>
      </c>
      <c r="N1120" s="6" t="s">
        <v>1270</v>
      </c>
      <c r="R1120" s="6" t="str">
        <f t="shared" si="17"/>
        <v>874Xã Đức Ninh21</v>
      </c>
    </row>
    <row r="1121" spans="1:18">
      <c r="A1121" s="6">
        <v>1120</v>
      </c>
      <c r="B1121" s="6">
        <v>8</v>
      </c>
      <c r="C1121" s="6" t="s">
        <v>1267</v>
      </c>
      <c r="D1121" s="6">
        <v>74</v>
      </c>
      <c r="E1121" s="6" t="s">
        <v>1326</v>
      </c>
      <c r="F1121" s="6">
        <v>2425</v>
      </c>
      <c r="G1121" s="6" t="s">
        <v>1340</v>
      </c>
      <c r="H1121" s="6">
        <v>2</v>
      </c>
      <c r="I1121" s="6" t="s">
        <v>297</v>
      </c>
      <c r="J1121" s="6">
        <v>1</v>
      </c>
      <c r="K1121" s="6" t="s">
        <v>810</v>
      </c>
      <c r="L1121" s="8">
        <v>6</v>
      </c>
      <c r="M1121" s="6" t="s">
        <v>297</v>
      </c>
      <c r="N1121" s="6" t="s">
        <v>1270</v>
      </c>
      <c r="R1121" s="6" t="str">
        <f t="shared" si="17"/>
        <v>874Xã Hùng Đức21</v>
      </c>
    </row>
    <row r="1122" spans="1:18">
      <c r="A1122" s="6">
        <v>1121</v>
      </c>
      <c r="B1122" s="6">
        <v>8</v>
      </c>
      <c r="C1122" s="6" t="s">
        <v>1267</v>
      </c>
      <c r="D1122" s="6">
        <v>75</v>
      </c>
      <c r="E1122" s="6" t="s">
        <v>1341</v>
      </c>
      <c r="F1122" s="6">
        <v>2431</v>
      </c>
      <c r="G1122" s="6" t="s">
        <v>1342</v>
      </c>
      <c r="H1122" s="6">
        <v>2</v>
      </c>
      <c r="I1122" s="6" t="s">
        <v>297</v>
      </c>
      <c r="J1122" s="6">
        <v>1</v>
      </c>
      <c r="K1122" s="6" t="s">
        <v>810</v>
      </c>
      <c r="L1122" s="8">
        <v>6</v>
      </c>
      <c r="M1122" s="6" t="s">
        <v>297</v>
      </c>
      <c r="N1122" s="6" t="s">
        <v>1270</v>
      </c>
      <c r="R1122" s="6" t="str">
        <f t="shared" si="17"/>
        <v>875Xã Quí Quân21</v>
      </c>
    </row>
    <row r="1123" spans="1:18">
      <c r="A1123" s="6">
        <v>1122</v>
      </c>
      <c r="B1123" s="6">
        <v>8</v>
      </c>
      <c r="C1123" s="6" t="s">
        <v>1267</v>
      </c>
      <c r="D1123" s="6">
        <v>75</v>
      </c>
      <c r="E1123" s="6" t="s">
        <v>1341</v>
      </c>
      <c r="F1123" s="6">
        <v>2434</v>
      </c>
      <c r="G1123" s="6" t="s">
        <v>1343</v>
      </c>
      <c r="H1123" s="6">
        <v>2</v>
      </c>
      <c r="I1123" s="6" t="s">
        <v>297</v>
      </c>
      <c r="J1123" s="6">
        <v>1</v>
      </c>
      <c r="K1123" s="6" t="s">
        <v>810</v>
      </c>
      <c r="L1123" s="8">
        <v>6</v>
      </c>
      <c r="M1123" s="6" t="s">
        <v>297</v>
      </c>
      <c r="N1123" s="6" t="s">
        <v>1270</v>
      </c>
      <c r="R1123" s="6" t="str">
        <f t="shared" si="17"/>
        <v>875Xã Lực Hành21</v>
      </c>
    </row>
    <row r="1124" spans="1:18">
      <c r="A1124" s="6">
        <v>1123</v>
      </c>
      <c r="B1124" s="6">
        <v>8</v>
      </c>
      <c r="C1124" s="6" t="s">
        <v>1267</v>
      </c>
      <c r="D1124" s="6">
        <v>75</v>
      </c>
      <c r="E1124" s="6" t="s">
        <v>1341</v>
      </c>
      <c r="F1124" s="6">
        <v>2437</v>
      </c>
      <c r="G1124" s="6" t="s">
        <v>1344</v>
      </c>
      <c r="H1124" s="6">
        <v>2</v>
      </c>
      <c r="I1124" s="6" t="s">
        <v>297</v>
      </c>
      <c r="J1124" s="6">
        <v>1</v>
      </c>
      <c r="K1124" s="6" t="s">
        <v>810</v>
      </c>
      <c r="L1124" s="8">
        <v>6</v>
      </c>
      <c r="M1124" s="6" t="s">
        <v>297</v>
      </c>
      <c r="N1124" s="6" t="s">
        <v>1270</v>
      </c>
      <c r="R1124" s="6" t="str">
        <f t="shared" si="17"/>
        <v>875Xã Kiến Thiết21</v>
      </c>
    </row>
    <row r="1125" spans="1:18">
      <c r="A1125" s="6">
        <v>1124</v>
      </c>
      <c r="B1125" s="6">
        <v>8</v>
      </c>
      <c r="C1125" s="6" t="s">
        <v>1267</v>
      </c>
      <c r="D1125" s="6">
        <v>75</v>
      </c>
      <c r="E1125" s="6" t="s">
        <v>1341</v>
      </c>
      <c r="F1125" s="6">
        <v>2440</v>
      </c>
      <c r="G1125" s="6" t="s">
        <v>1345</v>
      </c>
      <c r="H1125" s="6">
        <v>2</v>
      </c>
      <c r="I1125" s="6" t="s">
        <v>297</v>
      </c>
      <c r="J1125" s="6">
        <v>1</v>
      </c>
      <c r="K1125" s="6" t="s">
        <v>810</v>
      </c>
      <c r="L1125" s="8">
        <v>6</v>
      </c>
      <c r="M1125" s="6" t="s">
        <v>297</v>
      </c>
      <c r="N1125" s="6" t="s">
        <v>1270</v>
      </c>
      <c r="R1125" s="6" t="str">
        <f t="shared" si="17"/>
        <v>875Xã Trung Minh21</v>
      </c>
    </row>
    <row r="1126" spans="1:18">
      <c r="A1126" s="6">
        <v>1125</v>
      </c>
      <c r="B1126" s="6">
        <v>8</v>
      </c>
      <c r="C1126" s="6" t="s">
        <v>1267</v>
      </c>
      <c r="D1126" s="6">
        <v>75</v>
      </c>
      <c r="E1126" s="6" t="s">
        <v>1341</v>
      </c>
      <c r="F1126" s="6">
        <v>2443</v>
      </c>
      <c r="G1126" s="6" t="s">
        <v>1346</v>
      </c>
      <c r="H1126" s="6">
        <v>2</v>
      </c>
      <c r="I1126" s="6" t="s">
        <v>297</v>
      </c>
      <c r="J1126" s="6">
        <v>1</v>
      </c>
      <c r="K1126" s="6" t="s">
        <v>810</v>
      </c>
      <c r="L1126" s="8">
        <v>6</v>
      </c>
      <c r="M1126" s="6" t="s">
        <v>297</v>
      </c>
      <c r="N1126" s="6" t="s">
        <v>1270</v>
      </c>
      <c r="R1126" s="6" t="str">
        <f t="shared" si="17"/>
        <v>875Xã Chiêu Yên21</v>
      </c>
    </row>
    <row r="1127" spans="1:18">
      <c r="A1127" s="6">
        <v>1126</v>
      </c>
      <c r="B1127" s="6">
        <v>8</v>
      </c>
      <c r="C1127" s="6" t="s">
        <v>1267</v>
      </c>
      <c r="D1127" s="6">
        <v>75</v>
      </c>
      <c r="E1127" s="6" t="s">
        <v>1341</v>
      </c>
      <c r="F1127" s="6">
        <v>2446</v>
      </c>
      <c r="G1127" s="6" t="s">
        <v>1347</v>
      </c>
      <c r="H1127" s="6">
        <v>2</v>
      </c>
      <c r="I1127" s="6" t="s">
        <v>297</v>
      </c>
      <c r="J1127" s="6">
        <v>1</v>
      </c>
      <c r="K1127" s="6" t="s">
        <v>810</v>
      </c>
      <c r="L1127" s="8">
        <v>6</v>
      </c>
      <c r="M1127" s="6" t="s">
        <v>297</v>
      </c>
      <c r="N1127" s="6" t="s">
        <v>1270</v>
      </c>
      <c r="R1127" s="6" t="str">
        <f t="shared" si="17"/>
        <v>875Xã Trung Trực21</v>
      </c>
    </row>
    <row r="1128" spans="1:18">
      <c r="A1128" s="6">
        <v>1127</v>
      </c>
      <c r="B1128" s="6">
        <v>8</v>
      </c>
      <c r="C1128" s="6" t="s">
        <v>1267</v>
      </c>
      <c r="D1128" s="6">
        <v>75</v>
      </c>
      <c r="E1128" s="6" t="s">
        <v>1341</v>
      </c>
      <c r="F1128" s="6">
        <v>2449</v>
      </c>
      <c r="G1128" s="6" t="s">
        <v>1348</v>
      </c>
      <c r="H1128" s="6">
        <v>2</v>
      </c>
      <c r="I1128" s="6" t="s">
        <v>297</v>
      </c>
      <c r="J1128" s="6">
        <v>1</v>
      </c>
      <c r="K1128" s="6" t="s">
        <v>810</v>
      </c>
      <c r="L1128" s="8">
        <v>6</v>
      </c>
      <c r="M1128" s="6" t="s">
        <v>297</v>
      </c>
      <c r="N1128" s="6" t="s">
        <v>1270</v>
      </c>
      <c r="R1128" s="6" t="str">
        <f t="shared" si="17"/>
        <v>875Xã Xuân Vân21</v>
      </c>
    </row>
    <row r="1129" spans="1:18">
      <c r="A1129" s="6">
        <v>1128</v>
      </c>
      <c r="B1129" s="6">
        <v>8</v>
      </c>
      <c r="C1129" s="6" t="s">
        <v>1267</v>
      </c>
      <c r="D1129" s="6">
        <v>75</v>
      </c>
      <c r="E1129" s="6" t="s">
        <v>1341</v>
      </c>
      <c r="F1129" s="6">
        <v>2452</v>
      </c>
      <c r="G1129" s="6" t="s">
        <v>1349</v>
      </c>
      <c r="H1129" s="6">
        <v>2</v>
      </c>
      <c r="I1129" s="6" t="s">
        <v>297</v>
      </c>
      <c r="J1129" s="6">
        <v>1</v>
      </c>
      <c r="K1129" s="6" t="s">
        <v>810</v>
      </c>
      <c r="L1129" s="8">
        <v>6</v>
      </c>
      <c r="M1129" s="6" t="s">
        <v>297</v>
      </c>
      <c r="N1129" s="6" t="s">
        <v>1270</v>
      </c>
      <c r="R1129" s="6" t="str">
        <f t="shared" si="17"/>
        <v>875Xã Phúc Ninh21</v>
      </c>
    </row>
    <row r="1130" spans="1:18">
      <c r="A1130" s="6">
        <v>1129</v>
      </c>
      <c r="B1130" s="6">
        <v>8</v>
      </c>
      <c r="C1130" s="6" t="s">
        <v>1267</v>
      </c>
      <c r="D1130" s="6">
        <v>75</v>
      </c>
      <c r="E1130" s="6" t="s">
        <v>1341</v>
      </c>
      <c r="F1130" s="6">
        <v>2455</v>
      </c>
      <c r="G1130" s="6" t="s">
        <v>1350</v>
      </c>
      <c r="H1130" s="6">
        <v>2</v>
      </c>
      <c r="I1130" s="6" t="s">
        <v>297</v>
      </c>
      <c r="J1130" s="6">
        <v>1</v>
      </c>
      <c r="K1130" s="6" t="s">
        <v>810</v>
      </c>
      <c r="L1130" s="8">
        <v>6</v>
      </c>
      <c r="M1130" s="6" t="s">
        <v>297</v>
      </c>
      <c r="N1130" s="6" t="s">
        <v>1270</v>
      </c>
      <c r="R1130" s="6" t="str">
        <f t="shared" si="17"/>
        <v>875Xã Hùng Lợi21</v>
      </c>
    </row>
    <row r="1131" spans="1:18">
      <c r="A1131" s="6">
        <v>1130</v>
      </c>
      <c r="B1131" s="6">
        <v>8</v>
      </c>
      <c r="C1131" s="6" t="s">
        <v>1267</v>
      </c>
      <c r="D1131" s="6">
        <v>75</v>
      </c>
      <c r="E1131" s="6" t="s">
        <v>1341</v>
      </c>
      <c r="F1131" s="6">
        <v>2458</v>
      </c>
      <c r="G1131" s="6" t="s">
        <v>1351</v>
      </c>
      <c r="H1131" s="6">
        <v>2</v>
      </c>
      <c r="I1131" s="6" t="s">
        <v>297</v>
      </c>
      <c r="J1131" s="6">
        <v>1</v>
      </c>
      <c r="K1131" s="6" t="s">
        <v>810</v>
      </c>
      <c r="L1131" s="8">
        <v>6</v>
      </c>
      <c r="M1131" s="6" t="s">
        <v>297</v>
      </c>
      <c r="N1131" s="6" t="s">
        <v>1270</v>
      </c>
      <c r="R1131" s="6" t="str">
        <f t="shared" si="17"/>
        <v>875Xã Trung Sơn21</v>
      </c>
    </row>
    <row r="1132" spans="1:18">
      <c r="A1132" s="6">
        <v>1131</v>
      </c>
      <c r="B1132" s="6">
        <v>8</v>
      </c>
      <c r="C1132" s="6" t="s">
        <v>1267</v>
      </c>
      <c r="D1132" s="6">
        <v>75</v>
      </c>
      <c r="E1132" s="6" t="s">
        <v>1341</v>
      </c>
      <c r="F1132" s="6">
        <v>2461</v>
      </c>
      <c r="G1132" s="6" t="s">
        <v>663</v>
      </c>
      <c r="H1132" s="6">
        <v>2</v>
      </c>
      <c r="I1132" s="6" t="s">
        <v>297</v>
      </c>
      <c r="J1132" s="6">
        <v>1</v>
      </c>
      <c r="K1132" s="6" t="s">
        <v>810</v>
      </c>
      <c r="L1132" s="8">
        <v>6</v>
      </c>
      <c r="M1132" s="6" t="s">
        <v>297</v>
      </c>
      <c r="N1132" s="6" t="s">
        <v>1270</v>
      </c>
      <c r="R1132" s="6" t="str">
        <f t="shared" si="17"/>
        <v>875Xã Tân Tiến21</v>
      </c>
    </row>
    <row r="1133" spans="1:18">
      <c r="A1133" s="6">
        <v>1132</v>
      </c>
      <c r="B1133" s="6">
        <v>8</v>
      </c>
      <c r="C1133" s="6" t="s">
        <v>1267</v>
      </c>
      <c r="D1133" s="6">
        <v>75</v>
      </c>
      <c r="E1133" s="6" t="s">
        <v>1341</v>
      </c>
      <c r="F1133" s="6">
        <v>2464</v>
      </c>
      <c r="G1133" s="6" t="s">
        <v>1352</v>
      </c>
      <c r="H1133" s="6">
        <v>2</v>
      </c>
      <c r="I1133" s="6" t="s">
        <v>297</v>
      </c>
      <c r="J1133" s="6">
        <v>1</v>
      </c>
      <c r="K1133" s="6" t="s">
        <v>810</v>
      </c>
      <c r="L1133" s="8">
        <v>6</v>
      </c>
      <c r="M1133" s="6" t="s">
        <v>297</v>
      </c>
      <c r="N1133" s="6" t="s">
        <v>1270</v>
      </c>
      <c r="R1133" s="6" t="str">
        <f t="shared" si="17"/>
        <v>875Xã Tứ Quận21</v>
      </c>
    </row>
    <row r="1134" spans="1:18">
      <c r="A1134" s="6">
        <v>1133</v>
      </c>
      <c r="B1134" s="6">
        <v>8</v>
      </c>
      <c r="C1134" s="6" t="s">
        <v>1267</v>
      </c>
      <c r="D1134" s="6">
        <v>75</v>
      </c>
      <c r="E1134" s="6" t="s">
        <v>1341</v>
      </c>
      <c r="F1134" s="6">
        <v>2467</v>
      </c>
      <c r="G1134" s="6" t="s">
        <v>1353</v>
      </c>
      <c r="H1134" s="6">
        <v>2</v>
      </c>
      <c r="I1134" s="6" t="s">
        <v>297</v>
      </c>
      <c r="J1134" s="6">
        <v>1</v>
      </c>
      <c r="K1134" s="6" t="s">
        <v>810</v>
      </c>
      <c r="L1134" s="8">
        <v>6</v>
      </c>
      <c r="M1134" s="6" t="s">
        <v>297</v>
      </c>
      <c r="N1134" s="6" t="s">
        <v>1270</v>
      </c>
      <c r="R1134" s="6" t="str">
        <f t="shared" si="17"/>
        <v>875Xã Đạo Viện21</v>
      </c>
    </row>
    <row r="1135" spans="1:18">
      <c r="A1135" s="6">
        <v>1134</v>
      </c>
      <c r="B1135" s="6">
        <v>8</v>
      </c>
      <c r="C1135" s="6" t="s">
        <v>1267</v>
      </c>
      <c r="D1135" s="6">
        <v>75</v>
      </c>
      <c r="E1135" s="6" t="s">
        <v>1341</v>
      </c>
      <c r="F1135" s="6">
        <v>2470</v>
      </c>
      <c r="G1135" s="6" t="s">
        <v>1354</v>
      </c>
      <c r="H1135" s="6">
        <v>2</v>
      </c>
      <c r="I1135" s="6" t="s">
        <v>297</v>
      </c>
      <c r="J1135" s="6">
        <v>1</v>
      </c>
      <c r="K1135" s="6" t="s">
        <v>810</v>
      </c>
      <c r="L1135" s="8">
        <v>6</v>
      </c>
      <c r="M1135" s="6" t="s">
        <v>297</v>
      </c>
      <c r="N1135" s="6" t="s">
        <v>1270</v>
      </c>
      <c r="R1135" s="6" t="str">
        <f t="shared" si="17"/>
        <v>875Xã Tân Long21</v>
      </c>
    </row>
    <row r="1136" spans="1:18">
      <c r="A1136" s="6">
        <v>1135</v>
      </c>
      <c r="B1136" s="6">
        <v>8</v>
      </c>
      <c r="C1136" s="6" t="s">
        <v>1267</v>
      </c>
      <c r="D1136" s="6">
        <v>75</v>
      </c>
      <c r="E1136" s="6" t="s">
        <v>1341</v>
      </c>
      <c r="F1136" s="6">
        <v>2473</v>
      </c>
      <c r="G1136" s="6" t="s">
        <v>1355</v>
      </c>
      <c r="H1136" s="6">
        <v>2</v>
      </c>
      <c r="I1136" s="6" t="s">
        <v>297</v>
      </c>
      <c r="J1136" s="6">
        <v>1</v>
      </c>
      <c r="K1136" s="6" t="s">
        <v>810</v>
      </c>
      <c r="L1136" s="8">
        <v>6</v>
      </c>
      <c r="M1136" s="6" t="s">
        <v>297</v>
      </c>
      <c r="N1136" s="6" t="s">
        <v>1270</v>
      </c>
      <c r="R1136" s="6" t="str">
        <f t="shared" si="17"/>
        <v>875Xã Thắng Quân21</v>
      </c>
    </row>
    <row r="1137" spans="1:18">
      <c r="A1137" s="6">
        <v>1136</v>
      </c>
      <c r="B1137" s="6">
        <v>8</v>
      </c>
      <c r="C1137" s="6" t="s">
        <v>1267</v>
      </c>
      <c r="D1137" s="6">
        <v>75</v>
      </c>
      <c r="E1137" s="6" t="s">
        <v>1341</v>
      </c>
      <c r="F1137" s="6">
        <v>2476</v>
      </c>
      <c r="G1137" s="6" t="s">
        <v>633</v>
      </c>
      <c r="H1137" s="6">
        <v>2</v>
      </c>
      <c r="I1137" s="6" t="s">
        <v>297</v>
      </c>
      <c r="J1137" s="6">
        <v>1</v>
      </c>
      <c r="K1137" s="6" t="s">
        <v>810</v>
      </c>
      <c r="L1137" s="8">
        <v>6</v>
      </c>
      <c r="M1137" s="6" t="s">
        <v>297</v>
      </c>
      <c r="N1137" s="6" t="s">
        <v>1270</v>
      </c>
      <c r="R1137" s="6" t="str">
        <f t="shared" si="17"/>
        <v>875Xã Kim Quan21</v>
      </c>
    </row>
    <row r="1138" spans="1:18">
      <c r="A1138" s="6">
        <v>1137</v>
      </c>
      <c r="B1138" s="6">
        <v>8</v>
      </c>
      <c r="C1138" s="6" t="s">
        <v>1267</v>
      </c>
      <c r="D1138" s="6">
        <v>75</v>
      </c>
      <c r="E1138" s="6" t="s">
        <v>1341</v>
      </c>
      <c r="F1138" s="6">
        <v>2479</v>
      </c>
      <c r="G1138" s="6" t="s">
        <v>1356</v>
      </c>
      <c r="H1138" s="6">
        <v>2</v>
      </c>
      <c r="I1138" s="6" t="s">
        <v>297</v>
      </c>
      <c r="J1138" s="6">
        <v>1</v>
      </c>
      <c r="K1138" s="6" t="s">
        <v>810</v>
      </c>
      <c r="L1138" s="8">
        <v>6</v>
      </c>
      <c r="M1138" s="6" t="s">
        <v>297</v>
      </c>
      <c r="N1138" s="6" t="s">
        <v>1270</v>
      </c>
      <c r="R1138" s="6" t="str">
        <f t="shared" si="17"/>
        <v>875Xã Lang Quán21</v>
      </c>
    </row>
    <row r="1139" spans="1:18">
      <c r="A1139" s="6">
        <v>1138</v>
      </c>
      <c r="B1139" s="6">
        <v>8</v>
      </c>
      <c r="C1139" s="6" t="s">
        <v>1267</v>
      </c>
      <c r="D1139" s="6">
        <v>75</v>
      </c>
      <c r="E1139" s="6" t="s">
        <v>1341</v>
      </c>
      <c r="F1139" s="6">
        <v>2482</v>
      </c>
      <c r="G1139" s="6" t="s">
        <v>1357</v>
      </c>
      <c r="H1139" s="6">
        <v>2</v>
      </c>
      <c r="I1139" s="6" t="s">
        <v>297</v>
      </c>
      <c r="J1139" s="6">
        <v>1</v>
      </c>
      <c r="K1139" s="6" t="s">
        <v>810</v>
      </c>
      <c r="L1139" s="8">
        <v>6</v>
      </c>
      <c r="M1139" s="6" t="s">
        <v>297</v>
      </c>
      <c r="N1139" s="6" t="s">
        <v>1270</v>
      </c>
      <c r="R1139" s="6" t="str">
        <f t="shared" si="17"/>
        <v>875Xã Phú Thịnh21</v>
      </c>
    </row>
    <row r="1140" spans="1:18">
      <c r="A1140" s="6">
        <v>1139</v>
      </c>
      <c r="B1140" s="6">
        <v>8</v>
      </c>
      <c r="C1140" s="6" t="s">
        <v>1267</v>
      </c>
      <c r="D1140" s="6">
        <v>75</v>
      </c>
      <c r="E1140" s="6" t="s">
        <v>1341</v>
      </c>
      <c r="F1140" s="6">
        <v>2485</v>
      </c>
      <c r="G1140" s="6" t="s">
        <v>1358</v>
      </c>
      <c r="H1140" s="6">
        <v>2</v>
      </c>
      <c r="I1140" s="6" t="s">
        <v>297</v>
      </c>
      <c r="J1140" s="6">
        <v>1</v>
      </c>
      <c r="K1140" s="6" t="s">
        <v>810</v>
      </c>
      <c r="L1140" s="8">
        <v>6</v>
      </c>
      <c r="M1140" s="6" t="s">
        <v>297</v>
      </c>
      <c r="N1140" s="6" t="s">
        <v>1270</v>
      </c>
      <c r="R1140" s="6" t="str">
        <f t="shared" si="17"/>
        <v>875Xã Công Đa21</v>
      </c>
    </row>
    <row r="1141" spans="1:18">
      <c r="A1141" s="6">
        <v>1140</v>
      </c>
      <c r="B1141" s="6">
        <v>8</v>
      </c>
      <c r="C1141" s="6" t="s">
        <v>1267</v>
      </c>
      <c r="D1141" s="6">
        <v>75</v>
      </c>
      <c r="E1141" s="6" t="s">
        <v>1341</v>
      </c>
      <c r="F1141" s="6">
        <v>2488</v>
      </c>
      <c r="G1141" s="6" t="s">
        <v>1359</v>
      </c>
      <c r="H1141" s="6">
        <v>2</v>
      </c>
      <c r="I1141" s="6" t="s">
        <v>297</v>
      </c>
      <c r="J1141" s="6">
        <v>1</v>
      </c>
      <c r="K1141" s="6" t="s">
        <v>810</v>
      </c>
      <c r="L1141" s="8">
        <v>6</v>
      </c>
      <c r="M1141" s="6" t="s">
        <v>297</v>
      </c>
      <c r="N1141" s="6" t="s">
        <v>1270</v>
      </c>
      <c r="R1141" s="6" t="str">
        <f t="shared" si="17"/>
        <v>875Xã Trung Môn21</v>
      </c>
    </row>
    <row r="1142" spans="1:18">
      <c r="A1142" s="6">
        <v>1141</v>
      </c>
      <c r="B1142" s="6">
        <v>8</v>
      </c>
      <c r="C1142" s="6" t="s">
        <v>1267</v>
      </c>
      <c r="D1142" s="6">
        <v>75</v>
      </c>
      <c r="E1142" s="6" t="s">
        <v>1341</v>
      </c>
      <c r="F1142" s="6">
        <v>2491</v>
      </c>
      <c r="G1142" s="6" t="s">
        <v>1360</v>
      </c>
      <c r="H1142" s="6">
        <v>2</v>
      </c>
      <c r="I1142" s="6" t="s">
        <v>297</v>
      </c>
      <c r="J1142" s="6">
        <v>1</v>
      </c>
      <c r="K1142" s="6" t="s">
        <v>810</v>
      </c>
      <c r="L1142" s="8">
        <v>6</v>
      </c>
      <c r="M1142" s="6" t="s">
        <v>297</v>
      </c>
      <c r="N1142" s="6" t="s">
        <v>1270</v>
      </c>
      <c r="R1142" s="6" t="str">
        <f t="shared" si="17"/>
        <v>875Xã Chân Sơn21</v>
      </c>
    </row>
    <row r="1143" spans="1:18">
      <c r="A1143" s="6">
        <v>1142</v>
      </c>
      <c r="B1143" s="6">
        <v>8</v>
      </c>
      <c r="C1143" s="6" t="s">
        <v>1267</v>
      </c>
      <c r="D1143" s="6">
        <v>75</v>
      </c>
      <c r="E1143" s="6" t="s">
        <v>1341</v>
      </c>
      <c r="F1143" s="6">
        <v>2494</v>
      </c>
      <c r="G1143" s="6" t="s">
        <v>1361</v>
      </c>
      <c r="H1143" s="6">
        <v>2</v>
      </c>
      <c r="I1143" s="6" t="s">
        <v>297</v>
      </c>
      <c r="J1143" s="6">
        <v>1</v>
      </c>
      <c r="K1143" s="6" t="s">
        <v>810</v>
      </c>
      <c r="L1143" s="8">
        <v>6</v>
      </c>
      <c r="M1143" s="6" t="s">
        <v>297</v>
      </c>
      <c r="N1143" s="6" t="s">
        <v>1270</v>
      </c>
      <c r="R1143" s="6" t="str">
        <f t="shared" si="17"/>
        <v>875Xã Thái Bình21</v>
      </c>
    </row>
    <row r="1144" spans="1:18">
      <c r="A1144" s="6">
        <v>1143</v>
      </c>
      <c r="B1144" s="6">
        <v>8</v>
      </c>
      <c r="C1144" s="6" t="s">
        <v>1267</v>
      </c>
      <c r="D1144" s="6">
        <v>75</v>
      </c>
      <c r="E1144" s="6" t="s">
        <v>1341</v>
      </c>
      <c r="F1144" s="6">
        <v>2500</v>
      </c>
      <c r="G1144" s="6" t="s">
        <v>1362</v>
      </c>
      <c r="H1144" s="6">
        <v>2</v>
      </c>
      <c r="I1144" s="6" t="s">
        <v>297</v>
      </c>
      <c r="J1144" s="6">
        <v>1</v>
      </c>
      <c r="K1144" s="6" t="s">
        <v>810</v>
      </c>
      <c r="L1144" s="8">
        <v>6</v>
      </c>
      <c r="M1144" s="6" t="s">
        <v>297</v>
      </c>
      <c r="N1144" s="6" t="s">
        <v>1270</v>
      </c>
      <c r="R1144" s="6" t="str">
        <f t="shared" si="17"/>
        <v>875Xã Tiến Bộ21</v>
      </c>
    </row>
    <row r="1145" spans="1:18">
      <c r="A1145" s="6">
        <v>1144</v>
      </c>
      <c r="B1145" s="6">
        <v>8</v>
      </c>
      <c r="C1145" s="6" t="s">
        <v>1267</v>
      </c>
      <c r="D1145" s="6">
        <v>75</v>
      </c>
      <c r="E1145" s="6" t="s">
        <v>1341</v>
      </c>
      <c r="F1145" s="6">
        <v>2506</v>
      </c>
      <c r="G1145" s="6" t="s">
        <v>1363</v>
      </c>
      <c r="H1145" s="6">
        <v>2</v>
      </c>
      <c r="I1145" s="6" t="s">
        <v>297</v>
      </c>
      <c r="J1145" s="6">
        <v>1</v>
      </c>
      <c r="K1145" s="6" t="s">
        <v>810</v>
      </c>
      <c r="L1145" s="8">
        <v>6</v>
      </c>
      <c r="M1145" s="6" t="s">
        <v>297</v>
      </c>
      <c r="N1145" s="6" t="s">
        <v>1270</v>
      </c>
      <c r="R1145" s="6" t="str">
        <f t="shared" si="17"/>
        <v>875Xã Mỹ Bằng21</v>
      </c>
    </row>
    <row r="1146" spans="1:18">
      <c r="A1146" s="6">
        <v>1145</v>
      </c>
      <c r="B1146" s="6">
        <v>8</v>
      </c>
      <c r="C1146" s="6" t="s">
        <v>1267</v>
      </c>
      <c r="D1146" s="6">
        <v>75</v>
      </c>
      <c r="E1146" s="6" t="s">
        <v>1341</v>
      </c>
      <c r="F1146" s="6">
        <v>2518</v>
      </c>
      <c r="G1146" s="6" t="s">
        <v>1364</v>
      </c>
      <c r="H1146" s="6">
        <v>2</v>
      </c>
      <c r="I1146" s="6" t="s">
        <v>297</v>
      </c>
      <c r="J1146" s="6">
        <v>1</v>
      </c>
      <c r="K1146" s="6" t="s">
        <v>810</v>
      </c>
      <c r="L1146" s="8">
        <v>6</v>
      </c>
      <c r="M1146" s="6" t="s">
        <v>297</v>
      </c>
      <c r="N1146" s="6" t="s">
        <v>1270</v>
      </c>
      <c r="R1146" s="6" t="str">
        <f t="shared" si="17"/>
        <v>875Xã Hoàng Khai21</v>
      </c>
    </row>
    <row r="1147" spans="1:18">
      <c r="A1147" s="6">
        <v>1146</v>
      </c>
      <c r="B1147" s="6">
        <v>8</v>
      </c>
      <c r="C1147" s="6" t="s">
        <v>1267</v>
      </c>
      <c r="D1147" s="6">
        <v>75</v>
      </c>
      <c r="E1147" s="6" t="s">
        <v>1341</v>
      </c>
      <c r="F1147" s="6">
        <v>2527</v>
      </c>
      <c r="G1147" s="6" t="s">
        <v>1365</v>
      </c>
      <c r="H1147" s="6">
        <v>2</v>
      </c>
      <c r="I1147" s="6" t="s">
        <v>297</v>
      </c>
      <c r="J1147" s="6">
        <v>1</v>
      </c>
      <c r="K1147" s="6" t="s">
        <v>810</v>
      </c>
      <c r="L1147" s="8">
        <v>6</v>
      </c>
      <c r="M1147" s="6" t="s">
        <v>297</v>
      </c>
      <c r="N1147" s="6" t="s">
        <v>1270</v>
      </c>
      <c r="R1147" s="6" t="str">
        <f t="shared" si="17"/>
        <v>875Xã Nhữ Hán21</v>
      </c>
    </row>
    <row r="1148" spans="1:18">
      <c r="A1148" s="6">
        <v>1147</v>
      </c>
      <c r="B1148" s="6">
        <v>8</v>
      </c>
      <c r="C1148" s="6" t="s">
        <v>1267</v>
      </c>
      <c r="D1148" s="6">
        <v>75</v>
      </c>
      <c r="E1148" s="6" t="s">
        <v>1341</v>
      </c>
      <c r="F1148" s="6">
        <v>2530</v>
      </c>
      <c r="G1148" s="6" t="s">
        <v>1366</v>
      </c>
      <c r="H1148" s="6">
        <v>2</v>
      </c>
      <c r="I1148" s="6" t="s">
        <v>297</v>
      </c>
      <c r="J1148" s="6">
        <v>1</v>
      </c>
      <c r="K1148" s="6" t="s">
        <v>810</v>
      </c>
      <c r="L1148" s="8">
        <v>6</v>
      </c>
      <c r="M1148" s="6" t="s">
        <v>297</v>
      </c>
      <c r="N1148" s="6" t="s">
        <v>1270</v>
      </c>
      <c r="R1148" s="6" t="str">
        <f t="shared" si="17"/>
        <v>875Xã Nhữ Khê21</v>
      </c>
    </row>
    <row r="1149" spans="1:18">
      <c r="A1149" s="6">
        <v>1148</v>
      </c>
      <c r="B1149" s="6">
        <v>8</v>
      </c>
      <c r="C1149" s="6" t="s">
        <v>1267</v>
      </c>
      <c r="D1149" s="6">
        <v>75</v>
      </c>
      <c r="E1149" s="6" t="s">
        <v>1341</v>
      </c>
      <c r="F1149" s="6">
        <v>2533</v>
      </c>
      <c r="G1149" s="6" t="s">
        <v>779</v>
      </c>
      <c r="H1149" s="6">
        <v>2</v>
      </c>
      <c r="I1149" s="6" t="s">
        <v>297</v>
      </c>
      <c r="J1149" s="6">
        <v>1</v>
      </c>
      <c r="K1149" s="6" t="s">
        <v>810</v>
      </c>
      <c r="L1149" s="8">
        <v>6</v>
      </c>
      <c r="M1149" s="6" t="s">
        <v>297</v>
      </c>
      <c r="N1149" s="6" t="s">
        <v>1270</v>
      </c>
      <c r="R1149" s="6" t="str">
        <f t="shared" si="17"/>
        <v>875Xã Đội Bình21</v>
      </c>
    </row>
    <row r="1150" spans="1:18">
      <c r="A1150" s="6">
        <v>1149</v>
      </c>
      <c r="B1150" s="6">
        <v>8</v>
      </c>
      <c r="C1150" s="6" t="s">
        <v>1267</v>
      </c>
      <c r="D1150" s="6">
        <v>76</v>
      </c>
      <c r="E1150" s="6" t="s">
        <v>1367</v>
      </c>
      <c r="F1150" s="6">
        <v>2536</v>
      </c>
      <c r="G1150" s="6" t="s">
        <v>1368</v>
      </c>
      <c r="H1150" s="6">
        <v>1</v>
      </c>
      <c r="I1150" s="6" t="s">
        <v>251</v>
      </c>
      <c r="J1150" s="6">
        <v>1</v>
      </c>
      <c r="K1150" s="6" t="s">
        <v>810</v>
      </c>
      <c r="L1150" s="8">
        <v>5</v>
      </c>
      <c r="M1150" s="6" t="s">
        <v>251</v>
      </c>
      <c r="N1150" s="6" t="s">
        <v>1270</v>
      </c>
      <c r="R1150" s="6" t="str">
        <f t="shared" si="17"/>
        <v>876Thị trấn Sơn Dương11</v>
      </c>
    </row>
    <row r="1151" spans="1:18">
      <c r="A1151" s="6">
        <v>1150</v>
      </c>
      <c r="B1151" s="6">
        <v>8</v>
      </c>
      <c r="C1151" s="6" t="s">
        <v>1267</v>
      </c>
      <c r="D1151" s="6">
        <v>76</v>
      </c>
      <c r="E1151" s="6" t="s">
        <v>1367</v>
      </c>
      <c r="F1151" s="6">
        <v>2539</v>
      </c>
      <c r="G1151" s="6" t="s">
        <v>1369</v>
      </c>
      <c r="H1151" s="6">
        <v>2</v>
      </c>
      <c r="I1151" s="6" t="s">
        <v>297</v>
      </c>
      <c r="J1151" s="6">
        <v>1</v>
      </c>
      <c r="K1151" s="6" t="s">
        <v>810</v>
      </c>
      <c r="L1151" s="8">
        <v>6</v>
      </c>
      <c r="M1151" s="6" t="s">
        <v>297</v>
      </c>
      <c r="N1151" s="6" t="s">
        <v>1270</v>
      </c>
      <c r="R1151" s="6" t="str">
        <f t="shared" si="17"/>
        <v>876Xã Trung Yên21</v>
      </c>
    </row>
    <row r="1152" spans="1:18">
      <c r="A1152" s="6">
        <v>1151</v>
      </c>
      <c r="B1152" s="6">
        <v>8</v>
      </c>
      <c r="C1152" s="6" t="s">
        <v>1267</v>
      </c>
      <c r="D1152" s="6">
        <v>76</v>
      </c>
      <c r="E1152" s="6" t="s">
        <v>1367</v>
      </c>
      <c r="F1152" s="6">
        <v>2542</v>
      </c>
      <c r="G1152" s="6" t="s">
        <v>1370</v>
      </c>
      <c r="H1152" s="6">
        <v>2</v>
      </c>
      <c r="I1152" s="6" t="s">
        <v>297</v>
      </c>
      <c r="J1152" s="6">
        <v>1</v>
      </c>
      <c r="K1152" s="6" t="s">
        <v>810</v>
      </c>
      <c r="L1152" s="8">
        <v>6</v>
      </c>
      <c r="M1152" s="6" t="s">
        <v>297</v>
      </c>
      <c r="N1152" s="6" t="s">
        <v>1270</v>
      </c>
      <c r="R1152" s="6" t="str">
        <f t="shared" si="17"/>
        <v>876Xã Minh Thanh21</v>
      </c>
    </row>
    <row r="1153" spans="1:18">
      <c r="A1153" s="6">
        <v>1152</v>
      </c>
      <c r="B1153" s="6">
        <v>8</v>
      </c>
      <c r="C1153" s="6" t="s">
        <v>1267</v>
      </c>
      <c r="D1153" s="6">
        <v>76</v>
      </c>
      <c r="E1153" s="6" t="s">
        <v>1367</v>
      </c>
      <c r="F1153" s="6">
        <v>2545</v>
      </c>
      <c r="G1153" s="6" t="s">
        <v>1371</v>
      </c>
      <c r="H1153" s="6">
        <v>2</v>
      </c>
      <c r="I1153" s="6" t="s">
        <v>297</v>
      </c>
      <c r="J1153" s="6">
        <v>1</v>
      </c>
      <c r="K1153" s="6" t="s">
        <v>810</v>
      </c>
      <c r="L1153" s="8">
        <v>6</v>
      </c>
      <c r="M1153" s="6" t="s">
        <v>297</v>
      </c>
      <c r="N1153" s="6" t="s">
        <v>1270</v>
      </c>
      <c r="R1153" s="6" t="str">
        <f t="shared" si="17"/>
        <v>876Xã Tân Trào21</v>
      </c>
    </row>
    <row r="1154" spans="1:18">
      <c r="A1154" s="6">
        <v>1153</v>
      </c>
      <c r="B1154" s="6">
        <v>8</v>
      </c>
      <c r="C1154" s="6" t="s">
        <v>1267</v>
      </c>
      <c r="D1154" s="6">
        <v>76</v>
      </c>
      <c r="E1154" s="6" t="s">
        <v>1367</v>
      </c>
      <c r="F1154" s="6">
        <v>2548</v>
      </c>
      <c r="G1154" s="6" t="s">
        <v>1372</v>
      </c>
      <c r="H1154" s="6">
        <v>2</v>
      </c>
      <c r="I1154" s="6" t="s">
        <v>297</v>
      </c>
      <c r="J1154" s="6">
        <v>1</v>
      </c>
      <c r="K1154" s="6" t="s">
        <v>810</v>
      </c>
      <c r="L1154" s="8">
        <v>6</v>
      </c>
      <c r="M1154" s="6" t="s">
        <v>297</v>
      </c>
      <c r="N1154" s="6" t="s">
        <v>1270</v>
      </c>
      <c r="R1154" s="6" t="str">
        <f t="shared" si="17"/>
        <v>876Xã Vĩnh Lợi21</v>
      </c>
    </row>
    <row r="1155" spans="1:18">
      <c r="A1155" s="6">
        <v>1154</v>
      </c>
      <c r="B1155" s="6">
        <v>8</v>
      </c>
      <c r="C1155" s="6" t="s">
        <v>1267</v>
      </c>
      <c r="D1155" s="6">
        <v>76</v>
      </c>
      <c r="E1155" s="6" t="s">
        <v>1367</v>
      </c>
      <c r="F1155" s="6">
        <v>2551</v>
      </c>
      <c r="G1155" s="6" t="s">
        <v>1373</v>
      </c>
      <c r="H1155" s="6">
        <v>2</v>
      </c>
      <c r="I1155" s="6" t="s">
        <v>297</v>
      </c>
      <c r="J1155" s="6">
        <v>1</v>
      </c>
      <c r="K1155" s="6" t="s">
        <v>810</v>
      </c>
      <c r="L1155" s="8">
        <v>6</v>
      </c>
      <c r="M1155" s="6" t="s">
        <v>297</v>
      </c>
      <c r="N1155" s="6" t="s">
        <v>1270</v>
      </c>
      <c r="R1155" s="6" t="str">
        <f t="shared" ref="R1155:R1218" si="18">CONCATENATE(B1155,D1155,G1155,H1155,J1155)</f>
        <v>876Xã Thượng Ấm21</v>
      </c>
    </row>
    <row r="1156" spans="1:18">
      <c r="A1156" s="6">
        <v>1155</v>
      </c>
      <c r="B1156" s="6">
        <v>8</v>
      </c>
      <c r="C1156" s="6" t="s">
        <v>1267</v>
      </c>
      <c r="D1156" s="6">
        <v>76</v>
      </c>
      <c r="E1156" s="6" t="s">
        <v>1367</v>
      </c>
      <c r="F1156" s="6">
        <v>2554</v>
      </c>
      <c r="G1156" s="6" t="s">
        <v>635</v>
      </c>
      <c r="H1156" s="6">
        <v>2</v>
      </c>
      <c r="I1156" s="6" t="s">
        <v>297</v>
      </c>
      <c r="J1156" s="6">
        <v>1</v>
      </c>
      <c r="K1156" s="6" t="s">
        <v>810</v>
      </c>
      <c r="L1156" s="8">
        <v>6</v>
      </c>
      <c r="M1156" s="6" t="s">
        <v>297</v>
      </c>
      <c r="N1156" s="6" t="s">
        <v>1270</v>
      </c>
      <c r="R1156" s="6" t="str">
        <f t="shared" si="18"/>
        <v>876Xã Bình Yên21</v>
      </c>
    </row>
    <row r="1157" spans="1:18">
      <c r="A1157" s="6">
        <v>1156</v>
      </c>
      <c r="B1157" s="6">
        <v>8</v>
      </c>
      <c r="C1157" s="6" t="s">
        <v>1267</v>
      </c>
      <c r="D1157" s="6">
        <v>76</v>
      </c>
      <c r="E1157" s="6" t="s">
        <v>1367</v>
      </c>
      <c r="F1157" s="6">
        <v>2557</v>
      </c>
      <c r="G1157" s="6" t="s">
        <v>1374</v>
      </c>
      <c r="H1157" s="6">
        <v>2</v>
      </c>
      <c r="I1157" s="6" t="s">
        <v>297</v>
      </c>
      <c r="J1157" s="6">
        <v>1</v>
      </c>
      <c r="K1157" s="6" t="s">
        <v>810</v>
      </c>
      <c r="L1157" s="8">
        <v>6</v>
      </c>
      <c r="M1157" s="6" t="s">
        <v>297</v>
      </c>
      <c r="N1157" s="6" t="s">
        <v>1270</v>
      </c>
      <c r="R1157" s="6" t="str">
        <f t="shared" si="18"/>
        <v>876Xã Lương Thiện21</v>
      </c>
    </row>
    <row r="1158" spans="1:18">
      <c r="A1158" s="6">
        <v>1157</v>
      </c>
      <c r="B1158" s="6">
        <v>8</v>
      </c>
      <c r="C1158" s="6" t="s">
        <v>1267</v>
      </c>
      <c r="D1158" s="6">
        <v>76</v>
      </c>
      <c r="E1158" s="6" t="s">
        <v>1367</v>
      </c>
      <c r="F1158" s="6">
        <v>2560</v>
      </c>
      <c r="G1158" s="6" t="s">
        <v>1375</v>
      </c>
      <c r="H1158" s="6">
        <v>2</v>
      </c>
      <c r="I1158" s="6" t="s">
        <v>297</v>
      </c>
      <c r="J1158" s="6">
        <v>1</v>
      </c>
      <c r="K1158" s="6" t="s">
        <v>810</v>
      </c>
      <c r="L1158" s="8">
        <v>6</v>
      </c>
      <c r="M1158" s="6" t="s">
        <v>297</v>
      </c>
      <c r="N1158" s="6" t="s">
        <v>1270</v>
      </c>
      <c r="R1158" s="6" t="str">
        <f t="shared" si="18"/>
        <v>876Xã Tú Thịnh21</v>
      </c>
    </row>
    <row r="1159" spans="1:18">
      <c r="A1159" s="6">
        <v>1158</v>
      </c>
      <c r="B1159" s="6">
        <v>8</v>
      </c>
      <c r="C1159" s="6" t="s">
        <v>1267</v>
      </c>
      <c r="D1159" s="6">
        <v>76</v>
      </c>
      <c r="E1159" s="6" t="s">
        <v>1367</v>
      </c>
      <c r="F1159" s="6">
        <v>2563</v>
      </c>
      <c r="G1159" s="6" t="s">
        <v>1376</v>
      </c>
      <c r="H1159" s="6">
        <v>2</v>
      </c>
      <c r="I1159" s="6" t="s">
        <v>297</v>
      </c>
      <c r="J1159" s="6">
        <v>1</v>
      </c>
      <c r="K1159" s="6" t="s">
        <v>810</v>
      </c>
      <c r="L1159" s="8">
        <v>6</v>
      </c>
      <c r="M1159" s="6" t="s">
        <v>297</v>
      </c>
      <c r="N1159" s="6" t="s">
        <v>1270</v>
      </c>
      <c r="R1159" s="6" t="str">
        <f t="shared" si="18"/>
        <v>876Xã Cấp Tiến21</v>
      </c>
    </row>
    <row r="1160" spans="1:18">
      <c r="A1160" s="6">
        <v>1159</v>
      </c>
      <c r="B1160" s="6">
        <v>8</v>
      </c>
      <c r="C1160" s="6" t="s">
        <v>1267</v>
      </c>
      <c r="D1160" s="6">
        <v>76</v>
      </c>
      <c r="E1160" s="6" t="s">
        <v>1367</v>
      </c>
      <c r="F1160" s="6">
        <v>2566</v>
      </c>
      <c r="G1160" s="6" t="s">
        <v>1377</v>
      </c>
      <c r="H1160" s="6">
        <v>2</v>
      </c>
      <c r="I1160" s="6" t="s">
        <v>297</v>
      </c>
      <c r="J1160" s="6">
        <v>1</v>
      </c>
      <c r="K1160" s="6" t="s">
        <v>810</v>
      </c>
      <c r="L1160" s="8">
        <v>6</v>
      </c>
      <c r="M1160" s="6" t="s">
        <v>297</v>
      </c>
      <c r="N1160" s="6" t="s">
        <v>1270</v>
      </c>
      <c r="R1160" s="6" t="str">
        <f t="shared" si="18"/>
        <v>876Xã Hợp Thành21</v>
      </c>
    </row>
    <row r="1161" spans="1:18">
      <c r="A1161" s="6">
        <v>1160</v>
      </c>
      <c r="B1161" s="6">
        <v>8</v>
      </c>
      <c r="C1161" s="6" t="s">
        <v>1267</v>
      </c>
      <c r="D1161" s="6">
        <v>76</v>
      </c>
      <c r="E1161" s="6" t="s">
        <v>1367</v>
      </c>
      <c r="F1161" s="6">
        <v>2569</v>
      </c>
      <c r="G1161" s="6" t="s">
        <v>1378</v>
      </c>
      <c r="H1161" s="6">
        <v>2</v>
      </c>
      <c r="I1161" s="6" t="s">
        <v>297</v>
      </c>
      <c r="J1161" s="6">
        <v>1</v>
      </c>
      <c r="K1161" s="6" t="s">
        <v>810</v>
      </c>
      <c r="L1161" s="8">
        <v>6</v>
      </c>
      <c r="M1161" s="6" t="s">
        <v>297</v>
      </c>
      <c r="N1161" s="6" t="s">
        <v>1270</v>
      </c>
      <c r="R1161" s="6" t="str">
        <f t="shared" si="18"/>
        <v>876Xã Phúc Ứng21</v>
      </c>
    </row>
    <row r="1162" spans="1:18">
      <c r="A1162" s="6">
        <v>1161</v>
      </c>
      <c r="B1162" s="6">
        <v>8</v>
      </c>
      <c r="C1162" s="6" t="s">
        <v>1267</v>
      </c>
      <c r="D1162" s="6">
        <v>76</v>
      </c>
      <c r="E1162" s="6" t="s">
        <v>1367</v>
      </c>
      <c r="F1162" s="6">
        <v>2572</v>
      </c>
      <c r="G1162" s="6" t="s">
        <v>1379</v>
      </c>
      <c r="H1162" s="6">
        <v>2</v>
      </c>
      <c r="I1162" s="6" t="s">
        <v>297</v>
      </c>
      <c r="J1162" s="6">
        <v>1</v>
      </c>
      <c r="K1162" s="6" t="s">
        <v>810</v>
      </c>
      <c r="L1162" s="8">
        <v>6</v>
      </c>
      <c r="M1162" s="6" t="s">
        <v>297</v>
      </c>
      <c r="N1162" s="6" t="s">
        <v>1270</v>
      </c>
      <c r="R1162" s="6" t="str">
        <f t="shared" si="18"/>
        <v>876Xã Đông Thọ21</v>
      </c>
    </row>
    <row r="1163" spans="1:18">
      <c r="A1163" s="6">
        <v>1162</v>
      </c>
      <c r="B1163" s="6">
        <v>8</v>
      </c>
      <c r="C1163" s="6" t="s">
        <v>1267</v>
      </c>
      <c r="D1163" s="6">
        <v>76</v>
      </c>
      <c r="E1163" s="6" t="s">
        <v>1367</v>
      </c>
      <c r="F1163" s="6">
        <v>2575</v>
      </c>
      <c r="G1163" s="6" t="s">
        <v>1380</v>
      </c>
      <c r="H1163" s="6">
        <v>2</v>
      </c>
      <c r="I1163" s="6" t="s">
        <v>297</v>
      </c>
      <c r="J1163" s="6">
        <v>1</v>
      </c>
      <c r="K1163" s="6" t="s">
        <v>810</v>
      </c>
      <c r="L1163" s="8">
        <v>6</v>
      </c>
      <c r="M1163" s="6" t="s">
        <v>297</v>
      </c>
      <c r="N1163" s="6" t="s">
        <v>1270</v>
      </c>
      <c r="R1163" s="6" t="str">
        <f t="shared" si="18"/>
        <v>876Xã Kháng Nhật21</v>
      </c>
    </row>
    <row r="1164" spans="1:18">
      <c r="A1164" s="6">
        <v>1163</v>
      </c>
      <c r="B1164" s="6">
        <v>8</v>
      </c>
      <c r="C1164" s="6" t="s">
        <v>1267</v>
      </c>
      <c r="D1164" s="6">
        <v>76</v>
      </c>
      <c r="E1164" s="6" t="s">
        <v>1367</v>
      </c>
      <c r="F1164" s="6">
        <v>2578</v>
      </c>
      <c r="G1164" s="6" t="s">
        <v>1381</v>
      </c>
      <c r="H1164" s="6">
        <v>2</v>
      </c>
      <c r="I1164" s="6" t="s">
        <v>297</v>
      </c>
      <c r="J1164" s="6">
        <v>1</v>
      </c>
      <c r="K1164" s="6" t="s">
        <v>810</v>
      </c>
      <c r="L1164" s="8">
        <v>6</v>
      </c>
      <c r="M1164" s="6" t="s">
        <v>297</v>
      </c>
      <c r="N1164" s="6" t="s">
        <v>1270</v>
      </c>
      <c r="R1164" s="6" t="str">
        <f t="shared" si="18"/>
        <v>876Xã Hợp Hòa21</v>
      </c>
    </row>
    <row r="1165" spans="1:18">
      <c r="A1165" s="6">
        <v>1164</v>
      </c>
      <c r="B1165" s="6">
        <v>8</v>
      </c>
      <c r="C1165" s="6" t="s">
        <v>1267</v>
      </c>
      <c r="D1165" s="6">
        <v>76</v>
      </c>
      <c r="E1165" s="6" t="s">
        <v>1367</v>
      </c>
      <c r="F1165" s="6">
        <v>2584</v>
      </c>
      <c r="G1165" s="6" t="s">
        <v>1382</v>
      </c>
      <c r="H1165" s="6">
        <v>2</v>
      </c>
      <c r="I1165" s="6" t="s">
        <v>297</v>
      </c>
      <c r="J1165" s="6">
        <v>1</v>
      </c>
      <c r="K1165" s="6" t="s">
        <v>810</v>
      </c>
      <c r="L1165" s="8">
        <v>6</v>
      </c>
      <c r="M1165" s="6" t="s">
        <v>297</v>
      </c>
      <c r="N1165" s="6" t="s">
        <v>1270</v>
      </c>
      <c r="R1165" s="6" t="str">
        <f t="shared" si="18"/>
        <v>876Xã Quyết Thắng21</v>
      </c>
    </row>
    <row r="1166" spans="1:18">
      <c r="A1166" s="6">
        <v>1165</v>
      </c>
      <c r="B1166" s="6">
        <v>8</v>
      </c>
      <c r="C1166" s="6" t="s">
        <v>1267</v>
      </c>
      <c r="D1166" s="6">
        <v>76</v>
      </c>
      <c r="E1166" s="6" t="s">
        <v>1367</v>
      </c>
      <c r="F1166" s="6">
        <v>2587</v>
      </c>
      <c r="G1166" s="6" t="s">
        <v>1383</v>
      </c>
      <c r="H1166" s="6">
        <v>2</v>
      </c>
      <c r="I1166" s="6" t="s">
        <v>297</v>
      </c>
      <c r="J1166" s="6">
        <v>1</v>
      </c>
      <c r="K1166" s="6" t="s">
        <v>810</v>
      </c>
      <c r="L1166" s="8">
        <v>6</v>
      </c>
      <c r="M1166" s="6" t="s">
        <v>297</v>
      </c>
      <c r="N1166" s="6" t="s">
        <v>1270</v>
      </c>
      <c r="R1166" s="6" t="str">
        <f t="shared" si="18"/>
        <v>876Xã Đồng Quý21</v>
      </c>
    </row>
    <row r="1167" spans="1:18">
      <c r="A1167" s="6">
        <v>1166</v>
      </c>
      <c r="B1167" s="6">
        <v>8</v>
      </c>
      <c r="C1167" s="6" t="s">
        <v>1267</v>
      </c>
      <c r="D1167" s="6">
        <v>76</v>
      </c>
      <c r="E1167" s="6" t="s">
        <v>1367</v>
      </c>
      <c r="F1167" s="6">
        <v>2590</v>
      </c>
      <c r="G1167" s="6" t="s">
        <v>1384</v>
      </c>
      <c r="H1167" s="6">
        <v>2</v>
      </c>
      <c r="I1167" s="6" t="s">
        <v>297</v>
      </c>
      <c r="J1167" s="6">
        <v>1</v>
      </c>
      <c r="K1167" s="6" t="s">
        <v>810</v>
      </c>
      <c r="L1167" s="8">
        <v>6</v>
      </c>
      <c r="M1167" s="6" t="s">
        <v>297</v>
      </c>
      <c r="N1167" s="6" t="s">
        <v>1270</v>
      </c>
      <c r="R1167" s="6" t="str">
        <f t="shared" si="18"/>
        <v>876Xã Tân Thanh21</v>
      </c>
    </row>
    <row r="1168" spans="1:18">
      <c r="A1168" s="6">
        <v>1167</v>
      </c>
      <c r="B1168" s="6">
        <v>8</v>
      </c>
      <c r="C1168" s="6" t="s">
        <v>1267</v>
      </c>
      <c r="D1168" s="6">
        <v>76</v>
      </c>
      <c r="E1168" s="6" t="s">
        <v>1367</v>
      </c>
      <c r="F1168" s="6">
        <v>2593</v>
      </c>
      <c r="G1168" s="6" t="s">
        <v>1385</v>
      </c>
      <c r="H1168" s="6">
        <v>2</v>
      </c>
      <c r="I1168" s="6" t="s">
        <v>297</v>
      </c>
      <c r="J1168" s="6">
        <v>1</v>
      </c>
      <c r="K1168" s="6" t="s">
        <v>810</v>
      </c>
      <c r="L1168" s="8">
        <v>6</v>
      </c>
      <c r="M1168" s="6" t="s">
        <v>297</v>
      </c>
      <c r="N1168" s="6" t="s">
        <v>1270</v>
      </c>
      <c r="R1168" s="6" t="str">
        <f t="shared" si="18"/>
        <v>876Xã Vân Sơn21</v>
      </c>
    </row>
    <row r="1169" spans="1:18">
      <c r="A1169" s="6">
        <v>1168</v>
      </c>
      <c r="B1169" s="6">
        <v>8</v>
      </c>
      <c r="C1169" s="6" t="s">
        <v>1267</v>
      </c>
      <c r="D1169" s="6">
        <v>76</v>
      </c>
      <c r="E1169" s="6" t="s">
        <v>1367</v>
      </c>
      <c r="F1169" s="6">
        <v>2596</v>
      </c>
      <c r="G1169" s="6" t="s">
        <v>713</v>
      </c>
      <c r="H1169" s="6">
        <v>2</v>
      </c>
      <c r="I1169" s="6" t="s">
        <v>297</v>
      </c>
      <c r="J1169" s="6">
        <v>1</v>
      </c>
      <c r="K1169" s="6" t="s">
        <v>810</v>
      </c>
      <c r="L1169" s="8">
        <v>6</v>
      </c>
      <c r="M1169" s="6" t="s">
        <v>297</v>
      </c>
      <c r="N1169" s="6" t="s">
        <v>1270</v>
      </c>
      <c r="R1169" s="6" t="str">
        <f t="shared" si="18"/>
        <v>876Xã Văn Phú21</v>
      </c>
    </row>
    <row r="1170" spans="1:18">
      <c r="A1170" s="6">
        <v>1169</v>
      </c>
      <c r="B1170" s="6">
        <v>8</v>
      </c>
      <c r="C1170" s="6" t="s">
        <v>1267</v>
      </c>
      <c r="D1170" s="6">
        <v>76</v>
      </c>
      <c r="E1170" s="6" t="s">
        <v>1367</v>
      </c>
      <c r="F1170" s="6">
        <v>2599</v>
      </c>
      <c r="G1170" s="6" t="s">
        <v>1386</v>
      </c>
      <c r="H1170" s="6">
        <v>2</v>
      </c>
      <c r="I1170" s="6" t="s">
        <v>297</v>
      </c>
      <c r="J1170" s="6">
        <v>1</v>
      </c>
      <c r="K1170" s="6" t="s">
        <v>810</v>
      </c>
      <c r="L1170" s="8">
        <v>6</v>
      </c>
      <c r="M1170" s="6" t="s">
        <v>297</v>
      </c>
      <c r="N1170" s="6" t="s">
        <v>1270</v>
      </c>
      <c r="R1170" s="6" t="str">
        <f t="shared" si="18"/>
        <v>876Xã Chi Thiết21</v>
      </c>
    </row>
    <row r="1171" spans="1:18">
      <c r="A1171" s="6">
        <v>1170</v>
      </c>
      <c r="B1171" s="6">
        <v>8</v>
      </c>
      <c r="C1171" s="6" t="s">
        <v>1267</v>
      </c>
      <c r="D1171" s="6">
        <v>76</v>
      </c>
      <c r="E1171" s="6" t="s">
        <v>1367</v>
      </c>
      <c r="F1171" s="6">
        <v>2602</v>
      </c>
      <c r="G1171" s="6" t="s">
        <v>1387</v>
      </c>
      <c r="H1171" s="6">
        <v>2</v>
      </c>
      <c r="I1171" s="6" t="s">
        <v>297</v>
      </c>
      <c r="J1171" s="6">
        <v>1</v>
      </c>
      <c r="K1171" s="6" t="s">
        <v>810</v>
      </c>
      <c r="L1171" s="8">
        <v>6</v>
      </c>
      <c r="M1171" s="6" t="s">
        <v>297</v>
      </c>
      <c r="N1171" s="6" t="s">
        <v>1270</v>
      </c>
      <c r="R1171" s="6" t="str">
        <f t="shared" si="18"/>
        <v>876Xã Đông Lợi21</v>
      </c>
    </row>
    <row r="1172" spans="1:18">
      <c r="A1172" s="6">
        <v>1171</v>
      </c>
      <c r="B1172" s="6">
        <v>8</v>
      </c>
      <c r="C1172" s="6" t="s">
        <v>1267</v>
      </c>
      <c r="D1172" s="6">
        <v>76</v>
      </c>
      <c r="E1172" s="6" t="s">
        <v>1367</v>
      </c>
      <c r="F1172" s="6">
        <v>2605</v>
      </c>
      <c r="G1172" s="6" t="s">
        <v>1388</v>
      </c>
      <c r="H1172" s="6">
        <v>2</v>
      </c>
      <c r="I1172" s="6" t="s">
        <v>297</v>
      </c>
      <c r="J1172" s="6">
        <v>1</v>
      </c>
      <c r="K1172" s="6" t="s">
        <v>810</v>
      </c>
      <c r="L1172" s="8">
        <v>6</v>
      </c>
      <c r="M1172" s="6" t="s">
        <v>297</v>
      </c>
      <c r="N1172" s="6" t="s">
        <v>1270</v>
      </c>
      <c r="R1172" s="6" t="str">
        <f t="shared" si="18"/>
        <v>876Xã Thiện Kế21</v>
      </c>
    </row>
    <row r="1173" spans="1:18">
      <c r="A1173" s="6">
        <v>1172</v>
      </c>
      <c r="B1173" s="6">
        <v>8</v>
      </c>
      <c r="C1173" s="6" t="s">
        <v>1267</v>
      </c>
      <c r="D1173" s="6">
        <v>76</v>
      </c>
      <c r="E1173" s="6" t="s">
        <v>1367</v>
      </c>
      <c r="F1173" s="6">
        <v>2608</v>
      </c>
      <c r="G1173" s="6" t="s">
        <v>1389</v>
      </c>
      <c r="H1173" s="6">
        <v>2</v>
      </c>
      <c r="I1173" s="6" t="s">
        <v>297</v>
      </c>
      <c r="J1173" s="6">
        <v>1</v>
      </c>
      <c r="K1173" s="6" t="s">
        <v>810</v>
      </c>
      <c r="L1173" s="8">
        <v>6</v>
      </c>
      <c r="M1173" s="6" t="s">
        <v>297</v>
      </c>
      <c r="N1173" s="6" t="s">
        <v>1270</v>
      </c>
      <c r="R1173" s="6" t="str">
        <f t="shared" si="18"/>
        <v>876Xã Hồng Lạc21</v>
      </c>
    </row>
    <row r="1174" spans="1:18">
      <c r="A1174" s="6">
        <v>1173</v>
      </c>
      <c r="B1174" s="6">
        <v>8</v>
      </c>
      <c r="C1174" s="6" t="s">
        <v>1267</v>
      </c>
      <c r="D1174" s="6">
        <v>76</v>
      </c>
      <c r="E1174" s="6" t="s">
        <v>1367</v>
      </c>
      <c r="F1174" s="6">
        <v>2611</v>
      </c>
      <c r="G1174" s="6" t="s">
        <v>1390</v>
      </c>
      <c r="H1174" s="6">
        <v>2</v>
      </c>
      <c r="I1174" s="6" t="s">
        <v>297</v>
      </c>
      <c r="J1174" s="6">
        <v>1</v>
      </c>
      <c r="K1174" s="6" t="s">
        <v>810</v>
      </c>
      <c r="L1174" s="8">
        <v>6</v>
      </c>
      <c r="M1174" s="6" t="s">
        <v>297</v>
      </c>
      <c r="N1174" s="6" t="s">
        <v>1270</v>
      </c>
      <c r="R1174" s="6" t="str">
        <f t="shared" si="18"/>
        <v>876Xã Phú Lương21</v>
      </c>
    </row>
    <row r="1175" spans="1:18">
      <c r="A1175" s="6">
        <v>1174</v>
      </c>
      <c r="B1175" s="6">
        <v>8</v>
      </c>
      <c r="C1175" s="6" t="s">
        <v>1267</v>
      </c>
      <c r="D1175" s="6">
        <v>76</v>
      </c>
      <c r="E1175" s="6" t="s">
        <v>1367</v>
      </c>
      <c r="F1175" s="6">
        <v>2614</v>
      </c>
      <c r="G1175" s="6" t="s">
        <v>1391</v>
      </c>
      <c r="H1175" s="6">
        <v>2</v>
      </c>
      <c r="I1175" s="6" t="s">
        <v>297</v>
      </c>
      <c r="J1175" s="6">
        <v>1</v>
      </c>
      <c r="K1175" s="6" t="s">
        <v>810</v>
      </c>
      <c r="L1175" s="8">
        <v>6</v>
      </c>
      <c r="M1175" s="6" t="s">
        <v>297</v>
      </c>
      <c r="N1175" s="6" t="s">
        <v>1270</v>
      </c>
      <c r="R1175" s="6" t="str">
        <f t="shared" si="18"/>
        <v>876Xã Ninh Lai21</v>
      </c>
    </row>
    <row r="1176" spans="1:18">
      <c r="A1176" s="6">
        <v>1175</v>
      </c>
      <c r="B1176" s="6">
        <v>8</v>
      </c>
      <c r="C1176" s="6" t="s">
        <v>1267</v>
      </c>
      <c r="D1176" s="6">
        <v>76</v>
      </c>
      <c r="E1176" s="6" t="s">
        <v>1367</v>
      </c>
      <c r="F1176" s="6">
        <v>2617</v>
      </c>
      <c r="G1176" s="6" t="s">
        <v>1392</v>
      </c>
      <c r="H1176" s="6">
        <v>2</v>
      </c>
      <c r="I1176" s="6" t="s">
        <v>297</v>
      </c>
      <c r="J1176" s="6">
        <v>1</v>
      </c>
      <c r="K1176" s="6" t="s">
        <v>810</v>
      </c>
      <c r="L1176" s="8">
        <v>6</v>
      </c>
      <c r="M1176" s="6" t="s">
        <v>297</v>
      </c>
      <c r="N1176" s="6" t="s">
        <v>1270</v>
      </c>
      <c r="R1176" s="6" t="str">
        <f t="shared" si="18"/>
        <v>876Xã Đại Phú21</v>
      </c>
    </row>
    <row r="1177" spans="1:18">
      <c r="A1177" s="6">
        <v>1176</v>
      </c>
      <c r="B1177" s="6">
        <v>8</v>
      </c>
      <c r="C1177" s="6" t="s">
        <v>1267</v>
      </c>
      <c r="D1177" s="6">
        <v>76</v>
      </c>
      <c r="E1177" s="6" t="s">
        <v>1367</v>
      </c>
      <c r="F1177" s="6">
        <v>2620</v>
      </c>
      <c r="G1177" s="6" t="s">
        <v>1393</v>
      </c>
      <c r="H1177" s="6">
        <v>2</v>
      </c>
      <c r="I1177" s="6" t="s">
        <v>297</v>
      </c>
      <c r="J1177" s="6">
        <v>1</v>
      </c>
      <c r="K1177" s="6" t="s">
        <v>810</v>
      </c>
      <c r="L1177" s="8">
        <v>6</v>
      </c>
      <c r="M1177" s="6" t="s">
        <v>297</v>
      </c>
      <c r="N1177" s="6" t="s">
        <v>1270</v>
      </c>
      <c r="R1177" s="6" t="str">
        <f t="shared" si="18"/>
        <v>876Xã Sơn Nam21</v>
      </c>
    </row>
    <row r="1178" spans="1:18">
      <c r="A1178" s="6">
        <v>1177</v>
      </c>
      <c r="B1178" s="6">
        <v>8</v>
      </c>
      <c r="C1178" s="6" t="s">
        <v>1267</v>
      </c>
      <c r="D1178" s="6">
        <v>76</v>
      </c>
      <c r="E1178" s="6" t="s">
        <v>1367</v>
      </c>
      <c r="F1178" s="6">
        <v>2623</v>
      </c>
      <c r="G1178" s="6" t="s">
        <v>1394</v>
      </c>
      <c r="H1178" s="6">
        <v>2</v>
      </c>
      <c r="I1178" s="6" t="s">
        <v>297</v>
      </c>
      <c r="J1178" s="6">
        <v>1</v>
      </c>
      <c r="K1178" s="6" t="s">
        <v>810</v>
      </c>
      <c r="L1178" s="8">
        <v>6</v>
      </c>
      <c r="M1178" s="6" t="s">
        <v>297</v>
      </c>
      <c r="N1178" s="6" t="s">
        <v>1270</v>
      </c>
      <c r="R1178" s="6" t="str">
        <f t="shared" si="18"/>
        <v>876Xã Hào Phú21</v>
      </c>
    </row>
    <row r="1179" spans="1:18">
      <c r="A1179" s="6">
        <v>1178</v>
      </c>
      <c r="B1179" s="6">
        <v>8</v>
      </c>
      <c r="C1179" s="6" t="s">
        <v>1267</v>
      </c>
      <c r="D1179" s="6">
        <v>76</v>
      </c>
      <c r="E1179" s="6" t="s">
        <v>1367</v>
      </c>
      <c r="F1179" s="6">
        <v>2626</v>
      </c>
      <c r="G1179" s="6" t="s">
        <v>1395</v>
      </c>
      <c r="H1179" s="6">
        <v>2</v>
      </c>
      <c r="I1179" s="6" t="s">
        <v>297</v>
      </c>
      <c r="J1179" s="6">
        <v>1</v>
      </c>
      <c r="K1179" s="6" t="s">
        <v>810</v>
      </c>
      <c r="L1179" s="8">
        <v>6</v>
      </c>
      <c r="M1179" s="6" t="s">
        <v>297</v>
      </c>
      <c r="N1179" s="6" t="s">
        <v>1270</v>
      </c>
      <c r="R1179" s="6" t="str">
        <f t="shared" si="18"/>
        <v>876Xã Tam Đa21</v>
      </c>
    </row>
    <row r="1180" spans="1:18">
      <c r="A1180" s="6">
        <v>1179</v>
      </c>
      <c r="B1180" s="6">
        <v>8</v>
      </c>
      <c r="C1180" s="6" t="s">
        <v>1267</v>
      </c>
      <c r="D1180" s="6">
        <v>76</v>
      </c>
      <c r="E1180" s="6" t="s">
        <v>1367</v>
      </c>
      <c r="F1180" s="6">
        <v>2632</v>
      </c>
      <c r="G1180" s="6" t="s">
        <v>1396</v>
      </c>
      <c r="H1180" s="6">
        <v>2</v>
      </c>
      <c r="I1180" s="6" t="s">
        <v>297</v>
      </c>
      <c r="J1180" s="6">
        <v>1</v>
      </c>
      <c r="K1180" s="6" t="s">
        <v>810</v>
      </c>
      <c r="L1180" s="8">
        <v>6</v>
      </c>
      <c r="M1180" s="6" t="s">
        <v>297</v>
      </c>
      <c r="N1180" s="6" t="s">
        <v>1270</v>
      </c>
      <c r="R1180" s="6" t="str">
        <f t="shared" si="18"/>
        <v>876Xã Trường Sinh21</v>
      </c>
    </row>
    <row r="1181" spans="1:18">
      <c r="A1181" s="6">
        <v>1180</v>
      </c>
      <c r="B1181" s="6">
        <v>10</v>
      </c>
      <c r="C1181" s="6" t="s">
        <v>1397</v>
      </c>
      <c r="D1181" s="6">
        <v>80</v>
      </c>
      <c r="E1181" s="6" t="s">
        <v>1398</v>
      </c>
      <c r="F1181" s="6">
        <v>2635</v>
      </c>
      <c r="G1181" s="6" t="s">
        <v>1399</v>
      </c>
      <c r="H1181" s="6">
        <v>1</v>
      </c>
      <c r="I1181" s="6" t="s">
        <v>251</v>
      </c>
      <c r="J1181" s="6">
        <v>1</v>
      </c>
      <c r="K1181" s="6" t="s">
        <v>810</v>
      </c>
      <c r="L1181" s="8">
        <v>5</v>
      </c>
      <c r="M1181" s="6" t="s">
        <v>251</v>
      </c>
      <c r="N1181" s="6" t="s">
        <v>1400</v>
      </c>
      <c r="R1181" s="6" t="str">
        <f t="shared" si="18"/>
        <v>1080Phường Duyên Hải11</v>
      </c>
    </row>
    <row r="1182" spans="1:18">
      <c r="A1182" s="6">
        <v>1181</v>
      </c>
      <c r="B1182" s="6">
        <v>10</v>
      </c>
      <c r="C1182" s="6" t="s">
        <v>1397</v>
      </c>
      <c r="D1182" s="6">
        <v>80</v>
      </c>
      <c r="E1182" s="6" t="s">
        <v>1398</v>
      </c>
      <c r="F1182" s="6">
        <v>2641</v>
      </c>
      <c r="G1182" s="6" t="s">
        <v>1401</v>
      </c>
      <c r="H1182" s="6">
        <v>1</v>
      </c>
      <c r="I1182" s="6" t="s">
        <v>251</v>
      </c>
      <c r="J1182" s="6">
        <v>1</v>
      </c>
      <c r="K1182" s="6" t="s">
        <v>810</v>
      </c>
      <c r="L1182" s="8">
        <v>5</v>
      </c>
      <c r="M1182" s="6" t="s">
        <v>251</v>
      </c>
      <c r="N1182" s="6" t="s">
        <v>1400</v>
      </c>
      <c r="R1182" s="6" t="str">
        <f t="shared" si="18"/>
        <v>1080Phường Lào Cai11</v>
      </c>
    </row>
    <row r="1183" spans="1:18">
      <c r="A1183" s="6">
        <v>1182</v>
      </c>
      <c r="B1183" s="6">
        <v>10</v>
      </c>
      <c r="C1183" s="6" t="s">
        <v>1397</v>
      </c>
      <c r="D1183" s="6">
        <v>80</v>
      </c>
      <c r="E1183" s="6" t="s">
        <v>1398</v>
      </c>
      <c r="F1183" s="6">
        <v>2644</v>
      </c>
      <c r="G1183" s="6" t="s">
        <v>1402</v>
      </c>
      <c r="H1183" s="6">
        <v>1</v>
      </c>
      <c r="I1183" s="6" t="s">
        <v>251</v>
      </c>
      <c r="J1183" s="6">
        <v>1</v>
      </c>
      <c r="K1183" s="6" t="s">
        <v>810</v>
      </c>
      <c r="L1183" s="8">
        <v>5</v>
      </c>
      <c r="M1183" s="6" t="s">
        <v>251</v>
      </c>
      <c r="N1183" s="6" t="s">
        <v>1400</v>
      </c>
      <c r="R1183" s="6" t="str">
        <f t="shared" si="18"/>
        <v>1080Phường Cốc Lếu11</v>
      </c>
    </row>
    <row r="1184" spans="1:18">
      <c r="A1184" s="6">
        <v>1183</v>
      </c>
      <c r="B1184" s="6">
        <v>10</v>
      </c>
      <c r="C1184" s="6" t="s">
        <v>1397</v>
      </c>
      <c r="D1184" s="6">
        <v>80</v>
      </c>
      <c r="E1184" s="6" t="s">
        <v>1398</v>
      </c>
      <c r="F1184" s="6">
        <v>2647</v>
      </c>
      <c r="G1184" s="6" t="s">
        <v>1403</v>
      </c>
      <c r="H1184" s="6">
        <v>1</v>
      </c>
      <c r="I1184" s="6" t="s">
        <v>251</v>
      </c>
      <c r="J1184" s="6">
        <v>1</v>
      </c>
      <c r="K1184" s="6" t="s">
        <v>810</v>
      </c>
      <c r="L1184" s="8">
        <v>5</v>
      </c>
      <c r="M1184" s="6" t="s">
        <v>251</v>
      </c>
      <c r="N1184" s="6" t="s">
        <v>1400</v>
      </c>
      <c r="R1184" s="6" t="str">
        <f t="shared" si="18"/>
        <v>1080Phường Kim Tân11</v>
      </c>
    </row>
    <row r="1185" spans="1:18">
      <c r="A1185" s="6">
        <v>1184</v>
      </c>
      <c r="B1185" s="6">
        <v>10</v>
      </c>
      <c r="C1185" s="6" t="s">
        <v>1397</v>
      </c>
      <c r="D1185" s="6">
        <v>80</v>
      </c>
      <c r="E1185" s="6" t="s">
        <v>1398</v>
      </c>
      <c r="F1185" s="6">
        <v>2650</v>
      </c>
      <c r="G1185" s="6" t="s">
        <v>1404</v>
      </c>
      <c r="H1185" s="6">
        <v>1</v>
      </c>
      <c r="I1185" s="6" t="s">
        <v>251</v>
      </c>
      <c r="J1185" s="6">
        <v>1</v>
      </c>
      <c r="K1185" s="6" t="s">
        <v>810</v>
      </c>
      <c r="L1185" s="8">
        <v>5</v>
      </c>
      <c r="M1185" s="6" t="s">
        <v>251</v>
      </c>
      <c r="N1185" s="6" t="s">
        <v>1400</v>
      </c>
      <c r="R1185" s="6" t="str">
        <f t="shared" si="18"/>
        <v>1080Phường Bắc Lệnh11</v>
      </c>
    </row>
    <row r="1186" spans="1:18">
      <c r="A1186" s="6">
        <v>1185</v>
      </c>
      <c r="B1186" s="6">
        <v>10</v>
      </c>
      <c r="C1186" s="6" t="s">
        <v>1397</v>
      </c>
      <c r="D1186" s="6">
        <v>80</v>
      </c>
      <c r="E1186" s="6" t="s">
        <v>1398</v>
      </c>
      <c r="F1186" s="6">
        <v>2653</v>
      </c>
      <c r="G1186" s="6" t="s">
        <v>1405</v>
      </c>
      <c r="H1186" s="6">
        <v>1</v>
      </c>
      <c r="I1186" s="6" t="s">
        <v>251</v>
      </c>
      <c r="J1186" s="6">
        <v>1</v>
      </c>
      <c r="K1186" s="6" t="s">
        <v>810</v>
      </c>
      <c r="L1186" s="8">
        <v>5</v>
      </c>
      <c r="M1186" s="6" t="s">
        <v>251</v>
      </c>
      <c r="N1186" s="6" t="s">
        <v>1400</v>
      </c>
      <c r="R1186" s="6" t="str">
        <f t="shared" si="18"/>
        <v>1080Phường Pom Hán11</v>
      </c>
    </row>
    <row r="1187" spans="1:18">
      <c r="A1187" s="6">
        <v>1186</v>
      </c>
      <c r="B1187" s="6">
        <v>10</v>
      </c>
      <c r="C1187" s="6" t="s">
        <v>1397</v>
      </c>
      <c r="D1187" s="6">
        <v>80</v>
      </c>
      <c r="E1187" s="6" t="s">
        <v>1398</v>
      </c>
      <c r="F1187" s="6">
        <v>2656</v>
      </c>
      <c r="G1187" s="6" t="s">
        <v>1406</v>
      </c>
      <c r="H1187" s="6">
        <v>1</v>
      </c>
      <c r="I1187" s="6" t="s">
        <v>251</v>
      </c>
      <c r="J1187" s="6">
        <v>1</v>
      </c>
      <c r="K1187" s="6" t="s">
        <v>810</v>
      </c>
      <c r="L1187" s="8">
        <v>5</v>
      </c>
      <c r="M1187" s="6" t="s">
        <v>251</v>
      </c>
      <c r="N1187" s="6" t="s">
        <v>1400</v>
      </c>
      <c r="R1187" s="6" t="str">
        <f t="shared" si="18"/>
        <v>1080Phường Xuân Tăng11</v>
      </c>
    </row>
    <row r="1188" spans="1:18">
      <c r="A1188" s="6">
        <v>1187</v>
      </c>
      <c r="B1188" s="6">
        <v>10</v>
      </c>
      <c r="C1188" s="6" t="s">
        <v>1397</v>
      </c>
      <c r="D1188" s="6">
        <v>80</v>
      </c>
      <c r="E1188" s="6" t="s">
        <v>1398</v>
      </c>
      <c r="F1188" s="6">
        <v>2658</v>
      </c>
      <c r="G1188" s="6" t="s">
        <v>1407</v>
      </c>
      <c r="H1188" s="6">
        <v>1</v>
      </c>
      <c r="I1188" s="6" t="s">
        <v>251</v>
      </c>
      <c r="J1188" s="6">
        <v>1</v>
      </c>
      <c r="K1188" s="6" t="s">
        <v>810</v>
      </c>
      <c r="L1188" s="8">
        <v>5</v>
      </c>
      <c r="M1188" s="6" t="s">
        <v>251</v>
      </c>
      <c r="N1188" s="6" t="s">
        <v>1400</v>
      </c>
      <c r="R1188" s="6" t="str">
        <f t="shared" si="18"/>
        <v>1080Phường Bình Minh11</v>
      </c>
    </row>
    <row r="1189" spans="1:18">
      <c r="A1189" s="6">
        <v>1188</v>
      </c>
      <c r="B1189" s="6">
        <v>10</v>
      </c>
      <c r="C1189" s="6" t="s">
        <v>1397</v>
      </c>
      <c r="D1189" s="6">
        <v>80</v>
      </c>
      <c r="E1189" s="6" t="s">
        <v>1398</v>
      </c>
      <c r="F1189" s="6">
        <v>2659</v>
      </c>
      <c r="G1189" s="6" t="s">
        <v>723</v>
      </c>
      <c r="H1189" s="6">
        <v>2</v>
      </c>
      <c r="I1189" s="6" t="s">
        <v>297</v>
      </c>
      <c r="J1189" s="6">
        <v>1</v>
      </c>
      <c r="K1189" s="6" t="s">
        <v>810</v>
      </c>
      <c r="L1189" s="8">
        <v>6</v>
      </c>
      <c r="M1189" s="6" t="s">
        <v>297</v>
      </c>
      <c r="N1189" s="6" t="s">
        <v>1400</v>
      </c>
      <c r="R1189" s="6" t="str">
        <f t="shared" si="18"/>
        <v>1080Xã Thống Nhất21</v>
      </c>
    </row>
    <row r="1190" spans="1:18">
      <c r="A1190" s="6">
        <v>1189</v>
      </c>
      <c r="B1190" s="6">
        <v>10</v>
      </c>
      <c r="C1190" s="6" t="s">
        <v>1397</v>
      </c>
      <c r="D1190" s="6">
        <v>80</v>
      </c>
      <c r="E1190" s="6" t="s">
        <v>1398</v>
      </c>
      <c r="F1190" s="6">
        <v>2662</v>
      </c>
      <c r="G1190" s="6" t="s">
        <v>1408</v>
      </c>
      <c r="H1190" s="6">
        <v>2</v>
      </c>
      <c r="I1190" s="6" t="s">
        <v>297</v>
      </c>
      <c r="J1190" s="6">
        <v>1</v>
      </c>
      <c r="K1190" s="6" t="s">
        <v>810</v>
      </c>
      <c r="L1190" s="8">
        <v>6</v>
      </c>
      <c r="M1190" s="6" t="s">
        <v>297</v>
      </c>
      <c r="N1190" s="6" t="s">
        <v>1400</v>
      </c>
      <c r="R1190" s="6" t="str">
        <f t="shared" si="18"/>
        <v>1080Xã Đồng Tuyển21</v>
      </c>
    </row>
    <row r="1191" spans="1:18">
      <c r="A1191" s="6">
        <v>1190</v>
      </c>
      <c r="B1191" s="6">
        <v>10</v>
      </c>
      <c r="C1191" s="6" t="s">
        <v>1397</v>
      </c>
      <c r="D1191" s="6">
        <v>80</v>
      </c>
      <c r="E1191" s="6" t="s">
        <v>1398</v>
      </c>
      <c r="F1191" s="6">
        <v>2665</v>
      </c>
      <c r="G1191" s="6" t="s">
        <v>1409</v>
      </c>
      <c r="H1191" s="6">
        <v>2</v>
      </c>
      <c r="I1191" s="6" t="s">
        <v>297</v>
      </c>
      <c r="J1191" s="6">
        <v>1</v>
      </c>
      <c r="K1191" s="6" t="s">
        <v>810</v>
      </c>
      <c r="L1191" s="8">
        <v>6</v>
      </c>
      <c r="M1191" s="6" t="s">
        <v>297</v>
      </c>
      <c r="N1191" s="6" t="s">
        <v>1400</v>
      </c>
      <c r="R1191" s="6" t="str">
        <f t="shared" si="18"/>
        <v>1080Xã Vạn Hoà21</v>
      </c>
    </row>
    <row r="1192" spans="1:18">
      <c r="A1192" s="6">
        <v>1191</v>
      </c>
      <c r="B1192" s="6">
        <v>10</v>
      </c>
      <c r="C1192" s="6" t="s">
        <v>1397</v>
      </c>
      <c r="D1192" s="6">
        <v>80</v>
      </c>
      <c r="E1192" s="6" t="s">
        <v>1398</v>
      </c>
      <c r="F1192" s="6">
        <v>2668</v>
      </c>
      <c r="G1192" s="6" t="s">
        <v>1410</v>
      </c>
      <c r="H1192" s="6">
        <v>1</v>
      </c>
      <c r="I1192" s="6" t="s">
        <v>251</v>
      </c>
      <c r="J1192" s="6">
        <v>1</v>
      </c>
      <c r="K1192" s="6" t="s">
        <v>810</v>
      </c>
      <c r="L1192" s="8">
        <v>5</v>
      </c>
      <c r="M1192" s="6" t="s">
        <v>251</v>
      </c>
      <c r="N1192" s="6" t="s">
        <v>1400</v>
      </c>
      <c r="R1192" s="6" t="str">
        <f t="shared" si="18"/>
        <v>1080Phường Bắc Cường11</v>
      </c>
    </row>
    <row r="1193" spans="1:18">
      <c r="A1193" s="6">
        <v>1192</v>
      </c>
      <c r="B1193" s="6">
        <v>10</v>
      </c>
      <c r="C1193" s="6" t="s">
        <v>1397</v>
      </c>
      <c r="D1193" s="6">
        <v>80</v>
      </c>
      <c r="E1193" s="6" t="s">
        <v>1398</v>
      </c>
      <c r="F1193" s="6">
        <v>2671</v>
      </c>
      <c r="G1193" s="6" t="s">
        <v>1411</v>
      </c>
      <c r="H1193" s="6">
        <v>1</v>
      </c>
      <c r="I1193" s="6" t="s">
        <v>251</v>
      </c>
      <c r="J1193" s="6">
        <v>1</v>
      </c>
      <c r="K1193" s="6" t="s">
        <v>810</v>
      </c>
      <c r="L1193" s="8">
        <v>5</v>
      </c>
      <c r="M1193" s="6" t="s">
        <v>251</v>
      </c>
      <c r="N1193" s="6" t="s">
        <v>1400</v>
      </c>
      <c r="R1193" s="6" t="str">
        <f t="shared" si="18"/>
        <v>1080Phường Nam Cường11</v>
      </c>
    </row>
    <row r="1194" spans="1:18">
      <c r="A1194" s="6">
        <v>1193</v>
      </c>
      <c r="B1194" s="6">
        <v>10</v>
      </c>
      <c r="C1194" s="6" t="s">
        <v>1397</v>
      </c>
      <c r="D1194" s="6">
        <v>80</v>
      </c>
      <c r="E1194" s="6" t="s">
        <v>1398</v>
      </c>
      <c r="F1194" s="6">
        <v>2674</v>
      </c>
      <c r="G1194" s="6" t="s">
        <v>1412</v>
      </c>
      <c r="H1194" s="6">
        <v>2</v>
      </c>
      <c r="I1194" s="6" t="s">
        <v>297</v>
      </c>
      <c r="J1194" s="6">
        <v>1</v>
      </c>
      <c r="K1194" s="6" t="s">
        <v>810</v>
      </c>
      <c r="L1194" s="8">
        <v>6</v>
      </c>
      <c r="M1194" s="6" t="s">
        <v>297</v>
      </c>
      <c r="N1194" s="6" t="s">
        <v>1400</v>
      </c>
      <c r="R1194" s="6" t="str">
        <f t="shared" si="18"/>
        <v>1080Xã Cam Đường21</v>
      </c>
    </row>
    <row r="1195" spans="1:18">
      <c r="A1195" s="6">
        <v>1194</v>
      </c>
      <c r="B1195" s="6">
        <v>10</v>
      </c>
      <c r="C1195" s="6" t="s">
        <v>1397</v>
      </c>
      <c r="D1195" s="6">
        <v>80</v>
      </c>
      <c r="E1195" s="6" t="s">
        <v>1398</v>
      </c>
      <c r="F1195" s="6">
        <v>2677</v>
      </c>
      <c r="G1195" s="6" t="s">
        <v>1413</v>
      </c>
      <c r="H1195" s="6">
        <v>2</v>
      </c>
      <c r="I1195" s="6" t="s">
        <v>297</v>
      </c>
      <c r="J1195" s="6">
        <v>1</v>
      </c>
      <c r="K1195" s="6" t="s">
        <v>810</v>
      </c>
      <c r="L1195" s="8">
        <v>6</v>
      </c>
      <c r="M1195" s="6" t="s">
        <v>297</v>
      </c>
      <c r="N1195" s="6" t="s">
        <v>1400</v>
      </c>
      <c r="R1195" s="6" t="str">
        <f t="shared" si="18"/>
        <v>1080Xã Tả Phời21</v>
      </c>
    </row>
    <row r="1196" spans="1:18">
      <c r="A1196" s="6">
        <v>1195</v>
      </c>
      <c r="B1196" s="6">
        <v>10</v>
      </c>
      <c r="C1196" s="6" t="s">
        <v>1397</v>
      </c>
      <c r="D1196" s="6">
        <v>80</v>
      </c>
      <c r="E1196" s="6" t="s">
        <v>1398</v>
      </c>
      <c r="F1196" s="6">
        <v>2680</v>
      </c>
      <c r="G1196" s="6" t="s">
        <v>1377</v>
      </c>
      <c r="H1196" s="6">
        <v>2</v>
      </c>
      <c r="I1196" s="6" t="s">
        <v>297</v>
      </c>
      <c r="J1196" s="6">
        <v>1</v>
      </c>
      <c r="K1196" s="6" t="s">
        <v>810</v>
      </c>
      <c r="L1196" s="8">
        <v>6</v>
      </c>
      <c r="M1196" s="6" t="s">
        <v>297</v>
      </c>
      <c r="N1196" s="6" t="s">
        <v>1400</v>
      </c>
      <c r="R1196" s="6" t="str">
        <f t="shared" si="18"/>
        <v>1080Xã Hợp Thành21</v>
      </c>
    </row>
    <row r="1197" spans="1:18">
      <c r="A1197" s="6">
        <v>1196</v>
      </c>
      <c r="B1197" s="6">
        <v>10</v>
      </c>
      <c r="C1197" s="6" t="s">
        <v>1397</v>
      </c>
      <c r="D1197" s="6">
        <v>80</v>
      </c>
      <c r="E1197" s="6" t="s">
        <v>1398</v>
      </c>
      <c r="F1197" s="6">
        <v>2746</v>
      </c>
      <c r="G1197" s="6" t="s">
        <v>1414</v>
      </c>
      <c r="H1197" s="6">
        <v>2</v>
      </c>
      <c r="I1197" s="6" t="s">
        <v>297</v>
      </c>
      <c r="J1197" s="6">
        <v>1</v>
      </c>
      <c r="K1197" s="6" t="s">
        <v>810</v>
      </c>
      <c r="L1197" s="8">
        <v>6</v>
      </c>
      <c r="M1197" s="6" t="s">
        <v>297</v>
      </c>
      <c r="N1197" s="6" t="s">
        <v>1400</v>
      </c>
      <c r="R1197" s="6" t="str">
        <f t="shared" si="18"/>
        <v>1080Xã Cốc San21</v>
      </c>
    </row>
    <row r="1198" spans="1:18">
      <c r="A1198" s="6">
        <v>1197</v>
      </c>
      <c r="B1198" s="6">
        <v>10</v>
      </c>
      <c r="C1198" s="6" t="s">
        <v>1397</v>
      </c>
      <c r="D1198" s="6">
        <v>82</v>
      </c>
      <c r="E1198" s="6" t="s">
        <v>1415</v>
      </c>
      <c r="F1198" s="6">
        <v>2683</v>
      </c>
      <c r="G1198" s="6" t="s">
        <v>1416</v>
      </c>
      <c r="H1198" s="6">
        <v>1</v>
      </c>
      <c r="I1198" s="6" t="s">
        <v>251</v>
      </c>
      <c r="J1198" s="6">
        <v>1</v>
      </c>
      <c r="K1198" s="6" t="s">
        <v>810</v>
      </c>
      <c r="L1198" s="8">
        <v>5</v>
      </c>
      <c r="M1198" s="6" t="s">
        <v>251</v>
      </c>
      <c r="N1198" s="6" t="s">
        <v>1400</v>
      </c>
      <c r="R1198" s="6" t="str">
        <f t="shared" si="18"/>
        <v>1082Thị trấn Bát Xát11</v>
      </c>
    </row>
    <row r="1199" spans="1:18">
      <c r="A1199" s="6">
        <v>1198</v>
      </c>
      <c r="B1199" s="6">
        <v>10</v>
      </c>
      <c r="C1199" s="6" t="s">
        <v>1397</v>
      </c>
      <c r="D1199" s="6">
        <v>82</v>
      </c>
      <c r="E1199" s="6" t="s">
        <v>1415</v>
      </c>
      <c r="F1199" s="6">
        <v>2686</v>
      </c>
      <c r="G1199" s="6" t="s">
        <v>1417</v>
      </c>
      <c r="H1199" s="6">
        <v>2</v>
      </c>
      <c r="I1199" s="6" t="s">
        <v>297</v>
      </c>
      <c r="J1199" s="6">
        <v>1</v>
      </c>
      <c r="K1199" s="6" t="s">
        <v>810</v>
      </c>
      <c r="L1199" s="8">
        <v>6</v>
      </c>
      <c r="M1199" s="6" t="s">
        <v>297</v>
      </c>
      <c r="N1199" s="6" t="s">
        <v>1400</v>
      </c>
      <c r="R1199" s="6" t="str">
        <f t="shared" si="18"/>
        <v>1082Xã A Mú Sung21</v>
      </c>
    </row>
    <row r="1200" spans="1:18">
      <c r="A1200" s="6">
        <v>1199</v>
      </c>
      <c r="B1200" s="6">
        <v>10</v>
      </c>
      <c r="C1200" s="6" t="s">
        <v>1397</v>
      </c>
      <c r="D1200" s="6">
        <v>82</v>
      </c>
      <c r="E1200" s="6" t="s">
        <v>1415</v>
      </c>
      <c r="F1200" s="6">
        <v>2689</v>
      </c>
      <c r="G1200" s="6" t="s">
        <v>1418</v>
      </c>
      <c r="H1200" s="6">
        <v>2</v>
      </c>
      <c r="I1200" s="6" t="s">
        <v>297</v>
      </c>
      <c r="J1200" s="6">
        <v>1</v>
      </c>
      <c r="K1200" s="6" t="s">
        <v>810</v>
      </c>
      <c r="L1200" s="8">
        <v>6</v>
      </c>
      <c r="M1200" s="6" t="s">
        <v>297</v>
      </c>
      <c r="N1200" s="6" t="s">
        <v>1400</v>
      </c>
      <c r="R1200" s="6" t="str">
        <f t="shared" si="18"/>
        <v>1082Xã Nậm Chạc21</v>
      </c>
    </row>
    <row r="1201" spans="1:18">
      <c r="A1201" s="6">
        <v>1200</v>
      </c>
      <c r="B1201" s="6">
        <v>10</v>
      </c>
      <c r="C1201" s="6" t="s">
        <v>1397</v>
      </c>
      <c r="D1201" s="6">
        <v>82</v>
      </c>
      <c r="E1201" s="6" t="s">
        <v>1415</v>
      </c>
      <c r="F1201" s="6">
        <v>2692</v>
      </c>
      <c r="G1201" s="6" t="s">
        <v>1419</v>
      </c>
      <c r="H1201" s="6">
        <v>2</v>
      </c>
      <c r="I1201" s="6" t="s">
        <v>297</v>
      </c>
      <c r="J1201" s="6">
        <v>1</v>
      </c>
      <c r="K1201" s="6" t="s">
        <v>810</v>
      </c>
      <c r="L1201" s="8">
        <v>6</v>
      </c>
      <c r="M1201" s="6" t="s">
        <v>297</v>
      </c>
      <c r="N1201" s="6" t="s">
        <v>1400</v>
      </c>
      <c r="R1201" s="6" t="str">
        <f t="shared" si="18"/>
        <v>1082Xã A Lù21</v>
      </c>
    </row>
    <row r="1202" spans="1:18">
      <c r="A1202" s="6">
        <v>1201</v>
      </c>
      <c r="B1202" s="6">
        <v>10</v>
      </c>
      <c r="C1202" s="6" t="s">
        <v>1397</v>
      </c>
      <c r="D1202" s="6">
        <v>82</v>
      </c>
      <c r="E1202" s="6" t="s">
        <v>1415</v>
      </c>
      <c r="F1202" s="6">
        <v>2695</v>
      </c>
      <c r="G1202" s="6" t="s">
        <v>1420</v>
      </c>
      <c r="H1202" s="6">
        <v>2</v>
      </c>
      <c r="I1202" s="6" t="s">
        <v>297</v>
      </c>
      <c r="J1202" s="6">
        <v>1</v>
      </c>
      <c r="K1202" s="6" t="s">
        <v>810</v>
      </c>
      <c r="L1202" s="8">
        <v>6</v>
      </c>
      <c r="M1202" s="6" t="s">
        <v>297</v>
      </c>
      <c r="N1202" s="6" t="s">
        <v>1400</v>
      </c>
      <c r="R1202" s="6" t="str">
        <f t="shared" si="18"/>
        <v>1082Xã Trịnh Tường21</v>
      </c>
    </row>
    <row r="1203" spans="1:18">
      <c r="A1203" s="6">
        <v>1202</v>
      </c>
      <c r="B1203" s="6">
        <v>10</v>
      </c>
      <c r="C1203" s="6" t="s">
        <v>1397</v>
      </c>
      <c r="D1203" s="6">
        <v>82</v>
      </c>
      <c r="E1203" s="6" t="s">
        <v>1415</v>
      </c>
      <c r="F1203" s="6">
        <v>2701</v>
      </c>
      <c r="G1203" s="6" t="s">
        <v>1421</v>
      </c>
      <c r="H1203" s="6">
        <v>2</v>
      </c>
      <c r="I1203" s="6" t="s">
        <v>297</v>
      </c>
      <c r="J1203" s="6">
        <v>1</v>
      </c>
      <c r="K1203" s="6" t="s">
        <v>810</v>
      </c>
      <c r="L1203" s="8">
        <v>6</v>
      </c>
      <c r="M1203" s="6" t="s">
        <v>297</v>
      </c>
      <c r="N1203" s="6" t="s">
        <v>1400</v>
      </c>
      <c r="R1203" s="6" t="str">
        <f t="shared" si="18"/>
        <v>1082Xã Y Tý21</v>
      </c>
    </row>
    <row r="1204" spans="1:18">
      <c r="A1204" s="6">
        <v>1203</v>
      </c>
      <c r="B1204" s="6">
        <v>10</v>
      </c>
      <c r="C1204" s="6" t="s">
        <v>1397</v>
      </c>
      <c r="D1204" s="6">
        <v>82</v>
      </c>
      <c r="E1204" s="6" t="s">
        <v>1415</v>
      </c>
      <c r="F1204" s="6">
        <v>2704</v>
      </c>
      <c r="G1204" s="6" t="s">
        <v>1422</v>
      </c>
      <c r="H1204" s="6">
        <v>2</v>
      </c>
      <c r="I1204" s="6" t="s">
        <v>297</v>
      </c>
      <c r="J1204" s="6">
        <v>1</v>
      </c>
      <c r="K1204" s="6" t="s">
        <v>810</v>
      </c>
      <c r="L1204" s="8">
        <v>6</v>
      </c>
      <c r="M1204" s="6" t="s">
        <v>297</v>
      </c>
      <c r="N1204" s="6" t="s">
        <v>1400</v>
      </c>
      <c r="R1204" s="6" t="str">
        <f t="shared" si="18"/>
        <v>1082Xã Cốc Mỳ21</v>
      </c>
    </row>
    <row r="1205" spans="1:18">
      <c r="A1205" s="6">
        <v>1204</v>
      </c>
      <c r="B1205" s="6">
        <v>10</v>
      </c>
      <c r="C1205" s="6" t="s">
        <v>1397</v>
      </c>
      <c r="D1205" s="6">
        <v>82</v>
      </c>
      <c r="E1205" s="6" t="s">
        <v>1415</v>
      </c>
      <c r="F1205" s="6">
        <v>2707</v>
      </c>
      <c r="G1205" s="6" t="s">
        <v>1423</v>
      </c>
      <c r="H1205" s="6">
        <v>2</v>
      </c>
      <c r="I1205" s="6" t="s">
        <v>297</v>
      </c>
      <c r="J1205" s="6">
        <v>1</v>
      </c>
      <c r="K1205" s="6" t="s">
        <v>810</v>
      </c>
      <c r="L1205" s="8">
        <v>6</v>
      </c>
      <c r="M1205" s="6" t="s">
        <v>297</v>
      </c>
      <c r="N1205" s="6" t="s">
        <v>1400</v>
      </c>
      <c r="R1205" s="6" t="str">
        <f t="shared" si="18"/>
        <v>1082Xã Dền Sáng21</v>
      </c>
    </row>
    <row r="1206" spans="1:18">
      <c r="A1206" s="6">
        <v>1205</v>
      </c>
      <c r="B1206" s="6">
        <v>10</v>
      </c>
      <c r="C1206" s="6" t="s">
        <v>1397</v>
      </c>
      <c r="D1206" s="6">
        <v>82</v>
      </c>
      <c r="E1206" s="6" t="s">
        <v>1415</v>
      </c>
      <c r="F1206" s="6">
        <v>2710</v>
      </c>
      <c r="G1206" s="6" t="s">
        <v>1424</v>
      </c>
      <c r="H1206" s="6">
        <v>2</v>
      </c>
      <c r="I1206" s="6" t="s">
        <v>297</v>
      </c>
      <c r="J1206" s="6">
        <v>1</v>
      </c>
      <c r="K1206" s="6" t="s">
        <v>810</v>
      </c>
      <c r="L1206" s="8">
        <v>6</v>
      </c>
      <c r="M1206" s="6" t="s">
        <v>297</v>
      </c>
      <c r="N1206" s="6" t="s">
        <v>1400</v>
      </c>
      <c r="R1206" s="6" t="str">
        <f t="shared" si="18"/>
        <v>1082Xã Bản Vược21</v>
      </c>
    </row>
    <row r="1207" spans="1:18">
      <c r="A1207" s="6">
        <v>1206</v>
      </c>
      <c r="B1207" s="6">
        <v>10</v>
      </c>
      <c r="C1207" s="6" t="s">
        <v>1397</v>
      </c>
      <c r="D1207" s="6">
        <v>82</v>
      </c>
      <c r="E1207" s="6" t="s">
        <v>1415</v>
      </c>
      <c r="F1207" s="6">
        <v>2713</v>
      </c>
      <c r="G1207" s="6" t="s">
        <v>1425</v>
      </c>
      <c r="H1207" s="6">
        <v>2</v>
      </c>
      <c r="I1207" s="6" t="s">
        <v>297</v>
      </c>
      <c r="J1207" s="6">
        <v>1</v>
      </c>
      <c r="K1207" s="6" t="s">
        <v>810</v>
      </c>
      <c r="L1207" s="8">
        <v>6</v>
      </c>
      <c r="M1207" s="6" t="s">
        <v>297</v>
      </c>
      <c r="N1207" s="6" t="s">
        <v>1400</v>
      </c>
      <c r="R1207" s="6" t="str">
        <f t="shared" si="18"/>
        <v>1082Xã Sàng Ma Sáo21</v>
      </c>
    </row>
    <row r="1208" spans="1:18">
      <c r="A1208" s="6">
        <v>1207</v>
      </c>
      <c r="B1208" s="6">
        <v>10</v>
      </c>
      <c r="C1208" s="6" t="s">
        <v>1397</v>
      </c>
      <c r="D1208" s="6">
        <v>82</v>
      </c>
      <c r="E1208" s="6" t="s">
        <v>1415</v>
      </c>
      <c r="F1208" s="6">
        <v>2716</v>
      </c>
      <c r="G1208" s="6" t="s">
        <v>1426</v>
      </c>
      <c r="H1208" s="6">
        <v>2</v>
      </c>
      <c r="I1208" s="6" t="s">
        <v>297</v>
      </c>
      <c r="J1208" s="6">
        <v>1</v>
      </c>
      <c r="K1208" s="6" t="s">
        <v>810</v>
      </c>
      <c r="L1208" s="8">
        <v>6</v>
      </c>
      <c r="M1208" s="6" t="s">
        <v>297</v>
      </c>
      <c r="N1208" s="6" t="s">
        <v>1400</v>
      </c>
      <c r="R1208" s="6" t="str">
        <f t="shared" si="18"/>
        <v>1082Xã Bản Qua21</v>
      </c>
    </row>
    <row r="1209" spans="1:18">
      <c r="A1209" s="6">
        <v>1208</v>
      </c>
      <c r="B1209" s="6">
        <v>10</v>
      </c>
      <c r="C1209" s="6" t="s">
        <v>1397</v>
      </c>
      <c r="D1209" s="6">
        <v>82</v>
      </c>
      <c r="E1209" s="6" t="s">
        <v>1415</v>
      </c>
      <c r="F1209" s="6">
        <v>2719</v>
      </c>
      <c r="G1209" s="6" t="s">
        <v>1427</v>
      </c>
      <c r="H1209" s="6">
        <v>2</v>
      </c>
      <c r="I1209" s="6" t="s">
        <v>297</v>
      </c>
      <c r="J1209" s="6">
        <v>1</v>
      </c>
      <c r="K1209" s="6" t="s">
        <v>810</v>
      </c>
      <c r="L1209" s="8">
        <v>6</v>
      </c>
      <c r="M1209" s="6" t="s">
        <v>297</v>
      </c>
      <c r="N1209" s="6" t="s">
        <v>1400</v>
      </c>
      <c r="R1209" s="6" t="str">
        <f t="shared" si="18"/>
        <v>1082Xã Mường Vi21</v>
      </c>
    </row>
    <row r="1210" spans="1:18">
      <c r="A1210" s="6">
        <v>1209</v>
      </c>
      <c r="B1210" s="6">
        <v>10</v>
      </c>
      <c r="C1210" s="6" t="s">
        <v>1397</v>
      </c>
      <c r="D1210" s="6">
        <v>82</v>
      </c>
      <c r="E1210" s="6" t="s">
        <v>1415</v>
      </c>
      <c r="F1210" s="6">
        <v>2722</v>
      </c>
      <c r="G1210" s="6" t="s">
        <v>1428</v>
      </c>
      <c r="H1210" s="6">
        <v>2</v>
      </c>
      <c r="I1210" s="6" t="s">
        <v>297</v>
      </c>
      <c r="J1210" s="6">
        <v>1</v>
      </c>
      <c r="K1210" s="6" t="s">
        <v>810</v>
      </c>
      <c r="L1210" s="8">
        <v>6</v>
      </c>
      <c r="M1210" s="6" t="s">
        <v>297</v>
      </c>
      <c r="N1210" s="6" t="s">
        <v>1400</v>
      </c>
      <c r="R1210" s="6" t="str">
        <f t="shared" si="18"/>
        <v>1082Xã Dền Thàng21</v>
      </c>
    </row>
    <row r="1211" spans="1:18">
      <c r="A1211" s="6">
        <v>1210</v>
      </c>
      <c r="B1211" s="6">
        <v>10</v>
      </c>
      <c r="C1211" s="6" t="s">
        <v>1397</v>
      </c>
      <c r="D1211" s="6">
        <v>82</v>
      </c>
      <c r="E1211" s="6" t="s">
        <v>1415</v>
      </c>
      <c r="F1211" s="6">
        <v>2725</v>
      </c>
      <c r="G1211" s="6" t="s">
        <v>1429</v>
      </c>
      <c r="H1211" s="6">
        <v>2</v>
      </c>
      <c r="I1211" s="6" t="s">
        <v>297</v>
      </c>
      <c r="J1211" s="6">
        <v>1</v>
      </c>
      <c r="K1211" s="6" t="s">
        <v>810</v>
      </c>
      <c r="L1211" s="8">
        <v>6</v>
      </c>
      <c r="M1211" s="6" t="s">
        <v>297</v>
      </c>
      <c r="N1211" s="6" t="s">
        <v>1400</v>
      </c>
      <c r="R1211" s="6" t="str">
        <f t="shared" si="18"/>
        <v>1082Xã Bản Xèo21</v>
      </c>
    </row>
    <row r="1212" spans="1:18">
      <c r="A1212" s="6">
        <v>1211</v>
      </c>
      <c r="B1212" s="6">
        <v>10</v>
      </c>
      <c r="C1212" s="6" t="s">
        <v>1397</v>
      </c>
      <c r="D1212" s="6">
        <v>82</v>
      </c>
      <c r="E1212" s="6" t="s">
        <v>1415</v>
      </c>
      <c r="F1212" s="6">
        <v>2728</v>
      </c>
      <c r="G1212" s="6" t="s">
        <v>1430</v>
      </c>
      <c r="H1212" s="6">
        <v>2</v>
      </c>
      <c r="I1212" s="6" t="s">
        <v>297</v>
      </c>
      <c r="J1212" s="6">
        <v>1</v>
      </c>
      <c r="K1212" s="6" t="s">
        <v>810</v>
      </c>
      <c r="L1212" s="8">
        <v>6</v>
      </c>
      <c r="M1212" s="6" t="s">
        <v>297</v>
      </c>
      <c r="N1212" s="6" t="s">
        <v>1400</v>
      </c>
      <c r="R1212" s="6" t="str">
        <f t="shared" si="18"/>
        <v>1082Xã Mường Hum21</v>
      </c>
    </row>
    <row r="1213" spans="1:18">
      <c r="A1213" s="6">
        <v>1212</v>
      </c>
      <c r="B1213" s="6">
        <v>10</v>
      </c>
      <c r="C1213" s="6" t="s">
        <v>1397</v>
      </c>
      <c r="D1213" s="6">
        <v>82</v>
      </c>
      <c r="E1213" s="6" t="s">
        <v>1415</v>
      </c>
      <c r="F1213" s="6">
        <v>2731</v>
      </c>
      <c r="G1213" s="6" t="s">
        <v>1431</v>
      </c>
      <c r="H1213" s="6">
        <v>2</v>
      </c>
      <c r="I1213" s="6" t="s">
        <v>297</v>
      </c>
      <c r="J1213" s="6">
        <v>1</v>
      </c>
      <c r="K1213" s="6" t="s">
        <v>810</v>
      </c>
      <c r="L1213" s="8">
        <v>6</v>
      </c>
      <c r="M1213" s="6" t="s">
        <v>297</v>
      </c>
      <c r="N1213" s="6" t="s">
        <v>1400</v>
      </c>
      <c r="R1213" s="6" t="str">
        <f t="shared" si="18"/>
        <v>1082Xã Trung Lèng Hồ21</v>
      </c>
    </row>
    <row r="1214" spans="1:18">
      <c r="A1214" s="6">
        <v>1213</v>
      </c>
      <c r="B1214" s="6">
        <v>10</v>
      </c>
      <c r="C1214" s="6" t="s">
        <v>1397</v>
      </c>
      <c r="D1214" s="6">
        <v>82</v>
      </c>
      <c r="E1214" s="6" t="s">
        <v>1415</v>
      </c>
      <c r="F1214" s="6">
        <v>2734</v>
      </c>
      <c r="G1214" s="6" t="s">
        <v>1432</v>
      </c>
      <c r="H1214" s="6">
        <v>2</v>
      </c>
      <c r="I1214" s="6" t="s">
        <v>297</v>
      </c>
      <c r="J1214" s="6">
        <v>1</v>
      </c>
      <c r="K1214" s="6" t="s">
        <v>810</v>
      </c>
      <c r="L1214" s="8">
        <v>6</v>
      </c>
      <c r="M1214" s="6" t="s">
        <v>297</v>
      </c>
      <c r="N1214" s="6" t="s">
        <v>1400</v>
      </c>
      <c r="R1214" s="6" t="str">
        <f t="shared" si="18"/>
        <v>1082Xã Quang Kim21</v>
      </c>
    </row>
    <row r="1215" spans="1:18">
      <c r="A1215" s="6">
        <v>1214</v>
      </c>
      <c r="B1215" s="6">
        <v>10</v>
      </c>
      <c r="C1215" s="6" t="s">
        <v>1397</v>
      </c>
      <c r="D1215" s="6">
        <v>82</v>
      </c>
      <c r="E1215" s="6" t="s">
        <v>1415</v>
      </c>
      <c r="F1215" s="6">
        <v>2737</v>
      </c>
      <c r="G1215" s="6" t="s">
        <v>1433</v>
      </c>
      <c r="H1215" s="6">
        <v>2</v>
      </c>
      <c r="I1215" s="6" t="s">
        <v>297</v>
      </c>
      <c r="J1215" s="6">
        <v>1</v>
      </c>
      <c r="K1215" s="6" t="s">
        <v>810</v>
      </c>
      <c r="L1215" s="8">
        <v>6</v>
      </c>
      <c r="M1215" s="6" t="s">
        <v>297</v>
      </c>
      <c r="N1215" s="6" t="s">
        <v>1400</v>
      </c>
      <c r="R1215" s="6" t="str">
        <f t="shared" si="18"/>
        <v>1082Xã Pa Cheo21</v>
      </c>
    </row>
    <row r="1216" spans="1:18">
      <c r="A1216" s="6">
        <v>1215</v>
      </c>
      <c r="B1216" s="6">
        <v>10</v>
      </c>
      <c r="C1216" s="6" t="s">
        <v>1397</v>
      </c>
      <c r="D1216" s="6">
        <v>82</v>
      </c>
      <c r="E1216" s="6" t="s">
        <v>1415</v>
      </c>
      <c r="F1216" s="6">
        <v>2740</v>
      </c>
      <c r="G1216" s="6" t="s">
        <v>1434</v>
      </c>
      <c r="H1216" s="6">
        <v>2</v>
      </c>
      <c r="I1216" s="6" t="s">
        <v>297</v>
      </c>
      <c r="J1216" s="6">
        <v>1</v>
      </c>
      <c r="K1216" s="6" t="s">
        <v>810</v>
      </c>
      <c r="L1216" s="8">
        <v>6</v>
      </c>
      <c r="M1216" s="6" t="s">
        <v>297</v>
      </c>
      <c r="N1216" s="6" t="s">
        <v>1400</v>
      </c>
      <c r="R1216" s="6" t="str">
        <f t="shared" si="18"/>
        <v>1082Xã Nậm Pung21</v>
      </c>
    </row>
    <row r="1217" spans="1:18">
      <c r="A1217" s="6">
        <v>1216</v>
      </c>
      <c r="B1217" s="6">
        <v>10</v>
      </c>
      <c r="C1217" s="6" t="s">
        <v>1397</v>
      </c>
      <c r="D1217" s="6">
        <v>82</v>
      </c>
      <c r="E1217" s="6" t="s">
        <v>1415</v>
      </c>
      <c r="F1217" s="6">
        <v>2743</v>
      </c>
      <c r="G1217" s="6" t="s">
        <v>1435</v>
      </c>
      <c r="H1217" s="6">
        <v>2</v>
      </c>
      <c r="I1217" s="6" t="s">
        <v>297</v>
      </c>
      <c r="J1217" s="6">
        <v>1</v>
      </c>
      <c r="K1217" s="6" t="s">
        <v>810</v>
      </c>
      <c r="L1217" s="8">
        <v>6</v>
      </c>
      <c r="M1217" s="6" t="s">
        <v>297</v>
      </c>
      <c r="N1217" s="6" t="s">
        <v>1400</v>
      </c>
      <c r="R1217" s="6" t="str">
        <f t="shared" si="18"/>
        <v>1082Xã Phìn Ngan21</v>
      </c>
    </row>
    <row r="1218" spans="1:18">
      <c r="A1218" s="6">
        <v>1217</v>
      </c>
      <c r="B1218" s="6">
        <v>10</v>
      </c>
      <c r="C1218" s="6" t="s">
        <v>1397</v>
      </c>
      <c r="D1218" s="6">
        <v>82</v>
      </c>
      <c r="E1218" s="6" t="s">
        <v>1415</v>
      </c>
      <c r="F1218" s="6">
        <v>2749</v>
      </c>
      <c r="G1218" s="6" t="s">
        <v>1436</v>
      </c>
      <c r="H1218" s="6">
        <v>2</v>
      </c>
      <c r="I1218" s="6" t="s">
        <v>297</v>
      </c>
      <c r="J1218" s="6">
        <v>1</v>
      </c>
      <c r="K1218" s="6" t="s">
        <v>810</v>
      </c>
      <c r="L1218" s="8">
        <v>6</v>
      </c>
      <c r="M1218" s="6" t="s">
        <v>297</v>
      </c>
      <c r="N1218" s="6" t="s">
        <v>1400</v>
      </c>
      <c r="R1218" s="6" t="str">
        <f t="shared" si="18"/>
        <v>1082Xã Tòng Sành21</v>
      </c>
    </row>
    <row r="1219" spans="1:18">
      <c r="A1219" s="6">
        <v>1218</v>
      </c>
      <c r="B1219" s="6">
        <v>10</v>
      </c>
      <c r="C1219" s="6" t="s">
        <v>1397</v>
      </c>
      <c r="D1219" s="6">
        <v>83</v>
      </c>
      <c r="E1219" s="6" t="s">
        <v>1437</v>
      </c>
      <c r="F1219" s="6">
        <v>2752</v>
      </c>
      <c r="G1219" s="6" t="s">
        <v>1438</v>
      </c>
      <c r="H1219" s="6">
        <v>2</v>
      </c>
      <c r="I1219" s="6" t="s">
        <v>297</v>
      </c>
      <c r="J1219" s="6">
        <v>1</v>
      </c>
      <c r="K1219" s="6" t="s">
        <v>810</v>
      </c>
      <c r="L1219" s="8">
        <v>6</v>
      </c>
      <c r="M1219" s="6" t="s">
        <v>297</v>
      </c>
      <c r="N1219" s="6" t="s">
        <v>1400</v>
      </c>
      <c r="R1219" s="6" t="str">
        <f t="shared" ref="R1219:R1282" si="19">CONCATENATE(B1219,D1219,G1219,H1219,J1219)</f>
        <v>1083Xã Pha Long21</v>
      </c>
    </row>
    <row r="1220" spans="1:18">
      <c r="A1220" s="6">
        <v>1219</v>
      </c>
      <c r="B1220" s="6">
        <v>10</v>
      </c>
      <c r="C1220" s="6" t="s">
        <v>1397</v>
      </c>
      <c r="D1220" s="6">
        <v>83</v>
      </c>
      <c r="E1220" s="6" t="s">
        <v>1437</v>
      </c>
      <c r="F1220" s="6">
        <v>2755</v>
      </c>
      <c r="G1220" s="6" t="s">
        <v>1439</v>
      </c>
      <c r="H1220" s="6">
        <v>2</v>
      </c>
      <c r="I1220" s="6" t="s">
        <v>297</v>
      </c>
      <c r="J1220" s="6">
        <v>1</v>
      </c>
      <c r="K1220" s="6" t="s">
        <v>810</v>
      </c>
      <c r="L1220" s="8">
        <v>6</v>
      </c>
      <c r="M1220" s="6" t="s">
        <v>297</v>
      </c>
      <c r="N1220" s="6" t="s">
        <v>1400</v>
      </c>
      <c r="R1220" s="6" t="str">
        <f t="shared" si="19"/>
        <v>1083Xã Tả Ngải Chồ21</v>
      </c>
    </row>
    <row r="1221" spans="1:18">
      <c r="A1221" s="6">
        <v>1220</v>
      </c>
      <c r="B1221" s="6">
        <v>10</v>
      </c>
      <c r="C1221" s="6" t="s">
        <v>1397</v>
      </c>
      <c r="D1221" s="6">
        <v>83</v>
      </c>
      <c r="E1221" s="6" t="s">
        <v>1437</v>
      </c>
      <c r="F1221" s="6">
        <v>2758</v>
      </c>
      <c r="G1221" s="6" t="s">
        <v>1440</v>
      </c>
      <c r="H1221" s="6">
        <v>2</v>
      </c>
      <c r="I1221" s="6" t="s">
        <v>297</v>
      </c>
      <c r="J1221" s="6">
        <v>1</v>
      </c>
      <c r="K1221" s="6" t="s">
        <v>810</v>
      </c>
      <c r="L1221" s="8">
        <v>6</v>
      </c>
      <c r="M1221" s="6" t="s">
        <v>297</v>
      </c>
      <c r="N1221" s="6" t="s">
        <v>1400</v>
      </c>
      <c r="R1221" s="6" t="str">
        <f t="shared" si="19"/>
        <v>1083Xã Tung Chung Phố21</v>
      </c>
    </row>
    <row r="1222" spans="1:18">
      <c r="A1222" s="6">
        <v>1221</v>
      </c>
      <c r="B1222" s="6">
        <v>10</v>
      </c>
      <c r="C1222" s="6" t="s">
        <v>1397</v>
      </c>
      <c r="D1222" s="6">
        <v>83</v>
      </c>
      <c r="E1222" s="6" t="s">
        <v>1437</v>
      </c>
      <c r="F1222" s="6">
        <v>2761</v>
      </c>
      <c r="G1222" s="6" t="s">
        <v>1441</v>
      </c>
      <c r="H1222" s="6">
        <v>1</v>
      </c>
      <c r="I1222" s="6" t="s">
        <v>251</v>
      </c>
      <c r="J1222" s="6">
        <v>1</v>
      </c>
      <c r="K1222" s="6" t="s">
        <v>810</v>
      </c>
      <c r="L1222" s="8">
        <v>5</v>
      </c>
      <c r="M1222" s="6" t="s">
        <v>251</v>
      </c>
      <c r="N1222" s="6" t="s">
        <v>1400</v>
      </c>
      <c r="R1222" s="6" t="str">
        <f t="shared" si="19"/>
        <v>1083Thị trấn Mường Khương11</v>
      </c>
    </row>
    <row r="1223" spans="1:18">
      <c r="A1223" s="6">
        <v>1222</v>
      </c>
      <c r="B1223" s="6">
        <v>10</v>
      </c>
      <c r="C1223" s="6" t="s">
        <v>1397</v>
      </c>
      <c r="D1223" s="6">
        <v>83</v>
      </c>
      <c r="E1223" s="6" t="s">
        <v>1437</v>
      </c>
      <c r="F1223" s="6">
        <v>2764</v>
      </c>
      <c r="G1223" s="6" t="s">
        <v>1442</v>
      </c>
      <c r="H1223" s="6">
        <v>2</v>
      </c>
      <c r="I1223" s="6" t="s">
        <v>297</v>
      </c>
      <c r="J1223" s="6">
        <v>1</v>
      </c>
      <c r="K1223" s="6" t="s">
        <v>810</v>
      </c>
      <c r="L1223" s="8">
        <v>6</v>
      </c>
      <c r="M1223" s="6" t="s">
        <v>297</v>
      </c>
      <c r="N1223" s="6" t="s">
        <v>1400</v>
      </c>
      <c r="R1223" s="6" t="str">
        <f t="shared" si="19"/>
        <v>1083Xã Dìn Chin21</v>
      </c>
    </row>
    <row r="1224" spans="1:18">
      <c r="A1224" s="6">
        <v>1223</v>
      </c>
      <c r="B1224" s="6">
        <v>10</v>
      </c>
      <c r="C1224" s="6" t="s">
        <v>1397</v>
      </c>
      <c r="D1224" s="6">
        <v>83</v>
      </c>
      <c r="E1224" s="6" t="s">
        <v>1437</v>
      </c>
      <c r="F1224" s="6">
        <v>2767</v>
      </c>
      <c r="G1224" s="6" t="s">
        <v>1443</v>
      </c>
      <c r="H1224" s="6">
        <v>2</v>
      </c>
      <c r="I1224" s="6" t="s">
        <v>297</v>
      </c>
      <c r="J1224" s="6">
        <v>1</v>
      </c>
      <c r="K1224" s="6" t="s">
        <v>810</v>
      </c>
      <c r="L1224" s="8">
        <v>6</v>
      </c>
      <c r="M1224" s="6" t="s">
        <v>297</v>
      </c>
      <c r="N1224" s="6" t="s">
        <v>1400</v>
      </c>
      <c r="R1224" s="6" t="str">
        <f t="shared" si="19"/>
        <v>1083Xã Tả Gia Khâu21</v>
      </c>
    </row>
    <row r="1225" spans="1:18">
      <c r="A1225" s="6">
        <v>1224</v>
      </c>
      <c r="B1225" s="6">
        <v>10</v>
      </c>
      <c r="C1225" s="6" t="s">
        <v>1397</v>
      </c>
      <c r="D1225" s="6">
        <v>83</v>
      </c>
      <c r="E1225" s="6" t="s">
        <v>1437</v>
      </c>
      <c r="F1225" s="6">
        <v>2770</v>
      </c>
      <c r="G1225" s="6" t="s">
        <v>1444</v>
      </c>
      <c r="H1225" s="6">
        <v>2</v>
      </c>
      <c r="I1225" s="6" t="s">
        <v>297</v>
      </c>
      <c r="J1225" s="6">
        <v>1</v>
      </c>
      <c r="K1225" s="6" t="s">
        <v>810</v>
      </c>
      <c r="L1225" s="8">
        <v>6</v>
      </c>
      <c r="M1225" s="6" t="s">
        <v>297</v>
      </c>
      <c r="N1225" s="6" t="s">
        <v>1400</v>
      </c>
      <c r="R1225" s="6" t="str">
        <f t="shared" si="19"/>
        <v>1083Xã Nậm Chảy21</v>
      </c>
    </row>
    <row r="1226" spans="1:18">
      <c r="A1226" s="6">
        <v>1225</v>
      </c>
      <c r="B1226" s="6">
        <v>10</v>
      </c>
      <c r="C1226" s="6" t="s">
        <v>1397</v>
      </c>
      <c r="D1226" s="6">
        <v>83</v>
      </c>
      <c r="E1226" s="6" t="s">
        <v>1437</v>
      </c>
      <c r="F1226" s="6">
        <v>2773</v>
      </c>
      <c r="G1226" s="6" t="s">
        <v>1445</v>
      </c>
      <c r="H1226" s="6">
        <v>2</v>
      </c>
      <c r="I1226" s="6" t="s">
        <v>297</v>
      </c>
      <c r="J1226" s="6">
        <v>1</v>
      </c>
      <c r="K1226" s="6" t="s">
        <v>810</v>
      </c>
      <c r="L1226" s="8">
        <v>6</v>
      </c>
      <c r="M1226" s="6" t="s">
        <v>297</v>
      </c>
      <c r="N1226" s="6" t="s">
        <v>1400</v>
      </c>
      <c r="R1226" s="6" t="str">
        <f t="shared" si="19"/>
        <v>1083Xã Nấm Lư21</v>
      </c>
    </row>
    <row r="1227" spans="1:18">
      <c r="A1227" s="6">
        <v>1226</v>
      </c>
      <c r="B1227" s="6">
        <v>10</v>
      </c>
      <c r="C1227" s="6" t="s">
        <v>1397</v>
      </c>
      <c r="D1227" s="6">
        <v>83</v>
      </c>
      <c r="E1227" s="6" t="s">
        <v>1437</v>
      </c>
      <c r="F1227" s="6">
        <v>2776</v>
      </c>
      <c r="G1227" s="6" t="s">
        <v>1446</v>
      </c>
      <c r="H1227" s="6">
        <v>2</v>
      </c>
      <c r="I1227" s="6" t="s">
        <v>297</v>
      </c>
      <c r="J1227" s="6">
        <v>1</v>
      </c>
      <c r="K1227" s="6" t="s">
        <v>810</v>
      </c>
      <c r="L1227" s="8">
        <v>6</v>
      </c>
      <c r="M1227" s="6" t="s">
        <v>297</v>
      </c>
      <c r="N1227" s="6" t="s">
        <v>1400</v>
      </c>
      <c r="R1227" s="6" t="str">
        <f t="shared" si="19"/>
        <v>1083Xã Lùng Khấu Nhin21</v>
      </c>
    </row>
    <row r="1228" spans="1:18">
      <c r="A1228" s="6">
        <v>1227</v>
      </c>
      <c r="B1228" s="6">
        <v>10</v>
      </c>
      <c r="C1228" s="6" t="s">
        <v>1397</v>
      </c>
      <c r="D1228" s="6">
        <v>83</v>
      </c>
      <c r="E1228" s="6" t="s">
        <v>1437</v>
      </c>
      <c r="F1228" s="6">
        <v>2779</v>
      </c>
      <c r="G1228" s="6" t="s">
        <v>657</v>
      </c>
      <c r="H1228" s="6">
        <v>2</v>
      </c>
      <c r="I1228" s="6" t="s">
        <v>297</v>
      </c>
      <c r="J1228" s="6">
        <v>1</v>
      </c>
      <c r="K1228" s="6" t="s">
        <v>810</v>
      </c>
      <c r="L1228" s="8">
        <v>6</v>
      </c>
      <c r="M1228" s="6" t="s">
        <v>297</v>
      </c>
      <c r="N1228" s="6" t="s">
        <v>1400</v>
      </c>
      <c r="R1228" s="6" t="str">
        <f t="shared" si="19"/>
        <v>1083Xã Thanh Bình21</v>
      </c>
    </row>
    <row r="1229" spans="1:18">
      <c r="A1229" s="6">
        <v>1228</v>
      </c>
      <c r="B1229" s="6">
        <v>10</v>
      </c>
      <c r="C1229" s="6" t="s">
        <v>1397</v>
      </c>
      <c r="D1229" s="6">
        <v>83</v>
      </c>
      <c r="E1229" s="6" t="s">
        <v>1437</v>
      </c>
      <c r="F1229" s="6">
        <v>2782</v>
      </c>
      <c r="G1229" s="6" t="s">
        <v>1214</v>
      </c>
      <c r="H1229" s="6">
        <v>2</v>
      </c>
      <c r="I1229" s="6" t="s">
        <v>297</v>
      </c>
      <c r="J1229" s="6">
        <v>1</v>
      </c>
      <c r="K1229" s="6" t="s">
        <v>810</v>
      </c>
      <c r="L1229" s="8">
        <v>6</v>
      </c>
      <c r="M1229" s="6" t="s">
        <v>297</v>
      </c>
      <c r="N1229" s="6" t="s">
        <v>1400</v>
      </c>
      <c r="R1229" s="6" t="str">
        <f t="shared" si="19"/>
        <v>1083Xã Cao Sơn21</v>
      </c>
    </row>
    <row r="1230" spans="1:18">
      <c r="A1230" s="6">
        <v>1229</v>
      </c>
      <c r="B1230" s="6">
        <v>10</v>
      </c>
      <c r="C1230" s="6" t="s">
        <v>1397</v>
      </c>
      <c r="D1230" s="6">
        <v>83</v>
      </c>
      <c r="E1230" s="6" t="s">
        <v>1437</v>
      </c>
      <c r="F1230" s="6">
        <v>2785</v>
      </c>
      <c r="G1230" s="6" t="s">
        <v>1447</v>
      </c>
      <c r="H1230" s="6">
        <v>2</v>
      </c>
      <c r="I1230" s="6" t="s">
        <v>297</v>
      </c>
      <c r="J1230" s="6">
        <v>1</v>
      </c>
      <c r="K1230" s="6" t="s">
        <v>810</v>
      </c>
      <c r="L1230" s="8">
        <v>6</v>
      </c>
      <c r="M1230" s="6" t="s">
        <v>297</v>
      </c>
      <c r="N1230" s="6" t="s">
        <v>1400</v>
      </c>
      <c r="R1230" s="6" t="str">
        <f t="shared" si="19"/>
        <v>1083Xã Lùng Vai21</v>
      </c>
    </row>
    <row r="1231" spans="1:18">
      <c r="A1231" s="6">
        <v>1230</v>
      </c>
      <c r="B1231" s="6">
        <v>10</v>
      </c>
      <c r="C1231" s="6" t="s">
        <v>1397</v>
      </c>
      <c r="D1231" s="6">
        <v>83</v>
      </c>
      <c r="E1231" s="6" t="s">
        <v>1437</v>
      </c>
      <c r="F1231" s="6">
        <v>2788</v>
      </c>
      <c r="G1231" s="6" t="s">
        <v>1448</v>
      </c>
      <c r="H1231" s="6">
        <v>2</v>
      </c>
      <c r="I1231" s="6" t="s">
        <v>297</v>
      </c>
      <c r="J1231" s="6">
        <v>1</v>
      </c>
      <c r="K1231" s="6" t="s">
        <v>810</v>
      </c>
      <c r="L1231" s="8">
        <v>6</v>
      </c>
      <c r="M1231" s="6" t="s">
        <v>297</v>
      </c>
      <c r="N1231" s="6" t="s">
        <v>1400</v>
      </c>
      <c r="R1231" s="6" t="str">
        <f t="shared" si="19"/>
        <v>1083Xã Bản Lầu21</v>
      </c>
    </row>
    <row r="1232" spans="1:18">
      <c r="A1232" s="6">
        <v>1231</v>
      </c>
      <c r="B1232" s="6">
        <v>10</v>
      </c>
      <c r="C1232" s="6" t="s">
        <v>1397</v>
      </c>
      <c r="D1232" s="6">
        <v>83</v>
      </c>
      <c r="E1232" s="6" t="s">
        <v>1437</v>
      </c>
      <c r="F1232" s="6">
        <v>2791</v>
      </c>
      <c r="G1232" s="6" t="s">
        <v>1449</v>
      </c>
      <c r="H1232" s="6">
        <v>2</v>
      </c>
      <c r="I1232" s="6" t="s">
        <v>297</v>
      </c>
      <c r="J1232" s="6">
        <v>1</v>
      </c>
      <c r="K1232" s="6" t="s">
        <v>810</v>
      </c>
      <c r="L1232" s="8">
        <v>6</v>
      </c>
      <c r="M1232" s="6" t="s">
        <v>297</v>
      </c>
      <c r="N1232" s="6" t="s">
        <v>1400</v>
      </c>
      <c r="R1232" s="6" t="str">
        <f t="shared" si="19"/>
        <v>1083Xã La Pan Tẩn21</v>
      </c>
    </row>
    <row r="1233" spans="1:18">
      <c r="A1233" s="6">
        <v>1232</v>
      </c>
      <c r="B1233" s="6">
        <v>10</v>
      </c>
      <c r="C1233" s="6" t="s">
        <v>1397</v>
      </c>
      <c r="D1233" s="6">
        <v>83</v>
      </c>
      <c r="E1233" s="6" t="s">
        <v>1437</v>
      </c>
      <c r="F1233" s="6">
        <v>2794</v>
      </c>
      <c r="G1233" s="6" t="s">
        <v>1450</v>
      </c>
      <c r="H1233" s="6">
        <v>2</v>
      </c>
      <c r="I1233" s="6" t="s">
        <v>297</v>
      </c>
      <c r="J1233" s="6">
        <v>1</v>
      </c>
      <c r="K1233" s="6" t="s">
        <v>810</v>
      </c>
      <c r="L1233" s="8">
        <v>6</v>
      </c>
      <c r="M1233" s="6" t="s">
        <v>297</v>
      </c>
      <c r="N1233" s="6" t="s">
        <v>1400</v>
      </c>
      <c r="R1233" s="6" t="str">
        <f t="shared" si="19"/>
        <v>1083Xã Tả Thàng21</v>
      </c>
    </row>
    <row r="1234" spans="1:18">
      <c r="A1234" s="6">
        <v>1233</v>
      </c>
      <c r="B1234" s="6">
        <v>10</v>
      </c>
      <c r="C1234" s="6" t="s">
        <v>1397</v>
      </c>
      <c r="D1234" s="6">
        <v>83</v>
      </c>
      <c r="E1234" s="6" t="s">
        <v>1437</v>
      </c>
      <c r="F1234" s="6">
        <v>2797</v>
      </c>
      <c r="G1234" s="6" t="s">
        <v>1451</v>
      </c>
      <c r="H1234" s="6">
        <v>2</v>
      </c>
      <c r="I1234" s="6" t="s">
        <v>297</v>
      </c>
      <c r="J1234" s="6">
        <v>1</v>
      </c>
      <c r="K1234" s="6" t="s">
        <v>810</v>
      </c>
      <c r="L1234" s="8">
        <v>6</v>
      </c>
      <c r="M1234" s="6" t="s">
        <v>297</v>
      </c>
      <c r="N1234" s="6" t="s">
        <v>1400</v>
      </c>
      <c r="R1234" s="6" t="str">
        <f t="shared" si="19"/>
        <v>1083Xã Bản Sen21</v>
      </c>
    </row>
    <row r="1235" spans="1:18">
      <c r="A1235" s="6">
        <v>1234</v>
      </c>
      <c r="B1235" s="6">
        <v>10</v>
      </c>
      <c r="C1235" s="6" t="s">
        <v>1397</v>
      </c>
      <c r="D1235" s="6">
        <v>84</v>
      </c>
      <c r="E1235" s="6" t="s">
        <v>1452</v>
      </c>
      <c r="F1235" s="6">
        <v>2800</v>
      </c>
      <c r="G1235" s="6" t="s">
        <v>1453</v>
      </c>
      <c r="H1235" s="6">
        <v>2</v>
      </c>
      <c r="I1235" s="6" t="s">
        <v>297</v>
      </c>
      <c r="J1235" s="6">
        <v>1</v>
      </c>
      <c r="K1235" s="6" t="s">
        <v>810</v>
      </c>
      <c r="L1235" s="8">
        <v>6</v>
      </c>
      <c r="M1235" s="6" t="s">
        <v>297</v>
      </c>
      <c r="N1235" s="6" t="s">
        <v>1400</v>
      </c>
      <c r="R1235" s="6" t="str">
        <f t="shared" si="19"/>
        <v>1084Xã Nàn Sán21</v>
      </c>
    </row>
    <row r="1236" spans="1:18">
      <c r="A1236" s="6">
        <v>1235</v>
      </c>
      <c r="B1236" s="6">
        <v>10</v>
      </c>
      <c r="C1236" s="6" t="s">
        <v>1397</v>
      </c>
      <c r="D1236" s="6">
        <v>84</v>
      </c>
      <c r="E1236" s="6" t="s">
        <v>1452</v>
      </c>
      <c r="F1236" s="6">
        <v>2803</v>
      </c>
      <c r="G1236" s="6" t="s">
        <v>1454</v>
      </c>
      <c r="H1236" s="6">
        <v>2</v>
      </c>
      <c r="I1236" s="6" t="s">
        <v>297</v>
      </c>
      <c r="J1236" s="6">
        <v>1</v>
      </c>
      <c r="K1236" s="6" t="s">
        <v>810</v>
      </c>
      <c r="L1236" s="8">
        <v>6</v>
      </c>
      <c r="M1236" s="6" t="s">
        <v>297</v>
      </c>
      <c r="N1236" s="6" t="s">
        <v>1400</v>
      </c>
      <c r="R1236" s="6" t="str">
        <f t="shared" si="19"/>
        <v>1084Xã Thào Chư Phìn21</v>
      </c>
    </row>
    <row r="1237" spans="1:18">
      <c r="A1237" s="6">
        <v>1236</v>
      </c>
      <c r="B1237" s="6">
        <v>10</v>
      </c>
      <c r="C1237" s="6" t="s">
        <v>1397</v>
      </c>
      <c r="D1237" s="6">
        <v>84</v>
      </c>
      <c r="E1237" s="6" t="s">
        <v>1452</v>
      </c>
      <c r="F1237" s="6">
        <v>2806</v>
      </c>
      <c r="G1237" s="6" t="s">
        <v>1455</v>
      </c>
      <c r="H1237" s="6">
        <v>2</v>
      </c>
      <c r="I1237" s="6" t="s">
        <v>297</v>
      </c>
      <c r="J1237" s="6">
        <v>1</v>
      </c>
      <c r="K1237" s="6" t="s">
        <v>810</v>
      </c>
      <c r="L1237" s="8">
        <v>6</v>
      </c>
      <c r="M1237" s="6" t="s">
        <v>297</v>
      </c>
      <c r="N1237" s="6" t="s">
        <v>1400</v>
      </c>
      <c r="R1237" s="6" t="str">
        <f t="shared" si="19"/>
        <v>1084Xã Bản Mế21</v>
      </c>
    </row>
    <row r="1238" spans="1:18">
      <c r="A1238" s="6">
        <v>1237</v>
      </c>
      <c r="B1238" s="6">
        <v>10</v>
      </c>
      <c r="C1238" s="6" t="s">
        <v>1397</v>
      </c>
      <c r="D1238" s="6">
        <v>84</v>
      </c>
      <c r="E1238" s="6" t="s">
        <v>1452</v>
      </c>
      <c r="F1238" s="6">
        <v>2809</v>
      </c>
      <c r="G1238" s="6" t="s">
        <v>1456</v>
      </c>
      <c r="H1238" s="6">
        <v>1</v>
      </c>
      <c r="I1238" s="6" t="s">
        <v>251</v>
      </c>
      <c r="J1238" s="6">
        <v>1</v>
      </c>
      <c r="K1238" s="6" t="s">
        <v>810</v>
      </c>
      <c r="L1238" s="8">
        <v>5</v>
      </c>
      <c r="M1238" s="6" t="s">
        <v>251</v>
      </c>
      <c r="N1238" s="6" t="s">
        <v>1400</v>
      </c>
      <c r="R1238" s="6" t="str">
        <f t="shared" si="19"/>
        <v>1084Thị trấn Si Ma Cai11</v>
      </c>
    </row>
    <row r="1239" spans="1:18">
      <c r="A1239" s="6">
        <v>1238</v>
      </c>
      <c r="B1239" s="6">
        <v>10</v>
      </c>
      <c r="C1239" s="6" t="s">
        <v>1397</v>
      </c>
      <c r="D1239" s="6">
        <v>84</v>
      </c>
      <c r="E1239" s="6" t="s">
        <v>1452</v>
      </c>
      <c r="F1239" s="6">
        <v>2812</v>
      </c>
      <c r="G1239" s="6" t="s">
        <v>1457</v>
      </c>
      <c r="H1239" s="6">
        <v>2</v>
      </c>
      <c r="I1239" s="6" t="s">
        <v>297</v>
      </c>
      <c r="J1239" s="6">
        <v>1</v>
      </c>
      <c r="K1239" s="6" t="s">
        <v>810</v>
      </c>
      <c r="L1239" s="8">
        <v>6</v>
      </c>
      <c r="M1239" s="6" t="s">
        <v>297</v>
      </c>
      <c r="N1239" s="6" t="s">
        <v>1400</v>
      </c>
      <c r="R1239" s="6" t="str">
        <f t="shared" si="19"/>
        <v>1084Xã Sán Chải21</v>
      </c>
    </row>
    <row r="1240" spans="1:18">
      <c r="A1240" s="6">
        <v>1239</v>
      </c>
      <c r="B1240" s="6">
        <v>10</v>
      </c>
      <c r="C1240" s="6" t="s">
        <v>1397</v>
      </c>
      <c r="D1240" s="6">
        <v>84</v>
      </c>
      <c r="E1240" s="6" t="s">
        <v>1452</v>
      </c>
      <c r="F1240" s="6">
        <v>2818</v>
      </c>
      <c r="G1240" s="6" t="s">
        <v>1458</v>
      </c>
      <c r="H1240" s="6">
        <v>2</v>
      </c>
      <c r="I1240" s="6" t="s">
        <v>297</v>
      </c>
      <c r="J1240" s="6">
        <v>1</v>
      </c>
      <c r="K1240" s="6" t="s">
        <v>810</v>
      </c>
      <c r="L1240" s="8">
        <v>6</v>
      </c>
      <c r="M1240" s="6" t="s">
        <v>297</v>
      </c>
      <c r="N1240" s="6" t="s">
        <v>1400</v>
      </c>
      <c r="R1240" s="6" t="str">
        <f t="shared" si="19"/>
        <v>1084Xã Lùng Thẩn21</v>
      </c>
    </row>
    <row r="1241" spans="1:18">
      <c r="A1241" s="6">
        <v>1240</v>
      </c>
      <c r="B1241" s="6">
        <v>10</v>
      </c>
      <c r="C1241" s="6" t="s">
        <v>1397</v>
      </c>
      <c r="D1241" s="6">
        <v>84</v>
      </c>
      <c r="E1241" s="6" t="s">
        <v>1452</v>
      </c>
      <c r="F1241" s="6">
        <v>2821</v>
      </c>
      <c r="G1241" s="6" t="s">
        <v>1459</v>
      </c>
      <c r="H1241" s="6">
        <v>2</v>
      </c>
      <c r="I1241" s="6" t="s">
        <v>297</v>
      </c>
      <c r="J1241" s="6">
        <v>1</v>
      </c>
      <c r="K1241" s="6" t="s">
        <v>810</v>
      </c>
      <c r="L1241" s="8">
        <v>6</v>
      </c>
      <c r="M1241" s="6" t="s">
        <v>297</v>
      </c>
      <c r="N1241" s="6" t="s">
        <v>1400</v>
      </c>
      <c r="R1241" s="6" t="str">
        <f t="shared" si="19"/>
        <v>1084Xã Cán Cấu21</v>
      </c>
    </row>
    <row r="1242" spans="1:18">
      <c r="A1242" s="6">
        <v>1241</v>
      </c>
      <c r="B1242" s="6">
        <v>10</v>
      </c>
      <c r="C1242" s="6" t="s">
        <v>1397</v>
      </c>
      <c r="D1242" s="6">
        <v>84</v>
      </c>
      <c r="E1242" s="6" t="s">
        <v>1452</v>
      </c>
      <c r="F1242" s="6">
        <v>2824</v>
      </c>
      <c r="G1242" s="6" t="s">
        <v>1460</v>
      </c>
      <c r="H1242" s="6">
        <v>2</v>
      </c>
      <c r="I1242" s="6" t="s">
        <v>297</v>
      </c>
      <c r="J1242" s="6">
        <v>1</v>
      </c>
      <c r="K1242" s="6" t="s">
        <v>810</v>
      </c>
      <c r="L1242" s="8">
        <v>6</v>
      </c>
      <c r="M1242" s="6" t="s">
        <v>297</v>
      </c>
      <c r="N1242" s="6" t="s">
        <v>1400</v>
      </c>
      <c r="R1242" s="6" t="str">
        <f t="shared" si="19"/>
        <v>1084Xã Sín Chéng21</v>
      </c>
    </row>
    <row r="1243" spans="1:18">
      <c r="A1243" s="6">
        <v>1242</v>
      </c>
      <c r="B1243" s="6">
        <v>10</v>
      </c>
      <c r="C1243" s="6" t="s">
        <v>1397</v>
      </c>
      <c r="D1243" s="6">
        <v>84</v>
      </c>
      <c r="E1243" s="6" t="s">
        <v>1452</v>
      </c>
      <c r="F1243" s="6">
        <v>2827</v>
      </c>
      <c r="G1243" s="6" t="s">
        <v>1461</v>
      </c>
      <c r="H1243" s="6">
        <v>2</v>
      </c>
      <c r="I1243" s="6" t="s">
        <v>297</v>
      </c>
      <c r="J1243" s="6">
        <v>1</v>
      </c>
      <c r="K1243" s="6" t="s">
        <v>810</v>
      </c>
      <c r="L1243" s="8">
        <v>6</v>
      </c>
      <c r="M1243" s="6" t="s">
        <v>297</v>
      </c>
      <c r="N1243" s="6" t="s">
        <v>1400</v>
      </c>
      <c r="R1243" s="6" t="str">
        <f t="shared" si="19"/>
        <v>1084Xã Quan Hồ Thẩn21</v>
      </c>
    </row>
    <row r="1244" spans="1:18">
      <c r="A1244" s="6">
        <v>1243</v>
      </c>
      <c r="B1244" s="6">
        <v>10</v>
      </c>
      <c r="C1244" s="6" t="s">
        <v>1397</v>
      </c>
      <c r="D1244" s="6">
        <v>84</v>
      </c>
      <c r="E1244" s="6" t="s">
        <v>1452</v>
      </c>
      <c r="F1244" s="6">
        <v>2836</v>
      </c>
      <c r="G1244" s="6" t="s">
        <v>1462</v>
      </c>
      <c r="H1244" s="6">
        <v>2</v>
      </c>
      <c r="I1244" s="6" t="s">
        <v>297</v>
      </c>
      <c r="J1244" s="6">
        <v>1</v>
      </c>
      <c r="K1244" s="6" t="s">
        <v>810</v>
      </c>
      <c r="L1244" s="8">
        <v>6</v>
      </c>
      <c r="M1244" s="6" t="s">
        <v>297</v>
      </c>
      <c r="N1244" s="6" t="s">
        <v>1400</v>
      </c>
      <c r="R1244" s="6" t="str">
        <f t="shared" si="19"/>
        <v>1084Xã Nàn Xín21</v>
      </c>
    </row>
    <row r="1245" spans="1:18">
      <c r="A1245" s="6">
        <v>1244</v>
      </c>
      <c r="B1245" s="6">
        <v>10</v>
      </c>
      <c r="C1245" s="6" t="s">
        <v>1397</v>
      </c>
      <c r="D1245" s="6">
        <v>85</v>
      </c>
      <c r="E1245" s="6" t="s">
        <v>1463</v>
      </c>
      <c r="F1245" s="6">
        <v>2839</v>
      </c>
      <c r="G1245" s="6" t="s">
        <v>1464</v>
      </c>
      <c r="H1245" s="6">
        <v>1</v>
      </c>
      <c r="I1245" s="6" t="s">
        <v>251</v>
      </c>
      <c r="J1245" s="6">
        <v>1</v>
      </c>
      <c r="K1245" s="6" t="s">
        <v>810</v>
      </c>
      <c r="L1245" s="8">
        <v>5</v>
      </c>
      <c r="M1245" s="6" t="s">
        <v>251</v>
      </c>
      <c r="N1245" s="6" t="s">
        <v>1400</v>
      </c>
      <c r="R1245" s="6" t="str">
        <f t="shared" si="19"/>
        <v>1085Thị trấn Bắc Hà11</v>
      </c>
    </row>
    <row r="1246" spans="1:18">
      <c r="A1246" s="6">
        <v>1245</v>
      </c>
      <c r="B1246" s="6">
        <v>10</v>
      </c>
      <c r="C1246" s="6" t="s">
        <v>1397</v>
      </c>
      <c r="D1246" s="6">
        <v>85</v>
      </c>
      <c r="E1246" s="6" t="s">
        <v>1463</v>
      </c>
      <c r="F1246" s="6">
        <v>2842</v>
      </c>
      <c r="G1246" s="6" t="s">
        <v>1465</v>
      </c>
      <c r="H1246" s="6">
        <v>2</v>
      </c>
      <c r="I1246" s="6" t="s">
        <v>297</v>
      </c>
      <c r="J1246" s="6">
        <v>1</v>
      </c>
      <c r="K1246" s="6" t="s">
        <v>810</v>
      </c>
      <c r="L1246" s="8">
        <v>6</v>
      </c>
      <c r="M1246" s="6" t="s">
        <v>297</v>
      </c>
      <c r="N1246" s="6" t="s">
        <v>1400</v>
      </c>
      <c r="R1246" s="6" t="str">
        <f t="shared" si="19"/>
        <v>1085Xã Lùng Cải21</v>
      </c>
    </row>
    <row r="1247" spans="1:18">
      <c r="A1247" s="6">
        <v>1246</v>
      </c>
      <c r="B1247" s="6">
        <v>10</v>
      </c>
      <c r="C1247" s="6" t="s">
        <v>1397</v>
      </c>
      <c r="D1247" s="6">
        <v>85</v>
      </c>
      <c r="E1247" s="6" t="s">
        <v>1463</v>
      </c>
      <c r="F1247" s="6">
        <v>2848</v>
      </c>
      <c r="G1247" s="6" t="s">
        <v>1466</v>
      </c>
      <c r="H1247" s="6">
        <v>2</v>
      </c>
      <c r="I1247" s="6" t="s">
        <v>297</v>
      </c>
      <c r="J1247" s="6">
        <v>1</v>
      </c>
      <c r="K1247" s="6" t="s">
        <v>810</v>
      </c>
      <c r="L1247" s="8">
        <v>6</v>
      </c>
      <c r="M1247" s="6" t="s">
        <v>297</v>
      </c>
      <c r="N1247" s="6" t="s">
        <v>1400</v>
      </c>
      <c r="R1247" s="6" t="str">
        <f t="shared" si="19"/>
        <v>1085Xã Lùng Phình21</v>
      </c>
    </row>
    <row r="1248" spans="1:18">
      <c r="A1248" s="6">
        <v>1247</v>
      </c>
      <c r="B1248" s="6">
        <v>10</v>
      </c>
      <c r="C1248" s="6" t="s">
        <v>1397</v>
      </c>
      <c r="D1248" s="6">
        <v>85</v>
      </c>
      <c r="E1248" s="6" t="s">
        <v>1463</v>
      </c>
      <c r="F1248" s="6">
        <v>2851</v>
      </c>
      <c r="G1248" s="6" t="s">
        <v>1467</v>
      </c>
      <c r="H1248" s="6">
        <v>2</v>
      </c>
      <c r="I1248" s="6" t="s">
        <v>297</v>
      </c>
      <c r="J1248" s="6">
        <v>1</v>
      </c>
      <c r="K1248" s="6" t="s">
        <v>810</v>
      </c>
      <c r="L1248" s="8">
        <v>6</v>
      </c>
      <c r="M1248" s="6" t="s">
        <v>297</v>
      </c>
      <c r="N1248" s="6" t="s">
        <v>1400</v>
      </c>
      <c r="R1248" s="6" t="str">
        <f t="shared" si="19"/>
        <v>1085Xã Tả Van Chư21</v>
      </c>
    </row>
    <row r="1249" spans="1:18">
      <c r="A1249" s="6">
        <v>1248</v>
      </c>
      <c r="B1249" s="6">
        <v>10</v>
      </c>
      <c r="C1249" s="6" t="s">
        <v>1397</v>
      </c>
      <c r="D1249" s="6">
        <v>85</v>
      </c>
      <c r="E1249" s="6" t="s">
        <v>1463</v>
      </c>
      <c r="F1249" s="6">
        <v>2854</v>
      </c>
      <c r="G1249" s="6" t="s">
        <v>1468</v>
      </c>
      <c r="H1249" s="6">
        <v>2</v>
      </c>
      <c r="I1249" s="6" t="s">
        <v>297</v>
      </c>
      <c r="J1249" s="6">
        <v>1</v>
      </c>
      <c r="K1249" s="6" t="s">
        <v>810</v>
      </c>
      <c r="L1249" s="8">
        <v>6</v>
      </c>
      <c r="M1249" s="6" t="s">
        <v>297</v>
      </c>
      <c r="N1249" s="6" t="s">
        <v>1400</v>
      </c>
      <c r="R1249" s="6" t="str">
        <f t="shared" si="19"/>
        <v>1085Xã Tả Củ Tỷ21</v>
      </c>
    </row>
    <row r="1250" spans="1:18">
      <c r="A1250" s="6">
        <v>1249</v>
      </c>
      <c r="B1250" s="6">
        <v>10</v>
      </c>
      <c r="C1250" s="6" t="s">
        <v>1397</v>
      </c>
      <c r="D1250" s="6">
        <v>85</v>
      </c>
      <c r="E1250" s="6" t="s">
        <v>1463</v>
      </c>
      <c r="F1250" s="6">
        <v>2857</v>
      </c>
      <c r="G1250" s="6" t="s">
        <v>1469</v>
      </c>
      <c r="H1250" s="6">
        <v>2</v>
      </c>
      <c r="I1250" s="6" t="s">
        <v>297</v>
      </c>
      <c r="J1250" s="6">
        <v>1</v>
      </c>
      <c r="K1250" s="6" t="s">
        <v>810</v>
      </c>
      <c r="L1250" s="8">
        <v>6</v>
      </c>
      <c r="M1250" s="6" t="s">
        <v>297</v>
      </c>
      <c r="N1250" s="6" t="s">
        <v>1400</v>
      </c>
      <c r="R1250" s="6" t="str">
        <f t="shared" si="19"/>
        <v>1085Xã Thải Giàng Phố21</v>
      </c>
    </row>
    <row r="1251" spans="1:18">
      <c r="A1251" s="6">
        <v>1250</v>
      </c>
      <c r="B1251" s="6">
        <v>10</v>
      </c>
      <c r="C1251" s="6" t="s">
        <v>1397</v>
      </c>
      <c r="D1251" s="6">
        <v>85</v>
      </c>
      <c r="E1251" s="6" t="s">
        <v>1463</v>
      </c>
      <c r="F1251" s="6">
        <v>2863</v>
      </c>
      <c r="G1251" s="6" t="s">
        <v>1470</v>
      </c>
      <c r="H1251" s="6">
        <v>2</v>
      </c>
      <c r="I1251" s="6" t="s">
        <v>297</v>
      </c>
      <c r="J1251" s="6">
        <v>1</v>
      </c>
      <c r="K1251" s="6" t="s">
        <v>810</v>
      </c>
      <c r="L1251" s="8">
        <v>6</v>
      </c>
      <c r="M1251" s="6" t="s">
        <v>297</v>
      </c>
      <c r="N1251" s="6" t="s">
        <v>1400</v>
      </c>
      <c r="R1251" s="6" t="str">
        <f t="shared" si="19"/>
        <v>1085Xã Hoàng Thu Phố21</v>
      </c>
    </row>
    <row r="1252" spans="1:18">
      <c r="A1252" s="6">
        <v>1251</v>
      </c>
      <c r="B1252" s="6">
        <v>10</v>
      </c>
      <c r="C1252" s="6" t="s">
        <v>1397</v>
      </c>
      <c r="D1252" s="6">
        <v>85</v>
      </c>
      <c r="E1252" s="6" t="s">
        <v>1463</v>
      </c>
      <c r="F1252" s="6">
        <v>2866</v>
      </c>
      <c r="G1252" s="6" t="s">
        <v>1471</v>
      </c>
      <c r="H1252" s="6">
        <v>2</v>
      </c>
      <c r="I1252" s="6" t="s">
        <v>297</v>
      </c>
      <c r="J1252" s="6">
        <v>1</v>
      </c>
      <c r="K1252" s="6" t="s">
        <v>810</v>
      </c>
      <c r="L1252" s="8">
        <v>6</v>
      </c>
      <c r="M1252" s="6" t="s">
        <v>297</v>
      </c>
      <c r="N1252" s="6" t="s">
        <v>1400</v>
      </c>
      <c r="R1252" s="6" t="str">
        <f t="shared" si="19"/>
        <v>1085Xã Bản Phố21</v>
      </c>
    </row>
    <row r="1253" spans="1:18">
      <c r="A1253" s="6">
        <v>1252</v>
      </c>
      <c r="B1253" s="6">
        <v>10</v>
      </c>
      <c r="C1253" s="6" t="s">
        <v>1397</v>
      </c>
      <c r="D1253" s="6">
        <v>85</v>
      </c>
      <c r="E1253" s="6" t="s">
        <v>1463</v>
      </c>
      <c r="F1253" s="6">
        <v>2869</v>
      </c>
      <c r="G1253" s="6" t="s">
        <v>1472</v>
      </c>
      <c r="H1253" s="6">
        <v>2</v>
      </c>
      <c r="I1253" s="6" t="s">
        <v>297</v>
      </c>
      <c r="J1253" s="6">
        <v>1</v>
      </c>
      <c r="K1253" s="6" t="s">
        <v>810</v>
      </c>
      <c r="L1253" s="8">
        <v>6</v>
      </c>
      <c r="M1253" s="6" t="s">
        <v>297</v>
      </c>
      <c r="N1253" s="6" t="s">
        <v>1400</v>
      </c>
      <c r="R1253" s="6" t="str">
        <f t="shared" si="19"/>
        <v>1085Xã Bản Liền21</v>
      </c>
    </row>
    <row r="1254" spans="1:18">
      <c r="A1254" s="6">
        <v>1253</v>
      </c>
      <c r="B1254" s="6">
        <v>10</v>
      </c>
      <c r="C1254" s="6" t="s">
        <v>1397</v>
      </c>
      <c r="D1254" s="6">
        <v>85</v>
      </c>
      <c r="E1254" s="6" t="s">
        <v>1463</v>
      </c>
      <c r="F1254" s="6">
        <v>2872</v>
      </c>
      <c r="G1254" s="6" t="s">
        <v>1473</v>
      </c>
      <c r="H1254" s="6">
        <v>2</v>
      </c>
      <c r="I1254" s="6" t="s">
        <v>297</v>
      </c>
      <c r="J1254" s="6">
        <v>1</v>
      </c>
      <c r="K1254" s="6" t="s">
        <v>810</v>
      </c>
      <c r="L1254" s="8">
        <v>6</v>
      </c>
      <c r="M1254" s="6" t="s">
        <v>297</v>
      </c>
      <c r="N1254" s="6" t="s">
        <v>1400</v>
      </c>
      <c r="R1254" s="6" t="str">
        <f t="shared" si="19"/>
        <v>1085Xã Tà Chải21</v>
      </c>
    </row>
    <row r="1255" spans="1:18">
      <c r="A1255" s="6">
        <v>1254</v>
      </c>
      <c r="B1255" s="6">
        <v>10</v>
      </c>
      <c r="C1255" s="6" t="s">
        <v>1397</v>
      </c>
      <c r="D1255" s="6">
        <v>85</v>
      </c>
      <c r="E1255" s="6" t="s">
        <v>1463</v>
      </c>
      <c r="F1255" s="6">
        <v>2875</v>
      </c>
      <c r="G1255" s="6" t="s">
        <v>1474</v>
      </c>
      <c r="H1255" s="6">
        <v>2</v>
      </c>
      <c r="I1255" s="6" t="s">
        <v>297</v>
      </c>
      <c r="J1255" s="6">
        <v>1</v>
      </c>
      <c r="K1255" s="6" t="s">
        <v>810</v>
      </c>
      <c r="L1255" s="8">
        <v>6</v>
      </c>
      <c r="M1255" s="6" t="s">
        <v>297</v>
      </c>
      <c r="N1255" s="6" t="s">
        <v>1400</v>
      </c>
      <c r="R1255" s="6" t="str">
        <f t="shared" si="19"/>
        <v>1085Xã Na Hối21</v>
      </c>
    </row>
    <row r="1256" spans="1:18">
      <c r="A1256" s="6">
        <v>1255</v>
      </c>
      <c r="B1256" s="6">
        <v>10</v>
      </c>
      <c r="C1256" s="6" t="s">
        <v>1397</v>
      </c>
      <c r="D1256" s="6">
        <v>85</v>
      </c>
      <c r="E1256" s="6" t="s">
        <v>1463</v>
      </c>
      <c r="F1256" s="6">
        <v>2878</v>
      </c>
      <c r="G1256" s="6" t="s">
        <v>1475</v>
      </c>
      <c r="H1256" s="6">
        <v>2</v>
      </c>
      <c r="I1256" s="6" t="s">
        <v>297</v>
      </c>
      <c r="J1256" s="6">
        <v>1</v>
      </c>
      <c r="K1256" s="6" t="s">
        <v>810</v>
      </c>
      <c r="L1256" s="8">
        <v>6</v>
      </c>
      <c r="M1256" s="6" t="s">
        <v>297</v>
      </c>
      <c r="N1256" s="6" t="s">
        <v>1400</v>
      </c>
      <c r="R1256" s="6" t="str">
        <f t="shared" si="19"/>
        <v>1085Xã Cốc Ly21</v>
      </c>
    </row>
    <row r="1257" spans="1:18">
      <c r="A1257" s="6">
        <v>1256</v>
      </c>
      <c r="B1257" s="6">
        <v>10</v>
      </c>
      <c r="C1257" s="6" t="s">
        <v>1397</v>
      </c>
      <c r="D1257" s="6">
        <v>85</v>
      </c>
      <c r="E1257" s="6" t="s">
        <v>1463</v>
      </c>
      <c r="F1257" s="6">
        <v>2881</v>
      </c>
      <c r="G1257" s="6" t="s">
        <v>1476</v>
      </c>
      <c r="H1257" s="6">
        <v>2</v>
      </c>
      <c r="I1257" s="6" t="s">
        <v>297</v>
      </c>
      <c r="J1257" s="6">
        <v>1</v>
      </c>
      <c r="K1257" s="6" t="s">
        <v>810</v>
      </c>
      <c r="L1257" s="8">
        <v>6</v>
      </c>
      <c r="M1257" s="6" t="s">
        <v>297</v>
      </c>
      <c r="N1257" s="6" t="s">
        <v>1400</v>
      </c>
      <c r="R1257" s="6" t="str">
        <f t="shared" si="19"/>
        <v>1085Xã Nậm Mòn21</v>
      </c>
    </row>
    <row r="1258" spans="1:18">
      <c r="A1258" s="6">
        <v>1257</v>
      </c>
      <c r="B1258" s="6">
        <v>10</v>
      </c>
      <c r="C1258" s="6" t="s">
        <v>1397</v>
      </c>
      <c r="D1258" s="6">
        <v>85</v>
      </c>
      <c r="E1258" s="6" t="s">
        <v>1463</v>
      </c>
      <c r="F1258" s="6">
        <v>2884</v>
      </c>
      <c r="G1258" s="6" t="s">
        <v>1477</v>
      </c>
      <c r="H1258" s="6">
        <v>2</v>
      </c>
      <c r="I1258" s="6" t="s">
        <v>297</v>
      </c>
      <c r="J1258" s="6">
        <v>1</v>
      </c>
      <c r="K1258" s="6" t="s">
        <v>810</v>
      </c>
      <c r="L1258" s="8">
        <v>6</v>
      </c>
      <c r="M1258" s="6" t="s">
        <v>297</v>
      </c>
      <c r="N1258" s="6" t="s">
        <v>1400</v>
      </c>
      <c r="R1258" s="6" t="str">
        <f t="shared" si="19"/>
        <v>1085Xã Nậm Đét21</v>
      </c>
    </row>
    <row r="1259" spans="1:18">
      <c r="A1259" s="6">
        <v>1258</v>
      </c>
      <c r="B1259" s="6">
        <v>10</v>
      </c>
      <c r="C1259" s="6" t="s">
        <v>1397</v>
      </c>
      <c r="D1259" s="6">
        <v>85</v>
      </c>
      <c r="E1259" s="6" t="s">
        <v>1463</v>
      </c>
      <c r="F1259" s="6">
        <v>2887</v>
      </c>
      <c r="G1259" s="6" t="s">
        <v>1478</v>
      </c>
      <c r="H1259" s="6">
        <v>2</v>
      </c>
      <c r="I1259" s="6" t="s">
        <v>297</v>
      </c>
      <c r="J1259" s="6">
        <v>1</v>
      </c>
      <c r="K1259" s="6" t="s">
        <v>810</v>
      </c>
      <c r="L1259" s="8">
        <v>6</v>
      </c>
      <c r="M1259" s="6" t="s">
        <v>297</v>
      </c>
      <c r="N1259" s="6" t="s">
        <v>1400</v>
      </c>
      <c r="R1259" s="6" t="str">
        <f t="shared" si="19"/>
        <v>1085Xã Nậm Khánh21</v>
      </c>
    </row>
    <row r="1260" spans="1:18">
      <c r="A1260" s="6">
        <v>1259</v>
      </c>
      <c r="B1260" s="6">
        <v>10</v>
      </c>
      <c r="C1260" s="6" t="s">
        <v>1397</v>
      </c>
      <c r="D1260" s="6">
        <v>85</v>
      </c>
      <c r="E1260" s="6" t="s">
        <v>1463</v>
      </c>
      <c r="F1260" s="6">
        <v>2890</v>
      </c>
      <c r="G1260" s="6" t="s">
        <v>1479</v>
      </c>
      <c r="H1260" s="6">
        <v>2</v>
      </c>
      <c r="I1260" s="6" t="s">
        <v>297</v>
      </c>
      <c r="J1260" s="6">
        <v>1</v>
      </c>
      <c r="K1260" s="6" t="s">
        <v>810</v>
      </c>
      <c r="L1260" s="8">
        <v>6</v>
      </c>
      <c r="M1260" s="6" t="s">
        <v>297</v>
      </c>
      <c r="N1260" s="6" t="s">
        <v>1400</v>
      </c>
      <c r="R1260" s="6" t="str">
        <f t="shared" si="19"/>
        <v>1085Xã Bảo Nhai21</v>
      </c>
    </row>
    <row r="1261" spans="1:18">
      <c r="A1261" s="6">
        <v>1260</v>
      </c>
      <c r="B1261" s="6">
        <v>10</v>
      </c>
      <c r="C1261" s="6" t="s">
        <v>1397</v>
      </c>
      <c r="D1261" s="6">
        <v>85</v>
      </c>
      <c r="E1261" s="6" t="s">
        <v>1463</v>
      </c>
      <c r="F1261" s="6">
        <v>2893</v>
      </c>
      <c r="G1261" s="6" t="s">
        <v>1480</v>
      </c>
      <c r="H1261" s="6">
        <v>2</v>
      </c>
      <c r="I1261" s="6" t="s">
        <v>297</v>
      </c>
      <c r="J1261" s="6">
        <v>1</v>
      </c>
      <c r="K1261" s="6" t="s">
        <v>810</v>
      </c>
      <c r="L1261" s="8">
        <v>6</v>
      </c>
      <c r="M1261" s="6" t="s">
        <v>297</v>
      </c>
      <c r="N1261" s="6" t="s">
        <v>1400</v>
      </c>
      <c r="R1261" s="6" t="str">
        <f t="shared" si="19"/>
        <v>1085Xã Nậm Lúc21</v>
      </c>
    </row>
    <row r="1262" spans="1:18">
      <c r="A1262" s="6">
        <v>1261</v>
      </c>
      <c r="B1262" s="6">
        <v>10</v>
      </c>
      <c r="C1262" s="6" t="s">
        <v>1397</v>
      </c>
      <c r="D1262" s="6">
        <v>85</v>
      </c>
      <c r="E1262" s="6" t="s">
        <v>1463</v>
      </c>
      <c r="F1262" s="6">
        <v>2896</v>
      </c>
      <c r="G1262" s="6" t="s">
        <v>1481</v>
      </c>
      <c r="H1262" s="6">
        <v>2</v>
      </c>
      <c r="I1262" s="6" t="s">
        <v>297</v>
      </c>
      <c r="J1262" s="6">
        <v>1</v>
      </c>
      <c r="K1262" s="6" t="s">
        <v>810</v>
      </c>
      <c r="L1262" s="8">
        <v>6</v>
      </c>
      <c r="M1262" s="6" t="s">
        <v>297</v>
      </c>
      <c r="N1262" s="6" t="s">
        <v>1400</v>
      </c>
      <c r="R1262" s="6" t="str">
        <f t="shared" si="19"/>
        <v>1085Xã Cốc Lầu21</v>
      </c>
    </row>
    <row r="1263" spans="1:18">
      <c r="A1263" s="6">
        <v>1262</v>
      </c>
      <c r="B1263" s="6">
        <v>10</v>
      </c>
      <c r="C1263" s="6" t="s">
        <v>1397</v>
      </c>
      <c r="D1263" s="6">
        <v>85</v>
      </c>
      <c r="E1263" s="6" t="s">
        <v>1463</v>
      </c>
      <c r="F1263" s="6">
        <v>2899</v>
      </c>
      <c r="G1263" s="6" t="s">
        <v>1482</v>
      </c>
      <c r="H1263" s="6">
        <v>2</v>
      </c>
      <c r="I1263" s="6" t="s">
        <v>297</v>
      </c>
      <c r="J1263" s="6">
        <v>1</v>
      </c>
      <c r="K1263" s="6" t="s">
        <v>810</v>
      </c>
      <c r="L1263" s="8">
        <v>6</v>
      </c>
      <c r="M1263" s="6" t="s">
        <v>297</v>
      </c>
      <c r="N1263" s="6" t="s">
        <v>1400</v>
      </c>
      <c r="R1263" s="6" t="str">
        <f t="shared" si="19"/>
        <v>1085Xã Bản Cái21</v>
      </c>
    </row>
    <row r="1264" spans="1:18">
      <c r="A1264" s="6">
        <v>1263</v>
      </c>
      <c r="B1264" s="6">
        <v>10</v>
      </c>
      <c r="C1264" s="6" t="s">
        <v>1397</v>
      </c>
      <c r="D1264" s="6">
        <v>86</v>
      </c>
      <c r="E1264" s="6" t="s">
        <v>1483</v>
      </c>
      <c r="F1264" s="6">
        <v>2902</v>
      </c>
      <c r="G1264" s="6" t="s">
        <v>1484</v>
      </c>
      <c r="H1264" s="6">
        <v>1</v>
      </c>
      <c r="I1264" s="6" t="s">
        <v>251</v>
      </c>
      <c r="J1264" s="6">
        <v>1</v>
      </c>
      <c r="K1264" s="6" t="s">
        <v>810</v>
      </c>
      <c r="L1264" s="8">
        <v>5</v>
      </c>
      <c r="M1264" s="6" t="s">
        <v>251</v>
      </c>
      <c r="N1264" s="6" t="s">
        <v>1400</v>
      </c>
      <c r="R1264" s="6" t="str">
        <f t="shared" si="19"/>
        <v>1086Thị trấn N.T Phong Hải11</v>
      </c>
    </row>
    <row r="1265" spans="1:18">
      <c r="A1265" s="6">
        <v>1264</v>
      </c>
      <c r="B1265" s="6">
        <v>10</v>
      </c>
      <c r="C1265" s="6" t="s">
        <v>1397</v>
      </c>
      <c r="D1265" s="6">
        <v>86</v>
      </c>
      <c r="E1265" s="6" t="s">
        <v>1483</v>
      </c>
      <c r="F1265" s="6">
        <v>2905</v>
      </c>
      <c r="G1265" s="6" t="s">
        <v>1485</v>
      </c>
      <c r="H1265" s="6">
        <v>1</v>
      </c>
      <c r="I1265" s="6" t="s">
        <v>251</v>
      </c>
      <c r="J1265" s="6">
        <v>1</v>
      </c>
      <c r="K1265" s="6" t="s">
        <v>810</v>
      </c>
      <c r="L1265" s="8">
        <v>5</v>
      </c>
      <c r="M1265" s="6" t="s">
        <v>251</v>
      </c>
      <c r="N1265" s="6" t="s">
        <v>1400</v>
      </c>
      <c r="R1265" s="6" t="str">
        <f t="shared" si="19"/>
        <v>1086Thị trấn Phố Lu11</v>
      </c>
    </row>
    <row r="1266" spans="1:18">
      <c r="A1266" s="6">
        <v>1265</v>
      </c>
      <c r="B1266" s="6">
        <v>10</v>
      </c>
      <c r="C1266" s="6" t="s">
        <v>1397</v>
      </c>
      <c r="D1266" s="6">
        <v>86</v>
      </c>
      <c r="E1266" s="6" t="s">
        <v>1483</v>
      </c>
      <c r="F1266" s="6">
        <v>2908</v>
      </c>
      <c r="G1266" s="6" t="s">
        <v>1486</v>
      </c>
      <c r="H1266" s="6">
        <v>1</v>
      </c>
      <c r="I1266" s="6" t="s">
        <v>251</v>
      </c>
      <c r="J1266" s="6">
        <v>1</v>
      </c>
      <c r="K1266" s="6" t="s">
        <v>810</v>
      </c>
      <c r="L1266" s="8">
        <v>5</v>
      </c>
      <c r="M1266" s="6" t="s">
        <v>251</v>
      </c>
      <c r="N1266" s="6" t="s">
        <v>1400</v>
      </c>
      <c r="R1266" s="6" t="str">
        <f t="shared" si="19"/>
        <v>1086Thị trấn Tằng Loỏng11</v>
      </c>
    </row>
    <row r="1267" spans="1:18">
      <c r="A1267" s="6">
        <v>1266</v>
      </c>
      <c r="B1267" s="6">
        <v>10</v>
      </c>
      <c r="C1267" s="6" t="s">
        <v>1397</v>
      </c>
      <c r="D1267" s="6">
        <v>86</v>
      </c>
      <c r="E1267" s="6" t="s">
        <v>1483</v>
      </c>
      <c r="F1267" s="6">
        <v>2911</v>
      </c>
      <c r="G1267" s="6" t="s">
        <v>1487</v>
      </c>
      <c r="H1267" s="6">
        <v>2</v>
      </c>
      <c r="I1267" s="6" t="s">
        <v>297</v>
      </c>
      <c r="J1267" s="6">
        <v>1</v>
      </c>
      <c r="K1267" s="6" t="s">
        <v>810</v>
      </c>
      <c r="L1267" s="8">
        <v>6</v>
      </c>
      <c r="M1267" s="6" t="s">
        <v>297</v>
      </c>
      <c r="N1267" s="6" t="s">
        <v>1400</v>
      </c>
      <c r="R1267" s="6" t="str">
        <f t="shared" si="19"/>
        <v>1086Xã Bản Phiệt21</v>
      </c>
    </row>
    <row r="1268" spans="1:18">
      <c r="A1268" s="6">
        <v>1267</v>
      </c>
      <c r="B1268" s="6">
        <v>10</v>
      </c>
      <c r="C1268" s="6" t="s">
        <v>1397</v>
      </c>
      <c r="D1268" s="6">
        <v>86</v>
      </c>
      <c r="E1268" s="6" t="s">
        <v>1483</v>
      </c>
      <c r="F1268" s="6">
        <v>2914</v>
      </c>
      <c r="G1268" s="6" t="s">
        <v>1488</v>
      </c>
      <c r="H1268" s="6">
        <v>2</v>
      </c>
      <c r="I1268" s="6" t="s">
        <v>297</v>
      </c>
      <c r="J1268" s="6">
        <v>1</v>
      </c>
      <c r="K1268" s="6" t="s">
        <v>810</v>
      </c>
      <c r="L1268" s="8">
        <v>6</v>
      </c>
      <c r="M1268" s="6" t="s">
        <v>297</v>
      </c>
      <c r="N1268" s="6" t="s">
        <v>1400</v>
      </c>
      <c r="R1268" s="6" t="str">
        <f t="shared" si="19"/>
        <v>1086Xã Bản Cầm21</v>
      </c>
    </row>
    <row r="1269" spans="1:18">
      <c r="A1269" s="6">
        <v>1268</v>
      </c>
      <c r="B1269" s="6">
        <v>10</v>
      </c>
      <c r="C1269" s="6" t="s">
        <v>1397</v>
      </c>
      <c r="D1269" s="6">
        <v>86</v>
      </c>
      <c r="E1269" s="6" t="s">
        <v>1483</v>
      </c>
      <c r="F1269" s="6">
        <v>2917</v>
      </c>
      <c r="G1269" s="6" t="s">
        <v>1489</v>
      </c>
      <c r="H1269" s="6">
        <v>2</v>
      </c>
      <c r="I1269" s="6" t="s">
        <v>297</v>
      </c>
      <c r="J1269" s="6">
        <v>1</v>
      </c>
      <c r="K1269" s="6" t="s">
        <v>810</v>
      </c>
      <c r="L1269" s="8">
        <v>6</v>
      </c>
      <c r="M1269" s="6" t="s">
        <v>297</v>
      </c>
      <c r="N1269" s="6" t="s">
        <v>1400</v>
      </c>
      <c r="R1269" s="6" t="str">
        <f t="shared" si="19"/>
        <v>1086Xã Thái Niên21</v>
      </c>
    </row>
    <row r="1270" spans="1:18">
      <c r="A1270" s="6">
        <v>1269</v>
      </c>
      <c r="B1270" s="6">
        <v>10</v>
      </c>
      <c r="C1270" s="6" t="s">
        <v>1397</v>
      </c>
      <c r="D1270" s="6">
        <v>86</v>
      </c>
      <c r="E1270" s="6" t="s">
        <v>1483</v>
      </c>
      <c r="F1270" s="6">
        <v>2920</v>
      </c>
      <c r="G1270" s="6" t="s">
        <v>1490</v>
      </c>
      <c r="H1270" s="6">
        <v>2</v>
      </c>
      <c r="I1270" s="6" t="s">
        <v>297</v>
      </c>
      <c r="J1270" s="6">
        <v>1</v>
      </c>
      <c r="K1270" s="6" t="s">
        <v>810</v>
      </c>
      <c r="L1270" s="8">
        <v>6</v>
      </c>
      <c r="M1270" s="6" t="s">
        <v>297</v>
      </c>
      <c r="N1270" s="6" t="s">
        <v>1400</v>
      </c>
      <c r="R1270" s="6" t="str">
        <f t="shared" si="19"/>
        <v>1086Xã Phong Niên21</v>
      </c>
    </row>
    <row r="1271" spans="1:18">
      <c r="A1271" s="6">
        <v>1270</v>
      </c>
      <c r="B1271" s="6">
        <v>10</v>
      </c>
      <c r="C1271" s="6" t="s">
        <v>1397</v>
      </c>
      <c r="D1271" s="6">
        <v>86</v>
      </c>
      <c r="E1271" s="6" t="s">
        <v>1483</v>
      </c>
      <c r="F1271" s="6">
        <v>2923</v>
      </c>
      <c r="G1271" s="6" t="s">
        <v>1491</v>
      </c>
      <c r="H1271" s="6">
        <v>2</v>
      </c>
      <c r="I1271" s="6" t="s">
        <v>297</v>
      </c>
      <c r="J1271" s="6">
        <v>1</v>
      </c>
      <c r="K1271" s="6" t="s">
        <v>810</v>
      </c>
      <c r="L1271" s="8">
        <v>6</v>
      </c>
      <c r="M1271" s="6" t="s">
        <v>297</v>
      </c>
      <c r="N1271" s="6" t="s">
        <v>1400</v>
      </c>
      <c r="R1271" s="6" t="str">
        <f t="shared" si="19"/>
        <v>1086Xã Gia Phú21</v>
      </c>
    </row>
    <row r="1272" spans="1:18">
      <c r="A1272" s="6">
        <v>1271</v>
      </c>
      <c r="B1272" s="6">
        <v>10</v>
      </c>
      <c r="C1272" s="6" t="s">
        <v>1397</v>
      </c>
      <c r="D1272" s="6">
        <v>86</v>
      </c>
      <c r="E1272" s="6" t="s">
        <v>1483</v>
      </c>
      <c r="F1272" s="6">
        <v>2926</v>
      </c>
      <c r="G1272" s="6" t="s">
        <v>1312</v>
      </c>
      <c r="H1272" s="6">
        <v>2</v>
      </c>
      <c r="I1272" s="6" t="s">
        <v>297</v>
      </c>
      <c r="J1272" s="6">
        <v>1</v>
      </c>
      <c r="K1272" s="6" t="s">
        <v>810</v>
      </c>
      <c r="L1272" s="8">
        <v>6</v>
      </c>
      <c r="M1272" s="6" t="s">
        <v>297</v>
      </c>
      <c r="N1272" s="6" t="s">
        <v>1400</v>
      </c>
      <c r="R1272" s="6" t="str">
        <f t="shared" si="19"/>
        <v>1086Xã Xuân Quang21</v>
      </c>
    </row>
    <row r="1273" spans="1:18">
      <c r="A1273" s="6">
        <v>1272</v>
      </c>
      <c r="B1273" s="6">
        <v>10</v>
      </c>
      <c r="C1273" s="6" t="s">
        <v>1397</v>
      </c>
      <c r="D1273" s="6">
        <v>86</v>
      </c>
      <c r="E1273" s="6" t="s">
        <v>1483</v>
      </c>
      <c r="F1273" s="6">
        <v>2929</v>
      </c>
      <c r="G1273" s="6" t="s">
        <v>1492</v>
      </c>
      <c r="H1273" s="6">
        <v>2</v>
      </c>
      <c r="I1273" s="6" t="s">
        <v>297</v>
      </c>
      <c r="J1273" s="6">
        <v>1</v>
      </c>
      <c r="K1273" s="6" t="s">
        <v>810</v>
      </c>
      <c r="L1273" s="8">
        <v>6</v>
      </c>
      <c r="M1273" s="6" t="s">
        <v>297</v>
      </c>
      <c r="N1273" s="6" t="s">
        <v>1400</v>
      </c>
      <c r="R1273" s="6" t="str">
        <f t="shared" si="19"/>
        <v>1086Xã Sơn Hải21</v>
      </c>
    </row>
    <row r="1274" spans="1:18">
      <c r="A1274" s="6">
        <v>1273</v>
      </c>
      <c r="B1274" s="6">
        <v>10</v>
      </c>
      <c r="C1274" s="6" t="s">
        <v>1397</v>
      </c>
      <c r="D1274" s="6">
        <v>86</v>
      </c>
      <c r="E1274" s="6" t="s">
        <v>1483</v>
      </c>
      <c r="F1274" s="6">
        <v>2932</v>
      </c>
      <c r="G1274" s="6" t="s">
        <v>1493</v>
      </c>
      <c r="H1274" s="6">
        <v>2</v>
      </c>
      <c r="I1274" s="6" t="s">
        <v>297</v>
      </c>
      <c r="J1274" s="6">
        <v>1</v>
      </c>
      <c r="K1274" s="6" t="s">
        <v>810</v>
      </c>
      <c r="L1274" s="8">
        <v>6</v>
      </c>
      <c r="M1274" s="6" t="s">
        <v>297</v>
      </c>
      <c r="N1274" s="6" t="s">
        <v>1400</v>
      </c>
      <c r="R1274" s="6" t="str">
        <f t="shared" si="19"/>
        <v>1086Xã Xuân Giao21</v>
      </c>
    </row>
    <row r="1275" spans="1:18">
      <c r="A1275" s="6">
        <v>1274</v>
      </c>
      <c r="B1275" s="6">
        <v>10</v>
      </c>
      <c r="C1275" s="6" t="s">
        <v>1397</v>
      </c>
      <c r="D1275" s="6">
        <v>86</v>
      </c>
      <c r="E1275" s="6" t="s">
        <v>1483</v>
      </c>
      <c r="F1275" s="6">
        <v>2935</v>
      </c>
      <c r="G1275" s="6" t="s">
        <v>1494</v>
      </c>
      <c r="H1275" s="6">
        <v>2</v>
      </c>
      <c r="I1275" s="6" t="s">
        <v>297</v>
      </c>
      <c r="J1275" s="6">
        <v>1</v>
      </c>
      <c r="K1275" s="6" t="s">
        <v>810</v>
      </c>
      <c r="L1275" s="8">
        <v>6</v>
      </c>
      <c r="M1275" s="6" t="s">
        <v>297</v>
      </c>
      <c r="N1275" s="6" t="s">
        <v>1400</v>
      </c>
      <c r="R1275" s="6" t="str">
        <f t="shared" si="19"/>
        <v>1086Xã Trì Quang21</v>
      </c>
    </row>
    <row r="1276" spans="1:18">
      <c r="A1276" s="6">
        <v>1275</v>
      </c>
      <c r="B1276" s="6">
        <v>10</v>
      </c>
      <c r="C1276" s="6" t="s">
        <v>1397</v>
      </c>
      <c r="D1276" s="6">
        <v>86</v>
      </c>
      <c r="E1276" s="6" t="s">
        <v>1483</v>
      </c>
      <c r="F1276" s="6">
        <v>2938</v>
      </c>
      <c r="G1276" s="6" t="s">
        <v>744</v>
      </c>
      <c r="H1276" s="6">
        <v>2</v>
      </c>
      <c r="I1276" s="6" t="s">
        <v>297</v>
      </c>
      <c r="J1276" s="6">
        <v>1</v>
      </c>
      <c r="K1276" s="6" t="s">
        <v>810</v>
      </c>
      <c r="L1276" s="8">
        <v>6</v>
      </c>
      <c r="M1276" s="6" t="s">
        <v>297</v>
      </c>
      <c r="N1276" s="6" t="s">
        <v>1400</v>
      </c>
      <c r="R1276" s="6" t="str">
        <f t="shared" si="19"/>
        <v>1086Xã Sơn Hà21</v>
      </c>
    </row>
    <row r="1277" spans="1:18">
      <c r="A1277" s="6">
        <v>1276</v>
      </c>
      <c r="B1277" s="6">
        <v>10</v>
      </c>
      <c r="C1277" s="6" t="s">
        <v>1397</v>
      </c>
      <c r="D1277" s="6">
        <v>86</v>
      </c>
      <c r="E1277" s="6" t="s">
        <v>1483</v>
      </c>
      <c r="F1277" s="6">
        <v>2944</v>
      </c>
      <c r="G1277" s="6" t="s">
        <v>1495</v>
      </c>
      <c r="H1277" s="6">
        <v>2</v>
      </c>
      <c r="I1277" s="6" t="s">
        <v>297</v>
      </c>
      <c r="J1277" s="6">
        <v>1</v>
      </c>
      <c r="K1277" s="6" t="s">
        <v>810</v>
      </c>
      <c r="L1277" s="8">
        <v>6</v>
      </c>
      <c r="M1277" s="6" t="s">
        <v>297</v>
      </c>
      <c r="N1277" s="6" t="s">
        <v>1400</v>
      </c>
      <c r="R1277" s="6" t="str">
        <f t="shared" si="19"/>
        <v>1086Xã Phú Nhuận21</v>
      </c>
    </row>
    <row r="1278" spans="1:18">
      <c r="A1278" s="6">
        <v>1277</v>
      </c>
      <c r="B1278" s="6">
        <v>10</v>
      </c>
      <c r="C1278" s="6" t="s">
        <v>1397</v>
      </c>
      <c r="D1278" s="6">
        <v>87</v>
      </c>
      <c r="E1278" s="6" t="s">
        <v>1496</v>
      </c>
      <c r="F1278" s="6">
        <v>2947</v>
      </c>
      <c r="G1278" s="6" t="s">
        <v>1497</v>
      </c>
      <c r="H1278" s="6">
        <v>1</v>
      </c>
      <c r="I1278" s="6" t="s">
        <v>251</v>
      </c>
      <c r="J1278" s="6">
        <v>1</v>
      </c>
      <c r="K1278" s="6" t="s">
        <v>810</v>
      </c>
      <c r="L1278" s="8">
        <v>5</v>
      </c>
      <c r="M1278" s="6" t="s">
        <v>251</v>
      </c>
      <c r="N1278" s="6" t="s">
        <v>1400</v>
      </c>
      <c r="R1278" s="6" t="str">
        <f t="shared" si="19"/>
        <v>1087Thị trấn Phố Ràng11</v>
      </c>
    </row>
    <row r="1279" spans="1:18">
      <c r="A1279" s="6">
        <v>1278</v>
      </c>
      <c r="B1279" s="6">
        <v>10</v>
      </c>
      <c r="C1279" s="6" t="s">
        <v>1397</v>
      </c>
      <c r="D1279" s="6">
        <v>87</v>
      </c>
      <c r="E1279" s="6" t="s">
        <v>1496</v>
      </c>
      <c r="F1279" s="6">
        <v>2950</v>
      </c>
      <c r="G1279" s="6" t="s">
        <v>663</v>
      </c>
      <c r="H1279" s="6">
        <v>2</v>
      </c>
      <c r="I1279" s="6" t="s">
        <v>297</v>
      </c>
      <c r="J1279" s="6">
        <v>1</v>
      </c>
      <c r="K1279" s="6" t="s">
        <v>810</v>
      </c>
      <c r="L1279" s="8">
        <v>6</v>
      </c>
      <c r="M1279" s="6" t="s">
        <v>297</v>
      </c>
      <c r="N1279" s="6" t="s">
        <v>1400</v>
      </c>
      <c r="R1279" s="6" t="str">
        <f t="shared" si="19"/>
        <v>1087Xã Tân Tiến21</v>
      </c>
    </row>
    <row r="1280" spans="1:18">
      <c r="A1280" s="6">
        <v>1279</v>
      </c>
      <c r="B1280" s="6">
        <v>10</v>
      </c>
      <c r="C1280" s="6" t="s">
        <v>1397</v>
      </c>
      <c r="D1280" s="6">
        <v>87</v>
      </c>
      <c r="E1280" s="6" t="s">
        <v>1496</v>
      </c>
      <c r="F1280" s="6">
        <v>2953</v>
      </c>
      <c r="G1280" s="6" t="s">
        <v>1498</v>
      </c>
      <c r="H1280" s="6">
        <v>2</v>
      </c>
      <c r="I1280" s="6" t="s">
        <v>297</v>
      </c>
      <c r="J1280" s="6">
        <v>1</v>
      </c>
      <c r="K1280" s="6" t="s">
        <v>810</v>
      </c>
      <c r="L1280" s="8">
        <v>6</v>
      </c>
      <c r="M1280" s="6" t="s">
        <v>297</v>
      </c>
      <c r="N1280" s="6" t="s">
        <v>1400</v>
      </c>
      <c r="R1280" s="6" t="str">
        <f t="shared" si="19"/>
        <v>1087Xã Nghĩa Đô21</v>
      </c>
    </row>
    <row r="1281" spans="1:18">
      <c r="A1281" s="6">
        <v>1280</v>
      </c>
      <c r="B1281" s="6">
        <v>10</v>
      </c>
      <c r="C1281" s="6" t="s">
        <v>1397</v>
      </c>
      <c r="D1281" s="6">
        <v>87</v>
      </c>
      <c r="E1281" s="6" t="s">
        <v>1496</v>
      </c>
      <c r="F1281" s="6">
        <v>2956</v>
      </c>
      <c r="G1281" s="6" t="s">
        <v>1499</v>
      </c>
      <c r="H1281" s="6">
        <v>2</v>
      </c>
      <c r="I1281" s="6" t="s">
        <v>297</v>
      </c>
      <c r="J1281" s="6">
        <v>1</v>
      </c>
      <c r="K1281" s="6" t="s">
        <v>810</v>
      </c>
      <c r="L1281" s="8">
        <v>6</v>
      </c>
      <c r="M1281" s="6" t="s">
        <v>297</v>
      </c>
      <c r="N1281" s="6" t="s">
        <v>1400</v>
      </c>
      <c r="R1281" s="6" t="str">
        <f t="shared" si="19"/>
        <v>1087Xã Vĩnh Yên21</v>
      </c>
    </row>
    <row r="1282" spans="1:18">
      <c r="A1282" s="6">
        <v>1281</v>
      </c>
      <c r="B1282" s="6">
        <v>10</v>
      </c>
      <c r="C1282" s="6" t="s">
        <v>1397</v>
      </c>
      <c r="D1282" s="6">
        <v>87</v>
      </c>
      <c r="E1282" s="6" t="s">
        <v>1496</v>
      </c>
      <c r="F1282" s="6">
        <v>2959</v>
      </c>
      <c r="G1282" s="6" t="s">
        <v>1500</v>
      </c>
      <c r="H1282" s="6">
        <v>2</v>
      </c>
      <c r="I1282" s="6" t="s">
        <v>297</v>
      </c>
      <c r="J1282" s="6">
        <v>1</v>
      </c>
      <c r="K1282" s="6" t="s">
        <v>810</v>
      </c>
      <c r="L1282" s="8">
        <v>6</v>
      </c>
      <c r="M1282" s="6" t="s">
        <v>297</v>
      </c>
      <c r="N1282" s="6" t="s">
        <v>1400</v>
      </c>
      <c r="R1282" s="6" t="str">
        <f t="shared" si="19"/>
        <v>1087Xã Điện Quan21</v>
      </c>
    </row>
    <row r="1283" spans="1:18">
      <c r="A1283" s="6">
        <v>1282</v>
      </c>
      <c r="B1283" s="6">
        <v>10</v>
      </c>
      <c r="C1283" s="6" t="s">
        <v>1397</v>
      </c>
      <c r="D1283" s="6">
        <v>87</v>
      </c>
      <c r="E1283" s="6" t="s">
        <v>1496</v>
      </c>
      <c r="F1283" s="6">
        <v>2962</v>
      </c>
      <c r="G1283" s="6" t="s">
        <v>1501</v>
      </c>
      <c r="H1283" s="6">
        <v>2</v>
      </c>
      <c r="I1283" s="6" t="s">
        <v>297</v>
      </c>
      <c r="J1283" s="6">
        <v>1</v>
      </c>
      <c r="K1283" s="6" t="s">
        <v>810</v>
      </c>
      <c r="L1283" s="8">
        <v>6</v>
      </c>
      <c r="M1283" s="6" t="s">
        <v>297</v>
      </c>
      <c r="N1283" s="6" t="s">
        <v>1400</v>
      </c>
      <c r="R1283" s="6" t="str">
        <f t="shared" ref="R1283:R1346" si="20">CONCATENATE(B1283,D1283,G1283,H1283,J1283)</f>
        <v>1087Xã Xuân Hoà21</v>
      </c>
    </row>
    <row r="1284" spans="1:18">
      <c r="A1284" s="6">
        <v>1283</v>
      </c>
      <c r="B1284" s="6">
        <v>10</v>
      </c>
      <c r="C1284" s="6" t="s">
        <v>1397</v>
      </c>
      <c r="D1284" s="6">
        <v>87</v>
      </c>
      <c r="E1284" s="6" t="s">
        <v>1496</v>
      </c>
      <c r="F1284" s="6">
        <v>2965</v>
      </c>
      <c r="G1284" s="6" t="s">
        <v>1502</v>
      </c>
      <c r="H1284" s="6">
        <v>2</v>
      </c>
      <c r="I1284" s="6" t="s">
        <v>297</v>
      </c>
      <c r="J1284" s="6">
        <v>1</v>
      </c>
      <c r="K1284" s="6" t="s">
        <v>810</v>
      </c>
      <c r="L1284" s="8">
        <v>6</v>
      </c>
      <c r="M1284" s="6" t="s">
        <v>297</v>
      </c>
      <c r="N1284" s="6" t="s">
        <v>1400</v>
      </c>
      <c r="R1284" s="6" t="str">
        <f t="shared" si="20"/>
        <v>1087Xã Tân Dương21</v>
      </c>
    </row>
    <row r="1285" spans="1:18">
      <c r="A1285" s="6">
        <v>1284</v>
      </c>
      <c r="B1285" s="6">
        <v>10</v>
      </c>
      <c r="C1285" s="6" t="s">
        <v>1397</v>
      </c>
      <c r="D1285" s="6">
        <v>87</v>
      </c>
      <c r="E1285" s="6" t="s">
        <v>1496</v>
      </c>
      <c r="F1285" s="6">
        <v>2968</v>
      </c>
      <c r="G1285" s="6" t="s">
        <v>1030</v>
      </c>
      <c r="H1285" s="6">
        <v>2</v>
      </c>
      <c r="I1285" s="6" t="s">
        <v>297</v>
      </c>
      <c r="J1285" s="6">
        <v>1</v>
      </c>
      <c r="K1285" s="6" t="s">
        <v>810</v>
      </c>
      <c r="L1285" s="8">
        <v>6</v>
      </c>
      <c r="M1285" s="6" t="s">
        <v>297</v>
      </c>
      <c r="N1285" s="6" t="s">
        <v>1400</v>
      </c>
      <c r="R1285" s="6" t="str">
        <f t="shared" si="20"/>
        <v>1087Xã Thượng Hà21</v>
      </c>
    </row>
    <row r="1286" spans="1:18">
      <c r="A1286" s="6">
        <v>1285</v>
      </c>
      <c r="B1286" s="6">
        <v>10</v>
      </c>
      <c r="C1286" s="6" t="s">
        <v>1397</v>
      </c>
      <c r="D1286" s="6">
        <v>87</v>
      </c>
      <c r="E1286" s="6" t="s">
        <v>1496</v>
      </c>
      <c r="F1286" s="6">
        <v>2971</v>
      </c>
      <c r="G1286" s="6" t="s">
        <v>418</v>
      </c>
      <c r="H1286" s="6">
        <v>2</v>
      </c>
      <c r="I1286" s="6" t="s">
        <v>297</v>
      </c>
      <c r="J1286" s="6">
        <v>1</v>
      </c>
      <c r="K1286" s="6" t="s">
        <v>810</v>
      </c>
      <c r="L1286" s="8">
        <v>6</v>
      </c>
      <c r="M1286" s="6" t="s">
        <v>297</v>
      </c>
      <c r="N1286" s="6" t="s">
        <v>1400</v>
      </c>
      <c r="R1286" s="6" t="str">
        <f t="shared" si="20"/>
        <v>1087Xã Kim Sơn21</v>
      </c>
    </row>
    <row r="1287" spans="1:18">
      <c r="A1287" s="6">
        <v>1286</v>
      </c>
      <c r="B1287" s="6">
        <v>10</v>
      </c>
      <c r="C1287" s="6" t="s">
        <v>1397</v>
      </c>
      <c r="D1287" s="6">
        <v>87</v>
      </c>
      <c r="E1287" s="6" t="s">
        <v>1496</v>
      </c>
      <c r="F1287" s="6">
        <v>2974</v>
      </c>
      <c r="G1287" s="6" t="s">
        <v>1503</v>
      </c>
      <c r="H1287" s="6">
        <v>2</v>
      </c>
      <c r="I1287" s="6" t="s">
        <v>297</v>
      </c>
      <c r="J1287" s="6">
        <v>1</v>
      </c>
      <c r="K1287" s="6" t="s">
        <v>810</v>
      </c>
      <c r="L1287" s="8">
        <v>6</v>
      </c>
      <c r="M1287" s="6" t="s">
        <v>297</v>
      </c>
      <c r="N1287" s="6" t="s">
        <v>1400</v>
      </c>
      <c r="R1287" s="6" t="str">
        <f t="shared" si="20"/>
        <v>1087Xã Cam Cọn21</v>
      </c>
    </row>
    <row r="1288" spans="1:18">
      <c r="A1288" s="6">
        <v>1287</v>
      </c>
      <c r="B1288" s="6">
        <v>10</v>
      </c>
      <c r="C1288" s="6" t="s">
        <v>1397</v>
      </c>
      <c r="D1288" s="6">
        <v>87</v>
      </c>
      <c r="E1288" s="6" t="s">
        <v>1496</v>
      </c>
      <c r="F1288" s="6">
        <v>2977</v>
      </c>
      <c r="G1288" s="6" t="s">
        <v>755</v>
      </c>
      <c r="H1288" s="6">
        <v>2</v>
      </c>
      <c r="I1288" s="6" t="s">
        <v>297</v>
      </c>
      <c r="J1288" s="6">
        <v>1</v>
      </c>
      <c r="K1288" s="6" t="s">
        <v>810</v>
      </c>
      <c r="L1288" s="8">
        <v>6</v>
      </c>
      <c r="M1288" s="6" t="s">
        <v>297</v>
      </c>
      <c r="N1288" s="6" t="s">
        <v>1400</v>
      </c>
      <c r="R1288" s="6" t="str">
        <f t="shared" si="20"/>
        <v>1087Xã Minh Tân21</v>
      </c>
    </row>
    <row r="1289" spans="1:18">
      <c r="A1289" s="6">
        <v>1288</v>
      </c>
      <c r="B1289" s="6">
        <v>10</v>
      </c>
      <c r="C1289" s="6" t="s">
        <v>1397</v>
      </c>
      <c r="D1289" s="6">
        <v>87</v>
      </c>
      <c r="E1289" s="6" t="s">
        <v>1496</v>
      </c>
      <c r="F1289" s="6">
        <v>2980</v>
      </c>
      <c r="G1289" s="6" t="s">
        <v>1504</v>
      </c>
      <c r="H1289" s="6">
        <v>2</v>
      </c>
      <c r="I1289" s="6" t="s">
        <v>297</v>
      </c>
      <c r="J1289" s="6">
        <v>1</v>
      </c>
      <c r="K1289" s="6" t="s">
        <v>810</v>
      </c>
      <c r="L1289" s="8">
        <v>6</v>
      </c>
      <c r="M1289" s="6" t="s">
        <v>297</v>
      </c>
      <c r="N1289" s="6" t="s">
        <v>1400</v>
      </c>
      <c r="R1289" s="6" t="str">
        <f t="shared" si="20"/>
        <v>1087Xã Xuân Thượng21</v>
      </c>
    </row>
    <row r="1290" spans="1:18">
      <c r="A1290" s="6">
        <v>1289</v>
      </c>
      <c r="B1290" s="6">
        <v>10</v>
      </c>
      <c r="C1290" s="6" t="s">
        <v>1397</v>
      </c>
      <c r="D1290" s="6">
        <v>87</v>
      </c>
      <c r="E1290" s="6" t="s">
        <v>1496</v>
      </c>
      <c r="F1290" s="6">
        <v>2983</v>
      </c>
      <c r="G1290" s="6" t="s">
        <v>1505</v>
      </c>
      <c r="H1290" s="6">
        <v>2</v>
      </c>
      <c r="I1290" s="6" t="s">
        <v>297</v>
      </c>
      <c r="J1290" s="6">
        <v>1</v>
      </c>
      <c r="K1290" s="6" t="s">
        <v>810</v>
      </c>
      <c r="L1290" s="8">
        <v>6</v>
      </c>
      <c r="M1290" s="6" t="s">
        <v>297</v>
      </c>
      <c r="N1290" s="6" t="s">
        <v>1400</v>
      </c>
      <c r="R1290" s="6" t="str">
        <f t="shared" si="20"/>
        <v>1087Xã Việt Tiến21</v>
      </c>
    </row>
    <row r="1291" spans="1:18">
      <c r="A1291" s="6">
        <v>1290</v>
      </c>
      <c r="B1291" s="6">
        <v>10</v>
      </c>
      <c r="C1291" s="6" t="s">
        <v>1397</v>
      </c>
      <c r="D1291" s="6">
        <v>87</v>
      </c>
      <c r="E1291" s="6" t="s">
        <v>1496</v>
      </c>
      <c r="F1291" s="6">
        <v>2986</v>
      </c>
      <c r="G1291" s="6" t="s">
        <v>605</v>
      </c>
      <c r="H1291" s="6">
        <v>2</v>
      </c>
      <c r="I1291" s="6" t="s">
        <v>297</v>
      </c>
      <c r="J1291" s="6">
        <v>1</v>
      </c>
      <c r="K1291" s="6" t="s">
        <v>810</v>
      </c>
      <c r="L1291" s="8">
        <v>6</v>
      </c>
      <c r="M1291" s="6" t="s">
        <v>297</v>
      </c>
      <c r="N1291" s="6" t="s">
        <v>1400</v>
      </c>
      <c r="R1291" s="6" t="str">
        <f t="shared" si="20"/>
        <v>1087Xã Yên Sơn21</v>
      </c>
    </row>
    <row r="1292" spans="1:18">
      <c r="A1292" s="6">
        <v>1291</v>
      </c>
      <c r="B1292" s="6">
        <v>10</v>
      </c>
      <c r="C1292" s="6" t="s">
        <v>1397</v>
      </c>
      <c r="D1292" s="6">
        <v>87</v>
      </c>
      <c r="E1292" s="6" t="s">
        <v>1496</v>
      </c>
      <c r="F1292" s="6">
        <v>2989</v>
      </c>
      <c r="G1292" s="6" t="s">
        <v>1506</v>
      </c>
      <c r="H1292" s="6">
        <v>2</v>
      </c>
      <c r="I1292" s="6" t="s">
        <v>297</v>
      </c>
      <c r="J1292" s="6">
        <v>1</v>
      </c>
      <c r="K1292" s="6" t="s">
        <v>810</v>
      </c>
      <c r="L1292" s="8">
        <v>6</v>
      </c>
      <c r="M1292" s="6" t="s">
        <v>297</v>
      </c>
      <c r="N1292" s="6" t="s">
        <v>1400</v>
      </c>
      <c r="R1292" s="6" t="str">
        <f t="shared" si="20"/>
        <v>1087Xã Bảo Hà21</v>
      </c>
    </row>
    <row r="1293" spans="1:18">
      <c r="A1293" s="6">
        <v>1292</v>
      </c>
      <c r="B1293" s="6">
        <v>10</v>
      </c>
      <c r="C1293" s="6" t="s">
        <v>1397</v>
      </c>
      <c r="D1293" s="6">
        <v>87</v>
      </c>
      <c r="E1293" s="6" t="s">
        <v>1496</v>
      </c>
      <c r="F1293" s="6">
        <v>2992</v>
      </c>
      <c r="G1293" s="6" t="s">
        <v>1507</v>
      </c>
      <c r="H1293" s="6">
        <v>2</v>
      </c>
      <c r="I1293" s="6" t="s">
        <v>297</v>
      </c>
      <c r="J1293" s="6">
        <v>1</v>
      </c>
      <c r="K1293" s="6" t="s">
        <v>810</v>
      </c>
      <c r="L1293" s="8">
        <v>6</v>
      </c>
      <c r="M1293" s="6" t="s">
        <v>297</v>
      </c>
      <c r="N1293" s="6" t="s">
        <v>1400</v>
      </c>
      <c r="R1293" s="6" t="str">
        <f t="shared" si="20"/>
        <v>1087Xã Lương Sơn21</v>
      </c>
    </row>
    <row r="1294" spans="1:18">
      <c r="A1294" s="6">
        <v>1293</v>
      </c>
      <c r="B1294" s="6">
        <v>10</v>
      </c>
      <c r="C1294" s="6" t="s">
        <v>1397</v>
      </c>
      <c r="D1294" s="6">
        <v>87</v>
      </c>
      <c r="E1294" s="6" t="s">
        <v>1496</v>
      </c>
      <c r="F1294" s="6">
        <v>2998</v>
      </c>
      <c r="G1294" s="6" t="s">
        <v>1508</v>
      </c>
      <c r="H1294" s="6">
        <v>2</v>
      </c>
      <c r="I1294" s="6" t="s">
        <v>297</v>
      </c>
      <c r="J1294" s="6">
        <v>1</v>
      </c>
      <c r="K1294" s="6" t="s">
        <v>810</v>
      </c>
      <c r="L1294" s="8">
        <v>6</v>
      </c>
      <c r="M1294" s="6" t="s">
        <v>297</v>
      </c>
      <c r="N1294" s="6" t="s">
        <v>1400</v>
      </c>
      <c r="R1294" s="6" t="str">
        <f t="shared" si="20"/>
        <v>1087Xã Phúc Khánh21</v>
      </c>
    </row>
    <row r="1295" spans="1:18">
      <c r="A1295" s="6">
        <v>1294</v>
      </c>
      <c r="B1295" s="6">
        <v>10</v>
      </c>
      <c r="C1295" s="6" t="s">
        <v>1397</v>
      </c>
      <c r="D1295" s="6">
        <v>88</v>
      </c>
      <c r="E1295" s="6" t="s">
        <v>1509</v>
      </c>
      <c r="F1295" s="6">
        <v>3001</v>
      </c>
      <c r="G1295" s="6" t="s">
        <v>1510</v>
      </c>
      <c r="H1295" s="6">
        <v>1</v>
      </c>
      <c r="I1295" s="6" t="s">
        <v>251</v>
      </c>
      <c r="J1295" s="6">
        <v>1</v>
      </c>
      <c r="K1295" s="6" t="s">
        <v>810</v>
      </c>
      <c r="L1295" s="8">
        <v>5</v>
      </c>
      <c r="M1295" s="6" t="s">
        <v>251</v>
      </c>
      <c r="N1295" s="6" t="s">
        <v>1400</v>
      </c>
      <c r="R1295" s="6" t="str">
        <f t="shared" si="20"/>
        <v>1088Phường Sa Pa11</v>
      </c>
    </row>
    <row r="1296" spans="1:18">
      <c r="A1296" s="6">
        <v>1295</v>
      </c>
      <c r="B1296" s="6">
        <v>10</v>
      </c>
      <c r="C1296" s="6" t="s">
        <v>1397</v>
      </c>
      <c r="D1296" s="6">
        <v>88</v>
      </c>
      <c r="E1296" s="6" t="s">
        <v>1509</v>
      </c>
      <c r="F1296" s="6">
        <v>3002</v>
      </c>
      <c r="G1296" s="6" t="s">
        <v>1511</v>
      </c>
      <c r="H1296" s="6">
        <v>1</v>
      </c>
      <c r="I1296" s="6" t="s">
        <v>251</v>
      </c>
      <c r="J1296" s="6">
        <v>1</v>
      </c>
      <c r="K1296" s="6" t="s">
        <v>810</v>
      </c>
      <c r="L1296" s="8">
        <v>5</v>
      </c>
      <c r="M1296" s="6" t="s">
        <v>251</v>
      </c>
      <c r="N1296" s="6" t="s">
        <v>1400</v>
      </c>
      <c r="R1296" s="6" t="str">
        <f t="shared" si="20"/>
        <v>1088Phường Sa Pả11</v>
      </c>
    </row>
    <row r="1297" spans="1:18">
      <c r="A1297" s="6">
        <v>1296</v>
      </c>
      <c r="B1297" s="6">
        <v>10</v>
      </c>
      <c r="C1297" s="6" t="s">
        <v>1397</v>
      </c>
      <c r="D1297" s="6">
        <v>88</v>
      </c>
      <c r="E1297" s="6" t="s">
        <v>1509</v>
      </c>
      <c r="F1297" s="6">
        <v>3003</v>
      </c>
      <c r="G1297" s="6" t="s">
        <v>1512</v>
      </c>
      <c r="H1297" s="6">
        <v>1</v>
      </c>
      <c r="I1297" s="6" t="s">
        <v>251</v>
      </c>
      <c r="J1297" s="6">
        <v>1</v>
      </c>
      <c r="K1297" s="6" t="s">
        <v>810</v>
      </c>
      <c r="L1297" s="8">
        <v>5</v>
      </c>
      <c r="M1297" s="6" t="s">
        <v>251</v>
      </c>
      <c r="N1297" s="6" t="s">
        <v>1400</v>
      </c>
      <c r="R1297" s="6" t="str">
        <f t="shared" si="20"/>
        <v>1088Phường Ô Quý Hồ11</v>
      </c>
    </row>
    <row r="1298" spans="1:18">
      <c r="A1298" s="6">
        <v>1297</v>
      </c>
      <c r="B1298" s="6">
        <v>10</v>
      </c>
      <c r="C1298" s="6" t="s">
        <v>1397</v>
      </c>
      <c r="D1298" s="6">
        <v>88</v>
      </c>
      <c r="E1298" s="6" t="s">
        <v>1509</v>
      </c>
      <c r="F1298" s="6">
        <v>3004</v>
      </c>
      <c r="G1298" s="6" t="s">
        <v>1513</v>
      </c>
      <c r="H1298" s="6">
        <v>2</v>
      </c>
      <c r="I1298" s="6" t="s">
        <v>297</v>
      </c>
      <c r="J1298" s="6">
        <v>1</v>
      </c>
      <c r="K1298" s="6" t="s">
        <v>810</v>
      </c>
      <c r="L1298" s="8">
        <v>6</v>
      </c>
      <c r="M1298" s="6" t="s">
        <v>297</v>
      </c>
      <c r="N1298" s="6" t="s">
        <v>1400</v>
      </c>
      <c r="R1298" s="6" t="str">
        <f t="shared" si="20"/>
        <v>1088Xã Ngũ Chỉ Sơn21</v>
      </c>
    </row>
    <row r="1299" spans="1:18">
      <c r="A1299" s="6">
        <v>1298</v>
      </c>
      <c r="B1299" s="6">
        <v>10</v>
      </c>
      <c r="C1299" s="6" t="s">
        <v>1397</v>
      </c>
      <c r="D1299" s="6">
        <v>88</v>
      </c>
      <c r="E1299" s="6" t="s">
        <v>1509</v>
      </c>
      <c r="F1299" s="6">
        <v>3006</v>
      </c>
      <c r="G1299" s="6" t="s">
        <v>1514</v>
      </c>
      <c r="H1299" s="6">
        <v>1</v>
      </c>
      <c r="I1299" s="6" t="s">
        <v>251</v>
      </c>
      <c r="J1299" s="6">
        <v>1</v>
      </c>
      <c r="K1299" s="6" t="s">
        <v>810</v>
      </c>
      <c r="L1299" s="8">
        <v>5</v>
      </c>
      <c r="M1299" s="6" t="s">
        <v>251</v>
      </c>
      <c r="N1299" s="6" t="s">
        <v>1400</v>
      </c>
      <c r="R1299" s="6" t="str">
        <f t="shared" si="20"/>
        <v>1088Phường Phan Si Păng11</v>
      </c>
    </row>
    <row r="1300" spans="1:18">
      <c r="A1300" s="6">
        <v>1299</v>
      </c>
      <c r="B1300" s="6">
        <v>10</v>
      </c>
      <c r="C1300" s="6" t="s">
        <v>1397</v>
      </c>
      <c r="D1300" s="6">
        <v>88</v>
      </c>
      <c r="E1300" s="6" t="s">
        <v>1509</v>
      </c>
      <c r="F1300" s="6">
        <v>3010</v>
      </c>
      <c r="G1300" s="6" t="s">
        <v>1515</v>
      </c>
      <c r="H1300" s="6">
        <v>2</v>
      </c>
      <c r="I1300" s="6" t="s">
        <v>297</v>
      </c>
      <c r="J1300" s="6">
        <v>1</v>
      </c>
      <c r="K1300" s="6" t="s">
        <v>810</v>
      </c>
      <c r="L1300" s="8">
        <v>6</v>
      </c>
      <c r="M1300" s="6" t="s">
        <v>297</v>
      </c>
      <c r="N1300" s="6" t="s">
        <v>1400</v>
      </c>
      <c r="R1300" s="6" t="str">
        <f t="shared" si="20"/>
        <v>1088Xã Trung Chải21</v>
      </c>
    </row>
    <row r="1301" spans="1:18">
      <c r="A1301" s="6">
        <v>1300</v>
      </c>
      <c r="B1301" s="6">
        <v>10</v>
      </c>
      <c r="C1301" s="6" t="s">
        <v>1397</v>
      </c>
      <c r="D1301" s="6">
        <v>88</v>
      </c>
      <c r="E1301" s="6" t="s">
        <v>1509</v>
      </c>
      <c r="F1301" s="6">
        <v>3013</v>
      </c>
      <c r="G1301" s="6" t="s">
        <v>825</v>
      </c>
      <c r="H1301" s="6">
        <v>2</v>
      </c>
      <c r="I1301" s="6" t="s">
        <v>297</v>
      </c>
      <c r="J1301" s="6">
        <v>1</v>
      </c>
      <c r="K1301" s="6" t="s">
        <v>810</v>
      </c>
      <c r="L1301" s="8">
        <v>6</v>
      </c>
      <c r="M1301" s="6" t="s">
        <v>297</v>
      </c>
      <c r="N1301" s="6" t="s">
        <v>1400</v>
      </c>
      <c r="R1301" s="6" t="str">
        <f t="shared" si="20"/>
        <v>1088Xã Tả Phìn21</v>
      </c>
    </row>
    <row r="1302" spans="1:18">
      <c r="A1302" s="6">
        <v>1301</v>
      </c>
      <c r="B1302" s="6">
        <v>10</v>
      </c>
      <c r="C1302" s="6" t="s">
        <v>1397</v>
      </c>
      <c r="D1302" s="6">
        <v>88</v>
      </c>
      <c r="E1302" s="6" t="s">
        <v>1509</v>
      </c>
      <c r="F1302" s="6">
        <v>3016</v>
      </c>
      <c r="G1302" s="6" t="s">
        <v>1516</v>
      </c>
      <c r="H1302" s="6">
        <v>1</v>
      </c>
      <c r="I1302" s="6" t="s">
        <v>251</v>
      </c>
      <c r="J1302" s="6">
        <v>1</v>
      </c>
      <c r="K1302" s="6" t="s">
        <v>810</v>
      </c>
      <c r="L1302" s="8">
        <v>5</v>
      </c>
      <c r="M1302" s="6" t="s">
        <v>251</v>
      </c>
      <c r="N1302" s="6" t="s">
        <v>1400</v>
      </c>
      <c r="R1302" s="6" t="str">
        <f t="shared" si="20"/>
        <v>1088Phường Hàm Rồng11</v>
      </c>
    </row>
    <row r="1303" spans="1:18">
      <c r="A1303" s="6">
        <v>1302</v>
      </c>
      <c r="B1303" s="6">
        <v>10</v>
      </c>
      <c r="C1303" s="6" t="s">
        <v>1397</v>
      </c>
      <c r="D1303" s="6">
        <v>88</v>
      </c>
      <c r="E1303" s="6" t="s">
        <v>1509</v>
      </c>
      <c r="F1303" s="6">
        <v>3019</v>
      </c>
      <c r="G1303" s="6" t="s">
        <v>1517</v>
      </c>
      <c r="H1303" s="6">
        <v>2</v>
      </c>
      <c r="I1303" s="6" t="s">
        <v>297</v>
      </c>
      <c r="J1303" s="6">
        <v>1</v>
      </c>
      <c r="K1303" s="6" t="s">
        <v>810</v>
      </c>
      <c r="L1303" s="8">
        <v>6</v>
      </c>
      <c r="M1303" s="6" t="s">
        <v>297</v>
      </c>
      <c r="N1303" s="6" t="s">
        <v>1400</v>
      </c>
      <c r="R1303" s="6" t="str">
        <f t="shared" si="20"/>
        <v>1088Xã Hoàng Liên21</v>
      </c>
    </row>
    <row r="1304" spans="1:18">
      <c r="A1304" s="6">
        <v>1303</v>
      </c>
      <c r="B1304" s="6">
        <v>10</v>
      </c>
      <c r="C1304" s="6" t="s">
        <v>1397</v>
      </c>
      <c r="D1304" s="6">
        <v>88</v>
      </c>
      <c r="E1304" s="6" t="s">
        <v>1509</v>
      </c>
      <c r="F1304" s="6">
        <v>3022</v>
      </c>
      <c r="G1304" s="6" t="s">
        <v>657</v>
      </c>
      <c r="H1304" s="6">
        <v>2</v>
      </c>
      <c r="I1304" s="6" t="s">
        <v>297</v>
      </c>
      <c r="J1304" s="6">
        <v>1</v>
      </c>
      <c r="K1304" s="6" t="s">
        <v>810</v>
      </c>
      <c r="L1304" s="8">
        <v>6</v>
      </c>
      <c r="M1304" s="6" t="s">
        <v>297</v>
      </c>
      <c r="N1304" s="6" t="s">
        <v>1400</v>
      </c>
      <c r="R1304" s="6" t="str">
        <f t="shared" si="20"/>
        <v>1088Xã Thanh Bình21</v>
      </c>
    </row>
    <row r="1305" spans="1:18">
      <c r="A1305" s="6">
        <v>1304</v>
      </c>
      <c r="B1305" s="6">
        <v>10</v>
      </c>
      <c r="C1305" s="6" t="s">
        <v>1397</v>
      </c>
      <c r="D1305" s="6">
        <v>88</v>
      </c>
      <c r="E1305" s="6" t="s">
        <v>1509</v>
      </c>
      <c r="F1305" s="6">
        <v>3028</v>
      </c>
      <c r="G1305" s="6" t="s">
        <v>1518</v>
      </c>
      <c r="H1305" s="6">
        <v>1</v>
      </c>
      <c r="I1305" s="6" t="s">
        <v>251</v>
      </c>
      <c r="J1305" s="6">
        <v>1</v>
      </c>
      <c r="K1305" s="6" t="s">
        <v>810</v>
      </c>
      <c r="L1305" s="8">
        <v>5</v>
      </c>
      <c r="M1305" s="6" t="s">
        <v>251</v>
      </c>
      <c r="N1305" s="6" t="s">
        <v>1400</v>
      </c>
      <c r="R1305" s="6" t="str">
        <f t="shared" si="20"/>
        <v>1088Phường Cầu Mây11</v>
      </c>
    </row>
    <row r="1306" spans="1:18">
      <c r="A1306" s="6">
        <v>1305</v>
      </c>
      <c r="B1306" s="6">
        <v>10</v>
      </c>
      <c r="C1306" s="6" t="s">
        <v>1397</v>
      </c>
      <c r="D1306" s="6">
        <v>88</v>
      </c>
      <c r="E1306" s="6" t="s">
        <v>1509</v>
      </c>
      <c r="F1306" s="6">
        <v>3037</v>
      </c>
      <c r="G1306" s="6" t="s">
        <v>1519</v>
      </c>
      <c r="H1306" s="6">
        <v>2</v>
      </c>
      <c r="I1306" s="6" t="s">
        <v>297</v>
      </c>
      <c r="J1306" s="6">
        <v>1</v>
      </c>
      <c r="K1306" s="6" t="s">
        <v>810</v>
      </c>
      <c r="L1306" s="8">
        <v>6</v>
      </c>
      <c r="M1306" s="6" t="s">
        <v>297</v>
      </c>
      <c r="N1306" s="6" t="s">
        <v>1400</v>
      </c>
      <c r="R1306" s="6" t="str">
        <f t="shared" si="20"/>
        <v>1088Xã Mường Hoa21</v>
      </c>
    </row>
    <row r="1307" spans="1:18">
      <c r="A1307" s="6">
        <v>1306</v>
      </c>
      <c r="B1307" s="6">
        <v>10</v>
      </c>
      <c r="C1307" s="6" t="s">
        <v>1397</v>
      </c>
      <c r="D1307" s="6">
        <v>88</v>
      </c>
      <c r="E1307" s="6" t="s">
        <v>1509</v>
      </c>
      <c r="F1307" s="6">
        <v>3040</v>
      </c>
      <c r="G1307" s="6" t="s">
        <v>1520</v>
      </c>
      <c r="H1307" s="6">
        <v>2</v>
      </c>
      <c r="I1307" s="6" t="s">
        <v>297</v>
      </c>
      <c r="J1307" s="6">
        <v>1</v>
      </c>
      <c r="K1307" s="6" t="s">
        <v>810</v>
      </c>
      <c r="L1307" s="8">
        <v>6</v>
      </c>
      <c r="M1307" s="6" t="s">
        <v>297</v>
      </c>
      <c r="N1307" s="6" t="s">
        <v>1400</v>
      </c>
      <c r="R1307" s="6" t="str">
        <f t="shared" si="20"/>
        <v>1088Xã Tả Van21</v>
      </c>
    </row>
    <row r="1308" spans="1:18">
      <c r="A1308" s="6">
        <v>1307</v>
      </c>
      <c r="B1308" s="6">
        <v>10</v>
      </c>
      <c r="C1308" s="6" t="s">
        <v>1397</v>
      </c>
      <c r="D1308" s="6">
        <v>88</v>
      </c>
      <c r="E1308" s="6" t="s">
        <v>1509</v>
      </c>
      <c r="F1308" s="6">
        <v>3043</v>
      </c>
      <c r="G1308" s="6" t="s">
        <v>1521</v>
      </c>
      <c r="H1308" s="6">
        <v>2</v>
      </c>
      <c r="I1308" s="6" t="s">
        <v>297</v>
      </c>
      <c r="J1308" s="6">
        <v>1</v>
      </c>
      <c r="K1308" s="6" t="s">
        <v>810</v>
      </c>
      <c r="L1308" s="8">
        <v>6</v>
      </c>
      <c r="M1308" s="6" t="s">
        <v>297</v>
      </c>
      <c r="N1308" s="6" t="s">
        <v>1400</v>
      </c>
      <c r="R1308" s="6" t="str">
        <f t="shared" si="20"/>
        <v>1088Xã Mường Bo21</v>
      </c>
    </row>
    <row r="1309" spans="1:18">
      <c r="A1309" s="6">
        <v>1308</v>
      </c>
      <c r="B1309" s="6">
        <v>10</v>
      </c>
      <c r="C1309" s="6" t="s">
        <v>1397</v>
      </c>
      <c r="D1309" s="6">
        <v>88</v>
      </c>
      <c r="E1309" s="6" t="s">
        <v>1509</v>
      </c>
      <c r="F1309" s="6">
        <v>3046</v>
      </c>
      <c r="G1309" s="6" t="s">
        <v>1522</v>
      </c>
      <c r="H1309" s="6">
        <v>2</v>
      </c>
      <c r="I1309" s="6" t="s">
        <v>297</v>
      </c>
      <c r="J1309" s="6">
        <v>1</v>
      </c>
      <c r="K1309" s="6" t="s">
        <v>810</v>
      </c>
      <c r="L1309" s="8">
        <v>6</v>
      </c>
      <c r="M1309" s="6" t="s">
        <v>297</v>
      </c>
      <c r="N1309" s="6" t="s">
        <v>1400</v>
      </c>
      <c r="R1309" s="6" t="str">
        <f t="shared" si="20"/>
        <v>1088Xã Bản Hồ21</v>
      </c>
    </row>
    <row r="1310" spans="1:18">
      <c r="A1310" s="6">
        <v>1309</v>
      </c>
      <c r="B1310" s="6">
        <v>10</v>
      </c>
      <c r="C1310" s="6" t="s">
        <v>1397</v>
      </c>
      <c r="D1310" s="6">
        <v>88</v>
      </c>
      <c r="E1310" s="6" t="s">
        <v>1509</v>
      </c>
      <c r="F1310" s="6">
        <v>3052</v>
      </c>
      <c r="G1310" s="6" t="s">
        <v>1523</v>
      </c>
      <c r="H1310" s="6">
        <v>2</v>
      </c>
      <c r="I1310" s="6" t="s">
        <v>297</v>
      </c>
      <c r="J1310" s="6">
        <v>1</v>
      </c>
      <c r="K1310" s="6" t="s">
        <v>810</v>
      </c>
      <c r="L1310" s="8">
        <v>6</v>
      </c>
      <c r="M1310" s="6" t="s">
        <v>297</v>
      </c>
      <c r="N1310" s="6" t="s">
        <v>1400</v>
      </c>
      <c r="R1310" s="6" t="str">
        <f t="shared" si="20"/>
        <v>1088Xã Liên Minh21</v>
      </c>
    </row>
    <row r="1311" spans="1:18">
      <c r="A1311" s="6">
        <v>1310</v>
      </c>
      <c r="B1311" s="6">
        <v>10</v>
      </c>
      <c r="C1311" s="6" t="s">
        <v>1397</v>
      </c>
      <c r="D1311" s="6">
        <v>89</v>
      </c>
      <c r="E1311" s="6" t="s">
        <v>1524</v>
      </c>
      <c r="F1311" s="6">
        <v>3055</v>
      </c>
      <c r="G1311" s="6" t="s">
        <v>1525</v>
      </c>
      <c r="H1311" s="6">
        <v>1</v>
      </c>
      <c r="I1311" s="6" t="s">
        <v>251</v>
      </c>
      <c r="J1311" s="6">
        <v>1</v>
      </c>
      <c r="K1311" s="6" t="s">
        <v>810</v>
      </c>
      <c r="L1311" s="8">
        <v>5</v>
      </c>
      <c r="M1311" s="6" t="s">
        <v>251</v>
      </c>
      <c r="N1311" s="6" t="s">
        <v>1400</v>
      </c>
      <c r="R1311" s="6" t="str">
        <f t="shared" si="20"/>
        <v>1089Thị trấn Khánh Yên11</v>
      </c>
    </row>
    <row r="1312" spans="1:18">
      <c r="A1312" s="6">
        <v>1311</v>
      </c>
      <c r="B1312" s="6">
        <v>10</v>
      </c>
      <c r="C1312" s="6" t="s">
        <v>1397</v>
      </c>
      <c r="D1312" s="6">
        <v>89</v>
      </c>
      <c r="E1312" s="6" t="s">
        <v>1524</v>
      </c>
      <c r="F1312" s="6">
        <v>3061</v>
      </c>
      <c r="G1312" s="6" t="s">
        <v>1526</v>
      </c>
      <c r="H1312" s="6">
        <v>2</v>
      </c>
      <c r="I1312" s="6" t="s">
        <v>297</v>
      </c>
      <c r="J1312" s="6">
        <v>1</v>
      </c>
      <c r="K1312" s="6" t="s">
        <v>810</v>
      </c>
      <c r="L1312" s="8">
        <v>6</v>
      </c>
      <c r="M1312" s="6" t="s">
        <v>297</v>
      </c>
      <c r="N1312" s="6" t="s">
        <v>1400</v>
      </c>
      <c r="R1312" s="6" t="str">
        <f t="shared" si="20"/>
        <v>1089Xã Võ Lao21</v>
      </c>
    </row>
    <row r="1313" spans="1:18">
      <c r="A1313" s="6">
        <v>1312</v>
      </c>
      <c r="B1313" s="6">
        <v>10</v>
      </c>
      <c r="C1313" s="6" t="s">
        <v>1397</v>
      </c>
      <c r="D1313" s="6">
        <v>89</v>
      </c>
      <c r="E1313" s="6" t="s">
        <v>1524</v>
      </c>
      <c r="F1313" s="6">
        <v>3064</v>
      </c>
      <c r="G1313" s="6" t="s">
        <v>1527</v>
      </c>
      <c r="H1313" s="6">
        <v>2</v>
      </c>
      <c r="I1313" s="6" t="s">
        <v>297</v>
      </c>
      <c r="J1313" s="6">
        <v>1</v>
      </c>
      <c r="K1313" s="6" t="s">
        <v>810</v>
      </c>
      <c r="L1313" s="8">
        <v>6</v>
      </c>
      <c r="M1313" s="6" t="s">
        <v>297</v>
      </c>
      <c r="N1313" s="6" t="s">
        <v>1400</v>
      </c>
      <c r="R1313" s="6" t="str">
        <f t="shared" si="20"/>
        <v>1089Xã Sơn Thuỷ21</v>
      </c>
    </row>
    <row r="1314" spans="1:18">
      <c r="A1314" s="6">
        <v>1313</v>
      </c>
      <c r="B1314" s="6">
        <v>10</v>
      </c>
      <c r="C1314" s="6" t="s">
        <v>1397</v>
      </c>
      <c r="D1314" s="6">
        <v>89</v>
      </c>
      <c r="E1314" s="6" t="s">
        <v>1524</v>
      </c>
      <c r="F1314" s="6">
        <v>3067</v>
      </c>
      <c r="G1314" s="6" t="s">
        <v>1528</v>
      </c>
      <c r="H1314" s="6">
        <v>2</v>
      </c>
      <c r="I1314" s="6" t="s">
        <v>297</v>
      </c>
      <c r="J1314" s="6">
        <v>1</v>
      </c>
      <c r="K1314" s="6" t="s">
        <v>810</v>
      </c>
      <c r="L1314" s="8">
        <v>6</v>
      </c>
      <c r="M1314" s="6" t="s">
        <v>297</v>
      </c>
      <c r="N1314" s="6" t="s">
        <v>1400</v>
      </c>
      <c r="R1314" s="6" t="str">
        <f t="shared" si="20"/>
        <v>1089Xã Nậm Mả21</v>
      </c>
    </row>
    <row r="1315" spans="1:18">
      <c r="A1315" s="6">
        <v>1314</v>
      </c>
      <c r="B1315" s="6">
        <v>10</v>
      </c>
      <c r="C1315" s="6" t="s">
        <v>1397</v>
      </c>
      <c r="D1315" s="6">
        <v>89</v>
      </c>
      <c r="E1315" s="6" t="s">
        <v>1524</v>
      </c>
      <c r="F1315" s="6">
        <v>3070</v>
      </c>
      <c r="G1315" s="6" t="s">
        <v>1529</v>
      </c>
      <c r="H1315" s="6">
        <v>2</v>
      </c>
      <c r="I1315" s="6" t="s">
        <v>297</v>
      </c>
      <c r="J1315" s="6">
        <v>1</v>
      </c>
      <c r="K1315" s="6" t="s">
        <v>810</v>
      </c>
      <c r="L1315" s="8">
        <v>6</v>
      </c>
      <c r="M1315" s="6" t="s">
        <v>297</v>
      </c>
      <c r="N1315" s="6" t="s">
        <v>1400</v>
      </c>
      <c r="R1315" s="6" t="str">
        <f t="shared" si="20"/>
        <v>1089Xã Tân Thượng21</v>
      </c>
    </row>
    <row r="1316" spans="1:18">
      <c r="A1316" s="6">
        <v>1315</v>
      </c>
      <c r="B1316" s="6">
        <v>10</v>
      </c>
      <c r="C1316" s="6" t="s">
        <v>1397</v>
      </c>
      <c r="D1316" s="6">
        <v>89</v>
      </c>
      <c r="E1316" s="6" t="s">
        <v>1524</v>
      </c>
      <c r="F1316" s="6">
        <v>3073</v>
      </c>
      <c r="G1316" s="6" t="s">
        <v>1530</v>
      </c>
      <c r="H1316" s="6">
        <v>2</v>
      </c>
      <c r="I1316" s="6" t="s">
        <v>297</v>
      </c>
      <c r="J1316" s="6">
        <v>1</v>
      </c>
      <c r="K1316" s="6" t="s">
        <v>810</v>
      </c>
      <c r="L1316" s="8">
        <v>6</v>
      </c>
      <c r="M1316" s="6" t="s">
        <v>297</v>
      </c>
      <c r="N1316" s="6" t="s">
        <v>1400</v>
      </c>
      <c r="R1316" s="6" t="str">
        <f t="shared" si="20"/>
        <v>1089Xã Nậm Rạng21</v>
      </c>
    </row>
    <row r="1317" spans="1:18">
      <c r="A1317" s="6">
        <v>1316</v>
      </c>
      <c r="B1317" s="6">
        <v>10</v>
      </c>
      <c r="C1317" s="6" t="s">
        <v>1397</v>
      </c>
      <c r="D1317" s="6">
        <v>89</v>
      </c>
      <c r="E1317" s="6" t="s">
        <v>1524</v>
      </c>
      <c r="F1317" s="6">
        <v>3076</v>
      </c>
      <c r="G1317" s="6" t="s">
        <v>1531</v>
      </c>
      <c r="H1317" s="6">
        <v>2</v>
      </c>
      <c r="I1317" s="6" t="s">
        <v>297</v>
      </c>
      <c r="J1317" s="6">
        <v>1</v>
      </c>
      <c r="K1317" s="6" t="s">
        <v>810</v>
      </c>
      <c r="L1317" s="8">
        <v>6</v>
      </c>
      <c r="M1317" s="6" t="s">
        <v>297</v>
      </c>
      <c r="N1317" s="6" t="s">
        <v>1400</v>
      </c>
      <c r="R1317" s="6" t="str">
        <f t="shared" si="20"/>
        <v>1089Xã Nậm Chầy21</v>
      </c>
    </row>
    <row r="1318" spans="1:18">
      <c r="A1318" s="6">
        <v>1317</v>
      </c>
      <c r="B1318" s="6">
        <v>10</v>
      </c>
      <c r="C1318" s="6" t="s">
        <v>1397</v>
      </c>
      <c r="D1318" s="6">
        <v>89</v>
      </c>
      <c r="E1318" s="6" t="s">
        <v>1524</v>
      </c>
      <c r="F1318" s="6">
        <v>3079</v>
      </c>
      <c r="G1318" s="6" t="s">
        <v>1311</v>
      </c>
      <c r="H1318" s="6">
        <v>2</v>
      </c>
      <c r="I1318" s="6" t="s">
        <v>297</v>
      </c>
      <c r="J1318" s="6">
        <v>1</v>
      </c>
      <c r="K1318" s="6" t="s">
        <v>810</v>
      </c>
      <c r="L1318" s="8">
        <v>6</v>
      </c>
      <c r="M1318" s="6" t="s">
        <v>297</v>
      </c>
      <c r="N1318" s="6" t="s">
        <v>1400</v>
      </c>
      <c r="R1318" s="6" t="str">
        <f t="shared" si="20"/>
        <v>1089Xã Tân An21</v>
      </c>
    </row>
    <row r="1319" spans="1:18">
      <c r="A1319" s="6">
        <v>1318</v>
      </c>
      <c r="B1319" s="6">
        <v>10</v>
      </c>
      <c r="C1319" s="6" t="s">
        <v>1397</v>
      </c>
      <c r="D1319" s="6">
        <v>89</v>
      </c>
      <c r="E1319" s="6" t="s">
        <v>1524</v>
      </c>
      <c r="F1319" s="6">
        <v>3082</v>
      </c>
      <c r="G1319" s="6" t="s">
        <v>1532</v>
      </c>
      <c r="H1319" s="6">
        <v>2</v>
      </c>
      <c r="I1319" s="6" t="s">
        <v>297</v>
      </c>
      <c r="J1319" s="6">
        <v>1</v>
      </c>
      <c r="K1319" s="6" t="s">
        <v>810</v>
      </c>
      <c r="L1319" s="8">
        <v>6</v>
      </c>
      <c r="M1319" s="6" t="s">
        <v>297</v>
      </c>
      <c r="N1319" s="6" t="s">
        <v>1400</v>
      </c>
      <c r="R1319" s="6" t="str">
        <f t="shared" si="20"/>
        <v>1089Xã Khánh Yên Thượng21</v>
      </c>
    </row>
    <row r="1320" spans="1:18">
      <c r="A1320" s="6">
        <v>1319</v>
      </c>
      <c r="B1320" s="6">
        <v>10</v>
      </c>
      <c r="C1320" s="6" t="s">
        <v>1397</v>
      </c>
      <c r="D1320" s="6">
        <v>89</v>
      </c>
      <c r="E1320" s="6" t="s">
        <v>1524</v>
      </c>
      <c r="F1320" s="6">
        <v>3085</v>
      </c>
      <c r="G1320" s="6" t="s">
        <v>1533</v>
      </c>
      <c r="H1320" s="6">
        <v>2</v>
      </c>
      <c r="I1320" s="6" t="s">
        <v>297</v>
      </c>
      <c r="J1320" s="6">
        <v>1</v>
      </c>
      <c r="K1320" s="6" t="s">
        <v>810</v>
      </c>
      <c r="L1320" s="8">
        <v>6</v>
      </c>
      <c r="M1320" s="6" t="s">
        <v>297</v>
      </c>
      <c r="N1320" s="6" t="s">
        <v>1400</v>
      </c>
      <c r="R1320" s="6" t="str">
        <f t="shared" si="20"/>
        <v>1089Xã Nậm Xé21</v>
      </c>
    </row>
    <row r="1321" spans="1:18">
      <c r="A1321" s="6">
        <v>1320</v>
      </c>
      <c r="B1321" s="6">
        <v>10</v>
      </c>
      <c r="C1321" s="6" t="s">
        <v>1397</v>
      </c>
      <c r="D1321" s="6">
        <v>89</v>
      </c>
      <c r="E1321" s="6" t="s">
        <v>1524</v>
      </c>
      <c r="F1321" s="6">
        <v>3088</v>
      </c>
      <c r="G1321" s="6" t="s">
        <v>1534</v>
      </c>
      <c r="H1321" s="6">
        <v>2</v>
      </c>
      <c r="I1321" s="6" t="s">
        <v>297</v>
      </c>
      <c r="J1321" s="6">
        <v>1</v>
      </c>
      <c r="K1321" s="6" t="s">
        <v>810</v>
      </c>
      <c r="L1321" s="8">
        <v>6</v>
      </c>
      <c r="M1321" s="6" t="s">
        <v>297</v>
      </c>
      <c r="N1321" s="6" t="s">
        <v>1400</v>
      </c>
      <c r="R1321" s="6" t="str">
        <f t="shared" si="20"/>
        <v>1089Xã Dần Thàng21</v>
      </c>
    </row>
    <row r="1322" spans="1:18">
      <c r="A1322" s="6">
        <v>1321</v>
      </c>
      <c r="B1322" s="6">
        <v>10</v>
      </c>
      <c r="C1322" s="6" t="s">
        <v>1397</v>
      </c>
      <c r="D1322" s="6">
        <v>89</v>
      </c>
      <c r="E1322" s="6" t="s">
        <v>1524</v>
      </c>
      <c r="F1322" s="6">
        <v>3091</v>
      </c>
      <c r="G1322" s="6" t="s">
        <v>1535</v>
      </c>
      <c r="H1322" s="6">
        <v>2</v>
      </c>
      <c r="I1322" s="6" t="s">
        <v>297</v>
      </c>
      <c r="J1322" s="6">
        <v>1</v>
      </c>
      <c r="K1322" s="6" t="s">
        <v>810</v>
      </c>
      <c r="L1322" s="8">
        <v>6</v>
      </c>
      <c r="M1322" s="6" t="s">
        <v>297</v>
      </c>
      <c r="N1322" s="6" t="s">
        <v>1400</v>
      </c>
      <c r="R1322" s="6" t="str">
        <f t="shared" si="20"/>
        <v>1089Xã Chiềng Ken21</v>
      </c>
    </row>
    <row r="1323" spans="1:18">
      <c r="A1323" s="6">
        <v>1322</v>
      </c>
      <c r="B1323" s="6">
        <v>10</v>
      </c>
      <c r="C1323" s="6" t="s">
        <v>1397</v>
      </c>
      <c r="D1323" s="6">
        <v>89</v>
      </c>
      <c r="E1323" s="6" t="s">
        <v>1524</v>
      </c>
      <c r="F1323" s="6">
        <v>3094</v>
      </c>
      <c r="G1323" s="6" t="s">
        <v>1536</v>
      </c>
      <c r="H1323" s="6">
        <v>2</v>
      </c>
      <c r="I1323" s="6" t="s">
        <v>297</v>
      </c>
      <c r="J1323" s="6">
        <v>1</v>
      </c>
      <c r="K1323" s="6" t="s">
        <v>810</v>
      </c>
      <c r="L1323" s="8">
        <v>6</v>
      </c>
      <c r="M1323" s="6" t="s">
        <v>297</v>
      </c>
      <c r="N1323" s="6" t="s">
        <v>1400</v>
      </c>
      <c r="R1323" s="6" t="str">
        <f t="shared" si="20"/>
        <v>1089Xã Làng Giàng21</v>
      </c>
    </row>
    <row r="1324" spans="1:18">
      <c r="A1324" s="6">
        <v>1323</v>
      </c>
      <c r="B1324" s="6">
        <v>10</v>
      </c>
      <c r="C1324" s="6" t="s">
        <v>1397</v>
      </c>
      <c r="D1324" s="6">
        <v>89</v>
      </c>
      <c r="E1324" s="6" t="s">
        <v>1524</v>
      </c>
      <c r="F1324" s="6">
        <v>3097</v>
      </c>
      <c r="G1324" s="6" t="s">
        <v>1537</v>
      </c>
      <c r="H1324" s="6">
        <v>2</v>
      </c>
      <c r="I1324" s="6" t="s">
        <v>297</v>
      </c>
      <c r="J1324" s="6">
        <v>1</v>
      </c>
      <c r="K1324" s="6" t="s">
        <v>810</v>
      </c>
      <c r="L1324" s="8">
        <v>6</v>
      </c>
      <c r="M1324" s="6" t="s">
        <v>297</v>
      </c>
      <c r="N1324" s="6" t="s">
        <v>1400</v>
      </c>
      <c r="R1324" s="6" t="str">
        <f t="shared" si="20"/>
        <v>1089Xã Hoà Mạc21</v>
      </c>
    </row>
    <row r="1325" spans="1:18">
      <c r="A1325" s="6">
        <v>1324</v>
      </c>
      <c r="B1325" s="6">
        <v>10</v>
      </c>
      <c r="C1325" s="6" t="s">
        <v>1397</v>
      </c>
      <c r="D1325" s="6">
        <v>89</v>
      </c>
      <c r="E1325" s="6" t="s">
        <v>1524</v>
      </c>
      <c r="F1325" s="6">
        <v>3100</v>
      </c>
      <c r="G1325" s="6" t="s">
        <v>1538</v>
      </c>
      <c r="H1325" s="6">
        <v>2</v>
      </c>
      <c r="I1325" s="6" t="s">
        <v>297</v>
      </c>
      <c r="J1325" s="6">
        <v>1</v>
      </c>
      <c r="K1325" s="6" t="s">
        <v>810</v>
      </c>
      <c r="L1325" s="8">
        <v>6</v>
      </c>
      <c r="M1325" s="6" t="s">
        <v>297</v>
      </c>
      <c r="N1325" s="6" t="s">
        <v>1400</v>
      </c>
      <c r="R1325" s="6" t="str">
        <f t="shared" si="20"/>
        <v>1089Xã Khánh Yên Trung21</v>
      </c>
    </row>
    <row r="1326" spans="1:18">
      <c r="A1326" s="6">
        <v>1325</v>
      </c>
      <c r="B1326" s="6">
        <v>10</v>
      </c>
      <c r="C1326" s="6" t="s">
        <v>1397</v>
      </c>
      <c r="D1326" s="6">
        <v>89</v>
      </c>
      <c r="E1326" s="6" t="s">
        <v>1524</v>
      </c>
      <c r="F1326" s="6">
        <v>3103</v>
      </c>
      <c r="G1326" s="6" t="s">
        <v>1539</v>
      </c>
      <c r="H1326" s="6">
        <v>2</v>
      </c>
      <c r="I1326" s="6" t="s">
        <v>297</v>
      </c>
      <c r="J1326" s="6">
        <v>1</v>
      </c>
      <c r="K1326" s="6" t="s">
        <v>810</v>
      </c>
      <c r="L1326" s="8">
        <v>6</v>
      </c>
      <c r="M1326" s="6" t="s">
        <v>297</v>
      </c>
      <c r="N1326" s="6" t="s">
        <v>1400</v>
      </c>
      <c r="R1326" s="6" t="str">
        <f t="shared" si="20"/>
        <v>1089Xã Khánh Yên Hạ21</v>
      </c>
    </row>
    <row r="1327" spans="1:18">
      <c r="A1327" s="6">
        <v>1326</v>
      </c>
      <c r="B1327" s="6">
        <v>10</v>
      </c>
      <c r="C1327" s="6" t="s">
        <v>1397</v>
      </c>
      <c r="D1327" s="6">
        <v>89</v>
      </c>
      <c r="E1327" s="6" t="s">
        <v>1524</v>
      </c>
      <c r="F1327" s="6">
        <v>3106</v>
      </c>
      <c r="G1327" s="6" t="s">
        <v>1540</v>
      </c>
      <c r="H1327" s="6">
        <v>2</v>
      </c>
      <c r="I1327" s="6" t="s">
        <v>297</v>
      </c>
      <c r="J1327" s="6">
        <v>1</v>
      </c>
      <c r="K1327" s="6" t="s">
        <v>810</v>
      </c>
      <c r="L1327" s="8">
        <v>6</v>
      </c>
      <c r="M1327" s="6" t="s">
        <v>297</v>
      </c>
      <c r="N1327" s="6" t="s">
        <v>1400</v>
      </c>
      <c r="R1327" s="6" t="str">
        <f t="shared" si="20"/>
        <v>1089Xã Dương Quỳ21</v>
      </c>
    </row>
    <row r="1328" spans="1:18">
      <c r="A1328" s="6">
        <v>1327</v>
      </c>
      <c r="B1328" s="6">
        <v>10</v>
      </c>
      <c r="C1328" s="6" t="s">
        <v>1397</v>
      </c>
      <c r="D1328" s="6">
        <v>89</v>
      </c>
      <c r="E1328" s="6" t="s">
        <v>1524</v>
      </c>
      <c r="F1328" s="6">
        <v>3109</v>
      </c>
      <c r="G1328" s="6" t="s">
        <v>1541</v>
      </c>
      <c r="H1328" s="6">
        <v>2</v>
      </c>
      <c r="I1328" s="6" t="s">
        <v>297</v>
      </c>
      <c r="J1328" s="6">
        <v>1</v>
      </c>
      <c r="K1328" s="6" t="s">
        <v>810</v>
      </c>
      <c r="L1328" s="8">
        <v>6</v>
      </c>
      <c r="M1328" s="6" t="s">
        <v>297</v>
      </c>
      <c r="N1328" s="6" t="s">
        <v>1400</v>
      </c>
      <c r="R1328" s="6" t="str">
        <f t="shared" si="20"/>
        <v>1089Xã Nậm Tha21</v>
      </c>
    </row>
    <row r="1329" spans="1:18">
      <c r="A1329" s="6">
        <v>1328</v>
      </c>
      <c r="B1329" s="6">
        <v>10</v>
      </c>
      <c r="C1329" s="6" t="s">
        <v>1397</v>
      </c>
      <c r="D1329" s="6">
        <v>89</v>
      </c>
      <c r="E1329" s="6" t="s">
        <v>1524</v>
      </c>
      <c r="F1329" s="6">
        <v>3112</v>
      </c>
      <c r="G1329" s="6" t="s">
        <v>1542</v>
      </c>
      <c r="H1329" s="6">
        <v>2</v>
      </c>
      <c r="I1329" s="6" t="s">
        <v>297</v>
      </c>
      <c r="J1329" s="6">
        <v>1</v>
      </c>
      <c r="K1329" s="6" t="s">
        <v>810</v>
      </c>
      <c r="L1329" s="8">
        <v>6</v>
      </c>
      <c r="M1329" s="6" t="s">
        <v>297</v>
      </c>
      <c r="N1329" s="6" t="s">
        <v>1400</v>
      </c>
      <c r="R1329" s="6" t="str">
        <f t="shared" si="20"/>
        <v>1089Xã Minh Lương21</v>
      </c>
    </row>
    <row r="1330" spans="1:18">
      <c r="A1330" s="6">
        <v>1329</v>
      </c>
      <c r="B1330" s="6">
        <v>10</v>
      </c>
      <c r="C1330" s="6" t="s">
        <v>1397</v>
      </c>
      <c r="D1330" s="6">
        <v>89</v>
      </c>
      <c r="E1330" s="6" t="s">
        <v>1524</v>
      </c>
      <c r="F1330" s="6">
        <v>3115</v>
      </c>
      <c r="G1330" s="6" t="s">
        <v>1543</v>
      </c>
      <c r="H1330" s="6">
        <v>2</v>
      </c>
      <c r="I1330" s="6" t="s">
        <v>297</v>
      </c>
      <c r="J1330" s="6">
        <v>1</v>
      </c>
      <c r="K1330" s="6" t="s">
        <v>810</v>
      </c>
      <c r="L1330" s="8">
        <v>6</v>
      </c>
      <c r="M1330" s="6" t="s">
        <v>297</v>
      </c>
      <c r="N1330" s="6" t="s">
        <v>1400</v>
      </c>
      <c r="R1330" s="6" t="str">
        <f t="shared" si="20"/>
        <v>1089Xã Thẩm Dương21</v>
      </c>
    </row>
    <row r="1331" spans="1:18">
      <c r="A1331" s="6">
        <v>1330</v>
      </c>
      <c r="B1331" s="6">
        <v>10</v>
      </c>
      <c r="C1331" s="6" t="s">
        <v>1397</v>
      </c>
      <c r="D1331" s="6">
        <v>89</v>
      </c>
      <c r="E1331" s="6" t="s">
        <v>1524</v>
      </c>
      <c r="F1331" s="6">
        <v>3118</v>
      </c>
      <c r="G1331" s="6" t="s">
        <v>1544</v>
      </c>
      <c r="H1331" s="6">
        <v>2</v>
      </c>
      <c r="I1331" s="6" t="s">
        <v>297</v>
      </c>
      <c r="J1331" s="6">
        <v>1</v>
      </c>
      <c r="K1331" s="6" t="s">
        <v>810</v>
      </c>
      <c r="L1331" s="8">
        <v>6</v>
      </c>
      <c r="M1331" s="6" t="s">
        <v>297</v>
      </c>
      <c r="N1331" s="6" t="s">
        <v>1400</v>
      </c>
      <c r="R1331" s="6" t="str">
        <f t="shared" si="20"/>
        <v>1089Xã Liêm Phú21</v>
      </c>
    </row>
    <row r="1332" spans="1:18">
      <c r="A1332" s="6">
        <v>1331</v>
      </c>
      <c r="B1332" s="6">
        <v>10</v>
      </c>
      <c r="C1332" s="6" t="s">
        <v>1397</v>
      </c>
      <c r="D1332" s="6">
        <v>89</v>
      </c>
      <c r="E1332" s="6" t="s">
        <v>1524</v>
      </c>
      <c r="F1332" s="6">
        <v>3121</v>
      </c>
      <c r="G1332" s="6" t="s">
        <v>1545</v>
      </c>
      <c r="H1332" s="6">
        <v>2</v>
      </c>
      <c r="I1332" s="6" t="s">
        <v>297</v>
      </c>
      <c r="J1332" s="6">
        <v>1</v>
      </c>
      <c r="K1332" s="6" t="s">
        <v>810</v>
      </c>
      <c r="L1332" s="8">
        <v>6</v>
      </c>
      <c r="M1332" s="6" t="s">
        <v>297</v>
      </c>
      <c r="N1332" s="6" t="s">
        <v>1400</v>
      </c>
      <c r="R1332" s="6" t="str">
        <f t="shared" si="20"/>
        <v>1089Xã Nậm Xây21</v>
      </c>
    </row>
    <row r="1333" spans="1:18">
      <c r="A1333" s="6">
        <v>1332</v>
      </c>
      <c r="B1333" s="6">
        <v>11</v>
      </c>
      <c r="C1333" s="6" t="s">
        <v>1546</v>
      </c>
      <c r="D1333" s="6">
        <v>94</v>
      </c>
      <c r="E1333" s="6" t="s">
        <v>1547</v>
      </c>
      <c r="F1333" s="6">
        <v>3124</v>
      </c>
      <c r="G1333" s="6" t="s">
        <v>1548</v>
      </c>
      <c r="H1333" s="6">
        <v>1</v>
      </c>
      <c r="I1333" s="6" t="s">
        <v>251</v>
      </c>
      <c r="J1333" s="6">
        <v>1</v>
      </c>
      <c r="K1333" s="6" t="s">
        <v>810</v>
      </c>
      <c r="L1333" s="8">
        <v>5</v>
      </c>
      <c r="M1333" s="6" t="s">
        <v>251</v>
      </c>
      <c r="N1333" s="6" t="s">
        <v>1549</v>
      </c>
      <c r="R1333" s="6" t="str">
        <f t="shared" si="20"/>
        <v>1194Phường Noong Bua11</v>
      </c>
    </row>
    <row r="1334" spans="1:18">
      <c r="A1334" s="6">
        <v>1333</v>
      </c>
      <c r="B1334" s="6">
        <v>11</v>
      </c>
      <c r="C1334" s="6" t="s">
        <v>1546</v>
      </c>
      <c r="D1334" s="6">
        <v>94</v>
      </c>
      <c r="E1334" s="6" t="s">
        <v>1547</v>
      </c>
      <c r="F1334" s="6">
        <v>3127</v>
      </c>
      <c r="G1334" s="6" t="s">
        <v>1550</v>
      </c>
      <c r="H1334" s="6">
        <v>1</v>
      </c>
      <c r="I1334" s="6" t="s">
        <v>251</v>
      </c>
      <c r="J1334" s="6">
        <v>1</v>
      </c>
      <c r="K1334" s="6" t="s">
        <v>810</v>
      </c>
      <c r="L1334" s="8">
        <v>5</v>
      </c>
      <c r="M1334" s="6" t="s">
        <v>251</v>
      </c>
      <c r="N1334" s="6" t="s">
        <v>1549</v>
      </c>
      <c r="R1334" s="6" t="str">
        <f t="shared" si="20"/>
        <v>1194Phường Him Lam11</v>
      </c>
    </row>
    <row r="1335" spans="1:18">
      <c r="A1335" s="6">
        <v>1334</v>
      </c>
      <c r="B1335" s="6">
        <v>11</v>
      </c>
      <c r="C1335" s="6" t="s">
        <v>1546</v>
      </c>
      <c r="D1335" s="6">
        <v>94</v>
      </c>
      <c r="E1335" s="6" t="s">
        <v>1547</v>
      </c>
      <c r="F1335" s="6">
        <v>3130</v>
      </c>
      <c r="G1335" s="6" t="s">
        <v>121</v>
      </c>
      <c r="H1335" s="6">
        <v>1</v>
      </c>
      <c r="I1335" s="6" t="s">
        <v>251</v>
      </c>
      <c r="J1335" s="6">
        <v>1</v>
      </c>
      <c r="K1335" s="6" t="s">
        <v>810</v>
      </c>
      <c r="L1335" s="8">
        <v>5</v>
      </c>
      <c r="M1335" s="6" t="s">
        <v>251</v>
      </c>
      <c r="N1335" s="6" t="s">
        <v>1549</v>
      </c>
      <c r="R1335" s="6" t="str">
        <f t="shared" si="20"/>
        <v>1194Phường Thanh Bình11</v>
      </c>
    </row>
    <row r="1336" spans="1:18">
      <c r="A1336" s="6">
        <v>1335</v>
      </c>
      <c r="B1336" s="6">
        <v>11</v>
      </c>
      <c r="C1336" s="6" t="s">
        <v>1546</v>
      </c>
      <c r="D1336" s="6">
        <v>94</v>
      </c>
      <c r="E1336" s="6" t="s">
        <v>1547</v>
      </c>
      <c r="F1336" s="6">
        <v>3133</v>
      </c>
      <c r="G1336" s="6" t="s">
        <v>1551</v>
      </c>
      <c r="H1336" s="6">
        <v>1</v>
      </c>
      <c r="I1336" s="6" t="s">
        <v>251</v>
      </c>
      <c r="J1336" s="6">
        <v>1</v>
      </c>
      <c r="K1336" s="6" t="s">
        <v>810</v>
      </c>
      <c r="L1336" s="8">
        <v>5</v>
      </c>
      <c r="M1336" s="6" t="s">
        <v>251</v>
      </c>
      <c r="N1336" s="6" t="s">
        <v>1549</v>
      </c>
      <c r="R1336" s="6" t="str">
        <f t="shared" si="20"/>
        <v>1194Phường Tân Thanh11</v>
      </c>
    </row>
    <row r="1337" spans="1:18">
      <c r="A1337" s="6">
        <v>1336</v>
      </c>
      <c r="B1337" s="6">
        <v>11</v>
      </c>
      <c r="C1337" s="6" t="s">
        <v>1546</v>
      </c>
      <c r="D1337" s="6">
        <v>94</v>
      </c>
      <c r="E1337" s="6" t="s">
        <v>1547</v>
      </c>
      <c r="F1337" s="6">
        <v>3136</v>
      </c>
      <c r="G1337" s="6" t="s">
        <v>1552</v>
      </c>
      <c r="H1337" s="6">
        <v>1</v>
      </c>
      <c r="I1337" s="6" t="s">
        <v>251</v>
      </c>
      <c r="J1337" s="6">
        <v>1</v>
      </c>
      <c r="K1337" s="6" t="s">
        <v>810</v>
      </c>
      <c r="L1337" s="8">
        <v>5</v>
      </c>
      <c r="M1337" s="6" t="s">
        <v>251</v>
      </c>
      <c r="N1337" s="6" t="s">
        <v>1549</v>
      </c>
      <c r="R1337" s="6" t="str">
        <f t="shared" si="20"/>
        <v>1194Phường Mường Thanh11</v>
      </c>
    </row>
    <row r="1338" spans="1:18">
      <c r="A1338" s="6">
        <v>1337</v>
      </c>
      <c r="B1338" s="6">
        <v>11</v>
      </c>
      <c r="C1338" s="6" t="s">
        <v>1546</v>
      </c>
      <c r="D1338" s="6">
        <v>94</v>
      </c>
      <c r="E1338" s="6" t="s">
        <v>1547</v>
      </c>
      <c r="F1338" s="6">
        <v>3139</v>
      </c>
      <c r="G1338" s="6" t="s">
        <v>1553</v>
      </c>
      <c r="H1338" s="6">
        <v>1</v>
      </c>
      <c r="I1338" s="6" t="s">
        <v>251</v>
      </c>
      <c r="J1338" s="6">
        <v>1</v>
      </c>
      <c r="K1338" s="6" t="s">
        <v>810</v>
      </c>
      <c r="L1338" s="8">
        <v>5</v>
      </c>
      <c r="M1338" s="6" t="s">
        <v>251</v>
      </c>
      <c r="N1338" s="6" t="s">
        <v>1549</v>
      </c>
      <c r="R1338" s="6" t="str">
        <f t="shared" si="20"/>
        <v>1194Phường Nam Thanh11</v>
      </c>
    </row>
    <row r="1339" spans="1:18">
      <c r="A1339" s="6">
        <v>1338</v>
      </c>
      <c r="B1339" s="6">
        <v>11</v>
      </c>
      <c r="C1339" s="6" t="s">
        <v>1546</v>
      </c>
      <c r="D1339" s="6">
        <v>94</v>
      </c>
      <c r="E1339" s="6" t="s">
        <v>1547</v>
      </c>
      <c r="F1339" s="6">
        <v>3142</v>
      </c>
      <c r="G1339" s="6" t="s">
        <v>1554</v>
      </c>
      <c r="H1339" s="6">
        <v>1</v>
      </c>
      <c r="I1339" s="6" t="s">
        <v>251</v>
      </c>
      <c r="J1339" s="6">
        <v>1</v>
      </c>
      <c r="K1339" s="6" t="s">
        <v>810</v>
      </c>
      <c r="L1339" s="8">
        <v>5</v>
      </c>
      <c r="M1339" s="6" t="s">
        <v>251</v>
      </c>
      <c r="N1339" s="6" t="s">
        <v>1549</v>
      </c>
      <c r="R1339" s="6" t="str">
        <f t="shared" si="20"/>
        <v>1194Phường Thanh Trường11</v>
      </c>
    </row>
    <row r="1340" spans="1:18">
      <c r="A1340" s="6">
        <v>1339</v>
      </c>
      <c r="B1340" s="6">
        <v>11</v>
      </c>
      <c r="C1340" s="6" t="s">
        <v>1546</v>
      </c>
      <c r="D1340" s="6">
        <v>94</v>
      </c>
      <c r="E1340" s="6" t="s">
        <v>1547</v>
      </c>
      <c r="F1340" s="6">
        <v>3145</v>
      </c>
      <c r="G1340" s="6" t="s">
        <v>1555</v>
      </c>
      <c r="H1340" s="6">
        <v>2</v>
      </c>
      <c r="I1340" s="6" t="s">
        <v>297</v>
      </c>
      <c r="J1340" s="6">
        <v>1</v>
      </c>
      <c r="K1340" s="6" t="s">
        <v>810</v>
      </c>
      <c r="L1340" s="8">
        <v>6</v>
      </c>
      <c r="M1340" s="6" t="s">
        <v>297</v>
      </c>
      <c r="N1340" s="6" t="s">
        <v>1549</v>
      </c>
      <c r="R1340" s="6" t="str">
        <f t="shared" si="20"/>
        <v>1194Xã Thanh Minh21</v>
      </c>
    </row>
    <row r="1341" spans="1:18">
      <c r="A1341" s="6">
        <v>1340</v>
      </c>
      <c r="B1341" s="6">
        <v>11</v>
      </c>
      <c r="C1341" s="6" t="s">
        <v>1546</v>
      </c>
      <c r="D1341" s="6">
        <v>94</v>
      </c>
      <c r="E1341" s="6" t="s">
        <v>1547</v>
      </c>
      <c r="F1341" s="6">
        <v>3316</v>
      </c>
      <c r="G1341" s="6" t="s">
        <v>1556</v>
      </c>
      <c r="H1341" s="6">
        <v>2</v>
      </c>
      <c r="I1341" s="6" t="s">
        <v>297</v>
      </c>
      <c r="J1341" s="6">
        <v>1</v>
      </c>
      <c r="K1341" s="6" t="s">
        <v>810</v>
      </c>
      <c r="L1341" s="8">
        <v>6</v>
      </c>
      <c r="M1341" s="6" t="s">
        <v>297</v>
      </c>
      <c r="N1341" s="6" t="s">
        <v>1549</v>
      </c>
      <c r="R1341" s="6" t="str">
        <f t="shared" si="20"/>
        <v>1194Xã Nà Tấu21</v>
      </c>
    </row>
    <row r="1342" spans="1:18">
      <c r="A1342" s="6">
        <v>1341</v>
      </c>
      <c r="B1342" s="6">
        <v>11</v>
      </c>
      <c r="C1342" s="6" t="s">
        <v>1546</v>
      </c>
      <c r="D1342" s="6">
        <v>94</v>
      </c>
      <c r="E1342" s="6" t="s">
        <v>1547</v>
      </c>
      <c r="F1342" s="6">
        <v>3317</v>
      </c>
      <c r="G1342" s="6" t="s">
        <v>1557</v>
      </c>
      <c r="H1342" s="6">
        <v>2</v>
      </c>
      <c r="I1342" s="6" t="s">
        <v>297</v>
      </c>
      <c r="J1342" s="6">
        <v>1</v>
      </c>
      <c r="K1342" s="6" t="s">
        <v>810</v>
      </c>
      <c r="L1342" s="8">
        <v>6</v>
      </c>
      <c r="M1342" s="6" t="s">
        <v>297</v>
      </c>
      <c r="N1342" s="6" t="s">
        <v>1549</v>
      </c>
      <c r="R1342" s="6" t="str">
        <f t="shared" si="20"/>
        <v>1194Xã Nà Nhạn21</v>
      </c>
    </row>
    <row r="1343" spans="1:18">
      <c r="A1343" s="6">
        <v>1342</v>
      </c>
      <c r="B1343" s="6">
        <v>11</v>
      </c>
      <c r="C1343" s="6" t="s">
        <v>1546</v>
      </c>
      <c r="D1343" s="6">
        <v>94</v>
      </c>
      <c r="E1343" s="6" t="s">
        <v>1547</v>
      </c>
      <c r="F1343" s="6">
        <v>3325</v>
      </c>
      <c r="G1343" s="6" t="s">
        <v>1558</v>
      </c>
      <c r="H1343" s="6">
        <v>2</v>
      </c>
      <c r="I1343" s="6" t="s">
        <v>297</v>
      </c>
      <c r="J1343" s="6">
        <v>1</v>
      </c>
      <c r="K1343" s="6" t="s">
        <v>810</v>
      </c>
      <c r="L1343" s="8">
        <v>6</v>
      </c>
      <c r="M1343" s="6" t="s">
        <v>297</v>
      </c>
      <c r="N1343" s="6" t="s">
        <v>1549</v>
      </c>
      <c r="R1343" s="6" t="str">
        <f t="shared" si="20"/>
        <v>1194Xã Mường Phăng21</v>
      </c>
    </row>
    <row r="1344" spans="1:18">
      <c r="A1344" s="6">
        <v>1343</v>
      </c>
      <c r="B1344" s="6">
        <v>11</v>
      </c>
      <c r="C1344" s="6" t="s">
        <v>1546</v>
      </c>
      <c r="D1344" s="6">
        <v>94</v>
      </c>
      <c r="E1344" s="6" t="s">
        <v>1547</v>
      </c>
      <c r="F1344" s="6">
        <v>3326</v>
      </c>
      <c r="G1344" s="6" t="s">
        <v>1559</v>
      </c>
      <c r="H1344" s="6">
        <v>2</v>
      </c>
      <c r="I1344" s="6" t="s">
        <v>297</v>
      </c>
      <c r="J1344" s="6">
        <v>1</v>
      </c>
      <c r="K1344" s="6" t="s">
        <v>810</v>
      </c>
      <c r="L1344" s="8">
        <v>6</v>
      </c>
      <c r="M1344" s="6" t="s">
        <v>297</v>
      </c>
      <c r="N1344" s="6" t="s">
        <v>1549</v>
      </c>
      <c r="R1344" s="6" t="str">
        <f t="shared" si="20"/>
        <v>1194Xã Pá Khoang21</v>
      </c>
    </row>
    <row r="1345" spans="1:18">
      <c r="A1345" s="6">
        <v>1344</v>
      </c>
      <c r="B1345" s="6">
        <v>11</v>
      </c>
      <c r="C1345" s="6" t="s">
        <v>1546</v>
      </c>
      <c r="D1345" s="6">
        <v>95</v>
      </c>
      <c r="E1345" s="6" t="s">
        <v>1560</v>
      </c>
      <c r="F1345" s="6">
        <v>3148</v>
      </c>
      <c r="G1345" s="6" t="s">
        <v>1561</v>
      </c>
      <c r="H1345" s="6">
        <v>1</v>
      </c>
      <c r="I1345" s="6" t="s">
        <v>251</v>
      </c>
      <c r="J1345" s="6">
        <v>1</v>
      </c>
      <c r="K1345" s="6" t="s">
        <v>810</v>
      </c>
      <c r="L1345" s="8">
        <v>5</v>
      </c>
      <c r="M1345" s="6" t="s">
        <v>251</v>
      </c>
      <c r="N1345" s="6" t="s">
        <v>1549</v>
      </c>
      <c r="R1345" s="6" t="str">
        <f t="shared" si="20"/>
        <v>1195Phường Sông Đà11</v>
      </c>
    </row>
    <row r="1346" spans="1:18">
      <c r="A1346" s="6">
        <v>1345</v>
      </c>
      <c r="B1346" s="6">
        <v>11</v>
      </c>
      <c r="C1346" s="6" t="s">
        <v>1546</v>
      </c>
      <c r="D1346" s="6">
        <v>95</v>
      </c>
      <c r="E1346" s="6" t="s">
        <v>1560</v>
      </c>
      <c r="F1346" s="6">
        <v>3151</v>
      </c>
      <c r="G1346" s="6" t="s">
        <v>1562</v>
      </c>
      <c r="H1346" s="6">
        <v>1</v>
      </c>
      <c r="I1346" s="6" t="s">
        <v>251</v>
      </c>
      <c r="J1346" s="6">
        <v>1</v>
      </c>
      <c r="K1346" s="6" t="s">
        <v>810</v>
      </c>
      <c r="L1346" s="8">
        <v>5</v>
      </c>
      <c r="M1346" s="6" t="s">
        <v>251</v>
      </c>
      <c r="N1346" s="6" t="s">
        <v>1549</v>
      </c>
      <c r="R1346" s="6" t="str">
        <f t="shared" si="20"/>
        <v>1195Phường Na Lay11</v>
      </c>
    </row>
    <row r="1347" spans="1:18">
      <c r="A1347" s="6">
        <v>1346</v>
      </c>
      <c r="B1347" s="6">
        <v>11</v>
      </c>
      <c r="C1347" s="6" t="s">
        <v>1546</v>
      </c>
      <c r="D1347" s="6">
        <v>95</v>
      </c>
      <c r="E1347" s="6" t="s">
        <v>1560</v>
      </c>
      <c r="F1347" s="6">
        <v>3184</v>
      </c>
      <c r="G1347" s="6" t="s">
        <v>1563</v>
      </c>
      <c r="H1347" s="6">
        <v>2</v>
      </c>
      <c r="I1347" s="6" t="s">
        <v>297</v>
      </c>
      <c r="J1347" s="6">
        <v>1</v>
      </c>
      <c r="K1347" s="6" t="s">
        <v>810</v>
      </c>
      <c r="L1347" s="8">
        <v>6</v>
      </c>
      <c r="M1347" s="6" t="s">
        <v>297</v>
      </c>
      <c r="N1347" s="6" t="s">
        <v>1549</v>
      </c>
      <c r="R1347" s="6" t="str">
        <f t="shared" ref="R1347:R1410" si="21">CONCATENATE(B1347,D1347,G1347,H1347,J1347)</f>
        <v>1195Xã Lay Nưa21</v>
      </c>
    </row>
    <row r="1348" spans="1:18">
      <c r="A1348" s="6">
        <v>1347</v>
      </c>
      <c r="B1348" s="6">
        <v>11</v>
      </c>
      <c r="C1348" s="6" t="s">
        <v>1546</v>
      </c>
      <c r="D1348" s="6">
        <v>96</v>
      </c>
      <c r="E1348" s="6" t="s">
        <v>1564</v>
      </c>
      <c r="F1348" s="6">
        <v>3154</v>
      </c>
      <c r="G1348" s="6" t="s">
        <v>1565</v>
      </c>
      <c r="H1348" s="6">
        <v>2</v>
      </c>
      <c r="I1348" s="6" t="s">
        <v>297</v>
      </c>
      <c r="J1348" s="6">
        <v>1</v>
      </c>
      <c r="K1348" s="6" t="s">
        <v>810</v>
      </c>
      <c r="L1348" s="8">
        <v>6</v>
      </c>
      <c r="M1348" s="6" t="s">
        <v>297</v>
      </c>
      <c r="N1348" s="6" t="s">
        <v>1549</v>
      </c>
      <c r="R1348" s="6" t="str">
        <f t="shared" si="21"/>
        <v>1196Xã Sín Thầu21</v>
      </c>
    </row>
    <row r="1349" spans="1:18">
      <c r="A1349" s="6">
        <v>1348</v>
      </c>
      <c r="B1349" s="6">
        <v>11</v>
      </c>
      <c r="C1349" s="6" t="s">
        <v>1546</v>
      </c>
      <c r="D1349" s="6">
        <v>96</v>
      </c>
      <c r="E1349" s="6" t="s">
        <v>1564</v>
      </c>
      <c r="F1349" s="6">
        <v>3155</v>
      </c>
      <c r="G1349" s="6" t="s">
        <v>1566</v>
      </c>
      <c r="H1349" s="6">
        <v>2</v>
      </c>
      <c r="I1349" s="6" t="s">
        <v>297</v>
      </c>
      <c r="J1349" s="6">
        <v>1</v>
      </c>
      <c r="K1349" s="6" t="s">
        <v>810</v>
      </c>
      <c r="L1349" s="8">
        <v>6</v>
      </c>
      <c r="M1349" s="6" t="s">
        <v>297</v>
      </c>
      <c r="N1349" s="6" t="s">
        <v>1549</v>
      </c>
      <c r="R1349" s="6" t="str">
        <f t="shared" si="21"/>
        <v>1196Xã Sen Thượng21</v>
      </c>
    </row>
    <row r="1350" spans="1:18">
      <c r="A1350" s="6">
        <v>1349</v>
      </c>
      <c r="B1350" s="6">
        <v>11</v>
      </c>
      <c r="C1350" s="6" t="s">
        <v>1546</v>
      </c>
      <c r="D1350" s="6">
        <v>96</v>
      </c>
      <c r="E1350" s="6" t="s">
        <v>1564</v>
      </c>
      <c r="F1350" s="6">
        <v>3157</v>
      </c>
      <c r="G1350" s="6" t="s">
        <v>1567</v>
      </c>
      <c r="H1350" s="6">
        <v>2</v>
      </c>
      <c r="I1350" s="6" t="s">
        <v>297</v>
      </c>
      <c r="J1350" s="6">
        <v>1</v>
      </c>
      <c r="K1350" s="6" t="s">
        <v>810</v>
      </c>
      <c r="L1350" s="8">
        <v>6</v>
      </c>
      <c r="M1350" s="6" t="s">
        <v>297</v>
      </c>
      <c r="N1350" s="6" t="s">
        <v>1549</v>
      </c>
      <c r="R1350" s="6" t="str">
        <f t="shared" si="21"/>
        <v>1196Xã Chung Chải21</v>
      </c>
    </row>
    <row r="1351" spans="1:18">
      <c r="A1351" s="6">
        <v>1350</v>
      </c>
      <c r="B1351" s="6">
        <v>11</v>
      </c>
      <c r="C1351" s="6" t="s">
        <v>1546</v>
      </c>
      <c r="D1351" s="6">
        <v>96</v>
      </c>
      <c r="E1351" s="6" t="s">
        <v>1564</v>
      </c>
      <c r="F1351" s="6">
        <v>3158</v>
      </c>
      <c r="G1351" s="6" t="s">
        <v>1568</v>
      </c>
      <c r="H1351" s="6">
        <v>2</v>
      </c>
      <c r="I1351" s="6" t="s">
        <v>297</v>
      </c>
      <c r="J1351" s="6">
        <v>1</v>
      </c>
      <c r="K1351" s="6" t="s">
        <v>810</v>
      </c>
      <c r="L1351" s="8">
        <v>6</v>
      </c>
      <c r="M1351" s="6" t="s">
        <v>297</v>
      </c>
      <c r="N1351" s="6" t="s">
        <v>1549</v>
      </c>
      <c r="R1351" s="6" t="str">
        <f t="shared" si="21"/>
        <v>1196Xã Leng Su Sìn21</v>
      </c>
    </row>
    <row r="1352" spans="1:18">
      <c r="A1352" s="6">
        <v>1351</v>
      </c>
      <c r="B1352" s="6">
        <v>11</v>
      </c>
      <c r="C1352" s="6" t="s">
        <v>1546</v>
      </c>
      <c r="D1352" s="6">
        <v>96</v>
      </c>
      <c r="E1352" s="6" t="s">
        <v>1564</v>
      </c>
      <c r="F1352" s="6">
        <v>3159</v>
      </c>
      <c r="G1352" s="6" t="s">
        <v>1569</v>
      </c>
      <c r="H1352" s="6">
        <v>2</v>
      </c>
      <c r="I1352" s="6" t="s">
        <v>297</v>
      </c>
      <c r="J1352" s="6">
        <v>1</v>
      </c>
      <c r="K1352" s="6" t="s">
        <v>810</v>
      </c>
      <c r="L1352" s="8">
        <v>6</v>
      </c>
      <c r="M1352" s="6" t="s">
        <v>297</v>
      </c>
      <c r="N1352" s="6" t="s">
        <v>1549</v>
      </c>
      <c r="R1352" s="6" t="str">
        <f t="shared" si="21"/>
        <v>1196Xã Pá Mỳ21</v>
      </c>
    </row>
    <row r="1353" spans="1:18">
      <c r="A1353" s="6">
        <v>1352</v>
      </c>
      <c r="B1353" s="6">
        <v>11</v>
      </c>
      <c r="C1353" s="6" t="s">
        <v>1546</v>
      </c>
      <c r="D1353" s="6">
        <v>96</v>
      </c>
      <c r="E1353" s="6" t="s">
        <v>1564</v>
      </c>
      <c r="F1353" s="6">
        <v>3160</v>
      </c>
      <c r="G1353" s="6" t="s">
        <v>1570</v>
      </c>
      <c r="H1353" s="6">
        <v>2</v>
      </c>
      <c r="I1353" s="6" t="s">
        <v>297</v>
      </c>
      <c r="J1353" s="6">
        <v>1</v>
      </c>
      <c r="K1353" s="6" t="s">
        <v>810</v>
      </c>
      <c r="L1353" s="8">
        <v>6</v>
      </c>
      <c r="M1353" s="6" t="s">
        <v>297</v>
      </c>
      <c r="N1353" s="6" t="s">
        <v>1549</v>
      </c>
      <c r="R1353" s="6" t="str">
        <f t="shared" si="21"/>
        <v>1196Xã Mường Nhé21</v>
      </c>
    </row>
    <row r="1354" spans="1:18">
      <c r="A1354" s="6">
        <v>1353</v>
      </c>
      <c r="B1354" s="6">
        <v>11</v>
      </c>
      <c r="C1354" s="6" t="s">
        <v>1546</v>
      </c>
      <c r="D1354" s="6">
        <v>96</v>
      </c>
      <c r="E1354" s="6" t="s">
        <v>1564</v>
      </c>
      <c r="F1354" s="6">
        <v>3161</v>
      </c>
      <c r="G1354" s="6" t="s">
        <v>1571</v>
      </c>
      <c r="H1354" s="6">
        <v>2</v>
      </c>
      <c r="I1354" s="6" t="s">
        <v>297</v>
      </c>
      <c r="J1354" s="6">
        <v>1</v>
      </c>
      <c r="K1354" s="6" t="s">
        <v>810</v>
      </c>
      <c r="L1354" s="8">
        <v>6</v>
      </c>
      <c r="M1354" s="6" t="s">
        <v>297</v>
      </c>
      <c r="N1354" s="6" t="s">
        <v>1549</v>
      </c>
      <c r="R1354" s="6" t="str">
        <f t="shared" si="21"/>
        <v>1196Xã Nậm Vì21</v>
      </c>
    </row>
    <row r="1355" spans="1:18">
      <c r="A1355" s="6">
        <v>1354</v>
      </c>
      <c r="B1355" s="6">
        <v>11</v>
      </c>
      <c r="C1355" s="6" t="s">
        <v>1546</v>
      </c>
      <c r="D1355" s="6">
        <v>96</v>
      </c>
      <c r="E1355" s="6" t="s">
        <v>1564</v>
      </c>
      <c r="F1355" s="6">
        <v>3162</v>
      </c>
      <c r="G1355" s="6" t="s">
        <v>1572</v>
      </c>
      <c r="H1355" s="6">
        <v>2</v>
      </c>
      <c r="I1355" s="6" t="s">
        <v>297</v>
      </c>
      <c r="J1355" s="6">
        <v>1</v>
      </c>
      <c r="K1355" s="6" t="s">
        <v>810</v>
      </c>
      <c r="L1355" s="8">
        <v>6</v>
      </c>
      <c r="M1355" s="6" t="s">
        <v>297</v>
      </c>
      <c r="N1355" s="6" t="s">
        <v>1549</v>
      </c>
      <c r="R1355" s="6" t="str">
        <f t="shared" si="21"/>
        <v>1196Xã Nậm Kè21</v>
      </c>
    </row>
    <row r="1356" spans="1:18">
      <c r="A1356" s="6">
        <v>1355</v>
      </c>
      <c r="B1356" s="6">
        <v>11</v>
      </c>
      <c r="C1356" s="6" t="s">
        <v>1546</v>
      </c>
      <c r="D1356" s="6">
        <v>96</v>
      </c>
      <c r="E1356" s="6" t="s">
        <v>1564</v>
      </c>
      <c r="F1356" s="6">
        <v>3163</v>
      </c>
      <c r="G1356" s="6" t="s">
        <v>1573</v>
      </c>
      <c r="H1356" s="6">
        <v>2</v>
      </c>
      <c r="I1356" s="6" t="s">
        <v>297</v>
      </c>
      <c r="J1356" s="6">
        <v>1</v>
      </c>
      <c r="K1356" s="6" t="s">
        <v>810</v>
      </c>
      <c r="L1356" s="8">
        <v>6</v>
      </c>
      <c r="M1356" s="6" t="s">
        <v>297</v>
      </c>
      <c r="N1356" s="6" t="s">
        <v>1549</v>
      </c>
      <c r="R1356" s="6" t="str">
        <f t="shared" si="21"/>
        <v>1196Xã Mường Toong21</v>
      </c>
    </row>
    <row r="1357" spans="1:18">
      <c r="A1357" s="6">
        <v>1356</v>
      </c>
      <c r="B1357" s="6">
        <v>11</v>
      </c>
      <c r="C1357" s="6" t="s">
        <v>1546</v>
      </c>
      <c r="D1357" s="6">
        <v>96</v>
      </c>
      <c r="E1357" s="6" t="s">
        <v>1564</v>
      </c>
      <c r="F1357" s="6">
        <v>3164</v>
      </c>
      <c r="G1357" s="6" t="s">
        <v>1020</v>
      </c>
      <c r="H1357" s="6">
        <v>2</v>
      </c>
      <c r="I1357" s="6" t="s">
        <v>297</v>
      </c>
      <c r="J1357" s="6">
        <v>1</v>
      </c>
      <c r="K1357" s="6" t="s">
        <v>810</v>
      </c>
      <c r="L1357" s="8">
        <v>6</v>
      </c>
      <c r="M1357" s="6" t="s">
        <v>297</v>
      </c>
      <c r="N1357" s="6" t="s">
        <v>1549</v>
      </c>
      <c r="R1357" s="6" t="str">
        <f t="shared" si="21"/>
        <v>1196Xã Quảng Lâm21</v>
      </c>
    </row>
    <row r="1358" spans="1:18">
      <c r="A1358" s="6">
        <v>1357</v>
      </c>
      <c r="B1358" s="6">
        <v>11</v>
      </c>
      <c r="C1358" s="6" t="s">
        <v>1546</v>
      </c>
      <c r="D1358" s="6">
        <v>96</v>
      </c>
      <c r="E1358" s="6" t="s">
        <v>1564</v>
      </c>
      <c r="F1358" s="6">
        <v>3177</v>
      </c>
      <c r="G1358" s="6" t="s">
        <v>1574</v>
      </c>
      <c r="H1358" s="6">
        <v>2</v>
      </c>
      <c r="I1358" s="6" t="s">
        <v>297</v>
      </c>
      <c r="J1358" s="6">
        <v>1</v>
      </c>
      <c r="K1358" s="6" t="s">
        <v>810</v>
      </c>
      <c r="L1358" s="8">
        <v>6</v>
      </c>
      <c r="M1358" s="6" t="s">
        <v>297</v>
      </c>
      <c r="N1358" s="6" t="s">
        <v>1549</v>
      </c>
      <c r="R1358" s="6" t="str">
        <f t="shared" si="21"/>
        <v>1196Xã Huổi Lếnh21</v>
      </c>
    </row>
    <row r="1359" spans="1:18">
      <c r="A1359" s="6">
        <v>1358</v>
      </c>
      <c r="B1359" s="6">
        <v>11</v>
      </c>
      <c r="C1359" s="6" t="s">
        <v>1546</v>
      </c>
      <c r="D1359" s="6">
        <v>97</v>
      </c>
      <c r="E1359" s="6" t="s">
        <v>1575</v>
      </c>
      <c r="F1359" s="6">
        <v>3172</v>
      </c>
      <c r="G1359" s="6" t="s">
        <v>1576</v>
      </c>
      <c r="H1359" s="6">
        <v>1</v>
      </c>
      <c r="I1359" s="6" t="s">
        <v>251</v>
      </c>
      <c r="J1359" s="6">
        <v>1</v>
      </c>
      <c r="K1359" s="6" t="s">
        <v>810</v>
      </c>
      <c r="L1359" s="8">
        <v>5</v>
      </c>
      <c r="M1359" s="6" t="s">
        <v>251</v>
      </c>
      <c r="N1359" s="6" t="s">
        <v>1549</v>
      </c>
      <c r="R1359" s="6" t="str">
        <f t="shared" si="21"/>
        <v>1197Thị Trấn Mường Chà11</v>
      </c>
    </row>
    <row r="1360" spans="1:18">
      <c r="A1360" s="6">
        <v>1359</v>
      </c>
      <c r="B1360" s="6">
        <v>11</v>
      </c>
      <c r="C1360" s="6" t="s">
        <v>1546</v>
      </c>
      <c r="D1360" s="6">
        <v>97</v>
      </c>
      <c r="E1360" s="6" t="s">
        <v>1575</v>
      </c>
      <c r="F1360" s="6">
        <v>3178</v>
      </c>
      <c r="G1360" s="6" t="s">
        <v>1577</v>
      </c>
      <c r="H1360" s="6">
        <v>2</v>
      </c>
      <c r="I1360" s="6" t="s">
        <v>297</v>
      </c>
      <c r="J1360" s="6">
        <v>1</v>
      </c>
      <c r="K1360" s="6" t="s">
        <v>810</v>
      </c>
      <c r="L1360" s="8">
        <v>6</v>
      </c>
      <c r="M1360" s="6" t="s">
        <v>297</v>
      </c>
      <c r="N1360" s="6" t="s">
        <v>1549</v>
      </c>
      <c r="R1360" s="6" t="str">
        <f t="shared" si="21"/>
        <v>1197Xã Xá Tổng21</v>
      </c>
    </row>
    <row r="1361" spans="1:18">
      <c r="A1361" s="6">
        <v>1360</v>
      </c>
      <c r="B1361" s="6">
        <v>11</v>
      </c>
      <c r="C1361" s="6" t="s">
        <v>1546</v>
      </c>
      <c r="D1361" s="6">
        <v>97</v>
      </c>
      <c r="E1361" s="6" t="s">
        <v>1575</v>
      </c>
      <c r="F1361" s="6">
        <v>3181</v>
      </c>
      <c r="G1361" s="6" t="s">
        <v>1578</v>
      </c>
      <c r="H1361" s="6">
        <v>2</v>
      </c>
      <c r="I1361" s="6" t="s">
        <v>297</v>
      </c>
      <c r="J1361" s="6">
        <v>1</v>
      </c>
      <c r="K1361" s="6" t="s">
        <v>810</v>
      </c>
      <c r="L1361" s="8">
        <v>6</v>
      </c>
      <c r="M1361" s="6" t="s">
        <v>297</v>
      </c>
      <c r="N1361" s="6" t="s">
        <v>1549</v>
      </c>
      <c r="R1361" s="6" t="str">
        <f t="shared" si="21"/>
        <v>1197Xã Mường Tùng21</v>
      </c>
    </row>
    <row r="1362" spans="1:18">
      <c r="A1362" s="6">
        <v>1361</v>
      </c>
      <c r="B1362" s="6">
        <v>11</v>
      </c>
      <c r="C1362" s="6" t="s">
        <v>1546</v>
      </c>
      <c r="D1362" s="6">
        <v>97</v>
      </c>
      <c r="E1362" s="6" t="s">
        <v>1575</v>
      </c>
      <c r="F1362" s="6">
        <v>3190</v>
      </c>
      <c r="G1362" s="6" t="s">
        <v>1579</v>
      </c>
      <c r="H1362" s="6">
        <v>2</v>
      </c>
      <c r="I1362" s="6" t="s">
        <v>297</v>
      </c>
      <c r="J1362" s="6">
        <v>1</v>
      </c>
      <c r="K1362" s="6" t="s">
        <v>810</v>
      </c>
      <c r="L1362" s="8">
        <v>6</v>
      </c>
      <c r="M1362" s="6" t="s">
        <v>297</v>
      </c>
      <c r="N1362" s="6" t="s">
        <v>1549</v>
      </c>
      <c r="R1362" s="6" t="str">
        <f t="shared" si="21"/>
        <v>1197Xã Hừa Ngài21</v>
      </c>
    </row>
    <row r="1363" spans="1:18">
      <c r="A1363" s="6">
        <v>1362</v>
      </c>
      <c r="B1363" s="6">
        <v>11</v>
      </c>
      <c r="C1363" s="6" t="s">
        <v>1546</v>
      </c>
      <c r="D1363" s="6">
        <v>97</v>
      </c>
      <c r="E1363" s="6" t="s">
        <v>1575</v>
      </c>
      <c r="F1363" s="6">
        <v>3191</v>
      </c>
      <c r="G1363" s="6" t="s">
        <v>1580</v>
      </c>
      <c r="H1363" s="6">
        <v>2</v>
      </c>
      <c r="I1363" s="6" t="s">
        <v>297</v>
      </c>
      <c r="J1363" s="6">
        <v>1</v>
      </c>
      <c r="K1363" s="6" t="s">
        <v>810</v>
      </c>
      <c r="L1363" s="8">
        <v>6</v>
      </c>
      <c r="M1363" s="6" t="s">
        <v>297</v>
      </c>
      <c r="N1363" s="6" t="s">
        <v>1549</v>
      </c>
      <c r="R1363" s="6" t="str">
        <f t="shared" si="21"/>
        <v>1197Xã Huổi Mí21</v>
      </c>
    </row>
    <row r="1364" spans="1:18">
      <c r="A1364" s="6">
        <v>1363</v>
      </c>
      <c r="B1364" s="6">
        <v>11</v>
      </c>
      <c r="C1364" s="6" t="s">
        <v>1546</v>
      </c>
      <c r="D1364" s="6">
        <v>97</v>
      </c>
      <c r="E1364" s="6" t="s">
        <v>1575</v>
      </c>
      <c r="F1364" s="6">
        <v>3193</v>
      </c>
      <c r="G1364" s="6" t="s">
        <v>1581</v>
      </c>
      <c r="H1364" s="6">
        <v>2</v>
      </c>
      <c r="I1364" s="6" t="s">
        <v>297</v>
      </c>
      <c r="J1364" s="6">
        <v>1</v>
      </c>
      <c r="K1364" s="6" t="s">
        <v>810</v>
      </c>
      <c r="L1364" s="8">
        <v>6</v>
      </c>
      <c r="M1364" s="6" t="s">
        <v>297</v>
      </c>
      <c r="N1364" s="6" t="s">
        <v>1549</v>
      </c>
      <c r="R1364" s="6" t="str">
        <f t="shared" si="21"/>
        <v>1197Xã Pa Ham21</v>
      </c>
    </row>
    <row r="1365" spans="1:18">
      <c r="A1365" s="6">
        <v>1364</v>
      </c>
      <c r="B1365" s="6">
        <v>11</v>
      </c>
      <c r="C1365" s="6" t="s">
        <v>1546</v>
      </c>
      <c r="D1365" s="6">
        <v>97</v>
      </c>
      <c r="E1365" s="6" t="s">
        <v>1575</v>
      </c>
      <c r="F1365" s="6">
        <v>3194</v>
      </c>
      <c r="G1365" s="6" t="s">
        <v>1582</v>
      </c>
      <c r="H1365" s="6">
        <v>2</v>
      </c>
      <c r="I1365" s="6" t="s">
        <v>297</v>
      </c>
      <c r="J1365" s="6">
        <v>1</v>
      </c>
      <c r="K1365" s="6" t="s">
        <v>810</v>
      </c>
      <c r="L1365" s="8">
        <v>6</v>
      </c>
      <c r="M1365" s="6" t="s">
        <v>297</v>
      </c>
      <c r="N1365" s="6" t="s">
        <v>1549</v>
      </c>
      <c r="R1365" s="6" t="str">
        <f t="shared" si="21"/>
        <v>1197Xã Nậm Nèn21</v>
      </c>
    </row>
    <row r="1366" spans="1:18">
      <c r="A1366" s="6">
        <v>1365</v>
      </c>
      <c r="B1366" s="6">
        <v>11</v>
      </c>
      <c r="C1366" s="6" t="s">
        <v>1546</v>
      </c>
      <c r="D1366" s="6">
        <v>97</v>
      </c>
      <c r="E1366" s="6" t="s">
        <v>1575</v>
      </c>
      <c r="F1366" s="6">
        <v>3196</v>
      </c>
      <c r="G1366" s="6" t="s">
        <v>1583</v>
      </c>
      <c r="H1366" s="6">
        <v>2</v>
      </c>
      <c r="I1366" s="6" t="s">
        <v>297</v>
      </c>
      <c r="J1366" s="6">
        <v>1</v>
      </c>
      <c r="K1366" s="6" t="s">
        <v>810</v>
      </c>
      <c r="L1366" s="8">
        <v>6</v>
      </c>
      <c r="M1366" s="6" t="s">
        <v>297</v>
      </c>
      <c r="N1366" s="6" t="s">
        <v>1549</v>
      </c>
      <c r="R1366" s="6" t="str">
        <f t="shared" si="21"/>
        <v>1197Xã Huổi Lèng21</v>
      </c>
    </row>
    <row r="1367" spans="1:18">
      <c r="A1367" s="6">
        <v>1366</v>
      </c>
      <c r="B1367" s="6">
        <v>11</v>
      </c>
      <c r="C1367" s="6" t="s">
        <v>1546</v>
      </c>
      <c r="D1367" s="6">
        <v>97</v>
      </c>
      <c r="E1367" s="6" t="s">
        <v>1575</v>
      </c>
      <c r="F1367" s="6">
        <v>3197</v>
      </c>
      <c r="G1367" s="6" t="s">
        <v>1584</v>
      </c>
      <c r="H1367" s="6">
        <v>2</v>
      </c>
      <c r="I1367" s="6" t="s">
        <v>297</v>
      </c>
      <c r="J1367" s="6">
        <v>1</v>
      </c>
      <c r="K1367" s="6" t="s">
        <v>810</v>
      </c>
      <c r="L1367" s="8">
        <v>6</v>
      </c>
      <c r="M1367" s="6" t="s">
        <v>297</v>
      </c>
      <c r="N1367" s="6" t="s">
        <v>1549</v>
      </c>
      <c r="R1367" s="6" t="str">
        <f t="shared" si="21"/>
        <v>1197Xã Sa Lông21</v>
      </c>
    </row>
    <row r="1368" spans="1:18">
      <c r="A1368" s="6">
        <v>1367</v>
      </c>
      <c r="B1368" s="6">
        <v>11</v>
      </c>
      <c r="C1368" s="6" t="s">
        <v>1546</v>
      </c>
      <c r="D1368" s="6">
        <v>97</v>
      </c>
      <c r="E1368" s="6" t="s">
        <v>1575</v>
      </c>
      <c r="F1368" s="6">
        <v>3200</v>
      </c>
      <c r="G1368" s="6" t="s">
        <v>1585</v>
      </c>
      <c r="H1368" s="6">
        <v>2</v>
      </c>
      <c r="I1368" s="6" t="s">
        <v>297</v>
      </c>
      <c r="J1368" s="6">
        <v>1</v>
      </c>
      <c r="K1368" s="6" t="s">
        <v>810</v>
      </c>
      <c r="L1368" s="8">
        <v>6</v>
      </c>
      <c r="M1368" s="6" t="s">
        <v>297</v>
      </c>
      <c r="N1368" s="6" t="s">
        <v>1549</v>
      </c>
      <c r="R1368" s="6" t="str">
        <f t="shared" si="21"/>
        <v>1197Xã Ma Thì Hồ21</v>
      </c>
    </row>
    <row r="1369" spans="1:18">
      <c r="A1369" s="6">
        <v>1368</v>
      </c>
      <c r="B1369" s="6">
        <v>11</v>
      </c>
      <c r="C1369" s="6" t="s">
        <v>1546</v>
      </c>
      <c r="D1369" s="6">
        <v>97</v>
      </c>
      <c r="E1369" s="6" t="s">
        <v>1575</v>
      </c>
      <c r="F1369" s="6">
        <v>3201</v>
      </c>
      <c r="G1369" s="6" t="s">
        <v>1586</v>
      </c>
      <c r="H1369" s="6">
        <v>2</v>
      </c>
      <c r="I1369" s="6" t="s">
        <v>297</v>
      </c>
      <c r="J1369" s="6">
        <v>1</v>
      </c>
      <c r="K1369" s="6" t="s">
        <v>810</v>
      </c>
      <c r="L1369" s="8">
        <v>6</v>
      </c>
      <c r="M1369" s="6" t="s">
        <v>297</v>
      </c>
      <c r="N1369" s="6" t="s">
        <v>1549</v>
      </c>
      <c r="R1369" s="6" t="str">
        <f t="shared" si="21"/>
        <v>1197Xã Na Sang21</v>
      </c>
    </row>
    <row r="1370" spans="1:18">
      <c r="A1370" s="6">
        <v>1369</v>
      </c>
      <c r="B1370" s="6">
        <v>11</v>
      </c>
      <c r="C1370" s="6" t="s">
        <v>1546</v>
      </c>
      <c r="D1370" s="6">
        <v>97</v>
      </c>
      <c r="E1370" s="6" t="s">
        <v>1575</v>
      </c>
      <c r="F1370" s="6">
        <v>3202</v>
      </c>
      <c r="G1370" s="6" t="s">
        <v>1587</v>
      </c>
      <c r="H1370" s="6">
        <v>2</v>
      </c>
      <c r="I1370" s="6" t="s">
        <v>297</v>
      </c>
      <c r="J1370" s="6">
        <v>1</v>
      </c>
      <c r="K1370" s="6" t="s">
        <v>810</v>
      </c>
      <c r="L1370" s="8">
        <v>6</v>
      </c>
      <c r="M1370" s="6" t="s">
        <v>297</v>
      </c>
      <c r="N1370" s="6" t="s">
        <v>1549</v>
      </c>
      <c r="R1370" s="6" t="str">
        <f t="shared" si="21"/>
        <v>1197Xã Mường Mươn21</v>
      </c>
    </row>
    <row r="1371" spans="1:18">
      <c r="A1371" s="6">
        <v>1370</v>
      </c>
      <c r="B1371" s="6">
        <v>11</v>
      </c>
      <c r="C1371" s="6" t="s">
        <v>1546</v>
      </c>
      <c r="D1371" s="6">
        <v>98</v>
      </c>
      <c r="E1371" s="6" t="s">
        <v>1588</v>
      </c>
      <c r="F1371" s="6">
        <v>3217</v>
      </c>
      <c r="G1371" s="6" t="s">
        <v>1589</v>
      </c>
      <c r="H1371" s="6">
        <v>1</v>
      </c>
      <c r="I1371" s="6" t="s">
        <v>251</v>
      </c>
      <c r="J1371" s="6">
        <v>1</v>
      </c>
      <c r="K1371" s="6" t="s">
        <v>810</v>
      </c>
      <c r="L1371" s="8">
        <v>5</v>
      </c>
      <c r="M1371" s="6" t="s">
        <v>251</v>
      </c>
      <c r="N1371" s="6" t="s">
        <v>1549</v>
      </c>
      <c r="R1371" s="6" t="str">
        <f t="shared" si="21"/>
        <v>1198Thị trấn Tủa Chùa11</v>
      </c>
    </row>
    <row r="1372" spans="1:18">
      <c r="A1372" s="6">
        <v>1371</v>
      </c>
      <c r="B1372" s="6">
        <v>11</v>
      </c>
      <c r="C1372" s="6" t="s">
        <v>1546</v>
      </c>
      <c r="D1372" s="6">
        <v>98</v>
      </c>
      <c r="E1372" s="6" t="s">
        <v>1588</v>
      </c>
      <c r="F1372" s="6">
        <v>3220</v>
      </c>
      <c r="G1372" s="6" t="s">
        <v>1590</v>
      </c>
      <c r="H1372" s="6">
        <v>2</v>
      </c>
      <c r="I1372" s="6" t="s">
        <v>297</v>
      </c>
      <c r="J1372" s="6">
        <v>1</v>
      </c>
      <c r="K1372" s="6" t="s">
        <v>810</v>
      </c>
      <c r="L1372" s="8">
        <v>6</v>
      </c>
      <c r="M1372" s="6" t="s">
        <v>297</v>
      </c>
      <c r="N1372" s="6" t="s">
        <v>1549</v>
      </c>
      <c r="R1372" s="6" t="str">
        <f t="shared" si="21"/>
        <v>1198Xã Huổi Só21</v>
      </c>
    </row>
    <row r="1373" spans="1:18">
      <c r="A1373" s="6">
        <v>1372</v>
      </c>
      <c r="B1373" s="6">
        <v>11</v>
      </c>
      <c r="C1373" s="6" t="s">
        <v>1546</v>
      </c>
      <c r="D1373" s="6">
        <v>98</v>
      </c>
      <c r="E1373" s="6" t="s">
        <v>1588</v>
      </c>
      <c r="F1373" s="6">
        <v>3223</v>
      </c>
      <c r="G1373" s="6" t="s">
        <v>897</v>
      </c>
      <c r="H1373" s="6">
        <v>2</v>
      </c>
      <c r="I1373" s="6" t="s">
        <v>297</v>
      </c>
      <c r="J1373" s="6">
        <v>1</v>
      </c>
      <c r="K1373" s="6" t="s">
        <v>810</v>
      </c>
      <c r="L1373" s="8">
        <v>6</v>
      </c>
      <c r="M1373" s="6" t="s">
        <v>297</v>
      </c>
      <c r="N1373" s="6" t="s">
        <v>1549</v>
      </c>
      <c r="R1373" s="6" t="str">
        <f t="shared" si="21"/>
        <v>1198Xã Xín Chải21</v>
      </c>
    </row>
    <row r="1374" spans="1:18">
      <c r="A1374" s="6">
        <v>1373</v>
      </c>
      <c r="B1374" s="6">
        <v>11</v>
      </c>
      <c r="C1374" s="6" t="s">
        <v>1546</v>
      </c>
      <c r="D1374" s="6">
        <v>98</v>
      </c>
      <c r="E1374" s="6" t="s">
        <v>1588</v>
      </c>
      <c r="F1374" s="6">
        <v>3226</v>
      </c>
      <c r="G1374" s="6" t="s">
        <v>1591</v>
      </c>
      <c r="H1374" s="6">
        <v>2</v>
      </c>
      <c r="I1374" s="6" t="s">
        <v>297</v>
      </c>
      <c r="J1374" s="6">
        <v>1</v>
      </c>
      <c r="K1374" s="6" t="s">
        <v>810</v>
      </c>
      <c r="L1374" s="8">
        <v>6</v>
      </c>
      <c r="M1374" s="6" t="s">
        <v>297</v>
      </c>
      <c r="N1374" s="6" t="s">
        <v>1549</v>
      </c>
      <c r="R1374" s="6" t="str">
        <f t="shared" si="21"/>
        <v>1198Xã Tả Sìn Thàng21</v>
      </c>
    </row>
    <row r="1375" spans="1:18">
      <c r="A1375" s="6">
        <v>1374</v>
      </c>
      <c r="B1375" s="6">
        <v>11</v>
      </c>
      <c r="C1375" s="6" t="s">
        <v>1546</v>
      </c>
      <c r="D1375" s="6">
        <v>98</v>
      </c>
      <c r="E1375" s="6" t="s">
        <v>1588</v>
      </c>
      <c r="F1375" s="6">
        <v>3229</v>
      </c>
      <c r="G1375" s="6" t="s">
        <v>1592</v>
      </c>
      <c r="H1375" s="6">
        <v>2</v>
      </c>
      <c r="I1375" s="6" t="s">
        <v>297</v>
      </c>
      <c r="J1375" s="6">
        <v>1</v>
      </c>
      <c r="K1375" s="6" t="s">
        <v>810</v>
      </c>
      <c r="L1375" s="8">
        <v>6</v>
      </c>
      <c r="M1375" s="6" t="s">
        <v>297</v>
      </c>
      <c r="N1375" s="6" t="s">
        <v>1549</v>
      </c>
      <c r="R1375" s="6" t="str">
        <f t="shared" si="21"/>
        <v>1198Xã Lao Xả Phình21</v>
      </c>
    </row>
    <row r="1376" spans="1:18">
      <c r="A1376" s="6">
        <v>1375</v>
      </c>
      <c r="B1376" s="6">
        <v>11</v>
      </c>
      <c r="C1376" s="6" t="s">
        <v>1546</v>
      </c>
      <c r="D1376" s="6">
        <v>98</v>
      </c>
      <c r="E1376" s="6" t="s">
        <v>1588</v>
      </c>
      <c r="F1376" s="6">
        <v>3232</v>
      </c>
      <c r="G1376" s="6" t="s">
        <v>825</v>
      </c>
      <c r="H1376" s="6">
        <v>2</v>
      </c>
      <c r="I1376" s="6" t="s">
        <v>297</v>
      </c>
      <c r="J1376" s="6">
        <v>1</v>
      </c>
      <c r="K1376" s="6" t="s">
        <v>810</v>
      </c>
      <c r="L1376" s="8">
        <v>6</v>
      </c>
      <c r="M1376" s="6" t="s">
        <v>297</v>
      </c>
      <c r="N1376" s="6" t="s">
        <v>1549</v>
      </c>
      <c r="R1376" s="6" t="str">
        <f t="shared" si="21"/>
        <v>1198Xã Tả Phìn21</v>
      </c>
    </row>
    <row r="1377" spans="1:18">
      <c r="A1377" s="6">
        <v>1376</v>
      </c>
      <c r="B1377" s="6">
        <v>11</v>
      </c>
      <c r="C1377" s="6" t="s">
        <v>1546</v>
      </c>
      <c r="D1377" s="6">
        <v>98</v>
      </c>
      <c r="E1377" s="6" t="s">
        <v>1588</v>
      </c>
      <c r="F1377" s="6">
        <v>3235</v>
      </c>
      <c r="G1377" s="6" t="s">
        <v>1593</v>
      </c>
      <c r="H1377" s="6">
        <v>2</v>
      </c>
      <c r="I1377" s="6" t="s">
        <v>297</v>
      </c>
      <c r="J1377" s="6">
        <v>1</v>
      </c>
      <c r="K1377" s="6" t="s">
        <v>810</v>
      </c>
      <c r="L1377" s="8">
        <v>6</v>
      </c>
      <c r="M1377" s="6" t="s">
        <v>297</v>
      </c>
      <c r="N1377" s="6" t="s">
        <v>1549</v>
      </c>
      <c r="R1377" s="6" t="str">
        <f t="shared" si="21"/>
        <v>1198Xã Tủa Thàng21</v>
      </c>
    </row>
    <row r="1378" spans="1:18">
      <c r="A1378" s="6">
        <v>1377</v>
      </c>
      <c r="B1378" s="6">
        <v>11</v>
      </c>
      <c r="C1378" s="6" t="s">
        <v>1546</v>
      </c>
      <c r="D1378" s="6">
        <v>98</v>
      </c>
      <c r="E1378" s="6" t="s">
        <v>1588</v>
      </c>
      <c r="F1378" s="6">
        <v>3238</v>
      </c>
      <c r="G1378" s="6" t="s">
        <v>1594</v>
      </c>
      <c r="H1378" s="6">
        <v>2</v>
      </c>
      <c r="I1378" s="6" t="s">
        <v>297</v>
      </c>
      <c r="J1378" s="6">
        <v>1</v>
      </c>
      <c r="K1378" s="6" t="s">
        <v>810</v>
      </c>
      <c r="L1378" s="8">
        <v>6</v>
      </c>
      <c r="M1378" s="6" t="s">
        <v>297</v>
      </c>
      <c r="N1378" s="6" t="s">
        <v>1549</v>
      </c>
      <c r="R1378" s="6" t="str">
        <f t="shared" si="21"/>
        <v>1198Xã Trung Thu21</v>
      </c>
    </row>
    <row r="1379" spans="1:18">
      <c r="A1379" s="6">
        <v>1378</v>
      </c>
      <c r="B1379" s="6">
        <v>11</v>
      </c>
      <c r="C1379" s="6" t="s">
        <v>1546</v>
      </c>
      <c r="D1379" s="6">
        <v>98</v>
      </c>
      <c r="E1379" s="6" t="s">
        <v>1588</v>
      </c>
      <c r="F1379" s="6">
        <v>3241</v>
      </c>
      <c r="G1379" s="6" t="s">
        <v>1595</v>
      </c>
      <c r="H1379" s="6">
        <v>2</v>
      </c>
      <c r="I1379" s="6" t="s">
        <v>297</v>
      </c>
      <c r="J1379" s="6">
        <v>1</v>
      </c>
      <c r="K1379" s="6" t="s">
        <v>810</v>
      </c>
      <c r="L1379" s="8">
        <v>6</v>
      </c>
      <c r="M1379" s="6" t="s">
        <v>297</v>
      </c>
      <c r="N1379" s="6" t="s">
        <v>1549</v>
      </c>
      <c r="R1379" s="6" t="str">
        <f t="shared" si="21"/>
        <v>1198Xã Sính Phình21</v>
      </c>
    </row>
    <row r="1380" spans="1:18">
      <c r="A1380" s="6">
        <v>1379</v>
      </c>
      <c r="B1380" s="6">
        <v>11</v>
      </c>
      <c r="C1380" s="6" t="s">
        <v>1546</v>
      </c>
      <c r="D1380" s="6">
        <v>98</v>
      </c>
      <c r="E1380" s="6" t="s">
        <v>1588</v>
      </c>
      <c r="F1380" s="6">
        <v>3244</v>
      </c>
      <c r="G1380" s="6" t="s">
        <v>1596</v>
      </c>
      <c r="H1380" s="6">
        <v>2</v>
      </c>
      <c r="I1380" s="6" t="s">
        <v>297</v>
      </c>
      <c r="J1380" s="6">
        <v>1</v>
      </c>
      <c r="K1380" s="6" t="s">
        <v>810</v>
      </c>
      <c r="L1380" s="8">
        <v>6</v>
      </c>
      <c r="M1380" s="6" t="s">
        <v>297</v>
      </c>
      <c r="N1380" s="6" t="s">
        <v>1549</v>
      </c>
      <c r="R1380" s="6" t="str">
        <f t="shared" si="21"/>
        <v>1198Xã Sáng Nhè21</v>
      </c>
    </row>
    <row r="1381" spans="1:18">
      <c r="A1381" s="6">
        <v>1380</v>
      </c>
      <c r="B1381" s="6">
        <v>11</v>
      </c>
      <c r="C1381" s="6" t="s">
        <v>1546</v>
      </c>
      <c r="D1381" s="6">
        <v>98</v>
      </c>
      <c r="E1381" s="6" t="s">
        <v>1588</v>
      </c>
      <c r="F1381" s="6">
        <v>3247</v>
      </c>
      <c r="G1381" s="6" t="s">
        <v>1597</v>
      </c>
      <c r="H1381" s="6">
        <v>2</v>
      </c>
      <c r="I1381" s="6" t="s">
        <v>297</v>
      </c>
      <c r="J1381" s="6">
        <v>1</v>
      </c>
      <c r="K1381" s="6" t="s">
        <v>810</v>
      </c>
      <c r="L1381" s="8">
        <v>6</v>
      </c>
      <c r="M1381" s="6" t="s">
        <v>297</v>
      </c>
      <c r="N1381" s="6" t="s">
        <v>1549</v>
      </c>
      <c r="R1381" s="6" t="str">
        <f t="shared" si="21"/>
        <v>1198Xã Mường Đun21</v>
      </c>
    </row>
    <row r="1382" spans="1:18">
      <c r="A1382" s="6">
        <v>1381</v>
      </c>
      <c r="B1382" s="6">
        <v>11</v>
      </c>
      <c r="C1382" s="6" t="s">
        <v>1546</v>
      </c>
      <c r="D1382" s="6">
        <v>98</v>
      </c>
      <c r="E1382" s="6" t="s">
        <v>1588</v>
      </c>
      <c r="F1382" s="6">
        <v>3250</v>
      </c>
      <c r="G1382" s="6" t="s">
        <v>1598</v>
      </c>
      <c r="H1382" s="6">
        <v>2</v>
      </c>
      <c r="I1382" s="6" t="s">
        <v>297</v>
      </c>
      <c r="J1382" s="6">
        <v>1</v>
      </c>
      <c r="K1382" s="6" t="s">
        <v>810</v>
      </c>
      <c r="L1382" s="8">
        <v>6</v>
      </c>
      <c r="M1382" s="6" t="s">
        <v>297</v>
      </c>
      <c r="N1382" s="6" t="s">
        <v>1549</v>
      </c>
      <c r="R1382" s="6" t="str">
        <f t="shared" si="21"/>
        <v>1198Xã Mường Báng21</v>
      </c>
    </row>
    <row r="1383" spans="1:18">
      <c r="A1383" s="6">
        <v>1382</v>
      </c>
      <c r="B1383" s="6">
        <v>11</v>
      </c>
      <c r="C1383" s="6" t="s">
        <v>1546</v>
      </c>
      <c r="D1383" s="6">
        <v>99</v>
      </c>
      <c r="E1383" s="6" t="s">
        <v>1599</v>
      </c>
      <c r="F1383" s="6">
        <v>3253</v>
      </c>
      <c r="G1383" s="6" t="s">
        <v>1600</v>
      </c>
      <c r="H1383" s="6">
        <v>1</v>
      </c>
      <c r="I1383" s="6" t="s">
        <v>251</v>
      </c>
      <c r="J1383" s="6">
        <v>1</v>
      </c>
      <c r="K1383" s="6" t="s">
        <v>810</v>
      </c>
      <c r="L1383" s="8">
        <v>5</v>
      </c>
      <c r="M1383" s="6" t="s">
        <v>251</v>
      </c>
      <c r="N1383" s="6" t="s">
        <v>1549</v>
      </c>
      <c r="R1383" s="6" t="str">
        <f t="shared" si="21"/>
        <v>1199Thị trấn Tuần Giáo11</v>
      </c>
    </row>
    <row r="1384" spans="1:18">
      <c r="A1384" s="6">
        <v>1383</v>
      </c>
      <c r="B1384" s="6">
        <v>11</v>
      </c>
      <c r="C1384" s="6" t="s">
        <v>1546</v>
      </c>
      <c r="D1384" s="6">
        <v>99</v>
      </c>
      <c r="E1384" s="6" t="s">
        <v>1599</v>
      </c>
      <c r="F1384" s="6">
        <v>3259</v>
      </c>
      <c r="G1384" s="6" t="s">
        <v>1601</v>
      </c>
      <c r="H1384" s="6">
        <v>2</v>
      </c>
      <c r="I1384" s="6" t="s">
        <v>297</v>
      </c>
      <c r="J1384" s="6">
        <v>1</v>
      </c>
      <c r="K1384" s="6" t="s">
        <v>810</v>
      </c>
      <c r="L1384" s="8">
        <v>6</v>
      </c>
      <c r="M1384" s="6" t="s">
        <v>297</v>
      </c>
      <c r="N1384" s="6" t="s">
        <v>1549</v>
      </c>
      <c r="R1384" s="6" t="str">
        <f t="shared" si="21"/>
        <v>1199Xã Phình Sáng21</v>
      </c>
    </row>
    <row r="1385" spans="1:18">
      <c r="A1385" s="6">
        <v>1384</v>
      </c>
      <c r="B1385" s="6">
        <v>11</v>
      </c>
      <c r="C1385" s="6" t="s">
        <v>1546</v>
      </c>
      <c r="D1385" s="6">
        <v>99</v>
      </c>
      <c r="E1385" s="6" t="s">
        <v>1599</v>
      </c>
      <c r="F1385" s="6">
        <v>3260</v>
      </c>
      <c r="G1385" s="6" t="s">
        <v>1602</v>
      </c>
      <c r="H1385" s="6">
        <v>2</v>
      </c>
      <c r="I1385" s="6" t="s">
        <v>297</v>
      </c>
      <c r="J1385" s="6">
        <v>1</v>
      </c>
      <c r="K1385" s="6" t="s">
        <v>810</v>
      </c>
      <c r="L1385" s="8">
        <v>6</v>
      </c>
      <c r="M1385" s="6" t="s">
        <v>297</v>
      </c>
      <c r="N1385" s="6" t="s">
        <v>1549</v>
      </c>
      <c r="R1385" s="6" t="str">
        <f t="shared" si="21"/>
        <v>1199Xã Rạng Đông21</v>
      </c>
    </row>
    <row r="1386" spans="1:18">
      <c r="A1386" s="6">
        <v>1385</v>
      </c>
      <c r="B1386" s="6">
        <v>11</v>
      </c>
      <c r="C1386" s="6" t="s">
        <v>1546</v>
      </c>
      <c r="D1386" s="6">
        <v>99</v>
      </c>
      <c r="E1386" s="6" t="s">
        <v>1599</v>
      </c>
      <c r="F1386" s="6">
        <v>3262</v>
      </c>
      <c r="G1386" s="6" t="s">
        <v>1603</v>
      </c>
      <c r="H1386" s="6">
        <v>2</v>
      </c>
      <c r="I1386" s="6" t="s">
        <v>297</v>
      </c>
      <c r="J1386" s="6">
        <v>1</v>
      </c>
      <c r="K1386" s="6" t="s">
        <v>810</v>
      </c>
      <c r="L1386" s="8">
        <v>6</v>
      </c>
      <c r="M1386" s="6" t="s">
        <v>297</v>
      </c>
      <c r="N1386" s="6" t="s">
        <v>1549</v>
      </c>
      <c r="R1386" s="6" t="str">
        <f t="shared" si="21"/>
        <v>1199Xã Mùn Chung21</v>
      </c>
    </row>
    <row r="1387" spans="1:18">
      <c r="A1387" s="6">
        <v>1386</v>
      </c>
      <c r="B1387" s="6">
        <v>11</v>
      </c>
      <c r="C1387" s="6" t="s">
        <v>1546</v>
      </c>
      <c r="D1387" s="6">
        <v>99</v>
      </c>
      <c r="E1387" s="6" t="s">
        <v>1599</v>
      </c>
      <c r="F1387" s="6">
        <v>3263</v>
      </c>
      <c r="G1387" s="6" t="s">
        <v>1604</v>
      </c>
      <c r="H1387" s="6">
        <v>2</v>
      </c>
      <c r="I1387" s="6" t="s">
        <v>297</v>
      </c>
      <c r="J1387" s="6">
        <v>1</v>
      </c>
      <c r="K1387" s="6" t="s">
        <v>810</v>
      </c>
      <c r="L1387" s="8">
        <v>6</v>
      </c>
      <c r="M1387" s="6" t="s">
        <v>297</v>
      </c>
      <c r="N1387" s="6" t="s">
        <v>1549</v>
      </c>
      <c r="R1387" s="6" t="str">
        <f t="shared" si="21"/>
        <v>1199Xã Nà Tòng21</v>
      </c>
    </row>
    <row r="1388" spans="1:18">
      <c r="A1388" s="6">
        <v>1387</v>
      </c>
      <c r="B1388" s="6">
        <v>11</v>
      </c>
      <c r="C1388" s="6" t="s">
        <v>1546</v>
      </c>
      <c r="D1388" s="6">
        <v>99</v>
      </c>
      <c r="E1388" s="6" t="s">
        <v>1599</v>
      </c>
      <c r="F1388" s="6">
        <v>3265</v>
      </c>
      <c r="G1388" s="6" t="s">
        <v>1605</v>
      </c>
      <c r="H1388" s="6">
        <v>2</v>
      </c>
      <c r="I1388" s="6" t="s">
        <v>297</v>
      </c>
      <c r="J1388" s="6">
        <v>1</v>
      </c>
      <c r="K1388" s="6" t="s">
        <v>810</v>
      </c>
      <c r="L1388" s="8">
        <v>6</v>
      </c>
      <c r="M1388" s="6" t="s">
        <v>297</v>
      </c>
      <c r="N1388" s="6" t="s">
        <v>1549</v>
      </c>
      <c r="R1388" s="6" t="str">
        <f t="shared" si="21"/>
        <v>1199Xã Ta Ma21</v>
      </c>
    </row>
    <row r="1389" spans="1:18">
      <c r="A1389" s="6">
        <v>1388</v>
      </c>
      <c r="B1389" s="6">
        <v>11</v>
      </c>
      <c r="C1389" s="6" t="s">
        <v>1546</v>
      </c>
      <c r="D1389" s="6">
        <v>99</v>
      </c>
      <c r="E1389" s="6" t="s">
        <v>1599</v>
      </c>
      <c r="F1389" s="6">
        <v>3268</v>
      </c>
      <c r="G1389" s="6" t="s">
        <v>1606</v>
      </c>
      <c r="H1389" s="6">
        <v>2</v>
      </c>
      <c r="I1389" s="6" t="s">
        <v>297</v>
      </c>
      <c r="J1389" s="6">
        <v>1</v>
      </c>
      <c r="K1389" s="6" t="s">
        <v>810</v>
      </c>
      <c r="L1389" s="8">
        <v>6</v>
      </c>
      <c r="M1389" s="6" t="s">
        <v>297</v>
      </c>
      <c r="N1389" s="6" t="s">
        <v>1549</v>
      </c>
      <c r="R1389" s="6" t="str">
        <f t="shared" si="21"/>
        <v>1199Xã Mường Mùn21</v>
      </c>
    </row>
    <row r="1390" spans="1:18">
      <c r="A1390" s="6">
        <v>1389</v>
      </c>
      <c r="B1390" s="6">
        <v>11</v>
      </c>
      <c r="C1390" s="6" t="s">
        <v>1546</v>
      </c>
      <c r="D1390" s="6">
        <v>99</v>
      </c>
      <c r="E1390" s="6" t="s">
        <v>1599</v>
      </c>
      <c r="F1390" s="6">
        <v>3269</v>
      </c>
      <c r="G1390" s="6" t="s">
        <v>1607</v>
      </c>
      <c r="H1390" s="6">
        <v>2</v>
      </c>
      <c r="I1390" s="6" t="s">
        <v>297</v>
      </c>
      <c r="J1390" s="6">
        <v>1</v>
      </c>
      <c r="K1390" s="6" t="s">
        <v>810</v>
      </c>
      <c r="L1390" s="8">
        <v>6</v>
      </c>
      <c r="M1390" s="6" t="s">
        <v>297</v>
      </c>
      <c r="N1390" s="6" t="s">
        <v>1549</v>
      </c>
      <c r="R1390" s="6" t="str">
        <f t="shared" si="21"/>
        <v>1199Xã Pú Xi21</v>
      </c>
    </row>
    <row r="1391" spans="1:18">
      <c r="A1391" s="6">
        <v>1390</v>
      </c>
      <c r="B1391" s="6">
        <v>11</v>
      </c>
      <c r="C1391" s="6" t="s">
        <v>1546</v>
      </c>
      <c r="D1391" s="6">
        <v>99</v>
      </c>
      <c r="E1391" s="6" t="s">
        <v>1599</v>
      </c>
      <c r="F1391" s="6">
        <v>3271</v>
      </c>
      <c r="G1391" s="6" t="s">
        <v>1608</v>
      </c>
      <c r="H1391" s="6">
        <v>2</v>
      </c>
      <c r="I1391" s="6" t="s">
        <v>297</v>
      </c>
      <c r="J1391" s="6">
        <v>1</v>
      </c>
      <c r="K1391" s="6" t="s">
        <v>810</v>
      </c>
      <c r="L1391" s="8">
        <v>6</v>
      </c>
      <c r="M1391" s="6" t="s">
        <v>297</v>
      </c>
      <c r="N1391" s="6" t="s">
        <v>1549</v>
      </c>
      <c r="R1391" s="6" t="str">
        <f t="shared" si="21"/>
        <v>1199Xã Pú Nhung21</v>
      </c>
    </row>
    <row r="1392" spans="1:18">
      <c r="A1392" s="6">
        <v>1391</v>
      </c>
      <c r="B1392" s="6">
        <v>11</v>
      </c>
      <c r="C1392" s="6" t="s">
        <v>1546</v>
      </c>
      <c r="D1392" s="6">
        <v>99</v>
      </c>
      <c r="E1392" s="6" t="s">
        <v>1599</v>
      </c>
      <c r="F1392" s="6">
        <v>3274</v>
      </c>
      <c r="G1392" s="6" t="s">
        <v>1609</v>
      </c>
      <c r="H1392" s="6">
        <v>2</v>
      </c>
      <c r="I1392" s="6" t="s">
        <v>297</v>
      </c>
      <c r="J1392" s="6">
        <v>1</v>
      </c>
      <c r="K1392" s="6" t="s">
        <v>810</v>
      </c>
      <c r="L1392" s="8">
        <v>6</v>
      </c>
      <c r="M1392" s="6" t="s">
        <v>297</v>
      </c>
      <c r="N1392" s="6" t="s">
        <v>1549</v>
      </c>
      <c r="R1392" s="6" t="str">
        <f t="shared" si="21"/>
        <v>1199Xã Quài Nưa21</v>
      </c>
    </row>
    <row r="1393" spans="1:18">
      <c r="A1393" s="6">
        <v>1392</v>
      </c>
      <c r="B1393" s="6">
        <v>11</v>
      </c>
      <c r="C1393" s="6" t="s">
        <v>1546</v>
      </c>
      <c r="D1393" s="6">
        <v>99</v>
      </c>
      <c r="E1393" s="6" t="s">
        <v>1599</v>
      </c>
      <c r="F1393" s="6">
        <v>3277</v>
      </c>
      <c r="G1393" s="6" t="s">
        <v>1610</v>
      </c>
      <c r="H1393" s="6">
        <v>2</v>
      </c>
      <c r="I1393" s="6" t="s">
        <v>297</v>
      </c>
      <c r="J1393" s="6">
        <v>1</v>
      </c>
      <c r="K1393" s="6" t="s">
        <v>810</v>
      </c>
      <c r="L1393" s="8">
        <v>6</v>
      </c>
      <c r="M1393" s="6" t="s">
        <v>297</v>
      </c>
      <c r="N1393" s="6" t="s">
        <v>1549</v>
      </c>
      <c r="R1393" s="6" t="str">
        <f t="shared" si="21"/>
        <v>1199Xã Mường Thín21</v>
      </c>
    </row>
    <row r="1394" spans="1:18">
      <c r="A1394" s="6">
        <v>1393</v>
      </c>
      <c r="B1394" s="6">
        <v>11</v>
      </c>
      <c r="C1394" s="6" t="s">
        <v>1546</v>
      </c>
      <c r="D1394" s="6">
        <v>99</v>
      </c>
      <c r="E1394" s="6" t="s">
        <v>1599</v>
      </c>
      <c r="F1394" s="6">
        <v>3280</v>
      </c>
      <c r="G1394" s="6" t="s">
        <v>1611</v>
      </c>
      <c r="H1394" s="6">
        <v>2</v>
      </c>
      <c r="I1394" s="6" t="s">
        <v>297</v>
      </c>
      <c r="J1394" s="6">
        <v>1</v>
      </c>
      <c r="K1394" s="6" t="s">
        <v>810</v>
      </c>
      <c r="L1394" s="8">
        <v>6</v>
      </c>
      <c r="M1394" s="6" t="s">
        <v>297</v>
      </c>
      <c r="N1394" s="6" t="s">
        <v>1549</v>
      </c>
      <c r="R1394" s="6" t="str">
        <f t="shared" si="21"/>
        <v>1199Xã Tỏa Tình21</v>
      </c>
    </row>
    <row r="1395" spans="1:18">
      <c r="A1395" s="6">
        <v>1394</v>
      </c>
      <c r="B1395" s="6">
        <v>11</v>
      </c>
      <c r="C1395" s="6" t="s">
        <v>1546</v>
      </c>
      <c r="D1395" s="6">
        <v>99</v>
      </c>
      <c r="E1395" s="6" t="s">
        <v>1599</v>
      </c>
      <c r="F1395" s="6">
        <v>3283</v>
      </c>
      <c r="G1395" s="6" t="s">
        <v>1612</v>
      </c>
      <c r="H1395" s="6">
        <v>2</v>
      </c>
      <c r="I1395" s="6" t="s">
        <v>297</v>
      </c>
      <c r="J1395" s="6">
        <v>1</v>
      </c>
      <c r="K1395" s="6" t="s">
        <v>810</v>
      </c>
      <c r="L1395" s="8">
        <v>6</v>
      </c>
      <c r="M1395" s="6" t="s">
        <v>297</v>
      </c>
      <c r="N1395" s="6" t="s">
        <v>1549</v>
      </c>
      <c r="R1395" s="6" t="str">
        <f t="shared" si="21"/>
        <v>1199Xã Nà Sáy21</v>
      </c>
    </row>
    <row r="1396" spans="1:18">
      <c r="A1396" s="6">
        <v>1395</v>
      </c>
      <c r="B1396" s="6">
        <v>11</v>
      </c>
      <c r="C1396" s="6" t="s">
        <v>1546</v>
      </c>
      <c r="D1396" s="6">
        <v>99</v>
      </c>
      <c r="E1396" s="6" t="s">
        <v>1599</v>
      </c>
      <c r="F1396" s="6">
        <v>3284</v>
      </c>
      <c r="G1396" s="6" t="s">
        <v>1613</v>
      </c>
      <c r="H1396" s="6">
        <v>2</v>
      </c>
      <c r="I1396" s="6" t="s">
        <v>297</v>
      </c>
      <c r="J1396" s="6">
        <v>1</v>
      </c>
      <c r="K1396" s="6" t="s">
        <v>810</v>
      </c>
      <c r="L1396" s="8">
        <v>6</v>
      </c>
      <c r="M1396" s="6" t="s">
        <v>297</v>
      </c>
      <c r="N1396" s="6" t="s">
        <v>1549</v>
      </c>
      <c r="R1396" s="6" t="str">
        <f t="shared" si="21"/>
        <v>1199Xã Mường Khong21</v>
      </c>
    </row>
    <row r="1397" spans="1:18">
      <c r="A1397" s="6">
        <v>1396</v>
      </c>
      <c r="B1397" s="6">
        <v>11</v>
      </c>
      <c r="C1397" s="6" t="s">
        <v>1546</v>
      </c>
      <c r="D1397" s="6">
        <v>99</v>
      </c>
      <c r="E1397" s="6" t="s">
        <v>1599</v>
      </c>
      <c r="F1397" s="6">
        <v>3289</v>
      </c>
      <c r="G1397" s="6" t="s">
        <v>1614</v>
      </c>
      <c r="H1397" s="6">
        <v>2</v>
      </c>
      <c r="I1397" s="6" t="s">
        <v>297</v>
      </c>
      <c r="J1397" s="6">
        <v>1</v>
      </c>
      <c r="K1397" s="6" t="s">
        <v>810</v>
      </c>
      <c r="L1397" s="8">
        <v>6</v>
      </c>
      <c r="M1397" s="6" t="s">
        <v>297</v>
      </c>
      <c r="N1397" s="6" t="s">
        <v>1549</v>
      </c>
      <c r="R1397" s="6" t="str">
        <f t="shared" si="21"/>
        <v>1199Xã Quài Cang21</v>
      </c>
    </row>
    <row r="1398" spans="1:18">
      <c r="A1398" s="6">
        <v>1397</v>
      </c>
      <c r="B1398" s="6">
        <v>11</v>
      </c>
      <c r="C1398" s="6" t="s">
        <v>1546</v>
      </c>
      <c r="D1398" s="6">
        <v>99</v>
      </c>
      <c r="E1398" s="6" t="s">
        <v>1599</v>
      </c>
      <c r="F1398" s="6">
        <v>3295</v>
      </c>
      <c r="G1398" s="6" t="s">
        <v>1615</v>
      </c>
      <c r="H1398" s="6">
        <v>2</v>
      </c>
      <c r="I1398" s="6" t="s">
        <v>297</v>
      </c>
      <c r="J1398" s="6">
        <v>1</v>
      </c>
      <c r="K1398" s="6" t="s">
        <v>810</v>
      </c>
      <c r="L1398" s="8">
        <v>6</v>
      </c>
      <c r="M1398" s="6" t="s">
        <v>297</v>
      </c>
      <c r="N1398" s="6" t="s">
        <v>1549</v>
      </c>
      <c r="R1398" s="6" t="str">
        <f t="shared" si="21"/>
        <v>1199Xã Quài Tở21</v>
      </c>
    </row>
    <row r="1399" spans="1:18">
      <c r="A1399" s="6">
        <v>1398</v>
      </c>
      <c r="B1399" s="6">
        <v>11</v>
      </c>
      <c r="C1399" s="6" t="s">
        <v>1546</v>
      </c>
      <c r="D1399" s="6">
        <v>99</v>
      </c>
      <c r="E1399" s="6" t="s">
        <v>1599</v>
      </c>
      <c r="F1399" s="6">
        <v>3298</v>
      </c>
      <c r="G1399" s="6" t="s">
        <v>1616</v>
      </c>
      <c r="H1399" s="6">
        <v>2</v>
      </c>
      <c r="I1399" s="6" t="s">
        <v>297</v>
      </c>
      <c r="J1399" s="6">
        <v>1</v>
      </c>
      <c r="K1399" s="6" t="s">
        <v>810</v>
      </c>
      <c r="L1399" s="8">
        <v>6</v>
      </c>
      <c r="M1399" s="6" t="s">
        <v>297</v>
      </c>
      <c r="N1399" s="6" t="s">
        <v>1549</v>
      </c>
      <c r="R1399" s="6" t="str">
        <f t="shared" si="21"/>
        <v>1199Xã Chiềng Sinh21</v>
      </c>
    </row>
    <row r="1400" spans="1:18">
      <c r="A1400" s="6">
        <v>1399</v>
      </c>
      <c r="B1400" s="6">
        <v>11</v>
      </c>
      <c r="C1400" s="6" t="s">
        <v>1546</v>
      </c>
      <c r="D1400" s="6">
        <v>99</v>
      </c>
      <c r="E1400" s="6" t="s">
        <v>1599</v>
      </c>
      <c r="F1400" s="6">
        <v>3299</v>
      </c>
      <c r="G1400" s="6" t="s">
        <v>1617</v>
      </c>
      <c r="H1400" s="6">
        <v>2</v>
      </c>
      <c r="I1400" s="6" t="s">
        <v>297</v>
      </c>
      <c r="J1400" s="6">
        <v>1</v>
      </c>
      <c r="K1400" s="6" t="s">
        <v>810</v>
      </c>
      <c r="L1400" s="8">
        <v>6</v>
      </c>
      <c r="M1400" s="6" t="s">
        <v>297</v>
      </c>
      <c r="N1400" s="6" t="s">
        <v>1549</v>
      </c>
      <c r="R1400" s="6" t="str">
        <f t="shared" si="21"/>
        <v>1199Xã Chiềng Đông21</v>
      </c>
    </row>
    <row r="1401" spans="1:18">
      <c r="A1401" s="6">
        <v>1400</v>
      </c>
      <c r="B1401" s="6">
        <v>11</v>
      </c>
      <c r="C1401" s="6" t="s">
        <v>1546</v>
      </c>
      <c r="D1401" s="6">
        <v>99</v>
      </c>
      <c r="E1401" s="6" t="s">
        <v>1599</v>
      </c>
      <c r="F1401" s="6">
        <v>3304</v>
      </c>
      <c r="G1401" s="6" t="s">
        <v>1618</v>
      </c>
      <c r="H1401" s="6">
        <v>2</v>
      </c>
      <c r="I1401" s="6" t="s">
        <v>297</v>
      </c>
      <c r="J1401" s="6">
        <v>1</v>
      </c>
      <c r="K1401" s="6" t="s">
        <v>810</v>
      </c>
      <c r="L1401" s="8">
        <v>6</v>
      </c>
      <c r="M1401" s="6" t="s">
        <v>297</v>
      </c>
      <c r="N1401" s="6" t="s">
        <v>1549</v>
      </c>
      <c r="R1401" s="6" t="str">
        <f t="shared" si="21"/>
        <v>1199Xã Tênh Phông21</v>
      </c>
    </row>
    <row r="1402" spans="1:18">
      <c r="A1402" s="6">
        <v>1401</v>
      </c>
      <c r="B1402" s="6">
        <v>11</v>
      </c>
      <c r="C1402" s="6" t="s">
        <v>1546</v>
      </c>
      <c r="D1402" s="6">
        <v>100</v>
      </c>
      <c r="E1402" s="6" t="s">
        <v>1619</v>
      </c>
      <c r="F1402" s="6">
        <v>3319</v>
      </c>
      <c r="G1402" s="6" t="s">
        <v>1620</v>
      </c>
      <c r="H1402" s="6">
        <v>2</v>
      </c>
      <c r="I1402" s="6" t="s">
        <v>297</v>
      </c>
      <c r="J1402" s="6">
        <v>1</v>
      </c>
      <c r="K1402" s="6" t="s">
        <v>810</v>
      </c>
      <c r="L1402" s="8">
        <v>6</v>
      </c>
      <c r="M1402" s="6" t="s">
        <v>297</v>
      </c>
      <c r="N1402" s="6" t="s">
        <v>1549</v>
      </c>
      <c r="R1402" s="6" t="str">
        <f t="shared" si="21"/>
        <v>11100Xã Mường Pồn21</v>
      </c>
    </row>
    <row r="1403" spans="1:18">
      <c r="A1403" s="6">
        <v>1402</v>
      </c>
      <c r="B1403" s="6">
        <v>11</v>
      </c>
      <c r="C1403" s="6" t="s">
        <v>1546</v>
      </c>
      <c r="D1403" s="6">
        <v>100</v>
      </c>
      <c r="E1403" s="6" t="s">
        <v>1619</v>
      </c>
      <c r="F1403" s="6">
        <v>3322</v>
      </c>
      <c r="G1403" s="6" t="s">
        <v>1621</v>
      </c>
      <c r="H1403" s="6">
        <v>2</v>
      </c>
      <c r="I1403" s="6" t="s">
        <v>297</v>
      </c>
      <c r="J1403" s="6">
        <v>1</v>
      </c>
      <c r="K1403" s="6" t="s">
        <v>810</v>
      </c>
      <c r="L1403" s="8">
        <v>6</v>
      </c>
      <c r="M1403" s="6" t="s">
        <v>297</v>
      </c>
      <c r="N1403" s="6" t="s">
        <v>1549</v>
      </c>
      <c r="R1403" s="6" t="str">
        <f t="shared" si="21"/>
        <v>11100Xã Thanh Nưa21</v>
      </c>
    </row>
    <row r="1404" spans="1:18">
      <c r="A1404" s="6">
        <v>1403</v>
      </c>
      <c r="B1404" s="6">
        <v>11</v>
      </c>
      <c r="C1404" s="6" t="s">
        <v>1546</v>
      </c>
      <c r="D1404" s="6">
        <v>100</v>
      </c>
      <c r="E1404" s="6" t="s">
        <v>1619</v>
      </c>
      <c r="F1404" s="6">
        <v>3323</v>
      </c>
      <c r="G1404" s="6" t="s">
        <v>1622</v>
      </c>
      <c r="H1404" s="6">
        <v>2</v>
      </c>
      <c r="I1404" s="6" t="s">
        <v>297</v>
      </c>
      <c r="J1404" s="6">
        <v>1</v>
      </c>
      <c r="K1404" s="6" t="s">
        <v>810</v>
      </c>
      <c r="L1404" s="8">
        <v>6</v>
      </c>
      <c r="M1404" s="6" t="s">
        <v>297</v>
      </c>
      <c r="N1404" s="6" t="s">
        <v>1549</v>
      </c>
      <c r="R1404" s="6" t="str">
        <f t="shared" si="21"/>
        <v>11100Xã Hua Thanh21</v>
      </c>
    </row>
    <row r="1405" spans="1:18">
      <c r="A1405" s="6">
        <v>1404</v>
      </c>
      <c r="B1405" s="6">
        <v>11</v>
      </c>
      <c r="C1405" s="6" t="s">
        <v>1546</v>
      </c>
      <c r="D1405" s="6">
        <v>100</v>
      </c>
      <c r="E1405" s="6" t="s">
        <v>1619</v>
      </c>
      <c r="F1405" s="6">
        <v>3328</v>
      </c>
      <c r="G1405" s="6" t="s">
        <v>1623</v>
      </c>
      <c r="H1405" s="6">
        <v>2</v>
      </c>
      <c r="I1405" s="6" t="s">
        <v>297</v>
      </c>
      <c r="J1405" s="6">
        <v>1</v>
      </c>
      <c r="K1405" s="6" t="s">
        <v>810</v>
      </c>
      <c r="L1405" s="8">
        <v>6</v>
      </c>
      <c r="M1405" s="6" t="s">
        <v>297</v>
      </c>
      <c r="N1405" s="6" t="s">
        <v>1549</v>
      </c>
      <c r="R1405" s="6" t="str">
        <f t="shared" si="21"/>
        <v>11100Xã Thanh Luông21</v>
      </c>
    </row>
    <row r="1406" spans="1:18">
      <c r="A1406" s="6">
        <v>1405</v>
      </c>
      <c r="B1406" s="6">
        <v>11</v>
      </c>
      <c r="C1406" s="6" t="s">
        <v>1546</v>
      </c>
      <c r="D1406" s="6">
        <v>100</v>
      </c>
      <c r="E1406" s="6" t="s">
        <v>1619</v>
      </c>
      <c r="F1406" s="6">
        <v>3331</v>
      </c>
      <c r="G1406" s="6" t="s">
        <v>1624</v>
      </c>
      <c r="H1406" s="6">
        <v>2</v>
      </c>
      <c r="I1406" s="6" t="s">
        <v>297</v>
      </c>
      <c r="J1406" s="6">
        <v>1</v>
      </c>
      <c r="K1406" s="6" t="s">
        <v>810</v>
      </c>
      <c r="L1406" s="8">
        <v>6</v>
      </c>
      <c r="M1406" s="6" t="s">
        <v>297</v>
      </c>
      <c r="N1406" s="6" t="s">
        <v>1549</v>
      </c>
      <c r="R1406" s="6" t="str">
        <f t="shared" si="21"/>
        <v>11100Xã Thanh Hưng21</v>
      </c>
    </row>
    <row r="1407" spans="1:18">
      <c r="A1407" s="6">
        <v>1406</v>
      </c>
      <c r="B1407" s="6">
        <v>11</v>
      </c>
      <c r="C1407" s="6" t="s">
        <v>1546</v>
      </c>
      <c r="D1407" s="6">
        <v>100</v>
      </c>
      <c r="E1407" s="6" t="s">
        <v>1619</v>
      </c>
      <c r="F1407" s="6">
        <v>3334</v>
      </c>
      <c r="G1407" s="6" t="s">
        <v>1625</v>
      </c>
      <c r="H1407" s="6">
        <v>2</v>
      </c>
      <c r="I1407" s="6" t="s">
        <v>297</v>
      </c>
      <c r="J1407" s="6">
        <v>1</v>
      </c>
      <c r="K1407" s="6" t="s">
        <v>810</v>
      </c>
      <c r="L1407" s="8">
        <v>6</v>
      </c>
      <c r="M1407" s="6" t="s">
        <v>297</v>
      </c>
      <c r="N1407" s="6" t="s">
        <v>1549</v>
      </c>
      <c r="R1407" s="6" t="str">
        <f t="shared" si="21"/>
        <v>11100Xã Thanh Xương21</v>
      </c>
    </row>
    <row r="1408" spans="1:18">
      <c r="A1408" s="6">
        <v>1407</v>
      </c>
      <c r="B1408" s="6">
        <v>11</v>
      </c>
      <c r="C1408" s="6" t="s">
        <v>1546</v>
      </c>
      <c r="D1408" s="6">
        <v>100</v>
      </c>
      <c r="E1408" s="6" t="s">
        <v>1619</v>
      </c>
      <c r="F1408" s="6">
        <v>3337</v>
      </c>
      <c r="G1408" s="6" t="s">
        <v>1626</v>
      </c>
      <c r="H1408" s="6">
        <v>2</v>
      </c>
      <c r="I1408" s="6" t="s">
        <v>297</v>
      </c>
      <c r="J1408" s="6">
        <v>1</v>
      </c>
      <c r="K1408" s="6" t="s">
        <v>810</v>
      </c>
      <c r="L1408" s="8">
        <v>6</v>
      </c>
      <c r="M1408" s="6" t="s">
        <v>297</v>
      </c>
      <c r="N1408" s="6" t="s">
        <v>1549</v>
      </c>
      <c r="R1408" s="6" t="str">
        <f t="shared" si="21"/>
        <v>11100Xã Thanh Chăn21</v>
      </c>
    </row>
    <row r="1409" spans="1:18">
      <c r="A1409" s="6">
        <v>1408</v>
      </c>
      <c r="B1409" s="6">
        <v>11</v>
      </c>
      <c r="C1409" s="6" t="s">
        <v>1546</v>
      </c>
      <c r="D1409" s="6">
        <v>100</v>
      </c>
      <c r="E1409" s="6" t="s">
        <v>1619</v>
      </c>
      <c r="F1409" s="6">
        <v>3340</v>
      </c>
      <c r="G1409" s="6" t="s">
        <v>1627</v>
      </c>
      <c r="H1409" s="6">
        <v>2</v>
      </c>
      <c r="I1409" s="6" t="s">
        <v>297</v>
      </c>
      <c r="J1409" s="6">
        <v>1</v>
      </c>
      <c r="K1409" s="6" t="s">
        <v>810</v>
      </c>
      <c r="L1409" s="8">
        <v>6</v>
      </c>
      <c r="M1409" s="6" t="s">
        <v>297</v>
      </c>
      <c r="N1409" s="6" t="s">
        <v>1549</v>
      </c>
      <c r="R1409" s="6" t="str">
        <f t="shared" si="21"/>
        <v>11100Xã Pa Thơm21</v>
      </c>
    </row>
    <row r="1410" spans="1:18">
      <c r="A1410" s="6">
        <v>1409</v>
      </c>
      <c r="B1410" s="6">
        <v>11</v>
      </c>
      <c r="C1410" s="6" t="s">
        <v>1546</v>
      </c>
      <c r="D1410" s="6">
        <v>100</v>
      </c>
      <c r="E1410" s="6" t="s">
        <v>1619</v>
      </c>
      <c r="F1410" s="6">
        <v>3343</v>
      </c>
      <c r="G1410" s="6" t="s">
        <v>1628</v>
      </c>
      <c r="H1410" s="6">
        <v>2</v>
      </c>
      <c r="I1410" s="6" t="s">
        <v>297</v>
      </c>
      <c r="J1410" s="6">
        <v>1</v>
      </c>
      <c r="K1410" s="6" t="s">
        <v>810</v>
      </c>
      <c r="L1410" s="8">
        <v>6</v>
      </c>
      <c r="M1410" s="6" t="s">
        <v>297</v>
      </c>
      <c r="N1410" s="6" t="s">
        <v>1549</v>
      </c>
      <c r="R1410" s="6" t="str">
        <f t="shared" si="21"/>
        <v>11100Xã Thanh An21</v>
      </c>
    </row>
    <row r="1411" spans="1:18">
      <c r="A1411" s="6">
        <v>1410</v>
      </c>
      <c r="B1411" s="6">
        <v>11</v>
      </c>
      <c r="C1411" s="6" t="s">
        <v>1546</v>
      </c>
      <c r="D1411" s="6">
        <v>100</v>
      </c>
      <c r="E1411" s="6" t="s">
        <v>1619</v>
      </c>
      <c r="F1411" s="6">
        <v>3346</v>
      </c>
      <c r="G1411" s="6" t="s">
        <v>1629</v>
      </c>
      <c r="H1411" s="6">
        <v>2</v>
      </c>
      <c r="I1411" s="6" t="s">
        <v>297</v>
      </c>
      <c r="J1411" s="6">
        <v>1</v>
      </c>
      <c r="K1411" s="6" t="s">
        <v>810</v>
      </c>
      <c r="L1411" s="8">
        <v>6</v>
      </c>
      <c r="M1411" s="6" t="s">
        <v>297</v>
      </c>
      <c r="N1411" s="6" t="s">
        <v>1549</v>
      </c>
      <c r="R1411" s="6" t="str">
        <f t="shared" ref="R1411:R1474" si="22">CONCATENATE(B1411,D1411,G1411,H1411,J1411)</f>
        <v>11100Xã Thanh Yên21</v>
      </c>
    </row>
    <row r="1412" spans="1:18">
      <c r="A1412" s="6">
        <v>1411</v>
      </c>
      <c r="B1412" s="6">
        <v>11</v>
      </c>
      <c r="C1412" s="6" t="s">
        <v>1546</v>
      </c>
      <c r="D1412" s="6">
        <v>100</v>
      </c>
      <c r="E1412" s="6" t="s">
        <v>1619</v>
      </c>
      <c r="F1412" s="6">
        <v>3349</v>
      </c>
      <c r="G1412" s="6" t="s">
        <v>1630</v>
      </c>
      <c r="H1412" s="6">
        <v>2</v>
      </c>
      <c r="I1412" s="6" t="s">
        <v>297</v>
      </c>
      <c r="J1412" s="6">
        <v>1</v>
      </c>
      <c r="K1412" s="6" t="s">
        <v>810</v>
      </c>
      <c r="L1412" s="8">
        <v>6</v>
      </c>
      <c r="M1412" s="6" t="s">
        <v>297</v>
      </c>
      <c r="N1412" s="6" t="s">
        <v>1549</v>
      </c>
      <c r="R1412" s="6" t="str">
        <f t="shared" si="22"/>
        <v>11100Xã Noong Luống21</v>
      </c>
    </row>
    <row r="1413" spans="1:18">
      <c r="A1413" s="6">
        <v>1412</v>
      </c>
      <c r="B1413" s="6">
        <v>11</v>
      </c>
      <c r="C1413" s="6" t="s">
        <v>1546</v>
      </c>
      <c r="D1413" s="6">
        <v>100</v>
      </c>
      <c r="E1413" s="6" t="s">
        <v>1619</v>
      </c>
      <c r="F1413" s="6">
        <v>3352</v>
      </c>
      <c r="G1413" s="6" t="s">
        <v>1631</v>
      </c>
      <c r="H1413" s="6">
        <v>2</v>
      </c>
      <c r="I1413" s="6" t="s">
        <v>297</v>
      </c>
      <c r="J1413" s="6">
        <v>1</v>
      </c>
      <c r="K1413" s="6" t="s">
        <v>810</v>
      </c>
      <c r="L1413" s="8">
        <v>6</v>
      </c>
      <c r="M1413" s="6" t="s">
        <v>297</v>
      </c>
      <c r="N1413" s="6" t="s">
        <v>1549</v>
      </c>
      <c r="R1413" s="6" t="str">
        <f t="shared" si="22"/>
        <v>11100Xã Noọng Hẹt21</v>
      </c>
    </row>
    <row r="1414" spans="1:18">
      <c r="A1414" s="6">
        <v>1413</v>
      </c>
      <c r="B1414" s="6">
        <v>11</v>
      </c>
      <c r="C1414" s="6" t="s">
        <v>1546</v>
      </c>
      <c r="D1414" s="6">
        <v>100</v>
      </c>
      <c r="E1414" s="6" t="s">
        <v>1619</v>
      </c>
      <c r="F1414" s="6">
        <v>3355</v>
      </c>
      <c r="G1414" s="6" t="s">
        <v>1632</v>
      </c>
      <c r="H1414" s="6">
        <v>2</v>
      </c>
      <c r="I1414" s="6" t="s">
        <v>297</v>
      </c>
      <c r="J1414" s="6">
        <v>1</v>
      </c>
      <c r="K1414" s="6" t="s">
        <v>810</v>
      </c>
      <c r="L1414" s="8">
        <v>6</v>
      </c>
      <c r="M1414" s="6" t="s">
        <v>297</v>
      </c>
      <c r="N1414" s="6" t="s">
        <v>1549</v>
      </c>
      <c r="R1414" s="6" t="str">
        <f t="shared" si="22"/>
        <v>11100Xã Sam Mứn21</v>
      </c>
    </row>
    <row r="1415" spans="1:18">
      <c r="A1415" s="6">
        <v>1414</v>
      </c>
      <c r="B1415" s="6">
        <v>11</v>
      </c>
      <c r="C1415" s="6" t="s">
        <v>1546</v>
      </c>
      <c r="D1415" s="6">
        <v>100</v>
      </c>
      <c r="E1415" s="6" t="s">
        <v>1619</v>
      </c>
      <c r="F1415" s="6">
        <v>3356</v>
      </c>
      <c r="G1415" s="6" t="s">
        <v>1633</v>
      </c>
      <c r="H1415" s="6">
        <v>2</v>
      </c>
      <c r="I1415" s="6" t="s">
        <v>297</v>
      </c>
      <c r="J1415" s="6">
        <v>1</v>
      </c>
      <c r="K1415" s="6" t="s">
        <v>810</v>
      </c>
      <c r="L1415" s="8">
        <v>6</v>
      </c>
      <c r="M1415" s="6" t="s">
        <v>297</v>
      </c>
      <c r="N1415" s="6" t="s">
        <v>1549</v>
      </c>
      <c r="R1415" s="6" t="str">
        <f t="shared" si="22"/>
        <v>11100Xã Pom Lót21</v>
      </c>
    </row>
    <row r="1416" spans="1:18">
      <c r="A1416" s="6">
        <v>1415</v>
      </c>
      <c r="B1416" s="6">
        <v>11</v>
      </c>
      <c r="C1416" s="6" t="s">
        <v>1546</v>
      </c>
      <c r="D1416" s="6">
        <v>100</v>
      </c>
      <c r="E1416" s="6" t="s">
        <v>1619</v>
      </c>
      <c r="F1416" s="6">
        <v>3358</v>
      </c>
      <c r="G1416" s="6" t="s">
        <v>1634</v>
      </c>
      <c r="H1416" s="6">
        <v>2</v>
      </c>
      <c r="I1416" s="6" t="s">
        <v>297</v>
      </c>
      <c r="J1416" s="6">
        <v>1</v>
      </c>
      <c r="K1416" s="6" t="s">
        <v>810</v>
      </c>
      <c r="L1416" s="8">
        <v>6</v>
      </c>
      <c r="M1416" s="6" t="s">
        <v>297</v>
      </c>
      <c r="N1416" s="6" t="s">
        <v>1549</v>
      </c>
      <c r="R1416" s="6" t="str">
        <f t="shared" si="22"/>
        <v>11100Xã Núa Ngam21</v>
      </c>
    </row>
    <row r="1417" spans="1:18">
      <c r="A1417" s="6">
        <v>1416</v>
      </c>
      <c r="B1417" s="6">
        <v>11</v>
      </c>
      <c r="C1417" s="6" t="s">
        <v>1546</v>
      </c>
      <c r="D1417" s="6">
        <v>100</v>
      </c>
      <c r="E1417" s="6" t="s">
        <v>1619</v>
      </c>
      <c r="F1417" s="6">
        <v>3359</v>
      </c>
      <c r="G1417" s="6" t="s">
        <v>1635</v>
      </c>
      <c r="H1417" s="6">
        <v>2</v>
      </c>
      <c r="I1417" s="6" t="s">
        <v>297</v>
      </c>
      <c r="J1417" s="6">
        <v>1</v>
      </c>
      <c r="K1417" s="6" t="s">
        <v>810</v>
      </c>
      <c r="L1417" s="8">
        <v>6</v>
      </c>
      <c r="M1417" s="6" t="s">
        <v>297</v>
      </c>
      <c r="N1417" s="6" t="s">
        <v>1549</v>
      </c>
      <c r="R1417" s="6" t="str">
        <f t="shared" si="22"/>
        <v>11100Xã Hẹ Muông21</v>
      </c>
    </row>
    <row r="1418" spans="1:18">
      <c r="A1418" s="6">
        <v>1417</v>
      </c>
      <c r="B1418" s="6">
        <v>11</v>
      </c>
      <c r="C1418" s="6" t="s">
        <v>1546</v>
      </c>
      <c r="D1418" s="6">
        <v>100</v>
      </c>
      <c r="E1418" s="6" t="s">
        <v>1619</v>
      </c>
      <c r="F1418" s="6">
        <v>3361</v>
      </c>
      <c r="G1418" s="6" t="s">
        <v>1636</v>
      </c>
      <c r="H1418" s="6">
        <v>2</v>
      </c>
      <c r="I1418" s="6" t="s">
        <v>297</v>
      </c>
      <c r="J1418" s="6">
        <v>1</v>
      </c>
      <c r="K1418" s="6" t="s">
        <v>810</v>
      </c>
      <c r="L1418" s="8">
        <v>6</v>
      </c>
      <c r="M1418" s="6" t="s">
        <v>297</v>
      </c>
      <c r="N1418" s="6" t="s">
        <v>1549</v>
      </c>
      <c r="R1418" s="6" t="str">
        <f t="shared" si="22"/>
        <v>11100Xã Na Ư21</v>
      </c>
    </row>
    <row r="1419" spans="1:18">
      <c r="A1419" s="6">
        <v>1418</v>
      </c>
      <c r="B1419" s="6">
        <v>11</v>
      </c>
      <c r="C1419" s="6" t="s">
        <v>1546</v>
      </c>
      <c r="D1419" s="6">
        <v>100</v>
      </c>
      <c r="E1419" s="6" t="s">
        <v>1619</v>
      </c>
      <c r="F1419" s="6">
        <v>3364</v>
      </c>
      <c r="G1419" s="6" t="s">
        <v>1637</v>
      </c>
      <c r="H1419" s="6">
        <v>2</v>
      </c>
      <c r="I1419" s="6" t="s">
        <v>297</v>
      </c>
      <c r="J1419" s="6">
        <v>1</v>
      </c>
      <c r="K1419" s="6" t="s">
        <v>810</v>
      </c>
      <c r="L1419" s="8">
        <v>6</v>
      </c>
      <c r="M1419" s="6" t="s">
        <v>297</v>
      </c>
      <c r="N1419" s="6" t="s">
        <v>1549</v>
      </c>
      <c r="R1419" s="6" t="str">
        <f t="shared" si="22"/>
        <v>11100Xã Mường Nhà21</v>
      </c>
    </row>
    <row r="1420" spans="1:18">
      <c r="A1420" s="6">
        <v>1419</v>
      </c>
      <c r="B1420" s="6">
        <v>11</v>
      </c>
      <c r="C1420" s="6" t="s">
        <v>1546</v>
      </c>
      <c r="D1420" s="6">
        <v>100</v>
      </c>
      <c r="E1420" s="6" t="s">
        <v>1619</v>
      </c>
      <c r="F1420" s="6">
        <v>3365</v>
      </c>
      <c r="G1420" s="6" t="s">
        <v>1638</v>
      </c>
      <c r="H1420" s="6">
        <v>2</v>
      </c>
      <c r="I1420" s="6" t="s">
        <v>297</v>
      </c>
      <c r="J1420" s="6">
        <v>1</v>
      </c>
      <c r="K1420" s="6" t="s">
        <v>810</v>
      </c>
      <c r="L1420" s="8">
        <v>6</v>
      </c>
      <c r="M1420" s="6" t="s">
        <v>297</v>
      </c>
      <c r="N1420" s="6" t="s">
        <v>1549</v>
      </c>
      <c r="R1420" s="6" t="str">
        <f t="shared" si="22"/>
        <v>11100Xã Na Tông21</v>
      </c>
    </row>
    <row r="1421" spans="1:18">
      <c r="A1421" s="6">
        <v>1420</v>
      </c>
      <c r="B1421" s="6">
        <v>11</v>
      </c>
      <c r="C1421" s="6" t="s">
        <v>1546</v>
      </c>
      <c r="D1421" s="6">
        <v>100</v>
      </c>
      <c r="E1421" s="6" t="s">
        <v>1619</v>
      </c>
      <c r="F1421" s="6">
        <v>3367</v>
      </c>
      <c r="G1421" s="6" t="s">
        <v>1639</v>
      </c>
      <c r="H1421" s="6">
        <v>2</v>
      </c>
      <c r="I1421" s="6" t="s">
        <v>297</v>
      </c>
      <c r="J1421" s="6">
        <v>1</v>
      </c>
      <c r="K1421" s="6" t="s">
        <v>810</v>
      </c>
      <c r="L1421" s="8">
        <v>6</v>
      </c>
      <c r="M1421" s="6" t="s">
        <v>297</v>
      </c>
      <c r="N1421" s="6" t="s">
        <v>1549</v>
      </c>
      <c r="R1421" s="6" t="str">
        <f t="shared" si="22"/>
        <v>11100Xã Mường Lói21</v>
      </c>
    </row>
    <row r="1422" spans="1:18">
      <c r="A1422" s="6">
        <v>1421</v>
      </c>
      <c r="B1422" s="6">
        <v>11</v>
      </c>
      <c r="C1422" s="6" t="s">
        <v>1546</v>
      </c>
      <c r="D1422" s="6">
        <v>100</v>
      </c>
      <c r="E1422" s="6" t="s">
        <v>1619</v>
      </c>
      <c r="F1422" s="6">
        <v>3368</v>
      </c>
      <c r="G1422" s="6" t="s">
        <v>1640</v>
      </c>
      <c r="H1422" s="6">
        <v>2</v>
      </c>
      <c r="I1422" s="6" t="s">
        <v>297</v>
      </c>
      <c r="J1422" s="6">
        <v>1</v>
      </c>
      <c r="K1422" s="6" t="s">
        <v>810</v>
      </c>
      <c r="L1422" s="8">
        <v>6</v>
      </c>
      <c r="M1422" s="6" t="s">
        <v>297</v>
      </c>
      <c r="N1422" s="6" t="s">
        <v>1549</v>
      </c>
      <c r="R1422" s="6" t="str">
        <f t="shared" si="22"/>
        <v>11100Xã Phu Luông21</v>
      </c>
    </row>
    <row r="1423" spans="1:18">
      <c r="A1423" s="6">
        <v>1422</v>
      </c>
      <c r="B1423" s="6">
        <v>11</v>
      </c>
      <c r="C1423" s="6" t="s">
        <v>1546</v>
      </c>
      <c r="D1423" s="6">
        <v>101</v>
      </c>
      <c r="E1423" s="6" t="s">
        <v>1641</v>
      </c>
      <c r="F1423" s="6">
        <v>3203</v>
      </c>
      <c r="G1423" s="6" t="s">
        <v>1642</v>
      </c>
      <c r="H1423" s="6">
        <v>1</v>
      </c>
      <c r="I1423" s="6" t="s">
        <v>251</v>
      </c>
      <c r="J1423" s="6">
        <v>1</v>
      </c>
      <c r="K1423" s="6" t="s">
        <v>810</v>
      </c>
      <c r="L1423" s="8">
        <v>5</v>
      </c>
      <c r="M1423" s="6" t="s">
        <v>251</v>
      </c>
      <c r="N1423" s="6" t="s">
        <v>1549</v>
      </c>
      <c r="R1423" s="6" t="str">
        <f t="shared" si="22"/>
        <v>11101Thị trấn Điện Biên Đông11</v>
      </c>
    </row>
    <row r="1424" spans="1:18">
      <c r="A1424" s="6">
        <v>1423</v>
      </c>
      <c r="B1424" s="6">
        <v>11</v>
      </c>
      <c r="C1424" s="6" t="s">
        <v>1546</v>
      </c>
      <c r="D1424" s="6">
        <v>101</v>
      </c>
      <c r="E1424" s="6" t="s">
        <v>1641</v>
      </c>
      <c r="F1424" s="6">
        <v>3205</v>
      </c>
      <c r="G1424" s="6" t="s">
        <v>1643</v>
      </c>
      <c r="H1424" s="6">
        <v>2</v>
      </c>
      <c r="I1424" s="6" t="s">
        <v>297</v>
      </c>
      <c r="J1424" s="6">
        <v>1</v>
      </c>
      <c r="K1424" s="6" t="s">
        <v>810</v>
      </c>
      <c r="L1424" s="8">
        <v>6</v>
      </c>
      <c r="M1424" s="6" t="s">
        <v>297</v>
      </c>
      <c r="N1424" s="6" t="s">
        <v>1549</v>
      </c>
      <c r="R1424" s="6" t="str">
        <f t="shared" si="22"/>
        <v>11101Xã Na Son21</v>
      </c>
    </row>
    <row r="1425" spans="1:18">
      <c r="A1425" s="6">
        <v>1424</v>
      </c>
      <c r="B1425" s="6">
        <v>11</v>
      </c>
      <c r="C1425" s="6" t="s">
        <v>1546</v>
      </c>
      <c r="D1425" s="6">
        <v>101</v>
      </c>
      <c r="E1425" s="6" t="s">
        <v>1641</v>
      </c>
      <c r="F1425" s="6">
        <v>3208</v>
      </c>
      <c r="G1425" s="6" t="s">
        <v>1644</v>
      </c>
      <c r="H1425" s="6">
        <v>2</v>
      </c>
      <c r="I1425" s="6" t="s">
        <v>297</v>
      </c>
      <c r="J1425" s="6">
        <v>1</v>
      </c>
      <c r="K1425" s="6" t="s">
        <v>810</v>
      </c>
      <c r="L1425" s="8">
        <v>6</v>
      </c>
      <c r="M1425" s="6" t="s">
        <v>297</v>
      </c>
      <c r="N1425" s="6" t="s">
        <v>1549</v>
      </c>
      <c r="R1425" s="6" t="str">
        <f t="shared" si="22"/>
        <v>11101Xã Phì Nhừ21</v>
      </c>
    </row>
    <row r="1426" spans="1:18">
      <c r="A1426" s="6">
        <v>1425</v>
      </c>
      <c r="B1426" s="6">
        <v>11</v>
      </c>
      <c r="C1426" s="6" t="s">
        <v>1546</v>
      </c>
      <c r="D1426" s="6">
        <v>101</v>
      </c>
      <c r="E1426" s="6" t="s">
        <v>1641</v>
      </c>
      <c r="F1426" s="6">
        <v>3211</v>
      </c>
      <c r="G1426" s="6" t="s">
        <v>1645</v>
      </c>
      <c r="H1426" s="6">
        <v>2</v>
      </c>
      <c r="I1426" s="6" t="s">
        <v>297</v>
      </c>
      <c r="J1426" s="6">
        <v>1</v>
      </c>
      <c r="K1426" s="6" t="s">
        <v>810</v>
      </c>
      <c r="L1426" s="8">
        <v>6</v>
      </c>
      <c r="M1426" s="6" t="s">
        <v>297</v>
      </c>
      <c r="N1426" s="6" t="s">
        <v>1549</v>
      </c>
      <c r="R1426" s="6" t="str">
        <f t="shared" si="22"/>
        <v>11101Xã Chiềng Sơ21</v>
      </c>
    </row>
    <row r="1427" spans="1:18">
      <c r="A1427" s="6">
        <v>1426</v>
      </c>
      <c r="B1427" s="6">
        <v>11</v>
      </c>
      <c r="C1427" s="6" t="s">
        <v>1546</v>
      </c>
      <c r="D1427" s="6">
        <v>101</v>
      </c>
      <c r="E1427" s="6" t="s">
        <v>1641</v>
      </c>
      <c r="F1427" s="6">
        <v>3214</v>
      </c>
      <c r="G1427" s="6" t="s">
        <v>1646</v>
      </c>
      <c r="H1427" s="6">
        <v>2</v>
      </c>
      <c r="I1427" s="6" t="s">
        <v>297</v>
      </c>
      <c r="J1427" s="6">
        <v>1</v>
      </c>
      <c r="K1427" s="6" t="s">
        <v>810</v>
      </c>
      <c r="L1427" s="8">
        <v>6</v>
      </c>
      <c r="M1427" s="6" t="s">
        <v>297</v>
      </c>
      <c r="N1427" s="6" t="s">
        <v>1549</v>
      </c>
      <c r="R1427" s="6" t="str">
        <f t="shared" si="22"/>
        <v>11101Xã Mường Luân21</v>
      </c>
    </row>
    <row r="1428" spans="1:18">
      <c r="A1428" s="6">
        <v>1427</v>
      </c>
      <c r="B1428" s="6">
        <v>11</v>
      </c>
      <c r="C1428" s="6" t="s">
        <v>1546</v>
      </c>
      <c r="D1428" s="6">
        <v>101</v>
      </c>
      <c r="E1428" s="6" t="s">
        <v>1641</v>
      </c>
      <c r="F1428" s="6">
        <v>3370</v>
      </c>
      <c r="G1428" s="6" t="s">
        <v>1647</v>
      </c>
      <c r="H1428" s="6">
        <v>2</v>
      </c>
      <c r="I1428" s="6" t="s">
        <v>297</v>
      </c>
      <c r="J1428" s="6">
        <v>1</v>
      </c>
      <c r="K1428" s="6" t="s">
        <v>810</v>
      </c>
      <c r="L1428" s="8">
        <v>6</v>
      </c>
      <c r="M1428" s="6" t="s">
        <v>297</v>
      </c>
      <c r="N1428" s="6" t="s">
        <v>1549</v>
      </c>
      <c r="R1428" s="6" t="str">
        <f t="shared" si="22"/>
        <v>11101Xã Pú Nhi21</v>
      </c>
    </row>
    <row r="1429" spans="1:18">
      <c r="A1429" s="6">
        <v>1428</v>
      </c>
      <c r="B1429" s="6">
        <v>11</v>
      </c>
      <c r="C1429" s="6" t="s">
        <v>1546</v>
      </c>
      <c r="D1429" s="6">
        <v>101</v>
      </c>
      <c r="E1429" s="6" t="s">
        <v>1641</v>
      </c>
      <c r="F1429" s="6">
        <v>3371</v>
      </c>
      <c r="G1429" s="6" t="s">
        <v>1648</v>
      </c>
      <c r="H1429" s="6">
        <v>2</v>
      </c>
      <c r="I1429" s="6" t="s">
        <v>297</v>
      </c>
      <c r="J1429" s="6">
        <v>1</v>
      </c>
      <c r="K1429" s="6" t="s">
        <v>810</v>
      </c>
      <c r="L1429" s="8">
        <v>6</v>
      </c>
      <c r="M1429" s="6" t="s">
        <v>297</v>
      </c>
      <c r="N1429" s="6" t="s">
        <v>1549</v>
      </c>
      <c r="R1429" s="6" t="str">
        <f t="shared" si="22"/>
        <v>11101Xã Nong U21</v>
      </c>
    </row>
    <row r="1430" spans="1:18">
      <c r="A1430" s="6">
        <v>1429</v>
      </c>
      <c r="B1430" s="6">
        <v>11</v>
      </c>
      <c r="C1430" s="6" t="s">
        <v>1546</v>
      </c>
      <c r="D1430" s="6">
        <v>101</v>
      </c>
      <c r="E1430" s="6" t="s">
        <v>1641</v>
      </c>
      <c r="F1430" s="6">
        <v>3373</v>
      </c>
      <c r="G1430" s="6" t="s">
        <v>1649</v>
      </c>
      <c r="H1430" s="6">
        <v>2</v>
      </c>
      <c r="I1430" s="6" t="s">
        <v>297</v>
      </c>
      <c r="J1430" s="6">
        <v>1</v>
      </c>
      <c r="K1430" s="6" t="s">
        <v>810</v>
      </c>
      <c r="L1430" s="8">
        <v>6</v>
      </c>
      <c r="M1430" s="6" t="s">
        <v>297</v>
      </c>
      <c r="N1430" s="6" t="s">
        <v>1549</v>
      </c>
      <c r="R1430" s="6" t="str">
        <f t="shared" si="22"/>
        <v>11101Xã Xa Dung21</v>
      </c>
    </row>
    <row r="1431" spans="1:18">
      <c r="A1431" s="6">
        <v>1430</v>
      </c>
      <c r="B1431" s="6">
        <v>11</v>
      </c>
      <c r="C1431" s="6" t="s">
        <v>1546</v>
      </c>
      <c r="D1431" s="6">
        <v>101</v>
      </c>
      <c r="E1431" s="6" t="s">
        <v>1641</v>
      </c>
      <c r="F1431" s="6">
        <v>3376</v>
      </c>
      <c r="G1431" s="6" t="s">
        <v>1650</v>
      </c>
      <c r="H1431" s="6">
        <v>2</v>
      </c>
      <c r="I1431" s="6" t="s">
        <v>297</v>
      </c>
      <c r="J1431" s="6">
        <v>1</v>
      </c>
      <c r="K1431" s="6" t="s">
        <v>810</v>
      </c>
      <c r="L1431" s="8">
        <v>6</v>
      </c>
      <c r="M1431" s="6" t="s">
        <v>297</v>
      </c>
      <c r="N1431" s="6" t="s">
        <v>1549</v>
      </c>
      <c r="R1431" s="6" t="str">
        <f t="shared" si="22"/>
        <v>11101Xã Keo Lôm21</v>
      </c>
    </row>
    <row r="1432" spans="1:18">
      <c r="A1432" s="6">
        <v>1431</v>
      </c>
      <c r="B1432" s="6">
        <v>11</v>
      </c>
      <c r="C1432" s="6" t="s">
        <v>1546</v>
      </c>
      <c r="D1432" s="6">
        <v>101</v>
      </c>
      <c r="E1432" s="6" t="s">
        <v>1641</v>
      </c>
      <c r="F1432" s="6">
        <v>3379</v>
      </c>
      <c r="G1432" s="6" t="s">
        <v>1651</v>
      </c>
      <c r="H1432" s="6">
        <v>2</v>
      </c>
      <c r="I1432" s="6" t="s">
        <v>297</v>
      </c>
      <c r="J1432" s="6">
        <v>1</v>
      </c>
      <c r="K1432" s="6" t="s">
        <v>810</v>
      </c>
      <c r="L1432" s="8">
        <v>6</v>
      </c>
      <c r="M1432" s="6" t="s">
        <v>297</v>
      </c>
      <c r="N1432" s="6" t="s">
        <v>1549</v>
      </c>
      <c r="R1432" s="6" t="str">
        <f t="shared" si="22"/>
        <v>11101Xã Luân Giới21</v>
      </c>
    </row>
    <row r="1433" spans="1:18">
      <c r="A1433" s="6">
        <v>1432</v>
      </c>
      <c r="B1433" s="6">
        <v>11</v>
      </c>
      <c r="C1433" s="6" t="s">
        <v>1546</v>
      </c>
      <c r="D1433" s="6">
        <v>101</v>
      </c>
      <c r="E1433" s="6" t="s">
        <v>1641</v>
      </c>
      <c r="F1433" s="6">
        <v>3382</v>
      </c>
      <c r="G1433" s="6" t="s">
        <v>1652</v>
      </c>
      <c r="H1433" s="6">
        <v>2</v>
      </c>
      <c r="I1433" s="6" t="s">
        <v>297</v>
      </c>
      <c r="J1433" s="6">
        <v>1</v>
      </c>
      <c r="K1433" s="6" t="s">
        <v>810</v>
      </c>
      <c r="L1433" s="8">
        <v>6</v>
      </c>
      <c r="M1433" s="6" t="s">
        <v>297</v>
      </c>
      <c r="N1433" s="6" t="s">
        <v>1549</v>
      </c>
      <c r="R1433" s="6" t="str">
        <f t="shared" si="22"/>
        <v>11101Xã Phình Giàng21</v>
      </c>
    </row>
    <row r="1434" spans="1:18">
      <c r="A1434" s="6">
        <v>1433</v>
      </c>
      <c r="B1434" s="6">
        <v>11</v>
      </c>
      <c r="C1434" s="6" t="s">
        <v>1546</v>
      </c>
      <c r="D1434" s="6">
        <v>101</v>
      </c>
      <c r="E1434" s="6" t="s">
        <v>1641</v>
      </c>
      <c r="F1434" s="6">
        <v>3383</v>
      </c>
      <c r="G1434" s="6" t="s">
        <v>1653</v>
      </c>
      <c r="H1434" s="6">
        <v>2</v>
      </c>
      <c r="I1434" s="6" t="s">
        <v>297</v>
      </c>
      <c r="J1434" s="6">
        <v>1</v>
      </c>
      <c r="K1434" s="6" t="s">
        <v>810</v>
      </c>
      <c r="L1434" s="8">
        <v>6</v>
      </c>
      <c r="M1434" s="6" t="s">
        <v>297</v>
      </c>
      <c r="N1434" s="6" t="s">
        <v>1549</v>
      </c>
      <c r="R1434" s="6" t="str">
        <f t="shared" si="22"/>
        <v>11101Xã Pú Hồng21</v>
      </c>
    </row>
    <row r="1435" spans="1:18">
      <c r="A1435" s="6">
        <v>1434</v>
      </c>
      <c r="B1435" s="6">
        <v>11</v>
      </c>
      <c r="C1435" s="6" t="s">
        <v>1546</v>
      </c>
      <c r="D1435" s="6">
        <v>101</v>
      </c>
      <c r="E1435" s="6" t="s">
        <v>1641</v>
      </c>
      <c r="F1435" s="6">
        <v>3384</v>
      </c>
      <c r="G1435" s="6" t="s">
        <v>1654</v>
      </c>
      <c r="H1435" s="6">
        <v>2</v>
      </c>
      <c r="I1435" s="6" t="s">
        <v>297</v>
      </c>
      <c r="J1435" s="6">
        <v>1</v>
      </c>
      <c r="K1435" s="6" t="s">
        <v>810</v>
      </c>
      <c r="L1435" s="8">
        <v>6</v>
      </c>
      <c r="M1435" s="6" t="s">
        <v>297</v>
      </c>
      <c r="N1435" s="6" t="s">
        <v>1549</v>
      </c>
      <c r="R1435" s="6" t="str">
        <f t="shared" si="22"/>
        <v>11101Xã Tìa Dình21</v>
      </c>
    </row>
    <row r="1436" spans="1:18">
      <c r="A1436" s="6">
        <v>1435</v>
      </c>
      <c r="B1436" s="6">
        <v>11</v>
      </c>
      <c r="C1436" s="6" t="s">
        <v>1546</v>
      </c>
      <c r="D1436" s="6">
        <v>101</v>
      </c>
      <c r="E1436" s="6" t="s">
        <v>1641</v>
      </c>
      <c r="F1436" s="6">
        <v>3385</v>
      </c>
      <c r="G1436" s="6" t="s">
        <v>1655</v>
      </c>
      <c r="H1436" s="6">
        <v>2</v>
      </c>
      <c r="I1436" s="6" t="s">
        <v>297</v>
      </c>
      <c r="J1436" s="6">
        <v>1</v>
      </c>
      <c r="K1436" s="6" t="s">
        <v>810</v>
      </c>
      <c r="L1436" s="8">
        <v>6</v>
      </c>
      <c r="M1436" s="6" t="s">
        <v>297</v>
      </c>
      <c r="N1436" s="6" t="s">
        <v>1549</v>
      </c>
      <c r="R1436" s="6" t="str">
        <f t="shared" si="22"/>
        <v>11101Xã Háng Lìa21</v>
      </c>
    </row>
    <row r="1437" spans="1:18">
      <c r="A1437" s="6">
        <v>1436</v>
      </c>
      <c r="B1437" s="6">
        <v>11</v>
      </c>
      <c r="C1437" s="6" t="s">
        <v>1546</v>
      </c>
      <c r="D1437" s="6">
        <v>102</v>
      </c>
      <c r="E1437" s="6" t="s">
        <v>1656</v>
      </c>
      <c r="F1437" s="6">
        <v>3256</v>
      </c>
      <c r="G1437" s="6" t="s">
        <v>1657</v>
      </c>
      <c r="H1437" s="6">
        <v>1</v>
      </c>
      <c r="I1437" s="6" t="s">
        <v>251</v>
      </c>
      <c r="J1437" s="6">
        <v>1</v>
      </c>
      <c r="K1437" s="6" t="s">
        <v>810</v>
      </c>
      <c r="L1437" s="8">
        <v>5</v>
      </c>
      <c r="M1437" s="6" t="s">
        <v>251</v>
      </c>
      <c r="N1437" s="6" t="s">
        <v>1549</v>
      </c>
      <c r="R1437" s="6" t="str">
        <f t="shared" si="22"/>
        <v>11102Thị trấn Mường Ảng11</v>
      </c>
    </row>
    <row r="1438" spans="1:18">
      <c r="A1438" s="6">
        <v>1437</v>
      </c>
      <c r="B1438" s="6">
        <v>11</v>
      </c>
      <c r="C1438" s="6" t="s">
        <v>1546</v>
      </c>
      <c r="D1438" s="6">
        <v>102</v>
      </c>
      <c r="E1438" s="6" t="s">
        <v>1656</v>
      </c>
      <c r="F1438" s="6">
        <v>3286</v>
      </c>
      <c r="G1438" s="6" t="s">
        <v>1658</v>
      </c>
      <c r="H1438" s="6">
        <v>2</v>
      </c>
      <c r="I1438" s="6" t="s">
        <v>297</v>
      </c>
      <c r="J1438" s="6">
        <v>1</v>
      </c>
      <c r="K1438" s="6" t="s">
        <v>810</v>
      </c>
      <c r="L1438" s="8">
        <v>6</v>
      </c>
      <c r="M1438" s="6" t="s">
        <v>297</v>
      </c>
      <c r="N1438" s="6" t="s">
        <v>1549</v>
      </c>
      <c r="R1438" s="6" t="str">
        <f t="shared" si="22"/>
        <v>11102Xã Mường Đăng21</v>
      </c>
    </row>
    <row r="1439" spans="1:18">
      <c r="A1439" s="6">
        <v>1438</v>
      </c>
      <c r="B1439" s="6">
        <v>11</v>
      </c>
      <c r="C1439" s="6" t="s">
        <v>1546</v>
      </c>
      <c r="D1439" s="6">
        <v>102</v>
      </c>
      <c r="E1439" s="6" t="s">
        <v>1656</v>
      </c>
      <c r="F1439" s="6">
        <v>3287</v>
      </c>
      <c r="G1439" s="6" t="s">
        <v>1659</v>
      </c>
      <c r="H1439" s="6">
        <v>2</v>
      </c>
      <c r="I1439" s="6" t="s">
        <v>297</v>
      </c>
      <c r="J1439" s="6">
        <v>1</v>
      </c>
      <c r="K1439" s="6" t="s">
        <v>810</v>
      </c>
      <c r="L1439" s="8">
        <v>6</v>
      </c>
      <c r="M1439" s="6" t="s">
        <v>297</v>
      </c>
      <c r="N1439" s="6" t="s">
        <v>1549</v>
      </c>
      <c r="R1439" s="6" t="str">
        <f t="shared" si="22"/>
        <v>11102Xã Ngối Cáy21</v>
      </c>
    </row>
    <row r="1440" spans="1:18">
      <c r="A1440" s="6">
        <v>1439</v>
      </c>
      <c r="B1440" s="6">
        <v>11</v>
      </c>
      <c r="C1440" s="6" t="s">
        <v>1546</v>
      </c>
      <c r="D1440" s="6">
        <v>102</v>
      </c>
      <c r="E1440" s="6" t="s">
        <v>1656</v>
      </c>
      <c r="F1440" s="6">
        <v>3292</v>
      </c>
      <c r="G1440" s="6" t="s">
        <v>1660</v>
      </c>
      <c r="H1440" s="6">
        <v>2</v>
      </c>
      <c r="I1440" s="6" t="s">
        <v>297</v>
      </c>
      <c r="J1440" s="6">
        <v>1</v>
      </c>
      <c r="K1440" s="6" t="s">
        <v>810</v>
      </c>
      <c r="L1440" s="8">
        <v>6</v>
      </c>
      <c r="M1440" s="6" t="s">
        <v>297</v>
      </c>
      <c r="N1440" s="6" t="s">
        <v>1549</v>
      </c>
      <c r="R1440" s="6" t="str">
        <f t="shared" si="22"/>
        <v>11102Xã Ẳng Tở21</v>
      </c>
    </row>
    <row r="1441" spans="1:18">
      <c r="A1441" s="6">
        <v>1440</v>
      </c>
      <c r="B1441" s="6">
        <v>11</v>
      </c>
      <c r="C1441" s="6" t="s">
        <v>1546</v>
      </c>
      <c r="D1441" s="6">
        <v>102</v>
      </c>
      <c r="E1441" s="6" t="s">
        <v>1656</v>
      </c>
      <c r="F1441" s="6">
        <v>3301</v>
      </c>
      <c r="G1441" s="6" t="s">
        <v>1661</v>
      </c>
      <c r="H1441" s="6">
        <v>2</v>
      </c>
      <c r="I1441" s="6" t="s">
        <v>297</v>
      </c>
      <c r="J1441" s="6">
        <v>1</v>
      </c>
      <c r="K1441" s="6" t="s">
        <v>810</v>
      </c>
      <c r="L1441" s="8">
        <v>6</v>
      </c>
      <c r="M1441" s="6" t="s">
        <v>297</v>
      </c>
      <c r="N1441" s="6" t="s">
        <v>1549</v>
      </c>
      <c r="R1441" s="6" t="str">
        <f t="shared" si="22"/>
        <v>11102Xã Búng Lao21</v>
      </c>
    </row>
    <row r="1442" spans="1:18">
      <c r="A1442" s="6">
        <v>1441</v>
      </c>
      <c r="B1442" s="6">
        <v>11</v>
      </c>
      <c r="C1442" s="6" t="s">
        <v>1546</v>
      </c>
      <c r="D1442" s="6">
        <v>102</v>
      </c>
      <c r="E1442" s="6" t="s">
        <v>1656</v>
      </c>
      <c r="F1442" s="6">
        <v>3302</v>
      </c>
      <c r="G1442" s="6" t="s">
        <v>1662</v>
      </c>
      <c r="H1442" s="6">
        <v>2</v>
      </c>
      <c r="I1442" s="6" t="s">
        <v>297</v>
      </c>
      <c r="J1442" s="6">
        <v>1</v>
      </c>
      <c r="K1442" s="6" t="s">
        <v>810</v>
      </c>
      <c r="L1442" s="8">
        <v>6</v>
      </c>
      <c r="M1442" s="6" t="s">
        <v>297</v>
      </c>
      <c r="N1442" s="6" t="s">
        <v>1549</v>
      </c>
      <c r="R1442" s="6" t="str">
        <f t="shared" si="22"/>
        <v>11102Xã Xuân Lao21</v>
      </c>
    </row>
    <row r="1443" spans="1:18">
      <c r="A1443" s="6">
        <v>1442</v>
      </c>
      <c r="B1443" s="6">
        <v>11</v>
      </c>
      <c r="C1443" s="6" t="s">
        <v>1546</v>
      </c>
      <c r="D1443" s="6">
        <v>102</v>
      </c>
      <c r="E1443" s="6" t="s">
        <v>1656</v>
      </c>
      <c r="F1443" s="6">
        <v>3307</v>
      </c>
      <c r="G1443" s="6" t="s">
        <v>1663</v>
      </c>
      <c r="H1443" s="6">
        <v>2</v>
      </c>
      <c r="I1443" s="6" t="s">
        <v>297</v>
      </c>
      <c r="J1443" s="6">
        <v>1</v>
      </c>
      <c r="K1443" s="6" t="s">
        <v>810</v>
      </c>
      <c r="L1443" s="8">
        <v>6</v>
      </c>
      <c r="M1443" s="6" t="s">
        <v>297</v>
      </c>
      <c r="N1443" s="6" t="s">
        <v>1549</v>
      </c>
      <c r="R1443" s="6" t="str">
        <f t="shared" si="22"/>
        <v>11102Xã Ẳng Nưa21</v>
      </c>
    </row>
    <row r="1444" spans="1:18">
      <c r="A1444" s="6">
        <v>1443</v>
      </c>
      <c r="B1444" s="6">
        <v>11</v>
      </c>
      <c r="C1444" s="6" t="s">
        <v>1546</v>
      </c>
      <c r="D1444" s="6">
        <v>102</v>
      </c>
      <c r="E1444" s="6" t="s">
        <v>1656</v>
      </c>
      <c r="F1444" s="6">
        <v>3310</v>
      </c>
      <c r="G1444" s="6" t="s">
        <v>1664</v>
      </c>
      <c r="H1444" s="6">
        <v>2</v>
      </c>
      <c r="I1444" s="6" t="s">
        <v>297</v>
      </c>
      <c r="J1444" s="6">
        <v>1</v>
      </c>
      <c r="K1444" s="6" t="s">
        <v>810</v>
      </c>
      <c r="L1444" s="8">
        <v>6</v>
      </c>
      <c r="M1444" s="6" t="s">
        <v>297</v>
      </c>
      <c r="N1444" s="6" t="s">
        <v>1549</v>
      </c>
      <c r="R1444" s="6" t="str">
        <f t="shared" si="22"/>
        <v>11102Xã Ẳng Cang21</v>
      </c>
    </row>
    <row r="1445" spans="1:18">
      <c r="A1445" s="6">
        <v>1444</v>
      </c>
      <c r="B1445" s="6">
        <v>11</v>
      </c>
      <c r="C1445" s="6" t="s">
        <v>1546</v>
      </c>
      <c r="D1445" s="6">
        <v>102</v>
      </c>
      <c r="E1445" s="6" t="s">
        <v>1656</v>
      </c>
      <c r="F1445" s="6">
        <v>3312</v>
      </c>
      <c r="G1445" s="6" t="s">
        <v>1665</v>
      </c>
      <c r="H1445" s="6">
        <v>2</v>
      </c>
      <c r="I1445" s="6" t="s">
        <v>297</v>
      </c>
      <c r="J1445" s="6">
        <v>1</v>
      </c>
      <c r="K1445" s="6" t="s">
        <v>810</v>
      </c>
      <c r="L1445" s="8">
        <v>6</v>
      </c>
      <c r="M1445" s="6" t="s">
        <v>297</v>
      </c>
      <c r="N1445" s="6" t="s">
        <v>1549</v>
      </c>
      <c r="R1445" s="6" t="str">
        <f t="shared" si="22"/>
        <v>11102Xã Nặm Lịch21</v>
      </c>
    </row>
    <row r="1446" spans="1:18">
      <c r="A1446" s="6">
        <v>1445</v>
      </c>
      <c r="B1446" s="6">
        <v>11</v>
      </c>
      <c r="C1446" s="6" t="s">
        <v>1546</v>
      </c>
      <c r="D1446" s="6">
        <v>102</v>
      </c>
      <c r="E1446" s="6" t="s">
        <v>1656</v>
      </c>
      <c r="F1446" s="6">
        <v>3313</v>
      </c>
      <c r="G1446" s="6" t="s">
        <v>1666</v>
      </c>
      <c r="H1446" s="6">
        <v>2</v>
      </c>
      <c r="I1446" s="6" t="s">
        <v>297</v>
      </c>
      <c r="J1446" s="6">
        <v>1</v>
      </c>
      <c r="K1446" s="6" t="s">
        <v>810</v>
      </c>
      <c r="L1446" s="8">
        <v>6</v>
      </c>
      <c r="M1446" s="6" t="s">
        <v>297</v>
      </c>
      <c r="N1446" s="6" t="s">
        <v>1549</v>
      </c>
      <c r="R1446" s="6" t="str">
        <f t="shared" si="22"/>
        <v>11102Xã Mường Lạn21</v>
      </c>
    </row>
    <row r="1447" spans="1:18">
      <c r="A1447" s="6">
        <v>1446</v>
      </c>
      <c r="B1447" s="6">
        <v>11</v>
      </c>
      <c r="C1447" s="6" t="s">
        <v>1546</v>
      </c>
      <c r="D1447" s="6">
        <v>103</v>
      </c>
      <c r="E1447" s="6" t="s">
        <v>1667</v>
      </c>
      <c r="F1447" s="6">
        <v>3156</v>
      </c>
      <c r="G1447" s="6" t="s">
        <v>1668</v>
      </c>
      <c r="H1447" s="6">
        <v>2</v>
      </c>
      <c r="I1447" s="6" t="s">
        <v>297</v>
      </c>
      <c r="J1447" s="6">
        <v>1</v>
      </c>
      <c r="K1447" s="6" t="s">
        <v>810</v>
      </c>
      <c r="L1447" s="8">
        <v>6</v>
      </c>
      <c r="M1447" s="6" t="s">
        <v>297</v>
      </c>
      <c r="N1447" s="6" t="s">
        <v>1549</v>
      </c>
      <c r="R1447" s="6" t="str">
        <f t="shared" si="22"/>
        <v>11103Xã Nậm Tin21</v>
      </c>
    </row>
    <row r="1448" spans="1:18">
      <c r="A1448" s="6">
        <v>1447</v>
      </c>
      <c r="B1448" s="6">
        <v>11</v>
      </c>
      <c r="C1448" s="6" t="s">
        <v>1546</v>
      </c>
      <c r="D1448" s="6">
        <v>103</v>
      </c>
      <c r="E1448" s="6" t="s">
        <v>1667</v>
      </c>
      <c r="F1448" s="6">
        <v>3165</v>
      </c>
      <c r="G1448" s="6" t="s">
        <v>1669</v>
      </c>
      <c r="H1448" s="6">
        <v>2</v>
      </c>
      <c r="I1448" s="6" t="s">
        <v>297</v>
      </c>
      <c r="J1448" s="6">
        <v>1</v>
      </c>
      <c r="K1448" s="6" t="s">
        <v>810</v>
      </c>
      <c r="L1448" s="8">
        <v>6</v>
      </c>
      <c r="M1448" s="6" t="s">
        <v>297</v>
      </c>
      <c r="N1448" s="6" t="s">
        <v>1549</v>
      </c>
      <c r="R1448" s="6" t="str">
        <f t="shared" si="22"/>
        <v>11103Xã Pa Tần21</v>
      </c>
    </row>
    <row r="1449" spans="1:18">
      <c r="A1449" s="6">
        <v>1448</v>
      </c>
      <c r="B1449" s="6">
        <v>11</v>
      </c>
      <c r="C1449" s="6" t="s">
        <v>1546</v>
      </c>
      <c r="D1449" s="6">
        <v>103</v>
      </c>
      <c r="E1449" s="6" t="s">
        <v>1667</v>
      </c>
      <c r="F1449" s="6">
        <v>3166</v>
      </c>
      <c r="G1449" s="6" t="s">
        <v>1670</v>
      </c>
      <c r="H1449" s="6">
        <v>2</v>
      </c>
      <c r="I1449" s="6" t="s">
        <v>297</v>
      </c>
      <c r="J1449" s="6">
        <v>1</v>
      </c>
      <c r="K1449" s="6" t="s">
        <v>810</v>
      </c>
      <c r="L1449" s="8">
        <v>6</v>
      </c>
      <c r="M1449" s="6" t="s">
        <v>297</v>
      </c>
      <c r="N1449" s="6" t="s">
        <v>1549</v>
      </c>
      <c r="R1449" s="6" t="str">
        <f t="shared" si="22"/>
        <v>11103Xã Chà Cang21</v>
      </c>
    </row>
    <row r="1450" spans="1:18">
      <c r="A1450" s="6">
        <v>1449</v>
      </c>
      <c r="B1450" s="6">
        <v>11</v>
      </c>
      <c r="C1450" s="6" t="s">
        <v>1546</v>
      </c>
      <c r="D1450" s="6">
        <v>103</v>
      </c>
      <c r="E1450" s="6" t="s">
        <v>1667</v>
      </c>
      <c r="F1450" s="6">
        <v>3167</v>
      </c>
      <c r="G1450" s="6" t="s">
        <v>1671</v>
      </c>
      <c r="H1450" s="6">
        <v>2</v>
      </c>
      <c r="I1450" s="6" t="s">
        <v>297</v>
      </c>
      <c r="J1450" s="6">
        <v>1</v>
      </c>
      <c r="K1450" s="6" t="s">
        <v>810</v>
      </c>
      <c r="L1450" s="8">
        <v>6</v>
      </c>
      <c r="M1450" s="6" t="s">
        <v>297</v>
      </c>
      <c r="N1450" s="6" t="s">
        <v>1549</v>
      </c>
      <c r="R1450" s="6" t="str">
        <f t="shared" si="22"/>
        <v>11103Xã Na Cô Sa21</v>
      </c>
    </row>
    <row r="1451" spans="1:18">
      <c r="A1451" s="6">
        <v>1450</v>
      </c>
      <c r="B1451" s="6">
        <v>11</v>
      </c>
      <c r="C1451" s="6" t="s">
        <v>1546</v>
      </c>
      <c r="D1451" s="6">
        <v>103</v>
      </c>
      <c r="E1451" s="6" t="s">
        <v>1667</v>
      </c>
      <c r="F1451" s="6">
        <v>3168</v>
      </c>
      <c r="G1451" s="6" t="s">
        <v>1672</v>
      </c>
      <c r="H1451" s="6">
        <v>2</v>
      </c>
      <c r="I1451" s="6" t="s">
        <v>297</v>
      </c>
      <c r="J1451" s="6">
        <v>1</v>
      </c>
      <c r="K1451" s="6" t="s">
        <v>810</v>
      </c>
      <c r="L1451" s="8">
        <v>6</v>
      </c>
      <c r="M1451" s="6" t="s">
        <v>297</v>
      </c>
      <c r="N1451" s="6" t="s">
        <v>1549</v>
      </c>
      <c r="R1451" s="6" t="str">
        <f t="shared" si="22"/>
        <v>11103Xã Nà Khoa21</v>
      </c>
    </row>
    <row r="1452" spans="1:18">
      <c r="A1452" s="6">
        <v>1451</v>
      </c>
      <c r="B1452" s="6">
        <v>11</v>
      </c>
      <c r="C1452" s="6" t="s">
        <v>1546</v>
      </c>
      <c r="D1452" s="6">
        <v>103</v>
      </c>
      <c r="E1452" s="6" t="s">
        <v>1667</v>
      </c>
      <c r="F1452" s="6">
        <v>3169</v>
      </c>
      <c r="G1452" s="6" t="s">
        <v>1673</v>
      </c>
      <c r="H1452" s="6">
        <v>2</v>
      </c>
      <c r="I1452" s="6" t="s">
        <v>297</v>
      </c>
      <c r="J1452" s="6">
        <v>1</v>
      </c>
      <c r="K1452" s="6" t="s">
        <v>810</v>
      </c>
      <c r="L1452" s="8">
        <v>6</v>
      </c>
      <c r="M1452" s="6" t="s">
        <v>297</v>
      </c>
      <c r="N1452" s="6" t="s">
        <v>1549</v>
      </c>
      <c r="R1452" s="6" t="str">
        <f t="shared" si="22"/>
        <v>11103Xã Nà Hỳ21</v>
      </c>
    </row>
    <row r="1453" spans="1:18">
      <c r="A1453" s="6">
        <v>1452</v>
      </c>
      <c r="B1453" s="6">
        <v>11</v>
      </c>
      <c r="C1453" s="6" t="s">
        <v>1546</v>
      </c>
      <c r="D1453" s="6">
        <v>103</v>
      </c>
      <c r="E1453" s="6" t="s">
        <v>1667</v>
      </c>
      <c r="F1453" s="6">
        <v>3170</v>
      </c>
      <c r="G1453" s="6" t="s">
        <v>1674</v>
      </c>
      <c r="H1453" s="6">
        <v>2</v>
      </c>
      <c r="I1453" s="6" t="s">
        <v>297</v>
      </c>
      <c r="J1453" s="6">
        <v>1</v>
      </c>
      <c r="K1453" s="6" t="s">
        <v>810</v>
      </c>
      <c r="L1453" s="8">
        <v>6</v>
      </c>
      <c r="M1453" s="6" t="s">
        <v>297</v>
      </c>
      <c r="N1453" s="6" t="s">
        <v>1549</v>
      </c>
      <c r="R1453" s="6" t="str">
        <f t="shared" si="22"/>
        <v>11103Xã Nà Bủng21</v>
      </c>
    </row>
    <row r="1454" spans="1:18">
      <c r="A1454" s="6">
        <v>1453</v>
      </c>
      <c r="B1454" s="6">
        <v>11</v>
      </c>
      <c r="C1454" s="6" t="s">
        <v>1546</v>
      </c>
      <c r="D1454" s="6">
        <v>103</v>
      </c>
      <c r="E1454" s="6" t="s">
        <v>1667</v>
      </c>
      <c r="F1454" s="6">
        <v>3171</v>
      </c>
      <c r="G1454" s="6" t="s">
        <v>1675</v>
      </c>
      <c r="H1454" s="6">
        <v>2</v>
      </c>
      <c r="I1454" s="6" t="s">
        <v>297</v>
      </c>
      <c r="J1454" s="6">
        <v>1</v>
      </c>
      <c r="K1454" s="6" t="s">
        <v>810</v>
      </c>
      <c r="L1454" s="8">
        <v>6</v>
      </c>
      <c r="M1454" s="6" t="s">
        <v>297</v>
      </c>
      <c r="N1454" s="6" t="s">
        <v>1549</v>
      </c>
      <c r="R1454" s="6" t="str">
        <f t="shared" si="22"/>
        <v>11103Xã Nậm Nhừ21</v>
      </c>
    </row>
    <row r="1455" spans="1:18">
      <c r="A1455" s="6">
        <v>1454</v>
      </c>
      <c r="B1455" s="6">
        <v>11</v>
      </c>
      <c r="C1455" s="6" t="s">
        <v>1546</v>
      </c>
      <c r="D1455" s="6">
        <v>103</v>
      </c>
      <c r="E1455" s="6" t="s">
        <v>1667</v>
      </c>
      <c r="F1455" s="6">
        <v>3173</v>
      </c>
      <c r="G1455" s="6" t="s">
        <v>1676</v>
      </c>
      <c r="H1455" s="6">
        <v>2</v>
      </c>
      <c r="I1455" s="6" t="s">
        <v>297</v>
      </c>
      <c r="J1455" s="6">
        <v>1</v>
      </c>
      <c r="K1455" s="6" t="s">
        <v>810</v>
      </c>
      <c r="L1455" s="8">
        <v>6</v>
      </c>
      <c r="M1455" s="6" t="s">
        <v>297</v>
      </c>
      <c r="N1455" s="6" t="s">
        <v>1549</v>
      </c>
      <c r="R1455" s="6" t="str">
        <f t="shared" si="22"/>
        <v>11103Xã Nậm Chua21</v>
      </c>
    </row>
    <row r="1456" spans="1:18">
      <c r="A1456" s="6">
        <v>1455</v>
      </c>
      <c r="B1456" s="6">
        <v>11</v>
      </c>
      <c r="C1456" s="6" t="s">
        <v>1546</v>
      </c>
      <c r="D1456" s="6">
        <v>103</v>
      </c>
      <c r="E1456" s="6" t="s">
        <v>1667</v>
      </c>
      <c r="F1456" s="6">
        <v>3174</v>
      </c>
      <c r="G1456" s="6" t="s">
        <v>1677</v>
      </c>
      <c r="H1456" s="6">
        <v>2</v>
      </c>
      <c r="I1456" s="6" t="s">
        <v>297</v>
      </c>
      <c r="J1456" s="6">
        <v>1</v>
      </c>
      <c r="K1456" s="6" t="s">
        <v>810</v>
      </c>
      <c r="L1456" s="8">
        <v>6</v>
      </c>
      <c r="M1456" s="6" t="s">
        <v>297</v>
      </c>
      <c r="N1456" s="6" t="s">
        <v>1549</v>
      </c>
      <c r="R1456" s="6" t="str">
        <f t="shared" si="22"/>
        <v>11103Xã Nậm Khăn21</v>
      </c>
    </row>
    <row r="1457" spans="1:18">
      <c r="A1457" s="6">
        <v>1456</v>
      </c>
      <c r="B1457" s="6">
        <v>11</v>
      </c>
      <c r="C1457" s="6" t="s">
        <v>1546</v>
      </c>
      <c r="D1457" s="6">
        <v>103</v>
      </c>
      <c r="E1457" s="6" t="s">
        <v>1667</v>
      </c>
      <c r="F1457" s="6">
        <v>3175</v>
      </c>
      <c r="G1457" s="6" t="s">
        <v>1678</v>
      </c>
      <c r="H1457" s="6">
        <v>2</v>
      </c>
      <c r="I1457" s="6" t="s">
        <v>297</v>
      </c>
      <c r="J1457" s="6">
        <v>1</v>
      </c>
      <c r="K1457" s="6" t="s">
        <v>810</v>
      </c>
      <c r="L1457" s="8">
        <v>6</v>
      </c>
      <c r="M1457" s="6" t="s">
        <v>297</v>
      </c>
      <c r="N1457" s="6" t="s">
        <v>1549</v>
      </c>
      <c r="R1457" s="6" t="str">
        <f t="shared" si="22"/>
        <v>11103Xã Chà Tở21</v>
      </c>
    </row>
    <row r="1458" spans="1:18">
      <c r="A1458" s="6">
        <v>1457</v>
      </c>
      <c r="B1458" s="6">
        <v>11</v>
      </c>
      <c r="C1458" s="6" t="s">
        <v>1546</v>
      </c>
      <c r="D1458" s="6">
        <v>103</v>
      </c>
      <c r="E1458" s="6" t="s">
        <v>1667</v>
      </c>
      <c r="F1458" s="6">
        <v>3176</v>
      </c>
      <c r="G1458" s="6" t="s">
        <v>1679</v>
      </c>
      <c r="H1458" s="6">
        <v>2</v>
      </c>
      <c r="I1458" s="6" t="s">
        <v>297</v>
      </c>
      <c r="J1458" s="6">
        <v>1</v>
      </c>
      <c r="K1458" s="6" t="s">
        <v>810</v>
      </c>
      <c r="L1458" s="8">
        <v>6</v>
      </c>
      <c r="M1458" s="6" t="s">
        <v>297</v>
      </c>
      <c r="N1458" s="6" t="s">
        <v>1549</v>
      </c>
      <c r="R1458" s="6" t="str">
        <f t="shared" si="22"/>
        <v>11103Xã Vàng Đán21</v>
      </c>
    </row>
    <row r="1459" spans="1:18">
      <c r="A1459" s="6">
        <v>1458</v>
      </c>
      <c r="B1459" s="6">
        <v>11</v>
      </c>
      <c r="C1459" s="6" t="s">
        <v>1546</v>
      </c>
      <c r="D1459" s="6">
        <v>103</v>
      </c>
      <c r="E1459" s="6" t="s">
        <v>1667</v>
      </c>
      <c r="F1459" s="6">
        <v>3187</v>
      </c>
      <c r="G1459" s="6" t="s">
        <v>1680</v>
      </c>
      <c r="H1459" s="6">
        <v>2</v>
      </c>
      <c r="I1459" s="6" t="s">
        <v>297</v>
      </c>
      <c r="J1459" s="6">
        <v>1</v>
      </c>
      <c r="K1459" s="6" t="s">
        <v>810</v>
      </c>
      <c r="L1459" s="8">
        <v>6</v>
      </c>
      <c r="M1459" s="6" t="s">
        <v>297</v>
      </c>
      <c r="N1459" s="6" t="s">
        <v>1549</v>
      </c>
      <c r="R1459" s="6" t="str">
        <f t="shared" si="22"/>
        <v>11103Xã Chà Nưa21</v>
      </c>
    </row>
    <row r="1460" spans="1:18">
      <c r="A1460" s="6">
        <v>1459</v>
      </c>
      <c r="B1460" s="6">
        <v>11</v>
      </c>
      <c r="C1460" s="6" t="s">
        <v>1546</v>
      </c>
      <c r="D1460" s="6">
        <v>103</v>
      </c>
      <c r="E1460" s="6" t="s">
        <v>1667</v>
      </c>
      <c r="F1460" s="6">
        <v>3198</v>
      </c>
      <c r="G1460" s="6" t="s">
        <v>1681</v>
      </c>
      <c r="H1460" s="6">
        <v>2</v>
      </c>
      <c r="I1460" s="6" t="s">
        <v>297</v>
      </c>
      <c r="J1460" s="6">
        <v>1</v>
      </c>
      <c r="K1460" s="6" t="s">
        <v>810</v>
      </c>
      <c r="L1460" s="8">
        <v>6</v>
      </c>
      <c r="M1460" s="6" t="s">
        <v>297</v>
      </c>
      <c r="N1460" s="6" t="s">
        <v>1549</v>
      </c>
      <c r="R1460" s="6" t="str">
        <f t="shared" si="22"/>
        <v>11103Xã Phìn Hồ21</v>
      </c>
    </row>
    <row r="1461" spans="1:18">
      <c r="A1461" s="6">
        <v>1460</v>
      </c>
      <c r="B1461" s="6">
        <v>11</v>
      </c>
      <c r="C1461" s="6" t="s">
        <v>1546</v>
      </c>
      <c r="D1461" s="6">
        <v>103</v>
      </c>
      <c r="E1461" s="6" t="s">
        <v>1667</v>
      </c>
      <c r="F1461" s="6">
        <v>3199</v>
      </c>
      <c r="G1461" s="6" t="s">
        <v>1682</v>
      </c>
      <c r="H1461" s="6">
        <v>2</v>
      </c>
      <c r="I1461" s="6" t="s">
        <v>297</v>
      </c>
      <c r="J1461" s="6">
        <v>1</v>
      </c>
      <c r="K1461" s="6" t="s">
        <v>810</v>
      </c>
      <c r="L1461" s="8">
        <v>6</v>
      </c>
      <c r="M1461" s="6" t="s">
        <v>297</v>
      </c>
      <c r="N1461" s="6" t="s">
        <v>1549</v>
      </c>
      <c r="R1461" s="6" t="str">
        <f t="shared" si="22"/>
        <v>11103Xã Si Pa Phìn21</v>
      </c>
    </row>
    <row r="1462" spans="1:18">
      <c r="A1462" s="6">
        <v>1461</v>
      </c>
      <c r="B1462" s="6">
        <v>12</v>
      </c>
      <c r="C1462" s="6" t="s">
        <v>1683</v>
      </c>
      <c r="D1462" s="6">
        <v>105</v>
      </c>
      <c r="E1462" s="6" t="s">
        <v>1684</v>
      </c>
      <c r="F1462" s="6">
        <v>3386</v>
      </c>
      <c r="G1462" s="6" t="s">
        <v>1685</v>
      </c>
      <c r="H1462" s="6">
        <v>1</v>
      </c>
      <c r="I1462" s="6" t="s">
        <v>251</v>
      </c>
      <c r="J1462" s="6">
        <v>1</v>
      </c>
      <c r="K1462" s="6" t="s">
        <v>810</v>
      </c>
      <c r="L1462" s="8">
        <v>5</v>
      </c>
      <c r="M1462" s="6" t="s">
        <v>251</v>
      </c>
      <c r="N1462" s="6" t="s">
        <v>1686</v>
      </c>
      <c r="R1462" s="6" t="str">
        <f t="shared" si="22"/>
        <v>12105Phường Quyết Thắng11</v>
      </c>
    </row>
    <row r="1463" spans="1:18">
      <c r="A1463" s="6">
        <v>1462</v>
      </c>
      <c r="B1463" s="6">
        <v>12</v>
      </c>
      <c r="C1463" s="6" t="s">
        <v>1683</v>
      </c>
      <c r="D1463" s="6">
        <v>105</v>
      </c>
      <c r="E1463" s="6" t="s">
        <v>1684</v>
      </c>
      <c r="F1463" s="6">
        <v>3387</v>
      </c>
      <c r="G1463" s="6" t="s">
        <v>1687</v>
      </c>
      <c r="H1463" s="6">
        <v>1</v>
      </c>
      <c r="I1463" s="6" t="s">
        <v>251</v>
      </c>
      <c r="J1463" s="6">
        <v>1</v>
      </c>
      <c r="K1463" s="6" t="s">
        <v>810</v>
      </c>
      <c r="L1463" s="8">
        <v>5</v>
      </c>
      <c r="M1463" s="6" t="s">
        <v>251</v>
      </c>
      <c r="N1463" s="6" t="s">
        <v>1686</v>
      </c>
      <c r="R1463" s="6" t="str">
        <f t="shared" si="22"/>
        <v>12105Phường Tân Phong11</v>
      </c>
    </row>
    <row r="1464" spans="1:18">
      <c r="A1464" s="6">
        <v>1463</v>
      </c>
      <c r="B1464" s="6">
        <v>12</v>
      </c>
      <c r="C1464" s="6" t="s">
        <v>1683</v>
      </c>
      <c r="D1464" s="6">
        <v>105</v>
      </c>
      <c r="E1464" s="6" t="s">
        <v>1684</v>
      </c>
      <c r="F1464" s="6">
        <v>3388</v>
      </c>
      <c r="G1464" s="6" t="s">
        <v>1688</v>
      </c>
      <c r="H1464" s="6">
        <v>1</v>
      </c>
      <c r="I1464" s="6" t="s">
        <v>251</v>
      </c>
      <c r="J1464" s="6">
        <v>1</v>
      </c>
      <c r="K1464" s="6" t="s">
        <v>810</v>
      </c>
      <c r="L1464" s="8">
        <v>5</v>
      </c>
      <c r="M1464" s="6" t="s">
        <v>251</v>
      </c>
      <c r="N1464" s="6" t="s">
        <v>1686</v>
      </c>
      <c r="R1464" s="6" t="str">
        <f t="shared" si="22"/>
        <v>12105Phường Quyết Tiến11</v>
      </c>
    </row>
    <row r="1465" spans="1:18">
      <c r="A1465" s="6">
        <v>1464</v>
      </c>
      <c r="B1465" s="6">
        <v>12</v>
      </c>
      <c r="C1465" s="6" t="s">
        <v>1683</v>
      </c>
      <c r="D1465" s="6">
        <v>105</v>
      </c>
      <c r="E1465" s="6" t="s">
        <v>1684</v>
      </c>
      <c r="F1465" s="6">
        <v>3389</v>
      </c>
      <c r="G1465" s="6" t="s">
        <v>1689</v>
      </c>
      <c r="H1465" s="6">
        <v>1</v>
      </c>
      <c r="I1465" s="6" t="s">
        <v>251</v>
      </c>
      <c r="J1465" s="6">
        <v>1</v>
      </c>
      <c r="K1465" s="6" t="s">
        <v>810</v>
      </c>
      <c r="L1465" s="8">
        <v>5</v>
      </c>
      <c r="M1465" s="6" t="s">
        <v>251</v>
      </c>
      <c r="N1465" s="6" t="s">
        <v>1686</v>
      </c>
      <c r="R1465" s="6" t="str">
        <f t="shared" si="22"/>
        <v>12105Phường Đoàn Kết11</v>
      </c>
    </row>
    <row r="1466" spans="1:18">
      <c r="A1466" s="6">
        <v>1465</v>
      </c>
      <c r="B1466" s="6">
        <v>12</v>
      </c>
      <c r="C1466" s="6" t="s">
        <v>1683</v>
      </c>
      <c r="D1466" s="6">
        <v>105</v>
      </c>
      <c r="E1466" s="6" t="s">
        <v>1684</v>
      </c>
      <c r="F1466" s="6">
        <v>3403</v>
      </c>
      <c r="G1466" s="6" t="s">
        <v>1690</v>
      </c>
      <c r="H1466" s="6">
        <v>2</v>
      </c>
      <c r="I1466" s="6" t="s">
        <v>297</v>
      </c>
      <c r="J1466" s="6">
        <v>1</v>
      </c>
      <c r="K1466" s="6" t="s">
        <v>810</v>
      </c>
      <c r="L1466" s="8">
        <v>6</v>
      </c>
      <c r="M1466" s="6" t="s">
        <v>297</v>
      </c>
      <c r="N1466" s="6" t="s">
        <v>1686</v>
      </c>
      <c r="R1466" s="6" t="str">
        <f t="shared" si="22"/>
        <v>12105Xã Sùng Phài21</v>
      </c>
    </row>
    <row r="1467" spans="1:18">
      <c r="A1467" s="6">
        <v>1466</v>
      </c>
      <c r="B1467" s="6">
        <v>12</v>
      </c>
      <c r="C1467" s="6" t="s">
        <v>1683</v>
      </c>
      <c r="D1467" s="6">
        <v>105</v>
      </c>
      <c r="E1467" s="6" t="s">
        <v>1684</v>
      </c>
      <c r="F1467" s="6">
        <v>3408</v>
      </c>
      <c r="G1467" s="6" t="s">
        <v>1691</v>
      </c>
      <c r="H1467" s="6">
        <v>1</v>
      </c>
      <c r="I1467" s="6" t="s">
        <v>251</v>
      </c>
      <c r="J1467" s="6">
        <v>1</v>
      </c>
      <c r="K1467" s="6" t="s">
        <v>810</v>
      </c>
      <c r="L1467" s="8">
        <v>5</v>
      </c>
      <c r="M1467" s="6" t="s">
        <v>251</v>
      </c>
      <c r="N1467" s="6" t="s">
        <v>1686</v>
      </c>
      <c r="R1467" s="6" t="str">
        <f t="shared" si="22"/>
        <v>12105Phường Đông Phong11</v>
      </c>
    </row>
    <row r="1468" spans="1:18">
      <c r="A1468" s="6">
        <v>1467</v>
      </c>
      <c r="B1468" s="6">
        <v>12</v>
      </c>
      <c r="C1468" s="6" t="s">
        <v>1683</v>
      </c>
      <c r="D1468" s="6">
        <v>105</v>
      </c>
      <c r="E1468" s="6" t="s">
        <v>1684</v>
      </c>
      <c r="F1468" s="6">
        <v>3409</v>
      </c>
      <c r="G1468" s="6" t="s">
        <v>1692</v>
      </c>
      <c r="H1468" s="6">
        <v>2</v>
      </c>
      <c r="I1468" s="6" t="s">
        <v>297</v>
      </c>
      <c r="J1468" s="6">
        <v>1</v>
      </c>
      <c r="K1468" s="6" t="s">
        <v>810</v>
      </c>
      <c r="L1468" s="8">
        <v>6</v>
      </c>
      <c r="M1468" s="6" t="s">
        <v>297</v>
      </c>
      <c r="N1468" s="6" t="s">
        <v>1686</v>
      </c>
      <c r="R1468" s="6" t="str">
        <f t="shared" si="22"/>
        <v>12105Xã San Thàng21</v>
      </c>
    </row>
    <row r="1469" spans="1:18">
      <c r="A1469" s="6">
        <v>1468</v>
      </c>
      <c r="B1469" s="6">
        <v>12</v>
      </c>
      <c r="C1469" s="6" t="s">
        <v>1683</v>
      </c>
      <c r="D1469" s="6">
        <v>106</v>
      </c>
      <c r="E1469" s="6" t="s">
        <v>1693</v>
      </c>
      <c r="F1469" s="6">
        <v>3390</v>
      </c>
      <c r="G1469" s="6" t="s">
        <v>1694</v>
      </c>
      <c r="H1469" s="6">
        <v>1</v>
      </c>
      <c r="I1469" s="6" t="s">
        <v>251</v>
      </c>
      <c r="J1469" s="6">
        <v>1</v>
      </c>
      <c r="K1469" s="6" t="s">
        <v>810</v>
      </c>
      <c r="L1469" s="8">
        <v>5</v>
      </c>
      <c r="M1469" s="6" t="s">
        <v>251</v>
      </c>
      <c r="N1469" s="6" t="s">
        <v>1686</v>
      </c>
      <c r="R1469" s="6" t="str">
        <f t="shared" si="22"/>
        <v>12106Thị trấn Tam Đường11</v>
      </c>
    </row>
    <row r="1470" spans="1:18">
      <c r="A1470" s="6">
        <v>1469</v>
      </c>
      <c r="B1470" s="6">
        <v>12</v>
      </c>
      <c r="C1470" s="6" t="s">
        <v>1683</v>
      </c>
      <c r="D1470" s="6">
        <v>106</v>
      </c>
      <c r="E1470" s="6" t="s">
        <v>1693</v>
      </c>
      <c r="F1470" s="6">
        <v>3394</v>
      </c>
      <c r="G1470" s="6" t="s">
        <v>1695</v>
      </c>
      <c r="H1470" s="6">
        <v>2</v>
      </c>
      <c r="I1470" s="6" t="s">
        <v>297</v>
      </c>
      <c r="J1470" s="6">
        <v>1</v>
      </c>
      <c r="K1470" s="6" t="s">
        <v>810</v>
      </c>
      <c r="L1470" s="8">
        <v>6</v>
      </c>
      <c r="M1470" s="6" t="s">
        <v>297</v>
      </c>
      <c r="N1470" s="6" t="s">
        <v>1686</v>
      </c>
      <c r="R1470" s="6" t="str">
        <f t="shared" si="22"/>
        <v>12106Xã Thèn Sin21</v>
      </c>
    </row>
    <row r="1471" spans="1:18">
      <c r="A1471" s="6">
        <v>1470</v>
      </c>
      <c r="B1471" s="6">
        <v>12</v>
      </c>
      <c r="C1471" s="6" t="s">
        <v>1683</v>
      </c>
      <c r="D1471" s="6">
        <v>106</v>
      </c>
      <c r="E1471" s="6" t="s">
        <v>1693</v>
      </c>
      <c r="F1471" s="6">
        <v>3400</v>
      </c>
      <c r="G1471" s="6" t="s">
        <v>1696</v>
      </c>
      <c r="H1471" s="6">
        <v>2</v>
      </c>
      <c r="I1471" s="6" t="s">
        <v>297</v>
      </c>
      <c r="J1471" s="6">
        <v>1</v>
      </c>
      <c r="K1471" s="6" t="s">
        <v>810</v>
      </c>
      <c r="L1471" s="8">
        <v>6</v>
      </c>
      <c r="M1471" s="6" t="s">
        <v>297</v>
      </c>
      <c r="N1471" s="6" t="s">
        <v>1686</v>
      </c>
      <c r="R1471" s="6" t="str">
        <f t="shared" si="22"/>
        <v>12106Xã Tả Lèng21</v>
      </c>
    </row>
    <row r="1472" spans="1:18">
      <c r="A1472" s="6">
        <v>1471</v>
      </c>
      <c r="B1472" s="6">
        <v>12</v>
      </c>
      <c r="C1472" s="6" t="s">
        <v>1683</v>
      </c>
      <c r="D1472" s="6">
        <v>106</v>
      </c>
      <c r="E1472" s="6" t="s">
        <v>1693</v>
      </c>
      <c r="F1472" s="6">
        <v>3405</v>
      </c>
      <c r="G1472" s="6" t="s">
        <v>1697</v>
      </c>
      <c r="H1472" s="6">
        <v>2</v>
      </c>
      <c r="I1472" s="6" t="s">
        <v>297</v>
      </c>
      <c r="J1472" s="6">
        <v>1</v>
      </c>
      <c r="K1472" s="6" t="s">
        <v>810</v>
      </c>
      <c r="L1472" s="8">
        <v>6</v>
      </c>
      <c r="M1472" s="6" t="s">
        <v>297</v>
      </c>
      <c r="N1472" s="6" t="s">
        <v>1686</v>
      </c>
      <c r="R1472" s="6" t="str">
        <f t="shared" si="22"/>
        <v>12106Xã Giang Ma21</v>
      </c>
    </row>
    <row r="1473" spans="1:18">
      <c r="A1473" s="6">
        <v>1472</v>
      </c>
      <c r="B1473" s="6">
        <v>12</v>
      </c>
      <c r="C1473" s="6" t="s">
        <v>1683</v>
      </c>
      <c r="D1473" s="6">
        <v>106</v>
      </c>
      <c r="E1473" s="6" t="s">
        <v>1693</v>
      </c>
      <c r="F1473" s="6">
        <v>3406</v>
      </c>
      <c r="G1473" s="6" t="s">
        <v>943</v>
      </c>
      <c r="H1473" s="6">
        <v>2</v>
      </c>
      <c r="I1473" s="6" t="s">
        <v>297</v>
      </c>
      <c r="J1473" s="6">
        <v>1</v>
      </c>
      <c r="K1473" s="6" t="s">
        <v>810</v>
      </c>
      <c r="L1473" s="8">
        <v>6</v>
      </c>
      <c r="M1473" s="6" t="s">
        <v>297</v>
      </c>
      <c r="N1473" s="6" t="s">
        <v>1686</v>
      </c>
      <c r="R1473" s="6" t="str">
        <f t="shared" si="22"/>
        <v>12106Xã Hồ Thầu21</v>
      </c>
    </row>
    <row r="1474" spans="1:18">
      <c r="A1474" s="6">
        <v>1473</v>
      </c>
      <c r="B1474" s="6">
        <v>12</v>
      </c>
      <c r="C1474" s="6" t="s">
        <v>1683</v>
      </c>
      <c r="D1474" s="6">
        <v>106</v>
      </c>
      <c r="E1474" s="6" t="s">
        <v>1693</v>
      </c>
      <c r="F1474" s="6">
        <v>3412</v>
      </c>
      <c r="G1474" s="6" t="s">
        <v>1698</v>
      </c>
      <c r="H1474" s="6">
        <v>2</v>
      </c>
      <c r="I1474" s="6" t="s">
        <v>297</v>
      </c>
      <c r="J1474" s="6">
        <v>1</v>
      </c>
      <c r="K1474" s="6" t="s">
        <v>810</v>
      </c>
      <c r="L1474" s="8">
        <v>6</v>
      </c>
      <c r="M1474" s="6" t="s">
        <v>297</v>
      </c>
      <c r="N1474" s="6" t="s">
        <v>1686</v>
      </c>
      <c r="R1474" s="6" t="str">
        <f t="shared" si="22"/>
        <v>12106Xã Bình Lư21</v>
      </c>
    </row>
    <row r="1475" spans="1:18">
      <c r="A1475" s="6">
        <v>1474</v>
      </c>
      <c r="B1475" s="6">
        <v>12</v>
      </c>
      <c r="C1475" s="6" t="s">
        <v>1683</v>
      </c>
      <c r="D1475" s="6">
        <v>106</v>
      </c>
      <c r="E1475" s="6" t="s">
        <v>1693</v>
      </c>
      <c r="F1475" s="6">
        <v>3413</v>
      </c>
      <c r="G1475" s="6" t="s">
        <v>1699</v>
      </c>
      <c r="H1475" s="6">
        <v>2</v>
      </c>
      <c r="I1475" s="6" t="s">
        <v>297</v>
      </c>
      <c r="J1475" s="6">
        <v>1</v>
      </c>
      <c r="K1475" s="6" t="s">
        <v>810</v>
      </c>
      <c r="L1475" s="8">
        <v>6</v>
      </c>
      <c r="M1475" s="6" t="s">
        <v>297</v>
      </c>
      <c r="N1475" s="6" t="s">
        <v>1686</v>
      </c>
      <c r="R1475" s="6" t="str">
        <f t="shared" ref="R1475:R1538" si="23">CONCATENATE(B1475,D1475,G1475,H1475,J1475)</f>
        <v>12106Xã Sơn Bình21</v>
      </c>
    </row>
    <row r="1476" spans="1:18">
      <c r="A1476" s="6">
        <v>1475</v>
      </c>
      <c r="B1476" s="6">
        <v>12</v>
      </c>
      <c r="C1476" s="6" t="s">
        <v>1683</v>
      </c>
      <c r="D1476" s="6">
        <v>106</v>
      </c>
      <c r="E1476" s="6" t="s">
        <v>1693</v>
      </c>
      <c r="F1476" s="6">
        <v>3415</v>
      </c>
      <c r="G1476" s="6" t="s">
        <v>1700</v>
      </c>
      <c r="H1476" s="6">
        <v>2</v>
      </c>
      <c r="I1476" s="6" t="s">
        <v>297</v>
      </c>
      <c r="J1476" s="6">
        <v>1</v>
      </c>
      <c r="K1476" s="6" t="s">
        <v>810</v>
      </c>
      <c r="L1476" s="8">
        <v>6</v>
      </c>
      <c r="M1476" s="6" t="s">
        <v>297</v>
      </c>
      <c r="N1476" s="6" t="s">
        <v>1686</v>
      </c>
      <c r="R1476" s="6" t="str">
        <f t="shared" si="23"/>
        <v>12106Xã Nùng Nàng21</v>
      </c>
    </row>
    <row r="1477" spans="1:18">
      <c r="A1477" s="6">
        <v>1476</v>
      </c>
      <c r="B1477" s="6">
        <v>12</v>
      </c>
      <c r="C1477" s="6" t="s">
        <v>1683</v>
      </c>
      <c r="D1477" s="6">
        <v>106</v>
      </c>
      <c r="E1477" s="6" t="s">
        <v>1693</v>
      </c>
      <c r="F1477" s="6">
        <v>3418</v>
      </c>
      <c r="G1477" s="6" t="s">
        <v>1701</v>
      </c>
      <c r="H1477" s="6">
        <v>2</v>
      </c>
      <c r="I1477" s="6" t="s">
        <v>297</v>
      </c>
      <c r="J1477" s="6">
        <v>1</v>
      </c>
      <c r="K1477" s="6" t="s">
        <v>810</v>
      </c>
      <c r="L1477" s="8">
        <v>6</v>
      </c>
      <c r="M1477" s="6" t="s">
        <v>297</v>
      </c>
      <c r="N1477" s="6" t="s">
        <v>1686</v>
      </c>
      <c r="R1477" s="6" t="str">
        <f t="shared" si="23"/>
        <v>12106Xã Bản Giang21</v>
      </c>
    </row>
    <row r="1478" spans="1:18">
      <c r="A1478" s="6">
        <v>1477</v>
      </c>
      <c r="B1478" s="6">
        <v>12</v>
      </c>
      <c r="C1478" s="6" t="s">
        <v>1683</v>
      </c>
      <c r="D1478" s="6">
        <v>106</v>
      </c>
      <c r="E1478" s="6" t="s">
        <v>1693</v>
      </c>
      <c r="F1478" s="6">
        <v>3421</v>
      </c>
      <c r="G1478" s="6" t="s">
        <v>1702</v>
      </c>
      <c r="H1478" s="6">
        <v>2</v>
      </c>
      <c r="I1478" s="6" t="s">
        <v>297</v>
      </c>
      <c r="J1478" s="6">
        <v>1</v>
      </c>
      <c r="K1478" s="6" t="s">
        <v>810</v>
      </c>
      <c r="L1478" s="8">
        <v>6</v>
      </c>
      <c r="M1478" s="6" t="s">
        <v>297</v>
      </c>
      <c r="N1478" s="6" t="s">
        <v>1686</v>
      </c>
      <c r="R1478" s="6" t="str">
        <f t="shared" si="23"/>
        <v>12106Xã Bản Hon21</v>
      </c>
    </row>
    <row r="1479" spans="1:18">
      <c r="A1479" s="6">
        <v>1478</v>
      </c>
      <c r="B1479" s="6">
        <v>12</v>
      </c>
      <c r="C1479" s="6" t="s">
        <v>1683</v>
      </c>
      <c r="D1479" s="6">
        <v>106</v>
      </c>
      <c r="E1479" s="6" t="s">
        <v>1693</v>
      </c>
      <c r="F1479" s="6">
        <v>3424</v>
      </c>
      <c r="G1479" s="6" t="s">
        <v>1703</v>
      </c>
      <c r="H1479" s="6">
        <v>2</v>
      </c>
      <c r="I1479" s="6" t="s">
        <v>297</v>
      </c>
      <c r="J1479" s="6">
        <v>1</v>
      </c>
      <c r="K1479" s="6" t="s">
        <v>810</v>
      </c>
      <c r="L1479" s="8">
        <v>6</v>
      </c>
      <c r="M1479" s="6" t="s">
        <v>297</v>
      </c>
      <c r="N1479" s="6" t="s">
        <v>1686</v>
      </c>
      <c r="R1479" s="6" t="str">
        <f t="shared" si="23"/>
        <v>12106Xã Bản Bo21</v>
      </c>
    </row>
    <row r="1480" spans="1:18">
      <c r="A1480" s="6">
        <v>1479</v>
      </c>
      <c r="B1480" s="6">
        <v>12</v>
      </c>
      <c r="C1480" s="6" t="s">
        <v>1683</v>
      </c>
      <c r="D1480" s="6">
        <v>106</v>
      </c>
      <c r="E1480" s="6" t="s">
        <v>1693</v>
      </c>
      <c r="F1480" s="6">
        <v>3427</v>
      </c>
      <c r="G1480" s="6" t="s">
        <v>1704</v>
      </c>
      <c r="H1480" s="6">
        <v>2</v>
      </c>
      <c r="I1480" s="6" t="s">
        <v>297</v>
      </c>
      <c r="J1480" s="6">
        <v>1</v>
      </c>
      <c r="K1480" s="6" t="s">
        <v>810</v>
      </c>
      <c r="L1480" s="8">
        <v>6</v>
      </c>
      <c r="M1480" s="6" t="s">
        <v>297</v>
      </c>
      <c r="N1480" s="6" t="s">
        <v>1686</v>
      </c>
      <c r="R1480" s="6" t="str">
        <f t="shared" si="23"/>
        <v>12106Xã Nà Tăm21</v>
      </c>
    </row>
    <row r="1481" spans="1:18">
      <c r="A1481" s="6">
        <v>1480</v>
      </c>
      <c r="B1481" s="6">
        <v>12</v>
      </c>
      <c r="C1481" s="6" t="s">
        <v>1683</v>
      </c>
      <c r="D1481" s="6">
        <v>106</v>
      </c>
      <c r="E1481" s="6" t="s">
        <v>1693</v>
      </c>
      <c r="F1481" s="6">
        <v>3430</v>
      </c>
      <c r="G1481" s="6" t="s">
        <v>1705</v>
      </c>
      <c r="H1481" s="6">
        <v>2</v>
      </c>
      <c r="I1481" s="6" t="s">
        <v>297</v>
      </c>
      <c r="J1481" s="6">
        <v>1</v>
      </c>
      <c r="K1481" s="6" t="s">
        <v>810</v>
      </c>
      <c r="L1481" s="8">
        <v>6</v>
      </c>
      <c r="M1481" s="6" t="s">
        <v>297</v>
      </c>
      <c r="N1481" s="6" t="s">
        <v>1686</v>
      </c>
      <c r="R1481" s="6" t="str">
        <f t="shared" si="23"/>
        <v>12106Xã Khun Há21</v>
      </c>
    </row>
    <row r="1482" spans="1:18">
      <c r="A1482" s="6">
        <v>1481</v>
      </c>
      <c r="B1482" s="6">
        <v>12</v>
      </c>
      <c r="C1482" s="6" t="s">
        <v>1683</v>
      </c>
      <c r="D1482" s="6">
        <v>107</v>
      </c>
      <c r="E1482" s="6" t="s">
        <v>1706</v>
      </c>
      <c r="F1482" s="6">
        <v>3433</v>
      </c>
      <c r="G1482" s="6" t="s">
        <v>1707</v>
      </c>
      <c r="H1482" s="6">
        <v>1</v>
      </c>
      <c r="I1482" s="6" t="s">
        <v>251</v>
      </c>
      <c r="J1482" s="6">
        <v>1</v>
      </c>
      <c r="K1482" s="6" t="s">
        <v>810</v>
      </c>
      <c r="L1482" s="8">
        <v>5</v>
      </c>
      <c r="M1482" s="6" t="s">
        <v>251</v>
      </c>
      <c r="N1482" s="6" t="s">
        <v>1686</v>
      </c>
      <c r="R1482" s="6" t="str">
        <f t="shared" si="23"/>
        <v>12107Thị trấn Mường Tè11</v>
      </c>
    </row>
    <row r="1483" spans="1:18">
      <c r="A1483" s="6">
        <v>1482</v>
      </c>
      <c r="B1483" s="6">
        <v>12</v>
      </c>
      <c r="C1483" s="6" t="s">
        <v>1683</v>
      </c>
      <c r="D1483" s="6">
        <v>107</v>
      </c>
      <c r="E1483" s="6" t="s">
        <v>1706</v>
      </c>
      <c r="F1483" s="6">
        <v>3436</v>
      </c>
      <c r="G1483" s="6" t="s">
        <v>1708</v>
      </c>
      <c r="H1483" s="6">
        <v>2</v>
      </c>
      <c r="I1483" s="6" t="s">
        <v>297</v>
      </c>
      <c r="J1483" s="6">
        <v>1</v>
      </c>
      <c r="K1483" s="6" t="s">
        <v>810</v>
      </c>
      <c r="L1483" s="8">
        <v>6</v>
      </c>
      <c r="M1483" s="6" t="s">
        <v>297</v>
      </c>
      <c r="N1483" s="6" t="s">
        <v>1686</v>
      </c>
      <c r="R1483" s="6" t="str">
        <f t="shared" si="23"/>
        <v>12107Xã Thu Lũm21</v>
      </c>
    </row>
    <row r="1484" spans="1:18">
      <c r="A1484" s="6">
        <v>1483</v>
      </c>
      <c r="B1484" s="6">
        <v>12</v>
      </c>
      <c r="C1484" s="6" t="s">
        <v>1683</v>
      </c>
      <c r="D1484" s="6">
        <v>107</v>
      </c>
      <c r="E1484" s="6" t="s">
        <v>1706</v>
      </c>
      <c r="F1484" s="6">
        <v>3439</v>
      </c>
      <c r="G1484" s="6" t="s">
        <v>1709</v>
      </c>
      <c r="H1484" s="6">
        <v>2</v>
      </c>
      <c r="I1484" s="6" t="s">
        <v>297</v>
      </c>
      <c r="J1484" s="6">
        <v>1</v>
      </c>
      <c r="K1484" s="6" t="s">
        <v>810</v>
      </c>
      <c r="L1484" s="8">
        <v>6</v>
      </c>
      <c r="M1484" s="6" t="s">
        <v>297</v>
      </c>
      <c r="N1484" s="6" t="s">
        <v>1686</v>
      </c>
      <c r="R1484" s="6" t="str">
        <f t="shared" si="23"/>
        <v>12107Xã Ka Lăng21</v>
      </c>
    </row>
    <row r="1485" spans="1:18">
      <c r="A1485" s="6">
        <v>1484</v>
      </c>
      <c r="B1485" s="6">
        <v>12</v>
      </c>
      <c r="C1485" s="6" t="s">
        <v>1683</v>
      </c>
      <c r="D1485" s="6">
        <v>107</v>
      </c>
      <c r="E1485" s="6" t="s">
        <v>1706</v>
      </c>
      <c r="F1485" s="6">
        <v>3440</v>
      </c>
      <c r="G1485" s="6" t="s">
        <v>1710</v>
      </c>
      <c r="H1485" s="6">
        <v>2</v>
      </c>
      <c r="I1485" s="6" t="s">
        <v>297</v>
      </c>
      <c r="J1485" s="6">
        <v>1</v>
      </c>
      <c r="K1485" s="6" t="s">
        <v>810</v>
      </c>
      <c r="L1485" s="8">
        <v>6</v>
      </c>
      <c r="M1485" s="6" t="s">
        <v>297</v>
      </c>
      <c r="N1485" s="6" t="s">
        <v>1686</v>
      </c>
      <c r="R1485" s="6" t="str">
        <f t="shared" si="23"/>
        <v>12107Xã Tá Bạ21</v>
      </c>
    </row>
    <row r="1486" spans="1:18">
      <c r="A1486" s="6">
        <v>1485</v>
      </c>
      <c r="B1486" s="6">
        <v>12</v>
      </c>
      <c r="C1486" s="6" t="s">
        <v>1683</v>
      </c>
      <c r="D1486" s="6">
        <v>107</v>
      </c>
      <c r="E1486" s="6" t="s">
        <v>1706</v>
      </c>
      <c r="F1486" s="6">
        <v>3442</v>
      </c>
      <c r="G1486" s="6" t="s">
        <v>1711</v>
      </c>
      <c r="H1486" s="6">
        <v>2</v>
      </c>
      <c r="I1486" s="6" t="s">
        <v>297</v>
      </c>
      <c r="J1486" s="6">
        <v>1</v>
      </c>
      <c r="K1486" s="6" t="s">
        <v>810</v>
      </c>
      <c r="L1486" s="8">
        <v>6</v>
      </c>
      <c r="M1486" s="6" t="s">
        <v>297</v>
      </c>
      <c r="N1486" s="6" t="s">
        <v>1686</v>
      </c>
      <c r="R1486" s="6" t="str">
        <f t="shared" si="23"/>
        <v>12107Xã Pa ủ21</v>
      </c>
    </row>
    <row r="1487" spans="1:18">
      <c r="A1487" s="6">
        <v>1486</v>
      </c>
      <c r="B1487" s="6">
        <v>12</v>
      </c>
      <c r="C1487" s="6" t="s">
        <v>1683</v>
      </c>
      <c r="D1487" s="6">
        <v>107</v>
      </c>
      <c r="E1487" s="6" t="s">
        <v>1706</v>
      </c>
      <c r="F1487" s="6">
        <v>3445</v>
      </c>
      <c r="G1487" s="6" t="s">
        <v>1712</v>
      </c>
      <c r="H1487" s="6">
        <v>2</v>
      </c>
      <c r="I1487" s="6" t="s">
        <v>297</v>
      </c>
      <c r="J1487" s="6">
        <v>1</v>
      </c>
      <c r="K1487" s="6" t="s">
        <v>810</v>
      </c>
      <c r="L1487" s="8">
        <v>6</v>
      </c>
      <c r="M1487" s="6" t="s">
        <v>297</v>
      </c>
      <c r="N1487" s="6" t="s">
        <v>1686</v>
      </c>
      <c r="R1487" s="6" t="str">
        <f t="shared" si="23"/>
        <v>12107Xã Mường Tè21</v>
      </c>
    </row>
    <row r="1488" spans="1:18">
      <c r="A1488" s="6">
        <v>1487</v>
      </c>
      <c r="B1488" s="6">
        <v>12</v>
      </c>
      <c r="C1488" s="6" t="s">
        <v>1683</v>
      </c>
      <c r="D1488" s="6">
        <v>107</v>
      </c>
      <c r="E1488" s="6" t="s">
        <v>1706</v>
      </c>
      <c r="F1488" s="6">
        <v>3448</v>
      </c>
      <c r="G1488" s="6" t="s">
        <v>1713</v>
      </c>
      <c r="H1488" s="6">
        <v>2</v>
      </c>
      <c r="I1488" s="6" t="s">
        <v>297</v>
      </c>
      <c r="J1488" s="6">
        <v>1</v>
      </c>
      <c r="K1488" s="6" t="s">
        <v>810</v>
      </c>
      <c r="L1488" s="8">
        <v>6</v>
      </c>
      <c r="M1488" s="6" t="s">
        <v>297</v>
      </c>
      <c r="N1488" s="6" t="s">
        <v>1686</v>
      </c>
      <c r="R1488" s="6" t="str">
        <f t="shared" si="23"/>
        <v>12107Xã Pa Vệ Sử21</v>
      </c>
    </row>
    <row r="1489" spans="1:18">
      <c r="A1489" s="6">
        <v>1488</v>
      </c>
      <c r="B1489" s="6">
        <v>12</v>
      </c>
      <c r="C1489" s="6" t="s">
        <v>1683</v>
      </c>
      <c r="D1489" s="6">
        <v>107</v>
      </c>
      <c r="E1489" s="6" t="s">
        <v>1706</v>
      </c>
      <c r="F1489" s="6">
        <v>3451</v>
      </c>
      <c r="G1489" s="6" t="s">
        <v>1714</v>
      </c>
      <c r="H1489" s="6">
        <v>2</v>
      </c>
      <c r="I1489" s="6" t="s">
        <v>297</v>
      </c>
      <c r="J1489" s="6">
        <v>1</v>
      </c>
      <c r="K1489" s="6" t="s">
        <v>810</v>
      </c>
      <c r="L1489" s="8">
        <v>6</v>
      </c>
      <c r="M1489" s="6" t="s">
        <v>297</v>
      </c>
      <c r="N1489" s="6" t="s">
        <v>1686</v>
      </c>
      <c r="R1489" s="6" t="str">
        <f t="shared" si="23"/>
        <v>12107Xã Mù Cả21</v>
      </c>
    </row>
    <row r="1490" spans="1:18">
      <c r="A1490" s="6">
        <v>1489</v>
      </c>
      <c r="B1490" s="6">
        <v>12</v>
      </c>
      <c r="C1490" s="6" t="s">
        <v>1683</v>
      </c>
      <c r="D1490" s="6">
        <v>107</v>
      </c>
      <c r="E1490" s="6" t="s">
        <v>1706</v>
      </c>
      <c r="F1490" s="6">
        <v>3454</v>
      </c>
      <c r="G1490" s="6" t="s">
        <v>1715</v>
      </c>
      <c r="H1490" s="6">
        <v>2</v>
      </c>
      <c r="I1490" s="6" t="s">
        <v>297</v>
      </c>
      <c r="J1490" s="6">
        <v>1</v>
      </c>
      <c r="K1490" s="6" t="s">
        <v>810</v>
      </c>
      <c r="L1490" s="8">
        <v>6</v>
      </c>
      <c r="M1490" s="6" t="s">
        <v>297</v>
      </c>
      <c r="N1490" s="6" t="s">
        <v>1686</v>
      </c>
      <c r="R1490" s="6" t="str">
        <f t="shared" si="23"/>
        <v>12107Xã Bum Tở21</v>
      </c>
    </row>
    <row r="1491" spans="1:18">
      <c r="A1491" s="6">
        <v>1490</v>
      </c>
      <c r="B1491" s="6">
        <v>12</v>
      </c>
      <c r="C1491" s="6" t="s">
        <v>1683</v>
      </c>
      <c r="D1491" s="6">
        <v>107</v>
      </c>
      <c r="E1491" s="6" t="s">
        <v>1706</v>
      </c>
      <c r="F1491" s="6">
        <v>3457</v>
      </c>
      <c r="G1491" s="6" t="s">
        <v>1716</v>
      </c>
      <c r="H1491" s="6">
        <v>2</v>
      </c>
      <c r="I1491" s="6" t="s">
        <v>297</v>
      </c>
      <c r="J1491" s="6">
        <v>1</v>
      </c>
      <c r="K1491" s="6" t="s">
        <v>810</v>
      </c>
      <c r="L1491" s="8">
        <v>6</v>
      </c>
      <c r="M1491" s="6" t="s">
        <v>297</v>
      </c>
      <c r="N1491" s="6" t="s">
        <v>1686</v>
      </c>
      <c r="R1491" s="6" t="str">
        <f t="shared" si="23"/>
        <v>12107Xã Nậm Khao21</v>
      </c>
    </row>
    <row r="1492" spans="1:18">
      <c r="A1492" s="6">
        <v>1491</v>
      </c>
      <c r="B1492" s="6">
        <v>12</v>
      </c>
      <c r="C1492" s="6" t="s">
        <v>1683</v>
      </c>
      <c r="D1492" s="6">
        <v>107</v>
      </c>
      <c r="E1492" s="6" t="s">
        <v>1706</v>
      </c>
      <c r="F1492" s="6">
        <v>3463</v>
      </c>
      <c r="G1492" s="6" t="s">
        <v>1717</v>
      </c>
      <c r="H1492" s="6">
        <v>2</v>
      </c>
      <c r="I1492" s="6" t="s">
        <v>297</v>
      </c>
      <c r="J1492" s="6">
        <v>1</v>
      </c>
      <c r="K1492" s="6" t="s">
        <v>810</v>
      </c>
      <c r="L1492" s="8">
        <v>6</v>
      </c>
      <c r="M1492" s="6" t="s">
        <v>297</v>
      </c>
      <c r="N1492" s="6" t="s">
        <v>1686</v>
      </c>
      <c r="R1492" s="6" t="str">
        <f t="shared" si="23"/>
        <v>12107Xã Tà Tổng21</v>
      </c>
    </row>
    <row r="1493" spans="1:18">
      <c r="A1493" s="6">
        <v>1492</v>
      </c>
      <c r="B1493" s="6">
        <v>12</v>
      </c>
      <c r="C1493" s="6" t="s">
        <v>1683</v>
      </c>
      <c r="D1493" s="6">
        <v>107</v>
      </c>
      <c r="E1493" s="6" t="s">
        <v>1706</v>
      </c>
      <c r="F1493" s="6">
        <v>3466</v>
      </c>
      <c r="G1493" s="6" t="s">
        <v>1718</v>
      </c>
      <c r="H1493" s="6">
        <v>2</v>
      </c>
      <c r="I1493" s="6" t="s">
        <v>297</v>
      </c>
      <c r="J1493" s="6">
        <v>1</v>
      </c>
      <c r="K1493" s="6" t="s">
        <v>810</v>
      </c>
      <c r="L1493" s="8">
        <v>6</v>
      </c>
      <c r="M1493" s="6" t="s">
        <v>297</v>
      </c>
      <c r="N1493" s="6" t="s">
        <v>1686</v>
      </c>
      <c r="R1493" s="6" t="str">
        <f t="shared" si="23"/>
        <v>12107Xã Bum Nưa21</v>
      </c>
    </row>
    <row r="1494" spans="1:18">
      <c r="A1494" s="6">
        <v>1493</v>
      </c>
      <c r="B1494" s="6">
        <v>12</v>
      </c>
      <c r="C1494" s="6" t="s">
        <v>1683</v>
      </c>
      <c r="D1494" s="6">
        <v>107</v>
      </c>
      <c r="E1494" s="6" t="s">
        <v>1706</v>
      </c>
      <c r="F1494" s="6">
        <v>3467</v>
      </c>
      <c r="G1494" s="6" t="s">
        <v>1719</v>
      </c>
      <c r="H1494" s="6">
        <v>2</v>
      </c>
      <c r="I1494" s="6" t="s">
        <v>297</v>
      </c>
      <c r="J1494" s="6">
        <v>1</v>
      </c>
      <c r="K1494" s="6" t="s">
        <v>810</v>
      </c>
      <c r="L1494" s="8">
        <v>6</v>
      </c>
      <c r="M1494" s="6" t="s">
        <v>297</v>
      </c>
      <c r="N1494" s="6" t="s">
        <v>1686</v>
      </c>
      <c r="R1494" s="6" t="str">
        <f t="shared" si="23"/>
        <v>12107Xã Vàng San21</v>
      </c>
    </row>
    <row r="1495" spans="1:18">
      <c r="A1495" s="6">
        <v>1494</v>
      </c>
      <c r="B1495" s="6">
        <v>12</v>
      </c>
      <c r="C1495" s="6" t="s">
        <v>1683</v>
      </c>
      <c r="D1495" s="6">
        <v>107</v>
      </c>
      <c r="E1495" s="6" t="s">
        <v>1706</v>
      </c>
      <c r="F1495" s="6">
        <v>3469</v>
      </c>
      <c r="G1495" s="6" t="s">
        <v>1720</v>
      </c>
      <c r="H1495" s="6">
        <v>2</v>
      </c>
      <c r="I1495" s="6" t="s">
        <v>297</v>
      </c>
      <c r="J1495" s="6">
        <v>1</v>
      </c>
      <c r="K1495" s="6" t="s">
        <v>810</v>
      </c>
      <c r="L1495" s="8">
        <v>6</v>
      </c>
      <c r="M1495" s="6" t="s">
        <v>297</v>
      </c>
      <c r="N1495" s="6" t="s">
        <v>1686</v>
      </c>
      <c r="R1495" s="6" t="str">
        <f t="shared" si="23"/>
        <v>12107Xã Kan Hồ21</v>
      </c>
    </row>
    <row r="1496" spans="1:18">
      <c r="A1496" s="6">
        <v>1495</v>
      </c>
      <c r="B1496" s="6">
        <v>12</v>
      </c>
      <c r="C1496" s="6" t="s">
        <v>1683</v>
      </c>
      <c r="D1496" s="6">
        <v>108</v>
      </c>
      <c r="E1496" s="6" t="s">
        <v>1721</v>
      </c>
      <c r="F1496" s="6">
        <v>3478</v>
      </c>
      <c r="G1496" s="6" t="s">
        <v>1722</v>
      </c>
      <c r="H1496" s="6">
        <v>1</v>
      </c>
      <c r="I1496" s="6" t="s">
        <v>251</v>
      </c>
      <c r="J1496" s="6">
        <v>1</v>
      </c>
      <c r="K1496" s="6" t="s">
        <v>810</v>
      </c>
      <c r="L1496" s="8">
        <v>5</v>
      </c>
      <c r="M1496" s="6" t="s">
        <v>251</v>
      </c>
      <c r="N1496" s="6" t="s">
        <v>1686</v>
      </c>
      <c r="R1496" s="6" t="str">
        <f t="shared" si="23"/>
        <v>12108Thị trấn Sìn Hồ11</v>
      </c>
    </row>
    <row r="1497" spans="1:18">
      <c r="A1497" s="6">
        <v>1496</v>
      </c>
      <c r="B1497" s="6">
        <v>12</v>
      </c>
      <c r="C1497" s="6" t="s">
        <v>1683</v>
      </c>
      <c r="D1497" s="6">
        <v>108</v>
      </c>
      <c r="E1497" s="6" t="s">
        <v>1721</v>
      </c>
      <c r="F1497" s="6">
        <v>3487</v>
      </c>
      <c r="G1497" s="6" t="s">
        <v>1723</v>
      </c>
      <c r="H1497" s="6">
        <v>2</v>
      </c>
      <c r="I1497" s="6" t="s">
        <v>297</v>
      </c>
      <c r="J1497" s="6">
        <v>1</v>
      </c>
      <c r="K1497" s="6" t="s">
        <v>810</v>
      </c>
      <c r="L1497" s="8">
        <v>6</v>
      </c>
      <c r="M1497" s="6" t="s">
        <v>297</v>
      </c>
      <c r="N1497" s="6" t="s">
        <v>1686</v>
      </c>
      <c r="R1497" s="6" t="str">
        <f t="shared" si="23"/>
        <v>12108Xã Chăn Nưa21</v>
      </c>
    </row>
    <row r="1498" spans="1:18">
      <c r="A1498" s="6">
        <v>1497</v>
      </c>
      <c r="B1498" s="6">
        <v>12</v>
      </c>
      <c r="C1498" s="6" t="s">
        <v>1683</v>
      </c>
      <c r="D1498" s="6">
        <v>108</v>
      </c>
      <c r="E1498" s="6" t="s">
        <v>1721</v>
      </c>
      <c r="F1498" s="6">
        <v>3493</v>
      </c>
      <c r="G1498" s="6" t="s">
        <v>1669</v>
      </c>
      <c r="H1498" s="6">
        <v>2</v>
      </c>
      <c r="I1498" s="6" t="s">
        <v>297</v>
      </c>
      <c r="J1498" s="6">
        <v>1</v>
      </c>
      <c r="K1498" s="6" t="s">
        <v>810</v>
      </c>
      <c r="L1498" s="8">
        <v>6</v>
      </c>
      <c r="M1498" s="6" t="s">
        <v>297</v>
      </c>
      <c r="N1498" s="6" t="s">
        <v>1686</v>
      </c>
      <c r="R1498" s="6" t="str">
        <f t="shared" si="23"/>
        <v>12108Xã Pa Tần21</v>
      </c>
    </row>
    <row r="1499" spans="1:18">
      <c r="A1499" s="6">
        <v>1498</v>
      </c>
      <c r="B1499" s="6">
        <v>12</v>
      </c>
      <c r="C1499" s="6" t="s">
        <v>1683</v>
      </c>
      <c r="D1499" s="6">
        <v>108</v>
      </c>
      <c r="E1499" s="6" t="s">
        <v>1721</v>
      </c>
      <c r="F1499" s="6">
        <v>3496</v>
      </c>
      <c r="G1499" s="6" t="s">
        <v>1681</v>
      </c>
      <c r="H1499" s="6">
        <v>2</v>
      </c>
      <c r="I1499" s="6" t="s">
        <v>297</v>
      </c>
      <c r="J1499" s="6">
        <v>1</v>
      </c>
      <c r="K1499" s="6" t="s">
        <v>810</v>
      </c>
      <c r="L1499" s="8">
        <v>6</v>
      </c>
      <c r="M1499" s="6" t="s">
        <v>297</v>
      </c>
      <c r="N1499" s="6" t="s">
        <v>1686</v>
      </c>
      <c r="R1499" s="6" t="str">
        <f t="shared" si="23"/>
        <v>12108Xã Phìn Hồ21</v>
      </c>
    </row>
    <row r="1500" spans="1:18">
      <c r="A1500" s="6">
        <v>1499</v>
      </c>
      <c r="B1500" s="6">
        <v>12</v>
      </c>
      <c r="C1500" s="6" t="s">
        <v>1683</v>
      </c>
      <c r="D1500" s="6">
        <v>108</v>
      </c>
      <c r="E1500" s="6" t="s">
        <v>1721</v>
      </c>
      <c r="F1500" s="6">
        <v>3499</v>
      </c>
      <c r="G1500" s="6" t="s">
        <v>1724</v>
      </c>
      <c r="H1500" s="6">
        <v>2</v>
      </c>
      <c r="I1500" s="6" t="s">
        <v>297</v>
      </c>
      <c r="J1500" s="6">
        <v>1</v>
      </c>
      <c r="K1500" s="6" t="s">
        <v>810</v>
      </c>
      <c r="L1500" s="8">
        <v>6</v>
      </c>
      <c r="M1500" s="6" t="s">
        <v>297</v>
      </c>
      <c r="N1500" s="6" t="s">
        <v>1686</v>
      </c>
      <c r="R1500" s="6" t="str">
        <f t="shared" si="23"/>
        <v>12108Xã Hồng Thu21</v>
      </c>
    </row>
    <row r="1501" spans="1:18">
      <c r="A1501" s="6">
        <v>1500</v>
      </c>
      <c r="B1501" s="6">
        <v>12</v>
      </c>
      <c r="C1501" s="6" t="s">
        <v>1683</v>
      </c>
      <c r="D1501" s="6">
        <v>108</v>
      </c>
      <c r="E1501" s="6" t="s">
        <v>1721</v>
      </c>
      <c r="F1501" s="6">
        <v>3505</v>
      </c>
      <c r="G1501" s="6" t="s">
        <v>1725</v>
      </c>
      <c r="H1501" s="6">
        <v>2</v>
      </c>
      <c r="I1501" s="6" t="s">
        <v>297</v>
      </c>
      <c r="J1501" s="6">
        <v>1</v>
      </c>
      <c r="K1501" s="6" t="s">
        <v>810</v>
      </c>
      <c r="L1501" s="8">
        <v>6</v>
      </c>
      <c r="M1501" s="6" t="s">
        <v>297</v>
      </c>
      <c r="N1501" s="6" t="s">
        <v>1686</v>
      </c>
      <c r="R1501" s="6" t="str">
        <f t="shared" si="23"/>
        <v>12108Xã Phăng Sô Lin21</v>
      </c>
    </row>
    <row r="1502" spans="1:18">
      <c r="A1502" s="6">
        <v>1501</v>
      </c>
      <c r="B1502" s="6">
        <v>12</v>
      </c>
      <c r="C1502" s="6" t="s">
        <v>1683</v>
      </c>
      <c r="D1502" s="6">
        <v>108</v>
      </c>
      <c r="E1502" s="6" t="s">
        <v>1721</v>
      </c>
      <c r="F1502" s="6">
        <v>3508</v>
      </c>
      <c r="G1502" s="6" t="s">
        <v>1726</v>
      </c>
      <c r="H1502" s="6">
        <v>2</v>
      </c>
      <c r="I1502" s="6" t="s">
        <v>297</v>
      </c>
      <c r="J1502" s="6">
        <v>1</v>
      </c>
      <c r="K1502" s="6" t="s">
        <v>810</v>
      </c>
      <c r="L1502" s="8">
        <v>6</v>
      </c>
      <c r="M1502" s="6" t="s">
        <v>297</v>
      </c>
      <c r="N1502" s="6" t="s">
        <v>1686</v>
      </c>
      <c r="R1502" s="6" t="str">
        <f t="shared" si="23"/>
        <v>12108Xã Ma Quai21</v>
      </c>
    </row>
    <row r="1503" spans="1:18">
      <c r="A1503" s="6">
        <v>1502</v>
      </c>
      <c r="B1503" s="6">
        <v>12</v>
      </c>
      <c r="C1503" s="6" t="s">
        <v>1683</v>
      </c>
      <c r="D1503" s="6">
        <v>108</v>
      </c>
      <c r="E1503" s="6" t="s">
        <v>1721</v>
      </c>
      <c r="F1503" s="6">
        <v>3509</v>
      </c>
      <c r="G1503" s="6" t="s">
        <v>1727</v>
      </c>
      <c r="H1503" s="6">
        <v>2</v>
      </c>
      <c r="I1503" s="6" t="s">
        <v>297</v>
      </c>
      <c r="J1503" s="6">
        <v>1</v>
      </c>
      <c r="K1503" s="6" t="s">
        <v>810</v>
      </c>
      <c r="L1503" s="8">
        <v>6</v>
      </c>
      <c r="M1503" s="6" t="s">
        <v>297</v>
      </c>
      <c r="N1503" s="6" t="s">
        <v>1686</v>
      </c>
      <c r="R1503" s="6" t="str">
        <f t="shared" si="23"/>
        <v>12108Xã Lùng Thàng21</v>
      </c>
    </row>
    <row r="1504" spans="1:18">
      <c r="A1504" s="6">
        <v>1503</v>
      </c>
      <c r="B1504" s="6">
        <v>12</v>
      </c>
      <c r="C1504" s="6" t="s">
        <v>1683</v>
      </c>
      <c r="D1504" s="6">
        <v>108</v>
      </c>
      <c r="E1504" s="6" t="s">
        <v>1721</v>
      </c>
      <c r="F1504" s="6">
        <v>3511</v>
      </c>
      <c r="G1504" s="6" t="s">
        <v>825</v>
      </c>
      <c r="H1504" s="6">
        <v>2</v>
      </c>
      <c r="I1504" s="6" t="s">
        <v>297</v>
      </c>
      <c r="J1504" s="6">
        <v>1</v>
      </c>
      <c r="K1504" s="6" t="s">
        <v>810</v>
      </c>
      <c r="L1504" s="8">
        <v>6</v>
      </c>
      <c r="M1504" s="6" t="s">
        <v>297</v>
      </c>
      <c r="N1504" s="6" t="s">
        <v>1686</v>
      </c>
      <c r="R1504" s="6" t="str">
        <f t="shared" si="23"/>
        <v>12108Xã Tả Phìn21</v>
      </c>
    </row>
    <row r="1505" spans="1:18">
      <c r="A1505" s="6">
        <v>1504</v>
      </c>
      <c r="B1505" s="6">
        <v>12</v>
      </c>
      <c r="C1505" s="6" t="s">
        <v>1683</v>
      </c>
      <c r="D1505" s="6">
        <v>108</v>
      </c>
      <c r="E1505" s="6" t="s">
        <v>1721</v>
      </c>
      <c r="F1505" s="6">
        <v>3514</v>
      </c>
      <c r="G1505" s="6" t="s">
        <v>1728</v>
      </c>
      <c r="H1505" s="6">
        <v>2</v>
      </c>
      <c r="I1505" s="6" t="s">
        <v>297</v>
      </c>
      <c r="J1505" s="6">
        <v>1</v>
      </c>
      <c r="K1505" s="6" t="s">
        <v>810</v>
      </c>
      <c r="L1505" s="8">
        <v>6</v>
      </c>
      <c r="M1505" s="6" t="s">
        <v>297</v>
      </c>
      <c r="N1505" s="6" t="s">
        <v>1686</v>
      </c>
      <c r="R1505" s="6" t="str">
        <f t="shared" si="23"/>
        <v>12108Xã Sà Dề Phìn21</v>
      </c>
    </row>
    <row r="1506" spans="1:18">
      <c r="A1506" s="6">
        <v>1505</v>
      </c>
      <c r="B1506" s="6">
        <v>12</v>
      </c>
      <c r="C1506" s="6" t="s">
        <v>1683</v>
      </c>
      <c r="D1506" s="6">
        <v>108</v>
      </c>
      <c r="E1506" s="6" t="s">
        <v>1721</v>
      </c>
      <c r="F1506" s="6">
        <v>3517</v>
      </c>
      <c r="G1506" s="6" t="s">
        <v>1729</v>
      </c>
      <c r="H1506" s="6">
        <v>2</v>
      </c>
      <c r="I1506" s="6" t="s">
        <v>297</v>
      </c>
      <c r="J1506" s="6">
        <v>1</v>
      </c>
      <c r="K1506" s="6" t="s">
        <v>810</v>
      </c>
      <c r="L1506" s="8">
        <v>6</v>
      </c>
      <c r="M1506" s="6" t="s">
        <v>297</v>
      </c>
      <c r="N1506" s="6" t="s">
        <v>1686</v>
      </c>
      <c r="R1506" s="6" t="str">
        <f t="shared" si="23"/>
        <v>12108Xã Nậm Tăm21</v>
      </c>
    </row>
    <row r="1507" spans="1:18">
      <c r="A1507" s="6">
        <v>1506</v>
      </c>
      <c r="B1507" s="6">
        <v>12</v>
      </c>
      <c r="C1507" s="6" t="s">
        <v>1683</v>
      </c>
      <c r="D1507" s="6">
        <v>108</v>
      </c>
      <c r="E1507" s="6" t="s">
        <v>1721</v>
      </c>
      <c r="F1507" s="6">
        <v>3520</v>
      </c>
      <c r="G1507" s="6" t="s">
        <v>1730</v>
      </c>
      <c r="H1507" s="6">
        <v>2</v>
      </c>
      <c r="I1507" s="6" t="s">
        <v>297</v>
      </c>
      <c r="J1507" s="6">
        <v>1</v>
      </c>
      <c r="K1507" s="6" t="s">
        <v>810</v>
      </c>
      <c r="L1507" s="8">
        <v>6</v>
      </c>
      <c r="M1507" s="6" t="s">
        <v>297</v>
      </c>
      <c r="N1507" s="6" t="s">
        <v>1686</v>
      </c>
      <c r="R1507" s="6" t="str">
        <f t="shared" si="23"/>
        <v>12108Xã Tả Ngảo21</v>
      </c>
    </row>
    <row r="1508" spans="1:18">
      <c r="A1508" s="6">
        <v>1507</v>
      </c>
      <c r="B1508" s="6">
        <v>12</v>
      </c>
      <c r="C1508" s="6" t="s">
        <v>1683</v>
      </c>
      <c r="D1508" s="6">
        <v>108</v>
      </c>
      <c r="E1508" s="6" t="s">
        <v>1721</v>
      </c>
      <c r="F1508" s="6">
        <v>3523</v>
      </c>
      <c r="G1508" s="6" t="s">
        <v>1731</v>
      </c>
      <c r="H1508" s="6">
        <v>2</v>
      </c>
      <c r="I1508" s="6" t="s">
        <v>297</v>
      </c>
      <c r="J1508" s="6">
        <v>1</v>
      </c>
      <c r="K1508" s="6" t="s">
        <v>810</v>
      </c>
      <c r="L1508" s="8">
        <v>6</v>
      </c>
      <c r="M1508" s="6" t="s">
        <v>297</v>
      </c>
      <c r="N1508" s="6" t="s">
        <v>1686</v>
      </c>
      <c r="R1508" s="6" t="str">
        <f t="shared" si="23"/>
        <v>12108Xã Pu Sam Cáp21</v>
      </c>
    </row>
    <row r="1509" spans="1:18">
      <c r="A1509" s="6">
        <v>1508</v>
      </c>
      <c r="B1509" s="6">
        <v>12</v>
      </c>
      <c r="C1509" s="6" t="s">
        <v>1683</v>
      </c>
      <c r="D1509" s="6">
        <v>108</v>
      </c>
      <c r="E1509" s="6" t="s">
        <v>1721</v>
      </c>
      <c r="F1509" s="6">
        <v>3526</v>
      </c>
      <c r="G1509" s="6" t="s">
        <v>1732</v>
      </c>
      <c r="H1509" s="6">
        <v>2</v>
      </c>
      <c r="I1509" s="6" t="s">
        <v>297</v>
      </c>
      <c r="J1509" s="6">
        <v>1</v>
      </c>
      <c r="K1509" s="6" t="s">
        <v>810</v>
      </c>
      <c r="L1509" s="8">
        <v>6</v>
      </c>
      <c r="M1509" s="6" t="s">
        <v>297</v>
      </c>
      <c r="N1509" s="6" t="s">
        <v>1686</v>
      </c>
      <c r="R1509" s="6" t="str">
        <f t="shared" si="23"/>
        <v>12108Xã Nậm Cha21</v>
      </c>
    </row>
    <row r="1510" spans="1:18">
      <c r="A1510" s="6">
        <v>1509</v>
      </c>
      <c r="B1510" s="6">
        <v>12</v>
      </c>
      <c r="C1510" s="6" t="s">
        <v>1683</v>
      </c>
      <c r="D1510" s="6">
        <v>108</v>
      </c>
      <c r="E1510" s="6" t="s">
        <v>1721</v>
      </c>
      <c r="F1510" s="6">
        <v>3527</v>
      </c>
      <c r="G1510" s="6" t="s">
        <v>1733</v>
      </c>
      <c r="H1510" s="6">
        <v>2</v>
      </c>
      <c r="I1510" s="6" t="s">
        <v>297</v>
      </c>
      <c r="J1510" s="6">
        <v>1</v>
      </c>
      <c r="K1510" s="6" t="s">
        <v>810</v>
      </c>
      <c r="L1510" s="8">
        <v>6</v>
      </c>
      <c r="M1510" s="6" t="s">
        <v>297</v>
      </c>
      <c r="N1510" s="6" t="s">
        <v>1686</v>
      </c>
      <c r="R1510" s="6" t="str">
        <f t="shared" si="23"/>
        <v>12108Xã Pa Khoá21</v>
      </c>
    </row>
    <row r="1511" spans="1:18">
      <c r="A1511" s="6">
        <v>1510</v>
      </c>
      <c r="B1511" s="6">
        <v>12</v>
      </c>
      <c r="C1511" s="6" t="s">
        <v>1683</v>
      </c>
      <c r="D1511" s="6">
        <v>108</v>
      </c>
      <c r="E1511" s="6" t="s">
        <v>1721</v>
      </c>
      <c r="F1511" s="6">
        <v>3529</v>
      </c>
      <c r="G1511" s="6" t="s">
        <v>1734</v>
      </c>
      <c r="H1511" s="6">
        <v>2</v>
      </c>
      <c r="I1511" s="6" t="s">
        <v>297</v>
      </c>
      <c r="J1511" s="6">
        <v>1</v>
      </c>
      <c r="K1511" s="6" t="s">
        <v>810</v>
      </c>
      <c r="L1511" s="8">
        <v>6</v>
      </c>
      <c r="M1511" s="6" t="s">
        <v>297</v>
      </c>
      <c r="N1511" s="6" t="s">
        <v>1686</v>
      </c>
      <c r="R1511" s="6" t="str">
        <f t="shared" si="23"/>
        <v>12108Xã Làng Mô21</v>
      </c>
    </row>
    <row r="1512" spans="1:18">
      <c r="A1512" s="6">
        <v>1511</v>
      </c>
      <c r="B1512" s="6">
        <v>12</v>
      </c>
      <c r="C1512" s="6" t="s">
        <v>1683</v>
      </c>
      <c r="D1512" s="6">
        <v>108</v>
      </c>
      <c r="E1512" s="6" t="s">
        <v>1721</v>
      </c>
      <c r="F1512" s="6">
        <v>3532</v>
      </c>
      <c r="G1512" s="6" t="s">
        <v>1735</v>
      </c>
      <c r="H1512" s="6">
        <v>2</v>
      </c>
      <c r="I1512" s="6" t="s">
        <v>297</v>
      </c>
      <c r="J1512" s="6">
        <v>1</v>
      </c>
      <c r="K1512" s="6" t="s">
        <v>810</v>
      </c>
      <c r="L1512" s="8">
        <v>6</v>
      </c>
      <c r="M1512" s="6" t="s">
        <v>297</v>
      </c>
      <c r="N1512" s="6" t="s">
        <v>1686</v>
      </c>
      <c r="R1512" s="6" t="str">
        <f t="shared" si="23"/>
        <v>12108Xã Noong Hẻo21</v>
      </c>
    </row>
    <row r="1513" spans="1:18">
      <c r="A1513" s="6">
        <v>1512</v>
      </c>
      <c r="B1513" s="6">
        <v>12</v>
      </c>
      <c r="C1513" s="6" t="s">
        <v>1683</v>
      </c>
      <c r="D1513" s="6">
        <v>108</v>
      </c>
      <c r="E1513" s="6" t="s">
        <v>1721</v>
      </c>
      <c r="F1513" s="6">
        <v>3535</v>
      </c>
      <c r="G1513" s="6" t="s">
        <v>1736</v>
      </c>
      <c r="H1513" s="6">
        <v>2</v>
      </c>
      <c r="I1513" s="6" t="s">
        <v>297</v>
      </c>
      <c r="J1513" s="6">
        <v>1</v>
      </c>
      <c r="K1513" s="6" t="s">
        <v>810</v>
      </c>
      <c r="L1513" s="8">
        <v>6</v>
      </c>
      <c r="M1513" s="6" t="s">
        <v>297</v>
      </c>
      <c r="N1513" s="6" t="s">
        <v>1686</v>
      </c>
      <c r="R1513" s="6" t="str">
        <f t="shared" si="23"/>
        <v>12108Xã Nậm Mạ21</v>
      </c>
    </row>
    <row r="1514" spans="1:18">
      <c r="A1514" s="6">
        <v>1513</v>
      </c>
      <c r="B1514" s="6">
        <v>12</v>
      </c>
      <c r="C1514" s="6" t="s">
        <v>1683</v>
      </c>
      <c r="D1514" s="6">
        <v>108</v>
      </c>
      <c r="E1514" s="6" t="s">
        <v>1721</v>
      </c>
      <c r="F1514" s="6">
        <v>3538</v>
      </c>
      <c r="G1514" s="6" t="s">
        <v>1737</v>
      </c>
      <c r="H1514" s="6">
        <v>2</v>
      </c>
      <c r="I1514" s="6" t="s">
        <v>297</v>
      </c>
      <c r="J1514" s="6">
        <v>1</v>
      </c>
      <c r="K1514" s="6" t="s">
        <v>810</v>
      </c>
      <c r="L1514" s="8">
        <v>6</v>
      </c>
      <c r="M1514" s="6" t="s">
        <v>297</v>
      </c>
      <c r="N1514" s="6" t="s">
        <v>1686</v>
      </c>
      <c r="R1514" s="6" t="str">
        <f t="shared" si="23"/>
        <v>12108Xã Căn Co21</v>
      </c>
    </row>
    <row r="1515" spans="1:18">
      <c r="A1515" s="6">
        <v>1514</v>
      </c>
      <c r="B1515" s="6">
        <v>12</v>
      </c>
      <c r="C1515" s="6" t="s">
        <v>1683</v>
      </c>
      <c r="D1515" s="6">
        <v>108</v>
      </c>
      <c r="E1515" s="6" t="s">
        <v>1721</v>
      </c>
      <c r="F1515" s="6">
        <v>3541</v>
      </c>
      <c r="G1515" s="6" t="s">
        <v>1738</v>
      </c>
      <c r="H1515" s="6">
        <v>2</v>
      </c>
      <c r="I1515" s="6" t="s">
        <v>297</v>
      </c>
      <c r="J1515" s="6">
        <v>1</v>
      </c>
      <c r="K1515" s="6" t="s">
        <v>810</v>
      </c>
      <c r="L1515" s="8">
        <v>6</v>
      </c>
      <c r="M1515" s="6" t="s">
        <v>297</v>
      </c>
      <c r="N1515" s="6" t="s">
        <v>1686</v>
      </c>
      <c r="R1515" s="6" t="str">
        <f t="shared" si="23"/>
        <v>12108Xã Tủa Sín Chải21</v>
      </c>
    </row>
    <row r="1516" spans="1:18">
      <c r="A1516" s="6">
        <v>1515</v>
      </c>
      <c r="B1516" s="6">
        <v>12</v>
      </c>
      <c r="C1516" s="6" t="s">
        <v>1683</v>
      </c>
      <c r="D1516" s="6">
        <v>108</v>
      </c>
      <c r="E1516" s="6" t="s">
        <v>1721</v>
      </c>
      <c r="F1516" s="6">
        <v>3544</v>
      </c>
      <c r="G1516" s="6" t="s">
        <v>1739</v>
      </c>
      <c r="H1516" s="6">
        <v>2</v>
      </c>
      <c r="I1516" s="6" t="s">
        <v>297</v>
      </c>
      <c r="J1516" s="6">
        <v>1</v>
      </c>
      <c r="K1516" s="6" t="s">
        <v>810</v>
      </c>
      <c r="L1516" s="8">
        <v>6</v>
      </c>
      <c r="M1516" s="6" t="s">
        <v>297</v>
      </c>
      <c r="N1516" s="6" t="s">
        <v>1686</v>
      </c>
      <c r="R1516" s="6" t="str">
        <f t="shared" si="23"/>
        <v>12108Xã Nậm Cuổi21</v>
      </c>
    </row>
    <row r="1517" spans="1:18">
      <c r="A1517" s="6">
        <v>1516</v>
      </c>
      <c r="B1517" s="6">
        <v>12</v>
      </c>
      <c r="C1517" s="6" t="s">
        <v>1683</v>
      </c>
      <c r="D1517" s="6">
        <v>108</v>
      </c>
      <c r="E1517" s="6" t="s">
        <v>1721</v>
      </c>
      <c r="F1517" s="6">
        <v>3547</v>
      </c>
      <c r="G1517" s="6" t="s">
        <v>1740</v>
      </c>
      <c r="H1517" s="6">
        <v>2</v>
      </c>
      <c r="I1517" s="6" t="s">
        <v>297</v>
      </c>
      <c r="J1517" s="6">
        <v>1</v>
      </c>
      <c r="K1517" s="6" t="s">
        <v>810</v>
      </c>
      <c r="L1517" s="8">
        <v>6</v>
      </c>
      <c r="M1517" s="6" t="s">
        <v>297</v>
      </c>
      <c r="N1517" s="6" t="s">
        <v>1686</v>
      </c>
      <c r="R1517" s="6" t="str">
        <f t="shared" si="23"/>
        <v>12108Xã Nậm Hăn21</v>
      </c>
    </row>
    <row r="1518" spans="1:18">
      <c r="A1518" s="6">
        <v>1517</v>
      </c>
      <c r="B1518" s="6">
        <v>12</v>
      </c>
      <c r="C1518" s="6" t="s">
        <v>1683</v>
      </c>
      <c r="D1518" s="6">
        <v>109</v>
      </c>
      <c r="E1518" s="6" t="s">
        <v>1741</v>
      </c>
      <c r="F1518" s="6">
        <v>3391</v>
      </c>
      <c r="G1518" s="6" t="s">
        <v>1742</v>
      </c>
      <c r="H1518" s="6">
        <v>2</v>
      </c>
      <c r="I1518" s="6" t="s">
        <v>297</v>
      </c>
      <c r="J1518" s="6">
        <v>1</v>
      </c>
      <c r="K1518" s="6" t="s">
        <v>810</v>
      </c>
      <c r="L1518" s="8">
        <v>6</v>
      </c>
      <c r="M1518" s="6" t="s">
        <v>297</v>
      </c>
      <c r="N1518" s="6" t="s">
        <v>1686</v>
      </c>
      <c r="R1518" s="6" t="str">
        <f t="shared" si="23"/>
        <v>12109Xã Lả Nhì Thàng21</v>
      </c>
    </row>
    <row r="1519" spans="1:18">
      <c r="A1519" s="6">
        <v>1518</v>
      </c>
      <c r="B1519" s="6">
        <v>12</v>
      </c>
      <c r="C1519" s="6" t="s">
        <v>1683</v>
      </c>
      <c r="D1519" s="6">
        <v>109</v>
      </c>
      <c r="E1519" s="6" t="s">
        <v>1741</v>
      </c>
      <c r="F1519" s="6">
        <v>3490</v>
      </c>
      <c r="G1519" s="6" t="s">
        <v>1743</v>
      </c>
      <c r="H1519" s="6">
        <v>2</v>
      </c>
      <c r="I1519" s="6" t="s">
        <v>297</v>
      </c>
      <c r="J1519" s="6">
        <v>1</v>
      </c>
      <c r="K1519" s="6" t="s">
        <v>810</v>
      </c>
      <c r="L1519" s="8">
        <v>6</v>
      </c>
      <c r="M1519" s="6" t="s">
        <v>297</v>
      </c>
      <c r="N1519" s="6" t="s">
        <v>1686</v>
      </c>
      <c r="R1519" s="6" t="str">
        <f t="shared" si="23"/>
        <v>12109Xã Huổi Luông21</v>
      </c>
    </row>
    <row r="1520" spans="1:18">
      <c r="A1520" s="6">
        <v>1519</v>
      </c>
      <c r="B1520" s="6">
        <v>12</v>
      </c>
      <c r="C1520" s="6" t="s">
        <v>1683</v>
      </c>
      <c r="D1520" s="6">
        <v>109</v>
      </c>
      <c r="E1520" s="6" t="s">
        <v>1741</v>
      </c>
      <c r="F1520" s="6">
        <v>3549</v>
      </c>
      <c r="G1520" s="6" t="s">
        <v>1744</v>
      </c>
      <c r="H1520" s="6">
        <v>1</v>
      </c>
      <c r="I1520" s="6" t="s">
        <v>251</v>
      </c>
      <c r="J1520" s="6">
        <v>1</v>
      </c>
      <c r="K1520" s="6" t="s">
        <v>810</v>
      </c>
      <c r="L1520" s="8">
        <v>5</v>
      </c>
      <c r="M1520" s="6" t="s">
        <v>251</v>
      </c>
      <c r="N1520" s="6" t="s">
        <v>1686</v>
      </c>
      <c r="R1520" s="6" t="str">
        <f t="shared" si="23"/>
        <v>12109Thị trấn Phong Thổ11</v>
      </c>
    </row>
    <row r="1521" spans="1:18">
      <c r="A1521" s="6">
        <v>1520</v>
      </c>
      <c r="B1521" s="6">
        <v>12</v>
      </c>
      <c r="C1521" s="6" t="s">
        <v>1683</v>
      </c>
      <c r="D1521" s="6">
        <v>109</v>
      </c>
      <c r="E1521" s="6" t="s">
        <v>1741</v>
      </c>
      <c r="F1521" s="6">
        <v>3550</v>
      </c>
      <c r="G1521" s="6" t="s">
        <v>1745</v>
      </c>
      <c r="H1521" s="6">
        <v>2</v>
      </c>
      <c r="I1521" s="6" t="s">
        <v>297</v>
      </c>
      <c r="J1521" s="6">
        <v>1</v>
      </c>
      <c r="K1521" s="6" t="s">
        <v>810</v>
      </c>
      <c r="L1521" s="8">
        <v>6</v>
      </c>
      <c r="M1521" s="6" t="s">
        <v>297</v>
      </c>
      <c r="N1521" s="6" t="s">
        <v>1686</v>
      </c>
      <c r="R1521" s="6" t="str">
        <f t="shared" si="23"/>
        <v>12109Xã Sì Lở Lầu21</v>
      </c>
    </row>
    <row r="1522" spans="1:18">
      <c r="A1522" s="6">
        <v>1521</v>
      </c>
      <c r="B1522" s="6">
        <v>12</v>
      </c>
      <c r="C1522" s="6" t="s">
        <v>1683</v>
      </c>
      <c r="D1522" s="6">
        <v>109</v>
      </c>
      <c r="E1522" s="6" t="s">
        <v>1741</v>
      </c>
      <c r="F1522" s="6">
        <v>3553</v>
      </c>
      <c r="G1522" s="6" t="s">
        <v>1746</v>
      </c>
      <c r="H1522" s="6">
        <v>2</v>
      </c>
      <c r="I1522" s="6" t="s">
        <v>297</v>
      </c>
      <c r="J1522" s="6">
        <v>1</v>
      </c>
      <c r="K1522" s="6" t="s">
        <v>810</v>
      </c>
      <c r="L1522" s="8">
        <v>6</v>
      </c>
      <c r="M1522" s="6" t="s">
        <v>297</v>
      </c>
      <c r="N1522" s="6" t="s">
        <v>1686</v>
      </c>
      <c r="R1522" s="6" t="str">
        <f t="shared" si="23"/>
        <v>12109Xã Mồ Sì San21</v>
      </c>
    </row>
    <row r="1523" spans="1:18">
      <c r="A1523" s="6">
        <v>1522</v>
      </c>
      <c r="B1523" s="6">
        <v>12</v>
      </c>
      <c r="C1523" s="6" t="s">
        <v>1683</v>
      </c>
      <c r="D1523" s="6">
        <v>109</v>
      </c>
      <c r="E1523" s="6" t="s">
        <v>1741</v>
      </c>
      <c r="F1523" s="6">
        <v>3559</v>
      </c>
      <c r="G1523" s="6" t="s">
        <v>1747</v>
      </c>
      <c r="H1523" s="6">
        <v>2</v>
      </c>
      <c r="I1523" s="6" t="s">
        <v>297</v>
      </c>
      <c r="J1523" s="6">
        <v>1</v>
      </c>
      <c r="K1523" s="6" t="s">
        <v>810</v>
      </c>
      <c r="L1523" s="8">
        <v>6</v>
      </c>
      <c r="M1523" s="6" t="s">
        <v>297</v>
      </c>
      <c r="N1523" s="6" t="s">
        <v>1686</v>
      </c>
      <c r="R1523" s="6" t="str">
        <f t="shared" si="23"/>
        <v>12109Xã Pa Vây Sử21</v>
      </c>
    </row>
    <row r="1524" spans="1:18">
      <c r="A1524" s="6">
        <v>1523</v>
      </c>
      <c r="B1524" s="6">
        <v>12</v>
      </c>
      <c r="C1524" s="6" t="s">
        <v>1683</v>
      </c>
      <c r="D1524" s="6">
        <v>109</v>
      </c>
      <c r="E1524" s="6" t="s">
        <v>1741</v>
      </c>
      <c r="F1524" s="6">
        <v>3562</v>
      </c>
      <c r="G1524" s="6" t="s">
        <v>1748</v>
      </c>
      <c r="H1524" s="6">
        <v>2</v>
      </c>
      <c r="I1524" s="6" t="s">
        <v>297</v>
      </c>
      <c r="J1524" s="6">
        <v>1</v>
      </c>
      <c r="K1524" s="6" t="s">
        <v>810</v>
      </c>
      <c r="L1524" s="8">
        <v>6</v>
      </c>
      <c r="M1524" s="6" t="s">
        <v>297</v>
      </c>
      <c r="N1524" s="6" t="s">
        <v>1686</v>
      </c>
      <c r="R1524" s="6" t="str">
        <f t="shared" si="23"/>
        <v>12109Xã Vàng Ma Chải21</v>
      </c>
    </row>
    <row r="1525" spans="1:18">
      <c r="A1525" s="6">
        <v>1524</v>
      </c>
      <c r="B1525" s="6">
        <v>12</v>
      </c>
      <c r="C1525" s="6" t="s">
        <v>1683</v>
      </c>
      <c r="D1525" s="6">
        <v>109</v>
      </c>
      <c r="E1525" s="6" t="s">
        <v>1741</v>
      </c>
      <c r="F1525" s="6">
        <v>3565</v>
      </c>
      <c r="G1525" s="6" t="s">
        <v>1749</v>
      </c>
      <c r="H1525" s="6">
        <v>2</v>
      </c>
      <c r="I1525" s="6" t="s">
        <v>297</v>
      </c>
      <c r="J1525" s="6">
        <v>1</v>
      </c>
      <c r="K1525" s="6" t="s">
        <v>810</v>
      </c>
      <c r="L1525" s="8">
        <v>6</v>
      </c>
      <c r="M1525" s="6" t="s">
        <v>297</v>
      </c>
      <c r="N1525" s="6" t="s">
        <v>1686</v>
      </c>
      <c r="R1525" s="6" t="str">
        <f t="shared" si="23"/>
        <v>12109Xã Tông Qua Lìn21</v>
      </c>
    </row>
    <row r="1526" spans="1:18">
      <c r="A1526" s="6">
        <v>1525</v>
      </c>
      <c r="B1526" s="6">
        <v>12</v>
      </c>
      <c r="C1526" s="6" t="s">
        <v>1683</v>
      </c>
      <c r="D1526" s="6">
        <v>109</v>
      </c>
      <c r="E1526" s="6" t="s">
        <v>1741</v>
      </c>
      <c r="F1526" s="6">
        <v>3568</v>
      </c>
      <c r="G1526" s="6" t="s">
        <v>1750</v>
      </c>
      <c r="H1526" s="6">
        <v>2</v>
      </c>
      <c r="I1526" s="6" t="s">
        <v>297</v>
      </c>
      <c r="J1526" s="6">
        <v>1</v>
      </c>
      <c r="K1526" s="6" t="s">
        <v>810</v>
      </c>
      <c r="L1526" s="8">
        <v>6</v>
      </c>
      <c r="M1526" s="6" t="s">
        <v>297</v>
      </c>
      <c r="N1526" s="6" t="s">
        <v>1686</v>
      </c>
      <c r="R1526" s="6" t="str">
        <f t="shared" si="23"/>
        <v>12109Xã Mù Sang21</v>
      </c>
    </row>
    <row r="1527" spans="1:18">
      <c r="A1527" s="6">
        <v>1526</v>
      </c>
      <c r="B1527" s="6">
        <v>12</v>
      </c>
      <c r="C1527" s="6" t="s">
        <v>1683</v>
      </c>
      <c r="D1527" s="6">
        <v>109</v>
      </c>
      <c r="E1527" s="6" t="s">
        <v>1741</v>
      </c>
      <c r="F1527" s="6">
        <v>3571</v>
      </c>
      <c r="G1527" s="6" t="s">
        <v>1751</v>
      </c>
      <c r="H1527" s="6">
        <v>2</v>
      </c>
      <c r="I1527" s="6" t="s">
        <v>297</v>
      </c>
      <c r="J1527" s="6">
        <v>1</v>
      </c>
      <c r="K1527" s="6" t="s">
        <v>810</v>
      </c>
      <c r="L1527" s="8">
        <v>6</v>
      </c>
      <c r="M1527" s="6" t="s">
        <v>297</v>
      </c>
      <c r="N1527" s="6" t="s">
        <v>1686</v>
      </c>
      <c r="R1527" s="6" t="str">
        <f t="shared" si="23"/>
        <v>12109Xã Dào San21</v>
      </c>
    </row>
    <row r="1528" spans="1:18">
      <c r="A1528" s="6">
        <v>1527</v>
      </c>
      <c r="B1528" s="6">
        <v>12</v>
      </c>
      <c r="C1528" s="6" t="s">
        <v>1683</v>
      </c>
      <c r="D1528" s="6">
        <v>109</v>
      </c>
      <c r="E1528" s="6" t="s">
        <v>1741</v>
      </c>
      <c r="F1528" s="6">
        <v>3574</v>
      </c>
      <c r="G1528" s="6" t="s">
        <v>1752</v>
      </c>
      <c r="H1528" s="6">
        <v>2</v>
      </c>
      <c r="I1528" s="6" t="s">
        <v>297</v>
      </c>
      <c r="J1528" s="6">
        <v>1</v>
      </c>
      <c r="K1528" s="6" t="s">
        <v>810</v>
      </c>
      <c r="L1528" s="8">
        <v>6</v>
      </c>
      <c r="M1528" s="6" t="s">
        <v>297</v>
      </c>
      <c r="N1528" s="6" t="s">
        <v>1686</v>
      </c>
      <c r="R1528" s="6" t="str">
        <f t="shared" si="23"/>
        <v>12109Xã Ma Ly Pho21</v>
      </c>
    </row>
    <row r="1529" spans="1:18">
      <c r="A1529" s="6">
        <v>1528</v>
      </c>
      <c r="B1529" s="6">
        <v>12</v>
      </c>
      <c r="C1529" s="6" t="s">
        <v>1683</v>
      </c>
      <c r="D1529" s="6">
        <v>109</v>
      </c>
      <c r="E1529" s="6" t="s">
        <v>1741</v>
      </c>
      <c r="F1529" s="6">
        <v>3577</v>
      </c>
      <c r="G1529" s="6" t="s">
        <v>1753</v>
      </c>
      <c r="H1529" s="6">
        <v>2</v>
      </c>
      <c r="I1529" s="6" t="s">
        <v>297</v>
      </c>
      <c r="J1529" s="6">
        <v>1</v>
      </c>
      <c r="K1529" s="6" t="s">
        <v>810</v>
      </c>
      <c r="L1529" s="8">
        <v>6</v>
      </c>
      <c r="M1529" s="6" t="s">
        <v>297</v>
      </c>
      <c r="N1529" s="6" t="s">
        <v>1686</v>
      </c>
      <c r="R1529" s="6" t="str">
        <f t="shared" si="23"/>
        <v>12109Xã Bản Lang21</v>
      </c>
    </row>
    <row r="1530" spans="1:18">
      <c r="A1530" s="6">
        <v>1529</v>
      </c>
      <c r="B1530" s="6">
        <v>12</v>
      </c>
      <c r="C1530" s="6" t="s">
        <v>1683</v>
      </c>
      <c r="D1530" s="6">
        <v>109</v>
      </c>
      <c r="E1530" s="6" t="s">
        <v>1741</v>
      </c>
      <c r="F1530" s="6">
        <v>3580</v>
      </c>
      <c r="G1530" s="6" t="s">
        <v>1754</v>
      </c>
      <c r="H1530" s="6">
        <v>2</v>
      </c>
      <c r="I1530" s="6" t="s">
        <v>297</v>
      </c>
      <c r="J1530" s="6">
        <v>1</v>
      </c>
      <c r="K1530" s="6" t="s">
        <v>810</v>
      </c>
      <c r="L1530" s="8">
        <v>6</v>
      </c>
      <c r="M1530" s="6" t="s">
        <v>297</v>
      </c>
      <c r="N1530" s="6" t="s">
        <v>1686</v>
      </c>
      <c r="R1530" s="6" t="str">
        <f t="shared" si="23"/>
        <v>12109Xã Hoang Thèn21</v>
      </c>
    </row>
    <row r="1531" spans="1:18">
      <c r="A1531" s="6">
        <v>1530</v>
      </c>
      <c r="B1531" s="6">
        <v>12</v>
      </c>
      <c r="C1531" s="6" t="s">
        <v>1683</v>
      </c>
      <c r="D1531" s="6">
        <v>109</v>
      </c>
      <c r="E1531" s="6" t="s">
        <v>1741</v>
      </c>
      <c r="F1531" s="6">
        <v>3583</v>
      </c>
      <c r="G1531" s="6" t="s">
        <v>1755</v>
      </c>
      <c r="H1531" s="6">
        <v>2</v>
      </c>
      <c r="I1531" s="6" t="s">
        <v>297</v>
      </c>
      <c r="J1531" s="6">
        <v>1</v>
      </c>
      <c r="K1531" s="6" t="s">
        <v>810</v>
      </c>
      <c r="L1531" s="8">
        <v>6</v>
      </c>
      <c r="M1531" s="6" t="s">
        <v>297</v>
      </c>
      <c r="N1531" s="6" t="s">
        <v>1686</v>
      </c>
      <c r="R1531" s="6" t="str">
        <f t="shared" si="23"/>
        <v>12109Xã Khổng Lào21</v>
      </c>
    </row>
    <row r="1532" spans="1:18">
      <c r="A1532" s="6">
        <v>1531</v>
      </c>
      <c r="B1532" s="6">
        <v>12</v>
      </c>
      <c r="C1532" s="6" t="s">
        <v>1683</v>
      </c>
      <c r="D1532" s="6">
        <v>109</v>
      </c>
      <c r="E1532" s="6" t="s">
        <v>1741</v>
      </c>
      <c r="F1532" s="6">
        <v>3586</v>
      </c>
      <c r="G1532" s="6" t="s">
        <v>1756</v>
      </c>
      <c r="H1532" s="6">
        <v>2</v>
      </c>
      <c r="I1532" s="6" t="s">
        <v>297</v>
      </c>
      <c r="J1532" s="6">
        <v>1</v>
      </c>
      <c r="K1532" s="6" t="s">
        <v>810</v>
      </c>
      <c r="L1532" s="8">
        <v>6</v>
      </c>
      <c r="M1532" s="6" t="s">
        <v>297</v>
      </c>
      <c r="N1532" s="6" t="s">
        <v>1686</v>
      </c>
      <c r="R1532" s="6" t="str">
        <f t="shared" si="23"/>
        <v>12109Xã Nậm Xe21</v>
      </c>
    </row>
    <row r="1533" spans="1:18">
      <c r="A1533" s="6">
        <v>1532</v>
      </c>
      <c r="B1533" s="6">
        <v>12</v>
      </c>
      <c r="C1533" s="6" t="s">
        <v>1683</v>
      </c>
      <c r="D1533" s="6">
        <v>109</v>
      </c>
      <c r="E1533" s="6" t="s">
        <v>1741</v>
      </c>
      <c r="F1533" s="6">
        <v>3589</v>
      </c>
      <c r="G1533" s="6" t="s">
        <v>1757</v>
      </c>
      <c r="H1533" s="6">
        <v>2</v>
      </c>
      <c r="I1533" s="6" t="s">
        <v>297</v>
      </c>
      <c r="J1533" s="6">
        <v>1</v>
      </c>
      <c r="K1533" s="6" t="s">
        <v>810</v>
      </c>
      <c r="L1533" s="8">
        <v>6</v>
      </c>
      <c r="M1533" s="6" t="s">
        <v>297</v>
      </c>
      <c r="N1533" s="6" t="s">
        <v>1686</v>
      </c>
      <c r="R1533" s="6" t="str">
        <f t="shared" si="23"/>
        <v>12109Xã Mường So21</v>
      </c>
    </row>
    <row r="1534" spans="1:18">
      <c r="A1534" s="6">
        <v>1533</v>
      </c>
      <c r="B1534" s="6">
        <v>12</v>
      </c>
      <c r="C1534" s="6" t="s">
        <v>1683</v>
      </c>
      <c r="D1534" s="6">
        <v>109</v>
      </c>
      <c r="E1534" s="6" t="s">
        <v>1741</v>
      </c>
      <c r="F1534" s="6">
        <v>3592</v>
      </c>
      <c r="G1534" s="6" t="s">
        <v>1758</v>
      </c>
      <c r="H1534" s="6">
        <v>2</v>
      </c>
      <c r="I1534" s="6" t="s">
        <v>297</v>
      </c>
      <c r="J1534" s="6">
        <v>1</v>
      </c>
      <c r="K1534" s="6" t="s">
        <v>810</v>
      </c>
      <c r="L1534" s="8">
        <v>6</v>
      </c>
      <c r="M1534" s="6" t="s">
        <v>297</v>
      </c>
      <c r="N1534" s="6" t="s">
        <v>1686</v>
      </c>
      <c r="R1534" s="6" t="str">
        <f t="shared" si="23"/>
        <v>12109Xã Sin Suối Hồ21</v>
      </c>
    </row>
    <row r="1535" spans="1:18">
      <c r="A1535" s="6">
        <v>1534</v>
      </c>
      <c r="B1535" s="6">
        <v>12</v>
      </c>
      <c r="C1535" s="6" t="s">
        <v>1683</v>
      </c>
      <c r="D1535" s="6">
        <v>110</v>
      </c>
      <c r="E1535" s="6" t="s">
        <v>1759</v>
      </c>
      <c r="F1535" s="6">
        <v>3595</v>
      </c>
      <c r="G1535" s="6" t="s">
        <v>1760</v>
      </c>
      <c r="H1535" s="6">
        <v>1</v>
      </c>
      <c r="I1535" s="6" t="s">
        <v>251</v>
      </c>
      <c r="J1535" s="6">
        <v>1</v>
      </c>
      <c r="K1535" s="6" t="s">
        <v>810</v>
      </c>
      <c r="L1535" s="8">
        <v>5</v>
      </c>
      <c r="M1535" s="6" t="s">
        <v>251</v>
      </c>
      <c r="N1535" s="6" t="s">
        <v>1686</v>
      </c>
      <c r="R1535" s="6" t="str">
        <f t="shared" si="23"/>
        <v>12110Thị trấn Than Uyên11</v>
      </c>
    </row>
    <row r="1536" spans="1:18">
      <c r="A1536" s="6">
        <v>1535</v>
      </c>
      <c r="B1536" s="6">
        <v>12</v>
      </c>
      <c r="C1536" s="6" t="s">
        <v>1683</v>
      </c>
      <c r="D1536" s="6">
        <v>110</v>
      </c>
      <c r="E1536" s="6" t="s">
        <v>1759</v>
      </c>
      <c r="F1536" s="6">
        <v>3618</v>
      </c>
      <c r="G1536" s="6" t="s">
        <v>1761</v>
      </c>
      <c r="H1536" s="6">
        <v>2</v>
      </c>
      <c r="I1536" s="6" t="s">
        <v>297</v>
      </c>
      <c r="J1536" s="6">
        <v>1</v>
      </c>
      <c r="K1536" s="6" t="s">
        <v>810</v>
      </c>
      <c r="L1536" s="8">
        <v>6</v>
      </c>
      <c r="M1536" s="6" t="s">
        <v>297</v>
      </c>
      <c r="N1536" s="6" t="s">
        <v>1686</v>
      </c>
      <c r="R1536" s="6" t="str">
        <f t="shared" si="23"/>
        <v>12110Xã Phúc Than21</v>
      </c>
    </row>
    <row r="1537" spans="1:18">
      <c r="A1537" s="6">
        <v>1536</v>
      </c>
      <c r="B1537" s="6">
        <v>12</v>
      </c>
      <c r="C1537" s="6" t="s">
        <v>1683</v>
      </c>
      <c r="D1537" s="6">
        <v>110</v>
      </c>
      <c r="E1537" s="6" t="s">
        <v>1759</v>
      </c>
      <c r="F1537" s="6">
        <v>3619</v>
      </c>
      <c r="G1537" s="6" t="s">
        <v>1762</v>
      </c>
      <c r="H1537" s="6">
        <v>2</v>
      </c>
      <c r="I1537" s="6" t="s">
        <v>297</v>
      </c>
      <c r="J1537" s="6">
        <v>1</v>
      </c>
      <c r="K1537" s="6" t="s">
        <v>810</v>
      </c>
      <c r="L1537" s="8">
        <v>6</v>
      </c>
      <c r="M1537" s="6" t="s">
        <v>297</v>
      </c>
      <c r="N1537" s="6" t="s">
        <v>1686</v>
      </c>
      <c r="R1537" s="6" t="str">
        <f t="shared" si="23"/>
        <v>12110Xã Mường Than21</v>
      </c>
    </row>
    <row r="1538" spans="1:18">
      <c r="A1538" s="6">
        <v>1537</v>
      </c>
      <c r="B1538" s="6">
        <v>12</v>
      </c>
      <c r="C1538" s="6" t="s">
        <v>1683</v>
      </c>
      <c r="D1538" s="6">
        <v>110</v>
      </c>
      <c r="E1538" s="6" t="s">
        <v>1759</v>
      </c>
      <c r="F1538" s="6">
        <v>3625</v>
      </c>
      <c r="G1538" s="6" t="s">
        <v>1763</v>
      </c>
      <c r="H1538" s="6">
        <v>2</v>
      </c>
      <c r="I1538" s="6" t="s">
        <v>297</v>
      </c>
      <c r="J1538" s="6">
        <v>1</v>
      </c>
      <c r="K1538" s="6" t="s">
        <v>810</v>
      </c>
      <c r="L1538" s="8">
        <v>6</v>
      </c>
      <c r="M1538" s="6" t="s">
        <v>297</v>
      </c>
      <c r="N1538" s="6" t="s">
        <v>1686</v>
      </c>
      <c r="R1538" s="6" t="str">
        <f t="shared" si="23"/>
        <v>12110Xã Mường Mít21</v>
      </c>
    </row>
    <row r="1539" spans="1:18">
      <c r="A1539" s="6">
        <v>1538</v>
      </c>
      <c r="B1539" s="6">
        <v>12</v>
      </c>
      <c r="C1539" s="6" t="s">
        <v>1683</v>
      </c>
      <c r="D1539" s="6">
        <v>110</v>
      </c>
      <c r="E1539" s="6" t="s">
        <v>1759</v>
      </c>
      <c r="F1539" s="6">
        <v>3628</v>
      </c>
      <c r="G1539" s="6" t="s">
        <v>1764</v>
      </c>
      <c r="H1539" s="6">
        <v>2</v>
      </c>
      <c r="I1539" s="6" t="s">
        <v>297</v>
      </c>
      <c r="J1539" s="6">
        <v>1</v>
      </c>
      <c r="K1539" s="6" t="s">
        <v>810</v>
      </c>
      <c r="L1539" s="8">
        <v>6</v>
      </c>
      <c r="M1539" s="6" t="s">
        <v>297</v>
      </c>
      <c r="N1539" s="6" t="s">
        <v>1686</v>
      </c>
      <c r="R1539" s="6" t="str">
        <f t="shared" ref="R1539:R1602" si="24">CONCATENATE(B1539,D1539,G1539,H1539,J1539)</f>
        <v>12110Xã Pha Mu21</v>
      </c>
    </row>
    <row r="1540" spans="1:18">
      <c r="A1540" s="6">
        <v>1539</v>
      </c>
      <c r="B1540" s="6">
        <v>12</v>
      </c>
      <c r="C1540" s="6" t="s">
        <v>1683</v>
      </c>
      <c r="D1540" s="6">
        <v>110</v>
      </c>
      <c r="E1540" s="6" t="s">
        <v>1759</v>
      </c>
      <c r="F1540" s="6">
        <v>3631</v>
      </c>
      <c r="G1540" s="6" t="s">
        <v>1765</v>
      </c>
      <c r="H1540" s="6">
        <v>2</v>
      </c>
      <c r="I1540" s="6" t="s">
        <v>297</v>
      </c>
      <c r="J1540" s="6">
        <v>1</v>
      </c>
      <c r="K1540" s="6" t="s">
        <v>810</v>
      </c>
      <c r="L1540" s="8">
        <v>6</v>
      </c>
      <c r="M1540" s="6" t="s">
        <v>297</v>
      </c>
      <c r="N1540" s="6" t="s">
        <v>1686</v>
      </c>
      <c r="R1540" s="6" t="str">
        <f t="shared" si="24"/>
        <v>12110Xã Mường Cang21</v>
      </c>
    </row>
    <row r="1541" spans="1:18">
      <c r="A1541" s="6">
        <v>1540</v>
      </c>
      <c r="B1541" s="6">
        <v>12</v>
      </c>
      <c r="C1541" s="6" t="s">
        <v>1683</v>
      </c>
      <c r="D1541" s="6">
        <v>110</v>
      </c>
      <c r="E1541" s="6" t="s">
        <v>1759</v>
      </c>
      <c r="F1541" s="6">
        <v>3632</v>
      </c>
      <c r="G1541" s="6" t="s">
        <v>1766</v>
      </c>
      <c r="H1541" s="6">
        <v>2</v>
      </c>
      <c r="I1541" s="6" t="s">
        <v>297</v>
      </c>
      <c r="J1541" s="6">
        <v>1</v>
      </c>
      <c r="K1541" s="6" t="s">
        <v>810</v>
      </c>
      <c r="L1541" s="8">
        <v>6</v>
      </c>
      <c r="M1541" s="6" t="s">
        <v>297</v>
      </c>
      <c r="N1541" s="6" t="s">
        <v>1686</v>
      </c>
      <c r="R1541" s="6" t="str">
        <f t="shared" si="24"/>
        <v>12110Xã Hua Nà21</v>
      </c>
    </row>
    <row r="1542" spans="1:18">
      <c r="A1542" s="6">
        <v>1541</v>
      </c>
      <c r="B1542" s="6">
        <v>12</v>
      </c>
      <c r="C1542" s="6" t="s">
        <v>1683</v>
      </c>
      <c r="D1542" s="6">
        <v>110</v>
      </c>
      <c r="E1542" s="6" t="s">
        <v>1759</v>
      </c>
      <c r="F1542" s="6">
        <v>3634</v>
      </c>
      <c r="G1542" s="6" t="s">
        <v>1767</v>
      </c>
      <c r="H1542" s="6">
        <v>2</v>
      </c>
      <c r="I1542" s="6" t="s">
        <v>297</v>
      </c>
      <c r="J1542" s="6">
        <v>1</v>
      </c>
      <c r="K1542" s="6" t="s">
        <v>810</v>
      </c>
      <c r="L1542" s="8">
        <v>6</v>
      </c>
      <c r="M1542" s="6" t="s">
        <v>297</v>
      </c>
      <c r="N1542" s="6" t="s">
        <v>1686</v>
      </c>
      <c r="R1542" s="6" t="str">
        <f t="shared" si="24"/>
        <v>12110Xã Tà Hừa21</v>
      </c>
    </row>
    <row r="1543" spans="1:18">
      <c r="A1543" s="6">
        <v>1542</v>
      </c>
      <c r="B1543" s="6">
        <v>12</v>
      </c>
      <c r="C1543" s="6" t="s">
        <v>1683</v>
      </c>
      <c r="D1543" s="6">
        <v>110</v>
      </c>
      <c r="E1543" s="6" t="s">
        <v>1759</v>
      </c>
      <c r="F1543" s="6">
        <v>3637</v>
      </c>
      <c r="G1543" s="6" t="s">
        <v>1768</v>
      </c>
      <c r="H1543" s="6">
        <v>2</v>
      </c>
      <c r="I1543" s="6" t="s">
        <v>297</v>
      </c>
      <c r="J1543" s="6">
        <v>1</v>
      </c>
      <c r="K1543" s="6" t="s">
        <v>810</v>
      </c>
      <c r="L1543" s="8">
        <v>6</v>
      </c>
      <c r="M1543" s="6" t="s">
        <v>297</v>
      </c>
      <c r="N1543" s="6" t="s">
        <v>1686</v>
      </c>
      <c r="R1543" s="6" t="str">
        <f t="shared" si="24"/>
        <v>12110Xã Mường Kim21</v>
      </c>
    </row>
    <row r="1544" spans="1:18">
      <c r="A1544" s="6">
        <v>1543</v>
      </c>
      <c r="B1544" s="6">
        <v>12</v>
      </c>
      <c r="C1544" s="6" t="s">
        <v>1683</v>
      </c>
      <c r="D1544" s="6">
        <v>110</v>
      </c>
      <c r="E1544" s="6" t="s">
        <v>1759</v>
      </c>
      <c r="F1544" s="6">
        <v>3638</v>
      </c>
      <c r="G1544" s="6" t="s">
        <v>1769</v>
      </c>
      <c r="H1544" s="6">
        <v>2</v>
      </c>
      <c r="I1544" s="6" t="s">
        <v>297</v>
      </c>
      <c r="J1544" s="6">
        <v>1</v>
      </c>
      <c r="K1544" s="6" t="s">
        <v>810</v>
      </c>
      <c r="L1544" s="8">
        <v>6</v>
      </c>
      <c r="M1544" s="6" t="s">
        <v>297</v>
      </c>
      <c r="N1544" s="6" t="s">
        <v>1686</v>
      </c>
      <c r="R1544" s="6" t="str">
        <f t="shared" si="24"/>
        <v>12110Xã Tà Mung21</v>
      </c>
    </row>
    <row r="1545" spans="1:18">
      <c r="A1545" s="6">
        <v>1544</v>
      </c>
      <c r="B1545" s="6">
        <v>12</v>
      </c>
      <c r="C1545" s="6" t="s">
        <v>1683</v>
      </c>
      <c r="D1545" s="6">
        <v>110</v>
      </c>
      <c r="E1545" s="6" t="s">
        <v>1759</v>
      </c>
      <c r="F1545" s="6">
        <v>3640</v>
      </c>
      <c r="G1545" s="6" t="s">
        <v>1770</v>
      </c>
      <c r="H1545" s="6">
        <v>2</v>
      </c>
      <c r="I1545" s="6" t="s">
        <v>297</v>
      </c>
      <c r="J1545" s="6">
        <v>1</v>
      </c>
      <c r="K1545" s="6" t="s">
        <v>810</v>
      </c>
      <c r="L1545" s="8">
        <v>6</v>
      </c>
      <c r="M1545" s="6" t="s">
        <v>297</v>
      </c>
      <c r="N1545" s="6" t="s">
        <v>1686</v>
      </c>
      <c r="R1545" s="6" t="str">
        <f t="shared" si="24"/>
        <v>12110Xã Tà Gia21</v>
      </c>
    </row>
    <row r="1546" spans="1:18">
      <c r="A1546" s="6">
        <v>1545</v>
      </c>
      <c r="B1546" s="6">
        <v>12</v>
      </c>
      <c r="C1546" s="6" t="s">
        <v>1683</v>
      </c>
      <c r="D1546" s="6">
        <v>110</v>
      </c>
      <c r="E1546" s="6" t="s">
        <v>1759</v>
      </c>
      <c r="F1546" s="6">
        <v>3643</v>
      </c>
      <c r="G1546" s="6" t="s">
        <v>1771</v>
      </c>
      <c r="H1546" s="6">
        <v>2</v>
      </c>
      <c r="I1546" s="6" t="s">
        <v>297</v>
      </c>
      <c r="J1546" s="6">
        <v>1</v>
      </c>
      <c r="K1546" s="6" t="s">
        <v>810</v>
      </c>
      <c r="L1546" s="8">
        <v>6</v>
      </c>
      <c r="M1546" s="6" t="s">
        <v>297</v>
      </c>
      <c r="N1546" s="6" t="s">
        <v>1686</v>
      </c>
      <c r="R1546" s="6" t="str">
        <f t="shared" si="24"/>
        <v>12110Xã Khoen On21</v>
      </c>
    </row>
    <row r="1547" spans="1:18">
      <c r="A1547" s="6">
        <v>1546</v>
      </c>
      <c r="B1547" s="6">
        <v>12</v>
      </c>
      <c r="C1547" s="6" t="s">
        <v>1683</v>
      </c>
      <c r="D1547" s="6">
        <v>111</v>
      </c>
      <c r="E1547" s="6" t="s">
        <v>1772</v>
      </c>
      <c r="F1547" s="6">
        <v>3598</v>
      </c>
      <c r="G1547" s="6" t="s">
        <v>1773</v>
      </c>
      <c r="H1547" s="6">
        <v>1</v>
      </c>
      <c r="I1547" s="6" t="s">
        <v>251</v>
      </c>
      <c r="J1547" s="6">
        <v>1</v>
      </c>
      <c r="K1547" s="6" t="s">
        <v>810</v>
      </c>
      <c r="L1547" s="8">
        <v>5</v>
      </c>
      <c r="M1547" s="6" t="s">
        <v>251</v>
      </c>
      <c r="N1547" s="6" t="s">
        <v>1686</v>
      </c>
      <c r="R1547" s="6" t="str">
        <f t="shared" si="24"/>
        <v>12111Thị trấn Tân Uyên11</v>
      </c>
    </row>
    <row r="1548" spans="1:18">
      <c r="A1548" s="6">
        <v>1547</v>
      </c>
      <c r="B1548" s="6">
        <v>12</v>
      </c>
      <c r="C1548" s="6" t="s">
        <v>1683</v>
      </c>
      <c r="D1548" s="6">
        <v>111</v>
      </c>
      <c r="E1548" s="6" t="s">
        <v>1772</v>
      </c>
      <c r="F1548" s="6">
        <v>3601</v>
      </c>
      <c r="G1548" s="6" t="s">
        <v>1774</v>
      </c>
      <c r="H1548" s="6">
        <v>2</v>
      </c>
      <c r="I1548" s="6" t="s">
        <v>297</v>
      </c>
      <c r="J1548" s="6">
        <v>1</v>
      </c>
      <c r="K1548" s="6" t="s">
        <v>810</v>
      </c>
      <c r="L1548" s="8">
        <v>6</v>
      </c>
      <c r="M1548" s="6" t="s">
        <v>297</v>
      </c>
      <c r="N1548" s="6" t="s">
        <v>1686</v>
      </c>
      <c r="R1548" s="6" t="str">
        <f t="shared" si="24"/>
        <v>12111Xã Mường Khoa21</v>
      </c>
    </row>
    <row r="1549" spans="1:18">
      <c r="A1549" s="6">
        <v>1548</v>
      </c>
      <c r="B1549" s="6">
        <v>12</v>
      </c>
      <c r="C1549" s="6" t="s">
        <v>1683</v>
      </c>
      <c r="D1549" s="6">
        <v>111</v>
      </c>
      <c r="E1549" s="6" t="s">
        <v>1772</v>
      </c>
      <c r="F1549" s="6">
        <v>3602</v>
      </c>
      <c r="G1549" s="6" t="s">
        <v>1775</v>
      </c>
      <c r="H1549" s="6">
        <v>2</v>
      </c>
      <c r="I1549" s="6" t="s">
        <v>297</v>
      </c>
      <c r="J1549" s="6">
        <v>1</v>
      </c>
      <c r="K1549" s="6" t="s">
        <v>810</v>
      </c>
      <c r="L1549" s="8">
        <v>6</v>
      </c>
      <c r="M1549" s="6" t="s">
        <v>297</v>
      </c>
      <c r="N1549" s="6" t="s">
        <v>1686</v>
      </c>
      <c r="R1549" s="6" t="str">
        <f t="shared" si="24"/>
        <v>12111Xã Phúc Khoa21</v>
      </c>
    </row>
    <row r="1550" spans="1:18">
      <c r="A1550" s="6">
        <v>1549</v>
      </c>
      <c r="B1550" s="6">
        <v>12</v>
      </c>
      <c r="C1550" s="6" t="s">
        <v>1683</v>
      </c>
      <c r="D1550" s="6">
        <v>111</v>
      </c>
      <c r="E1550" s="6" t="s">
        <v>1772</v>
      </c>
      <c r="F1550" s="6">
        <v>3604</v>
      </c>
      <c r="G1550" s="6" t="s">
        <v>1776</v>
      </c>
      <c r="H1550" s="6">
        <v>2</v>
      </c>
      <c r="I1550" s="6" t="s">
        <v>297</v>
      </c>
      <c r="J1550" s="6">
        <v>1</v>
      </c>
      <c r="K1550" s="6" t="s">
        <v>810</v>
      </c>
      <c r="L1550" s="8">
        <v>6</v>
      </c>
      <c r="M1550" s="6" t="s">
        <v>297</v>
      </c>
      <c r="N1550" s="6" t="s">
        <v>1686</v>
      </c>
      <c r="R1550" s="6" t="str">
        <f t="shared" si="24"/>
        <v>12111Xã Thân Thuộc21</v>
      </c>
    </row>
    <row r="1551" spans="1:18">
      <c r="A1551" s="6">
        <v>1550</v>
      </c>
      <c r="B1551" s="6">
        <v>12</v>
      </c>
      <c r="C1551" s="6" t="s">
        <v>1683</v>
      </c>
      <c r="D1551" s="6">
        <v>111</v>
      </c>
      <c r="E1551" s="6" t="s">
        <v>1772</v>
      </c>
      <c r="F1551" s="6">
        <v>3605</v>
      </c>
      <c r="G1551" s="6" t="s">
        <v>1777</v>
      </c>
      <c r="H1551" s="6">
        <v>2</v>
      </c>
      <c r="I1551" s="6" t="s">
        <v>297</v>
      </c>
      <c r="J1551" s="6">
        <v>1</v>
      </c>
      <c r="K1551" s="6" t="s">
        <v>810</v>
      </c>
      <c r="L1551" s="8">
        <v>6</v>
      </c>
      <c r="M1551" s="6" t="s">
        <v>297</v>
      </c>
      <c r="N1551" s="6" t="s">
        <v>1686</v>
      </c>
      <c r="R1551" s="6" t="str">
        <f t="shared" si="24"/>
        <v>12111Xã Trung Đồng21</v>
      </c>
    </row>
    <row r="1552" spans="1:18">
      <c r="A1552" s="6">
        <v>1551</v>
      </c>
      <c r="B1552" s="6">
        <v>12</v>
      </c>
      <c r="C1552" s="6" t="s">
        <v>1683</v>
      </c>
      <c r="D1552" s="6">
        <v>111</v>
      </c>
      <c r="E1552" s="6" t="s">
        <v>1772</v>
      </c>
      <c r="F1552" s="6">
        <v>3607</v>
      </c>
      <c r="G1552" s="6" t="s">
        <v>1778</v>
      </c>
      <c r="H1552" s="6">
        <v>2</v>
      </c>
      <c r="I1552" s="6" t="s">
        <v>297</v>
      </c>
      <c r="J1552" s="6">
        <v>1</v>
      </c>
      <c r="K1552" s="6" t="s">
        <v>810</v>
      </c>
      <c r="L1552" s="8">
        <v>6</v>
      </c>
      <c r="M1552" s="6" t="s">
        <v>297</v>
      </c>
      <c r="N1552" s="6" t="s">
        <v>1686</v>
      </c>
      <c r="R1552" s="6" t="str">
        <f t="shared" si="24"/>
        <v>12111Xã Hố Mít21</v>
      </c>
    </row>
    <row r="1553" spans="1:18">
      <c r="A1553" s="6">
        <v>1552</v>
      </c>
      <c r="B1553" s="6">
        <v>12</v>
      </c>
      <c r="C1553" s="6" t="s">
        <v>1683</v>
      </c>
      <c r="D1553" s="6">
        <v>111</v>
      </c>
      <c r="E1553" s="6" t="s">
        <v>1772</v>
      </c>
      <c r="F1553" s="6">
        <v>3610</v>
      </c>
      <c r="G1553" s="6" t="s">
        <v>1779</v>
      </c>
      <c r="H1553" s="6">
        <v>2</v>
      </c>
      <c r="I1553" s="6" t="s">
        <v>297</v>
      </c>
      <c r="J1553" s="6">
        <v>1</v>
      </c>
      <c r="K1553" s="6" t="s">
        <v>810</v>
      </c>
      <c r="L1553" s="8">
        <v>6</v>
      </c>
      <c r="M1553" s="6" t="s">
        <v>297</v>
      </c>
      <c r="N1553" s="6" t="s">
        <v>1686</v>
      </c>
      <c r="R1553" s="6" t="str">
        <f t="shared" si="24"/>
        <v>12111Xã Nậm Cần21</v>
      </c>
    </row>
    <row r="1554" spans="1:18">
      <c r="A1554" s="6">
        <v>1553</v>
      </c>
      <c r="B1554" s="6">
        <v>12</v>
      </c>
      <c r="C1554" s="6" t="s">
        <v>1683</v>
      </c>
      <c r="D1554" s="6">
        <v>111</v>
      </c>
      <c r="E1554" s="6" t="s">
        <v>1772</v>
      </c>
      <c r="F1554" s="6">
        <v>3613</v>
      </c>
      <c r="G1554" s="6" t="s">
        <v>1780</v>
      </c>
      <c r="H1554" s="6">
        <v>2</v>
      </c>
      <c r="I1554" s="6" t="s">
        <v>297</v>
      </c>
      <c r="J1554" s="6">
        <v>1</v>
      </c>
      <c r="K1554" s="6" t="s">
        <v>810</v>
      </c>
      <c r="L1554" s="8">
        <v>6</v>
      </c>
      <c r="M1554" s="6" t="s">
        <v>297</v>
      </c>
      <c r="N1554" s="6" t="s">
        <v>1686</v>
      </c>
      <c r="R1554" s="6" t="str">
        <f t="shared" si="24"/>
        <v>12111Xã Nậm Sỏ21</v>
      </c>
    </row>
    <row r="1555" spans="1:18">
      <c r="A1555" s="6">
        <v>1554</v>
      </c>
      <c r="B1555" s="6">
        <v>12</v>
      </c>
      <c r="C1555" s="6" t="s">
        <v>1683</v>
      </c>
      <c r="D1555" s="6">
        <v>111</v>
      </c>
      <c r="E1555" s="6" t="s">
        <v>1772</v>
      </c>
      <c r="F1555" s="6">
        <v>3616</v>
      </c>
      <c r="G1555" s="6" t="s">
        <v>1781</v>
      </c>
      <c r="H1555" s="6">
        <v>2</v>
      </c>
      <c r="I1555" s="6" t="s">
        <v>297</v>
      </c>
      <c r="J1555" s="6">
        <v>1</v>
      </c>
      <c r="K1555" s="6" t="s">
        <v>810</v>
      </c>
      <c r="L1555" s="8">
        <v>6</v>
      </c>
      <c r="M1555" s="6" t="s">
        <v>297</v>
      </c>
      <c r="N1555" s="6" t="s">
        <v>1686</v>
      </c>
      <c r="R1555" s="6" t="str">
        <f t="shared" si="24"/>
        <v>12111Xã Pắc Ta21</v>
      </c>
    </row>
    <row r="1556" spans="1:18">
      <c r="A1556" s="6">
        <v>1555</v>
      </c>
      <c r="B1556" s="6">
        <v>12</v>
      </c>
      <c r="C1556" s="6" t="s">
        <v>1683</v>
      </c>
      <c r="D1556" s="6">
        <v>111</v>
      </c>
      <c r="E1556" s="6" t="s">
        <v>1772</v>
      </c>
      <c r="F1556" s="6">
        <v>3622</v>
      </c>
      <c r="G1556" s="6" t="s">
        <v>1782</v>
      </c>
      <c r="H1556" s="6">
        <v>2</v>
      </c>
      <c r="I1556" s="6" t="s">
        <v>297</v>
      </c>
      <c r="J1556" s="6">
        <v>1</v>
      </c>
      <c r="K1556" s="6" t="s">
        <v>810</v>
      </c>
      <c r="L1556" s="8">
        <v>6</v>
      </c>
      <c r="M1556" s="6" t="s">
        <v>297</v>
      </c>
      <c r="N1556" s="6" t="s">
        <v>1686</v>
      </c>
      <c r="R1556" s="6" t="str">
        <f t="shared" si="24"/>
        <v>12111Xã Tà Mít21</v>
      </c>
    </row>
    <row r="1557" spans="1:18">
      <c r="A1557" s="6">
        <v>1556</v>
      </c>
      <c r="B1557" s="6">
        <v>12</v>
      </c>
      <c r="C1557" s="6" t="s">
        <v>1683</v>
      </c>
      <c r="D1557" s="6">
        <v>112</v>
      </c>
      <c r="E1557" s="6" t="s">
        <v>1783</v>
      </c>
      <c r="F1557" s="6">
        <v>3434</v>
      </c>
      <c r="G1557" s="6" t="s">
        <v>1784</v>
      </c>
      <c r="H1557" s="6">
        <v>1</v>
      </c>
      <c r="I1557" s="6" t="s">
        <v>251</v>
      </c>
      <c r="J1557" s="6">
        <v>1</v>
      </c>
      <c r="K1557" s="6" t="s">
        <v>810</v>
      </c>
      <c r="L1557" s="8">
        <v>5</v>
      </c>
      <c r="M1557" s="6" t="s">
        <v>251</v>
      </c>
      <c r="N1557" s="6" t="s">
        <v>1686</v>
      </c>
      <c r="R1557" s="6" t="str">
        <f t="shared" si="24"/>
        <v>12112Thị trấn Nậm Nhùn11</v>
      </c>
    </row>
    <row r="1558" spans="1:18">
      <c r="A1558" s="6">
        <v>1557</v>
      </c>
      <c r="B1558" s="6">
        <v>12</v>
      </c>
      <c r="C1558" s="6" t="s">
        <v>1683</v>
      </c>
      <c r="D1558" s="6">
        <v>112</v>
      </c>
      <c r="E1558" s="6" t="s">
        <v>1783</v>
      </c>
      <c r="F1558" s="6">
        <v>3460</v>
      </c>
      <c r="G1558" s="6" t="s">
        <v>1785</v>
      </c>
      <c r="H1558" s="6">
        <v>2</v>
      </c>
      <c r="I1558" s="6" t="s">
        <v>297</v>
      </c>
      <c r="J1558" s="6">
        <v>1</v>
      </c>
      <c r="K1558" s="6" t="s">
        <v>810</v>
      </c>
      <c r="L1558" s="8">
        <v>6</v>
      </c>
      <c r="M1558" s="6" t="s">
        <v>297</v>
      </c>
      <c r="N1558" s="6" t="s">
        <v>1686</v>
      </c>
      <c r="R1558" s="6" t="str">
        <f t="shared" si="24"/>
        <v>12112Xã Hua Bun21</v>
      </c>
    </row>
    <row r="1559" spans="1:18">
      <c r="A1559" s="6">
        <v>1558</v>
      </c>
      <c r="B1559" s="6">
        <v>12</v>
      </c>
      <c r="C1559" s="6" t="s">
        <v>1683</v>
      </c>
      <c r="D1559" s="6">
        <v>112</v>
      </c>
      <c r="E1559" s="6" t="s">
        <v>1783</v>
      </c>
      <c r="F1559" s="6">
        <v>3472</v>
      </c>
      <c r="G1559" s="6" t="s">
        <v>1786</v>
      </c>
      <c r="H1559" s="6">
        <v>2</v>
      </c>
      <c r="I1559" s="6" t="s">
        <v>297</v>
      </c>
      <c r="J1559" s="6">
        <v>1</v>
      </c>
      <c r="K1559" s="6" t="s">
        <v>810</v>
      </c>
      <c r="L1559" s="8">
        <v>6</v>
      </c>
      <c r="M1559" s="6" t="s">
        <v>297</v>
      </c>
      <c r="N1559" s="6" t="s">
        <v>1686</v>
      </c>
      <c r="R1559" s="6" t="str">
        <f t="shared" si="24"/>
        <v>12112Xã Mường Mô21</v>
      </c>
    </row>
    <row r="1560" spans="1:18">
      <c r="A1560" s="6">
        <v>1559</v>
      </c>
      <c r="B1560" s="6">
        <v>12</v>
      </c>
      <c r="C1560" s="6" t="s">
        <v>1683</v>
      </c>
      <c r="D1560" s="6">
        <v>112</v>
      </c>
      <c r="E1560" s="6" t="s">
        <v>1783</v>
      </c>
      <c r="F1560" s="6">
        <v>3473</v>
      </c>
      <c r="G1560" s="6" t="s">
        <v>1787</v>
      </c>
      <c r="H1560" s="6">
        <v>2</v>
      </c>
      <c r="I1560" s="6" t="s">
        <v>297</v>
      </c>
      <c r="J1560" s="6">
        <v>1</v>
      </c>
      <c r="K1560" s="6" t="s">
        <v>810</v>
      </c>
      <c r="L1560" s="8">
        <v>6</v>
      </c>
      <c r="M1560" s="6" t="s">
        <v>297</v>
      </c>
      <c r="N1560" s="6" t="s">
        <v>1686</v>
      </c>
      <c r="R1560" s="6" t="str">
        <f t="shared" si="24"/>
        <v>12112Xã Nậm Chà21</v>
      </c>
    </row>
    <row r="1561" spans="1:18">
      <c r="A1561" s="6">
        <v>1560</v>
      </c>
      <c r="B1561" s="6">
        <v>12</v>
      </c>
      <c r="C1561" s="6" t="s">
        <v>1683</v>
      </c>
      <c r="D1561" s="6">
        <v>112</v>
      </c>
      <c r="E1561" s="6" t="s">
        <v>1783</v>
      </c>
      <c r="F1561" s="6">
        <v>3474</v>
      </c>
      <c r="G1561" s="6" t="s">
        <v>1788</v>
      </c>
      <c r="H1561" s="6">
        <v>2</v>
      </c>
      <c r="I1561" s="6" t="s">
        <v>297</v>
      </c>
      <c r="J1561" s="6">
        <v>1</v>
      </c>
      <c r="K1561" s="6" t="s">
        <v>810</v>
      </c>
      <c r="L1561" s="8">
        <v>6</v>
      </c>
      <c r="M1561" s="6" t="s">
        <v>297</v>
      </c>
      <c r="N1561" s="6" t="s">
        <v>1686</v>
      </c>
      <c r="R1561" s="6" t="str">
        <f t="shared" si="24"/>
        <v>12112Xã Nậm Manh21</v>
      </c>
    </row>
    <row r="1562" spans="1:18">
      <c r="A1562" s="6">
        <v>1561</v>
      </c>
      <c r="B1562" s="6">
        <v>12</v>
      </c>
      <c r="C1562" s="6" t="s">
        <v>1683</v>
      </c>
      <c r="D1562" s="6">
        <v>112</v>
      </c>
      <c r="E1562" s="6" t="s">
        <v>1783</v>
      </c>
      <c r="F1562" s="6">
        <v>3475</v>
      </c>
      <c r="G1562" s="6" t="s">
        <v>1789</v>
      </c>
      <c r="H1562" s="6">
        <v>2</v>
      </c>
      <c r="I1562" s="6" t="s">
        <v>297</v>
      </c>
      <c r="J1562" s="6">
        <v>1</v>
      </c>
      <c r="K1562" s="6" t="s">
        <v>810</v>
      </c>
      <c r="L1562" s="8">
        <v>6</v>
      </c>
      <c r="M1562" s="6" t="s">
        <v>297</v>
      </c>
      <c r="N1562" s="6" t="s">
        <v>1686</v>
      </c>
      <c r="R1562" s="6" t="str">
        <f t="shared" si="24"/>
        <v>12112Xã Nậm Hàng21</v>
      </c>
    </row>
    <row r="1563" spans="1:18">
      <c r="A1563" s="6">
        <v>1562</v>
      </c>
      <c r="B1563" s="6">
        <v>12</v>
      </c>
      <c r="C1563" s="6" t="s">
        <v>1683</v>
      </c>
      <c r="D1563" s="6">
        <v>112</v>
      </c>
      <c r="E1563" s="6" t="s">
        <v>1783</v>
      </c>
      <c r="F1563" s="6">
        <v>3481</v>
      </c>
      <c r="G1563" s="6" t="s">
        <v>720</v>
      </c>
      <c r="H1563" s="6">
        <v>2</v>
      </c>
      <c r="I1563" s="6" t="s">
        <v>297</v>
      </c>
      <c r="J1563" s="6">
        <v>1</v>
      </c>
      <c r="K1563" s="6" t="s">
        <v>810</v>
      </c>
      <c r="L1563" s="8">
        <v>6</v>
      </c>
      <c r="M1563" s="6" t="s">
        <v>297</v>
      </c>
      <c r="N1563" s="6" t="s">
        <v>1686</v>
      </c>
      <c r="R1563" s="6" t="str">
        <f t="shared" si="24"/>
        <v>12112Xã Lê Lợi21</v>
      </c>
    </row>
    <row r="1564" spans="1:18">
      <c r="A1564" s="6">
        <v>1563</v>
      </c>
      <c r="B1564" s="6">
        <v>12</v>
      </c>
      <c r="C1564" s="6" t="s">
        <v>1683</v>
      </c>
      <c r="D1564" s="6">
        <v>112</v>
      </c>
      <c r="E1564" s="6" t="s">
        <v>1783</v>
      </c>
      <c r="F1564" s="6">
        <v>3484</v>
      </c>
      <c r="G1564" s="6" t="s">
        <v>1790</v>
      </c>
      <c r="H1564" s="6">
        <v>2</v>
      </c>
      <c r="I1564" s="6" t="s">
        <v>297</v>
      </c>
      <c r="J1564" s="6">
        <v>1</v>
      </c>
      <c r="K1564" s="6" t="s">
        <v>810</v>
      </c>
      <c r="L1564" s="8">
        <v>6</v>
      </c>
      <c r="M1564" s="6" t="s">
        <v>297</v>
      </c>
      <c r="N1564" s="6" t="s">
        <v>1686</v>
      </c>
      <c r="R1564" s="6" t="str">
        <f t="shared" si="24"/>
        <v>12112Xã Pú Đao21</v>
      </c>
    </row>
    <row r="1565" spans="1:18">
      <c r="A1565" s="6">
        <v>1564</v>
      </c>
      <c r="B1565" s="6">
        <v>12</v>
      </c>
      <c r="C1565" s="6" t="s">
        <v>1683</v>
      </c>
      <c r="D1565" s="6">
        <v>112</v>
      </c>
      <c r="E1565" s="6" t="s">
        <v>1783</v>
      </c>
      <c r="F1565" s="6">
        <v>3488</v>
      </c>
      <c r="G1565" s="6" t="s">
        <v>1791</v>
      </c>
      <c r="H1565" s="6">
        <v>2</v>
      </c>
      <c r="I1565" s="6" t="s">
        <v>297</v>
      </c>
      <c r="J1565" s="6">
        <v>1</v>
      </c>
      <c r="K1565" s="6" t="s">
        <v>810</v>
      </c>
      <c r="L1565" s="8">
        <v>6</v>
      </c>
      <c r="M1565" s="6" t="s">
        <v>297</v>
      </c>
      <c r="N1565" s="6" t="s">
        <v>1686</v>
      </c>
      <c r="R1565" s="6" t="str">
        <f t="shared" si="24"/>
        <v>12112Xã Nậm Pì21</v>
      </c>
    </row>
    <row r="1566" spans="1:18">
      <c r="A1566" s="6">
        <v>1565</v>
      </c>
      <c r="B1566" s="6">
        <v>12</v>
      </c>
      <c r="C1566" s="6" t="s">
        <v>1683</v>
      </c>
      <c r="D1566" s="6">
        <v>112</v>
      </c>
      <c r="E1566" s="6" t="s">
        <v>1783</v>
      </c>
      <c r="F1566" s="6">
        <v>3502</v>
      </c>
      <c r="G1566" s="6" t="s">
        <v>849</v>
      </c>
      <c r="H1566" s="6">
        <v>2</v>
      </c>
      <c r="I1566" s="6" t="s">
        <v>297</v>
      </c>
      <c r="J1566" s="6">
        <v>1</v>
      </c>
      <c r="K1566" s="6" t="s">
        <v>810</v>
      </c>
      <c r="L1566" s="8">
        <v>6</v>
      </c>
      <c r="M1566" s="6" t="s">
        <v>297</v>
      </c>
      <c r="N1566" s="6" t="s">
        <v>1686</v>
      </c>
      <c r="R1566" s="6" t="str">
        <f t="shared" si="24"/>
        <v>12112Xã Nậm Ban21</v>
      </c>
    </row>
    <row r="1567" spans="1:18">
      <c r="A1567" s="6">
        <v>1566</v>
      </c>
      <c r="B1567" s="6">
        <v>12</v>
      </c>
      <c r="C1567" s="6" t="s">
        <v>1683</v>
      </c>
      <c r="D1567" s="6">
        <v>112</v>
      </c>
      <c r="E1567" s="6" t="s">
        <v>1783</v>
      </c>
      <c r="F1567" s="6">
        <v>3503</v>
      </c>
      <c r="G1567" s="6" t="s">
        <v>1515</v>
      </c>
      <c r="H1567" s="6">
        <v>2</v>
      </c>
      <c r="I1567" s="6" t="s">
        <v>297</v>
      </c>
      <c r="J1567" s="6">
        <v>1</v>
      </c>
      <c r="K1567" s="6" t="s">
        <v>810</v>
      </c>
      <c r="L1567" s="8">
        <v>6</v>
      </c>
      <c r="M1567" s="6" t="s">
        <v>297</v>
      </c>
      <c r="N1567" s="6" t="s">
        <v>1686</v>
      </c>
      <c r="R1567" s="6" t="str">
        <f t="shared" si="24"/>
        <v>12112Xã Trung Chải21</v>
      </c>
    </row>
    <row r="1568" spans="1:18">
      <c r="A1568" s="6">
        <v>1567</v>
      </c>
      <c r="B1568" s="6">
        <v>14</v>
      </c>
      <c r="C1568" s="6" t="s">
        <v>1792</v>
      </c>
      <c r="D1568" s="6">
        <v>116</v>
      </c>
      <c r="E1568" s="6" t="s">
        <v>1793</v>
      </c>
      <c r="F1568" s="6">
        <v>3646</v>
      </c>
      <c r="G1568" s="6" t="s">
        <v>1794</v>
      </c>
      <c r="H1568" s="6">
        <v>1</v>
      </c>
      <c r="I1568" s="6" t="s">
        <v>251</v>
      </c>
      <c r="J1568" s="6">
        <v>1</v>
      </c>
      <c r="K1568" s="6" t="s">
        <v>810</v>
      </c>
      <c r="L1568" s="8">
        <v>5</v>
      </c>
      <c r="M1568" s="6" t="s">
        <v>251</v>
      </c>
      <c r="N1568" s="6" t="s">
        <v>1795</v>
      </c>
      <c r="R1568" s="6" t="str">
        <f t="shared" si="24"/>
        <v>14116Phường Chiềng Lề11</v>
      </c>
    </row>
    <row r="1569" spans="1:18">
      <c r="A1569" s="6">
        <v>1568</v>
      </c>
      <c r="B1569" s="6">
        <v>14</v>
      </c>
      <c r="C1569" s="6" t="s">
        <v>1792</v>
      </c>
      <c r="D1569" s="6">
        <v>116</v>
      </c>
      <c r="E1569" s="6" t="s">
        <v>1793</v>
      </c>
      <c r="F1569" s="6">
        <v>3649</v>
      </c>
      <c r="G1569" s="6" t="s">
        <v>1796</v>
      </c>
      <c r="H1569" s="6">
        <v>1</v>
      </c>
      <c r="I1569" s="6" t="s">
        <v>251</v>
      </c>
      <c r="J1569" s="6">
        <v>1</v>
      </c>
      <c r="K1569" s="6" t="s">
        <v>810</v>
      </c>
      <c r="L1569" s="8">
        <v>5</v>
      </c>
      <c r="M1569" s="6" t="s">
        <v>251</v>
      </c>
      <c r="N1569" s="6" t="s">
        <v>1795</v>
      </c>
      <c r="R1569" s="6" t="str">
        <f t="shared" si="24"/>
        <v>14116Phường Tô Hiệu11</v>
      </c>
    </row>
    <row r="1570" spans="1:18">
      <c r="A1570" s="6">
        <v>1569</v>
      </c>
      <c r="B1570" s="6">
        <v>14</v>
      </c>
      <c r="C1570" s="6" t="s">
        <v>1792</v>
      </c>
      <c r="D1570" s="6">
        <v>116</v>
      </c>
      <c r="E1570" s="6" t="s">
        <v>1793</v>
      </c>
      <c r="F1570" s="6">
        <v>3652</v>
      </c>
      <c r="G1570" s="6" t="s">
        <v>1685</v>
      </c>
      <c r="H1570" s="6">
        <v>1</v>
      </c>
      <c r="I1570" s="6" t="s">
        <v>251</v>
      </c>
      <c r="J1570" s="6">
        <v>1</v>
      </c>
      <c r="K1570" s="6" t="s">
        <v>810</v>
      </c>
      <c r="L1570" s="8">
        <v>5</v>
      </c>
      <c r="M1570" s="6" t="s">
        <v>251</v>
      </c>
      <c r="N1570" s="6" t="s">
        <v>1795</v>
      </c>
      <c r="R1570" s="6" t="str">
        <f t="shared" si="24"/>
        <v>14116Phường Quyết Thắng11</v>
      </c>
    </row>
    <row r="1571" spans="1:18">
      <c r="A1571" s="6">
        <v>1570</v>
      </c>
      <c r="B1571" s="6">
        <v>14</v>
      </c>
      <c r="C1571" s="6" t="s">
        <v>1792</v>
      </c>
      <c r="D1571" s="6">
        <v>116</v>
      </c>
      <c r="E1571" s="6" t="s">
        <v>1793</v>
      </c>
      <c r="F1571" s="6">
        <v>3655</v>
      </c>
      <c r="G1571" s="6" t="s">
        <v>1797</v>
      </c>
      <c r="H1571" s="6">
        <v>1</v>
      </c>
      <c r="I1571" s="6" t="s">
        <v>251</v>
      </c>
      <c r="J1571" s="6">
        <v>1</v>
      </c>
      <c r="K1571" s="6" t="s">
        <v>810</v>
      </c>
      <c r="L1571" s="8">
        <v>5</v>
      </c>
      <c r="M1571" s="6" t="s">
        <v>251</v>
      </c>
      <c r="N1571" s="6" t="s">
        <v>1795</v>
      </c>
      <c r="R1571" s="6" t="str">
        <f t="shared" si="24"/>
        <v>14116Phường Quyết Tâm11</v>
      </c>
    </row>
    <row r="1572" spans="1:18">
      <c r="A1572" s="6">
        <v>1571</v>
      </c>
      <c r="B1572" s="6">
        <v>14</v>
      </c>
      <c r="C1572" s="6" t="s">
        <v>1792</v>
      </c>
      <c r="D1572" s="6">
        <v>116</v>
      </c>
      <c r="E1572" s="6" t="s">
        <v>1793</v>
      </c>
      <c r="F1572" s="6">
        <v>3658</v>
      </c>
      <c r="G1572" s="6" t="s">
        <v>1798</v>
      </c>
      <c r="H1572" s="6">
        <v>2</v>
      </c>
      <c r="I1572" s="6" t="s">
        <v>297</v>
      </c>
      <c r="J1572" s="6">
        <v>1</v>
      </c>
      <c r="K1572" s="6" t="s">
        <v>810</v>
      </c>
      <c r="L1572" s="8">
        <v>6</v>
      </c>
      <c r="M1572" s="6" t="s">
        <v>297</v>
      </c>
      <c r="N1572" s="6" t="s">
        <v>1795</v>
      </c>
      <c r="R1572" s="6" t="str">
        <f t="shared" si="24"/>
        <v>14116Xã Chiềng Cọ21</v>
      </c>
    </row>
    <row r="1573" spans="1:18">
      <c r="A1573" s="6">
        <v>1572</v>
      </c>
      <c r="B1573" s="6">
        <v>14</v>
      </c>
      <c r="C1573" s="6" t="s">
        <v>1792</v>
      </c>
      <c r="D1573" s="6">
        <v>116</v>
      </c>
      <c r="E1573" s="6" t="s">
        <v>1793</v>
      </c>
      <c r="F1573" s="6">
        <v>3661</v>
      </c>
      <c r="G1573" s="6" t="s">
        <v>1799</v>
      </c>
      <c r="H1573" s="6">
        <v>2</v>
      </c>
      <c r="I1573" s="6" t="s">
        <v>297</v>
      </c>
      <c r="J1573" s="6">
        <v>1</v>
      </c>
      <c r="K1573" s="6" t="s">
        <v>810</v>
      </c>
      <c r="L1573" s="8">
        <v>6</v>
      </c>
      <c r="M1573" s="6" t="s">
        <v>297</v>
      </c>
      <c r="N1573" s="6" t="s">
        <v>1795</v>
      </c>
      <c r="R1573" s="6" t="str">
        <f t="shared" si="24"/>
        <v>14116Xã Chiềng Đen21</v>
      </c>
    </row>
    <row r="1574" spans="1:18">
      <c r="A1574" s="6">
        <v>1573</v>
      </c>
      <c r="B1574" s="6">
        <v>14</v>
      </c>
      <c r="C1574" s="6" t="s">
        <v>1792</v>
      </c>
      <c r="D1574" s="6">
        <v>116</v>
      </c>
      <c r="E1574" s="6" t="s">
        <v>1793</v>
      </c>
      <c r="F1574" s="6">
        <v>3664</v>
      </c>
      <c r="G1574" s="6" t="s">
        <v>1800</v>
      </c>
      <c r="H1574" s="6">
        <v>2</v>
      </c>
      <c r="I1574" s="6" t="s">
        <v>297</v>
      </c>
      <c r="J1574" s="6">
        <v>1</v>
      </c>
      <c r="K1574" s="6" t="s">
        <v>810</v>
      </c>
      <c r="L1574" s="8">
        <v>6</v>
      </c>
      <c r="M1574" s="6" t="s">
        <v>297</v>
      </c>
      <c r="N1574" s="6" t="s">
        <v>1795</v>
      </c>
      <c r="R1574" s="6" t="str">
        <f t="shared" si="24"/>
        <v>14116Xã Chiềng Xôm21</v>
      </c>
    </row>
    <row r="1575" spans="1:18">
      <c r="A1575" s="6">
        <v>1574</v>
      </c>
      <c r="B1575" s="6">
        <v>14</v>
      </c>
      <c r="C1575" s="6" t="s">
        <v>1792</v>
      </c>
      <c r="D1575" s="6">
        <v>116</v>
      </c>
      <c r="E1575" s="6" t="s">
        <v>1793</v>
      </c>
      <c r="F1575" s="6">
        <v>3667</v>
      </c>
      <c r="G1575" s="6" t="s">
        <v>1801</v>
      </c>
      <c r="H1575" s="6">
        <v>1</v>
      </c>
      <c r="I1575" s="6" t="s">
        <v>251</v>
      </c>
      <c r="J1575" s="6">
        <v>1</v>
      </c>
      <c r="K1575" s="6" t="s">
        <v>810</v>
      </c>
      <c r="L1575" s="8">
        <v>5</v>
      </c>
      <c r="M1575" s="6" t="s">
        <v>251</v>
      </c>
      <c r="N1575" s="6" t="s">
        <v>1795</v>
      </c>
      <c r="R1575" s="6" t="str">
        <f t="shared" si="24"/>
        <v>14116Phường Chiềng An11</v>
      </c>
    </row>
    <row r="1576" spans="1:18">
      <c r="A1576" s="6">
        <v>1575</v>
      </c>
      <c r="B1576" s="6">
        <v>14</v>
      </c>
      <c r="C1576" s="6" t="s">
        <v>1792</v>
      </c>
      <c r="D1576" s="6">
        <v>116</v>
      </c>
      <c r="E1576" s="6" t="s">
        <v>1793</v>
      </c>
      <c r="F1576" s="6">
        <v>3670</v>
      </c>
      <c r="G1576" s="6" t="s">
        <v>1802</v>
      </c>
      <c r="H1576" s="6">
        <v>1</v>
      </c>
      <c r="I1576" s="6" t="s">
        <v>251</v>
      </c>
      <c r="J1576" s="6">
        <v>1</v>
      </c>
      <c r="K1576" s="6" t="s">
        <v>810</v>
      </c>
      <c r="L1576" s="8">
        <v>5</v>
      </c>
      <c r="M1576" s="6" t="s">
        <v>251</v>
      </c>
      <c r="N1576" s="6" t="s">
        <v>1795</v>
      </c>
      <c r="R1576" s="6" t="str">
        <f t="shared" si="24"/>
        <v>14116Phường Chiềng Cơi11</v>
      </c>
    </row>
    <row r="1577" spans="1:18">
      <c r="A1577" s="6">
        <v>1576</v>
      </c>
      <c r="B1577" s="6">
        <v>14</v>
      </c>
      <c r="C1577" s="6" t="s">
        <v>1792</v>
      </c>
      <c r="D1577" s="6">
        <v>116</v>
      </c>
      <c r="E1577" s="6" t="s">
        <v>1793</v>
      </c>
      <c r="F1577" s="6">
        <v>3673</v>
      </c>
      <c r="G1577" s="6" t="s">
        <v>1803</v>
      </c>
      <c r="H1577" s="6">
        <v>2</v>
      </c>
      <c r="I1577" s="6" t="s">
        <v>297</v>
      </c>
      <c r="J1577" s="6">
        <v>1</v>
      </c>
      <c r="K1577" s="6" t="s">
        <v>810</v>
      </c>
      <c r="L1577" s="8">
        <v>6</v>
      </c>
      <c r="M1577" s="6" t="s">
        <v>297</v>
      </c>
      <c r="N1577" s="6" t="s">
        <v>1795</v>
      </c>
      <c r="R1577" s="6" t="str">
        <f t="shared" si="24"/>
        <v>14116Xã Chiềng Ngần21</v>
      </c>
    </row>
    <row r="1578" spans="1:18">
      <c r="A1578" s="6">
        <v>1577</v>
      </c>
      <c r="B1578" s="6">
        <v>14</v>
      </c>
      <c r="C1578" s="6" t="s">
        <v>1792</v>
      </c>
      <c r="D1578" s="6">
        <v>116</v>
      </c>
      <c r="E1578" s="6" t="s">
        <v>1793</v>
      </c>
      <c r="F1578" s="6">
        <v>3676</v>
      </c>
      <c r="G1578" s="6" t="s">
        <v>1804</v>
      </c>
      <c r="H1578" s="6">
        <v>2</v>
      </c>
      <c r="I1578" s="6" t="s">
        <v>297</v>
      </c>
      <c r="J1578" s="6">
        <v>1</v>
      </c>
      <c r="K1578" s="6" t="s">
        <v>810</v>
      </c>
      <c r="L1578" s="8">
        <v>6</v>
      </c>
      <c r="M1578" s="6" t="s">
        <v>297</v>
      </c>
      <c r="N1578" s="6" t="s">
        <v>1795</v>
      </c>
      <c r="R1578" s="6" t="str">
        <f t="shared" si="24"/>
        <v>14116Xã Hua La21</v>
      </c>
    </row>
    <row r="1579" spans="1:18">
      <c r="A1579" s="6">
        <v>1578</v>
      </c>
      <c r="B1579" s="6">
        <v>14</v>
      </c>
      <c r="C1579" s="6" t="s">
        <v>1792</v>
      </c>
      <c r="D1579" s="6">
        <v>116</v>
      </c>
      <c r="E1579" s="6" t="s">
        <v>1793</v>
      </c>
      <c r="F1579" s="6">
        <v>3679</v>
      </c>
      <c r="G1579" s="6" t="s">
        <v>1805</v>
      </c>
      <c r="H1579" s="6">
        <v>1</v>
      </c>
      <c r="I1579" s="6" t="s">
        <v>251</v>
      </c>
      <c r="J1579" s="6">
        <v>1</v>
      </c>
      <c r="K1579" s="6" t="s">
        <v>810</v>
      </c>
      <c r="L1579" s="8">
        <v>5</v>
      </c>
      <c r="M1579" s="6" t="s">
        <v>251</v>
      </c>
      <c r="N1579" s="6" t="s">
        <v>1795</v>
      </c>
      <c r="R1579" s="6" t="str">
        <f t="shared" si="24"/>
        <v>14116Phường Chiềng Sinh11</v>
      </c>
    </row>
    <row r="1580" spans="1:18">
      <c r="A1580" s="6">
        <v>1579</v>
      </c>
      <c r="B1580" s="6">
        <v>14</v>
      </c>
      <c r="C1580" s="6" t="s">
        <v>1792</v>
      </c>
      <c r="D1580" s="6">
        <v>118</v>
      </c>
      <c r="E1580" s="6" t="s">
        <v>1806</v>
      </c>
      <c r="F1580" s="6">
        <v>3682</v>
      </c>
      <c r="G1580" s="6" t="s">
        <v>1807</v>
      </c>
      <c r="H1580" s="6">
        <v>2</v>
      </c>
      <c r="I1580" s="6" t="s">
        <v>297</v>
      </c>
      <c r="J1580" s="6">
        <v>1</v>
      </c>
      <c r="K1580" s="6" t="s">
        <v>810</v>
      </c>
      <c r="L1580" s="8">
        <v>6</v>
      </c>
      <c r="M1580" s="6" t="s">
        <v>297</v>
      </c>
      <c r="N1580" s="6" t="s">
        <v>1795</v>
      </c>
      <c r="R1580" s="6" t="str">
        <f t="shared" si="24"/>
        <v>14118Xã Mường Chiên21</v>
      </c>
    </row>
    <row r="1581" spans="1:18">
      <c r="A1581" s="6">
        <v>1580</v>
      </c>
      <c r="B1581" s="6">
        <v>14</v>
      </c>
      <c r="C1581" s="6" t="s">
        <v>1792</v>
      </c>
      <c r="D1581" s="6">
        <v>118</v>
      </c>
      <c r="E1581" s="6" t="s">
        <v>1806</v>
      </c>
      <c r="F1581" s="6">
        <v>3685</v>
      </c>
      <c r="G1581" s="6" t="s">
        <v>1808</v>
      </c>
      <c r="H1581" s="6">
        <v>2</v>
      </c>
      <c r="I1581" s="6" t="s">
        <v>297</v>
      </c>
      <c r="J1581" s="6">
        <v>1</v>
      </c>
      <c r="K1581" s="6" t="s">
        <v>810</v>
      </c>
      <c r="L1581" s="8">
        <v>6</v>
      </c>
      <c r="M1581" s="6" t="s">
        <v>297</v>
      </c>
      <c r="N1581" s="6" t="s">
        <v>1795</v>
      </c>
      <c r="R1581" s="6" t="str">
        <f t="shared" si="24"/>
        <v>14118Xã Cà Nàng21</v>
      </c>
    </row>
    <row r="1582" spans="1:18">
      <c r="A1582" s="6">
        <v>1581</v>
      </c>
      <c r="B1582" s="6">
        <v>14</v>
      </c>
      <c r="C1582" s="6" t="s">
        <v>1792</v>
      </c>
      <c r="D1582" s="6">
        <v>118</v>
      </c>
      <c r="E1582" s="6" t="s">
        <v>1806</v>
      </c>
      <c r="F1582" s="6">
        <v>3688</v>
      </c>
      <c r="G1582" s="6" t="s">
        <v>1809</v>
      </c>
      <c r="H1582" s="6">
        <v>2</v>
      </c>
      <c r="I1582" s="6" t="s">
        <v>297</v>
      </c>
      <c r="J1582" s="6">
        <v>1</v>
      </c>
      <c r="K1582" s="6" t="s">
        <v>810</v>
      </c>
      <c r="L1582" s="8">
        <v>6</v>
      </c>
      <c r="M1582" s="6" t="s">
        <v>297</v>
      </c>
      <c r="N1582" s="6" t="s">
        <v>1795</v>
      </c>
      <c r="R1582" s="6" t="str">
        <f t="shared" si="24"/>
        <v>14118Xã Chiềng Khay21</v>
      </c>
    </row>
    <row r="1583" spans="1:18">
      <c r="A1583" s="6">
        <v>1582</v>
      </c>
      <c r="B1583" s="6">
        <v>14</v>
      </c>
      <c r="C1583" s="6" t="s">
        <v>1792</v>
      </c>
      <c r="D1583" s="6">
        <v>118</v>
      </c>
      <c r="E1583" s="6" t="s">
        <v>1806</v>
      </c>
      <c r="F1583" s="6">
        <v>3694</v>
      </c>
      <c r="G1583" s="6" t="s">
        <v>1810</v>
      </c>
      <c r="H1583" s="6">
        <v>2</v>
      </c>
      <c r="I1583" s="6" t="s">
        <v>297</v>
      </c>
      <c r="J1583" s="6">
        <v>1</v>
      </c>
      <c r="K1583" s="6" t="s">
        <v>810</v>
      </c>
      <c r="L1583" s="8">
        <v>6</v>
      </c>
      <c r="M1583" s="6" t="s">
        <v>297</v>
      </c>
      <c r="N1583" s="6" t="s">
        <v>1795</v>
      </c>
      <c r="R1583" s="6" t="str">
        <f t="shared" si="24"/>
        <v>14118Xã Mường Giôn21</v>
      </c>
    </row>
    <row r="1584" spans="1:18">
      <c r="A1584" s="6">
        <v>1583</v>
      </c>
      <c r="B1584" s="6">
        <v>14</v>
      </c>
      <c r="C1584" s="6" t="s">
        <v>1792</v>
      </c>
      <c r="D1584" s="6">
        <v>118</v>
      </c>
      <c r="E1584" s="6" t="s">
        <v>1806</v>
      </c>
      <c r="F1584" s="6">
        <v>3697</v>
      </c>
      <c r="G1584" s="6" t="s">
        <v>1811</v>
      </c>
      <c r="H1584" s="6">
        <v>2</v>
      </c>
      <c r="I1584" s="6" t="s">
        <v>297</v>
      </c>
      <c r="J1584" s="6">
        <v>1</v>
      </c>
      <c r="K1584" s="6" t="s">
        <v>810</v>
      </c>
      <c r="L1584" s="8">
        <v>6</v>
      </c>
      <c r="M1584" s="6" t="s">
        <v>297</v>
      </c>
      <c r="N1584" s="6" t="s">
        <v>1795</v>
      </c>
      <c r="R1584" s="6" t="str">
        <f t="shared" si="24"/>
        <v>14118Xã Pá Ma Pha Khinh21</v>
      </c>
    </row>
    <row r="1585" spans="1:18">
      <c r="A1585" s="6">
        <v>1584</v>
      </c>
      <c r="B1585" s="6">
        <v>14</v>
      </c>
      <c r="C1585" s="6" t="s">
        <v>1792</v>
      </c>
      <c r="D1585" s="6">
        <v>118</v>
      </c>
      <c r="E1585" s="6" t="s">
        <v>1806</v>
      </c>
      <c r="F1585" s="6">
        <v>3700</v>
      </c>
      <c r="G1585" s="6" t="s">
        <v>1812</v>
      </c>
      <c r="H1585" s="6">
        <v>2</v>
      </c>
      <c r="I1585" s="6" t="s">
        <v>297</v>
      </c>
      <c r="J1585" s="6">
        <v>1</v>
      </c>
      <c r="K1585" s="6" t="s">
        <v>810</v>
      </c>
      <c r="L1585" s="8">
        <v>6</v>
      </c>
      <c r="M1585" s="6" t="s">
        <v>297</v>
      </c>
      <c r="N1585" s="6" t="s">
        <v>1795</v>
      </c>
      <c r="R1585" s="6" t="str">
        <f t="shared" si="24"/>
        <v>14118Xã Chiềng Ơn21</v>
      </c>
    </row>
    <row r="1586" spans="1:18">
      <c r="A1586" s="6">
        <v>1585</v>
      </c>
      <c r="B1586" s="6">
        <v>14</v>
      </c>
      <c r="C1586" s="6" t="s">
        <v>1792</v>
      </c>
      <c r="D1586" s="6">
        <v>118</v>
      </c>
      <c r="E1586" s="6" t="s">
        <v>1806</v>
      </c>
      <c r="F1586" s="6">
        <v>3703</v>
      </c>
      <c r="G1586" s="6" t="s">
        <v>1813</v>
      </c>
      <c r="H1586" s="6">
        <v>2</v>
      </c>
      <c r="I1586" s="6" t="s">
        <v>297</v>
      </c>
      <c r="J1586" s="6">
        <v>1</v>
      </c>
      <c r="K1586" s="6" t="s">
        <v>810</v>
      </c>
      <c r="L1586" s="8">
        <v>6</v>
      </c>
      <c r="M1586" s="6" t="s">
        <v>297</v>
      </c>
      <c r="N1586" s="6" t="s">
        <v>1795</v>
      </c>
      <c r="R1586" s="6" t="str">
        <f t="shared" si="24"/>
        <v>14118Xã Mường Giàng21</v>
      </c>
    </row>
    <row r="1587" spans="1:18">
      <c r="A1587" s="6">
        <v>1586</v>
      </c>
      <c r="B1587" s="6">
        <v>14</v>
      </c>
      <c r="C1587" s="6" t="s">
        <v>1792</v>
      </c>
      <c r="D1587" s="6">
        <v>118</v>
      </c>
      <c r="E1587" s="6" t="s">
        <v>1806</v>
      </c>
      <c r="F1587" s="6">
        <v>3706</v>
      </c>
      <c r="G1587" s="6" t="s">
        <v>1814</v>
      </c>
      <c r="H1587" s="6">
        <v>2</v>
      </c>
      <c r="I1587" s="6" t="s">
        <v>297</v>
      </c>
      <c r="J1587" s="6">
        <v>1</v>
      </c>
      <c r="K1587" s="6" t="s">
        <v>810</v>
      </c>
      <c r="L1587" s="8">
        <v>6</v>
      </c>
      <c r="M1587" s="6" t="s">
        <v>297</v>
      </c>
      <c r="N1587" s="6" t="s">
        <v>1795</v>
      </c>
      <c r="R1587" s="6" t="str">
        <f t="shared" si="24"/>
        <v>14118Xã Chiềng Bằng21</v>
      </c>
    </row>
    <row r="1588" spans="1:18">
      <c r="A1588" s="6">
        <v>1587</v>
      </c>
      <c r="B1588" s="6">
        <v>14</v>
      </c>
      <c r="C1588" s="6" t="s">
        <v>1792</v>
      </c>
      <c r="D1588" s="6">
        <v>118</v>
      </c>
      <c r="E1588" s="6" t="s">
        <v>1806</v>
      </c>
      <c r="F1588" s="6">
        <v>3709</v>
      </c>
      <c r="G1588" s="6" t="s">
        <v>1815</v>
      </c>
      <c r="H1588" s="6">
        <v>2</v>
      </c>
      <c r="I1588" s="6" t="s">
        <v>297</v>
      </c>
      <c r="J1588" s="6">
        <v>1</v>
      </c>
      <c r="K1588" s="6" t="s">
        <v>810</v>
      </c>
      <c r="L1588" s="8">
        <v>6</v>
      </c>
      <c r="M1588" s="6" t="s">
        <v>297</v>
      </c>
      <c r="N1588" s="6" t="s">
        <v>1795</v>
      </c>
      <c r="R1588" s="6" t="str">
        <f t="shared" si="24"/>
        <v>14118Xã Mường Sại21</v>
      </c>
    </row>
    <row r="1589" spans="1:18">
      <c r="A1589" s="6">
        <v>1588</v>
      </c>
      <c r="B1589" s="6">
        <v>14</v>
      </c>
      <c r="C1589" s="6" t="s">
        <v>1792</v>
      </c>
      <c r="D1589" s="6">
        <v>118</v>
      </c>
      <c r="E1589" s="6" t="s">
        <v>1806</v>
      </c>
      <c r="F1589" s="6">
        <v>3712</v>
      </c>
      <c r="G1589" s="6" t="s">
        <v>1816</v>
      </c>
      <c r="H1589" s="6">
        <v>2</v>
      </c>
      <c r="I1589" s="6" t="s">
        <v>297</v>
      </c>
      <c r="J1589" s="6">
        <v>1</v>
      </c>
      <c r="K1589" s="6" t="s">
        <v>810</v>
      </c>
      <c r="L1589" s="8">
        <v>6</v>
      </c>
      <c r="M1589" s="6" t="s">
        <v>297</v>
      </c>
      <c r="N1589" s="6" t="s">
        <v>1795</v>
      </c>
      <c r="R1589" s="6" t="str">
        <f t="shared" si="24"/>
        <v>14118Xã Nậm ét21</v>
      </c>
    </row>
    <row r="1590" spans="1:18">
      <c r="A1590" s="6">
        <v>1589</v>
      </c>
      <c r="B1590" s="6">
        <v>14</v>
      </c>
      <c r="C1590" s="6" t="s">
        <v>1792</v>
      </c>
      <c r="D1590" s="6">
        <v>118</v>
      </c>
      <c r="E1590" s="6" t="s">
        <v>1806</v>
      </c>
      <c r="F1590" s="6">
        <v>3718</v>
      </c>
      <c r="G1590" s="6" t="s">
        <v>1817</v>
      </c>
      <c r="H1590" s="6">
        <v>2</v>
      </c>
      <c r="I1590" s="6" t="s">
        <v>297</v>
      </c>
      <c r="J1590" s="6">
        <v>1</v>
      </c>
      <c r="K1590" s="6" t="s">
        <v>810</v>
      </c>
      <c r="L1590" s="8">
        <v>6</v>
      </c>
      <c r="M1590" s="6" t="s">
        <v>297</v>
      </c>
      <c r="N1590" s="6" t="s">
        <v>1795</v>
      </c>
      <c r="R1590" s="6" t="str">
        <f t="shared" si="24"/>
        <v>14118Xã Chiềng Khoang21</v>
      </c>
    </row>
    <row r="1591" spans="1:18">
      <c r="A1591" s="6">
        <v>1590</v>
      </c>
      <c r="B1591" s="6">
        <v>14</v>
      </c>
      <c r="C1591" s="6" t="s">
        <v>1792</v>
      </c>
      <c r="D1591" s="6">
        <v>119</v>
      </c>
      <c r="E1591" s="6" t="s">
        <v>1818</v>
      </c>
      <c r="F1591" s="6">
        <v>3721</v>
      </c>
      <c r="G1591" s="6" t="s">
        <v>1819</v>
      </c>
      <c r="H1591" s="6">
        <v>1</v>
      </c>
      <c r="I1591" s="6" t="s">
        <v>251</v>
      </c>
      <c r="J1591" s="6">
        <v>1</v>
      </c>
      <c r="K1591" s="6" t="s">
        <v>810</v>
      </c>
      <c r="L1591" s="8">
        <v>5</v>
      </c>
      <c r="M1591" s="6" t="s">
        <v>251</v>
      </c>
      <c r="N1591" s="6" t="s">
        <v>1795</v>
      </c>
      <c r="R1591" s="6" t="str">
        <f t="shared" si="24"/>
        <v>14119Thị trấn Thuận Châu11</v>
      </c>
    </row>
    <row r="1592" spans="1:18">
      <c r="A1592" s="6">
        <v>1591</v>
      </c>
      <c r="B1592" s="6">
        <v>14</v>
      </c>
      <c r="C1592" s="6" t="s">
        <v>1792</v>
      </c>
      <c r="D1592" s="6">
        <v>119</v>
      </c>
      <c r="E1592" s="6" t="s">
        <v>1818</v>
      </c>
      <c r="F1592" s="6">
        <v>3724</v>
      </c>
      <c r="G1592" s="6" t="s">
        <v>1820</v>
      </c>
      <c r="H1592" s="6">
        <v>2</v>
      </c>
      <c r="I1592" s="6" t="s">
        <v>297</v>
      </c>
      <c r="J1592" s="6">
        <v>1</v>
      </c>
      <c r="K1592" s="6" t="s">
        <v>810</v>
      </c>
      <c r="L1592" s="8">
        <v>6</v>
      </c>
      <c r="M1592" s="6" t="s">
        <v>297</v>
      </c>
      <c r="N1592" s="6" t="s">
        <v>1795</v>
      </c>
      <c r="R1592" s="6" t="str">
        <f t="shared" si="24"/>
        <v>14119Xã Phổng Lái21</v>
      </c>
    </row>
    <row r="1593" spans="1:18">
      <c r="A1593" s="6">
        <v>1592</v>
      </c>
      <c r="B1593" s="6">
        <v>14</v>
      </c>
      <c r="C1593" s="6" t="s">
        <v>1792</v>
      </c>
      <c r="D1593" s="6">
        <v>119</v>
      </c>
      <c r="E1593" s="6" t="s">
        <v>1818</v>
      </c>
      <c r="F1593" s="6">
        <v>3727</v>
      </c>
      <c r="G1593" s="6" t="s">
        <v>1821</v>
      </c>
      <c r="H1593" s="6">
        <v>2</v>
      </c>
      <c r="I1593" s="6" t="s">
        <v>297</v>
      </c>
      <c r="J1593" s="6">
        <v>1</v>
      </c>
      <c r="K1593" s="6" t="s">
        <v>810</v>
      </c>
      <c r="L1593" s="8">
        <v>6</v>
      </c>
      <c r="M1593" s="6" t="s">
        <v>297</v>
      </c>
      <c r="N1593" s="6" t="s">
        <v>1795</v>
      </c>
      <c r="R1593" s="6" t="str">
        <f t="shared" si="24"/>
        <v>14119Xã Mường é21</v>
      </c>
    </row>
    <row r="1594" spans="1:18">
      <c r="A1594" s="6">
        <v>1593</v>
      </c>
      <c r="B1594" s="6">
        <v>14</v>
      </c>
      <c r="C1594" s="6" t="s">
        <v>1792</v>
      </c>
      <c r="D1594" s="6">
        <v>119</v>
      </c>
      <c r="E1594" s="6" t="s">
        <v>1818</v>
      </c>
      <c r="F1594" s="6">
        <v>3730</v>
      </c>
      <c r="G1594" s="6" t="s">
        <v>1822</v>
      </c>
      <c r="H1594" s="6">
        <v>2</v>
      </c>
      <c r="I1594" s="6" t="s">
        <v>297</v>
      </c>
      <c r="J1594" s="6">
        <v>1</v>
      </c>
      <c r="K1594" s="6" t="s">
        <v>810</v>
      </c>
      <c r="L1594" s="8">
        <v>6</v>
      </c>
      <c r="M1594" s="6" t="s">
        <v>297</v>
      </c>
      <c r="N1594" s="6" t="s">
        <v>1795</v>
      </c>
      <c r="R1594" s="6" t="str">
        <f t="shared" si="24"/>
        <v>14119Xã Chiềng Pha21</v>
      </c>
    </row>
    <row r="1595" spans="1:18">
      <c r="A1595" s="6">
        <v>1594</v>
      </c>
      <c r="B1595" s="6">
        <v>14</v>
      </c>
      <c r="C1595" s="6" t="s">
        <v>1792</v>
      </c>
      <c r="D1595" s="6">
        <v>119</v>
      </c>
      <c r="E1595" s="6" t="s">
        <v>1818</v>
      </c>
      <c r="F1595" s="6">
        <v>3733</v>
      </c>
      <c r="G1595" s="6" t="s">
        <v>1823</v>
      </c>
      <c r="H1595" s="6">
        <v>2</v>
      </c>
      <c r="I1595" s="6" t="s">
        <v>297</v>
      </c>
      <c r="J1595" s="6">
        <v>1</v>
      </c>
      <c r="K1595" s="6" t="s">
        <v>810</v>
      </c>
      <c r="L1595" s="8">
        <v>6</v>
      </c>
      <c r="M1595" s="6" t="s">
        <v>297</v>
      </c>
      <c r="N1595" s="6" t="s">
        <v>1795</v>
      </c>
      <c r="R1595" s="6" t="str">
        <f t="shared" si="24"/>
        <v>14119Xã Chiềng La21</v>
      </c>
    </row>
    <row r="1596" spans="1:18">
      <c r="A1596" s="6">
        <v>1595</v>
      </c>
      <c r="B1596" s="6">
        <v>14</v>
      </c>
      <c r="C1596" s="6" t="s">
        <v>1792</v>
      </c>
      <c r="D1596" s="6">
        <v>119</v>
      </c>
      <c r="E1596" s="6" t="s">
        <v>1818</v>
      </c>
      <c r="F1596" s="6">
        <v>3736</v>
      </c>
      <c r="G1596" s="6" t="s">
        <v>1824</v>
      </c>
      <c r="H1596" s="6">
        <v>2</v>
      </c>
      <c r="I1596" s="6" t="s">
        <v>297</v>
      </c>
      <c r="J1596" s="6">
        <v>1</v>
      </c>
      <c r="K1596" s="6" t="s">
        <v>810</v>
      </c>
      <c r="L1596" s="8">
        <v>6</v>
      </c>
      <c r="M1596" s="6" t="s">
        <v>297</v>
      </c>
      <c r="N1596" s="6" t="s">
        <v>1795</v>
      </c>
      <c r="R1596" s="6" t="str">
        <f t="shared" si="24"/>
        <v>14119Xã Chiềng Ngàm21</v>
      </c>
    </row>
    <row r="1597" spans="1:18">
      <c r="A1597" s="6">
        <v>1596</v>
      </c>
      <c r="B1597" s="6">
        <v>14</v>
      </c>
      <c r="C1597" s="6" t="s">
        <v>1792</v>
      </c>
      <c r="D1597" s="6">
        <v>119</v>
      </c>
      <c r="E1597" s="6" t="s">
        <v>1818</v>
      </c>
      <c r="F1597" s="6">
        <v>3739</v>
      </c>
      <c r="G1597" s="6" t="s">
        <v>1825</v>
      </c>
      <c r="H1597" s="6">
        <v>2</v>
      </c>
      <c r="I1597" s="6" t="s">
        <v>297</v>
      </c>
      <c r="J1597" s="6">
        <v>1</v>
      </c>
      <c r="K1597" s="6" t="s">
        <v>810</v>
      </c>
      <c r="L1597" s="8">
        <v>6</v>
      </c>
      <c r="M1597" s="6" t="s">
        <v>297</v>
      </c>
      <c r="N1597" s="6" t="s">
        <v>1795</v>
      </c>
      <c r="R1597" s="6" t="str">
        <f t="shared" si="24"/>
        <v>14119Xã Liệp Tè21</v>
      </c>
    </row>
    <row r="1598" spans="1:18">
      <c r="A1598" s="6">
        <v>1597</v>
      </c>
      <c r="B1598" s="6">
        <v>14</v>
      </c>
      <c r="C1598" s="6" t="s">
        <v>1792</v>
      </c>
      <c r="D1598" s="6">
        <v>119</v>
      </c>
      <c r="E1598" s="6" t="s">
        <v>1818</v>
      </c>
      <c r="F1598" s="6">
        <v>3742</v>
      </c>
      <c r="G1598" s="6" t="s">
        <v>1826</v>
      </c>
      <c r="H1598" s="6">
        <v>2</v>
      </c>
      <c r="I1598" s="6" t="s">
        <v>297</v>
      </c>
      <c r="J1598" s="6">
        <v>1</v>
      </c>
      <c r="K1598" s="6" t="s">
        <v>810</v>
      </c>
      <c r="L1598" s="8">
        <v>6</v>
      </c>
      <c r="M1598" s="6" t="s">
        <v>297</v>
      </c>
      <c r="N1598" s="6" t="s">
        <v>1795</v>
      </c>
      <c r="R1598" s="6" t="str">
        <f t="shared" si="24"/>
        <v>14119Xã é Tòng21</v>
      </c>
    </row>
    <row r="1599" spans="1:18">
      <c r="A1599" s="6">
        <v>1598</v>
      </c>
      <c r="B1599" s="6">
        <v>14</v>
      </c>
      <c r="C1599" s="6" t="s">
        <v>1792</v>
      </c>
      <c r="D1599" s="6">
        <v>119</v>
      </c>
      <c r="E1599" s="6" t="s">
        <v>1818</v>
      </c>
      <c r="F1599" s="6">
        <v>3745</v>
      </c>
      <c r="G1599" s="6" t="s">
        <v>1827</v>
      </c>
      <c r="H1599" s="6">
        <v>2</v>
      </c>
      <c r="I1599" s="6" t="s">
        <v>297</v>
      </c>
      <c r="J1599" s="6">
        <v>1</v>
      </c>
      <c r="K1599" s="6" t="s">
        <v>810</v>
      </c>
      <c r="L1599" s="8">
        <v>6</v>
      </c>
      <c r="M1599" s="6" t="s">
        <v>297</v>
      </c>
      <c r="N1599" s="6" t="s">
        <v>1795</v>
      </c>
      <c r="R1599" s="6" t="str">
        <f t="shared" si="24"/>
        <v>14119Xã Phổng Lập21</v>
      </c>
    </row>
    <row r="1600" spans="1:18">
      <c r="A1600" s="6">
        <v>1599</v>
      </c>
      <c r="B1600" s="6">
        <v>14</v>
      </c>
      <c r="C1600" s="6" t="s">
        <v>1792</v>
      </c>
      <c r="D1600" s="6">
        <v>119</v>
      </c>
      <c r="E1600" s="6" t="s">
        <v>1818</v>
      </c>
      <c r="F1600" s="6">
        <v>3748</v>
      </c>
      <c r="G1600" s="6" t="s">
        <v>1828</v>
      </c>
      <c r="H1600" s="6">
        <v>2</v>
      </c>
      <c r="I1600" s="6" t="s">
        <v>297</v>
      </c>
      <c r="J1600" s="6">
        <v>1</v>
      </c>
      <c r="K1600" s="6" t="s">
        <v>810</v>
      </c>
      <c r="L1600" s="8">
        <v>6</v>
      </c>
      <c r="M1600" s="6" t="s">
        <v>297</v>
      </c>
      <c r="N1600" s="6" t="s">
        <v>1795</v>
      </c>
      <c r="R1600" s="6" t="str">
        <f t="shared" si="24"/>
        <v>14119Xã Phổng Lăng21</v>
      </c>
    </row>
    <row r="1601" spans="1:18">
      <c r="A1601" s="6">
        <v>1600</v>
      </c>
      <c r="B1601" s="6">
        <v>14</v>
      </c>
      <c r="C1601" s="6" t="s">
        <v>1792</v>
      </c>
      <c r="D1601" s="6">
        <v>119</v>
      </c>
      <c r="E1601" s="6" t="s">
        <v>1818</v>
      </c>
      <c r="F1601" s="6">
        <v>3751</v>
      </c>
      <c r="G1601" s="6" t="s">
        <v>1829</v>
      </c>
      <c r="H1601" s="6">
        <v>2</v>
      </c>
      <c r="I1601" s="6" t="s">
        <v>297</v>
      </c>
      <c r="J1601" s="6">
        <v>1</v>
      </c>
      <c r="K1601" s="6" t="s">
        <v>810</v>
      </c>
      <c r="L1601" s="8">
        <v>6</v>
      </c>
      <c r="M1601" s="6" t="s">
        <v>297</v>
      </c>
      <c r="N1601" s="6" t="s">
        <v>1795</v>
      </c>
      <c r="R1601" s="6" t="str">
        <f t="shared" si="24"/>
        <v>14119Xã Chiềng Ly21</v>
      </c>
    </row>
    <row r="1602" spans="1:18">
      <c r="A1602" s="6">
        <v>1601</v>
      </c>
      <c r="B1602" s="6">
        <v>14</v>
      </c>
      <c r="C1602" s="6" t="s">
        <v>1792</v>
      </c>
      <c r="D1602" s="6">
        <v>119</v>
      </c>
      <c r="E1602" s="6" t="s">
        <v>1818</v>
      </c>
      <c r="F1602" s="6">
        <v>3754</v>
      </c>
      <c r="G1602" s="6" t="s">
        <v>1830</v>
      </c>
      <c r="H1602" s="6">
        <v>2</v>
      </c>
      <c r="I1602" s="6" t="s">
        <v>297</v>
      </c>
      <c r="J1602" s="6">
        <v>1</v>
      </c>
      <c r="K1602" s="6" t="s">
        <v>810</v>
      </c>
      <c r="L1602" s="8">
        <v>6</v>
      </c>
      <c r="M1602" s="6" t="s">
        <v>297</v>
      </c>
      <c r="N1602" s="6" t="s">
        <v>1795</v>
      </c>
      <c r="R1602" s="6" t="str">
        <f t="shared" si="24"/>
        <v>14119Xã Noong Lay21</v>
      </c>
    </row>
    <row r="1603" spans="1:18">
      <c r="A1603" s="6">
        <v>1602</v>
      </c>
      <c r="B1603" s="6">
        <v>14</v>
      </c>
      <c r="C1603" s="6" t="s">
        <v>1792</v>
      </c>
      <c r="D1603" s="6">
        <v>119</v>
      </c>
      <c r="E1603" s="6" t="s">
        <v>1818</v>
      </c>
      <c r="F1603" s="6">
        <v>3757</v>
      </c>
      <c r="G1603" s="6" t="s">
        <v>1831</v>
      </c>
      <c r="H1603" s="6">
        <v>2</v>
      </c>
      <c r="I1603" s="6" t="s">
        <v>297</v>
      </c>
      <c r="J1603" s="6">
        <v>1</v>
      </c>
      <c r="K1603" s="6" t="s">
        <v>810</v>
      </c>
      <c r="L1603" s="8">
        <v>6</v>
      </c>
      <c r="M1603" s="6" t="s">
        <v>297</v>
      </c>
      <c r="N1603" s="6" t="s">
        <v>1795</v>
      </c>
      <c r="R1603" s="6" t="str">
        <f t="shared" ref="R1603:R1666" si="25">CONCATENATE(B1603,D1603,G1603,H1603,J1603)</f>
        <v>14119Xã Mường Khiêng21</v>
      </c>
    </row>
    <row r="1604" spans="1:18">
      <c r="A1604" s="6">
        <v>1603</v>
      </c>
      <c r="B1604" s="6">
        <v>14</v>
      </c>
      <c r="C1604" s="6" t="s">
        <v>1792</v>
      </c>
      <c r="D1604" s="6">
        <v>119</v>
      </c>
      <c r="E1604" s="6" t="s">
        <v>1818</v>
      </c>
      <c r="F1604" s="6">
        <v>3760</v>
      </c>
      <c r="G1604" s="6" t="s">
        <v>1832</v>
      </c>
      <c r="H1604" s="6">
        <v>2</v>
      </c>
      <c r="I1604" s="6" t="s">
        <v>297</v>
      </c>
      <c r="J1604" s="6">
        <v>1</v>
      </c>
      <c r="K1604" s="6" t="s">
        <v>810</v>
      </c>
      <c r="L1604" s="8">
        <v>6</v>
      </c>
      <c r="M1604" s="6" t="s">
        <v>297</v>
      </c>
      <c r="N1604" s="6" t="s">
        <v>1795</v>
      </c>
      <c r="R1604" s="6" t="str">
        <f t="shared" si="25"/>
        <v>14119Xã Mường Bám21</v>
      </c>
    </row>
    <row r="1605" spans="1:18">
      <c r="A1605" s="6">
        <v>1604</v>
      </c>
      <c r="B1605" s="6">
        <v>14</v>
      </c>
      <c r="C1605" s="6" t="s">
        <v>1792</v>
      </c>
      <c r="D1605" s="6">
        <v>119</v>
      </c>
      <c r="E1605" s="6" t="s">
        <v>1818</v>
      </c>
      <c r="F1605" s="6">
        <v>3763</v>
      </c>
      <c r="G1605" s="6" t="s">
        <v>1833</v>
      </c>
      <c r="H1605" s="6">
        <v>2</v>
      </c>
      <c r="I1605" s="6" t="s">
        <v>297</v>
      </c>
      <c r="J1605" s="6">
        <v>1</v>
      </c>
      <c r="K1605" s="6" t="s">
        <v>810</v>
      </c>
      <c r="L1605" s="8">
        <v>6</v>
      </c>
      <c r="M1605" s="6" t="s">
        <v>297</v>
      </c>
      <c r="N1605" s="6" t="s">
        <v>1795</v>
      </c>
      <c r="R1605" s="6" t="str">
        <f t="shared" si="25"/>
        <v>14119Xã Long Hẹ21</v>
      </c>
    </row>
    <row r="1606" spans="1:18">
      <c r="A1606" s="6">
        <v>1605</v>
      </c>
      <c r="B1606" s="6">
        <v>14</v>
      </c>
      <c r="C1606" s="6" t="s">
        <v>1792</v>
      </c>
      <c r="D1606" s="6">
        <v>119</v>
      </c>
      <c r="E1606" s="6" t="s">
        <v>1818</v>
      </c>
      <c r="F1606" s="6">
        <v>3766</v>
      </c>
      <c r="G1606" s="6" t="s">
        <v>1834</v>
      </c>
      <c r="H1606" s="6">
        <v>2</v>
      </c>
      <c r="I1606" s="6" t="s">
        <v>297</v>
      </c>
      <c r="J1606" s="6">
        <v>1</v>
      </c>
      <c r="K1606" s="6" t="s">
        <v>810</v>
      </c>
      <c r="L1606" s="8">
        <v>6</v>
      </c>
      <c r="M1606" s="6" t="s">
        <v>297</v>
      </c>
      <c r="N1606" s="6" t="s">
        <v>1795</v>
      </c>
      <c r="R1606" s="6" t="str">
        <f t="shared" si="25"/>
        <v>14119Xã Chiềng Bôm21</v>
      </c>
    </row>
    <row r="1607" spans="1:18">
      <c r="A1607" s="6">
        <v>1606</v>
      </c>
      <c r="B1607" s="6">
        <v>14</v>
      </c>
      <c r="C1607" s="6" t="s">
        <v>1792</v>
      </c>
      <c r="D1607" s="6">
        <v>119</v>
      </c>
      <c r="E1607" s="6" t="s">
        <v>1818</v>
      </c>
      <c r="F1607" s="6">
        <v>3769</v>
      </c>
      <c r="G1607" s="6" t="s">
        <v>1835</v>
      </c>
      <c r="H1607" s="6">
        <v>2</v>
      </c>
      <c r="I1607" s="6" t="s">
        <v>297</v>
      </c>
      <c r="J1607" s="6">
        <v>1</v>
      </c>
      <c r="K1607" s="6" t="s">
        <v>810</v>
      </c>
      <c r="L1607" s="8">
        <v>6</v>
      </c>
      <c r="M1607" s="6" t="s">
        <v>297</v>
      </c>
      <c r="N1607" s="6" t="s">
        <v>1795</v>
      </c>
      <c r="R1607" s="6" t="str">
        <f t="shared" si="25"/>
        <v>14119Xã Thôm Mòn21</v>
      </c>
    </row>
    <row r="1608" spans="1:18">
      <c r="A1608" s="6">
        <v>1607</v>
      </c>
      <c r="B1608" s="6">
        <v>14</v>
      </c>
      <c r="C1608" s="6" t="s">
        <v>1792</v>
      </c>
      <c r="D1608" s="6">
        <v>119</v>
      </c>
      <c r="E1608" s="6" t="s">
        <v>1818</v>
      </c>
      <c r="F1608" s="6">
        <v>3772</v>
      </c>
      <c r="G1608" s="6" t="s">
        <v>1836</v>
      </c>
      <c r="H1608" s="6">
        <v>2</v>
      </c>
      <c r="I1608" s="6" t="s">
        <v>297</v>
      </c>
      <c r="J1608" s="6">
        <v>1</v>
      </c>
      <c r="K1608" s="6" t="s">
        <v>810</v>
      </c>
      <c r="L1608" s="8">
        <v>6</v>
      </c>
      <c r="M1608" s="6" t="s">
        <v>297</v>
      </c>
      <c r="N1608" s="6" t="s">
        <v>1795</v>
      </c>
      <c r="R1608" s="6" t="str">
        <f t="shared" si="25"/>
        <v>14119Xã Tông Lạnh21</v>
      </c>
    </row>
    <row r="1609" spans="1:18">
      <c r="A1609" s="6">
        <v>1608</v>
      </c>
      <c r="B1609" s="6">
        <v>14</v>
      </c>
      <c r="C1609" s="6" t="s">
        <v>1792</v>
      </c>
      <c r="D1609" s="6">
        <v>119</v>
      </c>
      <c r="E1609" s="6" t="s">
        <v>1818</v>
      </c>
      <c r="F1609" s="6">
        <v>3775</v>
      </c>
      <c r="G1609" s="6" t="s">
        <v>1837</v>
      </c>
      <c r="H1609" s="6">
        <v>2</v>
      </c>
      <c r="I1609" s="6" t="s">
        <v>297</v>
      </c>
      <c r="J1609" s="6">
        <v>1</v>
      </c>
      <c r="K1609" s="6" t="s">
        <v>810</v>
      </c>
      <c r="L1609" s="8">
        <v>6</v>
      </c>
      <c r="M1609" s="6" t="s">
        <v>297</v>
      </c>
      <c r="N1609" s="6" t="s">
        <v>1795</v>
      </c>
      <c r="R1609" s="6" t="str">
        <f t="shared" si="25"/>
        <v>14119Xã Tông Cọ21</v>
      </c>
    </row>
    <row r="1610" spans="1:18">
      <c r="A1610" s="6">
        <v>1609</v>
      </c>
      <c r="B1610" s="6">
        <v>14</v>
      </c>
      <c r="C1610" s="6" t="s">
        <v>1792</v>
      </c>
      <c r="D1610" s="6">
        <v>119</v>
      </c>
      <c r="E1610" s="6" t="s">
        <v>1818</v>
      </c>
      <c r="F1610" s="6">
        <v>3778</v>
      </c>
      <c r="G1610" s="6" t="s">
        <v>1838</v>
      </c>
      <c r="H1610" s="6">
        <v>2</v>
      </c>
      <c r="I1610" s="6" t="s">
        <v>297</v>
      </c>
      <c r="J1610" s="6">
        <v>1</v>
      </c>
      <c r="K1610" s="6" t="s">
        <v>810</v>
      </c>
      <c r="L1610" s="8">
        <v>6</v>
      </c>
      <c r="M1610" s="6" t="s">
        <v>297</v>
      </c>
      <c r="N1610" s="6" t="s">
        <v>1795</v>
      </c>
      <c r="R1610" s="6" t="str">
        <f t="shared" si="25"/>
        <v>14119Xã Bó Mười21</v>
      </c>
    </row>
    <row r="1611" spans="1:18">
      <c r="A1611" s="6">
        <v>1610</v>
      </c>
      <c r="B1611" s="6">
        <v>14</v>
      </c>
      <c r="C1611" s="6" t="s">
        <v>1792</v>
      </c>
      <c r="D1611" s="6">
        <v>119</v>
      </c>
      <c r="E1611" s="6" t="s">
        <v>1818</v>
      </c>
      <c r="F1611" s="6">
        <v>3781</v>
      </c>
      <c r="G1611" s="6" t="s">
        <v>1839</v>
      </c>
      <c r="H1611" s="6">
        <v>2</v>
      </c>
      <c r="I1611" s="6" t="s">
        <v>297</v>
      </c>
      <c r="J1611" s="6">
        <v>1</v>
      </c>
      <c r="K1611" s="6" t="s">
        <v>810</v>
      </c>
      <c r="L1611" s="8">
        <v>6</v>
      </c>
      <c r="M1611" s="6" t="s">
        <v>297</v>
      </c>
      <c r="N1611" s="6" t="s">
        <v>1795</v>
      </c>
      <c r="R1611" s="6" t="str">
        <f t="shared" si="25"/>
        <v>14119Xã Co Mạ21</v>
      </c>
    </row>
    <row r="1612" spans="1:18">
      <c r="A1612" s="6">
        <v>1611</v>
      </c>
      <c r="B1612" s="6">
        <v>14</v>
      </c>
      <c r="C1612" s="6" t="s">
        <v>1792</v>
      </c>
      <c r="D1612" s="6">
        <v>119</v>
      </c>
      <c r="E1612" s="6" t="s">
        <v>1818</v>
      </c>
      <c r="F1612" s="6">
        <v>3784</v>
      </c>
      <c r="G1612" s="6" t="s">
        <v>1840</v>
      </c>
      <c r="H1612" s="6">
        <v>2</v>
      </c>
      <c r="I1612" s="6" t="s">
        <v>297</v>
      </c>
      <c r="J1612" s="6">
        <v>1</v>
      </c>
      <c r="K1612" s="6" t="s">
        <v>810</v>
      </c>
      <c r="L1612" s="8">
        <v>6</v>
      </c>
      <c r="M1612" s="6" t="s">
        <v>297</v>
      </c>
      <c r="N1612" s="6" t="s">
        <v>1795</v>
      </c>
      <c r="R1612" s="6" t="str">
        <f t="shared" si="25"/>
        <v>14119Xã Púng Tra21</v>
      </c>
    </row>
    <row r="1613" spans="1:18">
      <c r="A1613" s="6">
        <v>1612</v>
      </c>
      <c r="B1613" s="6">
        <v>14</v>
      </c>
      <c r="C1613" s="6" t="s">
        <v>1792</v>
      </c>
      <c r="D1613" s="6">
        <v>119</v>
      </c>
      <c r="E1613" s="6" t="s">
        <v>1818</v>
      </c>
      <c r="F1613" s="6">
        <v>3787</v>
      </c>
      <c r="G1613" s="6" t="s">
        <v>1841</v>
      </c>
      <c r="H1613" s="6">
        <v>2</v>
      </c>
      <c r="I1613" s="6" t="s">
        <v>297</v>
      </c>
      <c r="J1613" s="6">
        <v>1</v>
      </c>
      <c r="K1613" s="6" t="s">
        <v>810</v>
      </c>
      <c r="L1613" s="8">
        <v>6</v>
      </c>
      <c r="M1613" s="6" t="s">
        <v>297</v>
      </c>
      <c r="N1613" s="6" t="s">
        <v>1795</v>
      </c>
      <c r="R1613" s="6" t="str">
        <f t="shared" si="25"/>
        <v>14119Xã Chiềng Pấc21</v>
      </c>
    </row>
    <row r="1614" spans="1:18">
      <c r="A1614" s="6">
        <v>1613</v>
      </c>
      <c r="B1614" s="6">
        <v>14</v>
      </c>
      <c r="C1614" s="6" t="s">
        <v>1792</v>
      </c>
      <c r="D1614" s="6">
        <v>119</v>
      </c>
      <c r="E1614" s="6" t="s">
        <v>1818</v>
      </c>
      <c r="F1614" s="6">
        <v>3790</v>
      </c>
      <c r="G1614" s="6" t="s">
        <v>1842</v>
      </c>
      <c r="H1614" s="6">
        <v>2</v>
      </c>
      <c r="I1614" s="6" t="s">
        <v>297</v>
      </c>
      <c r="J1614" s="6">
        <v>1</v>
      </c>
      <c r="K1614" s="6" t="s">
        <v>810</v>
      </c>
      <c r="L1614" s="8">
        <v>6</v>
      </c>
      <c r="M1614" s="6" t="s">
        <v>297</v>
      </c>
      <c r="N1614" s="6" t="s">
        <v>1795</v>
      </c>
      <c r="R1614" s="6" t="str">
        <f t="shared" si="25"/>
        <v>14119Xã Nậm Lầu21</v>
      </c>
    </row>
    <row r="1615" spans="1:18">
      <c r="A1615" s="6">
        <v>1614</v>
      </c>
      <c r="B1615" s="6">
        <v>14</v>
      </c>
      <c r="C1615" s="6" t="s">
        <v>1792</v>
      </c>
      <c r="D1615" s="6">
        <v>119</v>
      </c>
      <c r="E1615" s="6" t="s">
        <v>1818</v>
      </c>
      <c r="F1615" s="6">
        <v>3793</v>
      </c>
      <c r="G1615" s="6" t="s">
        <v>1843</v>
      </c>
      <c r="H1615" s="6">
        <v>2</v>
      </c>
      <c r="I1615" s="6" t="s">
        <v>297</v>
      </c>
      <c r="J1615" s="6">
        <v>1</v>
      </c>
      <c r="K1615" s="6" t="s">
        <v>810</v>
      </c>
      <c r="L1615" s="8">
        <v>6</v>
      </c>
      <c r="M1615" s="6" t="s">
        <v>297</v>
      </c>
      <c r="N1615" s="6" t="s">
        <v>1795</v>
      </c>
      <c r="R1615" s="6" t="str">
        <f t="shared" si="25"/>
        <v>14119Xã Bon Phặng21</v>
      </c>
    </row>
    <row r="1616" spans="1:18">
      <c r="A1616" s="6">
        <v>1615</v>
      </c>
      <c r="B1616" s="6">
        <v>14</v>
      </c>
      <c r="C1616" s="6" t="s">
        <v>1792</v>
      </c>
      <c r="D1616" s="6">
        <v>119</v>
      </c>
      <c r="E1616" s="6" t="s">
        <v>1818</v>
      </c>
      <c r="F1616" s="6">
        <v>3796</v>
      </c>
      <c r="G1616" s="6" t="s">
        <v>1844</v>
      </c>
      <c r="H1616" s="6">
        <v>2</v>
      </c>
      <c r="I1616" s="6" t="s">
        <v>297</v>
      </c>
      <c r="J1616" s="6">
        <v>1</v>
      </c>
      <c r="K1616" s="6" t="s">
        <v>810</v>
      </c>
      <c r="L1616" s="8">
        <v>6</v>
      </c>
      <c r="M1616" s="6" t="s">
        <v>297</v>
      </c>
      <c r="N1616" s="6" t="s">
        <v>1795</v>
      </c>
      <c r="R1616" s="6" t="str">
        <f t="shared" si="25"/>
        <v>14119Xã Co Tòng21</v>
      </c>
    </row>
    <row r="1617" spans="1:18">
      <c r="A1617" s="6">
        <v>1616</v>
      </c>
      <c r="B1617" s="6">
        <v>14</v>
      </c>
      <c r="C1617" s="6" t="s">
        <v>1792</v>
      </c>
      <c r="D1617" s="6">
        <v>119</v>
      </c>
      <c r="E1617" s="6" t="s">
        <v>1818</v>
      </c>
      <c r="F1617" s="6">
        <v>3799</v>
      </c>
      <c r="G1617" s="6" t="s">
        <v>1845</v>
      </c>
      <c r="H1617" s="6">
        <v>2</v>
      </c>
      <c r="I1617" s="6" t="s">
        <v>297</v>
      </c>
      <c r="J1617" s="6">
        <v>1</v>
      </c>
      <c r="K1617" s="6" t="s">
        <v>810</v>
      </c>
      <c r="L1617" s="8">
        <v>6</v>
      </c>
      <c r="M1617" s="6" t="s">
        <v>297</v>
      </c>
      <c r="N1617" s="6" t="s">
        <v>1795</v>
      </c>
      <c r="R1617" s="6" t="str">
        <f t="shared" si="25"/>
        <v>14119Xã Muổi Nọi21</v>
      </c>
    </row>
    <row r="1618" spans="1:18">
      <c r="A1618" s="6">
        <v>1617</v>
      </c>
      <c r="B1618" s="6">
        <v>14</v>
      </c>
      <c r="C1618" s="6" t="s">
        <v>1792</v>
      </c>
      <c r="D1618" s="6">
        <v>119</v>
      </c>
      <c r="E1618" s="6" t="s">
        <v>1818</v>
      </c>
      <c r="F1618" s="6">
        <v>3802</v>
      </c>
      <c r="G1618" s="6" t="s">
        <v>1846</v>
      </c>
      <c r="H1618" s="6">
        <v>2</v>
      </c>
      <c r="I1618" s="6" t="s">
        <v>297</v>
      </c>
      <c r="J1618" s="6">
        <v>1</v>
      </c>
      <c r="K1618" s="6" t="s">
        <v>810</v>
      </c>
      <c r="L1618" s="8">
        <v>6</v>
      </c>
      <c r="M1618" s="6" t="s">
        <v>297</v>
      </c>
      <c r="N1618" s="6" t="s">
        <v>1795</v>
      </c>
      <c r="R1618" s="6" t="str">
        <f t="shared" si="25"/>
        <v>14119Xã Pá Lông21</v>
      </c>
    </row>
    <row r="1619" spans="1:18">
      <c r="A1619" s="6">
        <v>1618</v>
      </c>
      <c r="B1619" s="6">
        <v>14</v>
      </c>
      <c r="C1619" s="6" t="s">
        <v>1792</v>
      </c>
      <c r="D1619" s="6">
        <v>119</v>
      </c>
      <c r="E1619" s="6" t="s">
        <v>1818</v>
      </c>
      <c r="F1619" s="6">
        <v>3805</v>
      </c>
      <c r="G1619" s="6" t="s">
        <v>1847</v>
      </c>
      <c r="H1619" s="6">
        <v>2</v>
      </c>
      <c r="I1619" s="6" t="s">
        <v>297</v>
      </c>
      <c r="J1619" s="6">
        <v>1</v>
      </c>
      <c r="K1619" s="6" t="s">
        <v>810</v>
      </c>
      <c r="L1619" s="8">
        <v>6</v>
      </c>
      <c r="M1619" s="6" t="s">
        <v>297</v>
      </c>
      <c r="N1619" s="6" t="s">
        <v>1795</v>
      </c>
      <c r="R1619" s="6" t="str">
        <f t="shared" si="25"/>
        <v>14119Xã Bản Lầm21</v>
      </c>
    </row>
    <row r="1620" spans="1:18">
      <c r="A1620" s="6">
        <v>1619</v>
      </c>
      <c r="B1620" s="6">
        <v>14</v>
      </c>
      <c r="C1620" s="6" t="s">
        <v>1792</v>
      </c>
      <c r="D1620" s="6">
        <v>120</v>
      </c>
      <c r="E1620" s="6" t="s">
        <v>1848</v>
      </c>
      <c r="F1620" s="6">
        <v>3808</v>
      </c>
      <c r="G1620" s="6" t="s">
        <v>1849</v>
      </c>
      <c r="H1620" s="6">
        <v>1</v>
      </c>
      <c r="I1620" s="6" t="s">
        <v>251</v>
      </c>
      <c r="J1620" s="6">
        <v>1</v>
      </c>
      <c r="K1620" s="6" t="s">
        <v>810</v>
      </c>
      <c r="L1620" s="8">
        <v>5</v>
      </c>
      <c r="M1620" s="6" t="s">
        <v>251</v>
      </c>
      <c r="N1620" s="6" t="s">
        <v>1795</v>
      </c>
      <c r="R1620" s="6" t="str">
        <f t="shared" si="25"/>
        <v>14120Thị trấn Ít Ong11</v>
      </c>
    </row>
    <row r="1621" spans="1:18">
      <c r="A1621" s="6">
        <v>1620</v>
      </c>
      <c r="B1621" s="6">
        <v>14</v>
      </c>
      <c r="C1621" s="6" t="s">
        <v>1792</v>
      </c>
      <c r="D1621" s="6">
        <v>120</v>
      </c>
      <c r="E1621" s="6" t="s">
        <v>1848</v>
      </c>
      <c r="F1621" s="6">
        <v>3811</v>
      </c>
      <c r="G1621" s="6" t="s">
        <v>1850</v>
      </c>
      <c r="H1621" s="6">
        <v>2</v>
      </c>
      <c r="I1621" s="6" t="s">
        <v>297</v>
      </c>
      <c r="J1621" s="6">
        <v>1</v>
      </c>
      <c r="K1621" s="6" t="s">
        <v>810</v>
      </c>
      <c r="L1621" s="8">
        <v>6</v>
      </c>
      <c r="M1621" s="6" t="s">
        <v>297</v>
      </c>
      <c r="N1621" s="6" t="s">
        <v>1795</v>
      </c>
      <c r="R1621" s="6" t="str">
        <f t="shared" si="25"/>
        <v>14120Xã Nậm Giôn21</v>
      </c>
    </row>
    <row r="1622" spans="1:18">
      <c r="A1622" s="6">
        <v>1621</v>
      </c>
      <c r="B1622" s="6">
        <v>14</v>
      </c>
      <c r="C1622" s="6" t="s">
        <v>1792</v>
      </c>
      <c r="D1622" s="6">
        <v>120</v>
      </c>
      <c r="E1622" s="6" t="s">
        <v>1848</v>
      </c>
      <c r="F1622" s="6">
        <v>3814</v>
      </c>
      <c r="G1622" s="6" t="s">
        <v>1851</v>
      </c>
      <c r="H1622" s="6">
        <v>2</v>
      </c>
      <c r="I1622" s="6" t="s">
        <v>297</v>
      </c>
      <c r="J1622" s="6">
        <v>1</v>
      </c>
      <c r="K1622" s="6" t="s">
        <v>810</v>
      </c>
      <c r="L1622" s="8">
        <v>6</v>
      </c>
      <c r="M1622" s="6" t="s">
        <v>297</v>
      </c>
      <c r="N1622" s="6" t="s">
        <v>1795</v>
      </c>
      <c r="R1622" s="6" t="str">
        <f t="shared" si="25"/>
        <v>14120Xã Chiềng Lao21</v>
      </c>
    </row>
    <row r="1623" spans="1:18">
      <c r="A1623" s="6">
        <v>1622</v>
      </c>
      <c r="B1623" s="6">
        <v>14</v>
      </c>
      <c r="C1623" s="6" t="s">
        <v>1792</v>
      </c>
      <c r="D1623" s="6">
        <v>120</v>
      </c>
      <c r="E1623" s="6" t="s">
        <v>1848</v>
      </c>
      <c r="F1623" s="6">
        <v>3817</v>
      </c>
      <c r="G1623" s="6" t="s">
        <v>1852</v>
      </c>
      <c r="H1623" s="6">
        <v>2</v>
      </c>
      <c r="I1623" s="6" t="s">
        <v>297</v>
      </c>
      <c r="J1623" s="6">
        <v>1</v>
      </c>
      <c r="K1623" s="6" t="s">
        <v>810</v>
      </c>
      <c r="L1623" s="8">
        <v>6</v>
      </c>
      <c r="M1623" s="6" t="s">
        <v>297</v>
      </c>
      <c r="N1623" s="6" t="s">
        <v>1795</v>
      </c>
      <c r="R1623" s="6" t="str">
        <f t="shared" si="25"/>
        <v>14120Xã Hua Trai21</v>
      </c>
    </row>
    <row r="1624" spans="1:18">
      <c r="A1624" s="6">
        <v>1623</v>
      </c>
      <c r="B1624" s="6">
        <v>14</v>
      </c>
      <c r="C1624" s="6" t="s">
        <v>1792</v>
      </c>
      <c r="D1624" s="6">
        <v>120</v>
      </c>
      <c r="E1624" s="6" t="s">
        <v>1848</v>
      </c>
      <c r="F1624" s="6">
        <v>3820</v>
      </c>
      <c r="G1624" s="6" t="s">
        <v>1853</v>
      </c>
      <c r="H1624" s="6">
        <v>2</v>
      </c>
      <c r="I1624" s="6" t="s">
        <v>297</v>
      </c>
      <c r="J1624" s="6">
        <v>1</v>
      </c>
      <c r="K1624" s="6" t="s">
        <v>810</v>
      </c>
      <c r="L1624" s="8">
        <v>6</v>
      </c>
      <c r="M1624" s="6" t="s">
        <v>297</v>
      </c>
      <c r="N1624" s="6" t="s">
        <v>1795</v>
      </c>
      <c r="R1624" s="6" t="str">
        <f t="shared" si="25"/>
        <v>14120Xã Ngọc Chiến21</v>
      </c>
    </row>
    <row r="1625" spans="1:18">
      <c r="A1625" s="6">
        <v>1624</v>
      </c>
      <c r="B1625" s="6">
        <v>14</v>
      </c>
      <c r="C1625" s="6" t="s">
        <v>1792</v>
      </c>
      <c r="D1625" s="6">
        <v>120</v>
      </c>
      <c r="E1625" s="6" t="s">
        <v>1848</v>
      </c>
      <c r="F1625" s="6">
        <v>3823</v>
      </c>
      <c r="G1625" s="6" t="s">
        <v>1854</v>
      </c>
      <c r="H1625" s="6">
        <v>2</v>
      </c>
      <c r="I1625" s="6" t="s">
        <v>297</v>
      </c>
      <c r="J1625" s="6">
        <v>1</v>
      </c>
      <c r="K1625" s="6" t="s">
        <v>810</v>
      </c>
      <c r="L1625" s="8">
        <v>6</v>
      </c>
      <c r="M1625" s="6" t="s">
        <v>297</v>
      </c>
      <c r="N1625" s="6" t="s">
        <v>1795</v>
      </c>
      <c r="R1625" s="6" t="str">
        <f t="shared" si="25"/>
        <v>14120Xã Mường Trai21</v>
      </c>
    </row>
    <row r="1626" spans="1:18">
      <c r="A1626" s="6">
        <v>1625</v>
      </c>
      <c r="B1626" s="6">
        <v>14</v>
      </c>
      <c r="C1626" s="6" t="s">
        <v>1792</v>
      </c>
      <c r="D1626" s="6">
        <v>120</v>
      </c>
      <c r="E1626" s="6" t="s">
        <v>1848</v>
      </c>
      <c r="F1626" s="6">
        <v>3826</v>
      </c>
      <c r="G1626" s="6" t="s">
        <v>1855</v>
      </c>
      <c r="H1626" s="6">
        <v>2</v>
      </c>
      <c r="I1626" s="6" t="s">
        <v>297</v>
      </c>
      <c r="J1626" s="6">
        <v>1</v>
      </c>
      <c r="K1626" s="6" t="s">
        <v>810</v>
      </c>
      <c r="L1626" s="8">
        <v>6</v>
      </c>
      <c r="M1626" s="6" t="s">
        <v>297</v>
      </c>
      <c r="N1626" s="6" t="s">
        <v>1795</v>
      </c>
      <c r="R1626" s="6" t="str">
        <f t="shared" si="25"/>
        <v>14120Xã Nậm Păm21</v>
      </c>
    </row>
    <row r="1627" spans="1:18">
      <c r="A1627" s="6">
        <v>1626</v>
      </c>
      <c r="B1627" s="6">
        <v>14</v>
      </c>
      <c r="C1627" s="6" t="s">
        <v>1792</v>
      </c>
      <c r="D1627" s="6">
        <v>120</v>
      </c>
      <c r="E1627" s="6" t="s">
        <v>1848</v>
      </c>
      <c r="F1627" s="6">
        <v>3829</v>
      </c>
      <c r="G1627" s="6" t="s">
        <v>1856</v>
      </c>
      <c r="H1627" s="6">
        <v>2</v>
      </c>
      <c r="I1627" s="6" t="s">
        <v>297</v>
      </c>
      <c r="J1627" s="6">
        <v>1</v>
      </c>
      <c r="K1627" s="6" t="s">
        <v>810</v>
      </c>
      <c r="L1627" s="8">
        <v>6</v>
      </c>
      <c r="M1627" s="6" t="s">
        <v>297</v>
      </c>
      <c r="N1627" s="6" t="s">
        <v>1795</v>
      </c>
      <c r="R1627" s="6" t="str">
        <f t="shared" si="25"/>
        <v>14120Xã Chiềng Muôn21</v>
      </c>
    </row>
    <row r="1628" spans="1:18">
      <c r="A1628" s="6">
        <v>1627</v>
      </c>
      <c r="B1628" s="6">
        <v>14</v>
      </c>
      <c r="C1628" s="6" t="s">
        <v>1792</v>
      </c>
      <c r="D1628" s="6">
        <v>120</v>
      </c>
      <c r="E1628" s="6" t="s">
        <v>1848</v>
      </c>
      <c r="F1628" s="6">
        <v>3832</v>
      </c>
      <c r="G1628" s="6" t="s">
        <v>1857</v>
      </c>
      <c r="H1628" s="6">
        <v>2</v>
      </c>
      <c r="I1628" s="6" t="s">
        <v>297</v>
      </c>
      <c r="J1628" s="6">
        <v>1</v>
      </c>
      <c r="K1628" s="6" t="s">
        <v>810</v>
      </c>
      <c r="L1628" s="8">
        <v>6</v>
      </c>
      <c r="M1628" s="6" t="s">
        <v>297</v>
      </c>
      <c r="N1628" s="6" t="s">
        <v>1795</v>
      </c>
      <c r="R1628" s="6" t="str">
        <f t="shared" si="25"/>
        <v>14120Xã Chiềng Ân21</v>
      </c>
    </row>
    <row r="1629" spans="1:18">
      <c r="A1629" s="6">
        <v>1628</v>
      </c>
      <c r="B1629" s="6">
        <v>14</v>
      </c>
      <c r="C1629" s="6" t="s">
        <v>1792</v>
      </c>
      <c r="D1629" s="6">
        <v>120</v>
      </c>
      <c r="E1629" s="6" t="s">
        <v>1848</v>
      </c>
      <c r="F1629" s="6">
        <v>3835</v>
      </c>
      <c r="G1629" s="6" t="s">
        <v>1858</v>
      </c>
      <c r="H1629" s="6">
        <v>2</v>
      </c>
      <c r="I1629" s="6" t="s">
        <v>297</v>
      </c>
      <c r="J1629" s="6">
        <v>1</v>
      </c>
      <c r="K1629" s="6" t="s">
        <v>810</v>
      </c>
      <c r="L1629" s="8">
        <v>6</v>
      </c>
      <c r="M1629" s="6" t="s">
        <v>297</v>
      </c>
      <c r="N1629" s="6" t="s">
        <v>1795</v>
      </c>
      <c r="R1629" s="6" t="str">
        <f t="shared" si="25"/>
        <v>14120Xã Pi Toong21</v>
      </c>
    </row>
    <row r="1630" spans="1:18">
      <c r="A1630" s="6">
        <v>1629</v>
      </c>
      <c r="B1630" s="6">
        <v>14</v>
      </c>
      <c r="C1630" s="6" t="s">
        <v>1792</v>
      </c>
      <c r="D1630" s="6">
        <v>120</v>
      </c>
      <c r="E1630" s="6" t="s">
        <v>1848</v>
      </c>
      <c r="F1630" s="6">
        <v>3838</v>
      </c>
      <c r="G1630" s="6" t="s">
        <v>1859</v>
      </c>
      <c r="H1630" s="6">
        <v>2</v>
      </c>
      <c r="I1630" s="6" t="s">
        <v>297</v>
      </c>
      <c r="J1630" s="6">
        <v>1</v>
      </c>
      <c r="K1630" s="6" t="s">
        <v>810</v>
      </c>
      <c r="L1630" s="8">
        <v>6</v>
      </c>
      <c r="M1630" s="6" t="s">
        <v>297</v>
      </c>
      <c r="N1630" s="6" t="s">
        <v>1795</v>
      </c>
      <c r="R1630" s="6" t="str">
        <f t="shared" si="25"/>
        <v>14120Xã Chiềng Công21</v>
      </c>
    </row>
    <row r="1631" spans="1:18">
      <c r="A1631" s="6">
        <v>1630</v>
      </c>
      <c r="B1631" s="6">
        <v>14</v>
      </c>
      <c r="C1631" s="6" t="s">
        <v>1792</v>
      </c>
      <c r="D1631" s="6">
        <v>120</v>
      </c>
      <c r="E1631" s="6" t="s">
        <v>1848</v>
      </c>
      <c r="F1631" s="6">
        <v>3841</v>
      </c>
      <c r="G1631" s="6" t="s">
        <v>1860</v>
      </c>
      <c r="H1631" s="6">
        <v>2</v>
      </c>
      <c r="I1631" s="6" t="s">
        <v>297</v>
      </c>
      <c r="J1631" s="6">
        <v>1</v>
      </c>
      <c r="K1631" s="6" t="s">
        <v>810</v>
      </c>
      <c r="L1631" s="8">
        <v>6</v>
      </c>
      <c r="M1631" s="6" t="s">
        <v>297</v>
      </c>
      <c r="N1631" s="6" t="s">
        <v>1795</v>
      </c>
      <c r="R1631" s="6" t="str">
        <f t="shared" si="25"/>
        <v>14120Xã Tạ Bú21</v>
      </c>
    </row>
    <row r="1632" spans="1:18">
      <c r="A1632" s="6">
        <v>1631</v>
      </c>
      <c r="B1632" s="6">
        <v>14</v>
      </c>
      <c r="C1632" s="6" t="s">
        <v>1792</v>
      </c>
      <c r="D1632" s="6">
        <v>120</v>
      </c>
      <c r="E1632" s="6" t="s">
        <v>1848</v>
      </c>
      <c r="F1632" s="6">
        <v>3844</v>
      </c>
      <c r="G1632" s="6" t="s">
        <v>1861</v>
      </c>
      <c r="H1632" s="6">
        <v>2</v>
      </c>
      <c r="I1632" s="6" t="s">
        <v>297</v>
      </c>
      <c r="J1632" s="6">
        <v>1</v>
      </c>
      <c r="K1632" s="6" t="s">
        <v>810</v>
      </c>
      <c r="L1632" s="8">
        <v>6</v>
      </c>
      <c r="M1632" s="6" t="s">
        <v>297</v>
      </c>
      <c r="N1632" s="6" t="s">
        <v>1795</v>
      </c>
      <c r="R1632" s="6" t="str">
        <f t="shared" si="25"/>
        <v>14120Xã Chiềng San21</v>
      </c>
    </row>
    <row r="1633" spans="1:18">
      <c r="A1633" s="6">
        <v>1632</v>
      </c>
      <c r="B1633" s="6">
        <v>14</v>
      </c>
      <c r="C1633" s="6" t="s">
        <v>1792</v>
      </c>
      <c r="D1633" s="6">
        <v>120</v>
      </c>
      <c r="E1633" s="6" t="s">
        <v>1848</v>
      </c>
      <c r="F1633" s="6">
        <v>3847</v>
      </c>
      <c r="G1633" s="6" t="s">
        <v>1862</v>
      </c>
      <c r="H1633" s="6">
        <v>2</v>
      </c>
      <c r="I1633" s="6" t="s">
        <v>297</v>
      </c>
      <c r="J1633" s="6">
        <v>1</v>
      </c>
      <c r="K1633" s="6" t="s">
        <v>810</v>
      </c>
      <c r="L1633" s="8">
        <v>6</v>
      </c>
      <c r="M1633" s="6" t="s">
        <v>297</v>
      </c>
      <c r="N1633" s="6" t="s">
        <v>1795</v>
      </c>
      <c r="R1633" s="6" t="str">
        <f t="shared" si="25"/>
        <v>14120Xã Mường Bú21</v>
      </c>
    </row>
    <row r="1634" spans="1:18">
      <c r="A1634" s="6">
        <v>1633</v>
      </c>
      <c r="B1634" s="6">
        <v>14</v>
      </c>
      <c r="C1634" s="6" t="s">
        <v>1792</v>
      </c>
      <c r="D1634" s="6">
        <v>120</v>
      </c>
      <c r="E1634" s="6" t="s">
        <v>1848</v>
      </c>
      <c r="F1634" s="6">
        <v>3850</v>
      </c>
      <c r="G1634" s="6" t="s">
        <v>1863</v>
      </c>
      <c r="H1634" s="6">
        <v>2</v>
      </c>
      <c r="I1634" s="6" t="s">
        <v>297</v>
      </c>
      <c r="J1634" s="6">
        <v>1</v>
      </c>
      <c r="K1634" s="6" t="s">
        <v>810</v>
      </c>
      <c r="L1634" s="8">
        <v>6</v>
      </c>
      <c r="M1634" s="6" t="s">
        <v>297</v>
      </c>
      <c r="N1634" s="6" t="s">
        <v>1795</v>
      </c>
      <c r="R1634" s="6" t="str">
        <f t="shared" si="25"/>
        <v>14120Xã Chiềng Hoa21</v>
      </c>
    </row>
    <row r="1635" spans="1:18">
      <c r="A1635" s="6">
        <v>1634</v>
      </c>
      <c r="B1635" s="6">
        <v>14</v>
      </c>
      <c r="C1635" s="6" t="s">
        <v>1792</v>
      </c>
      <c r="D1635" s="6">
        <v>120</v>
      </c>
      <c r="E1635" s="6" t="s">
        <v>1848</v>
      </c>
      <c r="F1635" s="6">
        <v>3853</v>
      </c>
      <c r="G1635" s="6" t="s">
        <v>1864</v>
      </c>
      <c r="H1635" s="6">
        <v>2</v>
      </c>
      <c r="I1635" s="6" t="s">
        <v>297</v>
      </c>
      <c r="J1635" s="6">
        <v>1</v>
      </c>
      <c r="K1635" s="6" t="s">
        <v>810</v>
      </c>
      <c r="L1635" s="8">
        <v>6</v>
      </c>
      <c r="M1635" s="6" t="s">
        <v>297</v>
      </c>
      <c r="N1635" s="6" t="s">
        <v>1795</v>
      </c>
      <c r="R1635" s="6" t="str">
        <f t="shared" si="25"/>
        <v>14120Xã Mường Chùm21</v>
      </c>
    </row>
    <row r="1636" spans="1:18">
      <c r="A1636" s="6">
        <v>1635</v>
      </c>
      <c r="B1636" s="6">
        <v>14</v>
      </c>
      <c r="C1636" s="6" t="s">
        <v>1792</v>
      </c>
      <c r="D1636" s="6">
        <v>121</v>
      </c>
      <c r="E1636" s="6" t="s">
        <v>1865</v>
      </c>
      <c r="F1636" s="6">
        <v>3856</v>
      </c>
      <c r="G1636" s="6" t="s">
        <v>1866</v>
      </c>
      <c r="H1636" s="6">
        <v>1</v>
      </c>
      <c r="I1636" s="6" t="s">
        <v>251</v>
      </c>
      <c r="J1636" s="6">
        <v>1</v>
      </c>
      <c r="K1636" s="6" t="s">
        <v>810</v>
      </c>
      <c r="L1636" s="8">
        <v>5</v>
      </c>
      <c r="M1636" s="6" t="s">
        <v>251</v>
      </c>
      <c r="N1636" s="6" t="s">
        <v>1795</v>
      </c>
      <c r="R1636" s="6" t="str">
        <f t="shared" si="25"/>
        <v>14121Thị trấn Bắc Yên11</v>
      </c>
    </row>
    <row r="1637" spans="1:18">
      <c r="A1637" s="6">
        <v>1636</v>
      </c>
      <c r="B1637" s="6">
        <v>14</v>
      </c>
      <c r="C1637" s="6" t="s">
        <v>1792</v>
      </c>
      <c r="D1637" s="6">
        <v>121</v>
      </c>
      <c r="E1637" s="6" t="s">
        <v>1865</v>
      </c>
      <c r="F1637" s="6">
        <v>3859</v>
      </c>
      <c r="G1637" s="6" t="s">
        <v>1867</v>
      </c>
      <c r="H1637" s="6">
        <v>2</v>
      </c>
      <c r="I1637" s="6" t="s">
        <v>297</v>
      </c>
      <c r="J1637" s="6">
        <v>1</v>
      </c>
      <c r="K1637" s="6" t="s">
        <v>810</v>
      </c>
      <c r="L1637" s="8">
        <v>6</v>
      </c>
      <c r="M1637" s="6" t="s">
        <v>297</v>
      </c>
      <c r="N1637" s="6" t="s">
        <v>1795</v>
      </c>
      <c r="R1637" s="6" t="str">
        <f t="shared" si="25"/>
        <v>14121Xã Phiêng Ban21</v>
      </c>
    </row>
    <row r="1638" spans="1:18">
      <c r="A1638" s="6">
        <v>1637</v>
      </c>
      <c r="B1638" s="6">
        <v>14</v>
      </c>
      <c r="C1638" s="6" t="s">
        <v>1792</v>
      </c>
      <c r="D1638" s="6">
        <v>121</v>
      </c>
      <c r="E1638" s="6" t="s">
        <v>1865</v>
      </c>
      <c r="F1638" s="6">
        <v>3862</v>
      </c>
      <c r="G1638" s="6" t="s">
        <v>1868</v>
      </c>
      <c r="H1638" s="6">
        <v>2</v>
      </c>
      <c r="I1638" s="6" t="s">
        <v>297</v>
      </c>
      <c r="J1638" s="6">
        <v>1</v>
      </c>
      <c r="K1638" s="6" t="s">
        <v>810</v>
      </c>
      <c r="L1638" s="8">
        <v>6</v>
      </c>
      <c r="M1638" s="6" t="s">
        <v>297</v>
      </c>
      <c r="N1638" s="6" t="s">
        <v>1795</v>
      </c>
      <c r="R1638" s="6" t="str">
        <f t="shared" si="25"/>
        <v>14121Xã Hang Chú21</v>
      </c>
    </row>
    <row r="1639" spans="1:18">
      <c r="A1639" s="6">
        <v>1638</v>
      </c>
      <c r="B1639" s="6">
        <v>14</v>
      </c>
      <c r="C1639" s="6" t="s">
        <v>1792</v>
      </c>
      <c r="D1639" s="6">
        <v>121</v>
      </c>
      <c r="E1639" s="6" t="s">
        <v>1865</v>
      </c>
      <c r="F1639" s="6">
        <v>3865</v>
      </c>
      <c r="G1639" s="6" t="s">
        <v>1869</v>
      </c>
      <c r="H1639" s="6">
        <v>2</v>
      </c>
      <c r="I1639" s="6" t="s">
        <v>297</v>
      </c>
      <c r="J1639" s="6">
        <v>1</v>
      </c>
      <c r="K1639" s="6" t="s">
        <v>810</v>
      </c>
      <c r="L1639" s="8">
        <v>6</v>
      </c>
      <c r="M1639" s="6" t="s">
        <v>297</v>
      </c>
      <c r="N1639" s="6" t="s">
        <v>1795</v>
      </c>
      <c r="R1639" s="6" t="str">
        <f t="shared" si="25"/>
        <v>14121Xã Xím Vàng21</v>
      </c>
    </row>
    <row r="1640" spans="1:18">
      <c r="A1640" s="6">
        <v>1639</v>
      </c>
      <c r="B1640" s="6">
        <v>14</v>
      </c>
      <c r="C1640" s="6" t="s">
        <v>1792</v>
      </c>
      <c r="D1640" s="6">
        <v>121</v>
      </c>
      <c r="E1640" s="6" t="s">
        <v>1865</v>
      </c>
      <c r="F1640" s="6">
        <v>3868</v>
      </c>
      <c r="G1640" s="6" t="s">
        <v>1870</v>
      </c>
      <c r="H1640" s="6">
        <v>2</v>
      </c>
      <c r="I1640" s="6" t="s">
        <v>297</v>
      </c>
      <c r="J1640" s="6">
        <v>1</v>
      </c>
      <c r="K1640" s="6" t="s">
        <v>810</v>
      </c>
      <c r="L1640" s="8">
        <v>6</v>
      </c>
      <c r="M1640" s="6" t="s">
        <v>297</v>
      </c>
      <c r="N1640" s="6" t="s">
        <v>1795</v>
      </c>
      <c r="R1640" s="6" t="str">
        <f t="shared" si="25"/>
        <v>14121Xã Tà Xùa21</v>
      </c>
    </row>
    <row r="1641" spans="1:18">
      <c r="A1641" s="6">
        <v>1640</v>
      </c>
      <c r="B1641" s="6">
        <v>14</v>
      </c>
      <c r="C1641" s="6" t="s">
        <v>1792</v>
      </c>
      <c r="D1641" s="6">
        <v>121</v>
      </c>
      <c r="E1641" s="6" t="s">
        <v>1865</v>
      </c>
      <c r="F1641" s="6">
        <v>3869</v>
      </c>
      <c r="G1641" s="6" t="s">
        <v>1871</v>
      </c>
      <c r="H1641" s="6">
        <v>2</v>
      </c>
      <c r="I1641" s="6" t="s">
        <v>297</v>
      </c>
      <c r="J1641" s="6">
        <v>1</v>
      </c>
      <c r="K1641" s="6" t="s">
        <v>810</v>
      </c>
      <c r="L1641" s="8">
        <v>6</v>
      </c>
      <c r="M1641" s="6" t="s">
        <v>297</v>
      </c>
      <c r="N1641" s="6" t="s">
        <v>1795</v>
      </c>
      <c r="R1641" s="6" t="str">
        <f t="shared" si="25"/>
        <v>14121Xã Háng Đồng21</v>
      </c>
    </row>
    <row r="1642" spans="1:18">
      <c r="A1642" s="6">
        <v>1641</v>
      </c>
      <c r="B1642" s="6">
        <v>14</v>
      </c>
      <c r="C1642" s="6" t="s">
        <v>1792</v>
      </c>
      <c r="D1642" s="6">
        <v>121</v>
      </c>
      <c r="E1642" s="6" t="s">
        <v>1865</v>
      </c>
      <c r="F1642" s="6">
        <v>3871</v>
      </c>
      <c r="G1642" s="6" t="s">
        <v>1872</v>
      </c>
      <c r="H1642" s="6">
        <v>2</v>
      </c>
      <c r="I1642" s="6" t="s">
        <v>297</v>
      </c>
      <c r="J1642" s="6">
        <v>1</v>
      </c>
      <c r="K1642" s="6" t="s">
        <v>810</v>
      </c>
      <c r="L1642" s="8">
        <v>6</v>
      </c>
      <c r="M1642" s="6" t="s">
        <v>297</v>
      </c>
      <c r="N1642" s="6" t="s">
        <v>1795</v>
      </c>
      <c r="R1642" s="6" t="str">
        <f t="shared" si="25"/>
        <v>14121Xã Pắc Ngà21</v>
      </c>
    </row>
    <row r="1643" spans="1:18">
      <c r="A1643" s="6">
        <v>1642</v>
      </c>
      <c r="B1643" s="6">
        <v>14</v>
      </c>
      <c r="C1643" s="6" t="s">
        <v>1792</v>
      </c>
      <c r="D1643" s="6">
        <v>121</v>
      </c>
      <c r="E1643" s="6" t="s">
        <v>1865</v>
      </c>
      <c r="F1643" s="6">
        <v>3874</v>
      </c>
      <c r="G1643" s="6" t="s">
        <v>1873</v>
      </c>
      <c r="H1643" s="6">
        <v>2</v>
      </c>
      <c r="I1643" s="6" t="s">
        <v>297</v>
      </c>
      <c r="J1643" s="6">
        <v>1</v>
      </c>
      <c r="K1643" s="6" t="s">
        <v>810</v>
      </c>
      <c r="L1643" s="8">
        <v>6</v>
      </c>
      <c r="M1643" s="6" t="s">
        <v>297</v>
      </c>
      <c r="N1643" s="6" t="s">
        <v>1795</v>
      </c>
      <c r="R1643" s="6" t="str">
        <f t="shared" si="25"/>
        <v>14121Xã Làng Chếu21</v>
      </c>
    </row>
    <row r="1644" spans="1:18">
      <c r="A1644" s="6">
        <v>1643</v>
      </c>
      <c r="B1644" s="6">
        <v>14</v>
      </c>
      <c r="C1644" s="6" t="s">
        <v>1792</v>
      </c>
      <c r="D1644" s="6">
        <v>121</v>
      </c>
      <c r="E1644" s="6" t="s">
        <v>1865</v>
      </c>
      <c r="F1644" s="6">
        <v>3877</v>
      </c>
      <c r="G1644" s="6" t="s">
        <v>1874</v>
      </c>
      <c r="H1644" s="6">
        <v>2</v>
      </c>
      <c r="I1644" s="6" t="s">
        <v>297</v>
      </c>
      <c r="J1644" s="6">
        <v>1</v>
      </c>
      <c r="K1644" s="6" t="s">
        <v>810</v>
      </c>
      <c r="L1644" s="8">
        <v>6</v>
      </c>
      <c r="M1644" s="6" t="s">
        <v>297</v>
      </c>
      <c r="N1644" s="6" t="s">
        <v>1795</v>
      </c>
      <c r="R1644" s="6" t="str">
        <f t="shared" si="25"/>
        <v>14121Xã Chim Vàn21</v>
      </c>
    </row>
    <row r="1645" spans="1:18">
      <c r="A1645" s="6">
        <v>1644</v>
      </c>
      <c r="B1645" s="6">
        <v>14</v>
      </c>
      <c r="C1645" s="6" t="s">
        <v>1792</v>
      </c>
      <c r="D1645" s="6">
        <v>121</v>
      </c>
      <c r="E1645" s="6" t="s">
        <v>1865</v>
      </c>
      <c r="F1645" s="6">
        <v>3880</v>
      </c>
      <c r="G1645" s="6" t="s">
        <v>1774</v>
      </c>
      <c r="H1645" s="6">
        <v>2</v>
      </c>
      <c r="I1645" s="6" t="s">
        <v>297</v>
      </c>
      <c r="J1645" s="6">
        <v>1</v>
      </c>
      <c r="K1645" s="6" t="s">
        <v>810</v>
      </c>
      <c r="L1645" s="8">
        <v>6</v>
      </c>
      <c r="M1645" s="6" t="s">
        <v>297</v>
      </c>
      <c r="N1645" s="6" t="s">
        <v>1795</v>
      </c>
      <c r="R1645" s="6" t="str">
        <f t="shared" si="25"/>
        <v>14121Xã Mường Khoa21</v>
      </c>
    </row>
    <row r="1646" spans="1:18">
      <c r="A1646" s="6">
        <v>1645</v>
      </c>
      <c r="B1646" s="6">
        <v>14</v>
      </c>
      <c r="C1646" s="6" t="s">
        <v>1792</v>
      </c>
      <c r="D1646" s="6">
        <v>121</v>
      </c>
      <c r="E1646" s="6" t="s">
        <v>1865</v>
      </c>
      <c r="F1646" s="6">
        <v>3883</v>
      </c>
      <c r="G1646" s="6" t="s">
        <v>1875</v>
      </c>
      <c r="H1646" s="6">
        <v>2</v>
      </c>
      <c r="I1646" s="6" t="s">
        <v>297</v>
      </c>
      <c r="J1646" s="6">
        <v>1</v>
      </c>
      <c r="K1646" s="6" t="s">
        <v>810</v>
      </c>
      <c r="L1646" s="8">
        <v>6</v>
      </c>
      <c r="M1646" s="6" t="s">
        <v>297</v>
      </c>
      <c r="N1646" s="6" t="s">
        <v>1795</v>
      </c>
      <c r="R1646" s="6" t="str">
        <f t="shared" si="25"/>
        <v>14121Xã Song Pe21</v>
      </c>
    </row>
    <row r="1647" spans="1:18">
      <c r="A1647" s="6">
        <v>1646</v>
      </c>
      <c r="B1647" s="6">
        <v>14</v>
      </c>
      <c r="C1647" s="6" t="s">
        <v>1792</v>
      </c>
      <c r="D1647" s="6">
        <v>121</v>
      </c>
      <c r="E1647" s="6" t="s">
        <v>1865</v>
      </c>
      <c r="F1647" s="6">
        <v>3886</v>
      </c>
      <c r="G1647" s="6" t="s">
        <v>1876</v>
      </c>
      <c r="H1647" s="6">
        <v>2</v>
      </c>
      <c r="I1647" s="6" t="s">
        <v>297</v>
      </c>
      <c r="J1647" s="6">
        <v>1</v>
      </c>
      <c r="K1647" s="6" t="s">
        <v>810</v>
      </c>
      <c r="L1647" s="8">
        <v>6</v>
      </c>
      <c r="M1647" s="6" t="s">
        <v>297</v>
      </c>
      <c r="N1647" s="6" t="s">
        <v>1795</v>
      </c>
      <c r="R1647" s="6" t="str">
        <f t="shared" si="25"/>
        <v>14121Xã Hồng Ngài21</v>
      </c>
    </row>
    <row r="1648" spans="1:18">
      <c r="A1648" s="6">
        <v>1647</v>
      </c>
      <c r="B1648" s="6">
        <v>14</v>
      </c>
      <c r="C1648" s="6" t="s">
        <v>1792</v>
      </c>
      <c r="D1648" s="6">
        <v>121</v>
      </c>
      <c r="E1648" s="6" t="s">
        <v>1865</v>
      </c>
      <c r="F1648" s="6">
        <v>3889</v>
      </c>
      <c r="G1648" s="6" t="s">
        <v>1877</v>
      </c>
      <c r="H1648" s="6">
        <v>2</v>
      </c>
      <c r="I1648" s="6" t="s">
        <v>297</v>
      </c>
      <c r="J1648" s="6">
        <v>1</v>
      </c>
      <c r="K1648" s="6" t="s">
        <v>810</v>
      </c>
      <c r="L1648" s="8">
        <v>6</v>
      </c>
      <c r="M1648" s="6" t="s">
        <v>297</v>
      </c>
      <c r="N1648" s="6" t="s">
        <v>1795</v>
      </c>
      <c r="R1648" s="6" t="str">
        <f t="shared" si="25"/>
        <v>14121Xã Tạ Khoa21</v>
      </c>
    </row>
    <row r="1649" spans="1:18">
      <c r="A1649" s="6">
        <v>1648</v>
      </c>
      <c r="B1649" s="6">
        <v>14</v>
      </c>
      <c r="C1649" s="6" t="s">
        <v>1792</v>
      </c>
      <c r="D1649" s="6">
        <v>121</v>
      </c>
      <c r="E1649" s="6" t="s">
        <v>1865</v>
      </c>
      <c r="F1649" s="6">
        <v>3890</v>
      </c>
      <c r="G1649" s="6" t="s">
        <v>1878</v>
      </c>
      <c r="H1649" s="6">
        <v>2</v>
      </c>
      <c r="I1649" s="6" t="s">
        <v>297</v>
      </c>
      <c r="J1649" s="6">
        <v>1</v>
      </c>
      <c r="K1649" s="6" t="s">
        <v>810</v>
      </c>
      <c r="L1649" s="8">
        <v>6</v>
      </c>
      <c r="M1649" s="6" t="s">
        <v>297</v>
      </c>
      <c r="N1649" s="6" t="s">
        <v>1795</v>
      </c>
      <c r="R1649" s="6" t="str">
        <f t="shared" si="25"/>
        <v>14121Xã Hua Nhàn21</v>
      </c>
    </row>
    <row r="1650" spans="1:18">
      <c r="A1650" s="6">
        <v>1649</v>
      </c>
      <c r="B1650" s="6">
        <v>14</v>
      </c>
      <c r="C1650" s="6" t="s">
        <v>1792</v>
      </c>
      <c r="D1650" s="6">
        <v>121</v>
      </c>
      <c r="E1650" s="6" t="s">
        <v>1865</v>
      </c>
      <c r="F1650" s="6">
        <v>3892</v>
      </c>
      <c r="G1650" s="6" t="s">
        <v>1879</v>
      </c>
      <c r="H1650" s="6">
        <v>2</v>
      </c>
      <c r="I1650" s="6" t="s">
        <v>297</v>
      </c>
      <c r="J1650" s="6">
        <v>1</v>
      </c>
      <c r="K1650" s="6" t="s">
        <v>810</v>
      </c>
      <c r="L1650" s="8">
        <v>6</v>
      </c>
      <c r="M1650" s="6" t="s">
        <v>297</v>
      </c>
      <c r="N1650" s="6" t="s">
        <v>1795</v>
      </c>
      <c r="R1650" s="6" t="str">
        <f t="shared" si="25"/>
        <v>14121Xã Phiêng Côn21</v>
      </c>
    </row>
    <row r="1651" spans="1:18">
      <c r="A1651" s="6">
        <v>1650</v>
      </c>
      <c r="B1651" s="6">
        <v>14</v>
      </c>
      <c r="C1651" s="6" t="s">
        <v>1792</v>
      </c>
      <c r="D1651" s="6">
        <v>121</v>
      </c>
      <c r="E1651" s="6" t="s">
        <v>1865</v>
      </c>
      <c r="F1651" s="6">
        <v>3895</v>
      </c>
      <c r="G1651" s="6" t="s">
        <v>1880</v>
      </c>
      <c r="H1651" s="6">
        <v>2</v>
      </c>
      <c r="I1651" s="6" t="s">
        <v>297</v>
      </c>
      <c r="J1651" s="6">
        <v>1</v>
      </c>
      <c r="K1651" s="6" t="s">
        <v>810</v>
      </c>
      <c r="L1651" s="8">
        <v>6</v>
      </c>
      <c r="M1651" s="6" t="s">
        <v>297</v>
      </c>
      <c r="N1651" s="6" t="s">
        <v>1795</v>
      </c>
      <c r="R1651" s="6" t="str">
        <f t="shared" si="25"/>
        <v>14121Xã Chiềng Sại21</v>
      </c>
    </row>
    <row r="1652" spans="1:18">
      <c r="A1652" s="6">
        <v>1651</v>
      </c>
      <c r="B1652" s="6">
        <v>14</v>
      </c>
      <c r="C1652" s="6" t="s">
        <v>1792</v>
      </c>
      <c r="D1652" s="6">
        <v>122</v>
      </c>
      <c r="E1652" s="6" t="s">
        <v>1881</v>
      </c>
      <c r="F1652" s="6">
        <v>3898</v>
      </c>
      <c r="G1652" s="6" t="s">
        <v>1882</v>
      </c>
      <c r="H1652" s="6">
        <v>1</v>
      </c>
      <c r="I1652" s="6" t="s">
        <v>251</v>
      </c>
      <c r="J1652" s="6">
        <v>1</v>
      </c>
      <c r="K1652" s="6" t="s">
        <v>810</v>
      </c>
      <c r="L1652" s="8">
        <v>5</v>
      </c>
      <c r="M1652" s="6" t="s">
        <v>251</v>
      </c>
      <c r="N1652" s="6" t="s">
        <v>1795</v>
      </c>
      <c r="R1652" s="6" t="str">
        <f t="shared" si="25"/>
        <v>14122Thị trấn Phù Yên11</v>
      </c>
    </row>
    <row r="1653" spans="1:18">
      <c r="A1653" s="6">
        <v>1652</v>
      </c>
      <c r="B1653" s="6">
        <v>14</v>
      </c>
      <c r="C1653" s="6" t="s">
        <v>1792</v>
      </c>
      <c r="D1653" s="6">
        <v>122</v>
      </c>
      <c r="E1653" s="6" t="s">
        <v>1881</v>
      </c>
      <c r="F1653" s="6">
        <v>3901</v>
      </c>
      <c r="G1653" s="6" t="s">
        <v>1883</v>
      </c>
      <c r="H1653" s="6">
        <v>2</v>
      </c>
      <c r="I1653" s="6" t="s">
        <v>297</v>
      </c>
      <c r="J1653" s="6">
        <v>1</v>
      </c>
      <c r="K1653" s="6" t="s">
        <v>810</v>
      </c>
      <c r="L1653" s="8">
        <v>6</v>
      </c>
      <c r="M1653" s="6" t="s">
        <v>297</v>
      </c>
      <c r="N1653" s="6" t="s">
        <v>1795</v>
      </c>
      <c r="R1653" s="6" t="str">
        <f t="shared" si="25"/>
        <v>14122Xã Suối Tọ21</v>
      </c>
    </row>
    <row r="1654" spans="1:18">
      <c r="A1654" s="6">
        <v>1653</v>
      </c>
      <c r="B1654" s="6">
        <v>14</v>
      </c>
      <c r="C1654" s="6" t="s">
        <v>1792</v>
      </c>
      <c r="D1654" s="6">
        <v>122</v>
      </c>
      <c r="E1654" s="6" t="s">
        <v>1881</v>
      </c>
      <c r="F1654" s="6">
        <v>3904</v>
      </c>
      <c r="G1654" s="6" t="s">
        <v>1884</v>
      </c>
      <c r="H1654" s="6">
        <v>2</v>
      </c>
      <c r="I1654" s="6" t="s">
        <v>297</v>
      </c>
      <c r="J1654" s="6">
        <v>1</v>
      </c>
      <c r="K1654" s="6" t="s">
        <v>810</v>
      </c>
      <c r="L1654" s="8">
        <v>6</v>
      </c>
      <c r="M1654" s="6" t="s">
        <v>297</v>
      </c>
      <c r="N1654" s="6" t="s">
        <v>1795</v>
      </c>
      <c r="R1654" s="6" t="str">
        <f t="shared" si="25"/>
        <v>14122Xã Mường Thải21</v>
      </c>
    </row>
    <row r="1655" spans="1:18">
      <c r="A1655" s="6">
        <v>1654</v>
      </c>
      <c r="B1655" s="6">
        <v>14</v>
      </c>
      <c r="C1655" s="6" t="s">
        <v>1792</v>
      </c>
      <c r="D1655" s="6">
        <v>122</v>
      </c>
      <c r="E1655" s="6" t="s">
        <v>1881</v>
      </c>
      <c r="F1655" s="6">
        <v>3907</v>
      </c>
      <c r="G1655" s="6" t="s">
        <v>1885</v>
      </c>
      <c r="H1655" s="6">
        <v>2</v>
      </c>
      <c r="I1655" s="6" t="s">
        <v>297</v>
      </c>
      <c r="J1655" s="6">
        <v>1</v>
      </c>
      <c r="K1655" s="6" t="s">
        <v>810</v>
      </c>
      <c r="L1655" s="8">
        <v>6</v>
      </c>
      <c r="M1655" s="6" t="s">
        <v>297</v>
      </c>
      <c r="N1655" s="6" t="s">
        <v>1795</v>
      </c>
      <c r="R1655" s="6" t="str">
        <f t="shared" si="25"/>
        <v>14122Xã Mường Cơi21</v>
      </c>
    </row>
    <row r="1656" spans="1:18">
      <c r="A1656" s="6">
        <v>1655</v>
      </c>
      <c r="B1656" s="6">
        <v>14</v>
      </c>
      <c r="C1656" s="6" t="s">
        <v>1792</v>
      </c>
      <c r="D1656" s="6">
        <v>122</v>
      </c>
      <c r="E1656" s="6" t="s">
        <v>1881</v>
      </c>
      <c r="F1656" s="6">
        <v>3910</v>
      </c>
      <c r="G1656" s="6" t="s">
        <v>1886</v>
      </c>
      <c r="H1656" s="6">
        <v>2</v>
      </c>
      <c r="I1656" s="6" t="s">
        <v>297</v>
      </c>
      <c r="J1656" s="6">
        <v>1</v>
      </c>
      <c r="K1656" s="6" t="s">
        <v>810</v>
      </c>
      <c r="L1656" s="8">
        <v>6</v>
      </c>
      <c r="M1656" s="6" t="s">
        <v>297</v>
      </c>
      <c r="N1656" s="6" t="s">
        <v>1795</v>
      </c>
      <c r="R1656" s="6" t="str">
        <f t="shared" si="25"/>
        <v>14122Xã Quang Huy21</v>
      </c>
    </row>
    <row r="1657" spans="1:18">
      <c r="A1657" s="6">
        <v>1656</v>
      </c>
      <c r="B1657" s="6">
        <v>14</v>
      </c>
      <c r="C1657" s="6" t="s">
        <v>1792</v>
      </c>
      <c r="D1657" s="6">
        <v>122</v>
      </c>
      <c r="E1657" s="6" t="s">
        <v>1881</v>
      </c>
      <c r="F1657" s="6">
        <v>3913</v>
      </c>
      <c r="G1657" s="6" t="s">
        <v>1887</v>
      </c>
      <c r="H1657" s="6">
        <v>2</v>
      </c>
      <c r="I1657" s="6" t="s">
        <v>297</v>
      </c>
      <c r="J1657" s="6">
        <v>1</v>
      </c>
      <c r="K1657" s="6" t="s">
        <v>810</v>
      </c>
      <c r="L1657" s="8">
        <v>6</v>
      </c>
      <c r="M1657" s="6" t="s">
        <v>297</v>
      </c>
      <c r="N1657" s="6" t="s">
        <v>1795</v>
      </c>
      <c r="R1657" s="6" t="str">
        <f t="shared" si="25"/>
        <v>14122Xã Huy Bắc21</v>
      </c>
    </row>
    <row r="1658" spans="1:18">
      <c r="A1658" s="6">
        <v>1657</v>
      </c>
      <c r="B1658" s="6">
        <v>14</v>
      </c>
      <c r="C1658" s="6" t="s">
        <v>1792</v>
      </c>
      <c r="D1658" s="6">
        <v>122</v>
      </c>
      <c r="E1658" s="6" t="s">
        <v>1881</v>
      </c>
      <c r="F1658" s="6">
        <v>3916</v>
      </c>
      <c r="G1658" s="6" t="s">
        <v>1888</v>
      </c>
      <c r="H1658" s="6">
        <v>2</v>
      </c>
      <c r="I1658" s="6" t="s">
        <v>297</v>
      </c>
      <c r="J1658" s="6">
        <v>1</v>
      </c>
      <c r="K1658" s="6" t="s">
        <v>810</v>
      </c>
      <c r="L1658" s="8">
        <v>6</v>
      </c>
      <c r="M1658" s="6" t="s">
        <v>297</v>
      </c>
      <c r="N1658" s="6" t="s">
        <v>1795</v>
      </c>
      <c r="R1658" s="6" t="str">
        <f t="shared" si="25"/>
        <v>14122Xã Huy Thượng21</v>
      </c>
    </row>
    <row r="1659" spans="1:18">
      <c r="A1659" s="6">
        <v>1658</v>
      </c>
      <c r="B1659" s="6">
        <v>14</v>
      </c>
      <c r="C1659" s="6" t="s">
        <v>1792</v>
      </c>
      <c r="D1659" s="6">
        <v>122</v>
      </c>
      <c r="E1659" s="6" t="s">
        <v>1881</v>
      </c>
      <c r="F1659" s="6">
        <v>3919</v>
      </c>
      <c r="G1659" s="6" t="s">
        <v>1889</v>
      </c>
      <c r="H1659" s="6">
        <v>2</v>
      </c>
      <c r="I1659" s="6" t="s">
        <v>297</v>
      </c>
      <c r="J1659" s="6">
        <v>1</v>
      </c>
      <c r="K1659" s="6" t="s">
        <v>810</v>
      </c>
      <c r="L1659" s="8">
        <v>6</v>
      </c>
      <c r="M1659" s="6" t="s">
        <v>297</v>
      </c>
      <c r="N1659" s="6" t="s">
        <v>1795</v>
      </c>
      <c r="R1659" s="6" t="str">
        <f t="shared" si="25"/>
        <v>14122Xã Tân Lang21</v>
      </c>
    </row>
    <row r="1660" spans="1:18">
      <c r="A1660" s="6">
        <v>1659</v>
      </c>
      <c r="B1660" s="6">
        <v>14</v>
      </c>
      <c r="C1660" s="6" t="s">
        <v>1792</v>
      </c>
      <c r="D1660" s="6">
        <v>122</v>
      </c>
      <c r="E1660" s="6" t="s">
        <v>1881</v>
      </c>
      <c r="F1660" s="6">
        <v>3922</v>
      </c>
      <c r="G1660" s="6" t="s">
        <v>1890</v>
      </c>
      <c r="H1660" s="6">
        <v>2</v>
      </c>
      <c r="I1660" s="6" t="s">
        <v>297</v>
      </c>
      <c r="J1660" s="6">
        <v>1</v>
      </c>
      <c r="K1660" s="6" t="s">
        <v>810</v>
      </c>
      <c r="L1660" s="8">
        <v>6</v>
      </c>
      <c r="M1660" s="6" t="s">
        <v>297</v>
      </c>
      <c r="N1660" s="6" t="s">
        <v>1795</v>
      </c>
      <c r="R1660" s="6" t="str">
        <f t="shared" si="25"/>
        <v>14122Xã Gia Phù21</v>
      </c>
    </row>
    <row r="1661" spans="1:18">
      <c r="A1661" s="6">
        <v>1660</v>
      </c>
      <c r="B1661" s="6">
        <v>14</v>
      </c>
      <c r="C1661" s="6" t="s">
        <v>1792</v>
      </c>
      <c r="D1661" s="6">
        <v>122</v>
      </c>
      <c r="E1661" s="6" t="s">
        <v>1881</v>
      </c>
      <c r="F1661" s="6">
        <v>3925</v>
      </c>
      <c r="G1661" s="6" t="s">
        <v>1891</v>
      </c>
      <c r="H1661" s="6">
        <v>2</v>
      </c>
      <c r="I1661" s="6" t="s">
        <v>297</v>
      </c>
      <c r="J1661" s="6">
        <v>1</v>
      </c>
      <c r="K1661" s="6" t="s">
        <v>810</v>
      </c>
      <c r="L1661" s="8">
        <v>6</v>
      </c>
      <c r="M1661" s="6" t="s">
        <v>297</v>
      </c>
      <c r="N1661" s="6" t="s">
        <v>1795</v>
      </c>
      <c r="R1661" s="6" t="str">
        <f t="shared" si="25"/>
        <v>14122Xã Tường Phù21</v>
      </c>
    </row>
    <row r="1662" spans="1:18">
      <c r="A1662" s="6">
        <v>1661</v>
      </c>
      <c r="B1662" s="6">
        <v>14</v>
      </c>
      <c r="C1662" s="6" t="s">
        <v>1792</v>
      </c>
      <c r="D1662" s="6">
        <v>122</v>
      </c>
      <c r="E1662" s="6" t="s">
        <v>1881</v>
      </c>
      <c r="F1662" s="6">
        <v>3928</v>
      </c>
      <c r="G1662" s="6" t="s">
        <v>1892</v>
      </c>
      <c r="H1662" s="6">
        <v>2</v>
      </c>
      <c r="I1662" s="6" t="s">
        <v>297</v>
      </c>
      <c r="J1662" s="6">
        <v>1</v>
      </c>
      <c r="K1662" s="6" t="s">
        <v>810</v>
      </c>
      <c r="L1662" s="8">
        <v>6</v>
      </c>
      <c r="M1662" s="6" t="s">
        <v>297</v>
      </c>
      <c r="N1662" s="6" t="s">
        <v>1795</v>
      </c>
      <c r="R1662" s="6" t="str">
        <f t="shared" si="25"/>
        <v>14122Xã Huy Hạ21</v>
      </c>
    </row>
    <row r="1663" spans="1:18">
      <c r="A1663" s="6">
        <v>1662</v>
      </c>
      <c r="B1663" s="6">
        <v>14</v>
      </c>
      <c r="C1663" s="6" t="s">
        <v>1792</v>
      </c>
      <c r="D1663" s="6">
        <v>122</v>
      </c>
      <c r="E1663" s="6" t="s">
        <v>1881</v>
      </c>
      <c r="F1663" s="6">
        <v>3931</v>
      </c>
      <c r="G1663" s="6" t="s">
        <v>1893</v>
      </c>
      <c r="H1663" s="6">
        <v>2</v>
      </c>
      <c r="I1663" s="6" t="s">
        <v>297</v>
      </c>
      <c r="J1663" s="6">
        <v>1</v>
      </c>
      <c r="K1663" s="6" t="s">
        <v>810</v>
      </c>
      <c r="L1663" s="8">
        <v>6</v>
      </c>
      <c r="M1663" s="6" t="s">
        <v>297</v>
      </c>
      <c r="N1663" s="6" t="s">
        <v>1795</v>
      </c>
      <c r="R1663" s="6" t="str">
        <f t="shared" si="25"/>
        <v>14122Xã Huy Tân21</v>
      </c>
    </row>
    <row r="1664" spans="1:18">
      <c r="A1664" s="6">
        <v>1663</v>
      </c>
      <c r="B1664" s="6">
        <v>14</v>
      </c>
      <c r="C1664" s="6" t="s">
        <v>1792</v>
      </c>
      <c r="D1664" s="6">
        <v>122</v>
      </c>
      <c r="E1664" s="6" t="s">
        <v>1881</v>
      </c>
      <c r="F1664" s="6">
        <v>3934</v>
      </c>
      <c r="G1664" s="6" t="s">
        <v>1894</v>
      </c>
      <c r="H1664" s="6">
        <v>2</v>
      </c>
      <c r="I1664" s="6" t="s">
        <v>297</v>
      </c>
      <c r="J1664" s="6">
        <v>1</v>
      </c>
      <c r="K1664" s="6" t="s">
        <v>810</v>
      </c>
      <c r="L1664" s="8">
        <v>6</v>
      </c>
      <c r="M1664" s="6" t="s">
        <v>297</v>
      </c>
      <c r="N1664" s="6" t="s">
        <v>1795</v>
      </c>
      <c r="R1664" s="6" t="str">
        <f t="shared" si="25"/>
        <v>14122Xã Mường Lang21</v>
      </c>
    </row>
    <row r="1665" spans="1:18">
      <c r="A1665" s="6">
        <v>1664</v>
      </c>
      <c r="B1665" s="6">
        <v>14</v>
      </c>
      <c r="C1665" s="6" t="s">
        <v>1792</v>
      </c>
      <c r="D1665" s="6">
        <v>122</v>
      </c>
      <c r="E1665" s="6" t="s">
        <v>1881</v>
      </c>
      <c r="F1665" s="6">
        <v>3937</v>
      </c>
      <c r="G1665" s="6" t="s">
        <v>1895</v>
      </c>
      <c r="H1665" s="6">
        <v>2</v>
      </c>
      <c r="I1665" s="6" t="s">
        <v>297</v>
      </c>
      <c r="J1665" s="6">
        <v>1</v>
      </c>
      <c r="K1665" s="6" t="s">
        <v>810</v>
      </c>
      <c r="L1665" s="8">
        <v>6</v>
      </c>
      <c r="M1665" s="6" t="s">
        <v>297</v>
      </c>
      <c r="N1665" s="6" t="s">
        <v>1795</v>
      </c>
      <c r="R1665" s="6" t="str">
        <f t="shared" si="25"/>
        <v>14122Xã Suối Bau21</v>
      </c>
    </row>
    <row r="1666" spans="1:18">
      <c r="A1666" s="6">
        <v>1665</v>
      </c>
      <c r="B1666" s="6">
        <v>14</v>
      </c>
      <c r="C1666" s="6" t="s">
        <v>1792</v>
      </c>
      <c r="D1666" s="6">
        <v>122</v>
      </c>
      <c r="E1666" s="6" t="s">
        <v>1881</v>
      </c>
      <c r="F1666" s="6">
        <v>3940</v>
      </c>
      <c r="G1666" s="6" t="s">
        <v>1896</v>
      </c>
      <c r="H1666" s="6">
        <v>2</v>
      </c>
      <c r="I1666" s="6" t="s">
        <v>297</v>
      </c>
      <c r="J1666" s="6">
        <v>1</v>
      </c>
      <c r="K1666" s="6" t="s">
        <v>810</v>
      </c>
      <c r="L1666" s="8">
        <v>6</v>
      </c>
      <c r="M1666" s="6" t="s">
        <v>297</v>
      </c>
      <c r="N1666" s="6" t="s">
        <v>1795</v>
      </c>
      <c r="R1666" s="6" t="str">
        <f t="shared" si="25"/>
        <v>14122Xã Huy Tường21</v>
      </c>
    </row>
    <row r="1667" spans="1:18">
      <c r="A1667" s="6">
        <v>1666</v>
      </c>
      <c r="B1667" s="6">
        <v>14</v>
      </c>
      <c r="C1667" s="6" t="s">
        <v>1792</v>
      </c>
      <c r="D1667" s="6">
        <v>122</v>
      </c>
      <c r="E1667" s="6" t="s">
        <v>1881</v>
      </c>
      <c r="F1667" s="6">
        <v>3943</v>
      </c>
      <c r="G1667" s="6" t="s">
        <v>1897</v>
      </c>
      <c r="H1667" s="6">
        <v>2</v>
      </c>
      <c r="I1667" s="6" t="s">
        <v>297</v>
      </c>
      <c r="J1667" s="6">
        <v>1</v>
      </c>
      <c r="K1667" s="6" t="s">
        <v>810</v>
      </c>
      <c r="L1667" s="8">
        <v>6</v>
      </c>
      <c r="M1667" s="6" t="s">
        <v>297</v>
      </c>
      <c r="N1667" s="6" t="s">
        <v>1795</v>
      </c>
      <c r="R1667" s="6" t="str">
        <f t="shared" ref="R1667:R1730" si="26">CONCATENATE(B1667,D1667,G1667,H1667,J1667)</f>
        <v>14122Xã Mường Do21</v>
      </c>
    </row>
    <row r="1668" spans="1:18">
      <c r="A1668" s="6">
        <v>1667</v>
      </c>
      <c r="B1668" s="6">
        <v>14</v>
      </c>
      <c r="C1668" s="6" t="s">
        <v>1792</v>
      </c>
      <c r="D1668" s="6">
        <v>122</v>
      </c>
      <c r="E1668" s="6" t="s">
        <v>1881</v>
      </c>
      <c r="F1668" s="6">
        <v>3946</v>
      </c>
      <c r="G1668" s="6" t="s">
        <v>1898</v>
      </c>
      <c r="H1668" s="6">
        <v>2</v>
      </c>
      <c r="I1668" s="6" t="s">
        <v>297</v>
      </c>
      <c r="J1668" s="6">
        <v>1</v>
      </c>
      <c r="K1668" s="6" t="s">
        <v>810</v>
      </c>
      <c r="L1668" s="8">
        <v>6</v>
      </c>
      <c r="M1668" s="6" t="s">
        <v>297</v>
      </c>
      <c r="N1668" s="6" t="s">
        <v>1795</v>
      </c>
      <c r="R1668" s="6" t="str">
        <f t="shared" si="26"/>
        <v>14122Xã Sập Xa21</v>
      </c>
    </row>
    <row r="1669" spans="1:18">
      <c r="A1669" s="6">
        <v>1668</v>
      </c>
      <c r="B1669" s="6">
        <v>14</v>
      </c>
      <c r="C1669" s="6" t="s">
        <v>1792</v>
      </c>
      <c r="D1669" s="6">
        <v>122</v>
      </c>
      <c r="E1669" s="6" t="s">
        <v>1881</v>
      </c>
      <c r="F1669" s="6">
        <v>3949</v>
      </c>
      <c r="G1669" s="6" t="s">
        <v>1899</v>
      </c>
      <c r="H1669" s="6">
        <v>2</v>
      </c>
      <c r="I1669" s="6" t="s">
        <v>297</v>
      </c>
      <c r="J1669" s="6">
        <v>1</v>
      </c>
      <c r="K1669" s="6" t="s">
        <v>810</v>
      </c>
      <c r="L1669" s="8">
        <v>6</v>
      </c>
      <c r="M1669" s="6" t="s">
        <v>297</v>
      </c>
      <c r="N1669" s="6" t="s">
        <v>1795</v>
      </c>
      <c r="R1669" s="6" t="str">
        <f t="shared" si="26"/>
        <v>14122Xã Tường Thượng21</v>
      </c>
    </row>
    <row r="1670" spans="1:18">
      <c r="A1670" s="6">
        <v>1669</v>
      </c>
      <c r="B1670" s="6">
        <v>14</v>
      </c>
      <c r="C1670" s="6" t="s">
        <v>1792</v>
      </c>
      <c r="D1670" s="6">
        <v>122</v>
      </c>
      <c r="E1670" s="6" t="s">
        <v>1881</v>
      </c>
      <c r="F1670" s="6">
        <v>3952</v>
      </c>
      <c r="G1670" s="6" t="s">
        <v>1900</v>
      </c>
      <c r="H1670" s="6">
        <v>2</v>
      </c>
      <c r="I1670" s="6" t="s">
        <v>297</v>
      </c>
      <c r="J1670" s="6">
        <v>1</v>
      </c>
      <c r="K1670" s="6" t="s">
        <v>810</v>
      </c>
      <c r="L1670" s="8">
        <v>6</v>
      </c>
      <c r="M1670" s="6" t="s">
        <v>297</v>
      </c>
      <c r="N1670" s="6" t="s">
        <v>1795</v>
      </c>
      <c r="R1670" s="6" t="str">
        <f t="shared" si="26"/>
        <v>14122Xã Tường Tiến21</v>
      </c>
    </row>
    <row r="1671" spans="1:18">
      <c r="A1671" s="6">
        <v>1670</v>
      </c>
      <c r="B1671" s="6">
        <v>14</v>
      </c>
      <c r="C1671" s="6" t="s">
        <v>1792</v>
      </c>
      <c r="D1671" s="6">
        <v>122</v>
      </c>
      <c r="E1671" s="6" t="s">
        <v>1881</v>
      </c>
      <c r="F1671" s="6">
        <v>3955</v>
      </c>
      <c r="G1671" s="6" t="s">
        <v>1901</v>
      </c>
      <c r="H1671" s="6">
        <v>2</v>
      </c>
      <c r="I1671" s="6" t="s">
        <v>297</v>
      </c>
      <c r="J1671" s="6">
        <v>1</v>
      </c>
      <c r="K1671" s="6" t="s">
        <v>810</v>
      </c>
      <c r="L1671" s="8">
        <v>6</v>
      </c>
      <c r="M1671" s="6" t="s">
        <v>297</v>
      </c>
      <c r="N1671" s="6" t="s">
        <v>1795</v>
      </c>
      <c r="R1671" s="6" t="str">
        <f t="shared" si="26"/>
        <v>14122Xã Tường Phong21</v>
      </c>
    </row>
    <row r="1672" spans="1:18">
      <c r="A1672" s="6">
        <v>1671</v>
      </c>
      <c r="B1672" s="6">
        <v>14</v>
      </c>
      <c r="C1672" s="6" t="s">
        <v>1792</v>
      </c>
      <c r="D1672" s="6">
        <v>122</v>
      </c>
      <c r="E1672" s="6" t="s">
        <v>1881</v>
      </c>
      <c r="F1672" s="6">
        <v>3958</v>
      </c>
      <c r="G1672" s="6" t="s">
        <v>1902</v>
      </c>
      <c r="H1672" s="6">
        <v>2</v>
      </c>
      <c r="I1672" s="6" t="s">
        <v>297</v>
      </c>
      <c r="J1672" s="6">
        <v>1</v>
      </c>
      <c r="K1672" s="6" t="s">
        <v>810</v>
      </c>
      <c r="L1672" s="8">
        <v>6</v>
      </c>
      <c r="M1672" s="6" t="s">
        <v>297</v>
      </c>
      <c r="N1672" s="6" t="s">
        <v>1795</v>
      </c>
      <c r="R1672" s="6" t="str">
        <f t="shared" si="26"/>
        <v>14122Xã Tường Hạ21</v>
      </c>
    </row>
    <row r="1673" spans="1:18">
      <c r="A1673" s="6">
        <v>1672</v>
      </c>
      <c r="B1673" s="6">
        <v>14</v>
      </c>
      <c r="C1673" s="6" t="s">
        <v>1792</v>
      </c>
      <c r="D1673" s="6">
        <v>122</v>
      </c>
      <c r="E1673" s="6" t="s">
        <v>1881</v>
      </c>
      <c r="F1673" s="6">
        <v>3961</v>
      </c>
      <c r="G1673" s="6" t="s">
        <v>1903</v>
      </c>
      <c r="H1673" s="6">
        <v>2</v>
      </c>
      <c r="I1673" s="6" t="s">
        <v>297</v>
      </c>
      <c r="J1673" s="6">
        <v>1</v>
      </c>
      <c r="K1673" s="6" t="s">
        <v>810</v>
      </c>
      <c r="L1673" s="8">
        <v>6</v>
      </c>
      <c r="M1673" s="6" t="s">
        <v>297</v>
      </c>
      <c r="N1673" s="6" t="s">
        <v>1795</v>
      </c>
      <c r="R1673" s="6" t="str">
        <f t="shared" si="26"/>
        <v>14122Xã Kim Bon21</v>
      </c>
    </row>
    <row r="1674" spans="1:18">
      <c r="A1674" s="6">
        <v>1673</v>
      </c>
      <c r="B1674" s="6">
        <v>14</v>
      </c>
      <c r="C1674" s="6" t="s">
        <v>1792</v>
      </c>
      <c r="D1674" s="6">
        <v>122</v>
      </c>
      <c r="E1674" s="6" t="s">
        <v>1881</v>
      </c>
      <c r="F1674" s="6">
        <v>3964</v>
      </c>
      <c r="G1674" s="6" t="s">
        <v>1904</v>
      </c>
      <c r="H1674" s="6">
        <v>2</v>
      </c>
      <c r="I1674" s="6" t="s">
        <v>297</v>
      </c>
      <c r="J1674" s="6">
        <v>1</v>
      </c>
      <c r="K1674" s="6" t="s">
        <v>810</v>
      </c>
      <c r="L1674" s="8">
        <v>6</v>
      </c>
      <c r="M1674" s="6" t="s">
        <v>297</v>
      </c>
      <c r="N1674" s="6" t="s">
        <v>1795</v>
      </c>
      <c r="R1674" s="6" t="str">
        <f t="shared" si="26"/>
        <v>14122Xã Mường Bang21</v>
      </c>
    </row>
    <row r="1675" spans="1:18">
      <c r="A1675" s="6">
        <v>1674</v>
      </c>
      <c r="B1675" s="6">
        <v>14</v>
      </c>
      <c r="C1675" s="6" t="s">
        <v>1792</v>
      </c>
      <c r="D1675" s="6">
        <v>122</v>
      </c>
      <c r="E1675" s="6" t="s">
        <v>1881</v>
      </c>
      <c r="F1675" s="6">
        <v>3967</v>
      </c>
      <c r="G1675" s="6" t="s">
        <v>1905</v>
      </c>
      <c r="H1675" s="6">
        <v>2</v>
      </c>
      <c r="I1675" s="6" t="s">
        <v>297</v>
      </c>
      <c r="J1675" s="6">
        <v>1</v>
      </c>
      <c r="K1675" s="6" t="s">
        <v>810</v>
      </c>
      <c r="L1675" s="8">
        <v>6</v>
      </c>
      <c r="M1675" s="6" t="s">
        <v>297</v>
      </c>
      <c r="N1675" s="6" t="s">
        <v>1795</v>
      </c>
      <c r="R1675" s="6" t="str">
        <f t="shared" si="26"/>
        <v>14122Xã Đá Đỏ21</v>
      </c>
    </row>
    <row r="1676" spans="1:18">
      <c r="A1676" s="6">
        <v>1675</v>
      </c>
      <c r="B1676" s="6">
        <v>14</v>
      </c>
      <c r="C1676" s="6" t="s">
        <v>1792</v>
      </c>
      <c r="D1676" s="6">
        <v>122</v>
      </c>
      <c r="E1676" s="6" t="s">
        <v>1881</v>
      </c>
      <c r="F1676" s="6">
        <v>3970</v>
      </c>
      <c r="G1676" s="6" t="s">
        <v>1906</v>
      </c>
      <c r="H1676" s="6">
        <v>2</v>
      </c>
      <c r="I1676" s="6" t="s">
        <v>297</v>
      </c>
      <c r="J1676" s="6">
        <v>1</v>
      </c>
      <c r="K1676" s="6" t="s">
        <v>810</v>
      </c>
      <c r="L1676" s="8">
        <v>6</v>
      </c>
      <c r="M1676" s="6" t="s">
        <v>297</v>
      </c>
      <c r="N1676" s="6" t="s">
        <v>1795</v>
      </c>
      <c r="R1676" s="6" t="str">
        <f t="shared" si="26"/>
        <v>14122Xã Tân Phong21</v>
      </c>
    </row>
    <row r="1677" spans="1:18">
      <c r="A1677" s="6">
        <v>1676</v>
      </c>
      <c r="B1677" s="6">
        <v>14</v>
      </c>
      <c r="C1677" s="6" t="s">
        <v>1792</v>
      </c>
      <c r="D1677" s="6">
        <v>122</v>
      </c>
      <c r="E1677" s="6" t="s">
        <v>1881</v>
      </c>
      <c r="F1677" s="6">
        <v>3973</v>
      </c>
      <c r="G1677" s="6" t="s">
        <v>742</v>
      </c>
      <c r="H1677" s="6">
        <v>2</v>
      </c>
      <c r="I1677" s="6" t="s">
        <v>297</v>
      </c>
      <c r="J1677" s="6">
        <v>1</v>
      </c>
      <c r="K1677" s="6" t="s">
        <v>810</v>
      </c>
      <c r="L1677" s="8">
        <v>6</v>
      </c>
      <c r="M1677" s="6" t="s">
        <v>297</v>
      </c>
      <c r="N1677" s="6" t="s">
        <v>1795</v>
      </c>
      <c r="R1677" s="6" t="str">
        <f t="shared" si="26"/>
        <v>14122Xã Nam Phong21</v>
      </c>
    </row>
    <row r="1678" spans="1:18">
      <c r="A1678" s="6">
        <v>1677</v>
      </c>
      <c r="B1678" s="6">
        <v>14</v>
      </c>
      <c r="C1678" s="6" t="s">
        <v>1792</v>
      </c>
      <c r="D1678" s="6">
        <v>122</v>
      </c>
      <c r="E1678" s="6" t="s">
        <v>1881</v>
      </c>
      <c r="F1678" s="6">
        <v>3976</v>
      </c>
      <c r="G1678" s="6" t="s">
        <v>1907</v>
      </c>
      <c r="H1678" s="6">
        <v>2</v>
      </c>
      <c r="I1678" s="6" t="s">
        <v>297</v>
      </c>
      <c r="J1678" s="6">
        <v>1</v>
      </c>
      <c r="K1678" s="6" t="s">
        <v>810</v>
      </c>
      <c r="L1678" s="8">
        <v>6</v>
      </c>
      <c r="M1678" s="6" t="s">
        <v>297</v>
      </c>
      <c r="N1678" s="6" t="s">
        <v>1795</v>
      </c>
      <c r="R1678" s="6" t="str">
        <f t="shared" si="26"/>
        <v>14122Xã Bắc Phong21</v>
      </c>
    </row>
    <row r="1679" spans="1:18">
      <c r="A1679" s="6">
        <v>1678</v>
      </c>
      <c r="B1679" s="6">
        <v>14</v>
      </c>
      <c r="C1679" s="6" t="s">
        <v>1792</v>
      </c>
      <c r="D1679" s="6">
        <v>123</v>
      </c>
      <c r="E1679" s="6" t="s">
        <v>1908</v>
      </c>
      <c r="F1679" s="6">
        <v>3979</v>
      </c>
      <c r="G1679" s="6" t="s">
        <v>1909</v>
      </c>
      <c r="H1679" s="6">
        <v>1</v>
      </c>
      <c r="I1679" s="6" t="s">
        <v>251</v>
      </c>
      <c r="J1679" s="6">
        <v>1</v>
      </c>
      <c r="K1679" s="6" t="s">
        <v>810</v>
      </c>
      <c r="L1679" s="8">
        <v>5</v>
      </c>
      <c r="M1679" s="6" t="s">
        <v>251</v>
      </c>
      <c r="N1679" s="6" t="s">
        <v>1795</v>
      </c>
      <c r="R1679" s="6" t="str">
        <f t="shared" si="26"/>
        <v>14123Thị trấn Mộc Châu11</v>
      </c>
    </row>
    <row r="1680" spans="1:18">
      <c r="A1680" s="6">
        <v>1679</v>
      </c>
      <c r="B1680" s="6">
        <v>14</v>
      </c>
      <c r="C1680" s="6" t="s">
        <v>1792</v>
      </c>
      <c r="D1680" s="6">
        <v>123</v>
      </c>
      <c r="E1680" s="6" t="s">
        <v>1908</v>
      </c>
      <c r="F1680" s="6">
        <v>3982</v>
      </c>
      <c r="G1680" s="6" t="s">
        <v>1910</v>
      </c>
      <c r="H1680" s="6">
        <v>1</v>
      </c>
      <c r="I1680" s="6" t="s">
        <v>251</v>
      </c>
      <c r="J1680" s="6">
        <v>1</v>
      </c>
      <c r="K1680" s="6" t="s">
        <v>810</v>
      </c>
      <c r="L1680" s="8">
        <v>5</v>
      </c>
      <c r="M1680" s="6" t="s">
        <v>251</v>
      </c>
      <c r="N1680" s="6" t="s">
        <v>1795</v>
      </c>
      <c r="R1680" s="6" t="str">
        <f t="shared" si="26"/>
        <v>14123Thị trấn NT Mộc Châu11</v>
      </c>
    </row>
    <row r="1681" spans="1:18">
      <c r="A1681" s="6">
        <v>1680</v>
      </c>
      <c r="B1681" s="6">
        <v>14</v>
      </c>
      <c r="C1681" s="6" t="s">
        <v>1792</v>
      </c>
      <c r="D1681" s="6">
        <v>123</v>
      </c>
      <c r="E1681" s="6" t="s">
        <v>1908</v>
      </c>
      <c r="F1681" s="6">
        <v>3985</v>
      </c>
      <c r="G1681" s="6" t="s">
        <v>1911</v>
      </c>
      <c r="H1681" s="6">
        <v>2</v>
      </c>
      <c r="I1681" s="6" t="s">
        <v>297</v>
      </c>
      <c r="J1681" s="6">
        <v>1</v>
      </c>
      <c r="K1681" s="6" t="s">
        <v>810</v>
      </c>
      <c r="L1681" s="8">
        <v>6</v>
      </c>
      <c r="M1681" s="6" t="s">
        <v>297</v>
      </c>
      <c r="N1681" s="6" t="s">
        <v>1795</v>
      </c>
      <c r="R1681" s="6" t="str">
        <f t="shared" si="26"/>
        <v>14123Xã Chiềng Sơn21</v>
      </c>
    </row>
    <row r="1682" spans="1:18">
      <c r="A1682" s="6">
        <v>1681</v>
      </c>
      <c r="B1682" s="6">
        <v>14</v>
      </c>
      <c r="C1682" s="6" t="s">
        <v>1792</v>
      </c>
      <c r="D1682" s="6">
        <v>123</v>
      </c>
      <c r="E1682" s="6" t="s">
        <v>1908</v>
      </c>
      <c r="F1682" s="6">
        <v>3988</v>
      </c>
      <c r="G1682" s="6" t="s">
        <v>1912</v>
      </c>
      <c r="H1682" s="6">
        <v>2</v>
      </c>
      <c r="I1682" s="6" t="s">
        <v>297</v>
      </c>
      <c r="J1682" s="6">
        <v>1</v>
      </c>
      <c r="K1682" s="6" t="s">
        <v>810</v>
      </c>
      <c r="L1682" s="8">
        <v>6</v>
      </c>
      <c r="M1682" s="6" t="s">
        <v>297</v>
      </c>
      <c r="N1682" s="6" t="s">
        <v>1795</v>
      </c>
      <c r="R1682" s="6" t="str">
        <f t="shared" si="26"/>
        <v>14123Xã Tân Hợp21</v>
      </c>
    </row>
    <row r="1683" spans="1:18">
      <c r="A1683" s="6">
        <v>1682</v>
      </c>
      <c r="B1683" s="6">
        <v>14</v>
      </c>
      <c r="C1683" s="6" t="s">
        <v>1792</v>
      </c>
      <c r="D1683" s="6">
        <v>123</v>
      </c>
      <c r="E1683" s="6" t="s">
        <v>1908</v>
      </c>
      <c r="F1683" s="6">
        <v>3991</v>
      </c>
      <c r="G1683" s="6" t="s">
        <v>1913</v>
      </c>
      <c r="H1683" s="6">
        <v>2</v>
      </c>
      <c r="I1683" s="6" t="s">
        <v>297</v>
      </c>
      <c r="J1683" s="6">
        <v>1</v>
      </c>
      <c r="K1683" s="6" t="s">
        <v>810</v>
      </c>
      <c r="L1683" s="8">
        <v>6</v>
      </c>
      <c r="M1683" s="6" t="s">
        <v>297</v>
      </c>
      <c r="N1683" s="6" t="s">
        <v>1795</v>
      </c>
      <c r="R1683" s="6" t="str">
        <f t="shared" si="26"/>
        <v>14123Xã Qui Hướng21</v>
      </c>
    </row>
    <row r="1684" spans="1:18">
      <c r="A1684" s="6">
        <v>1683</v>
      </c>
      <c r="B1684" s="6">
        <v>14</v>
      </c>
      <c r="C1684" s="6" t="s">
        <v>1792</v>
      </c>
      <c r="D1684" s="6">
        <v>123</v>
      </c>
      <c r="E1684" s="6" t="s">
        <v>1908</v>
      </c>
      <c r="F1684" s="6">
        <v>3997</v>
      </c>
      <c r="G1684" s="6" t="s">
        <v>577</v>
      </c>
      <c r="H1684" s="6">
        <v>2</v>
      </c>
      <c r="I1684" s="6" t="s">
        <v>297</v>
      </c>
      <c r="J1684" s="6">
        <v>1</v>
      </c>
      <c r="K1684" s="6" t="s">
        <v>810</v>
      </c>
      <c r="L1684" s="8">
        <v>6</v>
      </c>
      <c r="M1684" s="6" t="s">
        <v>297</v>
      </c>
      <c r="N1684" s="6" t="s">
        <v>1795</v>
      </c>
      <c r="R1684" s="6" t="str">
        <f t="shared" si="26"/>
        <v>14123Xã Tân Lập21</v>
      </c>
    </row>
    <row r="1685" spans="1:18">
      <c r="A1685" s="6">
        <v>1684</v>
      </c>
      <c r="B1685" s="6">
        <v>14</v>
      </c>
      <c r="C1685" s="6" t="s">
        <v>1792</v>
      </c>
      <c r="D1685" s="6">
        <v>123</v>
      </c>
      <c r="E1685" s="6" t="s">
        <v>1908</v>
      </c>
      <c r="F1685" s="6">
        <v>4000</v>
      </c>
      <c r="G1685" s="6" t="s">
        <v>1914</v>
      </c>
      <c r="H1685" s="6">
        <v>2</v>
      </c>
      <c r="I1685" s="6" t="s">
        <v>297</v>
      </c>
      <c r="J1685" s="6">
        <v>1</v>
      </c>
      <c r="K1685" s="6" t="s">
        <v>810</v>
      </c>
      <c r="L1685" s="8">
        <v>6</v>
      </c>
      <c r="M1685" s="6" t="s">
        <v>297</v>
      </c>
      <c r="N1685" s="6" t="s">
        <v>1795</v>
      </c>
      <c r="R1685" s="6" t="str">
        <f t="shared" si="26"/>
        <v>14123Xã Nà Mường21</v>
      </c>
    </row>
    <row r="1686" spans="1:18">
      <c r="A1686" s="6">
        <v>1685</v>
      </c>
      <c r="B1686" s="6">
        <v>14</v>
      </c>
      <c r="C1686" s="6" t="s">
        <v>1792</v>
      </c>
      <c r="D1686" s="6">
        <v>123</v>
      </c>
      <c r="E1686" s="6" t="s">
        <v>1908</v>
      </c>
      <c r="F1686" s="6">
        <v>4003</v>
      </c>
      <c r="G1686" s="6" t="s">
        <v>1915</v>
      </c>
      <c r="H1686" s="6">
        <v>2</v>
      </c>
      <c r="I1686" s="6" t="s">
        <v>297</v>
      </c>
      <c r="J1686" s="6">
        <v>1</v>
      </c>
      <c r="K1686" s="6" t="s">
        <v>810</v>
      </c>
      <c r="L1686" s="8">
        <v>6</v>
      </c>
      <c r="M1686" s="6" t="s">
        <v>297</v>
      </c>
      <c r="N1686" s="6" t="s">
        <v>1795</v>
      </c>
      <c r="R1686" s="6" t="str">
        <f t="shared" si="26"/>
        <v>14123Xã Tà Lai21</v>
      </c>
    </row>
    <row r="1687" spans="1:18">
      <c r="A1687" s="6">
        <v>1686</v>
      </c>
      <c r="B1687" s="6">
        <v>14</v>
      </c>
      <c r="C1687" s="6" t="s">
        <v>1792</v>
      </c>
      <c r="D1687" s="6">
        <v>123</v>
      </c>
      <c r="E1687" s="6" t="s">
        <v>1908</v>
      </c>
      <c r="F1687" s="6">
        <v>4012</v>
      </c>
      <c r="G1687" s="6" t="s">
        <v>1916</v>
      </c>
      <c r="H1687" s="6">
        <v>2</v>
      </c>
      <c r="I1687" s="6" t="s">
        <v>297</v>
      </c>
      <c r="J1687" s="6">
        <v>1</v>
      </c>
      <c r="K1687" s="6" t="s">
        <v>810</v>
      </c>
      <c r="L1687" s="8">
        <v>6</v>
      </c>
      <c r="M1687" s="6" t="s">
        <v>297</v>
      </c>
      <c r="N1687" s="6" t="s">
        <v>1795</v>
      </c>
      <c r="R1687" s="6" t="str">
        <f t="shared" si="26"/>
        <v>14123Xã Chiềng Hắc21</v>
      </c>
    </row>
    <row r="1688" spans="1:18">
      <c r="A1688" s="6">
        <v>1687</v>
      </c>
      <c r="B1688" s="6">
        <v>14</v>
      </c>
      <c r="C1688" s="6" t="s">
        <v>1792</v>
      </c>
      <c r="D1688" s="6">
        <v>123</v>
      </c>
      <c r="E1688" s="6" t="s">
        <v>1908</v>
      </c>
      <c r="F1688" s="6">
        <v>4015</v>
      </c>
      <c r="G1688" s="6" t="s">
        <v>1917</v>
      </c>
      <c r="H1688" s="6">
        <v>2</v>
      </c>
      <c r="I1688" s="6" t="s">
        <v>297</v>
      </c>
      <c r="J1688" s="6">
        <v>1</v>
      </c>
      <c r="K1688" s="6" t="s">
        <v>810</v>
      </c>
      <c r="L1688" s="8">
        <v>6</v>
      </c>
      <c r="M1688" s="6" t="s">
        <v>297</v>
      </c>
      <c r="N1688" s="6" t="s">
        <v>1795</v>
      </c>
      <c r="R1688" s="6" t="str">
        <f t="shared" si="26"/>
        <v>14123Xã Hua Păng21</v>
      </c>
    </row>
    <row r="1689" spans="1:18">
      <c r="A1689" s="6">
        <v>1688</v>
      </c>
      <c r="B1689" s="6">
        <v>14</v>
      </c>
      <c r="C1689" s="6" t="s">
        <v>1792</v>
      </c>
      <c r="D1689" s="6">
        <v>123</v>
      </c>
      <c r="E1689" s="6" t="s">
        <v>1908</v>
      </c>
      <c r="F1689" s="6">
        <v>4024</v>
      </c>
      <c r="G1689" s="6" t="s">
        <v>1918</v>
      </c>
      <c r="H1689" s="6">
        <v>2</v>
      </c>
      <c r="I1689" s="6" t="s">
        <v>297</v>
      </c>
      <c r="J1689" s="6">
        <v>1</v>
      </c>
      <c r="K1689" s="6" t="s">
        <v>810</v>
      </c>
      <c r="L1689" s="8">
        <v>6</v>
      </c>
      <c r="M1689" s="6" t="s">
        <v>297</v>
      </c>
      <c r="N1689" s="6" t="s">
        <v>1795</v>
      </c>
      <c r="R1689" s="6" t="str">
        <f t="shared" si="26"/>
        <v>14123Xã Chiềng Khừa21</v>
      </c>
    </row>
    <row r="1690" spans="1:18">
      <c r="A1690" s="6">
        <v>1689</v>
      </c>
      <c r="B1690" s="6">
        <v>14</v>
      </c>
      <c r="C1690" s="6" t="s">
        <v>1792</v>
      </c>
      <c r="D1690" s="6">
        <v>123</v>
      </c>
      <c r="E1690" s="6" t="s">
        <v>1908</v>
      </c>
      <c r="F1690" s="6">
        <v>4027</v>
      </c>
      <c r="G1690" s="6" t="s">
        <v>1919</v>
      </c>
      <c r="H1690" s="6">
        <v>2</v>
      </c>
      <c r="I1690" s="6" t="s">
        <v>297</v>
      </c>
      <c r="J1690" s="6">
        <v>1</v>
      </c>
      <c r="K1690" s="6" t="s">
        <v>810</v>
      </c>
      <c r="L1690" s="8">
        <v>6</v>
      </c>
      <c r="M1690" s="6" t="s">
        <v>297</v>
      </c>
      <c r="N1690" s="6" t="s">
        <v>1795</v>
      </c>
      <c r="R1690" s="6" t="str">
        <f t="shared" si="26"/>
        <v>14123Xã Mường Sang21</v>
      </c>
    </row>
    <row r="1691" spans="1:18">
      <c r="A1691" s="6">
        <v>1690</v>
      </c>
      <c r="B1691" s="6">
        <v>14</v>
      </c>
      <c r="C1691" s="6" t="s">
        <v>1792</v>
      </c>
      <c r="D1691" s="6">
        <v>123</v>
      </c>
      <c r="E1691" s="6" t="s">
        <v>1908</v>
      </c>
      <c r="F1691" s="6">
        <v>4030</v>
      </c>
      <c r="G1691" s="6" t="s">
        <v>1920</v>
      </c>
      <c r="H1691" s="6">
        <v>2</v>
      </c>
      <c r="I1691" s="6" t="s">
        <v>297</v>
      </c>
      <c r="J1691" s="6">
        <v>1</v>
      </c>
      <c r="K1691" s="6" t="s">
        <v>810</v>
      </c>
      <c r="L1691" s="8">
        <v>6</v>
      </c>
      <c r="M1691" s="6" t="s">
        <v>297</v>
      </c>
      <c r="N1691" s="6" t="s">
        <v>1795</v>
      </c>
      <c r="R1691" s="6" t="str">
        <f t="shared" si="26"/>
        <v>14123Xã Đông Sang21</v>
      </c>
    </row>
    <row r="1692" spans="1:18">
      <c r="A1692" s="6">
        <v>1691</v>
      </c>
      <c r="B1692" s="6">
        <v>14</v>
      </c>
      <c r="C1692" s="6" t="s">
        <v>1792</v>
      </c>
      <c r="D1692" s="6">
        <v>123</v>
      </c>
      <c r="E1692" s="6" t="s">
        <v>1908</v>
      </c>
      <c r="F1692" s="6">
        <v>4033</v>
      </c>
      <c r="G1692" s="6" t="s">
        <v>923</v>
      </c>
      <c r="H1692" s="6">
        <v>2</v>
      </c>
      <c r="I1692" s="6" t="s">
        <v>297</v>
      </c>
      <c r="J1692" s="6">
        <v>1</v>
      </c>
      <c r="K1692" s="6" t="s">
        <v>810</v>
      </c>
      <c r="L1692" s="8">
        <v>6</v>
      </c>
      <c r="M1692" s="6" t="s">
        <v>297</v>
      </c>
      <c r="N1692" s="6" t="s">
        <v>1795</v>
      </c>
      <c r="R1692" s="6" t="str">
        <f t="shared" si="26"/>
        <v>14123Xã Phiêng Luông21</v>
      </c>
    </row>
    <row r="1693" spans="1:18">
      <c r="A1693" s="6">
        <v>1692</v>
      </c>
      <c r="B1693" s="6">
        <v>14</v>
      </c>
      <c r="C1693" s="6" t="s">
        <v>1792</v>
      </c>
      <c r="D1693" s="6">
        <v>123</v>
      </c>
      <c r="E1693" s="6" t="s">
        <v>1908</v>
      </c>
      <c r="F1693" s="6">
        <v>4045</v>
      </c>
      <c r="G1693" s="6" t="s">
        <v>1921</v>
      </c>
      <c r="H1693" s="6">
        <v>2</v>
      </c>
      <c r="I1693" s="6" t="s">
        <v>297</v>
      </c>
      <c r="J1693" s="6">
        <v>1</v>
      </c>
      <c r="K1693" s="6" t="s">
        <v>810</v>
      </c>
      <c r="L1693" s="8">
        <v>6</v>
      </c>
      <c r="M1693" s="6" t="s">
        <v>297</v>
      </c>
      <c r="N1693" s="6" t="s">
        <v>1795</v>
      </c>
      <c r="R1693" s="6" t="str">
        <f t="shared" si="26"/>
        <v>14123Xã Lóng Sập21</v>
      </c>
    </row>
    <row r="1694" spans="1:18">
      <c r="A1694" s="6">
        <v>1693</v>
      </c>
      <c r="B1694" s="6">
        <v>14</v>
      </c>
      <c r="C1694" s="6" t="s">
        <v>1792</v>
      </c>
      <c r="D1694" s="6">
        <v>124</v>
      </c>
      <c r="E1694" s="6" t="s">
        <v>1922</v>
      </c>
      <c r="F1694" s="6">
        <v>4060</v>
      </c>
      <c r="G1694" s="6" t="s">
        <v>1923</v>
      </c>
      <c r="H1694" s="6">
        <v>1</v>
      </c>
      <c r="I1694" s="6" t="s">
        <v>251</v>
      </c>
      <c r="J1694" s="6">
        <v>1</v>
      </c>
      <c r="K1694" s="6" t="s">
        <v>810</v>
      </c>
      <c r="L1694" s="8">
        <v>5</v>
      </c>
      <c r="M1694" s="6" t="s">
        <v>251</v>
      </c>
      <c r="N1694" s="6" t="s">
        <v>1795</v>
      </c>
      <c r="R1694" s="6" t="str">
        <f t="shared" si="26"/>
        <v>14124Thị trấn Yên Châu11</v>
      </c>
    </row>
    <row r="1695" spans="1:18">
      <c r="A1695" s="6">
        <v>1694</v>
      </c>
      <c r="B1695" s="6">
        <v>14</v>
      </c>
      <c r="C1695" s="6" t="s">
        <v>1792</v>
      </c>
      <c r="D1695" s="6">
        <v>124</v>
      </c>
      <c r="E1695" s="6" t="s">
        <v>1922</v>
      </c>
      <c r="F1695" s="6">
        <v>4063</v>
      </c>
      <c r="G1695" s="6" t="s">
        <v>1617</v>
      </c>
      <c r="H1695" s="6">
        <v>2</v>
      </c>
      <c r="I1695" s="6" t="s">
        <v>297</v>
      </c>
      <c r="J1695" s="6">
        <v>1</v>
      </c>
      <c r="K1695" s="6" t="s">
        <v>810</v>
      </c>
      <c r="L1695" s="8">
        <v>6</v>
      </c>
      <c r="M1695" s="6" t="s">
        <v>297</v>
      </c>
      <c r="N1695" s="6" t="s">
        <v>1795</v>
      </c>
      <c r="R1695" s="6" t="str">
        <f t="shared" si="26"/>
        <v>14124Xã Chiềng Đông21</v>
      </c>
    </row>
    <row r="1696" spans="1:18">
      <c r="A1696" s="6">
        <v>1695</v>
      </c>
      <c r="B1696" s="6">
        <v>14</v>
      </c>
      <c r="C1696" s="6" t="s">
        <v>1792</v>
      </c>
      <c r="D1696" s="6">
        <v>124</v>
      </c>
      <c r="E1696" s="6" t="s">
        <v>1922</v>
      </c>
      <c r="F1696" s="6">
        <v>4066</v>
      </c>
      <c r="G1696" s="6" t="s">
        <v>1924</v>
      </c>
      <c r="H1696" s="6">
        <v>2</v>
      </c>
      <c r="I1696" s="6" t="s">
        <v>297</v>
      </c>
      <c r="J1696" s="6">
        <v>1</v>
      </c>
      <c r="K1696" s="6" t="s">
        <v>810</v>
      </c>
      <c r="L1696" s="8">
        <v>6</v>
      </c>
      <c r="M1696" s="6" t="s">
        <v>297</v>
      </c>
      <c r="N1696" s="6" t="s">
        <v>1795</v>
      </c>
      <c r="R1696" s="6" t="str">
        <f t="shared" si="26"/>
        <v>14124Xã Sập Vạt21</v>
      </c>
    </row>
    <row r="1697" spans="1:18">
      <c r="A1697" s="6">
        <v>1696</v>
      </c>
      <c r="B1697" s="6">
        <v>14</v>
      </c>
      <c r="C1697" s="6" t="s">
        <v>1792</v>
      </c>
      <c r="D1697" s="6">
        <v>124</v>
      </c>
      <c r="E1697" s="6" t="s">
        <v>1922</v>
      </c>
      <c r="F1697" s="6">
        <v>4069</v>
      </c>
      <c r="G1697" s="6" t="s">
        <v>1925</v>
      </c>
      <c r="H1697" s="6">
        <v>2</v>
      </c>
      <c r="I1697" s="6" t="s">
        <v>297</v>
      </c>
      <c r="J1697" s="6">
        <v>1</v>
      </c>
      <c r="K1697" s="6" t="s">
        <v>810</v>
      </c>
      <c r="L1697" s="8">
        <v>6</v>
      </c>
      <c r="M1697" s="6" t="s">
        <v>297</v>
      </c>
      <c r="N1697" s="6" t="s">
        <v>1795</v>
      </c>
      <c r="R1697" s="6" t="str">
        <f t="shared" si="26"/>
        <v>14124Xã Chiềng Sàng21</v>
      </c>
    </row>
    <row r="1698" spans="1:18">
      <c r="A1698" s="6">
        <v>1697</v>
      </c>
      <c r="B1698" s="6">
        <v>14</v>
      </c>
      <c r="C1698" s="6" t="s">
        <v>1792</v>
      </c>
      <c r="D1698" s="6">
        <v>124</v>
      </c>
      <c r="E1698" s="6" t="s">
        <v>1922</v>
      </c>
      <c r="F1698" s="6">
        <v>4072</v>
      </c>
      <c r="G1698" s="6" t="s">
        <v>1926</v>
      </c>
      <c r="H1698" s="6">
        <v>2</v>
      </c>
      <c r="I1698" s="6" t="s">
        <v>297</v>
      </c>
      <c r="J1698" s="6">
        <v>1</v>
      </c>
      <c r="K1698" s="6" t="s">
        <v>810</v>
      </c>
      <c r="L1698" s="8">
        <v>6</v>
      </c>
      <c r="M1698" s="6" t="s">
        <v>297</v>
      </c>
      <c r="N1698" s="6" t="s">
        <v>1795</v>
      </c>
      <c r="R1698" s="6" t="str">
        <f t="shared" si="26"/>
        <v>14124Xã Chiềng Pằn21</v>
      </c>
    </row>
    <row r="1699" spans="1:18">
      <c r="A1699" s="6">
        <v>1698</v>
      </c>
      <c r="B1699" s="6">
        <v>14</v>
      </c>
      <c r="C1699" s="6" t="s">
        <v>1792</v>
      </c>
      <c r="D1699" s="6">
        <v>124</v>
      </c>
      <c r="E1699" s="6" t="s">
        <v>1922</v>
      </c>
      <c r="F1699" s="6">
        <v>4075</v>
      </c>
      <c r="G1699" s="6" t="s">
        <v>1927</v>
      </c>
      <c r="H1699" s="6">
        <v>2</v>
      </c>
      <c r="I1699" s="6" t="s">
        <v>297</v>
      </c>
      <c r="J1699" s="6">
        <v>1</v>
      </c>
      <c r="K1699" s="6" t="s">
        <v>810</v>
      </c>
      <c r="L1699" s="8">
        <v>6</v>
      </c>
      <c r="M1699" s="6" t="s">
        <v>297</v>
      </c>
      <c r="N1699" s="6" t="s">
        <v>1795</v>
      </c>
      <c r="R1699" s="6" t="str">
        <f t="shared" si="26"/>
        <v>14124Xã Viêng Lán21</v>
      </c>
    </row>
    <row r="1700" spans="1:18">
      <c r="A1700" s="6">
        <v>1699</v>
      </c>
      <c r="B1700" s="6">
        <v>14</v>
      </c>
      <c r="C1700" s="6" t="s">
        <v>1792</v>
      </c>
      <c r="D1700" s="6">
        <v>124</v>
      </c>
      <c r="E1700" s="6" t="s">
        <v>1922</v>
      </c>
      <c r="F1700" s="6">
        <v>4078</v>
      </c>
      <c r="G1700" s="6" t="s">
        <v>1928</v>
      </c>
      <c r="H1700" s="6">
        <v>2</v>
      </c>
      <c r="I1700" s="6" t="s">
        <v>297</v>
      </c>
      <c r="J1700" s="6">
        <v>1</v>
      </c>
      <c r="K1700" s="6" t="s">
        <v>810</v>
      </c>
      <c r="L1700" s="8">
        <v>6</v>
      </c>
      <c r="M1700" s="6" t="s">
        <v>297</v>
      </c>
      <c r="N1700" s="6" t="s">
        <v>1795</v>
      </c>
      <c r="R1700" s="6" t="str">
        <f t="shared" si="26"/>
        <v>14124Xã Chiềng Hặc21</v>
      </c>
    </row>
    <row r="1701" spans="1:18">
      <c r="A1701" s="6">
        <v>1700</v>
      </c>
      <c r="B1701" s="6">
        <v>14</v>
      </c>
      <c r="C1701" s="6" t="s">
        <v>1792</v>
      </c>
      <c r="D1701" s="6">
        <v>124</v>
      </c>
      <c r="E1701" s="6" t="s">
        <v>1922</v>
      </c>
      <c r="F1701" s="6">
        <v>4081</v>
      </c>
      <c r="G1701" s="6" t="s">
        <v>1929</v>
      </c>
      <c r="H1701" s="6">
        <v>2</v>
      </c>
      <c r="I1701" s="6" t="s">
        <v>297</v>
      </c>
      <c r="J1701" s="6">
        <v>1</v>
      </c>
      <c r="K1701" s="6" t="s">
        <v>810</v>
      </c>
      <c r="L1701" s="8">
        <v>6</v>
      </c>
      <c r="M1701" s="6" t="s">
        <v>297</v>
      </c>
      <c r="N1701" s="6" t="s">
        <v>1795</v>
      </c>
      <c r="R1701" s="6" t="str">
        <f t="shared" si="26"/>
        <v>14124Xã Mường Lựm21</v>
      </c>
    </row>
    <row r="1702" spans="1:18">
      <c r="A1702" s="6">
        <v>1701</v>
      </c>
      <c r="B1702" s="6">
        <v>14</v>
      </c>
      <c r="C1702" s="6" t="s">
        <v>1792</v>
      </c>
      <c r="D1702" s="6">
        <v>124</v>
      </c>
      <c r="E1702" s="6" t="s">
        <v>1922</v>
      </c>
      <c r="F1702" s="6">
        <v>4084</v>
      </c>
      <c r="G1702" s="6" t="s">
        <v>1930</v>
      </c>
      <c r="H1702" s="6">
        <v>2</v>
      </c>
      <c r="I1702" s="6" t="s">
        <v>297</v>
      </c>
      <c r="J1702" s="6">
        <v>1</v>
      </c>
      <c r="K1702" s="6" t="s">
        <v>810</v>
      </c>
      <c r="L1702" s="8">
        <v>6</v>
      </c>
      <c r="M1702" s="6" t="s">
        <v>297</v>
      </c>
      <c r="N1702" s="6" t="s">
        <v>1795</v>
      </c>
      <c r="R1702" s="6" t="str">
        <f t="shared" si="26"/>
        <v>14124Xã Chiềng On21</v>
      </c>
    </row>
    <row r="1703" spans="1:18">
      <c r="A1703" s="6">
        <v>1702</v>
      </c>
      <c r="B1703" s="6">
        <v>14</v>
      </c>
      <c r="C1703" s="6" t="s">
        <v>1792</v>
      </c>
      <c r="D1703" s="6">
        <v>124</v>
      </c>
      <c r="E1703" s="6" t="s">
        <v>1922</v>
      </c>
      <c r="F1703" s="6">
        <v>4087</v>
      </c>
      <c r="G1703" s="6" t="s">
        <v>605</v>
      </c>
      <c r="H1703" s="6">
        <v>2</v>
      </c>
      <c r="I1703" s="6" t="s">
        <v>297</v>
      </c>
      <c r="J1703" s="6">
        <v>1</v>
      </c>
      <c r="K1703" s="6" t="s">
        <v>810</v>
      </c>
      <c r="L1703" s="8">
        <v>6</v>
      </c>
      <c r="M1703" s="6" t="s">
        <v>297</v>
      </c>
      <c r="N1703" s="6" t="s">
        <v>1795</v>
      </c>
      <c r="R1703" s="6" t="str">
        <f t="shared" si="26"/>
        <v>14124Xã Yên Sơn21</v>
      </c>
    </row>
    <row r="1704" spans="1:18">
      <c r="A1704" s="6">
        <v>1703</v>
      </c>
      <c r="B1704" s="6">
        <v>14</v>
      </c>
      <c r="C1704" s="6" t="s">
        <v>1792</v>
      </c>
      <c r="D1704" s="6">
        <v>124</v>
      </c>
      <c r="E1704" s="6" t="s">
        <v>1922</v>
      </c>
      <c r="F1704" s="6">
        <v>4090</v>
      </c>
      <c r="G1704" s="6" t="s">
        <v>1931</v>
      </c>
      <c r="H1704" s="6">
        <v>2</v>
      </c>
      <c r="I1704" s="6" t="s">
        <v>297</v>
      </c>
      <c r="J1704" s="6">
        <v>1</v>
      </c>
      <c r="K1704" s="6" t="s">
        <v>810</v>
      </c>
      <c r="L1704" s="8">
        <v>6</v>
      </c>
      <c r="M1704" s="6" t="s">
        <v>297</v>
      </c>
      <c r="N1704" s="6" t="s">
        <v>1795</v>
      </c>
      <c r="R1704" s="6" t="str">
        <f t="shared" si="26"/>
        <v>14124Xã Chiềng Khoi21</v>
      </c>
    </row>
    <row r="1705" spans="1:18">
      <c r="A1705" s="6">
        <v>1704</v>
      </c>
      <c r="B1705" s="6">
        <v>14</v>
      </c>
      <c r="C1705" s="6" t="s">
        <v>1792</v>
      </c>
      <c r="D1705" s="6">
        <v>124</v>
      </c>
      <c r="E1705" s="6" t="s">
        <v>1922</v>
      </c>
      <c r="F1705" s="6">
        <v>4093</v>
      </c>
      <c r="G1705" s="6" t="s">
        <v>1932</v>
      </c>
      <c r="H1705" s="6">
        <v>2</v>
      </c>
      <c r="I1705" s="6" t="s">
        <v>297</v>
      </c>
      <c r="J1705" s="6">
        <v>1</v>
      </c>
      <c r="K1705" s="6" t="s">
        <v>810</v>
      </c>
      <c r="L1705" s="8">
        <v>6</v>
      </c>
      <c r="M1705" s="6" t="s">
        <v>297</v>
      </c>
      <c r="N1705" s="6" t="s">
        <v>1795</v>
      </c>
      <c r="R1705" s="6" t="str">
        <f t="shared" si="26"/>
        <v>14124Xã Tú Nang21</v>
      </c>
    </row>
    <row r="1706" spans="1:18">
      <c r="A1706" s="6">
        <v>1705</v>
      </c>
      <c r="B1706" s="6">
        <v>14</v>
      </c>
      <c r="C1706" s="6" t="s">
        <v>1792</v>
      </c>
      <c r="D1706" s="6">
        <v>124</v>
      </c>
      <c r="E1706" s="6" t="s">
        <v>1922</v>
      </c>
      <c r="F1706" s="6">
        <v>4096</v>
      </c>
      <c r="G1706" s="6" t="s">
        <v>1933</v>
      </c>
      <c r="H1706" s="6">
        <v>2</v>
      </c>
      <c r="I1706" s="6" t="s">
        <v>297</v>
      </c>
      <c r="J1706" s="6">
        <v>1</v>
      </c>
      <c r="K1706" s="6" t="s">
        <v>810</v>
      </c>
      <c r="L1706" s="8">
        <v>6</v>
      </c>
      <c r="M1706" s="6" t="s">
        <v>297</v>
      </c>
      <c r="N1706" s="6" t="s">
        <v>1795</v>
      </c>
      <c r="R1706" s="6" t="str">
        <f t="shared" si="26"/>
        <v>14124Xã Lóng Phiêng21</v>
      </c>
    </row>
    <row r="1707" spans="1:18">
      <c r="A1707" s="6">
        <v>1706</v>
      </c>
      <c r="B1707" s="6">
        <v>14</v>
      </c>
      <c r="C1707" s="6" t="s">
        <v>1792</v>
      </c>
      <c r="D1707" s="6">
        <v>124</v>
      </c>
      <c r="E1707" s="6" t="s">
        <v>1922</v>
      </c>
      <c r="F1707" s="6">
        <v>4099</v>
      </c>
      <c r="G1707" s="6" t="s">
        <v>1934</v>
      </c>
      <c r="H1707" s="6">
        <v>2</v>
      </c>
      <c r="I1707" s="6" t="s">
        <v>297</v>
      </c>
      <c r="J1707" s="6">
        <v>1</v>
      </c>
      <c r="K1707" s="6" t="s">
        <v>810</v>
      </c>
      <c r="L1707" s="8">
        <v>6</v>
      </c>
      <c r="M1707" s="6" t="s">
        <v>297</v>
      </c>
      <c r="N1707" s="6" t="s">
        <v>1795</v>
      </c>
      <c r="R1707" s="6" t="str">
        <f t="shared" si="26"/>
        <v>14124Xã Phiêng Khoài21</v>
      </c>
    </row>
    <row r="1708" spans="1:18">
      <c r="A1708" s="6">
        <v>1707</v>
      </c>
      <c r="B1708" s="6">
        <v>14</v>
      </c>
      <c r="C1708" s="6" t="s">
        <v>1792</v>
      </c>
      <c r="D1708" s="6">
        <v>124</v>
      </c>
      <c r="E1708" s="6" t="s">
        <v>1922</v>
      </c>
      <c r="F1708" s="6">
        <v>4102</v>
      </c>
      <c r="G1708" s="6" t="s">
        <v>1935</v>
      </c>
      <c r="H1708" s="6">
        <v>2</v>
      </c>
      <c r="I1708" s="6" t="s">
        <v>297</v>
      </c>
      <c r="J1708" s="6">
        <v>1</v>
      </c>
      <c r="K1708" s="6" t="s">
        <v>810</v>
      </c>
      <c r="L1708" s="8">
        <v>6</v>
      </c>
      <c r="M1708" s="6" t="s">
        <v>297</v>
      </c>
      <c r="N1708" s="6" t="s">
        <v>1795</v>
      </c>
      <c r="R1708" s="6" t="str">
        <f t="shared" si="26"/>
        <v>14124Xã Chiềng Tương21</v>
      </c>
    </row>
    <row r="1709" spans="1:18">
      <c r="A1709" s="6">
        <v>1708</v>
      </c>
      <c r="B1709" s="6">
        <v>14</v>
      </c>
      <c r="C1709" s="6" t="s">
        <v>1792</v>
      </c>
      <c r="D1709" s="6">
        <v>125</v>
      </c>
      <c r="E1709" s="6" t="s">
        <v>1936</v>
      </c>
      <c r="F1709" s="6">
        <v>4105</v>
      </c>
      <c r="G1709" s="6" t="s">
        <v>1937</v>
      </c>
      <c r="H1709" s="6">
        <v>1</v>
      </c>
      <c r="I1709" s="6" t="s">
        <v>251</v>
      </c>
      <c r="J1709" s="6">
        <v>1</v>
      </c>
      <c r="K1709" s="6" t="s">
        <v>810</v>
      </c>
      <c r="L1709" s="8">
        <v>5</v>
      </c>
      <c r="M1709" s="6" t="s">
        <v>251</v>
      </c>
      <c r="N1709" s="6" t="s">
        <v>1795</v>
      </c>
      <c r="R1709" s="6" t="str">
        <f t="shared" si="26"/>
        <v>14125Thị trấn Hát Lót11</v>
      </c>
    </row>
    <row r="1710" spans="1:18">
      <c r="A1710" s="6">
        <v>1709</v>
      </c>
      <c r="B1710" s="6">
        <v>14</v>
      </c>
      <c r="C1710" s="6" t="s">
        <v>1792</v>
      </c>
      <c r="D1710" s="6">
        <v>125</v>
      </c>
      <c r="E1710" s="6" t="s">
        <v>1936</v>
      </c>
      <c r="F1710" s="6">
        <v>4108</v>
      </c>
      <c r="G1710" s="6" t="s">
        <v>1938</v>
      </c>
      <c r="H1710" s="6">
        <v>2</v>
      </c>
      <c r="I1710" s="6" t="s">
        <v>297</v>
      </c>
      <c r="J1710" s="6">
        <v>1</v>
      </c>
      <c r="K1710" s="6" t="s">
        <v>810</v>
      </c>
      <c r="L1710" s="8">
        <v>6</v>
      </c>
      <c r="M1710" s="6" t="s">
        <v>297</v>
      </c>
      <c r="N1710" s="6" t="s">
        <v>1795</v>
      </c>
      <c r="R1710" s="6" t="str">
        <f t="shared" si="26"/>
        <v>14125Xã Chiềng Sung21</v>
      </c>
    </row>
    <row r="1711" spans="1:18">
      <c r="A1711" s="6">
        <v>1710</v>
      </c>
      <c r="B1711" s="6">
        <v>14</v>
      </c>
      <c r="C1711" s="6" t="s">
        <v>1792</v>
      </c>
      <c r="D1711" s="6">
        <v>125</v>
      </c>
      <c r="E1711" s="6" t="s">
        <v>1936</v>
      </c>
      <c r="F1711" s="6">
        <v>4111</v>
      </c>
      <c r="G1711" s="6" t="s">
        <v>1939</v>
      </c>
      <c r="H1711" s="6">
        <v>2</v>
      </c>
      <c r="I1711" s="6" t="s">
        <v>297</v>
      </c>
      <c r="J1711" s="6">
        <v>1</v>
      </c>
      <c r="K1711" s="6" t="s">
        <v>810</v>
      </c>
      <c r="L1711" s="8">
        <v>6</v>
      </c>
      <c r="M1711" s="6" t="s">
        <v>297</v>
      </c>
      <c r="N1711" s="6" t="s">
        <v>1795</v>
      </c>
      <c r="R1711" s="6" t="str">
        <f t="shared" si="26"/>
        <v>14125Xã Mường Bằng21</v>
      </c>
    </row>
    <row r="1712" spans="1:18">
      <c r="A1712" s="6">
        <v>1711</v>
      </c>
      <c r="B1712" s="6">
        <v>14</v>
      </c>
      <c r="C1712" s="6" t="s">
        <v>1792</v>
      </c>
      <c r="D1712" s="6">
        <v>125</v>
      </c>
      <c r="E1712" s="6" t="s">
        <v>1936</v>
      </c>
      <c r="F1712" s="6">
        <v>4114</v>
      </c>
      <c r="G1712" s="6" t="s">
        <v>1940</v>
      </c>
      <c r="H1712" s="6">
        <v>2</v>
      </c>
      <c r="I1712" s="6" t="s">
        <v>297</v>
      </c>
      <c r="J1712" s="6">
        <v>1</v>
      </c>
      <c r="K1712" s="6" t="s">
        <v>810</v>
      </c>
      <c r="L1712" s="8">
        <v>6</v>
      </c>
      <c r="M1712" s="6" t="s">
        <v>297</v>
      </c>
      <c r="N1712" s="6" t="s">
        <v>1795</v>
      </c>
      <c r="R1712" s="6" t="str">
        <f t="shared" si="26"/>
        <v>14125Xã Chiềng Chăn21</v>
      </c>
    </row>
    <row r="1713" spans="1:18">
      <c r="A1713" s="6">
        <v>1712</v>
      </c>
      <c r="B1713" s="6">
        <v>14</v>
      </c>
      <c r="C1713" s="6" t="s">
        <v>1792</v>
      </c>
      <c r="D1713" s="6">
        <v>125</v>
      </c>
      <c r="E1713" s="6" t="s">
        <v>1936</v>
      </c>
      <c r="F1713" s="6">
        <v>4117</v>
      </c>
      <c r="G1713" s="6" t="s">
        <v>1941</v>
      </c>
      <c r="H1713" s="6">
        <v>2</v>
      </c>
      <c r="I1713" s="6" t="s">
        <v>297</v>
      </c>
      <c r="J1713" s="6">
        <v>1</v>
      </c>
      <c r="K1713" s="6" t="s">
        <v>810</v>
      </c>
      <c r="L1713" s="8">
        <v>6</v>
      </c>
      <c r="M1713" s="6" t="s">
        <v>297</v>
      </c>
      <c r="N1713" s="6" t="s">
        <v>1795</v>
      </c>
      <c r="R1713" s="6" t="str">
        <f t="shared" si="26"/>
        <v>14125Xã Mương Chanh21</v>
      </c>
    </row>
    <row r="1714" spans="1:18">
      <c r="A1714" s="6">
        <v>1713</v>
      </c>
      <c r="B1714" s="6">
        <v>14</v>
      </c>
      <c r="C1714" s="6" t="s">
        <v>1792</v>
      </c>
      <c r="D1714" s="6">
        <v>125</v>
      </c>
      <c r="E1714" s="6" t="s">
        <v>1936</v>
      </c>
      <c r="F1714" s="6">
        <v>4120</v>
      </c>
      <c r="G1714" s="6" t="s">
        <v>1942</v>
      </c>
      <c r="H1714" s="6">
        <v>2</v>
      </c>
      <c r="I1714" s="6" t="s">
        <v>297</v>
      </c>
      <c r="J1714" s="6">
        <v>1</v>
      </c>
      <c r="K1714" s="6" t="s">
        <v>810</v>
      </c>
      <c r="L1714" s="8">
        <v>6</v>
      </c>
      <c r="M1714" s="6" t="s">
        <v>297</v>
      </c>
      <c r="N1714" s="6" t="s">
        <v>1795</v>
      </c>
      <c r="R1714" s="6" t="str">
        <f t="shared" si="26"/>
        <v>14125Xã Chiềng Ban21</v>
      </c>
    </row>
    <row r="1715" spans="1:18">
      <c r="A1715" s="6">
        <v>1714</v>
      </c>
      <c r="B1715" s="6">
        <v>14</v>
      </c>
      <c r="C1715" s="6" t="s">
        <v>1792</v>
      </c>
      <c r="D1715" s="6">
        <v>125</v>
      </c>
      <c r="E1715" s="6" t="s">
        <v>1936</v>
      </c>
      <c r="F1715" s="6">
        <v>4123</v>
      </c>
      <c r="G1715" s="6" t="s">
        <v>1943</v>
      </c>
      <c r="H1715" s="6">
        <v>2</v>
      </c>
      <c r="I1715" s="6" t="s">
        <v>297</v>
      </c>
      <c r="J1715" s="6">
        <v>1</v>
      </c>
      <c r="K1715" s="6" t="s">
        <v>810</v>
      </c>
      <c r="L1715" s="8">
        <v>6</v>
      </c>
      <c r="M1715" s="6" t="s">
        <v>297</v>
      </c>
      <c r="N1715" s="6" t="s">
        <v>1795</v>
      </c>
      <c r="R1715" s="6" t="str">
        <f t="shared" si="26"/>
        <v>14125Xã Chiềng Mung21</v>
      </c>
    </row>
    <row r="1716" spans="1:18">
      <c r="A1716" s="6">
        <v>1715</v>
      </c>
      <c r="B1716" s="6">
        <v>14</v>
      </c>
      <c r="C1716" s="6" t="s">
        <v>1792</v>
      </c>
      <c r="D1716" s="6">
        <v>125</v>
      </c>
      <c r="E1716" s="6" t="s">
        <v>1936</v>
      </c>
      <c r="F1716" s="6">
        <v>4126</v>
      </c>
      <c r="G1716" s="6" t="s">
        <v>1944</v>
      </c>
      <c r="H1716" s="6">
        <v>2</v>
      </c>
      <c r="I1716" s="6" t="s">
        <v>297</v>
      </c>
      <c r="J1716" s="6">
        <v>1</v>
      </c>
      <c r="K1716" s="6" t="s">
        <v>810</v>
      </c>
      <c r="L1716" s="8">
        <v>6</v>
      </c>
      <c r="M1716" s="6" t="s">
        <v>297</v>
      </c>
      <c r="N1716" s="6" t="s">
        <v>1795</v>
      </c>
      <c r="R1716" s="6" t="str">
        <f t="shared" si="26"/>
        <v>14125Xã Mường Bon21</v>
      </c>
    </row>
    <row r="1717" spans="1:18">
      <c r="A1717" s="6">
        <v>1716</v>
      </c>
      <c r="B1717" s="6">
        <v>14</v>
      </c>
      <c r="C1717" s="6" t="s">
        <v>1792</v>
      </c>
      <c r="D1717" s="6">
        <v>125</v>
      </c>
      <c r="E1717" s="6" t="s">
        <v>1936</v>
      </c>
      <c r="F1717" s="6">
        <v>4129</v>
      </c>
      <c r="G1717" s="6" t="s">
        <v>1945</v>
      </c>
      <c r="H1717" s="6">
        <v>2</v>
      </c>
      <c r="I1717" s="6" t="s">
        <v>297</v>
      </c>
      <c r="J1717" s="6">
        <v>1</v>
      </c>
      <c r="K1717" s="6" t="s">
        <v>810</v>
      </c>
      <c r="L1717" s="8">
        <v>6</v>
      </c>
      <c r="M1717" s="6" t="s">
        <v>297</v>
      </c>
      <c r="N1717" s="6" t="s">
        <v>1795</v>
      </c>
      <c r="R1717" s="6" t="str">
        <f t="shared" si="26"/>
        <v>14125Xã Chiềng Chung21</v>
      </c>
    </row>
    <row r="1718" spans="1:18">
      <c r="A1718" s="6">
        <v>1717</v>
      </c>
      <c r="B1718" s="6">
        <v>14</v>
      </c>
      <c r="C1718" s="6" t="s">
        <v>1792</v>
      </c>
      <c r="D1718" s="6">
        <v>125</v>
      </c>
      <c r="E1718" s="6" t="s">
        <v>1936</v>
      </c>
      <c r="F1718" s="6">
        <v>4132</v>
      </c>
      <c r="G1718" s="6" t="s">
        <v>1946</v>
      </c>
      <c r="H1718" s="6">
        <v>2</v>
      </c>
      <c r="I1718" s="6" t="s">
        <v>297</v>
      </c>
      <c r="J1718" s="6">
        <v>1</v>
      </c>
      <c r="K1718" s="6" t="s">
        <v>810</v>
      </c>
      <c r="L1718" s="8">
        <v>6</v>
      </c>
      <c r="M1718" s="6" t="s">
        <v>297</v>
      </c>
      <c r="N1718" s="6" t="s">
        <v>1795</v>
      </c>
      <c r="R1718" s="6" t="str">
        <f t="shared" si="26"/>
        <v>14125Xã Chiềng Mai21</v>
      </c>
    </row>
    <row r="1719" spans="1:18">
      <c r="A1719" s="6">
        <v>1718</v>
      </c>
      <c r="B1719" s="6">
        <v>14</v>
      </c>
      <c r="C1719" s="6" t="s">
        <v>1792</v>
      </c>
      <c r="D1719" s="6">
        <v>125</v>
      </c>
      <c r="E1719" s="6" t="s">
        <v>1936</v>
      </c>
      <c r="F1719" s="6">
        <v>4135</v>
      </c>
      <c r="G1719" s="6" t="s">
        <v>1947</v>
      </c>
      <c r="H1719" s="6">
        <v>2</v>
      </c>
      <c r="I1719" s="6" t="s">
        <v>297</v>
      </c>
      <c r="J1719" s="6">
        <v>1</v>
      </c>
      <c r="K1719" s="6" t="s">
        <v>810</v>
      </c>
      <c r="L1719" s="8">
        <v>6</v>
      </c>
      <c r="M1719" s="6" t="s">
        <v>297</v>
      </c>
      <c r="N1719" s="6" t="s">
        <v>1795</v>
      </c>
      <c r="R1719" s="6" t="str">
        <f t="shared" si="26"/>
        <v>14125Xã Hát Lót21</v>
      </c>
    </row>
    <row r="1720" spans="1:18">
      <c r="A1720" s="6">
        <v>1719</v>
      </c>
      <c r="B1720" s="6">
        <v>14</v>
      </c>
      <c r="C1720" s="6" t="s">
        <v>1792</v>
      </c>
      <c r="D1720" s="6">
        <v>125</v>
      </c>
      <c r="E1720" s="6" t="s">
        <v>1936</v>
      </c>
      <c r="F1720" s="6">
        <v>4136</v>
      </c>
      <c r="G1720" s="6" t="s">
        <v>1948</v>
      </c>
      <c r="H1720" s="6">
        <v>2</v>
      </c>
      <c r="I1720" s="6" t="s">
        <v>297</v>
      </c>
      <c r="J1720" s="6">
        <v>1</v>
      </c>
      <c r="K1720" s="6" t="s">
        <v>810</v>
      </c>
      <c r="L1720" s="8">
        <v>6</v>
      </c>
      <c r="M1720" s="6" t="s">
        <v>297</v>
      </c>
      <c r="N1720" s="6" t="s">
        <v>1795</v>
      </c>
      <c r="R1720" s="6" t="str">
        <f t="shared" si="26"/>
        <v>14125Xã Nà Pó21</v>
      </c>
    </row>
    <row r="1721" spans="1:18">
      <c r="A1721" s="6">
        <v>1720</v>
      </c>
      <c r="B1721" s="6">
        <v>14</v>
      </c>
      <c r="C1721" s="6" t="s">
        <v>1792</v>
      </c>
      <c r="D1721" s="6">
        <v>125</v>
      </c>
      <c r="E1721" s="6" t="s">
        <v>1936</v>
      </c>
      <c r="F1721" s="6">
        <v>4138</v>
      </c>
      <c r="G1721" s="6" t="s">
        <v>1949</v>
      </c>
      <c r="H1721" s="6">
        <v>2</v>
      </c>
      <c r="I1721" s="6" t="s">
        <v>297</v>
      </c>
      <c r="J1721" s="6">
        <v>1</v>
      </c>
      <c r="K1721" s="6" t="s">
        <v>810</v>
      </c>
      <c r="L1721" s="8">
        <v>6</v>
      </c>
      <c r="M1721" s="6" t="s">
        <v>297</v>
      </c>
      <c r="N1721" s="6" t="s">
        <v>1795</v>
      </c>
      <c r="R1721" s="6" t="str">
        <f t="shared" si="26"/>
        <v>14125Xã Cò  Nòi21</v>
      </c>
    </row>
    <row r="1722" spans="1:18">
      <c r="A1722" s="6">
        <v>1721</v>
      </c>
      <c r="B1722" s="6">
        <v>14</v>
      </c>
      <c r="C1722" s="6" t="s">
        <v>1792</v>
      </c>
      <c r="D1722" s="6">
        <v>125</v>
      </c>
      <c r="E1722" s="6" t="s">
        <v>1936</v>
      </c>
      <c r="F1722" s="6">
        <v>4141</v>
      </c>
      <c r="G1722" s="6" t="s">
        <v>1950</v>
      </c>
      <c r="H1722" s="6">
        <v>2</v>
      </c>
      <c r="I1722" s="6" t="s">
        <v>297</v>
      </c>
      <c r="J1722" s="6">
        <v>1</v>
      </c>
      <c r="K1722" s="6" t="s">
        <v>810</v>
      </c>
      <c r="L1722" s="8">
        <v>6</v>
      </c>
      <c r="M1722" s="6" t="s">
        <v>297</v>
      </c>
      <c r="N1722" s="6" t="s">
        <v>1795</v>
      </c>
      <c r="R1722" s="6" t="str">
        <f t="shared" si="26"/>
        <v>14125Xã Chiềng Nơi21</v>
      </c>
    </row>
    <row r="1723" spans="1:18">
      <c r="A1723" s="6">
        <v>1722</v>
      </c>
      <c r="B1723" s="6">
        <v>14</v>
      </c>
      <c r="C1723" s="6" t="s">
        <v>1792</v>
      </c>
      <c r="D1723" s="6">
        <v>125</v>
      </c>
      <c r="E1723" s="6" t="s">
        <v>1936</v>
      </c>
      <c r="F1723" s="6">
        <v>4144</v>
      </c>
      <c r="G1723" s="6" t="s">
        <v>1951</v>
      </c>
      <c r="H1723" s="6">
        <v>2</v>
      </c>
      <c r="I1723" s="6" t="s">
        <v>297</v>
      </c>
      <c r="J1723" s="6">
        <v>1</v>
      </c>
      <c r="K1723" s="6" t="s">
        <v>810</v>
      </c>
      <c r="L1723" s="8">
        <v>6</v>
      </c>
      <c r="M1723" s="6" t="s">
        <v>297</v>
      </c>
      <c r="N1723" s="6" t="s">
        <v>1795</v>
      </c>
      <c r="R1723" s="6" t="str">
        <f t="shared" si="26"/>
        <v>14125Xã Phiêng Cằm21</v>
      </c>
    </row>
    <row r="1724" spans="1:18">
      <c r="A1724" s="6">
        <v>1723</v>
      </c>
      <c r="B1724" s="6">
        <v>14</v>
      </c>
      <c r="C1724" s="6" t="s">
        <v>1792</v>
      </c>
      <c r="D1724" s="6">
        <v>125</v>
      </c>
      <c r="E1724" s="6" t="s">
        <v>1936</v>
      </c>
      <c r="F1724" s="6">
        <v>4147</v>
      </c>
      <c r="G1724" s="6" t="s">
        <v>1952</v>
      </c>
      <c r="H1724" s="6">
        <v>2</v>
      </c>
      <c r="I1724" s="6" t="s">
        <v>297</v>
      </c>
      <c r="J1724" s="6">
        <v>1</v>
      </c>
      <c r="K1724" s="6" t="s">
        <v>810</v>
      </c>
      <c r="L1724" s="8">
        <v>6</v>
      </c>
      <c r="M1724" s="6" t="s">
        <v>297</v>
      </c>
      <c r="N1724" s="6" t="s">
        <v>1795</v>
      </c>
      <c r="R1724" s="6" t="str">
        <f t="shared" si="26"/>
        <v>14125Xã Chiềng Dong21</v>
      </c>
    </row>
    <row r="1725" spans="1:18">
      <c r="A1725" s="6">
        <v>1724</v>
      </c>
      <c r="B1725" s="6">
        <v>14</v>
      </c>
      <c r="C1725" s="6" t="s">
        <v>1792</v>
      </c>
      <c r="D1725" s="6">
        <v>125</v>
      </c>
      <c r="E1725" s="6" t="s">
        <v>1936</v>
      </c>
      <c r="F1725" s="6">
        <v>4150</v>
      </c>
      <c r="G1725" s="6" t="s">
        <v>1953</v>
      </c>
      <c r="H1725" s="6">
        <v>2</v>
      </c>
      <c r="I1725" s="6" t="s">
        <v>297</v>
      </c>
      <c r="J1725" s="6">
        <v>1</v>
      </c>
      <c r="K1725" s="6" t="s">
        <v>810</v>
      </c>
      <c r="L1725" s="8">
        <v>6</v>
      </c>
      <c r="M1725" s="6" t="s">
        <v>297</v>
      </c>
      <c r="N1725" s="6" t="s">
        <v>1795</v>
      </c>
      <c r="R1725" s="6" t="str">
        <f t="shared" si="26"/>
        <v>14125Xã Chiềng Kheo21</v>
      </c>
    </row>
    <row r="1726" spans="1:18">
      <c r="A1726" s="6">
        <v>1725</v>
      </c>
      <c r="B1726" s="6">
        <v>14</v>
      </c>
      <c r="C1726" s="6" t="s">
        <v>1792</v>
      </c>
      <c r="D1726" s="6">
        <v>125</v>
      </c>
      <c r="E1726" s="6" t="s">
        <v>1936</v>
      </c>
      <c r="F1726" s="6">
        <v>4153</v>
      </c>
      <c r="G1726" s="6" t="s">
        <v>1954</v>
      </c>
      <c r="H1726" s="6">
        <v>2</v>
      </c>
      <c r="I1726" s="6" t="s">
        <v>297</v>
      </c>
      <c r="J1726" s="6">
        <v>1</v>
      </c>
      <c r="K1726" s="6" t="s">
        <v>810</v>
      </c>
      <c r="L1726" s="8">
        <v>6</v>
      </c>
      <c r="M1726" s="6" t="s">
        <v>297</v>
      </c>
      <c r="N1726" s="6" t="s">
        <v>1795</v>
      </c>
      <c r="R1726" s="6" t="str">
        <f t="shared" si="26"/>
        <v>14125Xã Chiềng Ve21</v>
      </c>
    </row>
    <row r="1727" spans="1:18">
      <c r="A1727" s="6">
        <v>1726</v>
      </c>
      <c r="B1727" s="6">
        <v>14</v>
      </c>
      <c r="C1727" s="6" t="s">
        <v>1792</v>
      </c>
      <c r="D1727" s="6">
        <v>125</v>
      </c>
      <c r="E1727" s="6" t="s">
        <v>1936</v>
      </c>
      <c r="F1727" s="6">
        <v>4156</v>
      </c>
      <c r="G1727" s="6" t="s">
        <v>1955</v>
      </c>
      <c r="H1727" s="6">
        <v>2</v>
      </c>
      <c r="I1727" s="6" t="s">
        <v>297</v>
      </c>
      <c r="J1727" s="6">
        <v>1</v>
      </c>
      <c r="K1727" s="6" t="s">
        <v>810</v>
      </c>
      <c r="L1727" s="8">
        <v>6</v>
      </c>
      <c r="M1727" s="6" t="s">
        <v>297</v>
      </c>
      <c r="N1727" s="6" t="s">
        <v>1795</v>
      </c>
      <c r="R1727" s="6" t="str">
        <f t="shared" si="26"/>
        <v>14125Xã Chiềng Lương21</v>
      </c>
    </row>
    <row r="1728" spans="1:18">
      <c r="A1728" s="6">
        <v>1727</v>
      </c>
      <c r="B1728" s="6">
        <v>14</v>
      </c>
      <c r="C1728" s="6" t="s">
        <v>1792</v>
      </c>
      <c r="D1728" s="6">
        <v>125</v>
      </c>
      <c r="E1728" s="6" t="s">
        <v>1936</v>
      </c>
      <c r="F1728" s="6">
        <v>4159</v>
      </c>
      <c r="G1728" s="6" t="s">
        <v>1956</v>
      </c>
      <c r="H1728" s="6">
        <v>2</v>
      </c>
      <c r="I1728" s="6" t="s">
        <v>297</v>
      </c>
      <c r="J1728" s="6">
        <v>1</v>
      </c>
      <c r="K1728" s="6" t="s">
        <v>810</v>
      </c>
      <c r="L1728" s="8">
        <v>6</v>
      </c>
      <c r="M1728" s="6" t="s">
        <v>297</v>
      </c>
      <c r="N1728" s="6" t="s">
        <v>1795</v>
      </c>
      <c r="R1728" s="6" t="str">
        <f t="shared" si="26"/>
        <v>14125Xã Phiêng Pằn21</v>
      </c>
    </row>
    <row r="1729" spans="1:18">
      <c r="A1729" s="6">
        <v>1728</v>
      </c>
      <c r="B1729" s="6">
        <v>14</v>
      </c>
      <c r="C1729" s="6" t="s">
        <v>1792</v>
      </c>
      <c r="D1729" s="6">
        <v>125</v>
      </c>
      <c r="E1729" s="6" t="s">
        <v>1936</v>
      </c>
      <c r="F1729" s="6">
        <v>4162</v>
      </c>
      <c r="G1729" s="6" t="s">
        <v>1957</v>
      </c>
      <c r="H1729" s="6">
        <v>2</v>
      </c>
      <c r="I1729" s="6" t="s">
        <v>297</v>
      </c>
      <c r="J1729" s="6">
        <v>1</v>
      </c>
      <c r="K1729" s="6" t="s">
        <v>810</v>
      </c>
      <c r="L1729" s="8">
        <v>6</v>
      </c>
      <c r="M1729" s="6" t="s">
        <v>297</v>
      </c>
      <c r="N1729" s="6" t="s">
        <v>1795</v>
      </c>
      <c r="R1729" s="6" t="str">
        <f t="shared" si="26"/>
        <v>14125Xã Nà Ơt21</v>
      </c>
    </row>
    <row r="1730" spans="1:18">
      <c r="A1730" s="6">
        <v>1729</v>
      </c>
      <c r="B1730" s="6">
        <v>14</v>
      </c>
      <c r="C1730" s="6" t="s">
        <v>1792</v>
      </c>
      <c r="D1730" s="6">
        <v>125</v>
      </c>
      <c r="E1730" s="6" t="s">
        <v>1936</v>
      </c>
      <c r="F1730" s="6">
        <v>4165</v>
      </c>
      <c r="G1730" s="6" t="s">
        <v>1958</v>
      </c>
      <c r="H1730" s="6">
        <v>2</v>
      </c>
      <c r="I1730" s="6" t="s">
        <v>297</v>
      </c>
      <c r="J1730" s="6">
        <v>1</v>
      </c>
      <c r="K1730" s="6" t="s">
        <v>810</v>
      </c>
      <c r="L1730" s="8">
        <v>6</v>
      </c>
      <c r="M1730" s="6" t="s">
        <v>297</v>
      </c>
      <c r="N1730" s="6" t="s">
        <v>1795</v>
      </c>
      <c r="R1730" s="6" t="str">
        <f t="shared" si="26"/>
        <v>14125Xã Tà Hộc21</v>
      </c>
    </row>
    <row r="1731" spans="1:18">
      <c r="A1731" s="6">
        <v>1730</v>
      </c>
      <c r="B1731" s="6">
        <v>14</v>
      </c>
      <c r="C1731" s="6" t="s">
        <v>1792</v>
      </c>
      <c r="D1731" s="6">
        <v>126</v>
      </c>
      <c r="E1731" s="6" t="s">
        <v>1959</v>
      </c>
      <c r="F1731" s="6">
        <v>4168</v>
      </c>
      <c r="G1731" s="6" t="s">
        <v>1960</v>
      </c>
      <c r="H1731" s="6">
        <v>1</v>
      </c>
      <c r="I1731" s="6" t="s">
        <v>251</v>
      </c>
      <c r="J1731" s="6">
        <v>1</v>
      </c>
      <c r="K1731" s="6" t="s">
        <v>810</v>
      </c>
      <c r="L1731" s="8">
        <v>5</v>
      </c>
      <c r="M1731" s="6" t="s">
        <v>251</v>
      </c>
      <c r="N1731" s="6" t="s">
        <v>1795</v>
      </c>
      <c r="R1731" s="6" t="str">
        <f t="shared" ref="R1731:R1794" si="27">CONCATENATE(B1731,D1731,G1731,H1731,J1731)</f>
        <v>14126Thị trấn Sông Mã11</v>
      </c>
    </row>
    <row r="1732" spans="1:18">
      <c r="A1732" s="6">
        <v>1731</v>
      </c>
      <c r="B1732" s="6">
        <v>14</v>
      </c>
      <c r="C1732" s="6" t="s">
        <v>1792</v>
      </c>
      <c r="D1732" s="6">
        <v>126</v>
      </c>
      <c r="E1732" s="6" t="s">
        <v>1959</v>
      </c>
      <c r="F1732" s="6">
        <v>4171</v>
      </c>
      <c r="G1732" s="6" t="s">
        <v>1961</v>
      </c>
      <c r="H1732" s="6">
        <v>2</v>
      </c>
      <c r="I1732" s="6" t="s">
        <v>297</v>
      </c>
      <c r="J1732" s="6">
        <v>1</v>
      </c>
      <c r="K1732" s="6" t="s">
        <v>810</v>
      </c>
      <c r="L1732" s="8">
        <v>6</v>
      </c>
      <c r="M1732" s="6" t="s">
        <v>297</v>
      </c>
      <c r="N1732" s="6" t="s">
        <v>1795</v>
      </c>
      <c r="R1732" s="6" t="str">
        <f t="shared" si="27"/>
        <v>14126Xã Bó Sinh21</v>
      </c>
    </row>
    <row r="1733" spans="1:18">
      <c r="A1733" s="6">
        <v>1732</v>
      </c>
      <c r="B1733" s="6">
        <v>14</v>
      </c>
      <c r="C1733" s="6" t="s">
        <v>1792</v>
      </c>
      <c r="D1733" s="6">
        <v>126</v>
      </c>
      <c r="E1733" s="6" t="s">
        <v>1959</v>
      </c>
      <c r="F1733" s="6">
        <v>4174</v>
      </c>
      <c r="G1733" s="6" t="s">
        <v>1962</v>
      </c>
      <c r="H1733" s="6">
        <v>2</v>
      </c>
      <c r="I1733" s="6" t="s">
        <v>297</v>
      </c>
      <c r="J1733" s="6">
        <v>1</v>
      </c>
      <c r="K1733" s="6" t="s">
        <v>810</v>
      </c>
      <c r="L1733" s="8">
        <v>6</v>
      </c>
      <c r="M1733" s="6" t="s">
        <v>297</v>
      </c>
      <c r="N1733" s="6" t="s">
        <v>1795</v>
      </c>
      <c r="R1733" s="6" t="str">
        <f t="shared" si="27"/>
        <v>14126Xã Pú Pẩu21</v>
      </c>
    </row>
    <row r="1734" spans="1:18">
      <c r="A1734" s="6">
        <v>1733</v>
      </c>
      <c r="B1734" s="6">
        <v>14</v>
      </c>
      <c r="C1734" s="6" t="s">
        <v>1792</v>
      </c>
      <c r="D1734" s="6">
        <v>126</v>
      </c>
      <c r="E1734" s="6" t="s">
        <v>1959</v>
      </c>
      <c r="F1734" s="6">
        <v>4177</v>
      </c>
      <c r="G1734" s="6" t="s">
        <v>1963</v>
      </c>
      <c r="H1734" s="6">
        <v>2</v>
      </c>
      <c r="I1734" s="6" t="s">
        <v>297</v>
      </c>
      <c r="J1734" s="6">
        <v>1</v>
      </c>
      <c r="K1734" s="6" t="s">
        <v>810</v>
      </c>
      <c r="L1734" s="8">
        <v>6</v>
      </c>
      <c r="M1734" s="6" t="s">
        <v>297</v>
      </c>
      <c r="N1734" s="6" t="s">
        <v>1795</v>
      </c>
      <c r="R1734" s="6" t="str">
        <f t="shared" si="27"/>
        <v>14126Xã Chiềng Phung21</v>
      </c>
    </row>
    <row r="1735" spans="1:18">
      <c r="A1735" s="6">
        <v>1734</v>
      </c>
      <c r="B1735" s="6">
        <v>14</v>
      </c>
      <c r="C1735" s="6" t="s">
        <v>1792</v>
      </c>
      <c r="D1735" s="6">
        <v>126</v>
      </c>
      <c r="E1735" s="6" t="s">
        <v>1959</v>
      </c>
      <c r="F1735" s="6">
        <v>4180</v>
      </c>
      <c r="G1735" s="6" t="s">
        <v>1964</v>
      </c>
      <c r="H1735" s="6">
        <v>2</v>
      </c>
      <c r="I1735" s="6" t="s">
        <v>297</v>
      </c>
      <c r="J1735" s="6">
        <v>1</v>
      </c>
      <c r="K1735" s="6" t="s">
        <v>810</v>
      </c>
      <c r="L1735" s="8">
        <v>6</v>
      </c>
      <c r="M1735" s="6" t="s">
        <v>297</v>
      </c>
      <c r="N1735" s="6" t="s">
        <v>1795</v>
      </c>
      <c r="R1735" s="6" t="str">
        <f t="shared" si="27"/>
        <v>14126Xã Chiềng En21</v>
      </c>
    </row>
    <row r="1736" spans="1:18">
      <c r="A1736" s="6">
        <v>1735</v>
      </c>
      <c r="B1736" s="6">
        <v>14</v>
      </c>
      <c r="C1736" s="6" t="s">
        <v>1792</v>
      </c>
      <c r="D1736" s="6">
        <v>126</v>
      </c>
      <c r="E1736" s="6" t="s">
        <v>1959</v>
      </c>
      <c r="F1736" s="6">
        <v>4183</v>
      </c>
      <c r="G1736" s="6" t="s">
        <v>1965</v>
      </c>
      <c r="H1736" s="6">
        <v>2</v>
      </c>
      <c r="I1736" s="6" t="s">
        <v>297</v>
      </c>
      <c r="J1736" s="6">
        <v>1</v>
      </c>
      <c r="K1736" s="6" t="s">
        <v>810</v>
      </c>
      <c r="L1736" s="8">
        <v>6</v>
      </c>
      <c r="M1736" s="6" t="s">
        <v>297</v>
      </c>
      <c r="N1736" s="6" t="s">
        <v>1795</v>
      </c>
      <c r="R1736" s="6" t="str">
        <f t="shared" si="27"/>
        <v>14126Xã Mường Lầm21</v>
      </c>
    </row>
    <row r="1737" spans="1:18">
      <c r="A1737" s="6">
        <v>1736</v>
      </c>
      <c r="B1737" s="6">
        <v>14</v>
      </c>
      <c r="C1737" s="6" t="s">
        <v>1792</v>
      </c>
      <c r="D1737" s="6">
        <v>126</v>
      </c>
      <c r="E1737" s="6" t="s">
        <v>1959</v>
      </c>
      <c r="F1737" s="6">
        <v>4186</v>
      </c>
      <c r="G1737" s="6" t="s">
        <v>1966</v>
      </c>
      <c r="H1737" s="6">
        <v>2</v>
      </c>
      <c r="I1737" s="6" t="s">
        <v>297</v>
      </c>
      <c r="J1737" s="6">
        <v>1</v>
      </c>
      <c r="K1737" s="6" t="s">
        <v>810</v>
      </c>
      <c r="L1737" s="8">
        <v>6</v>
      </c>
      <c r="M1737" s="6" t="s">
        <v>297</v>
      </c>
      <c r="N1737" s="6" t="s">
        <v>1795</v>
      </c>
      <c r="R1737" s="6" t="str">
        <f t="shared" si="27"/>
        <v>14126Xã Nậm Ty21</v>
      </c>
    </row>
    <row r="1738" spans="1:18">
      <c r="A1738" s="6">
        <v>1737</v>
      </c>
      <c r="B1738" s="6">
        <v>14</v>
      </c>
      <c r="C1738" s="6" t="s">
        <v>1792</v>
      </c>
      <c r="D1738" s="6">
        <v>126</v>
      </c>
      <c r="E1738" s="6" t="s">
        <v>1959</v>
      </c>
      <c r="F1738" s="6">
        <v>4189</v>
      </c>
      <c r="G1738" s="6" t="s">
        <v>1967</v>
      </c>
      <c r="H1738" s="6">
        <v>2</v>
      </c>
      <c r="I1738" s="6" t="s">
        <v>297</v>
      </c>
      <c r="J1738" s="6">
        <v>1</v>
      </c>
      <c r="K1738" s="6" t="s">
        <v>810</v>
      </c>
      <c r="L1738" s="8">
        <v>6</v>
      </c>
      <c r="M1738" s="6" t="s">
        <v>297</v>
      </c>
      <c r="N1738" s="6" t="s">
        <v>1795</v>
      </c>
      <c r="R1738" s="6" t="str">
        <f t="shared" si="27"/>
        <v>14126Xã Đứa Mòn21</v>
      </c>
    </row>
    <row r="1739" spans="1:18">
      <c r="A1739" s="6">
        <v>1738</v>
      </c>
      <c r="B1739" s="6">
        <v>14</v>
      </c>
      <c r="C1739" s="6" t="s">
        <v>1792</v>
      </c>
      <c r="D1739" s="6">
        <v>126</v>
      </c>
      <c r="E1739" s="6" t="s">
        <v>1959</v>
      </c>
      <c r="F1739" s="6">
        <v>4192</v>
      </c>
      <c r="G1739" s="6" t="s">
        <v>1968</v>
      </c>
      <c r="H1739" s="6">
        <v>2</v>
      </c>
      <c r="I1739" s="6" t="s">
        <v>297</v>
      </c>
      <c r="J1739" s="6">
        <v>1</v>
      </c>
      <c r="K1739" s="6" t="s">
        <v>810</v>
      </c>
      <c r="L1739" s="8">
        <v>6</v>
      </c>
      <c r="M1739" s="6" t="s">
        <v>297</v>
      </c>
      <c r="N1739" s="6" t="s">
        <v>1795</v>
      </c>
      <c r="R1739" s="6" t="str">
        <f t="shared" si="27"/>
        <v>14126Xã Yên Hưng21</v>
      </c>
    </row>
    <row r="1740" spans="1:18">
      <c r="A1740" s="6">
        <v>1739</v>
      </c>
      <c r="B1740" s="6">
        <v>14</v>
      </c>
      <c r="C1740" s="6" t="s">
        <v>1792</v>
      </c>
      <c r="D1740" s="6">
        <v>126</v>
      </c>
      <c r="E1740" s="6" t="s">
        <v>1959</v>
      </c>
      <c r="F1740" s="6">
        <v>4195</v>
      </c>
      <c r="G1740" s="6" t="s">
        <v>1645</v>
      </c>
      <c r="H1740" s="6">
        <v>2</v>
      </c>
      <c r="I1740" s="6" t="s">
        <v>297</v>
      </c>
      <c r="J1740" s="6">
        <v>1</v>
      </c>
      <c r="K1740" s="6" t="s">
        <v>810</v>
      </c>
      <c r="L1740" s="8">
        <v>6</v>
      </c>
      <c r="M1740" s="6" t="s">
        <v>297</v>
      </c>
      <c r="N1740" s="6" t="s">
        <v>1795</v>
      </c>
      <c r="R1740" s="6" t="str">
        <f t="shared" si="27"/>
        <v>14126Xã Chiềng Sơ21</v>
      </c>
    </row>
    <row r="1741" spans="1:18">
      <c r="A1741" s="6">
        <v>1740</v>
      </c>
      <c r="B1741" s="6">
        <v>14</v>
      </c>
      <c r="C1741" s="6" t="s">
        <v>1792</v>
      </c>
      <c r="D1741" s="6">
        <v>126</v>
      </c>
      <c r="E1741" s="6" t="s">
        <v>1959</v>
      </c>
      <c r="F1741" s="6">
        <v>4198</v>
      </c>
      <c r="G1741" s="6" t="s">
        <v>1969</v>
      </c>
      <c r="H1741" s="6">
        <v>2</v>
      </c>
      <c r="I1741" s="6" t="s">
        <v>297</v>
      </c>
      <c r="J1741" s="6">
        <v>1</v>
      </c>
      <c r="K1741" s="6" t="s">
        <v>810</v>
      </c>
      <c r="L1741" s="8">
        <v>6</v>
      </c>
      <c r="M1741" s="6" t="s">
        <v>297</v>
      </c>
      <c r="N1741" s="6" t="s">
        <v>1795</v>
      </c>
      <c r="R1741" s="6" t="str">
        <f t="shared" si="27"/>
        <v>14126Xã Nà Nghịu21</v>
      </c>
    </row>
    <row r="1742" spans="1:18">
      <c r="A1742" s="6">
        <v>1741</v>
      </c>
      <c r="B1742" s="6">
        <v>14</v>
      </c>
      <c r="C1742" s="6" t="s">
        <v>1792</v>
      </c>
      <c r="D1742" s="6">
        <v>126</v>
      </c>
      <c r="E1742" s="6" t="s">
        <v>1959</v>
      </c>
      <c r="F1742" s="6">
        <v>4201</v>
      </c>
      <c r="G1742" s="6" t="s">
        <v>1970</v>
      </c>
      <c r="H1742" s="6">
        <v>2</v>
      </c>
      <c r="I1742" s="6" t="s">
        <v>297</v>
      </c>
      <c r="J1742" s="6">
        <v>1</v>
      </c>
      <c r="K1742" s="6" t="s">
        <v>810</v>
      </c>
      <c r="L1742" s="8">
        <v>6</v>
      </c>
      <c r="M1742" s="6" t="s">
        <v>297</v>
      </c>
      <c r="N1742" s="6" t="s">
        <v>1795</v>
      </c>
      <c r="R1742" s="6" t="str">
        <f t="shared" si="27"/>
        <v>14126Xã Nậm Mằn21</v>
      </c>
    </row>
    <row r="1743" spans="1:18">
      <c r="A1743" s="6">
        <v>1742</v>
      </c>
      <c r="B1743" s="6">
        <v>14</v>
      </c>
      <c r="C1743" s="6" t="s">
        <v>1792</v>
      </c>
      <c r="D1743" s="6">
        <v>126</v>
      </c>
      <c r="E1743" s="6" t="s">
        <v>1959</v>
      </c>
      <c r="F1743" s="6">
        <v>4204</v>
      </c>
      <c r="G1743" s="6" t="s">
        <v>1971</v>
      </c>
      <c r="H1743" s="6">
        <v>2</v>
      </c>
      <c r="I1743" s="6" t="s">
        <v>297</v>
      </c>
      <c r="J1743" s="6">
        <v>1</v>
      </c>
      <c r="K1743" s="6" t="s">
        <v>810</v>
      </c>
      <c r="L1743" s="8">
        <v>6</v>
      </c>
      <c r="M1743" s="6" t="s">
        <v>297</v>
      </c>
      <c r="N1743" s="6" t="s">
        <v>1795</v>
      </c>
      <c r="R1743" s="6" t="str">
        <f t="shared" si="27"/>
        <v>14126Xã Chiềng Khoong21</v>
      </c>
    </row>
    <row r="1744" spans="1:18">
      <c r="A1744" s="6">
        <v>1743</v>
      </c>
      <c r="B1744" s="6">
        <v>14</v>
      </c>
      <c r="C1744" s="6" t="s">
        <v>1792</v>
      </c>
      <c r="D1744" s="6">
        <v>126</v>
      </c>
      <c r="E1744" s="6" t="s">
        <v>1959</v>
      </c>
      <c r="F1744" s="6">
        <v>4207</v>
      </c>
      <c r="G1744" s="6" t="s">
        <v>1972</v>
      </c>
      <c r="H1744" s="6">
        <v>2</v>
      </c>
      <c r="I1744" s="6" t="s">
        <v>297</v>
      </c>
      <c r="J1744" s="6">
        <v>1</v>
      </c>
      <c r="K1744" s="6" t="s">
        <v>810</v>
      </c>
      <c r="L1744" s="8">
        <v>6</v>
      </c>
      <c r="M1744" s="6" t="s">
        <v>297</v>
      </c>
      <c r="N1744" s="6" t="s">
        <v>1795</v>
      </c>
      <c r="R1744" s="6" t="str">
        <f t="shared" si="27"/>
        <v>14126Xã Chiềng Cang21</v>
      </c>
    </row>
    <row r="1745" spans="1:18">
      <c r="A1745" s="6">
        <v>1744</v>
      </c>
      <c r="B1745" s="6">
        <v>14</v>
      </c>
      <c r="C1745" s="6" t="s">
        <v>1792</v>
      </c>
      <c r="D1745" s="6">
        <v>126</v>
      </c>
      <c r="E1745" s="6" t="s">
        <v>1959</v>
      </c>
      <c r="F1745" s="6">
        <v>4210</v>
      </c>
      <c r="G1745" s="6" t="s">
        <v>1973</v>
      </c>
      <c r="H1745" s="6">
        <v>2</v>
      </c>
      <c r="I1745" s="6" t="s">
        <v>297</v>
      </c>
      <c r="J1745" s="6">
        <v>1</v>
      </c>
      <c r="K1745" s="6" t="s">
        <v>810</v>
      </c>
      <c r="L1745" s="8">
        <v>6</v>
      </c>
      <c r="M1745" s="6" t="s">
        <v>297</v>
      </c>
      <c r="N1745" s="6" t="s">
        <v>1795</v>
      </c>
      <c r="R1745" s="6" t="str">
        <f t="shared" si="27"/>
        <v>14126Xã Huổi Một21</v>
      </c>
    </row>
    <row r="1746" spans="1:18">
      <c r="A1746" s="6">
        <v>1745</v>
      </c>
      <c r="B1746" s="6">
        <v>14</v>
      </c>
      <c r="C1746" s="6" t="s">
        <v>1792</v>
      </c>
      <c r="D1746" s="6">
        <v>126</v>
      </c>
      <c r="E1746" s="6" t="s">
        <v>1959</v>
      </c>
      <c r="F1746" s="6">
        <v>4213</v>
      </c>
      <c r="G1746" s="6" t="s">
        <v>1974</v>
      </c>
      <c r="H1746" s="6">
        <v>2</v>
      </c>
      <c r="I1746" s="6" t="s">
        <v>297</v>
      </c>
      <c r="J1746" s="6">
        <v>1</v>
      </c>
      <c r="K1746" s="6" t="s">
        <v>810</v>
      </c>
      <c r="L1746" s="8">
        <v>6</v>
      </c>
      <c r="M1746" s="6" t="s">
        <v>297</v>
      </c>
      <c r="N1746" s="6" t="s">
        <v>1795</v>
      </c>
      <c r="R1746" s="6" t="str">
        <f t="shared" si="27"/>
        <v>14126Xã Mường Sai21</v>
      </c>
    </row>
    <row r="1747" spans="1:18">
      <c r="A1747" s="6">
        <v>1746</v>
      </c>
      <c r="B1747" s="6">
        <v>14</v>
      </c>
      <c r="C1747" s="6" t="s">
        <v>1792</v>
      </c>
      <c r="D1747" s="6">
        <v>126</v>
      </c>
      <c r="E1747" s="6" t="s">
        <v>1959</v>
      </c>
      <c r="F1747" s="6">
        <v>4216</v>
      </c>
      <c r="G1747" s="6" t="s">
        <v>1975</v>
      </c>
      <c r="H1747" s="6">
        <v>2</v>
      </c>
      <c r="I1747" s="6" t="s">
        <v>297</v>
      </c>
      <c r="J1747" s="6">
        <v>1</v>
      </c>
      <c r="K1747" s="6" t="s">
        <v>810</v>
      </c>
      <c r="L1747" s="8">
        <v>6</v>
      </c>
      <c r="M1747" s="6" t="s">
        <v>297</v>
      </c>
      <c r="N1747" s="6" t="s">
        <v>1795</v>
      </c>
      <c r="R1747" s="6" t="str">
        <f t="shared" si="27"/>
        <v>14126Xã Mường Cai21</v>
      </c>
    </row>
    <row r="1748" spans="1:18">
      <c r="A1748" s="6">
        <v>1747</v>
      </c>
      <c r="B1748" s="6">
        <v>14</v>
      </c>
      <c r="C1748" s="6" t="s">
        <v>1792</v>
      </c>
      <c r="D1748" s="6">
        <v>126</v>
      </c>
      <c r="E1748" s="6" t="s">
        <v>1959</v>
      </c>
      <c r="F1748" s="6">
        <v>4219</v>
      </c>
      <c r="G1748" s="6" t="s">
        <v>1976</v>
      </c>
      <c r="H1748" s="6">
        <v>2</v>
      </c>
      <c r="I1748" s="6" t="s">
        <v>297</v>
      </c>
      <c r="J1748" s="6">
        <v>1</v>
      </c>
      <c r="K1748" s="6" t="s">
        <v>810</v>
      </c>
      <c r="L1748" s="8">
        <v>6</v>
      </c>
      <c r="M1748" s="6" t="s">
        <v>297</v>
      </c>
      <c r="N1748" s="6" t="s">
        <v>1795</v>
      </c>
      <c r="R1748" s="6" t="str">
        <f t="shared" si="27"/>
        <v>14126Xã Mường Hung21</v>
      </c>
    </row>
    <row r="1749" spans="1:18">
      <c r="A1749" s="6">
        <v>1748</v>
      </c>
      <c r="B1749" s="6">
        <v>14</v>
      </c>
      <c r="C1749" s="6" t="s">
        <v>1792</v>
      </c>
      <c r="D1749" s="6">
        <v>126</v>
      </c>
      <c r="E1749" s="6" t="s">
        <v>1959</v>
      </c>
      <c r="F1749" s="6">
        <v>4222</v>
      </c>
      <c r="G1749" s="6" t="s">
        <v>1977</v>
      </c>
      <c r="H1749" s="6">
        <v>2</v>
      </c>
      <c r="I1749" s="6" t="s">
        <v>297</v>
      </c>
      <c r="J1749" s="6">
        <v>1</v>
      </c>
      <c r="K1749" s="6" t="s">
        <v>810</v>
      </c>
      <c r="L1749" s="8">
        <v>6</v>
      </c>
      <c r="M1749" s="6" t="s">
        <v>297</v>
      </c>
      <c r="N1749" s="6" t="s">
        <v>1795</v>
      </c>
      <c r="R1749" s="6" t="str">
        <f t="shared" si="27"/>
        <v>14126Xã Chiềng Khương21</v>
      </c>
    </row>
    <row r="1750" spans="1:18">
      <c r="A1750" s="6">
        <v>1749</v>
      </c>
      <c r="B1750" s="6">
        <v>14</v>
      </c>
      <c r="C1750" s="6" t="s">
        <v>1792</v>
      </c>
      <c r="D1750" s="6">
        <v>127</v>
      </c>
      <c r="E1750" s="6" t="s">
        <v>1978</v>
      </c>
      <c r="F1750" s="6">
        <v>4225</v>
      </c>
      <c r="G1750" s="6" t="s">
        <v>1979</v>
      </c>
      <c r="H1750" s="6">
        <v>2</v>
      </c>
      <c r="I1750" s="6" t="s">
        <v>297</v>
      </c>
      <c r="J1750" s="6">
        <v>1</v>
      </c>
      <c r="K1750" s="6" t="s">
        <v>810</v>
      </c>
      <c r="L1750" s="8">
        <v>6</v>
      </c>
      <c r="M1750" s="6" t="s">
        <v>297</v>
      </c>
      <c r="N1750" s="6" t="s">
        <v>1795</v>
      </c>
      <c r="R1750" s="6" t="str">
        <f t="shared" si="27"/>
        <v>14127Xã Sam Kha21</v>
      </c>
    </row>
    <row r="1751" spans="1:18">
      <c r="A1751" s="6">
        <v>1750</v>
      </c>
      <c r="B1751" s="6">
        <v>14</v>
      </c>
      <c r="C1751" s="6" t="s">
        <v>1792</v>
      </c>
      <c r="D1751" s="6">
        <v>127</v>
      </c>
      <c r="E1751" s="6" t="s">
        <v>1978</v>
      </c>
      <c r="F1751" s="6">
        <v>4228</v>
      </c>
      <c r="G1751" s="6" t="s">
        <v>1980</v>
      </c>
      <c r="H1751" s="6">
        <v>2</v>
      </c>
      <c r="I1751" s="6" t="s">
        <v>297</v>
      </c>
      <c r="J1751" s="6">
        <v>1</v>
      </c>
      <c r="K1751" s="6" t="s">
        <v>810</v>
      </c>
      <c r="L1751" s="8">
        <v>6</v>
      </c>
      <c r="M1751" s="6" t="s">
        <v>297</v>
      </c>
      <c r="N1751" s="6" t="s">
        <v>1795</v>
      </c>
      <c r="R1751" s="6" t="str">
        <f t="shared" si="27"/>
        <v>14127Xã Púng Bánh21</v>
      </c>
    </row>
    <row r="1752" spans="1:18">
      <c r="A1752" s="6">
        <v>1751</v>
      </c>
      <c r="B1752" s="6">
        <v>14</v>
      </c>
      <c r="C1752" s="6" t="s">
        <v>1792</v>
      </c>
      <c r="D1752" s="6">
        <v>127</v>
      </c>
      <c r="E1752" s="6" t="s">
        <v>1978</v>
      </c>
      <c r="F1752" s="6">
        <v>4231</v>
      </c>
      <c r="G1752" s="6" t="s">
        <v>1981</v>
      </c>
      <c r="H1752" s="6">
        <v>2</v>
      </c>
      <c r="I1752" s="6" t="s">
        <v>297</v>
      </c>
      <c r="J1752" s="6">
        <v>1</v>
      </c>
      <c r="K1752" s="6" t="s">
        <v>810</v>
      </c>
      <c r="L1752" s="8">
        <v>6</v>
      </c>
      <c r="M1752" s="6" t="s">
        <v>297</v>
      </c>
      <c r="N1752" s="6" t="s">
        <v>1795</v>
      </c>
      <c r="R1752" s="6" t="str">
        <f t="shared" si="27"/>
        <v>14127Xã Sốp Cộp21</v>
      </c>
    </row>
    <row r="1753" spans="1:18">
      <c r="A1753" s="6">
        <v>1752</v>
      </c>
      <c r="B1753" s="6">
        <v>14</v>
      </c>
      <c r="C1753" s="6" t="s">
        <v>1792</v>
      </c>
      <c r="D1753" s="6">
        <v>127</v>
      </c>
      <c r="E1753" s="6" t="s">
        <v>1978</v>
      </c>
      <c r="F1753" s="6">
        <v>4234</v>
      </c>
      <c r="G1753" s="6" t="s">
        <v>1982</v>
      </c>
      <c r="H1753" s="6">
        <v>2</v>
      </c>
      <c r="I1753" s="6" t="s">
        <v>297</v>
      </c>
      <c r="J1753" s="6">
        <v>1</v>
      </c>
      <c r="K1753" s="6" t="s">
        <v>810</v>
      </c>
      <c r="L1753" s="8">
        <v>6</v>
      </c>
      <c r="M1753" s="6" t="s">
        <v>297</v>
      </c>
      <c r="N1753" s="6" t="s">
        <v>1795</v>
      </c>
      <c r="R1753" s="6" t="str">
        <f t="shared" si="27"/>
        <v>14127Xã Dồm Cang21</v>
      </c>
    </row>
    <row r="1754" spans="1:18">
      <c r="A1754" s="6">
        <v>1753</v>
      </c>
      <c r="B1754" s="6">
        <v>14</v>
      </c>
      <c r="C1754" s="6" t="s">
        <v>1792</v>
      </c>
      <c r="D1754" s="6">
        <v>127</v>
      </c>
      <c r="E1754" s="6" t="s">
        <v>1978</v>
      </c>
      <c r="F1754" s="6">
        <v>4237</v>
      </c>
      <c r="G1754" s="6" t="s">
        <v>1983</v>
      </c>
      <c r="H1754" s="6">
        <v>2</v>
      </c>
      <c r="I1754" s="6" t="s">
        <v>297</v>
      </c>
      <c r="J1754" s="6">
        <v>1</v>
      </c>
      <c r="K1754" s="6" t="s">
        <v>810</v>
      </c>
      <c r="L1754" s="8">
        <v>6</v>
      </c>
      <c r="M1754" s="6" t="s">
        <v>297</v>
      </c>
      <c r="N1754" s="6" t="s">
        <v>1795</v>
      </c>
      <c r="R1754" s="6" t="str">
        <f t="shared" si="27"/>
        <v>14127Xã Nậm Lạnh21</v>
      </c>
    </row>
    <row r="1755" spans="1:18">
      <c r="A1755" s="6">
        <v>1754</v>
      </c>
      <c r="B1755" s="6">
        <v>14</v>
      </c>
      <c r="C1755" s="6" t="s">
        <v>1792</v>
      </c>
      <c r="D1755" s="6">
        <v>127</v>
      </c>
      <c r="E1755" s="6" t="s">
        <v>1978</v>
      </c>
      <c r="F1755" s="6">
        <v>4240</v>
      </c>
      <c r="G1755" s="6" t="s">
        <v>1984</v>
      </c>
      <c r="H1755" s="6">
        <v>2</v>
      </c>
      <c r="I1755" s="6" t="s">
        <v>297</v>
      </c>
      <c r="J1755" s="6">
        <v>1</v>
      </c>
      <c r="K1755" s="6" t="s">
        <v>810</v>
      </c>
      <c r="L1755" s="8">
        <v>6</v>
      </c>
      <c r="M1755" s="6" t="s">
        <v>297</v>
      </c>
      <c r="N1755" s="6" t="s">
        <v>1795</v>
      </c>
      <c r="R1755" s="6" t="str">
        <f t="shared" si="27"/>
        <v>14127Xã Mường Lèo21</v>
      </c>
    </row>
    <row r="1756" spans="1:18">
      <c r="A1756" s="6">
        <v>1755</v>
      </c>
      <c r="B1756" s="6">
        <v>14</v>
      </c>
      <c r="C1756" s="6" t="s">
        <v>1792</v>
      </c>
      <c r="D1756" s="6">
        <v>127</v>
      </c>
      <c r="E1756" s="6" t="s">
        <v>1978</v>
      </c>
      <c r="F1756" s="6">
        <v>4243</v>
      </c>
      <c r="G1756" s="6" t="s">
        <v>1985</v>
      </c>
      <c r="H1756" s="6">
        <v>2</v>
      </c>
      <c r="I1756" s="6" t="s">
        <v>297</v>
      </c>
      <c r="J1756" s="6">
        <v>1</v>
      </c>
      <c r="K1756" s="6" t="s">
        <v>810</v>
      </c>
      <c r="L1756" s="8">
        <v>6</v>
      </c>
      <c r="M1756" s="6" t="s">
        <v>297</v>
      </c>
      <c r="N1756" s="6" t="s">
        <v>1795</v>
      </c>
      <c r="R1756" s="6" t="str">
        <f t="shared" si="27"/>
        <v>14127Xã Mường Và21</v>
      </c>
    </row>
    <row r="1757" spans="1:18">
      <c r="A1757" s="6">
        <v>1756</v>
      </c>
      <c r="B1757" s="6">
        <v>14</v>
      </c>
      <c r="C1757" s="6" t="s">
        <v>1792</v>
      </c>
      <c r="D1757" s="6">
        <v>127</v>
      </c>
      <c r="E1757" s="6" t="s">
        <v>1978</v>
      </c>
      <c r="F1757" s="6">
        <v>4246</v>
      </c>
      <c r="G1757" s="6" t="s">
        <v>1666</v>
      </c>
      <c r="H1757" s="6">
        <v>2</v>
      </c>
      <c r="I1757" s="6" t="s">
        <v>297</v>
      </c>
      <c r="J1757" s="6">
        <v>1</v>
      </c>
      <c r="K1757" s="6" t="s">
        <v>810</v>
      </c>
      <c r="L1757" s="8">
        <v>6</v>
      </c>
      <c r="M1757" s="6" t="s">
        <v>297</v>
      </c>
      <c r="N1757" s="6" t="s">
        <v>1795</v>
      </c>
      <c r="R1757" s="6" t="str">
        <f t="shared" si="27"/>
        <v>14127Xã Mường Lạn21</v>
      </c>
    </row>
    <row r="1758" spans="1:18">
      <c r="A1758" s="6">
        <v>1757</v>
      </c>
      <c r="B1758" s="6">
        <v>14</v>
      </c>
      <c r="C1758" s="6" t="s">
        <v>1792</v>
      </c>
      <c r="D1758" s="6">
        <v>128</v>
      </c>
      <c r="E1758" s="6" t="s">
        <v>1986</v>
      </c>
      <c r="F1758" s="6">
        <v>3994</v>
      </c>
      <c r="G1758" s="6" t="s">
        <v>1987</v>
      </c>
      <c r="H1758" s="6">
        <v>2</v>
      </c>
      <c r="I1758" s="6" t="s">
        <v>297</v>
      </c>
      <c r="J1758" s="6">
        <v>1</v>
      </c>
      <c r="K1758" s="6" t="s">
        <v>810</v>
      </c>
      <c r="L1758" s="8">
        <v>6</v>
      </c>
      <c r="M1758" s="6" t="s">
        <v>297</v>
      </c>
      <c r="N1758" s="6" t="s">
        <v>1795</v>
      </c>
      <c r="R1758" s="6" t="str">
        <f t="shared" si="27"/>
        <v>14128Xã Suối Bàng21</v>
      </c>
    </row>
    <row r="1759" spans="1:18">
      <c r="A1759" s="6">
        <v>1758</v>
      </c>
      <c r="B1759" s="6">
        <v>14</v>
      </c>
      <c r="C1759" s="6" t="s">
        <v>1792</v>
      </c>
      <c r="D1759" s="6">
        <v>128</v>
      </c>
      <c r="E1759" s="6" t="s">
        <v>1986</v>
      </c>
      <c r="F1759" s="6">
        <v>4006</v>
      </c>
      <c r="G1759" s="6" t="s">
        <v>1988</v>
      </c>
      <c r="H1759" s="6">
        <v>2</v>
      </c>
      <c r="I1759" s="6" t="s">
        <v>297</v>
      </c>
      <c r="J1759" s="6">
        <v>1</v>
      </c>
      <c r="K1759" s="6" t="s">
        <v>810</v>
      </c>
      <c r="L1759" s="8">
        <v>6</v>
      </c>
      <c r="M1759" s="6" t="s">
        <v>297</v>
      </c>
      <c r="N1759" s="6" t="s">
        <v>1795</v>
      </c>
      <c r="R1759" s="6" t="str">
        <f t="shared" si="27"/>
        <v>14128Xã Song Khủa21</v>
      </c>
    </row>
    <row r="1760" spans="1:18">
      <c r="A1760" s="6">
        <v>1759</v>
      </c>
      <c r="B1760" s="6">
        <v>14</v>
      </c>
      <c r="C1760" s="6" t="s">
        <v>1792</v>
      </c>
      <c r="D1760" s="6">
        <v>128</v>
      </c>
      <c r="E1760" s="6" t="s">
        <v>1986</v>
      </c>
      <c r="F1760" s="6">
        <v>4009</v>
      </c>
      <c r="G1760" s="6" t="s">
        <v>1989</v>
      </c>
      <c r="H1760" s="6">
        <v>2</v>
      </c>
      <c r="I1760" s="6" t="s">
        <v>297</v>
      </c>
      <c r="J1760" s="6">
        <v>1</v>
      </c>
      <c r="K1760" s="6" t="s">
        <v>810</v>
      </c>
      <c r="L1760" s="8">
        <v>6</v>
      </c>
      <c r="M1760" s="6" t="s">
        <v>297</v>
      </c>
      <c r="N1760" s="6" t="s">
        <v>1795</v>
      </c>
      <c r="R1760" s="6" t="str">
        <f t="shared" si="27"/>
        <v>14128Xã Liên Hoà21</v>
      </c>
    </row>
    <row r="1761" spans="1:18">
      <c r="A1761" s="6">
        <v>1760</v>
      </c>
      <c r="B1761" s="6">
        <v>14</v>
      </c>
      <c r="C1761" s="6" t="s">
        <v>1792</v>
      </c>
      <c r="D1761" s="6">
        <v>128</v>
      </c>
      <c r="E1761" s="6" t="s">
        <v>1986</v>
      </c>
      <c r="F1761" s="6">
        <v>4018</v>
      </c>
      <c r="G1761" s="6" t="s">
        <v>1990</v>
      </c>
      <c r="H1761" s="6">
        <v>2</v>
      </c>
      <c r="I1761" s="6" t="s">
        <v>297</v>
      </c>
      <c r="J1761" s="6">
        <v>1</v>
      </c>
      <c r="K1761" s="6" t="s">
        <v>810</v>
      </c>
      <c r="L1761" s="8">
        <v>6</v>
      </c>
      <c r="M1761" s="6" t="s">
        <v>297</v>
      </c>
      <c r="N1761" s="6" t="s">
        <v>1795</v>
      </c>
      <c r="R1761" s="6" t="str">
        <f t="shared" si="27"/>
        <v>14128Xã Tô Múa21</v>
      </c>
    </row>
    <row r="1762" spans="1:18">
      <c r="A1762" s="6">
        <v>1761</v>
      </c>
      <c r="B1762" s="6">
        <v>14</v>
      </c>
      <c r="C1762" s="6" t="s">
        <v>1792</v>
      </c>
      <c r="D1762" s="6">
        <v>128</v>
      </c>
      <c r="E1762" s="6" t="s">
        <v>1986</v>
      </c>
      <c r="F1762" s="6">
        <v>4021</v>
      </c>
      <c r="G1762" s="6" t="s">
        <v>1712</v>
      </c>
      <c r="H1762" s="6">
        <v>2</v>
      </c>
      <c r="I1762" s="6" t="s">
        <v>297</v>
      </c>
      <c r="J1762" s="6">
        <v>1</v>
      </c>
      <c r="K1762" s="6" t="s">
        <v>810</v>
      </c>
      <c r="L1762" s="8">
        <v>6</v>
      </c>
      <c r="M1762" s="6" t="s">
        <v>297</v>
      </c>
      <c r="N1762" s="6" t="s">
        <v>1795</v>
      </c>
      <c r="R1762" s="6" t="str">
        <f t="shared" si="27"/>
        <v>14128Xã Mường Tè21</v>
      </c>
    </row>
    <row r="1763" spans="1:18">
      <c r="A1763" s="6">
        <v>1762</v>
      </c>
      <c r="B1763" s="6">
        <v>14</v>
      </c>
      <c r="C1763" s="6" t="s">
        <v>1792</v>
      </c>
      <c r="D1763" s="6">
        <v>128</v>
      </c>
      <c r="E1763" s="6" t="s">
        <v>1986</v>
      </c>
      <c r="F1763" s="6">
        <v>4036</v>
      </c>
      <c r="G1763" s="6" t="s">
        <v>1991</v>
      </c>
      <c r="H1763" s="6">
        <v>2</v>
      </c>
      <c r="I1763" s="6" t="s">
        <v>297</v>
      </c>
      <c r="J1763" s="6">
        <v>1</v>
      </c>
      <c r="K1763" s="6" t="s">
        <v>810</v>
      </c>
      <c r="L1763" s="8">
        <v>6</v>
      </c>
      <c r="M1763" s="6" t="s">
        <v>297</v>
      </c>
      <c r="N1763" s="6" t="s">
        <v>1795</v>
      </c>
      <c r="R1763" s="6" t="str">
        <f t="shared" si="27"/>
        <v>14128Xã Chiềng Khoa21</v>
      </c>
    </row>
    <row r="1764" spans="1:18">
      <c r="A1764" s="6">
        <v>1763</v>
      </c>
      <c r="B1764" s="6">
        <v>14</v>
      </c>
      <c r="C1764" s="6" t="s">
        <v>1792</v>
      </c>
      <c r="D1764" s="6">
        <v>128</v>
      </c>
      <c r="E1764" s="6" t="s">
        <v>1986</v>
      </c>
      <c r="F1764" s="6">
        <v>4039</v>
      </c>
      <c r="G1764" s="6" t="s">
        <v>1992</v>
      </c>
      <c r="H1764" s="6">
        <v>2</v>
      </c>
      <c r="I1764" s="6" t="s">
        <v>297</v>
      </c>
      <c r="J1764" s="6">
        <v>1</v>
      </c>
      <c r="K1764" s="6" t="s">
        <v>810</v>
      </c>
      <c r="L1764" s="8">
        <v>6</v>
      </c>
      <c r="M1764" s="6" t="s">
        <v>297</v>
      </c>
      <c r="N1764" s="6" t="s">
        <v>1795</v>
      </c>
      <c r="R1764" s="6" t="str">
        <f t="shared" si="27"/>
        <v>14128Xã Mường Men21</v>
      </c>
    </row>
    <row r="1765" spans="1:18">
      <c r="A1765" s="6">
        <v>1764</v>
      </c>
      <c r="B1765" s="6">
        <v>14</v>
      </c>
      <c r="C1765" s="6" t="s">
        <v>1792</v>
      </c>
      <c r="D1765" s="6">
        <v>128</v>
      </c>
      <c r="E1765" s="6" t="s">
        <v>1986</v>
      </c>
      <c r="F1765" s="6">
        <v>4042</v>
      </c>
      <c r="G1765" s="6" t="s">
        <v>976</v>
      </c>
      <c r="H1765" s="6">
        <v>2</v>
      </c>
      <c r="I1765" s="6" t="s">
        <v>297</v>
      </c>
      <c r="J1765" s="6">
        <v>1</v>
      </c>
      <c r="K1765" s="6" t="s">
        <v>810</v>
      </c>
      <c r="L1765" s="8">
        <v>6</v>
      </c>
      <c r="M1765" s="6" t="s">
        <v>297</v>
      </c>
      <c r="N1765" s="6" t="s">
        <v>1795</v>
      </c>
      <c r="R1765" s="6" t="str">
        <f t="shared" si="27"/>
        <v>14128Xã Quang Minh21</v>
      </c>
    </row>
    <row r="1766" spans="1:18">
      <c r="A1766" s="6">
        <v>1765</v>
      </c>
      <c r="B1766" s="6">
        <v>14</v>
      </c>
      <c r="C1766" s="6" t="s">
        <v>1792</v>
      </c>
      <c r="D1766" s="6">
        <v>128</v>
      </c>
      <c r="E1766" s="6" t="s">
        <v>1986</v>
      </c>
      <c r="F1766" s="6">
        <v>4048</v>
      </c>
      <c r="G1766" s="6" t="s">
        <v>1993</v>
      </c>
      <c r="H1766" s="6">
        <v>2</v>
      </c>
      <c r="I1766" s="6" t="s">
        <v>297</v>
      </c>
      <c r="J1766" s="6">
        <v>1</v>
      </c>
      <c r="K1766" s="6" t="s">
        <v>810</v>
      </c>
      <c r="L1766" s="8">
        <v>6</v>
      </c>
      <c r="M1766" s="6" t="s">
        <v>297</v>
      </c>
      <c r="N1766" s="6" t="s">
        <v>1795</v>
      </c>
      <c r="R1766" s="6" t="str">
        <f t="shared" si="27"/>
        <v>14128Xã Vân Hồ21</v>
      </c>
    </row>
    <row r="1767" spans="1:18">
      <c r="A1767" s="6">
        <v>1766</v>
      </c>
      <c r="B1767" s="6">
        <v>14</v>
      </c>
      <c r="C1767" s="6" t="s">
        <v>1792</v>
      </c>
      <c r="D1767" s="6">
        <v>128</v>
      </c>
      <c r="E1767" s="6" t="s">
        <v>1986</v>
      </c>
      <c r="F1767" s="6">
        <v>4051</v>
      </c>
      <c r="G1767" s="6" t="s">
        <v>1994</v>
      </c>
      <c r="H1767" s="6">
        <v>2</v>
      </c>
      <c r="I1767" s="6" t="s">
        <v>297</v>
      </c>
      <c r="J1767" s="6">
        <v>1</v>
      </c>
      <c r="K1767" s="6" t="s">
        <v>810</v>
      </c>
      <c r="L1767" s="8">
        <v>6</v>
      </c>
      <c r="M1767" s="6" t="s">
        <v>297</v>
      </c>
      <c r="N1767" s="6" t="s">
        <v>1795</v>
      </c>
      <c r="R1767" s="6" t="str">
        <f t="shared" si="27"/>
        <v>14128Xã Lóng Luông21</v>
      </c>
    </row>
    <row r="1768" spans="1:18">
      <c r="A1768" s="6">
        <v>1767</v>
      </c>
      <c r="B1768" s="6">
        <v>14</v>
      </c>
      <c r="C1768" s="6" t="s">
        <v>1792</v>
      </c>
      <c r="D1768" s="6">
        <v>128</v>
      </c>
      <c r="E1768" s="6" t="s">
        <v>1986</v>
      </c>
      <c r="F1768" s="6">
        <v>4054</v>
      </c>
      <c r="G1768" s="6" t="s">
        <v>1995</v>
      </c>
      <c r="H1768" s="6">
        <v>2</v>
      </c>
      <c r="I1768" s="6" t="s">
        <v>297</v>
      </c>
      <c r="J1768" s="6">
        <v>1</v>
      </c>
      <c r="K1768" s="6" t="s">
        <v>810</v>
      </c>
      <c r="L1768" s="8">
        <v>6</v>
      </c>
      <c r="M1768" s="6" t="s">
        <v>297</v>
      </c>
      <c r="N1768" s="6" t="s">
        <v>1795</v>
      </c>
      <c r="R1768" s="6" t="str">
        <f t="shared" si="27"/>
        <v>14128Xã Chiềng Yên21</v>
      </c>
    </row>
    <row r="1769" spans="1:18">
      <c r="A1769" s="6">
        <v>1768</v>
      </c>
      <c r="B1769" s="6">
        <v>14</v>
      </c>
      <c r="C1769" s="6" t="s">
        <v>1792</v>
      </c>
      <c r="D1769" s="6">
        <v>128</v>
      </c>
      <c r="E1769" s="6" t="s">
        <v>1986</v>
      </c>
      <c r="F1769" s="6">
        <v>4056</v>
      </c>
      <c r="G1769" s="6" t="s">
        <v>1996</v>
      </c>
      <c r="H1769" s="6">
        <v>2</v>
      </c>
      <c r="I1769" s="6" t="s">
        <v>297</v>
      </c>
      <c r="J1769" s="6">
        <v>1</v>
      </c>
      <c r="K1769" s="6" t="s">
        <v>810</v>
      </c>
      <c r="L1769" s="8">
        <v>6</v>
      </c>
      <c r="M1769" s="6" t="s">
        <v>297</v>
      </c>
      <c r="N1769" s="6" t="s">
        <v>1795</v>
      </c>
      <c r="R1769" s="6" t="str">
        <f t="shared" si="27"/>
        <v>14128Xã Chiềng Xuân21</v>
      </c>
    </row>
    <row r="1770" spans="1:18">
      <c r="A1770" s="6">
        <v>1769</v>
      </c>
      <c r="B1770" s="6">
        <v>14</v>
      </c>
      <c r="C1770" s="6" t="s">
        <v>1792</v>
      </c>
      <c r="D1770" s="6">
        <v>128</v>
      </c>
      <c r="E1770" s="6" t="s">
        <v>1986</v>
      </c>
      <c r="F1770" s="6">
        <v>4057</v>
      </c>
      <c r="G1770" s="6" t="s">
        <v>1997</v>
      </c>
      <c r="H1770" s="6">
        <v>2</v>
      </c>
      <c r="I1770" s="6" t="s">
        <v>297</v>
      </c>
      <c r="J1770" s="6">
        <v>1</v>
      </c>
      <c r="K1770" s="6" t="s">
        <v>810</v>
      </c>
      <c r="L1770" s="8">
        <v>6</v>
      </c>
      <c r="M1770" s="6" t="s">
        <v>297</v>
      </c>
      <c r="N1770" s="6" t="s">
        <v>1795</v>
      </c>
      <c r="R1770" s="6" t="str">
        <f t="shared" si="27"/>
        <v>14128Xã Xuân Nha21</v>
      </c>
    </row>
    <row r="1771" spans="1:18">
      <c r="A1771" s="6">
        <v>1770</v>
      </c>
      <c r="B1771" s="6">
        <v>14</v>
      </c>
      <c r="C1771" s="6" t="s">
        <v>1792</v>
      </c>
      <c r="D1771" s="6">
        <v>128</v>
      </c>
      <c r="E1771" s="6" t="s">
        <v>1986</v>
      </c>
      <c r="F1771" s="6">
        <v>4058</v>
      </c>
      <c r="G1771" s="6" t="s">
        <v>1998</v>
      </c>
      <c r="H1771" s="6">
        <v>2</v>
      </c>
      <c r="I1771" s="6" t="s">
        <v>297</v>
      </c>
      <c r="J1771" s="6">
        <v>1</v>
      </c>
      <c r="K1771" s="6" t="s">
        <v>810</v>
      </c>
      <c r="L1771" s="8">
        <v>6</v>
      </c>
      <c r="M1771" s="6" t="s">
        <v>297</v>
      </c>
      <c r="N1771" s="6" t="s">
        <v>1795</v>
      </c>
      <c r="R1771" s="6" t="str">
        <f t="shared" si="27"/>
        <v>14128Xã Tân Xuân21</v>
      </c>
    </row>
    <row r="1772" spans="1:18">
      <c r="A1772" s="6">
        <v>1771</v>
      </c>
      <c r="B1772" s="6">
        <v>15</v>
      </c>
      <c r="C1772" s="6" t="s">
        <v>1999</v>
      </c>
      <c r="D1772" s="6">
        <v>132</v>
      </c>
      <c r="E1772" s="6" t="s">
        <v>2000</v>
      </c>
      <c r="F1772" s="6">
        <v>4249</v>
      </c>
      <c r="G1772" s="6" t="s">
        <v>2001</v>
      </c>
      <c r="H1772" s="6">
        <v>1</v>
      </c>
      <c r="I1772" s="6" t="s">
        <v>251</v>
      </c>
      <c r="J1772" s="6">
        <v>1</v>
      </c>
      <c r="K1772" s="6" t="s">
        <v>810</v>
      </c>
      <c r="L1772" s="8">
        <v>5</v>
      </c>
      <c r="M1772" s="6" t="s">
        <v>251</v>
      </c>
      <c r="N1772" s="6" t="s">
        <v>2002</v>
      </c>
      <c r="R1772" s="6" t="str">
        <f t="shared" si="27"/>
        <v>15132Phường Yên Thịnh11</v>
      </c>
    </row>
    <row r="1773" spans="1:18">
      <c r="A1773" s="6">
        <v>1772</v>
      </c>
      <c r="B1773" s="6">
        <v>15</v>
      </c>
      <c r="C1773" s="6" t="s">
        <v>1999</v>
      </c>
      <c r="D1773" s="6">
        <v>132</v>
      </c>
      <c r="E1773" s="6" t="s">
        <v>2000</v>
      </c>
      <c r="F1773" s="6">
        <v>4252</v>
      </c>
      <c r="G1773" s="6" t="s">
        <v>2003</v>
      </c>
      <c r="H1773" s="6">
        <v>1</v>
      </c>
      <c r="I1773" s="6" t="s">
        <v>251</v>
      </c>
      <c r="J1773" s="6">
        <v>1</v>
      </c>
      <c r="K1773" s="6" t="s">
        <v>810</v>
      </c>
      <c r="L1773" s="8">
        <v>5</v>
      </c>
      <c r="M1773" s="6" t="s">
        <v>251</v>
      </c>
      <c r="N1773" s="6" t="s">
        <v>2002</v>
      </c>
      <c r="R1773" s="6" t="str">
        <f t="shared" si="27"/>
        <v>15132Phường Yên Ninh11</v>
      </c>
    </row>
    <row r="1774" spans="1:18">
      <c r="A1774" s="6">
        <v>1773</v>
      </c>
      <c r="B1774" s="6">
        <v>15</v>
      </c>
      <c r="C1774" s="6" t="s">
        <v>1999</v>
      </c>
      <c r="D1774" s="6">
        <v>132</v>
      </c>
      <c r="E1774" s="6" t="s">
        <v>2000</v>
      </c>
      <c r="F1774" s="6">
        <v>4255</v>
      </c>
      <c r="G1774" s="6" t="s">
        <v>2004</v>
      </c>
      <c r="H1774" s="6">
        <v>1</v>
      </c>
      <c r="I1774" s="6" t="s">
        <v>251</v>
      </c>
      <c r="J1774" s="6">
        <v>1</v>
      </c>
      <c r="K1774" s="6" t="s">
        <v>810</v>
      </c>
      <c r="L1774" s="8">
        <v>5</v>
      </c>
      <c r="M1774" s="6" t="s">
        <v>251</v>
      </c>
      <c r="N1774" s="6" t="s">
        <v>2002</v>
      </c>
      <c r="R1774" s="6" t="str">
        <f t="shared" si="27"/>
        <v>15132Phường Minh Tân11</v>
      </c>
    </row>
    <row r="1775" spans="1:18">
      <c r="A1775" s="6">
        <v>1774</v>
      </c>
      <c r="B1775" s="6">
        <v>15</v>
      </c>
      <c r="C1775" s="6" t="s">
        <v>1999</v>
      </c>
      <c r="D1775" s="6">
        <v>132</v>
      </c>
      <c r="E1775" s="6" t="s">
        <v>2000</v>
      </c>
      <c r="F1775" s="6">
        <v>4258</v>
      </c>
      <c r="G1775" s="6" t="s">
        <v>2005</v>
      </c>
      <c r="H1775" s="6">
        <v>1</v>
      </c>
      <c r="I1775" s="6" t="s">
        <v>251</v>
      </c>
      <c r="J1775" s="6">
        <v>1</v>
      </c>
      <c r="K1775" s="6" t="s">
        <v>810</v>
      </c>
      <c r="L1775" s="8">
        <v>5</v>
      </c>
      <c r="M1775" s="6" t="s">
        <v>251</v>
      </c>
      <c r="N1775" s="6" t="s">
        <v>2002</v>
      </c>
      <c r="R1775" s="6" t="str">
        <f t="shared" si="27"/>
        <v>15132Phường Nguyễn Thái Học11</v>
      </c>
    </row>
    <row r="1776" spans="1:18">
      <c r="A1776" s="6">
        <v>1775</v>
      </c>
      <c r="B1776" s="6">
        <v>15</v>
      </c>
      <c r="C1776" s="6" t="s">
        <v>1999</v>
      </c>
      <c r="D1776" s="6">
        <v>132</v>
      </c>
      <c r="E1776" s="6" t="s">
        <v>2000</v>
      </c>
      <c r="F1776" s="6">
        <v>4261</v>
      </c>
      <c r="G1776" s="6" t="s">
        <v>103</v>
      </c>
      <c r="H1776" s="6">
        <v>1</v>
      </c>
      <c r="I1776" s="6" t="s">
        <v>251</v>
      </c>
      <c r="J1776" s="6">
        <v>1</v>
      </c>
      <c r="K1776" s="6" t="s">
        <v>810</v>
      </c>
      <c r="L1776" s="8">
        <v>5</v>
      </c>
      <c r="M1776" s="6" t="s">
        <v>251</v>
      </c>
      <c r="N1776" s="6" t="s">
        <v>2002</v>
      </c>
      <c r="R1776" s="6" t="str">
        <f t="shared" si="27"/>
        <v>15132Phường Đồng Tâm11</v>
      </c>
    </row>
    <row r="1777" spans="1:18">
      <c r="A1777" s="6">
        <v>1776</v>
      </c>
      <c r="B1777" s="6">
        <v>15</v>
      </c>
      <c r="C1777" s="6" t="s">
        <v>1999</v>
      </c>
      <c r="D1777" s="6">
        <v>132</v>
      </c>
      <c r="E1777" s="6" t="s">
        <v>2000</v>
      </c>
      <c r="F1777" s="6">
        <v>4264</v>
      </c>
      <c r="G1777" s="6" t="s">
        <v>2006</v>
      </c>
      <c r="H1777" s="6">
        <v>1</v>
      </c>
      <c r="I1777" s="6" t="s">
        <v>251</v>
      </c>
      <c r="J1777" s="6">
        <v>1</v>
      </c>
      <c r="K1777" s="6" t="s">
        <v>810</v>
      </c>
      <c r="L1777" s="8">
        <v>5</v>
      </c>
      <c r="M1777" s="6" t="s">
        <v>251</v>
      </c>
      <c r="N1777" s="6" t="s">
        <v>2002</v>
      </c>
      <c r="R1777" s="6" t="str">
        <f t="shared" si="27"/>
        <v>15132Phường Nguyễn Phúc11</v>
      </c>
    </row>
    <row r="1778" spans="1:18">
      <c r="A1778" s="6">
        <v>1777</v>
      </c>
      <c r="B1778" s="6">
        <v>15</v>
      </c>
      <c r="C1778" s="6" t="s">
        <v>1999</v>
      </c>
      <c r="D1778" s="6">
        <v>132</v>
      </c>
      <c r="E1778" s="6" t="s">
        <v>2000</v>
      </c>
      <c r="F1778" s="6">
        <v>4267</v>
      </c>
      <c r="G1778" s="6" t="s">
        <v>2007</v>
      </c>
      <c r="H1778" s="6">
        <v>1</v>
      </c>
      <c r="I1778" s="6" t="s">
        <v>251</v>
      </c>
      <c r="J1778" s="6">
        <v>1</v>
      </c>
      <c r="K1778" s="6" t="s">
        <v>810</v>
      </c>
      <c r="L1778" s="8">
        <v>5</v>
      </c>
      <c r="M1778" s="6" t="s">
        <v>251</v>
      </c>
      <c r="N1778" s="6" t="s">
        <v>2002</v>
      </c>
      <c r="R1778" s="6" t="str">
        <f t="shared" si="27"/>
        <v>15132Phường Hồng Hà11</v>
      </c>
    </row>
    <row r="1779" spans="1:18">
      <c r="A1779" s="6">
        <v>1778</v>
      </c>
      <c r="B1779" s="6">
        <v>15</v>
      </c>
      <c r="C1779" s="6" t="s">
        <v>1999</v>
      </c>
      <c r="D1779" s="6">
        <v>132</v>
      </c>
      <c r="E1779" s="6" t="s">
        <v>2000</v>
      </c>
      <c r="F1779" s="6">
        <v>4270</v>
      </c>
      <c r="G1779" s="6" t="s">
        <v>2008</v>
      </c>
      <c r="H1779" s="6">
        <v>2</v>
      </c>
      <c r="I1779" s="6" t="s">
        <v>297</v>
      </c>
      <c r="J1779" s="6">
        <v>1</v>
      </c>
      <c r="K1779" s="6" t="s">
        <v>810</v>
      </c>
      <c r="L1779" s="8">
        <v>6</v>
      </c>
      <c r="M1779" s="6" t="s">
        <v>297</v>
      </c>
      <c r="N1779" s="6" t="s">
        <v>2002</v>
      </c>
      <c r="R1779" s="6" t="str">
        <f t="shared" si="27"/>
        <v>15132Xã Minh Bảo21</v>
      </c>
    </row>
    <row r="1780" spans="1:18">
      <c r="A1780" s="6">
        <v>1779</v>
      </c>
      <c r="B1780" s="6">
        <v>15</v>
      </c>
      <c r="C1780" s="6" t="s">
        <v>1999</v>
      </c>
      <c r="D1780" s="6">
        <v>132</v>
      </c>
      <c r="E1780" s="6" t="s">
        <v>2000</v>
      </c>
      <c r="F1780" s="6">
        <v>4273</v>
      </c>
      <c r="G1780" s="6" t="s">
        <v>1411</v>
      </c>
      <c r="H1780" s="6">
        <v>1</v>
      </c>
      <c r="I1780" s="6" t="s">
        <v>251</v>
      </c>
      <c r="J1780" s="6">
        <v>1</v>
      </c>
      <c r="K1780" s="6" t="s">
        <v>810</v>
      </c>
      <c r="L1780" s="8">
        <v>5</v>
      </c>
      <c r="M1780" s="6" t="s">
        <v>251</v>
      </c>
      <c r="N1780" s="6" t="s">
        <v>2002</v>
      </c>
      <c r="R1780" s="6" t="str">
        <f t="shared" si="27"/>
        <v>15132Phường Nam Cường11</v>
      </c>
    </row>
    <row r="1781" spans="1:18">
      <c r="A1781" s="6">
        <v>1780</v>
      </c>
      <c r="B1781" s="6">
        <v>15</v>
      </c>
      <c r="C1781" s="6" t="s">
        <v>1999</v>
      </c>
      <c r="D1781" s="6">
        <v>132</v>
      </c>
      <c r="E1781" s="6" t="s">
        <v>2000</v>
      </c>
      <c r="F1781" s="6">
        <v>4276</v>
      </c>
      <c r="G1781" s="6" t="s">
        <v>2009</v>
      </c>
      <c r="H1781" s="6">
        <v>2</v>
      </c>
      <c r="I1781" s="6" t="s">
        <v>297</v>
      </c>
      <c r="J1781" s="6">
        <v>1</v>
      </c>
      <c r="K1781" s="6" t="s">
        <v>810</v>
      </c>
      <c r="L1781" s="8">
        <v>6</v>
      </c>
      <c r="M1781" s="6" t="s">
        <v>297</v>
      </c>
      <c r="N1781" s="6" t="s">
        <v>2002</v>
      </c>
      <c r="R1781" s="6" t="str">
        <f t="shared" si="27"/>
        <v>15132Xã Tuy Lộc21</v>
      </c>
    </row>
    <row r="1782" spans="1:18">
      <c r="A1782" s="6">
        <v>1781</v>
      </c>
      <c r="B1782" s="6">
        <v>15</v>
      </c>
      <c r="C1782" s="6" t="s">
        <v>1999</v>
      </c>
      <c r="D1782" s="6">
        <v>132</v>
      </c>
      <c r="E1782" s="6" t="s">
        <v>2000</v>
      </c>
      <c r="F1782" s="6">
        <v>4279</v>
      </c>
      <c r="G1782" s="6" t="s">
        <v>1317</v>
      </c>
      <c r="H1782" s="6">
        <v>2</v>
      </c>
      <c r="I1782" s="6" t="s">
        <v>297</v>
      </c>
      <c r="J1782" s="6">
        <v>1</v>
      </c>
      <c r="K1782" s="6" t="s">
        <v>810</v>
      </c>
      <c r="L1782" s="8">
        <v>6</v>
      </c>
      <c r="M1782" s="6" t="s">
        <v>297</v>
      </c>
      <c r="N1782" s="6" t="s">
        <v>2002</v>
      </c>
      <c r="R1782" s="6" t="str">
        <f t="shared" si="27"/>
        <v>15132Xã Tân Thịnh21</v>
      </c>
    </row>
    <row r="1783" spans="1:18">
      <c r="A1783" s="6">
        <v>1782</v>
      </c>
      <c r="B1783" s="6">
        <v>15</v>
      </c>
      <c r="C1783" s="6" t="s">
        <v>1999</v>
      </c>
      <c r="D1783" s="6">
        <v>132</v>
      </c>
      <c r="E1783" s="6" t="s">
        <v>2000</v>
      </c>
      <c r="F1783" s="6">
        <v>4540</v>
      </c>
      <c r="G1783" s="6" t="s">
        <v>2010</v>
      </c>
      <c r="H1783" s="6">
        <v>2</v>
      </c>
      <c r="I1783" s="6" t="s">
        <v>297</v>
      </c>
      <c r="J1783" s="6">
        <v>1</v>
      </c>
      <c r="K1783" s="6" t="s">
        <v>810</v>
      </c>
      <c r="L1783" s="8">
        <v>6</v>
      </c>
      <c r="M1783" s="6" t="s">
        <v>297</v>
      </c>
      <c r="N1783" s="6" t="s">
        <v>2002</v>
      </c>
      <c r="R1783" s="6" t="str">
        <f t="shared" si="27"/>
        <v>15132Xã Âu Lâu21</v>
      </c>
    </row>
    <row r="1784" spans="1:18">
      <c r="A1784" s="6">
        <v>1783</v>
      </c>
      <c r="B1784" s="6">
        <v>15</v>
      </c>
      <c r="C1784" s="6" t="s">
        <v>1999</v>
      </c>
      <c r="D1784" s="6">
        <v>132</v>
      </c>
      <c r="E1784" s="6" t="s">
        <v>2000</v>
      </c>
      <c r="F1784" s="6">
        <v>4543</v>
      </c>
      <c r="G1784" s="6" t="s">
        <v>2011</v>
      </c>
      <c r="H1784" s="6">
        <v>2</v>
      </c>
      <c r="I1784" s="6" t="s">
        <v>297</v>
      </c>
      <c r="J1784" s="6">
        <v>1</v>
      </c>
      <c r="K1784" s="6" t="s">
        <v>810</v>
      </c>
      <c r="L1784" s="8">
        <v>6</v>
      </c>
      <c r="M1784" s="6" t="s">
        <v>297</v>
      </c>
      <c r="N1784" s="6" t="s">
        <v>2002</v>
      </c>
      <c r="R1784" s="6" t="str">
        <f t="shared" si="27"/>
        <v>15132Xã Giới Phiên21</v>
      </c>
    </row>
    <row r="1785" spans="1:18">
      <c r="A1785" s="6">
        <v>1784</v>
      </c>
      <c r="B1785" s="6">
        <v>15</v>
      </c>
      <c r="C1785" s="6" t="s">
        <v>1999</v>
      </c>
      <c r="D1785" s="6">
        <v>132</v>
      </c>
      <c r="E1785" s="6" t="s">
        <v>2000</v>
      </c>
      <c r="F1785" s="6">
        <v>4546</v>
      </c>
      <c r="G1785" s="6" t="s">
        <v>2012</v>
      </c>
      <c r="H1785" s="6">
        <v>1</v>
      </c>
      <c r="I1785" s="6" t="s">
        <v>251</v>
      </c>
      <c r="J1785" s="6">
        <v>1</v>
      </c>
      <c r="K1785" s="6" t="s">
        <v>810</v>
      </c>
      <c r="L1785" s="8">
        <v>5</v>
      </c>
      <c r="M1785" s="6" t="s">
        <v>251</v>
      </c>
      <c r="N1785" s="6" t="s">
        <v>2002</v>
      </c>
      <c r="R1785" s="6" t="str">
        <f t="shared" si="27"/>
        <v>15132Phường Hợp Minh11</v>
      </c>
    </row>
    <row r="1786" spans="1:18">
      <c r="A1786" s="6">
        <v>1785</v>
      </c>
      <c r="B1786" s="6">
        <v>15</v>
      </c>
      <c r="C1786" s="6" t="s">
        <v>1999</v>
      </c>
      <c r="D1786" s="6">
        <v>132</v>
      </c>
      <c r="E1786" s="6" t="s">
        <v>2000</v>
      </c>
      <c r="F1786" s="6">
        <v>4558</v>
      </c>
      <c r="G1786" s="6" t="s">
        <v>713</v>
      </c>
      <c r="H1786" s="6">
        <v>2</v>
      </c>
      <c r="I1786" s="6" t="s">
        <v>297</v>
      </c>
      <c r="J1786" s="6">
        <v>1</v>
      </c>
      <c r="K1786" s="6" t="s">
        <v>810</v>
      </c>
      <c r="L1786" s="8">
        <v>6</v>
      </c>
      <c r="M1786" s="6" t="s">
        <v>297</v>
      </c>
      <c r="N1786" s="6" t="s">
        <v>2002</v>
      </c>
      <c r="R1786" s="6" t="str">
        <f t="shared" si="27"/>
        <v>15132Xã Văn Phú21</v>
      </c>
    </row>
    <row r="1787" spans="1:18">
      <c r="A1787" s="6">
        <v>1786</v>
      </c>
      <c r="B1787" s="6">
        <v>15</v>
      </c>
      <c r="C1787" s="6" t="s">
        <v>1999</v>
      </c>
      <c r="D1787" s="6">
        <v>133</v>
      </c>
      <c r="E1787" s="6" t="s">
        <v>2013</v>
      </c>
      <c r="F1787" s="6">
        <v>4282</v>
      </c>
      <c r="G1787" s="6" t="s">
        <v>2014</v>
      </c>
      <c r="H1787" s="6">
        <v>1</v>
      </c>
      <c r="I1787" s="6" t="s">
        <v>251</v>
      </c>
      <c r="J1787" s="6">
        <v>1</v>
      </c>
      <c r="K1787" s="6" t="s">
        <v>810</v>
      </c>
      <c r="L1787" s="8">
        <v>5</v>
      </c>
      <c r="M1787" s="6" t="s">
        <v>251</v>
      </c>
      <c r="N1787" s="6" t="s">
        <v>2002</v>
      </c>
      <c r="R1787" s="6" t="str">
        <f t="shared" si="27"/>
        <v>15133Phường Pú Trạng11</v>
      </c>
    </row>
    <row r="1788" spans="1:18">
      <c r="A1788" s="6">
        <v>1787</v>
      </c>
      <c r="B1788" s="6">
        <v>15</v>
      </c>
      <c r="C1788" s="6" t="s">
        <v>1999</v>
      </c>
      <c r="D1788" s="6">
        <v>133</v>
      </c>
      <c r="E1788" s="6" t="s">
        <v>2013</v>
      </c>
      <c r="F1788" s="6">
        <v>4285</v>
      </c>
      <c r="G1788" s="6" t="s">
        <v>2015</v>
      </c>
      <c r="H1788" s="6">
        <v>1</v>
      </c>
      <c r="I1788" s="6" t="s">
        <v>251</v>
      </c>
      <c r="J1788" s="6">
        <v>1</v>
      </c>
      <c r="K1788" s="6" t="s">
        <v>810</v>
      </c>
      <c r="L1788" s="8">
        <v>5</v>
      </c>
      <c r="M1788" s="6" t="s">
        <v>251</v>
      </c>
      <c r="N1788" s="6" t="s">
        <v>2002</v>
      </c>
      <c r="R1788" s="6" t="str">
        <f t="shared" si="27"/>
        <v>15133Phường Trung Tâm11</v>
      </c>
    </row>
    <row r="1789" spans="1:18">
      <c r="A1789" s="6">
        <v>1788</v>
      </c>
      <c r="B1789" s="6">
        <v>15</v>
      </c>
      <c r="C1789" s="6" t="s">
        <v>1999</v>
      </c>
      <c r="D1789" s="6">
        <v>133</v>
      </c>
      <c r="E1789" s="6" t="s">
        <v>2013</v>
      </c>
      <c r="F1789" s="6">
        <v>4288</v>
      </c>
      <c r="G1789" s="6" t="s">
        <v>2016</v>
      </c>
      <c r="H1789" s="6">
        <v>1</v>
      </c>
      <c r="I1789" s="6" t="s">
        <v>251</v>
      </c>
      <c r="J1789" s="6">
        <v>1</v>
      </c>
      <c r="K1789" s="6" t="s">
        <v>810</v>
      </c>
      <c r="L1789" s="8">
        <v>5</v>
      </c>
      <c r="M1789" s="6" t="s">
        <v>251</v>
      </c>
      <c r="N1789" s="6" t="s">
        <v>2002</v>
      </c>
      <c r="R1789" s="6" t="str">
        <f t="shared" si="27"/>
        <v>15133Phường Tân An11</v>
      </c>
    </row>
    <row r="1790" spans="1:18">
      <c r="A1790" s="6">
        <v>1789</v>
      </c>
      <c r="B1790" s="6">
        <v>15</v>
      </c>
      <c r="C1790" s="6" t="s">
        <v>1999</v>
      </c>
      <c r="D1790" s="6">
        <v>133</v>
      </c>
      <c r="E1790" s="6" t="s">
        <v>2013</v>
      </c>
      <c r="F1790" s="6">
        <v>4291</v>
      </c>
      <c r="G1790" s="6" t="s">
        <v>2017</v>
      </c>
      <c r="H1790" s="6">
        <v>1</v>
      </c>
      <c r="I1790" s="6" t="s">
        <v>251</v>
      </c>
      <c r="J1790" s="6">
        <v>1</v>
      </c>
      <c r="K1790" s="6" t="s">
        <v>810</v>
      </c>
      <c r="L1790" s="8">
        <v>5</v>
      </c>
      <c r="M1790" s="6" t="s">
        <v>251</v>
      </c>
      <c r="N1790" s="6" t="s">
        <v>2002</v>
      </c>
      <c r="R1790" s="6" t="str">
        <f t="shared" si="27"/>
        <v>15133Phường Cầu Thia11</v>
      </c>
    </row>
    <row r="1791" spans="1:18">
      <c r="A1791" s="6">
        <v>1790</v>
      </c>
      <c r="B1791" s="6">
        <v>15</v>
      </c>
      <c r="C1791" s="6" t="s">
        <v>1999</v>
      </c>
      <c r="D1791" s="6">
        <v>133</v>
      </c>
      <c r="E1791" s="6" t="s">
        <v>2013</v>
      </c>
      <c r="F1791" s="6">
        <v>4294</v>
      </c>
      <c r="G1791" s="6" t="s">
        <v>2018</v>
      </c>
      <c r="H1791" s="6">
        <v>2</v>
      </c>
      <c r="I1791" s="6" t="s">
        <v>297</v>
      </c>
      <c r="J1791" s="6">
        <v>1</v>
      </c>
      <c r="K1791" s="6" t="s">
        <v>810</v>
      </c>
      <c r="L1791" s="8">
        <v>6</v>
      </c>
      <c r="M1791" s="6" t="s">
        <v>297</v>
      </c>
      <c r="N1791" s="6" t="s">
        <v>2002</v>
      </c>
      <c r="R1791" s="6" t="str">
        <f t="shared" si="27"/>
        <v>15133Xã Nghĩa Lợi21</v>
      </c>
    </row>
    <row r="1792" spans="1:18">
      <c r="A1792" s="6">
        <v>1791</v>
      </c>
      <c r="B1792" s="6">
        <v>15</v>
      </c>
      <c r="C1792" s="6" t="s">
        <v>1999</v>
      </c>
      <c r="D1792" s="6">
        <v>133</v>
      </c>
      <c r="E1792" s="6" t="s">
        <v>2013</v>
      </c>
      <c r="F1792" s="6">
        <v>4297</v>
      </c>
      <c r="G1792" s="6" t="s">
        <v>2019</v>
      </c>
      <c r="H1792" s="6">
        <v>2</v>
      </c>
      <c r="I1792" s="6" t="s">
        <v>297</v>
      </c>
      <c r="J1792" s="6">
        <v>1</v>
      </c>
      <c r="K1792" s="6" t="s">
        <v>810</v>
      </c>
      <c r="L1792" s="8">
        <v>6</v>
      </c>
      <c r="M1792" s="6" t="s">
        <v>297</v>
      </c>
      <c r="N1792" s="6" t="s">
        <v>2002</v>
      </c>
      <c r="R1792" s="6" t="str">
        <f t="shared" si="27"/>
        <v>15133Xã Nghĩa Phúc21</v>
      </c>
    </row>
    <row r="1793" spans="1:18">
      <c r="A1793" s="6">
        <v>1792</v>
      </c>
      <c r="B1793" s="6">
        <v>15</v>
      </c>
      <c r="C1793" s="6" t="s">
        <v>1999</v>
      </c>
      <c r="D1793" s="6">
        <v>133</v>
      </c>
      <c r="E1793" s="6" t="s">
        <v>2013</v>
      </c>
      <c r="F1793" s="6">
        <v>4300</v>
      </c>
      <c r="G1793" s="6" t="s">
        <v>2020</v>
      </c>
      <c r="H1793" s="6">
        <v>2</v>
      </c>
      <c r="I1793" s="6" t="s">
        <v>297</v>
      </c>
      <c r="J1793" s="6">
        <v>1</v>
      </c>
      <c r="K1793" s="6" t="s">
        <v>810</v>
      </c>
      <c r="L1793" s="8">
        <v>6</v>
      </c>
      <c r="M1793" s="6" t="s">
        <v>297</v>
      </c>
      <c r="N1793" s="6" t="s">
        <v>2002</v>
      </c>
      <c r="R1793" s="6" t="str">
        <f t="shared" si="27"/>
        <v>15133Xã Nghĩa An21</v>
      </c>
    </row>
    <row r="1794" spans="1:18">
      <c r="A1794" s="6">
        <v>1793</v>
      </c>
      <c r="B1794" s="6">
        <v>15</v>
      </c>
      <c r="C1794" s="6" t="s">
        <v>1999</v>
      </c>
      <c r="D1794" s="6">
        <v>133</v>
      </c>
      <c r="E1794" s="6" t="s">
        <v>2013</v>
      </c>
      <c r="F1794" s="6">
        <v>4624</v>
      </c>
      <c r="G1794" s="6" t="s">
        <v>2021</v>
      </c>
      <c r="H1794" s="6">
        <v>2</v>
      </c>
      <c r="I1794" s="6" t="s">
        <v>297</v>
      </c>
      <c r="J1794" s="6">
        <v>1</v>
      </c>
      <c r="K1794" s="6" t="s">
        <v>810</v>
      </c>
      <c r="L1794" s="8">
        <v>6</v>
      </c>
      <c r="M1794" s="6" t="s">
        <v>297</v>
      </c>
      <c r="N1794" s="6" t="s">
        <v>2002</v>
      </c>
      <c r="R1794" s="6" t="str">
        <f t="shared" si="27"/>
        <v>15133Xã Nghĩa Lộ21</v>
      </c>
    </row>
    <row r="1795" spans="1:18">
      <c r="A1795" s="6">
        <v>1794</v>
      </c>
      <c r="B1795" s="6">
        <v>15</v>
      </c>
      <c r="C1795" s="6" t="s">
        <v>1999</v>
      </c>
      <c r="D1795" s="6">
        <v>133</v>
      </c>
      <c r="E1795" s="6" t="s">
        <v>2013</v>
      </c>
      <c r="F1795" s="6">
        <v>4660</v>
      </c>
      <c r="G1795" s="6" t="s">
        <v>2022</v>
      </c>
      <c r="H1795" s="6">
        <v>2</v>
      </c>
      <c r="I1795" s="6" t="s">
        <v>297</v>
      </c>
      <c r="J1795" s="6">
        <v>1</v>
      </c>
      <c r="K1795" s="6" t="s">
        <v>810</v>
      </c>
      <c r="L1795" s="8">
        <v>6</v>
      </c>
      <c r="M1795" s="6" t="s">
        <v>297</v>
      </c>
      <c r="N1795" s="6" t="s">
        <v>2002</v>
      </c>
      <c r="R1795" s="6" t="str">
        <f t="shared" ref="R1795:R1858" si="28">CONCATENATE(B1795,D1795,G1795,H1795,J1795)</f>
        <v>15133Xã Sơn A21</v>
      </c>
    </row>
    <row r="1796" spans="1:18">
      <c r="A1796" s="6">
        <v>1795</v>
      </c>
      <c r="B1796" s="6">
        <v>15</v>
      </c>
      <c r="C1796" s="6" t="s">
        <v>1999</v>
      </c>
      <c r="D1796" s="6">
        <v>133</v>
      </c>
      <c r="E1796" s="6" t="s">
        <v>2013</v>
      </c>
      <c r="F1796" s="6">
        <v>4663</v>
      </c>
      <c r="G1796" s="6" t="s">
        <v>2023</v>
      </c>
      <c r="H1796" s="6">
        <v>2</v>
      </c>
      <c r="I1796" s="6" t="s">
        <v>297</v>
      </c>
      <c r="J1796" s="6">
        <v>1</v>
      </c>
      <c r="K1796" s="6" t="s">
        <v>810</v>
      </c>
      <c r="L1796" s="8">
        <v>6</v>
      </c>
      <c r="M1796" s="6" t="s">
        <v>297</v>
      </c>
      <c r="N1796" s="6" t="s">
        <v>2002</v>
      </c>
      <c r="R1796" s="6" t="str">
        <f t="shared" si="28"/>
        <v>15133Xã Phù Nham21</v>
      </c>
    </row>
    <row r="1797" spans="1:18">
      <c r="A1797" s="6">
        <v>1796</v>
      </c>
      <c r="B1797" s="6">
        <v>15</v>
      </c>
      <c r="C1797" s="6" t="s">
        <v>1999</v>
      </c>
      <c r="D1797" s="6">
        <v>133</v>
      </c>
      <c r="E1797" s="6" t="s">
        <v>2013</v>
      </c>
      <c r="F1797" s="6">
        <v>4675</v>
      </c>
      <c r="G1797" s="6" t="s">
        <v>2024</v>
      </c>
      <c r="H1797" s="6">
        <v>2</v>
      </c>
      <c r="I1797" s="6" t="s">
        <v>297</v>
      </c>
      <c r="J1797" s="6">
        <v>1</v>
      </c>
      <c r="K1797" s="6" t="s">
        <v>810</v>
      </c>
      <c r="L1797" s="8">
        <v>6</v>
      </c>
      <c r="M1797" s="6" t="s">
        <v>297</v>
      </c>
      <c r="N1797" s="6" t="s">
        <v>2002</v>
      </c>
      <c r="R1797" s="6" t="str">
        <f t="shared" si="28"/>
        <v>15133Xã Thanh Lương21</v>
      </c>
    </row>
    <row r="1798" spans="1:18">
      <c r="A1798" s="6">
        <v>1797</v>
      </c>
      <c r="B1798" s="6">
        <v>15</v>
      </c>
      <c r="C1798" s="6" t="s">
        <v>1999</v>
      </c>
      <c r="D1798" s="6">
        <v>133</v>
      </c>
      <c r="E1798" s="6" t="s">
        <v>2013</v>
      </c>
      <c r="F1798" s="6">
        <v>4678</v>
      </c>
      <c r="G1798" s="6" t="s">
        <v>2025</v>
      </c>
      <c r="H1798" s="6">
        <v>2</v>
      </c>
      <c r="I1798" s="6" t="s">
        <v>297</v>
      </c>
      <c r="J1798" s="6">
        <v>1</v>
      </c>
      <c r="K1798" s="6" t="s">
        <v>810</v>
      </c>
      <c r="L1798" s="8">
        <v>6</v>
      </c>
      <c r="M1798" s="6" t="s">
        <v>297</v>
      </c>
      <c r="N1798" s="6" t="s">
        <v>2002</v>
      </c>
      <c r="R1798" s="6" t="str">
        <f t="shared" si="28"/>
        <v>15133Xã Hạnh Sơn21</v>
      </c>
    </row>
    <row r="1799" spans="1:18">
      <c r="A1799" s="6">
        <v>1798</v>
      </c>
      <c r="B1799" s="6">
        <v>15</v>
      </c>
      <c r="C1799" s="6" t="s">
        <v>1999</v>
      </c>
      <c r="D1799" s="6">
        <v>133</v>
      </c>
      <c r="E1799" s="6" t="s">
        <v>2013</v>
      </c>
      <c r="F1799" s="6">
        <v>4681</v>
      </c>
      <c r="G1799" s="6" t="s">
        <v>1305</v>
      </c>
      <c r="H1799" s="6">
        <v>2</v>
      </c>
      <c r="I1799" s="6" t="s">
        <v>297</v>
      </c>
      <c r="J1799" s="6">
        <v>1</v>
      </c>
      <c r="K1799" s="6" t="s">
        <v>810</v>
      </c>
      <c r="L1799" s="8">
        <v>6</v>
      </c>
      <c r="M1799" s="6" t="s">
        <v>297</v>
      </c>
      <c r="N1799" s="6" t="s">
        <v>2002</v>
      </c>
      <c r="R1799" s="6" t="str">
        <f t="shared" si="28"/>
        <v>15133Xã Phúc Sơn21</v>
      </c>
    </row>
    <row r="1800" spans="1:18">
      <c r="A1800" s="6">
        <v>1799</v>
      </c>
      <c r="B1800" s="6">
        <v>15</v>
      </c>
      <c r="C1800" s="6" t="s">
        <v>1999</v>
      </c>
      <c r="D1800" s="6">
        <v>133</v>
      </c>
      <c r="E1800" s="6" t="s">
        <v>2013</v>
      </c>
      <c r="F1800" s="6">
        <v>4684</v>
      </c>
      <c r="G1800" s="6" t="s">
        <v>2026</v>
      </c>
      <c r="H1800" s="6">
        <v>2</v>
      </c>
      <c r="I1800" s="6" t="s">
        <v>297</v>
      </c>
      <c r="J1800" s="6">
        <v>1</v>
      </c>
      <c r="K1800" s="6" t="s">
        <v>810</v>
      </c>
      <c r="L1800" s="8">
        <v>6</v>
      </c>
      <c r="M1800" s="6" t="s">
        <v>297</v>
      </c>
      <c r="N1800" s="6" t="s">
        <v>2002</v>
      </c>
      <c r="R1800" s="6" t="str">
        <f t="shared" si="28"/>
        <v>15133Xã Thạch Lương21</v>
      </c>
    </row>
    <row r="1801" spans="1:18">
      <c r="A1801" s="6">
        <v>1800</v>
      </c>
      <c r="B1801" s="6">
        <v>15</v>
      </c>
      <c r="C1801" s="6" t="s">
        <v>1999</v>
      </c>
      <c r="D1801" s="6">
        <v>135</v>
      </c>
      <c r="E1801" s="6" t="s">
        <v>2027</v>
      </c>
      <c r="F1801" s="6">
        <v>4303</v>
      </c>
      <c r="G1801" s="6" t="s">
        <v>2028</v>
      </c>
      <c r="H1801" s="6">
        <v>1</v>
      </c>
      <c r="I1801" s="6" t="s">
        <v>251</v>
      </c>
      <c r="J1801" s="6">
        <v>1</v>
      </c>
      <c r="K1801" s="6" t="s">
        <v>810</v>
      </c>
      <c r="L1801" s="8">
        <v>5</v>
      </c>
      <c r="M1801" s="6" t="s">
        <v>251</v>
      </c>
      <c r="N1801" s="6" t="s">
        <v>2002</v>
      </c>
      <c r="R1801" s="6" t="str">
        <f t="shared" si="28"/>
        <v>15135Thị trấn Yên Thế11</v>
      </c>
    </row>
    <row r="1802" spans="1:18">
      <c r="A1802" s="6">
        <v>1801</v>
      </c>
      <c r="B1802" s="6">
        <v>15</v>
      </c>
      <c r="C1802" s="6" t="s">
        <v>1999</v>
      </c>
      <c r="D1802" s="6">
        <v>135</v>
      </c>
      <c r="E1802" s="6" t="s">
        <v>2027</v>
      </c>
      <c r="F1802" s="6">
        <v>4306</v>
      </c>
      <c r="G1802" s="6" t="s">
        <v>2029</v>
      </c>
      <c r="H1802" s="6">
        <v>2</v>
      </c>
      <c r="I1802" s="6" t="s">
        <v>297</v>
      </c>
      <c r="J1802" s="6">
        <v>1</v>
      </c>
      <c r="K1802" s="6" t="s">
        <v>810</v>
      </c>
      <c r="L1802" s="8">
        <v>6</v>
      </c>
      <c r="M1802" s="6" t="s">
        <v>297</v>
      </c>
      <c r="N1802" s="6" t="s">
        <v>2002</v>
      </c>
      <c r="R1802" s="6" t="str">
        <f t="shared" si="28"/>
        <v>15135Xã Tân Phượng21</v>
      </c>
    </row>
    <row r="1803" spans="1:18">
      <c r="A1803" s="6">
        <v>1802</v>
      </c>
      <c r="B1803" s="6">
        <v>15</v>
      </c>
      <c r="C1803" s="6" t="s">
        <v>1999</v>
      </c>
      <c r="D1803" s="6">
        <v>135</v>
      </c>
      <c r="E1803" s="6" t="s">
        <v>2027</v>
      </c>
      <c r="F1803" s="6">
        <v>4309</v>
      </c>
      <c r="G1803" s="6" t="s">
        <v>2030</v>
      </c>
      <c r="H1803" s="6">
        <v>2</v>
      </c>
      <c r="I1803" s="6" t="s">
        <v>297</v>
      </c>
      <c r="J1803" s="6">
        <v>1</v>
      </c>
      <c r="K1803" s="6" t="s">
        <v>810</v>
      </c>
      <c r="L1803" s="8">
        <v>6</v>
      </c>
      <c r="M1803" s="6" t="s">
        <v>297</v>
      </c>
      <c r="N1803" s="6" t="s">
        <v>2002</v>
      </c>
      <c r="R1803" s="6" t="str">
        <f t="shared" si="28"/>
        <v>15135Xã Lâm Thượng21</v>
      </c>
    </row>
    <row r="1804" spans="1:18">
      <c r="A1804" s="6">
        <v>1803</v>
      </c>
      <c r="B1804" s="6">
        <v>15</v>
      </c>
      <c r="C1804" s="6" t="s">
        <v>1999</v>
      </c>
      <c r="D1804" s="6">
        <v>135</v>
      </c>
      <c r="E1804" s="6" t="s">
        <v>2027</v>
      </c>
      <c r="F1804" s="6">
        <v>4312</v>
      </c>
      <c r="G1804" s="6" t="s">
        <v>2031</v>
      </c>
      <c r="H1804" s="6">
        <v>2</v>
      </c>
      <c r="I1804" s="6" t="s">
        <v>297</v>
      </c>
      <c r="J1804" s="6">
        <v>1</v>
      </c>
      <c r="K1804" s="6" t="s">
        <v>810</v>
      </c>
      <c r="L1804" s="8">
        <v>6</v>
      </c>
      <c r="M1804" s="6" t="s">
        <v>297</v>
      </c>
      <c r="N1804" s="6" t="s">
        <v>2002</v>
      </c>
      <c r="R1804" s="6" t="str">
        <f t="shared" si="28"/>
        <v>15135Xã Khánh Thiện21</v>
      </c>
    </row>
    <row r="1805" spans="1:18">
      <c r="A1805" s="6">
        <v>1804</v>
      </c>
      <c r="B1805" s="6">
        <v>15</v>
      </c>
      <c r="C1805" s="6" t="s">
        <v>1999</v>
      </c>
      <c r="D1805" s="6">
        <v>135</v>
      </c>
      <c r="E1805" s="6" t="s">
        <v>2027</v>
      </c>
      <c r="F1805" s="6">
        <v>4315</v>
      </c>
      <c r="G1805" s="6" t="s">
        <v>2032</v>
      </c>
      <c r="H1805" s="6">
        <v>2</v>
      </c>
      <c r="I1805" s="6" t="s">
        <v>297</v>
      </c>
      <c r="J1805" s="6">
        <v>1</v>
      </c>
      <c r="K1805" s="6" t="s">
        <v>810</v>
      </c>
      <c r="L1805" s="8">
        <v>6</v>
      </c>
      <c r="M1805" s="6" t="s">
        <v>297</v>
      </c>
      <c r="N1805" s="6" t="s">
        <v>2002</v>
      </c>
      <c r="R1805" s="6" t="str">
        <f t="shared" si="28"/>
        <v>15135Xã Minh Chuẩn21</v>
      </c>
    </row>
    <row r="1806" spans="1:18">
      <c r="A1806" s="6">
        <v>1805</v>
      </c>
      <c r="B1806" s="6">
        <v>15</v>
      </c>
      <c r="C1806" s="6" t="s">
        <v>1999</v>
      </c>
      <c r="D1806" s="6">
        <v>135</v>
      </c>
      <c r="E1806" s="6" t="s">
        <v>2027</v>
      </c>
      <c r="F1806" s="6">
        <v>4318</v>
      </c>
      <c r="G1806" s="6" t="s">
        <v>2033</v>
      </c>
      <c r="H1806" s="6">
        <v>2</v>
      </c>
      <c r="I1806" s="6" t="s">
        <v>297</v>
      </c>
      <c r="J1806" s="6">
        <v>1</v>
      </c>
      <c r="K1806" s="6" t="s">
        <v>810</v>
      </c>
      <c r="L1806" s="8">
        <v>6</v>
      </c>
      <c r="M1806" s="6" t="s">
        <v>297</v>
      </c>
      <c r="N1806" s="6" t="s">
        <v>2002</v>
      </c>
      <c r="R1806" s="6" t="str">
        <f t="shared" si="28"/>
        <v>15135Xã Mai Sơn21</v>
      </c>
    </row>
    <row r="1807" spans="1:18">
      <c r="A1807" s="6">
        <v>1806</v>
      </c>
      <c r="B1807" s="6">
        <v>15</v>
      </c>
      <c r="C1807" s="6" t="s">
        <v>1999</v>
      </c>
      <c r="D1807" s="6">
        <v>135</v>
      </c>
      <c r="E1807" s="6" t="s">
        <v>2027</v>
      </c>
      <c r="F1807" s="6">
        <v>4321</v>
      </c>
      <c r="G1807" s="6" t="s">
        <v>2034</v>
      </c>
      <c r="H1807" s="6">
        <v>2</v>
      </c>
      <c r="I1807" s="6" t="s">
        <v>297</v>
      </c>
      <c r="J1807" s="6">
        <v>1</v>
      </c>
      <c r="K1807" s="6" t="s">
        <v>810</v>
      </c>
      <c r="L1807" s="8">
        <v>6</v>
      </c>
      <c r="M1807" s="6" t="s">
        <v>297</v>
      </c>
      <c r="N1807" s="6" t="s">
        <v>2002</v>
      </c>
      <c r="R1807" s="6" t="str">
        <f t="shared" si="28"/>
        <v>15135Xã Khai Trung21</v>
      </c>
    </row>
    <row r="1808" spans="1:18">
      <c r="A1808" s="6">
        <v>1807</v>
      </c>
      <c r="B1808" s="6">
        <v>15</v>
      </c>
      <c r="C1808" s="6" t="s">
        <v>1999</v>
      </c>
      <c r="D1808" s="6">
        <v>135</v>
      </c>
      <c r="E1808" s="6" t="s">
        <v>2027</v>
      </c>
      <c r="F1808" s="6">
        <v>4324</v>
      </c>
      <c r="G1808" s="6" t="s">
        <v>2035</v>
      </c>
      <c r="H1808" s="6">
        <v>2</v>
      </c>
      <c r="I1808" s="6" t="s">
        <v>297</v>
      </c>
      <c r="J1808" s="6">
        <v>1</v>
      </c>
      <c r="K1808" s="6" t="s">
        <v>810</v>
      </c>
      <c r="L1808" s="8">
        <v>6</v>
      </c>
      <c r="M1808" s="6" t="s">
        <v>297</v>
      </c>
      <c r="N1808" s="6" t="s">
        <v>2002</v>
      </c>
      <c r="R1808" s="6" t="str">
        <f t="shared" si="28"/>
        <v>15135Xã Mường Lai21</v>
      </c>
    </row>
    <row r="1809" spans="1:18">
      <c r="A1809" s="6">
        <v>1808</v>
      </c>
      <c r="B1809" s="6">
        <v>15</v>
      </c>
      <c r="C1809" s="6" t="s">
        <v>1999</v>
      </c>
      <c r="D1809" s="6">
        <v>135</v>
      </c>
      <c r="E1809" s="6" t="s">
        <v>2027</v>
      </c>
      <c r="F1809" s="6">
        <v>4327</v>
      </c>
      <c r="G1809" s="6" t="s">
        <v>1093</v>
      </c>
      <c r="H1809" s="6">
        <v>2</v>
      </c>
      <c r="I1809" s="6" t="s">
        <v>297</v>
      </c>
      <c r="J1809" s="6">
        <v>1</v>
      </c>
      <c r="K1809" s="6" t="s">
        <v>810</v>
      </c>
      <c r="L1809" s="8">
        <v>6</v>
      </c>
      <c r="M1809" s="6" t="s">
        <v>297</v>
      </c>
      <c r="N1809" s="6" t="s">
        <v>2002</v>
      </c>
      <c r="R1809" s="6" t="str">
        <f t="shared" si="28"/>
        <v>15135Xã An Lạc21</v>
      </c>
    </row>
    <row r="1810" spans="1:18">
      <c r="A1810" s="6">
        <v>1809</v>
      </c>
      <c r="B1810" s="6">
        <v>15</v>
      </c>
      <c r="C1810" s="6" t="s">
        <v>1999</v>
      </c>
      <c r="D1810" s="6">
        <v>135</v>
      </c>
      <c r="E1810" s="6" t="s">
        <v>2027</v>
      </c>
      <c r="F1810" s="6">
        <v>4330</v>
      </c>
      <c r="G1810" s="6" t="s">
        <v>2036</v>
      </c>
      <c r="H1810" s="6">
        <v>2</v>
      </c>
      <c r="I1810" s="6" t="s">
        <v>297</v>
      </c>
      <c r="J1810" s="6">
        <v>1</v>
      </c>
      <c r="K1810" s="6" t="s">
        <v>810</v>
      </c>
      <c r="L1810" s="8">
        <v>6</v>
      </c>
      <c r="M1810" s="6" t="s">
        <v>297</v>
      </c>
      <c r="N1810" s="6" t="s">
        <v>2002</v>
      </c>
      <c r="R1810" s="6" t="str">
        <f t="shared" si="28"/>
        <v>15135Xã Minh Xuân21</v>
      </c>
    </row>
    <row r="1811" spans="1:18">
      <c r="A1811" s="6">
        <v>1810</v>
      </c>
      <c r="B1811" s="6">
        <v>15</v>
      </c>
      <c r="C1811" s="6" t="s">
        <v>1999</v>
      </c>
      <c r="D1811" s="6">
        <v>135</v>
      </c>
      <c r="E1811" s="6" t="s">
        <v>2027</v>
      </c>
      <c r="F1811" s="6">
        <v>4333</v>
      </c>
      <c r="G1811" s="6" t="s">
        <v>2037</v>
      </c>
      <c r="H1811" s="6">
        <v>2</v>
      </c>
      <c r="I1811" s="6" t="s">
        <v>297</v>
      </c>
      <c r="J1811" s="6">
        <v>1</v>
      </c>
      <c r="K1811" s="6" t="s">
        <v>810</v>
      </c>
      <c r="L1811" s="8">
        <v>6</v>
      </c>
      <c r="M1811" s="6" t="s">
        <v>297</v>
      </c>
      <c r="N1811" s="6" t="s">
        <v>2002</v>
      </c>
      <c r="R1811" s="6" t="str">
        <f t="shared" si="28"/>
        <v>15135Xã Tô Mậu21</v>
      </c>
    </row>
    <row r="1812" spans="1:18">
      <c r="A1812" s="6">
        <v>1811</v>
      </c>
      <c r="B1812" s="6">
        <v>15</v>
      </c>
      <c r="C1812" s="6" t="s">
        <v>1999</v>
      </c>
      <c r="D1812" s="6">
        <v>135</v>
      </c>
      <c r="E1812" s="6" t="s">
        <v>2027</v>
      </c>
      <c r="F1812" s="6">
        <v>4336</v>
      </c>
      <c r="G1812" s="6" t="s">
        <v>2038</v>
      </c>
      <c r="H1812" s="6">
        <v>2</v>
      </c>
      <c r="I1812" s="6" t="s">
        <v>297</v>
      </c>
      <c r="J1812" s="6">
        <v>1</v>
      </c>
      <c r="K1812" s="6" t="s">
        <v>810</v>
      </c>
      <c r="L1812" s="8">
        <v>6</v>
      </c>
      <c r="M1812" s="6" t="s">
        <v>297</v>
      </c>
      <c r="N1812" s="6" t="s">
        <v>2002</v>
      </c>
      <c r="R1812" s="6" t="str">
        <f t="shared" si="28"/>
        <v>15135Xã Tân Lĩnh21</v>
      </c>
    </row>
    <row r="1813" spans="1:18">
      <c r="A1813" s="6">
        <v>1812</v>
      </c>
      <c r="B1813" s="6">
        <v>15</v>
      </c>
      <c r="C1813" s="6" t="s">
        <v>1999</v>
      </c>
      <c r="D1813" s="6">
        <v>135</v>
      </c>
      <c r="E1813" s="6" t="s">
        <v>2027</v>
      </c>
      <c r="F1813" s="6">
        <v>4339</v>
      </c>
      <c r="G1813" s="6" t="s">
        <v>2039</v>
      </c>
      <c r="H1813" s="6">
        <v>2</v>
      </c>
      <c r="I1813" s="6" t="s">
        <v>297</v>
      </c>
      <c r="J1813" s="6">
        <v>1</v>
      </c>
      <c r="K1813" s="6" t="s">
        <v>810</v>
      </c>
      <c r="L1813" s="8">
        <v>6</v>
      </c>
      <c r="M1813" s="6" t="s">
        <v>297</v>
      </c>
      <c r="N1813" s="6" t="s">
        <v>2002</v>
      </c>
      <c r="R1813" s="6" t="str">
        <f t="shared" si="28"/>
        <v>15135Xã Yên Thắng21</v>
      </c>
    </row>
    <row r="1814" spans="1:18">
      <c r="A1814" s="6">
        <v>1813</v>
      </c>
      <c r="B1814" s="6">
        <v>15</v>
      </c>
      <c r="C1814" s="6" t="s">
        <v>1999</v>
      </c>
      <c r="D1814" s="6">
        <v>135</v>
      </c>
      <c r="E1814" s="6" t="s">
        <v>2027</v>
      </c>
      <c r="F1814" s="6">
        <v>4342</v>
      </c>
      <c r="G1814" s="6" t="s">
        <v>2040</v>
      </c>
      <c r="H1814" s="6">
        <v>2</v>
      </c>
      <c r="I1814" s="6" t="s">
        <v>297</v>
      </c>
      <c r="J1814" s="6">
        <v>1</v>
      </c>
      <c r="K1814" s="6" t="s">
        <v>810</v>
      </c>
      <c r="L1814" s="8">
        <v>6</v>
      </c>
      <c r="M1814" s="6" t="s">
        <v>297</v>
      </c>
      <c r="N1814" s="6" t="s">
        <v>2002</v>
      </c>
      <c r="R1814" s="6" t="str">
        <f t="shared" si="28"/>
        <v>15135Xã Khánh Hoà21</v>
      </c>
    </row>
    <row r="1815" spans="1:18">
      <c r="A1815" s="6">
        <v>1814</v>
      </c>
      <c r="B1815" s="6">
        <v>15</v>
      </c>
      <c r="C1815" s="6" t="s">
        <v>1999</v>
      </c>
      <c r="D1815" s="6">
        <v>135</v>
      </c>
      <c r="E1815" s="6" t="s">
        <v>2027</v>
      </c>
      <c r="F1815" s="6">
        <v>4345</v>
      </c>
      <c r="G1815" s="6" t="s">
        <v>2041</v>
      </c>
      <c r="H1815" s="6">
        <v>2</v>
      </c>
      <c r="I1815" s="6" t="s">
        <v>297</v>
      </c>
      <c r="J1815" s="6">
        <v>1</v>
      </c>
      <c r="K1815" s="6" t="s">
        <v>810</v>
      </c>
      <c r="L1815" s="8">
        <v>6</v>
      </c>
      <c r="M1815" s="6" t="s">
        <v>297</v>
      </c>
      <c r="N1815" s="6" t="s">
        <v>2002</v>
      </c>
      <c r="R1815" s="6" t="str">
        <f t="shared" si="28"/>
        <v>15135Xã Vĩnh Lạc21</v>
      </c>
    </row>
    <row r="1816" spans="1:18">
      <c r="A1816" s="6">
        <v>1815</v>
      </c>
      <c r="B1816" s="6">
        <v>15</v>
      </c>
      <c r="C1816" s="6" t="s">
        <v>1999</v>
      </c>
      <c r="D1816" s="6">
        <v>135</v>
      </c>
      <c r="E1816" s="6" t="s">
        <v>2027</v>
      </c>
      <c r="F1816" s="6">
        <v>4348</v>
      </c>
      <c r="G1816" s="6" t="s">
        <v>2042</v>
      </c>
      <c r="H1816" s="6">
        <v>2</v>
      </c>
      <c r="I1816" s="6" t="s">
        <v>297</v>
      </c>
      <c r="J1816" s="6">
        <v>1</v>
      </c>
      <c r="K1816" s="6" t="s">
        <v>810</v>
      </c>
      <c r="L1816" s="8">
        <v>6</v>
      </c>
      <c r="M1816" s="6" t="s">
        <v>297</v>
      </c>
      <c r="N1816" s="6" t="s">
        <v>2002</v>
      </c>
      <c r="R1816" s="6" t="str">
        <f t="shared" si="28"/>
        <v>15135Xã Liễu Đô21</v>
      </c>
    </row>
    <row r="1817" spans="1:18">
      <c r="A1817" s="6">
        <v>1816</v>
      </c>
      <c r="B1817" s="6">
        <v>15</v>
      </c>
      <c r="C1817" s="6" t="s">
        <v>1999</v>
      </c>
      <c r="D1817" s="6">
        <v>135</v>
      </c>
      <c r="E1817" s="6" t="s">
        <v>2027</v>
      </c>
      <c r="F1817" s="6">
        <v>4351</v>
      </c>
      <c r="G1817" s="6" t="s">
        <v>2043</v>
      </c>
      <c r="H1817" s="6">
        <v>2</v>
      </c>
      <c r="I1817" s="6" t="s">
        <v>297</v>
      </c>
      <c r="J1817" s="6">
        <v>1</v>
      </c>
      <c r="K1817" s="6" t="s">
        <v>810</v>
      </c>
      <c r="L1817" s="8">
        <v>6</v>
      </c>
      <c r="M1817" s="6" t="s">
        <v>297</v>
      </c>
      <c r="N1817" s="6" t="s">
        <v>2002</v>
      </c>
      <c r="R1817" s="6" t="str">
        <f t="shared" si="28"/>
        <v>15135Xã Động Quan21</v>
      </c>
    </row>
    <row r="1818" spans="1:18">
      <c r="A1818" s="6">
        <v>1817</v>
      </c>
      <c r="B1818" s="6">
        <v>15</v>
      </c>
      <c r="C1818" s="6" t="s">
        <v>1999</v>
      </c>
      <c r="D1818" s="6">
        <v>135</v>
      </c>
      <c r="E1818" s="6" t="s">
        <v>2027</v>
      </c>
      <c r="F1818" s="6">
        <v>4354</v>
      </c>
      <c r="G1818" s="6" t="s">
        <v>577</v>
      </c>
      <c r="H1818" s="6">
        <v>2</v>
      </c>
      <c r="I1818" s="6" t="s">
        <v>297</v>
      </c>
      <c r="J1818" s="6">
        <v>1</v>
      </c>
      <c r="K1818" s="6" t="s">
        <v>810</v>
      </c>
      <c r="L1818" s="8">
        <v>6</v>
      </c>
      <c r="M1818" s="6" t="s">
        <v>297</v>
      </c>
      <c r="N1818" s="6" t="s">
        <v>2002</v>
      </c>
      <c r="R1818" s="6" t="str">
        <f t="shared" si="28"/>
        <v>15135Xã Tân Lập21</v>
      </c>
    </row>
    <row r="1819" spans="1:18">
      <c r="A1819" s="6">
        <v>1818</v>
      </c>
      <c r="B1819" s="6">
        <v>15</v>
      </c>
      <c r="C1819" s="6" t="s">
        <v>1999</v>
      </c>
      <c r="D1819" s="6">
        <v>135</v>
      </c>
      <c r="E1819" s="6" t="s">
        <v>2027</v>
      </c>
      <c r="F1819" s="6">
        <v>4357</v>
      </c>
      <c r="G1819" s="6" t="s">
        <v>2044</v>
      </c>
      <c r="H1819" s="6">
        <v>2</v>
      </c>
      <c r="I1819" s="6" t="s">
        <v>297</v>
      </c>
      <c r="J1819" s="6">
        <v>1</v>
      </c>
      <c r="K1819" s="6" t="s">
        <v>810</v>
      </c>
      <c r="L1819" s="8">
        <v>6</v>
      </c>
      <c r="M1819" s="6" t="s">
        <v>297</v>
      </c>
      <c r="N1819" s="6" t="s">
        <v>2002</v>
      </c>
      <c r="R1819" s="6" t="str">
        <f t="shared" si="28"/>
        <v>15135Xã Minh Tiến21</v>
      </c>
    </row>
    <row r="1820" spans="1:18">
      <c r="A1820" s="6">
        <v>1819</v>
      </c>
      <c r="B1820" s="6">
        <v>15</v>
      </c>
      <c r="C1820" s="6" t="s">
        <v>1999</v>
      </c>
      <c r="D1820" s="6">
        <v>135</v>
      </c>
      <c r="E1820" s="6" t="s">
        <v>2027</v>
      </c>
      <c r="F1820" s="6">
        <v>4360</v>
      </c>
      <c r="G1820" s="6" t="s">
        <v>2045</v>
      </c>
      <c r="H1820" s="6">
        <v>2</v>
      </c>
      <c r="I1820" s="6" t="s">
        <v>297</v>
      </c>
      <c r="J1820" s="6">
        <v>1</v>
      </c>
      <c r="K1820" s="6" t="s">
        <v>810</v>
      </c>
      <c r="L1820" s="8">
        <v>6</v>
      </c>
      <c r="M1820" s="6" t="s">
        <v>297</v>
      </c>
      <c r="N1820" s="6" t="s">
        <v>2002</v>
      </c>
      <c r="R1820" s="6" t="str">
        <f t="shared" si="28"/>
        <v>15135Xã Trúc Lâu21</v>
      </c>
    </row>
    <row r="1821" spans="1:18">
      <c r="A1821" s="6">
        <v>1820</v>
      </c>
      <c r="B1821" s="6">
        <v>15</v>
      </c>
      <c r="C1821" s="6" t="s">
        <v>1999</v>
      </c>
      <c r="D1821" s="6">
        <v>135</v>
      </c>
      <c r="E1821" s="6" t="s">
        <v>2027</v>
      </c>
      <c r="F1821" s="6">
        <v>4363</v>
      </c>
      <c r="G1821" s="6" t="s">
        <v>2046</v>
      </c>
      <c r="H1821" s="6">
        <v>2</v>
      </c>
      <c r="I1821" s="6" t="s">
        <v>297</v>
      </c>
      <c r="J1821" s="6">
        <v>1</v>
      </c>
      <c r="K1821" s="6" t="s">
        <v>810</v>
      </c>
      <c r="L1821" s="8">
        <v>6</v>
      </c>
      <c r="M1821" s="6" t="s">
        <v>297</v>
      </c>
      <c r="N1821" s="6" t="s">
        <v>2002</v>
      </c>
      <c r="R1821" s="6" t="str">
        <f t="shared" si="28"/>
        <v>15135Xã Phúc Lợi21</v>
      </c>
    </row>
    <row r="1822" spans="1:18">
      <c r="A1822" s="6">
        <v>1821</v>
      </c>
      <c r="B1822" s="6">
        <v>15</v>
      </c>
      <c r="C1822" s="6" t="s">
        <v>1999</v>
      </c>
      <c r="D1822" s="6">
        <v>135</v>
      </c>
      <c r="E1822" s="6" t="s">
        <v>2027</v>
      </c>
      <c r="F1822" s="6">
        <v>4366</v>
      </c>
      <c r="G1822" s="6" t="s">
        <v>1037</v>
      </c>
      <c r="H1822" s="6">
        <v>2</v>
      </c>
      <c r="I1822" s="6" t="s">
        <v>297</v>
      </c>
      <c r="J1822" s="6">
        <v>1</v>
      </c>
      <c r="K1822" s="6" t="s">
        <v>810</v>
      </c>
      <c r="L1822" s="8">
        <v>6</v>
      </c>
      <c r="M1822" s="6" t="s">
        <v>297</v>
      </c>
      <c r="N1822" s="6" t="s">
        <v>2002</v>
      </c>
      <c r="R1822" s="6" t="str">
        <f t="shared" si="28"/>
        <v>15135Xã Phan Thanh21</v>
      </c>
    </row>
    <row r="1823" spans="1:18">
      <c r="A1823" s="6">
        <v>1822</v>
      </c>
      <c r="B1823" s="6">
        <v>15</v>
      </c>
      <c r="C1823" s="6" t="s">
        <v>1999</v>
      </c>
      <c r="D1823" s="6">
        <v>135</v>
      </c>
      <c r="E1823" s="6" t="s">
        <v>2027</v>
      </c>
      <c r="F1823" s="6">
        <v>4369</v>
      </c>
      <c r="G1823" s="6" t="s">
        <v>807</v>
      </c>
      <c r="H1823" s="6">
        <v>2</v>
      </c>
      <c r="I1823" s="6" t="s">
        <v>297</v>
      </c>
      <c r="J1823" s="6">
        <v>1</v>
      </c>
      <c r="K1823" s="6" t="s">
        <v>810</v>
      </c>
      <c r="L1823" s="8">
        <v>6</v>
      </c>
      <c r="M1823" s="6" t="s">
        <v>297</v>
      </c>
      <c r="N1823" s="6" t="s">
        <v>2002</v>
      </c>
      <c r="R1823" s="6" t="str">
        <f t="shared" si="28"/>
        <v>15135Xã An Phú21</v>
      </c>
    </row>
    <row r="1824" spans="1:18">
      <c r="A1824" s="6">
        <v>1823</v>
      </c>
      <c r="B1824" s="6">
        <v>15</v>
      </c>
      <c r="C1824" s="6" t="s">
        <v>1999</v>
      </c>
      <c r="D1824" s="6">
        <v>135</v>
      </c>
      <c r="E1824" s="6" t="s">
        <v>2027</v>
      </c>
      <c r="F1824" s="6">
        <v>4372</v>
      </c>
      <c r="G1824" s="6" t="s">
        <v>2047</v>
      </c>
      <c r="H1824" s="6">
        <v>2</v>
      </c>
      <c r="I1824" s="6" t="s">
        <v>297</v>
      </c>
      <c r="J1824" s="6">
        <v>1</v>
      </c>
      <c r="K1824" s="6" t="s">
        <v>810</v>
      </c>
      <c r="L1824" s="8">
        <v>6</v>
      </c>
      <c r="M1824" s="6" t="s">
        <v>297</v>
      </c>
      <c r="N1824" s="6" t="s">
        <v>2002</v>
      </c>
      <c r="R1824" s="6" t="str">
        <f t="shared" si="28"/>
        <v>15135Xã Trung Tâm21</v>
      </c>
    </row>
    <row r="1825" spans="1:18">
      <c r="A1825" s="6">
        <v>1824</v>
      </c>
      <c r="B1825" s="6">
        <v>15</v>
      </c>
      <c r="C1825" s="6" t="s">
        <v>1999</v>
      </c>
      <c r="D1825" s="6">
        <v>136</v>
      </c>
      <c r="E1825" s="6" t="s">
        <v>2048</v>
      </c>
      <c r="F1825" s="6">
        <v>4375</v>
      </c>
      <c r="G1825" s="6" t="s">
        <v>2049</v>
      </c>
      <c r="H1825" s="6">
        <v>1</v>
      </c>
      <c r="I1825" s="6" t="s">
        <v>251</v>
      </c>
      <c r="J1825" s="6">
        <v>1</v>
      </c>
      <c r="K1825" s="6" t="s">
        <v>810</v>
      </c>
      <c r="L1825" s="8">
        <v>5</v>
      </c>
      <c r="M1825" s="6" t="s">
        <v>251</v>
      </c>
      <c r="N1825" s="6" t="s">
        <v>2002</v>
      </c>
      <c r="R1825" s="6" t="str">
        <f t="shared" si="28"/>
        <v>15136Thị trấn Mậu A11</v>
      </c>
    </row>
    <row r="1826" spans="1:18">
      <c r="A1826" s="6">
        <v>1825</v>
      </c>
      <c r="B1826" s="6">
        <v>15</v>
      </c>
      <c r="C1826" s="6" t="s">
        <v>1999</v>
      </c>
      <c r="D1826" s="6">
        <v>136</v>
      </c>
      <c r="E1826" s="6" t="s">
        <v>2048</v>
      </c>
      <c r="F1826" s="6">
        <v>4378</v>
      </c>
      <c r="G1826" s="6" t="s">
        <v>2050</v>
      </c>
      <c r="H1826" s="6">
        <v>2</v>
      </c>
      <c r="I1826" s="6" t="s">
        <v>297</v>
      </c>
      <c r="J1826" s="6">
        <v>1</v>
      </c>
      <c r="K1826" s="6" t="s">
        <v>810</v>
      </c>
      <c r="L1826" s="8">
        <v>6</v>
      </c>
      <c r="M1826" s="6" t="s">
        <v>297</v>
      </c>
      <c r="N1826" s="6" t="s">
        <v>2002</v>
      </c>
      <c r="R1826" s="6" t="str">
        <f t="shared" si="28"/>
        <v>15136Xã Lang Thíp21</v>
      </c>
    </row>
    <row r="1827" spans="1:18">
      <c r="A1827" s="6">
        <v>1826</v>
      </c>
      <c r="B1827" s="6">
        <v>15</v>
      </c>
      <c r="C1827" s="6" t="s">
        <v>1999</v>
      </c>
      <c r="D1827" s="6">
        <v>136</v>
      </c>
      <c r="E1827" s="6" t="s">
        <v>2048</v>
      </c>
      <c r="F1827" s="6">
        <v>4381</v>
      </c>
      <c r="G1827" s="6" t="s">
        <v>2051</v>
      </c>
      <c r="H1827" s="6">
        <v>2</v>
      </c>
      <c r="I1827" s="6" t="s">
        <v>297</v>
      </c>
      <c r="J1827" s="6">
        <v>1</v>
      </c>
      <c r="K1827" s="6" t="s">
        <v>810</v>
      </c>
      <c r="L1827" s="8">
        <v>6</v>
      </c>
      <c r="M1827" s="6" t="s">
        <v>297</v>
      </c>
      <c r="N1827" s="6" t="s">
        <v>2002</v>
      </c>
      <c r="R1827" s="6" t="str">
        <f t="shared" si="28"/>
        <v>15136Xã Lâm Giang21</v>
      </c>
    </row>
    <row r="1828" spans="1:18">
      <c r="A1828" s="6">
        <v>1827</v>
      </c>
      <c r="B1828" s="6">
        <v>15</v>
      </c>
      <c r="C1828" s="6" t="s">
        <v>1999</v>
      </c>
      <c r="D1828" s="6">
        <v>136</v>
      </c>
      <c r="E1828" s="6" t="s">
        <v>2048</v>
      </c>
      <c r="F1828" s="6">
        <v>4384</v>
      </c>
      <c r="G1828" s="6" t="s">
        <v>2052</v>
      </c>
      <c r="H1828" s="6">
        <v>2</v>
      </c>
      <c r="I1828" s="6" t="s">
        <v>297</v>
      </c>
      <c r="J1828" s="6">
        <v>1</v>
      </c>
      <c r="K1828" s="6" t="s">
        <v>810</v>
      </c>
      <c r="L1828" s="8">
        <v>6</v>
      </c>
      <c r="M1828" s="6" t="s">
        <v>297</v>
      </c>
      <c r="N1828" s="6" t="s">
        <v>2002</v>
      </c>
      <c r="R1828" s="6" t="str">
        <f t="shared" si="28"/>
        <v>15136Xã Châu Quế Thượng21</v>
      </c>
    </row>
    <row r="1829" spans="1:18">
      <c r="A1829" s="6">
        <v>1828</v>
      </c>
      <c r="B1829" s="6">
        <v>15</v>
      </c>
      <c r="C1829" s="6" t="s">
        <v>1999</v>
      </c>
      <c r="D1829" s="6">
        <v>136</v>
      </c>
      <c r="E1829" s="6" t="s">
        <v>2048</v>
      </c>
      <c r="F1829" s="6">
        <v>4387</v>
      </c>
      <c r="G1829" s="6" t="s">
        <v>2053</v>
      </c>
      <c r="H1829" s="6">
        <v>2</v>
      </c>
      <c r="I1829" s="6" t="s">
        <v>297</v>
      </c>
      <c r="J1829" s="6">
        <v>1</v>
      </c>
      <c r="K1829" s="6" t="s">
        <v>810</v>
      </c>
      <c r="L1829" s="8">
        <v>6</v>
      </c>
      <c r="M1829" s="6" t="s">
        <v>297</v>
      </c>
      <c r="N1829" s="6" t="s">
        <v>2002</v>
      </c>
      <c r="R1829" s="6" t="str">
        <f t="shared" si="28"/>
        <v>15136Xã Châu Quế Hạ21</v>
      </c>
    </row>
    <row r="1830" spans="1:18">
      <c r="A1830" s="6">
        <v>1829</v>
      </c>
      <c r="B1830" s="6">
        <v>15</v>
      </c>
      <c r="C1830" s="6" t="s">
        <v>1999</v>
      </c>
      <c r="D1830" s="6">
        <v>136</v>
      </c>
      <c r="E1830" s="6" t="s">
        <v>2048</v>
      </c>
      <c r="F1830" s="6">
        <v>4390</v>
      </c>
      <c r="G1830" s="6" t="s">
        <v>2054</v>
      </c>
      <c r="H1830" s="6">
        <v>2</v>
      </c>
      <c r="I1830" s="6" t="s">
        <v>297</v>
      </c>
      <c r="J1830" s="6">
        <v>1</v>
      </c>
      <c r="K1830" s="6" t="s">
        <v>810</v>
      </c>
      <c r="L1830" s="8">
        <v>6</v>
      </c>
      <c r="M1830" s="6" t="s">
        <v>297</v>
      </c>
      <c r="N1830" s="6" t="s">
        <v>2002</v>
      </c>
      <c r="R1830" s="6" t="str">
        <f t="shared" si="28"/>
        <v>15136Xã An Bình21</v>
      </c>
    </row>
    <row r="1831" spans="1:18">
      <c r="A1831" s="6">
        <v>1830</v>
      </c>
      <c r="B1831" s="6">
        <v>15</v>
      </c>
      <c r="C1831" s="6" t="s">
        <v>1999</v>
      </c>
      <c r="D1831" s="6">
        <v>136</v>
      </c>
      <c r="E1831" s="6" t="s">
        <v>2048</v>
      </c>
      <c r="F1831" s="6">
        <v>4393</v>
      </c>
      <c r="G1831" s="6" t="s">
        <v>976</v>
      </c>
      <c r="H1831" s="6">
        <v>2</v>
      </c>
      <c r="I1831" s="6" t="s">
        <v>297</v>
      </c>
      <c r="J1831" s="6">
        <v>1</v>
      </c>
      <c r="K1831" s="6" t="s">
        <v>810</v>
      </c>
      <c r="L1831" s="8">
        <v>6</v>
      </c>
      <c r="M1831" s="6" t="s">
        <v>297</v>
      </c>
      <c r="N1831" s="6" t="s">
        <v>2002</v>
      </c>
      <c r="R1831" s="6" t="str">
        <f t="shared" si="28"/>
        <v>15136Xã Quang Minh21</v>
      </c>
    </row>
    <row r="1832" spans="1:18">
      <c r="A1832" s="6">
        <v>1831</v>
      </c>
      <c r="B1832" s="6">
        <v>15</v>
      </c>
      <c r="C1832" s="6" t="s">
        <v>1999</v>
      </c>
      <c r="D1832" s="6">
        <v>136</v>
      </c>
      <c r="E1832" s="6" t="s">
        <v>2048</v>
      </c>
      <c r="F1832" s="6">
        <v>4396</v>
      </c>
      <c r="G1832" s="6" t="s">
        <v>2055</v>
      </c>
      <c r="H1832" s="6">
        <v>2</v>
      </c>
      <c r="I1832" s="6" t="s">
        <v>297</v>
      </c>
      <c r="J1832" s="6">
        <v>1</v>
      </c>
      <c r="K1832" s="6" t="s">
        <v>810</v>
      </c>
      <c r="L1832" s="8">
        <v>6</v>
      </c>
      <c r="M1832" s="6" t="s">
        <v>297</v>
      </c>
      <c r="N1832" s="6" t="s">
        <v>2002</v>
      </c>
      <c r="R1832" s="6" t="str">
        <f t="shared" si="28"/>
        <v>15136Xã Đông An21</v>
      </c>
    </row>
    <row r="1833" spans="1:18">
      <c r="A1833" s="6">
        <v>1832</v>
      </c>
      <c r="B1833" s="6">
        <v>15</v>
      </c>
      <c r="C1833" s="6" t="s">
        <v>1999</v>
      </c>
      <c r="D1833" s="6">
        <v>136</v>
      </c>
      <c r="E1833" s="6" t="s">
        <v>2048</v>
      </c>
      <c r="F1833" s="6">
        <v>4399</v>
      </c>
      <c r="G1833" s="6" t="s">
        <v>2056</v>
      </c>
      <c r="H1833" s="6">
        <v>2</v>
      </c>
      <c r="I1833" s="6" t="s">
        <v>297</v>
      </c>
      <c r="J1833" s="6">
        <v>1</v>
      </c>
      <c r="K1833" s="6" t="s">
        <v>810</v>
      </c>
      <c r="L1833" s="8">
        <v>6</v>
      </c>
      <c r="M1833" s="6" t="s">
        <v>297</v>
      </c>
      <c r="N1833" s="6" t="s">
        <v>2002</v>
      </c>
      <c r="R1833" s="6" t="str">
        <f t="shared" si="28"/>
        <v>15136Xã Đông Cuông21</v>
      </c>
    </row>
    <row r="1834" spans="1:18">
      <c r="A1834" s="6">
        <v>1833</v>
      </c>
      <c r="B1834" s="6">
        <v>15</v>
      </c>
      <c r="C1834" s="6" t="s">
        <v>1999</v>
      </c>
      <c r="D1834" s="6">
        <v>136</v>
      </c>
      <c r="E1834" s="6" t="s">
        <v>2048</v>
      </c>
      <c r="F1834" s="6">
        <v>4402</v>
      </c>
      <c r="G1834" s="6" t="s">
        <v>2057</v>
      </c>
      <c r="H1834" s="6">
        <v>2</v>
      </c>
      <c r="I1834" s="6" t="s">
        <v>297</v>
      </c>
      <c r="J1834" s="6">
        <v>1</v>
      </c>
      <c r="K1834" s="6" t="s">
        <v>810</v>
      </c>
      <c r="L1834" s="8">
        <v>6</v>
      </c>
      <c r="M1834" s="6" t="s">
        <v>297</v>
      </c>
      <c r="N1834" s="6" t="s">
        <v>2002</v>
      </c>
      <c r="R1834" s="6" t="str">
        <f t="shared" si="28"/>
        <v>15136Xã Phong Dụ Hạ21</v>
      </c>
    </row>
    <row r="1835" spans="1:18">
      <c r="A1835" s="6">
        <v>1834</v>
      </c>
      <c r="B1835" s="6">
        <v>15</v>
      </c>
      <c r="C1835" s="6" t="s">
        <v>1999</v>
      </c>
      <c r="D1835" s="6">
        <v>136</v>
      </c>
      <c r="E1835" s="6" t="s">
        <v>2048</v>
      </c>
      <c r="F1835" s="6">
        <v>4405</v>
      </c>
      <c r="G1835" s="6" t="s">
        <v>2058</v>
      </c>
      <c r="H1835" s="6">
        <v>2</v>
      </c>
      <c r="I1835" s="6" t="s">
        <v>297</v>
      </c>
      <c r="J1835" s="6">
        <v>1</v>
      </c>
      <c r="K1835" s="6" t="s">
        <v>810</v>
      </c>
      <c r="L1835" s="8">
        <v>6</v>
      </c>
      <c r="M1835" s="6" t="s">
        <v>297</v>
      </c>
      <c r="N1835" s="6" t="s">
        <v>2002</v>
      </c>
      <c r="R1835" s="6" t="str">
        <f t="shared" si="28"/>
        <v>15136Xã Mậu Đông21</v>
      </c>
    </row>
    <row r="1836" spans="1:18">
      <c r="A1836" s="6">
        <v>1835</v>
      </c>
      <c r="B1836" s="6">
        <v>15</v>
      </c>
      <c r="C1836" s="6" t="s">
        <v>1999</v>
      </c>
      <c r="D1836" s="6">
        <v>136</v>
      </c>
      <c r="E1836" s="6" t="s">
        <v>2048</v>
      </c>
      <c r="F1836" s="6">
        <v>4408</v>
      </c>
      <c r="G1836" s="6" t="s">
        <v>2059</v>
      </c>
      <c r="H1836" s="6">
        <v>2</v>
      </c>
      <c r="I1836" s="6" t="s">
        <v>297</v>
      </c>
      <c r="J1836" s="6">
        <v>1</v>
      </c>
      <c r="K1836" s="6" t="s">
        <v>810</v>
      </c>
      <c r="L1836" s="8">
        <v>6</v>
      </c>
      <c r="M1836" s="6" t="s">
        <v>297</v>
      </c>
      <c r="N1836" s="6" t="s">
        <v>2002</v>
      </c>
      <c r="R1836" s="6" t="str">
        <f t="shared" si="28"/>
        <v>15136Xã Ngòi A21</v>
      </c>
    </row>
    <row r="1837" spans="1:18">
      <c r="A1837" s="6">
        <v>1836</v>
      </c>
      <c r="B1837" s="6">
        <v>15</v>
      </c>
      <c r="C1837" s="6" t="s">
        <v>1999</v>
      </c>
      <c r="D1837" s="6">
        <v>136</v>
      </c>
      <c r="E1837" s="6" t="s">
        <v>2048</v>
      </c>
      <c r="F1837" s="6">
        <v>4411</v>
      </c>
      <c r="G1837" s="6" t="s">
        <v>2060</v>
      </c>
      <c r="H1837" s="6">
        <v>2</v>
      </c>
      <c r="I1837" s="6" t="s">
        <v>297</v>
      </c>
      <c r="J1837" s="6">
        <v>1</v>
      </c>
      <c r="K1837" s="6" t="s">
        <v>810</v>
      </c>
      <c r="L1837" s="8">
        <v>6</v>
      </c>
      <c r="M1837" s="6" t="s">
        <v>297</v>
      </c>
      <c r="N1837" s="6" t="s">
        <v>2002</v>
      </c>
      <c r="R1837" s="6" t="str">
        <f t="shared" si="28"/>
        <v>15136Xã Xuân Tầm21</v>
      </c>
    </row>
    <row r="1838" spans="1:18">
      <c r="A1838" s="6">
        <v>1837</v>
      </c>
      <c r="B1838" s="6">
        <v>15</v>
      </c>
      <c r="C1838" s="6" t="s">
        <v>1999</v>
      </c>
      <c r="D1838" s="6">
        <v>136</v>
      </c>
      <c r="E1838" s="6" t="s">
        <v>2048</v>
      </c>
      <c r="F1838" s="6">
        <v>4414</v>
      </c>
      <c r="G1838" s="6" t="s">
        <v>1912</v>
      </c>
      <c r="H1838" s="6">
        <v>2</v>
      </c>
      <c r="I1838" s="6" t="s">
        <v>297</v>
      </c>
      <c r="J1838" s="6">
        <v>1</v>
      </c>
      <c r="K1838" s="6" t="s">
        <v>810</v>
      </c>
      <c r="L1838" s="8">
        <v>6</v>
      </c>
      <c r="M1838" s="6" t="s">
        <v>297</v>
      </c>
      <c r="N1838" s="6" t="s">
        <v>2002</v>
      </c>
      <c r="R1838" s="6" t="str">
        <f t="shared" si="28"/>
        <v>15136Xã Tân Hợp21</v>
      </c>
    </row>
    <row r="1839" spans="1:18">
      <c r="A1839" s="6">
        <v>1838</v>
      </c>
      <c r="B1839" s="6">
        <v>15</v>
      </c>
      <c r="C1839" s="6" t="s">
        <v>1999</v>
      </c>
      <c r="D1839" s="6">
        <v>136</v>
      </c>
      <c r="E1839" s="6" t="s">
        <v>2048</v>
      </c>
      <c r="F1839" s="6">
        <v>4417</v>
      </c>
      <c r="G1839" s="6" t="s">
        <v>2061</v>
      </c>
      <c r="H1839" s="6">
        <v>2</v>
      </c>
      <c r="I1839" s="6" t="s">
        <v>297</v>
      </c>
      <c r="J1839" s="6">
        <v>1</v>
      </c>
      <c r="K1839" s="6" t="s">
        <v>810</v>
      </c>
      <c r="L1839" s="8">
        <v>6</v>
      </c>
      <c r="M1839" s="6" t="s">
        <v>297</v>
      </c>
      <c r="N1839" s="6" t="s">
        <v>2002</v>
      </c>
      <c r="R1839" s="6" t="str">
        <f t="shared" si="28"/>
        <v>15136Xã An Thịnh21</v>
      </c>
    </row>
    <row r="1840" spans="1:18">
      <c r="A1840" s="6">
        <v>1839</v>
      </c>
      <c r="B1840" s="6">
        <v>15</v>
      </c>
      <c r="C1840" s="6" t="s">
        <v>1999</v>
      </c>
      <c r="D1840" s="6">
        <v>136</v>
      </c>
      <c r="E1840" s="6" t="s">
        <v>2048</v>
      </c>
      <c r="F1840" s="6">
        <v>4420</v>
      </c>
      <c r="G1840" s="6" t="s">
        <v>2062</v>
      </c>
      <c r="H1840" s="6">
        <v>2</v>
      </c>
      <c r="I1840" s="6" t="s">
        <v>297</v>
      </c>
      <c r="J1840" s="6">
        <v>1</v>
      </c>
      <c r="K1840" s="6" t="s">
        <v>810</v>
      </c>
      <c r="L1840" s="8">
        <v>6</v>
      </c>
      <c r="M1840" s="6" t="s">
        <v>297</v>
      </c>
      <c r="N1840" s="6" t="s">
        <v>2002</v>
      </c>
      <c r="R1840" s="6" t="str">
        <f t="shared" si="28"/>
        <v>15136Xã Yên Thái21</v>
      </c>
    </row>
    <row r="1841" spans="1:18">
      <c r="A1841" s="6">
        <v>1840</v>
      </c>
      <c r="B1841" s="6">
        <v>15</v>
      </c>
      <c r="C1841" s="6" t="s">
        <v>1999</v>
      </c>
      <c r="D1841" s="6">
        <v>136</v>
      </c>
      <c r="E1841" s="6" t="s">
        <v>2048</v>
      </c>
      <c r="F1841" s="6">
        <v>4423</v>
      </c>
      <c r="G1841" s="6" t="s">
        <v>2063</v>
      </c>
      <c r="H1841" s="6">
        <v>2</v>
      </c>
      <c r="I1841" s="6" t="s">
        <v>297</v>
      </c>
      <c r="J1841" s="6">
        <v>1</v>
      </c>
      <c r="K1841" s="6" t="s">
        <v>810</v>
      </c>
      <c r="L1841" s="8">
        <v>6</v>
      </c>
      <c r="M1841" s="6" t="s">
        <v>297</v>
      </c>
      <c r="N1841" s="6" t="s">
        <v>2002</v>
      </c>
      <c r="R1841" s="6" t="str">
        <f t="shared" si="28"/>
        <v>15136Xã Phong Dụ Thượng21</v>
      </c>
    </row>
    <row r="1842" spans="1:18">
      <c r="A1842" s="6">
        <v>1841</v>
      </c>
      <c r="B1842" s="6">
        <v>15</v>
      </c>
      <c r="C1842" s="6" t="s">
        <v>1999</v>
      </c>
      <c r="D1842" s="6">
        <v>136</v>
      </c>
      <c r="E1842" s="6" t="s">
        <v>2048</v>
      </c>
      <c r="F1842" s="6">
        <v>4426</v>
      </c>
      <c r="G1842" s="6" t="s">
        <v>2064</v>
      </c>
      <c r="H1842" s="6">
        <v>2</v>
      </c>
      <c r="I1842" s="6" t="s">
        <v>297</v>
      </c>
      <c r="J1842" s="6">
        <v>1</v>
      </c>
      <c r="K1842" s="6" t="s">
        <v>810</v>
      </c>
      <c r="L1842" s="8">
        <v>6</v>
      </c>
      <c r="M1842" s="6" t="s">
        <v>297</v>
      </c>
      <c r="N1842" s="6" t="s">
        <v>2002</v>
      </c>
      <c r="R1842" s="6" t="str">
        <f t="shared" si="28"/>
        <v>15136Xã Yên Hợp21</v>
      </c>
    </row>
    <row r="1843" spans="1:18">
      <c r="A1843" s="6">
        <v>1842</v>
      </c>
      <c r="B1843" s="6">
        <v>15</v>
      </c>
      <c r="C1843" s="6" t="s">
        <v>1999</v>
      </c>
      <c r="D1843" s="6">
        <v>136</v>
      </c>
      <c r="E1843" s="6" t="s">
        <v>2048</v>
      </c>
      <c r="F1843" s="6">
        <v>4429</v>
      </c>
      <c r="G1843" s="6" t="s">
        <v>1112</v>
      </c>
      <c r="H1843" s="6">
        <v>2</v>
      </c>
      <c r="I1843" s="6" t="s">
        <v>297</v>
      </c>
      <c r="J1843" s="6">
        <v>1</v>
      </c>
      <c r="K1843" s="6" t="s">
        <v>810</v>
      </c>
      <c r="L1843" s="8">
        <v>6</v>
      </c>
      <c r="M1843" s="6" t="s">
        <v>297</v>
      </c>
      <c r="N1843" s="6" t="s">
        <v>2002</v>
      </c>
      <c r="R1843" s="6" t="str">
        <f t="shared" si="28"/>
        <v>15136Xã Đại Sơn21</v>
      </c>
    </row>
    <row r="1844" spans="1:18">
      <c r="A1844" s="6">
        <v>1843</v>
      </c>
      <c r="B1844" s="6">
        <v>15</v>
      </c>
      <c r="C1844" s="6" t="s">
        <v>1999</v>
      </c>
      <c r="D1844" s="6">
        <v>136</v>
      </c>
      <c r="E1844" s="6" t="s">
        <v>2048</v>
      </c>
      <c r="F1844" s="6">
        <v>4435</v>
      </c>
      <c r="G1844" s="6" t="s">
        <v>2065</v>
      </c>
      <c r="H1844" s="6">
        <v>2</v>
      </c>
      <c r="I1844" s="6" t="s">
        <v>297</v>
      </c>
      <c r="J1844" s="6">
        <v>1</v>
      </c>
      <c r="K1844" s="6" t="s">
        <v>810</v>
      </c>
      <c r="L1844" s="8">
        <v>6</v>
      </c>
      <c r="M1844" s="6" t="s">
        <v>297</v>
      </c>
      <c r="N1844" s="6" t="s">
        <v>2002</v>
      </c>
      <c r="R1844" s="6" t="str">
        <f t="shared" si="28"/>
        <v>15136Xã Đại Phác21</v>
      </c>
    </row>
    <row r="1845" spans="1:18">
      <c r="A1845" s="6">
        <v>1844</v>
      </c>
      <c r="B1845" s="6">
        <v>15</v>
      </c>
      <c r="C1845" s="6" t="s">
        <v>1999</v>
      </c>
      <c r="D1845" s="6">
        <v>136</v>
      </c>
      <c r="E1845" s="6" t="s">
        <v>2048</v>
      </c>
      <c r="F1845" s="6">
        <v>4438</v>
      </c>
      <c r="G1845" s="6" t="s">
        <v>1334</v>
      </c>
      <c r="H1845" s="6">
        <v>2</v>
      </c>
      <c r="I1845" s="6" t="s">
        <v>297</v>
      </c>
      <c r="J1845" s="6">
        <v>1</v>
      </c>
      <c r="K1845" s="6" t="s">
        <v>810</v>
      </c>
      <c r="L1845" s="8">
        <v>6</v>
      </c>
      <c r="M1845" s="6" t="s">
        <v>297</v>
      </c>
      <c r="N1845" s="6" t="s">
        <v>2002</v>
      </c>
      <c r="R1845" s="6" t="str">
        <f t="shared" si="28"/>
        <v>15136Xã Yên Phú21</v>
      </c>
    </row>
    <row r="1846" spans="1:18">
      <c r="A1846" s="6">
        <v>1845</v>
      </c>
      <c r="B1846" s="6">
        <v>15</v>
      </c>
      <c r="C1846" s="6" t="s">
        <v>1999</v>
      </c>
      <c r="D1846" s="6">
        <v>136</v>
      </c>
      <c r="E1846" s="6" t="s">
        <v>2048</v>
      </c>
      <c r="F1846" s="6">
        <v>4441</v>
      </c>
      <c r="G1846" s="6" t="s">
        <v>2066</v>
      </c>
      <c r="H1846" s="6">
        <v>2</v>
      </c>
      <c r="I1846" s="6" t="s">
        <v>297</v>
      </c>
      <c r="J1846" s="6">
        <v>1</v>
      </c>
      <c r="K1846" s="6" t="s">
        <v>810</v>
      </c>
      <c r="L1846" s="8">
        <v>6</v>
      </c>
      <c r="M1846" s="6" t="s">
        <v>297</v>
      </c>
      <c r="N1846" s="6" t="s">
        <v>2002</v>
      </c>
      <c r="R1846" s="6" t="str">
        <f t="shared" si="28"/>
        <v>15136Xã Xuân Ái21</v>
      </c>
    </row>
    <row r="1847" spans="1:18">
      <c r="A1847" s="6">
        <v>1846</v>
      </c>
      <c r="B1847" s="6">
        <v>15</v>
      </c>
      <c r="C1847" s="6" t="s">
        <v>1999</v>
      </c>
      <c r="D1847" s="6">
        <v>136</v>
      </c>
      <c r="E1847" s="6" t="s">
        <v>2048</v>
      </c>
      <c r="F1847" s="6">
        <v>4447</v>
      </c>
      <c r="G1847" s="6" t="s">
        <v>2067</v>
      </c>
      <c r="H1847" s="6">
        <v>2</v>
      </c>
      <c r="I1847" s="6" t="s">
        <v>297</v>
      </c>
      <c r="J1847" s="6">
        <v>1</v>
      </c>
      <c r="K1847" s="6" t="s">
        <v>810</v>
      </c>
      <c r="L1847" s="8">
        <v>6</v>
      </c>
      <c r="M1847" s="6" t="s">
        <v>297</v>
      </c>
      <c r="N1847" s="6" t="s">
        <v>2002</v>
      </c>
      <c r="R1847" s="6" t="str">
        <f t="shared" si="28"/>
        <v>15136Xã Viễn Sơn21</v>
      </c>
    </row>
    <row r="1848" spans="1:18">
      <c r="A1848" s="6">
        <v>1847</v>
      </c>
      <c r="B1848" s="6">
        <v>15</v>
      </c>
      <c r="C1848" s="6" t="s">
        <v>1999</v>
      </c>
      <c r="D1848" s="6">
        <v>136</v>
      </c>
      <c r="E1848" s="6" t="s">
        <v>2048</v>
      </c>
      <c r="F1848" s="6">
        <v>4450</v>
      </c>
      <c r="G1848" s="6" t="s">
        <v>2068</v>
      </c>
      <c r="H1848" s="6">
        <v>2</v>
      </c>
      <c r="I1848" s="6" t="s">
        <v>297</v>
      </c>
      <c r="J1848" s="6">
        <v>1</v>
      </c>
      <c r="K1848" s="6" t="s">
        <v>810</v>
      </c>
      <c r="L1848" s="8">
        <v>6</v>
      </c>
      <c r="M1848" s="6" t="s">
        <v>297</v>
      </c>
      <c r="N1848" s="6" t="s">
        <v>2002</v>
      </c>
      <c r="R1848" s="6" t="str">
        <f t="shared" si="28"/>
        <v>15136Xã Mỏ Vàng21</v>
      </c>
    </row>
    <row r="1849" spans="1:18">
      <c r="A1849" s="6">
        <v>1848</v>
      </c>
      <c r="B1849" s="6">
        <v>15</v>
      </c>
      <c r="C1849" s="6" t="s">
        <v>1999</v>
      </c>
      <c r="D1849" s="6">
        <v>136</v>
      </c>
      <c r="E1849" s="6" t="s">
        <v>2048</v>
      </c>
      <c r="F1849" s="6">
        <v>4453</v>
      </c>
      <c r="G1849" s="6" t="s">
        <v>2069</v>
      </c>
      <c r="H1849" s="6">
        <v>2</v>
      </c>
      <c r="I1849" s="6" t="s">
        <v>297</v>
      </c>
      <c r="J1849" s="6">
        <v>1</v>
      </c>
      <c r="K1849" s="6" t="s">
        <v>810</v>
      </c>
      <c r="L1849" s="8">
        <v>6</v>
      </c>
      <c r="M1849" s="6" t="s">
        <v>297</v>
      </c>
      <c r="N1849" s="6" t="s">
        <v>2002</v>
      </c>
      <c r="R1849" s="6" t="str">
        <f t="shared" si="28"/>
        <v>15136Xã Nà Hẩu21</v>
      </c>
    </row>
    <row r="1850" spans="1:18">
      <c r="A1850" s="6">
        <v>1849</v>
      </c>
      <c r="B1850" s="6">
        <v>15</v>
      </c>
      <c r="C1850" s="6" t="s">
        <v>1999</v>
      </c>
      <c r="D1850" s="6">
        <v>137</v>
      </c>
      <c r="E1850" s="6" t="s">
        <v>2070</v>
      </c>
      <c r="F1850" s="6">
        <v>4456</v>
      </c>
      <c r="G1850" s="6" t="s">
        <v>2071</v>
      </c>
      <c r="H1850" s="6">
        <v>1</v>
      </c>
      <c r="I1850" s="6" t="s">
        <v>251</v>
      </c>
      <c r="J1850" s="6">
        <v>1</v>
      </c>
      <c r="K1850" s="6" t="s">
        <v>810</v>
      </c>
      <c r="L1850" s="8">
        <v>5</v>
      </c>
      <c r="M1850" s="6" t="s">
        <v>251</v>
      </c>
      <c r="N1850" s="6" t="s">
        <v>2002</v>
      </c>
      <c r="R1850" s="6" t="str">
        <f t="shared" si="28"/>
        <v>15137Thị trấn Mù Căng Chải11</v>
      </c>
    </row>
    <row r="1851" spans="1:18">
      <c r="A1851" s="6">
        <v>1850</v>
      </c>
      <c r="B1851" s="6">
        <v>15</v>
      </c>
      <c r="C1851" s="6" t="s">
        <v>1999</v>
      </c>
      <c r="D1851" s="6">
        <v>137</v>
      </c>
      <c r="E1851" s="6" t="s">
        <v>2070</v>
      </c>
      <c r="F1851" s="6">
        <v>4459</v>
      </c>
      <c r="G1851" s="6" t="s">
        <v>2072</v>
      </c>
      <c r="H1851" s="6">
        <v>2</v>
      </c>
      <c r="I1851" s="6" t="s">
        <v>297</v>
      </c>
      <c r="J1851" s="6">
        <v>1</v>
      </c>
      <c r="K1851" s="6" t="s">
        <v>810</v>
      </c>
      <c r="L1851" s="8">
        <v>6</v>
      </c>
      <c r="M1851" s="6" t="s">
        <v>297</v>
      </c>
      <c r="N1851" s="6" t="s">
        <v>2002</v>
      </c>
      <c r="R1851" s="6" t="str">
        <f t="shared" si="28"/>
        <v>15137Xã Hồ Bốn21</v>
      </c>
    </row>
    <row r="1852" spans="1:18">
      <c r="A1852" s="6">
        <v>1851</v>
      </c>
      <c r="B1852" s="6">
        <v>15</v>
      </c>
      <c r="C1852" s="6" t="s">
        <v>1999</v>
      </c>
      <c r="D1852" s="6">
        <v>137</v>
      </c>
      <c r="E1852" s="6" t="s">
        <v>2070</v>
      </c>
      <c r="F1852" s="6">
        <v>4462</v>
      </c>
      <c r="G1852" s="6" t="s">
        <v>2073</v>
      </c>
      <c r="H1852" s="6">
        <v>2</v>
      </c>
      <c r="I1852" s="6" t="s">
        <v>297</v>
      </c>
      <c r="J1852" s="6">
        <v>1</v>
      </c>
      <c r="K1852" s="6" t="s">
        <v>810</v>
      </c>
      <c r="L1852" s="8">
        <v>6</v>
      </c>
      <c r="M1852" s="6" t="s">
        <v>297</v>
      </c>
      <c r="N1852" s="6" t="s">
        <v>2002</v>
      </c>
      <c r="R1852" s="6" t="str">
        <f t="shared" si="28"/>
        <v>15137Xã Nậm Có21</v>
      </c>
    </row>
    <row r="1853" spans="1:18">
      <c r="A1853" s="6">
        <v>1852</v>
      </c>
      <c r="B1853" s="6">
        <v>15</v>
      </c>
      <c r="C1853" s="6" t="s">
        <v>1999</v>
      </c>
      <c r="D1853" s="6">
        <v>137</v>
      </c>
      <c r="E1853" s="6" t="s">
        <v>2070</v>
      </c>
      <c r="F1853" s="6">
        <v>4465</v>
      </c>
      <c r="G1853" s="6" t="s">
        <v>2074</v>
      </c>
      <c r="H1853" s="6">
        <v>2</v>
      </c>
      <c r="I1853" s="6" t="s">
        <v>297</v>
      </c>
      <c r="J1853" s="6">
        <v>1</v>
      </c>
      <c r="K1853" s="6" t="s">
        <v>810</v>
      </c>
      <c r="L1853" s="8">
        <v>6</v>
      </c>
      <c r="M1853" s="6" t="s">
        <v>297</v>
      </c>
      <c r="N1853" s="6" t="s">
        <v>2002</v>
      </c>
      <c r="R1853" s="6" t="str">
        <f t="shared" si="28"/>
        <v>15137Xã Khao Mang21</v>
      </c>
    </row>
    <row r="1854" spans="1:18">
      <c r="A1854" s="6">
        <v>1853</v>
      </c>
      <c r="B1854" s="6">
        <v>15</v>
      </c>
      <c r="C1854" s="6" t="s">
        <v>1999</v>
      </c>
      <c r="D1854" s="6">
        <v>137</v>
      </c>
      <c r="E1854" s="6" t="s">
        <v>2070</v>
      </c>
      <c r="F1854" s="6">
        <v>4468</v>
      </c>
      <c r="G1854" s="6" t="s">
        <v>2075</v>
      </c>
      <c r="H1854" s="6">
        <v>2</v>
      </c>
      <c r="I1854" s="6" t="s">
        <v>297</v>
      </c>
      <c r="J1854" s="6">
        <v>1</v>
      </c>
      <c r="K1854" s="6" t="s">
        <v>810</v>
      </c>
      <c r="L1854" s="8">
        <v>6</v>
      </c>
      <c r="M1854" s="6" t="s">
        <v>297</v>
      </c>
      <c r="N1854" s="6" t="s">
        <v>2002</v>
      </c>
      <c r="R1854" s="6" t="str">
        <f t="shared" si="28"/>
        <v>15137Xã Mồ Dề21</v>
      </c>
    </row>
    <row r="1855" spans="1:18">
      <c r="A1855" s="6">
        <v>1854</v>
      </c>
      <c r="B1855" s="6">
        <v>15</v>
      </c>
      <c r="C1855" s="6" t="s">
        <v>1999</v>
      </c>
      <c r="D1855" s="6">
        <v>137</v>
      </c>
      <c r="E1855" s="6" t="s">
        <v>2070</v>
      </c>
      <c r="F1855" s="6">
        <v>4471</v>
      </c>
      <c r="G1855" s="6" t="s">
        <v>2076</v>
      </c>
      <c r="H1855" s="6">
        <v>2</v>
      </c>
      <c r="I1855" s="6" t="s">
        <v>297</v>
      </c>
      <c r="J1855" s="6">
        <v>1</v>
      </c>
      <c r="K1855" s="6" t="s">
        <v>810</v>
      </c>
      <c r="L1855" s="8">
        <v>6</v>
      </c>
      <c r="M1855" s="6" t="s">
        <v>297</v>
      </c>
      <c r="N1855" s="6" t="s">
        <v>2002</v>
      </c>
      <c r="R1855" s="6" t="str">
        <f t="shared" si="28"/>
        <v>15137Xã Chế Cu Nha21</v>
      </c>
    </row>
    <row r="1856" spans="1:18">
      <c r="A1856" s="6">
        <v>1855</v>
      </c>
      <c r="B1856" s="6">
        <v>15</v>
      </c>
      <c r="C1856" s="6" t="s">
        <v>1999</v>
      </c>
      <c r="D1856" s="6">
        <v>137</v>
      </c>
      <c r="E1856" s="6" t="s">
        <v>2070</v>
      </c>
      <c r="F1856" s="6">
        <v>4474</v>
      </c>
      <c r="G1856" s="6" t="s">
        <v>899</v>
      </c>
      <c r="H1856" s="6">
        <v>2</v>
      </c>
      <c r="I1856" s="6" t="s">
        <v>297</v>
      </c>
      <c r="J1856" s="6">
        <v>1</v>
      </c>
      <c r="K1856" s="6" t="s">
        <v>810</v>
      </c>
      <c r="L1856" s="8">
        <v>6</v>
      </c>
      <c r="M1856" s="6" t="s">
        <v>297</v>
      </c>
      <c r="N1856" s="6" t="s">
        <v>2002</v>
      </c>
      <c r="R1856" s="6" t="str">
        <f t="shared" si="28"/>
        <v>15137Xã Lao Chải21</v>
      </c>
    </row>
    <row r="1857" spans="1:18">
      <c r="A1857" s="6">
        <v>1856</v>
      </c>
      <c r="B1857" s="6">
        <v>15</v>
      </c>
      <c r="C1857" s="6" t="s">
        <v>1999</v>
      </c>
      <c r="D1857" s="6">
        <v>137</v>
      </c>
      <c r="E1857" s="6" t="s">
        <v>2070</v>
      </c>
      <c r="F1857" s="6">
        <v>4477</v>
      </c>
      <c r="G1857" s="6" t="s">
        <v>2077</v>
      </c>
      <c r="H1857" s="6">
        <v>2</v>
      </c>
      <c r="I1857" s="6" t="s">
        <v>297</v>
      </c>
      <c r="J1857" s="6">
        <v>1</v>
      </c>
      <c r="K1857" s="6" t="s">
        <v>810</v>
      </c>
      <c r="L1857" s="8">
        <v>6</v>
      </c>
      <c r="M1857" s="6" t="s">
        <v>297</v>
      </c>
      <c r="N1857" s="6" t="s">
        <v>2002</v>
      </c>
      <c r="R1857" s="6" t="str">
        <f t="shared" si="28"/>
        <v>15137Xã Kim Nọi21</v>
      </c>
    </row>
    <row r="1858" spans="1:18">
      <c r="A1858" s="6">
        <v>1857</v>
      </c>
      <c r="B1858" s="6">
        <v>15</v>
      </c>
      <c r="C1858" s="6" t="s">
        <v>1999</v>
      </c>
      <c r="D1858" s="6">
        <v>137</v>
      </c>
      <c r="E1858" s="6" t="s">
        <v>2070</v>
      </c>
      <c r="F1858" s="6">
        <v>4480</v>
      </c>
      <c r="G1858" s="6" t="s">
        <v>2078</v>
      </c>
      <c r="H1858" s="6">
        <v>2</v>
      </c>
      <c r="I1858" s="6" t="s">
        <v>297</v>
      </c>
      <c r="J1858" s="6">
        <v>1</v>
      </c>
      <c r="K1858" s="6" t="s">
        <v>810</v>
      </c>
      <c r="L1858" s="8">
        <v>6</v>
      </c>
      <c r="M1858" s="6" t="s">
        <v>297</v>
      </c>
      <c r="N1858" s="6" t="s">
        <v>2002</v>
      </c>
      <c r="R1858" s="6" t="str">
        <f t="shared" si="28"/>
        <v>15137Xã Cao Phạ21</v>
      </c>
    </row>
    <row r="1859" spans="1:18">
      <c r="A1859" s="6">
        <v>1858</v>
      </c>
      <c r="B1859" s="6">
        <v>15</v>
      </c>
      <c r="C1859" s="6" t="s">
        <v>1999</v>
      </c>
      <c r="D1859" s="6">
        <v>137</v>
      </c>
      <c r="E1859" s="6" t="s">
        <v>2070</v>
      </c>
      <c r="F1859" s="6">
        <v>4483</v>
      </c>
      <c r="G1859" s="6" t="s">
        <v>2079</v>
      </c>
      <c r="H1859" s="6">
        <v>2</v>
      </c>
      <c r="I1859" s="6" t="s">
        <v>297</v>
      </c>
      <c r="J1859" s="6">
        <v>1</v>
      </c>
      <c r="K1859" s="6" t="s">
        <v>810</v>
      </c>
      <c r="L1859" s="8">
        <v>6</v>
      </c>
      <c r="M1859" s="6" t="s">
        <v>297</v>
      </c>
      <c r="N1859" s="6" t="s">
        <v>2002</v>
      </c>
      <c r="R1859" s="6" t="str">
        <f t="shared" ref="R1859:R1922" si="29">CONCATENATE(B1859,D1859,G1859,H1859,J1859)</f>
        <v>15137Xã La Pán Tẩn21</v>
      </c>
    </row>
    <row r="1860" spans="1:18">
      <c r="A1860" s="6">
        <v>1859</v>
      </c>
      <c r="B1860" s="6">
        <v>15</v>
      </c>
      <c r="C1860" s="6" t="s">
        <v>1999</v>
      </c>
      <c r="D1860" s="6">
        <v>137</v>
      </c>
      <c r="E1860" s="6" t="s">
        <v>2070</v>
      </c>
      <c r="F1860" s="6">
        <v>4486</v>
      </c>
      <c r="G1860" s="6" t="s">
        <v>2080</v>
      </c>
      <c r="H1860" s="6">
        <v>2</v>
      </c>
      <c r="I1860" s="6" t="s">
        <v>297</v>
      </c>
      <c r="J1860" s="6">
        <v>1</v>
      </c>
      <c r="K1860" s="6" t="s">
        <v>810</v>
      </c>
      <c r="L1860" s="8">
        <v>6</v>
      </c>
      <c r="M1860" s="6" t="s">
        <v>297</v>
      </c>
      <c r="N1860" s="6" t="s">
        <v>2002</v>
      </c>
      <c r="R1860" s="6" t="str">
        <f t="shared" si="29"/>
        <v>15137Xã Dế Su Phình21</v>
      </c>
    </row>
    <row r="1861" spans="1:18">
      <c r="A1861" s="6">
        <v>1860</v>
      </c>
      <c r="B1861" s="6">
        <v>15</v>
      </c>
      <c r="C1861" s="6" t="s">
        <v>1999</v>
      </c>
      <c r="D1861" s="6">
        <v>137</v>
      </c>
      <c r="E1861" s="6" t="s">
        <v>2070</v>
      </c>
      <c r="F1861" s="6">
        <v>4489</v>
      </c>
      <c r="G1861" s="6" t="s">
        <v>2081</v>
      </c>
      <c r="H1861" s="6">
        <v>2</v>
      </c>
      <c r="I1861" s="6" t="s">
        <v>297</v>
      </c>
      <c r="J1861" s="6">
        <v>1</v>
      </c>
      <c r="K1861" s="6" t="s">
        <v>810</v>
      </c>
      <c r="L1861" s="8">
        <v>6</v>
      </c>
      <c r="M1861" s="6" t="s">
        <v>297</v>
      </c>
      <c r="N1861" s="6" t="s">
        <v>2002</v>
      </c>
      <c r="R1861" s="6" t="str">
        <f t="shared" si="29"/>
        <v>15137Xã Chế Tạo21</v>
      </c>
    </row>
    <row r="1862" spans="1:18">
      <c r="A1862" s="6">
        <v>1861</v>
      </c>
      <c r="B1862" s="6">
        <v>15</v>
      </c>
      <c r="C1862" s="6" t="s">
        <v>1999</v>
      </c>
      <c r="D1862" s="6">
        <v>137</v>
      </c>
      <c r="E1862" s="6" t="s">
        <v>2070</v>
      </c>
      <c r="F1862" s="6">
        <v>4492</v>
      </c>
      <c r="G1862" s="6" t="s">
        <v>2082</v>
      </c>
      <c r="H1862" s="6">
        <v>2</v>
      </c>
      <c r="I1862" s="6" t="s">
        <v>297</v>
      </c>
      <c r="J1862" s="6">
        <v>1</v>
      </c>
      <c r="K1862" s="6" t="s">
        <v>810</v>
      </c>
      <c r="L1862" s="8">
        <v>6</v>
      </c>
      <c r="M1862" s="6" t="s">
        <v>297</v>
      </c>
      <c r="N1862" s="6" t="s">
        <v>2002</v>
      </c>
      <c r="R1862" s="6" t="str">
        <f t="shared" si="29"/>
        <v>15137Xã Púng Luông21</v>
      </c>
    </row>
    <row r="1863" spans="1:18">
      <c r="A1863" s="6">
        <v>1862</v>
      </c>
      <c r="B1863" s="6">
        <v>15</v>
      </c>
      <c r="C1863" s="6" t="s">
        <v>1999</v>
      </c>
      <c r="D1863" s="6">
        <v>137</v>
      </c>
      <c r="E1863" s="6" t="s">
        <v>2070</v>
      </c>
      <c r="F1863" s="6">
        <v>4495</v>
      </c>
      <c r="G1863" s="6" t="s">
        <v>2083</v>
      </c>
      <c r="H1863" s="6">
        <v>2</v>
      </c>
      <c r="I1863" s="6" t="s">
        <v>297</v>
      </c>
      <c r="J1863" s="6">
        <v>1</v>
      </c>
      <c r="K1863" s="6" t="s">
        <v>810</v>
      </c>
      <c r="L1863" s="8">
        <v>6</v>
      </c>
      <c r="M1863" s="6" t="s">
        <v>297</v>
      </c>
      <c r="N1863" s="6" t="s">
        <v>2002</v>
      </c>
      <c r="R1863" s="6" t="str">
        <f t="shared" si="29"/>
        <v>15137Xã Nậm Khắt21</v>
      </c>
    </row>
    <row r="1864" spans="1:18">
      <c r="A1864" s="6">
        <v>1863</v>
      </c>
      <c r="B1864" s="6">
        <v>15</v>
      </c>
      <c r="C1864" s="6" t="s">
        <v>1999</v>
      </c>
      <c r="D1864" s="6">
        <v>138</v>
      </c>
      <c r="E1864" s="6" t="s">
        <v>2084</v>
      </c>
      <c r="F1864" s="6">
        <v>4498</v>
      </c>
      <c r="G1864" s="6" t="s">
        <v>2085</v>
      </c>
      <c r="H1864" s="6">
        <v>1</v>
      </c>
      <c r="I1864" s="6" t="s">
        <v>251</v>
      </c>
      <c r="J1864" s="6">
        <v>1</v>
      </c>
      <c r="K1864" s="6" t="s">
        <v>810</v>
      </c>
      <c r="L1864" s="8">
        <v>5</v>
      </c>
      <c r="M1864" s="6" t="s">
        <v>251</v>
      </c>
      <c r="N1864" s="6" t="s">
        <v>2002</v>
      </c>
      <c r="R1864" s="6" t="str">
        <f t="shared" si="29"/>
        <v>15138Thị trấn Cổ Phúc11</v>
      </c>
    </row>
    <row r="1865" spans="1:18">
      <c r="A1865" s="6">
        <v>1864</v>
      </c>
      <c r="B1865" s="6">
        <v>15</v>
      </c>
      <c r="C1865" s="6" t="s">
        <v>1999</v>
      </c>
      <c r="D1865" s="6">
        <v>138</v>
      </c>
      <c r="E1865" s="6" t="s">
        <v>2084</v>
      </c>
      <c r="F1865" s="6">
        <v>4501</v>
      </c>
      <c r="G1865" s="6" t="s">
        <v>2086</v>
      </c>
      <c r="H1865" s="6">
        <v>2</v>
      </c>
      <c r="I1865" s="6" t="s">
        <v>297</v>
      </c>
      <c r="J1865" s="6">
        <v>1</v>
      </c>
      <c r="K1865" s="6" t="s">
        <v>810</v>
      </c>
      <c r="L1865" s="8">
        <v>6</v>
      </c>
      <c r="M1865" s="6" t="s">
        <v>297</v>
      </c>
      <c r="N1865" s="6" t="s">
        <v>2002</v>
      </c>
      <c r="R1865" s="6" t="str">
        <f t="shared" si="29"/>
        <v>15138Xã Tân Đồng21</v>
      </c>
    </row>
    <row r="1866" spans="1:18">
      <c r="A1866" s="6">
        <v>1865</v>
      </c>
      <c r="B1866" s="6">
        <v>15</v>
      </c>
      <c r="C1866" s="6" t="s">
        <v>1999</v>
      </c>
      <c r="D1866" s="6">
        <v>138</v>
      </c>
      <c r="E1866" s="6" t="s">
        <v>2084</v>
      </c>
      <c r="F1866" s="6">
        <v>4504</v>
      </c>
      <c r="G1866" s="6" t="s">
        <v>2087</v>
      </c>
      <c r="H1866" s="6">
        <v>2</v>
      </c>
      <c r="I1866" s="6" t="s">
        <v>297</v>
      </c>
      <c r="J1866" s="6">
        <v>1</v>
      </c>
      <c r="K1866" s="6" t="s">
        <v>810</v>
      </c>
      <c r="L1866" s="8">
        <v>6</v>
      </c>
      <c r="M1866" s="6" t="s">
        <v>297</v>
      </c>
      <c r="N1866" s="6" t="s">
        <v>2002</v>
      </c>
      <c r="R1866" s="6" t="str">
        <f t="shared" si="29"/>
        <v>15138Xã Báo Đáp21</v>
      </c>
    </row>
    <row r="1867" spans="1:18">
      <c r="A1867" s="6">
        <v>1866</v>
      </c>
      <c r="B1867" s="6">
        <v>15</v>
      </c>
      <c r="C1867" s="6" t="s">
        <v>1999</v>
      </c>
      <c r="D1867" s="6">
        <v>138</v>
      </c>
      <c r="E1867" s="6" t="s">
        <v>2084</v>
      </c>
      <c r="F1867" s="6">
        <v>4507</v>
      </c>
      <c r="G1867" s="6" t="s">
        <v>2088</v>
      </c>
      <c r="H1867" s="6">
        <v>2</v>
      </c>
      <c r="I1867" s="6" t="s">
        <v>297</v>
      </c>
      <c r="J1867" s="6">
        <v>1</v>
      </c>
      <c r="K1867" s="6" t="s">
        <v>810</v>
      </c>
      <c r="L1867" s="8">
        <v>6</v>
      </c>
      <c r="M1867" s="6" t="s">
        <v>297</v>
      </c>
      <c r="N1867" s="6" t="s">
        <v>2002</v>
      </c>
      <c r="R1867" s="6" t="str">
        <f t="shared" si="29"/>
        <v>15138Xã Đào Thịnh21</v>
      </c>
    </row>
    <row r="1868" spans="1:18">
      <c r="A1868" s="6">
        <v>1867</v>
      </c>
      <c r="B1868" s="6">
        <v>15</v>
      </c>
      <c r="C1868" s="6" t="s">
        <v>1999</v>
      </c>
      <c r="D1868" s="6">
        <v>138</v>
      </c>
      <c r="E1868" s="6" t="s">
        <v>2084</v>
      </c>
      <c r="F1868" s="6">
        <v>4510</v>
      </c>
      <c r="G1868" s="6" t="s">
        <v>2089</v>
      </c>
      <c r="H1868" s="6">
        <v>2</v>
      </c>
      <c r="I1868" s="6" t="s">
        <v>297</v>
      </c>
      <c r="J1868" s="6">
        <v>1</v>
      </c>
      <c r="K1868" s="6" t="s">
        <v>810</v>
      </c>
      <c r="L1868" s="8">
        <v>6</v>
      </c>
      <c r="M1868" s="6" t="s">
        <v>297</v>
      </c>
      <c r="N1868" s="6" t="s">
        <v>2002</v>
      </c>
      <c r="R1868" s="6" t="str">
        <f t="shared" si="29"/>
        <v>15138Xã Việt Thành21</v>
      </c>
    </row>
    <row r="1869" spans="1:18">
      <c r="A1869" s="6">
        <v>1868</v>
      </c>
      <c r="B1869" s="6">
        <v>15</v>
      </c>
      <c r="C1869" s="6" t="s">
        <v>1999</v>
      </c>
      <c r="D1869" s="6">
        <v>138</v>
      </c>
      <c r="E1869" s="6" t="s">
        <v>2084</v>
      </c>
      <c r="F1869" s="6">
        <v>4513</v>
      </c>
      <c r="G1869" s="6" t="s">
        <v>2090</v>
      </c>
      <c r="H1869" s="6">
        <v>2</v>
      </c>
      <c r="I1869" s="6" t="s">
        <v>297</v>
      </c>
      <c r="J1869" s="6">
        <v>1</v>
      </c>
      <c r="K1869" s="6" t="s">
        <v>810</v>
      </c>
      <c r="L1869" s="8">
        <v>6</v>
      </c>
      <c r="M1869" s="6" t="s">
        <v>297</v>
      </c>
      <c r="N1869" s="6" t="s">
        <v>2002</v>
      </c>
      <c r="R1869" s="6" t="str">
        <f t="shared" si="29"/>
        <v>15138Xã Hòa Cuông21</v>
      </c>
    </row>
    <row r="1870" spans="1:18">
      <c r="A1870" s="6">
        <v>1869</v>
      </c>
      <c r="B1870" s="6">
        <v>15</v>
      </c>
      <c r="C1870" s="6" t="s">
        <v>1999</v>
      </c>
      <c r="D1870" s="6">
        <v>138</v>
      </c>
      <c r="E1870" s="6" t="s">
        <v>2084</v>
      </c>
      <c r="F1870" s="6">
        <v>4516</v>
      </c>
      <c r="G1870" s="6" t="s">
        <v>2091</v>
      </c>
      <c r="H1870" s="6">
        <v>2</v>
      </c>
      <c r="I1870" s="6" t="s">
        <v>297</v>
      </c>
      <c r="J1870" s="6">
        <v>1</v>
      </c>
      <c r="K1870" s="6" t="s">
        <v>810</v>
      </c>
      <c r="L1870" s="8">
        <v>6</v>
      </c>
      <c r="M1870" s="6" t="s">
        <v>297</v>
      </c>
      <c r="N1870" s="6" t="s">
        <v>2002</v>
      </c>
      <c r="R1870" s="6" t="str">
        <f t="shared" si="29"/>
        <v>15138Xã Minh Quán21</v>
      </c>
    </row>
    <row r="1871" spans="1:18">
      <c r="A1871" s="6">
        <v>1870</v>
      </c>
      <c r="B1871" s="6">
        <v>15</v>
      </c>
      <c r="C1871" s="6" t="s">
        <v>1999</v>
      </c>
      <c r="D1871" s="6">
        <v>138</v>
      </c>
      <c r="E1871" s="6" t="s">
        <v>2084</v>
      </c>
      <c r="F1871" s="6">
        <v>4519</v>
      </c>
      <c r="G1871" s="6" t="s">
        <v>2092</v>
      </c>
      <c r="H1871" s="6">
        <v>2</v>
      </c>
      <c r="I1871" s="6" t="s">
        <v>297</v>
      </c>
      <c r="J1871" s="6">
        <v>1</v>
      </c>
      <c r="K1871" s="6" t="s">
        <v>810</v>
      </c>
      <c r="L1871" s="8">
        <v>6</v>
      </c>
      <c r="M1871" s="6" t="s">
        <v>297</v>
      </c>
      <c r="N1871" s="6" t="s">
        <v>2002</v>
      </c>
      <c r="R1871" s="6" t="str">
        <f t="shared" si="29"/>
        <v>15138Xã Quy Mông21</v>
      </c>
    </row>
    <row r="1872" spans="1:18">
      <c r="A1872" s="6">
        <v>1871</v>
      </c>
      <c r="B1872" s="6">
        <v>15</v>
      </c>
      <c r="C1872" s="6" t="s">
        <v>1999</v>
      </c>
      <c r="D1872" s="6">
        <v>138</v>
      </c>
      <c r="E1872" s="6" t="s">
        <v>2084</v>
      </c>
      <c r="F1872" s="6">
        <v>4522</v>
      </c>
      <c r="G1872" s="6" t="s">
        <v>2093</v>
      </c>
      <c r="H1872" s="6">
        <v>2</v>
      </c>
      <c r="I1872" s="6" t="s">
        <v>297</v>
      </c>
      <c r="J1872" s="6">
        <v>1</v>
      </c>
      <c r="K1872" s="6" t="s">
        <v>810</v>
      </c>
      <c r="L1872" s="8">
        <v>6</v>
      </c>
      <c r="M1872" s="6" t="s">
        <v>297</v>
      </c>
      <c r="N1872" s="6" t="s">
        <v>2002</v>
      </c>
      <c r="R1872" s="6" t="str">
        <f t="shared" si="29"/>
        <v>15138Xã Cường Thịnh21</v>
      </c>
    </row>
    <row r="1873" spans="1:18">
      <c r="A1873" s="6">
        <v>1872</v>
      </c>
      <c r="B1873" s="6">
        <v>15</v>
      </c>
      <c r="C1873" s="6" t="s">
        <v>1999</v>
      </c>
      <c r="D1873" s="6">
        <v>138</v>
      </c>
      <c r="E1873" s="6" t="s">
        <v>2084</v>
      </c>
      <c r="F1873" s="6">
        <v>4525</v>
      </c>
      <c r="G1873" s="6" t="s">
        <v>2094</v>
      </c>
      <c r="H1873" s="6">
        <v>2</v>
      </c>
      <c r="I1873" s="6" t="s">
        <v>297</v>
      </c>
      <c r="J1873" s="6">
        <v>1</v>
      </c>
      <c r="K1873" s="6" t="s">
        <v>810</v>
      </c>
      <c r="L1873" s="8">
        <v>6</v>
      </c>
      <c r="M1873" s="6" t="s">
        <v>297</v>
      </c>
      <c r="N1873" s="6" t="s">
        <v>2002</v>
      </c>
      <c r="R1873" s="6" t="str">
        <f t="shared" si="29"/>
        <v>15138Xã Kiên Thành21</v>
      </c>
    </row>
    <row r="1874" spans="1:18">
      <c r="A1874" s="6">
        <v>1873</v>
      </c>
      <c r="B1874" s="6">
        <v>15</v>
      </c>
      <c r="C1874" s="6" t="s">
        <v>1999</v>
      </c>
      <c r="D1874" s="6">
        <v>138</v>
      </c>
      <c r="E1874" s="6" t="s">
        <v>2084</v>
      </c>
      <c r="F1874" s="6">
        <v>4528</v>
      </c>
      <c r="G1874" s="6" t="s">
        <v>2095</v>
      </c>
      <c r="H1874" s="6">
        <v>2</v>
      </c>
      <c r="I1874" s="6" t="s">
        <v>297</v>
      </c>
      <c r="J1874" s="6">
        <v>1</v>
      </c>
      <c r="K1874" s="6" t="s">
        <v>810</v>
      </c>
      <c r="L1874" s="8">
        <v>6</v>
      </c>
      <c r="M1874" s="6" t="s">
        <v>297</v>
      </c>
      <c r="N1874" s="6" t="s">
        <v>2002</v>
      </c>
      <c r="R1874" s="6" t="str">
        <f t="shared" si="29"/>
        <v>15138Xã Nga Quán21</v>
      </c>
    </row>
    <row r="1875" spans="1:18">
      <c r="A1875" s="6">
        <v>1874</v>
      </c>
      <c r="B1875" s="6">
        <v>15</v>
      </c>
      <c r="C1875" s="6" t="s">
        <v>1999</v>
      </c>
      <c r="D1875" s="6">
        <v>138</v>
      </c>
      <c r="E1875" s="6" t="s">
        <v>2084</v>
      </c>
      <c r="F1875" s="6">
        <v>4531</v>
      </c>
      <c r="G1875" s="6" t="s">
        <v>2096</v>
      </c>
      <c r="H1875" s="6">
        <v>2</v>
      </c>
      <c r="I1875" s="6" t="s">
        <v>297</v>
      </c>
      <c r="J1875" s="6">
        <v>1</v>
      </c>
      <c r="K1875" s="6" t="s">
        <v>810</v>
      </c>
      <c r="L1875" s="8">
        <v>6</v>
      </c>
      <c r="M1875" s="6" t="s">
        <v>297</v>
      </c>
      <c r="N1875" s="6" t="s">
        <v>2002</v>
      </c>
      <c r="R1875" s="6" t="str">
        <f t="shared" si="29"/>
        <v>15138Xã Y Can21</v>
      </c>
    </row>
    <row r="1876" spans="1:18">
      <c r="A1876" s="6">
        <v>1875</v>
      </c>
      <c r="B1876" s="6">
        <v>15</v>
      </c>
      <c r="C1876" s="6" t="s">
        <v>1999</v>
      </c>
      <c r="D1876" s="6">
        <v>138</v>
      </c>
      <c r="E1876" s="6" t="s">
        <v>2084</v>
      </c>
      <c r="F1876" s="6">
        <v>4537</v>
      </c>
      <c r="G1876" s="6" t="s">
        <v>2097</v>
      </c>
      <c r="H1876" s="6">
        <v>2</v>
      </c>
      <c r="I1876" s="6" t="s">
        <v>297</v>
      </c>
      <c r="J1876" s="6">
        <v>1</v>
      </c>
      <c r="K1876" s="6" t="s">
        <v>810</v>
      </c>
      <c r="L1876" s="8">
        <v>6</v>
      </c>
      <c r="M1876" s="6" t="s">
        <v>297</v>
      </c>
      <c r="N1876" s="6" t="s">
        <v>2002</v>
      </c>
      <c r="R1876" s="6" t="str">
        <f t="shared" si="29"/>
        <v>15138Xã Lương Thịnh21</v>
      </c>
    </row>
    <row r="1877" spans="1:18">
      <c r="A1877" s="6">
        <v>1876</v>
      </c>
      <c r="B1877" s="6">
        <v>15</v>
      </c>
      <c r="C1877" s="6" t="s">
        <v>1999</v>
      </c>
      <c r="D1877" s="6">
        <v>138</v>
      </c>
      <c r="E1877" s="6" t="s">
        <v>2084</v>
      </c>
      <c r="F1877" s="6">
        <v>4561</v>
      </c>
      <c r="G1877" s="6" t="s">
        <v>2098</v>
      </c>
      <c r="H1877" s="6">
        <v>2</v>
      </c>
      <c r="I1877" s="6" t="s">
        <v>297</v>
      </c>
      <c r="J1877" s="6">
        <v>1</v>
      </c>
      <c r="K1877" s="6" t="s">
        <v>810</v>
      </c>
      <c r="L1877" s="8">
        <v>6</v>
      </c>
      <c r="M1877" s="6" t="s">
        <v>297</v>
      </c>
      <c r="N1877" s="6" t="s">
        <v>2002</v>
      </c>
      <c r="R1877" s="6" t="str">
        <f t="shared" si="29"/>
        <v>15138Xã Bảo Hưng21</v>
      </c>
    </row>
    <row r="1878" spans="1:18">
      <c r="A1878" s="6">
        <v>1877</v>
      </c>
      <c r="B1878" s="6">
        <v>15</v>
      </c>
      <c r="C1878" s="6" t="s">
        <v>1999</v>
      </c>
      <c r="D1878" s="6">
        <v>138</v>
      </c>
      <c r="E1878" s="6" t="s">
        <v>2084</v>
      </c>
      <c r="F1878" s="6">
        <v>4564</v>
      </c>
      <c r="G1878" s="6" t="s">
        <v>2099</v>
      </c>
      <c r="H1878" s="6">
        <v>2</v>
      </c>
      <c r="I1878" s="6" t="s">
        <v>297</v>
      </c>
      <c r="J1878" s="6">
        <v>1</v>
      </c>
      <c r="K1878" s="6" t="s">
        <v>810</v>
      </c>
      <c r="L1878" s="8">
        <v>6</v>
      </c>
      <c r="M1878" s="6" t="s">
        <v>297</v>
      </c>
      <c r="N1878" s="6" t="s">
        <v>2002</v>
      </c>
      <c r="R1878" s="6" t="str">
        <f t="shared" si="29"/>
        <v>15138Xã Việt Cường21</v>
      </c>
    </row>
    <row r="1879" spans="1:18">
      <c r="A1879" s="6">
        <v>1878</v>
      </c>
      <c r="B1879" s="6">
        <v>15</v>
      </c>
      <c r="C1879" s="6" t="s">
        <v>1999</v>
      </c>
      <c r="D1879" s="6">
        <v>138</v>
      </c>
      <c r="E1879" s="6" t="s">
        <v>2084</v>
      </c>
      <c r="F1879" s="6">
        <v>4567</v>
      </c>
      <c r="G1879" s="6" t="s">
        <v>2100</v>
      </c>
      <c r="H1879" s="6">
        <v>2</v>
      </c>
      <c r="I1879" s="6" t="s">
        <v>297</v>
      </c>
      <c r="J1879" s="6">
        <v>1</v>
      </c>
      <c r="K1879" s="6" t="s">
        <v>810</v>
      </c>
      <c r="L1879" s="8">
        <v>6</v>
      </c>
      <c r="M1879" s="6" t="s">
        <v>297</v>
      </c>
      <c r="N1879" s="6" t="s">
        <v>2002</v>
      </c>
      <c r="R1879" s="6" t="str">
        <f t="shared" si="29"/>
        <v>15138Xã Minh Quân21</v>
      </c>
    </row>
    <row r="1880" spans="1:18">
      <c r="A1880" s="6">
        <v>1879</v>
      </c>
      <c r="B1880" s="6">
        <v>15</v>
      </c>
      <c r="C1880" s="6" t="s">
        <v>1999</v>
      </c>
      <c r="D1880" s="6">
        <v>138</v>
      </c>
      <c r="E1880" s="6" t="s">
        <v>2084</v>
      </c>
      <c r="F1880" s="6">
        <v>4570</v>
      </c>
      <c r="G1880" s="6" t="s">
        <v>2101</v>
      </c>
      <c r="H1880" s="6">
        <v>2</v>
      </c>
      <c r="I1880" s="6" t="s">
        <v>297</v>
      </c>
      <c r="J1880" s="6">
        <v>1</v>
      </c>
      <c r="K1880" s="6" t="s">
        <v>810</v>
      </c>
      <c r="L1880" s="8">
        <v>6</v>
      </c>
      <c r="M1880" s="6" t="s">
        <v>297</v>
      </c>
      <c r="N1880" s="6" t="s">
        <v>2002</v>
      </c>
      <c r="R1880" s="6" t="str">
        <f t="shared" si="29"/>
        <v>15138Xã Hồng Ca21</v>
      </c>
    </row>
    <row r="1881" spans="1:18">
      <c r="A1881" s="6">
        <v>1880</v>
      </c>
      <c r="B1881" s="6">
        <v>15</v>
      </c>
      <c r="C1881" s="6" t="s">
        <v>1999</v>
      </c>
      <c r="D1881" s="6">
        <v>138</v>
      </c>
      <c r="E1881" s="6" t="s">
        <v>2084</v>
      </c>
      <c r="F1881" s="6">
        <v>4573</v>
      </c>
      <c r="G1881" s="6" t="s">
        <v>1039</v>
      </c>
      <c r="H1881" s="6">
        <v>2</v>
      </c>
      <c r="I1881" s="6" t="s">
        <v>297</v>
      </c>
      <c r="J1881" s="6">
        <v>1</v>
      </c>
      <c r="K1881" s="6" t="s">
        <v>810</v>
      </c>
      <c r="L1881" s="8">
        <v>6</v>
      </c>
      <c r="M1881" s="6" t="s">
        <v>297</v>
      </c>
      <c r="N1881" s="6" t="s">
        <v>2002</v>
      </c>
      <c r="R1881" s="6" t="str">
        <f t="shared" si="29"/>
        <v>15138Xã Hưng Thịnh21</v>
      </c>
    </row>
    <row r="1882" spans="1:18">
      <c r="A1882" s="6">
        <v>1881</v>
      </c>
      <c r="B1882" s="6">
        <v>15</v>
      </c>
      <c r="C1882" s="6" t="s">
        <v>1999</v>
      </c>
      <c r="D1882" s="6">
        <v>138</v>
      </c>
      <c r="E1882" s="6" t="s">
        <v>2084</v>
      </c>
      <c r="F1882" s="6">
        <v>4576</v>
      </c>
      <c r="G1882" s="6" t="s">
        <v>2102</v>
      </c>
      <c r="H1882" s="6">
        <v>2</v>
      </c>
      <c r="I1882" s="6" t="s">
        <v>297</v>
      </c>
      <c r="J1882" s="6">
        <v>1</v>
      </c>
      <c r="K1882" s="6" t="s">
        <v>810</v>
      </c>
      <c r="L1882" s="8">
        <v>6</v>
      </c>
      <c r="M1882" s="6" t="s">
        <v>297</v>
      </c>
      <c r="N1882" s="6" t="s">
        <v>2002</v>
      </c>
      <c r="R1882" s="6" t="str">
        <f t="shared" si="29"/>
        <v>15138Xã Hưng Khánh21</v>
      </c>
    </row>
    <row r="1883" spans="1:18">
      <c r="A1883" s="6">
        <v>1882</v>
      </c>
      <c r="B1883" s="6">
        <v>15</v>
      </c>
      <c r="C1883" s="6" t="s">
        <v>1999</v>
      </c>
      <c r="D1883" s="6">
        <v>138</v>
      </c>
      <c r="E1883" s="6" t="s">
        <v>2084</v>
      </c>
      <c r="F1883" s="6">
        <v>4579</v>
      </c>
      <c r="G1883" s="6" t="s">
        <v>978</v>
      </c>
      <c r="H1883" s="6">
        <v>2</v>
      </c>
      <c r="I1883" s="6" t="s">
        <v>297</v>
      </c>
      <c r="J1883" s="6">
        <v>1</v>
      </c>
      <c r="K1883" s="6" t="s">
        <v>810</v>
      </c>
      <c r="L1883" s="8">
        <v>6</v>
      </c>
      <c r="M1883" s="6" t="s">
        <v>297</v>
      </c>
      <c r="N1883" s="6" t="s">
        <v>2002</v>
      </c>
      <c r="R1883" s="6" t="str">
        <f t="shared" si="29"/>
        <v>15138Xã Việt Hồng21</v>
      </c>
    </row>
    <row r="1884" spans="1:18">
      <c r="A1884" s="6">
        <v>1883</v>
      </c>
      <c r="B1884" s="6">
        <v>15</v>
      </c>
      <c r="C1884" s="6" t="s">
        <v>1999</v>
      </c>
      <c r="D1884" s="6">
        <v>138</v>
      </c>
      <c r="E1884" s="6" t="s">
        <v>2084</v>
      </c>
      <c r="F1884" s="6">
        <v>4582</v>
      </c>
      <c r="G1884" s="6" t="s">
        <v>2103</v>
      </c>
      <c r="H1884" s="6">
        <v>2</v>
      </c>
      <c r="I1884" s="6" t="s">
        <v>297</v>
      </c>
      <c r="J1884" s="6">
        <v>1</v>
      </c>
      <c r="K1884" s="6" t="s">
        <v>810</v>
      </c>
      <c r="L1884" s="8">
        <v>6</v>
      </c>
      <c r="M1884" s="6" t="s">
        <v>297</v>
      </c>
      <c r="N1884" s="6" t="s">
        <v>2002</v>
      </c>
      <c r="R1884" s="6" t="str">
        <f t="shared" si="29"/>
        <v>15138Xã Vân Hội21</v>
      </c>
    </row>
    <row r="1885" spans="1:18">
      <c r="A1885" s="6">
        <v>1884</v>
      </c>
      <c r="B1885" s="6">
        <v>15</v>
      </c>
      <c r="C1885" s="6" t="s">
        <v>1999</v>
      </c>
      <c r="D1885" s="6">
        <v>139</v>
      </c>
      <c r="E1885" s="6" t="s">
        <v>2104</v>
      </c>
      <c r="F1885" s="6">
        <v>4585</v>
      </c>
      <c r="G1885" s="6" t="s">
        <v>2105</v>
      </c>
      <c r="H1885" s="6">
        <v>1</v>
      </c>
      <c r="I1885" s="6" t="s">
        <v>251</v>
      </c>
      <c r="J1885" s="6">
        <v>1</v>
      </c>
      <c r="K1885" s="6" t="s">
        <v>810</v>
      </c>
      <c r="L1885" s="8">
        <v>5</v>
      </c>
      <c r="M1885" s="6" t="s">
        <v>251</v>
      </c>
      <c r="N1885" s="6" t="s">
        <v>2002</v>
      </c>
      <c r="R1885" s="6" t="str">
        <f t="shared" si="29"/>
        <v>15139Thị trấn Trạm Tấu11</v>
      </c>
    </row>
    <row r="1886" spans="1:18">
      <c r="A1886" s="6">
        <v>1885</v>
      </c>
      <c r="B1886" s="6">
        <v>15</v>
      </c>
      <c r="C1886" s="6" t="s">
        <v>1999</v>
      </c>
      <c r="D1886" s="6">
        <v>139</v>
      </c>
      <c r="E1886" s="6" t="s">
        <v>2104</v>
      </c>
      <c r="F1886" s="6">
        <v>4588</v>
      </c>
      <c r="G1886" s="6" t="s">
        <v>2106</v>
      </c>
      <c r="H1886" s="6">
        <v>2</v>
      </c>
      <c r="I1886" s="6" t="s">
        <v>297</v>
      </c>
      <c r="J1886" s="6">
        <v>1</v>
      </c>
      <c r="K1886" s="6" t="s">
        <v>810</v>
      </c>
      <c r="L1886" s="8">
        <v>6</v>
      </c>
      <c r="M1886" s="6" t="s">
        <v>297</v>
      </c>
      <c r="N1886" s="6" t="s">
        <v>2002</v>
      </c>
      <c r="R1886" s="6" t="str">
        <f t="shared" si="29"/>
        <v>15139Xã Túc Đán21</v>
      </c>
    </row>
    <row r="1887" spans="1:18">
      <c r="A1887" s="6">
        <v>1886</v>
      </c>
      <c r="B1887" s="6">
        <v>15</v>
      </c>
      <c r="C1887" s="6" t="s">
        <v>1999</v>
      </c>
      <c r="D1887" s="6">
        <v>139</v>
      </c>
      <c r="E1887" s="6" t="s">
        <v>2104</v>
      </c>
      <c r="F1887" s="6">
        <v>4591</v>
      </c>
      <c r="G1887" s="6" t="s">
        <v>2107</v>
      </c>
      <c r="H1887" s="6">
        <v>2</v>
      </c>
      <c r="I1887" s="6" t="s">
        <v>297</v>
      </c>
      <c r="J1887" s="6">
        <v>1</v>
      </c>
      <c r="K1887" s="6" t="s">
        <v>810</v>
      </c>
      <c r="L1887" s="8">
        <v>6</v>
      </c>
      <c r="M1887" s="6" t="s">
        <v>297</v>
      </c>
      <c r="N1887" s="6" t="s">
        <v>2002</v>
      </c>
      <c r="R1887" s="6" t="str">
        <f t="shared" si="29"/>
        <v>15139Xã Pá Lau21</v>
      </c>
    </row>
    <row r="1888" spans="1:18">
      <c r="A1888" s="6">
        <v>1887</v>
      </c>
      <c r="B1888" s="6">
        <v>15</v>
      </c>
      <c r="C1888" s="6" t="s">
        <v>1999</v>
      </c>
      <c r="D1888" s="6">
        <v>139</v>
      </c>
      <c r="E1888" s="6" t="s">
        <v>2104</v>
      </c>
      <c r="F1888" s="6">
        <v>4594</v>
      </c>
      <c r="G1888" s="6" t="s">
        <v>2108</v>
      </c>
      <c r="H1888" s="6">
        <v>2</v>
      </c>
      <c r="I1888" s="6" t="s">
        <v>297</v>
      </c>
      <c r="J1888" s="6">
        <v>1</v>
      </c>
      <c r="K1888" s="6" t="s">
        <v>810</v>
      </c>
      <c r="L1888" s="8">
        <v>6</v>
      </c>
      <c r="M1888" s="6" t="s">
        <v>297</v>
      </c>
      <c r="N1888" s="6" t="s">
        <v>2002</v>
      </c>
      <c r="R1888" s="6" t="str">
        <f t="shared" si="29"/>
        <v>15139Xã Xà Hồ21</v>
      </c>
    </row>
    <row r="1889" spans="1:18">
      <c r="A1889" s="6">
        <v>1888</v>
      </c>
      <c r="B1889" s="6">
        <v>15</v>
      </c>
      <c r="C1889" s="6" t="s">
        <v>1999</v>
      </c>
      <c r="D1889" s="6">
        <v>139</v>
      </c>
      <c r="E1889" s="6" t="s">
        <v>2104</v>
      </c>
      <c r="F1889" s="6">
        <v>4597</v>
      </c>
      <c r="G1889" s="6" t="s">
        <v>2109</v>
      </c>
      <c r="H1889" s="6">
        <v>2</v>
      </c>
      <c r="I1889" s="6" t="s">
        <v>297</v>
      </c>
      <c r="J1889" s="6">
        <v>1</v>
      </c>
      <c r="K1889" s="6" t="s">
        <v>810</v>
      </c>
      <c r="L1889" s="8">
        <v>6</v>
      </c>
      <c r="M1889" s="6" t="s">
        <v>297</v>
      </c>
      <c r="N1889" s="6" t="s">
        <v>2002</v>
      </c>
      <c r="R1889" s="6" t="str">
        <f t="shared" si="29"/>
        <v>15139Xã Phình Hồ21</v>
      </c>
    </row>
    <row r="1890" spans="1:18">
      <c r="A1890" s="6">
        <v>1889</v>
      </c>
      <c r="B1890" s="6">
        <v>15</v>
      </c>
      <c r="C1890" s="6" t="s">
        <v>1999</v>
      </c>
      <c r="D1890" s="6">
        <v>139</v>
      </c>
      <c r="E1890" s="6" t="s">
        <v>2104</v>
      </c>
      <c r="F1890" s="6">
        <v>4600</v>
      </c>
      <c r="G1890" s="6" t="s">
        <v>2110</v>
      </c>
      <c r="H1890" s="6">
        <v>2</v>
      </c>
      <c r="I1890" s="6" t="s">
        <v>297</v>
      </c>
      <c r="J1890" s="6">
        <v>1</v>
      </c>
      <c r="K1890" s="6" t="s">
        <v>810</v>
      </c>
      <c r="L1890" s="8">
        <v>6</v>
      </c>
      <c r="M1890" s="6" t="s">
        <v>297</v>
      </c>
      <c r="N1890" s="6" t="s">
        <v>2002</v>
      </c>
      <c r="R1890" s="6" t="str">
        <f t="shared" si="29"/>
        <v>15139Xã Trạm Tấu21</v>
      </c>
    </row>
    <row r="1891" spans="1:18">
      <c r="A1891" s="6">
        <v>1890</v>
      </c>
      <c r="B1891" s="6">
        <v>15</v>
      </c>
      <c r="C1891" s="6" t="s">
        <v>1999</v>
      </c>
      <c r="D1891" s="6">
        <v>139</v>
      </c>
      <c r="E1891" s="6" t="s">
        <v>2104</v>
      </c>
      <c r="F1891" s="6">
        <v>4603</v>
      </c>
      <c r="G1891" s="6" t="s">
        <v>2111</v>
      </c>
      <c r="H1891" s="6">
        <v>2</v>
      </c>
      <c r="I1891" s="6" t="s">
        <v>297</v>
      </c>
      <c r="J1891" s="6">
        <v>1</v>
      </c>
      <c r="K1891" s="6" t="s">
        <v>810</v>
      </c>
      <c r="L1891" s="8">
        <v>6</v>
      </c>
      <c r="M1891" s="6" t="s">
        <v>297</v>
      </c>
      <c r="N1891" s="6" t="s">
        <v>2002</v>
      </c>
      <c r="R1891" s="6" t="str">
        <f t="shared" si="29"/>
        <v>15139Xã Tà Si Láng21</v>
      </c>
    </row>
    <row r="1892" spans="1:18">
      <c r="A1892" s="6">
        <v>1891</v>
      </c>
      <c r="B1892" s="6">
        <v>15</v>
      </c>
      <c r="C1892" s="6" t="s">
        <v>1999</v>
      </c>
      <c r="D1892" s="6">
        <v>139</v>
      </c>
      <c r="E1892" s="6" t="s">
        <v>2104</v>
      </c>
      <c r="F1892" s="6">
        <v>4606</v>
      </c>
      <c r="G1892" s="6" t="s">
        <v>2112</v>
      </c>
      <c r="H1892" s="6">
        <v>2</v>
      </c>
      <c r="I1892" s="6" t="s">
        <v>297</v>
      </c>
      <c r="J1892" s="6">
        <v>1</v>
      </c>
      <c r="K1892" s="6" t="s">
        <v>810</v>
      </c>
      <c r="L1892" s="8">
        <v>6</v>
      </c>
      <c r="M1892" s="6" t="s">
        <v>297</v>
      </c>
      <c r="N1892" s="6" t="s">
        <v>2002</v>
      </c>
      <c r="R1892" s="6" t="str">
        <f t="shared" si="29"/>
        <v>15139Xã Pá Hu21</v>
      </c>
    </row>
    <row r="1893" spans="1:18">
      <c r="A1893" s="6">
        <v>1892</v>
      </c>
      <c r="B1893" s="6">
        <v>15</v>
      </c>
      <c r="C1893" s="6" t="s">
        <v>1999</v>
      </c>
      <c r="D1893" s="6">
        <v>139</v>
      </c>
      <c r="E1893" s="6" t="s">
        <v>2104</v>
      </c>
      <c r="F1893" s="6">
        <v>4609</v>
      </c>
      <c r="G1893" s="6" t="s">
        <v>2113</v>
      </c>
      <c r="H1893" s="6">
        <v>2</v>
      </c>
      <c r="I1893" s="6" t="s">
        <v>297</v>
      </c>
      <c r="J1893" s="6">
        <v>1</v>
      </c>
      <c r="K1893" s="6" t="s">
        <v>810</v>
      </c>
      <c r="L1893" s="8">
        <v>6</v>
      </c>
      <c r="M1893" s="6" t="s">
        <v>297</v>
      </c>
      <c r="N1893" s="6" t="s">
        <v>2002</v>
      </c>
      <c r="R1893" s="6" t="str">
        <f t="shared" si="29"/>
        <v>15139Xã Làng Nhì21</v>
      </c>
    </row>
    <row r="1894" spans="1:18">
      <c r="A1894" s="6">
        <v>1893</v>
      </c>
      <c r="B1894" s="6">
        <v>15</v>
      </c>
      <c r="C1894" s="6" t="s">
        <v>1999</v>
      </c>
      <c r="D1894" s="6">
        <v>139</v>
      </c>
      <c r="E1894" s="6" t="s">
        <v>2104</v>
      </c>
      <c r="F1894" s="6">
        <v>4612</v>
      </c>
      <c r="G1894" s="6" t="s">
        <v>2114</v>
      </c>
      <c r="H1894" s="6">
        <v>2</v>
      </c>
      <c r="I1894" s="6" t="s">
        <v>297</v>
      </c>
      <c r="J1894" s="6">
        <v>1</v>
      </c>
      <c r="K1894" s="6" t="s">
        <v>810</v>
      </c>
      <c r="L1894" s="8">
        <v>6</v>
      </c>
      <c r="M1894" s="6" t="s">
        <v>297</v>
      </c>
      <c r="N1894" s="6" t="s">
        <v>2002</v>
      </c>
      <c r="R1894" s="6" t="str">
        <f t="shared" si="29"/>
        <v>15139Xã Bản Công21</v>
      </c>
    </row>
    <row r="1895" spans="1:18">
      <c r="A1895" s="6">
        <v>1894</v>
      </c>
      <c r="B1895" s="6">
        <v>15</v>
      </c>
      <c r="C1895" s="6" t="s">
        <v>1999</v>
      </c>
      <c r="D1895" s="6">
        <v>139</v>
      </c>
      <c r="E1895" s="6" t="s">
        <v>2104</v>
      </c>
      <c r="F1895" s="6">
        <v>4615</v>
      </c>
      <c r="G1895" s="6" t="s">
        <v>2115</v>
      </c>
      <c r="H1895" s="6">
        <v>2</v>
      </c>
      <c r="I1895" s="6" t="s">
        <v>297</v>
      </c>
      <c r="J1895" s="6">
        <v>1</v>
      </c>
      <c r="K1895" s="6" t="s">
        <v>810</v>
      </c>
      <c r="L1895" s="8">
        <v>6</v>
      </c>
      <c r="M1895" s="6" t="s">
        <v>297</v>
      </c>
      <c r="N1895" s="6" t="s">
        <v>2002</v>
      </c>
      <c r="R1895" s="6" t="str">
        <f t="shared" si="29"/>
        <v>15139Xã Bản Mù21</v>
      </c>
    </row>
    <row r="1896" spans="1:18">
      <c r="A1896" s="6">
        <v>1895</v>
      </c>
      <c r="B1896" s="6">
        <v>15</v>
      </c>
      <c r="C1896" s="6" t="s">
        <v>1999</v>
      </c>
      <c r="D1896" s="6">
        <v>139</v>
      </c>
      <c r="E1896" s="6" t="s">
        <v>2104</v>
      </c>
      <c r="F1896" s="6">
        <v>4618</v>
      </c>
      <c r="G1896" s="6" t="s">
        <v>2116</v>
      </c>
      <c r="H1896" s="6">
        <v>2</v>
      </c>
      <c r="I1896" s="6" t="s">
        <v>297</v>
      </c>
      <c r="J1896" s="6">
        <v>1</v>
      </c>
      <c r="K1896" s="6" t="s">
        <v>810</v>
      </c>
      <c r="L1896" s="8">
        <v>6</v>
      </c>
      <c r="M1896" s="6" t="s">
        <v>297</v>
      </c>
      <c r="N1896" s="6" t="s">
        <v>2002</v>
      </c>
      <c r="R1896" s="6" t="str">
        <f t="shared" si="29"/>
        <v>15139Xã Hát Lìu21</v>
      </c>
    </row>
    <row r="1897" spans="1:18">
      <c r="A1897" s="6">
        <v>1896</v>
      </c>
      <c r="B1897" s="6">
        <v>15</v>
      </c>
      <c r="C1897" s="6" t="s">
        <v>1999</v>
      </c>
      <c r="D1897" s="6">
        <v>140</v>
      </c>
      <c r="E1897" s="6" t="s">
        <v>2117</v>
      </c>
      <c r="F1897" s="6">
        <v>4621</v>
      </c>
      <c r="G1897" s="6" t="s">
        <v>2118</v>
      </c>
      <c r="H1897" s="6">
        <v>1</v>
      </c>
      <c r="I1897" s="6" t="s">
        <v>251</v>
      </c>
      <c r="J1897" s="6">
        <v>1</v>
      </c>
      <c r="K1897" s="6" t="s">
        <v>810</v>
      </c>
      <c r="L1897" s="8">
        <v>5</v>
      </c>
      <c r="M1897" s="6" t="s">
        <v>251</v>
      </c>
      <c r="N1897" s="6" t="s">
        <v>2002</v>
      </c>
      <c r="R1897" s="6" t="str">
        <f t="shared" si="29"/>
        <v>15140Thị trấn NT Liên Sơn11</v>
      </c>
    </row>
    <row r="1898" spans="1:18">
      <c r="A1898" s="6">
        <v>1897</v>
      </c>
      <c r="B1898" s="6">
        <v>15</v>
      </c>
      <c r="C1898" s="6" t="s">
        <v>1999</v>
      </c>
      <c r="D1898" s="6">
        <v>140</v>
      </c>
      <c r="E1898" s="6" t="s">
        <v>2117</v>
      </c>
      <c r="F1898" s="6">
        <v>4627</v>
      </c>
      <c r="G1898" s="6" t="s">
        <v>2119</v>
      </c>
      <c r="H1898" s="6">
        <v>1</v>
      </c>
      <c r="I1898" s="6" t="s">
        <v>251</v>
      </c>
      <c r="J1898" s="6">
        <v>1</v>
      </c>
      <c r="K1898" s="6" t="s">
        <v>810</v>
      </c>
      <c r="L1898" s="8">
        <v>5</v>
      </c>
      <c r="M1898" s="6" t="s">
        <v>251</v>
      </c>
      <c r="N1898" s="6" t="s">
        <v>2002</v>
      </c>
      <c r="R1898" s="6" t="str">
        <f t="shared" si="29"/>
        <v>15140Thị trấn NT Trần Phú11</v>
      </c>
    </row>
    <row r="1899" spans="1:18">
      <c r="A1899" s="6">
        <v>1898</v>
      </c>
      <c r="B1899" s="6">
        <v>15</v>
      </c>
      <c r="C1899" s="6" t="s">
        <v>1999</v>
      </c>
      <c r="D1899" s="6">
        <v>140</v>
      </c>
      <c r="E1899" s="6" t="s">
        <v>2117</v>
      </c>
      <c r="F1899" s="6">
        <v>4630</v>
      </c>
      <c r="G1899" s="6" t="s">
        <v>2120</v>
      </c>
      <c r="H1899" s="6">
        <v>2</v>
      </c>
      <c r="I1899" s="6" t="s">
        <v>297</v>
      </c>
      <c r="J1899" s="6">
        <v>1</v>
      </c>
      <c r="K1899" s="6" t="s">
        <v>810</v>
      </c>
      <c r="L1899" s="8">
        <v>6</v>
      </c>
      <c r="M1899" s="6" t="s">
        <v>297</v>
      </c>
      <c r="N1899" s="6" t="s">
        <v>2002</v>
      </c>
      <c r="R1899" s="6" t="str">
        <f t="shared" si="29"/>
        <v>15140Xã Tú Lệ21</v>
      </c>
    </row>
    <row r="1900" spans="1:18">
      <c r="A1900" s="6">
        <v>1899</v>
      </c>
      <c r="B1900" s="6">
        <v>15</v>
      </c>
      <c r="C1900" s="6" t="s">
        <v>1999</v>
      </c>
      <c r="D1900" s="6">
        <v>140</v>
      </c>
      <c r="E1900" s="6" t="s">
        <v>2117</v>
      </c>
      <c r="F1900" s="6">
        <v>4633</v>
      </c>
      <c r="G1900" s="6" t="s">
        <v>2121</v>
      </c>
      <c r="H1900" s="6">
        <v>2</v>
      </c>
      <c r="I1900" s="6" t="s">
        <v>297</v>
      </c>
      <c r="J1900" s="6">
        <v>1</v>
      </c>
      <c r="K1900" s="6" t="s">
        <v>810</v>
      </c>
      <c r="L1900" s="8">
        <v>6</v>
      </c>
      <c r="M1900" s="6" t="s">
        <v>297</v>
      </c>
      <c r="N1900" s="6" t="s">
        <v>2002</v>
      </c>
      <c r="R1900" s="6" t="str">
        <f t="shared" si="29"/>
        <v>15140Xã Nậm Búng21</v>
      </c>
    </row>
    <row r="1901" spans="1:18">
      <c r="A1901" s="6">
        <v>1900</v>
      </c>
      <c r="B1901" s="6">
        <v>15</v>
      </c>
      <c r="C1901" s="6" t="s">
        <v>1999</v>
      </c>
      <c r="D1901" s="6">
        <v>140</v>
      </c>
      <c r="E1901" s="6" t="s">
        <v>2117</v>
      </c>
      <c r="F1901" s="6">
        <v>4636</v>
      </c>
      <c r="G1901" s="6" t="s">
        <v>2122</v>
      </c>
      <c r="H1901" s="6">
        <v>2</v>
      </c>
      <c r="I1901" s="6" t="s">
        <v>297</v>
      </c>
      <c r="J1901" s="6">
        <v>1</v>
      </c>
      <c r="K1901" s="6" t="s">
        <v>810</v>
      </c>
      <c r="L1901" s="8">
        <v>6</v>
      </c>
      <c r="M1901" s="6" t="s">
        <v>297</v>
      </c>
      <c r="N1901" s="6" t="s">
        <v>2002</v>
      </c>
      <c r="R1901" s="6" t="str">
        <f t="shared" si="29"/>
        <v>15140Xã Gia Hội21</v>
      </c>
    </row>
    <row r="1902" spans="1:18">
      <c r="A1902" s="6">
        <v>1901</v>
      </c>
      <c r="B1902" s="6">
        <v>15</v>
      </c>
      <c r="C1902" s="6" t="s">
        <v>1999</v>
      </c>
      <c r="D1902" s="6">
        <v>140</v>
      </c>
      <c r="E1902" s="6" t="s">
        <v>2117</v>
      </c>
      <c r="F1902" s="6">
        <v>4639</v>
      </c>
      <c r="G1902" s="6" t="s">
        <v>2123</v>
      </c>
      <c r="H1902" s="6">
        <v>2</v>
      </c>
      <c r="I1902" s="6" t="s">
        <v>297</v>
      </c>
      <c r="J1902" s="6">
        <v>1</v>
      </c>
      <c r="K1902" s="6" t="s">
        <v>810</v>
      </c>
      <c r="L1902" s="8">
        <v>6</v>
      </c>
      <c r="M1902" s="6" t="s">
        <v>297</v>
      </c>
      <c r="N1902" s="6" t="s">
        <v>2002</v>
      </c>
      <c r="R1902" s="6" t="str">
        <f t="shared" si="29"/>
        <v>15140Xã Sùng Đô21</v>
      </c>
    </row>
    <row r="1903" spans="1:18">
      <c r="A1903" s="6">
        <v>1902</v>
      </c>
      <c r="B1903" s="6">
        <v>15</v>
      </c>
      <c r="C1903" s="6" t="s">
        <v>1999</v>
      </c>
      <c r="D1903" s="6">
        <v>140</v>
      </c>
      <c r="E1903" s="6" t="s">
        <v>2117</v>
      </c>
      <c r="F1903" s="6">
        <v>4642</v>
      </c>
      <c r="G1903" s="6" t="s">
        <v>2124</v>
      </c>
      <c r="H1903" s="6">
        <v>2</v>
      </c>
      <c r="I1903" s="6" t="s">
        <v>297</v>
      </c>
      <c r="J1903" s="6">
        <v>1</v>
      </c>
      <c r="K1903" s="6" t="s">
        <v>810</v>
      </c>
      <c r="L1903" s="8">
        <v>6</v>
      </c>
      <c r="M1903" s="6" t="s">
        <v>297</v>
      </c>
      <c r="N1903" s="6" t="s">
        <v>2002</v>
      </c>
      <c r="R1903" s="6" t="str">
        <f t="shared" si="29"/>
        <v>15140Xã Nậm Mười21</v>
      </c>
    </row>
    <row r="1904" spans="1:18">
      <c r="A1904" s="6">
        <v>1903</v>
      </c>
      <c r="B1904" s="6">
        <v>15</v>
      </c>
      <c r="C1904" s="6" t="s">
        <v>1999</v>
      </c>
      <c r="D1904" s="6">
        <v>140</v>
      </c>
      <c r="E1904" s="6" t="s">
        <v>2117</v>
      </c>
      <c r="F1904" s="6">
        <v>4645</v>
      </c>
      <c r="G1904" s="6" t="s">
        <v>2125</v>
      </c>
      <c r="H1904" s="6">
        <v>2</v>
      </c>
      <c r="I1904" s="6" t="s">
        <v>297</v>
      </c>
      <c r="J1904" s="6">
        <v>1</v>
      </c>
      <c r="K1904" s="6" t="s">
        <v>810</v>
      </c>
      <c r="L1904" s="8">
        <v>6</v>
      </c>
      <c r="M1904" s="6" t="s">
        <v>297</v>
      </c>
      <c r="N1904" s="6" t="s">
        <v>2002</v>
      </c>
      <c r="R1904" s="6" t="str">
        <f t="shared" si="29"/>
        <v>15140Xã An Lương21</v>
      </c>
    </row>
    <row r="1905" spans="1:18">
      <c r="A1905" s="6">
        <v>1904</v>
      </c>
      <c r="B1905" s="6">
        <v>15</v>
      </c>
      <c r="C1905" s="6" t="s">
        <v>1999</v>
      </c>
      <c r="D1905" s="6">
        <v>140</v>
      </c>
      <c r="E1905" s="6" t="s">
        <v>2117</v>
      </c>
      <c r="F1905" s="6">
        <v>4648</v>
      </c>
      <c r="G1905" s="6" t="s">
        <v>2126</v>
      </c>
      <c r="H1905" s="6">
        <v>2</v>
      </c>
      <c r="I1905" s="6" t="s">
        <v>297</v>
      </c>
      <c r="J1905" s="6">
        <v>1</v>
      </c>
      <c r="K1905" s="6" t="s">
        <v>810</v>
      </c>
      <c r="L1905" s="8">
        <v>6</v>
      </c>
      <c r="M1905" s="6" t="s">
        <v>297</v>
      </c>
      <c r="N1905" s="6" t="s">
        <v>2002</v>
      </c>
      <c r="R1905" s="6" t="str">
        <f t="shared" si="29"/>
        <v>15140Xã Nậm Lành21</v>
      </c>
    </row>
    <row r="1906" spans="1:18">
      <c r="A1906" s="6">
        <v>1905</v>
      </c>
      <c r="B1906" s="6">
        <v>15</v>
      </c>
      <c r="C1906" s="6" t="s">
        <v>1999</v>
      </c>
      <c r="D1906" s="6">
        <v>140</v>
      </c>
      <c r="E1906" s="6" t="s">
        <v>2117</v>
      </c>
      <c r="F1906" s="6">
        <v>4651</v>
      </c>
      <c r="G1906" s="6" t="s">
        <v>2127</v>
      </c>
      <c r="H1906" s="6">
        <v>2</v>
      </c>
      <c r="I1906" s="6" t="s">
        <v>297</v>
      </c>
      <c r="J1906" s="6">
        <v>1</v>
      </c>
      <c r="K1906" s="6" t="s">
        <v>810</v>
      </c>
      <c r="L1906" s="8">
        <v>6</v>
      </c>
      <c r="M1906" s="6" t="s">
        <v>297</v>
      </c>
      <c r="N1906" s="6" t="s">
        <v>2002</v>
      </c>
      <c r="R1906" s="6" t="str">
        <f t="shared" si="29"/>
        <v>15140Xã Sơn Lương21</v>
      </c>
    </row>
    <row r="1907" spans="1:18">
      <c r="A1907" s="6">
        <v>1906</v>
      </c>
      <c r="B1907" s="6">
        <v>15</v>
      </c>
      <c r="C1907" s="6" t="s">
        <v>1999</v>
      </c>
      <c r="D1907" s="6">
        <v>140</v>
      </c>
      <c r="E1907" s="6" t="s">
        <v>2117</v>
      </c>
      <c r="F1907" s="6">
        <v>4654</v>
      </c>
      <c r="G1907" s="6" t="s">
        <v>2128</v>
      </c>
      <c r="H1907" s="6">
        <v>2</v>
      </c>
      <c r="I1907" s="6" t="s">
        <v>297</v>
      </c>
      <c r="J1907" s="6">
        <v>1</v>
      </c>
      <c r="K1907" s="6" t="s">
        <v>810</v>
      </c>
      <c r="L1907" s="8">
        <v>6</v>
      </c>
      <c r="M1907" s="6" t="s">
        <v>297</v>
      </c>
      <c r="N1907" s="6" t="s">
        <v>2002</v>
      </c>
      <c r="R1907" s="6" t="str">
        <f t="shared" si="29"/>
        <v>15140Xã Suối Quyền21</v>
      </c>
    </row>
    <row r="1908" spans="1:18">
      <c r="A1908" s="6">
        <v>1907</v>
      </c>
      <c r="B1908" s="6">
        <v>15</v>
      </c>
      <c r="C1908" s="6" t="s">
        <v>1999</v>
      </c>
      <c r="D1908" s="6">
        <v>140</v>
      </c>
      <c r="E1908" s="6" t="s">
        <v>2117</v>
      </c>
      <c r="F1908" s="6">
        <v>4657</v>
      </c>
      <c r="G1908" s="6" t="s">
        <v>2129</v>
      </c>
      <c r="H1908" s="6">
        <v>2</v>
      </c>
      <c r="I1908" s="6" t="s">
        <v>297</v>
      </c>
      <c r="J1908" s="6">
        <v>1</v>
      </c>
      <c r="K1908" s="6" t="s">
        <v>810</v>
      </c>
      <c r="L1908" s="8">
        <v>6</v>
      </c>
      <c r="M1908" s="6" t="s">
        <v>297</v>
      </c>
      <c r="N1908" s="6" t="s">
        <v>2002</v>
      </c>
      <c r="R1908" s="6" t="str">
        <f t="shared" si="29"/>
        <v>15140Xã Suối Giàng21</v>
      </c>
    </row>
    <row r="1909" spans="1:18">
      <c r="A1909" s="6">
        <v>1908</v>
      </c>
      <c r="B1909" s="6">
        <v>15</v>
      </c>
      <c r="C1909" s="6" t="s">
        <v>1999</v>
      </c>
      <c r="D1909" s="6">
        <v>140</v>
      </c>
      <c r="E1909" s="6" t="s">
        <v>2117</v>
      </c>
      <c r="F1909" s="6">
        <v>4666</v>
      </c>
      <c r="G1909" s="6" t="s">
        <v>2130</v>
      </c>
      <c r="H1909" s="6">
        <v>2</v>
      </c>
      <c r="I1909" s="6" t="s">
        <v>297</v>
      </c>
      <c r="J1909" s="6">
        <v>1</v>
      </c>
      <c r="K1909" s="6" t="s">
        <v>810</v>
      </c>
      <c r="L1909" s="8">
        <v>6</v>
      </c>
      <c r="M1909" s="6" t="s">
        <v>297</v>
      </c>
      <c r="N1909" s="6" t="s">
        <v>2002</v>
      </c>
      <c r="R1909" s="6" t="str">
        <f t="shared" si="29"/>
        <v>15140Xã Nghĩa Sơn21</v>
      </c>
    </row>
    <row r="1910" spans="1:18">
      <c r="A1910" s="6">
        <v>1909</v>
      </c>
      <c r="B1910" s="6">
        <v>15</v>
      </c>
      <c r="C1910" s="6" t="s">
        <v>1999</v>
      </c>
      <c r="D1910" s="6">
        <v>140</v>
      </c>
      <c r="E1910" s="6" t="s">
        <v>2117</v>
      </c>
      <c r="F1910" s="6">
        <v>4669</v>
      </c>
      <c r="G1910" s="6" t="s">
        <v>2131</v>
      </c>
      <c r="H1910" s="6">
        <v>2</v>
      </c>
      <c r="I1910" s="6" t="s">
        <v>297</v>
      </c>
      <c r="J1910" s="6">
        <v>1</v>
      </c>
      <c r="K1910" s="6" t="s">
        <v>810</v>
      </c>
      <c r="L1910" s="8">
        <v>6</v>
      </c>
      <c r="M1910" s="6" t="s">
        <v>297</v>
      </c>
      <c r="N1910" s="6" t="s">
        <v>2002</v>
      </c>
      <c r="R1910" s="6" t="str">
        <f t="shared" si="29"/>
        <v>15140Xã Suối Bu21</v>
      </c>
    </row>
    <row r="1911" spans="1:18">
      <c r="A1911" s="6">
        <v>1910</v>
      </c>
      <c r="B1911" s="6">
        <v>15</v>
      </c>
      <c r="C1911" s="6" t="s">
        <v>1999</v>
      </c>
      <c r="D1911" s="6">
        <v>140</v>
      </c>
      <c r="E1911" s="6" t="s">
        <v>2117</v>
      </c>
      <c r="F1911" s="6">
        <v>4672</v>
      </c>
      <c r="G1911" s="6" t="s">
        <v>2132</v>
      </c>
      <c r="H1911" s="6">
        <v>1</v>
      </c>
      <c r="I1911" s="6" t="s">
        <v>251</v>
      </c>
      <c r="J1911" s="6">
        <v>1</v>
      </c>
      <c r="K1911" s="6" t="s">
        <v>810</v>
      </c>
      <c r="L1911" s="8">
        <v>5</v>
      </c>
      <c r="M1911" s="6" t="s">
        <v>251</v>
      </c>
      <c r="N1911" s="6" t="s">
        <v>2002</v>
      </c>
      <c r="R1911" s="6" t="str">
        <f t="shared" si="29"/>
        <v>15140Thị trấn Sơn Thịnh11</v>
      </c>
    </row>
    <row r="1912" spans="1:18">
      <c r="A1912" s="6">
        <v>1911</v>
      </c>
      <c r="B1912" s="6">
        <v>15</v>
      </c>
      <c r="C1912" s="6" t="s">
        <v>1999</v>
      </c>
      <c r="D1912" s="6">
        <v>140</v>
      </c>
      <c r="E1912" s="6" t="s">
        <v>2117</v>
      </c>
      <c r="F1912" s="6">
        <v>4687</v>
      </c>
      <c r="G1912" s="6" t="s">
        <v>2133</v>
      </c>
      <c r="H1912" s="6">
        <v>2</v>
      </c>
      <c r="I1912" s="6" t="s">
        <v>297</v>
      </c>
      <c r="J1912" s="6">
        <v>1</v>
      </c>
      <c r="K1912" s="6" t="s">
        <v>810</v>
      </c>
      <c r="L1912" s="8">
        <v>6</v>
      </c>
      <c r="M1912" s="6" t="s">
        <v>297</v>
      </c>
      <c r="N1912" s="6" t="s">
        <v>2002</v>
      </c>
      <c r="R1912" s="6" t="str">
        <f t="shared" si="29"/>
        <v>15140Xã Đại Lịch21</v>
      </c>
    </row>
    <row r="1913" spans="1:18">
      <c r="A1913" s="6">
        <v>1912</v>
      </c>
      <c r="B1913" s="6">
        <v>15</v>
      </c>
      <c r="C1913" s="6" t="s">
        <v>1999</v>
      </c>
      <c r="D1913" s="6">
        <v>140</v>
      </c>
      <c r="E1913" s="6" t="s">
        <v>2117</v>
      </c>
      <c r="F1913" s="6">
        <v>4690</v>
      </c>
      <c r="G1913" s="6" t="s">
        <v>2134</v>
      </c>
      <c r="H1913" s="6">
        <v>2</v>
      </c>
      <c r="I1913" s="6" t="s">
        <v>297</v>
      </c>
      <c r="J1913" s="6">
        <v>1</v>
      </c>
      <c r="K1913" s="6" t="s">
        <v>810</v>
      </c>
      <c r="L1913" s="8">
        <v>6</v>
      </c>
      <c r="M1913" s="6" t="s">
        <v>297</v>
      </c>
      <c r="N1913" s="6" t="s">
        <v>2002</v>
      </c>
      <c r="R1913" s="6" t="str">
        <f t="shared" si="29"/>
        <v>15140Xã Đồng Khê21</v>
      </c>
    </row>
    <row r="1914" spans="1:18">
      <c r="A1914" s="6">
        <v>1913</v>
      </c>
      <c r="B1914" s="6">
        <v>15</v>
      </c>
      <c r="C1914" s="6" t="s">
        <v>1999</v>
      </c>
      <c r="D1914" s="6">
        <v>140</v>
      </c>
      <c r="E1914" s="6" t="s">
        <v>2117</v>
      </c>
      <c r="F1914" s="6">
        <v>4693</v>
      </c>
      <c r="G1914" s="6" t="s">
        <v>2135</v>
      </c>
      <c r="H1914" s="6">
        <v>2</v>
      </c>
      <c r="I1914" s="6" t="s">
        <v>297</v>
      </c>
      <c r="J1914" s="6">
        <v>1</v>
      </c>
      <c r="K1914" s="6" t="s">
        <v>810</v>
      </c>
      <c r="L1914" s="8">
        <v>6</v>
      </c>
      <c r="M1914" s="6" t="s">
        <v>297</v>
      </c>
      <c r="N1914" s="6" t="s">
        <v>2002</v>
      </c>
      <c r="R1914" s="6" t="str">
        <f t="shared" si="29"/>
        <v>15140Xã Cát Thịnh21</v>
      </c>
    </row>
    <row r="1915" spans="1:18">
      <c r="A1915" s="6">
        <v>1914</v>
      </c>
      <c r="B1915" s="6">
        <v>15</v>
      </c>
      <c r="C1915" s="6" t="s">
        <v>1999</v>
      </c>
      <c r="D1915" s="6">
        <v>140</v>
      </c>
      <c r="E1915" s="6" t="s">
        <v>2117</v>
      </c>
      <c r="F1915" s="6">
        <v>4696</v>
      </c>
      <c r="G1915" s="6" t="s">
        <v>1317</v>
      </c>
      <c r="H1915" s="6">
        <v>2</v>
      </c>
      <c r="I1915" s="6" t="s">
        <v>297</v>
      </c>
      <c r="J1915" s="6">
        <v>1</v>
      </c>
      <c r="K1915" s="6" t="s">
        <v>810</v>
      </c>
      <c r="L1915" s="8">
        <v>6</v>
      </c>
      <c r="M1915" s="6" t="s">
        <v>297</v>
      </c>
      <c r="N1915" s="6" t="s">
        <v>2002</v>
      </c>
      <c r="R1915" s="6" t="str">
        <f t="shared" si="29"/>
        <v>15140Xã Tân Thịnh21</v>
      </c>
    </row>
    <row r="1916" spans="1:18">
      <c r="A1916" s="6">
        <v>1915</v>
      </c>
      <c r="B1916" s="6">
        <v>15</v>
      </c>
      <c r="C1916" s="6" t="s">
        <v>1999</v>
      </c>
      <c r="D1916" s="6">
        <v>140</v>
      </c>
      <c r="E1916" s="6" t="s">
        <v>2117</v>
      </c>
      <c r="F1916" s="6">
        <v>4699</v>
      </c>
      <c r="G1916" s="6" t="s">
        <v>2136</v>
      </c>
      <c r="H1916" s="6">
        <v>2</v>
      </c>
      <c r="I1916" s="6" t="s">
        <v>297</v>
      </c>
      <c r="J1916" s="6">
        <v>1</v>
      </c>
      <c r="K1916" s="6" t="s">
        <v>810</v>
      </c>
      <c r="L1916" s="8">
        <v>6</v>
      </c>
      <c r="M1916" s="6" t="s">
        <v>297</v>
      </c>
      <c r="N1916" s="6" t="s">
        <v>2002</v>
      </c>
      <c r="R1916" s="6" t="str">
        <f t="shared" si="29"/>
        <v>15140Xã Chấn Thịnh21</v>
      </c>
    </row>
    <row r="1917" spans="1:18">
      <c r="A1917" s="6">
        <v>1916</v>
      </c>
      <c r="B1917" s="6">
        <v>15</v>
      </c>
      <c r="C1917" s="6" t="s">
        <v>1999</v>
      </c>
      <c r="D1917" s="6">
        <v>140</v>
      </c>
      <c r="E1917" s="6" t="s">
        <v>2117</v>
      </c>
      <c r="F1917" s="6">
        <v>4702</v>
      </c>
      <c r="G1917" s="6" t="s">
        <v>2137</v>
      </c>
      <c r="H1917" s="6">
        <v>2</v>
      </c>
      <c r="I1917" s="6" t="s">
        <v>297</v>
      </c>
      <c r="J1917" s="6">
        <v>1</v>
      </c>
      <c r="K1917" s="6" t="s">
        <v>810</v>
      </c>
      <c r="L1917" s="8">
        <v>6</v>
      </c>
      <c r="M1917" s="6" t="s">
        <v>297</v>
      </c>
      <c r="N1917" s="6" t="s">
        <v>2002</v>
      </c>
      <c r="R1917" s="6" t="str">
        <f t="shared" si="29"/>
        <v>15140Xã Bình Thuận21</v>
      </c>
    </row>
    <row r="1918" spans="1:18">
      <c r="A1918" s="6">
        <v>1917</v>
      </c>
      <c r="B1918" s="6">
        <v>15</v>
      </c>
      <c r="C1918" s="6" t="s">
        <v>1999</v>
      </c>
      <c r="D1918" s="6">
        <v>140</v>
      </c>
      <c r="E1918" s="6" t="s">
        <v>2117</v>
      </c>
      <c r="F1918" s="6">
        <v>4705</v>
      </c>
      <c r="G1918" s="6" t="s">
        <v>2138</v>
      </c>
      <c r="H1918" s="6">
        <v>2</v>
      </c>
      <c r="I1918" s="6" t="s">
        <v>297</v>
      </c>
      <c r="J1918" s="6">
        <v>1</v>
      </c>
      <c r="K1918" s="6" t="s">
        <v>810</v>
      </c>
      <c r="L1918" s="8">
        <v>6</v>
      </c>
      <c r="M1918" s="6" t="s">
        <v>297</v>
      </c>
      <c r="N1918" s="6" t="s">
        <v>2002</v>
      </c>
      <c r="R1918" s="6" t="str">
        <f t="shared" si="29"/>
        <v>15140Xã Thượng Bằng La21</v>
      </c>
    </row>
    <row r="1919" spans="1:18">
      <c r="A1919" s="6">
        <v>1918</v>
      </c>
      <c r="B1919" s="6">
        <v>15</v>
      </c>
      <c r="C1919" s="6" t="s">
        <v>1999</v>
      </c>
      <c r="D1919" s="6">
        <v>140</v>
      </c>
      <c r="E1919" s="6" t="s">
        <v>2117</v>
      </c>
      <c r="F1919" s="6">
        <v>4708</v>
      </c>
      <c r="G1919" s="6" t="s">
        <v>2139</v>
      </c>
      <c r="H1919" s="6">
        <v>2</v>
      </c>
      <c r="I1919" s="6" t="s">
        <v>297</v>
      </c>
      <c r="J1919" s="6">
        <v>1</v>
      </c>
      <c r="K1919" s="6" t="s">
        <v>810</v>
      </c>
      <c r="L1919" s="8">
        <v>6</v>
      </c>
      <c r="M1919" s="6" t="s">
        <v>297</v>
      </c>
      <c r="N1919" s="6" t="s">
        <v>2002</v>
      </c>
      <c r="R1919" s="6" t="str">
        <f t="shared" si="29"/>
        <v>15140Xã Minh An21</v>
      </c>
    </row>
    <row r="1920" spans="1:18">
      <c r="A1920" s="6">
        <v>1919</v>
      </c>
      <c r="B1920" s="6">
        <v>15</v>
      </c>
      <c r="C1920" s="6" t="s">
        <v>1999</v>
      </c>
      <c r="D1920" s="6">
        <v>140</v>
      </c>
      <c r="E1920" s="6" t="s">
        <v>2117</v>
      </c>
      <c r="F1920" s="6">
        <v>4711</v>
      </c>
      <c r="G1920" s="6" t="s">
        <v>2140</v>
      </c>
      <c r="H1920" s="6">
        <v>2</v>
      </c>
      <c r="I1920" s="6" t="s">
        <v>297</v>
      </c>
      <c r="J1920" s="6">
        <v>1</v>
      </c>
      <c r="K1920" s="6" t="s">
        <v>810</v>
      </c>
      <c r="L1920" s="8">
        <v>6</v>
      </c>
      <c r="M1920" s="6" t="s">
        <v>297</v>
      </c>
      <c r="N1920" s="6" t="s">
        <v>2002</v>
      </c>
      <c r="R1920" s="6" t="str">
        <f t="shared" si="29"/>
        <v>15140Xã Nghĩa Tâm21</v>
      </c>
    </row>
    <row r="1921" spans="1:18">
      <c r="A1921" s="6">
        <v>1920</v>
      </c>
      <c r="B1921" s="6">
        <v>15</v>
      </c>
      <c r="C1921" s="6" t="s">
        <v>1999</v>
      </c>
      <c r="D1921" s="6">
        <v>141</v>
      </c>
      <c r="E1921" s="6" t="s">
        <v>2141</v>
      </c>
      <c r="F1921" s="6">
        <v>4714</v>
      </c>
      <c r="G1921" s="6" t="s">
        <v>992</v>
      </c>
      <c r="H1921" s="6">
        <v>1</v>
      </c>
      <c r="I1921" s="6" t="s">
        <v>251</v>
      </c>
      <c r="J1921" s="6">
        <v>1</v>
      </c>
      <c r="K1921" s="6" t="s">
        <v>810</v>
      </c>
      <c r="L1921" s="8">
        <v>5</v>
      </c>
      <c r="M1921" s="6" t="s">
        <v>251</v>
      </c>
      <c r="N1921" s="6" t="s">
        <v>2002</v>
      </c>
      <c r="R1921" s="6" t="str">
        <f t="shared" si="29"/>
        <v>15141Thị trấn Yên Bình11</v>
      </c>
    </row>
    <row r="1922" spans="1:18">
      <c r="A1922" s="6">
        <v>1921</v>
      </c>
      <c r="B1922" s="6">
        <v>15</v>
      </c>
      <c r="C1922" s="6" t="s">
        <v>1999</v>
      </c>
      <c r="D1922" s="6">
        <v>141</v>
      </c>
      <c r="E1922" s="6" t="s">
        <v>2141</v>
      </c>
      <c r="F1922" s="6">
        <v>4717</v>
      </c>
      <c r="G1922" s="6" t="s">
        <v>2142</v>
      </c>
      <c r="H1922" s="6">
        <v>1</v>
      </c>
      <c r="I1922" s="6" t="s">
        <v>251</v>
      </c>
      <c r="J1922" s="6">
        <v>1</v>
      </c>
      <c r="K1922" s="6" t="s">
        <v>810</v>
      </c>
      <c r="L1922" s="8">
        <v>5</v>
      </c>
      <c r="M1922" s="6" t="s">
        <v>251</v>
      </c>
      <c r="N1922" s="6" t="s">
        <v>2002</v>
      </c>
      <c r="R1922" s="6" t="str">
        <f t="shared" si="29"/>
        <v>15141Thị trấn Thác Bà11</v>
      </c>
    </row>
    <row r="1923" spans="1:18">
      <c r="A1923" s="6">
        <v>1922</v>
      </c>
      <c r="B1923" s="6">
        <v>15</v>
      </c>
      <c r="C1923" s="6" t="s">
        <v>1999</v>
      </c>
      <c r="D1923" s="6">
        <v>141</v>
      </c>
      <c r="E1923" s="6" t="s">
        <v>2141</v>
      </c>
      <c r="F1923" s="6">
        <v>4720</v>
      </c>
      <c r="G1923" s="6" t="s">
        <v>2143</v>
      </c>
      <c r="H1923" s="6">
        <v>2</v>
      </c>
      <c r="I1923" s="6" t="s">
        <v>297</v>
      </c>
      <c r="J1923" s="6">
        <v>1</v>
      </c>
      <c r="K1923" s="6" t="s">
        <v>810</v>
      </c>
      <c r="L1923" s="8">
        <v>6</v>
      </c>
      <c r="M1923" s="6" t="s">
        <v>297</v>
      </c>
      <c r="N1923" s="6" t="s">
        <v>2002</v>
      </c>
      <c r="R1923" s="6" t="str">
        <f t="shared" ref="R1923:R1986" si="30">CONCATENATE(B1923,D1923,G1923,H1923,J1923)</f>
        <v>15141Xã Xuân Long21</v>
      </c>
    </row>
    <row r="1924" spans="1:18">
      <c r="A1924" s="6">
        <v>1923</v>
      </c>
      <c r="B1924" s="6">
        <v>15</v>
      </c>
      <c r="C1924" s="6" t="s">
        <v>1999</v>
      </c>
      <c r="D1924" s="6">
        <v>141</v>
      </c>
      <c r="E1924" s="6" t="s">
        <v>2141</v>
      </c>
      <c r="F1924" s="6">
        <v>4726</v>
      </c>
      <c r="G1924" s="6" t="s">
        <v>2144</v>
      </c>
      <c r="H1924" s="6">
        <v>2</v>
      </c>
      <c r="I1924" s="6" t="s">
        <v>297</v>
      </c>
      <c r="J1924" s="6">
        <v>1</v>
      </c>
      <c r="K1924" s="6" t="s">
        <v>810</v>
      </c>
      <c r="L1924" s="8">
        <v>6</v>
      </c>
      <c r="M1924" s="6" t="s">
        <v>297</v>
      </c>
      <c r="N1924" s="6" t="s">
        <v>2002</v>
      </c>
      <c r="R1924" s="6" t="str">
        <f t="shared" si="30"/>
        <v>15141Xã Cảm Nhân21</v>
      </c>
    </row>
    <row r="1925" spans="1:18">
      <c r="A1925" s="6">
        <v>1924</v>
      </c>
      <c r="B1925" s="6">
        <v>15</v>
      </c>
      <c r="C1925" s="6" t="s">
        <v>1999</v>
      </c>
      <c r="D1925" s="6">
        <v>141</v>
      </c>
      <c r="E1925" s="6" t="s">
        <v>2141</v>
      </c>
      <c r="F1925" s="6">
        <v>4729</v>
      </c>
      <c r="G1925" s="6" t="s">
        <v>2145</v>
      </c>
      <c r="H1925" s="6">
        <v>2</v>
      </c>
      <c r="I1925" s="6" t="s">
        <v>297</v>
      </c>
      <c r="J1925" s="6">
        <v>1</v>
      </c>
      <c r="K1925" s="6" t="s">
        <v>810</v>
      </c>
      <c r="L1925" s="8">
        <v>6</v>
      </c>
      <c r="M1925" s="6" t="s">
        <v>297</v>
      </c>
      <c r="N1925" s="6" t="s">
        <v>2002</v>
      </c>
      <c r="R1925" s="6" t="str">
        <f t="shared" si="30"/>
        <v>15141Xã Ngọc Chấn21</v>
      </c>
    </row>
    <row r="1926" spans="1:18">
      <c r="A1926" s="6">
        <v>1925</v>
      </c>
      <c r="B1926" s="6">
        <v>15</v>
      </c>
      <c r="C1926" s="6" t="s">
        <v>1999</v>
      </c>
      <c r="D1926" s="6">
        <v>141</v>
      </c>
      <c r="E1926" s="6" t="s">
        <v>2141</v>
      </c>
      <c r="F1926" s="6">
        <v>4732</v>
      </c>
      <c r="G1926" s="6" t="s">
        <v>2146</v>
      </c>
      <c r="H1926" s="6">
        <v>2</v>
      </c>
      <c r="I1926" s="6" t="s">
        <v>297</v>
      </c>
      <c r="J1926" s="6">
        <v>1</v>
      </c>
      <c r="K1926" s="6" t="s">
        <v>810</v>
      </c>
      <c r="L1926" s="8">
        <v>6</v>
      </c>
      <c r="M1926" s="6" t="s">
        <v>297</v>
      </c>
      <c r="N1926" s="6" t="s">
        <v>2002</v>
      </c>
      <c r="R1926" s="6" t="str">
        <f t="shared" si="30"/>
        <v>15141Xã Tân Nguyên21</v>
      </c>
    </row>
    <row r="1927" spans="1:18">
      <c r="A1927" s="6">
        <v>1926</v>
      </c>
      <c r="B1927" s="6">
        <v>15</v>
      </c>
      <c r="C1927" s="6" t="s">
        <v>1999</v>
      </c>
      <c r="D1927" s="6">
        <v>141</v>
      </c>
      <c r="E1927" s="6" t="s">
        <v>2141</v>
      </c>
      <c r="F1927" s="6">
        <v>4735</v>
      </c>
      <c r="G1927" s="6" t="s">
        <v>1349</v>
      </c>
      <c r="H1927" s="6">
        <v>2</v>
      </c>
      <c r="I1927" s="6" t="s">
        <v>297</v>
      </c>
      <c r="J1927" s="6">
        <v>1</v>
      </c>
      <c r="K1927" s="6" t="s">
        <v>810</v>
      </c>
      <c r="L1927" s="8">
        <v>6</v>
      </c>
      <c r="M1927" s="6" t="s">
        <v>297</v>
      </c>
      <c r="N1927" s="6" t="s">
        <v>2002</v>
      </c>
      <c r="R1927" s="6" t="str">
        <f t="shared" si="30"/>
        <v>15141Xã Phúc Ninh21</v>
      </c>
    </row>
    <row r="1928" spans="1:18">
      <c r="A1928" s="6">
        <v>1927</v>
      </c>
      <c r="B1928" s="6">
        <v>15</v>
      </c>
      <c r="C1928" s="6" t="s">
        <v>1999</v>
      </c>
      <c r="D1928" s="6">
        <v>141</v>
      </c>
      <c r="E1928" s="6" t="s">
        <v>2141</v>
      </c>
      <c r="F1928" s="6">
        <v>4738</v>
      </c>
      <c r="G1928" s="6" t="s">
        <v>2147</v>
      </c>
      <c r="H1928" s="6">
        <v>2</v>
      </c>
      <c r="I1928" s="6" t="s">
        <v>297</v>
      </c>
      <c r="J1928" s="6">
        <v>1</v>
      </c>
      <c r="K1928" s="6" t="s">
        <v>810</v>
      </c>
      <c r="L1928" s="8">
        <v>6</v>
      </c>
      <c r="M1928" s="6" t="s">
        <v>297</v>
      </c>
      <c r="N1928" s="6" t="s">
        <v>2002</v>
      </c>
      <c r="R1928" s="6" t="str">
        <f t="shared" si="30"/>
        <v>15141Xã Bảo Ái21</v>
      </c>
    </row>
    <row r="1929" spans="1:18">
      <c r="A1929" s="6">
        <v>1928</v>
      </c>
      <c r="B1929" s="6">
        <v>15</v>
      </c>
      <c r="C1929" s="6" t="s">
        <v>1999</v>
      </c>
      <c r="D1929" s="6">
        <v>141</v>
      </c>
      <c r="E1929" s="6" t="s">
        <v>2141</v>
      </c>
      <c r="F1929" s="6">
        <v>4741</v>
      </c>
      <c r="G1929" s="6" t="s">
        <v>2148</v>
      </c>
      <c r="H1929" s="6">
        <v>2</v>
      </c>
      <c r="I1929" s="6" t="s">
        <v>297</v>
      </c>
      <c r="J1929" s="6">
        <v>1</v>
      </c>
      <c r="K1929" s="6" t="s">
        <v>810</v>
      </c>
      <c r="L1929" s="8">
        <v>6</v>
      </c>
      <c r="M1929" s="6" t="s">
        <v>297</v>
      </c>
      <c r="N1929" s="6" t="s">
        <v>2002</v>
      </c>
      <c r="R1929" s="6" t="str">
        <f t="shared" si="30"/>
        <v>15141Xã Mỹ Gia21</v>
      </c>
    </row>
    <row r="1930" spans="1:18">
      <c r="A1930" s="6">
        <v>1929</v>
      </c>
      <c r="B1930" s="6">
        <v>15</v>
      </c>
      <c r="C1930" s="6" t="s">
        <v>1999</v>
      </c>
      <c r="D1930" s="6">
        <v>141</v>
      </c>
      <c r="E1930" s="6" t="s">
        <v>2141</v>
      </c>
      <c r="F1930" s="6">
        <v>4744</v>
      </c>
      <c r="G1930" s="6" t="s">
        <v>2149</v>
      </c>
      <c r="H1930" s="6">
        <v>2</v>
      </c>
      <c r="I1930" s="6" t="s">
        <v>297</v>
      </c>
      <c r="J1930" s="6">
        <v>1</v>
      </c>
      <c r="K1930" s="6" t="s">
        <v>810</v>
      </c>
      <c r="L1930" s="8">
        <v>6</v>
      </c>
      <c r="M1930" s="6" t="s">
        <v>297</v>
      </c>
      <c r="N1930" s="6" t="s">
        <v>2002</v>
      </c>
      <c r="R1930" s="6" t="str">
        <f t="shared" si="30"/>
        <v>15141Xã Xuân Lai21</v>
      </c>
    </row>
    <row r="1931" spans="1:18">
      <c r="A1931" s="6">
        <v>1930</v>
      </c>
      <c r="B1931" s="6">
        <v>15</v>
      </c>
      <c r="C1931" s="6" t="s">
        <v>1999</v>
      </c>
      <c r="D1931" s="6">
        <v>141</v>
      </c>
      <c r="E1931" s="6" t="s">
        <v>2141</v>
      </c>
      <c r="F1931" s="6">
        <v>4747</v>
      </c>
      <c r="G1931" s="6" t="s">
        <v>2150</v>
      </c>
      <c r="H1931" s="6">
        <v>2</v>
      </c>
      <c r="I1931" s="6" t="s">
        <v>297</v>
      </c>
      <c r="J1931" s="6">
        <v>1</v>
      </c>
      <c r="K1931" s="6" t="s">
        <v>810</v>
      </c>
      <c r="L1931" s="8">
        <v>6</v>
      </c>
      <c r="M1931" s="6" t="s">
        <v>297</v>
      </c>
      <c r="N1931" s="6" t="s">
        <v>2002</v>
      </c>
      <c r="R1931" s="6" t="str">
        <f t="shared" si="30"/>
        <v>15141Xã Mông Sơn21</v>
      </c>
    </row>
    <row r="1932" spans="1:18">
      <c r="A1932" s="6">
        <v>1931</v>
      </c>
      <c r="B1932" s="6">
        <v>15</v>
      </c>
      <c r="C1932" s="6" t="s">
        <v>1999</v>
      </c>
      <c r="D1932" s="6">
        <v>141</v>
      </c>
      <c r="E1932" s="6" t="s">
        <v>2141</v>
      </c>
      <c r="F1932" s="6">
        <v>4750</v>
      </c>
      <c r="G1932" s="6" t="s">
        <v>2151</v>
      </c>
      <c r="H1932" s="6">
        <v>2</v>
      </c>
      <c r="I1932" s="6" t="s">
        <v>297</v>
      </c>
      <c r="J1932" s="6">
        <v>1</v>
      </c>
      <c r="K1932" s="6" t="s">
        <v>810</v>
      </c>
      <c r="L1932" s="8">
        <v>6</v>
      </c>
      <c r="M1932" s="6" t="s">
        <v>297</v>
      </c>
      <c r="N1932" s="6" t="s">
        <v>2002</v>
      </c>
      <c r="R1932" s="6" t="str">
        <f t="shared" si="30"/>
        <v>15141Xã Cảm Ân21</v>
      </c>
    </row>
    <row r="1933" spans="1:18">
      <c r="A1933" s="6">
        <v>1932</v>
      </c>
      <c r="B1933" s="6">
        <v>15</v>
      </c>
      <c r="C1933" s="6" t="s">
        <v>1999</v>
      </c>
      <c r="D1933" s="6">
        <v>141</v>
      </c>
      <c r="E1933" s="6" t="s">
        <v>2141</v>
      </c>
      <c r="F1933" s="6">
        <v>4753</v>
      </c>
      <c r="G1933" s="6" t="s">
        <v>991</v>
      </c>
      <c r="H1933" s="6">
        <v>2</v>
      </c>
      <c r="I1933" s="6" t="s">
        <v>297</v>
      </c>
      <c r="J1933" s="6">
        <v>1</v>
      </c>
      <c r="K1933" s="6" t="s">
        <v>810</v>
      </c>
      <c r="L1933" s="8">
        <v>6</v>
      </c>
      <c r="M1933" s="6" t="s">
        <v>297</v>
      </c>
      <c r="N1933" s="6" t="s">
        <v>2002</v>
      </c>
      <c r="R1933" s="6" t="str">
        <f t="shared" si="30"/>
        <v>15141Xã Yên Thành21</v>
      </c>
    </row>
    <row r="1934" spans="1:18">
      <c r="A1934" s="6">
        <v>1933</v>
      </c>
      <c r="B1934" s="6">
        <v>15</v>
      </c>
      <c r="C1934" s="6" t="s">
        <v>1999</v>
      </c>
      <c r="D1934" s="6">
        <v>141</v>
      </c>
      <c r="E1934" s="6" t="s">
        <v>2141</v>
      </c>
      <c r="F1934" s="6">
        <v>4756</v>
      </c>
      <c r="G1934" s="6" t="s">
        <v>2152</v>
      </c>
      <c r="H1934" s="6">
        <v>2</v>
      </c>
      <c r="I1934" s="6" t="s">
        <v>297</v>
      </c>
      <c r="J1934" s="6">
        <v>1</v>
      </c>
      <c r="K1934" s="6" t="s">
        <v>810</v>
      </c>
      <c r="L1934" s="8">
        <v>6</v>
      </c>
      <c r="M1934" s="6" t="s">
        <v>297</v>
      </c>
      <c r="N1934" s="6" t="s">
        <v>2002</v>
      </c>
      <c r="R1934" s="6" t="str">
        <f t="shared" si="30"/>
        <v>15141Xã Tân Hương21</v>
      </c>
    </row>
    <row r="1935" spans="1:18">
      <c r="A1935" s="6">
        <v>1934</v>
      </c>
      <c r="B1935" s="6">
        <v>15</v>
      </c>
      <c r="C1935" s="6" t="s">
        <v>1999</v>
      </c>
      <c r="D1935" s="6">
        <v>141</v>
      </c>
      <c r="E1935" s="6" t="s">
        <v>2141</v>
      </c>
      <c r="F1935" s="6">
        <v>4759</v>
      </c>
      <c r="G1935" s="6" t="s">
        <v>2153</v>
      </c>
      <c r="H1935" s="6">
        <v>2</v>
      </c>
      <c r="I1935" s="6" t="s">
        <v>297</v>
      </c>
      <c r="J1935" s="6">
        <v>1</v>
      </c>
      <c r="K1935" s="6" t="s">
        <v>810</v>
      </c>
      <c r="L1935" s="8">
        <v>6</v>
      </c>
      <c r="M1935" s="6" t="s">
        <v>297</v>
      </c>
      <c r="N1935" s="6" t="s">
        <v>2002</v>
      </c>
      <c r="R1935" s="6" t="str">
        <f t="shared" si="30"/>
        <v>15141Xã Phúc An21</v>
      </c>
    </row>
    <row r="1936" spans="1:18">
      <c r="A1936" s="6">
        <v>1935</v>
      </c>
      <c r="B1936" s="6">
        <v>15</v>
      </c>
      <c r="C1936" s="6" t="s">
        <v>1999</v>
      </c>
      <c r="D1936" s="6">
        <v>141</v>
      </c>
      <c r="E1936" s="6" t="s">
        <v>2141</v>
      </c>
      <c r="F1936" s="6">
        <v>4762</v>
      </c>
      <c r="G1936" s="6" t="s">
        <v>2154</v>
      </c>
      <c r="H1936" s="6">
        <v>2</v>
      </c>
      <c r="I1936" s="6" t="s">
        <v>297</v>
      </c>
      <c r="J1936" s="6">
        <v>1</v>
      </c>
      <c r="K1936" s="6" t="s">
        <v>810</v>
      </c>
      <c r="L1936" s="8">
        <v>6</v>
      </c>
      <c r="M1936" s="6" t="s">
        <v>297</v>
      </c>
      <c r="N1936" s="6" t="s">
        <v>2002</v>
      </c>
      <c r="R1936" s="6" t="str">
        <f t="shared" si="30"/>
        <v>15141Xã Bạch Hà21</v>
      </c>
    </row>
    <row r="1937" spans="1:18">
      <c r="A1937" s="6">
        <v>1936</v>
      </c>
      <c r="B1937" s="6">
        <v>15</v>
      </c>
      <c r="C1937" s="6" t="s">
        <v>1999</v>
      </c>
      <c r="D1937" s="6">
        <v>141</v>
      </c>
      <c r="E1937" s="6" t="s">
        <v>2141</v>
      </c>
      <c r="F1937" s="6">
        <v>4765</v>
      </c>
      <c r="G1937" s="6" t="s">
        <v>2155</v>
      </c>
      <c r="H1937" s="6">
        <v>2</v>
      </c>
      <c r="I1937" s="6" t="s">
        <v>297</v>
      </c>
      <c r="J1937" s="6">
        <v>1</v>
      </c>
      <c r="K1937" s="6" t="s">
        <v>810</v>
      </c>
      <c r="L1937" s="8">
        <v>6</v>
      </c>
      <c r="M1937" s="6" t="s">
        <v>297</v>
      </c>
      <c r="N1937" s="6" t="s">
        <v>2002</v>
      </c>
      <c r="R1937" s="6" t="str">
        <f t="shared" si="30"/>
        <v>15141Xã Vũ Linh21</v>
      </c>
    </row>
    <row r="1938" spans="1:18">
      <c r="A1938" s="6">
        <v>1937</v>
      </c>
      <c r="B1938" s="6">
        <v>15</v>
      </c>
      <c r="C1938" s="6" t="s">
        <v>1999</v>
      </c>
      <c r="D1938" s="6">
        <v>141</v>
      </c>
      <c r="E1938" s="6" t="s">
        <v>2141</v>
      </c>
      <c r="F1938" s="6">
        <v>4768</v>
      </c>
      <c r="G1938" s="6" t="s">
        <v>627</v>
      </c>
      <c r="H1938" s="6">
        <v>2</v>
      </c>
      <c r="I1938" s="6" t="s">
        <v>297</v>
      </c>
      <c r="J1938" s="6">
        <v>1</v>
      </c>
      <c r="K1938" s="6" t="s">
        <v>810</v>
      </c>
      <c r="L1938" s="8">
        <v>6</v>
      </c>
      <c r="M1938" s="6" t="s">
        <v>297</v>
      </c>
      <c r="N1938" s="6" t="s">
        <v>2002</v>
      </c>
      <c r="R1938" s="6" t="str">
        <f t="shared" si="30"/>
        <v>15141Xã Đại Đồng21</v>
      </c>
    </row>
    <row r="1939" spans="1:18">
      <c r="A1939" s="6">
        <v>1938</v>
      </c>
      <c r="B1939" s="6">
        <v>15</v>
      </c>
      <c r="C1939" s="6" t="s">
        <v>1999</v>
      </c>
      <c r="D1939" s="6">
        <v>141</v>
      </c>
      <c r="E1939" s="6" t="s">
        <v>2141</v>
      </c>
      <c r="F1939" s="6">
        <v>4771</v>
      </c>
      <c r="G1939" s="6" t="s">
        <v>2156</v>
      </c>
      <c r="H1939" s="6">
        <v>2</v>
      </c>
      <c r="I1939" s="6" t="s">
        <v>297</v>
      </c>
      <c r="J1939" s="6">
        <v>1</v>
      </c>
      <c r="K1939" s="6" t="s">
        <v>810</v>
      </c>
      <c r="L1939" s="8">
        <v>6</v>
      </c>
      <c r="M1939" s="6" t="s">
        <v>297</v>
      </c>
      <c r="N1939" s="6" t="s">
        <v>2002</v>
      </c>
      <c r="R1939" s="6" t="str">
        <f t="shared" si="30"/>
        <v>15141Xã Vĩnh Kiên21</v>
      </c>
    </row>
    <row r="1940" spans="1:18">
      <c r="A1940" s="6">
        <v>1939</v>
      </c>
      <c r="B1940" s="6">
        <v>15</v>
      </c>
      <c r="C1940" s="6" t="s">
        <v>1999</v>
      </c>
      <c r="D1940" s="6">
        <v>141</v>
      </c>
      <c r="E1940" s="6" t="s">
        <v>2141</v>
      </c>
      <c r="F1940" s="6">
        <v>4774</v>
      </c>
      <c r="G1940" s="6" t="s">
        <v>624</v>
      </c>
      <c r="H1940" s="6">
        <v>2</v>
      </c>
      <c r="I1940" s="6" t="s">
        <v>297</v>
      </c>
      <c r="J1940" s="6">
        <v>1</v>
      </c>
      <c r="K1940" s="6" t="s">
        <v>810</v>
      </c>
      <c r="L1940" s="8">
        <v>6</v>
      </c>
      <c r="M1940" s="6" t="s">
        <v>297</v>
      </c>
      <c r="N1940" s="6" t="s">
        <v>2002</v>
      </c>
      <c r="R1940" s="6" t="str">
        <f t="shared" si="30"/>
        <v>15141Xã Yên Bình21</v>
      </c>
    </row>
    <row r="1941" spans="1:18">
      <c r="A1941" s="6">
        <v>1940</v>
      </c>
      <c r="B1941" s="6">
        <v>15</v>
      </c>
      <c r="C1941" s="6" t="s">
        <v>1999</v>
      </c>
      <c r="D1941" s="6">
        <v>141</v>
      </c>
      <c r="E1941" s="6" t="s">
        <v>2141</v>
      </c>
      <c r="F1941" s="6">
        <v>4777</v>
      </c>
      <c r="G1941" s="6" t="s">
        <v>2157</v>
      </c>
      <c r="H1941" s="6">
        <v>2</v>
      </c>
      <c r="I1941" s="6" t="s">
        <v>297</v>
      </c>
      <c r="J1941" s="6">
        <v>1</v>
      </c>
      <c r="K1941" s="6" t="s">
        <v>810</v>
      </c>
      <c r="L1941" s="8">
        <v>6</v>
      </c>
      <c r="M1941" s="6" t="s">
        <v>297</v>
      </c>
      <c r="N1941" s="6" t="s">
        <v>2002</v>
      </c>
      <c r="R1941" s="6" t="str">
        <f t="shared" si="30"/>
        <v>15141Xã Thịnh Hưng21</v>
      </c>
    </row>
    <row r="1942" spans="1:18">
      <c r="A1942" s="6">
        <v>1941</v>
      </c>
      <c r="B1942" s="6">
        <v>15</v>
      </c>
      <c r="C1942" s="6" t="s">
        <v>1999</v>
      </c>
      <c r="D1942" s="6">
        <v>141</v>
      </c>
      <c r="E1942" s="6" t="s">
        <v>2141</v>
      </c>
      <c r="F1942" s="6">
        <v>4780</v>
      </c>
      <c r="G1942" s="6" t="s">
        <v>2158</v>
      </c>
      <c r="H1942" s="6">
        <v>2</v>
      </c>
      <c r="I1942" s="6" t="s">
        <v>297</v>
      </c>
      <c r="J1942" s="6">
        <v>1</v>
      </c>
      <c r="K1942" s="6" t="s">
        <v>810</v>
      </c>
      <c r="L1942" s="8">
        <v>6</v>
      </c>
      <c r="M1942" s="6" t="s">
        <v>297</v>
      </c>
      <c r="N1942" s="6" t="s">
        <v>2002</v>
      </c>
      <c r="R1942" s="6" t="str">
        <f t="shared" si="30"/>
        <v>15141Xã Hán Đà21</v>
      </c>
    </row>
    <row r="1943" spans="1:18">
      <c r="A1943" s="6">
        <v>1942</v>
      </c>
      <c r="B1943" s="6">
        <v>15</v>
      </c>
      <c r="C1943" s="6" t="s">
        <v>1999</v>
      </c>
      <c r="D1943" s="6">
        <v>141</v>
      </c>
      <c r="E1943" s="6" t="s">
        <v>2141</v>
      </c>
      <c r="F1943" s="6">
        <v>4783</v>
      </c>
      <c r="G1943" s="6" t="s">
        <v>1357</v>
      </c>
      <c r="H1943" s="6">
        <v>2</v>
      </c>
      <c r="I1943" s="6" t="s">
        <v>297</v>
      </c>
      <c r="J1943" s="6">
        <v>1</v>
      </c>
      <c r="K1943" s="6" t="s">
        <v>810</v>
      </c>
      <c r="L1943" s="8">
        <v>6</v>
      </c>
      <c r="M1943" s="6" t="s">
        <v>297</v>
      </c>
      <c r="N1943" s="6" t="s">
        <v>2002</v>
      </c>
      <c r="R1943" s="6" t="str">
        <f t="shared" si="30"/>
        <v>15141Xã Phú Thịnh21</v>
      </c>
    </row>
    <row r="1944" spans="1:18">
      <c r="A1944" s="6">
        <v>1943</v>
      </c>
      <c r="B1944" s="6">
        <v>15</v>
      </c>
      <c r="C1944" s="6" t="s">
        <v>1999</v>
      </c>
      <c r="D1944" s="6">
        <v>141</v>
      </c>
      <c r="E1944" s="6" t="s">
        <v>2141</v>
      </c>
      <c r="F1944" s="6">
        <v>4786</v>
      </c>
      <c r="G1944" s="6" t="s">
        <v>2159</v>
      </c>
      <c r="H1944" s="6">
        <v>2</v>
      </c>
      <c r="I1944" s="6" t="s">
        <v>297</v>
      </c>
      <c r="J1944" s="6">
        <v>1</v>
      </c>
      <c r="K1944" s="6" t="s">
        <v>810</v>
      </c>
      <c r="L1944" s="8">
        <v>6</v>
      </c>
      <c r="M1944" s="6" t="s">
        <v>297</v>
      </c>
      <c r="N1944" s="6" t="s">
        <v>2002</v>
      </c>
      <c r="R1944" s="6" t="str">
        <f t="shared" si="30"/>
        <v>15141Xã Đại Minh21</v>
      </c>
    </row>
    <row r="1945" spans="1:18">
      <c r="A1945" s="6">
        <v>1944</v>
      </c>
      <c r="B1945" s="6">
        <v>17</v>
      </c>
      <c r="C1945" s="6" t="s">
        <v>2160</v>
      </c>
      <c r="D1945" s="6">
        <v>148</v>
      </c>
      <c r="E1945" s="6" t="s">
        <v>2161</v>
      </c>
      <c r="F1945" s="6">
        <v>4789</v>
      </c>
      <c r="G1945" s="6" t="s">
        <v>2162</v>
      </c>
      <c r="H1945" s="6">
        <v>1</v>
      </c>
      <c r="I1945" s="6" t="s">
        <v>251</v>
      </c>
      <c r="J1945" s="6">
        <v>1</v>
      </c>
      <c r="K1945" s="6" t="s">
        <v>810</v>
      </c>
      <c r="L1945" s="8">
        <v>5</v>
      </c>
      <c r="M1945" s="6" t="s">
        <v>251</v>
      </c>
      <c r="N1945" s="6" t="s">
        <v>2163</v>
      </c>
      <c r="R1945" s="6" t="str">
        <f t="shared" si="30"/>
        <v>17148Phường Thái Bình11</v>
      </c>
    </row>
    <row r="1946" spans="1:18">
      <c r="A1946" s="6">
        <v>1945</v>
      </c>
      <c r="B1946" s="6">
        <v>17</v>
      </c>
      <c r="C1946" s="6" t="s">
        <v>2160</v>
      </c>
      <c r="D1946" s="6">
        <v>148</v>
      </c>
      <c r="E1946" s="6" t="s">
        <v>2161</v>
      </c>
      <c r="F1946" s="6">
        <v>4792</v>
      </c>
      <c r="G1946" s="6" t="s">
        <v>2164</v>
      </c>
      <c r="H1946" s="6">
        <v>1</v>
      </c>
      <c r="I1946" s="6" t="s">
        <v>251</v>
      </c>
      <c r="J1946" s="6">
        <v>1</v>
      </c>
      <c r="K1946" s="6" t="s">
        <v>810</v>
      </c>
      <c r="L1946" s="8">
        <v>5</v>
      </c>
      <c r="M1946" s="6" t="s">
        <v>251</v>
      </c>
      <c r="N1946" s="6" t="s">
        <v>2163</v>
      </c>
      <c r="R1946" s="6" t="str">
        <f t="shared" si="30"/>
        <v>17148Phường Tân Hòa11</v>
      </c>
    </row>
    <row r="1947" spans="1:18">
      <c r="A1947" s="6">
        <v>1946</v>
      </c>
      <c r="B1947" s="6">
        <v>17</v>
      </c>
      <c r="C1947" s="6" t="s">
        <v>2160</v>
      </c>
      <c r="D1947" s="6">
        <v>148</v>
      </c>
      <c r="E1947" s="6" t="s">
        <v>2161</v>
      </c>
      <c r="F1947" s="6">
        <v>4795</v>
      </c>
      <c r="G1947" s="6" t="s">
        <v>2165</v>
      </c>
      <c r="H1947" s="6">
        <v>1</v>
      </c>
      <c r="I1947" s="6" t="s">
        <v>251</v>
      </c>
      <c r="J1947" s="6">
        <v>1</v>
      </c>
      <c r="K1947" s="6" t="s">
        <v>810</v>
      </c>
      <c r="L1947" s="8">
        <v>5</v>
      </c>
      <c r="M1947" s="6" t="s">
        <v>251</v>
      </c>
      <c r="N1947" s="6" t="s">
        <v>2163</v>
      </c>
      <c r="R1947" s="6" t="str">
        <f t="shared" si="30"/>
        <v>17148Phường Thịnh Lang11</v>
      </c>
    </row>
    <row r="1948" spans="1:18">
      <c r="A1948" s="6">
        <v>1947</v>
      </c>
      <c r="B1948" s="6">
        <v>17</v>
      </c>
      <c r="C1948" s="6" t="s">
        <v>2160</v>
      </c>
      <c r="D1948" s="6">
        <v>148</v>
      </c>
      <c r="E1948" s="6" t="s">
        <v>2161</v>
      </c>
      <c r="F1948" s="6">
        <v>4798</v>
      </c>
      <c r="G1948" s="6" t="s">
        <v>2166</v>
      </c>
      <c r="H1948" s="6">
        <v>1</v>
      </c>
      <c r="I1948" s="6" t="s">
        <v>251</v>
      </c>
      <c r="J1948" s="6">
        <v>1</v>
      </c>
      <c r="K1948" s="6" t="s">
        <v>810</v>
      </c>
      <c r="L1948" s="8">
        <v>5</v>
      </c>
      <c r="M1948" s="6" t="s">
        <v>251</v>
      </c>
      <c r="N1948" s="6" t="s">
        <v>2163</v>
      </c>
      <c r="R1948" s="6" t="str">
        <f t="shared" si="30"/>
        <v>17148Phường Hữu Nghị11</v>
      </c>
    </row>
    <row r="1949" spans="1:18">
      <c r="A1949" s="6">
        <v>1948</v>
      </c>
      <c r="B1949" s="6">
        <v>17</v>
      </c>
      <c r="C1949" s="6" t="s">
        <v>2160</v>
      </c>
      <c r="D1949" s="6">
        <v>148</v>
      </c>
      <c r="E1949" s="6" t="s">
        <v>2161</v>
      </c>
      <c r="F1949" s="6">
        <v>4801</v>
      </c>
      <c r="G1949" s="6" t="s">
        <v>2167</v>
      </c>
      <c r="H1949" s="6">
        <v>1</v>
      </c>
      <c r="I1949" s="6" t="s">
        <v>251</v>
      </c>
      <c r="J1949" s="6">
        <v>1</v>
      </c>
      <c r="K1949" s="6" t="s">
        <v>810</v>
      </c>
      <c r="L1949" s="8">
        <v>5</v>
      </c>
      <c r="M1949" s="6" t="s">
        <v>251</v>
      </c>
      <c r="N1949" s="6" t="s">
        <v>2163</v>
      </c>
      <c r="R1949" s="6" t="str">
        <f t="shared" si="30"/>
        <v>17148Phường Tân Thịnh11</v>
      </c>
    </row>
    <row r="1950" spans="1:18">
      <c r="A1950" s="6">
        <v>1949</v>
      </c>
      <c r="B1950" s="6">
        <v>17</v>
      </c>
      <c r="C1950" s="6" t="s">
        <v>2160</v>
      </c>
      <c r="D1950" s="6">
        <v>148</v>
      </c>
      <c r="E1950" s="6" t="s">
        <v>2161</v>
      </c>
      <c r="F1950" s="6">
        <v>4804</v>
      </c>
      <c r="G1950" s="6" t="s">
        <v>2168</v>
      </c>
      <c r="H1950" s="6">
        <v>1</v>
      </c>
      <c r="I1950" s="6" t="s">
        <v>251</v>
      </c>
      <c r="J1950" s="6">
        <v>1</v>
      </c>
      <c r="K1950" s="6" t="s">
        <v>810</v>
      </c>
      <c r="L1950" s="8">
        <v>5</v>
      </c>
      <c r="M1950" s="6" t="s">
        <v>251</v>
      </c>
      <c r="N1950" s="6" t="s">
        <v>2163</v>
      </c>
      <c r="R1950" s="6" t="str">
        <f t="shared" si="30"/>
        <v>17148Phường Đồng Tiến11</v>
      </c>
    </row>
    <row r="1951" spans="1:18">
      <c r="A1951" s="6">
        <v>1950</v>
      </c>
      <c r="B1951" s="6">
        <v>17</v>
      </c>
      <c r="C1951" s="6" t="s">
        <v>2160</v>
      </c>
      <c r="D1951" s="6">
        <v>148</v>
      </c>
      <c r="E1951" s="6" t="s">
        <v>2161</v>
      </c>
      <c r="F1951" s="6">
        <v>4807</v>
      </c>
      <c r="G1951" s="6" t="s">
        <v>2169</v>
      </c>
      <c r="H1951" s="6">
        <v>1</v>
      </c>
      <c r="I1951" s="6" t="s">
        <v>251</v>
      </c>
      <c r="J1951" s="6">
        <v>1</v>
      </c>
      <c r="K1951" s="6" t="s">
        <v>810</v>
      </c>
      <c r="L1951" s="8">
        <v>5</v>
      </c>
      <c r="M1951" s="6" t="s">
        <v>251</v>
      </c>
      <c r="N1951" s="6" t="s">
        <v>2163</v>
      </c>
      <c r="R1951" s="6" t="str">
        <f t="shared" si="30"/>
        <v>17148Phường Phương Lâm11</v>
      </c>
    </row>
    <row r="1952" spans="1:18">
      <c r="A1952" s="6">
        <v>1951</v>
      </c>
      <c r="B1952" s="6">
        <v>17</v>
      </c>
      <c r="C1952" s="6" t="s">
        <v>2160</v>
      </c>
      <c r="D1952" s="6">
        <v>148</v>
      </c>
      <c r="E1952" s="6" t="s">
        <v>2161</v>
      </c>
      <c r="F1952" s="6">
        <v>4813</v>
      </c>
      <c r="G1952" s="6" t="s">
        <v>2170</v>
      </c>
      <c r="H1952" s="6">
        <v>2</v>
      </c>
      <c r="I1952" s="6" t="s">
        <v>297</v>
      </c>
      <c r="J1952" s="6">
        <v>1</v>
      </c>
      <c r="K1952" s="6" t="s">
        <v>810</v>
      </c>
      <c r="L1952" s="8">
        <v>6</v>
      </c>
      <c r="M1952" s="6" t="s">
        <v>297</v>
      </c>
      <c r="N1952" s="6" t="s">
        <v>2163</v>
      </c>
      <c r="R1952" s="6" t="str">
        <f t="shared" si="30"/>
        <v>17148Xã Yên Mông21</v>
      </c>
    </row>
    <row r="1953" spans="1:18">
      <c r="A1953" s="6">
        <v>1952</v>
      </c>
      <c r="B1953" s="6">
        <v>17</v>
      </c>
      <c r="C1953" s="6" t="s">
        <v>2160</v>
      </c>
      <c r="D1953" s="6">
        <v>148</v>
      </c>
      <c r="E1953" s="6" t="s">
        <v>2161</v>
      </c>
      <c r="F1953" s="6">
        <v>4816</v>
      </c>
      <c r="G1953" s="6" t="s">
        <v>2171</v>
      </c>
      <c r="H1953" s="6">
        <v>1</v>
      </c>
      <c r="I1953" s="6" t="s">
        <v>251</v>
      </c>
      <c r="J1953" s="6">
        <v>1</v>
      </c>
      <c r="K1953" s="6" t="s">
        <v>810</v>
      </c>
      <c r="L1953" s="8">
        <v>5</v>
      </c>
      <c r="M1953" s="6" t="s">
        <v>251</v>
      </c>
      <c r="N1953" s="6" t="s">
        <v>2163</v>
      </c>
      <c r="R1953" s="6" t="str">
        <f t="shared" si="30"/>
        <v>17148Phường Quỳnh Lâm11</v>
      </c>
    </row>
    <row r="1954" spans="1:18">
      <c r="A1954" s="6">
        <v>1953</v>
      </c>
      <c r="B1954" s="6">
        <v>17</v>
      </c>
      <c r="C1954" s="6" t="s">
        <v>2160</v>
      </c>
      <c r="D1954" s="6">
        <v>148</v>
      </c>
      <c r="E1954" s="6" t="s">
        <v>2161</v>
      </c>
      <c r="F1954" s="6">
        <v>4819</v>
      </c>
      <c r="G1954" s="6" t="s">
        <v>2172</v>
      </c>
      <c r="H1954" s="6">
        <v>1</v>
      </c>
      <c r="I1954" s="6" t="s">
        <v>251</v>
      </c>
      <c r="J1954" s="6">
        <v>1</v>
      </c>
      <c r="K1954" s="6" t="s">
        <v>810</v>
      </c>
      <c r="L1954" s="8">
        <v>5</v>
      </c>
      <c r="M1954" s="6" t="s">
        <v>251</v>
      </c>
      <c r="N1954" s="6" t="s">
        <v>2163</v>
      </c>
      <c r="R1954" s="6" t="str">
        <f t="shared" si="30"/>
        <v>17148Phường Dân Chủ11</v>
      </c>
    </row>
    <row r="1955" spans="1:18">
      <c r="A1955" s="6">
        <v>1954</v>
      </c>
      <c r="B1955" s="6">
        <v>17</v>
      </c>
      <c r="C1955" s="6" t="s">
        <v>2160</v>
      </c>
      <c r="D1955" s="6">
        <v>148</v>
      </c>
      <c r="E1955" s="6" t="s">
        <v>2161</v>
      </c>
      <c r="F1955" s="6">
        <v>4825</v>
      </c>
      <c r="G1955" s="6" t="s">
        <v>707</v>
      </c>
      <c r="H1955" s="6">
        <v>2</v>
      </c>
      <c r="I1955" s="6" t="s">
        <v>297</v>
      </c>
      <c r="J1955" s="6">
        <v>1</v>
      </c>
      <c r="K1955" s="6" t="s">
        <v>810</v>
      </c>
      <c r="L1955" s="8">
        <v>6</v>
      </c>
      <c r="M1955" s="6" t="s">
        <v>297</v>
      </c>
      <c r="N1955" s="6" t="s">
        <v>2163</v>
      </c>
      <c r="R1955" s="6" t="str">
        <f t="shared" si="30"/>
        <v>17148Xã Hòa Bình21</v>
      </c>
    </row>
    <row r="1956" spans="1:18">
      <c r="A1956" s="6">
        <v>1955</v>
      </c>
      <c r="B1956" s="6">
        <v>17</v>
      </c>
      <c r="C1956" s="6" t="s">
        <v>2160</v>
      </c>
      <c r="D1956" s="6">
        <v>148</v>
      </c>
      <c r="E1956" s="6" t="s">
        <v>2161</v>
      </c>
      <c r="F1956" s="6">
        <v>4828</v>
      </c>
      <c r="G1956" s="6" t="s">
        <v>2173</v>
      </c>
      <c r="H1956" s="6">
        <v>1</v>
      </c>
      <c r="I1956" s="6" t="s">
        <v>251</v>
      </c>
      <c r="J1956" s="6">
        <v>1</v>
      </c>
      <c r="K1956" s="6" t="s">
        <v>810</v>
      </c>
      <c r="L1956" s="8">
        <v>5</v>
      </c>
      <c r="M1956" s="6" t="s">
        <v>251</v>
      </c>
      <c r="N1956" s="6" t="s">
        <v>2163</v>
      </c>
      <c r="R1956" s="6" t="str">
        <f t="shared" si="30"/>
        <v>17148Phường Thống Nhất11</v>
      </c>
    </row>
    <row r="1957" spans="1:18">
      <c r="A1957" s="6">
        <v>1956</v>
      </c>
      <c r="B1957" s="6">
        <v>17</v>
      </c>
      <c r="C1957" s="6" t="s">
        <v>2160</v>
      </c>
      <c r="D1957" s="6">
        <v>148</v>
      </c>
      <c r="E1957" s="6" t="s">
        <v>2161</v>
      </c>
      <c r="F1957" s="6">
        <v>4894</v>
      </c>
      <c r="G1957" s="6" t="s">
        <v>2174</v>
      </c>
      <c r="H1957" s="6">
        <v>1</v>
      </c>
      <c r="I1957" s="6" t="s">
        <v>251</v>
      </c>
      <c r="J1957" s="6">
        <v>1</v>
      </c>
      <c r="K1957" s="6" t="s">
        <v>810</v>
      </c>
      <c r="L1957" s="8">
        <v>5</v>
      </c>
      <c r="M1957" s="6" t="s">
        <v>251</v>
      </c>
      <c r="N1957" s="6" t="s">
        <v>2163</v>
      </c>
      <c r="R1957" s="6" t="str">
        <f t="shared" si="30"/>
        <v>17148Phường Kỳ Sơn11</v>
      </c>
    </row>
    <row r="1958" spans="1:18">
      <c r="A1958" s="6">
        <v>1957</v>
      </c>
      <c r="B1958" s="6">
        <v>17</v>
      </c>
      <c r="C1958" s="6" t="s">
        <v>2160</v>
      </c>
      <c r="D1958" s="6">
        <v>148</v>
      </c>
      <c r="E1958" s="6" t="s">
        <v>2161</v>
      </c>
      <c r="F1958" s="6">
        <v>4897</v>
      </c>
      <c r="G1958" s="6" t="s">
        <v>2175</v>
      </c>
      <c r="H1958" s="6">
        <v>2</v>
      </c>
      <c r="I1958" s="6" t="s">
        <v>297</v>
      </c>
      <c r="J1958" s="6">
        <v>1</v>
      </c>
      <c r="K1958" s="6" t="s">
        <v>810</v>
      </c>
      <c r="L1958" s="8">
        <v>6</v>
      </c>
      <c r="M1958" s="6" t="s">
        <v>297</v>
      </c>
      <c r="N1958" s="6" t="s">
        <v>2163</v>
      </c>
      <c r="R1958" s="6" t="str">
        <f t="shared" si="30"/>
        <v>17148Xã Thịnh Minh21</v>
      </c>
    </row>
    <row r="1959" spans="1:18">
      <c r="A1959" s="6">
        <v>1958</v>
      </c>
      <c r="B1959" s="6">
        <v>17</v>
      </c>
      <c r="C1959" s="6" t="s">
        <v>2160</v>
      </c>
      <c r="D1959" s="6">
        <v>148</v>
      </c>
      <c r="E1959" s="6" t="s">
        <v>2161</v>
      </c>
      <c r="F1959" s="6">
        <v>4903</v>
      </c>
      <c r="G1959" s="6" t="s">
        <v>1377</v>
      </c>
      <c r="H1959" s="6">
        <v>2</v>
      </c>
      <c r="I1959" s="6" t="s">
        <v>297</v>
      </c>
      <c r="J1959" s="6">
        <v>1</v>
      </c>
      <c r="K1959" s="6" t="s">
        <v>810</v>
      </c>
      <c r="L1959" s="8">
        <v>6</v>
      </c>
      <c r="M1959" s="6" t="s">
        <v>297</v>
      </c>
      <c r="N1959" s="6" t="s">
        <v>2163</v>
      </c>
      <c r="R1959" s="6" t="str">
        <f t="shared" si="30"/>
        <v>17148Xã Hợp Thành21</v>
      </c>
    </row>
    <row r="1960" spans="1:18">
      <c r="A1960" s="6">
        <v>1959</v>
      </c>
      <c r="B1960" s="6">
        <v>17</v>
      </c>
      <c r="C1960" s="6" t="s">
        <v>2160</v>
      </c>
      <c r="D1960" s="6">
        <v>148</v>
      </c>
      <c r="E1960" s="6" t="s">
        <v>2161</v>
      </c>
      <c r="F1960" s="6">
        <v>4906</v>
      </c>
      <c r="G1960" s="6" t="s">
        <v>371</v>
      </c>
      <c r="H1960" s="6">
        <v>2</v>
      </c>
      <c r="I1960" s="6" t="s">
        <v>297</v>
      </c>
      <c r="J1960" s="6">
        <v>1</v>
      </c>
      <c r="K1960" s="6" t="s">
        <v>810</v>
      </c>
      <c r="L1960" s="8">
        <v>6</v>
      </c>
      <c r="M1960" s="6" t="s">
        <v>297</v>
      </c>
      <c r="N1960" s="6" t="s">
        <v>2163</v>
      </c>
      <c r="R1960" s="6" t="str">
        <f t="shared" si="30"/>
        <v>17148Xã Quang Tiến21</v>
      </c>
    </row>
    <row r="1961" spans="1:18">
      <c r="A1961" s="6">
        <v>1960</v>
      </c>
      <c r="B1961" s="6">
        <v>17</v>
      </c>
      <c r="C1961" s="6" t="s">
        <v>2160</v>
      </c>
      <c r="D1961" s="6">
        <v>148</v>
      </c>
      <c r="E1961" s="6" t="s">
        <v>2161</v>
      </c>
      <c r="F1961" s="6">
        <v>4912</v>
      </c>
      <c r="G1961" s="6" t="s">
        <v>2176</v>
      </c>
      <c r="H1961" s="6">
        <v>2</v>
      </c>
      <c r="I1961" s="6" t="s">
        <v>297</v>
      </c>
      <c r="J1961" s="6">
        <v>1</v>
      </c>
      <c r="K1961" s="6" t="s">
        <v>810</v>
      </c>
      <c r="L1961" s="8">
        <v>6</v>
      </c>
      <c r="M1961" s="6" t="s">
        <v>297</v>
      </c>
      <c r="N1961" s="6" t="s">
        <v>2163</v>
      </c>
      <c r="R1961" s="6" t="str">
        <f t="shared" si="30"/>
        <v>17148Xã Mông Hóa21</v>
      </c>
    </row>
    <row r="1962" spans="1:18">
      <c r="A1962" s="6">
        <v>1961</v>
      </c>
      <c r="B1962" s="6">
        <v>17</v>
      </c>
      <c r="C1962" s="6" t="s">
        <v>2160</v>
      </c>
      <c r="D1962" s="6">
        <v>148</v>
      </c>
      <c r="E1962" s="6" t="s">
        <v>2161</v>
      </c>
      <c r="F1962" s="6">
        <v>4918</v>
      </c>
      <c r="G1962" s="6" t="s">
        <v>2177</v>
      </c>
      <c r="H1962" s="6">
        <v>1</v>
      </c>
      <c r="I1962" s="6" t="s">
        <v>251</v>
      </c>
      <c r="J1962" s="6">
        <v>1</v>
      </c>
      <c r="K1962" s="6" t="s">
        <v>810</v>
      </c>
      <c r="L1962" s="8">
        <v>5</v>
      </c>
      <c r="M1962" s="6" t="s">
        <v>251</v>
      </c>
      <c r="N1962" s="6" t="s">
        <v>2163</v>
      </c>
      <c r="R1962" s="6" t="str">
        <f t="shared" si="30"/>
        <v>17148Phường Trung Minh11</v>
      </c>
    </row>
    <row r="1963" spans="1:18">
      <c r="A1963" s="6">
        <v>1962</v>
      </c>
      <c r="B1963" s="6">
        <v>17</v>
      </c>
      <c r="C1963" s="6" t="s">
        <v>2160</v>
      </c>
      <c r="D1963" s="6">
        <v>148</v>
      </c>
      <c r="E1963" s="6" t="s">
        <v>2161</v>
      </c>
      <c r="F1963" s="6">
        <v>4921</v>
      </c>
      <c r="G1963" s="6" t="s">
        <v>1103</v>
      </c>
      <c r="H1963" s="6">
        <v>2</v>
      </c>
      <c r="I1963" s="6" t="s">
        <v>297</v>
      </c>
      <c r="J1963" s="6">
        <v>1</v>
      </c>
      <c r="K1963" s="6" t="s">
        <v>810</v>
      </c>
      <c r="L1963" s="8">
        <v>6</v>
      </c>
      <c r="M1963" s="6" t="s">
        <v>297</v>
      </c>
      <c r="N1963" s="6" t="s">
        <v>2163</v>
      </c>
      <c r="R1963" s="6" t="str">
        <f t="shared" si="30"/>
        <v>17148Xã Độc Lập21</v>
      </c>
    </row>
    <row r="1964" spans="1:18">
      <c r="A1964" s="6">
        <v>1963</v>
      </c>
      <c r="B1964" s="6">
        <v>17</v>
      </c>
      <c r="C1964" s="6" t="s">
        <v>2160</v>
      </c>
      <c r="D1964" s="6">
        <v>150</v>
      </c>
      <c r="E1964" s="6" t="s">
        <v>2178</v>
      </c>
      <c r="F1964" s="6">
        <v>4831</v>
      </c>
      <c r="G1964" s="6" t="s">
        <v>2179</v>
      </c>
      <c r="H1964" s="6">
        <v>1</v>
      </c>
      <c r="I1964" s="6" t="s">
        <v>251</v>
      </c>
      <c r="J1964" s="6">
        <v>1</v>
      </c>
      <c r="K1964" s="6" t="s">
        <v>810</v>
      </c>
      <c r="L1964" s="8">
        <v>5</v>
      </c>
      <c r="M1964" s="6" t="s">
        <v>251</v>
      </c>
      <c r="N1964" s="6" t="s">
        <v>2163</v>
      </c>
      <c r="R1964" s="6" t="str">
        <f t="shared" si="30"/>
        <v>17150Thị trấn Đà Bắc11</v>
      </c>
    </row>
    <row r="1965" spans="1:18">
      <c r="A1965" s="6">
        <v>1964</v>
      </c>
      <c r="B1965" s="6">
        <v>17</v>
      </c>
      <c r="C1965" s="6" t="s">
        <v>2160</v>
      </c>
      <c r="D1965" s="6">
        <v>150</v>
      </c>
      <c r="E1965" s="6" t="s">
        <v>2178</v>
      </c>
      <c r="F1965" s="6">
        <v>4834</v>
      </c>
      <c r="G1965" s="6" t="s">
        <v>2180</v>
      </c>
      <c r="H1965" s="6">
        <v>2</v>
      </c>
      <c r="I1965" s="6" t="s">
        <v>297</v>
      </c>
      <c r="J1965" s="6">
        <v>1</v>
      </c>
      <c r="K1965" s="6" t="s">
        <v>810</v>
      </c>
      <c r="L1965" s="8">
        <v>6</v>
      </c>
      <c r="M1965" s="6" t="s">
        <v>297</v>
      </c>
      <c r="N1965" s="6" t="s">
        <v>2163</v>
      </c>
      <c r="R1965" s="6" t="str">
        <f t="shared" si="30"/>
        <v>17150Xã Nánh Nghê21</v>
      </c>
    </row>
    <row r="1966" spans="1:18">
      <c r="A1966" s="6">
        <v>1965</v>
      </c>
      <c r="B1966" s="6">
        <v>17</v>
      </c>
      <c r="C1966" s="6" t="s">
        <v>2160</v>
      </c>
      <c r="D1966" s="6">
        <v>150</v>
      </c>
      <c r="E1966" s="6" t="s">
        <v>2178</v>
      </c>
      <c r="F1966" s="6">
        <v>4840</v>
      </c>
      <c r="G1966" s="6" t="s">
        <v>2181</v>
      </c>
      <c r="H1966" s="6">
        <v>2</v>
      </c>
      <c r="I1966" s="6" t="s">
        <v>297</v>
      </c>
      <c r="J1966" s="6">
        <v>1</v>
      </c>
      <c r="K1966" s="6" t="s">
        <v>810</v>
      </c>
      <c r="L1966" s="8">
        <v>6</v>
      </c>
      <c r="M1966" s="6" t="s">
        <v>297</v>
      </c>
      <c r="N1966" s="6" t="s">
        <v>2163</v>
      </c>
      <c r="R1966" s="6" t="str">
        <f t="shared" si="30"/>
        <v>17150Xã Giáp Đắt21</v>
      </c>
    </row>
    <row r="1967" spans="1:18">
      <c r="A1967" s="6">
        <v>1966</v>
      </c>
      <c r="B1967" s="6">
        <v>17</v>
      </c>
      <c r="C1967" s="6" t="s">
        <v>2160</v>
      </c>
      <c r="D1967" s="6">
        <v>150</v>
      </c>
      <c r="E1967" s="6" t="s">
        <v>2178</v>
      </c>
      <c r="F1967" s="6">
        <v>4846</v>
      </c>
      <c r="G1967" s="6" t="s">
        <v>2182</v>
      </c>
      <c r="H1967" s="6">
        <v>2</v>
      </c>
      <c r="I1967" s="6" t="s">
        <v>297</v>
      </c>
      <c r="J1967" s="6">
        <v>1</v>
      </c>
      <c r="K1967" s="6" t="s">
        <v>810</v>
      </c>
      <c r="L1967" s="8">
        <v>6</v>
      </c>
      <c r="M1967" s="6" t="s">
        <v>297</v>
      </c>
      <c r="N1967" s="6" t="s">
        <v>2163</v>
      </c>
      <c r="R1967" s="6" t="str">
        <f t="shared" si="30"/>
        <v>17150Xã Mường Chiềng21</v>
      </c>
    </row>
    <row r="1968" spans="1:18">
      <c r="A1968" s="6">
        <v>1967</v>
      </c>
      <c r="B1968" s="6">
        <v>17</v>
      </c>
      <c r="C1968" s="6" t="s">
        <v>2160</v>
      </c>
      <c r="D1968" s="6">
        <v>150</v>
      </c>
      <c r="E1968" s="6" t="s">
        <v>2178</v>
      </c>
      <c r="F1968" s="6">
        <v>4849</v>
      </c>
      <c r="G1968" s="6" t="s">
        <v>2183</v>
      </c>
      <c r="H1968" s="6">
        <v>2</v>
      </c>
      <c r="I1968" s="6" t="s">
        <v>297</v>
      </c>
      <c r="J1968" s="6">
        <v>1</v>
      </c>
      <c r="K1968" s="6" t="s">
        <v>810</v>
      </c>
      <c r="L1968" s="8">
        <v>6</v>
      </c>
      <c r="M1968" s="6" t="s">
        <v>297</v>
      </c>
      <c r="N1968" s="6" t="s">
        <v>2163</v>
      </c>
      <c r="R1968" s="6" t="str">
        <f t="shared" si="30"/>
        <v>17150Xã Tân Pheo21</v>
      </c>
    </row>
    <row r="1969" spans="1:18">
      <c r="A1969" s="6">
        <v>1968</v>
      </c>
      <c r="B1969" s="6">
        <v>17</v>
      </c>
      <c r="C1969" s="6" t="s">
        <v>2160</v>
      </c>
      <c r="D1969" s="6">
        <v>150</v>
      </c>
      <c r="E1969" s="6" t="s">
        <v>2178</v>
      </c>
      <c r="F1969" s="6">
        <v>4852</v>
      </c>
      <c r="G1969" s="6" t="s">
        <v>2184</v>
      </c>
      <c r="H1969" s="6">
        <v>2</v>
      </c>
      <c r="I1969" s="6" t="s">
        <v>297</v>
      </c>
      <c r="J1969" s="6">
        <v>1</v>
      </c>
      <c r="K1969" s="6" t="s">
        <v>810</v>
      </c>
      <c r="L1969" s="8">
        <v>6</v>
      </c>
      <c r="M1969" s="6" t="s">
        <v>297</v>
      </c>
      <c r="N1969" s="6" t="s">
        <v>2163</v>
      </c>
      <c r="R1969" s="6" t="str">
        <f t="shared" si="30"/>
        <v>17150Xã Đồng Chum21</v>
      </c>
    </row>
    <row r="1970" spans="1:18">
      <c r="A1970" s="6">
        <v>1969</v>
      </c>
      <c r="B1970" s="6">
        <v>17</v>
      </c>
      <c r="C1970" s="6" t="s">
        <v>2160</v>
      </c>
      <c r="D1970" s="6">
        <v>150</v>
      </c>
      <c r="E1970" s="6" t="s">
        <v>2178</v>
      </c>
      <c r="F1970" s="6">
        <v>4855</v>
      </c>
      <c r="G1970" s="6" t="s">
        <v>370</v>
      </c>
      <c r="H1970" s="6">
        <v>2</v>
      </c>
      <c r="I1970" s="6" t="s">
        <v>297</v>
      </c>
      <c r="J1970" s="6">
        <v>1</v>
      </c>
      <c r="K1970" s="6" t="s">
        <v>810</v>
      </c>
      <c r="L1970" s="8">
        <v>6</v>
      </c>
      <c r="M1970" s="6" t="s">
        <v>297</v>
      </c>
      <c r="N1970" s="6" t="s">
        <v>2163</v>
      </c>
      <c r="R1970" s="6" t="str">
        <f t="shared" si="30"/>
        <v>17150Xã Tân Minh21</v>
      </c>
    </row>
    <row r="1971" spans="1:18">
      <c r="A1971" s="6">
        <v>1970</v>
      </c>
      <c r="B1971" s="6">
        <v>17</v>
      </c>
      <c r="C1971" s="6" t="s">
        <v>2160</v>
      </c>
      <c r="D1971" s="6">
        <v>150</v>
      </c>
      <c r="E1971" s="6" t="s">
        <v>2178</v>
      </c>
      <c r="F1971" s="6">
        <v>4858</v>
      </c>
      <c r="G1971" s="6" t="s">
        <v>2185</v>
      </c>
      <c r="H1971" s="6">
        <v>2</v>
      </c>
      <c r="I1971" s="6" t="s">
        <v>297</v>
      </c>
      <c r="J1971" s="6">
        <v>1</v>
      </c>
      <c r="K1971" s="6" t="s">
        <v>810</v>
      </c>
      <c r="L1971" s="8">
        <v>6</v>
      </c>
      <c r="M1971" s="6" t="s">
        <v>297</v>
      </c>
      <c r="N1971" s="6" t="s">
        <v>2163</v>
      </c>
      <c r="R1971" s="6" t="str">
        <f t="shared" si="30"/>
        <v>17150Xã Đoàn Kết21</v>
      </c>
    </row>
    <row r="1972" spans="1:18">
      <c r="A1972" s="6">
        <v>1971</v>
      </c>
      <c r="B1972" s="6">
        <v>17</v>
      </c>
      <c r="C1972" s="6" t="s">
        <v>2160</v>
      </c>
      <c r="D1972" s="6">
        <v>150</v>
      </c>
      <c r="E1972" s="6" t="s">
        <v>2178</v>
      </c>
      <c r="F1972" s="6">
        <v>4861</v>
      </c>
      <c r="G1972" s="6" t="s">
        <v>2186</v>
      </c>
      <c r="H1972" s="6">
        <v>2</v>
      </c>
      <c r="I1972" s="6" t="s">
        <v>297</v>
      </c>
      <c r="J1972" s="6">
        <v>1</v>
      </c>
      <c r="K1972" s="6" t="s">
        <v>810</v>
      </c>
      <c r="L1972" s="8">
        <v>6</v>
      </c>
      <c r="M1972" s="6" t="s">
        <v>297</v>
      </c>
      <c r="N1972" s="6" t="s">
        <v>2163</v>
      </c>
      <c r="R1972" s="6" t="str">
        <f t="shared" si="30"/>
        <v>17150Xã Đồng Ruộng21</v>
      </c>
    </row>
    <row r="1973" spans="1:18">
      <c r="A1973" s="6">
        <v>1972</v>
      </c>
      <c r="B1973" s="6">
        <v>17</v>
      </c>
      <c r="C1973" s="6" t="s">
        <v>2160</v>
      </c>
      <c r="D1973" s="6">
        <v>150</v>
      </c>
      <c r="E1973" s="6" t="s">
        <v>2178</v>
      </c>
      <c r="F1973" s="6">
        <v>4867</v>
      </c>
      <c r="G1973" s="6" t="s">
        <v>2187</v>
      </c>
      <c r="H1973" s="6">
        <v>2</v>
      </c>
      <c r="I1973" s="6" t="s">
        <v>297</v>
      </c>
      <c r="J1973" s="6">
        <v>1</v>
      </c>
      <c r="K1973" s="6" t="s">
        <v>810</v>
      </c>
      <c r="L1973" s="8">
        <v>6</v>
      </c>
      <c r="M1973" s="6" t="s">
        <v>297</v>
      </c>
      <c r="N1973" s="6" t="s">
        <v>2163</v>
      </c>
      <c r="R1973" s="6" t="str">
        <f t="shared" si="30"/>
        <v>17150Xã Tú Lý21</v>
      </c>
    </row>
    <row r="1974" spans="1:18">
      <c r="A1974" s="6">
        <v>1973</v>
      </c>
      <c r="B1974" s="6">
        <v>17</v>
      </c>
      <c r="C1974" s="6" t="s">
        <v>2160</v>
      </c>
      <c r="D1974" s="6">
        <v>150</v>
      </c>
      <c r="E1974" s="6" t="s">
        <v>2178</v>
      </c>
      <c r="F1974" s="6">
        <v>4870</v>
      </c>
      <c r="G1974" s="6" t="s">
        <v>909</v>
      </c>
      <c r="H1974" s="6">
        <v>2</v>
      </c>
      <c r="I1974" s="6" t="s">
        <v>297</v>
      </c>
      <c r="J1974" s="6">
        <v>1</v>
      </c>
      <c r="K1974" s="6" t="s">
        <v>810</v>
      </c>
      <c r="L1974" s="8">
        <v>6</v>
      </c>
      <c r="M1974" s="6" t="s">
        <v>297</v>
      </c>
      <c r="N1974" s="6" t="s">
        <v>2163</v>
      </c>
      <c r="R1974" s="6" t="str">
        <f t="shared" si="30"/>
        <v>17150Xã Trung Thành21</v>
      </c>
    </row>
    <row r="1975" spans="1:18">
      <c r="A1975" s="6">
        <v>1974</v>
      </c>
      <c r="B1975" s="6">
        <v>17</v>
      </c>
      <c r="C1975" s="6" t="s">
        <v>2160</v>
      </c>
      <c r="D1975" s="6">
        <v>150</v>
      </c>
      <c r="E1975" s="6" t="s">
        <v>2178</v>
      </c>
      <c r="F1975" s="6">
        <v>4873</v>
      </c>
      <c r="G1975" s="6" t="s">
        <v>2188</v>
      </c>
      <c r="H1975" s="6">
        <v>2</v>
      </c>
      <c r="I1975" s="6" t="s">
        <v>297</v>
      </c>
      <c r="J1975" s="6">
        <v>1</v>
      </c>
      <c r="K1975" s="6" t="s">
        <v>810</v>
      </c>
      <c r="L1975" s="8">
        <v>6</v>
      </c>
      <c r="M1975" s="6" t="s">
        <v>297</v>
      </c>
      <c r="N1975" s="6" t="s">
        <v>2163</v>
      </c>
      <c r="R1975" s="6" t="str">
        <f t="shared" si="30"/>
        <v>17150Xã Yên Hòa21</v>
      </c>
    </row>
    <row r="1976" spans="1:18">
      <c r="A1976" s="6">
        <v>1975</v>
      </c>
      <c r="B1976" s="6">
        <v>17</v>
      </c>
      <c r="C1976" s="6" t="s">
        <v>2160</v>
      </c>
      <c r="D1976" s="6">
        <v>150</v>
      </c>
      <c r="E1976" s="6" t="s">
        <v>2178</v>
      </c>
      <c r="F1976" s="6">
        <v>4876</v>
      </c>
      <c r="G1976" s="6" t="s">
        <v>1214</v>
      </c>
      <c r="H1976" s="6">
        <v>2</v>
      </c>
      <c r="I1976" s="6" t="s">
        <v>297</v>
      </c>
      <c r="J1976" s="6">
        <v>1</v>
      </c>
      <c r="K1976" s="6" t="s">
        <v>810</v>
      </c>
      <c r="L1976" s="8">
        <v>6</v>
      </c>
      <c r="M1976" s="6" t="s">
        <v>297</v>
      </c>
      <c r="N1976" s="6" t="s">
        <v>2163</v>
      </c>
      <c r="R1976" s="6" t="str">
        <f t="shared" si="30"/>
        <v>17150Xã Cao Sơn21</v>
      </c>
    </row>
    <row r="1977" spans="1:18">
      <c r="A1977" s="6">
        <v>1976</v>
      </c>
      <c r="B1977" s="6">
        <v>17</v>
      </c>
      <c r="C1977" s="6" t="s">
        <v>2160</v>
      </c>
      <c r="D1977" s="6">
        <v>150</v>
      </c>
      <c r="E1977" s="6" t="s">
        <v>2178</v>
      </c>
      <c r="F1977" s="6">
        <v>4879</v>
      </c>
      <c r="G1977" s="6" t="s">
        <v>2189</v>
      </c>
      <c r="H1977" s="6">
        <v>2</v>
      </c>
      <c r="I1977" s="6" t="s">
        <v>297</v>
      </c>
      <c r="J1977" s="6">
        <v>1</v>
      </c>
      <c r="K1977" s="6" t="s">
        <v>810</v>
      </c>
      <c r="L1977" s="8">
        <v>6</v>
      </c>
      <c r="M1977" s="6" t="s">
        <v>297</v>
      </c>
      <c r="N1977" s="6" t="s">
        <v>2163</v>
      </c>
      <c r="R1977" s="6" t="str">
        <f t="shared" si="30"/>
        <v>17150Xã Toàn Sơn21</v>
      </c>
    </row>
    <row r="1978" spans="1:18">
      <c r="A1978" s="6">
        <v>1977</v>
      </c>
      <c r="B1978" s="6">
        <v>17</v>
      </c>
      <c r="C1978" s="6" t="s">
        <v>2160</v>
      </c>
      <c r="D1978" s="6">
        <v>150</v>
      </c>
      <c r="E1978" s="6" t="s">
        <v>2178</v>
      </c>
      <c r="F1978" s="6">
        <v>4885</v>
      </c>
      <c r="G1978" s="6" t="s">
        <v>2190</v>
      </c>
      <c r="H1978" s="6">
        <v>2</v>
      </c>
      <c r="I1978" s="6" t="s">
        <v>297</v>
      </c>
      <c r="J1978" s="6">
        <v>1</v>
      </c>
      <c r="K1978" s="6" t="s">
        <v>810</v>
      </c>
      <c r="L1978" s="8">
        <v>6</v>
      </c>
      <c r="M1978" s="6" t="s">
        <v>297</v>
      </c>
      <c r="N1978" s="6" t="s">
        <v>2163</v>
      </c>
      <c r="R1978" s="6" t="str">
        <f t="shared" si="30"/>
        <v>17150Xã Hiền Lương21</v>
      </c>
    </row>
    <row r="1979" spans="1:18">
      <c r="A1979" s="6">
        <v>1978</v>
      </c>
      <c r="B1979" s="6">
        <v>17</v>
      </c>
      <c r="C1979" s="6" t="s">
        <v>2160</v>
      </c>
      <c r="D1979" s="6">
        <v>150</v>
      </c>
      <c r="E1979" s="6" t="s">
        <v>2178</v>
      </c>
      <c r="F1979" s="6">
        <v>4888</v>
      </c>
      <c r="G1979" s="6" t="s">
        <v>481</v>
      </c>
      <c r="H1979" s="6">
        <v>2</v>
      </c>
      <c r="I1979" s="6" t="s">
        <v>297</v>
      </c>
      <c r="J1979" s="6">
        <v>1</v>
      </c>
      <c r="K1979" s="6" t="s">
        <v>810</v>
      </c>
      <c r="L1979" s="8">
        <v>6</v>
      </c>
      <c r="M1979" s="6" t="s">
        <v>297</v>
      </c>
      <c r="N1979" s="6" t="s">
        <v>2163</v>
      </c>
      <c r="R1979" s="6" t="str">
        <f t="shared" si="30"/>
        <v>17150Xã Tiền Phong21</v>
      </c>
    </row>
    <row r="1980" spans="1:18">
      <c r="A1980" s="6">
        <v>1979</v>
      </c>
      <c r="B1980" s="6">
        <v>17</v>
      </c>
      <c r="C1980" s="6" t="s">
        <v>2160</v>
      </c>
      <c r="D1980" s="6">
        <v>150</v>
      </c>
      <c r="E1980" s="6" t="s">
        <v>2178</v>
      </c>
      <c r="F1980" s="6">
        <v>4891</v>
      </c>
      <c r="G1980" s="6" t="s">
        <v>2191</v>
      </c>
      <c r="H1980" s="6">
        <v>2</v>
      </c>
      <c r="I1980" s="6" t="s">
        <v>297</v>
      </c>
      <c r="J1980" s="6">
        <v>1</v>
      </c>
      <c r="K1980" s="6" t="s">
        <v>810</v>
      </c>
      <c r="L1980" s="8">
        <v>6</v>
      </c>
      <c r="M1980" s="6" t="s">
        <v>297</v>
      </c>
      <c r="N1980" s="6" t="s">
        <v>2163</v>
      </c>
      <c r="R1980" s="6" t="str">
        <f t="shared" si="30"/>
        <v>17150Xã Vầy Nưa21</v>
      </c>
    </row>
    <row r="1981" spans="1:18">
      <c r="A1981" s="6">
        <v>1980</v>
      </c>
      <c r="B1981" s="6">
        <v>17</v>
      </c>
      <c r="C1981" s="6" t="s">
        <v>2160</v>
      </c>
      <c r="D1981" s="6">
        <v>152</v>
      </c>
      <c r="E1981" s="6" t="s">
        <v>2192</v>
      </c>
      <c r="F1981" s="6">
        <v>4924</v>
      </c>
      <c r="G1981" s="6" t="s">
        <v>2193</v>
      </c>
      <c r="H1981" s="6">
        <v>1</v>
      </c>
      <c r="I1981" s="6" t="s">
        <v>251</v>
      </c>
      <c r="J1981" s="6">
        <v>1</v>
      </c>
      <c r="K1981" s="6" t="s">
        <v>810</v>
      </c>
      <c r="L1981" s="8">
        <v>5</v>
      </c>
      <c r="M1981" s="6" t="s">
        <v>251</v>
      </c>
      <c r="N1981" s="6" t="s">
        <v>2163</v>
      </c>
      <c r="R1981" s="6" t="str">
        <f t="shared" si="30"/>
        <v>17152Thị trấn Lương Sơn11</v>
      </c>
    </row>
    <row r="1982" spans="1:18">
      <c r="A1982" s="6">
        <v>1981</v>
      </c>
      <c r="B1982" s="6">
        <v>17</v>
      </c>
      <c r="C1982" s="6" t="s">
        <v>2160</v>
      </c>
      <c r="D1982" s="6">
        <v>152</v>
      </c>
      <c r="E1982" s="6" t="s">
        <v>2192</v>
      </c>
      <c r="F1982" s="6">
        <v>4942</v>
      </c>
      <c r="G1982" s="6" t="s">
        <v>2194</v>
      </c>
      <c r="H1982" s="6">
        <v>2</v>
      </c>
      <c r="I1982" s="6" t="s">
        <v>297</v>
      </c>
      <c r="J1982" s="6">
        <v>1</v>
      </c>
      <c r="K1982" s="6" t="s">
        <v>810</v>
      </c>
      <c r="L1982" s="8">
        <v>6</v>
      </c>
      <c r="M1982" s="6" t="s">
        <v>297</v>
      </c>
      <c r="N1982" s="6" t="s">
        <v>2163</v>
      </c>
      <c r="R1982" s="6" t="str">
        <f t="shared" si="30"/>
        <v>17152Xã Lâm Sơn21</v>
      </c>
    </row>
    <row r="1983" spans="1:18">
      <c r="A1983" s="6">
        <v>1982</v>
      </c>
      <c r="B1983" s="6">
        <v>17</v>
      </c>
      <c r="C1983" s="6" t="s">
        <v>2160</v>
      </c>
      <c r="D1983" s="6">
        <v>152</v>
      </c>
      <c r="E1983" s="6" t="s">
        <v>2192</v>
      </c>
      <c r="F1983" s="6">
        <v>4945</v>
      </c>
      <c r="G1983" s="6" t="s">
        <v>2195</v>
      </c>
      <c r="H1983" s="6">
        <v>2</v>
      </c>
      <c r="I1983" s="6" t="s">
        <v>297</v>
      </c>
      <c r="J1983" s="6">
        <v>1</v>
      </c>
      <c r="K1983" s="6" t="s">
        <v>810</v>
      </c>
      <c r="L1983" s="8">
        <v>6</v>
      </c>
      <c r="M1983" s="6" t="s">
        <v>297</v>
      </c>
      <c r="N1983" s="6" t="s">
        <v>2163</v>
      </c>
      <c r="R1983" s="6" t="str">
        <f t="shared" si="30"/>
        <v>17152Xã Hòa Sơn21</v>
      </c>
    </row>
    <row r="1984" spans="1:18">
      <c r="A1984" s="6">
        <v>1983</v>
      </c>
      <c r="B1984" s="6">
        <v>17</v>
      </c>
      <c r="C1984" s="6" t="s">
        <v>2160</v>
      </c>
      <c r="D1984" s="6">
        <v>152</v>
      </c>
      <c r="E1984" s="6" t="s">
        <v>2192</v>
      </c>
      <c r="F1984" s="6">
        <v>4951</v>
      </c>
      <c r="G1984" s="6" t="s">
        <v>2196</v>
      </c>
      <c r="H1984" s="6">
        <v>2</v>
      </c>
      <c r="I1984" s="6" t="s">
        <v>297</v>
      </c>
      <c r="J1984" s="6">
        <v>1</v>
      </c>
      <c r="K1984" s="6" t="s">
        <v>810</v>
      </c>
      <c r="L1984" s="8">
        <v>6</v>
      </c>
      <c r="M1984" s="6" t="s">
        <v>297</v>
      </c>
      <c r="N1984" s="6" t="s">
        <v>2163</v>
      </c>
      <c r="R1984" s="6" t="str">
        <f t="shared" si="30"/>
        <v>17152Xã Tân Vinh21</v>
      </c>
    </row>
    <row r="1985" spans="1:18">
      <c r="A1985" s="6">
        <v>1984</v>
      </c>
      <c r="B1985" s="6">
        <v>17</v>
      </c>
      <c r="C1985" s="6" t="s">
        <v>2160</v>
      </c>
      <c r="D1985" s="6">
        <v>152</v>
      </c>
      <c r="E1985" s="6" t="s">
        <v>2192</v>
      </c>
      <c r="F1985" s="6">
        <v>4954</v>
      </c>
      <c r="G1985" s="6" t="s">
        <v>2197</v>
      </c>
      <c r="H1985" s="6">
        <v>2</v>
      </c>
      <c r="I1985" s="6" t="s">
        <v>297</v>
      </c>
      <c r="J1985" s="6">
        <v>1</v>
      </c>
      <c r="K1985" s="6" t="s">
        <v>810</v>
      </c>
      <c r="L1985" s="8">
        <v>6</v>
      </c>
      <c r="M1985" s="6" t="s">
        <v>297</v>
      </c>
      <c r="N1985" s="6" t="s">
        <v>2163</v>
      </c>
      <c r="R1985" s="6" t="str">
        <f t="shared" si="30"/>
        <v>17152Xã Nhuận Trạch21</v>
      </c>
    </row>
    <row r="1986" spans="1:18">
      <c r="A1986" s="6">
        <v>1985</v>
      </c>
      <c r="B1986" s="6">
        <v>17</v>
      </c>
      <c r="C1986" s="6" t="s">
        <v>2160</v>
      </c>
      <c r="D1986" s="6">
        <v>152</v>
      </c>
      <c r="E1986" s="6" t="s">
        <v>2192</v>
      </c>
      <c r="F1986" s="6">
        <v>4957</v>
      </c>
      <c r="G1986" s="6" t="s">
        <v>1214</v>
      </c>
      <c r="H1986" s="6">
        <v>2</v>
      </c>
      <c r="I1986" s="6" t="s">
        <v>297</v>
      </c>
      <c r="J1986" s="6">
        <v>1</v>
      </c>
      <c r="K1986" s="6" t="s">
        <v>810</v>
      </c>
      <c r="L1986" s="8">
        <v>6</v>
      </c>
      <c r="M1986" s="6" t="s">
        <v>297</v>
      </c>
      <c r="N1986" s="6" t="s">
        <v>2163</v>
      </c>
      <c r="R1986" s="6" t="str">
        <f t="shared" si="30"/>
        <v>17152Xã Cao Sơn21</v>
      </c>
    </row>
    <row r="1987" spans="1:18">
      <c r="A1987" s="6">
        <v>1986</v>
      </c>
      <c r="B1987" s="6">
        <v>17</v>
      </c>
      <c r="C1987" s="6" t="s">
        <v>2160</v>
      </c>
      <c r="D1987" s="6">
        <v>152</v>
      </c>
      <c r="E1987" s="6" t="s">
        <v>2192</v>
      </c>
      <c r="F1987" s="6">
        <v>4960</v>
      </c>
      <c r="G1987" s="6" t="s">
        <v>2198</v>
      </c>
      <c r="H1987" s="6">
        <v>2</v>
      </c>
      <c r="I1987" s="6" t="s">
        <v>297</v>
      </c>
      <c r="J1987" s="6">
        <v>1</v>
      </c>
      <c r="K1987" s="6" t="s">
        <v>810</v>
      </c>
      <c r="L1987" s="8">
        <v>6</v>
      </c>
      <c r="M1987" s="6" t="s">
        <v>297</v>
      </c>
      <c r="N1987" s="6" t="s">
        <v>2163</v>
      </c>
      <c r="R1987" s="6" t="str">
        <f t="shared" ref="R1987:R2050" si="31">CONCATENATE(B1987,D1987,G1987,H1987,J1987)</f>
        <v>17152Xã Cư Yên21</v>
      </c>
    </row>
    <row r="1988" spans="1:18">
      <c r="A1988" s="6">
        <v>1987</v>
      </c>
      <c r="B1988" s="6">
        <v>17</v>
      </c>
      <c r="C1988" s="6" t="s">
        <v>2160</v>
      </c>
      <c r="D1988" s="6">
        <v>152</v>
      </c>
      <c r="E1988" s="6" t="s">
        <v>2192</v>
      </c>
      <c r="F1988" s="6">
        <v>4969</v>
      </c>
      <c r="G1988" s="6" t="s">
        <v>2199</v>
      </c>
      <c r="H1988" s="6">
        <v>2</v>
      </c>
      <c r="I1988" s="6" t="s">
        <v>297</v>
      </c>
      <c r="J1988" s="6">
        <v>1</v>
      </c>
      <c r="K1988" s="6" t="s">
        <v>810</v>
      </c>
      <c r="L1988" s="8">
        <v>6</v>
      </c>
      <c r="M1988" s="6" t="s">
        <v>297</v>
      </c>
      <c r="N1988" s="6" t="s">
        <v>2163</v>
      </c>
      <c r="R1988" s="6" t="str">
        <f t="shared" si="31"/>
        <v>17152Xã Liên Sơn21</v>
      </c>
    </row>
    <row r="1989" spans="1:18">
      <c r="A1989" s="6">
        <v>1988</v>
      </c>
      <c r="B1989" s="6">
        <v>17</v>
      </c>
      <c r="C1989" s="6" t="s">
        <v>2160</v>
      </c>
      <c r="D1989" s="6">
        <v>152</v>
      </c>
      <c r="E1989" s="6" t="s">
        <v>2192</v>
      </c>
      <c r="F1989" s="6">
        <v>5008</v>
      </c>
      <c r="G1989" s="6" t="s">
        <v>698</v>
      </c>
      <c r="H1989" s="6">
        <v>2</v>
      </c>
      <c r="I1989" s="6" t="s">
        <v>297</v>
      </c>
      <c r="J1989" s="6">
        <v>1</v>
      </c>
      <c r="K1989" s="6" t="s">
        <v>810</v>
      </c>
      <c r="L1989" s="8">
        <v>6</v>
      </c>
      <c r="M1989" s="6" t="s">
        <v>297</v>
      </c>
      <c r="N1989" s="6" t="s">
        <v>2163</v>
      </c>
      <c r="R1989" s="6" t="str">
        <f t="shared" si="31"/>
        <v>17152Xã Cao Dương21</v>
      </c>
    </row>
    <row r="1990" spans="1:18">
      <c r="A1990" s="6">
        <v>1989</v>
      </c>
      <c r="B1990" s="6">
        <v>17</v>
      </c>
      <c r="C1990" s="6" t="s">
        <v>2160</v>
      </c>
      <c r="D1990" s="6">
        <v>152</v>
      </c>
      <c r="E1990" s="6" t="s">
        <v>2192</v>
      </c>
      <c r="F1990" s="6">
        <v>5041</v>
      </c>
      <c r="G1990" s="6" t="s">
        <v>2200</v>
      </c>
      <c r="H1990" s="6">
        <v>2</v>
      </c>
      <c r="I1990" s="6" t="s">
        <v>297</v>
      </c>
      <c r="J1990" s="6">
        <v>1</v>
      </c>
      <c r="K1990" s="6" t="s">
        <v>810</v>
      </c>
      <c r="L1990" s="8">
        <v>6</v>
      </c>
      <c r="M1990" s="6" t="s">
        <v>297</v>
      </c>
      <c r="N1990" s="6" t="s">
        <v>2163</v>
      </c>
      <c r="R1990" s="6" t="str">
        <f t="shared" si="31"/>
        <v>17152Xã Thanh Sơn21</v>
      </c>
    </row>
    <row r="1991" spans="1:18">
      <c r="A1991" s="6">
        <v>1990</v>
      </c>
      <c r="B1991" s="6">
        <v>17</v>
      </c>
      <c r="C1991" s="6" t="s">
        <v>2160</v>
      </c>
      <c r="D1991" s="6">
        <v>152</v>
      </c>
      <c r="E1991" s="6" t="s">
        <v>2192</v>
      </c>
      <c r="F1991" s="6">
        <v>5047</v>
      </c>
      <c r="G1991" s="6" t="s">
        <v>687</v>
      </c>
      <c r="H1991" s="6">
        <v>2</v>
      </c>
      <c r="I1991" s="6" t="s">
        <v>297</v>
      </c>
      <c r="J1991" s="6">
        <v>1</v>
      </c>
      <c r="K1991" s="6" t="s">
        <v>810</v>
      </c>
      <c r="L1991" s="8">
        <v>6</v>
      </c>
      <c r="M1991" s="6" t="s">
        <v>297</v>
      </c>
      <c r="N1991" s="6" t="s">
        <v>2163</v>
      </c>
      <c r="R1991" s="6" t="str">
        <f t="shared" si="31"/>
        <v>17152Xã Thanh Cao21</v>
      </c>
    </row>
    <row r="1992" spans="1:18">
      <c r="A1992" s="6">
        <v>1991</v>
      </c>
      <c r="B1992" s="6">
        <v>17</v>
      </c>
      <c r="C1992" s="6" t="s">
        <v>2160</v>
      </c>
      <c r="D1992" s="6">
        <v>153</v>
      </c>
      <c r="E1992" s="6" t="s">
        <v>2201</v>
      </c>
      <c r="F1992" s="6">
        <v>4978</v>
      </c>
      <c r="G1992" s="6" t="s">
        <v>2202</v>
      </c>
      <c r="H1992" s="6">
        <v>1</v>
      </c>
      <c r="I1992" s="6" t="s">
        <v>251</v>
      </c>
      <c r="J1992" s="6">
        <v>1</v>
      </c>
      <c r="K1992" s="6" t="s">
        <v>810</v>
      </c>
      <c r="L1992" s="8">
        <v>5</v>
      </c>
      <c r="M1992" s="6" t="s">
        <v>251</v>
      </c>
      <c r="N1992" s="6" t="s">
        <v>2163</v>
      </c>
      <c r="R1992" s="6" t="str">
        <f t="shared" si="31"/>
        <v>17153Thị trấn Bo11</v>
      </c>
    </row>
    <row r="1993" spans="1:18">
      <c r="A1993" s="6">
        <v>1992</v>
      </c>
      <c r="B1993" s="6">
        <v>17</v>
      </c>
      <c r="C1993" s="6" t="s">
        <v>2160</v>
      </c>
      <c r="D1993" s="6">
        <v>153</v>
      </c>
      <c r="E1993" s="6" t="s">
        <v>2201</v>
      </c>
      <c r="F1993" s="6">
        <v>4984</v>
      </c>
      <c r="G1993" s="6" t="s">
        <v>2203</v>
      </c>
      <c r="H1993" s="6">
        <v>2</v>
      </c>
      <c r="I1993" s="6" t="s">
        <v>297</v>
      </c>
      <c r="J1993" s="6">
        <v>1</v>
      </c>
      <c r="K1993" s="6" t="s">
        <v>810</v>
      </c>
      <c r="L1993" s="8">
        <v>6</v>
      </c>
      <c r="M1993" s="6" t="s">
        <v>297</v>
      </c>
      <c r="N1993" s="6" t="s">
        <v>2163</v>
      </c>
      <c r="R1993" s="6" t="str">
        <f t="shared" si="31"/>
        <v>17153Xã Đú Sáng21</v>
      </c>
    </row>
    <row r="1994" spans="1:18">
      <c r="A1994" s="6">
        <v>1993</v>
      </c>
      <c r="B1994" s="6">
        <v>17</v>
      </c>
      <c r="C1994" s="6" t="s">
        <v>2160</v>
      </c>
      <c r="D1994" s="6">
        <v>153</v>
      </c>
      <c r="E1994" s="6" t="s">
        <v>2201</v>
      </c>
      <c r="F1994" s="6">
        <v>4987</v>
      </c>
      <c r="G1994" s="6" t="s">
        <v>2204</v>
      </c>
      <c r="H1994" s="6">
        <v>2</v>
      </c>
      <c r="I1994" s="6" t="s">
        <v>297</v>
      </c>
      <c r="J1994" s="6">
        <v>1</v>
      </c>
      <c r="K1994" s="6" t="s">
        <v>810</v>
      </c>
      <c r="L1994" s="8">
        <v>6</v>
      </c>
      <c r="M1994" s="6" t="s">
        <v>297</v>
      </c>
      <c r="N1994" s="6" t="s">
        <v>2163</v>
      </c>
      <c r="R1994" s="6" t="str">
        <f t="shared" si="31"/>
        <v>17153Xã Hùng Sơn21</v>
      </c>
    </row>
    <row r="1995" spans="1:18">
      <c r="A1995" s="6">
        <v>1994</v>
      </c>
      <c r="B1995" s="6">
        <v>17</v>
      </c>
      <c r="C1995" s="6" t="s">
        <v>2160</v>
      </c>
      <c r="D1995" s="6">
        <v>153</v>
      </c>
      <c r="E1995" s="6" t="s">
        <v>2201</v>
      </c>
      <c r="F1995" s="6">
        <v>4990</v>
      </c>
      <c r="G1995" s="6" t="s">
        <v>2205</v>
      </c>
      <c r="H1995" s="6">
        <v>2</v>
      </c>
      <c r="I1995" s="6" t="s">
        <v>297</v>
      </c>
      <c r="J1995" s="6">
        <v>1</v>
      </c>
      <c r="K1995" s="6" t="s">
        <v>810</v>
      </c>
      <c r="L1995" s="8">
        <v>6</v>
      </c>
      <c r="M1995" s="6" t="s">
        <v>297</v>
      </c>
      <c r="N1995" s="6" t="s">
        <v>2163</v>
      </c>
      <c r="R1995" s="6" t="str">
        <f t="shared" si="31"/>
        <v>17153Xã Bình Sơn21</v>
      </c>
    </row>
    <row r="1996" spans="1:18">
      <c r="A1996" s="6">
        <v>1995</v>
      </c>
      <c r="B1996" s="6">
        <v>17</v>
      </c>
      <c r="C1996" s="6" t="s">
        <v>2160</v>
      </c>
      <c r="D1996" s="6">
        <v>153</v>
      </c>
      <c r="E1996" s="6" t="s">
        <v>2201</v>
      </c>
      <c r="F1996" s="6">
        <v>4999</v>
      </c>
      <c r="G1996" s="6" t="s">
        <v>2206</v>
      </c>
      <c r="H1996" s="6">
        <v>2</v>
      </c>
      <c r="I1996" s="6" t="s">
        <v>297</v>
      </c>
      <c r="J1996" s="6">
        <v>1</v>
      </c>
      <c r="K1996" s="6" t="s">
        <v>810</v>
      </c>
      <c r="L1996" s="8">
        <v>6</v>
      </c>
      <c r="M1996" s="6" t="s">
        <v>297</v>
      </c>
      <c r="N1996" s="6" t="s">
        <v>2163</v>
      </c>
      <c r="R1996" s="6" t="str">
        <f t="shared" si="31"/>
        <v>17153Xã Tú Sơn21</v>
      </c>
    </row>
    <row r="1997" spans="1:18">
      <c r="A1997" s="6">
        <v>1996</v>
      </c>
      <c r="B1997" s="6">
        <v>17</v>
      </c>
      <c r="C1997" s="6" t="s">
        <v>2160</v>
      </c>
      <c r="D1997" s="6">
        <v>153</v>
      </c>
      <c r="E1997" s="6" t="s">
        <v>2201</v>
      </c>
      <c r="F1997" s="6">
        <v>5005</v>
      </c>
      <c r="G1997" s="6" t="s">
        <v>2207</v>
      </c>
      <c r="H1997" s="6">
        <v>2</v>
      </c>
      <c r="I1997" s="6" t="s">
        <v>297</v>
      </c>
      <c r="J1997" s="6">
        <v>1</v>
      </c>
      <c r="K1997" s="6" t="s">
        <v>810</v>
      </c>
      <c r="L1997" s="8">
        <v>6</v>
      </c>
      <c r="M1997" s="6" t="s">
        <v>297</v>
      </c>
      <c r="N1997" s="6" t="s">
        <v>2163</v>
      </c>
      <c r="R1997" s="6" t="str">
        <f t="shared" si="31"/>
        <v>17153Xã Vĩnh Tiến21</v>
      </c>
    </row>
    <row r="1998" spans="1:18">
      <c r="A1998" s="6">
        <v>1997</v>
      </c>
      <c r="B1998" s="6">
        <v>17</v>
      </c>
      <c r="C1998" s="6" t="s">
        <v>2160</v>
      </c>
      <c r="D1998" s="6">
        <v>153</v>
      </c>
      <c r="E1998" s="6" t="s">
        <v>2201</v>
      </c>
      <c r="F1998" s="6">
        <v>5014</v>
      </c>
      <c r="G1998" s="6" t="s">
        <v>2208</v>
      </c>
      <c r="H1998" s="6">
        <v>2</v>
      </c>
      <c r="I1998" s="6" t="s">
        <v>297</v>
      </c>
      <c r="J1998" s="6">
        <v>1</v>
      </c>
      <c r="K1998" s="6" t="s">
        <v>810</v>
      </c>
      <c r="L1998" s="8">
        <v>6</v>
      </c>
      <c r="M1998" s="6" t="s">
        <v>297</v>
      </c>
      <c r="N1998" s="6" t="s">
        <v>2163</v>
      </c>
      <c r="R1998" s="6" t="str">
        <f t="shared" si="31"/>
        <v>17153Xã Đông Bắc21</v>
      </c>
    </row>
    <row r="1999" spans="1:18">
      <c r="A1999" s="6">
        <v>1998</v>
      </c>
      <c r="B1999" s="6">
        <v>17</v>
      </c>
      <c r="C1999" s="6" t="s">
        <v>2160</v>
      </c>
      <c r="D1999" s="6">
        <v>153</v>
      </c>
      <c r="E1999" s="6" t="s">
        <v>2201</v>
      </c>
      <c r="F1999" s="6">
        <v>5017</v>
      </c>
      <c r="G1999" s="6" t="s">
        <v>2209</v>
      </c>
      <c r="H1999" s="6">
        <v>2</v>
      </c>
      <c r="I1999" s="6" t="s">
        <v>297</v>
      </c>
      <c r="J1999" s="6">
        <v>1</v>
      </c>
      <c r="K1999" s="6" t="s">
        <v>810</v>
      </c>
      <c r="L1999" s="8">
        <v>6</v>
      </c>
      <c r="M1999" s="6" t="s">
        <v>297</v>
      </c>
      <c r="N1999" s="6" t="s">
        <v>2163</v>
      </c>
      <c r="R1999" s="6" t="str">
        <f t="shared" si="31"/>
        <v>17153Xã Xuân Thủy21</v>
      </c>
    </row>
    <row r="2000" spans="1:18">
      <c r="A2000" s="6">
        <v>1999</v>
      </c>
      <c r="B2000" s="6">
        <v>17</v>
      </c>
      <c r="C2000" s="6" t="s">
        <v>2160</v>
      </c>
      <c r="D2000" s="6">
        <v>153</v>
      </c>
      <c r="E2000" s="6" t="s">
        <v>2201</v>
      </c>
      <c r="F2000" s="6">
        <v>5026</v>
      </c>
      <c r="G2000" s="6" t="s">
        <v>2210</v>
      </c>
      <c r="H2000" s="6">
        <v>2</v>
      </c>
      <c r="I2000" s="6" t="s">
        <v>297</v>
      </c>
      <c r="J2000" s="6">
        <v>1</v>
      </c>
      <c r="K2000" s="6" t="s">
        <v>810</v>
      </c>
      <c r="L2000" s="8">
        <v>6</v>
      </c>
      <c r="M2000" s="6" t="s">
        <v>297</v>
      </c>
      <c r="N2000" s="6" t="s">
        <v>2163</v>
      </c>
      <c r="R2000" s="6" t="str">
        <f t="shared" si="31"/>
        <v>17153Xã Vĩnh Đồng21</v>
      </c>
    </row>
    <row r="2001" spans="1:18">
      <c r="A2001" s="6">
        <v>2000</v>
      </c>
      <c r="B2001" s="6">
        <v>17</v>
      </c>
      <c r="C2001" s="6" t="s">
        <v>2160</v>
      </c>
      <c r="D2001" s="6">
        <v>153</v>
      </c>
      <c r="E2001" s="6" t="s">
        <v>2201</v>
      </c>
      <c r="F2001" s="6">
        <v>5035</v>
      </c>
      <c r="G2001" s="6" t="s">
        <v>2211</v>
      </c>
      <c r="H2001" s="6">
        <v>2</v>
      </c>
      <c r="I2001" s="6" t="s">
        <v>297</v>
      </c>
      <c r="J2001" s="6">
        <v>1</v>
      </c>
      <c r="K2001" s="6" t="s">
        <v>810</v>
      </c>
      <c r="L2001" s="8">
        <v>6</v>
      </c>
      <c r="M2001" s="6" t="s">
        <v>297</v>
      </c>
      <c r="N2001" s="6" t="s">
        <v>2163</v>
      </c>
      <c r="R2001" s="6" t="str">
        <f t="shared" si="31"/>
        <v>17153Xã Kim Lập21</v>
      </c>
    </row>
    <row r="2002" spans="1:18">
      <c r="A2002" s="6">
        <v>2001</v>
      </c>
      <c r="B2002" s="6">
        <v>17</v>
      </c>
      <c r="C2002" s="6" t="s">
        <v>2160</v>
      </c>
      <c r="D2002" s="6">
        <v>153</v>
      </c>
      <c r="E2002" s="6" t="s">
        <v>2201</v>
      </c>
      <c r="F2002" s="6">
        <v>5038</v>
      </c>
      <c r="G2002" s="6" t="s">
        <v>805</v>
      </c>
      <c r="H2002" s="6">
        <v>2</v>
      </c>
      <c r="I2002" s="6" t="s">
        <v>297</v>
      </c>
      <c r="J2002" s="6">
        <v>1</v>
      </c>
      <c r="K2002" s="6" t="s">
        <v>810</v>
      </c>
      <c r="L2002" s="8">
        <v>6</v>
      </c>
      <c r="M2002" s="6" t="s">
        <v>297</v>
      </c>
      <c r="N2002" s="6" t="s">
        <v>2163</v>
      </c>
      <c r="R2002" s="6" t="str">
        <f t="shared" si="31"/>
        <v>17153Xã Hợp Tiến21</v>
      </c>
    </row>
    <row r="2003" spans="1:18">
      <c r="A2003" s="6">
        <v>2002</v>
      </c>
      <c r="B2003" s="6">
        <v>17</v>
      </c>
      <c r="C2003" s="6" t="s">
        <v>2160</v>
      </c>
      <c r="D2003" s="6">
        <v>153</v>
      </c>
      <c r="E2003" s="6" t="s">
        <v>2201</v>
      </c>
      <c r="F2003" s="6">
        <v>5065</v>
      </c>
      <c r="G2003" s="6" t="s">
        <v>2212</v>
      </c>
      <c r="H2003" s="6">
        <v>2</v>
      </c>
      <c r="I2003" s="6" t="s">
        <v>297</v>
      </c>
      <c r="J2003" s="6">
        <v>1</v>
      </c>
      <c r="K2003" s="6" t="s">
        <v>810</v>
      </c>
      <c r="L2003" s="8">
        <v>6</v>
      </c>
      <c r="M2003" s="6" t="s">
        <v>297</v>
      </c>
      <c r="N2003" s="6" t="s">
        <v>2163</v>
      </c>
      <c r="R2003" s="6" t="str">
        <f t="shared" si="31"/>
        <v>17153Xã Kim Bôi21</v>
      </c>
    </row>
    <row r="2004" spans="1:18">
      <c r="A2004" s="6">
        <v>2003</v>
      </c>
      <c r="B2004" s="6">
        <v>17</v>
      </c>
      <c r="C2004" s="6" t="s">
        <v>2160</v>
      </c>
      <c r="D2004" s="6">
        <v>153</v>
      </c>
      <c r="E2004" s="6" t="s">
        <v>2201</v>
      </c>
      <c r="F2004" s="6">
        <v>5068</v>
      </c>
      <c r="G2004" s="6" t="s">
        <v>2213</v>
      </c>
      <c r="H2004" s="6">
        <v>2</v>
      </c>
      <c r="I2004" s="6" t="s">
        <v>297</v>
      </c>
      <c r="J2004" s="6">
        <v>1</v>
      </c>
      <c r="K2004" s="6" t="s">
        <v>810</v>
      </c>
      <c r="L2004" s="8">
        <v>6</v>
      </c>
      <c r="M2004" s="6" t="s">
        <v>297</v>
      </c>
      <c r="N2004" s="6" t="s">
        <v>2163</v>
      </c>
      <c r="R2004" s="6" t="str">
        <f t="shared" si="31"/>
        <v>17153Xã Nam Thượng21</v>
      </c>
    </row>
    <row r="2005" spans="1:18">
      <c r="A2005" s="6">
        <v>2004</v>
      </c>
      <c r="B2005" s="6">
        <v>17</v>
      </c>
      <c r="C2005" s="6" t="s">
        <v>2160</v>
      </c>
      <c r="D2005" s="6">
        <v>153</v>
      </c>
      <c r="E2005" s="6" t="s">
        <v>2201</v>
      </c>
      <c r="F2005" s="6">
        <v>5077</v>
      </c>
      <c r="G2005" s="6" t="s">
        <v>2214</v>
      </c>
      <c r="H2005" s="6">
        <v>2</v>
      </c>
      <c r="I2005" s="6" t="s">
        <v>297</v>
      </c>
      <c r="J2005" s="6">
        <v>1</v>
      </c>
      <c r="K2005" s="6" t="s">
        <v>810</v>
      </c>
      <c r="L2005" s="8">
        <v>6</v>
      </c>
      <c r="M2005" s="6" t="s">
        <v>297</v>
      </c>
      <c r="N2005" s="6" t="s">
        <v>2163</v>
      </c>
      <c r="R2005" s="6" t="str">
        <f t="shared" si="31"/>
        <v>17153Xã Cuối Hạ21</v>
      </c>
    </row>
    <row r="2006" spans="1:18">
      <c r="A2006" s="6">
        <v>2005</v>
      </c>
      <c r="B2006" s="6">
        <v>17</v>
      </c>
      <c r="C2006" s="6" t="s">
        <v>2160</v>
      </c>
      <c r="D2006" s="6">
        <v>153</v>
      </c>
      <c r="E2006" s="6" t="s">
        <v>2201</v>
      </c>
      <c r="F2006" s="6">
        <v>5080</v>
      </c>
      <c r="G2006" s="6" t="s">
        <v>2215</v>
      </c>
      <c r="H2006" s="6">
        <v>2</v>
      </c>
      <c r="I2006" s="6" t="s">
        <v>297</v>
      </c>
      <c r="J2006" s="6">
        <v>1</v>
      </c>
      <c r="K2006" s="6" t="s">
        <v>810</v>
      </c>
      <c r="L2006" s="8">
        <v>6</v>
      </c>
      <c r="M2006" s="6" t="s">
        <v>297</v>
      </c>
      <c r="N2006" s="6" t="s">
        <v>2163</v>
      </c>
      <c r="R2006" s="6" t="str">
        <f t="shared" si="31"/>
        <v>17153Xã Sào Báy21</v>
      </c>
    </row>
    <row r="2007" spans="1:18">
      <c r="A2007" s="6">
        <v>2006</v>
      </c>
      <c r="B2007" s="6">
        <v>17</v>
      </c>
      <c r="C2007" s="6" t="s">
        <v>2160</v>
      </c>
      <c r="D2007" s="6">
        <v>153</v>
      </c>
      <c r="E2007" s="6" t="s">
        <v>2201</v>
      </c>
      <c r="F2007" s="6">
        <v>5083</v>
      </c>
      <c r="G2007" s="6" t="s">
        <v>2216</v>
      </c>
      <c r="H2007" s="6">
        <v>2</v>
      </c>
      <c r="I2007" s="6" t="s">
        <v>297</v>
      </c>
      <c r="J2007" s="6">
        <v>1</v>
      </c>
      <c r="K2007" s="6" t="s">
        <v>810</v>
      </c>
      <c r="L2007" s="8">
        <v>6</v>
      </c>
      <c r="M2007" s="6" t="s">
        <v>297</v>
      </c>
      <c r="N2007" s="6" t="s">
        <v>2163</v>
      </c>
      <c r="R2007" s="6" t="str">
        <f t="shared" si="31"/>
        <v>17153Xã Mi Hòa21</v>
      </c>
    </row>
    <row r="2008" spans="1:18">
      <c r="A2008" s="6">
        <v>2007</v>
      </c>
      <c r="B2008" s="6">
        <v>17</v>
      </c>
      <c r="C2008" s="6" t="s">
        <v>2160</v>
      </c>
      <c r="D2008" s="6">
        <v>153</v>
      </c>
      <c r="E2008" s="6" t="s">
        <v>2201</v>
      </c>
      <c r="F2008" s="6">
        <v>5086</v>
      </c>
      <c r="G2008" s="6" t="s">
        <v>2217</v>
      </c>
      <c r="H2008" s="6">
        <v>2</v>
      </c>
      <c r="I2008" s="6" t="s">
        <v>297</v>
      </c>
      <c r="J2008" s="6">
        <v>1</v>
      </c>
      <c r="K2008" s="6" t="s">
        <v>810</v>
      </c>
      <c r="L2008" s="8">
        <v>6</v>
      </c>
      <c r="M2008" s="6" t="s">
        <v>297</v>
      </c>
      <c r="N2008" s="6" t="s">
        <v>2163</v>
      </c>
      <c r="R2008" s="6" t="str">
        <f t="shared" si="31"/>
        <v>17153Xã Nuông Dăm21</v>
      </c>
    </row>
    <row r="2009" spans="1:18">
      <c r="A2009" s="6">
        <v>2008</v>
      </c>
      <c r="B2009" s="6">
        <v>17</v>
      </c>
      <c r="C2009" s="6" t="s">
        <v>2160</v>
      </c>
      <c r="D2009" s="6">
        <v>154</v>
      </c>
      <c r="E2009" s="6" t="s">
        <v>2218</v>
      </c>
      <c r="F2009" s="6">
        <v>5089</v>
      </c>
      <c r="G2009" s="6" t="s">
        <v>2219</v>
      </c>
      <c r="H2009" s="6">
        <v>1</v>
      </c>
      <c r="I2009" s="6" t="s">
        <v>251</v>
      </c>
      <c r="J2009" s="6">
        <v>1</v>
      </c>
      <c r="K2009" s="6" t="s">
        <v>810</v>
      </c>
      <c r="L2009" s="8">
        <v>5</v>
      </c>
      <c r="M2009" s="6" t="s">
        <v>251</v>
      </c>
      <c r="N2009" s="6" t="s">
        <v>2163</v>
      </c>
      <c r="R2009" s="6" t="str">
        <f t="shared" si="31"/>
        <v>17154Thị trấn Cao Phong11</v>
      </c>
    </row>
    <row r="2010" spans="1:18">
      <c r="A2010" s="6">
        <v>2009</v>
      </c>
      <c r="B2010" s="6">
        <v>17</v>
      </c>
      <c r="C2010" s="6" t="s">
        <v>2160</v>
      </c>
      <c r="D2010" s="6">
        <v>154</v>
      </c>
      <c r="E2010" s="6" t="s">
        <v>2218</v>
      </c>
      <c r="F2010" s="6">
        <v>5092</v>
      </c>
      <c r="G2010" s="6" t="s">
        <v>2220</v>
      </c>
      <c r="H2010" s="6">
        <v>2</v>
      </c>
      <c r="I2010" s="6" t="s">
        <v>297</v>
      </c>
      <c r="J2010" s="6">
        <v>1</v>
      </c>
      <c r="K2010" s="6" t="s">
        <v>810</v>
      </c>
      <c r="L2010" s="8">
        <v>6</v>
      </c>
      <c r="M2010" s="6" t="s">
        <v>297</v>
      </c>
      <c r="N2010" s="6" t="s">
        <v>2163</v>
      </c>
      <c r="R2010" s="6" t="str">
        <f t="shared" si="31"/>
        <v>17154Xã Bình Thanh21</v>
      </c>
    </row>
    <row r="2011" spans="1:18">
      <c r="A2011" s="6">
        <v>2010</v>
      </c>
      <c r="B2011" s="6">
        <v>17</v>
      </c>
      <c r="C2011" s="6" t="s">
        <v>2160</v>
      </c>
      <c r="D2011" s="6">
        <v>154</v>
      </c>
      <c r="E2011" s="6" t="s">
        <v>2218</v>
      </c>
      <c r="F2011" s="6">
        <v>5095</v>
      </c>
      <c r="G2011" s="6" t="s">
        <v>2221</v>
      </c>
      <c r="H2011" s="6">
        <v>2</v>
      </c>
      <c r="I2011" s="6" t="s">
        <v>297</v>
      </c>
      <c r="J2011" s="6">
        <v>1</v>
      </c>
      <c r="K2011" s="6" t="s">
        <v>810</v>
      </c>
      <c r="L2011" s="8">
        <v>6</v>
      </c>
      <c r="M2011" s="6" t="s">
        <v>297</v>
      </c>
      <c r="N2011" s="6" t="s">
        <v>2163</v>
      </c>
      <c r="R2011" s="6" t="str">
        <f t="shared" si="31"/>
        <v>17154Xã Thung Nai21</v>
      </c>
    </row>
    <row r="2012" spans="1:18">
      <c r="A2012" s="6">
        <v>2011</v>
      </c>
      <c r="B2012" s="6">
        <v>17</v>
      </c>
      <c r="C2012" s="6" t="s">
        <v>2160</v>
      </c>
      <c r="D2012" s="6">
        <v>154</v>
      </c>
      <c r="E2012" s="6" t="s">
        <v>2218</v>
      </c>
      <c r="F2012" s="6">
        <v>5098</v>
      </c>
      <c r="G2012" s="6" t="s">
        <v>1907</v>
      </c>
      <c r="H2012" s="6">
        <v>2</v>
      </c>
      <c r="I2012" s="6" t="s">
        <v>297</v>
      </c>
      <c r="J2012" s="6">
        <v>1</v>
      </c>
      <c r="K2012" s="6" t="s">
        <v>810</v>
      </c>
      <c r="L2012" s="8">
        <v>6</v>
      </c>
      <c r="M2012" s="6" t="s">
        <v>297</v>
      </c>
      <c r="N2012" s="6" t="s">
        <v>2163</v>
      </c>
      <c r="R2012" s="6" t="str">
        <f t="shared" si="31"/>
        <v>17154Xã Bắc Phong21</v>
      </c>
    </row>
    <row r="2013" spans="1:18">
      <c r="A2013" s="6">
        <v>2012</v>
      </c>
      <c r="B2013" s="6">
        <v>17</v>
      </c>
      <c r="C2013" s="6" t="s">
        <v>2160</v>
      </c>
      <c r="D2013" s="6">
        <v>154</v>
      </c>
      <c r="E2013" s="6" t="s">
        <v>2218</v>
      </c>
      <c r="F2013" s="6">
        <v>5101</v>
      </c>
      <c r="G2013" s="6" t="s">
        <v>2222</v>
      </c>
      <c r="H2013" s="6">
        <v>2</v>
      </c>
      <c r="I2013" s="6" t="s">
        <v>297</v>
      </c>
      <c r="J2013" s="6">
        <v>1</v>
      </c>
      <c r="K2013" s="6" t="s">
        <v>810</v>
      </c>
      <c r="L2013" s="8">
        <v>6</v>
      </c>
      <c r="M2013" s="6" t="s">
        <v>297</v>
      </c>
      <c r="N2013" s="6" t="s">
        <v>2163</v>
      </c>
      <c r="R2013" s="6" t="str">
        <f t="shared" si="31"/>
        <v>17154Xã Thu Phong21</v>
      </c>
    </row>
    <row r="2014" spans="1:18">
      <c r="A2014" s="6">
        <v>2013</v>
      </c>
      <c r="B2014" s="6">
        <v>17</v>
      </c>
      <c r="C2014" s="6" t="s">
        <v>2160</v>
      </c>
      <c r="D2014" s="6">
        <v>154</v>
      </c>
      <c r="E2014" s="6" t="s">
        <v>2218</v>
      </c>
      <c r="F2014" s="6">
        <v>5104</v>
      </c>
      <c r="G2014" s="6" t="s">
        <v>2223</v>
      </c>
      <c r="H2014" s="6">
        <v>2</v>
      </c>
      <c r="I2014" s="6" t="s">
        <v>297</v>
      </c>
      <c r="J2014" s="6">
        <v>1</v>
      </c>
      <c r="K2014" s="6" t="s">
        <v>810</v>
      </c>
      <c r="L2014" s="8">
        <v>6</v>
      </c>
      <c r="M2014" s="6" t="s">
        <v>297</v>
      </c>
      <c r="N2014" s="6" t="s">
        <v>2163</v>
      </c>
      <c r="R2014" s="6" t="str">
        <f t="shared" si="31"/>
        <v>17154Xã Hợp Phong21</v>
      </c>
    </row>
    <row r="2015" spans="1:18">
      <c r="A2015" s="6">
        <v>2014</v>
      </c>
      <c r="B2015" s="6">
        <v>17</v>
      </c>
      <c r="C2015" s="6" t="s">
        <v>2160</v>
      </c>
      <c r="D2015" s="6">
        <v>154</v>
      </c>
      <c r="E2015" s="6" t="s">
        <v>2218</v>
      </c>
      <c r="F2015" s="6">
        <v>5110</v>
      </c>
      <c r="G2015" s="6" t="s">
        <v>2224</v>
      </c>
      <c r="H2015" s="6">
        <v>2</v>
      </c>
      <c r="I2015" s="6" t="s">
        <v>297</v>
      </c>
      <c r="J2015" s="6">
        <v>1</v>
      </c>
      <c r="K2015" s="6" t="s">
        <v>810</v>
      </c>
      <c r="L2015" s="8">
        <v>6</v>
      </c>
      <c r="M2015" s="6" t="s">
        <v>297</v>
      </c>
      <c r="N2015" s="6" t="s">
        <v>2163</v>
      </c>
      <c r="R2015" s="6" t="str">
        <f t="shared" si="31"/>
        <v>17154Xã Tây Phong21</v>
      </c>
    </row>
    <row r="2016" spans="1:18">
      <c r="A2016" s="6">
        <v>2015</v>
      </c>
      <c r="B2016" s="6">
        <v>17</v>
      </c>
      <c r="C2016" s="6" t="s">
        <v>2160</v>
      </c>
      <c r="D2016" s="6">
        <v>154</v>
      </c>
      <c r="E2016" s="6" t="s">
        <v>2218</v>
      </c>
      <c r="F2016" s="6">
        <v>5116</v>
      </c>
      <c r="G2016" s="6" t="s">
        <v>2225</v>
      </c>
      <c r="H2016" s="6">
        <v>2</v>
      </c>
      <c r="I2016" s="6" t="s">
        <v>297</v>
      </c>
      <c r="J2016" s="6">
        <v>1</v>
      </c>
      <c r="K2016" s="6" t="s">
        <v>810</v>
      </c>
      <c r="L2016" s="8">
        <v>6</v>
      </c>
      <c r="M2016" s="6" t="s">
        <v>297</v>
      </c>
      <c r="N2016" s="6" t="s">
        <v>2163</v>
      </c>
      <c r="R2016" s="6" t="str">
        <f t="shared" si="31"/>
        <v>17154Xã Dũng Phong21</v>
      </c>
    </row>
    <row r="2017" spans="1:18">
      <c r="A2017" s="6">
        <v>2016</v>
      </c>
      <c r="B2017" s="6">
        <v>17</v>
      </c>
      <c r="C2017" s="6" t="s">
        <v>2160</v>
      </c>
      <c r="D2017" s="6">
        <v>154</v>
      </c>
      <c r="E2017" s="6" t="s">
        <v>2218</v>
      </c>
      <c r="F2017" s="6">
        <v>5119</v>
      </c>
      <c r="G2017" s="6" t="s">
        <v>742</v>
      </c>
      <c r="H2017" s="6">
        <v>2</v>
      </c>
      <c r="I2017" s="6" t="s">
        <v>297</v>
      </c>
      <c r="J2017" s="6">
        <v>1</v>
      </c>
      <c r="K2017" s="6" t="s">
        <v>810</v>
      </c>
      <c r="L2017" s="8">
        <v>6</v>
      </c>
      <c r="M2017" s="6" t="s">
        <v>297</v>
      </c>
      <c r="N2017" s="6" t="s">
        <v>2163</v>
      </c>
      <c r="R2017" s="6" t="str">
        <f t="shared" si="31"/>
        <v>17154Xã Nam Phong21</v>
      </c>
    </row>
    <row r="2018" spans="1:18">
      <c r="A2018" s="6">
        <v>2017</v>
      </c>
      <c r="B2018" s="6">
        <v>17</v>
      </c>
      <c r="C2018" s="6" t="s">
        <v>2160</v>
      </c>
      <c r="D2018" s="6">
        <v>154</v>
      </c>
      <c r="E2018" s="6" t="s">
        <v>2218</v>
      </c>
      <c r="F2018" s="6">
        <v>5125</v>
      </c>
      <c r="G2018" s="6" t="s">
        <v>2226</v>
      </c>
      <c r="H2018" s="6">
        <v>2</v>
      </c>
      <c r="I2018" s="6" t="s">
        <v>297</v>
      </c>
      <c r="J2018" s="6">
        <v>1</v>
      </c>
      <c r="K2018" s="6" t="s">
        <v>810</v>
      </c>
      <c r="L2018" s="8">
        <v>6</v>
      </c>
      <c r="M2018" s="6" t="s">
        <v>297</v>
      </c>
      <c r="N2018" s="6" t="s">
        <v>2163</v>
      </c>
      <c r="R2018" s="6" t="str">
        <f t="shared" si="31"/>
        <v>17154Xã Thạch Yên21</v>
      </c>
    </row>
    <row r="2019" spans="1:18">
      <c r="A2019" s="6">
        <v>2018</v>
      </c>
      <c r="B2019" s="6">
        <v>17</v>
      </c>
      <c r="C2019" s="6" t="s">
        <v>2160</v>
      </c>
      <c r="D2019" s="6">
        <v>155</v>
      </c>
      <c r="E2019" s="6" t="s">
        <v>2227</v>
      </c>
      <c r="F2019" s="6">
        <v>5128</v>
      </c>
      <c r="G2019" s="6" t="s">
        <v>2228</v>
      </c>
      <c r="H2019" s="6">
        <v>1</v>
      </c>
      <c r="I2019" s="6" t="s">
        <v>251</v>
      </c>
      <c r="J2019" s="6">
        <v>1</v>
      </c>
      <c r="K2019" s="6" t="s">
        <v>810</v>
      </c>
      <c r="L2019" s="8">
        <v>5</v>
      </c>
      <c r="M2019" s="6" t="s">
        <v>251</v>
      </c>
      <c r="N2019" s="6" t="s">
        <v>2163</v>
      </c>
      <c r="R2019" s="6" t="str">
        <f t="shared" si="31"/>
        <v>17155Thị trấn Mãn Đức11</v>
      </c>
    </row>
    <row r="2020" spans="1:18">
      <c r="A2020" s="6">
        <v>2019</v>
      </c>
      <c r="B2020" s="6">
        <v>17</v>
      </c>
      <c r="C2020" s="6" t="s">
        <v>2160</v>
      </c>
      <c r="D2020" s="6">
        <v>155</v>
      </c>
      <c r="E2020" s="6" t="s">
        <v>2227</v>
      </c>
      <c r="F2020" s="6">
        <v>5134</v>
      </c>
      <c r="G2020" s="6" t="s">
        <v>2229</v>
      </c>
      <c r="H2020" s="6">
        <v>2</v>
      </c>
      <c r="I2020" s="6" t="s">
        <v>297</v>
      </c>
      <c r="J2020" s="6">
        <v>1</v>
      </c>
      <c r="K2020" s="6" t="s">
        <v>810</v>
      </c>
      <c r="L2020" s="8">
        <v>6</v>
      </c>
      <c r="M2020" s="6" t="s">
        <v>297</v>
      </c>
      <c r="N2020" s="6" t="s">
        <v>2163</v>
      </c>
      <c r="R2020" s="6" t="str">
        <f t="shared" si="31"/>
        <v>17155Xã Suối Hoa21</v>
      </c>
    </row>
    <row r="2021" spans="1:18">
      <c r="A2021" s="6">
        <v>2020</v>
      </c>
      <c r="B2021" s="6">
        <v>17</v>
      </c>
      <c r="C2021" s="6" t="s">
        <v>2160</v>
      </c>
      <c r="D2021" s="6">
        <v>155</v>
      </c>
      <c r="E2021" s="6" t="s">
        <v>2227</v>
      </c>
      <c r="F2021" s="6">
        <v>5137</v>
      </c>
      <c r="G2021" s="6" t="s">
        <v>2230</v>
      </c>
      <c r="H2021" s="6">
        <v>2</v>
      </c>
      <c r="I2021" s="6" t="s">
        <v>297</v>
      </c>
      <c r="J2021" s="6">
        <v>1</v>
      </c>
      <c r="K2021" s="6" t="s">
        <v>810</v>
      </c>
      <c r="L2021" s="8">
        <v>6</v>
      </c>
      <c r="M2021" s="6" t="s">
        <v>297</v>
      </c>
      <c r="N2021" s="6" t="s">
        <v>2163</v>
      </c>
      <c r="R2021" s="6" t="str">
        <f t="shared" si="31"/>
        <v>17155Xã Phú Vinh21</v>
      </c>
    </row>
    <row r="2022" spans="1:18">
      <c r="A2022" s="6">
        <v>2021</v>
      </c>
      <c r="B2022" s="6">
        <v>17</v>
      </c>
      <c r="C2022" s="6" t="s">
        <v>2160</v>
      </c>
      <c r="D2022" s="6">
        <v>155</v>
      </c>
      <c r="E2022" s="6" t="s">
        <v>2227</v>
      </c>
      <c r="F2022" s="6">
        <v>5140</v>
      </c>
      <c r="G2022" s="6" t="s">
        <v>382</v>
      </c>
      <c r="H2022" s="6">
        <v>2</v>
      </c>
      <c r="I2022" s="6" t="s">
        <v>297</v>
      </c>
      <c r="J2022" s="6">
        <v>1</v>
      </c>
      <c r="K2022" s="6" t="s">
        <v>810</v>
      </c>
      <c r="L2022" s="8">
        <v>6</v>
      </c>
      <c r="M2022" s="6" t="s">
        <v>297</v>
      </c>
      <c r="N2022" s="6" t="s">
        <v>2163</v>
      </c>
      <c r="R2022" s="6" t="str">
        <f t="shared" si="31"/>
        <v>17155Xã Phú Cường21</v>
      </c>
    </row>
    <row r="2023" spans="1:18">
      <c r="A2023" s="6">
        <v>2022</v>
      </c>
      <c r="B2023" s="6">
        <v>17</v>
      </c>
      <c r="C2023" s="6" t="s">
        <v>2160</v>
      </c>
      <c r="D2023" s="6">
        <v>155</v>
      </c>
      <c r="E2023" s="6" t="s">
        <v>2227</v>
      </c>
      <c r="F2023" s="6">
        <v>5143</v>
      </c>
      <c r="G2023" s="6" t="s">
        <v>2231</v>
      </c>
      <c r="H2023" s="6">
        <v>2</v>
      </c>
      <c r="I2023" s="6" t="s">
        <v>297</v>
      </c>
      <c r="J2023" s="6">
        <v>1</v>
      </c>
      <c r="K2023" s="6" t="s">
        <v>810</v>
      </c>
      <c r="L2023" s="8">
        <v>6</v>
      </c>
      <c r="M2023" s="6" t="s">
        <v>297</v>
      </c>
      <c r="N2023" s="6" t="s">
        <v>2163</v>
      </c>
      <c r="R2023" s="6" t="str">
        <f t="shared" si="31"/>
        <v>17155Xã Mỹ Hòa21</v>
      </c>
    </row>
    <row r="2024" spans="1:18">
      <c r="A2024" s="6">
        <v>2023</v>
      </c>
      <c r="B2024" s="6">
        <v>17</v>
      </c>
      <c r="C2024" s="6" t="s">
        <v>2160</v>
      </c>
      <c r="D2024" s="6">
        <v>155</v>
      </c>
      <c r="E2024" s="6" t="s">
        <v>2227</v>
      </c>
      <c r="F2024" s="6">
        <v>5152</v>
      </c>
      <c r="G2024" s="6" t="s">
        <v>2232</v>
      </c>
      <c r="H2024" s="6">
        <v>2</v>
      </c>
      <c r="I2024" s="6" t="s">
        <v>297</v>
      </c>
      <c r="J2024" s="6">
        <v>1</v>
      </c>
      <c r="K2024" s="6" t="s">
        <v>810</v>
      </c>
      <c r="L2024" s="8">
        <v>6</v>
      </c>
      <c r="M2024" s="6" t="s">
        <v>297</v>
      </c>
      <c r="N2024" s="6" t="s">
        <v>2163</v>
      </c>
      <c r="R2024" s="6" t="str">
        <f t="shared" si="31"/>
        <v>17155Xã Quyết Chiến21</v>
      </c>
    </row>
    <row r="2025" spans="1:18">
      <c r="A2025" s="6">
        <v>2024</v>
      </c>
      <c r="B2025" s="6">
        <v>17</v>
      </c>
      <c r="C2025" s="6" t="s">
        <v>2160</v>
      </c>
      <c r="D2025" s="6">
        <v>155</v>
      </c>
      <c r="E2025" s="6" t="s">
        <v>2227</v>
      </c>
      <c r="F2025" s="6">
        <v>5158</v>
      </c>
      <c r="G2025" s="6" t="s">
        <v>2233</v>
      </c>
      <c r="H2025" s="6">
        <v>2</v>
      </c>
      <c r="I2025" s="6" t="s">
        <v>297</v>
      </c>
      <c r="J2025" s="6">
        <v>1</v>
      </c>
      <c r="K2025" s="6" t="s">
        <v>810</v>
      </c>
      <c r="L2025" s="8">
        <v>6</v>
      </c>
      <c r="M2025" s="6" t="s">
        <v>297</v>
      </c>
      <c r="N2025" s="6" t="s">
        <v>2163</v>
      </c>
      <c r="R2025" s="6" t="str">
        <f t="shared" si="31"/>
        <v>17155Xã Phong Phú21</v>
      </c>
    </row>
    <row r="2026" spans="1:18">
      <c r="A2026" s="6">
        <v>2025</v>
      </c>
      <c r="B2026" s="6">
        <v>17</v>
      </c>
      <c r="C2026" s="6" t="s">
        <v>2160</v>
      </c>
      <c r="D2026" s="6">
        <v>155</v>
      </c>
      <c r="E2026" s="6" t="s">
        <v>2227</v>
      </c>
      <c r="F2026" s="6">
        <v>5164</v>
      </c>
      <c r="G2026" s="6" t="s">
        <v>2234</v>
      </c>
      <c r="H2026" s="6">
        <v>2</v>
      </c>
      <c r="I2026" s="6" t="s">
        <v>297</v>
      </c>
      <c r="J2026" s="6">
        <v>1</v>
      </c>
      <c r="K2026" s="6" t="s">
        <v>810</v>
      </c>
      <c r="L2026" s="8">
        <v>6</v>
      </c>
      <c r="M2026" s="6" t="s">
        <v>297</v>
      </c>
      <c r="N2026" s="6" t="s">
        <v>2163</v>
      </c>
      <c r="R2026" s="6" t="str">
        <f t="shared" si="31"/>
        <v>17155Xã Tử Nê21</v>
      </c>
    </row>
    <row r="2027" spans="1:18">
      <c r="A2027" s="6">
        <v>2026</v>
      </c>
      <c r="B2027" s="6">
        <v>17</v>
      </c>
      <c r="C2027" s="6" t="s">
        <v>2160</v>
      </c>
      <c r="D2027" s="6">
        <v>155</v>
      </c>
      <c r="E2027" s="6" t="s">
        <v>2227</v>
      </c>
      <c r="F2027" s="6">
        <v>5167</v>
      </c>
      <c r="G2027" s="6" t="s">
        <v>2235</v>
      </c>
      <c r="H2027" s="6">
        <v>2</v>
      </c>
      <c r="I2027" s="6" t="s">
        <v>297</v>
      </c>
      <c r="J2027" s="6">
        <v>1</v>
      </c>
      <c r="K2027" s="6" t="s">
        <v>810</v>
      </c>
      <c r="L2027" s="8">
        <v>6</v>
      </c>
      <c r="M2027" s="6" t="s">
        <v>297</v>
      </c>
      <c r="N2027" s="6" t="s">
        <v>2163</v>
      </c>
      <c r="R2027" s="6" t="str">
        <f t="shared" si="31"/>
        <v>17155Xã Thanh Hối21</v>
      </c>
    </row>
    <row r="2028" spans="1:18">
      <c r="A2028" s="6">
        <v>2027</v>
      </c>
      <c r="B2028" s="6">
        <v>17</v>
      </c>
      <c r="C2028" s="6" t="s">
        <v>2160</v>
      </c>
      <c r="D2028" s="6">
        <v>155</v>
      </c>
      <c r="E2028" s="6" t="s">
        <v>2227</v>
      </c>
      <c r="F2028" s="6">
        <v>5170</v>
      </c>
      <c r="G2028" s="6" t="s">
        <v>607</v>
      </c>
      <c r="H2028" s="6">
        <v>2</v>
      </c>
      <c r="I2028" s="6" t="s">
        <v>297</v>
      </c>
      <c r="J2028" s="6">
        <v>1</v>
      </c>
      <c r="K2028" s="6" t="s">
        <v>810</v>
      </c>
      <c r="L2028" s="8">
        <v>6</v>
      </c>
      <c r="M2028" s="6" t="s">
        <v>297</v>
      </c>
      <c r="N2028" s="6" t="s">
        <v>2163</v>
      </c>
      <c r="R2028" s="6" t="str">
        <f t="shared" si="31"/>
        <v>17155Xã Ngọc Mỹ21</v>
      </c>
    </row>
    <row r="2029" spans="1:18">
      <c r="A2029" s="6">
        <v>2028</v>
      </c>
      <c r="B2029" s="6">
        <v>17</v>
      </c>
      <c r="C2029" s="6" t="s">
        <v>2160</v>
      </c>
      <c r="D2029" s="6">
        <v>155</v>
      </c>
      <c r="E2029" s="6" t="s">
        <v>2227</v>
      </c>
      <c r="F2029" s="6">
        <v>5173</v>
      </c>
      <c r="G2029" s="6" t="s">
        <v>2236</v>
      </c>
      <c r="H2029" s="6">
        <v>2</v>
      </c>
      <c r="I2029" s="6" t="s">
        <v>297</v>
      </c>
      <c r="J2029" s="6">
        <v>1</v>
      </c>
      <c r="K2029" s="6" t="s">
        <v>810</v>
      </c>
      <c r="L2029" s="8">
        <v>6</v>
      </c>
      <c r="M2029" s="6" t="s">
        <v>297</v>
      </c>
      <c r="N2029" s="6" t="s">
        <v>2163</v>
      </c>
      <c r="R2029" s="6" t="str">
        <f t="shared" si="31"/>
        <v>17155Xã Đông Lai21</v>
      </c>
    </row>
    <row r="2030" spans="1:18">
      <c r="A2030" s="6">
        <v>2029</v>
      </c>
      <c r="B2030" s="6">
        <v>17</v>
      </c>
      <c r="C2030" s="6" t="s">
        <v>2160</v>
      </c>
      <c r="D2030" s="6">
        <v>155</v>
      </c>
      <c r="E2030" s="6" t="s">
        <v>2227</v>
      </c>
      <c r="F2030" s="6">
        <v>5176</v>
      </c>
      <c r="G2030" s="6" t="s">
        <v>1385</v>
      </c>
      <c r="H2030" s="6">
        <v>2</v>
      </c>
      <c r="I2030" s="6" t="s">
        <v>297</v>
      </c>
      <c r="J2030" s="6">
        <v>1</v>
      </c>
      <c r="K2030" s="6" t="s">
        <v>810</v>
      </c>
      <c r="L2030" s="8">
        <v>6</v>
      </c>
      <c r="M2030" s="6" t="s">
        <v>297</v>
      </c>
      <c r="N2030" s="6" t="s">
        <v>2163</v>
      </c>
      <c r="R2030" s="6" t="str">
        <f t="shared" si="31"/>
        <v>17155Xã Vân Sơn21</v>
      </c>
    </row>
    <row r="2031" spans="1:18">
      <c r="A2031" s="6">
        <v>2030</v>
      </c>
      <c r="B2031" s="6">
        <v>17</v>
      </c>
      <c r="C2031" s="6" t="s">
        <v>2160</v>
      </c>
      <c r="D2031" s="6">
        <v>155</v>
      </c>
      <c r="E2031" s="6" t="s">
        <v>2227</v>
      </c>
      <c r="F2031" s="6">
        <v>5182</v>
      </c>
      <c r="G2031" s="6" t="s">
        <v>2237</v>
      </c>
      <c r="H2031" s="6">
        <v>2</v>
      </c>
      <c r="I2031" s="6" t="s">
        <v>297</v>
      </c>
      <c r="J2031" s="6">
        <v>1</v>
      </c>
      <c r="K2031" s="6" t="s">
        <v>810</v>
      </c>
      <c r="L2031" s="8">
        <v>6</v>
      </c>
      <c r="M2031" s="6" t="s">
        <v>297</v>
      </c>
      <c r="N2031" s="6" t="s">
        <v>2163</v>
      </c>
      <c r="R2031" s="6" t="str">
        <f t="shared" si="31"/>
        <v>17155Xã Nhân Mỹ21</v>
      </c>
    </row>
    <row r="2032" spans="1:18">
      <c r="A2032" s="6">
        <v>2031</v>
      </c>
      <c r="B2032" s="6">
        <v>17</v>
      </c>
      <c r="C2032" s="6" t="s">
        <v>2160</v>
      </c>
      <c r="D2032" s="6">
        <v>155</v>
      </c>
      <c r="E2032" s="6" t="s">
        <v>2227</v>
      </c>
      <c r="F2032" s="6">
        <v>5191</v>
      </c>
      <c r="G2032" s="6" t="s">
        <v>2238</v>
      </c>
      <c r="H2032" s="6">
        <v>2</v>
      </c>
      <c r="I2032" s="6" t="s">
        <v>297</v>
      </c>
      <c r="J2032" s="6">
        <v>1</v>
      </c>
      <c r="K2032" s="6" t="s">
        <v>810</v>
      </c>
      <c r="L2032" s="8">
        <v>6</v>
      </c>
      <c r="M2032" s="6" t="s">
        <v>297</v>
      </c>
      <c r="N2032" s="6" t="s">
        <v>2163</v>
      </c>
      <c r="R2032" s="6" t="str">
        <f t="shared" si="31"/>
        <v>17155Xã Lỗ Sơn21</v>
      </c>
    </row>
    <row r="2033" spans="1:18">
      <c r="A2033" s="6">
        <v>2032</v>
      </c>
      <c r="B2033" s="6">
        <v>17</v>
      </c>
      <c r="C2033" s="6" t="s">
        <v>2160</v>
      </c>
      <c r="D2033" s="6">
        <v>155</v>
      </c>
      <c r="E2033" s="6" t="s">
        <v>2227</v>
      </c>
      <c r="F2033" s="6">
        <v>5194</v>
      </c>
      <c r="G2033" s="6" t="s">
        <v>2239</v>
      </c>
      <c r="H2033" s="6">
        <v>2</v>
      </c>
      <c r="I2033" s="6" t="s">
        <v>297</v>
      </c>
      <c r="J2033" s="6">
        <v>1</v>
      </c>
      <c r="K2033" s="6" t="s">
        <v>810</v>
      </c>
      <c r="L2033" s="8">
        <v>6</v>
      </c>
      <c r="M2033" s="6" t="s">
        <v>297</v>
      </c>
      <c r="N2033" s="6" t="s">
        <v>2163</v>
      </c>
      <c r="R2033" s="6" t="str">
        <f t="shared" si="31"/>
        <v>17155Xã Ngổ Luông21</v>
      </c>
    </row>
    <row r="2034" spans="1:18">
      <c r="A2034" s="6">
        <v>2033</v>
      </c>
      <c r="B2034" s="6">
        <v>17</v>
      </c>
      <c r="C2034" s="6" t="s">
        <v>2160</v>
      </c>
      <c r="D2034" s="6">
        <v>155</v>
      </c>
      <c r="E2034" s="6" t="s">
        <v>2227</v>
      </c>
      <c r="F2034" s="6">
        <v>5197</v>
      </c>
      <c r="G2034" s="6" t="s">
        <v>2240</v>
      </c>
      <c r="H2034" s="6">
        <v>2</v>
      </c>
      <c r="I2034" s="6" t="s">
        <v>297</v>
      </c>
      <c r="J2034" s="6">
        <v>1</v>
      </c>
      <c r="K2034" s="6" t="s">
        <v>810</v>
      </c>
      <c r="L2034" s="8">
        <v>6</v>
      </c>
      <c r="M2034" s="6" t="s">
        <v>297</v>
      </c>
      <c r="N2034" s="6" t="s">
        <v>2163</v>
      </c>
      <c r="R2034" s="6" t="str">
        <f t="shared" si="31"/>
        <v>17155Xã Gia Mô21</v>
      </c>
    </row>
    <row r="2035" spans="1:18">
      <c r="A2035" s="6">
        <v>2034</v>
      </c>
      <c r="B2035" s="6">
        <v>17</v>
      </c>
      <c r="C2035" s="6" t="s">
        <v>2160</v>
      </c>
      <c r="D2035" s="6">
        <v>156</v>
      </c>
      <c r="E2035" s="6" t="s">
        <v>2241</v>
      </c>
      <c r="F2035" s="6">
        <v>4882</v>
      </c>
      <c r="G2035" s="6" t="s">
        <v>969</v>
      </c>
      <c r="H2035" s="6">
        <v>2</v>
      </c>
      <c r="I2035" s="6" t="s">
        <v>297</v>
      </c>
      <c r="J2035" s="6">
        <v>1</v>
      </c>
      <c r="K2035" s="6" t="s">
        <v>810</v>
      </c>
      <c r="L2035" s="8">
        <v>6</v>
      </c>
      <c r="M2035" s="6" t="s">
        <v>297</v>
      </c>
      <c r="N2035" s="6" t="s">
        <v>2163</v>
      </c>
      <c r="R2035" s="6" t="str">
        <f t="shared" si="31"/>
        <v>17156Xã Tân Thành21</v>
      </c>
    </row>
    <row r="2036" spans="1:18">
      <c r="A2036" s="6">
        <v>2035</v>
      </c>
      <c r="B2036" s="6">
        <v>17</v>
      </c>
      <c r="C2036" s="6" t="s">
        <v>2160</v>
      </c>
      <c r="D2036" s="6">
        <v>156</v>
      </c>
      <c r="E2036" s="6" t="s">
        <v>2241</v>
      </c>
      <c r="F2036" s="6">
        <v>5200</v>
      </c>
      <c r="G2036" s="6" t="s">
        <v>2242</v>
      </c>
      <c r="H2036" s="6">
        <v>1</v>
      </c>
      <c r="I2036" s="6" t="s">
        <v>251</v>
      </c>
      <c r="J2036" s="6">
        <v>1</v>
      </c>
      <c r="K2036" s="6" t="s">
        <v>810</v>
      </c>
      <c r="L2036" s="8">
        <v>5</v>
      </c>
      <c r="M2036" s="6" t="s">
        <v>251</v>
      </c>
      <c r="N2036" s="6" t="s">
        <v>2163</v>
      </c>
      <c r="R2036" s="6" t="str">
        <f t="shared" si="31"/>
        <v>17156Thị trấn Mai Châu11</v>
      </c>
    </row>
    <row r="2037" spans="1:18">
      <c r="A2037" s="6">
        <v>2036</v>
      </c>
      <c r="B2037" s="6">
        <v>17</v>
      </c>
      <c r="C2037" s="6" t="s">
        <v>2160</v>
      </c>
      <c r="D2037" s="6">
        <v>156</v>
      </c>
      <c r="E2037" s="6" t="s">
        <v>2241</v>
      </c>
      <c r="F2037" s="6">
        <v>5206</v>
      </c>
      <c r="G2037" s="6" t="s">
        <v>2243</v>
      </c>
      <c r="H2037" s="6">
        <v>2</v>
      </c>
      <c r="I2037" s="6" t="s">
        <v>297</v>
      </c>
      <c r="J2037" s="6">
        <v>1</v>
      </c>
      <c r="K2037" s="6" t="s">
        <v>810</v>
      </c>
      <c r="L2037" s="8">
        <v>6</v>
      </c>
      <c r="M2037" s="6" t="s">
        <v>297</v>
      </c>
      <c r="N2037" s="6" t="s">
        <v>2163</v>
      </c>
      <c r="R2037" s="6" t="str">
        <f t="shared" si="31"/>
        <v>17156Xã Sơn Thủy21</v>
      </c>
    </row>
    <row r="2038" spans="1:18">
      <c r="A2038" s="6">
        <v>2037</v>
      </c>
      <c r="B2038" s="6">
        <v>17</v>
      </c>
      <c r="C2038" s="6" t="s">
        <v>2160</v>
      </c>
      <c r="D2038" s="6">
        <v>156</v>
      </c>
      <c r="E2038" s="6" t="s">
        <v>2241</v>
      </c>
      <c r="F2038" s="6">
        <v>5209</v>
      </c>
      <c r="G2038" s="6" t="s">
        <v>2244</v>
      </c>
      <c r="H2038" s="6">
        <v>2</v>
      </c>
      <c r="I2038" s="6" t="s">
        <v>297</v>
      </c>
      <c r="J2038" s="6">
        <v>1</v>
      </c>
      <c r="K2038" s="6" t="s">
        <v>810</v>
      </c>
      <c r="L2038" s="8">
        <v>6</v>
      </c>
      <c r="M2038" s="6" t="s">
        <v>297</v>
      </c>
      <c r="N2038" s="6" t="s">
        <v>2163</v>
      </c>
      <c r="R2038" s="6" t="str">
        <f t="shared" si="31"/>
        <v>17156Xã Pà Cò21</v>
      </c>
    </row>
    <row r="2039" spans="1:18">
      <c r="A2039" s="6">
        <v>2038</v>
      </c>
      <c r="B2039" s="6">
        <v>17</v>
      </c>
      <c r="C2039" s="6" t="s">
        <v>2160</v>
      </c>
      <c r="D2039" s="6">
        <v>156</v>
      </c>
      <c r="E2039" s="6" t="s">
        <v>2241</v>
      </c>
      <c r="F2039" s="6">
        <v>5212</v>
      </c>
      <c r="G2039" s="6" t="s">
        <v>2245</v>
      </c>
      <c r="H2039" s="6">
        <v>2</v>
      </c>
      <c r="I2039" s="6" t="s">
        <v>297</v>
      </c>
      <c r="J2039" s="6">
        <v>1</v>
      </c>
      <c r="K2039" s="6" t="s">
        <v>810</v>
      </c>
      <c r="L2039" s="8">
        <v>6</v>
      </c>
      <c r="M2039" s="6" t="s">
        <v>297</v>
      </c>
      <c r="N2039" s="6" t="s">
        <v>2163</v>
      </c>
      <c r="R2039" s="6" t="str">
        <f t="shared" si="31"/>
        <v>17156Xã Hang Kia21</v>
      </c>
    </row>
    <row r="2040" spans="1:18">
      <c r="A2040" s="6">
        <v>2039</v>
      </c>
      <c r="B2040" s="6">
        <v>17</v>
      </c>
      <c r="C2040" s="6" t="s">
        <v>2160</v>
      </c>
      <c r="D2040" s="6">
        <v>156</v>
      </c>
      <c r="E2040" s="6" t="s">
        <v>2241</v>
      </c>
      <c r="F2040" s="6">
        <v>5221</v>
      </c>
      <c r="G2040" s="6" t="s">
        <v>769</v>
      </c>
      <c r="H2040" s="6">
        <v>2</v>
      </c>
      <c r="I2040" s="6" t="s">
        <v>297</v>
      </c>
      <c r="J2040" s="6">
        <v>1</v>
      </c>
      <c r="K2040" s="6" t="s">
        <v>810</v>
      </c>
      <c r="L2040" s="8">
        <v>6</v>
      </c>
      <c r="M2040" s="6" t="s">
        <v>297</v>
      </c>
      <c r="N2040" s="6" t="s">
        <v>2163</v>
      </c>
      <c r="R2040" s="6" t="str">
        <f t="shared" si="31"/>
        <v>17156Xã Đồng Tân21</v>
      </c>
    </row>
    <row r="2041" spans="1:18">
      <c r="A2041" s="6">
        <v>2040</v>
      </c>
      <c r="B2041" s="6">
        <v>17</v>
      </c>
      <c r="C2041" s="6" t="s">
        <v>2160</v>
      </c>
      <c r="D2041" s="6">
        <v>156</v>
      </c>
      <c r="E2041" s="6" t="s">
        <v>2241</v>
      </c>
      <c r="F2041" s="6">
        <v>5224</v>
      </c>
      <c r="G2041" s="6" t="s">
        <v>2246</v>
      </c>
      <c r="H2041" s="6">
        <v>2</v>
      </c>
      <c r="I2041" s="6" t="s">
        <v>297</v>
      </c>
      <c r="J2041" s="6">
        <v>1</v>
      </c>
      <c r="K2041" s="6" t="s">
        <v>810</v>
      </c>
      <c r="L2041" s="8">
        <v>6</v>
      </c>
      <c r="M2041" s="6" t="s">
        <v>297</v>
      </c>
      <c r="N2041" s="6" t="s">
        <v>2163</v>
      </c>
      <c r="R2041" s="6" t="str">
        <f t="shared" si="31"/>
        <v>17156Xã Cun Pheo21</v>
      </c>
    </row>
    <row r="2042" spans="1:18">
      <c r="A2042" s="6">
        <v>2041</v>
      </c>
      <c r="B2042" s="6">
        <v>17</v>
      </c>
      <c r="C2042" s="6" t="s">
        <v>2160</v>
      </c>
      <c r="D2042" s="6">
        <v>156</v>
      </c>
      <c r="E2042" s="6" t="s">
        <v>2241</v>
      </c>
      <c r="F2042" s="6">
        <v>5227</v>
      </c>
      <c r="G2042" s="6" t="s">
        <v>2247</v>
      </c>
      <c r="H2042" s="6">
        <v>2</v>
      </c>
      <c r="I2042" s="6" t="s">
        <v>297</v>
      </c>
      <c r="J2042" s="6">
        <v>1</v>
      </c>
      <c r="K2042" s="6" t="s">
        <v>810</v>
      </c>
      <c r="L2042" s="8">
        <v>6</v>
      </c>
      <c r="M2042" s="6" t="s">
        <v>297</v>
      </c>
      <c r="N2042" s="6" t="s">
        <v>2163</v>
      </c>
      <c r="R2042" s="6" t="str">
        <f t="shared" si="31"/>
        <v>17156Xã Bao La21</v>
      </c>
    </row>
    <row r="2043" spans="1:18">
      <c r="A2043" s="6">
        <v>2042</v>
      </c>
      <c r="B2043" s="6">
        <v>17</v>
      </c>
      <c r="C2043" s="6" t="s">
        <v>2160</v>
      </c>
      <c r="D2043" s="6">
        <v>156</v>
      </c>
      <c r="E2043" s="6" t="s">
        <v>2241</v>
      </c>
      <c r="F2043" s="6">
        <v>5233</v>
      </c>
      <c r="G2043" s="6" t="s">
        <v>2248</v>
      </c>
      <c r="H2043" s="6">
        <v>2</v>
      </c>
      <c r="I2043" s="6" t="s">
        <v>297</v>
      </c>
      <c r="J2043" s="6">
        <v>1</v>
      </c>
      <c r="K2043" s="6" t="s">
        <v>810</v>
      </c>
      <c r="L2043" s="8">
        <v>6</v>
      </c>
      <c r="M2043" s="6" t="s">
        <v>297</v>
      </c>
      <c r="N2043" s="6" t="s">
        <v>2163</v>
      </c>
      <c r="R2043" s="6" t="str">
        <f t="shared" si="31"/>
        <v>17156Xã Tòng Đậu21</v>
      </c>
    </row>
    <row r="2044" spans="1:18">
      <c r="A2044" s="6">
        <v>2043</v>
      </c>
      <c r="B2044" s="6">
        <v>17</v>
      </c>
      <c r="C2044" s="6" t="s">
        <v>2160</v>
      </c>
      <c r="D2044" s="6">
        <v>156</v>
      </c>
      <c r="E2044" s="6" t="s">
        <v>2241</v>
      </c>
      <c r="F2044" s="6">
        <v>5242</v>
      </c>
      <c r="G2044" s="6" t="s">
        <v>2249</v>
      </c>
      <c r="H2044" s="6">
        <v>2</v>
      </c>
      <c r="I2044" s="6" t="s">
        <v>297</v>
      </c>
      <c r="J2044" s="6">
        <v>1</v>
      </c>
      <c r="K2044" s="6" t="s">
        <v>810</v>
      </c>
      <c r="L2044" s="8">
        <v>6</v>
      </c>
      <c r="M2044" s="6" t="s">
        <v>297</v>
      </c>
      <c r="N2044" s="6" t="s">
        <v>2163</v>
      </c>
      <c r="R2044" s="6" t="str">
        <f t="shared" si="31"/>
        <v>17156Xã Nà Phòn21</v>
      </c>
    </row>
    <row r="2045" spans="1:18">
      <c r="A2045" s="6">
        <v>2044</v>
      </c>
      <c r="B2045" s="6">
        <v>17</v>
      </c>
      <c r="C2045" s="6" t="s">
        <v>2160</v>
      </c>
      <c r="D2045" s="6">
        <v>156</v>
      </c>
      <c r="E2045" s="6" t="s">
        <v>2241</v>
      </c>
      <c r="F2045" s="6">
        <v>5245</v>
      </c>
      <c r="G2045" s="6" t="s">
        <v>2250</v>
      </c>
      <c r="H2045" s="6">
        <v>2</v>
      </c>
      <c r="I2045" s="6" t="s">
        <v>297</v>
      </c>
      <c r="J2045" s="6">
        <v>1</v>
      </c>
      <c r="K2045" s="6" t="s">
        <v>810</v>
      </c>
      <c r="L2045" s="8">
        <v>6</v>
      </c>
      <c r="M2045" s="6" t="s">
        <v>297</v>
      </c>
      <c r="N2045" s="6" t="s">
        <v>2163</v>
      </c>
      <c r="R2045" s="6" t="str">
        <f t="shared" si="31"/>
        <v>17156Xã Săm Khóe21</v>
      </c>
    </row>
    <row r="2046" spans="1:18">
      <c r="A2046" s="6">
        <v>2045</v>
      </c>
      <c r="B2046" s="6">
        <v>17</v>
      </c>
      <c r="C2046" s="6" t="s">
        <v>2160</v>
      </c>
      <c r="D2046" s="6">
        <v>156</v>
      </c>
      <c r="E2046" s="6" t="s">
        <v>2241</v>
      </c>
      <c r="F2046" s="6">
        <v>5248</v>
      </c>
      <c r="G2046" s="6" t="s">
        <v>2251</v>
      </c>
      <c r="H2046" s="6">
        <v>2</v>
      </c>
      <c r="I2046" s="6" t="s">
        <v>297</v>
      </c>
      <c r="J2046" s="6">
        <v>1</v>
      </c>
      <c r="K2046" s="6" t="s">
        <v>810</v>
      </c>
      <c r="L2046" s="8">
        <v>6</v>
      </c>
      <c r="M2046" s="6" t="s">
        <v>297</v>
      </c>
      <c r="N2046" s="6" t="s">
        <v>2163</v>
      </c>
      <c r="R2046" s="6" t="str">
        <f t="shared" si="31"/>
        <v>17156Xã Chiềng Châu21</v>
      </c>
    </row>
    <row r="2047" spans="1:18">
      <c r="A2047" s="6">
        <v>2046</v>
      </c>
      <c r="B2047" s="6">
        <v>17</v>
      </c>
      <c r="C2047" s="6" t="s">
        <v>2160</v>
      </c>
      <c r="D2047" s="6">
        <v>156</v>
      </c>
      <c r="E2047" s="6" t="s">
        <v>2241</v>
      </c>
      <c r="F2047" s="6">
        <v>5251</v>
      </c>
      <c r="G2047" s="6" t="s">
        <v>2252</v>
      </c>
      <c r="H2047" s="6">
        <v>2</v>
      </c>
      <c r="I2047" s="6" t="s">
        <v>297</v>
      </c>
      <c r="J2047" s="6">
        <v>1</v>
      </c>
      <c r="K2047" s="6" t="s">
        <v>810</v>
      </c>
      <c r="L2047" s="8">
        <v>6</v>
      </c>
      <c r="M2047" s="6" t="s">
        <v>297</v>
      </c>
      <c r="N2047" s="6" t="s">
        <v>2163</v>
      </c>
      <c r="R2047" s="6" t="str">
        <f t="shared" si="31"/>
        <v>17156Xã Mai Hạ21</v>
      </c>
    </row>
    <row r="2048" spans="1:18">
      <c r="A2048" s="6">
        <v>2047</v>
      </c>
      <c r="B2048" s="6">
        <v>17</v>
      </c>
      <c r="C2048" s="6" t="s">
        <v>2160</v>
      </c>
      <c r="D2048" s="6">
        <v>156</v>
      </c>
      <c r="E2048" s="6" t="s">
        <v>2241</v>
      </c>
      <c r="F2048" s="6">
        <v>5254</v>
      </c>
      <c r="G2048" s="6" t="s">
        <v>2253</v>
      </c>
      <c r="H2048" s="6">
        <v>2</v>
      </c>
      <c r="I2048" s="6" t="s">
        <v>297</v>
      </c>
      <c r="J2048" s="6">
        <v>1</v>
      </c>
      <c r="K2048" s="6" t="s">
        <v>810</v>
      </c>
      <c r="L2048" s="8">
        <v>6</v>
      </c>
      <c r="M2048" s="6" t="s">
        <v>297</v>
      </c>
      <c r="N2048" s="6" t="s">
        <v>2163</v>
      </c>
      <c r="R2048" s="6" t="str">
        <f t="shared" si="31"/>
        <v>17156Xã Thành Sơn21</v>
      </c>
    </row>
    <row r="2049" spans="1:18">
      <c r="A2049" s="6">
        <v>2048</v>
      </c>
      <c r="B2049" s="6">
        <v>17</v>
      </c>
      <c r="C2049" s="6" t="s">
        <v>2160</v>
      </c>
      <c r="D2049" s="6">
        <v>156</v>
      </c>
      <c r="E2049" s="6" t="s">
        <v>2241</v>
      </c>
      <c r="F2049" s="6">
        <v>5257</v>
      </c>
      <c r="G2049" s="6" t="s">
        <v>2254</v>
      </c>
      <c r="H2049" s="6">
        <v>2</v>
      </c>
      <c r="I2049" s="6" t="s">
        <v>297</v>
      </c>
      <c r="J2049" s="6">
        <v>1</v>
      </c>
      <c r="K2049" s="6" t="s">
        <v>810</v>
      </c>
      <c r="L2049" s="8">
        <v>6</v>
      </c>
      <c r="M2049" s="6" t="s">
        <v>297</v>
      </c>
      <c r="N2049" s="6" t="s">
        <v>2163</v>
      </c>
      <c r="R2049" s="6" t="str">
        <f t="shared" si="31"/>
        <v>17156Xã Mai Hịch21</v>
      </c>
    </row>
    <row r="2050" spans="1:18">
      <c r="A2050" s="6">
        <v>2049</v>
      </c>
      <c r="B2050" s="6">
        <v>17</v>
      </c>
      <c r="C2050" s="6" t="s">
        <v>2160</v>
      </c>
      <c r="D2050" s="6">
        <v>156</v>
      </c>
      <c r="E2050" s="6" t="s">
        <v>2241</v>
      </c>
      <c r="F2050" s="6">
        <v>5263</v>
      </c>
      <c r="G2050" s="6" t="s">
        <v>2255</v>
      </c>
      <c r="H2050" s="6">
        <v>2</v>
      </c>
      <c r="I2050" s="6" t="s">
        <v>297</v>
      </c>
      <c r="J2050" s="6">
        <v>1</v>
      </c>
      <c r="K2050" s="6" t="s">
        <v>810</v>
      </c>
      <c r="L2050" s="8">
        <v>6</v>
      </c>
      <c r="M2050" s="6" t="s">
        <v>297</v>
      </c>
      <c r="N2050" s="6" t="s">
        <v>2163</v>
      </c>
      <c r="R2050" s="6" t="str">
        <f t="shared" si="31"/>
        <v>17156Xã Vạn Mai21</v>
      </c>
    </row>
    <row r="2051" spans="1:18">
      <c r="A2051" s="6">
        <v>2050</v>
      </c>
      <c r="B2051" s="6">
        <v>17</v>
      </c>
      <c r="C2051" s="6" t="s">
        <v>2160</v>
      </c>
      <c r="D2051" s="6">
        <v>157</v>
      </c>
      <c r="E2051" s="6" t="s">
        <v>2256</v>
      </c>
      <c r="F2051" s="6">
        <v>5266</v>
      </c>
      <c r="G2051" s="6" t="s">
        <v>2257</v>
      </c>
      <c r="H2051" s="6">
        <v>1</v>
      </c>
      <c r="I2051" s="6" t="s">
        <v>251</v>
      </c>
      <c r="J2051" s="6">
        <v>1</v>
      </c>
      <c r="K2051" s="6" t="s">
        <v>810</v>
      </c>
      <c r="L2051" s="8">
        <v>5</v>
      </c>
      <c r="M2051" s="6" t="s">
        <v>251</v>
      </c>
      <c r="N2051" s="6" t="s">
        <v>2163</v>
      </c>
      <c r="R2051" s="6" t="str">
        <f t="shared" ref="R2051:R2114" si="32">CONCATENATE(B2051,D2051,G2051,H2051,J2051)</f>
        <v>17157Thị trấn Vụ Bản11</v>
      </c>
    </row>
    <row r="2052" spans="1:18">
      <c r="A2052" s="6">
        <v>2051</v>
      </c>
      <c r="B2052" s="6">
        <v>17</v>
      </c>
      <c r="C2052" s="6" t="s">
        <v>2160</v>
      </c>
      <c r="D2052" s="6">
        <v>157</v>
      </c>
      <c r="E2052" s="6" t="s">
        <v>2256</v>
      </c>
      <c r="F2052" s="6">
        <v>5269</v>
      </c>
      <c r="G2052" s="6" t="s">
        <v>2258</v>
      </c>
      <c r="H2052" s="6">
        <v>2</v>
      </c>
      <c r="I2052" s="6" t="s">
        <v>297</v>
      </c>
      <c r="J2052" s="6">
        <v>1</v>
      </c>
      <c r="K2052" s="6" t="s">
        <v>810</v>
      </c>
      <c r="L2052" s="8">
        <v>6</v>
      </c>
      <c r="M2052" s="6" t="s">
        <v>297</v>
      </c>
      <c r="N2052" s="6" t="s">
        <v>2163</v>
      </c>
      <c r="R2052" s="6" t="str">
        <f t="shared" si="32"/>
        <v>17157Xã Quý Hòa21</v>
      </c>
    </row>
    <row r="2053" spans="1:18">
      <c r="A2053" s="6">
        <v>2052</v>
      </c>
      <c r="B2053" s="6">
        <v>17</v>
      </c>
      <c r="C2053" s="6" t="s">
        <v>2160</v>
      </c>
      <c r="D2053" s="6">
        <v>157</v>
      </c>
      <c r="E2053" s="6" t="s">
        <v>2256</v>
      </c>
      <c r="F2053" s="6">
        <v>5272</v>
      </c>
      <c r="G2053" s="6" t="s">
        <v>2259</v>
      </c>
      <c r="H2053" s="6">
        <v>2</v>
      </c>
      <c r="I2053" s="6" t="s">
        <v>297</v>
      </c>
      <c r="J2053" s="6">
        <v>1</v>
      </c>
      <c r="K2053" s="6" t="s">
        <v>810</v>
      </c>
      <c r="L2053" s="8">
        <v>6</v>
      </c>
      <c r="M2053" s="6" t="s">
        <v>297</v>
      </c>
      <c r="N2053" s="6" t="s">
        <v>2163</v>
      </c>
      <c r="R2053" s="6" t="str">
        <f t="shared" si="32"/>
        <v>17157Xã Miền Đồi21</v>
      </c>
    </row>
    <row r="2054" spans="1:18">
      <c r="A2054" s="6">
        <v>2053</v>
      </c>
      <c r="B2054" s="6">
        <v>17</v>
      </c>
      <c r="C2054" s="6" t="s">
        <v>2160</v>
      </c>
      <c r="D2054" s="6">
        <v>157</v>
      </c>
      <c r="E2054" s="6" t="s">
        <v>2256</v>
      </c>
      <c r="F2054" s="6">
        <v>5275</v>
      </c>
      <c r="G2054" s="6" t="s">
        <v>792</v>
      </c>
      <c r="H2054" s="6">
        <v>2</v>
      </c>
      <c r="I2054" s="6" t="s">
        <v>297</v>
      </c>
      <c r="J2054" s="6">
        <v>1</v>
      </c>
      <c r="K2054" s="6" t="s">
        <v>810</v>
      </c>
      <c r="L2054" s="8">
        <v>6</v>
      </c>
      <c r="M2054" s="6" t="s">
        <v>297</v>
      </c>
      <c r="N2054" s="6" t="s">
        <v>2163</v>
      </c>
      <c r="R2054" s="6" t="str">
        <f t="shared" si="32"/>
        <v>17157Xã Mỹ Thành21</v>
      </c>
    </row>
    <row r="2055" spans="1:18">
      <c r="A2055" s="6">
        <v>2054</v>
      </c>
      <c r="B2055" s="6">
        <v>17</v>
      </c>
      <c r="C2055" s="6" t="s">
        <v>2160</v>
      </c>
      <c r="D2055" s="6">
        <v>157</v>
      </c>
      <c r="E2055" s="6" t="s">
        <v>2256</v>
      </c>
      <c r="F2055" s="6">
        <v>5278</v>
      </c>
      <c r="G2055" s="6" t="s">
        <v>2260</v>
      </c>
      <c r="H2055" s="6">
        <v>2</v>
      </c>
      <c r="I2055" s="6" t="s">
        <v>297</v>
      </c>
      <c r="J2055" s="6">
        <v>1</v>
      </c>
      <c r="K2055" s="6" t="s">
        <v>810</v>
      </c>
      <c r="L2055" s="8">
        <v>6</v>
      </c>
      <c r="M2055" s="6" t="s">
        <v>297</v>
      </c>
      <c r="N2055" s="6" t="s">
        <v>2163</v>
      </c>
      <c r="R2055" s="6" t="str">
        <f t="shared" si="32"/>
        <v>17157Xã Tuân Đạo21</v>
      </c>
    </row>
    <row r="2056" spans="1:18">
      <c r="A2056" s="6">
        <v>2055</v>
      </c>
      <c r="B2056" s="6">
        <v>17</v>
      </c>
      <c r="C2056" s="6" t="s">
        <v>2160</v>
      </c>
      <c r="D2056" s="6">
        <v>157</v>
      </c>
      <c r="E2056" s="6" t="s">
        <v>2256</v>
      </c>
      <c r="F2056" s="6">
        <v>5281</v>
      </c>
      <c r="G2056" s="6" t="s">
        <v>2261</v>
      </c>
      <c r="H2056" s="6">
        <v>2</v>
      </c>
      <c r="I2056" s="6" t="s">
        <v>297</v>
      </c>
      <c r="J2056" s="6">
        <v>1</v>
      </c>
      <c r="K2056" s="6" t="s">
        <v>810</v>
      </c>
      <c r="L2056" s="8">
        <v>6</v>
      </c>
      <c r="M2056" s="6" t="s">
        <v>297</v>
      </c>
      <c r="N2056" s="6" t="s">
        <v>2163</v>
      </c>
      <c r="R2056" s="6" t="str">
        <f t="shared" si="32"/>
        <v>17157Xã Văn Nghĩa21</v>
      </c>
    </row>
    <row r="2057" spans="1:18">
      <c r="A2057" s="6">
        <v>2056</v>
      </c>
      <c r="B2057" s="6">
        <v>17</v>
      </c>
      <c r="C2057" s="6" t="s">
        <v>2160</v>
      </c>
      <c r="D2057" s="6">
        <v>157</v>
      </c>
      <c r="E2057" s="6" t="s">
        <v>2256</v>
      </c>
      <c r="F2057" s="6">
        <v>5284</v>
      </c>
      <c r="G2057" s="6" t="s">
        <v>2262</v>
      </c>
      <c r="H2057" s="6">
        <v>2</v>
      </c>
      <c r="I2057" s="6" t="s">
        <v>297</v>
      </c>
      <c r="J2057" s="6">
        <v>1</v>
      </c>
      <c r="K2057" s="6" t="s">
        <v>810</v>
      </c>
      <c r="L2057" s="8">
        <v>6</v>
      </c>
      <c r="M2057" s="6" t="s">
        <v>297</v>
      </c>
      <c r="N2057" s="6" t="s">
        <v>2163</v>
      </c>
      <c r="R2057" s="6" t="str">
        <f t="shared" si="32"/>
        <v>17157Xã Văn Sơn21</v>
      </c>
    </row>
    <row r="2058" spans="1:18">
      <c r="A2058" s="6">
        <v>2057</v>
      </c>
      <c r="B2058" s="6">
        <v>17</v>
      </c>
      <c r="C2058" s="6" t="s">
        <v>2160</v>
      </c>
      <c r="D2058" s="6">
        <v>157</v>
      </c>
      <c r="E2058" s="6" t="s">
        <v>2256</v>
      </c>
      <c r="F2058" s="6">
        <v>5287</v>
      </c>
      <c r="G2058" s="6" t="s">
        <v>577</v>
      </c>
      <c r="H2058" s="6">
        <v>2</v>
      </c>
      <c r="I2058" s="6" t="s">
        <v>297</v>
      </c>
      <c r="J2058" s="6">
        <v>1</v>
      </c>
      <c r="K2058" s="6" t="s">
        <v>810</v>
      </c>
      <c r="L2058" s="8">
        <v>6</v>
      </c>
      <c r="M2058" s="6" t="s">
        <v>297</v>
      </c>
      <c r="N2058" s="6" t="s">
        <v>2163</v>
      </c>
      <c r="R2058" s="6" t="str">
        <f t="shared" si="32"/>
        <v>17157Xã Tân Lập21</v>
      </c>
    </row>
    <row r="2059" spans="1:18">
      <c r="A2059" s="6">
        <v>2058</v>
      </c>
      <c r="B2059" s="6">
        <v>17</v>
      </c>
      <c r="C2059" s="6" t="s">
        <v>2160</v>
      </c>
      <c r="D2059" s="6">
        <v>157</v>
      </c>
      <c r="E2059" s="6" t="s">
        <v>2256</v>
      </c>
      <c r="F2059" s="6">
        <v>5290</v>
      </c>
      <c r="G2059" s="6" t="s">
        <v>2263</v>
      </c>
      <c r="H2059" s="6">
        <v>2</v>
      </c>
      <c r="I2059" s="6" t="s">
        <v>297</v>
      </c>
      <c r="J2059" s="6">
        <v>1</v>
      </c>
      <c r="K2059" s="6" t="s">
        <v>810</v>
      </c>
      <c r="L2059" s="8">
        <v>6</v>
      </c>
      <c r="M2059" s="6" t="s">
        <v>297</v>
      </c>
      <c r="N2059" s="6" t="s">
        <v>2163</v>
      </c>
      <c r="R2059" s="6" t="str">
        <f t="shared" si="32"/>
        <v>17157Xã Nhân Nghĩa21</v>
      </c>
    </row>
    <row r="2060" spans="1:18">
      <c r="A2060" s="6">
        <v>2059</v>
      </c>
      <c r="B2060" s="6">
        <v>17</v>
      </c>
      <c r="C2060" s="6" t="s">
        <v>2160</v>
      </c>
      <c r="D2060" s="6">
        <v>157</v>
      </c>
      <c r="E2060" s="6" t="s">
        <v>2256</v>
      </c>
      <c r="F2060" s="6">
        <v>5293</v>
      </c>
      <c r="G2060" s="6" t="s">
        <v>554</v>
      </c>
      <c r="H2060" s="6">
        <v>2</v>
      </c>
      <c r="I2060" s="6" t="s">
        <v>297</v>
      </c>
      <c r="J2060" s="6">
        <v>1</v>
      </c>
      <c r="K2060" s="6" t="s">
        <v>810</v>
      </c>
      <c r="L2060" s="8">
        <v>6</v>
      </c>
      <c r="M2060" s="6" t="s">
        <v>297</v>
      </c>
      <c r="N2060" s="6" t="s">
        <v>2163</v>
      </c>
      <c r="R2060" s="6" t="str">
        <f t="shared" si="32"/>
        <v>17157Xã Thượng Cốc21</v>
      </c>
    </row>
    <row r="2061" spans="1:18">
      <c r="A2061" s="6">
        <v>2060</v>
      </c>
      <c r="B2061" s="6">
        <v>17</v>
      </c>
      <c r="C2061" s="6" t="s">
        <v>2160</v>
      </c>
      <c r="D2061" s="6">
        <v>157</v>
      </c>
      <c r="E2061" s="6" t="s">
        <v>2256</v>
      </c>
      <c r="F2061" s="6">
        <v>5299</v>
      </c>
      <c r="G2061" s="6" t="s">
        <v>1382</v>
      </c>
      <c r="H2061" s="6">
        <v>2</v>
      </c>
      <c r="I2061" s="6" t="s">
        <v>297</v>
      </c>
      <c r="J2061" s="6">
        <v>1</v>
      </c>
      <c r="K2061" s="6" t="s">
        <v>810</v>
      </c>
      <c r="L2061" s="8">
        <v>6</v>
      </c>
      <c r="M2061" s="6" t="s">
        <v>297</v>
      </c>
      <c r="N2061" s="6" t="s">
        <v>2163</v>
      </c>
      <c r="R2061" s="6" t="str">
        <f t="shared" si="32"/>
        <v>17157Xã Quyết Thắng21</v>
      </c>
    </row>
    <row r="2062" spans="1:18">
      <c r="A2062" s="6">
        <v>2061</v>
      </c>
      <c r="B2062" s="6">
        <v>17</v>
      </c>
      <c r="C2062" s="6" t="s">
        <v>2160</v>
      </c>
      <c r="D2062" s="6">
        <v>157</v>
      </c>
      <c r="E2062" s="6" t="s">
        <v>2256</v>
      </c>
      <c r="F2062" s="6">
        <v>5302</v>
      </c>
      <c r="G2062" s="6" t="s">
        <v>2264</v>
      </c>
      <c r="H2062" s="6">
        <v>2</v>
      </c>
      <c r="I2062" s="6" t="s">
        <v>297</v>
      </c>
      <c r="J2062" s="6">
        <v>1</v>
      </c>
      <c r="K2062" s="6" t="s">
        <v>810</v>
      </c>
      <c r="L2062" s="8">
        <v>6</v>
      </c>
      <c r="M2062" s="6" t="s">
        <v>297</v>
      </c>
      <c r="N2062" s="6" t="s">
        <v>2163</v>
      </c>
      <c r="R2062" s="6" t="str">
        <f t="shared" si="32"/>
        <v>17157Xã Xuất Hóa21</v>
      </c>
    </row>
    <row r="2063" spans="1:18">
      <c r="A2063" s="6">
        <v>2062</v>
      </c>
      <c r="B2063" s="6">
        <v>17</v>
      </c>
      <c r="C2063" s="6" t="s">
        <v>2160</v>
      </c>
      <c r="D2063" s="6">
        <v>157</v>
      </c>
      <c r="E2063" s="6" t="s">
        <v>2256</v>
      </c>
      <c r="F2063" s="6">
        <v>5305</v>
      </c>
      <c r="G2063" s="6" t="s">
        <v>1334</v>
      </c>
      <c r="H2063" s="6">
        <v>2</v>
      </c>
      <c r="I2063" s="6" t="s">
        <v>297</v>
      </c>
      <c r="J2063" s="6">
        <v>1</v>
      </c>
      <c r="K2063" s="6" t="s">
        <v>810</v>
      </c>
      <c r="L2063" s="8">
        <v>6</v>
      </c>
      <c r="M2063" s="6" t="s">
        <v>297</v>
      </c>
      <c r="N2063" s="6" t="s">
        <v>2163</v>
      </c>
      <c r="R2063" s="6" t="str">
        <f t="shared" si="32"/>
        <v>17157Xã Yên Phú21</v>
      </c>
    </row>
    <row r="2064" spans="1:18">
      <c r="A2064" s="6">
        <v>2063</v>
      </c>
      <c r="B2064" s="6">
        <v>17</v>
      </c>
      <c r="C2064" s="6" t="s">
        <v>2160</v>
      </c>
      <c r="D2064" s="6">
        <v>157</v>
      </c>
      <c r="E2064" s="6" t="s">
        <v>2256</v>
      </c>
      <c r="F2064" s="6">
        <v>5308</v>
      </c>
      <c r="G2064" s="6" t="s">
        <v>2265</v>
      </c>
      <c r="H2064" s="6">
        <v>2</v>
      </c>
      <c r="I2064" s="6" t="s">
        <v>297</v>
      </c>
      <c r="J2064" s="6">
        <v>1</v>
      </c>
      <c r="K2064" s="6" t="s">
        <v>810</v>
      </c>
      <c r="L2064" s="8">
        <v>6</v>
      </c>
      <c r="M2064" s="6" t="s">
        <v>297</v>
      </c>
      <c r="N2064" s="6" t="s">
        <v>2163</v>
      </c>
      <c r="R2064" s="6" t="str">
        <f t="shared" si="32"/>
        <v>17157Xã Bình Hẻm21</v>
      </c>
    </row>
    <row r="2065" spans="1:18">
      <c r="A2065" s="6">
        <v>2064</v>
      </c>
      <c r="B2065" s="6">
        <v>17</v>
      </c>
      <c r="C2065" s="6" t="s">
        <v>2160</v>
      </c>
      <c r="D2065" s="6">
        <v>157</v>
      </c>
      <c r="E2065" s="6" t="s">
        <v>2256</v>
      </c>
      <c r="F2065" s="6">
        <v>5320</v>
      </c>
      <c r="G2065" s="6" t="s">
        <v>2266</v>
      </c>
      <c r="H2065" s="6">
        <v>2</v>
      </c>
      <c r="I2065" s="6" t="s">
        <v>297</v>
      </c>
      <c r="J2065" s="6">
        <v>1</v>
      </c>
      <c r="K2065" s="6" t="s">
        <v>810</v>
      </c>
      <c r="L2065" s="8">
        <v>6</v>
      </c>
      <c r="M2065" s="6" t="s">
        <v>297</v>
      </c>
      <c r="N2065" s="6" t="s">
        <v>2163</v>
      </c>
      <c r="R2065" s="6" t="str">
        <f t="shared" si="32"/>
        <v>17157Xã Định Cư21</v>
      </c>
    </row>
    <row r="2066" spans="1:18">
      <c r="A2066" s="6">
        <v>2065</v>
      </c>
      <c r="B2066" s="6">
        <v>17</v>
      </c>
      <c r="C2066" s="6" t="s">
        <v>2160</v>
      </c>
      <c r="D2066" s="6">
        <v>157</v>
      </c>
      <c r="E2066" s="6" t="s">
        <v>2256</v>
      </c>
      <c r="F2066" s="6">
        <v>5323</v>
      </c>
      <c r="G2066" s="6" t="s">
        <v>2267</v>
      </c>
      <c r="H2066" s="6">
        <v>2</v>
      </c>
      <c r="I2066" s="6" t="s">
        <v>297</v>
      </c>
      <c r="J2066" s="6">
        <v>1</v>
      </c>
      <c r="K2066" s="6" t="s">
        <v>810</v>
      </c>
      <c r="L2066" s="8">
        <v>6</v>
      </c>
      <c r="M2066" s="6" t="s">
        <v>297</v>
      </c>
      <c r="N2066" s="6" t="s">
        <v>2163</v>
      </c>
      <c r="R2066" s="6" t="str">
        <f t="shared" si="32"/>
        <v>17157Xã Chí Đạo21</v>
      </c>
    </row>
    <row r="2067" spans="1:18">
      <c r="A2067" s="6">
        <v>2066</v>
      </c>
      <c r="B2067" s="6">
        <v>17</v>
      </c>
      <c r="C2067" s="6" t="s">
        <v>2160</v>
      </c>
      <c r="D2067" s="6">
        <v>157</v>
      </c>
      <c r="E2067" s="6" t="s">
        <v>2256</v>
      </c>
      <c r="F2067" s="6">
        <v>5329</v>
      </c>
      <c r="G2067" s="6" t="s">
        <v>2268</v>
      </c>
      <c r="H2067" s="6">
        <v>2</v>
      </c>
      <c r="I2067" s="6" t="s">
        <v>297</v>
      </c>
      <c r="J2067" s="6">
        <v>1</v>
      </c>
      <c r="K2067" s="6" t="s">
        <v>810</v>
      </c>
      <c r="L2067" s="8">
        <v>6</v>
      </c>
      <c r="M2067" s="6" t="s">
        <v>297</v>
      </c>
      <c r="N2067" s="6" t="s">
        <v>2163</v>
      </c>
      <c r="R2067" s="6" t="str">
        <f t="shared" si="32"/>
        <v>17157Xã Ngọc Sơn21</v>
      </c>
    </row>
    <row r="2068" spans="1:18">
      <c r="A2068" s="6">
        <v>2067</v>
      </c>
      <c r="B2068" s="6">
        <v>17</v>
      </c>
      <c r="C2068" s="6" t="s">
        <v>2160</v>
      </c>
      <c r="D2068" s="6">
        <v>157</v>
      </c>
      <c r="E2068" s="6" t="s">
        <v>2256</v>
      </c>
      <c r="F2068" s="6">
        <v>5332</v>
      </c>
      <c r="G2068" s="6" t="s">
        <v>2269</v>
      </c>
      <c r="H2068" s="6">
        <v>2</v>
      </c>
      <c r="I2068" s="6" t="s">
        <v>297</v>
      </c>
      <c r="J2068" s="6">
        <v>1</v>
      </c>
      <c r="K2068" s="6" t="s">
        <v>810</v>
      </c>
      <c r="L2068" s="8">
        <v>6</v>
      </c>
      <c r="M2068" s="6" t="s">
        <v>297</v>
      </c>
      <c r="N2068" s="6" t="s">
        <v>2163</v>
      </c>
      <c r="R2068" s="6" t="str">
        <f t="shared" si="32"/>
        <v>17157Xã Hương Nhượng21</v>
      </c>
    </row>
    <row r="2069" spans="1:18">
      <c r="A2069" s="6">
        <v>2068</v>
      </c>
      <c r="B2069" s="6">
        <v>17</v>
      </c>
      <c r="C2069" s="6" t="s">
        <v>2160</v>
      </c>
      <c r="D2069" s="6">
        <v>157</v>
      </c>
      <c r="E2069" s="6" t="s">
        <v>2256</v>
      </c>
      <c r="F2069" s="6">
        <v>5335</v>
      </c>
      <c r="G2069" s="6" t="s">
        <v>2270</v>
      </c>
      <c r="H2069" s="6">
        <v>2</v>
      </c>
      <c r="I2069" s="6" t="s">
        <v>297</v>
      </c>
      <c r="J2069" s="6">
        <v>1</v>
      </c>
      <c r="K2069" s="6" t="s">
        <v>810</v>
      </c>
      <c r="L2069" s="8">
        <v>6</v>
      </c>
      <c r="M2069" s="6" t="s">
        <v>297</v>
      </c>
      <c r="N2069" s="6" t="s">
        <v>2163</v>
      </c>
      <c r="R2069" s="6" t="str">
        <f t="shared" si="32"/>
        <v>17157Xã Vũ Bình21</v>
      </c>
    </row>
    <row r="2070" spans="1:18">
      <c r="A2070" s="6">
        <v>2069</v>
      </c>
      <c r="B2070" s="6">
        <v>17</v>
      </c>
      <c r="C2070" s="6" t="s">
        <v>2160</v>
      </c>
      <c r="D2070" s="6">
        <v>157</v>
      </c>
      <c r="E2070" s="6" t="s">
        <v>2256</v>
      </c>
      <c r="F2070" s="6">
        <v>5338</v>
      </c>
      <c r="G2070" s="6" t="s">
        <v>1107</v>
      </c>
      <c r="H2070" s="6">
        <v>2</v>
      </c>
      <c r="I2070" s="6" t="s">
        <v>297</v>
      </c>
      <c r="J2070" s="6">
        <v>1</v>
      </c>
      <c r="K2070" s="6" t="s">
        <v>810</v>
      </c>
      <c r="L2070" s="8">
        <v>6</v>
      </c>
      <c r="M2070" s="6" t="s">
        <v>297</v>
      </c>
      <c r="N2070" s="6" t="s">
        <v>2163</v>
      </c>
      <c r="R2070" s="6" t="str">
        <f t="shared" si="32"/>
        <v>17157Xã Tự Do21</v>
      </c>
    </row>
    <row r="2071" spans="1:18">
      <c r="A2071" s="6">
        <v>2070</v>
      </c>
      <c r="B2071" s="6">
        <v>17</v>
      </c>
      <c r="C2071" s="6" t="s">
        <v>2160</v>
      </c>
      <c r="D2071" s="6">
        <v>157</v>
      </c>
      <c r="E2071" s="6" t="s">
        <v>2256</v>
      </c>
      <c r="F2071" s="6">
        <v>5341</v>
      </c>
      <c r="G2071" s="6" t="s">
        <v>2271</v>
      </c>
      <c r="H2071" s="6">
        <v>2</v>
      </c>
      <c r="I2071" s="6" t="s">
        <v>297</v>
      </c>
      <c r="J2071" s="6">
        <v>1</v>
      </c>
      <c r="K2071" s="6" t="s">
        <v>810</v>
      </c>
      <c r="L2071" s="8">
        <v>6</v>
      </c>
      <c r="M2071" s="6" t="s">
        <v>297</v>
      </c>
      <c r="N2071" s="6" t="s">
        <v>2163</v>
      </c>
      <c r="R2071" s="6" t="str">
        <f t="shared" si="32"/>
        <v>17157Xã Yên Nghiệp21</v>
      </c>
    </row>
    <row r="2072" spans="1:18">
      <c r="A2072" s="6">
        <v>2071</v>
      </c>
      <c r="B2072" s="6">
        <v>17</v>
      </c>
      <c r="C2072" s="6" t="s">
        <v>2160</v>
      </c>
      <c r="D2072" s="6">
        <v>157</v>
      </c>
      <c r="E2072" s="6" t="s">
        <v>2256</v>
      </c>
      <c r="F2072" s="6">
        <v>5344</v>
      </c>
      <c r="G2072" s="6" t="s">
        <v>1307</v>
      </c>
      <c r="H2072" s="6">
        <v>2</v>
      </c>
      <c r="I2072" s="6" t="s">
        <v>297</v>
      </c>
      <c r="J2072" s="6">
        <v>1</v>
      </c>
      <c r="K2072" s="6" t="s">
        <v>810</v>
      </c>
      <c r="L2072" s="8">
        <v>6</v>
      </c>
      <c r="M2072" s="6" t="s">
        <v>297</v>
      </c>
      <c r="N2072" s="6" t="s">
        <v>2163</v>
      </c>
      <c r="R2072" s="6" t="str">
        <f t="shared" si="32"/>
        <v>17157Xã Tân Mỹ21</v>
      </c>
    </row>
    <row r="2073" spans="1:18">
      <c r="A2073" s="6">
        <v>2072</v>
      </c>
      <c r="B2073" s="6">
        <v>17</v>
      </c>
      <c r="C2073" s="6" t="s">
        <v>2160</v>
      </c>
      <c r="D2073" s="6">
        <v>157</v>
      </c>
      <c r="E2073" s="6" t="s">
        <v>2256</v>
      </c>
      <c r="F2073" s="6">
        <v>5347</v>
      </c>
      <c r="G2073" s="6" t="s">
        <v>2272</v>
      </c>
      <c r="H2073" s="6">
        <v>2</v>
      </c>
      <c r="I2073" s="6" t="s">
        <v>297</v>
      </c>
      <c r="J2073" s="6">
        <v>1</v>
      </c>
      <c r="K2073" s="6" t="s">
        <v>810</v>
      </c>
      <c r="L2073" s="8">
        <v>6</v>
      </c>
      <c r="M2073" s="6" t="s">
        <v>297</v>
      </c>
      <c r="N2073" s="6" t="s">
        <v>2163</v>
      </c>
      <c r="R2073" s="6" t="str">
        <f t="shared" si="32"/>
        <v>17157Xã Ân Nghĩa21</v>
      </c>
    </row>
    <row r="2074" spans="1:18">
      <c r="A2074" s="6">
        <v>2073</v>
      </c>
      <c r="B2074" s="6">
        <v>17</v>
      </c>
      <c r="C2074" s="6" t="s">
        <v>2160</v>
      </c>
      <c r="D2074" s="6">
        <v>157</v>
      </c>
      <c r="E2074" s="6" t="s">
        <v>2256</v>
      </c>
      <c r="F2074" s="6">
        <v>5350</v>
      </c>
      <c r="G2074" s="6" t="s">
        <v>2273</v>
      </c>
      <c r="H2074" s="6">
        <v>2</v>
      </c>
      <c r="I2074" s="6" t="s">
        <v>297</v>
      </c>
      <c r="J2074" s="6">
        <v>1</v>
      </c>
      <c r="K2074" s="6" t="s">
        <v>810</v>
      </c>
      <c r="L2074" s="8">
        <v>6</v>
      </c>
      <c r="M2074" s="6" t="s">
        <v>297</v>
      </c>
      <c r="N2074" s="6" t="s">
        <v>2163</v>
      </c>
      <c r="R2074" s="6" t="str">
        <f t="shared" si="32"/>
        <v>17157Xã Ngọc Lâu21</v>
      </c>
    </row>
    <row r="2075" spans="1:18">
      <c r="A2075" s="6">
        <v>2074</v>
      </c>
      <c r="B2075" s="6">
        <v>17</v>
      </c>
      <c r="C2075" s="6" t="s">
        <v>2160</v>
      </c>
      <c r="D2075" s="6">
        <v>158</v>
      </c>
      <c r="E2075" s="6" t="s">
        <v>2274</v>
      </c>
      <c r="F2075" s="6">
        <v>5353</v>
      </c>
      <c r="G2075" s="6" t="s">
        <v>2275</v>
      </c>
      <c r="H2075" s="6">
        <v>1</v>
      </c>
      <c r="I2075" s="6" t="s">
        <v>251</v>
      </c>
      <c r="J2075" s="6">
        <v>1</v>
      </c>
      <c r="K2075" s="6" t="s">
        <v>810</v>
      </c>
      <c r="L2075" s="8">
        <v>5</v>
      </c>
      <c r="M2075" s="6" t="s">
        <v>251</v>
      </c>
      <c r="N2075" s="6" t="s">
        <v>2163</v>
      </c>
      <c r="R2075" s="6" t="str">
        <f t="shared" si="32"/>
        <v>17158Thị trấn Hàng Trạm11</v>
      </c>
    </row>
    <row r="2076" spans="1:18">
      <c r="A2076" s="6">
        <v>2075</v>
      </c>
      <c r="B2076" s="6">
        <v>17</v>
      </c>
      <c r="C2076" s="6" t="s">
        <v>2160</v>
      </c>
      <c r="D2076" s="6">
        <v>158</v>
      </c>
      <c r="E2076" s="6" t="s">
        <v>2274</v>
      </c>
      <c r="F2076" s="6">
        <v>5356</v>
      </c>
      <c r="G2076" s="6" t="s">
        <v>2276</v>
      </c>
      <c r="H2076" s="6">
        <v>2</v>
      </c>
      <c r="I2076" s="6" t="s">
        <v>297</v>
      </c>
      <c r="J2076" s="6">
        <v>1</v>
      </c>
      <c r="K2076" s="6" t="s">
        <v>810</v>
      </c>
      <c r="L2076" s="8">
        <v>6</v>
      </c>
      <c r="M2076" s="6" t="s">
        <v>297</v>
      </c>
      <c r="N2076" s="6" t="s">
        <v>2163</v>
      </c>
      <c r="R2076" s="6" t="str">
        <f t="shared" si="32"/>
        <v>17158Xã Lạc Sỹ21</v>
      </c>
    </row>
    <row r="2077" spans="1:18">
      <c r="A2077" s="6">
        <v>2076</v>
      </c>
      <c r="B2077" s="6">
        <v>17</v>
      </c>
      <c r="C2077" s="6" t="s">
        <v>2160</v>
      </c>
      <c r="D2077" s="6">
        <v>158</v>
      </c>
      <c r="E2077" s="6" t="s">
        <v>2274</v>
      </c>
      <c r="F2077" s="6">
        <v>5362</v>
      </c>
      <c r="G2077" s="6" t="s">
        <v>2277</v>
      </c>
      <c r="H2077" s="6">
        <v>2</v>
      </c>
      <c r="I2077" s="6" t="s">
        <v>297</v>
      </c>
      <c r="J2077" s="6">
        <v>1</v>
      </c>
      <c r="K2077" s="6" t="s">
        <v>810</v>
      </c>
      <c r="L2077" s="8">
        <v>6</v>
      </c>
      <c r="M2077" s="6" t="s">
        <v>297</v>
      </c>
      <c r="N2077" s="6" t="s">
        <v>2163</v>
      </c>
      <c r="R2077" s="6" t="str">
        <f t="shared" si="32"/>
        <v>17158Xã Lạc Lương21</v>
      </c>
    </row>
    <row r="2078" spans="1:18">
      <c r="A2078" s="6">
        <v>2077</v>
      </c>
      <c r="B2078" s="6">
        <v>17</v>
      </c>
      <c r="C2078" s="6" t="s">
        <v>2160</v>
      </c>
      <c r="D2078" s="6">
        <v>158</v>
      </c>
      <c r="E2078" s="6" t="s">
        <v>2274</v>
      </c>
      <c r="F2078" s="6">
        <v>5365</v>
      </c>
      <c r="G2078" s="6" t="s">
        <v>2278</v>
      </c>
      <c r="H2078" s="6">
        <v>2</v>
      </c>
      <c r="I2078" s="6" t="s">
        <v>297</v>
      </c>
      <c r="J2078" s="6">
        <v>1</v>
      </c>
      <c r="K2078" s="6" t="s">
        <v>810</v>
      </c>
      <c r="L2078" s="8">
        <v>6</v>
      </c>
      <c r="M2078" s="6" t="s">
        <v>297</v>
      </c>
      <c r="N2078" s="6" t="s">
        <v>2163</v>
      </c>
      <c r="R2078" s="6" t="str">
        <f t="shared" si="32"/>
        <v>17158Xã Bảo Hiệu21</v>
      </c>
    </row>
    <row r="2079" spans="1:18">
      <c r="A2079" s="6">
        <v>2078</v>
      </c>
      <c r="B2079" s="6">
        <v>17</v>
      </c>
      <c r="C2079" s="6" t="s">
        <v>2160</v>
      </c>
      <c r="D2079" s="6">
        <v>158</v>
      </c>
      <c r="E2079" s="6" t="s">
        <v>2274</v>
      </c>
      <c r="F2079" s="6">
        <v>5368</v>
      </c>
      <c r="G2079" s="6" t="s">
        <v>2279</v>
      </c>
      <c r="H2079" s="6">
        <v>2</v>
      </c>
      <c r="I2079" s="6" t="s">
        <v>297</v>
      </c>
      <c r="J2079" s="6">
        <v>1</v>
      </c>
      <c r="K2079" s="6" t="s">
        <v>810</v>
      </c>
      <c r="L2079" s="8">
        <v>6</v>
      </c>
      <c r="M2079" s="6" t="s">
        <v>297</v>
      </c>
      <c r="N2079" s="6" t="s">
        <v>2163</v>
      </c>
      <c r="R2079" s="6" t="str">
        <f t="shared" si="32"/>
        <v>17158Xã Đa Phúc21</v>
      </c>
    </row>
    <row r="2080" spans="1:18">
      <c r="A2080" s="6">
        <v>2079</v>
      </c>
      <c r="B2080" s="6">
        <v>17</v>
      </c>
      <c r="C2080" s="6" t="s">
        <v>2160</v>
      </c>
      <c r="D2080" s="6">
        <v>158</v>
      </c>
      <c r="E2080" s="6" t="s">
        <v>2274</v>
      </c>
      <c r="F2080" s="6">
        <v>5371</v>
      </c>
      <c r="G2080" s="6" t="s">
        <v>2280</v>
      </c>
      <c r="H2080" s="6">
        <v>2</v>
      </c>
      <c r="I2080" s="6" t="s">
        <v>297</v>
      </c>
      <c r="J2080" s="6">
        <v>1</v>
      </c>
      <c r="K2080" s="6" t="s">
        <v>810</v>
      </c>
      <c r="L2080" s="8">
        <v>6</v>
      </c>
      <c r="M2080" s="6" t="s">
        <v>297</v>
      </c>
      <c r="N2080" s="6" t="s">
        <v>2163</v>
      </c>
      <c r="R2080" s="6" t="str">
        <f t="shared" si="32"/>
        <v>17158Xã Hữu Lợi21</v>
      </c>
    </row>
    <row r="2081" spans="1:18">
      <c r="A2081" s="6">
        <v>2080</v>
      </c>
      <c r="B2081" s="6">
        <v>17</v>
      </c>
      <c r="C2081" s="6" t="s">
        <v>2160</v>
      </c>
      <c r="D2081" s="6">
        <v>158</v>
      </c>
      <c r="E2081" s="6" t="s">
        <v>2274</v>
      </c>
      <c r="F2081" s="6">
        <v>5374</v>
      </c>
      <c r="G2081" s="6" t="s">
        <v>2281</v>
      </c>
      <c r="H2081" s="6">
        <v>2</v>
      </c>
      <c r="I2081" s="6" t="s">
        <v>297</v>
      </c>
      <c r="J2081" s="6">
        <v>1</v>
      </c>
      <c r="K2081" s="6" t="s">
        <v>810</v>
      </c>
      <c r="L2081" s="8">
        <v>6</v>
      </c>
      <c r="M2081" s="6" t="s">
        <v>297</v>
      </c>
      <c r="N2081" s="6" t="s">
        <v>2163</v>
      </c>
      <c r="R2081" s="6" t="str">
        <f t="shared" si="32"/>
        <v>17158Xã Lạc Thịnh21</v>
      </c>
    </row>
    <row r="2082" spans="1:18">
      <c r="A2082" s="6">
        <v>2081</v>
      </c>
      <c r="B2082" s="6">
        <v>17</v>
      </c>
      <c r="C2082" s="6" t="s">
        <v>2160</v>
      </c>
      <c r="D2082" s="6">
        <v>158</v>
      </c>
      <c r="E2082" s="6" t="s">
        <v>2274</v>
      </c>
      <c r="F2082" s="6">
        <v>5380</v>
      </c>
      <c r="G2082" s="6" t="s">
        <v>2185</v>
      </c>
      <c r="H2082" s="6">
        <v>2</v>
      </c>
      <c r="I2082" s="6" t="s">
        <v>297</v>
      </c>
      <c r="J2082" s="6">
        <v>1</v>
      </c>
      <c r="K2082" s="6" t="s">
        <v>810</v>
      </c>
      <c r="L2082" s="8">
        <v>6</v>
      </c>
      <c r="M2082" s="6" t="s">
        <v>297</v>
      </c>
      <c r="N2082" s="6" t="s">
        <v>2163</v>
      </c>
      <c r="R2082" s="6" t="str">
        <f t="shared" si="32"/>
        <v>17158Xã Đoàn Kết21</v>
      </c>
    </row>
    <row r="2083" spans="1:18">
      <c r="A2083" s="6">
        <v>2082</v>
      </c>
      <c r="B2083" s="6">
        <v>17</v>
      </c>
      <c r="C2083" s="6" t="s">
        <v>2160</v>
      </c>
      <c r="D2083" s="6">
        <v>158</v>
      </c>
      <c r="E2083" s="6" t="s">
        <v>2274</v>
      </c>
      <c r="F2083" s="6">
        <v>5383</v>
      </c>
      <c r="G2083" s="6" t="s">
        <v>2282</v>
      </c>
      <c r="H2083" s="6">
        <v>2</v>
      </c>
      <c r="I2083" s="6" t="s">
        <v>297</v>
      </c>
      <c r="J2083" s="6">
        <v>1</v>
      </c>
      <c r="K2083" s="6" t="s">
        <v>810</v>
      </c>
      <c r="L2083" s="8">
        <v>6</v>
      </c>
      <c r="M2083" s="6" t="s">
        <v>297</v>
      </c>
      <c r="N2083" s="6" t="s">
        <v>2163</v>
      </c>
      <c r="R2083" s="6" t="str">
        <f t="shared" si="32"/>
        <v>17158Xã Phú Lai21</v>
      </c>
    </row>
    <row r="2084" spans="1:18">
      <c r="A2084" s="6">
        <v>2083</v>
      </c>
      <c r="B2084" s="6">
        <v>17</v>
      </c>
      <c r="C2084" s="6" t="s">
        <v>2160</v>
      </c>
      <c r="D2084" s="6">
        <v>158</v>
      </c>
      <c r="E2084" s="6" t="s">
        <v>2274</v>
      </c>
      <c r="F2084" s="6">
        <v>5386</v>
      </c>
      <c r="G2084" s="6" t="s">
        <v>2283</v>
      </c>
      <c r="H2084" s="6">
        <v>2</v>
      </c>
      <c r="I2084" s="6" t="s">
        <v>297</v>
      </c>
      <c r="J2084" s="6">
        <v>1</v>
      </c>
      <c r="K2084" s="6" t="s">
        <v>810</v>
      </c>
      <c r="L2084" s="8">
        <v>6</v>
      </c>
      <c r="M2084" s="6" t="s">
        <v>297</v>
      </c>
      <c r="N2084" s="6" t="s">
        <v>2163</v>
      </c>
      <c r="R2084" s="6" t="str">
        <f t="shared" si="32"/>
        <v>17158Xã Yên Trị21</v>
      </c>
    </row>
    <row r="2085" spans="1:18">
      <c r="A2085" s="6">
        <v>2084</v>
      </c>
      <c r="B2085" s="6">
        <v>17</v>
      </c>
      <c r="C2085" s="6" t="s">
        <v>2160</v>
      </c>
      <c r="D2085" s="6">
        <v>158</v>
      </c>
      <c r="E2085" s="6" t="s">
        <v>2274</v>
      </c>
      <c r="F2085" s="6">
        <v>5389</v>
      </c>
      <c r="G2085" s="6" t="s">
        <v>2284</v>
      </c>
      <c r="H2085" s="6">
        <v>2</v>
      </c>
      <c r="I2085" s="6" t="s">
        <v>297</v>
      </c>
      <c r="J2085" s="6">
        <v>1</v>
      </c>
      <c r="K2085" s="6" t="s">
        <v>810</v>
      </c>
      <c r="L2085" s="8">
        <v>6</v>
      </c>
      <c r="M2085" s="6" t="s">
        <v>297</v>
      </c>
      <c r="N2085" s="6" t="s">
        <v>2163</v>
      </c>
      <c r="R2085" s="6" t="str">
        <f t="shared" si="32"/>
        <v>17158Xã Ngọc Lương21</v>
      </c>
    </row>
    <row r="2086" spans="1:18">
      <c r="A2086" s="6">
        <v>2085</v>
      </c>
      <c r="B2086" s="6">
        <v>17</v>
      </c>
      <c r="C2086" s="6" t="s">
        <v>2160</v>
      </c>
      <c r="D2086" s="6">
        <v>159</v>
      </c>
      <c r="E2086" s="6" t="s">
        <v>2285</v>
      </c>
      <c r="F2086" s="6">
        <v>4981</v>
      </c>
      <c r="G2086" s="6" t="s">
        <v>2286</v>
      </c>
      <c r="H2086" s="6">
        <v>1</v>
      </c>
      <c r="I2086" s="6" t="s">
        <v>251</v>
      </c>
      <c r="J2086" s="6">
        <v>1</v>
      </c>
      <c r="K2086" s="6" t="s">
        <v>810</v>
      </c>
      <c r="L2086" s="8">
        <v>5</v>
      </c>
      <c r="M2086" s="6" t="s">
        <v>251</v>
      </c>
      <c r="N2086" s="6" t="s">
        <v>2163</v>
      </c>
      <c r="R2086" s="6" t="str">
        <f t="shared" si="32"/>
        <v>17159Thị trấn Ba Hàng Đồi11</v>
      </c>
    </row>
    <row r="2087" spans="1:18">
      <c r="A2087" s="6">
        <v>2086</v>
      </c>
      <c r="B2087" s="6">
        <v>17</v>
      </c>
      <c r="C2087" s="6" t="s">
        <v>2160</v>
      </c>
      <c r="D2087" s="6">
        <v>159</v>
      </c>
      <c r="E2087" s="6" t="s">
        <v>2285</v>
      </c>
      <c r="F2087" s="6">
        <v>5392</v>
      </c>
      <c r="G2087" s="6" t="s">
        <v>2287</v>
      </c>
      <c r="H2087" s="6">
        <v>1</v>
      </c>
      <c r="I2087" s="6" t="s">
        <v>251</v>
      </c>
      <c r="J2087" s="6">
        <v>1</v>
      </c>
      <c r="K2087" s="6" t="s">
        <v>810</v>
      </c>
      <c r="L2087" s="8">
        <v>5</v>
      </c>
      <c r="M2087" s="6" t="s">
        <v>251</v>
      </c>
      <c r="N2087" s="6" t="s">
        <v>2163</v>
      </c>
      <c r="R2087" s="6" t="str">
        <f t="shared" si="32"/>
        <v>17159Thị trấn Chi Nê11</v>
      </c>
    </row>
    <row r="2088" spans="1:18">
      <c r="A2088" s="6">
        <v>2087</v>
      </c>
      <c r="B2088" s="6">
        <v>17</v>
      </c>
      <c r="C2088" s="6" t="s">
        <v>2160</v>
      </c>
      <c r="D2088" s="6">
        <v>159</v>
      </c>
      <c r="E2088" s="6" t="s">
        <v>2285</v>
      </c>
      <c r="F2088" s="6">
        <v>5395</v>
      </c>
      <c r="G2088" s="6" t="s">
        <v>653</v>
      </c>
      <c r="H2088" s="6">
        <v>2</v>
      </c>
      <c r="I2088" s="6" t="s">
        <v>297</v>
      </c>
      <c r="J2088" s="6">
        <v>1</v>
      </c>
      <c r="K2088" s="6" t="s">
        <v>810</v>
      </c>
      <c r="L2088" s="8">
        <v>6</v>
      </c>
      <c r="M2088" s="6" t="s">
        <v>297</v>
      </c>
      <c r="N2088" s="6" t="s">
        <v>2163</v>
      </c>
      <c r="R2088" s="6" t="str">
        <f t="shared" si="32"/>
        <v>17159Xã Phú Nghĩa21</v>
      </c>
    </row>
    <row r="2089" spans="1:18">
      <c r="A2089" s="6">
        <v>2088</v>
      </c>
      <c r="B2089" s="6">
        <v>17</v>
      </c>
      <c r="C2089" s="6" t="s">
        <v>2160</v>
      </c>
      <c r="D2089" s="6">
        <v>159</v>
      </c>
      <c r="E2089" s="6" t="s">
        <v>2285</v>
      </c>
      <c r="F2089" s="6">
        <v>5398</v>
      </c>
      <c r="G2089" s="6" t="s">
        <v>2288</v>
      </c>
      <c r="H2089" s="6">
        <v>2</v>
      </c>
      <c r="I2089" s="6" t="s">
        <v>297</v>
      </c>
      <c r="J2089" s="6">
        <v>1</v>
      </c>
      <c r="K2089" s="6" t="s">
        <v>810</v>
      </c>
      <c r="L2089" s="8">
        <v>6</v>
      </c>
      <c r="M2089" s="6" t="s">
        <v>297</v>
      </c>
      <c r="N2089" s="6" t="s">
        <v>2163</v>
      </c>
      <c r="R2089" s="6" t="str">
        <f t="shared" si="32"/>
        <v>17159Xã Phú Thành21</v>
      </c>
    </row>
    <row r="2090" spans="1:18">
      <c r="A2090" s="6">
        <v>2089</v>
      </c>
      <c r="B2090" s="6">
        <v>17</v>
      </c>
      <c r="C2090" s="6" t="s">
        <v>2160</v>
      </c>
      <c r="D2090" s="6">
        <v>159</v>
      </c>
      <c r="E2090" s="6" t="s">
        <v>2285</v>
      </c>
      <c r="F2090" s="6">
        <v>5404</v>
      </c>
      <c r="G2090" s="6" t="s">
        <v>2289</v>
      </c>
      <c r="H2090" s="6">
        <v>2</v>
      </c>
      <c r="I2090" s="6" t="s">
        <v>297</v>
      </c>
      <c r="J2090" s="6">
        <v>1</v>
      </c>
      <c r="K2090" s="6" t="s">
        <v>810</v>
      </c>
      <c r="L2090" s="8">
        <v>6</v>
      </c>
      <c r="M2090" s="6" t="s">
        <v>297</v>
      </c>
      <c r="N2090" s="6" t="s">
        <v>2163</v>
      </c>
      <c r="R2090" s="6" t="str">
        <f t="shared" si="32"/>
        <v>17159Xã Hưng Thi21</v>
      </c>
    </row>
    <row r="2091" spans="1:18">
      <c r="A2091" s="6">
        <v>2090</v>
      </c>
      <c r="B2091" s="6">
        <v>17</v>
      </c>
      <c r="C2091" s="6" t="s">
        <v>2160</v>
      </c>
      <c r="D2091" s="6">
        <v>159</v>
      </c>
      <c r="E2091" s="6" t="s">
        <v>2285</v>
      </c>
      <c r="F2091" s="6">
        <v>5413</v>
      </c>
      <c r="G2091" s="6" t="s">
        <v>2290</v>
      </c>
      <c r="H2091" s="6">
        <v>2</v>
      </c>
      <c r="I2091" s="6" t="s">
        <v>297</v>
      </c>
      <c r="J2091" s="6">
        <v>1</v>
      </c>
      <c r="K2091" s="6" t="s">
        <v>810</v>
      </c>
      <c r="L2091" s="8">
        <v>6</v>
      </c>
      <c r="M2091" s="6" t="s">
        <v>297</v>
      </c>
      <c r="N2091" s="6" t="s">
        <v>2163</v>
      </c>
      <c r="R2091" s="6" t="str">
        <f t="shared" si="32"/>
        <v>17159Xã Khoan Dụ21</v>
      </c>
    </row>
    <row r="2092" spans="1:18">
      <c r="A2092" s="6">
        <v>2091</v>
      </c>
      <c r="B2092" s="6">
        <v>17</v>
      </c>
      <c r="C2092" s="6" t="s">
        <v>2160</v>
      </c>
      <c r="D2092" s="6">
        <v>159</v>
      </c>
      <c r="E2092" s="6" t="s">
        <v>2285</v>
      </c>
      <c r="F2092" s="6">
        <v>5419</v>
      </c>
      <c r="G2092" s="6" t="s">
        <v>788</v>
      </c>
      <c r="H2092" s="6">
        <v>2</v>
      </c>
      <c r="I2092" s="6" t="s">
        <v>297</v>
      </c>
      <c r="J2092" s="6">
        <v>1</v>
      </c>
      <c r="K2092" s="6" t="s">
        <v>810</v>
      </c>
      <c r="L2092" s="8">
        <v>6</v>
      </c>
      <c r="M2092" s="6" t="s">
        <v>297</v>
      </c>
      <c r="N2092" s="6" t="s">
        <v>2163</v>
      </c>
      <c r="R2092" s="6" t="str">
        <f t="shared" si="32"/>
        <v>17159Xã Đồng Tâm21</v>
      </c>
    </row>
    <row r="2093" spans="1:18">
      <c r="A2093" s="6">
        <v>2092</v>
      </c>
      <c r="B2093" s="6">
        <v>17</v>
      </c>
      <c r="C2093" s="6" t="s">
        <v>2160</v>
      </c>
      <c r="D2093" s="6">
        <v>159</v>
      </c>
      <c r="E2093" s="6" t="s">
        <v>2285</v>
      </c>
      <c r="F2093" s="6">
        <v>5422</v>
      </c>
      <c r="G2093" s="6" t="s">
        <v>2291</v>
      </c>
      <c r="H2093" s="6">
        <v>2</v>
      </c>
      <c r="I2093" s="6" t="s">
        <v>297</v>
      </c>
      <c r="J2093" s="6">
        <v>1</v>
      </c>
      <c r="K2093" s="6" t="s">
        <v>810</v>
      </c>
      <c r="L2093" s="8">
        <v>6</v>
      </c>
      <c r="M2093" s="6" t="s">
        <v>297</v>
      </c>
      <c r="N2093" s="6" t="s">
        <v>2163</v>
      </c>
      <c r="R2093" s="6" t="str">
        <f t="shared" si="32"/>
        <v>17159Xã Yên Bồng21</v>
      </c>
    </row>
    <row r="2094" spans="1:18">
      <c r="A2094" s="6">
        <v>2093</v>
      </c>
      <c r="B2094" s="6">
        <v>17</v>
      </c>
      <c r="C2094" s="6" t="s">
        <v>2160</v>
      </c>
      <c r="D2094" s="6">
        <v>159</v>
      </c>
      <c r="E2094" s="6" t="s">
        <v>2285</v>
      </c>
      <c r="F2094" s="6">
        <v>5425</v>
      </c>
      <c r="G2094" s="6" t="s">
        <v>723</v>
      </c>
      <c r="H2094" s="6">
        <v>2</v>
      </c>
      <c r="I2094" s="6" t="s">
        <v>297</v>
      </c>
      <c r="J2094" s="6">
        <v>1</v>
      </c>
      <c r="K2094" s="6" t="s">
        <v>810</v>
      </c>
      <c r="L2094" s="8">
        <v>6</v>
      </c>
      <c r="M2094" s="6" t="s">
        <v>297</v>
      </c>
      <c r="N2094" s="6" t="s">
        <v>2163</v>
      </c>
      <c r="R2094" s="6" t="str">
        <f t="shared" si="32"/>
        <v>17159Xã Thống Nhất21</v>
      </c>
    </row>
    <row r="2095" spans="1:18">
      <c r="A2095" s="6">
        <v>2094</v>
      </c>
      <c r="B2095" s="6">
        <v>17</v>
      </c>
      <c r="C2095" s="6" t="s">
        <v>2160</v>
      </c>
      <c r="D2095" s="6">
        <v>159</v>
      </c>
      <c r="E2095" s="6" t="s">
        <v>2285</v>
      </c>
      <c r="F2095" s="6">
        <v>5428</v>
      </c>
      <c r="G2095" s="6" t="s">
        <v>2054</v>
      </c>
      <c r="H2095" s="6">
        <v>2</v>
      </c>
      <c r="I2095" s="6" t="s">
        <v>297</v>
      </c>
      <c r="J2095" s="6">
        <v>1</v>
      </c>
      <c r="K2095" s="6" t="s">
        <v>810</v>
      </c>
      <c r="L2095" s="8">
        <v>6</v>
      </c>
      <c r="M2095" s="6" t="s">
        <v>297</v>
      </c>
      <c r="N2095" s="6" t="s">
        <v>2163</v>
      </c>
      <c r="R2095" s="6" t="str">
        <f t="shared" si="32"/>
        <v>17159Xã An Bình21</v>
      </c>
    </row>
    <row r="2096" spans="1:18">
      <c r="A2096" s="6">
        <v>2095</v>
      </c>
      <c r="B2096" s="6">
        <v>19</v>
      </c>
      <c r="C2096" s="6" t="s">
        <v>2292</v>
      </c>
      <c r="D2096" s="6">
        <v>164</v>
      </c>
      <c r="E2096" s="6" t="s">
        <v>2293</v>
      </c>
      <c r="F2096" s="6">
        <v>5431</v>
      </c>
      <c r="G2096" s="6" t="s">
        <v>2294</v>
      </c>
      <c r="H2096" s="6">
        <v>1</v>
      </c>
      <c r="I2096" s="6" t="s">
        <v>251</v>
      </c>
      <c r="J2096" s="6">
        <v>1</v>
      </c>
      <c r="K2096" s="6" t="s">
        <v>810</v>
      </c>
      <c r="L2096" s="8">
        <v>5</v>
      </c>
      <c r="M2096" s="6" t="s">
        <v>251</v>
      </c>
      <c r="N2096" s="6" t="s">
        <v>2295</v>
      </c>
      <c r="R2096" s="6" t="str">
        <f t="shared" si="32"/>
        <v>19164Phường Quán Triều11</v>
      </c>
    </row>
    <row r="2097" spans="1:18">
      <c r="A2097" s="6">
        <v>2096</v>
      </c>
      <c r="B2097" s="6">
        <v>19</v>
      </c>
      <c r="C2097" s="6" t="s">
        <v>2292</v>
      </c>
      <c r="D2097" s="6">
        <v>164</v>
      </c>
      <c r="E2097" s="6" t="s">
        <v>2293</v>
      </c>
      <c r="F2097" s="6">
        <v>5434</v>
      </c>
      <c r="G2097" s="6" t="s">
        <v>2296</v>
      </c>
      <c r="H2097" s="6">
        <v>1</v>
      </c>
      <c r="I2097" s="6" t="s">
        <v>251</v>
      </c>
      <c r="J2097" s="6">
        <v>1</v>
      </c>
      <c r="K2097" s="6" t="s">
        <v>810</v>
      </c>
      <c r="L2097" s="8">
        <v>5</v>
      </c>
      <c r="M2097" s="6" t="s">
        <v>251</v>
      </c>
      <c r="N2097" s="6" t="s">
        <v>2295</v>
      </c>
      <c r="R2097" s="6" t="str">
        <f t="shared" si="32"/>
        <v>19164Phường Quang Vinh11</v>
      </c>
    </row>
    <row r="2098" spans="1:18">
      <c r="A2098" s="6">
        <v>2097</v>
      </c>
      <c r="B2098" s="6">
        <v>19</v>
      </c>
      <c r="C2098" s="6" t="s">
        <v>2292</v>
      </c>
      <c r="D2098" s="6">
        <v>164</v>
      </c>
      <c r="E2098" s="6" t="s">
        <v>2293</v>
      </c>
      <c r="F2098" s="6">
        <v>5437</v>
      </c>
      <c r="G2098" s="6" t="s">
        <v>2297</v>
      </c>
      <c r="H2098" s="6">
        <v>1</v>
      </c>
      <c r="I2098" s="6" t="s">
        <v>251</v>
      </c>
      <c r="J2098" s="6">
        <v>1</v>
      </c>
      <c r="K2098" s="6" t="s">
        <v>810</v>
      </c>
      <c r="L2098" s="8">
        <v>5</v>
      </c>
      <c r="M2098" s="6" t="s">
        <v>251</v>
      </c>
      <c r="N2098" s="6" t="s">
        <v>2295</v>
      </c>
      <c r="R2098" s="6" t="str">
        <f t="shared" si="32"/>
        <v>19164Phường Túc Duyên11</v>
      </c>
    </row>
    <row r="2099" spans="1:18">
      <c r="A2099" s="6">
        <v>2098</v>
      </c>
      <c r="B2099" s="6">
        <v>19</v>
      </c>
      <c r="C2099" s="6" t="s">
        <v>2292</v>
      </c>
      <c r="D2099" s="6">
        <v>164</v>
      </c>
      <c r="E2099" s="6" t="s">
        <v>2293</v>
      </c>
      <c r="F2099" s="6">
        <v>5440</v>
      </c>
      <c r="G2099" s="6" t="s">
        <v>347</v>
      </c>
      <c r="H2099" s="6">
        <v>1</v>
      </c>
      <c r="I2099" s="6" t="s">
        <v>251</v>
      </c>
      <c r="J2099" s="6">
        <v>1</v>
      </c>
      <c r="K2099" s="6" t="s">
        <v>810</v>
      </c>
      <c r="L2099" s="8">
        <v>5</v>
      </c>
      <c r="M2099" s="6" t="s">
        <v>251</v>
      </c>
      <c r="N2099" s="6" t="s">
        <v>2295</v>
      </c>
      <c r="R2099" s="6" t="str">
        <f t="shared" si="32"/>
        <v>19164Phường Hoàng Văn Thụ11</v>
      </c>
    </row>
    <row r="2100" spans="1:18">
      <c r="A2100" s="6">
        <v>2099</v>
      </c>
      <c r="B2100" s="6">
        <v>19</v>
      </c>
      <c r="C2100" s="6" t="s">
        <v>2292</v>
      </c>
      <c r="D2100" s="6">
        <v>164</v>
      </c>
      <c r="E2100" s="6" t="s">
        <v>2293</v>
      </c>
      <c r="F2100" s="6">
        <v>5443</v>
      </c>
      <c r="G2100" s="6" t="s">
        <v>2298</v>
      </c>
      <c r="H2100" s="6">
        <v>1</v>
      </c>
      <c r="I2100" s="6" t="s">
        <v>251</v>
      </c>
      <c r="J2100" s="6">
        <v>1</v>
      </c>
      <c r="K2100" s="6" t="s">
        <v>810</v>
      </c>
      <c r="L2100" s="8">
        <v>5</v>
      </c>
      <c r="M2100" s="6" t="s">
        <v>251</v>
      </c>
      <c r="N2100" s="6" t="s">
        <v>2295</v>
      </c>
      <c r="R2100" s="6" t="str">
        <f t="shared" si="32"/>
        <v>19164Phường Trưng Vương11</v>
      </c>
    </row>
    <row r="2101" spans="1:18">
      <c r="A2101" s="6">
        <v>2100</v>
      </c>
      <c r="B2101" s="6">
        <v>19</v>
      </c>
      <c r="C2101" s="6" t="s">
        <v>2292</v>
      </c>
      <c r="D2101" s="6">
        <v>164</v>
      </c>
      <c r="E2101" s="6" t="s">
        <v>2293</v>
      </c>
      <c r="F2101" s="6">
        <v>5446</v>
      </c>
      <c r="G2101" s="6" t="s">
        <v>320</v>
      </c>
      <c r="H2101" s="6">
        <v>1</v>
      </c>
      <c r="I2101" s="6" t="s">
        <v>251</v>
      </c>
      <c r="J2101" s="6">
        <v>1</v>
      </c>
      <c r="K2101" s="6" t="s">
        <v>810</v>
      </c>
      <c r="L2101" s="8">
        <v>5</v>
      </c>
      <c r="M2101" s="6" t="s">
        <v>251</v>
      </c>
      <c r="N2101" s="6" t="s">
        <v>2295</v>
      </c>
      <c r="R2101" s="6" t="str">
        <f t="shared" si="32"/>
        <v>19164Phường Quang Trung11</v>
      </c>
    </row>
    <row r="2102" spans="1:18">
      <c r="A2102" s="6">
        <v>2101</v>
      </c>
      <c r="B2102" s="6">
        <v>19</v>
      </c>
      <c r="C2102" s="6" t="s">
        <v>2292</v>
      </c>
      <c r="D2102" s="6">
        <v>164</v>
      </c>
      <c r="E2102" s="6" t="s">
        <v>2293</v>
      </c>
      <c r="F2102" s="6">
        <v>5449</v>
      </c>
      <c r="G2102" s="6" t="s">
        <v>2299</v>
      </c>
      <c r="H2102" s="6">
        <v>1</v>
      </c>
      <c r="I2102" s="6" t="s">
        <v>251</v>
      </c>
      <c r="J2102" s="6">
        <v>1</v>
      </c>
      <c r="K2102" s="6" t="s">
        <v>810</v>
      </c>
      <c r="L2102" s="8">
        <v>5</v>
      </c>
      <c r="M2102" s="6" t="s">
        <v>251</v>
      </c>
      <c r="N2102" s="6" t="s">
        <v>2295</v>
      </c>
      <c r="R2102" s="6" t="str">
        <f t="shared" si="32"/>
        <v>19164Phường Phan Đình Phùng11</v>
      </c>
    </row>
    <row r="2103" spans="1:18">
      <c r="A2103" s="6">
        <v>2102</v>
      </c>
      <c r="B2103" s="6">
        <v>19</v>
      </c>
      <c r="C2103" s="6" t="s">
        <v>2292</v>
      </c>
      <c r="D2103" s="6">
        <v>164</v>
      </c>
      <c r="E2103" s="6" t="s">
        <v>2293</v>
      </c>
      <c r="F2103" s="6">
        <v>5452</v>
      </c>
      <c r="G2103" s="6" t="s">
        <v>2167</v>
      </c>
      <c r="H2103" s="6">
        <v>1</v>
      </c>
      <c r="I2103" s="6" t="s">
        <v>251</v>
      </c>
      <c r="J2103" s="6">
        <v>1</v>
      </c>
      <c r="K2103" s="6" t="s">
        <v>810</v>
      </c>
      <c r="L2103" s="8">
        <v>5</v>
      </c>
      <c r="M2103" s="6" t="s">
        <v>251</v>
      </c>
      <c r="N2103" s="6" t="s">
        <v>2295</v>
      </c>
      <c r="R2103" s="6" t="str">
        <f t="shared" si="32"/>
        <v>19164Phường Tân Thịnh11</v>
      </c>
    </row>
    <row r="2104" spans="1:18">
      <c r="A2104" s="6">
        <v>2103</v>
      </c>
      <c r="B2104" s="6">
        <v>19</v>
      </c>
      <c r="C2104" s="6" t="s">
        <v>2292</v>
      </c>
      <c r="D2104" s="6">
        <v>164</v>
      </c>
      <c r="E2104" s="6" t="s">
        <v>2293</v>
      </c>
      <c r="F2104" s="6">
        <v>5455</v>
      </c>
      <c r="G2104" s="6" t="s">
        <v>2300</v>
      </c>
      <c r="H2104" s="6">
        <v>1</v>
      </c>
      <c r="I2104" s="6" t="s">
        <v>251</v>
      </c>
      <c r="J2104" s="6">
        <v>1</v>
      </c>
      <c r="K2104" s="6" t="s">
        <v>810</v>
      </c>
      <c r="L2104" s="8">
        <v>5</v>
      </c>
      <c r="M2104" s="6" t="s">
        <v>251</v>
      </c>
      <c r="N2104" s="6" t="s">
        <v>2295</v>
      </c>
      <c r="R2104" s="6" t="str">
        <f t="shared" si="32"/>
        <v>19164Phường Thịnh Đán11</v>
      </c>
    </row>
    <row r="2105" spans="1:18">
      <c r="A2105" s="6">
        <v>2104</v>
      </c>
      <c r="B2105" s="6">
        <v>19</v>
      </c>
      <c r="C2105" s="6" t="s">
        <v>2292</v>
      </c>
      <c r="D2105" s="6">
        <v>164</v>
      </c>
      <c r="E2105" s="6" t="s">
        <v>2293</v>
      </c>
      <c r="F2105" s="6">
        <v>5458</v>
      </c>
      <c r="G2105" s="6" t="s">
        <v>2301</v>
      </c>
      <c r="H2105" s="6">
        <v>1</v>
      </c>
      <c r="I2105" s="6" t="s">
        <v>251</v>
      </c>
      <c r="J2105" s="6">
        <v>1</v>
      </c>
      <c r="K2105" s="6" t="s">
        <v>810</v>
      </c>
      <c r="L2105" s="8">
        <v>5</v>
      </c>
      <c r="M2105" s="6" t="s">
        <v>251</v>
      </c>
      <c r="N2105" s="6" t="s">
        <v>2295</v>
      </c>
      <c r="R2105" s="6" t="str">
        <f t="shared" si="32"/>
        <v>19164Phường Đồng Quang11</v>
      </c>
    </row>
    <row r="2106" spans="1:18">
      <c r="A2106" s="6">
        <v>2105</v>
      </c>
      <c r="B2106" s="6">
        <v>19</v>
      </c>
      <c r="C2106" s="6" t="s">
        <v>2292</v>
      </c>
      <c r="D2106" s="6">
        <v>164</v>
      </c>
      <c r="E2106" s="6" t="s">
        <v>2293</v>
      </c>
      <c r="F2106" s="6">
        <v>5461</v>
      </c>
      <c r="G2106" s="6" t="s">
        <v>2302</v>
      </c>
      <c r="H2106" s="6">
        <v>1</v>
      </c>
      <c r="I2106" s="6" t="s">
        <v>251</v>
      </c>
      <c r="J2106" s="6">
        <v>1</v>
      </c>
      <c r="K2106" s="6" t="s">
        <v>810</v>
      </c>
      <c r="L2106" s="8">
        <v>5</v>
      </c>
      <c r="M2106" s="6" t="s">
        <v>251</v>
      </c>
      <c r="N2106" s="6" t="s">
        <v>2295</v>
      </c>
      <c r="R2106" s="6" t="str">
        <f t="shared" si="32"/>
        <v>19164Phường Gia Sàng11</v>
      </c>
    </row>
    <row r="2107" spans="1:18">
      <c r="A2107" s="6">
        <v>2106</v>
      </c>
      <c r="B2107" s="6">
        <v>19</v>
      </c>
      <c r="C2107" s="6" t="s">
        <v>2292</v>
      </c>
      <c r="D2107" s="6">
        <v>164</v>
      </c>
      <c r="E2107" s="6" t="s">
        <v>2293</v>
      </c>
      <c r="F2107" s="6">
        <v>5464</v>
      </c>
      <c r="G2107" s="6" t="s">
        <v>2303</v>
      </c>
      <c r="H2107" s="6">
        <v>1</v>
      </c>
      <c r="I2107" s="6" t="s">
        <v>251</v>
      </c>
      <c r="J2107" s="6">
        <v>1</v>
      </c>
      <c r="K2107" s="6" t="s">
        <v>810</v>
      </c>
      <c r="L2107" s="8">
        <v>5</v>
      </c>
      <c r="M2107" s="6" t="s">
        <v>251</v>
      </c>
      <c r="N2107" s="6" t="s">
        <v>2295</v>
      </c>
      <c r="R2107" s="6" t="str">
        <f t="shared" si="32"/>
        <v>19164Phường Tân Lập11</v>
      </c>
    </row>
    <row r="2108" spans="1:18">
      <c r="A2108" s="6">
        <v>2107</v>
      </c>
      <c r="B2108" s="6">
        <v>19</v>
      </c>
      <c r="C2108" s="6" t="s">
        <v>2292</v>
      </c>
      <c r="D2108" s="6">
        <v>164</v>
      </c>
      <c r="E2108" s="6" t="s">
        <v>2293</v>
      </c>
      <c r="F2108" s="6">
        <v>5467</v>
      </c>
      <c r="G2108" s="6" t="s">
        <v>2304</v>
      </c>
      <c r="H2108" s="6">
        <v>1</v>
      </c>
      <c r="I2108" s="6" t="s">
        <v>251</v>
      </c>
      <c r="J2108" s="6">
        <v>1</v>
      </c>
      <c r="K2108" s="6" t="s">
        <v>810</v>
      </c>
      <c r="L2108" s="8">
        <v>5</v>
      </c>
      <c r="M2108" s="6" t="s">
        <v>251</v>
      </c>
      <c r="N2108" s="6" t="s">
        <v>2295</v>
      </c>
      <c r="R2108" s="6" t="str">
        <f t="shared" si="32"/>
        <v>19164Phường Cam Giá11</v>
      </c>
    </row>
    <row r="2109" spans="1:18">
      <c r="A2109" s="6">
        <v>2108</v>
      </c>
      <c r="B2109" s="6">
        <v>19</v>
      </c>
      <c r="C2109" s="6" t="s">
        <v>2292</v>
      </c>
      <c r="D2109" s="6">
        <v>164</v>
      </c>
      <c r="E2109" s="6" t="s">
        <v>2293</v>
      </c>
      <c r="F2109" s="6">
        <v>5470</v>
      </c>
      <c r="G2109" s="6" t="s">
        <v>2305</v>
      </c>
      <c r="H2109" s="6">
        <v>1</v>
      </c>
      <c r="I2109" s="6" t="s">
        <v>251</v>
      </c>
      <c r="J2109" s="6">
        <v>1</v>
      </c>
      <c r="K2109" s="6" t="s">
        <v>810</v>
      </c>
      <c r="L2109" s="8">
        <v>5</v>
      </c>
      <c r="M2109" s="6" t="s">
        <v>251</v>
      </c>
      <c r="N2109" s="6" t="s">
        <v>2295</v>
      </c>
      <c r="R2109" s="6" t="str">
        <f t="shared" si="32"/>
        <v>19164Phường Phú Xá11</v>
      </c>
    </row>
    <row r="2110" spans="1:18">
      <c r="A2110" s="6">
        <v>2109</v>
      </c>
      <c r="B2110" s="6">
        <v>19</v>
      </c>
      <c r="C2110" s="6" t="s">
        <v>2292</v>
      </c>
      <c r="D2110" s="6">
        <v>164</v>
      </c>
      <c r="E2110" s="6" t="s">
        <v>2293</v>
      </c>
      <c r="F2110" s="6">
        <v>5473</v>
      </c>
      <c r="G2110" s="6" t="s">
        <v>2306</v>
      </c>
      <c r="H2110" s="6">
        <v>1</v>
      </c>
      <c r="I2110" s="6" t="s">
        <v>251</v>
      </c>
      <c r="J2110" s="6">
        <v>1</v>
      </c>
      <c r="K2110" s="6" t="s">
        <v>810</v>
      </c>
      <c r="L2110" s="8">
        <v>5</v>
      </c>
      <c r="M2110" s="6" t="s">
        <v>251</v>
      </c>
      <c r="N2110" s="6" t="s">
        <v>2295</v>
      </c>
      <c r="R2110" s="6" t="str">
        <f t="shared" si="32"/>
        <v>19164Phường Hương Sơn11</v>
      </c>
    </row>
    <row r="2111" spans="1:18">
      <c r="A2111" s="6">
        <v>2110</v>
      </c>
      <c r="B2111" s="6">
        <v>19</v>
      </c>
      <c r="C2111" s="6" t="s">
        <v>2292</v>
      </c>
      <c r="D2111" s="6">
        <v>164</v>
      </c>
      <c r="E2111" s="6" t="s">
        <v>2293</v>
      </c>
      <c r="F2111" s="6">
        <v>5476</v>
      </c>
      <c r="G2111" s="6" t="s">
        <v>2307</v>
      </c>
      <c r="H2111" s="6">
        <v>1</v>
      </c>
      <c r="I2111" s="6" t="s">
        <v>251</v>
      </c>
      <c r="J2111" s="6">
        <v>1</v>
      </c>
      <c r="K2111" s="6" t="s">
        <v>810</v>
      </c>
      <c r="L2111" s="8">
        <v>5</v>
      </c>
      <c r="M2111" s="6" t="s">
        <v>251</v>
      </c>
      <c r="N2111" s="6" t="s">
        <v>2295</v>
      </c>
      <c r="R2111" s="6" t="str">
        <f t="shared" si="32"/>
        <v>19164Phường Trung Thành11</v>
      </c>
    </row>
    <row r="2112" spans="1:18">
      <c r="A2112" s="6">
        <v>2111</v>
      </c>
      <c r="B2112" s="6">
        <v>19</v>
      </c>
      <c r="C2112" s="6" t="s">
        <v>2292</v>
      </c>
      <c r="D2112" s="6">
        <v>164</v>
      </c>
      <c r="E2112" s="6" t="s">
        <v>2293</v>
      </c>
      <c r="F2112" s="6">
        <v>5479</v>
      </c>
      <c r="G2112" s="6" t="s">
        <v>2308</v>
      </c>
      <c r="H2112" s="6">
        <v>1</v>
      </c>
      <c r="I2112" s="6" t="s">
        <v>251</v>
      </c>
      <c r="J2112" s="6">
        <v>1</v>
      </c>
      <c r="K2112" s="6" t="s">
        <v>810</v>
      </c>
      <c r="L2112" s="8">
        <v>5</v>
      </c>
      <c r="M2112" s="6" t="s">
        <v>251</v>
      </c>
      <c r="N2112" s="6" t="s">
        <v>2295</v>
      </c>
      <c r="R2112" s="6" t="str">
        <f t="shared" si="32"/>
        <v>19164Phường Tân Thành11</v>
      </c>
    </row>
    <row r="2113" spans="1:18">
      <c r="A2113" s="6">
        <v>2112</v>
      </c>
      <c r="B2113" s="6">
        <v>19</v>
      </c>
      <c r="C2113" s="6" t="s">
        <v>2292</v>
      </c>
      <c r="D2113" s="6">
        <v>164</v>
      </c>
      <c r="E2113" s="6" t="s">
        <v>2293</v>
      </c>
      <c r="F2113" s="6">
        <v>5482</v>
      </c>
      <c r="G2113" s="6" t="s">
        <v>2309</v>
      </c>
      <c r="H2113" s="6">
        <v>1</v>
      </c>
      <c r="I2113" s="6" t="s">
        <v>251</v>
      </c>
      <c r="J2113" s="6">
        <v>1</v>
      </c>
      <c r="K2113" s="6" t="s">
        <v>810</v>
      </c>
      <c r="L2113" s="8">
        <v>5</v>
      </c>
      <c r="M2113" s="6" t="s">
        <v>251</v>
      </c>
      <c r="N2113" s="6" t="s">
        <v>2295</v>
      </c>
      <c r="R2113" s="6" t="str">
        <f t="shared" si="32"/>
        <v>19164Phường Tân Long11</v>
      </c>
    </row>
    <row r="2114" spans="1:18">
      <c r="A2114" s="6">
        <v>2113</v>
      </c>
      <c r="B2114" s="6">
        <v>19</v>
      </c>
      <c r="C2114" s="6" t="s">
        <v>2292</v>
      </c>
      <c r="D2114" s="6">
        <v>164</v>
      </c>
      <c r="E2114" s="6" t="s">
        <v>2293</v>
      </c>
      <c r="F2114" s="6">
        <v>5485</v>
      </c>
      <c r="G2114" s="6" t="s">
        <v>2310</v>
      </c>
      <c r="H2114" s="6">
        <v>2</v>
      </c>
      <c r="I2114" s="6" t="s">
        <v>297</v>
      </c>
      <c r="J2114" s="6">
        <v>1</v>
      </c>
      <c r="K2114" s="6" t="s">
        <v>810</v>
      </c>
      <c r="L2114" s="8">
        <v>6</v>
      </c>
      <c r="M2114" s="6" t="s">
        <v>297</v>
      </c>
      <c r="N2114" s="6" t="s">
        <v>2295</v>
      </c>
      <c r="R2114" s="6" t="str">
        <f t="shared" si="32"/>
        <v>19164Xã Phúc Hà21</v>
      </c>
    </row>
    <row r="2115" spans="1:18">
      <c r="A2115" s="6">
        <v>2114</v>
      </c>
      <c r="B2115" s="6">
        <v>19</v>
      </c>
      <c r="C2115" s="6" t="s">
        <v>2292</v>
      </c>
      <c r="D2115" s="6">
        <v>164</v>
      </c>
      <c r="E2115" s="6" t="s">
        <v>2293</v>
      </c>
      <c r="F2115" s="6">
        <v>5488</v>
      </c>
      <c r="G2115" s="6" t="s">
        <v>2311</v>
      </c>
      <c r="H2115" s="6">
        <v>2</v>
      </c>
      <c r="I2115" s="6" t="s">
        <v>297</v>
      </c>
      <c r="J2115" s="6">
        <v>1</v>
      </c>
      <c r="K2115" s="6" t="s">
        <v>810</v>
      </c>
      <c r="L2115" s="8">
        <v>6</v>
      </c>
      <c r="M2115" s="6" t="s">
        <v>297</v>
      </c>
      <c r="N2115" s="6" t="s">
        <v>2295</v>
      </c>
      <c r="R2115" s="6" t="str">
        <f t="shared" ref="R2115:R2178" si="33">CONCATENATE(B2115,D2115,G2115,H2115,J2115)</f>
        <v>19164Xã Phúc Xuân21</v>
      </c>
    </row>
    <row r="2116" spans="1:18">
      <c r="A2116" s="6">
        <v>2115</v>
      </c>
      <c r="B2116" s="6">
        <v>19</v>
      </c>
      <c r="C2116" s="6" t="s">
        <v>2292</v>
      </c>
      <c r="D2116" s="6">
        <v>164</v>
      </c>
      <c r="E2116" s="6" t="s">
        <v>2293</v>
      </c>
      <c r="F2116" s="6">
        <v>5491</v>
      </c>
      <c r="G2116" s="6" t="s">
        <v>1382</v>
      </c>
      <c r="H2116" s="6">
        <v>2</v>
      </c>
      <c r="I2116" s="6" t="s">
        <v>297</v>
      </c>
      <c r="J2116" s="6">
        <v>1</v>
      </c>
      <c r="K2116" s="6" t="s">
        <v>810</v>
      </c>
      <c r="L2116" s="8">
        <v>6</v>
      </c>
      <c r="M2116" s="6" t="s">
        <v>297</v>
      </c>
      <c r="N2116" s="6" t="s">
        <v>2295</v>
      </c>
      <c r="R2116" s="6" t="str">
        <f t="shared" si="33"/>
        <v>19164Xã Quyết Thắng21</v>
      </c>
    </row>
    <row r="2117" spans="1:18">
      <c r="A2117" s="6">
        <v>2116</v>
      </c>
      <c r="B2117" s="6">
        <v>19</v>
      </c>
      <c r="C2117" s="6" t="s">
        <v>2292</v>
      </c>
      <c r="D2117" s="6">
        <v>164</v>
      </c>
      <c r="E2117" s="6" t="s">
        <v>2293</v>
      </c>
      <c r="F2117" s="6">
        <v>5494</v>
      </c>
      <c r="G2117" s="6" t="s">
        <v>2312</v>
      </c>
      <c r="H2117" s="6">
        <v>2</v>
      </c>
      <c r="I2117" s="6" t="s">
        <v>297</v>
      </c>
      <c r="J2117" s="6">
        <v>1</v>
      </c>
      <c r="K2117" s="6" t="s">
        <v>810</v>
      </c>
      <c r="L2117" s="8">
        <v>6</v>
      </c>
      <c r="M2117" s="6" t="s">
        <v>297</v>
      </c>
      <c r="N2117" s="6" t="s">
        <v>2295</v>
      </c>
      <c r="R2117" s="6" t="str">
        <f t="shared" si="33"/>
        <v>19164Xã Phúc Trìu21</v>
      </c>
    </row>
    <row r="2118" spans="1:18">
      <c r="A2118" s="6">
        <v>2117</v>
      </c>
      <c r="B2118" s="6">
        <v>19</v>
      </c>
      <c r="C2118" s="6" t="s">
        <v>2292</v>
      </c>
      <c r="D2118" s="6">
        <v>164</v>
      </c>
      <c r="E2118" s="6" t="s">
        <v>2293</v>
      </c>
      <c r="F2118" s="6">
        <v>5497</v>
      </c>
      <c r="G2118" s="6" t="s">
        <v>2313</v>
      </c>
      <c r="H2118" s="6">
        <v>2</v>
      </c>
      <c r="I2118" s="6" t="s">
        <v>297</v>
      </c>
      <c r="J2118" s="6">
        <v>1</v>
      </c>
      <c r="K2118" s="6" t="s">
        <v>810</v>
      </c>
      <c r="L2118" s="8">
        <v>6</v>
      </c>
      <c r="M2118" s="6" t="s">
        <v>297</v>
      </c>
      <c r="N2118" s="6" t="s">
        <v>2295</v>
      </c>
      <c r="R2118" s="6" t="str">
        <f t="shared" si="33"/>
        <v>19164Xã Thịnh Đức21</v>
      </c>
    </row>
    <row r="2119" spans="1:18">
      <c r="A2119" s="6">
        <v>2118</v>
      </c>
      <c r="B2119" s="6">
        <v>19</v>
      </c>
      <c r="C2119" s="6" t="s">
        <v>2292</v>
      </c>
      <c r="D2119" s="6">
        <v>164</v>
      </c>
      <c r="E2119" s="6" t="s">
        <v>2293</v>
      </c>
      <c r="F2119" s="6">
        <v>5500</v>
      </c>
      <c r="G2119" s="6" t="s">
        <v>2314</v>
      </c>
      <c r="H2119" s="6">
        <v>1</v>
      </c>
      <c r="I2119" s="6" t="s">
        <v>251</v>
      </c>
      <c r="J2119" s="6">
        <v>1</v>
      </c>
      <c r="K2119" s="6" t="s">
        <v>810</v>
      </c>
      <c r="L2119" s="8">
        <v>5</v>
      </c>
      <c r="M2119" s="6" t="s">
        <v>251</v>
      </c>
      <c r="N2119" s="6" t="s">
        <v>2295</v>
      </c>
      <c r="R2119" s="6" t="str">
        <f t="shared" si="33"/>
        <v>19164Phường Tích Lương11</v>
      </c>
    </row>
    <row r="2120" spans="1:18">
      <c r="A2120" s="6">
        <v>2119</v>
      </c>
      <c r="B2120" s="6">
        <v>19</v>
      </c>
      <c r="C2120" s="6" t="s">
        <v>2292</v>
      </c>
      <c r="D2120" s="6">
        <v>164</v>
      </c>
      <c r="E2120" s="6" t="s">
        <v>2293</v>
      </c>
      <c r="F2120" s="6">
        <v>5503</v>
      </c>
      <c r="G2120" s="6" t="s">
        <v>2315</v>
      </c>
      <c r="H2120" s="6">
        <v>2</v>
      </c>
      <c r="I2120" s="6" t="s">
        <v>297</v>
      </c>
      <c r="J2120" s="6">
        <v>1</v>
      </c>
      <c r="K2120" s="6" t="s">
        <v>810</v>
      </c>
      <c r="L2120" s="8">
        <v>6</v>
      </c>
      <c r="M2120" s="6" t="s">
        <v>297</v>
      </c>
      <c r="N2120" s="6" t="s">
        <v>2295</v>
      </c>
      <c r="R2120" s="6" t="str">
        <f t="shared" si="33"/>
        <v>19164Xã Tân Cương21</v>
      </c>
    </row>
    <row r="2121" spans="1:18">
      <c r="A2121" s="6">
        <v>2120</v>
      </c>
      <c r="B2121" s="6">
        <v>19</v>
      </c>
      <c r="C2121" s="6" t="s">
        <v>2292</v>
      </c>
      <c r="D2121" s="6">
        <v>164</v>
      </c>
      <c r="E2121" s="6" t="s">
        <v>2293</v>
      </c>
      <c r="F2121" s="6">
        <v>5653</v>
      </c>
      <c r="G2121" s="6" t="s">
        <v>2316</v>
      </c>
      <c r="H2121" s="6">
        <v>2</v>
      </c>
      <c r="I2121" s="6" t="s">
        <v>297</v>
      </c>
      <c r="J2121" s="6">
        <v>1</v>
      </c>
      <c r="K2121" s="6" t="s">
        <v>810</v>
      </c>
      <c r="L2121" s="8">
        <v>6</v>
      </c>
      <c r="M2121" s="6" t="s">
        <v>297</v>
      </c>
      <c r="N2121" s="6" t="s">
        <v>2295</v>
      </c>
      <c r="R2121" s="6" t="str">
        <f t="shared" si="33"/>
        <v>19164Xã Sơn Cẩm21</v>
      </c>
    </row>
    <row r="2122" spans="1:18">
      <c r="A2122" s="6">
        <v>2121</v>
      </c>
      <c r="B2122" s="6">
        <v>19</v>
      </c>
      <c r="C2122" s="6" t="s">
        <v>2292</v>
      </c>
      <c r="D2122" s="6">
        <v>164</v>
      </c>
      <c r="E2122" s="6" t="s">
        <v>2293</v>
      </c>
      <c r="F2122" s="6">
        <v>5659</v>
      </c>
      <c r="G2122" s="6" t="s">
        <v>2317</v>
      </c>
      <c r="H2122" s="6">
        <v>1</v>
      </c>
      <c r="I2122" s="6" t="s">
        <v>251</v>
      </c>
      <c r="J2122" s="6">
        <v>1</v>
      </c>
      <c r="K2122" s="6" t="s">
        <v>810</v>
      </c>
      <c r="L2122" s="8">
        <v>5</v>
      </c>
      <c r="M2122" s="6" t="s">
        <v>251</v>
      </c>
      <c r="N2122" s="6" t="s">
        <v>2295</v>
      </c>
      <c r="R2122" s="6" t="str">
        <f t="shared" si="33"/>
        <v>19164Phường Chùa Hang11</v>
      </c>
    </row>
    <row r="2123" spans="1:18">
      <c r="A2123" s="6">
        <v>2122</v>
      </c>
      <c r="B2123" s="6">
        <v>19</v>
      </c>
      <c r="C2123" s="6" t="s">
        <v>2292</v>
      </c>
      <c r="D2123" s="6">
        <v>164</v>
      </c>
      <c r="E2123" s="6" t="s">
        <v>2293</v>
      </c>
      <c r="F2123" s="6">
        <v>5695</v>
      </c>
      <c r="G2123" s="6" t="s">
        <v>2318</v>
      </c>
      <c r="H2123" s="6">
        <v>2</v>
      </c>
      <c r="I2123" s="6" t="s">
        <v>297</v>
      </c>
      <c r="J2123" s="6">
        <v>1</v>
      </c>
      <c r="K2123" s="6" t="s">
        <v>810</v>
      </c>
      <c r="L2123" s="8">
        <v>6</v>
      </c>
      <c r="M2123" s="6" t="s">
        <v>297</v>
      </c>
      <c r="N2123" s="6" t="s">
        <v>2295</v>
      </c>
      <c r="R2123" s="6" t="str">
        <f t="shared" si="33"/>
        <v>19164Xã Cao Ngạn21</v>
      </c>
    </row>
    <row r="2124" spans="1:18">
      <c r="A2124" s="6">
        <v>2123</v>
      </c>
      <c r="B2124" s="6">
        <v>19</v>
      </c>
      <c r="C2124" s="6" t="s">
        <v>2292</v>
      </c>
      <c r="D2124" s="6">
        <v>164</v>
      </c>
      <c r="E2124" s="6" t="s">
        <v>2293</v>
      </c>
      <c r="F2124" s="6">
        <v>5701</v>
      </c>
      <c r="G2124" s="6" t="s">
        <v>2319</v>
      </c>
      <c r="H2124" s="6">
        <v>2</v>
      </c>
      <c r="I2124" s="6" t="s">
        <v>297</v>
      </c>
      <c r="J2124" s="6">
        <v>1</v>
      </c>
      <c r="K2124" s="6" t="s">
        <v>810</v>
      </c>
      <c r="L2124" s="8">
        <v>6</v>
      </c>
      <c r="M2124" s="6" t="s">
        <v>297</v>
      </c>
      <c r="N2124" s="6" t="s">
        <v>2295</v>
      </c>
      <c r="R2124" s="6" t="str">
        <f t="shared" si="33"/>
        <v>19164Xã Linh Sơn21</v>
      </c>
    </row>
    <row r="2125" spans="1:18">
      <c r="A2125" s="6">
        <v>2124</v>
      </c>
      <c r="B2125" s="6">
        <v>19</v>
      </c>
      <c r="C2125" s="6" t="s">
        <v>2292</v>
      </c>
      <c r="D2125" s="6">
        <v>164</v>
      </c>
      <c r="E2125" s="6" t="s">
        <v>2293</v>
      </c>
      <c r="F2125" s="6">
        <v>5710</v>
      </c>
      <c r="G2125" s="6" t="s">
        <v>2320</v>
      </c>
      <c r="H2125" s="6">
        <v>1</v>
      </c>
      <c r="I2125" s="6" t="s">
        <v>251</v>
      </c>
      <c r="J2125" s="6">
        <v>1</v>
      </c>
      <c r="K2125" s="6" t="s">
        <v>810</v>
      </c>
      <c r="L2125" s="8">
        <v>5</v>
      </c>
      <c r="M2125" s="6" t="s">
        <v>251</v>
      </c>
      <c r="N2125" s="6" t="s">
        <v>2295</v>
      </c>
      <c r="R2125" s="6" t="str">
        <f t="shared" si="33"/>
        <v>19164Phường Đồng Bẩm11</v>
      </c>
    </row>
    <row r="2126" spans="1:18">
      <c r="A2126" s="6">
        <v>2125</v>
      </c>
      <c r="B2126" s="6">
        <v>19</v>
      </c>
      <c r="C2126" s="6" t="s">
        <v>2292</v>
      </c>
      <c r="D2126" s="6">
        <v>164</v>
      </c>
      <c r="E2126" s="6" t="s">
        <v>2293</v>
      </c>
      <c r="F2126" s="6">
        <v>5713</v>
      </c>
      <c r="G2126" s="6" t="s">
        <v>2321</v>
      </c>
      <c r="H2126" s="6">
        <v>2</v>
      </c>
      <c r="I2126" s="6" t="s">
        <v>297</v>
      </c>
      <c r="J2126" s="6">
        <v>1</v>
      </c>
      <c r="K2126" s="6" t="s">
        <v>810</v>
      </c>
      <c r="L2126" s="8">
        <v>6</v>
      </c>
      <c r="M2126" s="6" t="s">
        <v>297</v>
      </c>
      <c r="N2126" s="6" t="s">
        <v>2295</v>
      </c>
      <c r="R2126" s="6" t="str">
        <f t="shared" si="33"/>
        <v>19164Xã Huống Thượng21</v>
      </c>
    </row>
    <row r="2127" spans="1:18">
      <c r="A2127" s="6">
        <v>2126</v>
      </c>
      <c r="B2127" s="6">
        <v>19</v>
      </c>
      <c r="C2127" s="6" t="s">
        <v>2292</v>
      </c>
      <c r="D2127" s="6">
        <v>164</v>
      </c>
      <c r="E2127" s="6" t="s">
        <v>2293</v>
      </c>
      <c r="F2127" s="6">
        <v>5914</v>
      </c>
      <c r="G2127" s="6" t="s">
        <v>2322</v>
      </c>
      <c r="H2127" s="6">
        <v>2</v>
      </c>
      <c r="I2127" s="6" t="s">
        <v>297</v>
      </c>
      <c r="J2127" s="6">
        <v>1</v>
      </c>
      <c r="K2127" s="6" t="s">
        <v>810</v>
      </c>
      <c r="L2127" s="8">
        <v>6</v>
      </c>
      <c r="M2127" s="6" t="s">
        <v>297</v>
      </c>
      <c r="N2127" s="6" t="s">
        <v>2295</v>
      </c>
      <c r="R2127" s="6" t="str">
        <f t="shared" si="33"/>
        <v>19164Xã Đồng Liên21</v>
      </c>
    </row>
    <row r="2128" spans="1:18">
      <c r="A2128" s="6">
        <v>2127</v>
      </c>
      <c r="B2128" s="6">
        <v>19</v>
      </c>
      <c r="C2128" s="6" t="s">
        <v>2292</v>
      </c>
      <c r="D2128" s="6">
        <v>165</v>
      </c>
      <c r="E2128" s="6" t="s">
        <v>2323</v>
      </c>
      <c r="F2128" s="6">
        <v>5506</v>
      </c>
      <c r="G2128" s="6" t="s">
        <v>2324</v>
      </c>
      <c r="H2128" s="6">
        <v>1</v>
      </c>
      <c r="I2128" s="6" t="s">
        <v>251</v>
      </c>
      <c r="J2128" s="6">
        <v>1</v>
      </c>
      <c r="K2128" s="6" t="s">
        <v>810</v>
      </c>
      <c r="L2128" s="8">
        <v>5</v>
      </c>
      <c r="M2128" s="6" t="s">
        <v>251</v>
      </c>
      <c r="N2128" s="6" t="s">
        <v>2295</v>
      </c>
      <c r="R2128" s="6" t="str">
        <f t="shared" si="33"/>
        <v>19165Phường Lương Sơn11</v>
      </c>
    </row>
    <row r="2129" spans="1:18">
      <c r="A2129" s="6">
        <v>2128</v>
      </c>
      <c r="B2129" s="6">
        <v>19</v>
      </c>
      <c r="C2129" s="6" t="s">
        <v>2292</v>
      </c>
      <c r="D2129" s="6">
        <v>165</v>
      </c>
      <c r="E2129" s="6" t="s">
        <v>2323</v>
      </c>
      <c r="F2129" s="6">
        <v>5509</v>
      </c>
      <c r="G2129" s="6" t="s">
        <v>2325</v>
      </c>
      <c r="H2129" s="6">
        <v>1</v>
      </c>
      <c r="I2129" s="6" t="s">
        <v>251</v>
      </c>
      <c r="J2129" s="6">
        <v>1</v>
      </c>
      <c r="K2129" s="6" t="s">
        <v>810</v>
      </c>
      <c r="L2129" s="8">
        <v>5</v>
      </c>
      <c r="M2129" s="6" t="s">
        <v>251</v>
      </c>
      <c r="N2129" s="6" t="s">
        <v>2295</v>
      </c>
      <c r="R2129" s="6" t="str">
        <f t="shared" si="33"/>
        <v>19165Phường Châu Sơn11</v>
      </c>
    </row>
    <row r="2130" spans="1:18">
      <c r="A2130" s="6">
        <v>2129</v>
      </c>
      <c r="B2130" s="6">
        <v>19</v>
      </c>
      <c r="C2130" s="6" t="s">
        <v>2292</v>
      </c>
      <c r="D2130" s="6">
        <v>165</v>
      </c>
      <c r="E2130" s="6" t="s">
        <v>2323</v>
      </c>
      <c r="F2130" s="6">
        <v>5512</v>
      </c>
      <c r="G2130" s="6" t="s">
        <v>2326</v>
      </c>
      <c r="H2130" s="6">
        <v>1</v>
      </c>
      <c r="I2130" s="6" t="s">
        <v>251</v>
      </c>
      <c r="J2130" s="6">
        <v>1</v>
      </c>
      <c r="K2130" s="6" t="s">
        <v>810</v>
      </c>
      <c r="L2130" s="8">
        <v>5</v>
      </c>
      <c r="M2130" s="6" t="s">
        <v>251</v>
      </c>
      <c r="N2130" s="6" t="s">
        <v>2295</v>
      </c>
      <c r="R2130" s="6" t="str">
        <f t="shared" si="33"/>
        <v>19165Phường Mỏ Chè11</v>
      </c>
    </row>
    <row r="2131" spans="1:18">
      <c r="A2131" s="6">
        <v>2130</v>
      </c>
      <c r="B2131" s="6">
        <v>19</v>
      </c>
      <c r="C2131" s="6" t="s">
        <v>2292</v>
      </c>
      <c r="D2131" s="6">
        <v>165</v>
      </c>
      <c r="E2131" s="6" t="s">
        <v>2323</v>
      </c>
      <c r="F2131" s="6">
        <v>5515</v>
      </c>
      <c r="G2131" s="6" t="s">
        <v>2327</v>
      </c>
      <c r="H2131" s="6">
        <v>1</v>
      </c>
      <c r="I2131" s="6" t="s">
        <v>251</v>
      </c>
      <c r="J2131" s="6">
        <v>1</v>
      </c>
      <c r="K2131" s="6" t="s">
        <v>810</v>
      </c>
      <c r="L2131" s="8">
        <v>5</v>
      </c>
      <c r="M2131" s="6" t="s">
        <v>251</v>
      </c>
      <c r="N2131" s="6" t="s">
        <v>2295</v>
      </c>
      <c r="R2131" s="6" t="str">
        <f t="shared" si="33"/>
        <v>19165Phường Cải Đan11</v>
      </c>
    </row>
    <row r="2132" spans="1:18">
      <c r="A2132" s="6">
        <v>2131</v>
      </c>
      <c r="B2132" s="6">
        <v>19</v>
      </c>
      <c r="C2132" s="6" t="s">
        <v>2292</v>
      </c>
      <c r="D2132" s="6">
        <v>165</v>
      </c>
      <c r="E2132" s="6" t="s">
        <v>2323</v>
      </c>
      <c r="F2132" s="6">
        <v>5518</v>
      </c>
      <c r="G2132" s="6" t="s">
        <v>2328</v>
      </c>
      <c r="H2132" s="6">
        <v>1</v>
      </c>
      <c r="I2132" s="6" t="s">
        <v>251</v>
      </c>
      <c r="J2132" s="6">
        <v>1</v>
      </c>
      <c r="K2132" s="6" t="s">
        <v>810</v>
      </c>
      <c r="L2132" s="8">
        <v>5</v>
      </c>
      <c r="M2132" s="6" t="s">
        <v>251</v>
      </c>
      <c r="N2132" s="6" t="s">
        <v>2295</v>
      </c>
      <c r="R2132" s="6" t="str">
        <f t="shared" si="33"/>
        <v>19165Phường Thắng Lợi11</v>
      </c>
    </row>
    <row r="2133" spans="1:18">
      <c r="A2133" s="6">
        <v>2132</v>
      </c>
      <c r="B2133" s="6">
        <v>19</v>
      </c>
      <c r="C2133" s="6" t="s">
        <v>2292</v>
      </c>
      <c r="D2133" s="6">
        <v>165</v>
      </c>
      <c r="E2133" s="6" t="s">
        <v>2323</v>
      </c>
      <c r="F2133" s="6">
        <v>5521</v>
      </c>
      <c r="G2133" s="6" t="s">
        <v>2329</v>
      </c>
      <c r="H2133" s="6">
        <v>1</v>
      </c>
      <c r="I2133" s="6" t="s">
        <v>251</v>
      </c>
      <c r="J2133" s="6">
        <v>1</v>
      </c>
      <c r="K2133" s="6" t="s">
        <v>810</v>
      </c>
      <c r="L2133" s="8">
        <v>5</v>
      </c>
      <c r="M2133" s="6" t="s">
        <v>251</v>
      </c>
      <c r="N2133" s="6" t="s">
        <v>2295</v>
      </c>
      <c r="R2133" s="6" t="str">
        <f t="shared" si="33"/>
        <v>19165Phường Phố Cò11</v>
      </c>
    </row>
    <row r="2134" spans="1:18">
      <c r="A2134" s="6">
        <v>2133</v>
      </c>
      <c r="B2134" s="6">
        <v>19</v>
      </c>
      <c r="C2134" s="6" t="s">
        <v>2292</v>
      </c>
      <c r="D2134" s="6">
        <v>165</v>
      </c>
      <c r="E2134" s="6" t="s">
        <v>2323</v>
      </c>
      <c r="F2134" s="6">
        <v>5527</v>
      </c>
      <c r="G2134" s="6" t="s">
        <v>970</v>
      </c>
      <c r="H2134" s="6">
        <v>2</v>
      </c>
      <c r="I2134" s="6" t="s">
        <v>297</v>
      </c>
      <c r="J2134" s="6">
        <v>1</v>
      </c>
      <c r="K2134" s="6" t="s">
        <v>810</v>
      </c>
      <c r="L2134" s="8">
        <v>6</v>
      </c>
      <c r="M2134" s="6" t="s">
        <v>297</v>
      </c>
      <c r="N2134" s="6" t="s">
        <v>2295</v>
      </c>
      <c r="R2134" s="6" t="str">
        <f t="shared" si="33"/>
        <v>19165Xã Tân Quang21</v>
      </c>
    </row>
    <row r="2135" spans="1:18">
      <c r="A2135" s="6">
        <v>2134</v>
      </c>
      <c r="B2135" s="6">
        <v>19</v>
      </c>
      <c r="C2135" s="6" t="s">
        <v>2292</v>
      </c>
      <c r="D2135" s="6">
        <v>165</v>
      </c>
      <c r="E2135" s="6" t="s">
        <v>2323</v>
      </c>
      <c r="F2135" s="6">
        <v>5528</v>
      </c>
      <c r="G2135" s="6" t="s">
        <v>2330</v>
      </c>
      <c r="H2135" s="6">
        <v>1</v>
      </c>
      <c r="I2135" s="6" t="s">
        <v>251</v>
      </c>
      <c r="J2135" s="6">
        <v>1</v>
      </c>
      <c r="K2135" s="6" t="s">
        <v>810</v>
      </c>
      <c r="L2135" s="8">
        <v>5</v>
      </c>
      <c r="M2135" s="6" t="s">
        <v>251</v>
      </c>
      <c r="N2135" s="6" t="s">
        <v>2295</v>
      </c>
      <c r="R2135" s="6" t="str">
        <f t="shared" si="33"/>
        <v>19165Phường Bách Quang11</v>
      </c>
    </row>
    <row r="2136" spans="1:18">
      <c r="A2136" s="6">
        <v>2135</v>
      </c>
      <c r="B2136" s="6">
        <v>19</v>
      </c>
      <c r="C2136" s="6" t="s">
        <v>2292</v>
      </c>
      <c r="D2136" s="6">
        <v>165</v>
      </c>
      <c r="E2136" s="6" t="s">
        <v>2323</v>
      </c>
      <c r="F2136" s="6">
        <v>5530</v>
      </c>
      <c r="G2136" s="6" t="s">
        <v>2205</v>
      </c>
      <c r="H2136" s="6">
        <v>2</v>
      </c>
      <c r="I2136" s="6" t="s">
        <v>297</v>
      </c>
      <c r="J2136" s="6">
        <v>1</v>
      </c>
      <c r="K2136" s="6" t="s">
        <v>810</v>
      </c>
      <c r="L2136" s="8">
        <v>6</v>
      </c>
      <c r="M2136" s="6" t="s">
        <v>297</v>
      </c>
      <c r="N2136" s="6" t="s">
        <v>2295</v>
      </c>
      <c r="R2136" s="6" t="str">
        <f t="shared" si="33"/>
        <v>19165Xã Bình Sơn21</v>
      </c>
    </row>
    <row r="2137" spans="1:18">
      <c r="A2137" s="6">
        <v>2136</v>
      </c>
      <c r="B2137" s="6">
        <v>19</v>
      </c>
      <c r="C2137" s="6" t="s">
        <v>2292</v>
      </c>
      <c r="D2137" s="6">
        <v>165</v>
      </c>
      <c r="E2137" s="6" t="s">
        <v>2323</v>
      </c>
      <c r="F2137" s="6">
        <v>5533</v>
      </c>
      <c r="G2137" s="6" t="s">
        <v>2331</v>
      </c>
      <c r="H2137" s="6">
        <v>2</v>
      </c>
      <c r="I2137" s="6" t="s">
        <v>297</v>
      </c>
      <c r="J2137" s="6">
        <v>1</v>
      </c>
      <c r="K2137" s="6" t="s">
        <v>810</v>
      </c>
      <c r="L2137" s="8">
        <v>6</v>
      </c>
      <c r="M2137" s="6" t="s">
        <v>297</v>
      </c>
      <c r="N2137" s="6" t="s">
        <v>2295</v>
      </c>
      <c r="R2137" s="6" t="str">
        <f t="shared" si="33"/>
        <v>19165Xã Bá Xuyên21</v>
      </c>
    </row>
    <row r="2138" spans="1:18">
      <c r="A2138" s="6">
        <v>2137</v>
      </c>
      <c r="B2138" s="6">
        <v>19</v>
      </c>
      <c r="C2138" s="6" t="s">
        <v>2292</v>
      </c>
      <c r="D2138" s="6">
        <v>167</v>
      </c>
      <c r="E2138" s="6" t="s">
        <v>2332</v>
      </c>
      <c r="F2138" s="6">
        <v>5536</v>
      </c>
      <c r="G2138" s="6" t="s">
        <v>2333</v>
      </c>
      <c r="H2138" s="6">
        <v>1</v>
      </c>
      <c r="I2138" s="6" t="s">
        <v>251</v>
      </c>
      <c r="J2138" s="6">
        <v>1</v>
      </c>
      <c r="K2138" s="6" t="s">
        <v>810</v>
      </c>
      <c r="L2138" s="8">
        <v>5</v>
      </c>
      <c r="M2138" s="6" t="s">
        <v>251</v>
      </c>
      <c r="N2138" s="6" t="s">
        <v>2295</v>
      </c>
      <c r="R2138" s="6" t="str">
        <f t="shared" si="33"/>
        <v>19167Thị trấn Chợ Chu11</v>
      </c>
    </row>
    <row r="2139" spans="1:18">
      <c r="A2139" s="6">
        <v>2138</v>
      </c>
      <c r="B2139" s="6">
        <v>19</v>
      </c>
      <c r="C2139" s="6" t="s">
        <v>2292</v>
      </c>
      <c r="D2139" s="6">
        <v>167</v>
      </c>
      <c r="E2139" s="6" t="s">
        <v>2332</v>
      </c>
      <c r="F2139" s="6">
        <v>5539</v>
      </c>
      <c r="G2139" s="6" t="s">
        <v>2334</v>
      </c>
      <c r="H2139" s="6">
        <v>2</v>
      </c>
      <c r="I2139" s="6" t="s">
        <v>297</v>
      </c>
      <c r="J2139" s="6">
        <v>1</v>
      </c>
      <c r="K2139" s="6" t="s">
        <v>810</v>
      </c>
      <c r="L2139" s="8">
        <v>6</v>
      </c>
      <c r="M2139" s="6" t="s">
        <v>297</v>
      </c>
      <c r="N2139" s="6" t="s">
        <v>2295</v>
      </c>
      <c r="R2139" s="6" t="str">
        <f t="shared" si="33"/>
        <v>19167Xã Linh Thông21</v>
      </c>
    </row>
    <row r="2140" spans="1:18">
      <c r="A2140" s="6">
        <v>2139</v>
      </c>
      <c r="B2140" s="6">
        <v>19</v>
      </c>
      <c r="C2140" s="6" t="s">
        <v>2292</v>
      </c>
      <c r="D2140" s="6">
        <v>167</v>
      </c>
      <c r="E2140" s="6" t="s">
        <v>2332</v>
      </c>
      <c r="F2140" s="6">
        <v>5542</v>
      </c>
      <c r="G2140" s="6" t="s">
        <v>2335</v>
      </c>
      <c r="H2140" s="6">
        <v>2</v>
      </c>
      <c r="I2140" s="6" t="s">
        <v>297</v>
      </c>
      <c r="J2140" s="6">
        <v>1</v>
      </c>
      <c r="K2140" s="6" t="s">
        <v>810</v>
      </c>
      <c r="L2140" s="8">
        <v>6</v>
      </c>
      <c r="M2140" s="6" t="s">
        <v>297</v>
      </c>
      <c r="N2140" s="6" t="s">
        <v>2295</v>
      </c>
      <c r="R2140" s="6" t="str">
        <f t="shared" si="33"/>
        <v>19167Xã Lam Vỹ21</v>
      </c>
    </row>
    <row r="2141" spans="1:18">
      <c r="A2141" s="6">
        <v>2140</v>
      </c>
      <c r="B2141" s="6">
        <v>19</v>
      </c>
      <c r="C2141" s="6" t="s">
        <v>2292</v>
      </c>
      <c r="D2141" s="6">
        <v>167</v>
      </c>
      <c r="E2141" s="6" t="s">
        <v>2332</v>
      </c>
      <c r="F2141" s="6">
        <v>5545</v>
      </c>
      <c r="G2141" s="6" t="s">
        <v>2336</v>
      </c>
      <c r="H2141" s="6">
        <v>2</v>
      </c>
      <c r="I2141" s="6" t="s">
        <v>297</v>
      </c>
      <c r="J2141" s="6">
        <v>1</v>
      </c>
      <c r="K2141" s="6" t="s">
        <v>810</v>
      </c>
      <c r="L2141" s="8">
        <v>6</v>
      </c>
      <c r="M2141" s="6" t="s">
        <v>297</v>
      </c>
      <c r="N2141" s="6" t="s">
        <v>2295</v>
      </c>
      <c r="R2141" s="6" t="str">
        <f t="shared" si="33"/>
        <v>19167Xã Quy Kỳ21</v>
      </c>
    </row>
    <row r="2142" spans="1:18">
      <c r="A2142" s="6">
        <v>2141</v>
      </c>
      <c r="B2142" s="6">
        <v>19</v>
      </c>
      <c r="C2142" s="6" t="s">
        <v>2292</v>
      </c>
      <c r="D2142" s="6">
        <v>167</v>
      </c>
      <c r="E2142" s="6" t="s">
        <v>2332</v>
      </c>
      <c r="F2142" s="6">
        <v>5548</v>
      </c>
      <c r="G2142" s="6" t="s">
        <v>1317</v>
      </c>
      <c r="H2142" s="6">
        <v>2</v>
      </c>
      <c r="I2142" s="6" t="s">
        <v>297</v>
      </c>
      <c r="J2142" s="6">
        <v>1</v>
      </c>
      <c r="K2142" s="6" t="s">
        <v>810</v>
      </c>
      <c r="L2142" s="8">
        <v>6</v>
      </c>
      <c r="M2142" s="6" t="s">
        <v>297</v>
      </c>
      <c r="N2142" s="6" t="s">
        <v>2295</v>
      </c>
      <c r="R2142" s="6" t="str">
        <f t="shared" si="33"/>
        <v>19167Xã Tân Thịnh21</v>
      </c>
    </row>
    <row r="2143" spans="1:18">
      <c r="A2143" s="6">
        <v>2142</v>
      </c>
      <c r="B2143" s="6">
        <v>19</v>
      </c>
      <c r="C2143" s="6" t="s">
        <v>2292</v>
      </c>
      <c r="D2143" s="6">
        <v>167</v>
      </c>
      <c r="E2143" s="6" t="s">
        <v>2332</v>
      </c>
      <c r="F2143" s="6">
        <v>5551</v>
      </c>
      <c r="G2143" s="6" t="s">
        <v>2337</v>
      </c>
      <c r="H2143" s="6">
        <v>2</v>
      </c>
      <c r="I2143" s="6" t="s">
        <v>297</v>
      </c>
      <c r="J2143" s="6">
        <v>1</v>
      </c>
      <c r="K2143" s="6" t="s">
        <v>810</v>
      </c>
      <c r="L2143" s="8">
        <v>6</v>
      </c>
      <c r="M2143" s="6" t="s">
        <v>297</v>
      </c>
      <c r="N2143" s="6" t="s">
        <v>2295</v>
      </c>
      <c r="R2143" s="6" t="str">
        <f t="shared" si="33"/>
        <v>19167Xã Kim Phượng21</v>
      </c>
    </row>
    <row r="2144" spans="1:18">
      <c r="A2144" s="6">
        <v>2143</v>
      </c>
      <c r="B2144" s="6">
        <v>19</v>
      </c>
      <c r="C2144" s="6" t="s">
        <v>2292</v>
      </c>
      <c r="D2144" s="6">
        <v>167</v>
      </c>
      <c r="E2144" s="6" t="s">
        <v>2332</v>
      </c>
      <c r="F2144" s="6">
        <v>5554</v>
      </c>
      <c r="G2144" s="6" t="s">
        <v>2338</v>
      </c>
      <c r="H2144" s="6">
        <v>2</v>
      </c>
      <c r="I2144" s="6" t="s">
        <v>297</v>
      </c>
      <c r="J2144" s="6">
        <v>1</v>
      </c>
      <c r="K2144" s="6" t="s">
        <v>810</v>
      </c>
      <c r="L2144" s="8">
        <v>6</v>
      </c>
      <c r="M2144" s="6" t="s">
        <v>297</v>
      </c>
      <c r="N2144" s="6" t="s">
        <v>2295</v>
      </c>
      <c r="R2144" s="6" t="str">
        <f t="shared" si="33"/>
        <v>19167Xã Bảo Linh21</v>
      </c>
    </row>
    <row r="2145" spans="1:18">
      <c r="A2145" s="6">
        <v>2144</v>
      </c>
      <c r="B2145" s="6">
        <v>19</v>
      </c>
      <c r="C2145" s="6" t="s">
        <v>2292</v>
      </c>
      <c r="D2145" s="6">
        <v>167</v>
      </c>
      <c r="E2145" s="6" t="s">
        <v>2332</v>
      </c>
      <c r="F2145" s="6">
        <v>5560</v>
      </c>
      <c r="G2145" s="6" t="s">
        <v>2339</v>
      </c>
      <c r="H2145" s="6">
        <v>2</v>
      </c>
      <c r="I2145" s="6" t="s">
        <v>297</v>
      </c>
      <c r="J2145" s="6">
        <v>1</v>
      </c>
      <c r="K2145" s="6" t="s">
        <v>810</v>
      </c>
      <c r="L2145" s="8">
        <v>6</v>
      </c>
      <c r="M2145" s="6" t="s">
        <v>297</v>
      </c>
      <c r="N2145" s="6" t="s">
        <v>2295</v>
      </c>
      <c r="R2145" s="6" t="str">
        <f t="shared" si="33"/>
        <v>19167Xã Phúc Chu21</v>
      </c>
    </row>
    <row r="2146" spans="1:18">
      <c r="A2146" s="6">
        <v>2145</v>
      </c>
      <c r="B2146" s="6">
        <v>19</v>
      </c>
      <c r="C2146" s="6" t="s">
        <v>2292</v>
      </c>
      <c r="D2146" s="6">
        <v>167</v>
      </c>
      <c r="E2146" s="6" t="s">
        <v>2332</v>
      </c>
      <c r="F2146" s="6">
        <v>5563</v>
      </c>
      <c r="G2146" s="6" t="s">
        <v>1502</v>
      </c>
      <c r="H2146" s="6">
        <v>2</v>
      </c>
      <c r="I2146" s="6" t="s">
        <v>297</v>
      </c>
      <c r="J2146" s="6">
        <v>1</v>
      </c>
      <c r="K2146" s="6" t="s">
        <v>810</v>
      </c>
      <c r="L2146" s="8">
        <v>6</v>
      </c>
      <c r="M2146" s="6" t="s">
        <v>297</v>
      </c>
      <c r="N2146" s="6" t="s">
        <v>2295</v>
      </c>
      <c r="R2146" s="6" t="str">
        <f t="shared" si="33"/>
        <v>19167Xã Tân Dương21</v>
      </c>
    </row>
    <row r="2147" spans="1:18">
      <c r="A2147" s="6">
        <v>2146</v>
      </c>
      <c r="B2147" s="6">
        <v>19</v>
      </c>
      <c r="C2147" s="6" t="s">
        <v>2292</v>
      </c>
      <c r="D2147" s="6">
        <v>167</v>
      </c>
      <c r="E2147" s="6" t="s">
        <v>2332</v>
      </c>
      <c r="F2147" s="6">
        <v>5566</v>
      </c>
      <c r="G2147" s="6" t="s">
        <v>2340</v>
      </c>
      <c r="H2147" s="6">
        <v>2</v>
      </c>
      <c r="I2147" s="6" t="s">
        <v>297</v>
      </c>
      <c r="J2147" s="6">
        <v>1</v>
      </c>
      <c r="K2147" s="6" t="s">
        <v>810</v>
      </c>
      <c r="L2147" s="8">
        <v>6</v>
      </c>
      <c r="M2147" s="6" t="s">
        <v>297</v>
      </c>
      <c r="N2147" s="6" t="s">
        <v>2295</v>
      </c>
      <c r="R2147" s="6" t="str">
        <f t="shared" si="33"/>
        <v>19167Xã Phượng Tiến21</v>
      </c>
    </row>
    <row r="2148" spans="1:18">
      <c r="A2148" s="6">
        <v>2147</v>
      </c>
      <c r="B2148" s="6">
        <v>19</v>
      </c>
      <c r="C2148" s="6" t="s">
        <v>2292</v>
      </c>
      <c r="D2148" s="6">
        <v>167</v>
      </c>
      <c r="E2148" s="6" t="s">
        <v>2332</v>
      </c>
      <c r="F2148" s="6">
        <v>5569</v>
      </c>
      <c r="G2148" s="6" t="s">
        <v>2341</v>
      </c>
      <c r="H2148" s="6">
        <v>2</v>
      </c>
      <c r="I2148" s="6" t="s">
        <v>297</v>
      </c>
      <c r="J2148" s="6">
        <v>1</v>
      </c>
      <c r="K2148" s="6" t="s">
        <v>810</v>
      </c>
      <c r="L2148" s="8">
        <v>6</v>
      </c>
      <c r="M2148" s="6" t="s">
        <v>297</v>
      </c>
      <c r="N2148" s="6" t="s">
        <v>2295</v>
      </c>
      <c r="R2148" s="6" t="str">
        <f t="shared" si="33"/>
        <v>19167Xã Bảo Cường21</v>
      </c>
    </row>
    <row r="2149" spans="1:18">
      <c r="A2149" s="6">
        <v>2148</v>
      </c>
      <c r="B2149" s="6">
        <v>19</v>
      </c>
      <c r="C2149" s="6" t="s">
        <v>2292</v>
      </c>
      <c r="D2149" s="6">
        <v>167</v>
      </c>
      <c r="E2149" s="6" t="s">
        <v>2332</v>
      </c>
      <c r="F2149" s="6">
        <v>5572</v>
      </c>
      <c r="G2149" s="6" t="s">
        <v>2342</v>
      </c>
      <c r="H2149" s="6">
        <v>2</v>
      </c>
      <c r="I2149" s="6" t="s">
        <v>297</v>
      </c>
      <c r="J2149" s="6">
        <v>1</v>
      </c>
      <c r="K2149" s="6" t="s">
        <v>810</v>
      </c>
      <c r="L2149" s="8">
        <v>6</v>
      </c>
      <c r="M2149" s="6" t="s">
        <v>297</v>
      </c>
      <c r="N2149" s="6" t="s">
        <v>2295</v>
      </c>
      <c r="R2149" s="6" t="str">
        <f t="shared" si="33"/>
        <v>19167Xã Đồng Thịnh21</v>
      </c>
    </row>
    <row r="2150" spans="1:18">
      <c r="A2150" s="6">
        <v>2149</v>
      </c>
      <c r="B2150" s="6">
        <v>19</v>
      </c>
      <c r="C2150" s="6" t="s">
        <v>2292</v>
      </c>
      <c r="D2150" s="6">
        <v>167</v>
      </c>
      <c r="E2150" s="6" t="s">
        <v>2332</v>
      </c>
      <c r="F2150" s="6">
        <v>5575</v>
      </c>
      <c r="G2150" s="6" t="s">
        <v>2343</v>
      </c>
      <c r="H2150" s="6">
        <v>2</v>
      </c>
      <c r="I2150" s="6" t="s">
        <v>297</v>
      </c>
      <c r="J2150" s="6">
        <v>1</v>
      </c>
      <c r="K2150" s="6" t="s">
        <v>810</v>
      </c>
      <c r="L2150" s="8">
        <v>6</v>
      </c>
      <c r="M2150" s="6" t="s">
        <v>297</v>
      </c>
      <c r="N2150" s="6" t="s">
        <v>2295</v>
      </c>
      <c r="R2150" s="6" t="str">
        <f t="shared" si="33"/>
        <v>19167Xã Định Biên21</v>
      </c>
    </row>
    <row r="2151" spans="1:18">
      <c r="A2151" s="6">
        <v>2150</v>
      </c>
      <c r="B2151" s="6">
        <v>19</v>
      </c>
      <c r="C2151" s="6" t="s">
        <v>2292</v>
      </c>
      <c r="D2151" s="6">
        <v>167</v>
      </c>
      <c r="E2151" s="6" t="s">
        <v>2332</v>
      </c>
      <c r="F2151" s="6">
        <v>5578</v>
      </c>
      <c r="G2151" s="6" t="s">
        <v>2344</v>
      </c>
      <c r="H2151" s="6">
        <v>2</v>
      </c>
      <c r="I2151" s="6" t="s">
        <v>297</v>
      </c>
      <c r="J2151" s="6">
        <v>1</v>
      </c>
      <c r="K2151" s="6" t="s">
        <v>810</v>
      </c>
      <c r="L2151" s="8">
        <v>6</v>
      </c>
      <c r="M2151" s="6" t="s">
        <v>297</v>
      </c>
      <c r="N2151" s="6" t="s">
        <v>2295</v>
      </c>
      <c r="R2151" s="6" t="str">
        <f t="shared" si="33"/>
        <v>19167Xã Thanh Định21</v>
      </c>
    </row>
    <row r="2152" spans="1:18">
      <c r="A2152" s="6">
        <v>2151</v>
      </c>
      <c r="B2152" s="6">
        <v>19</v>
      </c>
      <c r="C2152" s="6" t="s">
        <v>2292</v>
      </c>
      <c r="D2152" s="6">
        <v>167</v>
      </c>
      <c r="E2152" s="6" t="s">
        <v>2332</v>
      </c>
      <c r="F2152" s="6">
        <v>5581</v>
      </c>
      <c r="G2152" s="6" t="s">
        <v>2345</v>
      </c>
      <c r="H2152" s="6">
        <v>2</v>
      </c>
      <c r="I2152" s="6" t="s">
        <v>297</v>
      </c>
      <c r="J2152" s="6">
        <v>1</v>
      </c>
      <c r="K2152" s="6" t="s">
        <v>810</v>
      </c>
      <c r="L2152" s="8">
        <v>6</v>
      </c>
      <c r="M2152" s="6" t="s">
        <v>297</v>
      </c>
      <c r="N2152" s="6" t="s">
        <v>2295</v>
      </c>
      <c r="R2152" s="6" t="str">
        <f t="shared" si="33"/>
        <v>19167Xã Trung Hội21</v>
      </c>
    </row>
    <row r="2153" spans="1:18">
      <c r="A2153" s="6">
        <v>2152</v>
      </c>
      <c r="B2153" s="6">
        <v>19</v>
      </c>
      <c r="C2153" s="6" t="s">
        <v>2292</v>
      </c>
      <c r="D2153" s="6">
        <v>167</v>
      </c>
      <c r="E2153" s="6" t="s">
        <v>2332</v>
      </c>
      <c r="F2153" s="6">
        <v>5584</v>
      </c>
      <c r="G2153" s="6" t="s">
        <v>2346</v>
      </c>
      <c r="H2153" s="6">
        <v>2</v>
      </c>
      <c r="I2153" s="6" t="s">
        <v>297</v>
      </c>
      <c r="J2153" s="6">
        <v>1</v>
      </c>
      <c r="K2153" s="6" t="s">
        <v>810</v>
      </c>
      <c r="L2153" s="8">
        <v>6</v>
      </c>
      <c r="M2153" s="6" t="s">
        <v>297</v>
      </c>
      <c r="N2153" s="6" t="s">
        <v>2295</v>
      </c>
      <c r="R2153" s="6" t="str">
        <f t="shared" si="33"/>
        <v>19167Xã Trung Lương21</v>
      </c>
    </row>
    <row r="2154" spans="1:18">
      <c r="A2154" s="6">
        <v>2153</v>
      </c>
      <c r="B2154" s="6">
        <v>19</v>
      </c>
      <c r="C2154" s="6" t="s">
        <v>2292</v>
      </c>
      <c r="D2154" s="6">
        <v>167</v>
      </c>
      <c r="E2154" s="6" t="s">
        <v>2332</v>
      </c>
      <c r="F2154" s="6">
        <v>5587</v>
      </c>
      <c r="G2154" s="6" t="s">
        <v>635</v>
      </c>
      <c r="H2154" s="6">
        <v>2</v>
      </c>
      <c r="I2154" s="6" t="s">
        <v>297</v>
      </c>
      <c r="J2154" s="6">
        <v>1</v>
      </c>
      <c r="K2154" s="6" t="s">
        <v>810</v>
      </c>
      <c r="L2154" s="8">
        <v>6</v>
      </c>
      <c r="M2154" s="6" t="s">
        <v>297</v>
      </c>
      <c r="N2154" s="6" t="s">
        <v>2295</v>
      </c>
      <c r="R2154" s="6" t="str">
        <f t="shared" si="33"/>
        <v>19167Xã Bình Yên21</v>
      </c>
    </row>
    <row r="2155" spans="1:18">
      <c r="A2155" s="6">
        <v>2154</v>
      </c>
      <c r="B2155" s="6">
        <v>19</v>
      </c>
      <c r="C2155" s="6" t="s">
        <v>2292</v>
      </c>
      <c r="D2155" s="6">
        <v>167</v>
      </c>
      <c r="E2155" s="6" t="s">
        <v>2332</v>
      </c>
      <c r="F2155" s="6">
        <v>5590</v>
      </c>
      <c r="G2155" s="6" t="s">
        <v>2347</v>
      </c>
      <c r="H2155" s="6">
        <v>2</v>
      </c>
      <c r="I2155" s="6" t="s">
        <v>297</v>
      </c>
      <c r="J2155" s="6">
        <v>1</v>
      </c>
      <c r="K2155" s="6" t="s">
        <v>810</v>
      </c>
      <c r="L2155" s="8">
        <v>6</v>
      </c>
      <c r="M2155" s="6" t="s">
        <v>297</v>
      </c>
      <c r="N2155" s="6" t="s">
        <v>2295</v>
      </c>
      <c r="R2155" s="6" t="str">
        <f t="shared" si="33"/>
        <v>19167Xã Điềm Mặc21</v>
      </c>
    </row>
    <row r="2156" spans="1:18">
      <c r="A2156" s="6">
        <v>2155</v>
      </c>
      <c r="B2156" s="6">
        <v>19</v>
      </c>
      <c r="C2156" s="6" t="s">
        <v>2292</v>
      </c>
      <c r="D2156" s="6">
        <v>167</v>
      </c>
      <c r="E2156" s="6" t="s">
        <v>2332</v>
      </c>
      <c r="F2156" s="6">
        <v>5593</v>
      </c>
      <c r="G2156" s="6" t="s">
        <v>2348</v>
      </c>
      <c r="H2156" s="6">
        <v>2</v>
      </c>
      <c r="I2156" s="6" t="s">
        <v>297</v>
      </c>
      <c r="J2156" s="6">
        <v>1</v>
      </c>
      <c r="K2156" s="6" t="s">
        <v>810</v>
      </c>
      <c r="L2156" s="8">
        <v>6</v>
      </c>
      <c r="M2156" s="6" t="s">
        <v>297</v>
      </c>
      <c r="N2156" s="6" t="s">
        <v>2295</v>
      </c>
      <c r="R2156" s="6" t="str">
        <f t="shared" si="33"/>
        <v>19167Xã Phú Tiến21</v>
      </c>
    </row>
    <row r="2157" spans="1:18">
      <c r="A2157" s="6">
        <v>2156</v>
      </c>
      <c r="B2157" s="6">
        <v>19</v>
      </c>
      <c r="C2157" s="6" t="s">
        <v>2292</v>
      </c>
      <c r="D2157" s="6">
        <v>167</v>
      </c>
      <c r="E2157" s="6" t="s">
        <v>2332</v>
      </c>
      <c r="F2157" s="6">
        <v>5596</v>
      </c>
      <c r="G2157" s="6" t="s">
        <v>2349</v>
      </c>
      <c r="H2157" s="6">
        <v>2</v>
      </c>
      <c r="I2157" s="6" t="s">
        <v>297</v>
      </c>
      <c r="J2157" s="6">
        <v>1</v>
      </c>
      <c r="K2157" s="6" t="s">
        <v>810</v>
      </c>
      <c r="L2157" s="8">
        <v>6</v>
      </c>
      <c r="M2157" s="6" t="s">
        <v>297</v>
      </c>
      <c r="N2157" s="6" t="s">
        <v>2295</v>
      </c>
      <c r="R2157" s="6" t="str">
        <f t="shared" si="33"/>
        <v>19167Xã Bộc Nhiêu21</v>
      </c>
    </row>
    <row r="2158" spans="1:18">
      <c r="A2158" s="6">
        <v>2157</v>
      </c>
      <c r="B2158" s="6">
        <v>19</v>
      </c>
      <c r="C2158" s="6" t="s">
        <v>2292</v>
      </c>
      <c r="D2158" s="6">
        <v>167</v>
      </c>
      <c r="E2158" s="6" t="s">
        <v>2332</v>
      </c>
      <c r="F2158" s="6">
        <v>5599</v>
      </c>
      <c r="G2158" s="6" t="s">
        <v>1300</v>
      </c>
      <c r="H2158" s="6">
        <v>2</v>
      </c>
      <c r="I2158" s="6" t="s">
        <v>297</v>
      </c>
      <c r="J2158" s="6">
        <v>1</v>
      </c>
      <c r="K2158" s="6" t="s">
        <v>810</v>
      </c>
      <c r="L2158" s="8">
        <v>6</v>
      </c>
      <c r="M2158" s="6" t="s">
        <v>297</v>
      </c>
      <c r="N2158" s="6" t="s">
        <v>2295</v>
      </c>
      <c r="R2158" s="6" t="str">
        <f t="shared" si="33"/>
        <v>19167Xã Sơn Phú21</v>
      </c>
    </row>
    <row r="2159" spans="1:18">
      <c r="A2159" s="6">
        <v>2158</v>
      </c>
      <c r="B2159" s="6">
        <v>19</v>
      </c>
      <c r="C2159" s="6" t="s">
        <v>2292</v>
      </c>
      <c r="D2159" s="6">
        <v>167</v>
      </c>
      <c r="E2159" s="6" t="s">
        <v>2332</v>
      </c>
      <c r="F2159" s="6">
        <v>5602</v>
      </c>
      <c r="G2159" s="6" t="s">
        <v>2350</v>
      </c>
      <c r="H2159" s="6">
        <v>2</v>
      </c>
      <c r="I2159" s="6" t="s">
        <v>297</v>
      </c>
      <c r="J2159" s="6">
        <v>1</v>
      </c>
      <c r="K2159" s="6" t="s">
        <v>810</v>
      </c>
      <c r="L2159" s="8">
        <v>6</v>
      </c>
      <c r="M2159" s="6" t="s">
        <v>297</v>
      </c>
      <c r="N2159" s="6" t="s">
        <v>2295</v>
      </c>
      <c r="R2159" s="6" t="str">
        <f t="shared" si="33"/>
        <v>19167Xã Phú Đình21</v>
      </c>
    </row>
    <row r="2160" spans="1:18">
      <c r="A2160" s="6">
        <v>2159</v>
      </c>
      <c r="B2160" s="6">
        <v>19</v>
      </c>
      <c r="C2160" s="6" t="s">
        <v>2292</v>
      </c>
      <c r="D2160" s="6">
        <v>167</v>
      </c>
      <c r="E2160" s="6" t="s">
        <v>2332</v>
      </c>
      <c r="F2160" s="6">
        <v>5605</v>
      </c>
      <c r="G2160" s="6" t="s">
        <v>2351</v>
      </c>
      <c r="H2160" s="6">
        <v>2</v>
      </c>
      <c r="I2160" s="6" t="s">
        <v>297</v>
      </c>
      <c r="J2160" s="6">
        <v>1</v>
      </c>
      <c r="K2160" s="6" t="s">
        <v>810</v>
      </c>
      <c r="L2160" s="8">
        <v>6</v>
      </c>
      <c r="M2160" s="6" t="s">
        <v>297</v>
      </c>
      <c r="N2160" s="6" t="s">
        <v>2295</v>
      </c>
      <c r="R2160" s="6" t="str">
        <f t="shared" si="33"/>
        <v>19167Xã Bình Thành21</v>
      </c>
    </row>
    <row r="2161" spans="1:18">
      <c r="A2161" s="6">
        <v>2160</v>
      </c>
      <c r="B2161" s="6">
        <v>19</v>
      </c>
      <c r="C2161" s="6" t="s">
        <v>2292</v>
      </c>
      <c r="D2161" s="6">
        <v>168</v>
      </c>
      <c r="E2161" s="6" t="s">
        <v>2352</v>
      </c>
      <c r="F2161" s="6">
        <v>5608</v>
      </c>
      <c r="G2161" s="6" t="s">
        <v>2353</v>
      </c>
      <c r="H2161" s="6">
        <v>1</v>
      </c>
      <c r="I2161" s="6" t="s">
        <v>251</v>
      </c>
      <c r="J2161" s="6">
        <v>1</v>
      </c>
      <c r="K2161" s="6" t="s">
        <v>810</v>
      </c>
      <c r="L2161" s="8">
        <v>5</v>
      </c>
      <c r="M2161" s="6" t="s">
        <v>251</v>
      </c>
      <c r="N2161" s="6" t="s">
        <v>2295</v>
      </c>
      <c r="R2161" s="6" t="str">
        <f t="shared" si="33"/>
        <v>19168Thị trấn Giang Tiên11</v>
      </c>
    </row>
    <row r="2162" spans="1:18">
      <c r="A2162" s="6">
        <v>2161</v>
      </c>
      <c r="B2162" s="6">
        <v>19</v>
      </c>
      <c r="C2162" s="6" t="s">
        <v>2292</v>
      </c>
      <c r="D2162" s="6">
        <v>168</v>
      </c>
      <c r="E2162" s="6" t="s">
        <v>2352</v>
      </c>
      <c r="F2162" s="6">
        <v>5611</v>
      </c>
      <c r="G2162" s="6" t="s">
        <v>2354</v>
      </c>
      <c r="H2162" s="6">
        <v>1</v>
      </c>
      <c r="I2162" s="6" t="s">
        <v>251</v>
      </c>
      <c r="J2162" s="6">
        <v>1</v>
      </c>
      <c r="K2162" s="6" t="s">
        <v>810</v>
      </c>
      <c r="L2162" s="8">
        <v>5</v>
      </c>
      <c r="M2162" s="6" t="s">
        <v>251</v>
      </c>
      <c r="N2162" s="6" t="s">
        <v>2295</v>
      </c>
      <c r="R2162" s="6" t="str">
        <f t="shared" si="33"/>
        <v>19168Thị trấn Đu11</v>
      </c>
    </row>
    <row r="2163" spans="1:18">
      <c r="A2163" s="6">
        <v>2162</v>
      </c>
      <c r="B2163" s="6">
        <v>19</v>
      </c>
      <c r="C2163" s="6" t="s">
        <v>2292</v>
      </c>
      <c r="D2163" s="6">
        <v>168</v>
      </c>
      <c r="E2163" s="6" t="s">
        <v>2352</v>
      </c>
      <c r="F2163" s="6">
        <v>5614</v>
      </c>
      <c r="G2163" s="6" t="s">
        <v>2355</v>
      </c>
      <c r="H2163" s="6">
        <v>2</v>
      </c>
      <c r="I2163" s="6" t="s">
        <v>297</v>
      </c>
      <c r="J2163" s="6">
        <v>1</v>
      </c>
      <c r="K2163" s="6" t="s">
        <v>810</v>
      </c>
      <c r="L2163" s="8">
        <v>6</v>
      </c>
      <c r="M2163" s="6" t="s">
        <v>297</v>
      </c>
      <c r="N2163" s="6" t="s">
        <v>2295</v>
      </c>
      <c r="R2163" s="6" t="str">
        <f t="shared" si="33"/>
        <v>19168Xã Yên Ninh21</v>
      </c>
    </row>
    <row r="2164" spans="1:18">
      <c r="A2164" s="6">
        <v>2163</v>
      </c>
      <c r="B2164" s="6">
        <v>19</v>
      </c>
      <c r="C2164" s="6" t="s">
        <v>2292</v>
      </c>
      <c r="D2164" s="6">
        <v>168</v>
      </c>
      <c r="E2164" s="6" t="s">
        <v>2352</v>
      </c>
      <c r="F2164" s="6">
        <v>5617</v>
      </c>
      <c r="G2164" s="6" t="s">
        <v>2356</v>
      </c>
      <c r="H2164" s="6">
        <v>2</v>
      </c>
      <c r="I2164" s="6" t="s">
        <v>297</v>
      </c>
      <c r="J2164" s="6">
        <v>1</v>
      </c>
      <c r="K2164" s="6" t="s">
        <v>810</v>
      </c>
      <c r="L2164" s="8">
        <v>6</v>
      </c>
      <c r="M2164" s="6" t="s">
        <v>297</v>
      </c>
      <c r="N2164" s="6" t="s">
        <v>2295</v>
      </c>
      <c r="R2164" s="6" t="str">
        <f t="shared" si="33"/>
        <v>19168Xã Yên Trạch21</v>
      </c>
    </row>
    <row r="2165" spans="1:18">
      <c r="A2165" s="6">
        <v>2164</v>
      </c>
      <c r="B2165" s="6">
        <v>19</v>
      </c>
      <c r="C2165" s="6" t="s">
        <v>2292</v>
      </c>
      <c r="D2165" s="6">
        <v>168</v>
      </c>
      <c r="E2165" s="6" t="s">
        <v>2352</v>
      </c>
      <c r="F2165" s="6">
        <v>5620</v>
      </c>
      <c r="G2165" s="6" t="s">
        <v>2357</v>
      </c>
      <c r="H2165" s="6">
        <v>2</v>
      </c>
      <c r="I2165" s="6" t="s">
        <v>297</v>
      </c>
      <c r="J2165" s="6">
        <v>1</v>
      </c>
      <c r="K2165" s="6" t="s">
        <v>810</v>
      </c>
      <c r="L2165" s="8">
        <v>6</v>
      </c>
      <c r="M2165" s="6" t="s">
        <v>297</v>
      </c>
      <c r="N2165" s="6" t="s">
        <v>2295</v>
      </c>
      <c r="R2165" s="6" t="str">
        <f t="shared" si="33"/>
        <v>19168Xã Yên Đổ21</v>
      </c>
    </row>
    <row r="2166" spans="1:18">
      <c r="A2166" s="6">
        <v>2165</v>
      </c>
      <c r="B2166" s="6">
        <v>19</v>
      </c>
      <c r="C2166" s="6" t="s">
        <v>2292</v>
      </c>
      <c r="D2166" s="6">
        <v>168</v>
      </c>
      <c r="E2166" s="6" t="s">
        <v>2352</v>
      </c>
      <c r="F2166" s="6">
        <v>5623</v>
      </c>
      <c r="G2166" s="6" t="s">
        <v>1133</v>
      </c>
      <c r="H2166" s="6">
        <v>2</v>
      </c>
      <c r="I2166" s="6" t="s">
        <v>297</v>
      </c>
      <c r="J2166" s="6">
        <v>1</v>
      </c>
      <c r="K2166" s="6" t="s">
        <v>810</v>
      </c>
      <c r="L2166" s="8">
        <v>6</v>
      </c>
      <c r="M2166" s="6" t="s">
        <v>297</v>
      </c>
      <c r="N2166" s="6" t="s">
        <v>2295</v>
      </c>
      <c r="R2166" s="6" t="str">
        <f t="shared" si="33"/>
        <v>19168Xã Yên Lạc21</v>
      </c>
    </row>
    <row r="2167" spans="1:18">
      <c r="A2167" s="6">
        <v>2166</v>
      </c>
      <c r="B2167" s="6">
        <v>19</v>
      </c>
      <c r="C2167" s="6" t="s">
        <v>2292</v>
      </c>
      <c r="D2167" s="6">
        <v>168</v>
      </c>
      <c r="E2167" s="6" t="s">
        <v>2352</v>
      </c>
      <c r="F2167" s="6">
        <v>5626</v>
      </c>
      <c r="G2167" s="6" t="s">
        <v>2358</v>
      </c>
      <c r="H2167" s="6">
        <v>2</v>
      </c>
      <c r="I2167" s="6" t="s">
        <v>297</v>
      </c>
      <c r="J2167" s="6">
        <v>1</v>
      </c>
      <c r="K2167" s="6" t="s">
        <v>810</v>
      </c>
      <c r="L2167" s="8">
        <v>6</v>
      </c>
      <c r="M2167" s="6" t="s">
        <v>297</v>
      </c>
      <c r="N2167" s="6" t="s">
        <v>2295</v>
      </c>
      <c r="R2167" s="6" t="str">
        <f t="shared" si="33"/>
        <v>19168Xã Ôn Lương21</v>
      </c>
    </row>
    <row r="2168" spans="1:18">
      <c r="A2168" s="6">
        <v>2167</v>
      </c>
      <c r="B2168" s="6">
        <v>19</v>
      </c>
      <c r="C2168" s="6" t="s">
        <v>2292</v>
      </c>
      <c r="D2168" s="6">
        <v>168</v>
      </c>
      <c r="E2168" s="6" t="s">
        <v>2352</v>
      </c>
      <c r="F2168" s="6">
        <v>5629</v>
      </c>
      <c r="G2168" s="6" t="s">
        <v>2359</v>
      </c>
      <c r="H2168" s="6">
        <v>2</v>
      </c>
      <c r="I2168" s="6" t="s">
        <v>297</v>
      </c>
      <c r="J2168" s="6">
        <v>1</v>
      </c>
      <c r="K2168" s="6" t="s">
        <v>810</v>
      </c>
      <c r="L2168" s="8">
        <v>6</v>
      </c>
      <c r="M2168" s="6" t="s">
        <v>297</v>
      </c>
      <c r="N2168" s="6" t="s">
        <v>2295</v>
      </c>
      <c r="R2168" s="6" t="str">
        <f t="shared" si="33"/>
        <v>19168Xã Động Đạt21</v>
      </c>
    </row>
    <row r="2169" spans="1:18">
      <c r="A2169" s="6">
        <v>2168</v>
      </c>
      <c r="B2169" s="6">
        <v>19</v>
      </c>
      <c r="C2169" s="6" t="s">
        <v>2292</v>
      </c>
      <c r="D2169" s="6">
        <v>168</v>
      </c>
      <c r="E2169" s="6" t="s">
        <v>2352</v>
      </c>
      <c r="F2169" s="6">
        <v>5632</v>
      </c>
      <c r="G2169" s="6" t="s">
        <v>2360</v>
      </c>
      <c r="H2169" s="6">
        <v>2</v>
      </c>
      <c r="I2169" s="6" t="s">
        <v>297</v>
      </c>
      <c r="J2169" s="6">
        <v>1</v>
      </c>
      <c r="K2169" s="6" t="s">
        <v>810</v>
      </c>
      <c r="L2169" s="8">
        <v>6</v>
      </c>
      <c r="M2169" s="6" t="s">
        <v>297</v>
      </c>
      <c r="N2169" s="6" t="s">
        <v>2295</v>
      </c>
      <c r="R2169" s="6" t="str">
        <f t="shared" si="33"/>
        <v>19168Xã Phủ Lý21</v>
      </c>
    </row>
    <row r="2170" spans="1:18">
      <c r="A2170" s="6">
        <v>2169</v>
      </c>
      <c r="B2170" s="6">
        <v>19</v>
      </c>
      <c r="C2170" s="6" t="s">
        <v>2292</v>
      </c>
      <c r="D2170" s="6">
        <v>168</v>
      </c>
      <c r="E2170" s="6" t="s">
        <v>2352</v>
      </c>
      <c r="F2170" s="6">
        <v>5635</v>
      </c>
      <c r="G2170" s="6" t="s">
        <v>2361</v>
      </c>
      <c r="H2170" s="6">
        <v>2</v>
      </c>
      <c r="I2170" s="6" t="s">
        <v>297</v>
      </c>
      <c r="J2170" s="6">
        <v>1</v>
      </c>
      <c r="K2170" s="6" t="s">
        <v>810</v>
      </c>
      <c r="L2170" s="8">
        <v>6</v>
      </c>
      <c r="M2170" s="6" t="s">
        <v>297</v>
      </c>
      <c r="N2170" s="6" t="s">
        <v>2295</v>
      </c>
      <c r="R2170" s="6" t="str">
        <f t="shared" si="33"/>
        <v>19168Xã Phú Đô21</v>
      </c>
    </row>
    <row r="2171" spans="1:18">
      <c r="A2171" s="6">
        <v>2170</v>
      </c>
      <c r="B2171" s="6">
        <v>19</v>
      </c>
      <c r="C2171" s="6" t="s">
        <v>2292</v>
      </c>
      <c r="D2171" s="6">
        <v>168</v>
      </c>
      <c r="E2171" s="6" t="s">
        <v>2352</v>
      </c>
      <c r="F2171" s="6">
        <v>5638</v>
      </c>
      <c r="G2171" s="6" t="s">
        <v>1377</v>
      </c>
      <c r="H2171" s="6">
        <v>2</v>
      </c>
      <c r="I2171" s="6" t="s">
        <v>297</v>
      </c>
      <c r="J2171" s="6">
        <v>1</v>
      </c>
      <c r="K2171" s="6" t="s">
        <v>810</v>
      </c>
      <c r="L2171" s="8">
        <v>6</v>
      </c>
      <c r="M2171" s="6" t="s">
        <v>297</v>
      </c>
      <c r="N2171" s="6" t="s">
        <v>2295</v>
      </c>
      <c r="R2171" s="6" t="str">
        <f t="shared" si="33"/>
        <v>19168Xã Hợp Thành21</v>
      </c>
    </row>
    <row r="2172" spans="1:18">
      <c r="A2172" s="6">
        <v>2171</v>
      </c>
      <c r="B2172" s="6">
        <v>19</v>
      </c>
      <c r="C2172" s="6" t="s">
        <v>2292</v>
      </c>
      <c r="D2172" s="6">
        <v>168</v>
      </c>
      <c r="E2172" s="6" t="s">
        <v>2352</v>
      </c>
      <c r="F2172" s="6">
        <v>5641</v>
      </c>
      <c r="G2172" s="6" t="s">
        <v>2362</v>
      </c>
      <c r="H2172" s="6">
        <v>2</v>
      </c>
      <c r="I2172" s="6" t="s">
        <v>297</v>
      </c>
      <c r="J2172" s="6">
        <v>1</v>
      </c>
      <c r="K2172" s="6" t="s">
        <v>810</v>
      </c>
      <c r="L2172" s="8">
        <v>6</v>
      </c>
      <c r="M2172" s="6" t="s">
        <v>297</v>
      </c>
      <c r="N2172" s="6" t="s">
        <v>2295</v>
      </c>
      <c r="R2172" s="6" t="str">
        <f t="shared" si="33"/>
        <v>19168Xã Tức Tranh21</v>
      </c>
    </row>
    <row r="2173" spans="1:18">
      <c r="A2173" s="6">
        <v>2172</v>
      </c>
      <c r="B2173" s="6">
        <v>19</v>
      </c>
      <c r="C2173" s="6" t="s">
        <v>2292</v>
      </c>
      <c r="D2173" s="6">
        <v>168</v>
      </c>
      <c r="E2173" s="6" t="s">
        <v>2352</v>
      </c>
      <c r="F2173" s="6">
        <v>5644</v>
      </c>
      <c r="G2173" s="6" t="s">
        <v>2363</v>
      </c>
      <c r="H2173" s="6">
        <v>2</v>
      </c>
      <c r="I2173" s="6" t="s">
        <v>297</v>
      </c>
      <c r="J2173" s="6">
        <v>1</v>
      </c>
      <c r="K2173" s="6" t="s">
        <v>810</v>
      </c>
      <c r="L2173" s="8">
        <v>6</v>
      </c>
      <c r="M2173" s="6" t="s">
        <v>297</v>
      </c>
      <c r="N2173" s="6" t="s">
        <v>2295</v>
      </c>
      <c r="R2173" s="6" t="str">
        <f t="shared" si="33"/>
        <v>19168Xã Phấn Mễ21</v>
      </c>
    </row>
    <row r="2174" spans="1:18">
      <c r="A2174" s="6">
        <v>2173</v>
      </c>
      <c r="B2174" s="6">
        <v>19</v>
      </c>
      <c r="C2174" s="6" t="s">
        <v>2292</v>
      </c>
      <c r="D2174" s="6">
        <v>168</v>
      </c>
      <c r="E2174" s="6" t="s">
        <v>2352</v>
      </c>
      <c r="F2174" s="6">
        <v>5647</v>
      </c>
      <c r="G2174" s="6" t="s">
        <v>2364</v>
      </c>
      <c r="H2174" s="6">
        <v>2</v>
      </c>
      <c r="I2174" s="6" t="s">
        <v>297</v>
      </c>
      <c r="J2174" s="6">
        <v>1</v>
      </c>
      <c r="K2174" s="6" t="s">
        <v>810</v>
      </c>
      <c r="L2174" s="8">
        <v>6</v>
      </c>
      <c r="M2174" s="6" t="s">
        <v>297</v>
      </c>
      <c r="N2174" s="6" t="s">
        <v>2295</v>
      </c>
      <c r="R2174" s="6" t="str">
        <f t="shared" si="33"/>
        <v>19168Xã Vô Tranh21</v>
      </c>
    </row>
    <row r="2175" spans="1:18">
      <c r="A2175" s="6">
        <v>2174</v>
      </c>
      <c r="B2175" s="6">
        <v>19</v>
      </c>
      <c r="C2175" s="6" t="s">
        <v>2292</v>
      </c>
      <c r="D2175" s="6">
        <v>168</v>
      </c>
      <c r="E2175" s="6" t="s">
        <v>2352</v>
      </c>
      <c r="F2175" s="6">
        <v>5650</v>
      </c>
      <c r="G2175" s="6" t="s">
        <v>2365</v>
      </c>
      <c r="H2175" s="6">
        <v>2</v>
      </c>
      <c r="I2175" s="6" t="s">
        <v>297</v>
      </c>
      <c r="J2175" s="6">
        <v>1</v>
      </c>
      <c r="K2175" s="6" t="s">
        <v>810</v>
      </c>
      <c r="L2175" s="8">
        <v>6</v>
      </c>
      <c r="M2175" s="6" t="s">
        <v>297</v>
      </c>
      <c r="N2175" s="6" t="s">
        <v>2295</v>
      </c>
      <c r="R2175" s="6" t="str">
        <f t="shared" si="33"/>
        <v>19168Xã Cổ Lũng21</v>
      </c>
    </row>
    <row r="2176" spans="1:18">
      <c r="A2176" s="6">
        <v>2175</v>
      </c>
      <c r="B2176" s="6">
        <v>19</v>
      </c>
      <c r="C2176" s="6" t="s">
        <v>2292</v>
      </c>
      <c r="D2176" s="6">
        <v>169</v>
      </c>
      <c r="E2176" s="6" t="s">
        <v>2366</v>
      </c>
      <c r="F2176" s="6">
        <v>5656</v>
      </c>
      <c r="G2176" s="6" t="s">
        <v>2367</v>
      </c>
      <c r="H2176" s="6">
        <v>1</v>
      </c>
      <c r="I2176" s="6" t="s">
        <v>251</v>
      </c>
      <c r="J2176" s="6">
        <v>1</v>
      </c>
      <c r="K2176" s="6" t="s">
        <v>810</v>
      </c>
      <c r="L2176" s="8">
        <v>5</v>
      </c>
      <c r="M2176" s="6" t="s">
        <v>251</v>
      </c>
      <c r="N2176" s="6" t="s">
        <v>2295</v>
      </c>
      <c r="R2176" s="6" t="str">
        <f t="shared" si="33"/>
        <v>19169Thị trấn Sông Cầu11</v>
      </c>
    </row>
    <row r="2177" spans="1:18">
      <c r="A2177" s="6">
        <v>2176</v>
      </c>
      <c r="B2177" s="6">
        <v>19</v>
      </c>
      <c r="C2177" s="6" t="s">
        <v>2292</v>
      </c>
      <c r="D2177" s="6">
        <v>169</v>
      </c>
      <c r="E2177" s="6" t="s">
        <v>2366</v>
      </c>
      <c r="F2177" s="6">
        <v>5662</v>
      </c>
      <c r="G2177" s="6" t="s">
        <v>2368</v>
      </c>
      <c r="H2177" s="6">
        <v>1</v>
      </c>
      <c r="I2177" s="6" t="s">
        <v>251</v>
      </c>
      <c r="J2177" s="6">
        <v>1</v>
      </c>
      <c r="K2177" s="6" t="s">
        <v>810</v>
      </c>
      <c r="L2177" s="8">
        <v>5</v>
      </c>
      <c r="M2177" s="6" t="s">
        <v>251</v>
      </c>
      <c r="N2177" s="6" t="s">
        <v>2295</v>
      </c>
      <c r="R2177" s="6" t="str">
        <f t="shared" si="33"/>
        <v>19169Thị trấn Trại Cau11</v>
      </c>
    </row>
    <row r="2178" spans="1:18">
      <c r="A2178" s="6">
        <v>2177</v>
      </c>
      <c r="B2178" s="6">
        <v>19</v>
      </c>
      <c r="C2178" s="6" t="s">
        <v>2292</v>
      </c>
      <c r="D2178" s="6">
        <v>169</v>
      </c>
      <c r="E2178" s="6" t="s">
        <v>2366</v>
      </c>
      <c r="F2178" s="6">
        <v>5665</v>
      </c>
      <c r="G2178" s="6" t="s">
        <v>2369</v>
      </c>
      <c r="H2178" s="6">
        <v>2</v>
      </c>
      <c r="I2178" s="6" t="s">
        <v>297</v>
      </c>
      <c r="J2178" s="6">
        <v>1</v>
      </c>
      <c r="K2178" s="6" t="s">
        <v>810</v>
      </c>
      <c r="L2178" s="8">
        <v>6</v>
      </c>
      <c r="M2178" s="6" t="s">
        <v>297</v>
      </c>
      <c r="N2178" s="6" t="s">
        <v>2295</v>
      </c>
      <c r="R2178" s="6" t="str">
        <f t="shared" si="33"/>
        <v>19169Xã Văn Lăng21</v>
      </c>
    </row>
    <row r="2179" spans="1:18">
      <c r="A2179" s="6">
        <v>2178</v>
      </c>
      <c r="B2179" s="6">
        <v>19</v>
      </c>
      <c r="C2179" s="6" t="s">
        <v>2292</v>
      </c>
      <c r="D2179" s="6">
        <v>169</v>
      </c>
      <c r="E2179" s="6" t="s">
        <v>2366</v>
      </c>
      <c r="F2179" s="6">
        <v>5668</v>
      </c>
      <c r="G2179" s="6" t="s">
        <v>1354</v>
      </c>
      <c r="H2179" s="6">
        <v>2</v>
      </c>
      <c r="I2179" s="6" t="s">
        <v>297</v>
      </c>
      <c r="J2179" s="6">
        <v>1</v>
      </c>
      <c r="K2179" s="6" t="s">
        <v>810</v>
      </c>
      <c r="L2179" s="8">
        <v>6</v>
      </c>
      <c r="M2179" s="6" t="s">
        <v>297</v>
      </c>
      <c r="N2179" s="6" t="s">
        <v>2295</v>
      </c>
      <c r="R2179" s="6" t="str">
        <f t="shared" ref="R2179:R2242" si="34">CONCATENATE(B2179,D2179,G2179,H2179,J2179)</f>
        <v>19169Xã Tân Long21</v>
      </c>
    </row>
    <row r="2180" spans="1:18">
      <c r="A2180" s="6">
        <v>2179</v>
      </c>
      <c r="B2180" s="6">
        <v>19</v>
      </c>
      <c r="C2180" s="6" t="s">
        <v>2292</v>
      </c>
      <c r="D2180" s="6">
        <v>169</v>
      </c>
      <c r="E2180" s="6" t="s">
        <v>2366</v>
      </c>
      <c r="F2180" s="6">
        <v>5671</v>
      </c>
      <c r="G2180" s="6" t="s">
        <v>707</v>
      </c>
      <c r="H2180" s="6">
        <v>2</v>
      </c>
      <c r="I2180" s="6" t="s">
        <v>297</v>
      </c>
      <c r="J2180" s="6">
        <v>1</v>
      </c>
      <c r="K2180" s="6" t="s">
        <v>810</v>
      </c>
      <c r="L2180" s="8">
        <v>6</v>
      </c>
      <c r="M2180" s="6" t="s">
        <v>297</v>
      </c>
      <c r="N2180" s="6" t="s">
        <v>2295</v>
      </c>
      <c r="R2180" s="6" t="str">
        <f t="shared" si="34"/>
        <v>19169Xã Hòa Bình21</v>
      </c>
    </row>
    <row r="2181" spans="1:18">
      <c r="A2181" s="6">
        <v>2180</v>
      </c>
      <c r="B2181" s="6">
        <v>19</v>
      </c>
      <c r="C2181" s="6" t="s">
        <v>2292</v>
      </c>
      <c r="D2181" s="6">
        <v>169</v>
      </c>
      <c r="E2181" s="6" t="s">
        <v>2366</v>
      </c>
      <c r="F2181" s="6">
        <v>5674</v>
      </c>
      <c r="G2181" s="6" t="s">
        <v>2370</v>
      </c>
      <c r="H2181" s="6">
        <v>2</v>
      </c>
      <c r="I2181" s="6" t="s">
        <v>297</v>
      </c>
      <c r="J2181" s="6">
        <v>1</v>
      </c>
      <c r="K2181" s="6" t="s">
        <v>810</v>
      </c>
      <c r="L2181" s="8">
        <v>6</v>
      </c>
      <c r="M2181" s="6" t="s">
        <v>297</v>
      </c>
      <c r="N2181" s="6" t="s">
        <v>2295</v>
      </c>
      <c r="R2181" s="6" t="str">
        <f t="shared" si="34"/>
        <v>19169Xã Quang Sơn21</v>
      </c>
    </row>
    <row r="2182" spans="1:18">
      <c r="A2182" s="6">
        <v>2181</v>
      </c>
      <c r="B2182" s="6">
        <v>19</v>
      </c>
      <c r="C2182" s="6" t="s">
        <v>2292</v>
      </c>
      <c r="D2182" s="6">
        <v>169</v>
      </c>
      <c r="E2182" s="6" t="s">
        <v>2366</v>
      </c>
      <c r="F2182" s="6">
        <v>5677</v>
      </c>
      <c r="G2182" s="6" t="s">
        <v>2371</v>
      </c>
      <c r="H2182" s="6">
        <v>2</v>
      </c>
      <c r="I2182" s="6" t="s">
        <v>297</v>
      </c>
      <c r="J2182" s="6">
        <v>1</v>
      </c>
      <c r="K2182" s="6" t="s">
        <v>810</v>
      </c>
      <c r="L2182" s="8">
        <v>6</v>
      </c>
      <c r="M2182" s="6" t="s">
        <v>297</v>
      </c>
      <c r="N2182" s="6" t="s">
        <v>2295</v>
      </c>
      <c r="R2182" s="6" t="str">
        <f t="shared" si="34"/>
        <v>19169Xã Minh Lập21</v>
      </c>
    </row>
    <row r="2183" spans="1:18">
      <c r="A2183" s="6">
        <v>2182</v>
      </c>
      <c r="B2183" s="6">
        <v>19</v>
      </c>
      <c r="C2183" s="6" t="s">
        <v>2292</v>
      </c>
      <c r="D2183" s="6">
        <v>169</v>
      </c>
      <c r="E2183" s="6" t="s">
        <v>2366</v>
      </c>
      <c r="F2183" s="6">
        <v>5680</v>
      </c>
      <c r="G2183" s="6" t="s">
        <v>2372</v>
      </c>
      <c r="H2183" s="6">
        <v>2</v>
      </c>
      <c r="I2183" s="6" t="s">
        <v>297</v>
      </c>
      <c r="J2183" s="6">
        <v>1</v>
      </c>
      <c r="K2183" s="6" t="s">
        <v>810</v>
      </c>
      <c r="L2183" s="8">
        <v>6</v>
      </c>
      <c r="M2183" s="6" t="s">
        <v>297</v>
      </c>
      <c r="N2183" s="6" t="s">
        <v>2295</v>
      </c>
      <c r="R2183" s="6" t="str">
        <f t="shared" si="34"/>
        <v>19169Xã Văn Hán21</v>
      </c>
    </row>
    <row r="2184" spans="1:18">
      <c r="A2184" s="6">
        <v>2183</v>
      </c>
      <c r="B2184" s="6">
        <v>19</v>
      </c>
      <c r="C2184" s="6" t="s">
        <v>2292</v>
      </c>
      <c r="D2184" s="6">
        <v>169</v>
      </c>
      <c r="E2184" s="6" t="s">
        <v>2366</v>
      </c>
      <c r="F2184" s="6">
        <v>5683</v>
      </c>
      <c r="G2184" s="6" t="s">
        <v>2373</v>
      </c>
      <c r="H2184" s="6">
        <v>2</v>
      </c>
      <c r="I2184" s="6" t="s">
        <v>297</v>
      </c>
      <c r="J2184" s="6">
        <v>1</v>
      </c>
      <c r="K2184" s="6" t="s">
        <v>810</v>
      </c>
      <c r="L2184" s="8">
        <v>6</v>
      </c>
      <c r="M2184" s="6" t="s">
        <v>297</v>
      </c>
      <c r="N2184" s="6" t="s">
        <v>2295</v>
      </c>
      <c r="R2184" s="6" t="str">
        <f t="shared" si="34"/>
        <v>19169Xã Hóa Trung21</v>
      </c>
    </row>
    <row r="2185" spans="1:18">
      <c r="A2185" s="6">
        <v>2184</v>
      </c>
      <c r="B2185" s="6">
        <v>19</v>
      </c>
      <c r="C2185" s="6" t="s">
        <v>2292</v>
      </c>
      <c r="D2185" s="6">
        <v>169</v>
      </c>
      <c r="E2185" s="6" t="s">
        <v>2366</v>
      </c>
      <c r="F2185" s="6">
        <v>5686</v>
      </c>
      <c r="G2185" s="6" t="s">
        <v>2374</v>
      </c>
      <c r="H2185" s="6">
        <v>2</v>
      </c>
      <c r="I2185" s="6" t="s">
        <v>297</v>
      </c>
      <c r="J2185" s="6">
        <v>1</v>
      </c>
      <c r="K2185" s="6" t="s">
        <v>810</v>
      </c>
      <c r="L2185" s="8">
        <v>6</v>
      </c>
      <c r="M2185" s="6" t="s">
        <v>297</v>
      </c>
      <c r="N2185" s="6" t="s">
        <v>2295</v>
      </c>
      <c r="R2185" s="6" t="str">
        <f t="shared" si="34"/>
        <v>19169Xã Khe Mo21</v>
      </c>
    </row>
    <row r="2186" spans="1:18">
      <c r="A2186" s="6">
        <v>2185</v>
      </c>
      <c r="B2186" s="6">
        <v>19</v>
      </c>
      <c r="C2186" s="6" t="s">
        <v>2292</v>
      </c>
      <c r="D2186" s="6">
        <v>169</v>
      </c>
      <c r="E2186" s="6" t="s">
        <v>2366</v>
      </c>
      <c r="F2186" s="6">
        <v>5689</v>
      </c>
      <c r="G2186" s="6" t="s">
        <v>2375</v>
      </c>
      <c r="H2186" s="6">
        <v>2</v>
      </c>
      <c r="I2186" s="6" t="s">
        <v>297</v>
      </c>
      <c r="J2186" s="6">
        <v>1</v>
      </c>
      <c r="K2186" s="6" t="s">
        <v>810</v>
      </c>
      <c r="L2186" s="8">
        <v>6</v>
      </c>
      <c r="M2186" s="6" t="s">
        <v>297</v>
      </c>
      <c r="N2186" s="6" t="s">
        <v>2295</v>
      </c>
      <c r="R2186" s="6" t="str">
        <f t="shared" si="34"/>
        <v>19169Xã Cây Thị21</v>
      </c>
    </row>
    <row r="2187" spans="1:18">
      <c r="A2187" s="6">
        <v>2186</v>
      </c>
      <c r="B2187" s="6">
        <v>19</v>
      </c>
      <c r="C2187" s="6" t="s">
        <v>2292</v>
      </c>
      <c r="D2187" s="6">
        <v>169</v>
      </c>
      <c r="E2187" s="6" t="s">
        <v>2366</v>
      </c>
      <c r="F2187" s="6">
        <v>5692</v>
      </c>
      <c r="G2187" s="6" t="s">
        <v>2376</v>
      </c>
      <c r="H2187" s="6">
        <v>2</v>
      </c>
      <c r="I2187" s="6" t="s">
        <v>297</v>
      </c>
      <c r="J2187" s="6">
        <v>1</v>
      </c>
      <c r="K2187" s="6" t="s">
        <v>810</v>
      </c>
      <c r="L2187" s="8">
        <v>6</v>
      </c>
      <c r="M2187" s="6" t="s">
        <v>297</v>
      </c>
      <c r="N2187" s="6" t="s">
        <v>2295</v>
      </c>
      <c r="R2187" s="6" t="str">
        <f t="shared" si="34"/>
        <v>19169Xã Hóa Thượng21</v>
      </c>
    </row>
    <row r="2188" spans="1:18">
      <c r="A2188" s="6">
        <v>2187</v>
      </c>
      <c r="B2188" s="6">
        <v>19</v>
      </c>
      <c r="C2188" s="6" t="s">
        <v>2292</v>
      </c>
      <c r="D2188" s="6">
        <v>169</v>
      </c>
      <c r="E2188" s="6" t="s">
        <v>2366</v>
      </c>
      <c r="F2188" s="6">
        <v>5698</v>
      </c>
      <c r="G2188" s="6" t="s">
        <v>805</v>
      </c>
      <c r="H2188" s="6">
        <v>2</v>
      </c>
      <c r="I2188" s="6" t="s">
        <v>297</v>
      </c>
      <c r="J2188" s="6">
        <v>1</v>
      </c>
      <c r="K2188" s="6" t="s">
        <v>810</v>
      </c>
      <c r="L2188" s="8">
        <v>6</v>
      </c>
      <c r="M2188" s="6" t="s">
        <v>297</v>
      </c>
      <c r="N2188" s="6" t="s">
        <v>2295</v>
      </c>
      <c r="R2188" s="6" t="str">
        <f t="shared" si="34"/>
        <v>19169Xã Hợp Tiến21</v>
      </c>
    </row>
    <row r="2189" spans="1:18">
      <c r="A2189" s="6">
        <v>2188</v>
      </c>
      <c r="B2189" s="6">
        <v>19</v>
      </c>
      <c r="C2189" s="6" t="s">
        <v>2292</v>
      </c>
      <c r="D2189" s="6">
        <v>169</v>
      </c>
      <c r="E2189" s="6" t="s">
        <v>2366</v>
      </c>
      <c r="F2189" s="6">
        <v>5704</v>
      </c>
      <c r="G2189" s="6" t="s">
        <v>2377</v>
      </c>
      <c r="H2189" s="6">
        <v>2</v>
      </c>
      <c r="I2189" s="6" t="s">
        <v>297</v>
      </c>
      <c r="J2189" s="6">
        <v>1</v>
      </c>
      <c r="K2189" s="6" t="s">
        <v>810</v>
      </c>
      <c r="L2189" s="8">
        <v>6</v>
      </c>
      <c r="M2189" s="6" t="s">
        <v>297</v>
      </c>
      <c r="N2189" s="6" t="s">
        <v>2295</v>
      </c>
      <c r="R2189" s="6" t="str">
        <f t="shared" si="34"/>
        <v>19169Xã Tân Lợi21</v>
      </c>
    </row>
    <row r="2190" spans="1:18">
      <c r="A2190" s="6">
        <v>2189</v>
      </c>
      <c r="B2190" s="6">
        <v>19</v>
      </c>
      <c r="C2190" s="6" t="s">
        <v>2292</v>
      </c>
      <c r="D2190" s="6">
        <v>169</v>
      </c>
      <c r="E2190" s="6" t="s">
        <v>2366</v>
      </c>
      <c r="F2190" s="6">
        <v>5707</v>
      </c>
      <c r="G2190" s="6" t="s">
        <v>2378</v>
      </c>
      <c r="H2190" s="6">
        <v>2</v>
      </c>
      <c r="I2190" s="6" t="s">
        <v>297</v>
      </c>
      <c r="J2190" s="6">
        <v>1</v>
      </c>
      <c r="K2190" s="6" t="s">
        <v>810</v>
      </c>
      <c r="L2190" s="8">
        <v>6</v>
      </c>
      <c r="M2190" s="6" t="s">
        <v>297</v>
      </c>
      <c r="N2190" s="6" t="s">
        <v>2295</v>
      </c>
      <c r="R2190" s="6" t="str">
        <f t="shared" si="34"/>
        <v>19169Xã Nam Hòa21</v>
      </c>
    </row>
    <row r="2191" spans="1:18">
      <c r="A2191" s="6">
        <v>2190</v>
      </c>
      <c r="B2191" s="6">
        <v>19</v>
      </c>
      <c r="C2191" s="6" t="s">
        <v>2292</v>
      </c>
      <c r="D2191" s="6">
        <v>170</v>
      </c>
      <c r="E2191" s="6" t="s">
        <v>2379</v>
      </c>
      <c r="F2191" s="6">
        <v>5716</v>
      </c>
      <c r="G2191" s="6" t="s">
        <v>2380</v>
      </c>
      <c r="H2191" s="6">
        <v>1</v>
      </c>
      <c r="I2191" s="6" t="s">
        <v>251</v>
      </c>
      <c r="J2191" s="6">
        <v>1</v>
      </c>
      <c r="K2191" s="6" t="s">
        <v>810</v>
      </c>
      <c r="L2191" s="8">
        <v>5</v>
      </c>
      <c r="M2191" s="6" t="s">
        <v>251</v>
      </c>
      <c r="N2191" s="6" t="s">
        <v>2295</v>
      </c>
      <c r="R2191" s="6" t="str">
        <f t="shared" si="34"/>
        <v>19170Thị trấn Đình Cả11</v>
      </c>
    </row>
    <row r="2192" spans="1:18">
      <c r="A2192" s="6">
        <v>2191</v>
      </c>
      <c r="B2192" s="6">
        <v>19</v>
      </c>
      <c r="C2192" s="6" t="s">
        <v>2292</v>
      </c>
      <c r="D2192" s="6">
        <v>170</v>
      </c>
      <c r="E2192" s="6" t="s">
        <v>2379</v>
      </c>
      <c r="F2192" s="6">
        <v>5719</v>
      </c>
      <c r="G2192" s="6" t="s">
        <v>2381</v>
      </c>
      <c r="H2192" s="6">
        <v>2</v>
      </c>
      <c r="I2192" s="6" t="s">
        <v>297</v>
      </c>
      <c r="J2192" s="6">
        <v>1</v>
      </c>
      <c r="K2192" s="6" t="s">
        <v>810</v>
      </c>
      <c r="L2192" s="8">
        <v>6</v>
      </c>
      <c r="M2192" s="6" t="s">
        <v>297</v>
      </c>
      <c r="N2192" s="6" t="s">
        <v>2295</v>
      </c>
      <c r="R2192" s="6" t="str">
        <f t="shared" si="34"/>
        <v>19170Xã Sảng Mộc21</v>
      </c>
    </row>
    <row r="2193" spans="1:18">
      <c r="A2193" s="6">
        <v>2192</v>
      </c>
      <c r="B2193" s="6">
        <v>19</v>
      </c>
      <c r="C2193" s="6" t="s">
        <v>2292</v>
      </c>
      <c r="D2193" s="6">
        <v>170</v>
      </c>
      <c r="E2193" s="6" t="s">
        <v>2379</v>
      </c>
      <c r="F2193" s="6">
        <v>5722</v>
      </c>
      <c r="G2193" s="6" t="s">
        <v>2382</v>
      </c>
      <c r="H2193" s="6">
        <v>2</v>
      </c>
      <c r="I2193" s="6" t="s">
        <v>297</v>
      </c>
      <c r="J2193" s="6">
        <v>1</v>
      </c>
      <c r="K2193" s="6" t="s">
        <v>810</v>
      </c>
      <c r="L2193" s="8">
        <v>6</v>
      </c>
      <c r="M2193" s="6" t="s">
        <v>297</v>
      </c>
      <c r="N2193" s="6" t="s">
        <v>2295</v>
      </c>
      <c r="R2193" s="6" t="str">
        <f t="shared" si="34"/>
        <v>19170Xã Nghinh Tường21</v>
      </c>
    </row>
    <row r="2194" spans="1:18">
      <c r="A2194" s="6">
        <v>2193</v>
      </c>
      <c r="B2194" s="6">
        <v>19</v>
      </c>
      <c r="C2194" s="6" t="s">
        <v>2292</v>
      </c>
      <c r="D2194" s="6">
        <v>170</v>
      </c>
      <c r="E2194" s="6" t="s">
        <v>2379</v>
      </c>
      <c r="F2194" s="6">
        <v>5725</v>
      </c>
      <c r="G2194" s="6" t="s">
        <v>2383</v>
      </c>
      <c r="H2194" s="6">
        <v>2</v>
      </c>
      <c r="I2194" s="6" t="s">
        <v>297</v>
      </c>
      <c r="J2194" s="6">
        <v>1</v>
      </c>
      <c r="K2194" s="6" t="s">
        <v>810</v>
      </c>
      <c r="L2194" s="8">
        <v>6</v>
      </c>
      <c r="M2194" s="6" t="s">
        <v>297</v>
      </c>
      <c r="N2194" s="6" t="s">
        <v>2295</v>
      </c>
      <c r="R2194" s="6" t="str">
        <f t="shared" si="34"/>
        <v>19170Xã Thần Xa21</v>
      </c>
    </row>
    <row r="2195" spans="1:18">
      <c r="A2195" s="6">
        <v>2194</v>
      </c>
      <c r="B2195" s="6">
        <v>19</v>
      </c>
      <c r="C2195" s="6" t="s">
        <v>2292</v>
      </c>
      <c r="D2195" s="6">
        <v>170</v>
      </c>
      <c r="E2195" s="6" t="s">
        <v>2379</v>
      </c>
      <c r="F2195" s="6">
        <v>5728</v>
      </c>
      <c r="G2195" s="6" t="s">
        <v>2384</v>
      </c>
      <c r="H2195" s="6">
        <v>2</v>
      </c>
      <c r="I2195" s="6" t="s">
        <v>297</v>
      </c>
      <c r="J2195" s="6">
        <v>1</v>
      </c>
      <c r="K2195" s="6" t="s">
        <v>810</v>
      </c>
      <c r="L2195" s="8">
        <v>6</v>
      </c>
      <c r="M2195" s="6" t="s">
        <v>297</v>
      </c>
      <c r="N2195" s="6" t="s">
        <v>2295</v>
      </c>
      <c r="R2195" s="6" t="str">
        <f t="shared" si="34"/>
        <v>19170Xã Vũ Chấn21</v>
      </c>
    </row>
    <row r="2196" spans="1:18">
      <c r="A2196" s="6">
        <v>2195</v>
      </c>
      <c r="B2196" s="6">
        <v>19</v>
      </c>
      <c r="C2196" s="6" t="s">
        <v>2292</v>
      </c>
      <c r="D2196" s="6">
        <v>170</v>
      </c>
      <c r="E2196" s="6" t="s">
        <v>2379</v>
      </c>
      <c r="F2196" s="6">
        <v>5731</v>
      </c>
      <c r="G2196" s="6" t="s">
        <v>2385</v>
      </c>
      <c r="H2196" s="6">
        <v>2</v>
      </c>
      <c r="I2196" s="6" t="s">
        <v>297</v>
      </c>
      <c r="J2196" s="6">
        <v>1</v>
      </c>
      <c r="K2196" s="6" t="s">
        <v>810</v>
      </c>
      <c r="L2196" s="8">
        <v>6</v>
      </c>
      <c r="M2196" s="6" t="s">
        <v>297</v>
      </c>
      <c r="N2196" s="6" t="s">
        <v>2295</v>
      </c>
      <c r="R2196" s="6" t="str">
        <f t="shared" si="34"/>
        <v>19170Xã Thượng Nung21</v>
      </c>
    </row>
    <row r="2197" spans="1:18">
      <c r="A2197" s="6">
        <v>2196</v>
      </c>
      <c r="B2197" s="6">
        <v>19</v>
      </c>
      <c r="C2197" s="6" t="s">
        <v>2292</v>
      </c>
      <c r="D2197" s="6">
        <v>170</v>
      </c>
      <c r="E2197" s="6" t="s">
        <v>2379</v>
      </c>
      <c r="F2197" s="6">
        <v>5734</v>
      </c>
      <c r="G2197" s="6" t="s">
        <v>2386</v>
      </c>
      <c r="H2197" s="6">
        <v>2</v>
      </c>
      <c r="I2197" s="6" t="s">
        <v>297</v>
      </c>
      <c r="J2197" s="6">
        <v>1</v>
      </c>
      <c r="K2197" s="6" t="s">
        <v>810</v>
      </c>
      <c r="L2197" s="8">
        <v>6</v>
      </c>
      <c r="M2197" s="6" t="s">
        <v>297</v>
      </c>
      <c r="N2197" s="6" t="s">
        <v>2295</v>
      </c>
      <c r="R2197" s="6" t="str">
        <f t="shared" si="34"/>
        <v>19170Xã Phú Thượng21</v>
      </c>
    </row>
    <row r="2198" spans="1:18">
      <c r="A2198" s="6">
        <v>2197</v>
      </c>
      <c r="B2198" s="6">
        <v>19</v>
      </c>
      <c r="C2198" s="6" t="s">
        <v>2292</v>
      </c>
      <c r="D2198" s="6">
        <v>170</v>
      </c>
      <c r="E2198" s="6" t="s">
        <v>2379</v>
      </c>
      <c r="F2198" s="6">
        <v>5737</v>
      </c>
      <c r="G2198" s="6" t="s">
        <v>2387</v>
      </c>
      <c r="H2198" s="6">
        <v>2</v>
      </c>
      <c r="I2198" s="6" t="s">
        <v>297</v>
      </c>
      <c r="J2198" s="6">
        <v>1</v>
      </c>
      <c r="K2198" s="6" t="s">
        <v>810</v>
      </c>
      <c r="L2198" s="8">
        <v>6</v>
      </c>
      <c r="M2198" s="6" t="s">
        <v>297</v>
      </c>
      <c r="N2198" s="6" t="s">
        <v>2295</v>
      </c>
      <c r="R2198" s="6" t="str">
        <f t="shared" si="34"/>
        <v>19170Xã Cúc Đường21</v>
      </c>
    </row>
    <row r="2199" spans="1:18">
      <c r="A2199" s="6">
        <v>2198</v>
      </c>
      <c r="B2199" s="6">
        <v>19</v>
      </c>
      <c r="C2199" s="6" t="s">
        <v>2292</v>
      </c>
      <c r="D2199" s="6">
        <v>170</v>
      </c>
      <c r="E2199" s="6" t="s">
        <v>2379</v>
      </c>
      <c r="F2199" s="6">
        <v>5740</v>
      </c>
      <c r="G2199" s="6" t="s">
        <v>2388</v>
      </c>
      <c r="H2199" s="6">
        <v>2</v>
      </c>
      <c r="I2199" s="6" t="s">
        <v>297</v>
      </c>
      <c r="J2199" s="6">
        <v>1</v>
      </c>
      <c r="K2199" s="6" t="s">
        <v>810</v>
      </c>
      <c r="L2199" s="8">
        <v>6</v>
      </c>
      <c r="M2199" s="6" t="s">
        <v>297</v>
      </c>
      <c r="N2199" s="6" t="s">
        <v>2295</v>
      </c>
      <c r="R2199" s="6" t="str">
        <f t="shared" si="34"/>
        <v>19170Xã La Hiên21</v>
      </c>
    </row>
    <row r="2200" spans="1:18">
      <c r="A2200" s="6">
        <v>2199</v>
      </c>
      <c r="B2200" s="6">
        <v>19</v>
      </c>
      <c r="C2200" s="6" t="s">
        <v>2292</v>
      </c>
      <c r="D2200" s="6">
        <v>170</v>
      </c>
      <c r="E2200" s="6" t="s">
        <v>2379</v>
      </c>
      <c r="F2200" s="6">
        <v>5743</v>
      </c>
      <c r="G2200" s="6" t="s">
        <v>2389</v>
      </c>
      <c r="H2200" s="6">
        <v>2</v>
      </c>
      <c r="I2200" s="6" t="s">
        <v>297</v>
      </c>
      <c r="J2200" s="6">
        <v>1</v>
      </c>
      <c r="K2200" s="6" t="s">
        <v>810</v>
      </c>
      <c r="L2200" s="8">
        <v>6</v>
      </c>
      <c r="M2200" s="6" t="s">
        <v>297</v>
      </c>
      <c r="N2200" s="6" t="s">
        <v>2295</v>
      </c>
      <c r="R2200" s="6" t="str">
        <f t="shared" si="34"/>
        <v>19170Xã Lâu Thượng21</v>
      </c>
    </row>
    <row r="2201" spans="1:18">
      <c r="A2201" s="6">
        <v>2200</v>
      </c>
      <c r="B2201" s="6">
        <v>19</v>
      </c>
      <c r="C2201" s="6" t="s">
        <v>2292</v>
      </c>
      <c r="D2201" s="6">
        <v>170</v>
      </c>
      <c r="E2201" s="6" t="s">
        <v>2379</v>
      </c>
      <c r="F2201" s="6">
        <v>5746</v>
      </c>
      <c r="G2201" s="6" t="s">
        <v>2390</v>
      </c>
      <c r="H2201" s="6">
        <v>2</v>
      </c>
      <c r="I2201" s="6" t="s">
        <v>297</v>
      </c>
      <c r="J2201" s="6">
        <v>1</v>
      </c>
      <c r="K2201" s="6" t="s">
        <v>810</v>
      </c>
      <c r="L2201" s="8">
        <v>6</v>
      </c>
      <c r="M2201" s="6" t="s">
        <v>297</v>
      </c>
      <c r="N2201" s="6" t="s">
        <v>2295</v>
      </c>
      <c r="R2201" s="6" t="str">
        <f t="shared" si="34"/>
        <v>19170Xã Tràng Xá21</v>
      </c>
    </row>
    <row r="2202" spans="1:18">
      <c r="A2202" s="6">
        <v>2201</v>
      </c>
      <c r="B2202" s="6">
        <v>19</v>
      </c>
      <c r="C2202" s="6" t="s">
        <v>2292</v>
      </c>
      <c r="D2202" s="6">
        <v>170</v>
      </c>
      <c r="E2202" s="6" t="s">
        <v>2379</v>
      </c>
      <c r="F2202" s="6">
        <v>5749</v>
      </c>
      <c r="G2202" s="6" t="s">
        <v>2391</v>
      </c>
      <c r="H2202" s="6">
        <v>2</v>
      </c>
      <c r="I2202" s="6" t="s">
        <v>297</v>
      </c>
      <c r="J2202" s="6">
        <v>1</v>
      </c>
      <c r="K2202" s="6" t="s">
        <v>810</v>
      </c>
      <c r="L2202" s="8">
        <v>6</v>
      </c>
      <c r="M2202" s="6" t="s">
        <v>297</v>
      </c>
      <c r="N2202" s="6" t="s">
        <v>2295</v>
      </c>
      <c r="R2202" s="6" t="str">
        <f t="shared" si="34"/>
        <v>19170Xã Phương Giao21</v>
      </c>
    </row>
    <row r="2203" spans="1:18">
      <c r="A2203" s="6">
        <v>2202</v>
      </c>
      <c r="B2203" s="6">
        <v>19</v>
      </c>
      <c r="C2203" s="6" t="s">
        <v>2292</v>
      </c>
      <c r="D2203" s="6">
        <v>170</v>
      </c>
      <c r="E2203" s="6" t="s">
        <v>2379</v>
      </c>
      <c r="F2203" s="6">
        <v>5752</v>
      </c>
      <c r="G2203" s="6" t="s">
        <v>1523</v>
      </c>
      <c r="H2203" s="6">
        <v>2</v>
      </c>
      <c r="I2203" s="6" t="s">
        <v>297</v>
      </c>
      <c r="J2203" s="6">
        <v>1</v>
      </c>
      <c r="K2203" s="6" t="s">
        <v>810</v>
      </c>
      <c r="L2203" s="8">
        <v>6</v>
      </c>
      <c r="M2203" s="6" t="s">
        <v>297</v>
      </c>
      <c r="N2203" s="6" t="s">
        <v>2295</v>
      </c>
      <c r="R2203" s="6" t="str">
        <f t="shared" si="34"/>
        <v>19170Xã Liên Minh21</v>
      </c>
    </row>
    <row r="2204" spans="1:18">
      <c r="A2204" s="6">
        <v>2203</v>
      </c>
      <c r="B2204" s="6">
        <v>19</v>
      </c>
      <c r="C2204" s="6" t="s">
        <v>2292</v>
      </c>
      <c r="D2204" s="6">
        <v>170</v>
      </c>
      <c r="E2204" s="6" t="s">
        <v>2379</v>
      </c>
      <c r="F2204" s="6">
        <v>5755</v>
      </c>
      <c r="G2204" s="6" t="s">
        <v>2392</v>
      </c>
      <c r="H2204" s="6">
        <v>2</v>
      </c>
      <c r="I2204" s="6" t="s">
        <v>297</v>
      </c>
      <c r="J2204" s="6">
        <v>1</v>
      </c>
      <c r="K2204" s="6" t="s">
        <v>810</v>
      </c>
      <c r="L2204" s="8">
        <v>6</v>
      </c>
      <c r="M2204" s="6" t="s">
        <v>297</v>
      </c>
      <c r="N2204" s="6" t="s">
        <v>2295</v>
      </c>
      <c r="R2204" s="6" t="str">
        <f t="shared" si="34"/>
        <v>19170Xã Dân Tiến21</v>
      </c>
    </row>
    <row r="2205" spans="1:18">
      <c r="A2205" s="6">
        <v>2204</v>
      </c>
      <c r="B2205" s="6">
        <v>19</v>
      </c>
      <c r="C2205" s="6" t="s">
        <v>2292</v>
      </c>
      <c r="D2205" s="6">
        <v>170</v>
      </c>
      <c r="E2205" s="6" t="s">
        <v>2379</v>
      </c>
      <c r="F2205" s="6">
        <v>5758</v>
      </c>
      <c r="G2205" s="6" t="s">
        <v>2393</v>
      </c>
      <c r="H2205" s="6">
        <v>2</v>
      </c>
      <c r="I2205" s="6" t="s">
        <v>297</v>
      </c>
      <c r="J2205" s="6">
        <v>1</v>
      </c>
      <c r="K2205" s="6" t="s">
        <v>810</v>
      </c>
      <c r="L2205" s="8">
        <v>6</v>
      </c>
      <c r="M2205" s="6" t="s">
        <v>297</v>
      </c>
      <c r="N2205" s="6" t="s">
        <v>2295</v>
      </c>
      <c r="R2205" s="6" t="str">
        <f t="shared" si="34"/>
        <v>19170Xã Bình Long21</v>
      </c>
    </row>
    <row r="2206" spans="1:18">
      <c r="A2206" s="6">
        <v>2205</v>
      </c>
      <c r="B2206" s="6">
        <v>19</v>
      </c>
      <c r="C2206" s="6" t="s">
        <v>2292</v>
      </c>
      <c r="D2206" s="6">
        <v>171</v>
      </c>
      <c r="E2206" s="6" t="s">
        <v>2394</v>
      </c>
      <c r="F2206" s="6">
        <v>5761</v>
      </c>
      <c r="G2206" s="6" t="s">
        <v>2395</v>
      </c>
      <c r="H2206" s="6">
        <v>1</v>
      </c>
      <c r="I2206" s="6" t="s">
        <v>251</v>
      </c>
      <c r="J2206" s="6">
        <v>1</v>
      </c>
      <c r="K2206" s="6" t="s">
        <v>810</v>
      </c>
      <c r="L2206" s="8">
        <v>5</v>
      </c>
      <c r="M2206" s="6" t="s">
        <v>251</v>
      </c>
      <c r="N2206" s="6" t="s">
        <v>2295</v>
      </c>
      <c r="R2206" s="6" t="str">
        <f t="shared" si="34"/>
        <v>19171Thị trấn Hùng Sơn11</v>
      </c>
    </row>
    <row r="2207" spans="1:18">
      <c r="A2207" s="6">
        <v>2206</v>
      </c>
      <c r="B2207" s="6">
        <v>19</v>
      </c>
      <c r="C2207" s="6" t="s">
        <v>2292</v>
      </c>
      <c r="D2207" s="6">
        <v>171</v>
      </c>
      <c r="E2207" s="6" t="s">
        <v>2394</v>
      </c>
      <c r="F2207" s="6">
        <v>5764</v>
      </c>
      <c r="G2207" s="6" t="s">
        <v>2396</v>
      </c>
      <c r="H2207" s="6">
        <v>1</v>
      </c>
      <c r="I2207" s="6" t="s">
        <v>251</v>
      </c>
      <c r="J2207" s="6">
        <v>1</v>
      </c>
      <c r="K2207" s="6" t="s">
        <v>810</v>
      </c>
      <c r="L2207" s="8">
        <v>5</v>
      </c>
      <c r="M2207" s="6" t="s">
        <v>251</v>
      </c>
      <c r="N2207" s="6" t="s">
        <v>2295</v>
      </c>
      <c r="R2207" s="6" t="str">
        <f t="shared" si="34"/>
        <v>19171Thị trấn Quân Chu11</v>
      </c>
    </row>
    <row r="2208" spans="1:18">
      <c r="A2208" s="6">
        <v>2207</v>
      </c>
      <c r="B2208" s="6">
        <v>19</v>
      </c>
      <c r="C2208" s="6" t="s">
        <v>2292</v>
      </c>
      <c r="D2208" s="6">
        <v>171</v>
      </c>
      <c r="E2208" s="6" t="s">
        <v>2394</v>
      </c>
      <c r="F2208" s="6">
        <v>5767</v>
      </c>
      <c r="G2208" s="6" t="s">
        <v>2397</v>
      </c>
      <c r="H2208" s="6">
        <v>2</v>
      </c>
      <c r="I2208" s="6" t="s">
        <v>297</v>
      </c>
      <c r="J2208" s="6">
        <v>1</v>
      </c>
      <c r="K2208" s="6" t="s">
        <v>810</v>
      </c>
      <c r="L2208" s="8">
        <v>6</v>
      </c>
      <c r="M2208" s="6" t="s">
        <v>297</v>
      </c>
      <c r="N2208" s="6" t="s">
        <v>2295</v>
      </c>
      <c r="R2208" s="6" t="str">
        <f t="shared" si="34"/>
        <v>19171Xã Phúc Lương21</v>
      </c>
    </row>
    <row r="2209" spans="1:18">
      <c r="A2209" s="6">
        <v>2208</v>
      </c>
      <c r="B2209" s="6">
        <v>19</v>
      </c>
      <c r="C2209" s="6" t="s">
        <v>2292</v>
      </c>
      <c r="D2209" s="6">
        <v>171</v>
      </c>
      <c r="E2209" s="6" t="s">
        <v>2394</v>
      </c>
      <c r="F2209" s="6">
        <v>5770</v>
      </c>
      <c r="G2209" s="6" t="s">
        <v>2044</v>
      </c>
      <c r="H2209" s="6">
        <v>2</v>
      </c>
      <c r="I2209" s="6" t="s">
        <v>297</v>
      </c>
      <c r="J2209" s="6">
        <v>1</v>
      </c>
      <c r="K2209" s="6" t="s">
        <v>810</v>
      </c>
      <c r="L2209" s="8">
        <v>6</v>
      </c>
      <c r="M2209" s="6" t="s">
        <v>297</v>
      </c>
      <c r="N2209" s="6" t="s">
        <v>2295</v>
      </c>
      <c r="R2209" s="6" t="str">
        <f t="shared" si="34"/>
        <v>19171Xã Minh Tiến21</v>
      </c>
    </row>
    <row r="2210" spans="1:18">
      <c r="A2210" s="6">
        <v>2209</v>
      </c>
      <c r="B2210" s="6">
        <v>19</v>
      </c>
      <c r="C2210" s="6" t="s">
        <v>2292</v>
      </c>
      <c r="D2210" s="6">
        <v>171</v>
      </c>
      <c r="E2210" s="6" t="s">
        <v>2394</v>
      </c>
      <c r="F2210" s="6">
        <v>5773</v>
      </c>
      <c r="G2210" s="6" t="s">
        <v>2398</v>
      </c>
      <c r="H2210" s="6">
        <v>2</v>
      </c>
      <c r="I2210" s="6" t="s">
        <v>297</v>
      </c>
      <c r="J2210" s="6">
        <v>1</v>
      </c>
      <c r="K2210" s="6" t="s">
        <v>810</v>
      </c>
      <c r="L2210" s="8">
        <v>6</v>
      </c>
      <c r="M2210" s="6" t="s">
        <v>297</v>
      </c>
      <c r="N2210" s="6" t="s">
        <v>2295</v>
      </c>
      <c r="R2210" s="6" t="str">
        <f t="shared" si="34"/>
        <v>19171Xã Yên Lãng21</v>
      </c>
    </row>
    <row r="2211" spans="1:18">
      <c r="A2211" s="6">
        <v>2210</v>
      </c>
      <c r="B2211" s="6">
        <v>19</v>
      </c>
      <c r="C2211" s="6" t="s">
        <v>2292</v>
      </c>
      <c r="D2211" s="6">
        <v>171</v>
      </c>
      <c r="E2211" s="6" t="s">
        <v>2394</v>
      </c>
      <c r="F2211" s="6">
        <v>5776</v>
      </c>
      <c r="G2211" s="6" t="s">
        <v>2399</v>
      </c>
      <c r="H2211" s="6">
        <v>2</v>
      </c>
      <c r="I2211" s="6" t="s">
        <v>297</v>
      </c>
      <c r="J2211" s="6">
        <v>1</v>
      </c>
      <c r="K2211" s="6" t="s">
        <v>810</v>
      </c>
      <c r="L2211" s="8">
        <v>6</v>
      </c>
      <c r="M2211" s="6" t="s">
        <v>297</v>
      </c>
      <c r="N2211" s="6" t="s">
        <v>2295</v>
      </c>
      <c r="R2211" s="6" t="str">
        <f t="shared" si="34"/>
        <v>19171Xã Đức Lương21</v>
      </c>
    </row>
    <row r="2212" spans="1:18">
      <c r="A2212" s="6">
        <v>2211</v>
      </c>
      <c r="B2212" s="6">
        <v>19</v>
      </c>
      <c r="C2212" s="6" t="s">
        <v>2292</v>
      </c>
      <c r="D2212" s="6">
        <v>171</v>
      </c>
      <c r="E2212" s="6" t="s">
        <v>2394</v>
      </c>
      <c r="F2212" s="6">
        <v>5779</v>
      </c>
      <c r="G2212" s="6" t="s">
        <v>382</v>
      </c>
      <c r="H2212" s="6">
        <v>2</v>
      </c>
      <c r="I2212" s="6" t="s">
        <v>297</v>
      </c>
      <c r="J2212" s="6">
        <v>1</v>
      </c>
      <c r="K2212" s="6" t="s">
        <v>810</v>
      </c>
      <c r="L2212" s="8">
        <v>6</v>
      </c>
      <c r="M2212" s="6" t="s">
        <v>297</v>
      </c>
      <c r="N2212" s="6" t="s">
        <v>2295</v>
      </c>
      <c r="R2212" s="6" t="str">
        <f t="shared" si="34"/>
        <v>19171Xã Phú Cường21</v>
      </c>
    </row>
    <row r="2213" spans="1:18">
      <c r="A2213" s="6">
        <v>2212</v>
      </c>
      <c r="B2213" s="6">
        <v>19</v>
      </c>
      <c r="C2213" s="6" t="s">
        <v>2292</v>
      </c>
      <c r="D2213" s="6">
        <v>171</v>
      </c>
      <c r="E2213" s="6" t="s">
        <v>2394</v>
      </c>
      <c r="F2213" s="6">
        <v>5782</v>
      </c>
      <c r="G2213" s="6" t="s">
        <v>2400</v>
      </c>
      <c r="H2213" s="6">
        <v>2</v>
      </c>
      <c r="I2213" s="6" t="s">
        <v>297</v>
      </c>
      <c r="J2213" s="6">
        <v>1</v>
      </c>
      <c r="K2213" s="6" t="s">
        <v>810</v>
      </c>
      <c r="L2213" s="8">
        <v>6</v>
      </c>
      <c r="M2213" s="6" t="s">
        <v>297</v>
      </c>
      <c r="N2213" s="6" t="s">
        <v>2295</v>
      </c>
      <c r="R2213" s="6" t="str">
        <f t="shared" si="34"/>
        <v>19171Xã Na Mao21</v>
      </c>
    </row>
    <row r="2214" spans="1:18">
      <c r="A2214" s="6">
        <v>2213</v>
      </c>
      <c r="B2214" s="6">
        <v>19</v>
      </c>
      <c r="C2214" s="6" t="s">
        <v>2292</v>
      </c>
      <c r="D2214" s="6">
        <v>171</v>
      </c>
      <c r="E2214" s="6" t="s">
        <v>2394</v>
      </c>
      <c r="F2214" s="6">
        <v>5785</v>
      </c>
      <c r="G2214" s="6" t="s">
        <v>2401</v>
      </c>
      <c r="H2214" s="6">
        <v>2</v>
      </c>
      <c r="I2214" s="6" t="s">
        <v>297</v>
      </c>
      <c r="J2214" s="6">
        <v>1</v>
      </c>
      <c r="K2214" s="6" t="s">
        <v>810</v>
      </c>
      <c r="L2214" s="8">
        <v>6</v>
      </c>
      <c r="M2214" s="6" t="s">
        <v>297</v>
      </c>
      <c r="N2214" s="6" t="s">
        <v>2295</v>
      </c>
      <c r="R2214" s="6" t="str">
        <f t="shared" si="34"/>
        <v>19171Xã Phú Lạc21</v>
      </c>
    </row>
    <row r="2215" spans="1:18">
      <c r="A2215" s="6">
        <v>2214</v>
      </c>
      <c r="B2215" s="6">
        <v>19</v>
      </c>
      <c r="C2215" s="6" t="s">
        <v>2292</v>
      </c>
      <c r="D2215" s="6">
        <v>171</v>
      </c>
      <c r="E2215" s="6" t="s">
        <v>2394</v>
      </c>
      <c r="F2215" s="6">
        <v>5788</v>
      </c>
      <c r="G2215" s="6" t="s">
        <v>2402</v>
      </c>
      <c r="H2215" s="6">
        <v>2</v>
      </c>
      <c r="I2215" s="6" t="s">
        <v>297</v>
      </c>
      <c r="J2215" s="6">
        <v>1</v>
      </c>
      <c r="K2215" s="6" t="s">
        <v>810</v>
      </c>
      <c r="L2215" s="8">
        <v>6</v>
      </c>
      <c r="M2215" s="6" t="s">
        <v>297</v>
      </c>
      <c r="N2215" s="6" t="s">
        <v>2295</v>
      </c>
      <c r="R2215" s="6" t="str">
        <f t="shared" si="34"/>
        <v>19171Xã Tân Linh21</v>
      </c>
    </row>
    <row r="2216" spans="1:18">
      <c r="A2216" s="6">
        <v>2215</v>
      </c>
      <c r="B2216" s="6">
        <v>19</v>
      </c>
      <c r="C2216" s="6" t="s">
        <v>2292</v>
      </c>
      <c r="D2216" s="6">
        <v>171</v>
      </c>
      <c r="E2216" s="6" t="s">
        <v>2394</v>
      </c>
      <c r="F2216" s="6">
        <v>5791</v>
      </c>
      <c r="G2216" s="6" t="s">
        <v>1357</v>
      </c>
      <c r="H2216" s="6">
        <v>2</v>
      </c>
      <c r="I2216" s="6" t="s">
        <v>297</v>
      </c>
      <c r="J2216" s="6">
        <v>1</v>
      </c>
      <c r="K2216" s="6" t="s">
        <v>810</v>
      </c>
      <c r="L2216" s="8">
        <v>6</v>
      </c>
      <c r="M2216" s="6" t="s">
        <v>297</v>
      </c>
      <c r="N2216" s="6" t="s">
        <v>2295</v>
      </c>
      <c r="R2216" s="6" t="str">
        <f t="shared" si="34"/>
        <v>19171Xã Phú Thịnh21</v>
      </c>
    </row>
    <row r="2217" spans="1:18">
      <c r="A2217" s="6">
        <v>2216</v>
      </c>
      <c r="B2217" s="6">
        <v>19</v>
      </c>
      <c r="C2217" s="6" t="s">
        <v>2292</v>
      </c>
      <c r="D2217" s="6">
        <v>171</v>
      </c>
      <c r="E2217" s="6" t="s">
        <v>2394</v>
      </c>
      <c r="F2217" s="6">
        <v>5794</v>
      </c>
      <c r="G2217" s="6" t="s">
        <v>2403</v>
      </c>
      <c r="H2217" s="6">
        <v>2</v>
      </c>
      <c r="I2217" s="6" t="s">
        <v>297</v>
      </c>
      <c r="J2217" s="6">
        <v>1</v>
      </c>
      <c r="K2217" s="6" t="s">
        <v>810</v>
      </c>
      <c r="L2217" s="8">
        <v>6</v>
      </c>
      <c r="M2217" s="6" t="s">
        <v>297</v>
      </c>
      <c r="N2217" s="6" t="s">
        <v>2295</v>
      </c>
      <c r="R2217" s="6" t="str">
        <f t="shared" si="34"/>
        <v>19171Xã Phục Linh21</v>
      </c>
    </row>
    <row r="2218" spans="1:18">
      <c r="A2218" s="6">
        <v>2217</v>
      </c>
      <c r="B2218" s="6">
        <v>19</v>
      </c>
      <c r="C2218" s="6" t="s">
        <v>2292</v>
      </c>
      <c r="D2218" s="6">
        <v>171</v>
      </c>
      <c r="E2218" s="6" t="s">
        <v>2394</v>
      </c>
      <c r="F2218" s="6">
        <v>5797</v>
      </c>
      <c r="G2218" s="6" t="s">
        <v>2404</v>
      </c>
      <c r="H2218" s="6">
        <v>2</v>
      </c>
      <c r="I2218" s="6" t="s">
        <v>297</v>
      </c>
      <c r="J2218" s="6">
        <v>1</v>
      </c>
      <c r="K2218" s="6" t="s">
        <v>810</v>
      </c>
      <c r="L2218" s="8">
        <v>6</v>
      </c>
      <c r="M2218" s="6" t="s">
        <v>297</v>
      </c>
      <c r="N2218" s="6" t="s">
        <v>2295</v>
      </c>
      <c r="R2218" s="6" t="str">
        <f t="shared" si="34"/>
        <v>19171Xã Phú Xuyên21</v>
      </c>
    </row>
    <row r="2219" spans="1:18">
      <c r="A2219" s="6">
        <v>2218</v>
      </c>
      <c r="B2219" s="6">
        <v>19</v>
      </c>
      <c r="C2219" s="6" t="s">
        <v>2292</v>
      </c>
      <c r="D2219" s="6">
        <v>171</v>
      </c>
      <c r="E2219" s="6" t="s">
        <v>2394</v>
      </c>
      <c r="F2219" s="6">
        <v>5800</v>
      </c>
      <c r="G2219" s="6" t="s">
        <v>2405</v>
      </c>
      <c r="H2219" s="6">
        <v>2</v>
      </c>
      <c r="I2219" s="6" t="s">
        <v>297</v>
      </c>
      <c r="J2219" s="6">
        <v>1</v>
      </c>
      <c r="K2219" s="6" t="s">
        <v>810</v>
      </c>
      <c r="L2219" s="8">
        <v>6</v>
      </c>
      <c r="M2219" s="6" t="s">
        <v>297</v>
      </c>
      <c r="N2219" s="6" t="s">
        <v>2295</v>
      </c>
      <c r="R2219" s="6" t="str">
        <f t="shared" si="34"/>
        <v>19171Xã Bản Ngoại21</v>
      </c>
    </row>
    <row r="2220" spans="1:18">
      <c r="A2220" s="6">
        <v>2219</v>
      </c>
      <c r="B2220" s="6">
        <v>19</v>
      </c>
      <c r="C2220" s="6" t="s">
        <v>2292</v>
      </c>
      <c r="D2220" s="6">
        <v>171</v>
      </c>
      <c r="E2220" s="6" t="s">
        <v>2394</v>
      </c>
      <c r="F2220" s="6">
        <v>5803</v>
      </c>
      <c r="G2220" s="6" t="s">
        <v>2406</v>
      </c>
      <c r="H2220" s="6">
        <v>2</v>
      </c>
      <c r="I2220" s="6" t="s">
        <v>297</v>
      </c>
      <c r="J2220" s="6">
        <v>1</v>
      </c>
      <c r="K2220" s="6" t="s">
        <v>810</v>
      </c>
      <c r="L2220" s="8">
        <v>6</v>
      </c>
      <c r="M2220" s="6" t="s">
        <v>297</v>
      </c>
      <c r="N2220" s="6" t="s">
        <v>2295</v>
      </c>
      <c r="R2220" s="6" t="str">
        <f t="shared" si="34"/>
        <v>19171Xã Tiên Hội21</v>
      </c>
    </row>
    <row r="2221" spans="1:18">
      <c r="A2221" s="6">
        <v>2220</v>
      </c>
      <c r="B2221" s="6">
        <v>19</v>
      </c>
      <c r="C2221" s="6" t="s">
        <v>2292</v>
      </c>
      <c r="D2221" s="6">
        <v>171</v>
      </c>
      <c r="E2221" s="6" t="s">
        <v>2394</v>
      </c>
      <c r="F2221" s="6">
        <v>5809</v>
      </c>
      <c r="G2221" s="6" t="s">
        <v>2407</v>
      </c>
      <c r="H2221" s="6">
        <v>2</v>
      </c>
      <c r="I2221" s="6" t="s">
        <v>297</v>
      </c>
      <c r="J2221" s="6">
        <v>1</v>
      </c>
      <c r="K2221" s="6" t="s">
        <v>810</v>
      </c>
      <c r="L2221" s="8">
        <v>6</v>
      </c>
      <c r="M2221" s="6" t="s">
        <v>297</v>
      </c>
      <c r="N2221" s="6" t="s">
        <v>2295</v>
      </c>
      <c r="R2221" s="6" t="str">
        <f t="shared" si="34"/>
        <v>19171Xã Cù Vân21</v>
      </c>
    </row>
    <row r="2222" spans="1:18">
      <c r="A2222" s="6">
        <v>2221</v>
      </c>
      <c r="B2222" s="6">
        <v>19</v>
      </c>
      <c r="C2222" s="6" t="s">
        <v>2292</v>
      </c>
      <c r="D2222" s="6">
        <v>171</v>
      </c>
      <c r="E2222" s="6" t="s">
        <v>2394</v>
      </c>
      <c r="F2222" s="6">
        <v>5812</v>
      </c>
      <c r="G2222" s="6" t="s">
        <v>2408</v>
      </c>
      <c r="H2222" s="6">
        <v>2</v>
      </c>
      <c r="I2222" s="6" t="s">
        <v>297</v>
      </c>
      <c r="J2222" s="6">
        <v>1</v>
      </c>
      <c r="K2222" s="6" t="s">
        <v>810</v>
      </c>
      <c r="L2222" s="8">
        <v>6</v>
      </c>
      <c r="M2222" s="6" t="s">
        <v>297</v>
      </c>
      <c r="N2222" s="6" t="s">
        <v>2295</v>
      </c>
      <c r="R2222" s="6" t="str">
        <f t="shared" si="34"/>
        <v>19171Xã Hà Thượng21</v>
      </c>
    </row>
    <row r="2223" spans="1:18">
      <c r="A2223" s="6">
        <v>2222</v>
      </c>
      <c r="B2223" s="6">
        <v>19</v>
      </c>
      <c r="C2223" s="6" t="s">
        <v>2292</v>
      </c>
      <c r="D2223" s="6">
        <v>171</v>
      </c>
      <c r="E2223" s="6" t="s">
        <v>2394</v>
      </c>
      <c r="F2223" s="6">
        <v>5815</v>
      </c>
      <c r="G2223" s="6" t="s">
        <v>2409</v>
      </c>
      <c r="H2223" s="6">
        <v>2</v>
      </c>
      <c r="I2223" s="6" t="s">
        <v>297</v>
      </c>
      <c r="J2223" s="6">
        <v>1</v>
      </c>
      <c r="K2223" s="6" t="s">
        <v>810</v>
      </c>
      <c r="L2223" s="8">
        <v>6</v>
      </c>
      <c r="M2223" s="6" t="s">
        <v>297</v>
      </c>
      <c r="N2223" s="6" t="s">
        <v>2295</v>
      </c>
      <c r="R2223" s="6" t="str">
        <f t="shared" si="34"/>
        <v>19171Xã La Bằng21</v>
      </c>
    </row>
    <row r="2224" spans="1:18">
      <c r="A2224" s="6">
        <v>2223</v>
      </c>
      <c r="B2224" s="6">
        <v>19</v>
      </c>
      <c r="C2224" s="6" t="s">
        <v>2292</v>
      </c>
      <c r="D2224" s="6">
        <v>171</v>
      </c>
      <c r="E2224" s="6" t="s">
        <v>2394</v>
      </c>
      <c r="F2224" s="6">
        <v>5818</v>
      </c>
      <c r="G2224" s="6" t="s">
        <v>2410</v>
      </c>
      <c r="H2224" s="6">
        <v>2</v>
      </c>
      <c r="I2224" s="6" t="s">
        <v>297</v>
      </c>
      <c r="J2224" s="6">
        <v>1</v>
      </c>
      <c r="K2224" s="6" t="s">
        <v>810</v>
      </c>
      <c r="L2224" s="8">
        <v>6</v>
      </c>
      <c r="M2224" s="6" t="s">
        <v>297</v>
      </c>
      <c r="N2224" s="6" t="s">
        <v>2295</v>
      </c>
      <c r="R2224" s="6" t="str">
        <f t="shared" si="34"/>
        <v>19171Xã Hoàng Nông21</v>
      </c>
    </row>
    <row r="2225" spans="1:18">
      <c r="A2225" s="6">
        <v>2224</v>
      </c>
      <c r="B2225" s="6">
        <v>19</v>
      </c>
      <c r="C2225" s="6" t="s">
        <v>2292</v>
      </c>
      <c r="D2225" s="6">
        <v>171</v>
      </c>
      <c r="E2225" s="6" t="s">
        <v>2394</v>
      </c>
      <c r="F2225" s="6">
        <v>5821</v>
      </c>
      <c r="G2225" s="6" t="s">
        <v>2411</v>
      </c>
      <c r="H2225" s="6">
        <v>2</v>
      </c>
      <c r="I2225" s="6" t="s">
        <v>297</v>
      </c>
      <c r="J2225" s="6">
        <v>1</v>
      </c>
      <c r="K2225" s="6" t="s">
        <v>810</v>
      </c>
      <c r="L2225" s="8">
        <v>6</v>
      </c>
      <c r="M2225" s="6" t="s">
        <v>297</v>
      </c>
      <c r="N2225" s="6" t="s">
        <v>2295</v>
      </c>
      <c r="R2225" s="6" t="str">
        <f t="shared" si="34"/>
        <v>19171Xã Khôi Kỳ21</v>
      </c>
    </row>
    <row r="2226" spans="1:18">
      <c r="A2226" s="6">
        <v>2225</v>
      </c>
      <c r="B2226" s="6">
        <v>19</v>
      </c>
      <c r="C2226" s="6" t="s">
        <v>2292</v>
      </c>
      <c r="D2226" s="6">
        <v>171</v>
      </c>
      <c r="E2226" s="6" t="s">
        <v>2394</v>
      </c>
      <c r="F2226" s="6">
        <v>5824</v>
      </c>
      <c r="G2226" s="6" t="s">
        <v>596</v>
      </c>
      <c r="H2226" s="6">
        <v>2</v>
      </c>
      <c r="I2226" s="6" t="s">
        <v>297</v>
      </c>
      <c r="J2226" s="6">
        <v>1</v>
      </c>
      <c r="K2226" s="6" t="s">
        <v>810</v>
      </c>
      <c r="L2226" s="8">
        <v>6</v>
      </c>
      <c r="M2226" s="6" t="s">
        <v>297</v>
      </c>
      <c r="N2226" s="6" t="s">
        <v>2295</v>
      </c>
      <c r="R2226" s="6" t="str">
        <f t="shared" si="34"/>
        <v>19171Xã An Khánh21</v>
      </c>
    </row>
    <row r="2227" spans="1:18">
      <c r="A2227" s="6">
        <v>2226</v>
      </c>
      <c r="B2227" s="6">
        <v>19</v>
      </c>
      <c r="C2227" s="6" t="s">
        <v>2292</v>
      </c>
      <c r="D2227" s="6">
        <v>171</v>
      </c>
      <c r="E2227" s="6" t="s">
        <v>2394</v>
      </c>
      <c r="F2227" s="6">
        <v>5827</v>
      </c>
      <c r="G2227" s="6" t="s">
        <v>2412</v>
      </c>
      <c r="H2227" s="6">
        <v>2</v>
      </c>
      <c r="I2227" s="6" t="s">
        <v>297</v>
      </c>
      <c r="J2227" s="6">
        <v>1</v>
      </c>
      <c r="K2227" s="6" t="s">
        <v>810</v>
      </c>
      <c r="L2227" s="8">
        <v>6</v>
      </c>
      <c r="M2227" s="6" t="s">
        <v>297</v>
      </c>
      <c r="N2227" s="6" t="s">
        <v>2295</v>
      </c>
      <c r="R2227" s="6" t="str">
        <f t="shared" si="34"/>
        <v>19171Xã Tân Thái21</v>
      </c>
    </row>
    <row r="2228" spans="1:18">
      <c r="A2228" s="6">
        <v>2227</v>
      </c>
      <c r="B2228" s="6">
        <v>19</v>
      </c>
      <c r="C2228" s="6" t="s">
        <v>2292</v>
      </c>
      <c r="D2228" s="6">
        <v>171</v>
      </c>
      <c r="E2228" s="6" t="s">
        <v>2394</v>
      </c>
      <c r="F2228" s="6">
        <v>5830</v>
      </c>
      <c r="G2228" s="6" t="s">
        <v>2137</v>
      </c>
      <c r="H2228" s="6">
        <v>2</v>
      </c>
      <c r="I2228" s="6" t="s">
        <v>297</v>
      </c>
      <c r="J2228" s="6">
        <v>1</v>
      </c>
      <c r="K2228" s="6" t="s">
        <v>810</v>
      </c>
      <c r="L2228" s="8">
        <v>6</v>
      </c>
      <c r="M2228" s="6" t="s">
        <v>297</v>
      </c>
      <c r="N2228" s="6" t="s">
        <v>2295</v>
      </c>
      <c r="R2228" s="6" t="str">
        <f t="shared" si="34"/>
        <v>19171Xã Bình Thuận21</v>
      </c>
    </row>
    <row r="2229" spans="1:18">
      <c r="A2229" s="6">
        <v>2228</v>
      </c>
      <c r="B2229" s="6">
        <v>19</v>
      </c>
      <c r="C2229" s="6" t="s">
        <v>2292</v>
      </c>
      <c r="D2229" s="6">
        <v>171</v>
      </c>
      <c r="E2229" s="6" t="s">
        <v>2394</v>
      </c>
      <c r="F2229" s="6">
        <v>5833</v>
      </c>
      <c r="G2229" s="6" t="s">
        <v>2413</v>
      </c>
      <c r="H2229" s="6">
        <v>2</v>
      </c>
      <c r="I2229" s="6" t="s">
        <v>297</v>
      </c>
      <c r="J2229" s="6">
        <v>1</v>
      </c>
      <c r="K2229" s="6" t="s">
        <v>810</v>
      </c>
      <c r="L2229" s="8">
        <v>6</v>
      </c>
      <c r="M2229" s="6" t="s">
        <v>297</v>
      </c>
      <c r="N2229" s="6" t="s">
        <v>2295</v>
      </c>
      <c r="R2229" s="6" t="str">
        <f t="shared" si="34"/>
        <v>19171Xã Lục Ba21</v>
      </c>
    </row>
    <row r="2230" spans="1:18">
      <c r="A2230" s="6">
        <v>2229</v>
      </c>
      <c r="B2230" s="6">
        <v>19</v>
      </c>
      <c r="C2230" s="6" t="s">
        <v>2292</v>
      </c>
      <c r="D2230" s="6">
        <v>171</v>
      </c>
      <c r="E2230" s="6" t="s">
        <v>2394</v>
      </c>
      <c r="F2230" s="6">
        <v>5836</v>
      </c>
      <c r="G2230" s="6" t="s">
        <v>2414</v>
      </c>
      <c r="H2230" s="6">
        <v>2</v>
      </c>
      <c r="I2230" s="6" t="s">
        <v>297</v>
      </c>
      <c r="J2230" s="6">
        <v>1</v>
      </c>
      <c r="K2230" s="6" t="s">
        <v>810</v>
      </c>
      <c r="L2230" s="8">
        <v>6</v>
      </c>
      <c r="M2230" s="6" t="s">
        <v>297</v>
      </c>
      <c r="N2230" s="6" t="s">
        <v>2295</v>
      </c>
      <c r="R2230" s="6" t="str">
        <f t="shared" si="34"/>
        <v>19171Xã Mỹ Yên21</v>
      </c>
    </row>
    <row r="2231" spans="1:18">
      <c r="A2231" s="6">
        <v>2230</v>
      </c>
      <c r="B2231" s="6">
        <v>19</v>
      </c>
      <c r="C2231" s="6" t="s">
        <v>2292</v>
      </c>
      <c r="D2231" s="6">
        <v>171</v>
      </c>
      <c r="E2231" s="6" t="s">
        <v>2394</v>
      </c>
      <c r="F2231" s="6">
        <v>5839</v>
      </c>
      <c r="G2231" s="6" t="s">
        <v>2415</v>
      </c>
      <c r="H2231" s="6">
        <v>2</v>
      </c>
      <c r="I2231" s="6" t="s">
        <v>297</v>
      </c>
      <c r="J2231" s="6">
        <v>1</v>
      </c>
      <c r="K2231" s="6" t="s">
        <v>810</v>
      </c>
      <c r="L2231" s="8">
        <v>6</v>
      </c>
      <c r="M2231" s="6" t="s">
        <v>297</v>
      </c>
      <c r="N2231" s="6" t="s">
        <v>2295</v>
      </c>
      <c r="R2231" s="6" t="str">
        <f t="shared" si="34"/>
        <v>19171Xã Vạn Thọ21</v>
      </c>
    </row>
    <row r="2232" spans="1:18">
      <c r="A2232" s="6">
        <v>2231</v>
      </c>
      <c r="B2232" s="6">
        <v>19</v>
      </c>
      <c r="C2232" s="6" t="s">
        <v>2292</v>
      </c>
      <c r="D2232" s="6">
        <v>171</v>
      </c>
      <c r="E2232" s="6" t="s">
        <v>2394</v>
      </c>
      <c r="F2232" s="6">
        <v>5842</v>
      </c>
      <c r="G2232" s="6" t="s">
        <v>2416</v>
      </c>
      <c r="H2232" s="6">
        <v>2</v>
      </c>
      <c r="I2232" s="6" t="s">
        <v>297</v>
      </c>
      <c r="J2232" s="6">
        <v>1</v>
      </c>
      <c r="K2232" s="6" t="s">
        <v>810</v>
      </c>
      <c r="L2232" s="8">
        <v>6</v>
      </c>
      <c r="M2232" s="6" t="s">
        <v>297</v>
      </c>
      <c r="N2232" s="6" t="s">
        <v>2295</v>
      </c>
      <c r="R2232" s="6" t="str">
        <f t="shared" si="34"/>
        <v>19171Xã Văn Yên21</v>
      </c>
    </row>
    <row r="2233" spans="1:18">
      <c r="A2233" s="6">
        <v>2232</v>
      </c>
      <c r="B2233" s="6">
        <v>19</v>
      </c>
      <c r="C2233" s="6" t="s">
        <v>2292</v>
      </c>
      <c r="D2233" s="6">
        <v>171</v>
      </c>
      <c r="E2233" s="6" t="s">
        <v>2394</v>
      </c>
      <c r="F2233" s="6">
        <v>5845</v>
      </c>
      <c r="G2233" s="6" t="s">
        <v>2417</v>
      </c>
      <c r="H2233" s="6">
        <v>2</v>
      </c>
      <c r="I2233" s="6" t="s">
        <v>297</v>
      </c>
      <c r="J2233" s="6">
        <v>1</v>
      </c>
      <c r="K2233" s="6" t="s">
        <v>810</v>
      </c>
      <c r="L2233" s="8">
        <v>6</v>
      </c>
      <c r="M2233" s="6" t="s">
        <v>297</v>
      </c>
      <c r="N2233" s="6" t="s">
        <v>2295</v>
      </c>
      <c r="R2233" s="6" t="str">
        <f t="shared" si="34"/>
        <v>19171Xã Ký Phú21</v>
      </c>
    </row>
    <row r="2234" spans="1:18">
      <c r="A2234" s="6">
        <v>2233</v>
      </c>
      <c r="B2234" s="6">
        <v>19</v>
      </c>
      <c r="C2234" s="6" t="s">
        <v>2292</v>
      </c>
      <c r="D2234" s="6">
        <v>171</v>
      </c>
      <c r="E2234" s="6" t="s">
        <v>2394</v>
      </c>
      <c r="F2234" s="6">
        <v>5848</v>
      </c>
      <c r="G2234" s="6" t="s">
        <v>2418</v>
      </c>
      <c r="H2234" s="6">
        <v>2</v>
      </c>
      <c r="I2234" s="6" t="s">
        <v>297</v>
      </c>
      <c r="J2234" s="6">
        <v>1</v>
      </c>
      <c r="K2234" s="6" t="s">
        <v>810</v>
      </c>
      <c r="L2234" s="8">
        <v>6</v>
      </c>
      <c r="M2234" s="6" t="s">
        <v>297</v>
      </c>
      <c r="N2234" s="6" t="s">
        <v>2295</v>
      </c>
      <c r="R2234" s="6" t="str">
        <f t="shared" si="34"/>
        <v>19171Xã Cát Nê21</v>
      </c>
    </row>
    <row r="2235" spans="1:18">
      <c r="A2235" s="6">
        <v>2234</v>
      </c>
      <c r="B2235" s="6">
        <v>19</v>
      </c>
      <c r="C2235" s="6" t="s">
        <v>2292</v>
      </c>
      <c r="D2235" s="6">
        <v>171</v>
      </c>
      <c r="E2235" s="6" t="s">
        <v>2394</v>
      </c>
      <c r="F2235" s="6">
        <v>5851</v>
      </c>
      <c r="G2235" s="6" t="s">
        <v>2419</v>
      </c>
      <c r="H2235" s="6">
        <v>2</v>
      </c>
      <c r="I2235" s="6" t="s">
        <v>297</v>
      </c>
      <c r="J2235" s="6">
        <v>1</v>
      </c>
      <c r="K2235" s="6" t="s">
        <v>810</v>
      </c>
      <c r="L2235" s="8">
        <v>6</v>
      </c>
      <c r="M2235" s="6" t="s">
        <v>297</v>
      </c>
      <c r="N2235" s="6" t="s">
        <v>2295</v>
      </c>
      <c r="R2235" s="6" t="str">
        <f t="shared" si="34"/>
        <v>19171Xã Quân Chu21</v>
      </c>
    </row>
    <row r="2236" spans="1:18">
      <c r="A2236" s="6">
        <v>2235</v>
      </c>
      <c r="B2236" s="6">
        <v>19</v>
      </c>
      <c r="C2236" s="6" t="s">
        <v>2292</v>
      </c>
      <c r="D2236" s="6">
        <v>172</v>
      </c>
      <c r="E2236" s="6" t="s">
        <v>2420</v>
      </c>
      <c r="F2236" s="6">
        <v>5854</v>
      </c>
      <c r="G2236" s="6" t="s">
        <v>2421</v>
      </c>
      <c r="H2236" s="6">
        <v>1</v>
      </c>
      <c r="I2236" s="6" t="s">
        <v>251</v>
      </c>
      <c r="J2236" s="6">
        <v>1</v>
      </c>
      <c r="K2236" s="6" t="s">
        <v>810</v>
      </c>
      <c r="L2236" s="8">
        <v>5</v>
      </c>
      <c r="M2236" s="6" t="s">
        <v>251</v>
      </c>
      <c r="N2236" s="6" t="s">
        <v>2295</v>
      </c>
      <c r="R2236" s="6" t="str">
        <f t="shared" si="34"/>
        <v>19172Phường Bãi Bông11</v>
      </c>
    </row>
    <row r="2237" spans="1:18">
      <c r="A2237" s="6">
        <v>2236</v>
      </c>
      <c r="B2237" s="6">
        <v>19</v>
      </c>
      <c r="C2237" s="6" t="s">
        <v>2292</v>
      </c>
      <c r="D2237" s="6">
        <v>172</v>
      </c>
      <c r="E2237" s="6" t="s">
        <v>2420</v>
      </c>
      <c r="F2237" s="6">
        <v>5857</v>
      </c>
      <c r="G2237" s="6" t="s">
        <v>2422</v>
      </c>
      <c r="H2237" s="6">
        <v>1</v>
      </c>
      <c r="I2237" s="6" t="s">
        <v>251</v>
      </c>
      <c r="J2237" s="6">
        <v>1</v>
      </c>
      <c r="K2237" s="6" t="s">
        <v>810</v>
      </c>
      <c r="L2237" s="8">
        <v>5</v>
      </c>
      <c r="M2237" s="6" t="s">
        <v>251</v>
      </c>
      <c r="N2237" s="6" t="s">
        <v>2295</v>
      </c>
      <c r="R2237" s="6" t="str">
        <f t="shared" si="34"/>
        <v>19172Phường Bắc Sơn11</v>
      </c>
    </row>
    <row r="2238" spans="1:18">
      <c r="A2238" s="6">
        <v>2237</v>
      </c>
      <c r="B2238" s="6">
        <v>19</v>
      </c>
      <c r="C2238" s="6" t="s">
        <v>2292</v>
      </c>
      <c r="D2238" s="6">
        <v>172</v>
      </c>
      <c r="E2238" s="6" t="s">
        <v>2420</v>
      </c>
      <c r="F2238" s="6">
        <v>5860</v>
      </c>
      <c r="G2238" s="6" t="s">
        <v>2423</v>
      </c>
      <c r="H2238" s="6">
        <v>1</v>
      </c>
      <c r="I2238" s="6" t="s">
        <v>251</v>
      </c>
      <c r="J2238" s="6">
        <v>1</v>
      </c>
      <c r="K2238" s="6" t="s">
        <v>810</v>
      </c>
      <c r="L2238" s="8">
        <v>5</v>
      </c>
      <c r="M2238" s="6" t="s">
        <v>251</v>
      </c>
      <c r="N2238" s="6" t="s">
        <v>2295</v>
      </c>
      <c r="R2238" s="6" t="str">
        <f t="shared" si="34"/>
        <v>19172Phường Ba Hàng11</v>
      </c>
    </row>
    <row r="2239" spans="1:18">
      <c r="A2239" s="6">
        <v>2238</v>
      </c>
      <c r="B2239" s="6">
        <v>19</v>
      </c>
      <c r="C2239" s="6" t="s">
        <v>2292</v>
      </c>
      <c r="D2239" s="6">
        <v>172</v>
      </c>
      <c r="E2239" s="6" t="s">
        <v>2420</v>
      </c>
      <c r="F2239" s="6">
        <v>5863</v>
      </c>
      <c r="G2239" s="6" t="s">
        <v>2424</v>
      </c>
      <c r="H2239" s="6">
        <v>2</v>
      </c>
      <c r="I2239" s="6" t="s">
        <v>297</v>
      </c>
      <c r="J2239" s="6">
        <v>1</v>
      </c>
      <c r="K2239" s="6" t="s">
        <v>810</v>
      </c>
      <c r="L2239" s="8">
        <v>6</v>
      </c>
      <c r="M2239" s="6" t="s">
        <v>297</v>
      </c>
      <c r="N2239" s="6" t="s">
        <v>2295</v>
      </c>
      <c r="R2239" s="6" t="str">
        <f t="shared" si="34"/>
        <v>19172Xã Phúc Tân21</v>
      </c>
    </row>
    <row r="2240" spans="1:18">
      <c r="A2240" s="6">
        <v>2239</v>
      </c>
      <c r="B2240" s="6">
        <v>19</v>
      </c>
      <c r="C2240" s="6" t="s">
        <v>2292</v>
      </c>
      <c r="D2240" s="6">
        <v>172</v>
      </c>
      <c r="E2240" s="6" t="s">
        <v>2420</v>
      </c>
      <c r="F2240" s="6">
        <v>5866</v>
      </c>
      <c r="G2240" s="6" t="s">
        <v>2425</v>
      </c>
      <c r="H2240" s="6">
        <v>2</v>
      </c>
      <c r="I2240" s="6" t="s">
        <v>297</v>
      </c>
      <c r="J2240" s="6">
        <v>1</v>
      </c>
      <c r="K2240" s="6" t="s">
        <v>810</v>
      </c>
      <c r="L2240" s="8">
        <v>6</v>
      </c>
      <c r="M2240" s="6" t="s">
        <v>297</v>
      </c>
      <c r="N2240" s="6" t="s">
        <v>2295</v>
      </c>
      <c r="R2240" s="6" t="str">
        <f t="shared" si="34"/>
        <v>19172Xã Phúc Thuận21</v>
      </c>
    </row>
    <row r="2241" spans="1:18">
      <c r="A2241" s="6">
        <v>2240</v>
      </c>
      <c r="B2241" s="6">
        <v>19</v>
      </c>
      <c r="C2241" s="6" t="s">
        <v>2292</v>
      </c>
      <c r="D2241" s="6">
        <v>172</v>
      </c>
      <c r="E2241" s="6" t="s">
        <v>2420</v>
      </c>
      <c r="F2241" s="6">
        <v>5869</v>
      </c>
      <c r="G2241" s="6" t="s">
        <v>2426</v>
      </c>
      <c r="H2241" s="6">
        <v>2</v>
      </c>
      <c r="I2241" s="6" t="s">
        <v>297</v>
      </c>
      <c r="J2241" s="6">
        <v>1</v>
      </c>
      <c r="K2241" s="6" t="s">
        <v>810</v>
      </c>
      <c r="L2241" s="8">
        <v>6</v>
      </c>
      <c r="M2241" s="6" t="s">
        <v>297</v>
      </c>
      <c r="N2241" s="6" t="s">
        <v>2295</v>
      </c>
      <c r="R2241" s="6" t="str">
        <f t="shared" si="34"/>
        <v>19172Xã Hồng Tiến21</v>
      </c>
    </row>
    <row r="2242" spans="1:18">
      <c r="A2242" s="6">
        <v>2241</v>
      </c>
      <c r="B2242" s="6">
        <v>19</v>
      </c>
      <c r="C2242" s="6" t="s">
        <v>2292</v>
      </c>
      <c r="D2242" s="6">
        <v>172</v>
      </c>
      <c r="E2242" s="6" t="s">
        <v>2420</v>
      </c>
      <c r="F2242" s="6">
        <v>5872</v>
      </c>
      <c r="G2242" s="6" t="s">
        <v>772</v>
      </c>
      <c r="H2242" s="6">
        <v>2</v>
      </c>
      <c r="I2242" s="6" t="s">
        <v>297</v>
      </c>
      <c r="J2242" s="6">
        <v>1</v>
      </c>
      <c r="K2242" s="6" t="s">
        <v>810</v>
      </c>
      <c r="L2242" s="8">
        <v>6</v>
      </c>
      <c r="M2242" s="6" t="s">
        <v>297</v>
      </c>
      <c r="N2242" s="6" t="s">
        <v>2295</v>
      </c>
      <c r="R2242" s="6" t="str">
        <f t="shared" si="34"/>
        <v>19172Xã Minh Đức21</v>
      </c>
    </row>
    <row r="2243" spans="1:18">
      <c r="A2243" s="6">
        <v>2242</v>
      </c>
      <c r="B2243" s="6">
        <v>19</v>
      </c>
      <c r="C2243" s="6" t="s">
        <v>2292</v>
      </c>
      <c r="D2243" s="6">
        <v>172</v>
      </c>
      <c r="E2243" s="6" t="s">
        <v>2420</v>
      </c>
      <c r="F2243" s="6">
        <v>5875</v>
      </c>
      <c r="G2243" s="6" t="s">
        <v>2427</v>
      </c>
      <c r="H2243" s="6">
        <v>2</v>
      </c>
      <c r="I2243" s="6" t="s">
        <v>297</v>
      </c>
      <c r="J2243" s="6">
        <v>1</v>
      </c>
      <c r="K2243" s="6" t="s">
        <v>810</v>
      </c>
      <c r="L2243" s="8">
        <v>6</v>
      </c>
      <c r="M2243" s="6" t="s">
        <v>297</v>
      </c>
      <c r="N2243" s="6" t="s">
        <v>2295</v>
      </c>
      <c r="R2243" s="6" t="str">
        <f t="shared" ref="R2243:R2306" si="35">CONCATENATE(B2243,D2243,G2243,H2243,J2243)</f>
        <v>19172Xã Đắc Sơn21</v>
      </c>
    </row>
    <row r="2244" spans="1:18">
      <c r="A2244" s="6">
        <v>2243</v>
      </c>
      <c r="B2244" s="6">
        <v>19</v>
      </c>
      <c r="C2244" s="6" t="s">
        <v>2292</v>
      </c>
      <c r="D2244" s="6">
        <v>172</v>
      </c>
      <c r="E2244" s="6" t="s">
        <v>2420</v>
      </c>
      <c r="F2244" s="6">
        <v>5878</v>
      </c>
      <c r="G2244" s="6" t="s">
        <v>2168</v>
      </c>
      <c r="H2244" s="6">
        <v>1</v>
      </c>
      <c r="I2244" s="6" t="s">
        <v>251</v>
      </c>
      <c r="J2244" s="6">
        <v>1</v>
      </c>
      <c r="K2244" s="6" t="s">
        <v>810</v>
      </c>
      <c r="L2244" s="8">
        <v>5</v>
      </c>
      <c r="M2244" s="6" t="s">
        <v>251</v>
      </c>
      <c r="N2244" s="6" t="s">
        <v>2295</v>
      </c>
      <c r="R2244" s="6" t="str">
        <f t="shared" si="35"/>
        <v>19172Phường Đồng Tiến11</v>
      </c>
    </row>
    <row r="2245" spans="1:18">
      <c r="A2245" s="6">
        <v>2244</v>
      </c>
      <c r="B2245" s="6">
        <v>19</v>
      </c>
      <c r="C2245" s="6" t="s">
        <v>2292</v>
      </c>
      <c r="D2245" s="6">
        <v>172</v>
      </c>
      <c r="E2245" s="6" t="s">
        <v>2420</v>
      </c>
      <c r="F2245" s="6">
        <v>5881</v>
      </c>
      <c r="G2245" s="6" t="s">
        <v>1144</v>
      </c>
      <c r="H2245" s="6">
        <v>2</v>
      </c>
      <c r="I2245" s="6" t="s">
        <v>297</v>
      </c>
      <c r="J2245" s="6">
        <v>1</v>
      </c>
      <c r="K2245" s="6" t="s">
        <v>810</v>
      </c>
      <c r="L2245" s="8">
        <v>6</v>
      </c>
      <c r="M2245" s="6" t="s">
        <v>297</v>
      </c>
      <c r="N2245" s="6" t="s">
        <v>2295</v>
      </c>
      <c r="R2245" s="6" t="str">
        <f t="shared" si="35"/>
        <v>19172Xã Thành Công21</v>
      </c>
    </row>
    <row r="2246" spans="1:18">
      <c r="A2246" s="6">
        <v>2245</v>
      </c>
      <c r="B2246" s="6">
        <v>19</v>
      </c>
      <c r="C2246" s="6" t="s">
        <v>2292</v>
      </c>
      <c r="D2246" s="6">
        <v>172</v>
      </c>
      <c r="E2246" s="6" t="s">
        <v>2420</v>
      </c>
      <c r="F2246" s="6">
        <v>5884</v>
      </c>
      <c r="G2246" s="6" t="s">
        <v>534</v>
      </c>
      <c r="H2246" s="6">
        <v>2</v>
      </c>
      <c r="I2246" s="6" t="s">
        <v>297</v>
      </c>
      <c r="J2246" s="6">
        <v>1</v>
      </c>
      <c r="K2246" s="6" t="s">
        <v>810</v>
      </c>
      <c r="L2246" s="8">
        <v>6</v>
      </c>
      <c r="M2246" s="6" t="s">
        <v>297</v>
      </c>
      <c r="N2246" s="6" t="s">
        <v>2295</v>
      </c>
      <c r="R2246" s="6" t="str">
        <f t="shared" si="35"/>
        <v>19172Xã Tiên Phong21</v>
      </c>
    </row>
    <row r="2247" spans="1:18">
      <c r="A2247" s="6">
        <v>2246</v>
      </c>
      <c r="B2247" s="6">
        <v>19</v>
      </c>
      <c r="C2247" s="6" t="s">
        <v>2292</v>
      </c>
      <c r="D2247" s="6">
        <v>172</v>
      </c>
      <c r="E2247" s="6" t="s">
        <v>2420</v>
      </c>
      <c r="F2247" s="6">
        <v>5887</v>
      </c>
      <c r="G2247" s="6" t="s">
        <v>2428</v>
      </c>
      <c r="H2247" s="6">
        <v>2</v>
      </c>
      <c r="I2247" s="6" t="s">
        <v>297</v>
      </c>
      <c r="J2247" s="6">
        <v>1</v>
      </c>
      <c r="K2247" s="6" t="s">
        <v>810</v>
      </c>
      <c r="L2247" s="8">
        <v>6</v>
      </c>
      <c r="M2247" s="6" t="s">
        <v>297</v>
      </c>
      <c r="N2247" s="6" t="s">
        <v>2295</v>
      </c>
      <c r="R2247" s="6" t="str">
        <f t="shared" si="35"/>
        <v>19172Xã Vạn Phái21</v>
      </c>
    </row>
    <row r="2248" spans="1:18">
      <c r="A2248" s="6">
        <v>2247</v>
      </c>
      <c r="B2248" s="6">
        <v>19</v>
      </c>
      <c r="C2248" s="6" t="s">
        <v>2292</v>
      </c>
      <c r="D2248" s="6">
        <v>172</v>
      </c>
      <c r="E2248" s="6" t="s">
        <v>2420</v>
      </c>
      <c r="F2248" s="6">
        <v>5890</v>
      </c>
      <c r="G2248" s="6" t="s">
        <v>734</v>
      </c>
      <c r="H2248" s="6">
        <v>2</v>
      </c>
      <c r="I2248" s="6" t="s">
        <v>297</v>
      </c>
      <c r="J2248" s="6">
        <v>1</v>
      </c>
      <c r="K2248" s="6" t="s">
        <v>810</v>
      </c>
      <c r="L2248" s="8">
        <v>6</v>
      </c>
      <c r="M2248" s="6" t="s">
        <v>297</v>
      </c>
      <c r="N2248" s="6" t="s">
        <v>2295</v>
      </c>
      <c r="R2248" s="6" t="str">
        <f t="shared" si="35"/>
        <v>19172Xã Nam Tiến21</v>
      </c>
    </row>
    <row r="2249" spans="1:18">
      <c r="A2249" s="6">
        <v>2248</v>
      </c>
      <c r="B2249" s="6">
        <v>19</v>
      </c>
      <c r="C2249" s="6" t="s">
        <v>2292</v>
      </c>
      <c r="D2249" s="6">
        <v>172</v>
      </c>
      <c r="E2249" s="6" t="s">
        <v>2420</v>
      </c>
      <c r="F2249" s="6">
        <v>5893</v>
      </c>
      <c r="G2249" s="6" t="s">
        <v>2152</v>
      </c>
      <c r="H2249" s="6">
        <v>2</v>
      </c>
      <c r="I2249" s="6" t="s">
        <v>297</v>
      </c>
      <c r="J2249" s="6">
        <v>1</v>
      </c>
      <c r="K2249" s="6" t="s">
        <v>810</v>
      </c>
      <c r="L2249" s="8">
        <v>6</v>
      </c>
      <c r="M2249" s="6" t="s">
        <v>297</v>
      </c>
      <c r="N2249" s="6" t="s">
        <v>2295</v>
      </c>
      <c r="R2249" s="6" t="str">
        <f t="shared" si="35"/>
        <v>19172Xã Tân Hương21</v>
      </c>
    </row>
    <row r="2250" spans="1:18">
      <c r="A2250" s="6">
        <v>2249</v>
      </c>
      <c r="B2250" s="6">
        <v>19</v>
      </c>
      <c r="C2250" s="6" t="s">
        <v>2292</v>
      </c>
      <c r="D2250" s="6">
        <v>172</v>
      </c>
      <c r="E2250" s="6" t="s">
        <v>2420</v>
      </c>
      <c r="F2250" s="6">
        <v>5896</v>
      </c>
      <c r="G2250" s="6" t="s">
        <v>2429</v>
      </c>
      <c r="H2250" s="6">
        <v>2</v>
      </c>
      <c r="I2250" s="6" t="s">
        <v>297</v>
      </c>
      <c r="J2250" s="6">
        <v>1</v>
      </c>
      <c r="K2250" s="6" t="s">
        <v>810</v>
      </c>
      <c r="L2250" s="8">
        <v>6</v>
      </c>
      <c r="M2250" s="6" t="s">
        <v>297</v>
      </c>
      <c r="N2250" s="6" t="s">
        <v>2295</v>
      </c>
      <c r="R2250" s="6" t="str">
        <f t="shared" si="35"/>
        <v>19172Xã Đông Cao21</v>
      </c>
    </row>
    <row r="2251" spans="1:18">
      <c r="A2251" s="6">
        <v>2250</v>
      </c>
      <c r="B2251" s="6">
        <v>19</v>
      </c>
      <c r="C2251" s="6" t="s">
        <v>2292</v>
      </c>
      <c r="D2251" s="6">
        <v>172</v>
      </c>
      <c r="E2251" s="6" t="s">
        <v>2420</v>
      </c>
      <c r="F2251" s="6">
        <v>5899</v>
      </c>
      <c r="G2251" s="6" t="s">
        <v>909</v>
      </c>
      <c r="H2251" s="6">
        <v>2</v>
      </c>
      <c r="I2251" s="6" t="s">
        <v>297</v>
      </c>
      <c r="J2251" s="6">
        <v>1</v>
      </c>
      <c r="K2251" s="6" t="s">
        <v>810</v>
      </c>
      <c r="L2251" s="8">
        <v>6</v>
      </c>
      <c r="M2251" s="6" t="s">
        <v>297</v>
      </c>
      <c r="N2251" s="6" t="s">
        <v>2295</v>
      </c>
      <c r="R2251" s="6" t="str">
        <f t="shared" si="35"/>
        <v>19172Xã Trung Thành21</v>
      </c>
    </row>
    <row r="2252" spans="1:18">
      <c r="A2252" s="6">
        <v>2251</v>
      </c>
      <c r="B2252" s="6">
        <v>19</v>
      </c>
      <c r="C2252" s="6" t="s">
        <v>2292</v>
      </c>
      <c r="D2252" s="6">
        <v>172</v>
      </c>
      <c r="E2252" s="6" t="s">
        <v>2420</v>
      </c>
      <c r="F2252" s="6">
        <v>5902</v>
      </c>
      <c r="G2252" s="6" t="s">
        <v>615</v>
      </c>
      <c r="H2252" s="6">
        <v>2</v>
      </c>
      <c r="I2252" s="6" t="s">
        <v>297</v>
      </c>
      <c r="J2252" s="6">
        <v>1</v>
      </c>
      <c r="K2252" s="6" t="s">
        <v>810</v>
      </c>
      <c r="L2252" s="8">
        <v>6</v>
      </c>
      <c r="M2252" s="6" t="s">
        <v>297</v>
      </c>
      <c r="N2252" s="6" t="s">
        <v>2295</v>
      </c>
      <c r="R2252" s="6" t="str">
        <f t="shared" si="35"/>
        <v>19172Xã Tân Phú21</v>
      </c>
    </row>
    <row r="2253" spans="1:18">
      <c r="A2253" s="6">
        <v>2252</v>
      </c>
      <c r="B2253" s="6">
        <v>19</v>
      </c>
      <c r="C2253" s="6" t="s">
        <v>2292</v>
      </c>
      <c r="D2253" s="6">
        <v>172</v>
      </c>
      <c r="E2253" s="6" t="s">
        <v>2420</v>
      </c>
      <c r="F2253" s="6">
        <v>5905</v>
      </c>
      <c r="G2253" s="6" t="s">
        <v>2430</v>
      </c>
      <c r="H2253" s="6">
        <v>2</v>
      </c>
      <c r="I2253" s="6" t="s">
        <v>297</v>
      </c>
      <c r="J2253" s="6">
        <v>1</v>
      </c>
      <c r="K2253" s="6" t="s">
        <v>810</v>
      </c>
      <c r="L2253" s="8">
        <v>6</v>
      </c>
      <c r="M2253" s="6" t="s">
        <v>297</v>
      </c>
      <c r="N2253" s="6" t="s">
        <v>2295</v>
      </c>
      <c r="R2253" s="6" t="str">
        <f t="shared" si="35"/>
        <v>19172Xã Thuận Thành21</v>
      </c>
    </row>
    <row r="2254" spans="1:18">
      <c r="A2254" s="6">
        <v>2253</v>
      </c>
      <c r="B2254" s="6">
        <v>19</v>
      </c>
      <c r="C2254" s="6" t="s">
        <v>2292</v>
      </c>
      <c r="D2254" s="6">
        <v>173</v>
      </c>
      <c r="E2254" s="6" t="s">
        <v>2431</v>
      </c>
      <c r="F2254" s="6">
        <v>5908</v>
      </c>
      <c r="G2254" s="6" t="s">
        <v>2432</v>
      </c>
      <c r="H2254" s="6">
        <v>1</v>
      </c>
      <c r="I2254" s="6" t="s">
        <v>251</v>
      </c>
      <c r="J2254" s="6">
        <v>1</v>
      </c>
      <c r="K2254" s="6" t="s">
        <v>810</v>
      </c>
      <c r="L2254" s="8">
        <v>5</v>
      </c>
      <c r="M2254" s="6" t="s">
        <v>251</v>
      </c>
      <c r="N2254" s="6" t="s">
        <v>2295</v>
      </c>
      <c r="R2254" s="6" t="str">
        <f t="shared" si="35"/>
        <v>19173Thị trấn Hương Sơn11</v>
      </c>
    </row>
    <row r="2255" spans="1:18">
      <c r="A2255" s="6">
        <v>2254</v>
      </c>
      <c r="B2255" s="6">
        <v>19</v>
      </c>
      <c r="C2255" s="6" t="s">
        <v>2292</v>
      </c>
      <c r="D2255" s="6">
        <v>173</v>
      </c>
      <c r="E2255" s="6" t="s">
        <v>2431</v>
      </c>
      <c r="F2255" s="6">
        <v>5911</v>
      </c>
      <c r="G2255" s="6" t="s">
        <v>2433</v>
      </c>
      <c r="H2255" s="6">
        <v>2</v>
      </c>
      <c r="I2255" s="6" t="s">
        <v>297</v>
      </c>
      <c r="J2255" s="6">
        <v>1</v>
      </c>
      <c r="K2255" s="6" t="s">
        <v>810</v>
      </c>
      <c r="L2255" s="8">
        <v>6</v>
      </c>
      <c r="M2255" s="6" t="s">
        <v>297</v>
      </c>
      <c r="N2255" s="6" t="s">
        <v>2295</v>
      </c>
      <c r="R2255" s="6" t="str">
        <f t="shared" si="35"/>
        <v>19173Xã Bàn Đạt21</v>
      </c>
    </row>
    <row r="2256" spans="1:18">
      <c r="A2256" s="6">
        <v>2255</v>
      </c>
      <c r="B2256" s="6">
        <v>19</v>
      </c>
      <c r="C2256" s="6" t="s">
        <v>2292</v>
      </c>
      <c r="D2256" s="6">
        <v>173</v>
      </c>
      <c r="E2256" s="6" t="s">
        <v>2431</v>
      </c>
      <c r="F2256" s="6">
        <v>5917</v>
      </c>
      <c r="G2256" s="6" t="s">
        <v>2434</v>
      </c>
      <c r="H2256" s="6">
        <v>2</v>
      </c>
      <c r="I2256" s="6" t="s">
        <v>297</v>
      </c>
      <c r="J2256" s="6">
        <v>1</v>
      </c>
      <c r="K2256" s="6" t="s">
        <v>810</v>
      </c>
      <c r="L2256" s="8">
        <v>6</v>
      </c>
      <c r="M2256" s="6" t="s">
        <v>297</v>
      </c>
      <c r="N2256" s="6" t="s">
        <v>2295</v>
      </c>
      <c r="R2256" s="6" t="str">
        <f t="shared" si="35"/>
        <v>19173Xã Tân Khánh21</v>
      </c>
    </row>
    <row r="2257" spans="1:18">
      <c r="A2257" s="6">
        <v>2256</v>
      </c>
      <c r="B2257" s="6">
        <v>19</v>
      </c>
      <c r="C2257" s="6" t="s">
        <v>2292</v>
      </c>
      <c r="D2257" s="6">
        <v>173</v>
      </c>
      <c r="E2257" s="6" t="s">
        <v>2431</v>
      </c>
      <c r="F2257" s="6">
        <v>5920</v>
      </c>
      <c r="G2257" s="6" t="s">
        <v>2435</v>
      </c>
      <c r="H2257" s="6">
        <v>2</v>
      </c>
      <c r="I2257" s="6" t="s">
        <v>297</v>
      </c>
      <c r="J2257" s="6">
        <v>1</v>
      </c>
      <c r="K2257" s="6" t="s">
        <v>810</v>
      </c>
      <c r="L2257" s="8">
        <v>6</v>
      </c>
      <c r="M2257" s="6" t="s">
        <v>297</v>
      </c>
      <c r="N2257" s="6" t="s">
        <v>2295</v>
      </c>
      <c r="R2257" s="6" t="str">
        <f t="shared" si="35"/>
        <v>19173Xã Tân Kim21</v>
      </c>
    </row>
    <row r="2258" spans="1:18">
      <c r="A2258" s="6">
        <v>2257</v>
      </c>
      <c r="B2258" s="6">
        <v>19</v>
      </c>
      <c r="C2258" s="6" t="s">
        <v>2292</v>
      </c>
      <c r="D2258" s="6">
        <v>173</v>
      </c>
      <c r="E2258" s="6" t="s">
        <v>2431</v>
      </c>
      <c r="F2258" s="6">
        <v>5923</v>
      </c>
      <c r="G2258" s="6" t="s">
        <v>969</v>
      </c>
      <c r="H2258" s="6">
        <v>2</v>
      </c>
      <c r="I2258" s="6" t="s">
        <v>297</v>
      </c>
      <c r="J2258" s="6">
        <v>1</v>
      </c>
      <c r="K2258" s="6" t="s">
        <v>810</v>
      </c>
      <c r="L2258" s="8">
        <v>6</v>
      </c>
      <c r="M2258" s="6" t="s">
        <v>297</v>
      </c>
      <c r="N2258" s="6" t="s">
        <v>2295</v>
      </c>
      <c r="R2258" s="6" t="str">
        <f t="shared" si="35"/>
        <v>19173Xã Tân Thành21</v>
      </c>
    </row>
    <row r="2259" spans="1:18">
      <c r="A2259" s="6">
        <v>2258</v>
      </c>
      <c r="B2259" s="6">
        <v>19</v>
      </c>
      <c r="C2259" s="6" t="s">
        <v>2292</v>
      </c>
      <c r="D2259" s="6">
        <v>173</v>
      </c>
      <c r="E2259" s="6" t="s">
        <v>2431</v>
      </c>
      <c r="F2259" s="6">
        <v>5926</v>
      </c>
      <c r="G2259" s="6" t="s">
        <v>2436</v>
      </c>
      <c r="H2259" s="6">
        <v>2</v>
      </c>
      <c r="I2259" s="6" t="s">
        <v>297</v>
      </c>
      <c r="J2259" s="6">
        <v>1</v>
      </c>
      <c r="K2259" s="6" t="s">
        <v>810</v>
      </c>
      <c r="L2259" s="8">
        <v>6</v>
      </c>
      <c r="M2259" s="6" t="s">
        <v>297</v>
      </c>
      <c r="N2259" s="6" t="s">
        <v>2295</v>
      </c>
      <c r="R2259" s="6" t="str">
        <f t="shared" si="35"/>
        <v>19173Xã Đào Xá21</v>
      </c>
    </row>
    <row r="2260" spans="1:18">
      <c r="A2260" s="6">
        <v>2259</v>
      </c>
      <c r="B2260" s="6">
        <v>19</v>
      </c>
      <c r="C2260" s="6" t="s">
        <v>2292</v>
      </c>
      <c r="D2260" s="6">
        <v>173</v>
      </c>
      <c r="E2260" s="6" t="s">
        <v>2431</v>
      </c>
      <c r="F2260" s="6">
        <v>5929</v>
      </c>
      <c r="G2260" s="6" t="s">
        <v>2437</v>
      </c>
      <c r="H2260" s="6">
        <v>2</v>
      </c>
      <c r="I2260" s="6" t="s">
        <v>297</v>
      </c>
      <c r="J2260" s="6">
        <v>1</v>
      </c>
      <c r="K2260" s="6" t="s">
        <v>810</v>
      </c>
      <c r="L2260" s="8">
        <v>6</v>
      </c>
      <c r="M2260" s="6" t="s">
        <v>297</v>
      </c>
      <c r="N2260" s="6" t="s">
        <v>2295</v>
      </c>
      <c r="R2260" s="6" t="str">
        <f t="shared" si="35"/>
        <v>19173Xã Bảo Lý21</v>
      </c>
    </row>
    <row r="2261" spans="1:18">
      <c r="A2261" s="6">
        <v>2260</v>
      </c>
      <c r="B2261" s="6">
        <v>19</v>
      </c>
      <c r="C2261" s="6" t="s">
        <v>2292</v>
      </c>
      <c r="D2261" s="6">
        <v>173</v>
      </c>
      <c r="E2261" s="6" t="s">
        <v>2431</v>
      </c>
      <c r="F2261" s="6">
        <v>5932</v>
      </c>
      <c r="G2261" s="6" t="s">
        <v>2438</v>
      </c>
      <c r="H2261" s="6">
        <v>2</v>
      </c>
      <c r="I2261" s="6" t="s">
        <v>297</v>
      </c>
      <c r="J2261" s="6">
        <v>1</v>
      </c>
      <c r="K2261" s="6" t="s">
        <v>810</v>
      </c>
      <c r="L2261" s="8">
        <v>6</v>
      </c>
      <c r="M2261" s="6" t="s">
        <v>297</v>
      </c>
      <c r="N2261" s="6" t="s">
        <v>2295</v>
      </c>
      <c r="R2261" s="6" t="str">
        <f t="shared" si="35"/>
        <v>19173Xã Thượng Đình21</v>
      </c>
    </row>
    <row r="2262" spans="1:18">
      <c r="A2262" s="6">
        <v>2261</v>
      </c>
      <c r="B2262" s="6">
        <v>19</v>
      </c>
      <c r="C2262" s="6" t="s">
        <v>2292</v>
      </c>
      <c r="D2262" s="6">
        <v>173</v>
      </c>
      <c r="E2262" s="6" t="s">
        <v>2431</v>
      </c>
      <c r="F2262" s="6">
        <v>5935</v>
      </c>
      <c r="G2262" s="6" t="s">
        <v>619</v>
      </c>
      <c r="H2262" s="6">
        <v>2</v>
      </c>
      <c r="I2262" s="6" t="s">
        <v>297</v>
      </c>
      <c r="J2262" s="6">
        <v>1</v>
      </c>
      <c r="K2262" s="6" t="s">
        <v>810</v>
      </c>
      <c r="L2262" s="8">
        <v>6</v>
      </c>
      <c r="M2262" s="6" t="s">
        <v>297</v>
      </c>
      <c r="N2262" s="6" t="s">
        <v>2295</v>
      </c>
      <c r="R2262" s="6" t="str">
        <f t="shared" si="35"/>
        <v>19173Xã Tân Hòa21</v>
      </c>
    </row>
    <row r="2263" spans="1:18">
      <c r="A2263" s="6">
        <v>2262</v>
      </c>
      <c r="B2263" s="6">
        <v>19</v>
      </c>
      <c r="C2263" s="6" t="s">
        <v>2292</v>
      </c>
      <c r="D2263" s="6">
        <v>173</v>
      </c>
      <c r="E2263" s="6" t="s">
        <v>2431</v>
      </c>
      <c r="F2263" s="6">
        <v>5938</v>
      </c>
      <c r="G2263" s="6" t="s">
        <v>2439</v>
      </c>
      <c r="H2263" s="6">
        <v>2</v>
      </c>
      <c r="I2263" s="6" t="s">
        <v>297</v>
      </c>
      <c r="J2263" s="6">
        <v>1</v>
      </c>
      <c r="K2263" s="6" t="s">
        <v>810</v>
      </c>
      <c r="L2263" s="8">
        <v>6</v>
      </c>
      <c r="M2263" s="6" t="s">
        <v>297</v>
      </c>
      <c r="N2263" s="6" t="s">
        <v>2295</v>
      </c>
      <c r="R2263" s="6" t="str">
        <f t="shared" si="35"/>
        <v>19173Xã Nhã Lộng21</v>
      </c>
    </row>
    <row r="2264" spans="1:18">
      <c r="A2264" s="6">
        <v>2263</v>
      </c>
      <c r="B2264" s="6">
        <v>19</v>
      </c>
      <c r="C2264" s="6" t="s">
        <v>2292</v>
      </c>
      <c r="D2264" s="6">
        <v>173</v>
      </c>
      <c r="E2264" s="6" t="s">
        <v>2431</v>
      </c>
      <c r="F2264" s="6">
        <v>5941</v>
      </c>
      <c r="G2264" s="6" t="s">
        <v>2440</v>
      </c>
      <c r="H2264" s="6">
        <v>2</v>
      </c>
      <c r="I2264" s="6" t="s">
        <v>297</v>
      </c>
      <c r="J2264" s="6">
        <v>1</v>
      </c>
      <c r="K2264" s="6" t="s">
        <v>810</v>
      </c>
      <c r="L2264" s="8">
        <v>6</v>
      </c>
      <c r="M2264" s="6" t="s">
        <v>297</v>
      </c>
      <c r="N2264" s="6" t="s">
        <v>2295</v>
      </c>
      <c r="R2264" s="6" t="str">
        <f t="shared" si="35"/>
        <v>19173Xã Điềm Thụy21</v>
      </c>
    </row>
    <row r="2265" spans="1:18">
      <c r="A2265" s="6">
        <v>2264</v>
      </c>
      <c r="B2265" s="6">
        <v>19</v>
      </c>
      <c r="C2265" s="6" t="s">
        <v>2292</v>
      </c>
      <c r="D2265" s="6">
        <v>173</v>
      </c>
      <c r="E2265" s="6" t="s">
        <v>2431</v>
      </c>
      <c r="F2265" s="6">
        <v>5944</v>
      </c>
      <c r="G2265" s="6" t="s">
        <v>2441</v>
      </c>
      <c r="H2265" s="6">
        <v>2</v>
      </c>
      <c r="I2265" s="6" t="s">
        <v>297</v>
      </c>
      <c r="J2265" s="6">
        <v>1</v>
      </c>
      <c r="K2265" s="6" t="s">
        <v>810</v>
      </c>
      <c r="L2265" s="8">
        <v>6</v>
      </c>
      <c r="M2265" s="6" t="s">
        <v>297</v>
      </c>
      <c r="N2265" s="6" t="s">
        <v>2295</v>
      </c>
      <c r="R2265" s="6" t="str">
        <f t="shared" si="35"/>
        <v>19173Xã Xuân Phương21</v>
      </c>
    </row>
    <row r="2266" spans="1:18">
      <c r="A2266" s="6">
        <v>2265</v>
      </c>
      <c r="B2266" s="6">
        <v>19</v>
      </c>
      <c r="C2266" s="6" t="s">
        <v>2292</v>
      </c>
      <c r="D2266" s="6">
        <v>173</v>
      </c>
      <c r="E2266" s="6" t="s">
        <v>2431</v>
      </c>
      <c r="F2266" s="6">
        <v>5947</v>
      </c>
      <c r="G2266" s="6" t="s">
        <v>2442</v>
      </c>
      <c r="H2266" s="6">
        <v>2</v>
      </c>
      <c r="I2266" s="6" t="s">
        <v>297</v>
      </c>
      <c r="J2266" s="6">
        <v>1</v>
      </c>
      <c r="K2266" s="6" t="s">
        <v>810</v>
      </c>
      <c r="L2266" s="8">
        <v>6</v>
      </c>
      <c r="M2266" s="6" t="s">
        <v>297</v>
      </c>
      <c r="N2266" s="6" t="s">
        <v>2295</v>
      </c>
      <c r="R2266" s="6" t="str">
        <f t="shared" si="35"/>
        <v>19173Xã Tân Đức21</v>
      </c>
    </row>
    <row r="2267" spans="1:18">
      <c r="A2267" s="6">
        <v>2266</v>
      </c>
      <c r="B2267" s="6">
        <v>19</v>
      </c>
      <c r="C2267" s="6" t="s">
        <v>2292</v>
      </c>
      <c r="D2267" s="6">
        <v>173</v>
      </c>
      <c r="E2267" s="6" t="s">
        <v>2431</v>
      </c>
      <c r="F2267" s="6">
        <v>5950</v>
      </c>
      <c r="G2267" s="6" t="s">
        <v>2443</v>
      </c>
      <c r="H2267" s="6">
        <v>2</v>
      </c>
      <c r="I2267" s="6" t="s">
        <v>297</v>
      </c>
      <c r="J2267" s="6">
        <v>1</v>
      </c>
      <c r="K2267" s="6" t="s">
        <v>810</v>
      </c>
      <c r="L2267" s="8">
        <v>6</v>
      </c>
      <c r="M2267" s="6" t="s">
        <v>297</v>
      </c>
      <c r="N2267" s="6" t="s">
        <v>2295</v>
      </c>
      <c r="R2267" s="6" t="str">
        <f t="shared" si="35"/>
        <v>19173Xã Úc Kỳ21</v>
      </c>
    </row>
    <row r="2268" spans="1:18">
      <c r="A2268" s="6">
        <v>2267</v>
      </c>
      <c r="B2268" s="6">
        <v>19</v>
      </c>
      <c r="C2268" s="6" t="s">
        <v>2292</v>
      </c>
      <c r="D2268" s="6">
        <v>173</v>
      </c>
      <c r="E2268" s="6" t="s">
        <v>2431</v>
      </c>
      <c r="F2268" s="6">
        <v>5953</v>
      </c>
      <c r="G2268" s="6" t="s">
        <v>2444</v>
      </c>
      <c r="H2268" s="6">
        <v>2</v>
      </c>
      <c r="I2268" s="6" t="s">
        <v>297</v>
      </c>
      <c r="J2268" s="6">
        <v>1</v>
      </c>
      <c r="K2268" s="6" t="s">
        <v>810</v>
      </c>
      <c r="L2268" s="8">
        <v>6</v>
      </c>
      <c r="M2268" s="6" t="s">
        <v>297</v>
      </c>
      <c r="N2268" s="6" t="s">
        <v>2295</v>
      </c>
      <c r="R2268" s="6" t="str">
        <f t="shared" si="35"/>
        <v>19173Xã Lương Phú21</v>
      </c>
    </row>
    <row r="2269" spans="1:18">
      <c r="A2269" s="6">
        <v>2268</v>
      </c>
      <c r="B2269" s="6">
        <v>19</v>
      </c>
      <c r="C2269" s="6" t="s">
        <v>2292</v>
      </c>
      <c r="D2269" s="6">
        <v>173</v>
      </c>
      <c r="E2269" s="6" t="s">
        <v>2431</v>
      </c>
      <c r="F2269" s="6">
        <v>5956</v>
      </c>
      <c r="G2269" s="6" t="s">
        <v>2445</v>
      </c>
      <c r="H2269" s="6">
        <v>2</v>
      </c>
      <c r="I2269" s="6" t="s">
        <v>297</v>
      </c>
      <c r="J2269" s="6">
        <v>1</v>
      </c>
      <c r="K2269" s="6" t="s">
        <v>810</v>
      </c>
      <c r="L2269" s="8">
        <v>6</v>
      </c>
      <c r="M2269" s="6" t="s">
        <v>297</v>
      </c>
      <c r="N2269" s="6" t="s">
        <v>2295</v>
      </c>
      <c r="R2269" s="6" t="str">
        <f t="shared" si="35"/>
        <v>19173Xã Nga My21</v>
      </c>
    </row>
    <row r="2270" spans="1:18">
      <c r="A2270" s="6">
        <v>2269</v>
      </c>
      <c r="B2270" s="6">
        <v>19</v>
      </c>
      <c r="C2270" s="6" t="s">
        <v>2292</v>
      </c>
      <c r="D2270" s="6">
        <v>173</v>
      </c>
      <c r="E2270" s="6" t="s">
        <v>2431</v>
      </c>
      <c r="F2270" s="6">
        <v>5959</v>
      </c>
      <c r="G2270" s="6" t="s">
        <v>2446</v>
      </c>
      <c r="H2270" s="6">
        <v>2</v>
      </c>
      <c r="I2270" s="6" t="s">
        <v>297</v>
      </c>
      <c r="J2270" s="6">
        <v>1</v>
      </c>
      <c r="K2270" s="6" t="s">
        <v>810</v>
      </c>
      <c r="L2270" s="8">
        <v>6</v>
      </c>
      <c r="M2270" s="6" t="s">
        <v>297</v>
      </c>
      <c r="N2270" s="6" t="s">
        <v>2295</v>
      </c>
      <c r="R2270" s="6" t="str">
        <f t="shared" si="35"/>
        <v>19173Xã Kha Sơn21</v>
      </c>
    </row>
    <row r="2271" spans="1:18">
      <c r="A2271" s="6">
        <v>2270</v>
      </c>
      <c r="B2271" s="6">
        <v>19</v>
      </c>
      <c r="C2271" s="6" t="s">
        <v>2292</v>
      </c>
      <c r="D2271" s="6">
        <v>173</v>
      </c>
      <c r="E2271" s="6" t="s">
        <v>2431</v>
      </c>
      <c r="F2271" s="6">
        <v>5962</v>
      </c>
      <c r="G2271" s="6" t="s">
        <v>2447</v>
      </c>
      <c r="H2271" s="6">
        <v>2</v>
      </c>
      <c r="I2271" s="6" t="s">
        <v>297</v>
      </c>
      <c r="J2271" s="6">
        <v>1</v>
      </c>
      <c r="K2271" s="6" t="s">
        <v>810</v>
      </c>
      <c r="L2271" s="8">
        <v>6</v>
      </c>
      <c r="M2271" s="6" t="s">
        <v>297</v>
      </c>
      <c r="N2271" s="6" t="s">
        <v>2295</v>
      </c>
      <c r="R2271" s="6" t="str">
        <f t="shared" si="35"/>
        <v>19173Xã Thanh Ninh21</v>
      </c>
    </row>
    <row r="2272" spans="1:18">
      <c r="A2272" s="6">
        <v>2271</v>
      </c>
      <c r="B2272" s="6">
        <v>19</v>
      </c>
      <c r="C2272" s="6" t="s">
        <v>2292</v>
      </c>
      <c r="D2272" s="6">
        <v>173</v>
      </c>
      <c r="E2272" s="6" t="s">
        <v>2431</v>
      </c>
      <c r="F2272" s="6">
        <v>5965</v>
      </c>
      <c r="G2272" s="6" t="s">
        <v>2448</v>
      </c>
      <c r="H2272" s="6">
        <v>2</v>
      </c>
      <c r="I2272" s="6" t="s">
        <v>297</v>
      </c>
      <c r="J2272" s="6">
        <v>1</v>
      </c>
      <c r="K2272" s="6" t="s">
        <v>810</v>
      </c>
      <c r="L2272" s="8">
        <v>6</v>
      </c>
      <c r="M2272" s="6" t="s">
        <v>297</v>
      </c>
      <c r="N2272" s="6" t="s">
        <v>2295</v>
      </c>
      <c r="R2272" s="6" t="str">
        <f t="shared" si="35"/>
        <v>19173Xã Dương Thành21</v>
      </c>
    </row>
    <row r="2273" spans="1:18">
      <c r="A2273" s="6">
        <v>2272</v>
      </c>
      <c r="B2273" s="6">
        <v>19</v>
      </c>
      <c r="C2273" s="6" t="s">
        <v>2292</v>
      </c>
      <c r="D2273" s="6">
        <v>173</v>
      </c>
      <c r="E2273" s="6" t="s">
        <v>2431</v>
      </c>
      <c r="F2273" s="6">
        <v>5968</v>
      </c>
      <c r="G2273" s="6" t="s">
        <v>2449</v>
      </c>
      <c r="H2273" s="6">
        <v>2</v>
      </c>
      <c r="I2273" s="6" t="s">
        <v>297</v>
      </c>
      <c r="J2273" s="6">
        <v>1</v>
      </c>
      <c r="K2273" s="6" t="s">
        <v>810</v>
      </c>
      <c r="L2273" s="8">
        <v>6</v>
      </c>
      <c r="M2273" s="6" t="s">
        <v>297</v>
      </c>
      <c r="N2273" s="6" t="s">
        <v>2295</v>
      </c>
      <c r="R2273" s="6" t="str">
        <f t="shared" si="35"/>
        <v>19173Xã Hà Châu21</v>
      </c>
    </row>
    <row r="2274" spans="1:18">
      <c r="A2274" s="6">
        <v>2273</v>
      </c>
      <c r="B2274" s="6">
        <v>20</v>
      </c>
      <c r="C2274" s="6" t="s">
        <v>2450</v>
      </c>
      <c r="D2274" s="6">
        <v>178</v>
      </c>
      <c r="E2274" s="6" t="s">
        <v>2451</v>
      </c>
      <c r="F2274" s="6">
        <v>5971</v>
      </c>
      <c r="G2274" s="6" t="s">
        <v>347</v>
      </c>
      <c r="H2274" s="6">
        <v>1</v>
      </c>
      <c r="I2274" s="6" t="s">
        <v>251</v>
      </c>
      <c r="J2274" s="6">
        <v>1</v>
      </c>
      <c r="K2274" s="6" t="s">
        <v>810</v>
      </c>
      <c r="L2274" s="8">
        <v>5</v>
      </c>
      <c r="M2274" s="6" t="s">
        <v>251</v>
      </c>
      <c r="N2274" s="6" t="s">
        <v>2452</v>
      </c>
      <c r="R2274" s="6" t="str">
        <f t="shared" si="35"/>
        <v>20178Phường Hoàng Văn Thụ11</v>
      </c>
    </row>
    <row r="2275" spans="1:18">
      <c r="A2275" s="6">
        <v>2274</v>
      </c>
      <c r="B2275" s="6">
        <v>20</v>
      </c>
      <c r="C2275" s="6" t="s">
        <v>2450</v>
      </c>
      <c r="D2275" s="6">
        <v>178</v>
      </c>
      <c r="E2275" s="6" t="s">
        <v>2451</v>
      </c>
      <c r="F2275" s="6">
        <v>5974</v>
      </c>
      <c r="G2275" s="6" t="s">
        <v>2453</v>
      </c>
      <c r="H2275" s="6">
        <v>1</v>
      </c>
      <c r="I2275" s="6" t="s">
        <v>251</v>
      </c>
      <c r="J2275" s="6">
        <v>1</v>
      </c>
      <c r="K2275" s="6" t="s">
        <v>810</v>
      </c>
      <c r="L2275" s="8">
        <v>5</v>
      </c>
      <c r="M2275" s="6" t="s">
        <v>251</v>
      </c>
      <c r="N2275" s="6" t="s">
        <v>2452</v>
      </c>
      <c r="R2275" s="6" t="str">
        <f t="shared" si="35"/>
        <v>20178Phường Tam Thanh11</v>
      </c>
    </row>
    <row r="2276" spans="1:18">
      <c r="A2276" s="6">
        <v>2275</v>
      </c>
      <c r="B2276" s="6">
        <v>20</v>
      </c>
      <c r="C2276" s="6" t="s">
        <v>2450</v>
      </c>
      <c r="D2276" s="6">
        <v>178</v>
      </c>
      <c r="E2276" s="6" t="s">
        <v>2451</v>
      </c>
      <c r="F2276" s="6">
        <v>5977</v>
      </c>
      <c r="G2276" s="6" t="s">
        <v>2454</v>
      </c>
      <c r="H2276" s="6">
        <v>1</v>
      </c>
      <c r="I2276" s="6" t="s">
        <v>251</v>
      </c>
      <c r="J2276" s="6">
        <v>1</v>
      </c>
      <c r="K2276" s="6" t="s">
        <v>810</v>
      </c>
      <c r="L2276" s="8">
        <v>5</v>
      </c>
      <c r="M2276" s="6" t="s">
        <v>251</v>
      </c>
      <c r="N2276" s="6" t="s">
        <v>2452</v>
      </c>
      <c r="R2276" s="6" t="str">
        <f t="shared" si="35"/>
        <v>20178Phường Vĩnh Trại11</v>
      </c>
    </row>
    <row r="2277" spans="1:18">
      <c r="A2277" s="6">
        <v>2276</v>
      </c>
      <c r="B2277" s="6">
        <v>20</v>
      </c>
      <c r="C2277" s="6" t="s">
        <v>2450</v>
      </c>
      <c r="D2277" s="6">
        <v>178</v>
      </c>
      <c r="E2277" s="6" t="s">
        <v>2451</v>
      </c>
      <c r="F2277" s="6">
        <v>5980</v>
      </c>
      <c r="G2277" s="6" t="s">
        <v>2455</v>
      </c>
      <c r="H2277" s="6">
        <v>1</v>
      </c>
      <c r="I2277" s="6" t="s">
        <v>251</v>
      </c>
      <c r="J2277" s="6">
        <v>1</v>
      </c>
      <c r="K2277" s="6" t="s">
        <v>810</v>
      </c>
      <c r="L2277" s="8">
        <v>5</v>
      </c>
      <c r="M2277" s="6" t="s">
        <v>251</v>
      </c>
      <c r="N2277" s="6" t="s">
        <v>2452</v>
      </c>
      <c r="R2277" s="6" t="str">
        <f t="shared" si="35"/>
        <v>20178Phường Đông Kinh11</v>
      </c>
    </row>
    <row r="2278" spans="1:18">
      <c r="A2278" s="6">
        <v>2277</v>
      </c>
      <c r="B2278" s="6">
        <v>20</v>
      </c>
      <c r="C2278" s="6" t="s">
        <v>2450</v>
      </c>
      <c r="D2278" s="6">
        <v>178</v>
      </c>
      <c r="E2278" s="6" t="s">
        <v>2451</v>
      </c>
      <c r="F2278" s="6">
        <v>5983</v>
      </c>
      <c r="G2278" s="6" t="s">
        <v>2456</v>
      </c>
      <c r="H2278" s="6">
        <v>1</v>
      </c>
      <c r="I2278" s="6" t="s">
        <v>251</v>
      </c>
      <c r="J2278" s="6">
        <v>1</v>
      </c>
      <c r="K2278" s="6" t="s">
        <v>810</v>
      </c>
      <c r="L2278" s="8">
        <v>5</v>
      </c>
      <c r="M2278" s="6" t="s">
        <v>251</v>
      </c>
      <c r="N2278" s="6" t="s">
        <v>2452</v>
      </c>
      <c r="R2278" s="6" t="str">
        <f t="shared" si="35"/>
        <v>20178Phường Chi Lăng11</v>
      </c>
    </row>
    <row r="2279" spans="1:18">
      <c r="A2279" s="6">
        <v>2278</v>
      </c>
      <c r="B2279" s="6">
        <v>20</v>
      </c>
      <c r="C2279" s="6" t="s">
        <v>2450</v>
      </c>
      <c r="D2279" s="6">
        <v>178</v>
      </c>
      <c r="E2279" s="6" t="s">
        <v>2451</v>
      </c>
      <c r="F2279" s="6">
        <v>5986</v>
      </c>
      <c r="G2279" s="6" t="s">
        <v>2457</v>
      </c>
      <c r="H2279" s="6">
        <v>2</v>
      </c>
      <c r="I2279" s="6" t="s">
        <v>297</v>
      </c>
      <c r="J2279" s="6">
        <v>1</v>
      </c>
      <c r="K2279" s="6" t="s">
        <v>810</v>
      </c>
      <c r="L2279" s="8">
        <v>6</v>
      </c>
      <c r="M2279" s="6" t="s">
        <v>297</v>
      </c>
      <c r="N2279" s="6" t="s">
        <v>2452</v>
      </c>
      <c r="R2279" s="6" t="str">
        <f t="shared" si="35"/>
        <v>20178Xã Hoàng Đồng21</v>
      </c>
    </row>
    <row r="2280" spans="1:18">
      <c r="A2280" s="6">
        <v>2279</v>
      </c>
      <c r="B2280" s="6">
        <v>20</v>
      </c>
      <c r="C2280" s="6" t="s">
        <v>2450</v>
      </c>
      <c r="D2280" s="6">
        <v>178</v>
      </c>
      <c r="E2280" s="6" t="s">
        <v>2451</v>
      </c>
      <c r="F2280" s="6">
        <v>5989</v>
      </c>
      <c r="G2280" s="6" t="s">
        <v>2458</v>
      </c>
      <c r="H2280" s="6">
        <v>2</v>
      </c>
      <c r="I2280" s="6" t="s">
        <v>297</v>
      </c>
      <c r="J2280" s="6">
        <v>1</v>
      </c>
      <c r="K2280" s="6" t="s">
        <v>810</v>
      </c>
      <c r="L2280" s="8">
        <v>6</v>
      </c>
      <c r="M2280" s="6" t="s">
        <v>297</v>
      </c>
      <c r="N2280" s="6" t="s">
        <v>2452</v>
      </c>
      <c r="R2280" s="6" t="str">
        <f t="shared" si="35"/>
        <v>20178Xã Quảng Lạc21</v>
      </c>
    </row>
    <row r="2281" spans="1:18">
      <c r="A2281" s="6">
        <v>2280</v>
      </c>
      <c r="B2281" s="6">
        <v>20</v>
      </c>
      <c r="C2281" s="6" t="s">
        <v>2450</v>
      </c>
      <c r="D2281" s="6">
        <v>178</v>
      </c>
      <c r="E2281" s="6" t="s">
        <v>2451</v>
      </c>
      <c r="F2281" s="6">
        <v>5992</v>
      </c>
      <c r="G2281" s="6" t="s">
        <v>2459</v>
      </c>
      <c r="H2281" s="6">
        <v>2</v>
      </c>
      <c r="I2281" s="6" t="s">
        <v>297</v>
      </c>
      <c r="J2281" s="6">
        <v>1</v>
      </c>
      <c r="K2281" s="6" t="s">
        <v>810</v>
      </c>
      <c r="L2281" s="8">
        <v>6</v>
      </c>
      <c r="M2281" s="6" t="s">
        <v>297</v>
      </c>
      <c r="N2281" s="6" t="s">
        <v>2452</v>
      </c>
      <c r="R2281" s="6" t="str">
        <f t="shared" si="35"/>
        <v>20178Xã Mai Pha21</v>
      </c>
    </row>
    <row r="2282" spans="1:18">
      <c r="A2282" s="6">
        <v>2281</v>
      </c>
      <c r="B2282" s="6">
        <v>20</v>
      </c>
      <c r="C2282" s="6" t="s">
        <v>2450</v>
      </c>
      <c r="D2282" s="6">
        <v>180</v>
      </c>
      <c r="E2282" s="6" t="s">
        <v>2460</v>
      </c>
      <c r="F2282" s="6">
        <v>5995</v>
      </c>
      <c r="G2282" s="6" t="s">
        <v>2461</v>
      </c>
      <c r="H2282" s="6">
        <v>1</v>
      </c>
      <c r="I2282" s="6" t="s">
        <v>251</v>
      </c>
      <c r="J2282" s="6">
        <v>1</v>
      </c>
      <c r="K2282" s="6" t="s">
        <v>810</v>
      </c>
      <c r="L2282" s="8">
        <v>5</v>
      </c>
      <c r="M2282" s="6" t="s">
        <v>251</v>
      </c>
      <c r="N2282" s="6" t="s">
        <v>2452</v>
      </c>
      <c r="R2282" s="6" t="str">
        <f t="shared" si="35"/>
        <v>20180Thị trấn Thất Khê11</v>
      </c>
    </row>
    <row r="2283" spans="1:18">
      <c r="A2283" s="6">
        <v>2282</v>
      </c>
      <c r="B2283" s="6">
        <v>20</v>
      </c>
      <c r="C2283" s="6" t="s">
        <v>2450</v>
      </c>
      <c r="D2283" s="6">
        <v>180</v>
      </c>
      <c r="E2283" s="6" t="s">
        <v>2460</v>
      </c>
      <c r="F2283" s="6">
        <v>5998</v>
      </c>
      <c r="G2283" s="6" t="s">
        <v>2462</v>
      </c>
      <c r="H2283" s="6">
        <v>2</v>
      </c>
      <c r="I2283" s="6" t="s">
        <v>297</v>
      </c>
      <c r="J2283" s="6">
        <v>1</v>
      </c>
      <c r="K2283" s="6" t="s">
        <v>810</v>
      </c>
      <c r="L2283" s="8">
        <v>6</v>
      </c>
      <c r="M2283" s="6" t="s">
        <v>297</v>
      </c>
      <c r="N2283" s="6" t="s">
        <v>2452</v>
      </c>
      <c r="R2283" s="6" t="str">
        <f t="shared" si="35"/>
        <v>20180Xã Khánh Long21</v>
      </c>
    </row>
    <row r="2284" spans="1:18">
      <c r="A2284" s="6">
        <v>2283</v>
      </c>
      <c r="B2284" s="6">
        <v>20</v>
      </c>
      <c r="C2284" s="6" t="s">
        <v>2450</v>
      </c>
      <c r="D2284" s="6">
        <v>180</v>
      </c>
      <c r="E2284" s="6" t="s">
        <v>2460</v>
      </c>
      <c r="F2284" s="6">
        <v>6001</v>
      </c>
      <c r="G2284" s="6" t="s">
        <v>2185</v>
      </c>
      <c r="H2284" s="6">
        <v>2</v>
      </c>
      <c r="I2284" s="6" t="s">
        <v>297</v>
      </c>
      <c r="J2284" s="6">
        <v>1</v>
      </c>
      <c r="K2284" s="6" t="s">
        <v>810</v>
      </c>
      <c r="L2284" s="8">
        <v>6</v>
      </c>
      <c r="M2284" s="6" t="s">
        <v>297</v>
      </c>
      <c r="N2284" s="6" t="s">
        <v>2452</v>
      </c>
      <c r="R2284" s="6" t="str">
        <f t="shared" si="35"/>
        <v>20180Xã Đoàn Kết21</v>
      </c>
    </row>
    <row r="2285" spans="1:18">
      <c r="A2285" s="6">
        <v>2284</v>
      </c>
      <c r="B2285" s="6">
        <v>20</v>
      </c>
      <c r="C2285" s="6" t="s">
        <v>2450</v>
      </c>
      <c r="D2285" s="6">
        <v>180</v>
      </c>
      <c r="E2285" s="6" t="s">
        <v>2460</v>
      </c>
      <c r="F2285" s="6">
        <v>6004</v>
      </c>
      <c r="G2285" s="6" t="s">
        <v>2463</v>
      </c>
      <c r="H2285" s="6">
        <v>2</v>
      </c>
      <c r="I2285" s="6" t="s">
        <v>297</v>
      </c>
      <c r="J2285" s="6">
        <v>1</v>
      </c>
      <c r="K2285" s="6" t="s">
        <v>810</v>
      </c>
      <c r="L2285" s="8">
        <v>6</v>
      </c>
      <c r="M2285" s="6" t="s">
        <v>297</v>
      </c>
      <c r="N2285" s="6" t="s">
        <v>2452</v>
      </c>
      <c r="R2285" s="6" t="str">
        <f t="shared" si="35"/>
        <v>20180Xã Quốc Khánh21</v>
      </c>
    </row>
    <row r="2286" spans="1:18">
      <c r="A2286" s="6">
        <v>2285</v>
      </c>
      <c r="B2286" s="6">
        <v>20</v>
      </c>
      <c r="C2286" s="6" t="s">
        <v>2450</v>
      </c>
      <c r="D2286" s="6">
        <v>180</v>
      </c>
      <c r="E2286" s="6" t="s">
        <v>2460</v>
      </c>
      <c r="F2286" s="6">
        <v>6007</v>
      </c>
      <c r="G2286" s="6" t="s">
        <v>2207</v>
      </c>
      <c r="H2286" s="6">
        <v>2</v>
      </c>
      <c r="I2286" s="6" t="s">
        <v>297</v>
      </c>
      <c r="J2286" s="6">
        <v>1</v>
      </c>
      <c r="K2286" s="6" t="s">
        <v>810</v>
      </c>
      <c r="L2286" s="8">
        <v>6</v>
      </c>
      <c r="M2286" s="6" t="s">
        <v>297</v>
      </c>
      <c r="N2286" s="6" t="s">
        <v>2452</v>
      </c>
      <c r="R2286" s="6" t="str">
        <f t="shared" si="35"/>
        <v>20180Xã Vĩnh Tiến21</v>
      </c>
    </row>
    <row r="2287" spans="1:18">
      <c r="A2287" s="6">
        <v>2286</v>
      </c>
      <c r="B2287" s="6">
        <v>20</v>
      </c>
      <c r="C2287" s="6" t="s">
        <v>2450</v>
      </c>
      <c r="D2287" s="6">
        <v>180</v>
      </c>
      <c r="E2287" s="6" t="s">
        <v>2460</v>
      </c>
      <c r="F2287" s="6">
        <v>6010</v>
      </c>
      <c r="G2287" s="6" t="s">
        <v>2464</v>
      </c>
      <c r="H2287" s="6">
        <v>2</v>
      </c>
      <c r="I2287" s="6" t="s">
        <v>297</v>
      </c>
      <c r="J2287" s="6">
        <v>1</v>
      </c>
      <c r="K2287" s="6" t="s">
        <v>810</v>
      </c>
      <c r="L2287" s="8">
        <v>6</v>
      </c>
      <c r="M2287" s="6" t="s">
        <v>297</v>
      </c>
      <c r="N2287" s="6" t="s">
        <v>2452</v>
      </c>
      <c r="R2287" s="6" t="str">
        <f t="shared" si="35"/>
        <v>20180Xã Cao Minh21</v>
      </c>
    </row>
    <row r="2288" spans="1:18">
      <c r="A2288" s="6">
        <v>2287</v>
      </c>
      <c r="B2288" s="6">
        <v>20</v>
      </c>
      <c r="C2288" s="6" t="s">
        <v>2450</v>
      </c>
      <c r="D2288" s="6">
        <v>180</v>
      </c>
      <c r="E2288" s="6" t="s">
        <v>2460</v>
      </c>
      <c r="F2288" s="6">
        <v>6013</v>
      </c>
      <c r="G2288" s="6" t="s">
        <v>2465</v>
      </c>
      <c r="H2288" s="6">
        <v>2</v>
      </c>
      <c r="I2288" s="6" t="s">
        <v>297</v>
      </c>
      <c r="J2288" s="6">
        <v>1</v>
      </c>
      <c r="K2288" s="6" t="s">
        <v>810</v>
      </c>
      <c r="L2288" s="8">
        <v>6</v>
      </c>
      <c r="M2288" s="6" t="s">
        <v>297</v>
      </c>
      <c r="N2288" s="6" t="s">
        <v>2452</v>
      </c>
      <c r="R2288" s="6" t="str">
        <f t="shared" si="35"/>
        <v>20180Xã Chí Minh21</v>
      </c>
    </row>
    <row r="2289" spans="1:18">
      <c r="A2289" s="6">
        <v>2288</v>
      </c>
      <c r="B2289" s="6">
        <v>20</v>
      </c>
      <c r="C2289" s="6" t="s">
        <v>2450</v>
      </c>
      <c r="D2289" s="6">
        <v>180</v>
      </c>
      <c r="E2289" s="6" t="s">
        <v>2460</v>
      </c>
      <c r="F2289" s="6">
        <v>6016</v>
      </c>
      <c r="G2289" s="6" t="s">
        <v>1067</v>
      </c>
      <c r="H2289" s="6">
        <v>2</v>
      </c>
      <c r="I2289" s="6" t="s">
        <v>297</v>
      </c>
      <c r="J2289" s="6">
        <v>1</v>
      </c>
      <c r="K2289" s="6" t="s">
        <v>810</v>
      </c>
      <c r="L2289" s="8">
        <v>6</v>
      </c>
      <c r="M2289" s="6" t="s">
        <v>297</v>
      </c>
      <c r="N2289" s="6" t="s">
        <v>2452</v>
      </c>
      <c r="R2289" s="6" t="str">
        <f t="shared" si="35"/>
        <v>20180Xã Tri Phương21</v>
      </c>
    </row>
    <row r="2290" spans="1:18">
      <c r="A2290" s="6">
        <v>2289</v>
      </c>
      <c r="B2290" s="6">
        <v>20</v>
      </c>
      <c r="C2290" s="6" t="s">
        <v>2450</v>
      </c>
      <c r="D2290" s="6">
        <v>180</v>
      </c>
      <c r="E2290" s="6" t="s">
        <v>2460</v>
      </c>
      <c r="F2290" s="6">
        <v>6019</v>
      </c>
      <c r="G2290" s="6" t="s">
        <v>663</v>
      </c>
      <c r="H2290" s="6">
        <v>2</v>
      </c>
      <c r="I2290" s="6" t="s">
        <v>297</v>
      </c>
      <c r="J2290" s="6">
        <v>1</v>
      </c>
      <c r="K2290" s="6" t="s">
        <v>810</v>
      </c>
      <c r="L2290" s="8">
        <v>6</v>
      </c>
      <c r="M2290" s="6" t="s">
        <v>297</v>
      </c>
      <c r="N2290" s="6" t="s">
        <v>2452</v>
      </c>
      <c r="R2290" s="6" t="str">
        <f t="shared" si="35"/>
        <v>20180Xã Tân Tiến21</v>
      </c>
    </row>
    <row r="2291" spans="1:18">
      <c r="A2291" s="6">
        <v>2290</v>
      </c>
      <c r="B2291" s="6">
        <v>20</v>
      </c>
      <c r="C2291" s="6" t="s">
        <v>2450</v>
      </c>
      <c r="D2291" s="6">
        <v>180</v>
      </c>
      <c r="E2291" s="6" t="s">
        <v>2460</v>
      </c>
      <c r="F2291" s="6">
        <v>6022</v>
      </c>
      <c r="G2291" s="6" t="s">
        <v>2466</v>
      </c>
      <c r="H2291" s="6">
        <v>2</v>
      </c>
      <c r="I2291" s="6" t="s">
        <v>297</v>
      </c>
      <c r="J2291" s="6">
        <v>1</v>
      </c>
      <c r="K2291" s="6" t="s">
        <v>810</v>
      </c>
      <c r="L2291" s="8">
        <v>6</v>
      </c>
      <c r="M2291" s="6" t="s">
        <v>297</v>
      </c>
      <c r="N2291" s="6" t="s">
        <v>2452</v>
      </c>
      <c r="R2291" s="6" t="str">
        <f t="shared" si="35"/>
        <v>20180Xã Tân Yên21</v>
      </c>
    </row>
    <row r="2292" spans="1:18">
      <c r="A2292" s="6">
        <v>2291</v>
      </c>
      <c r="B2292" s="6">
        <v>20</v>
      </c>
      <c r="C2292" s="6" t="s">
        <v>2450</v>
      </c>
      <c r="D2292" s="6">
        <v>180</v>
      </c>
      <c r="E2292" s="6" t="s">
        <v>2460</v>
      </c>
      <c r="F2292" s="6">
        <v>6025</v>
      </c>
      <c r="G2292" s="6" t="s">
        <v>2467</v>
      </c>
      <c r="H2292" s="6">
        <v>2</v>
      </c>
      <c r="I2292" s="6" t="s">
        <v>297</v>
      </c>
      <c r="J2292" s="6">
        <v>1</v>
      </c>
      <c r="K2292" s="6" t="s">
        <v>810</v>
      </c>
      <c r="L2292" s="8">
        <v>6</v>
      </c>
      <c r="M2292" s="6" t="s">
        <v>297</v>
      </c>
      <c r="N2292" s="6" t="s">
        <v>2452</v>
      </c>
      <c r="R2292" s="6" t="str">
        <f t="shared" si="35"/>
        <v>20180Xã Đội Cấn21</v>
      </c>
    </row>
    <row r="2293" spans="1:18">
      <c r="A2293" s="6">
        <v>2292</v>
      </c>
      <c r="B2293" s="6">
        <v>20</v>
      </c>
      <c r="C2293" s="6" t="s">
        <v>2450</v>
      </c>
      <c r="D2293" s="6">
        <v>180</v>
      </c>
      <c r="E2293" s="6" t="s">
        <v>2460</v>
      </c>
      <c r="F2293" s="6">
        <v>6028</v>
      </c>
      <c r="G2293" s="6" t="s">
        <v>370</v>
      </c>
      <c r="H2293" s="6">
        <v>2</v>
      </c>
      <c r="I2293" s="6" t="s">
        <v>297</v>
      </c>
      <c r="J2293" s="6">
        <v>1</v>
      </c>
      <c r="K2293" s="6" t="s">
        <v>810</v>
      </c>
      <c r="L2293" s="8">
        <v>6</v>
      </c>
      <c r="M2293" s="6" t="s">
        <v>297</v>
      </c>
      <c r="N2293" s="6" t="s">
        <v>2452</v>
      </c>
      <c r="R2293" s="6" t="str">
        <f t="shared" si="35"/>
        <v>20180Xã Tân Minh21</v>
      </c>
    </row>
    <row r="2294" spans="1:18">
      <c r="A2294" s="6">
        <v>2293</v>
      </c>
      <c r="B2294" s="6">
        <v>20</v>
      </c>
      <c r="C2294" s="6" t="s">
        <v>2450</v>
      </c>
      <c r="D2294" s="6">
        <v>180</v>
      </c>
      <c r="E2294" s="6" t="s">
        <v>2460</v>
      </c>
      <c r="F2294" s="6">
        <v>6031</v>
      </c>
      <c r="G2294" s="6" t="s">
        <v>1149</v>
      </c>
      <c r="H2294" s="6">
        <v>2</v>
      </c>
      <c r="I2294" s="6" t="s">
        <v>297</v>
      </c>
      <c r="J2294" s="6">
        <v>1</v>
      </c>
      <c r="K2294" s="6" t="s">
        <v>810</v>
      </c>
      <c r="L2294" s="8">
        <v>6</v>
      </c>
      <c r="M2294" s="6" t="s">
        <v>297</v>
      </c>
      <c r="N2294" s="6" t="s">
        <v>2452</v>
      </c>
      <c r="R2294" s="6" t="str">
        <f t="shared" si="35"/>
        <v>20180Xã Kim Đồng21</v>
      </c>
    </row>
    <row r="2295" spans="1:18">
      <c r="A2295" s="6">
        <v>2294</v>
      </c>
      <c r="B2295" s="6">
        <v>20</v>
      </c>
      <c r="C2295" s="6" t="s">
        <v>2450</v>
      </c>
      <c r="D2295" s="6">
        <v>180</v>
      </c>
      <c r="E2295" s="6" t="s">
        <v>2460</v>
      </c>
      <c r="F2295" s="6">
        <v>6034</v>
      </c>
      <c r="G2295" s="6" t="s">
        <v>2468</v>
      </c>
      <c r="H2295" s="6">
        <v>2</v>
      </c>
      <c r="I2295" s="6" t="s">
        <v>297</v>
      </c>
      <c r="J2295" s="6">
        <v>1</v>
      </c>
      <c r="K2295" s="6" t="s">
        <v>810</v>
      </c>
      <c r="L2295" s="8">
        <v>6</v>
      </c>
      <c r="M2295" s="6" t="s">
        <v>297</v>
      </c>
      <c r="N2295" s="6" t="s">
        <v>2452</v>
      </c>
      <c r="R2295" s="6" t="str">
        <f t="shared" si="35"/>
        <v>20180Xã Chi Lăng21</v>
      </c>
    </row>
    <row r="2296" spans="1:18">
      <c r="A2296" s="6">
        <v>2295</v>
      </c>
      <c r="B2296" s="6">
        <v>20</v>
      </c>
      <c r="C2296" s="6" t="s">
        <v>2450</v>
      </c>
      <c r="D2296" s="6">
        <v>180</v>
      </c>
      <c r="E2296" s="6" t="s">
        <v>2460</v>
      </c>
      <c r="F2296" s="6">
        <v>6037</v>
      </c>
      <c r="G2296" s="6" t="s">
        <v>909</v>
      </c>
      <c r="H2296" s="6">
        <v>2</v>
      </c>
      <c r="I2296" s="6" t="s">
        <v>297</v>
      </c>
      <c r="J2296" s="6">
        <v>1</v>
      </c>
      <c r="K2296" s="6" t="s">
        <v>810</v>
      </c>
      <c r="L2296" s="8">
        <v>6</v>
      </c>
      <c r="M2296" s="6" t="s">
        <v>297</v>
      </c>
      <c r="N2296" s="6" t="s">
        <v>2452</v>
      </c>
      <c r="R2296" s="6" t="str">
        <f t="shared" si="35"/>
        <v>20180Xã Trung Thành21</v>
      </c>
    </row>
    <row r="2297" spans="1:18">
      <c r="A2297" s="6">
        <v>2296</v>
      </c>
      <c r="B2297" s="6">
        <v>20</v>
      </c>
      <c r="C2297" s="6" t="s">
        <v>2450</v>
      </c>
      <c r="D2297" s="6">
        <v>180</v>
      </c>
      <c r="E2297" s="6" t="s">
        <v>2460</v>
      </c>
      <c r="F2297" s="6">
        <v>6040</v>
      </c>
      <c r="G2297" s="6" t="s">
        <v>627</v>
      </c>
      <c r="H2297" s="6">
        <v>2</v>
      </c>
      <c r="I2297" s="6" t="s">
        <v>297</v>
      </c>
      <c r="J2297" s="6">
        <v>1</v>
      </c>
      <c r="K2297" s="6" t="s">
        <v>810</v>
      </c>
      <c r="L2297" s="8">
        <v>6</v>
      </c>
      <c r="M2297" s="6" t="s">
        <v>297</v>
      </c>
      <c r="N2297" s="6" t="s">
        <v>2452</v>
      </c>
      <c r="R2297" s="6" t="str">
        <f t="shared" si="35"/>
        <v>20180Xã Đại Đồng21</v>
      </c>
    </row>
    <row r="2298" spans="1:18">
      <c r="A2298" s="6">
        <v>2297</v>
      </c>
      <c r="B2298" s="6">
        <v>20</v>
      </c>
      <c r="C2298" s="6" t="s">
        <v>2450</v>
      </c>
      <c r="D2298" s="6">
        <v>180</v>
      </c>
      <c r="E2298" s="6" t="s">
        <v>2460</v>
      </c>
      <c r="F2298" s="6">
        <v>6043</v>
      </c>
      <c r="G2298" s="6" t="s">
        <v>2469</v>
      </c>
      <c r="H2298" s="6">
        <v>2</v>
      </c>
      <c r="I2298" s="6" t="s">
        <v>297</v>
      </c>
      <c r="J2298" s="6">
        <v>1</v>
      </c>
      <c r="K2298" s="6" t="s">
        <v>810</v>
      </c>
      <c r="L2298" s="8">
        <v>6</v>
      </c>
      <c r="M2298" s="6" t="s">
        <v>297</v>
      </c>
      <c r="N2298" s="6" t="s">
        <v>2452</v>
      </c>
      <c r="R2298" s="6" t="str">
        <f t="shared" si="35"/>
        <v>20180Xã Đào Viên21</v>
      </c>
    </row>
    <row r="2299" spans="1:18">
      <c r="A2299" s="6">
        <v>2298</v>
      </c>
      <c r="B2299" s="6">
        <v>20</v>
      </c>
      <c r="C2299" s="6" t="s">
        <v>2450</v>
      </c>
      <c r="D2299" s="6">
        <v>180</v>
      </c>
      <c r="E2299" s="6" t="s">
        <v>2460</v>
      </c>
      <c r="F2299" s="6">
        <v>6046</v>
      </c>
      <c r="G2299" s="6" t="s">
        <v>2470</v>
      </c>
      <c r="H2299" s="6">
        <v>2</v>
      </c>
      <c r="I2299" s="6" t="s">
        <v>297</v>
      </c>
      <c r="J2299" s="6">
        <v>1</v>
      </c>
      <c r="K2299" s="6" t="s">
        <v>810</v>
      </c>
      <c r="L2299" s="8">
        <v>6</v>
      </c>
      <c r="M2299" s="6" t="s">
        <v>297</v>
      </c>
      <c r="N2299" s="6" t="s">
        <v>2452</v>
      </c>
      <c r="R2299" s="6" t="str">
        <f t="shared" si="35"/>
        <v>20180Xã Đề Thám21</v>
      </c>
    </row>
    <row r="2300" spans="1:18">
      <c r="A2300" s="6">
        <v>2299</v>
      </c>
      <c r="B2300" s="6">
        <v>20</v>
      </c>
      <c r="C2300" s="6" t="s">
        <v>2450</v>
      </c>
      <c r="D2300" s="6">
        <v>180</v>
      </c>
      <c r="E2300" s="6" t="s">
        <v>2460</v>
      </c>
      <c r="F2300" s="6">
        <v>6049</v>
      </c>
      <c r="G2300" s="6" t="s">
        <v>2471</v>
      </c>
      <c r="H2300" s="6">
        <v>2</v>
      </c>
      <c r="I2300" s="6" t="s">
        <v>297</v>
      </c>
      <c r="J2300" s="6">
        <v>1</v>
      </c>
      <c r="K2300" s="6" t="s">
        <v>810</v>
      </c>
      <c r="L2300" s="8">
        <v>6</v>
      </c>
      <c r="M2300" s="6" t="s">
        <v>297</v>
      </c>
      <c r="N2300" s="6" t="s">
        <v>2452</v>
      </c>
      <c r="R2300" s="6" t="str">
        <f t="shared" si="35"/>
        <v>20180Xã Kháng Chiến21</v>
      </c>
    </row>
    <row r="2301" spans="1:18">
      <c r="A2301" s="6">
        <v>2300</v>
      </c>
      <c r="B2301" s="6">
        <v>20</v>
      </c>
      <c r="C2301" s="6" t="s">
        <v>2450</v>
      </c>
      <c r="D2301" s="6">
        <v>180</v>
      </c>
      <c r="E2301" s="6" t="s">
        <v>2460</v>
      </c>
      <c r="F2301" s="6">
        <v>6055</v>
      </c>
      <c r="G2301" s="6" t="s">
        <v>2204</v>
      </c>
      <c r="H2301" s="6">
        <v>2</v>
      </c>
      <c r="I2301" s="6" t="s">
        <v>297</v>
      </c>
      <c r="J2301" s="6">
        <v>1</v>
      </c>
      <c r="K2301" s="6" t="s">
        <v>810</v>
      </c>
      <c r="L2301" s="8">
        <v>6</v>
      </c>
      <c r="M2301" s="6" t="s">
        <v>297</v>
      </c>
      <c r="N2301" s="6" t="s">
        <v>2452</v>
      </c>
      <c r="R2301" s="6" t="str">
        <f t="shared" si="35"/>
        <v>20180Xã Hùng Sơn21</v>
      </c>
    </row>
    <row r="2302" spans="1:18">
      <c r="A2302" s="6">
        <v>2301</v>
      </c>
      <c r="B2302" s="6">
        <v>20</v>
      </c>
      <c r="C2302" s="6" t="s">
        <v>2450</v>
      </c>
      <c r="D2302" s="6">
        <v>180</v>
      </c>
      <c r="E2302" s="6" t="s">
        <v>2460</v>
      </c>
      <c r="F2302" s="6">
        <v>6058</v>
      </c>
      <c r="G2302" s="6" t="s">
        <v>2472</v>
      </c>
      <c r="H2302" s="6">
        <v>2</v>
      </c>
      <c r="I2302" s="6" t="s">
        <v>297</v>
      </c>
      <c r="J2302" s="6">
        <v>1</v>
      </c>
      <c r="K2302" s="6" t="s">
        <v>810</v>
      </c>
      <c r="L2302" s="8">
        <v>6</v>
      </c>
      <c r="M2302" s="6" t="s">
        <v>297</v>
      </c>
      <c r="N2302" s="6" t="s">
        <v>2452</v>
      </c>
      <c r="R2302" s="6" t="str">
        <f t="shared" si="35"/>
        <v>20180Xã Quốc Việt21</v>
      </c>
    </row>
    <row r="2303" spans="1:18">
      <c r="A2303" s="6">
        <v>2302</v>
      </c>
      <c r="B2303" s="6">
        <v>20</v>
      </c>
      <c r="C2303" s="6" t="s">
        <v>2450</v>
      </c>
      <c r="D2303" s="6">
        <v>180</v>
      </c>
      <c r="E2303" s="6" t="s">
        <v>2460</v>
      </c>
      <c r="F2303" s="6">
        <v>6061</v>
      </c>
      <c r="G2303" s="6" t="s">
        <v>2473</v>
      </c>
      <c r="H2303" s="6">
        <v>2</v>
      </c>
      <c r="I2303" s="6" t="s">
        <v>297</v>
      </c>
      <c r="J2303" s="6">
        <v>1</v>
      </c>
      <c r="K2303" s="6" t="s">
        <v>810</v>
      </c>
      <c r="L2303" s="8">
        <v>6</v>
      </c>
      <c r="M2303" s="6" t="s">
        <v>297</v>
      </c>
      <c r="N2303" s="6" t="s">
        <v>2452</v>
      </c>
      <c r="R2303" s="6" t="str">
        <f t="shared" si="35"/>
        <v>20180Xã Hùng Việt21</v>
      </c>
    </row>
    <row r="2304" spans="1:18">
      <c r="A2304" s="6">
        <v>2303</v>
      </c>
      <c r="B2304" s="6">
        <v>20</v>
      </c>
      <c r="C2304" s="6" t="s">
        <v>2450</v>
      </c>
      <c r="D2304" s="6">
        <v>181</v>
      </c>
      <c r="E2304" s="6" t="s">
        <v>2474</v>
      </c>
      <c r="F2304" s="6">
        <v>6067</v>
      </c>
      <c r="G2304" s="6" t="s">
        <v>1012</v>
      </c>
      <c r="H2304" s="6">
        <v>2</v>
      </c>
      <c r="I2304" s="6" t="s">
        <v>297</v>
      </c>
      <c r="J2304" s="6">
        <v>1</v>
      </c>
      <c r="K2304" s="6" t="s">
        <v>810</v>
      </c>
      <c r="L2304" s="8">
        <v>6</v>
      </c>
      <c r="M2304" s="6" t="s">
        <v>297</v>
      </c>
      <c r="N2304" s="6" t="s">
        <v>2452</v>
      </c>
      <c r="R2304" s="6" t="str">
        <f t="shared" si="35"/>
        <v>20181Xã Hưng Đạo21</v>
      </c>
    </row>
    <row r="2305" spans="1:18">
      <c r="A2305" s="6">
        <v>2304</v>
      </c>
      <c r="B2305" s="6">
        <v>20</v>
      </c>
      <c r="C2305" s="6" t="s">
        <v>2450</v>
      </c>
      <c r="D2305" s="6">
        <v>181</v>
      </c>
      <c r="E2305" s="6" t="s">
        <v>2474</v>
      </c>
      <c r="F2305" s="6">
        <v>6070</v>
      </c>
      <c r="G2305" s="6" t="s">
        <v>1499</v>
      </c>
      <c r="H2305" s="6">
        <v>2</v>
      </c>
      <c r="I2305" s="6" t="s">
        <v>297</v>
      </c>
      <c r="J2305" s="6">
        <v>1</v>
      </c>
      <c r="K2305" s="6" t="s">
        <v>810</v>
      </c>
      <c r="L2305" s="8">
        <v>6</v>
      </c>
      <c r="M2305" s="6" t="s">
        <v>297</v>
      </c>
      <c r="N2305" s="6" t="s">
        <v>2452</v>
      </c>
      <c r="R2305" s="6" t="str">
        <f t="shared" si="35"/>
        <v>20181Xã Vĩnh Yên21</v>
      </c>
    </row>
    <row r="2306" spans="1:18">
      <c r="A2306" s="6">
        <v>2305</v>
      </c>
      <c r="B2306" s="6">
        <v>20</v>
      </c>
      <c r="C2306" s="6" t="s">
        <v>2450</v>
      </c>
      <c r="D2306" s="6">
        <v>181</v>
      </c>
      <c r="E2306" s="6" t="s">
        <v>2474</v>
      </c>
      <c r="F2306" s="6">
        <v>6073</v>
      </c>
      <c r="G2306" s="6" t="s">
        <v>1141</v>
      </c>
      <c r="H2306" s="6">
        <v>2</v>
      </c>
      <c r="I2306" s="6" t="s">
        <v>297</v>
      </c>
      <c r="J2306" s="6">
        <v>1</v>
      </c>
      <c r="K2306" s="6" t="s">
        <v>810</v>
      </c>
      <c r="L2306" s="8">
        <v>6</v>
      </c>
      <c r="M2306" s="6" t="s">
        <v>297</v>
      </c>
      <c r="N2306" s="6" t="s">
        <v>2452</v>
      </c>
      <c r="R2306" s="6" t="str">
        <f t="shared" si="35"/>
        <v>20181Xã Hoa Thám21</v>
      </c>
    </row>
    <row r="2307" spans="1:18">
      <c r="A2307" s="6">
        <v>2306</v>
      </c>
      <c r="B2307" s="6">
        <v>20</v>
      </c>
      <c r="C2307" s="6" t="s">
        <v>2450</v>
      </c>
      <c r="D2307" s="6">
        <v>181</v>
      </c>
      <c r="E2307" s="6" t="s">
        <v>2474</v>
      </c>
      <c r="F2307" s="6">
        <v>6076</v>
      </c>
      <c r="G2307" s="6" t="s">
        <v>2258</v>
      </c>
      <c r="H2307" s="6">
        <v>2</v>
      </c>
      <c r="I2307" s="6" t="s">
        <v>297</v>
      </c>
      <c r="J2307" s="6">
        <v>1</v>
      </c>
      <c r="K2307" s="6" t="s">
        <v>810</v>
      </c>
      <c r="L2307" s="8">
        <v>6</v>
      </c>
      <c r="M2307" s="6" t="s">
        <v>297</v>
      </c>
      <c r="N2307" s="6" t="s">
        <v>2452</v>
      </c>
      <c r="R2307" s="6" t="str">
        <f t="shared" ref="R2307:R2370" si="36">CONCATENATE(B2307,D2307,G2307,H2307,J2307)</f>
        <v>20181Xã Quý Hòa21</v>
      </c>
    </row>
    <row r="2308" spans="1:18">
      <c r="A2308" s="6">
        <v>2307</v>
      </c>
      <c r="B2308" s="6">
        <v>20</v>
      </c>
      <c r="C2308" s="6" t="s">
        <v>2450</v>
      </c>
      <c r="D2308" s="6">
        <v>181</v>
      </c>
      <c r="E2308" s="6" t="s">
        <v>2474</v>
      </c>
      <c r="F2308" s="6">
        <v>6079</v>
      </c>
      <c r="G2308" s="6" t="s">
        <v>672</v>
      </c>
      <c r="H2308" s="6">
        <v>2</v>
      </c>
      <c r="I2308" s="6" t="s">
        <v>297</v>
      </c>
      <c r="J2308" s="6">
        <v>1</v>
      </c>
      <c r="K2308" s="6" t="s">
        <v>810</v>
      </c>
      <c r="L2308" s="8">
        <v>6</v>
      </c>
      <c r="M2308" s="6" t="s">
        <v>297</v>
      </c>
      <c r="N2308" s="6" t="s">
        <v>2452</v>
      </c>
      <c r="R2308" s="6" t="str">
        <f t="shared" si="36"/>
        <v>20181Xã Hồng Phong21</v>
      </c>
    </row>
    <row r="2309" spans="1:18">
      <c r="A2309" s="6">
        <v>2308</v>
      </c>
      <c r="B2309" s="6">
        <v>20</v>
      </c>
      <c r="C2309" s="6" t="s">
        <v>2450</v>
      </c>
      <c r="D2309" s="6">
        <v>181</v>
      </c>
      <c r="E2309" s="6" t="s">
        <v>2474</v>
      </c>
      <c r="F2309" s="6">
        <v>6082</v>
      </c>
      <c r="G2309" s="6" t="s">
        <v>2475</v>
      </c>
      <c r="H2309" s="6">
        <v>2</v>
      </c>
      <c r="I2309" s="6" t="s">
        <v>297</v>
      </c>
      <c r="J2309" s="6">
        <v>1</v>
      </c>
      <c r="K2309" s="6" t="s">
        <v>810</v>
      </c>
      <c r="L2309" s="8">
        <v>6</v>
      </c>
      <c r="M2309" s="6" t="s">
        <v>297</v>
      </c>
      <c r="N2309" s="6" t="s">
        <v>2452</v>
      </c>
      <c r="R2309" s="6" t="str">
        <f t="shared" si="36"/>
        <v>20181Xã Yên Lỗ21</v>
      </c>
    </row>
    <row r="2310" spans="1:18">
      <c r="A2310" s="6">
        <v>2309</v>
      </c>
      <c r="B2310" s="6">
        <v>20</v>
      </c>
      <c r="C2310" s="6" t="s">
        <v>2450</v>
      </c>
      <c r="D2310" s="6">
        <v>181</v>
      </c>
      <c r="E2310" s="6" t="s">
        <v>2474</v>
      </c>
      <c r="F2310" s="6">
        <v>6085</v>
      </c>
      <c r="G2310" s="6" t="s">
        <v>2476</v>
      </c>
      <c r="H2310" s="6">
        <v>2</v>
      </c>
      <c r="I2310" s="6" t="s">
        <v>297</v>
      </c>
      <c r="J2310" s="6">
        <v>1</v>
      </c>
      <c r="K2310" s="6" t="s">
        <v>810</v>
      </c>
      <c r="L2310" s="8">
        <v>6</v>
      </c>
      <c r="M2310" s="6" t="s">
        <v>297</v>
      </c>
      <c r="N2310" s="6" t="s">
        <v>2452</v>
      </c>
      <c r="R2310" s="6" t="str">
        <f t="shared" si="36"/>
        <v>20181Xã Thiện Hòa21</v>
      </c>
    </row>
    <row r="2311" spans="1:18">
      <c r="A2311" s="6">
        <v>2310</v>
      </c>
      <c r="B2311" s="6">
        <v>20</v>
      </c>
      <c r="C2311" s="6" t="s">
        <v>2450</v>
      </c>
      <c r="D2311" s="6">
        <v>181</v>
      </c>
      <c r="E2311" s="6" t="s">
        <v>2474</v>
      </c>
      <c r="F2311" s="6">
        <v>6088</v>
      </c>
      <c r="G2311" s="6" t="s">
        <v>741</v>
      </c>
      <c r="H2311" s="6">
        <v>2</v>
      </c>
      <c r="I2311" s="6" t="s">
        <v>297</v>
      </c>
      <c r="J2311" s="6">
        <v>1</v>
      </c>
      <c r="K2311" s="6" t="s">
        <v>810</v>
      </c>
      <c r="L2311" s="8">
        <v>6</v>
      </c>
      <c r="M2311" s="6" t="s">
        <v>297</v>
      </c>
      <c r="N2311" s="6" t="s">
        <v>2452</v>
      </c>
      <c r="R2311" s="6" t="str">
        <f t="shared" si="36"/>
        <v>20181Xã Quang Trung21</v>
      </c>
    </row>
    <row r="2312" spans="1:18">
      <c r="A2312" s="6">
        <v>2311</v>
      </c>
      <c r="B2312" s="6">
        <v>20</v>
      </c>
      <c r="C2312" s="6" t="s">
        <v>2450</v>
      </c>
      <c r="D2312" s="6">
        <v>181</v>
      </c>
      <c r="E2312" s="6" t="s">
        <v>2474</v>
      </c>
      <c r="F2312" s="6">
        <v>6091</v>
      </c>
      <c r="G2312" s="6" t="s">
        <v>2477</v>
      </c>
      <c r="H2312" s="6">
        <v>2</v>
      </c>
      <c r="I2312" s="6" t="s">
        <v>297</v>
      </c>
      <c r="J2312" s="6">
        <v>1</v>
      </c>
      <c r="K2312" s="6" t="s">
        <v>810</v>
      </c>
      <c r="L2312" s="8">
        <v>6</v>
      </c>
      <c r="M2312" s="6" t="s">
        <v>297</v>
      </c>
      <c r="N2312" s="6" t="s">
        <v>2452</v>
      </c>
      <c r="R2312" s="6" t="str">
        <f t="shared" si="36"/>
        <v>20181Xã Thiện Thuật21</v>
      </c>
    </row>
    <row r="2313" spans="1:18">
      <c r="A2313" s="6">
        <v>2312</v>
      </c>
      <c r="B2313" s="6">
        <v>20</v>
      </c>
      <c r="C2313" s="6" t="s">
        <v>2450</v>
      </c>
      <c r="D2313" s="6">
        <v>181</v>
      </c>
      <c r="E2313" s="6" t="s">
        <v>2474</v>
      </c>
      <c r="F2313" s="6">
        <v>6094</v>
      </c>
      <c r="G2313" s="6" t="s">
        <v>584</v>
      </c>
      <c r="H2313" s="6">
        <v>2</v>
      </c>
      <c r="I2313" s="6" t="s">
        <v>297</v>
      </c>
      <c r="J2313" s="6">
        <v>1</v>
      </c>
      <c r="K2313" s="6" t="s">
        <v>810</v>
      </c>
      <c r="L2313" s="8">
        <v>6</v>
      </c>
      <c r="M2313" s="6" t="s">
        <v>297</v>
      </c>
      <c r="N2313" s="6" t="s">
        <v>2452</v>
      </c>
      <c r="R2313" s="6" t="str">
        <f t="shared" si="36"/>
        <v>20181Xã Minh Khai21</v>
      </c>
    </row>
    <row r="2314" spans="1:18">
      <c r="A2314" s="6">
        <v>2313</v>
      </c>
      <c r="B2314" s="6">
        <v>20</v>
      </c>
      <c r="C2314" s="6" t="s">
        <v>2450</v>
      </c>
      <c r="D2314" s="6">
        <v>181</v>
      </c>
      <c r="E2314" s="6" t="s">
        <v>2474</v>
      </c>
      <c r="F2314" s="6">
        <v>6097</v>
      </c>
      <c r="G2314" s="6" t="s">
        <v>2478</v>
      </c>
      <c r="H2314" s="6">
        <v>2</v>
      </c>
      <c r="I2314" s="6" t="s">
        <v>297</v>
      </c>
      <c r="J2314" s="6">
        <v>1</v>
      </c>
      <c r="K2314" s="6" t="s">
        <v>810</v>
      </c>
      <c r="L2314" s="8">
        <v>6</v>
      </c>
      <c r="M2314" s="6" t="s">
        <v>297</v>
      </c>
      <c r="N2314" s="6" t="s">
        <v>2452</v>
      </c>
      <c r="R2314" s="6" t="str">
        <f t="shared" si="36"/>
        <v>20181Xã Thiện Long21</v>
      </c>
    </row>
    <row r="2315" spans="1:18">
      <c r="A2315" s="6">
        <v>2314</v>
      </c>
      <c r="B2315" s="6">
        <v>20</v>
      </c>
      <c r="C2315" s="6" t="s">
        <v>2450</v>
      </c>
      <c r="D2315" s="6">
        <v>181</v>
      </c>
      <c r="E2315" s="6" t="s">
        <v>2474</v>
      </c>
      <c r="F2315" s="6">
        <v>6100</v>
      </c>
      <c r="G2315" s="6" t="s">
        <v>666</v>
      </c>
      <c r="H2315" s="6">
        <v>2</v>
      </c>
      <c r="I2315" s="6" t="s">
        <v>297</v>
      </c>
      <c r="J2315" s="6">
        <v>1</v>
      </c>
      <c r="K2315" s="6" t="s">
        <v>810</v>
      </c>
      <c r="L2315" s="8">
        <v>6</v>
      </c>
      <c r="M2315" s="6" t="s">
        <v>297</v>
      </c>
      <c r="N2315" s="6" t="s">
        <v>2452</v>
      </c>
      <c r="R2315" s="6" t="str">
        <f t="shared" si="36"/>
        <v>20181Xã Hoàng Văn Thụ21</v>
      </c>
    </row>
    <row r="2316" spans="1:18">
      <c r="A2316" s="6">
        <v>2315</v>
      </c>
      <c r="B2316" s="6">
        <v>20</v>
      </c>
      <c r="C2316" s="6" t="s">
        <v>2450</v>
      </c>
      <c r="D2316" s="6">
        <v>181</v>
      </c>
      <c r="E2316" s="6" t="s">
        <v>2474</v>
      </c>
      <c r="F2316" s="6">
        <v>6103</v>
      </c>
      <c r="G2316" s="6" t="s">
        <v>707</v>
      </c>
      <c r="H2316" s="6">
        <v>2</v>
      </c>
      <c r="I2316" s="6" t="s">
        <v>297</v>
      </c>
      <c r="J2316" s="6">
        <v>1</v>
      </c>
      <c r="K2316" s="6" t="s">
        <v>810</v>
      </c>
      <c r="L2316" s="8">
        <v>6</v>
      </c>
      <c r="M2316" s="6" t="s">
        <v>297</v>
      </c>
      <c r="N2316" s="6" t="s">
        <v>2452</v>
      </c>
      <c r="R2316" s="6" t="str">
        <f t="shared" si="36"/>
        <v>20181Xã Hòa Bình21</v>
      </c>
    </row>
    <row r="2317" spans="1:18">
      <c r="A2317" s="6">
        <v>2316</v>
      </c>
      <c r="B2317" s="6">
        <v>20</v>
      </c>
      <c r="C2317" s="6" t="s">
        <v>2450</v>
      </c>
      <c r="D2317" s="6">
        <v>181</v>
      </c>
      <c r="E2317" s="6" t="s">
        <v>2474</v>
      </c>
      <c r="F2317" s="6">
        <v>6106</v>
      </c>
      <c r="G2317" s="6" t="s">
        <v>1023</v>
      </c>
      <c r="H2317" s="6">
        <v>2</v>
      </c>
      <c r="I2317" s="6" t="s">
        <v>297</v>
      </c>
      <c r="J2317" s="6">
        <v>1</v>
      </c>
      <c r="K2317" s="6" t="s">
        <v>810</v>
      </c>
      <c r="L2317" s="8">
        <v>6</v>
      </c>
      <c r="M2317" s="6" t="s">
        <v>297</v>
      </c>
      <c r="N2317" s="6" t="s">
        <v>2452</v>
      </c>
      <c r="R2317" s="6" t="str">
        <f t="shared" si="36"/>
        <v>20181Xã Mông Ân21</v>
      </c>
    </row>
    <row r="2318" spans="1:18">
      <c r="A2318" s="6">
        <v>2317</v>
      </c>
      <c r="B2318" s="6">
        <v>20</v>
      </c>
      <c r="C2318" s="6" t="s">
        <v>2450</v>
      </c>
      <c r="D2318" s="6">
        <v>181</v>
      </c>
      <c r="E2318" s="6" t="s">
        <v>2474</v>
      </c>
      <c r="F2318" s="6">
        <v>6109</v>
      </c>
      <c r="G2318" s="6" t="s">
        <v>619</v>
      </c>
      <c r="H2318" s="6">
        <v>2</v>
      </c>
      <c r="I2318" s="6" t="s">
        <v>297</v>
      </c>
      <c r="J2318" s="6">
        <v>1</v>
      </c>
      <c r="K2318" s="6" t="s">
        <v>810</v>
      </c>
      <c r="L2318" s="8">
        <v>6</v>
      </c>
      <c r="M2318" s="6" t="s">
        <v>297</v>
      </c>
      <c r="N2318" s="6" t="s">
        <v>2452</v>
      </c>
      <c r="R2318" s="6" t="str">
        <f t="shared" si="36"/>
        <v>20181Xã Tân Hòa21</v>
      </c>
    </row>
    <row r="2319" spans="1:18">
      <c r="A2319" s="6">
        <v>2318</v>
      </c>
      <c r="B2319" s="6">
        <v>20</v>
      </c>
      <c r="C2319" s="6" t="s">
        <v>2450</v>
      </c>
      <c r="D2319" s="6">
        <v>181</v>
      </c>
      <c r="E2319" s="6" t="s">
        <v>2474</v>
      </c>
      <c r="F2319" s="6">
        <v>6112</v>
      </c>
      <c r="G2319" s="6" t="s">
        <v>2479</v>
      </c>
      <c r="H2319" s="6">
        <v>1</v>
      </c>
      <c r="I2319" s="6" t="s">
        <v>251</v>
      </c>
      <c r="J2319" s="6">
        <v>1</v>
      </c>
      <c r="K2319" s="6" t="s">
        <v>810</v>
      </c>
      <c r="L2319" s="8">
        <v>5</v>
      </c>
      <c r="M2319" s="6" t="s">
        <v>251</v>
      </c>
      <c r="N2319" s="6" t="s">
        <v>2452</v>
      </c>
      <c r="R2319" s="6" t="str">
        <f t="shared" si="36"/>
        <v>20181Thị trấn Bình Gia11</v>
      </c>
    </row>
    <row r="2320" spans="1:18">
      <c r="A2320" s="6">
        <v>2319</v>
      </c>
      <c r="B2320" s="6">
        <v>20</v>
      </c>
      <c r="C2320" s="6" t="s">
        <v>2450</v>
      </c>
      <c r="D2320" s="6">
        <v>181</v>
      </c>
      <c r="E2320" s="6" t="s">
        <v>2474</v>
      </c>
      <c r="F2320" s="6">
        <v>6115</v>
      </c>
      <c r="G2320" s="6" t="s">
        <v>739</v>
      </c>
      <c r="H2320" s="6">
        <v>2</v>
      </c>
      <c r="I2320" s="6" t="s">
        <v>297</v>
      </c>
      <c r="J2320" s="6">
        <v>1</v>
      </c>
      <c r="K2320" s="6" t="s">
        <v>810</v>
      </c>
      <c r="L2320" s="8">
        <v>6</v>
      </c>
      <c r="M2320" s="6" t="s">
        <v>297</v>
      </c>
      <c r="N2320" s="6" t="s">
        <v>2452</v>
      </c>
      <c r="R2320" s="6" t="str">
        <f t="shared" si="36"/>
        <v>20181Xã Hồng Thái21</v>
      </c>
    </row>
    <row r="2321" spans="1:18">
      <c r="A2321" s="6">
        <v>2320</v>
      </c>
      <c r="B2321" s="6">
        <v>20</v>
      </c>
      <c r="C2321" s="6" t="s">
        <v>2450</v>
      </c>
      <c r="D2321" s="6">
        <v>181</v>
      </c>
      <c r="E2321" s="6" t="s">
        <v>2474</v>
      </c>
      <c r="F2321" s="6">
        <v>6118</v>
      </c>
      <c r="G2321" s="6" t="s">
        <v>2480</v>
      </c>
      <c r="H2321" s="6">
        <v>2</v>
      </c>
      <c r="I2321" s="6" t="s">
        <v>297</v>
      </c>
      <c r="J2321" s="6">
        <v>1</v>
      </c>
      <c r="K2321" s="6" t="s">
        <v>810</v>
      </c>
      <c r="L2321" s="8">
        <v>6</v>
      </c>
      <c r="M2321" s="6" t="s">
        <v>297</v>
      </c>
      <c r="N2321" s="6" t="s">
        <v>2452</v>
      </c>
      <c r="R2321" s="6" t="str">
        <f t="shared" si="36"/>
        <v>20181Xã Bình La21</v>
      </c>
    </row>
    <row r="2322" spans="1:18">
      <c r="A2322" s="6">
        <v>2321</v>
      </c>
      <c r="B2322" s="6">
        <v>20</v>
      </c>
      <c r="C2322" s="6" t="s">
        <v>2450</v>
      </c>
      <c r="D2322" s="6">
        <v>181</v>
      </c>
      <c r="E2322" s="6" t="s">
        <v>2474</v>
      </c>
      <c r="F2322" s="6">
        <v>6121</v>
      </c>
      <c r="G2322" s="6" t="s">
        <v>2481</v>
      </c>
      <c r="H2322" s="6">
        <v>2</v>
      </c>
      <c r="I2322" s="6" t="s">
        <v>297</v>
      </c>
      <c r="J2322" s="6">
        <v>1</v>
      </c>
      <c r="K2322" s="6" t="s">
        <v>810</v>
      </c>
      <c r="L2322" s="8">
        <v>6</v>
      </c>
      <c r="M2322" s="6" t="s">
        <v>297</v>
      </c>
      <c r="N2322" s="6" t="s">
        <v>2452</v>
      </c>
      <c r="R2322" s="6" t="str">
        <f t="shared" si="36"/>
        <v>20181Xã Tân Văn21</v>
      </c>
    </row>
    <row r="2323" spans="1:18">
      <c r="A2323" s="6">
        <v>2322</v>
      </c>
      <c r="B2323" s="6">
        <v>20</v>
      </c>
      <c r="C2323" s="6" t="s">
        <v>2450</v>
      </c>
      <c r="D2323" s="6">
        <v>182</v>
      </c>
      <c r="E2323" s="6" t="s">
        <v>2482</v>
      </c>
      <c r="F2323" s="6">
        <v>6124</v>
      </c>
      <c r="G2323" s="6" t="s">
        <v>2483</v>
      </c>
      <c r="H2323" s="6">
        <v>1</v>
      </c>
      <c r="I2323" s="6" t="s">
        <v>251</v>
      </c>
      <c r="J2323" s="6">
        <v>1</v>
      </c>
      <c r="K2323" s="6" t="s">
        <v>810</v>
      </c>
      <c r="L2323" s="8">
        <v>5</v>
      </c>
      <c r="M2323" s="6" t="s">
        <v>251</v>
      </c>
      <c r="N2323" s="6" t="s">
        <v>2452</v>
      </c>
      <c r="R2323" s="6" t="str">
        <f t="shared" si="36"/>
        <v>20182Thị trấn Na Sầm11</v>
      </c>
    </row>
    <row r="2324" spans="1:18">
      <c r="A2324" s="6">
        <v>2323</v>
      </c>
      <c r="B2324" s="6">
        <v>20</v>
      </c>
      <c r="C2324" s="6" t="s">
        <v>2450</v>
      </c>
      <c r="D2324" s="6">
        <v>182</v>
      </c>
      <c r="E2324" s="6" t="s">
        <v>2482</v>
      </c>
      <c r="F2324" s="6">
        <v>6127</v>
      </c>
      <c r="G2324" s="6" t="s">
        <v>2484</v>
      </c>
      <c r="H2324" s="6">
        <v>2</v>
      </c>
      <c r="I2324" s="6" t="s">
        <v>297</v>
      </c>
      <c r="J2324" s="6">
        <v>1</v>
      </c>
      <c r="K2324" s="6" t="s">
        <v>810</v>
      </c>
      <c r="L2324" s="8">
        <v>6</v>
      </c>
      <c r="M2324" s="6" t="s">
        <v>297</v>
      </c>
      <c r="N2324" s="6" t="s">
        <v>2452</v>
      </c>
      <c r="R2324" s="6" t="str">
        <f t="shared" si="36"/>
        <v>20182Xã Trùng Khánh21</v>
      </c>
    </row>
    <row r="2325" spans="1:18">
      <c r="A2325" s="6">
        <v>2324</v>
      </c>
      <c r="B2325" s="6">
        <v>20</v>
      </c>
      <c r="C2325" s="6" t="s">
        <v>2450</v>
      </c>
      <c r="D2325" s="6">
        <v>182</v>
      </c>
      <c r="E2325" s="6" t="s">
        <v>2482</v>
      </c>
      <c r="F2325" s="6">
        <v>6133</v>
      </c>
      <c r="G2325" s="6" t="s">
        <v>2485</v>
      </c>
      <c r="H2325" s="6">
        <v>2</v>
      </c>
      <c r="I2325" s="6" t="s">
        <v>297</v>
      </c>
      <c r="J2325" s="6">
        <v>1</v>
      </c>
      <c r="K2325" s="6" t="s">
        <v>810</v>
      </c>
      <c r="L2325" s="8">
        <v>6</v>
      </c>
      <c r="M2325" s="6" t="s">
        <v>297</v>
      </c>
      <c r="N2325" s="6" t="s">
        <v>2452</v>
      </c>
      <c r="R2325" s="6" t="str">
        <f t="shared" si="36"/>
        <v>20182Xã Bắc La21</v>
      </c>
    </row>
    <row r="2326" spans="1:18">
      <c r="A2326" s="6">
        <v>2325</v>
      </c>
      <c r="B2326" s="6">
        <v>20</v>
      </c>
      <c r="C2326" s="6" t="s">
        <v>2450</v>
      </c>
      <c r="D2326" s="6">
        <v>182</v>
      </c>
      <c r="E2326" s="6" t="s">
        <v>2482</v>
      </c>
      <c r="F2326" s="6">
        <v>6136</v>
      </c>
      <c r="G2326" s="6" t="s">
        <v>1153</v>
      </c>
      <c r="H2326" s="6">
        <v>2</v>
      </c>
      <c r="I2326" s="6" t="s">
        <v>297</v>
      </c>
      <c r="J2326" s="6">
        <v>1</v>
      </c>
      <c r="K2326" s="6" t="s">
        <v>810</v>
      </c>
      <c r="L2326" s="8">
        <v>6</v>
      </c>
      <c r="M2326" s="6" t="s">
        <v>297</v>
      </c>
      <c r="N2326" s="6" t="s">
        <v>2452</v>
      </c>
      <c r="R2326" s="6" t="str">
        <f t="shared" si="36"/>
        <v>20182Xã Thụy Hùng21</v>
      </c>
    </row>
    <row r="2327" spans="1:18">
      <c r="A2327" s="6">
        <v>2326</v>
      </c>
      <c r="B2327" s="6">
        <v>20</v>
      </c>
      <c r="C2327" s="6" t="s">
        <v>2450</v>
      </c>
      <c r="D2327" s="6">
        <v>182</v>
      </c>
      <c r="E2327" s="6" t="s">
        <v>2482</v>
      </c>
      <c r="F2327" s="6">
        <v>6139</v>
      </c>
      <c r="G2327" s="6" t="s">
        <v>2486</v>
      </c>
      <c r="H2327" s="6">
        <v>2</v>
      </c>
      <c r="I2327" s="6" t="s">
        <v>297</v>
      </c>
      <c r="J2327" s="6">
        <v>1</v>
      </c>
      <c r="K2327" s="6" t="s">
        <v>810</v>
      </c>
      <c r="L2327" s="8">
        <v>6</v>
      </c>
      <c r="M2327" s="6" t="s">
        <v>297</v>
      </c>
      <c r="N2327" s="6" t="s">
        <v>2452</v>
      </c>
      <c r="R2327" s="6" t="str">
        <f t="shared" si="36"/>
        <v>20182Xã Bắc Hùng21</v>
      </c>
    </row>
    <row r="2328" spans="1:18">
      <c r="A2328" s="6">
        <v>2327</v>
      </c>
      <c r="B2328" s="6">
        <v>20</v>
      </c>
      <c r="C2328" s="6" t="s">
        <v>2450</v>
      </c>
      <c r="D2328" s="6">
        <v>182</v>
      </c>
      <c r="E2328" s="6" t="s">
        <v>2482</v>
      </c>
      <c r="F2328" s="6">
        <v>6142</v>
      </c>
      <c r="G2328" s="6" t="s">
        <v>2487</v>
      </c>
      <c r="H2328" s="6">
        <v>2</v>
      </c>
      <c r="I2328" s="6" t="s">
        <v>297</v>
      </c>
      <c r="J2328" s="6">
        <v>1</v>
      </c>
      <c r="K2328" s="6" t="s">
        <v>810</v>
      </c>
      <c r="L2328" s="8">
        <v>6</v>
      </c>
      <c r="M2328" s="6" t="s">
        <v>297</v>
      </c>
      <c r="N2328" s="6" t="s">
        <v>2452</v>
      </c>
      <c r="R2328" s="6" t="str">
        <f t="shared" si="36"/>
        <v>20182Xã Tân Tác21</v>
      </c>
    </row>
    <row r="2329" spans="1:18">
      <c r="A2329" s="6">
        <v>2328</v>
      </c>
      <c r="B2329" s="6">
        <v>20</v>
      </c>
      <c r="C2329" s="6" t="s">
        <v>2450</v>
      </c>
      <c r="D2329" s="6">
        <v>182</v>
      </c>
      <c r="E2329" s="6" t="s">
        <v>2482</v>
      </c>
      <c r="F2329" s="6">
        <v>6148</v>
      </c>
      <c r="G2329" s="6" t="s">
        <v>1052</v>
      </c>
      <c r="H2329" s="6">
        <v>2</v>
      </c>
      <c r="I2329" s="6" t="s">
        <v>297</v>
      </c>
      <c r="J2329" s="6">
        <v>1</v>
      </c>
      <c r="K2329" s="6" t="s">
        <v>810</v>
      </c>
      <c r="L2329" s="8">
        <v>6</v>
      </c>
      <c r="M2329" s="6" t="s">
        <v>297</v>
      </c>
      <c r="N2329" s="6" t="s">
        <v>2452</v>
      </c>
      <c r="R2329" s="6" t="str">
        <f t="shared" si="36"/>
        <v>20182Xã Thanh Long21</v>
      </c>
    </row>
    <row r="2330" spans="1:18">
      <c r="A2330" s="6">
        <v>2329</v>
      </c>
      <c r="B2330" s="6">
        <v>20</v>
      </c>
      <c r="C2330" s="6" t="s">
        <v>2450</v>
      </c>
      <c r="D2330" s="6">
        <v>182</v>
      </c>
      <c r="E2330" s="6" t="s">
        <v>2482</v>
      </c>
      <c r="F2330" s="6">
        <v>6151</v>
      </c>
      <c r="G2330" s="6" t="s">
        <v>2488</v>
      </c>
      <c r="H2330" s="6">
        <v>2</v>
      </c>
      <c r="I2330" s="6" t="s">
        <v>297</v>
      </c>
      <c r="J2330" s="6">
        <v>1</v>
      </c>
      <c r="K2330" s="6" t="s">
        <v>810</v>
      </c>
      <c r="L2330" s="8">
        <v>6</v>
      </c>
      <c r="M2330" s="6" t="s">
        <v>297</v>
      </c>
      <c r="N2330" s="6" t="s">
        <v>2452</v>
      </c>
      <c r="R2330" s="6" t="str">
        <f t="shared" si="36"/>
        <v>20182Xã Hội Hoan21</v>
      </c>
    </row>
    <row r="2331" spans="1:18">
      <c r="A2331" s="6">
        <v>2330</v>
      </c>
      <c r="B2331" s="6">
        <v>20</v>
      </c>
      <c r="C2331" s="6" t="s">
        <v>2450</v>
      </c>
      <c r="D2331" s="6">
        <v>182</v>
      </c>
      <c r="E2331" s="6" t="s">
        <v>2482</v>
      </c>
      <c r="F2331" s="6">
        <v>6154</v>
      </c>
      <c r="G2331" s="6" t="s">
        <v>2489</v>
      </c>
      <c r="H2331" s="6">
        <v>2</v>
      </c>
      <c r="I2331" s="6" t="s">
        <v>297</v>
      </c>
      <c r="J2331" s="6">
        <v>1</v>
      </c>
      <c r="K2331" s="6" t="s">
        <v>810</v>
      </c>
      <c r="L2331" s="8">
        <v>6</v>
      </c>
      <c r="M2331" s="6" t="s">
        <v>297</v>
      </c>
      <c r="N2331" s="6" t="s">
        <v>2452</v>
      </c>
      <c r="R2331" s="6" t="str">
        <f t="shared" si="36"/>
        <v>20182Xã Bắc Việt21</v>
      </c>
    </row>
    <row r="2332" spans="1:18">
      <c r="A2332" s="6">
        <v>2331</v>
      </c>
      <c r="B2332" s="6">
        <v>20</v>
      </c>
      <c r="C2332" s="6" t="s">
        <v>2450</v>
      </c>
      <c r="D2332" s="6">
        <v>182</v>
      </c>
      <c r="E2332" s="6" t="s">
        <v>2482</v>
      </c>
      <c r="F2332" s="6">
        <v>6157</v>
      </c>
      <c r="G2332" s="6" t="s">
        <v>2490</v>
      </c>
      <c r="H2332" s="6">
        <v>2</v>
      </c>
      <c r="I2332" s="6" t="s">
        <v>297</v>
      </c>
      <c r="J2332" s="6">
        <v>1</v>
      </c>
      <c r="K2332" s="6" t="s">
        <v>810</v>
      </c>
      <c r="L2332" s="8">
        <v>6</v>
      </c>
      <c r="M2332" s="6" t="s">
        <v>297</v>
      </c>
      <c r="N2332" s="6" t="s">
        <v>2452</v>
      </c>
      <c r="R2332" s="6" t="str">
        <f t="shared" si="36"/>
        <v>20182Xã Hoàng Việt21</v>
      </c>
    </row>
    <row r="2333" spans="1:18">
      <c r="A2333" s="6">
        <v>2332</v>
      </c>
      <c r="B2333" s="6">
        <v>20</v>
      </c>
      <c r="C2333" s="6" t="s">
        <v>2450</v>
      </c>
      <c r="D2333" s="6">
        <v>182</v>
      </c>
      <c r="E2333" s="6" t="s">
        <v>2482</v>
      </c>
      <c r="F2333" s="6">
        <v>6160</v>
      </c>
      <c r="G2333" s="6" t="s">
        <v>2491</v>
      </c>
      <c r="H2333" s="6">
        <v>2</v>
      </c>
      <c r="I2333" s="6" t="s">
        <v>297</v>
      </c>
      <c r="J2333" s="6">
        <v>1</v>
      </c>
      <c r="K2333" s="6" t="s">
        <v>810</v>
      </c>
      <c r="L2333" s="8">
        <v>6</v>
      </c>
      <c r="M2333" s="6" t="s">
        <v>297</v>
      </c>
      <c r="N2333" s="6" t="s">
        <v>2452</v>
      </c>
      <c r="R2333" s="6" t="str">
        <f t="shared" si="36"/>
        <v>20182Xã Gia Miễn21</v>
      </c>
    </row>
    <row r="2334" spans="1:18">
      <c r="A2334" s="6">
        <v>2333</v>
      </c>
      <c r="B2334" s="6">
        <v>20</v>
      </c>
      <c r="C2334" s="6" t="s">
        <v>2450</v>
      </c>
      <c r="D2334" s="6">
        <v>182</v>
      </c>
      <c r="E2334" s="6" t="s">
        <v>2482</v>
      </c>
      <c r="F2334" s="6">
        <v>6163</v>
      </c>
      <c r="G2334" s="6" t="s">
        <v>2492</v>
      </c>
      <c r="H2334" s="6">
        <v>2</v>
      </c>
      <c r="I2334" s="6" t="s">
        <v>297</v>
      </c>
      <c r="J2334" s="6">
        <v>1</v>
      </c>
      <c r="K2334" s="6" t="s">
        <v>810</v>
      </c>
      <c r="L2334" s="8">
        <v>6</v>
      </c>
      <c r="M2334" s="6" t="s">
        <v>297</v>
      </c>
      <c r="N2334" s="6" t="s">
        <v>2452</v>
      </c>
      <c r="R2334" s="6" t="str">
        <f t="shared" si="36"/>
        <v>20182Xã Thành Hòa21</v>
      </c>
    </row>
    <row r="2335" spans="1:18">
      <c r="A2335" s="6">
        <v>2334</v>
      </c>
      <c r="B2335" s="6">
        <v>20</v>
      </c>
      <c r="C2335" s="6" t="s">
        <v>2450</v>
      </c>
      <c r="D2335" s="6">
        <v>182</v>
      </c>
      <c r="E2335" s="6" t="s">
        <v>2482</v>
      </c>
      <c r="F2335" s="6">
        <v>6166</v>
      </c>
      <c r="G2335" s="6" t="s">
        <v>1384</v>
      </c>
      <c r="H2335" s="6">
        <v>2</v>
      </c>
      <c r="I2335" s="6" t="s">
        <v>297</v>
      </c>
      <c r="J2335" s="6">
        <v>1</v>
      </c>
      <c r="K2335" s="6" t="s">
        <v>810</v>
      </c>
      <c r="L2335" s="8">
        <v>6</v>
      </c>
      <c r="M2335" s="6" t="s">
        <v>297</v>
      </c>
      <c r="N2335" s="6" t="s">
        <v>2452</v>
      </c>
      <c r="R2335" s="6" t="str">
        <f t="shared" si="36"/>
        <v>20182Xã Tân Thanh21</v>
      </c>
    </row>
    <row r="2336" spans="1:18">
      <c r="A2336" s="6">
        <v>2335</v>
      </c>
      <c r="B2336" s="6">
        <v>20</v>
      </c>
      <c r="C2336" s="6" t="s">
        <v>2450</v>
      </c>
      <c r="D2336" s="6">
        <v>182</v>
      </c>
      <c r="E2336" s="6" t="s">
        <v>2482</v>
      </c>
      <c r="F2336" s="6">
        <v>6172</v>
      </c>
      <c r="G2336" s="6" t="s">
        <v>1307</v>
      </c>
      <c r="H2336" s="6">
        <v>2</v>
      </c>
      <c r="I2336" s="6" t="s">
        <v>297</v>
      </c>
      <c r="J2336" s="6">
        <v>1</v>
      </c>
      <c r="K2336" s="6" t="s">
        <v>810</v>
      </c>
      <c r="L2336" s="8">
        <v>6</v>
      </c>
      <c r="M2336" s="6" t="s">
        <v>297</v>
      </c>
      <c r="N2336" s="6" t="s">
        <v>2452</v>
      </c>
      <c r="R2336" s="6" t="str">
        <f t="shared" si="36"/>
        <v>20182Xã Tân Mỹ21</v>
      </c>
    </row>
    <row r="2337" spans="1:18">
      <c r="A2337" s="6">
        <v>2336</v>
      </c>
      <c r="B2337" s="6">
        <v>20</v>
      </c>
      <c r="C2337" s="6" t="s">
        <v>2450</v>
      </c>
      <c r="D2337" s="6">
        <v>182</v>
      </c>
      <c r="E2337" s="6" t="s">
        <v>2482</v>
      </c>
      <c r="F2337" s="6">
        <v>6175</v>
      </c>
      <c r="G2337" s="6" t="s">
        <v>739</v>
      </c>
      <c r="H2337" s="6">
        <v>2</v>
      </c>
      <c r="I2337" s="6" t="s">
        <v>297</v>
      </c>
      <c r="J2337" s="6">
        <v>1</v>
      </c>
      <c r="K2337" s="6" t="s">
        <v>810</v>
      </c>
      <c r="L2337" s="8">
        <v>6</v>
      </c>
      <c r="M2337" s="6" t="s">
        <v>297</v>
      </c>
      <c r="N2337" s="6" t="s">
        <v>2452</v>
      </c>
      <c r="R2337" s="6" t="str">
        <f t="shared" si="36"/>
        <v>20182Xã Hồng Thái21</v>
      </c>
    </row>
    <row r="2338" spans="1:18">
      <c r="A2338" s="6">
        <v>2337</v>
      </c>
      <c r="B2338" s="6">
        <v>20</v>
      </c>
      <c r="C2338" s="6" t="s">
        <v>2450</v>
      </c>
      <c r="D2338" s="6">
        <v>182</v>
      </c>
      <c r="E2338" s="6" t="s">
        <v>2482</v>
      </c>
      <c r="F2338" s="6">
        <v>6178</v>
      </c>
      <c r="G2338" s="6" t="s">
        <v>2493</v>
      </c>
      <c r="H2338" s="6">
        <v>2</v>
      </c>
      <c r="I2338" s="6" t="s">
        <v>297</v>
      </c>
      <c r="J2338" s="6">
        <v>1</v>
      </c>
      <c r="K2338" s="6" t="s">
        <v>810</v>
      </c>
      <c r="L2338" s="8">
        <v>6</v>
      </c>
      <c r="M2338" s="6" t="s">
        <v>297</v>
      </c>
      <c r="N2338" s="6" t="s">
        <v>2452</v>
      </c>
      <c r="R2338" s="6" t="str">
        <f t="shared" si="36"/>
        <v>20182Xã  Hoàng Văn Thụ21</v>
      </c>
    </row>
    <row r="2339" spans="1:18">
      <c r="A2339" s="6">
        <v>2338</v>
      </c>
      <c r="B2339" s="6">
        <v>20</v>
      </c>
      <c r="C2339" s="6" t="s">
        <v>2450</v>
      </c>
      <c r="D2339" s="6">
        <v>182</v>
      </c>
      <c r="E2339" s="6" t="s">
        <v>2482</v>
      </c>
      <c r="F2339" s="6">
        <v>6181</v>
      </c>
      <c r="G2339" s="6" t="s">
        <v>2494</v>
      </c>
      <c r="H2339" s="6">
        <v>2</v>
      </c>
      <c r="I2339" s="6" t="s">
        <v>297</v>
      </c>
      <c r="J2339" s="6">
        <v>1</v>
      </c>
      <c r="K2339" s="6" t="s">
        <v>810</v>
      </c>
      <c r="L2339" s="8">
        <v>6</v>
      </c>
      <c r="M2339" s="6" t="s">
        <v>297</v>
      </c>
      <c r="N2339" s="6" t="s">
        <v>2452</v>
      </c>
      <c r="R2339" s="6" t="str">
        <f t="shared" si="36"/>
        <v>20182Xã Nhạc Kỳ21</v>
      </c>
    </row>
    <row r="2340" spans="1:18">
      <c r="A2340" s="6">
        <v>2339</v>
      </c>
      <c r="B2340" s="6">
        <v>20</v>
      </c>
      <c r="C2340" s="6" t="s">
        <v>2450</v>
      </c>
      <c r="D2340" s="6">
        <v>183</v>
      </c>
      <c r="E2340" s="6" t="s">
        <v>2495</v>
      </c>
      <c r="F2340" s="6">
        <v>6184</v>
      </c>
      <c r="G2340" s="6" t="s">
        <v>2496</v>
      </c>
      <c r="H2340" s="6">
        <v>1</v>
      </c>
      <c r="I2340" s="6" t="s">
        <v>251</v>
      </c>
      <c r="J2340" s="6">
        <v>1</v>
      </c>
      <c r="K2340" s="6" t="s">
        <v>810</v>
      </c>
      <c r="L2340" s="8">
        <v>5</v>
      </c>
      <c r="M2340" s="6" t="s">
        <v>251</v>
      </c>
      <c r="N2340" s="6" t="s">
        <v>2452</v>
      </c>
      <c r="R2340" s="6" t="str">
        <f t="shared" si="36"/>
        <v>20183Thị trấn Đồng Đăng11</v>
      </c>
    </row>
    <row r="2341" spans="1:18">
      <c r="A2341" s="6">
        <v>2340</v>
      </c>
      <c r="B2341" s="6">
        <v>20</v>
      </c>
      <c r="C2341" s="6" t="s">
        <v>2450</v>
      </c>
      <c r="D2341" s="6">
        <v>183</v>
      </c>
      <c r="E2341" s="6" t="s">
        <v>2495</v>
      </c>
      <c r="F2341" s="6">
        <v>6187</v>
      </c>
      <c r="G2341" s="6" t="s">
        <v>2497</v>
      </c>
      <c r="H2341" s="6">
        <v>1</v>
      </c>
      <c r="I2341" s="6" t="s">
        <v>251</v>
      </c>
      <c r="J2341" s="6">
        <v>1</v>
      </c>
      <c r="K2341" s="6" t="s">
        <v>810</v>
      </c>
      <c r="L2341" s="8">
        <v>5</v>
      </c>
      <c r="M2341" s="6" t="s">
        <v>251</v>
      </c>
      <c r="N2341" s="6" t="s">
        <v>2452</v>
      </c>
      <c r="R2341" s="6" t="str">
        <f t="shared" si="36"/>
        <v>20183Thị trấn Cao Lộc11</v>
      </c>
    </row>
    <row r="2342" spans="1:18">
      <c r="A2342" s="6">
        <v>2341</v>
      </c>
      <c r="B2342" s="6">
        <v>20</v>
      </c>
      <c r="C2342" s="6" t="s">
        <v>2450</v>
      </c>
      <c r="D2342" s="6">
        <v>183</v>
      </c>
      <c r="E2342" s="6" t="s">
        <v>2495</v>
      </c>
      <c r="F2342" s="6">
        <v>6190</v>
      </c>
      <c r="G2342" s="6" t="s">
        <v>2498</v>
      </c>
      <c r="H2342" s="6">
        <v>2</v>
      </c>
      <c r="I2342" s="6" t="s">
        <v>297</v>
      </c>
      <c r="J2342" s="6">
        <v>1</v>
      </c>
      <c r="K2342" s="6" t="s">
        <v>810</v>
      </c>
      <c r="L2342" s="8">
        <v>6</v>
      </c>
      <c r="M2342" s="6" t="s">
        <v>297</v>
      </c>
      <c r="N2342" s="6" t="s">
        <v>2452</v>
      </c>
      <c r="R2342" s="6" t="str">
        <f t="shared" si="36"/>
        <v>20183Xã Bảo Lâm21</v>
      </c>
    </row>
    <row r="2343" spans="1:18">
      <c r="A2343" s="6">
        <v>2342</v>
      </c>
      <c r="B2343" s="6">
        <v>20</v>
      </c>
      <c r="C2343" s="6" t="s">
        <v>2450</v>
      </c>
      <c r="D2343" s="6">
        <v>183</v>
      </c>
      <c r="E2343" s="6" t="s">
        <v>2495</v>
      </c>
      <c r="F2343" s="6">
        <v>6193</v>
      </c>
      <c r="G2343" s="6" t="s">
        <v>2499</v>
      </c>
      <c r="H2343" s="6">
        <v>2</v>
      </c>
      <c r="I2343" s="6" t="s">
        <v>297</v>
      </c>
      <c r="J2343" s="6">
        <v>1</v>
      </c>
      <c r="K2343" s="6" t="s">
        <v>810</v>
      </c>
      <c r="L2343" s="8">
        <v>6</v>
      </c>
      <c r="M2343" s="6" t="s">
        <v>297</v>
      </c>
      <c r="N2343" s="6" t="s">
        <v>2452</v>
      </c>
      <c r="R2343" s="6" t="str">
        <f t="shared" si="36"/>
        <v>20183Xã Thanh Lòa21</v>
      </c>
    </row>
    <row r="2344" spans="1:18">
      <c r="A2344" s="6">
        <v>2343</v>
      </c>
      <c r="B2344" s="6">
        <v>20</v>
      </c>
      <c r="C2344" s="6" t="s">
        <v>2450</v>
      </c>
      <c r="D2344" s="6">
        <v>183</v>
      </c>
      <c r="E2344" s="6" t="s">
        <v>2495</v>
      </c>
      <c r="F2344" s="6">
        <v>6196</v>
      </c>
      <c r="G2344" s="6" t="s">
        <v>2500</v>
      </c>
      <c r="H2344" s="6">
        <v>2</v>
      </c>
      <c r="I2344" s="6" t="s">
        <v>297</v>
      </c>
      <c r="J2344" s="6">
        <v>1</v>
      </c>
      <c r="K2344" s="6" t="s">
        <v>810</v>
      </c>
      <c r="L2344" s="8">
        <v>6</v>
      </c>
      <c r="M2344" s="6" t="s">
        <v>297</v>
      </c>
      <c r="N2344" s="6" t="s">
        <v>2452</v>
      </c>
      <c r="R2344" s="6" t="str">
        <f t="shared" si="36"/>
        <v>20183Xã Cao Lâu21</v>
      </c>
    </row>
    <row r="2345" spans="1:18">
      <c r="A2345" s="6">
        <v>2344</v>
      </c>
      <c r="B2345" s="6">
        <v>20</v>
      </c>
      <c r="C2345" s="6" t="s">
        <v>2450</v>
      </c>
      <c r="D2345" s="6">
        <v>183</v>
      </c>
      <c r="E2345" s="6" t="s">
        <v>2495</v>
      </c>
      <c r="F2345" s="6">
        <v>6199</v>
      </c>
      <c r="G2345" s="6" t="s">
        <v>2501</v>
      </c>
      <c r="H2345" s="6">
        <v>2</v>
      </c>
      <c r="I2345" s="6" t="s">
        <v>297</v>
      </c>
      <c r="J2345" s="6">
        <v>1</v>
      </c>
      <c r="K2345" s="6" t="s">
        <v>810</v>
      </c>
      <c r="L2345" s="8">
        <v>6</v>
      </c>
      <c r="M2345" s="6" t="s">
        <v>297</v>
      </c>
      <c r="N2345" s="6" t="s">
        <v>2452</v>
      </c>
      <c r="R2345" s="6" t="str">
        <f t="shared" si="36"/>
        <v>20183Xã Thạch Đạn21</v>
      </c>
    </row>
    <row r="2346" spans="1:18">
      <c r="A2346" s="6">
        <v>2345</v>
      </c>
      <c r="B2346" s="6">
        <v>20</v>
      </c>
      <c r="C2346" s="6" t="s">
        <v>2450</v>
      </c>
      <c r="D2346" s="6">
        <v>183</v>
      </c>
      <c r="E2346" s="6" t="s">
        <v>2495</v>
      </c>
      <c r="F2346" s="6">
        <v>6202</v>
      </c>
      <c r="G2346" s="6" t="s">
        <v>2502</v>
      </c>
      <c r="H2346" s="6">
        <v>2</v>
      </c>
      <c r="I2346" s="6" t="s">
        <v>297</v>
      </c>
      <c r="J2346" s="6">
        <v>1</v>
      </c>
      <c r="K2346" s="6" t="s">
        <v>810</v>
      </c>
      <c r="L2346" s="8">
        <v>6</v>
      </c>
      <c r="M2346" s="6" t="s">
        <v>297</v>
      </c>
      <c r="N2346" s="6" t="s">
        <v>2452</v>
      </c>
      <c r="R2346" s="6" t="str">
        <f t="shared" si="36"/>
        <v>20183Xã Xuất Lễ21</v>
      </c>
    </row>
    <row r="2347" spans="1:18">
      <c r="A2347" s="6">
        <v>2346</v>
      </c>
      <c r="B2347" s="6">
        <v>20</v>
      </c>
      <c r="C2347" s="6" t="s">
        <v>2450</v>
      </c>
      <c r="D2347" s="6">
        <v>183</v>
      </c>
      <c r="E2347" s="6" t="s">
        <v>2495</v>
      </c>
      <c r="F2347" s="6">
        <v>6205</v>
      </c>
      <c r="G2347" s="6" t="s">
        <v>672</v>
      </c>
      <c r="H2347" s="6">
        <v>2</v>
      </c>
      <c r="I2347" s="6" t="s">
        <v>297</v>
      </c>
      <c r="J2347" s="6">
        <v>1</v>
      </c>
      <c r="K2347" s="6" t="s">
        <v>810</v>
      </c>
      <c r="L2347" s="8">
        <v>6</v>
      </c>
      <c r="M2347" s="6" t="s">
        <v>297</v>
      </c>
      <c r="N2347" s="6" t="s">
        <v>2452</v>
      </c>
      <c r="R2347" s="6" t="str">
        <f t="shared" si="36"/>
        <v>20183Xã Hồng Phong21</v>
      </c>
    </row>
    <row r="2348" spans="1:18">
      <c r="A2348" s="6">
        <v>2347</v>
      </c>
      <c r="B2348" s="6">
        <v>20</v>
      </c>
      <c r="C2348" s="6" t="s">
        <v>2450</v>
      </c>
      <c r="D2348" s="6">
        <v>183</v>
      </c>
      <c r="E2348" s="6" t="s">
        <v>2495</v>
      </c>
      <c r="F2348" s="6">
        <v>6208</v>
      </c>
      <c r="G2348" s="6" t="s">
        <v>1153</v>
      </c>
      <c r="H2348" s="6">
        <v>2</v>
      </c>
      <c r="I2348" s="6" t="s">
        <v>297</v>
      </c>
      <c r="J2348" s="6">
        <v>1</v>
      </c>
      <c r="K2348" s="6" t="s">
        <v>810</v>
      </c>
      <c r="L2348" s="8">
        <v>6</v>
      </c>
      <c r="M2348" s="6" t="s">
        <v>297</v>
      </c>
      <c r="N2348" s="6" t="s">
        <v>2452</v>
      </c>
      <c r="R2348" s="6" t="str">
        <f t="shared" si="36"/>
        <v>20183Xã Thụy Hùng21</v>
      </c>
    </row>
    <row r="2349" spans="1:18">
      <c r="A2349" s="6">
        <v>2348</v>
      </c>
      <c r="B2349" s="6">
        <v>20</v>
      </c>
      <c r="C2349" s="6" t="s">
        <v>2450</v>
      </c>
      <c r="D2349" s="6">
        <v>183</v>
      </c>
      <c r="E2349" s="6" t="s">
        <v>2495</v>
      </c>
      <c r="F2349" s="6">
        <v>6211</v>
      </c>
      <c r="G2349" s="6" t="s">
        <v>2503</v>
      </c>
      <c r="H2349" s="6">
        <v>2</v>
      </c>
      <c r="I2349" s="6" t="s">
        <v>297</v>
      </c>
      <c r="J2349" s="6">
        <v>1</v>
      </c>
      <c r="K2349" s="6" t="s">
        <v>810</v>
      </c>
      <c r="L2349" s="8">
        <v>6</v>
      </c>
      <c r="M2349" s="6" t="s">
        <v>297</v>
      </c>
      <c r="N2349" s="6" t="s">
        <v>2452</v>
      </c>
      <c r="R2349" s="6" t="str">
        <f t="shared" si="36"/>
        <v>20183Xã Lộc Yên21</v>
      </c>
    </row>
    <row r="2350" spans="1:18">
      <c r="A2350" s="6">
        <v>2349</v>
      </c>
      <c r="B2350" s="6">
        <v>20</v>
      </c>
      <c r="C2350" s="6" t="s">
        <v>2450</v>
      </c>
      <c r="D2350" s="6">
        <v>183</v>
      </c>
      <c r="E2350" s="6" t="s">
        <v>2495</v>
      </c>
      <c r="F2350" s="6">
        <v>6214</v>
      </c>
      <c r="G2350" s="6" t="s">
        <v>2504</v>
      </c>
      <c r="H2350" s="6">
        <v>2</v>
      </c>
      <c r="I2350" s="6" t="s">
        <v>297</v>
      </c>
      <c r="J2350" s="6">
        <v>1</v>
      </c>
      <c r="K2350" s="6" t="s">
        <v>810</v>
      </c>
      <c r="L2350" s="8">
        <v>6</v>
      </c>
      <c r="M2350" s="6" t="s">
        <v>297</v>
      </c>
      <c r="N2350" s="6" t="s">
        <v>2452</v>
      </c>
      <c r="R2350" s="6" t="str">
        <f t="shared" si="36"/>
        <v>20183Xã Phú Xá21</v>
      </c>
    </row>
    <row r="2351" spans="1:18">
      <c r="A2351" s="6">
        <v>2350</v>
      </c>
      <c r="B2351" s="6">
        <v>20</v>
      </c>
      <c r="C2351" s="6" t="s">
        <v>2450</v>
      </c>
      <c r="D2351" s="6">
        <v>183</v>
      </c>
      <c r="E2351" s="6" t="s">
        <v>2495</v>
      </c>
      <c r="F2351" s="6">
        <v>6217</v>
      </c>
      <c r="G2351" s="6" t="s">
        <v>1236</v>
      </c>
      <c r="H2351" s="6">
        <v>2</v>
      </c>
      <c r="I2351" s="6" t="s">
        <v>297</v>
      </c>
      <c r="J2351" s="6">
        <v>1</v>
      </c>
      <c r="K2351" s="6" t="s">
        <v>810</v>
      </c>
      <c r="L2351" s="8">
        <v>6</v>
      </c>
      <c r="M2351" s="6" t="s">
        <v>297</v>
      </c>
      <c r="N2351" s="6" t="s">
        <v>2452</v>
      </c>
      <c r="R2351" s="6" t="str">
        <f t="shared" si="36"/>
        <v>20183Xã Bình Trung21</v>
      </c>
    </row>
    <row r="2352" spans="1:18">
      <c r="A2352" s="6">
        <v>2351</v>
      </c>
      <c r="B2352" s="6">
        <v>20</v>
      </c>
      <c r="C2352" s="6" t="s">
        <v>2450</v>
      </c>
      <c r="D2352" s="6">
        <v>183</v>
      </c>
      <c r="E2352" s="6" t="s">
        <v>2495</v>
      </c>
      <c r="F2352" s="6">
        <v>6220</v>
      </c>
      <c r="G2352" s="6" t="s">
        <v>2505</v>
      </c>
      <c r="H2352" s="6">
        <v>2</v>
      </c>
      <c r="I2352" s="6" t="s">
        <v>297</v>
      </c>
      <c r="J2352" s="6">
        <v>1</v>
      </c>
      <c r="K2352" s="6" t="s">
        <v>810</v>
      </c>
      <c r="L2352" s="8">
        <v>6</v>
      </c>
      <c r="M2352" s="6" t="s">
        <v>297</v>
      </c>
      <c r="N2352" s="6" t="s">
        <v>2452</v>
      </c>
      <c r="R2352" s="6" t="str">
        <f t="shared" si="36"/>
        <v>20183Xã Hải Yến21</v>
      </c>
    </row>
    <row r="2353" spans="1:18">
      <c r="A2353" s="6">
        <v>2352</v>
      </c>
      <c r="B2353" s="6">
        <v>20</v>
      </c>
      <c r="C2353" s="6" t="s">
        <v>2450</v>
      </c>
      <c r="D2353" s="6">
        <v>183</v>
      </c>
      <c r="E2353" s="6" t="s">
        <v>2495</v>
      </c>
      <c r="F2353" s="6">
        <v>6223</v>
      </c>
      <c r="G2353" s="6" t="s">
        <v>2506</v>
      </c>
      <c r="H2353" s="6">
        <v>2</v>
      </c>
      <c r="I2353" s="6" t="s">
        <v>297</v>
      </c>
      <c r="J2353" s="6">
        <v>1</v>
      </c>
      <c r="K2353" s="6" t="s">
        <v>810</v>
      </c>
      <c r="L2353" s="8">
        <v>6</v>
      </c>
      <c r="M2353" s="6" t="s">
        <v>297</v>
      </c>
      <c r="N2353" s="6" t="s">
        <v>2452</v>
      </c>
      <c r="R2353" s="6" t="str">
        <f t="shared" si="36"/>
        <v>20183Xã Hòa Cư21</v>
      </c>
    </row>
    <row r="2354" spans="1:18">
      <c r="A2354" s="6">
        <v>2353</v>
      </c>
      <c r="B2354" s="6">
        <v>20</v>
      </c>
      <c r="C2354" s="6" t="s">
        <v>2450</v>
      </c>
      <c r="D2354" s="6">
        <v>183</v>
      </c>
      <c r="E2354" s="6" t="s">
        <v>2495</v>
      </c>
      <c r="F2354" s="6">
        <v>6226</v>
      </c>
      <c r="G2354" s="6" t="s">
        <v>1377</v>
      </c>
      <c r="H2354" s="6">
        <v>2</v>
      </c>
      <c r="I2354" s="6" t="s">
        <v>297</v>
      </c>
      <c r="J2354" s="6">
        <v>1</v>
      </c>
      <c r="K2354" s="6" t="s">
        <v>810</v>
      </c>
      <c r="L2354" s="8">
        <v>6</v>
      </c>
      <c r="M2354" s="6" t="s">
        <v>297</v>
      </c>
      <c r="N2354" s="6" t="s">
        <v>2452</v>
      </c>
      <c r="R2354" s="6" t="str">
        <f t="shared" si="36"/>
        <v>20183Xã Hợp Thành21</v>
      </c>
    </row>
    <row r="2355" spans="1:18">
      <c r="A2355" s="6">
        <v>2354</v>
      </c>
      <c r="B2355" s="6">
        <v>20</v>
      </c>
      <c r="C2355" s="6" t="s">
        <v>2450</v>
      </c>
      <c r="D2355" s="6">
        <v>183</v>
      </c>
      <c r="E2355" s="6" t="s">
        <v>2495</v>
      </c>
      <c r="F2355" s="6">
        <v>6232</v>
      </c>
      <c r="G2355" s="6" t="s">
        <v>2507</v>
      </c>
      <c r="H2355" s="6">
        <v>2</v>
      </c>
      <c r="I2355" s="6" t="s">
        <v>297</v>
      </c>
      <c r="J2355" s="6">
        <v>1</v>
      </c>
      <c r="K2355" s="6" t="s">
        <v>810</v>
      </c>
      <c r="L2355" s="8">
        <v>6</v>
      </c>
      <c r="M2355" s="6" t="s">
        <v>297</v>
      </c>
      <c r="N2355" s="6" t="s">
        <v>2452</v>
      </c>
      <c r="R2355" s="6" t="str">
        <f t="shared" si="36"/>
        <v>20183Xã Công Sơn21</v>
      </c>
    </row>
    <row r="2356" spans="1:18">
      <c r="A2356" s="6">
        <v>2355</v>
      </c>
      <c r="B2356" s="6">
        <v>20</v>
      </c>
      <c r="C2356" s="6" t="s">
        <v>2450</v>
      </c>
      <c r="D2356" s="6">
        <v>183</v>
      </c>
      <c r="E2356" s="6" t="s">
        <v>2495</v>
      </c>
      <c r="F2356" s="6">
        <v>6235</v>
      </c>
      <c r="G2356" s="6" t="s">
        <v>2508</v>
      </c>
      <c r="H2356" s="6">
        <v>2</v>
      </c>
      <c r="I2356" s="6" t="s">
        <v>297</v>
      </c>
      <c r="J2356" s="6">
        <v>1</v>
      </c>
      <c r="K2356" s="6" t="s">
        <v>810</v>
      </c>
      <c r="L2356" s="8">
        <v>6</v>
      </c>
      <c r="M2356" s="6" t="s">
        <v>297</v>
      </c>
      <c r="N2356" s="6" t="s">
        <v>2452</v>
      </c>
      <c r="R2356" s="6" t="str">
        <f t="shared" si="36"/>
        <v>20183Xã Gia Cát21</v>
      </c>
    </row>
    <row r="2357" spans="1:18">
      <c r="A2357" s="6">
        <v>2356</v>
      </c>
      <c r="B2357" s="6">
        <v>20</v>
      </c>
      <c r="C2357" s="6" t="s">
        <v>2450</v>
      </c>
      <c r="D2357" s="6">
        <v>183</v>
      </c>
      <c r="E2357" s="6" t="s">
        <v>2495</v>
      </c>
      <c r="F2357" s="6">
        <v>6238</v>
      </c>
      <c r="G2357" s="6" t="s">
        <v>2509</v>
      </c>
      <c r="H2357" s="6">
        <v>2</v>
      </c>
      <c r="I2357" s="6" t="s">
        <v>297</v>
      </c>
      <c r="J2357" s="6">
        <v>1</v>
      </c>
      <c r="K2357" s="6" t="s">
        <v>810</v>
      </c>
      <c r="L2357" s="8">
        <v>6</v>
      </c>
      <c r="M2357" s="6" t="s">
        <v>297</v>
      </c>
      <c r="N2357" s="6" t="s">
        <v>2452</v>
      </c>
      <c r="R2357" s="6" t="str">
        <f t="shared" si="36"/>
        <v>20183Xã Mẫu Sơn21</v>
      </c>
    </row>
    <row r="2358" spans="1:18">
      <c r="A2358" s="6">
        <v>2357</v>
      </c>
      <c r="B2358" s="6">
        <v>20</v>
      </c>
      <c r="C2358" s="6" t="s">
        <v>2450</v>
      </c>
      <c r="D2358" s="6">
        <v>183</v>
      </c>
      <c r="E2358" s="6" t="s">
        <v>2495</v>
      </c>
      <c r="F2358" s="6">
        <v>6241</v>
      </c>
      <c r="G2358" s="6" t="s">
        <v>2143</v>
      </c>
      <c r="H2358" s="6">
        <v>2</v>
      </c>
      <c r="I2358" s="6" t="s">
        <v>297</v>
      </c>
      <c r="J2358" s="6">
        <v>1</v>
      </c>
      <c r="K2358" s="6" t="s">
        <v>810</v>
      </c>
      <c r="L2358" s="8">
        <v>6</v>
      </c>
      <c r="M2358" s="6" t="s">
        <v>297</v>
      </c>
      <c r="N2358" s="6" t="s">
        <v>2452</v>
      </c>
      <c r="R2358" s="6" t="str">
        <f t="shared" si="36"/>
        <v>20183Xã Xuân Long21</v>
      </c>
    </row>
    <row r="2359" spans="1:18">
      <c r="A2359" s="6">
        <v>2358</v>
      </c>
      <c r="B2359" s="6">
        <v>20</v>
      </c>
      <c r="C2359" s="6" t="s">
        <v>2450</v>
      </c>
      <c r="D2359" s="6">
        <v>183</v>
      </c>
      <c r="E2359" s="6" t="s">
        <v>2495</v>
      </c>
      <c r="F2359" s="6">
        <v>6244</v>
      </c>
      <c r="G2359" s="6" t="s">
        <v>2510</v>
      </c>
      <c r="H2359" s="6">
        <v>2</v>
      </c>
      <c r="I2359" s="6" t="s">
        <v>297</v>
      </c>
      <c r="J2359" s="6">
        <v>1</v>
      </c>
      <c r="K2359" s="6" t="s">
        <v>810</v>
      </c>
      <c r="L2359" s="8">
        <v>6</v>
      </c>
      <c r="M2359" s="6" t="s">
        <v>297</v>
      </c>
      <c r="N2359" s="6" t="s">
        <v>2452</v>
      </c>
      <c r="R2359" s="6" t="str">
        <f t="shared" si="36"/>
        <v>20183Xã Tân Liên21</v>
      </c>
    </row>
    <row r="2360" spans="1:18">
      <c r="A2360" s="6">
        <v>2359</v>
      </c>
      <c r="B2360" s="6">
        <v>20</v>
      </c>
      <c r="C2360" s="6" t="s">
        <v>2450</v>
      </c>
      <c r="D2360" s="6">
        <v>183</v>
      </c>
      <c r="E2360" s="6" t="s">
        <v>2495</v>
      </c>
      <c r="F2360" s="6">
        <v>6247</v>
      </c>
      <c r="G2360" s="6" t="s">
        <v>2356</v>
      </c>
      <c r="H2360" s="6">
        <v>2</v>
      </c>
      <c r="I2360" s="6" t="s">
        <v>297</v>
      </c>
      <c r="J2360" s="6">
        <v>1</v>
      </c>
      <c r="K2360" s="6" t="s">
        <v>810</v>
      </c>
      <c r="L2360" s="8">
        <v>6</v>
      </c>
      <c r="M2360" s="6" t="s">
        <v>297</v>
      </c>
      <c r="N2360" s="6" t="s">
        <v>2452</v>
      </c>
      <c r="R2360" s="6" t="str">
        <f t="shared" si="36"/>
        <v>20183Xã Yên Trạch21</v>
      </c>
    </row>
    <row r="2361" spans="1:18">
      <c r="A2361" s="6">
        <v>2360</v>
      </c>
      <c r="B2361" s="6">
        <v>20</v>
      </c>
      <c r="C2361" s="6" t="s">
        <v>2450</v>
      </c>
      <c r="D2361" s="6">
        <v>183</v>
      </c>
      <c r="E2361" s="6" t="s">
        <v>2495</v>
      </c>
      <c r="F2361" s="6">
        <v>6250</v>
      </c>
      <c r="G2361" s="6" t="s">
        <v>969</v>
      </c>
      <c r="H2361" s="6">
        <v>2</v>
      </c>
      <c r="I2361" s="6" t="s">
        <v>297</v>
      </c>
      <c r="J2361" s="6">
        <v>1</v>
      </c>
      <c r="K2361" s="6" t="s">
        <v>810</v>
      </c>
      <c r="L2361" s="8">
        <v>6</v>
      </c>
      <c r="M2361" s="6" t="s">
        <v>297</v>
      </c>
      <c r="N2361" s="6" t="s">
        <v>2452</v>
      </c>
      <c r="R2361" s="6" t="str">
        <f t="shared" si="36"/>
        <v>20183Xã Tân Thành21</v>
      </c>
    </row>
    <row r="2362" spans="1:18">
      <c r="A2362" s="6">
        <v>2361</v>
      </c>
      <c r="B2362" s="6">
        <v>20</v>
      </c>
      <c r="C2362" s="6" t="s">
        <v>2450</v>
      </c>
      <c r="D2362" s="6">
        <v>184</v>
      </c>
      <c r="E2362" s="6" t="s">
        <v>2511</v>
      </c>
      <c r="F2362" s="6">
        <v>6253</v>
      </c>
      <c r="G2362" s="6" t="s">
        <v>2512</v>
      </c>
      <c r="H2362" s="6">
        <v>1</v>
      </c>
      <c r="I2362" s="6" t="s">
        <v>251</v>
      </c>
      <c r="J2362" s="6">
        <v>1</v>
      </c>
      <c r="K2362" s="6" t="s">
        <v>810</v>
      </c>
      <c r="L2362" s="8">
        <v>5</v>
      </c>
      <c r="M2362" s="6" t="s">
        <v>251</v>
      </c>
      <c r="N2362" s="6" t="s">
        <v>2452</v>
      </c>
      <c r="R2362" s="6" t="str">
        <f t="shared" si="36"/>
        <v>20184Thị trấn Văn Quan11</v>
      </c>
    </row>
    <row r="2363" spans="1:18">
      <c r="A2363" s="6">
        <v>2362</v>
      </c>
      <c r="B2363" s="6">
        <v>20</v>
      </c>
      <c r="C2363" s="6" t="s">
        <v>2450</v>
      </c>
      <c r="D2363" s="6">
        <v>184</v>
      </c>
      <c r="E2363" s="6" t="s">
        <v>2511</v>
      </c>
      <c r="F2363" s="6">
        <v>6256</v>
      </c>
      <c r="G2363" s="6" t="s">
        <v>2513</v>
      </c>
      <c r="H2363" s="6">
        <v>2</v>
      </c>
      <c r="I2363" s="6" t="s">
        <v>297</v>
      </c>
      <c r="J2363" s="6">
        <v>1</v>
      </c>
      <c r="K2363" s="6" t="s">
        <v>810</v>
      </c>
      <c r="L2363" s="8">
        <v>6</v>
      </c>
      <c r="M2363" s="6" t="s">
        <v>297</v>
      </c>
      <c r="N2363" s="6" t="s">
        <v>2452</v>
      </c>
      <c r="R2363" s="6" t="str">
        <f t="shared" si="36"/>
        <v>20184Xã Trấn Ninh21</v>
      </c>
    </row>
    <row r="2364" spans="1:18">
      <c r="A2364" s="6">
        <v>2363</v>
      </c>
      <c r="B2364" s="6">
        <v>20</v>
      </c>
      <c r="C2364" s="6" t="s">
        <v>2450</v>
      </c>
      <c r="D2364" s="6">
        <v>184</v>
      </c>
      <c r="E2364" s="6" t="s">
        <v>2511</v>
      </c>
      <c r="F2364" s="6">
        <v>6268</v>
      </c>
      <c r="G2364" s="6" t="s">
        <v>2514</v>
      </c>
      <c r="H2364" s="6">
        <v>2</v>
      </c>
      <c r="I2364" s="6" t="s">
        <v>297</v>
      </c>
      <c r="J2364" s="6">
        <v>1</v>
      </c>
      <c r="K2364" s="6" t="s">
        <v>810</v>
      </c>
      <c r="L2364" s="8">
        <v>6</v>
      </c>
      <c r="M2364" s="6" t="s">
        <v>297</v>
      </c>
      <c r="N2364" s="6" t="s">
        <v>2452</v>
      </c>
      <c r="R2364" s="6" t="str">
        <f t="shared" si="36"/>
        <v>20184Xã Liên Hội21</v>
      </c>
    </row>
    <row r="2365" spans="1:18">
      <c r="A2365" s="6">
        <v>2364</v>
      </c>
      <c r="B2365" s="6">
        <v>20</v>
      </c>
      <c r="C2365" s="6" t="s">
        <v>2450</v>
      </c>
      <c r="D2365" s="6">
        <v>184</v>
      </c>
      <c r="E2365" s="6" t="s">
        <v>2511</v>
      </c>
      <c r="F2365" s="6">
        <v>6274</v>
      </c>
      <c r="G2365" s="6" t="s">
        <v>707</v>
      </c>
      <c r="H2365" s="6">
        <v>2</v>
      </c>
      <c r="I2365" s="6" t="s">
        <v>297</v>
      </c>
      <c r="J2365" s="6">
        <v>1</v>
      </c>
      <c r="K2365" s="6" t="s">
        <v>810</v>
      </c>
      <c r="L2365" s="8">
        <v>6</v>
      </c>
      <c r="M2365" s="6" t="s">
        <v>297</v>
      </c>
      <c r="N2365" s="6" t="s">
        <v>2452</v>
      </c>
      <c r="R2365" s="6" t="str">
        <f t="shared" si="36"/>
        <v>20184Xã Hòa Bình21</v>
      </c>
    </row>
    <row r="2366" spans="1:18">
      <c r="A2366" s="6">
        <v>2365</v>
      </c>
      <c r="B2366" s="6">
        <v>20</v>
      </c>
      <c r="C2366" s="6" t="s">
        <v>2450</v>
      </c>
      <c r="D2366" s="6">
        <v>184</v>
      </c>
      <c r="E2366" s="6" t="s">
        <v>2511</v>
      </c>
      <c r="F2366" s="6">
        <v>6277</v>
      </c>
      <c r="G2366" s="6" t="s">
        <v>2515</v>
      </c>
      <c r="H2366" s="6">
        <v>2</v>
      </c>
      <c r="I2366" s="6" t="s">
        <v>297</v>
      </c>
      <c r="J2366" s="6">
        <v>1</v>
      </c>
      <c r="K2366" s="6" t="s">
        <v>810</v>
      </c>
      <c r="L2366" s="8">
        <v>6</v>
      </c>
      <c r="M2366" s="6" t="s">
        <v>297</v>
      </c>
      <c r="N2366" s="6" t="s">
        <v>2452</v>
      </c>
      <c r="R2366" s="6" t="str">
        <f t="shared" si="36"/>
        <v>20184Xã Tú Xuyên21</v>
      </c>
    </row>
    <row r="2367" spans="1:18">
      <c r="A2367" s="6">
        <v>2366</v>
      </c>
      <c r="B2367" s="6">
        <v>20</v>
      </c>
      <c r="C2367" s="6" t="s">
        <v>2450</v>
      </c>
      <c r="D2367" s="6">
        <v>184</v>
      </c>
      <c r="E2367" s="6" t="s">
        <v>2511</v>
      </c>
      <c r="F2367" s="6">
        <v>6280</v>
      </c>
      <c r="G2367" s="6" t="s">
        <v>2516</v>
      </c>
      <c r="H2367" s="6">
        <v>2</v>
      </c>
      <c r="I2367" s="6" t="s">
        <v>297</v>
      </c>
      <c r="J2367" s="6">
        <v>1</v>
      </c>
      <c r="K2367" s="6" t="s">
        <v>810</v>
      </c>
      <c r="L2367" s="8">
        <v>6</v>
      </c>
      <c r="M2367" s="6" t="s">
        <v>297</v>
      </c>
      <c r="N2367" s="6" t="s">
        <v>2452</v>
      </c>
      <c r="R2367" s="6" t="str">
        <f t="shared" si="36"/>
        <v>20184Xã Điềm He21</v>
      </c>
    </row>
    <row r="2368" spans="1:18">
      <c r="A2368" s="6">
        <v>2367</v>
      </c>
      <c r="B2368" s="6">
        <v>20</v>
      </c>
      <c r="C2368" s="6" t="s">
        <v>2450</v>
      </c>
      <c r="D2368" s="6">
        <v>184</v>
      </c>
      <c r="E2368" s="6" t="s">
        <v>2511</v>
      </c>
      <c r="F2368" s="6">
        <v>6283</v>
      </c>
      <c r="G2368" s="6" t="s">
        <v>2517</v>
      </c>
      <c r="H2368" s="6">
        <v>2</v>
      </c>
      <c r="I2368" s="6" t="s">
        <v>297</v>
      </c>
      <c r="J2368" s="6">
        <v>1</v>
      </c>
      <c r="K2368" s="6" t="s">
        <v>810</v>
      </c>
      <c r="L2368" s="8">
        <v>6</v>
      </c>
      <c r="M2368" s="6" t="s">
        <v>297</v>
      </c>
      <c r="N2368" s="6" t="s">
        <v>2452</v>
      </c>
      <c r="R2368" s="6" t="str">
        <f t="shared" si="36"/>
        <v>20184Xã An Sơn21</v>
      </c>
    </row>
    <row r="2369" spans="1:18">
      <c r="A2369" s="6">
        <v>2368</v>
      </c>
      <c r="B2369" s="6">
        <v>20</v>
      </c>
      <c r="C2369" s="6" t="s">
        <v>2450</v>
      </c>
      <c r="D2369" s="6">
        <v>184</v>
      </c>
      <c r="E2369" s="6" t="s">
        <v>2511</v>
      </c>
      <c r="F2369" s="6">
        <v>6286</v>
      </c>
      <c r="G2369" s="6" t="s">
        <v>2518</v>
      </c>
      <c r="H2369" s="6">
        <v>2</v>
      </c>
      <c r="I2369" s="6" t="s">
        <v>297</v>
      </c>
      <c r="J2369" s="6">
        <v>1</v>
      </c>
      <c r="K2369" s="6" t="s">
        <v>810</v>
      </c>
      <c r="L2369" s="8">
        <v>6</v>
      </c>
      <c r="M2369" s="6" t="s">
        <v>297</v>
      </c>
      <c r="N2369" s="6" t="s">
        <v>2452</v>
      </c>
      <c r="R2369" s="6" t="str">
        <f t="shared" si="36"/>
        <v>20184Xã Khánh Khê21</v>
      </c>
    </row>
    <row r="2370" spans="1:18">
      <c r="A2370" s="6">
        <v>2369</v>
      </c>
      <c r="B2370" s="6">
        <v>20</v>
      </c>
      <c r="C2370" s="6" t="s">
        <v>2450</v>
      </c>
      <c r="D2370" s="6">
        <v>184</v>
      </c>
      <c r="E2370" s="6" t="s">
        <v>2511</v>
      </c>
      <c r="F2370" s="6">
        <v>6292</v>
      </c>
      <c r="G2370" s="6" t="s">
        <v>2519</v>
      </c>
      <c r="H2370" s="6">
        <v>2</v>
      </c>
      <c r="I2370" s="6" t="s">
        <v>297</v>
      </c>
      <c r="J2370" s="6">
        <v>1</v>
      </c>
      <c r="K2370" s="6" t="s">
        <v>810</v>
      </c>
      <c r="L2370" s="8">
        <v>6</v>
      </c>
      <c r="M2370" s="6" t="s">
        <v>297</v>
      </c>
      <c r="N2370" s="6" t="s">
        <v>2452</v>
      </c>
      <c r="R2370" s="6" t="str">
        <f t="shared" si="36"/>
        <v>20184Xã Lương Năng21</v>
      </c>
    </row>
    <row r="2371" spans="1:18">
      <c r="A2371" s="6">
        <v>2370</v>
      </c>
      <c r="B2371" s="6">
        <v>20</v>
      </c>
      <c r="C2371" s="6" t="s">
        <v>2450</v>
      </c>
      <c r="D2371" s="6">
        <v>184</v>
      </c>
      <c r="E2371" s="6" t="s">
        <v>2511</v>
      </c>
      <c r="F2371" s="6">
        <v>6295</v>
      </c>
      <c r="G2371" s="6" t="s">
        <v>2520</v>
      </c>
      <c r="H2371" s="6">
        <v>2</v>
      </c>
      <c r="I2371" s="6" t="s">
        <v>297</v>
      </c>
      <c r="J2371" s="6">
        <v>1</v>
      </c>
      <c r="K2371" s="6" t="s">
        <v>810</v>
      </c>
      <c r="L2371" s="8">
        <v>6</v>
      </c>
      <c r="M2371" s="6" t="s">
        <v>297</v>
      </c>
      <c r="N2371" s="6" t="s">
        <v>2452</v>
      </c>
      <c r="R2371" s="6" t="str">
        <f t="shared" ref="R2371:R2434" si="37">CONCATENATE(B2371,D2371,G2371,H2371,J2371)</f>
        <v>20184Xã Đồng Giáp21</v>
      </c>
    </row>
    <row r="2372" spans="1:18">
      <c r="A2372" s="6">
        <v>2371</v>
      </c>
      <c r="B2372" s="6">
        <v>20</v>
      </c>
      <c r="C2372" s="6" t="s">
        <v>2450</v>
      </c>
      <c r="D2372" s="6">
        <v>184</v>
      </c>
      <c r="E2372" s="6" t="s">
        <v>2511</v>
      </c>
      <c r="F2372" s="6">
        <v>6298</v>
      </c>
      <c r="G2372" s="6" t="s">
        <v>2521</v>
      </c>
      <c r="H2372" s="6">
        <v>2</v>
      </c>
      <c r="I2372" s="6" t="s">
        <v>297</v>
      </c>
      <c r="J2372" s="6">
        <v>1</v>
      </c>
      <c r="K2372" s="6" t="s">
        <v>810</v>
      </c>
      <c r="L2372" s="8">
        <v>6</v>
      </c>
      <c r="M2372" s="6" t="s">
        <v>297</v>
      </c>
      <c r="N2372" s="6" t="s">
        <v>2452</v>
      </c>
      <c r="R2372" s="6" t="str">
        <f t="shared" si="37"/>
        <v>20184Xã Bình Phúc21</v>
      </c>
    </row>
    <row r="2373" spans="1:18">
      <c r="A2373" s="6">
        <v>2372</v>
      </c>
      <c r="B2373" s="6">
        <v>20</v>
      </c>
      <c r="C2373" s="6" t="s">
        <v>2450</v>
      </c>
      <c r="D2373" s="6">
        <v>184</v>
      </c>
      <c r="E2373" s="6" t="s">
        <v>2511</v>
      </c>
      <c r="F2373" s="6">
        <v>6301</v>
      </c>
      <c r="G2373" s="6" t="s">
        <v>2522</v>
      </c>
      <c r="H2373" s="6">
        <v>2</v>
      </c>
      <c r="I2373" s="6" t="s">
        <v>297</v>
      </c>
      <c r="J2373" s="6">
        <v>1</v>
      </c>
      <c r="K2373" s="6" t="s">
        <v>810</v>
      </c>
      <c r="L2373" s="8">
        <v>6</v>
      </c>
      <c r="M2373" s="6" t="s">
        <v>297</v>
      </c>
      <c r="N2373" s="6" t="s">
        <v>2452</v>
      </c>
      <c r="R2373" s="6" t="str">
        <f t="shared" si="37"/>
        <v>20184Xã Tràng Các21</v>
      </c>
    </row>
    <row r="2374" spans="1:18">
      <c r="A2374" s="6">
        <v>2373</v>
      </c>
      <c r="B2374" s="6">
        <v>20</v>
      </c>
      <c r="C2374" s="6" t="s">
        <v>2450</v>
      </c>
      <c r="D2374" s="6">
        <v>184</v>
      </c>
      <c r="E2374" s="6" t="s">
        <v>2511</v>
      </c>
      <c r="F2374" s="6">
        <v>6307</v>
      </c>
      <c r="G2374" s="6" t="s">
        <v>2523</v>
      </c>
      <c r="H2374" s="6">
        <v>2</v>
      </c>
      <c r="I2374" s="6" t="s">
        <v>297</v>
      </c>
      <c r="J2374" s="6">
        <v>1</v>
      </c>
      <c r="K2374" s="6" t="s">
        <v>810</v>
      </c>
      <c r="L2374" s="8">
        <v>6</v>
      </c>
      <c r="M2374" s="6" t="s">
        <v>297</v>
      </c>
      <c r="N2374" s="6" t="s">
        <v>2452</v>
      </c>
      <c r="R2374" s="6" t="str">
        <f t="shared" si="37"/>
        <v>20184Xã Tân Đoàn21</v>
      </c>
    </row>
    <row r="2375" spans="1:18">
      <c r="A2375" s="6">
        <v>2374</v>
      </c>
      <c r="B2375" s="6">
        <v>20</v>
      </c>
      <c r="C2375" s="6" t="s">
        <v>2450</v>
      </c>
      <c r="D2375" s="6">
        <v>184</v>
      </c>
      <c r="E2375" s="6" t="s">
        <v>2511</v>
      </c>
      <c r="F2375" s="6">
        <v>6313</v>
      </c>
      <c r="G2375" s="6" t="s">
        <v>2524</v>
      </c>
      <c r="H2375" s="6">
        <v>2</v>
      </c>
      <c r="I2375" s="6" t="s">
        <v>297</v>
      </c>
      <c r="J2375" s="6">
        <v>1</v>
      </c>
      <c r="K2375" s="6" t="s">
        <v>810</v>
      </c>
      <c r="L2375" s="8">
        <v>6</v>
      </c>
      <c r="M2375" s="6" t="s">
        <v>297</v>
      </c>
      <c r="N2375" s="6" t="s">
        <v>2452</v>
      </c>
      <c r="R2375" s="6" t="str">
        <f t="shared" si="37"/>
        <v>20184Xã Tri Lễ21</v>
      </c>
    </row>
    <row r="2376" spans="1:18">
      <c r="A2376" s="6">
        <v>2375</v>
      </c>
      <c r="B2376" s="6">
        <v>20</v>
      </c>
      <c r="C2376" s="6" t="s">
        <v>2450</v>
      </c>
      <c r="D2376" s="6">
        <v>184</v>
      </c>
      <c r="E2376" s="6" t="s">
        <v>2511</v>
      </c>
      <c r="F2376" s="6">
        <v>6316</v>
      </c>
      <c r="G2376" s="6" t="s">
        <v>2525</v>
      </c>
      <c r="H2376" s="6">
        <v>2</v>
      </c>
      <c r="I2376" s="6" t="s">
        <v>297</v>
      </c>
      <c r="J2376" s="6">
        <v>1</v>
      </c>
      <c r="K2376" s="6" t="s">
        <v>810</v>
      </c>
      <c r="L2376" s="8">
        <v>6</v>
      </c>
      <c r="M2376" s="6" t="s">
        <v>297</v>
      </c>
      <c r="N2376" s="6" t="s">
        <v>2452</v>
      </c>
      <c r="R2376" s="6" t="str">
        <f t="shared" si="37"/>
        <v>20184Xã Tràng Phái21</v>
      </c>
    </row>
    <row r="2377" spans="1:18">
      <c r="A2377" s="6">
        <v>2376</v>
      </c>
      <c r="B2377" s="6">
        <v>20</v>
      </c>
      <c r="C2377" s="6" t="s">
        <v>2450</v>
      </c>
      <c r="D2377" s="6">
        <v>184</v>
      </c>
      <c r="E2377" s="6" t="s">
        <v>2511</v>
      </c>
      <c r="F2377" s="6">
        <v>6319</v>
      </c>
      <c r="G2377" s="6" t="s">
        <v>2526</v>
      </c>
      <c r="H2377" s="6">
        <v>2</v>
      </c>
      <c r="I2377" s="6" t="s">
        <v>297</v>
      </c>
      <c r="J2377" s="6">
        <v>1</v>
      </c>
      <c r="K2377" s="6" t="s">
        <v>810</v>
      </c>
      <c r="L2377" s="8">
        <v>6</v>
      </c>
      <c r="M2377" s="6" t="s">
        <v>297</v>
      </c>
      <c r="N2377" s="6" t="s">
        <v>2452</v>
      </c>
      <c r="R2377" s="6" t="str">
        <f t="shared" si="37"/>
        <v>20184Xã Yên Phúc21</v>
      </c>
    </row>
    <row r="2378" spans="1:18">
      <c r="A2378" s="6">
        <v>2377</v>
      </c>
      <c r="B2378" s="6">
        <v>20</v>
      </c>
      <c r="C2378" s="6" t="s">
        <v>2450</v>
      </c>
      <c r="D2378" s="6">
        <v>184</v>
      </c>
      <c r="E2378" s="6" t="s">
        <v>2511</v>
      </c>
      <c r="F2378" s="6">
        <v>6322</v>
      </c>
      <c r="G2378" s="6" t="s">
        <v>2527</v>
      </c>
      <c r="H2378" s="6">
        <v>2</v>
      </c>
      <c r="I2378" s="6" t="s">
        <v>297</v>
      </c>
      <c r="J2378" s="6">
        <v>1</v>
      </c>
      <c r="K2378" s="6" t="s">
        <v>810</v>
      </c>
      <c r="L2378" s="8">
        <v>6</v>
      </c>
      <c r="M2378" s="6" t="s">
        <v>297</v>
      </c>
      <c r="N2378" s="6" t="s">
        <v>2452</v>
      </c>
      <c r="R2378" s="6" t="str">
        <f t="shared" si="37"/>
        <v>20184Xã Hữu Lễ21</v>
      </c>
    </row>
    <row r="2379" spans="1:18">
      <c r="A2379" s="6">
        <v>2378</v>
      </c>
      <c r="B2379" s="6">
        <v>20</v>
      </c>
      <c r="C2379" s="6" t="s">
        <v>2450</v>
      </c>
      <c r="D2379" s="6">
        <v>185</v>
      </c>
      <c r="E2379" s="6" t="s">
        <v>2528</v>
      </c>
      <c r="F2379" s="6">
        <v>6325</v>
      </c>
      <c r="G2379" s="6" t="s">
        <v>2529</v>
      </c>
      <c r="H2379" s="6">
        <v>1</v>
      </c>
      <c r="I2379" s="6" t="s">
        <v>251</v>
      </c>
      <c r="J2379" s="6">
        <v>1</v>
      </c>
      <c r="K2379" s="6" t="s">
        <v>810</v>
      </c>
      <c r="L2379" s="8">
        <v>5</v>
      </c>
      <c r="M2379" s="6" t="s">
        <v>251</v>
      </c>
      <c r="N2379" s="6" t="s">
        <v>2452</v>
      </c>
      <c r="R2379" s="6" t="str">
        <f t="shared" si="37"/>
        <v>20185Thị trấn Bắc Sơn11</v>
      </c>
    </row>
    <row r="2380" spans="1:18">
      <c r="A2380" s="6">
        <v>2379</v>
      </c>
      <c r="B2380" s="6">
        <v>20</v>
      </c>
      <c r="C2380" s="6" t="s">
        <v>2450</v>
      </c>
      <c r="D2380" s="6">
        <v>185</v>
      </c>
      <c r="E2380" s="6" t="s">
        <v>2528</v>
      </c>
      <c r="F2380" s="6">
        <v>6328</v>
      </c>
      <c r="G2380" s="6" t="s">
        <v>2530</v>
      </c>
      <c r="H2380" s="6">
        <v>2</v>
      </c>
      <c r="I2380" s="6" t="s">
        <v>297</v>
      </c>
      <c r="J2380" s="6">
        <v>1</v>
      </c>
      <c r="K2380" s="6" t="s">
        <v>810</v>
      </c>
      <c r="L2380" s="8">
        <v>6</v>
      </c>
      <c r="M2380" s="6" t="s">
        <v>297</v>
      </c>
      <c r="N2380" s="6" t="s">
        <v>2452</v>
      </c>
      <c r="R2380" s="6" t="str">
        <f t="shared" si="37"/>
        <v>20185Xã Long Đống21</v>
      </c>
    </row>
    <row r="2381" spans="1:18">
      <c r="A2381" s="6">
        <v>2380</v>
      </c>
      <c r="B2381" s="6">
        <v>20</v>
      </c>
      <c r="C2381" s="6" t="s">
        <v>2450</v>
      </c>
      <c r="D2381" s="6">
        <v>185</v>
      </c>
      <c r="E2381" s="6" t="s">
        <v>2528</v>
      </c>
      <c r="F2381" s="6">
        <v>6331</v>
      </c>
      <c r="G2381" s="6" t="s">
        <v>2531</v>
      </c>
      <c r="H2381" s="6">
        <v>2</v>
      </c>
      <c r="I2381" s="6" t="s">
        <v>297</v>
      </c>
      <c r="J2381" s="6">
        <v>1</v>
      </c>
      <c r="K2381" s="6" t="s">
        <v>810</v>
      </c>
      <c r="L2381" s="8">
        <v>6</v>
      </c>
      <c r="M2381" s="6" t="s">
        <v>297</v>
      </c>
      <c r="N2381" s="6" t="s">
        <v>2452</v>
      </c>
      <c r="R2381" s="6" t="str">
        <f t="shared" si="37"/>
        <v>20185Xã Vạn Thủy21</v>
      </c>
    </row>
    <row r="2382" spans="1:18">
      <c r="A2382" s="6">
        <v>2381</v>
      </c>
      <c r="B2382" s="6">
        <v>20</v>
      </c>
      <c r="C2382" s="6" t="s">
        <v>2450</v>
      </c>
      <c r="D2382" s="6">
        <v>185</v>
      </c>
      <c r="E2382" s="6" t="s">
        <v>2528</v>
      </c>
      <c r="F2382" s="6">
        <v>6337</v>
      </c>
      <c r="G2382" s="6" t="s">
        <v>2532</v>
      </c>
      <c r="H2382" s="6">
        <v>2</v>
      </c>
      <c r="I2382" s="6" t="s">
        <v>297</v>
      </c>
      <c r="J2382" s="6">
        <v>1</v>
      </c>
      <c r="K2382" s="6" t="s">
        <v>810</v>
      </c>
      <c r="L2382" s="8">
        <v>6</v>
      </c>
      <c r="M2382" s="6" t="s">
        <v>297</v>
      </c>
      <c r="N2382" s="6" t="s">
        <v>2452</v>
      </c>
      <c r="R2382" s="6" t="str">
        <f t="shared" si="37"/>
        <v>20185Xã Đồng ý21</v>
      </c>
    </row>
    <row r="2383" spans="1:18">
      <c r="A2383" s="6">
        <v>2382</v>
      </c>
      <c r="B2383" s="6">
        <v>20</v>
      </c>
      <c r="C2383" s="6" t="s">
        <v>2450</v>
      </c>
      <c r="D2383" s="6">
        <v>185</v>
      </c>
      <c r="E2383" s="6" t="s">
        <v>2528</v>
      </c>
      <c r="F2383" s="6">
        <v>6340</v>
      </c>
      <c r="G2383" s="6" t="s">
        <v>2533</v>
      </c>
      <c r="H2383" s="6">
        <v>2</v>
      </c>
      <c r="I2383" s="6" t="s">
        <v>297</v>
      </c>
      <c r="J2383" s="6">
        <v>1</v>
      </c>
      <c r="K2383" s="6" t="s">
        <v>810</v>
      </c>
      <c r="L2383" s="8">
        <v>6</v>
      </c>
      <c r="M2383" s="6" t="s">
        <v>297</v>
      </c>
      <c r="N2383" s="6" t="s">
        <v>2452</v>
      </c>
      <c r="R2383" s="6" t="str">
        <f t="shared" si="37"/>
        <v>20185Xã Tân Tri21</v>
      </c>
    </row>
    <row r="2384" spans="1:18">
      <c r="A2384" s="6">
        <v>2383</v>
      </c>
      <c r="B2384" s="6">
        <v>20</v>
      </c>
      <c r="C2384" s="6" t="s">
        <v>2450</v>
      </c>
      <c r="D2384" s="6">
        <v>185</v>
      </c>
      <c r="E2384" s="6" t="s">
        <v>2528</v>
      </c>
      <c r="F2384" s="6">
        <v>6343</v>
      </c>
      <c r="G2384" s="6" t="s">
        <v>2534</v>
      </c>
      <c r="H2384" s="6">
        <v>2</v>
      </c>
      <c r="I2384" s="6" t="s">
        <v>297</v>
      </c>
      <c r="J2384" s="6">
        <v>1</v>
      </c>
      <c r="K2384" s="6" t="s">
        <v>810</v>
      </c>
      <c r="L2384" s="8">
        <v>6</v>
      </c>
      <c r="M2384" s="6" t="s">
        <v>297</v>
      </c>
      <c r="N2384" s="6" t="s">
        <v>2452</v>
      </c>
      <c r="R2384" s="6" t="str">
        <f t="shared" si="37"/>
        <v>20185Xã Bắc Quỳnh21</v>
      </c>
    </row>
    <row r="2385" spans="1:18">
      <c r="A2385" s="6">
        <v>2384</v>
      </c>
      <c r="B2385" s="6">
        <v>20</v>
      </c>
      <c r="C2385" s="6" t="s">
        <v>2450</v>
      </c>
      <c r="D2385" s="6">
        <v>185</v>
      </c>
      <c r="E2385" s="6" t="s">
        <v>2528</v>
      </c>
      <c r="F2385" s="6">
        <v>6349</v>
      </c>
      <c r="G2385" s="6" t="s">
        <v>2535</v>
      </c>
      <c r="H2385" s="6">
        <v>2</v>
      </c>
      <c r="I2385" s="6" t="s">
        <v>297</v>
      </c>
      <c r="J2385" s="6">
        <v>1</v>
      </c>
      <c r="K2385" s="6" t="s">
        <v>810</v>
      </c>
      <c r="L2385" s="8">
        <v>6</v>
      </c>
      <c r="M2385" s="6" t="s">
        <v>297</v>
      </c>
      <c r="N2385" s="6" t="s">
        <v>2452</v>
      </c>
      <c r="R2385" s="6" t="str">
        <f t="shared" si="37"/>
        <v>20185Xã Hưng Vũ21</v>
      </c>
    </row>
    <row r="2386" spans="1:18">
      <c r="A2386" s="6">
        <v>2385</v>
      </c>
      <c r="B2386" s="6">
        <v>20</v>
      </c>
      <c r="C2386" s="6" t="s">
        <v>2450</v>
      </c>
      <c r="D2386" s="6">
        <v>185</v>
      </c>
      <c r="E2386" s="6" t="s">
        <v>2528</v>
      </c>
      <c r="F2386" s="6">
        <v>6352</v>
      </c>
      <c r="G2386" s="6" t="s">
        <v>577</v>
      </c>
      <c r="H2386" s="6">
        <v>2</v>
      </c>
      <c r="I2386" s="6" t="s">
        <v>297</v>
      </c>
      <c r="J2386" s="6">
        <v>1</v>
      </c>
      <c r="K2386" s="6" t="s">
        <v>810</v>
      </c>
      <c r="L2386" s="8">
        <v>6</v>
      </c>
      <c r="M2386" s="6" t="s">
        <v>297</v>
      </c>
      <c r="N2386" s="6" t="s">
        <v>2452</v>
      </c>
      <c r="R2386" s="6" t="str">
        <f t="shared" si="37"/>
        <v>20185Xã Tân Lập21</v>
      </c>
    </row>
    <row r="2387" spans="1:18">
      <c r="A2387" s="6">
        <v>2386</v>
      </c>
      <c r="B2387" s="6">
        <v>20</v>
      </c>
      <c r="C2387" s="6" t="s">
        <v>2450</v>
      </c>
      <c r="D2387" s="6">
        <v>185</v>
      </c>
      <c r="E2387" s="6" t="s">
        <v>2528</v>
      </c>
      <c r="F2387" s="6">
        <v>6355</v>
      </c>
      <c r="G2387" s="6" t="s">
        <v>2536</v>
      </c>
      <c r="H2387" s="6">
        <v>2</v>
      </c>
      <c r="I2387" s="6" t="s">
        <v>297</v>
      </c>
      <c r="J2387" s="6">
        <v>1</v>
      </c>
      <c r="K2387" s="6" t="s">
        <v>810</v>
      </c>
      <c r="L2387" s="8">
        <v>6</v>
      </c>
      <c r="M2387" s="6" t="s">
        <v>297</v>
      </c>
      <c r="N2387" s="6" t="s">
        <v>2452</v>
      </c>
      <c r="R2387" s="6" t="str">
        <f t="shared" si="37"/>
        <v>20185Xã Vũ Sơn21</v>
      </c>
    </row>
    <row r="2388" spans="1:18">
      <c r="A2388" s="6">
        <v>2387</v>
      </c>
      <c r="B2388" s="6">
        <v>20</v>
      </c>
      <c r="C2388" s="6" t="s">
        <v>2450</v>
      </c>
      <c r="D2388" s="6">
        <v>185</v>
      </c>
      <c r="E2388" s="6" t="s">
        <v>2528</v>
      </c>
      <c r="F2388" s="6">
        <v>6358</v>
      </c>
      <c r="G2388" s="6" t="s">
        <v>2537</v>
      </c>
      <c r="H2388" s="6">
        <v>2</v>
      </c>
      <c r="I2388" s="6" t="s">
        <v>297</v>
      </c>
      <c r="J2388" s="6">
        <v>1</v>
      </c>
      <c r="K2388" s="6" t="s">
        <v>810</v>
      </c>
      <c r="L2388" s="8">
        <v>6</v>
      </c>
      <c r="M2388" s="6" t="s">
        <v>297</v>
      </c>
      <c r="N2388" s="6" t="s">
        <v>2452</v>
      </c>
      <c r="R2388" s="6" t="str">
        <f t="shared" si="37"/>
        <v>20185Xã Chiêu Vũ21</v>
      </c>
    </row>
    <row r="2389" spans="1:18">
      <c r="A2389" s="6">
        <v>2388</v>
      </c>
      <c r="B2389" s="6">
        <v>20</v>
      </c>
      <c r="C2389" s="6" t="s">
        <v>2450</v>
      </c>
      <c r="D2389" s="6">
        <v>185</v>
      </c>
      <c r="E2389" s="6" t="s">
        <v>2528</v>
      </c>
      <c r="F2389" s="6">
        <v>6361</v>
      </c>
      <c r="G2389" s="6" t="s">
        <v>2152</v>
      </c>
      <c r="H2389" s="6">
        <v>2</v>
      </c>
      <c r="I2389" s="6" t="s">
        <v>297</v>
      </c>
      <c r="J2389" s="6">
        <v>1</v>
      </c>
      <c r="K2389" s="6" t="s">
        <v>810</v>
      </c>
      <c r="L2389" s="8">
        <v>6</v>
      </c>
      <c r="M2389" s="6" t="s">
        <v>297</v>
      </c>
      <c r="N2389" s="6" t="s">
        <v>2452</v>
      </c>
      <c r="R2389" s="6" t="str">
        <f t="shared" si="37"/>
        <v>20185Xã Tân Hương21</v>
      </c>
    </row>
    <row r="2390" spans="1:18">
      <c r="A2390" s="6">
        <v>2389</v>
      </c>
      <c r="B2390" s="6">
        <v>20</v>
      </c>
      <c r="C2390" s="6" t="s">
        <v>2450</v>
      </c>
      <c r="D2390" s="6">
        <v>185</v>
      </c>
      <c r="E2390" s="6" t="s">
        <v>2528</v>
      </c>
      <c r="F2390" s="6">
        <v>6364</v>
      </c>
      <c r="G2390" s="6" t="s">
        <v>2538</v>
      </c>
      <c r="H2390" s="6">
        <v>2</v>
      </c>
      <c r="I2390" s="6" t="s">
        <v>297</v>
      </c>
      <c r="J2390" s="6">
        <v>1</v>
      </c>
      <c r="K2390" s="6" t="s">
        <v>810</v>
      </c>
      <c r="L2390" s="8">
        <v>6</v>
      </c>
      <c r="M2390" s="6" t="s">
        <v>297</v>
      </c>
      <c r="N2390" s="6" t="s">
        <v>2452</v>
      </c>
      <c r="R2390" s="6" t="str">
        <f t="shared" si="37"/>
        <v>20185Xã Chiến Thắng21</v>
      </c>
    </row>
    <row r="2391" spans="1:18">
      <c r="A2391" s="6">
        <v>2390</v>
      </c>
      <c r="B2391" s="6">
        <v>20</v>
      </c>
      <c r="C2391" s="6" t="s">
        <v>2450</v>
      </c>
      <c r="D2391" s="6">
        <v>185</v>
      </c>
      <c r="E2391" s="6" t="s">
        <v>2528</v>
      </c>
      <c r="F2391" s="6">
        <v>6367</v>
      </c>
      <c r="G2391" s="6" t="s">
        <v>2539</v>
      </c>
      <c r="H2391" s="6">
        <v>2</v>
      </c>
      <c r="I2391" s="6" t="s">
        <v>297</v>
      </c>
      <c r="J2391" s="6">
        <v>1</v>
      </c>
      <c r="K2391" s="6" t="s">
        <v>810</v>
      </c>
      <c r="L2391" s="8">
        <v>6</v>
      </c>
      <c r="M2391" s="6" t="s">
        <v>297</v>
      </c>
      <c r="N2391" s="6" t="s">
        <v>2452</v>
      </c>
      <c r="R2391" s="6" t="str">
        <f t="shared" si="37"/>
        <v>20185Xã Vũ Lăng21</v>
      </c>
    </row>
    <row r="2392" spans="1:18">
      <c r="A2392" s="6">
        <v>2391</v>
      </c>
      <c r="B2392" s="6">
        <v>20</v>
      </c>
      <c r="C2392" s="6" t="s">
        <v>2450</v>
      </c>
      <c r="D2392" s="6">
        <v>185</v>
      </c>
      <c r="E2392" s="6" t="s">
        <v>2528</v>
      </c>
      <c r="F2392" s="6">
        <v>6370</v>
      </c>
      <c r="G2392" s="6" t="s">
        <v>2540</v>
      </c>
      <c r="H2392" s="6">
        <v>2</v>
      </c>
      <c r="I2392" s="6" t="s">
        <v>297</v>
      </c>
      <c r="J2392" s="6">
        <v>1</v>
      </c>
      <c r="K2392" s="6" t="s">
        <v>810</v>
      </c>
      <c r="L2392" s="8">
        <v>6</v>
      </c>
      <c r="M2392" s="6" t="s">
        <v>297</v>
      </c>
      <c r="N2392" s="6" t="s">
        <v>2452</v>
      </c>
      <c r="R2392" s="6" t="str">
        <f t="shared" si="37"/>
        <v>20185Xã Trấn Yên21</v>
      </c>
    </row>
    <row r="2393" spans="1:18">
      <c r="A2393" s="6">
        <v>2392</v>
      </c>
      <c r="B2393" s="6">
        <v>20</v>
      </c>
      <c r="C2393" s="6" t="s">
        <v>2450</v>
      </c>
      <c r="D2393" s="6">
        <v>185</v>
      </c>
      <c r="E2393" s="6" t="s">
        <v>2528</v>
      </c>
      <c r="F2393" s="6">
        <v>6373</v>
      </c>
      <c r="G2393" s="6" t="s">
        <v>2541</v>
      </c>
      <c r="H2393" s="6">
        <v>2</v>
      </c>
      <c r="I2393" s="6" t="s">
        <v>297</v>
      </c>
      <c r="J2393" s="6">
        <v>1</v>
      </c>
      <c r="K2393" s="6" t="s">
        <v>810</v>
      </c>
      <c r="L2393" s="8">
        <v>6</v>
      </c>
      <c r="M2393" s="6" t="s">
        <v>297</v>
      </c>
      <c r="N2393" s="6" t="s">
        <v>2452</v>
      </c>
      <c r="R2393" s="6" t="str">
        <f t="shared" si="37"/>
        <v>20185Xã Vũ Lễ21</v>
      </c>
    </row>
    <row r="2394" spans="1:18">
      <c r="A2394" s="6">
        <v>2393</v>
      </c>
      <c r="B2394" s="6">
        <v>20</v>
      </c>
      <c r="C2394" s="6" t="s">
        <v>2450</v>
      </c>
      <c r="D2394" s="6">
        <v>185</v>
      </c>
      <c r="E2394" s="6" t="s">
        <v>2528</v>
      </c>
      <c r="F2394" s="6">
        <v>6376</v>
      </c>
      <c r="G2394" s="6" t="s">
        <v>2542</v>
      </c>
      <c r="H2394" s="6">
        <v>2</v>
      </c>
      <c r="I2394" s="6" t="s">
        <v>297</v>
      </c>
      <c r="J2394" s="6">
        <v>1</v>
      </c>
      <c r="K2394" s="6" t="s">
        <v>810</v>
      </c>
      <c r="L2394" s="8">
        <v>6</v>
      </c>
      <c r="M2394" s="6" t="s">
        <v>297</v>
      </c>
      <c r="N2394" s="6" t="s">
        <v>2452</v>
      </c>
      <c r="R2394" s="6" t="str">
        <f t="shared" si="37"/>
        <v>20185Xã Nhất Hòa21</v>
      </c>
    </row>
    <row r="2395" spans="1:18">
      <c r="A2395" s="6">
        <v>2394</v>
      </c>
      <c r="B2395" s="6">
        <v>20</v>
      </c>
      <c r="C2395" s="6" t="s">
        <v>2450</v>
      </c>
      <c r="D2395" s="6">
        <v>185</v>
      </c>
      <c r="E2395" s="6" t="s">
        <v>2528</v>
      </c>
      <c r="F2395" s="6">
        <v>6379</v>
      </c>
      <c r="G2395" s="6" t="s">
        <v>969</v>
      </c>
      <c r="H2395" s="6">
        <v>2</v>
      </c>
      <c r="I2395" s="6" t="s">
        <v>297</v>
      </c>
      <c r="J2395" s="6">
        <v>1</v>
      </c>
      <c r="K2395" s="6" t="s">
        <v>810</v>
      </c>
      <c r="L2395" s="8">
        <v>6</v>
      </c>
      <c r="M2395" s="6" t="s">
        <v>297</v>
      </c>
      <c r="N2395" s="6" t="s">
        <v>2452</v>
      </c>
      <c r="R2395" s="6" t="str">
        <f t="shared" si="37"/>
        <v>20185Xã Tân Thành21</v>
      </c>
    </row>
    <row r="2396" spans="1:18">
      <c r="A2396" s="6">
        <v>2395</v>
      </c>
      <c r="B2396" s="6">
        <v>20</v>
      </c>
      <c r="C2396" s="6" t="s">
        <v>2450</v>
      </c>
      <c r="D2396" s="6">
        <v>185</v>
      </c>
      <c r="E2396" s="6" t="s">
        <v>2528</v>
      </c>
      <c r="F2396" s="6">
        <v>6382</v>
      </c>
      <c r="G2396" s="6" t="s">
        <v>2543</v>
      </c>
      <c r="H2396" s="6">
        <v>2</v>
      </c>
      <c r="I2396" s="6" t="s">
        <v>297</v>
      </c>
      <c r="J2396" s="6">
        <v>1</v>
      </c>
      <c r="K2396" s="6" t="s">
        <v>810</v>
      </c>
      <c r="L2396" s="8">
        <v>6</v>
      </c>
      <c r="M2396" s="6" t="s">
        <v>297</v>
      </c>
      <c r="N2396" s="6" t="s">
        <v>2452</v>
      </c>
      <c r="R2396" s="6" t="str">
        <f t="shared" si="37"/>
        <v>20185Xã Nhất Tiến21</v>
      </c>
    </row>
    <row r="2397" spans="1:18">
      <c r="A2397" s="6">
        <v>2396</v>
      </c>
      <c r="B2397" s="6">
        <v>20</v>
      </c>
      <c r="C2397" s="6" t="s">
        <v>2450</v>
      </c>
      <c r="D2397" s="6">
        <v>186</v>
      </c>
      <c r="E2397" s="6" t="s">
        <v>2544</v>
      </c>
      <c r="F2397" s="6">
        <v>6385</v>
      </c>
      <c r="G2397" s="6" t="s">
        <v>2545</v>
      </c>
      <c r="H2397" s="6">
        <v>1</v>
      </c>
      <c r="I2397" s="6" t="s">
        <v>251</v>
      </c>
      <c r="J2397" s="6">
        <v>1</v>
      </c>
      <c r="K2397" s="6" t="s">
        <v>810</v>
      </c>
      <c r="L2397" s="8">
        <v>5</v>
      </c>
      <c r="M2397" s="6" t="s">
        <v>251</v>
      </c>
      <c r="N2397" s="6" t="s">
        <v>2452</v>
      </c>
      <c r="R2397" s="6" t="str">
        <f t="shared" si="37"/>
        <v>20186Thị trấn Hữu Lũng11</v>
      </c>
    </row>
    <row r="2398" spans="1:18">
      <c r="A2398" s="6">
        <v>2397</v>
      </c>
      <c r="B2398" s="6">
        <v>20</v>
      </c>
      <c r="C2398" s="6" t="s">
        <v>2450</v>
      </c>
      <c r="D2398" s="6">
        <v>186</v>
      </c>
      <c r="E2398" s="6" t="s">
        <v>2544</v>
      </c>
      <c r="F2398" s="6">
        <v>6388</v>
      </c>
      <c r="G2398" s="6" t="s">
        <v>2546</v>
      </c>
      <c r="H2398" s="6">
        <v>2</v>
      </c>
      <c r="I2398" s="6" t="s">
        <v>297</v>
      </c>
      <c r="J2398" s="6">
        <v>1</v>
      </c>
      <c r="K2398" s="6" t="s">
        <v>810</v>
      </c>
      <c r="L2398" s="8">
        <v>6</v>
      </c>
      <c r="M2398" s="6" t="s">
        <v>297</v>
      </c>
      <c r="N2398" s="6" t="s">
        <v>2452</v>
      </c>
      <c r="R2398" s="6" t="str">
        <f t="shared" si="37"/>
        <v>20186Xã Hữu Liên21</v>
      </c>
    </row>
    <row r="2399" spans="1:18">
      <c r="A2399" s="6">
        <v>2398</v>
      </c>
      <c r="B2399" s="6">
        <v>20</v>
      </c>
      <c r="C2399" s="6" t="s">
        <v>2450</v>
      </c>
      <c r="D2399" s="6">
        <v>186</v>
      </c>
      <c r="E2399" s="6" t="s">
        <v>2544</v>
      </c>
      <c r="F2399" s="6">
        <v>6391</v>
      </c>
      <c r="G2399" s="6" t="s">
        <v>624</v>
      </c>
      <c r="H2399" s="6">
        <v>2</v>
      </c>
      <c r="I2399" s="6" t="s">
        <v>297</v>
      </c>
      <c r="J2399" s="6">
        <v>1</v>
      </c>
      <c r="K2399" s="6" t="s">
        <v>810</v>
      </c>
      <c r="L2399" s="8">
        <v>6</v>
      </c>
      <c r="M2399" s="6" t="s">
        <v>297</v>
      </c>
      <c r="N2399" s="6" t="s">
        <v>2452</v>
      </c>
      <c r="R2399" s="6" t="str">
        <f t="shared" si="37"/>
        <v>20186Xã Yên Bình21</v>
      </c>
    </row>
    <row r="2400" spans="1:18">
      <c r="A2400" s="6">
        <v>2399</v>
      </c>
      <c r="B2400" s="6">
        <v>20</v>
      </c>
      <c r="C2400" s="6" t="s">
        <v>2450</v>
      </c>
      <c r="D2400" s="6">
        <v>186</v>
      </c>
      <c r="E2400" s="6" t="s">
        <v>2544</v>
      </c>
      <c r="F2400" s="6">
        <v>6394</v>
      </c>
      <c r="G2400" s="6" t="s">
        <v>1382</v>
      </c>
      <c r="H2400" s="6">
        <v>2</v>
      </c>
      <c r="I2400" s="6" t="s">
        <v>297</v>
      </c>
      <c r="J2400" s="6">
        <v>1</v>
      </c>
      <c r="K2400" s="6" t="s">
        <v>810</v>
      </c>
      <c r="L2400" s="8">
        <v>6</v>
      </c>
      <c r="M2400" s="6" t="s">
        <v>297</v>
      </c>
      <c r="N2400" s="6" t="s">
        <v>2452</v>
      </c>
      <c r="R2400" s="6" t="str">
        <f t="shared" si="37"/>
        <v>20186Xã Quyết Thắng21</v>
      </c>
    </row>
    <row r="2401" spans="1:18">
      <c r="A2401" s="6">
        <v>2400</v>
      </c>
      <c r="B2401" s="6">
        <v>20</v>
      </c>
      <c r="C2401" s="6" t="s">
        <v>2450</v>
      </c>
      <c r="D2401" s="6">
        <v>186</v>
      </c>
      <c r="E2401" s="6" t="s">
        <v>2544</v>
      </c>
      <c r="F2401" s="6">
        <v>6397</v>
      </c>
      <c r="G2401" s="6" t="s">
        <v>707</v>
      </c>
      <c r="H2401" s="6">
        <v>2</v>
      </c>
      <c r="I2401" s="6" t="s">
        <v>297</v>
      </c>
      <c r="J2401" s="6">
        <v>1</v>
      </c>
      <c r="K2401" s="6" t="s">
        <v>810</v>
      </c>
      <c r="L2401" s="8">
        <v>6</v>
      </c>
      <c r="M2401" s="6" t="s">
        <v>297</v>
      </c>
      <c r="N2401" s="6" t="s">
        <v>2452</v>
      </c>
      <c r="R2401" s="6" t="str">
        <f t="shared" si="37"/>
        <v>20186Xã Hòa Bình21</v>
      </c>
    </row>
    <row r="2402" spans="1:18">
      <c r="A2402" s="6">
        <v>2401</v>
      </c>
      <c r="B2402" s="6">
        <v>20</v>
      </c>
      <c r="C2402" s="6" t="s">
        <v>2450</v>
      </c>
      <c r="D2402" s="6">
        <v>186</v>
      </c>
      <c r="E2402" s="6" t="s">
        <v>2544</v>
      </c>
      <c r="F2402" s="6">
        <v>6400</v>
      </c>
      <c r="G2402" s="6" t="s">
        <v>1227</v>
      </c>
      <c r="H2402" s="6">
        <v>2</v>
      </c>
      <c r="I2402" s="6" t="s">
        <v>297</v>
      </c>
      <c r="J2402" s="6">
        <v>1</v>
      </c>
      <c r="K2402" s="6" t="s">
        <v>810</v>
      </c>
      <c r="L2402" s="8">
        <v>6</v>
      </c>
      <c r="M2402" s="6" t="s">
        <v>297</v>
      </c>
      <c r="N2402" s="6" t="s">
        <v>2452</v>
      </c>
      <c r="R2402" s="6" t="str">
        <f t="shared" si="37"/>
        <v>20186Xã Yên Thịnh21</v>
      </c>
    </row>
    <row r="2403" spans="1:18">
      <c r="A2403" s="6">
        <v>2402</v>
      </c>
      <c r="B2403" s="6">
        <v>20</v>
      </c>
      <c r="C2403" s="6" t="s">
        <v>2450</v>
      </c>
      <c r="D2403" s="6">
        <v>186</v>
      </c>
      <c r="E2403" s="6" t="s">
        <v>2544</v>
      </c>
      <c r="F2403" s="6">
        <v>6403</v>
      </c>
      <c r="G2403" s="6" t="s">
        <v>605</v>
      </c>
      <c r="H2403" s="6">
        <v>2</v>
      </c>
      <c r="I2403" s="6" t="s">
        <v>297</v>
      </c>
      <c r="J2403" s="6">
        <v>1</v>
      </c>
      <c r="K2403" s="6" t="s">
        <v>810</v>
      </c>
      <c r="L2403" s="8">
        <v>6</v>
      </c>
      <c r="M2403" s="6" t="s">
        <v>297</v>
      </c>
      <c r="N2403" s="6" t="s">
        <v>2452</v>
      </c>
      <c r="R2403" s="6" t="str">
        <f t="shared" si="37"/>
        <v>20186Xã Yên Sơn21</v>
      </c>
    </row>
    <row r="2404" spans="1:18">
      <c r="A2404" s="6">
        <v>2403</v>
      </c>
      <c r="B2404" s="6">
        <v>20</v>
      </c>
      <c r="C2404" s="6" t="s">
        <v>2450</v>
      </c>
      <c r="D2404" s="6">
        <v>186</v>
      </c>
      <c r="E2404" s="6" t="s">
        <v>2544</v>
      </c>
      <c r="F2404" s="6">
        <v>6406</v>
      </c>
      <c r="G2404" s="6" t="s">
        <v>2547</v>
      </c>
      <c r="H2404" s="6">
        <v>2</v>
      </c>
      <c r="I2404" s="6" t="s">
        <v>297</v>
      </c>
      <c r="J2404" s="6">
        <v>1</v>
      </c>
      <c r="K2404" s="6" t="s">
        <v>810</v>
      </c>
      <c r="L2404" s="8">
        <v>6</v>
      </c>
      <c r="M2404" s="6" t="s">
        <v>297</v>
      </c>
      <c r="N2404" s="6" t="s">
        <v>2452</v>
      </c>
      <c r="R2404" s="6" t="str">
        <f t="shared" si="37"/>
        <v>20186Xã Thiện Tân21</v>
      </c>
    </row>
    <row r="2405" spans="1:18">
      <c r="A2405" s="6">
        <v>2404</v>
      </c>
      <c r="B2405" s="6">
        <v>20</v>
      </c>
      <c r="C2405" s="6" t="s">
        <v>2450</v>
      </c>
      <c r="D2405" s="6">
        <v>186</v>
      </c>
      <c r="E2405" s="6" t="s">
        <v>2544</v>
      </c>
      <c r="F2405" s="6">
        <v>6412</v>
      </c>
      <c r="G2405" s="6" t="s">
        <v>2548</v>
      </c>
      <c r="H2405" s="6">
        <v>2</v>
      </c>
      <c r="I2405" s="6" t="s">
        <v>297</v>
      </c>
      <c r="J2405" s="6">
        <v>1</v>
      </c>
      <c r="K2405" s="6" t="s">
        <v>810</v>
      </c>
      <c r="L2405" s="8">
        <v>6</v>
      </c>
      <c r="M2405" s="6" t="s">
        <v>297</v>
      </c>
      <c r="N2405" s="6" t="s">
        <v>2452</v>
      </c>
      <c r="R2405" s="6" t="str">
        <f t="shared" si="37"/>
        <v>20186Xã Yên Vượng21</v>
      </c>
    </row>
    <row r="2406" spans="1:18">
      <c r="A2406" s="6">
        <v>2405</v>
      </c>
      <c r="B2406" s="6">
        <v>20</v>
      </c>
      <c r="C2406" s="6" t="s">
        <v>2450</v>
      </c>
      <c r="D2406" s="6">
        <v>186</v>
      </c>
      <c r="E2406" s="6" t="s">
        <v>2544</v>
      </c>
      <c r="F2406" s="6">
        <v>6415</v>
      </c>
      <c r="G2406" s="6" t="s">
        <v>2044</v>
      </c>
      <c r="H2406" s="6">
        <v>2</v>
      </c>
      <c r="I2406" s="6" t="s">
        <v>297</v>
      </c>
      <c r="J2406" s="6">
        <v>1</v>
      </c>
      <c r="K2406" s="6" t="s">
        <v>810</v>
      </c>
      <c r="L2406" s="8">
        <v>6</v>
      </c>
      <c r="M2406" s="6" t="s">
        <v>297</v>
      </c>
      <c r="N2406" s="6" t="s">
        <v>2452</v>
      </c>
      <c r="R2406" s="6" t="str">
        <f t="shared" si="37"/>
        <v>20186Xã Minh Tiến21</v>
      </c>
    </row>
    <row r="2407" spans="1:18">
      <c r="A2407" s="6">
        <v>2406</v>
      </c>
      <c r="B2407" s="6">
        <v>20</v>
      </c>
      <c r="C2407" s="6" t="s">
        <v>2450</v>
      </c>
      <c r="D2407" s="6">
        <v>186</v>
      </c>
      <c r="E2407" s="6" t="s">
        <v>2544</v>
      </c>
      <c r="F2407" s="6">
        <v>6418</v>
      </c>
      <c r="G2407" s="6" t="s">
        <v>2549</v>
      </c>
      <c r="H2407" s="6">
        <v>2</v>
      </c>
      <c r="I2407" s="6" t="s">
        <v>297</v>
      </c>
      <c r="J2407" s="6">
        <v>1</v>
      </c>
      <c r="K2407" s="6" t="s">
        <v>810</v>
      </c>
      <c r="L2407" s="8">
        <v>6</v>
      </c>
      <c r="M2407" s="6" t="s">
        <v>297</v>
      </c>
      <c r="N2407" s="6" t="s">
        <v>2452</v>
      </c>
      <c r="R2407" s="6" t="str">
        <f t="shared" si="37"/>
        <v>20186Xã Nhật Tiến21</v>
      </c>
    </row>
    <row r="2408" spans="1:18">
      <c r="A2408" s="6">
        <v>2407</v>
      </c>
      <c r="B2408" s="6">
        <v>20</v>
      </c>
      <c r="C2408" s="6" t="s">
        <v>2450</v>
      </c>
      <c r="D2408" s="6">
        <v>186</v>
      </c>
      <c r="E2408" s="6" t="s">
        <v>2544</v>
      </c>
      <c r="F2408" s="6">
        <v>6421</v>
      </c>
      <c r="G2408" s="6" t="s">
        <v>2200</v>
      </c>
      <c r="H2408" s="6">
        <v>2</v>
      </c>
      <c r="I2408" s="6" t="s">
        <v>297</v>
      </c>
      <c r="J2408" s="6">
        <v>1</v>
      </c>
      <c r="K2408" s="6" t="s">
        <v>810</v>
      </c>
      <c r="L2408" s="8">
        <v>6</v>
      </c>
      <c r="M2408" s="6" t="s">
        <v>297</v>
      </c>
      <c r="N2408" s="6" t="s">
        <v>2452</v>
      </c>
      <c r="R2408" s="6" t="str">
        <f t="shared" si="37"/>
        <v>20186Xã Thanh Sơn21</v>
      </c>
    </row>
    <row r="2409" spans="1:18">
      <c r="A2409" s="6">
        <v>2408</v>
      </c>
      <c r="B2409" s="6">
        <v>20</v>
      </c>
      <c r="C2409" s="6" t="s">
        <v>2450</v>
      </c>
      <c r="D2409" s="6">
        <v>186</v>
      </c>
      <c r="E2409" s="6" t="s">
        <v>2544</v>
      </c>
      <c r="F2409" s="6">
        <v>6424</v>
      </c>
      <c r="G2409" s="6" t="s">
        <v>769</v>
      </c>
      <c r="H2409" s="6">
        <v>2</v>
      </c>
      <c r="I2409" s="6" t="s">
        <v>297</v>
      </c>
      <c r="J2409" s="6">
        <v>1</v>
      </c>
      <c r="K2409" s="6" t="s">
        <v>810</v>
      </c>
      <c r="L2409" s="8">
        <v>6</v>
      </c>
      <c r="M2409" s="6" t="s">
        <v>297</v>
      </c>
      <c r="N2409" s="6" t="s">
        <v>2452</v>
      </c>
      <c r="R2409" s="6" t="str">
        <f t="shared" si="37"/>
        <v>20186Xã Đồng Tân21</v>
      </c>
    </row>
    <row r="2410" spans="1:18">
      <c r="A2410" s="6">
        <v>2409</v>
      </c>
      <c r="B2410" s="6">
        <v>20</v>
      </c>
      <c r="C2410" s="6" t="s">
        <v>2450</v>
      </c>
      <c r="D2410" s="6">
        <v>186</v>
      </c>
      <c r="E2410" s="6" t="s">
        <v>2544</v>
      </c>
      <c r="F2410" s="6">
        <v>6427</v>
      </c>
      <c r="G2410" s="6" t="s">
        <v>2550</v>
      </c>
      <c r="H2410" s="6">
        <v>2</v>
      </c>
      <c r="I2410" s="6" t="s">
        <v>297</v>
      </c>
      <c r="J2410" s="6">
        <v>1</v>
      </c>
      <c r="K2410" s="6" t="s">
        <v>810</v>
      </c>
      <c r="L2410" s="8">
        <v>6</v>
      </c>
      <c r="M2410" s="6" t="s">
        <v>297</v>
      </c>
      <c r="N2410" s="6" t="s">
        <v>2452</v>
      </c>
      <c r="R2410" s="6" t="str">
        <f t="shared" si="37"/>
        <v>20186Xã Cai Kinh21</v>
      </c>
    </row>
    <row r="2411" spans="1:18">
      <c r="A2411" s="6">
        <v>2410</v>
      </c>
      <c r="B2411" s="6">
        <v>20</v>
      </c>
      <c r="C2411" s="6" t="s">
        <v>2450</v>
      </c>
      <c r="D2411" s="6">
        <v>186</v>
      </c>
      <c r="E2411" s="6" t="s">
        <v>2544</v>
      </c>
      <c r="F2411" s="6">
        <v>6430</v>
      </c>
      <c r="G2411" s="6" t="s">
        <v>2551</v>
      </c>
      <c r="H2411" s="6">
        <v>2</v>
      </c>
      <c r="I2411" s="6" t="s">
        <v>297</v>
      </c>
      <c r="J2411" s="6">
        <v>1</v>
      </c>
      <c r="K2411" s="6" t="s">
        <v>810</v>
      </c>
      <c r="L2411" s="8">
        <v>6</v>
      </c>
      <c r="M2411" s="6" t="s">
        <v>297</v>
      </c>
      <c r="N2411" s="6" t="s">
        <v>2452</v>
      </c>
      <c r="R2411" s="6" t="str">
        <f t="shared" si="37"/>
        <v>20186Xã Hòa Lạc21</v>
      </c>
    </row>
    <row r="2412" spans="1:18">
      <c r="A2412" s="6">
        <v>2411</v>
      </c>
      <c r="B2412" s="6">
        <v>20</v>
      </c>
      <c r="C2412" s="6" t="s">
        <v>2450</v>
      </c>
      <c r="D2412" s="6">
        <v>186</v>
      </c>
      <c r="E2412" s="6" t="s">
        <v>2544</v>
      </c>
      <c r="F2412" s="6">
        <v>6433</v>
      </c>
      <c r="G2412" s="6" t="s">
        <v>2552</v>
      </c>
      <c r="H2412" s="6">
        <v>2</v>
      </c>
      <c r="I2412" s="6" t="s">
        <v>297</v>
      </c>
      <c r="J2412" s="6">
        <v>1</v>
      </c>
      <c r="K2412" s="6" t="s">
        <v>810</v>
      </c>
      <c r="L2412" s="8">
        <v>6</v>
      </c>
      <c r="M2412" s="6" t="s">
        <v>297</v>
      </c>
      <c r="N2412" s="6" t="s">
        <v>2452</v>
      </c>
      <c r="R2412" s="6" t="str">
        <f t="shared" si="37"/>
        <v>20186Xã Vân Nham21</v>
      </c>
    </row>
    <row r="2413" spans="1:18">
      <c r="A2413" s="6">
        <v>2412</v>
      </c>
      <c r="B2413" s="6">
        <v>20</v>
      </c>
      <c r="C2413" s="6" t="s">
        <v>2450</v>
      </c>
      <c r="D2413" s="6">
        <v>186</v>
      </c>
      <c r="E2413" s="6" t="s">
        <v>2544</v>
      </c>
      <c r="F2413" s="6">
        <v>6436</v>
      </c>
      <c r="G2413" s="6" t="s">
        <v>766</v>
      </c>
      <c r="H2413" s="6">
        <v>2</v>
      </c>
      <c r="I2413" s="6" t="s">
        <v>297</v>
      </c>
      <c r="J2413" s="6">
        <v>1</v>
      </c>
      <c r="K2413" s="6" t="s">
        <v>810</v>
      </c>
      <c r="L2413" s="8">
        <v>6</v>
      </c>
      <c r="M2413" s="6" t="s">
        <v>297</v>
      </c>
      <c r="N2413" s="6" t="s">
        <v>2452</v>
      </c>
      <c r="R2413" s="6" t="str">
        <f t="shared" si="37"/>
        <v>20186Xã Đồng Tiến21</v>
      </c>
    </row>
    <row r="2414" spans="1:18">
      <c r="A2414" s="6">
        <v>2413</v>
      </c>
      <c r="B2414" s="6">
        <v>20</v>
      </c>
      <c r="C2414" s="6" t="s">
        <v>2450</v>
      </c>
      <c r="D2414" s="6">
        <v>186</v>
      </c>
      <c r="E2414" s="6" t="s">
        <v>2544</v>
      </c>
      <c r="F2414" s="6">
        <v>6442</v>
      </c>
      <c r="G2414" s="6" t="s">
        <v>969</v>
      </c>
      <c r="H2414" s="6">
        <v>2</v>
      </c>
      <c r="I2414" s="6" t="s">
        <v>297</v>
      </c>
      <c r="J2414" s="6">
        <v>1</v>
      </c>
      <c r="K2414" s="6" t="s">
        <v>810</v>
      </c>
      <c r="L2414" s="8">
        <v>6</v>
      </c>
      <c r="M2414" s="6" t="s">
        <v>297</v>
      </c>
      <c r="N2414" s="6" t="s">
        <v>2452</v>
      </c>
      <c r="R2414" s="6" t="str">
        <f t="shared" si="37"/>
        <v>20186Xã Tân Thành21</v>
      </c>
    </row>
    <row r="2415" spans="1:18">
      <c r="A2415" s="6">
        <v>2414</v>
      </c>
      <c r="B2415" s="6">
        <v>20</v>
      </c>
      <c r="C2415" s="6" t="s">
        <v>2450</v>
      </c>
      <c r="D2415" s="6">
        <v>186</v>
      </c>
      <c r="E2415" s="6" t="s">
        <v>2544</v>
      </c>
      <c r="F2415" s="6">
        <v>6445</v>
      </c>
      <c r="G2415" s="6" t="s">
        <v>2195</v>
      </c>
      <c r="H2415" s="6">
        <v>2</v>
      </c>
      <c r="I2415" s="6" t="s">
        <v>297</v>
      </c>
      <c r="J2415" s="6">
        <v>1</v>
      </c>
      <c r="K2415" s="6" t="s">
        <v>810</v>
      </c>
      <c r="L2415" s="8">
        <v>6</v>
      </c>
      <c r="M2415" s="6" t="s">
        <v>297</v>
      </c>
      <c r="N2415" s="6" t="s">
        <v>2452</v>
      </c>
      <c r="R2415" s="6" t="str">
        <f t="shared" si="37"/>
        <v>20186Xã Hòa Sơn21</v>
      </c>
    </row>
    <row r="2416" spans="1:18">
      <c r="A2416" s="6">
        <v>2415</v>
      </c>
      <c r="B2416" s="6">
        <v>20</v>
      </c>
      <c r="C2416" s="6" t="s">
        <v>2450</v>
      </c>
      <c r="D2416" s="6">
        <v>186</v>
      </c>
      <c r="E2416" s="6" t="s">
        <v>2544</v>
      </c>
      <c r="F2416" s="6">
        <v>6448</v>
      </c>
      <c r="G2416" s="6" t="s">
        <v>911</v>
      </c>
      <c r="H2416" s="6">
        <v>2</v>
      </c>
      <c r="I2416" s="6" t="s">
        <v>297</v>
      </c>
      <c r="J2416" s="6">
        <v>1</v>
      </c>
      <c r="K2416" s="6" t="s">
        <v>810</v>
      </c>
      <c r="L2416" s="8">
        <v>6</v>
      </c>
      <c r="M2416" s="6" t="s">
        <v>297</v>
      </c>
      <c r="N2416" s="6" t="s">
        <v>2452</v>
      </c>
      <c r="R2416" s="6" t="str">
        <f t="shared" si="37"/>
        <v>20186Xã Minh Sơn21</v>
      </c>
    </row>
    <row r="2417" spans="1:18">
      <c r="A2417" s="6">
        <v>2416</v>
      </c>
      <c r="B2417" s="6">
        <v>20</v>
      </c>
      <c r="C2417" s="6" t="s">
        <v>2450</v>
      </c>
      <c r="D2417" s="6">
        <v>186</v>
      </c>
      <c r="E2417" s="6" t="s">
        <v>2544</v>
      </c>
      <c r="F2417" s="6">
        <v>6451</v>
      </c>
      <c r="G2417" s="6" t="s">
        <v>2553</v>
      </c>
      <c r="H2417" s="6">
        <v>2</v>
      </c>
      <c r="I2417" s="6" t="s">
        <v>297</v>
      </c>
      <c r="J2417" s="6">
        <v>1</v>
      </c>
      <c r="K2417" s="6" t="s">
        <v>810</v>
      </c>
      <c r="L2417" s="8">
        <v>6</v>
      </c>
      <c r="M2417" s="6" t="s">
        <v>297</v>
      </c>
      <c r="N2417" s="6" t="s">
        <v>2452</v>
      </c>
      <c r="R2417" s="6" t="str">
        <f t="shared" si="37"/>
        <v>20186Xã Hồ Sơn21</v>
      </c>
    </row>
    <row r="2418" spans="1:18">
      <c r="A2418" s="6">
        <v>2417</v>
      </c>
      <c r="B2418" s="6">
        <v>20</v>
      </c>
      <c r="C2418" s="6" t="s">
        <v>2450</v>
      </c>
      <c r="D2418" s="6">
        <v>186</v>
      </c>
      <c r="E2418" s="6" t="s">
        <v>2544</v>
      </c>
      <c r="F2418" s="6">
        <v>6454</v>
      </c>
      <c r="G2418" s="6" t="s">
        <v>744</v>
      </c>
      <c r="H2418" s="6">
        <v>2</v>
      </c>
      <c r="I2418" s="6" t="s">
        <v>297</v>
      </c>
      <c r="J2418" s="6">
        <v>1</v>
      </c>
      <c r="K2418" s="6" t="s">
        <v>810</v>
      </c>
      <c r="L2418" s="8">
        <v>6</v>
      </c>
      <c r="M2418" s="6" t="s">
        <v>297</v>
      </c>
      <c r="N2418" s="6" t="s">
        <v>2452</v>
      </c>
      <c r="R2418" s="6" t="str">
        <f t="shared" si="37"/>
        <v>20186Xã Sơn Hà21</v>
      </c>
    </row>
    <row r="2419" spans="1:18">
      <c r="A2419" s="6">
        <v>2418</v>
      </c>
      <c r="B2419" s="6">
        <v>20</v>
      </c>
      <c r="C2419" s="6" t="s">
        <v>2450</v>
      </c>
      <c r="D2419" s="6">
        <v>186</v>
      </c>
      <c r="E2419" s="6" t="s">
        <v>2544</v>
      </c>
      <c r="F2419" s="6">
        <v>6457</v>
      </c>
      <c r="G2419" s="6" t="s">
        <v>2554</v>
      </c>
      <c r="H2419" s="6">
        <v>2</v>
      </c>
      <c r="I2419" s="6" t="s">
        <v>297</v>
      </c>
      <c r="J2419" s="6">
        <v>1</v>
      </c>
      <c r="K2419" s="6" t="s">
        <v>810</v>
      </c>
      <c r="L2419" s="8">
        <v>6</v>
      </c>
      <c r="M2419" s="6" t="s">
        <v>297</v>
      </c>
      <c r="N2419" s="6" t="s">
        <v>2452</v>
      </c>
      <c r="R2419" s="6" t="str">
        <f t="shared" si="37"/>
        <v>20186Xã Minh Hòa21</v>
      </c>
    </row>
    <row r="2420" spans="1:18">
      <c r="A2420" s="6">
        <v>2419</v>
      </c>
      <c r="B2420" s="6">
        <v>20</v>
      </c>
      <c r="C2420" s="6" t="s">
        <v>2450</v>
      </c>
      <c r="D2420" s="6">
        <v>186</v>
      </c>
      <c r="E2420" s="6" t="s">
        <v>2544</v>
      </c>
      <c r="F2420" s="6">
        <v>6460</v>
      </c>
      <c r="G2420" s="6" t="s">
        <v>2555</v>
      </c>
      <c r="H2420" s="6">
        <v>2</v>
      </c>
      <c r="I2420" s="6" t="s">
        <v>297</v>
      </c>
      <c r="J2420" s="6">
        <v>1</v>
      </c>
      <c r="K2420" s="6" t="s">
        <v>810</v>
      </c>
      <c r="L2420" s="8">
        <v>6</v>
      </c>
      <c r="M2420" s="6" t="s">
        <v>297</v>
      </c>
      <c r="N2420" s="6" t="s">
        <v>2452</v>
      </c>
      <c r="R2420" s="6" t="str">
        <f t="shared" si="37"/>
        <v>20186Xã Hòa Thắng21</v>
      </c>
    </row>
    <row r="2421" spans="1:18">
      <c r="A2421" s="6">
        <v>2420</v>
      </c>
      <c r="B2421" s="6">
        <v>20</v>
      </c>
      <c r="C2421" s="6" t="s">
        <v>2450</v>
      </c>
      <c r="D2421" s="6">
        <v>187</v>
      </c>
      <c r="E2421" s="6" t="s">
        <v>2556</v>
      </c>
      <c r="F2421" s="6">
        <v>6463</v>
      </c>
      <c r="G2421" s="6" t="s">
        <v>2557</v>
      </c>
      <c r="H2421" s="6">
        <v>1</v>
      </c>
      <c r="I2421" s="6" t="s">
        <v>251</v>
      </c>
      <c r="J2421" s="6">
        <v>1</v>
      </c>
      <c r="K2421" s="6" t="s">
        <v>810</v>
      </c>
      <c r="L2421" s="8">
        <v>5</v>
      </c>
      <c r="M2421" s="6" t="s">
        <v>251</v>
      </c>
      <c r="N2421" s="6" t="s">
        <v>2452</v>
      </c>
      <c r="R2421" s="6" t="str">
        <f t="shared" si="37"/>
        <v>20187Thị trấn Đồng Mỏ11</v>
      </c>
    </row>
    <row r="2422" spans="1:18">
      <c r="A2422" s="6">
        <v>2421</v>
      </c>
      <c r="B2422" s="6">
        <v>20</v>
      </c>
      <c r="C2422" s="6" t="s">
        <v>2450</v>
      </c>
      <c r="D2422" s="6">
        <v>187</v>
      </c>
      <c r="E2422" s="6" t="s">
        <v>2556</v>
      </c>
      <c r="F2422" s="6">
        <v>6466</v>
      </c>
      <c r="G2422" s="6" t="s">
        <v>2558</v>
      </c>
      <c r="H2422" s="6">
        <v>1</v>
      </c>
      <c r="I2422" s="6" t="s">
        <v>251</v>
      </c>
      <c r="J2422" s="6">
        <v>1</v>
      </c>
      <c r="K2422" s="6" t="s">
        <v>810</v>
      </c>
      <c r="L2422" s="8">
        <v>5</v>
      </c>
      <c r="M2422" s="6" t="s">
        <v>251</v>
      </c>
      <c r="N2422" s="6" t="s">
        <v>2452</v>
      </c>
      <c r="R2422" s="6" t="str">
        <f t="shared" si="37"/>
        <v>20187Thị trấn Chi Lăng11</v>
      </c>
    </row>
    <row r="2423" spans="1:18">
      <c r="A2423" s="6">
        <v>2422</v>
      </c>
      <c r="B2423" s="6">
        <v>20</v>
      </c>
      <c r="C2423" s="6" t="s">
        <v>2450</v>
      </c>
      <c r="D2423" s="6">
        <v>187</v>
      </c>
      <c r="E2423" s="6" t="s">
        <v>2556</v>
      </c>
      <c r="F2423" s="6">
        <v>6469</v>
      </c>
      <c r="G2423" s="6" t="s">
        <v>2559</v>
      </c>
      <c r="H2423" s="6">
        <v>2</v>
      </c>
      <c r="I2423" s="6" t="s">
        <v>297</v>
      </c>
      <c r="J2423" s="6">
        <v>1</v>
      </c>
      <c r="K2423" s="6" t="s">
        <v>810</v>
      </c>
      <c r="L2423" s="8">
        <v>6</v>
      </c>
      <c r="M2423" s="6" t="s">
        <v>297</v>
      </c>
      <c r="N2423" s="6" t="s">
        <v>2452</v>
      </c>
      <c r="R2423" s="6" t="str">
        <f t="shared" si="37"/>
        <v>20187Xã Vân An21</v>
      </c>
    </row>
    <row r="2424" spans="1:18">
      <c r="A2424" s="6">
        <v>2423</v>
      </c>
      <c r="B2424" s="6">
        <v>20</v>
      </c>
      <c r="C2424" s="6" t="s">
        <v>2450</v>
      </c>
      <c r="D2424" s="6">
        <v>187</v>
      </c>
      <c r="E2424" s="6" t="s">
        <v>2556</v>
      </c>
      <c r="F2424" s="6">
        <v>6472</v>
      </c>
      <c r="G2424" s="6" t="s">
        <v>2560</v>
      </c>
      <c r="H2424" s="6">
        <v>2</v>
      </c>
      <c r="I2424" s="6" t="s">
        <v>297</v>
      </c>
      <c r="J2424" s="6">
        <v>1</v>
      </c>
      <c r="K2424" s="6" t="s">
        <v>810</v>
      </c>
      <c r="L2424" s="8">
        <v>6</v>
      </c>
      <c r="M2424" s="6" t="s">
        <v>297</v>
      </c>
      <c r="N2424" s="6" t="s">
        <v>2452</v>
      </c>
      <c r="R2424" s="6" t="str">
        <f t="shared" si="37"/>
        <v>20187Xã Vân Thủy21</v>
      </c>
    </row>
    <row r="2425" spans="1:18">
      <c r="A2425" s="6">
        <v>2424</v>
      </c>
      <c r="B2425" s="6">
        <v>20</v>
      </c>
      <c r="C2425" s="6" t="s">
        <v>2450</v>
      </c>
      <c r="D2425" s="6">
        <v>187</v>
      </c>
      <c r="E2425" s="6" t="s">
        <v>2556</v>
      </c>
      <c r="F2425" s="6">
        <v>6475</v>
      </c>
      <c r="G2425" s="6" t="s">
        <v>2561</v>
      </c>
      <c r="H2425" s="6">
        <v>2</v>
      </c>
      <c r="I2425" s="6" t="s">
        <v>297</v>
      </c>
      <c r="J2425" s="6">
        <v>1</v>
      </c>
      <c r="K2425" s="6" t="s">
        <v>810</v>
      </c>
      <c r="L2425" s="8">
        <v>6</v>
      </c>
      <c r="M2425" s="6" t="s">
        <v>297</v>
      </c>
      <c r="N2425" s="6" t="s">
        <v>2452</v>
      </c>
      <c r="R2425" s="6" t="str">
        <f t="shared" si="37"/>
        <v>20187Xã Gia Lộc21</v>
      </c>
    </row>
    <row r="2426" spans="1:18">
      <c r="A2426" s="6">
        <v>2425</v>
      </c>
      <c r="B2426" s="6">
        <v>20</v>
      </c>
      <c r="C2426" s="6" t="s">
        <v>2450</v>
      </c>
      <c r="D2426" s="6">
        <v>187</v>
      </c>
      <c r="E2426" s="6" t="s">
        <v>2556</v>
      </c>
      <c r="F2426" s="6">
        <v>6478</v>
      </c>
      <c r="G2426" s="6" t="s">
        <v>2562</v>
      </c>
      <c r="H2426" s="6">
        <v>2</v>
      </c>
      <c r="I2426" s="6" t="s">
        <v>297</v>
      </c>
      <c r="J2426" s="6">
        <v>1</v>
      </c>
      <c r="K2426" s="6" t="s">
        <v>810</v>
      </c>
      <c r="L2426" s="8">
        <v>6</v>
      </c>
      <c r="M2426" s="6" t="s">
        <v>297</v>
      </c>
      <c r="N2426" s="6" t="s">
        <v>2452</v>
      </c>
      <c r="R2426" s="6" t="str">
        <f t="shared" si="37"/>
        <v>20187Xã Bắc Thủy21</v>
      </c>
    </row>
    <row r="2427" spans="1:18">
      <c r="A2427" s="6">
        <v>2426</v>
      </c>
      <c r="B2427" s="6">
        <v>20</v>
      </c>
      <c r="C2427" s="6" t="s">
        <v>2450</v>
      </c>
      <c r="D2427" s="6">
        <v>187</v>
      </c>
      <c r="E2427" s="6" t="s">
        <v>2556</v>
      </c>
      <c r="F2427" s="6">
        <v>6481</v>
      </c>
      <c r="G2427" s="6" t="s">
        <v>2538</v>
      </c>
      <c r="H2427" s="6">
        <v>2</v>
      </c>
      <c r="I2427" s="6" t="s">
        <v>297</v>
      </c>
      <c r="J2427" s="6">
        <v>1</v>
      </c>
      <c r="K2427" s="6" t="s">
        <v>810</v>
      </c>
      <c r="L2427" s="8">
        <v>6</v>
      </c>
      <c r="M2427" s="6" t="s">
        <v>297</v>
      </c>
      <c r="N2427" s="6" t="s">
        <v>2452</v>
      </c>
      <c r="R2427" s="6" t="str">
        <f t="shared" si="37"/>
        <v>20187Xã Chiến Thắng21</v>
      </c>
    </row>
    <row r="2428" spans="1:18">
      <c r="A2428" s="6">
        <v>2427</v>
      </c>
      <c r="B2428" s="6">
        <v>20</v>
      </c>
      <c r="C2428" s="6" t="s">
        <v>2450</v>
      </c>
      <c r="D2428" s="6">
        <v>187</v>
      </c>
      <c r="E2428" s="6" t="s">
        <v>2556</v>
      </c>
      <c r="F2428" s="6">
        <v>6484</v>
      </c>
      <c r="G2428" s="6" t="s">
        <v>2563</v>
      </c>
      <c r="H2428" s="6">
        <v>2</v>
      </c>
      <c r="I2428" s="6" t="s">
        <v>297</v>
      </c>
      <c r="J2428" s="6">
        <v>1</v>
      </c>
      <c r="K2428" s="6" t="s">
        <v>810</v>
      </c>
      <c r="L2428" s="8">
        <v>6</v>
      </c>
      <c r="M2428" s="6" t="s">
        <v>297</v>
      </c>
      <c r="N2428" s="6" t="s">
        <v>2452</v>
      </c>
      <c r="R2428" s="6" t="str">
        <f t="shared" si="37"/>
        <v>20187Xã Mai Sao21</v>
      </c>
    </row>
    <row r="2429" spans="1:18">
      <c r="A2429" s="6">
        <v>2428</v>
      </c>
      <c r="B2429" s="6">
        <v>20</v>
      </c>
      <c r="C2429" s="6" t="s">
        <v>2450</v>
      </c>
      <c r="D2429" s="6">
        <v>187</v>
      </c>
      <c r="E2429" s="6" t="s">
        <v>2556</v>
      </c>
      <c r="F2429" s="6">
        <v>6487</v>
      </c>
      <c r="G2429" s="6" t="s">
        <v>2564</v>
      </c>
      <c r="H2429" s="6">
        <v>2</v>
      </c>
      <c r="I2429" s="6" t="s">
        <v>297</v>
      </c>
      <c r="J2429" s="6">
        <v>1</v>
      </c>
      <c r="K2429" s="6" t="s">
        <v>810</v>
      </c>
      <c r="L2429" s="8">
        <v>6</v>
      </c>
      <c r="M2429" s="6" t="s">
        <v>297</v>
      </c>
      <c r="N2429" s="6" t="s">
        <v>2452</v>
      </c>
      <c r="R2429" s="6" t="str">
        <f t="shared" si="37"/>
        <v>20187Xã Bằng Hữu21</v>
      </c>
    </row>
    <row r="2430" spans="1:18">
      <c r="A2430" s="6">
        <v>2429</v>
      </c>
      <c r="B2430" s="6">
        <v>20</v>
      </c>
      <c r="C2430" s="6" t="s">
        <v>2450</v>
      </c>
      <c r="D2430" s="6">
        <v>187</v>
      </c>
      <c r="E2430" s="6" t="s">
        <v>2556</v>
      </c>
      <c r="F2430" s="6">
        <v>6490</v>
      </c>
      <c r="G2430" s="6" t="s">
        <v>2565</v>
      </c>
      <c r="H2430" s="6">
        <v>2</v>
      </c>
      <c r="I2430" s="6" t="s">
        <v>297</v>
      </c>
      <c r="J2430" s="6">
        <v>1</v>
      </c>
      <c r="K2430" s="6" t="s">
        <v>810</v>
      </c>
      <c r="L2430" s="8">
        <v>6</v>
      </c>
      <c r="M2430" s="6" t="s">
        <v>297</v>
      </c>
      <c r="N2430" s="6" t="s">
        <v>2452</v>
      </c>
      <c r="R2430" s="6" t="str">
        <f t="shared" si="37"/>
        <v>20187Xã Thượng Cường21</v>
      </c>
    </row>
    <row r="2431" spans="1:18">
      <c r="A2431" s="6">
        <v>2430</v>
      </c>
      <c r="B2431" s="6">
        <v>20</v>
      </c>
      <c r="C2431" s="6" t="s">
        <v>2450</v>
      </c>
      <c r="D2431" s="6">
        <v>187</v>
      </c>
      <c r="E2431" s="6" t="s">
        <v>2556</v>
      </c>
      <c r="F2431" s="6">
        <v>6493</v>
      </c>
      <c r="G2431" s="6" t="s">
        <v>2566</v>
      </c>
      <c r="H2431" s="6">
        <v>2</v>
      </c>
      <c r="I2431" s="6" t="s">
        <v>297</v>
      </c>
      <c r="J2431" s="6">
        <v>1</v>
      </c>
      <c r="K2431" s="6" t="s">
        <v>810</v>
      </c>
      <c r="L2431" s="8">
        <v>6</v>
      </c>
      <c r="M2431" s="6" t="s">
        <v>297</v>
      </c>
      <c r="N2431" s="6" t="s">
        <v>2452</v>
      </c>
      <c r="R2431" s="6" t="str">
        <f t="shared" si="37"/>
        <v>20187Xã Bằng Mạc21</v>
      </c>
    </row>
    <row r="2432" spans="1:18">
      <c r="A2432" s="6">
        <v>2431</v>
      </c>
      <c r="B2432" s="6">
        <v>20</v>
      </c>
      <c r="C2432" s="6" t="s">
        <v>2450</v>
      </c>
      <c r="D2432" s="6">
        <v>187</v>
      </c>
      <c r="E2432" s="6" t="s">
        <v>2556</v>
      </c>
      <c r="F2432" s="6">
        <v>6496</v>
      </c>
      <c r="G2432" s="6" t="s">
        <v>1322</v>
      </c>
      <c r="H2432" s="6">
        <v>2</v>
      </c>
      <c r="I2432" s="6" t="s">
        <v>297</v>
      </c>
      <c r="J2432" s="6">
        <v>1</v>
      </c>
      <c r="K2432" s="6" t="s">
        <v>810</v>
      </c>
      <c r="L2432" s="8">
        <v>6</v>
      </c>
      <c r="M2432" s="6" t="s">
        <v>297</v>
      </c>
      <c r="N2432" s="6" t="s">
        <v>2452</v>
      </c>
      <c r="R2432" s="6" t="str">
        <f t="shared" si="37"/>
        <v>20187Xã Nhân Lý21</v>
      </c>
    </row>
    <row r="2433" spans="1:18">
      <c r="A2433" s="6">
        <v>2432</v>
      </c>
      <c r="B2433" s="6">
        <v>20</v>
      </c>
      <c r="C2433" s="6" t="s">
        <v>2450</v>
      </c>
      <c r="D2433" s="6">
        <v>187</v>
      </c>
      <c r="E2433" s="6" t="s">
        <v>2556</v>
      </c>
      <c r="F2433" s="6">
        <v>6499</v>
      </c>
      <c r="G2433" s="6" t="s">
        <v>2194</v>
      </c>
      <c r="H2433" s="6">
        <v>2</v>
      </c>
      <c r="I2433" s="6" t="s">
        <v>297</v>
      </c>
      <c r="J2433" s="6">
        <v>1</v>
      </c>
      <c r="K2433" s="6" t="s">
        <v>810</v>
      </c>
      <c r="L2433" s="8">
        <v>6</v>
      </c>
      <c r="M2433" s="6" t="s">
        <v>297</v>
      </c>
      <c r="N2433" s="6" t="s">
        <v>2452</v>
      </c>
      <c r="R2433" s="6" t="str">
        <f t="shared" si="37"/>
        <v>20187Xã Lâm Sơn21</v>
      </c>
    </row>
    <row r="2434" spans="1:18">
      <c r="A2434" s="6">
        <v>2433</v>
      </c>
      <c r="B2434" s="6">
        <v>20</v>
      </c>
      <c r="C2434" s="6" t="s">
        <v>2450</v>
      </c>
      <c r="D2434" s="6">
        <v>187</v>
      </c>
      <c r="E2434" s="6" t="s">
        <v>2556</v>
      </c>
      <c r="F2434" s="6">
        <v>6502</v>
      </c>
      <c r="G2434" s="6" t="s">
        <v>2199</v>
      </c>
      <c r="H2434" s="6">
        <v>2</v>
      </c>
      <c r="I2434" s="6" t="s">
        <v>297</v>
      </c>
      <c r="J2434" s="6">
        <v>1</v>
      </c>
      <c r="K2434" s="6" t="s">
        <v>810</v>
      </c>
      <c r="L2434" s="8">
        <v>6</v>
      </c>
      <c r="M2434" s="6" t="s">
        <v>297</v>
      </c>
      <c r="N2434" s="6" t="s">
        <v>2452</v>
      </c>
      <c r="R2434" s="6" t="str">
        <f t="shared" si="37"/>
        <v>20187Xã Liên Sơn21</v>
      </c>
    </row>
    <row r="2435" spans="1:18">
      <c r="A2435" s="6">
        <v>2434</v>
      </c>
      <c r="B2435" s="6">
        <v>20</v>
      </c>
      <c r="C2435" s="6" t="s">
        <v>2450</v>
      </c>
      <c r="D2435" s="6">
        <v>187</v>
      </c>
      <c r="E2435" s="6" t="s">
        <v>2556</v>
      </c>
      <c r="F2435" s="6">
        <v>6505</v>
      </c>
      <c r="G2435" s="6" t="s">
        <v>2567</v>
      </c>
      <c r="H2435" s="6">
        <v>2</v>
      </c>
      <c r="I2435" s="6" t="s">
        <v>297</v>
      </c>
      <c r="J2435" s="6">
        <v>1</v>
      </c>
      <c r="K2435" s="6" t="s">
        <v>810</v>
      </c>
      <c r="L2435" s="8">
        <v>6</v>
      </c>
      <c r="M2435" s="6" t="s">
        <v>297</v>
      </c>
      <c r="N2435" s="6" t="s">
        <v>2452</v>
      </c>
      <c r="R2435" s="6" t="str">
        <f t="shared" ref="R2435:R2498" si="38">CONCATENATE(B2435,D2435,G2435,H2435,J2435)</f>
        <v>20187Xã Vạn Linh21</v>
      </c>
    </row>
    <row r="2436" spans="1:18">
      <c r="A2436" s="6">
        <v>2435</v>
      </c>
      <c r="B2436" s="6">
        <v>20</v>
      </c>
      <c r="C2436" s="6" t="s">
        <v>2450</v>
      </c>
      <c r="D2436" s="6">
        <v>187</v>
      </c>
      <c r="E2436" s="6" t="s">
        <v>2556</v>
      </c>
      <c r="F2436" s="6">
        <v>6508</v>
      </c>
      <c r="G2436" s="6" t="s">
        <v>707</v>
      </c>
      <c r="H2436" s="6">
        <v>2</v>
      </c>
      <c r="I2436" s="6" t="s">
        <v>297</v>
      </c>
      <c r="J2436" s="6">
        <v>1</v>
      </c>
      <c r="K2436" s="6" t="s">
        <v>810</v>
      </c>
      <c r="L2436" s="8">
        <v>6</v>
      </c>
      <c r="M2436" s="6" t="s">
        <v>297</v>
      </c>
      <c r="N2436" s="6" t="s">
        <v>2452</v>
      </c>
      <c r="R2436" s="6" t="str">
        <f t="shared" si="38"/>
        <v>20187Xã Hòa Bình21</v>
      </c>
    </row>
    <row r="2437" spans="1:18">
      <c r="A2437" s="6">
        <v>2436</v>
      </c>
      <c r="B2437" s="6">
        <v>20</v>
      </c>
      <c r="C2437" s="6" t="s">
        <v>2450</v>
      </c>
      <c r="D2437" s="6">
        <v>187</v>
      </c>
      <c r="E2437" s="6" t="s">
        <v>2556</v>
      </c>
      <c r="F2437" s="6">
        <v>6514</v>
      </c>
      <c r="G2437" s="6" t="s">
        <v>2568</v>
      </c>
      <c r="H2437" s="6">
        <v>2</v>
      </c>
      <c r="I2437" s="6" t="s">
        <v>297</v>
      </c>
      <c r="J2437" s="6">
        <v>1</v>
      </c>
      <c r="K2437" s="6" t="s">
        <v>810</v>
      </c>
      <c r="L2437" s="8">
        <v>6</v>
      </c>
      <c r="M2437" s="6" t="s">
        <v>297</v>
      </c>
      <c r="N2437" s="6" t="s">
        <v>2452</v>
      </c>
      <c r="R2437" s="6" t="str">
        <f t="shared" si="38"/>
        <v>20187Xã Hữu Kiên21</v>
      </c>
    </row>
    <row r="2438" spans="1:18">
      <c r="A2438" s="6">
        <v>2437</v>
      </c>
      <c r="B2438" s="6">
        <v>20</v>
      </c>
      <c r="C2438" s="6" t="s">
        <v>2450</v>
      </c>
      <c r="D2438" s="6">
        <v>187</v>
      </c>
      <c r="E2438" s="6" t="s">
        <v>2556</v>
      </c>
      <c r="F2438" s="6">
        <v>6517</v>
      </c>
      <c r="G2438" s="6" t="s">
        <v>2569</v>
      </c>
      <c r="H2438" s="6">
        <v>2</v>
      </c>
      <c r="I2438" s="6" t="s">
        <v>297</v>
      </c>
      <c r="J2438" s="6">
        <v>1</v>
      </c>
      <c r="K2438" s="6" t="s">
        <v>810</v>
      </c>
      <c r="L2438" s="8">
        <v>6</v>
      </c>
      <c r="M2438" s="6" t="s">
        <v>297</v>
      </c>
      <c r="N2438" s="6" t="s">
        <v>2452</v>
      </c>
      <c r="R2438" s="6" t="str">
        <f t="shared" si="38"/>
        <v>20187Xã Quan Sơn21</v>
      </c>
    </row>
    <row r="2439" spans="1:18">
      <c r="A2439" s="6">
        <v>2438</v>
      </c>
      <c r="B2439" s="6">
        <v>20</v>
      </c>
      <c r="C2439" s="6" t="s">
        <v>2450</v>
      </c>
      <c r="D2439" s="6">
        <v>187</v>
      </c>
      <c r="E2439" s="6" t="s">
        <v>2556</v>
      </c>
      <c r="F2439" s="6">
        <v>6520</v>
      </c>
      <c r="G2439" s="6" t="s">
        <v>2570</v>
      </c>
      <c r="H2439" s="6">
        <v>2</v>
      </c>
      <c r="I2439" s="6" t="s">
        <v>297</v>
      </c>
      <c r="J2439" s="6">
        <v>1</v>
      </c>
      <c r="K2439" s="6" t="s">
        <v>810</v>
      </c>
      <c r="L2439" s="8">
        <v>6</v>
      </c>
      <c r="M2439" s="6" t="s">
        <v>297</v>
      </c>
      <c r="N2439" s="6" t="s">
        <v>2452</v>
      </c>
      <c r="R2439" s="6" t="str">
        <f t="shared" si="38"/>
        <v>20187Xã Y Tịch21</v>
      </c>
    </row>
    <row r="2440" spans="1:18">
      <c r="A2440" s="6">
        <v>2439</v>
      </c>
      <c r="B2440" s="6">
        <v>20</v>
      </c>
      <c r="C2440" s="6" t="s">
        <v>2450</v>
      </c>
      <c r="D2440" s="6">
        <v>187</v>
      </c>
      <c r="E2440" s="6" t="s">
        <v>2556</v>
      </c>
      <c r="F2440" s="6">
        <v>6523</v>
      </c>
      <c r="G2440" s="6" t="s">
        <v>2468</v>
      </c>
      <c r="H2440" s="6">
        <v>2</v>
      </c>
      <c r="I2440" s="6" t="s">
        <v>297</v>
      </c>
      <c r="J2440" s="6">
        <v>1</v>
      </c>
      <c r="K2440" s="6" t="s">
        <v>810</v>
      </c>
      <c r="L2440" s="8">
        <v>6</v>
      </c>
      <c r="M2440" s="6" t="s">
        <v>297</v>
      </c>
      <c r="N2440" s="6" t="s">
        <v>2452</v>
      </c>
      <c r="R2440" s="6" t="str">
        <f t="shared" si="38"/>
        <v>20187Xã Chi Lăng21</v>
      </c>
    </row>
    <row r="2441" spans="1:18">
      <c r="A2441" s="6">
        <v>2440</v>
      </c>
      <c r="B2441" s="6">
        <v>20</v>
      </c>
      <c r="C2441" s="6" t="s">
        <v>2450</v>
      </c>
      <c r="D2441" s="6">
        <v>188</v>
      </c>
      <c r="E2441" s="6" t="s">
        <v>2571</v>
      </c>
      <c r="F2441" s="6">
        <v>6526</v>
      </c>
      <c r="G2441" s="6" t="s">
        <v>2572</v>
      </c>
      <c r="H2441" s="6">
        <v>1</v>
      </c>
      <c r="I2441" s="6" t="s">
        <v>251</v>
      </c>
      <c r="J2441" s="6">
        <v>1</v>
      </c>
      <c r="K2441" s="6" t="s">
        <v>810</v>
      </c>
      <c r="L2441" s="8">
        <v>5</v>
      </c>
      <c r="M2441" s="6" t="s">
        <v>251</v>
      </c>
      <c r="N2441" s="6" t="s">
        <v>2452</v>
      </c>
      <c r="R2441" s="6" t="str">
        <f t="shared" si="38"/>
        <v>20188Thị trấn Na Dương11</v>
      </c>
    </row>
    <row r="2442" spans="1:18">
      <c r="A2442" s="6">
        <v>2441</v>
      </c>
      <c r="B2442" s="6">
        <v>20</v>
      </c>
      <c r="C2442" s="6" t="s">
        <v>2450</v>
      </c>
      <c r="D2442" s="6">
        <v>188</v>
      </c>
      <c r="E2442" s="6" t="s">
        <v>2571</v>
      </c>
      <c r="F2442" s="6">
        <v>6529</v>
      </c>
      <c r="G2442" s="6" t="s">
        <v>2573</v>
      </c>
      <c r="H2442" s="6">
        <v>1</v>
      </c>
      <c r="I2442" s="6" t="s">
        <v>251</v>
      </c>
      <c r="J2442" s="6">
        <v>1</v>
      </c>
      <c r="K2442" s="6" t="s">
        <v>810</v>
      </c>
      <c r="L2442" s="8">
        <v>5</v>
      </c>
      <c r="M2442" s="6" t="s">
        <v>251</v>
      </c>
      <c r="N2442" s="6" t="s">
        <v>2452</v>
      </c>
      <c r="R2442" s="6" t="str">
        <f t="shared" si="38"/>
        <v>20188Thị trấn Lộc Bình11</v>
      </c>
    </row>
    <row r="2443" spans="1:18">
      <c r="A2443" s="6">
        <v>2442</v>
      </c>
      <c r="B2443" s="6">
        <v>20</v>
      </c>
      <c r="C2443" s="6" t="s">
        <v>2450</v>
      </c>
      <c r="D2443" s="6">
        <v>188</v>
      </c>
      <c r="E2443" s="6" t="s">
        <v>2571</v>
      </c>
      <c r="F2443" s="6">
        <v>6532</v>
      </c>
      <c r="G2443" s="6" t="s">
        <v>2509</v>
      </c>
      <c r="H2443" s="6">
        <v>2</v>
      </c>
      <c r="I2443" s="6" t="s">
        <v>297</v>
      </c>
      <c r="J2443" s="6">
        <v>1</v>
      </c>
      <c r="K2443" s="6" t="s">
        <v>810</v>
      </c>
      <c r="L2443" s="8">
        <v>6</v>
      </c>
      <c r="M2443" s="6" t="s">
        <v>297</v>
      </c>
      <c r="N2443" s="6" t="s">
        <v>2452</v>
      </c>
      <c r="R2443" s="6" t="str">
        <f t="shared" si="38"/>
        <v>20188Xã Mẫu Sơn21</v>
      </c>
    </row>
    <row r="2444" spans="1:18">
      <c r="A2444" s="6">
        <v>2443</v>
      </c>
      <c r="B2444" s="6">
        <v>20</v>
      </c>
      <c r="C2444" s="6" t="s">
        <v>2450</v>
      </c>
      <c r="D2444" s="6">
        <v>188</v>
      </c>
      <c r="E2444" s="6" t="s">
        <v>2571</v>
      </c>
      <c r="F2444" s="6">
        <v>6541</v>
      </c>
      <c r="G2444" s="6" t="s">
        <v>2574</v>
      </c>
      <c r="H2444" s="6">
        <v>2</v>
      </c>
      <c r="I2444" s="6" t="s">
        <v>297</v>
      </c>
      <c r="J2444" s="6">
        <v>1</v>
      </c>
      <c r="K2444" s="6" t="s">
        <v>810</v>
      </c>
      <c r="L2444" s="8">
        <v>6</v>
      </c>
      <c r="M2444" s="6" t="s">
        <v>297</v>
      </c>
      <c r="N2444" s="6" t="s">
        <v>2452</v>
      </c>
      <c r="R2444" s="6" t="str">
        <f t="shared" si="38"/>
        <v>20188Xã Yên Khoái21</v>
      </c>
    </row>
    <row r="2445" spans="1:18">
      <c r="A2445" s="6">
        <v>2444</v>
      </c>
      <c r="B2445" s="6">
        <v>20</v>
      </c>
      <c r="C2445" s="6" t="s">
        <v>2450</v>
      </c>
      <c r="D2445" s="6">
        <v>188</v>
      </c>
      <c r="E2445" s="6" t="s">
        <v>2571</v>
      </c>
      <c r="F2445" s="6">
        <v>6544</v>
      </c>
      <c r="G2445" s="6" t="s">
        <v>1033</v>
      </c>
      <c r="H2445" s="6">
        <v>2</v>
      </c>
      <c r="I2445" s="6" t="s">
        <v>297</v>
      </c>
      <c r="J2445" s="6">
        <v>1</v>
      </c>
      <c r="K2445" s="6" t="s">
        <v>810</v>
      </c>
      <c r="L2445" s="8">
        <v>6</v>
      </c>
      <c r="M2445" s="6" t="s">
        <v>297</v>
      </c>
      <c r="N2445" s="6" t="s">
        <v>2452</v>
      </c>
      <c r="R2445" s="6" t="str">
        <f t="shared" si="38"/>
        <v>20188Xã Khánh Xuân21</v>
      </c>
    </row>
    <row r="2446" spans="1:18">
      <c r="A2446" s="6">
        <v>2445</v>
      </c>
      <c r="B2446" s="6">
        <v>20</v>
      </c>
      <c r="C2446" s="6" t="s">
        <v>2450</v>
      </c>
      <c r="D2446" s="6">
        <v>188</v>
      </c>
      <c r="E2446" s="6" t="s">
        <v>2571</v>
      </c>
      <c r="F2446" s="6">
        <v>6547</v>
      </c>
      <c r="G2446" s="6" t="s">
        <v>2575</v>
      </c>
      <c r="H2446" s="6">
        <v>2</v>
      </c>
      <c r="I2446" s="6" t="s">
        <v>297</v>
      </c>
      <c r="J2446" s="6">
        <v>1</v>
      </c>
      <c r="K2446" s="6" t="s">
        <v>810</v>
      </c>
      <c r="L2446" s="8">
        <v>6</v>
      </c>
      <c r="M2446" s="6" t="s">
        <v>297</v>
      </c>
      <c r="N2446" s="6" t="s">
        <v>2452</v>
      </c>
      <c r="R2446" s="6" t="str">
        <f t="shared" si="38"/>
        <v>20188Xã Tú Mịch21</v>
      </c>
    </row>
    <row r="2447" spans="1:18">
      <c r="A2447" s="6">
        <v>2446</v>
      </c>
      <c r="B2447" s="6">
        <v>20</v>
      </c>
      <c r="C2447" s="6" t="s">
        <v>2450</v>
      </c>
      <c r="D2447" s="6">
        <v>188</v>
      </c>
      <c r="E2447" s="6" t="s">
        <v>2571</v>
      </c>
      <c r="F2447" s="6">
        <v>6550</v>
      </c>
      <c r="G2447" s="6" t="s">
        <v>2576</v>
      </c>
      <c r="H2447" s="6">
        <v>2</v>
      </c>
      <c r="I2447" s="6" t="s">
        <v>297</v>
      </c>
      <c r="J2447" s="6">
        <v>1</v>
      </c>
      <c r="K2447" s="6" t="s">
        <v>810</v>
      </c>
      <c r="L2447" s="8">
        <v>6</v>
      </c>
      <c r="M2447" s="6" t="s">
        <v>297</v>
      </c>
      <c r="N2447" s="6" t="s">
        <v>2452</v>
      </c>
      <c r="R2447" s="6" t="str">
        <f t="shared" si="38"/>
        <v>20188Xã Hữu Khánh21</v>
      </c>
    </row>
    <row r="2448" spans="1:18">
      <c r="A2448" s="6">
        <v>2447</v>
      </c>
      <c r="B2448" s="6">
        <v>20</v>
      </c>
      <c r="C2448" s="6" t="s">
        <v>2450</v>
      </c>
      <c r="D2448" s="6">
        <v>188</v>
      </c>
      <c r="E2448" s="6" t="s">
        <v>2571</v>
      </c>
      <c r="F2448" s="6">
        <v>6553</v>
      </c>
      <c r="G2448" s="6" t="s">
        <v>2577</v>
      </c>
      <c r="H2448" s="6">
        <v>2</v>
      </c>
      <c r="I2448" s="6" t="s">
        <v>297</v>
      </c>
      <c r="J2448" s="6">
        <v>1</v>
      </c>
      <c r="K2448" s="6" t="s">
        <v>810</v>
      </c>
      <c r="L2448" s="8">
        <v>6</v>
      </c>
      <c r="M2448" s="6" t="s">
        <v>297</v>
      </c>
      <c r="N2448" s="6" t="s">
        <v>2452</v>
      </c>
      <c r="R2448" s="6" t="str">
        <f t="shared" si="38"/>
        <v>20188Xã Đồng Bục21</v>
      </c>
    </row>
    <row r="2449" spans="1:18">
      <c r="A2449" s="6">
        <v>2448</v>
      </c>
      <c r="B2449" s="6">
        <v>20</v>
      </c>
      <c r="C2449" s="6" t="s">
        <v>2450</v>
      </c>
      <c r="D2449" s="6">
        <v>188</v>
      </c>
      <c r="E2449" s="6" t="s">
        <v>2571</v>
      </c>
      <c r="F2449" s="6">
        <v>6559</v>
      </c>
      <c r="G2449" s="6" t="s">
        <v>2578</v>
      </c>
      <c r="H2449" s="6">
        <v>2</v>
      </c>
      <c r="I2449" s="6" t="s">
        <v>297</v>
      </c>
      <c r="J2449" s="6">
        <v>1</v>
      </c>
      <c r="K2449" s="6" t="s">
        <v>810</v>
      </c>
      <c r="L2449" s="8">
        <v>6</v>
      </c>
      <c r="M2449" s="6" t="s">
        <v>297</v>
      </c>
      <c r="N2449" s="6" t="s">
        <v>2452</v>
      </c>
      <c r="R2449" s="6" t="str">
        <f t="shared" si="38"/>
        <v>20188Xã Tam Gia21</v>
      </c>
    </row>
    <row r="2450" spans="1:18">
      <c r="A2450" s="6">
        <v>2449</v>
      </c>
      <c r="B2450" s="6">
        <v>20</v>
      </c>
      <c r="C2450" s="6" t="s">
        <v>2450</v>
      </c>
      <c r="D2450" s="6">
        <v>188</v>
      </c>
      <c r="E2450" s="6" t="s">
        <v>2571</v>
      </c>
      <c r="F2450" s="6">
        <v>6562</v>
      </c>
      <c r="G2450" s="6" t="s">
        <v>2579</v>
      </c>
      <c r="H2450" s="6">
        <v>2</v>
      </c>
      <c r="I2450" s="6" t="s">
        <v>297</v>
      </c>
      <c r="J2450" s="6">
        <v>1</v>
      </c>
      <c r="K2450" s="6" t="s">
        <v>810</v>
      </c>
      <c r="L2450" s="8">
        <v>6</v>
      </c>
      <c r="M2450" s="6" t="s">
        <v>297</v>
      </c>
      <c r="N2450" s="6" t="s">
        <v>2452</v>
      </c>
      <c r="R2450" s="6" t="str">
        <f t="shared" si="38"/>
        <v>20188Xã Tú Đoạn21</v>
      </c>
    </row>
    <row r="2451" spans="1:18">
      <c r="A2451" s="6">
        <v>2450</v>
      </c>
      <c r="B2451" s="6">
        <v>20</v>
      </c>
      <c r="C2451" s="6" t="s">
        <v>2450</v>
      </c>
      <c r="D2451" s="6">
        <v>188</v>
      </c>
      <c r="E2451" s="6" t="s">
        <v>2571</v>
      </c>
      <c r="F2451" s="6">
        <v>6565</v>
      </c>
      <c r="G2451" s="6" t="s">
        <v>2580</v>
      </c>
      <c r="H2451" s="6">
        <v>2</v>
      </c>
      <c r="I2451" s="6" t="s">
        <v>297</v>
      </c>
      <c r="J2451" s="6">
        <v>1</v>
      </c>
      <c r="K2451" s="6" t="s">
        <v>810</v>
      </c>
      <c r="L2451" s="8">
        <v>6</v>
      </c>
      <c r="M2451" s="6" t="s">
        <v>297</v>
      </c>
      <c r="N2451" s="6" t="s">
        <v>2452</v>
      </c>
      <c r="R2451" s="6" t="str">
        <f t="shared" si="38"/>
        <v>20188Xã Khuất Xá21</v>
      </c>
    </row>
    <row r="2452" spans="1:18">
      <c r="A2452" s="6">
        <v>2451</v>
      </c>
      <c r="B2452" s="6">
        <v>20</v>
      </c>
      <c r="C2452" s="6" t="s">
        <v>2450</v>
      </c>
      <c r="D2452" s="6">
        <v>188</v>
      </c>
      <c r="E2452" s="6" t="s">
        <v>2571</v>
      </c>
      <c r="F2452" s="6">
        <v>6574</v>
      </c>
      <c r="G2452" s="6" t="s">
        <v>2581</v>
      </c>
      <c r="H2452" s="6">
        <v>2</v>
      </c>
      <c r="I2452" s="6" t="s">
        <v>297</v>
      </c>
      <c r="J2452" s="6">
        <v>1</v>
      </c>
      <c r="K2452" s="6" t="s">
        <v>810</v>
      </c>
      <c r="L2452" s="8">
        <v>6</v>
      </c>
      <c r="M2452" s="6" t="s">
        <v>297</v>
      </c>
      <c r="N2452" s="6" t="s">
        <v>2452</v>
      </c>
      <c r="R2452" s="6" t="str">
        <f t="shared" si="38"/>
        <v>20188Xã Tĩnh Bắc21</v>
      </c>
    </row>
    <row r="2453" spans="1:18">
      <c r="A2453" s="6">
        <v>2452</v>
      </c>
      <c r="B2453" s="6">
        <v>20</v>
      </c>
      <c r="C2453" s="6" t="s">
        <v>2450</v>
      </c>
      <c r="D2453" s="6">
        <v>188</v>
      </c>
      <c r="E2453" s="6" t="s">
        <v>2571</v>
      </c>
      <c r="F2453" s="6">
        <v>6577</v>
      </c>
      <c r="G2453" s="6" t="s">
        <v>723</v>
      </c>
      <c r="H2453" s="6">
        <v>2</v>
      </c>
      <c r="I2453" s="6" t="s">
        <v>297</v>
      </c>
      <c r="J2453" s="6">
        <v>1</v>
      </c>
      <c r="K2453" s="6" t="s">
        <v>810</v>
      </c>
      <c r="L2453" s="8">
        <v>6</v>
      </c>
      <c r="M2453" s="6" t="s">
        <v>297</v>
      </c>
      <c r="N2453" s="6" t="s">
        <v>2452</v>
      </c>
      <c r="R2453" s="6" t="str">
        <f t="shared" si="38"/>
        <v>20188Xã Thống Nhất21</v>
      </c>
    </row>
    <row r="2454" spans="1:18">
      <c r="A2454" s="6">
        <v>2453</v>
      </c>
      <c r="B2454" s="6">
        <v>20</v>
      </c>
      <c r="C2454" s="6" t="s">
        <v>2450</v>
      </c>
      <c r="D2454" s="6">
        <v>188</v>
      </c>
      <c r="E2454" s="6" t="s">
        <v>2571</v>
      </c>
      <c r="F2454" s="6">
        <v>6589</v>
      </c>
      <c r="G2454" s="6" t="s">
        <v>2582</v>
      </c>
      <c r="H2454" s="6">
        <v>2</v>
      </c>
      <c r="I2454" s="6" t="s">
        <v>297</v>
      </c>
      <c r="J2454" s="6">
        <v>1</v>
      </c>
      <c r="K2454" s="6" t="s">
        <v>810</v>
      </c>
      <c r="L2454" s="8">
        <v>6</v>
      </c>
      <c r="M2454" s="6" t="s">
        <v>297</v>
      </c>
      <c r="N2454" s="6" t="s">
        <v>2452</v>
      </c>
      <c r="R2454" s="6" t="str">
        <f t="shared" si="38"/>
        <v>20188Xã Sàn Viên21</v>
      </c>
    </row>
    <row r="2455" spans="1:18">
      <c r="A2455" s="6">
        <v>2454</v>
      </c>
      <c r="B2455" s="6">
        <v>20</v>
      </c>
      <c r="C2455" s="6" t="s">
        <v>2450</v>
      </c>
      <c r="D2455" s="6">
        <v>188</v>
      </c>
      <c r="E2455" s="6" t="s">
        <v>2571</v>
      </c>
      <c r="F2455" s="6">
        <v>6592</v>
      </c>
      <c r="G2455" s="6" t="s">
        <v>2583</v>
      </c>
      <c r="H2455" s="6">
        <v>2</v>
      </c>
      <c r="I2455" s="6" t="s">
        <v>297</v>
      </c>
      <c r="J2455" s="6">
        <v>1</v>
      </c>
      <c r="K2455" s="6" t="s">
        <v>810</v>
      </c>
      <c r="L2455" s="8">
        <v>6</v>
      </c>
      <c r="M2455" s="6" t="s">
        <v>297</v>
      </c>
      <c r="N2455" s="6" t="s">
        <v>2452</v>
      </c>
      <c r="R2455" s="6" t="str">
        <f t="shared" si="38"/>
        <v>20188Xã Đông Quan21</v>
      </c>
    </row>
    <row r="2456" spans="1:18">
      <c r="A2456" s="6">
        <v>2455</v>
      </c>
      <c r="B2456" s="6">
        <v>20</v>
      </c>
      <c r="C2456" s="6" t="s">
        <v>2450</v>
      </c>
      <c r="D2456" s="6">
        <v>188</v>
      </c>
      <c r="E2456" s="6" t="s">
        <v>2571</v>
      </c>
      <c r="F2456" s="6">
        <v>6595</v>
      </c>
      <c r="G2456" s="6" t="s">
        <v>2584</v>
      </c>
      <c r="H2456" s="6">
        <v>2</v>
      </c>
      <c r="I2456" s="6" t="s">
        <v>297</v>
      </c>
      <c r="J2456" s="6">
        <v>1</v>
      </c>
      <c r="K2456" s="6" t="s">
        <v>810</v>
      </c>
      <c r="L2456" s="8">
        <v>6</v>
      </c>
      <c r="M2456" s="6" t="s">
        <v>297</v>
      </c>
      <c r="N2456" s="6" t="s">
        <v>2452</v>
      </c>
      <c r="R2456" s="6" t="str">
        <f t="shared" si="38"/>
        <v>20188Xã Minh Hiệp21</v>
      </c>
    </row>
    <row r="2457" spans="1:18">
      <c r="A2457" s="6">
        <v>2456</v>
      </c>
      <c r="B2457" s="6">
        <v>20</v>
      </c>
      <c r="C2457" s="6" t="s">
        <v>2450</v>
      </c>
      <c r="D2457" s="6">
        <v>188</v>
      </c>
      <c r="E2457" s="6" t="s">
        <v>2571</v>
      </c>
      <c r="F2457" s="6">
        <v>6598</v>
      </c>
      <c r="G2457" s="6" t="s">
        <v>2585</v>
      </c>
      <c r="H2457" s="6">
        <v>2</v>
      </c>
      <c r="I2457" s="6" t="s">
        <v>297</v>
      </c>
      <c r="J2457" s="6">
        <v>1</v>
      </c>
      <c r="K2457" s="6" t="s">
        <v>810</v>
      </c>
      <c r="L2457" s="8">
        <v>6</v>
      </c>
      <c r="M2457" s="6" t="s">
        <v>297</v>
      </c>
      <c r="N2457" s="6" t="s">
        <v>2452</v>
      </c>
      <c r="R2457" s="6" t="str">
        <f t="shared" si="38"/>
        <v>20188Xã Hữu Lân21</v>
      </c>
    </row>
    <row r="2458" spans="1:18">
      <c r="A2458" s="6">
        <v>2457</v>
      </c>
      <c r="B2458" s="6">
        <v>20</v>
      </c>
      <c r="C2458" s="6" t="s">
        <v>2450</v>
      </c>
      <c r="D2458" s="6">
        <v>188</v>
      </c>
      <c r="E2458" s="6" t="s">
        <v>2571</v>
      </c>
      <c r="F2458" s="6">
        <v>6601</v>
      </c>
      <c r="G2458" s="6" t="s">
        <v>2586</v>
      </c>
      <c r="H2458" s="6">
        <v>2</v>
      </c>
      <c r="I2458" s="6" t="s">
        <v>297</v>
      </c>
      <c r="J2458" s="6">
        <v>1</v>
      </c>
      <c r="K2458" s="6" t="s">
        <v>810</v>
      </c>
      <c r="L2458" s="8">
        <v>6</v>
      </c>
      <c r="M2458" s="6" t="s">
        <v>297</v>
      </c>
      <c r="N2458" s="6" t="s">
        <v>2452</v>
      </c>
      <c r="R2458" s="6" t="str">
        <f t="shared" si="38"/>
        <v>20188Xã Lợi Bác21</v>
      </c>
    </row>
    <row r="2459" spans="1:18">
      <c r="A2459" s="6">
        <v>2458</v>
      </c>
      <c r="B2459" s="6">
        <v>20</v>
      </c>
      <c r="C2459" s="6" t="s">
        <v>2450</v>
      </c>
      <c r="D2459" s="6">
        <v>188</v>
      </c>
      <c r="E2459" s="6" t="s">
        <v>2571</v>
      </c>
      <c r="F2459" s="6">
        <v>6604</v>
      </c>
      <c r="G2459" s="6" t="s">
        <v>2587</v>
      </c>
      <c r="H2459" s="6">
        <v>2</v>
      </c>
      <c r="I2459" s="6" t="s">
        <v>297</v>
      </c>
      <c r="J2459" s="6">
        <v>1</v>
      </c>
      <c r="K2459" s="6" t="s">
        <v>810</v>
      </c>
      <c r="L2459" s="8">
        <v>6</v>
      </c>
      <c r="M2459" s="6" t="s">
        <v>297</v>
      </c>
      <c r="N2459" s="6" t="s">
        <v>2452</v>
      </c>
      <c r="R2459" s="6" t="str">
        <f t="shared" si="38"/>
        <v>20188Xã Nam Quan21</v>
      </c>
    </row>
    <row r="2460" spans="1:18">
      <c r="A2460" s="6">
        <v>2459</v>
      </c>
      <c r="B2460" s="6">
        <v>20</v>
      </c>
      <c r="C2460" s="6" t="s">
        <v>2450</v>
      </c>
      <c r="D2460" s="6">
        <v>188</v>
      </c>
      <c r="E2460" s="6" t="s">
        <v>2571</v>
      </c>
      <c r="F2460" s="6">
        <v>6607</v>
      </c>
      <c r="G2460" s="6" t="s">
        <v>699</v>
      </c>
      <c r="H2460" s="6">
        <v>2</v>
      </c>
      <c r="I2460" s="6" t="s">
        <v>297</v>
      </c>
      <c r="J2460" s="6">
        <v>1</v>
      </c>
      <c r="K2460" s="6" t="s">
        <v>810</v>
      </c>
      <c r="L2460" s="8">
        <v>6</v>
      </c>
      <c r="M2460" s="6" t="s">
        <v>297</v>
      </c>
      <c r="N2460" s="6" t="s">
        <v>2452</v>
      </c>
      <c r="R2460" s="6" t="str">
        <f t="shared" si="38"/>
        <v>20188Xã Xuân Dương21</v>
      </c>
    </row>
    <row r="2461" spans="1:18">
      <c r="A2461" s="6">
        <v>2460</v>
      </c>
      <c r="B2461" s="6">
        <v>20</v>
      </c>
      <c r="C2461" s="6" t="s">
        <v>2450</v>
      </c>
      <c r="D2461" s="6">
        <v>188</v>
      </c>
      <c r="E2461" s="6" t="s">
        <v>2571</v>
      </c>
      <c r="F2461" s="6">
        <v>6610</v>
      </c>
      <c r="G2461" s="6" t="s">
        <v>2588</v>
      </c>
      <c r="H2461" s="6">
        <v>2</v>
      </c>
      <c r="I2461" s="6" t="s">
        <v>297</v>
      </c>
      <c r="J2461" s="6">
        <v>1</v>
      </c>
      <c r="K2461" s="6" t="s">
        <v>810</v>
      </c>
      <c r="L2461" s="8">
        <v>6</v>
      </c>
      <c r="M2461" s="6" t="s">
        <v>297</v>
      </c>
      <c r="N2461" s="6" t="s">
        <v>2452</v>
      </c>
      <c r="R2461" s="6" t="str">
        <f t="shared" si="38"/>
        <v>20188Xã Ái Quốc21</v>
      </c>
    </row>
    <row r="2462" spans="1:18">
      <c r="A2462" s="6">
        <v>2461</v>
      </c>
      <c r="B2462" s="6">
        <v>20</v>
      </c>
      <c r="C2462" s="6" t="s">
        <v>2450</v>
      </c>
      <c r="D2462" s="6">
        <v>189</v>
      </c>
      <c r="E2462" s="6" t="s">
        <v>2589</v>
      </c>
      <c r="F2462" s="6">
        <v>6613</v>
      </c>
      <c r="G2462" s="6" t="s">
        <v>2590</v>
      </c>
      <c r="H2462" s="6">
        <v>1</v>
      </c>
      <c r="I2462" s="6" t="s">
        <v>251</v>
      </c>
      <c r="J2462" s="6">
        <v>1</v>
      </c>
      <c r="K2462" s="6" t="s">
        <v>810</v>
      </c>
      <c r="L2462" s="8">
        <v>5</v>
      </c>
      <c r="M2462" s="6" t="s">
        <v>251</v>
      </c>
      <c r="N2462" s="6" t="s">
        <v>2452</v>
      </c>
      <c r="R2462" s="6" t="str">
        <f t="shared" si="38"/>
        <v>20189Thị trấn Đình Lập11</v>
      </c>
    </row>
    <row r="2463" spans="1:18">
      <c r="A2463" s="6">
        <v>2462</v>
      </c>
      <c r="B2463" s="6">
        <v>20</v>
      </c>
      <c r="C2463" s="6" t="s">
        <v>2450</v>
      </c>
      <c r="D2463" s="6">
        <v>189</v>
      </c>
      <c r="E2463" s="6" t="s">
        <v>2589</v>
      </c>
      <c r="F2463" s="6">
        <v>6616</v>
      </c>
      <c r="G2463" s="6" t="s">
        <v>2591</v>
      </c>
      <c r="H2463" s="6">
        <v>1</v>
      </c>
      <c r="I2463" s="6" t="s">
        <v>251</v>
      </c>
      <c r="J2463" s="6">
        <v>1</v>
      </c>
      <c r="K2463" s="6" t="s">
        <v>810</v>
      </c>
      <c r="L2463" s="8">
        <v>5</v>
      </c>
      <c r="M2463" s="6" t="s">
        <v>251</v>
      </c>
      <c r="N2463" s="6" t="s">
        <v>2452</v>
      </c>
      <c r="R2463" s="6" t="str">
        <f t="shared" si="38"/>
        <v>20189Thị trấn NT Thái Bình11</v>
      </c>
    </row>
    <row r="2464" spans="1:18">
      <c r="A2464" s="6">
        <v>2463</v>
      </c>
      <c r="B2464" s="6">
        <v>20</v>
      </c>
      <c r="C2464" s="6" t="s">
        <v>2450</v>
      </c>
      <c r="D2464" s="6">
        <v>189</v>
      </c>
      <c r="E2464" s="6" t="s">
        <v>2589</v>
      </c>
      <c r="F2464" s="6">
        <v>6619</v>
      </c>
      <c r="G2464" s="6" t="s">
        <v>2592</v>
      </c>
      <c r="H2464" s="6">
        <v>2</v>
      </c>
      <c r="I2464" s="6" t="s">
        <v>297</v>
      </c>
      <c r="J2464" s="6">
        <v>1</v>
      </c>
      <c r="K2464" s="6" t="s">
        <v>810</v>
      </c>
      <c r="L2464" s="8">
        <v>6</v>
      </c>
      <c r="M2464" s="6" t="s">
        <v>297</v>
      </c>
      <c r="N2464" s="6" t="s">
        <v>2452</v>
      </c>
      <c r="R2464" s="6" t="str">
        <f t="shared" si="38"/>
        <v>20189Xã Bắc Xa21</v>
      </c>
    </row>
    <row r="2465" spans="1:18">
      <c r="A2465" s="6">
        <v>2464</v>
      </c>
      <c r="B2465" s="6">
        <v>20</v>
      </c>
      <c r="C2465" s="6" t="s">
        <v>2450</v>
      </c>
      <c r="D2465" s="6">
        <v>189</v>
      </c>
      <c r="E2465" s="6" t="s">
        <v>2589</v>
      </c>
      <c r="F2465" s="6">
        <v>6622</v>
      </c>
      <c r="G2465" s="6" t="s">
        <v>2593</v>
      </c>
      <c r="H2465" s="6">
        <v>2</v>
      </c>
      <c r="I2465" s="6" t="s">
        <v>297</v>
      </c>
      <c r="J2465" s="6">
        <v>1</v>
      </c>
      <c r="K2465" s="6" t="s">
        <v>810</v>
      </c>
      <c r="L2465" s="8">
        <v>6</v>
      </c>
      <c r="M2465" s="6" t="s">
        <v>297</v>
      </c>
      <c r="N2465" s="6" t="s">
        <v>2452</v>
      </c>
      <c r="R2465" s="6" t="str">
        <f t="shared" si="38"/>
        <v>20189Xã Bính Xá21</v>
      </c>
    </row>
    <row r="2466" spans="1:18">
      <c r="A2466" s="6">
        <v>2465</v>
      </c>
      <c r="B2466" s="6">
        <v>20</v>
      </c>
      <c r="C2466" s="6" t="s">
        <v>2450</v>
      </c>
      <c r="D2466" s="6">
        <v>189</v>
      </c>
      <c r="E2466" s="6" t="s">
        <v>2589</v>
      </c>
      <c r="F2466" s="6">
        <v>6625</v>
      </c>
      <c r="G2466" s="6" t="s">
        <v>2594</v>
      </c>
      <c r="H2466" s="6">
        <v>2</v>
      </c>
      <c r="I2466" s="6" t="s">
        <v>297</v>
      </c>
      <c r="J2466" s="6">
        <v>1</v>
      </c>
      <c r="K2466" s="6" t="s">
        <v>810</v>
      </c>
      <c r="L2466" s="8">
        <v>6</v>
      </c>
      <c r="M2466" s="6" t="s">
        <v>297</v>
      </c>
      <c r="N2466" s="6" t="s">
        <v>2452</v>
      </c>
      <c r="R2466" s="6" t="str">
        <f t="shared" si="38"/>
        <v>20189Xã Kiên Mộc21</v>
      </c>
    </row>
    <row r="2467" spans="1:18">
      <c r="A2467" s="6">
        <v>2466</v>
      </c>
      <c r="B2467" s="6">
        <v>20</v>
      </c>
      <c r="C2467" s="6" t="s">
        <v>2450</v>
      </c>
      <c r="D2467" s="6">
        <v>189</v>
      </c>
      <c r="E2467" s="6" t="s">
        <v>2589</v>
      </c>
      <c r="F2467" s="6">
        <v>6628</v>
      </c>
      <c r="G2467" s="6" t="s">
        <v>2595</v>
      </c>
      <c r="H2467" s="6">
        <v>2</v>
      </c>
      <c r="I2467" s="6" t="s">
        <v>297</v>
      </c>
      <c r="J2467" s="6">
        <v>1</v>
      </c>
      <c r="K2467" s="6" t="s">
        <v>810</v>
      </c>
      <c r="L2467" s="8">
        <v>6</v>
      </c>
      <c r="M2467" s="6" t="s">
        <v>297</v>
      </c>
      <c r="N2467" s="6" t="s">
        <v>2452</v>
      </c>
      <c r="R2467" s="6" t="str">
        <f t="shared" si="38"/>
        <v>20189Xã Đình Lập21</v>
      </c>
    </row>
    <row r="2468" spans="1:18">
      <c r="A2468" s="6">
        <v>2467</v>
      </c>
      <c r="B2468" s="6">
        <v>20</v>
      </c>
      <c r="C2468" s="6" t="s">
        <v>2450</v>
      </c>
      <c r="D2468" s="6">
        <v>189</v>
      </c>
      <c r="E2468" s="6" t="s">
        <v>2589</v>
      </c>
      <c r="F2468" s="6">
        <v>6631</v>
      </c>
      <c r="G2468" s="6" t="s">
        <v>1361</v>
      </c>
      <c r="H2468" s="6">
        <v>2</v>
      </c>
      <c r="I2468" s="6" t="s">
        <v>297</v>
      </c>
      <c r="J2468" s="6">
        <v>1</v>
      </c>
      <c r="K2468" s="6" t="s">
        <v>810</v>
      </c>
      <c r="L2468" s="8">
        <v>6</v>
      </c>
      <c r="M2468" s="6" t="s">
        <v>297</v>
      </c>
      <c r="N2468" s="6" t="s">
        <v>2452</v>
      </c>
      <c r="R2468" s="6" t="str">
        <f t="shared" si="38"/>
        <v>20189Xã Thái Bình21</v>
      </c>
    </row>
    <row r="2469" spans="1:18">
      <c r="A2469" s="6">
        <v>2468</v>
      </c>
      <c r="B2469" s="6">
        <v>20</v>
      </c>
      <c r="C2469" s="6" t="s">
        <v>2450</v>
      </c>
      <c r="D2469" s="6">
        <v>189</v>
      </c>
      <c r="E2469" s="6" t="s">
        <v>2589</v>
      </c>
      <c r="F2469" s="6">
        <v>6634</v>
      </c>
      <c r="G2469" s="6" t="s">
        <v>1256</v>
      </c>
      <c r="H2469" s="6">
        <v>2</v>
      </c>
      <c r="I2469" s="6" t="s">
        <v>297</v>
      </c>
      <c r="J2469" s="6">
        <v>1</v>
      </c>
      <c r="K2469" s="6" t="s">
        <v>810</v>
      </c>
      <c r="L2469" s="8">
        <v>6</v>
      </c>
      <c r="M2469" s="6" t="s">
        <v>297</v>
      </c>
      <c r="N2469" s="6" t="s">
        <v>2452</v>
      </c>
      <c r="R2469" s="6" t="str">
        <f t="shared" si="38"/>
        <v>20189Xã Cường Lợi21</v>
      </c>
    </row>
    <row r="2470" spans="1:18">
      <c r="A2470" s="6">
        <v>2469</v>
      </c>
      <c r="B2470" s="6">
        <v>20</v>
      </c>
      <c r="C2470" s="6" t="s">
        <v>2450</v>
      </c>
      <c r="D2470" s="6">
        <v>189</v>
      </c>
      <c r="E2470" s="6" t="s">
        <v>2589</v>
      </c>
      <c r="F2470" s="6">
        <v>6637</v>
      </c>
      <c r="G2470" s="6" t="s">
        <v>519</v>
      </c>
      <c r="H2470" s="6">
        <v>2</v>
      </c>
      <c r="I2470" s="6" t="s">
        <v>297</v>
      </c>
      <c r="J2470" s="6">
        <v>1</v>
      </c>
      <c r="K2470" s="6" t="s">
        <v>810</v>
      </c>
      <c r="L2470" s="8">
        <v>6</v>
      </c>
      <c r="M2470" s="6" t="s">
        <v>297</v>
      </c>
      <c r="N2470" s="6" t="s">
        <v>2452</v>
      </c>
      <c r="R2470" s="6" t="str">
        <f t="shared" si="38"/>
        <v>20189Xã Châu Sơn21</v>
      </c>
    </row>
    <row r="2471" spans="1:18">
      <c r="A2471" s="6">
        <v>2470</v>
      </c>
      <c r="B2471" s="6">
        <v>20</v>
      </c>
      <c r="C2471" s="6" t="s">
        <v>2450</v>
      </c>
      <c r="D2471" s="6">
        <v>189</v>
      </c>
      <c r="E2471" s="6" t="s">
        <v>2589</v>
      </c>
      <c r="F2471" s="6">
        <v>6640</v>
      </c>
      <c r="G2471" s="6" t="s">
        <v>2596</v>
      </c>
      <c r="H2471" s="6">
        <v>2</v>
      </c>
      <c r="I2471" s="6" t="s">
        <v>297</v>
      </c>
      <c r="J2471" s="6">
        <v>1</v>
      </c>
      <c r="K2471" s="6" t="s">
        <v>810</v>
      </c>
      <c r="L2471" s="8">
        <v>6</v>
      </c>
      <c r="M2471" s="6" t="s">
        <v>297</v>
      </c>
      <c r="N2471" s="6" t="s">
        <v>2452</v>
      </c>
      <c r="R2471" s="6" t="str">
        <f t="shared" si="38"/>
        <v>20189Xã Lâm Ca21</v>
      </c>
    </row>
    <row r="2472" spans="1:18">
      <c r="A2472" s="6">
        <v>2471</v>
      </c>
      <c r="B2472" s="6">
        <v>20</v>
      </c>
      <c r="C2472" s="6" t="s">
        <v>2450</v>
      </c>
      <c r="D2472" s="6">
        <v>189</v>
      </c>
      <c r="E2472" s="6" t="s">
        <v>2589</v>
      </c>
      <c r="F2472" s="6">
        <v>6643</v>
      </c>
      <c r="G2472" s="6" t="s">
        <v>1231</v>
      </c>
      <c r="H2472" s="6">
        <v>2</v>
      </c>
      <c r="I2472" s="6" t="s">
        <v>297</v>
      </c>
      <c r="J2472" s="6">
        <v>1</v>
      </c>
      <c r="K2472" s="6" t="s">
        <v>810</v>
      </c>
      <c r="L2472" s="8">
        <v>6</v>
      </c>
      <c r="M2472" s="6" t="s">
        <v>297</v>
      </c>
      <c r="N2472" s="6" t="s">
        <v>2452</v>
      </c>
      <c r="R2472" s="6" t="str">
        <f t="shared" si="38"/>
        <v>20189Xã Đồng Thắng21</v>
      </c>
    </row>
    <row r="2473" spans="1:18">
      <c r="A2473" s="6">
        <v>2472</v>
      </c>
      <c r="B2473" s="6">
        <v>20</v>
      </c>
      <c r="C2473" s="6" t="s">
        <v>2450</v>
      </c>
      <c r="D2473" s="6">
        <v>189</v>
      </c>
      <c r="E2473" s="6" t="s">
        <v>2589</v>
      </c>
      <c r="F2473" s="6">
        <v>6646</v>
      </c>
      <c r="G2473" s="6" t="s">
        <v>2597</v>
      </c>
      <c r="H2473" s="6">
        <v>2</v>
      </c>
      <c r="I2473" s="6" t="s">
        <v>297</v>
      </c>
      <c r="J2473" s="6">
        <v>1</v>
      </c>
      <c r="K2473" s="6" t="s">
        <v>810</v>
      </c>
      <c r="L2473" s="8">
        <v>6</v>
      </c>
      <c r="M2473" s="6" t="s">
        <v>297</v>
      </c>
      <c r="N2473" s="6" t="s">
        <v>2452</v>
      </c>
      <c r="R2473" s="6" t="str">
        <f t="shared" si="38"/>
        <v>20189Xã Bắc Lãng21</v>
      </c>
    </row>
    <row r="2474" spans="1:18">
      <c r="A2474" s="6">
        <v>2473</v>
      </c>
      <c r="B2474" s="6">
        <v>22</v>
      </c>
      <c r="C2474" s="6" t="s">
        <v>2598</v>
      </c>
      <c r="D2474" s="6">
        <v>193</v>
      </c>
      <c r="E2474" s="6" t="s">
        <v>2599</v>
      </c>
      <c r="F2474" s="6">
        <v>6649</v>
      </c>
      <c r="G2474" s="6" t="s">
        <v>2600</v>
      </c>
      <c r="H2474" s="6">
        <v>1</v>
      </c>
      <c r="I2474" s="6" t="s">
        <v>251</v>
      </c>
      <c r="J2474" s="6">
        <v>2</v>
      </c>
      <c r="K2474" s="6" t="s">
        <v>252</v>
      </c>
      <c r="L2474" s="8">
        <v>5</v>
      </c>
      <c r="M2474" s="6" t="s">
        <v>251</v>
      </c>
      <c r="N2474" s="6" t="s">
        <v>2601</v>
      </c>
      <c r="R2474" s="6" t="str">
        <f t="shared" si="38"/>
        <v>22193Phường Hà Khánh12</v>
      </c>
    </row>
    <row r="2475" spans="1:18">
      <c r="A2475" s="6">
        <v>2474</v>
      </c>
      <c r="B2475" s="6">
        <v>22</v>
      </c>
      <c r="C2475" s="6" t="s">
        <v>2598</v>
      </c>
      <c r="D2475" s="6">
        <v>193</v>
      </c>
      <c r="E2475" s="6" t="s">
        <v>2599</v>
      </c>
      <c r="F2475" s="6">
        <v>6652</v>
      </c>
      <c r="G2475" s="6" t="s">
        <v>2602</v>
      </c>
      <c r="H2475" s="6">
        <v>1</v>
      </c>
      <c r="I2475" s="6" t="s">
        <v>251</v>
      </c>
      <c r="J2475" s="6">
        <v>2</v>
      </c>
      <c r="K2475" s="6" t="s">
        <v>252</v>
      </c>
      <c r="L2475" s="8">
        <v>5</v>
      </c>
      <c r="M2475" s="6" t="s">
        <v>251</v>
      </c>
      <c r="N2475" s="6" t="s">
        <v>2601</v>
      </c>
      <c r="R2475" s="6" t="str">
        <f t="shared" si="38"/>
        <v>22193Phường Hà Phong12</v>
      </c>
    </row>
    <row r="2476" spans="1:18">
      <c r="A2476" s="6">
        <v>2475</v>
      </c>
      <c r="B2476" s="6">
        <v>22</v>
      </c>
      <c r="C2476" s="6" t="s">
        <v>2598</v>
      </c>
      <c r="D2476" s="6">
        <v>193</v>
      </c>
      <c r="E2476" s="6" t="s">
        <v>2599</v>
      </c>
      <c r="F2476" s="6">
        <v>6655</v>
      </c>
      <c r="G2476" s="6" t="s">
        <v>2603</v>
      </c>
      <c r="H2476" s="6">
        <v>1</v>
      </c>
      <c r="I2476" s="6" t="s">
        <v>251</v>
      </c>
      <c r="J2476" s="6">
        <v>2</v>
      </c>
      <c r="K2476" s="6" t="s">
        <v>252</v>
      </c>
      <c r="L2476" s="8">
        <v>5</v>
      </c>
      <c r="M2476" s="6" t="s">
        <v>251</v>
      </c>
      <c r="N2476" s="6" t="s">
        <v>2601</v>
      </c>
      <c r="R2476" s="6" t="str">
        <f t="shared" si="38"/>
        <v>22193Phường Hà Khẩu12</v>
      </c>
    </row>
    <row r="2477" spans="1:18">
      <c r="A2477" s="6">
        <v>2476</v>
      </c>
      <c r="B2477" s="6">
        <v>22</v>
      </c>
      <c r="C2477" s="6" t="s">
        <v>2598</v>
      </c>
      <c r="D2477" s="6">
        <v>193</v>
      </c>
      <c r="E2477" s="6" t="s">
        <v>2599</v>
      </c>
      <c r="F2477" s="6">
        <v>6658</v>
      </c>
      <c r="G2477" s="6" t="s">
        <v>2604</v>
      </c>
      <c r="H2477" s="6">
        <v>1</v>
      </c>
      <c r="I2477" s="6" t="s">
        <v>251</v>
      </c>
      <c r="J2477" s="6">
        <v>2</v>
      </c>
      <c r="K2477" s="6" t="s">
        <v>252</v>
      </c>
      <c r="L2477" s="8">
        <v>5</v>
      </c>
      <c r="M2477" s="6" t="s">
        <v>251</v>
      </c>
      <c r="N2477" s="6" t="s">
        <v>2601</v>
      </c>
      <c r="R2477" s="6" t="str">
        <f t="shared" si="38"/>
        <v>22193Phường Cao Xanh12</v>
      </c>
    </row>
    <row r="2478" spans="1:18">
      <c r="A2478" s="6">
        <v>2477</v>
      </c>
      <c r="B2478" s="6">
        <v>22</v>
      </c>
      <c r="C2478" s="6" t="s">
        <v>2598</v>
      </c>
      <c r="D2478" s="6">
        <v>193</v>
      </c>
      <c r="E2478" s="6" t="s">
        <v>2599</v>
      </c>
      <c r="F2478" s="6">
        <v>6661</v>
      </c>
      <c r="G2478" s="6" t="s">
        <v>2605</v>
      </c>
      <c r="H2478" s="6">
        <v>1</v>
      </c>
      <c r="I2478" s="6" t="s">
        <v>251</v>
      </c>
      <c r="J2478" s="6">
        <v>2</v>
      </c>
      <c r="K2478" s="6" t="s">
        <v>252</v>
      </c>
      <c r="L2478" s="8">
        <v>5</v>
      </c>
      <c r="M2478" s="6" t="s">
        <v>251</v>
      </c>
      <c r="N2478" s="6" t="s">
        <v>2601</v>
      </c>
      <c r="R2478" s="6" t="str">
        <f t="shared" si="38"/>
        <v>22193Phường Giếng Đáy12</v>
      </c>
    </row>
    <row r="2479" spans="1:18">
      <c r="A2479" s="6">
        <v>2478</v>
      </c>
      <c r="B2479" s="6">
        <v>22</v>
      </c>
      <c r="C2479" s="6" t="s">
        <v>2598</v>
      </c>
      <c r="D2479" s="6">
        <v>193</v>
      </c>
      <c r="E2479" s="6" t="s">
        <v>2599</v>
      </c>
      <c r="F2479" s="6">
        <v>6664</v>
      </c>
      <c r="G2479" s="6" t="s">
        <v>2606</v>
      </c>
      <c r="H2479" s="6">
        <v>1</v>
      </c>
      <c r="I2479" s="6" t="s">
        <v>251</v>
      </c>
      <c r="J2479" s="6">
        <v>2</v>
      </c>
      <c r="K2479" s="6" t="s">
        <v>252</v>
      </c>
      <c r="L2479" s="8">
        <v>5</v>
      </c>
      <c r="M2479" s="6" t="s">
        <v>251</v>
      </c>
      <c r="N2479" s="6" t="s">
        <v>2601</v>
      </c>
      <c r="R2479" s="6" t="str">
        <f t="shared" si="38"/>
        <v>22193Phường Hà Tu12</v>
      </c>
    </row>
    <row r="2480" spans="1:18">
      <c r="A2480" s="6">
        <v>2479</v>
      </c>
      <c r="B2480" s="6">
        <v>22</v>
      </c>
      <c r="C2480" s="6" t="s">
        <v>2598</v>
      </c>
      <c r="D2480" s="6">
        <v>193</v>
      </c>
      <c r="E2480" s="6" t="s">
        <v>2599</v>
      </c>
      <c r="F2480" s="6">
        <v>6667</v>
      </c>
      <c r="G2480" s="6" t="s">
        <v>2607</v>
      </c>
      <c r="H2480" s="6">
        <v>1</v>
      </c>
      <c r="I2480" s="6" t="s">
        <v>251</v>
      </c>
      <c r="J2480" s="6">
        <v>2</v>
      </c>
      <c r="K2480" s="6" t="s">
        <v>252</v>
      </c>
      <c r="L2480" s="8">
        <v>5</v>
      </c>
      <c r="M2480" s="6" t="s">
        <v>251</v>
      </c>
      <c r="N2480" s="6" t="s">
        <v>2601</v>
      </c>
      <c r="R2480" s="6" t="str">
        <f t="shared" si="38"/>
        <v>22193Phường Hà Trung12</v>
      </c>
    </row>
    <row r="2481" spans="1:18">
      <c r="A2481" s="6">
        <v>2480</v>
      </c>
      <c r="B2481" s="6">
        <v>22</v>
      </c>
      <c r="C2481" s="6" t="s">
        <v>2598</v>
      </c>
      <c r="D2481" s="6">
        <v>193</v>
      </c>
      <c r="E2481" s="6" t="s">
        <v>2599</v>
      </c>
      <c r="F2481" s="6">
        <v>6670</v>
      </c>
      <c r="G2481" s="6" t="s">
        <v>2608</v>
      </c>
      <c r="H2481" s="6">
        <v>1</v>
      </c>
      <c r="I2481" s="6" t="s">
        <v>251</v>
      </c>
      <c r="J2481" s="6">
        <v>2</v>
      </c>
      <c r="K2481" s="6" t="s">
        <v>252</v>
      </c>
      <c r="L2481" s="8">
        <v>5</v>
      </c>
      <c r="M2481" s="6" t="s">
        <v>251</v>
      </c>
      <c r="N2481" s="6" t="s">
        <v>2601</v>
      </c>
      <c r="R2481" s="6" t="str">
        <f t="shared" si="38"/>
        <v>22193Phường Hà Lầm12</v>
      </c>
    </row>
    <row r="2482" spans="1:18">
      <c r="A2482" s="6">
        <v>2481</v>
      </c>
      <c r="B2482" s="6">
        <v>22</v>
      </c>
      <c r="C2482" s="6" t="s">
        <v>2598</v>
      </c>
      <c r="D2482" s="6">
        <v>193</v>
      </c>
      <c r="E2482" s="6" t="s">
        <v>2599</v>
      </c>
      <c r="F2482" s="6">
        <v>6673</v>
      </c>
      <c r="G2482" s="6" t="s">
        <v>2609</v>
      </c>
      <c r="H2482" s="6">
        <v>1</v>
      </c>
      <c r="I2482" s="6" t="s">
        <v>251</v>
      </c>
      <c r="J2482" s="6">
        <v>2</v>
      </c>
      <c r="K2482" s="6" t="s">
        <v>252</v>
      </c>
      <c r="L2482" s="8">
        <v>5</v>
      </c>
      <c r="M2482" s="6" t="s">
        <v>251</v>
      </c>
      <c r="N2482" s="6" t="s">
        <v>2601</v>
      </c>
      <c r="R2482" s="6" t="str">
        <f t="shared" si="38"/>
        <v>22193Phường Bãi Cháy12</v>
      </c>
    </row>
    <row r="2483" spans="1:18">
      <c r="A2483" s="6">
        <v>2482</v>
      </c>
      <c r="B2483" s="6">
        <v>22</v>
      </c>
      <c r="C2483" s="6" t="s">
        <v>2598</v>
      </c>
      <c r="D2483" s="6">
        <v>193</v>
      </c>
      <c r="E2483" s="6" t="s">
        <v>2599</v>
      </c>
      <c r="F2483" s="6">
        <v>6676</v>
      </c>
      <c r="G2483" s="6" t="s">
        <v>2610</v>
      </c>
      <c r="H2483" s="6">
        <v>1</v>
      </c>
      <c r="I2483" s="6" t="s">
        <v>251</v>
      </c>
      <c r="J2483" s="6">
        <v>2</v>
      </c>
      <c r="K2483" s="6" t="s">
        <v>252</v>
      </c>
      <c r="L2483" s="8">
        <v>5</v>
      </c>
      <c r="M2483" s="6" t="s">
        <v>251</v>
      </c>
      <c r="N2483" s="6" t="s">
        <v>2601</v>
      </c>
      <c r="R2483" s="6" t="str">
        <f t="shared" si="38"/>
        <v>22193Phường Cao Thắng12</v>
      </c>
    </row>
    <row r="2484" spans="1:18">
      <c r="A2484" s="6">
        <v>2483</v>
      </c>
      <c r="B2484" s="6">
        <v>22</v>
      </c>
      <c r="C2484" s="6" t="s">
        <v>2598</v>
      </c>
      <c r="D2484" s="6">
        <v>193</v>
      </c>
      <c r="E2484" s="6" t="s">
        <v>2599</v>
      </c>
      <c r="F2484" s="6">
        <v>6679</v>
      </c>
      <c r="G2484" s="6" t="s">
        <v>2611</v>
      </c>
      <c r="H2484" s="6">
        <v>1</v>
      </c>
      <c r="I2484" s="6" t="s">
        <v>251</v>
      </c>
      <c r="J2484" s="6">
        <v>2</v>
      </c>
      <c r="K2484" s="6" t="s">
        <v>252</v>
      </c>
      <c r="L2484" s="8">
        <v>5</v>
      </c>
      <c r="M2484" s="6" t="s">
        <v>251</v>
      </c>
      <c r="N2484" s="6" t="s">
        <v>2601</v>
      </c>
      <c r="R2484" s="6" t="str">
        <f t="shared" si="38"/>
        <v>22193Phường Hùng Thắng12</v>
      </c>
    </row>
    <row r="2485" spans="1:18">
      <c r="A2485" s="6">
        <v>2484</v>
      </c>
      <c r="B2485" s="6">
        <v>22</v>
      </c>
      <c r="C2485" s="6" t="s">
        <v>2598</v>
      </c>
      <c r="D2485" s="6">
        <v>193</v>
      </c>
      <c r="E2485" s="6" t="s">
        <v>2599</v>
      </c>
      <c r="F2485" s="6">
        <v>6682</v>
      </c>
      <c r="G2485" s="6" t="s">
        <v>488</v>
      </c>
      <c r="H2485" s="6">
        <v>1</v>
      </c>
      <c r="I2485" s="6" t="s">
        <v>251</v>
      </c>
      <c r="J2485" s="6">
        <v>2</v>
      </c>
      <c r="K2485" s="6" t="s">
        <v>252</v>
      </c>
      <c r="L2485" s="8">
        <v>5</v>
      </c>
      <c r="M2485" s="6" t="s">
        <v>251</v>
      </c>
      <c r="N2485" s="6" t="s">
        <v>2601</v>
      </c>
      <c r="R2485" s="6" t="str">
        <f t="shared" si="38"/>
        <v>22193Phường Yết Kiêu12</v>
      </c>
    </row>
    <row r="2486" spans="1:18">
      <c r="A2486" s="6">
        <v>2485</v>
      </c>
      <c r="B2486" s="6">
        <v>22</v>
      </c>
      <c r="C2486" s="6" t="s">
        <v>2598</v>
      </c>
      <c r="D2486" s="6">
        <v>193</v>
      </c>
      <c r="E2486" s="6" t="s">
        <v>2599</v>
      </c>
      <c r="F2486" s="6">
        <v>6685</v>
      </c>
      <c r="G2486" s="6" t="s">
        <v>285</v>
      </c>
      <c r="H2486" s="6">
        <v>1</v>
      </c>
      <c r="I2486" s="6" t="s">
        <v>251</v>
      </c>
      <c r="J2486" s="6">
        <v>2</v>
      </c>
      <c r="K2486" s="6" t="s">
        <v>252</v>
      </c>
      <c r="L2486" s="8">
        <v>5</v>
      </c>
      <c r="M2486" s="6" t="s">
        <v>251</v>
      </c>
      <c r="N2486" s="6" t="s">
        <v>2601</v>
      </c>
      <c r="R2486" s="6" t="str">
        <f t="shared" si="38"/>
        <v>22193Phường Trần Hưng Đạo12</v>
      </c>
    </row>
    <row r="2487" spans="1:18">
      <c r="A2487" s="6">
        <v>2486</v>
      </c>
      <c r="B2487" s="6">
        <v>22</v>
      </c>
      <c r="C2487" s="6" t="s">
        <v>2598</v>
      </c>
      <c r="D2487" s="6">
        <v>193</v>
      </c>
      <c r="E2487" s="6" t="s">
        <v>2599</v>
      </c>
      <c r="F2487" s="6">
        <v>6688</v>
      </c>
      <c r="G2487" s="6" t="s">
        <v>2612</v>
      </c>
      <c r="H2487" s="6">
        <v>1</v>
      </c>
      <c r="I2487" s="6" t="s">
        <v>251</v>
      </c>
      <c r="J2487" s="6">
        <v>2</v>
      </c>
      <c r="K2487" s="6" t="s">
        <v>252</v>
      </c>
      <c r="L2487" s="8">
        <v>5</v>
      </c>
      <c r="M2487" s="6" t="s">
        <v>251</v>
      </c>
      <c r="N2487" s="6" t="s">
        <v>2601</v>
      </c>
      <c r="R2487" s="6" t="str">
        <f t="shared" si="38"/>
        <v>22193Phường Hồng Hải12</v>
      </c>
    </row>
    <row r="2488" spans="1:18">
      <c r="A2488" s="6">
        <v>2487</v>
      </c>
      <c r="B2488" s="6">
        <v>22</v>
      </c>
      <c r="C2488" s="6" t="s">
        <v>2598</v>
      </c>
      <c r="D2488" s="6">
        <v>193</v>
      </c>
      <c r="E2488" s="6" t="s">
        <v>2599</v>
      </c>
      <c r="F2488" s="6">
        <v>6691</v>
      </c>
      <c r="G2488" s="6" t="s">
        <v>2613</v>
      </c>
      <c r="H2488" s="6">
        <v>1</v>
      </c>
      <c r="I2488" s="6" t="s">
        <v>251</v>
      </c>
      <c r="J2488" s="6">
        <v>2</v>
      </c>
      <c r="K2488" s="6" t="s">
        <v>252</v>
      </c>
      <c r="L2488" s="8">
        <v>5</v>
      </c>
      <c r="M2488" s="6" t="s">
        <v>251</v>
      </c>
      <c r="N2488" s="6" t="s">
        <v>2601</v>
      </c>
      <c r="R2488" s="6" t="str">
        <f t="shared" si="38"/>
        <v>22193Phường Hồng Gai12</v>
      </c>
    </row>
    <row r="2489" spans="1:18">
      <c r="A2489" s="6">
        <v>2488</v>
      </c>
      <c r="B2489" s="6">
        <v>22</v>
      </c>
      <c r="C2489" s="6" t="s">
        <v>2598</v>
      </c>
      <c r="D2489" s="6">
        <v>193</v>
      </c>
      <c r="E2489" s="6" t="s">
        <v>2599</v>
      </c>
      <c r="F2489" s="6">
        <v>6694</v>
      </c>
      <c r="G2489" s="6" t="s">
        <v>328</v>
      </c>
      <c r="H2489" s="6">
        <v>1</v>
      </c>
      <c r="I2489" s="6" t="s">
        <v>251</v>
      </c>
      <c r="J2489" s="6">
        <v>2</v>
      </c>
      <c r="K2489" s="6" t="s">
        <v>252</v>
      </c>
      <c r="L2489" s="8">
        <v>5</v>
      </c>
      <c r="M2489" s="6" t="s">
        <v>251</v>
      </c>
      <c r="N2489" s="6" t="s">
        <v>2601</v>
      </c>
      <c r="R2489" s="6" t="str">
        <f t="shared" si="38"/>
        <v>22193Phường Bạch Đằng12</v>
      </c>
    </row>
    <row r="2490" spans="1:18">
      <c r="A2490" s="6">
        <v>2489</v>
      </c>
      <c r="B2490" s="6">
        <v>22</v>
      </c>
      <c r="C2490" s="6" t="s">
        <v>2598</v>
      </c>
      <c r="D2490" s="6">
        <v>193</v>
      </c>
      <c r="E2490" s="6" t="s">
        <v>2599</v>
      </c>
      <c r="F2490" s="6">
        <v>6697</v>
      </c>
      <c r="G2490" s="6" t="s">
        <v>2007</v>
      </c>
      <c r="H2490" s="6">
        <v>1</v>
      </c>
      <c r="I2490" s="6" t="s">
        <v>251</v>
      </c>
      <c r="J2490" s="6">
        <v>2</v>
      </c>
      <c r="K2490" s="6" t="s">
        <v>252</v>
      </c>
      <c r="L2490" s="8">
        <v>5</v>
      </c>
      <c r="M2490" s="6" t="s">
        <v>251</v>
      </c>
      <c r="N2490" s="6" t="s">
        <v>2601</v>
      </c>
      <c r="R2490" s="6" t="str">
        <f t="shared" si="38"/>
        <v>22193Phường Hồng Hà12</v>
      </c>
    </row>
    <row r="2491" spans="1:18">
      <c r="A2491" s="6">
        <v>2490</v>
      </c>
      <c r="B2491" s="6">
        <v>22</v>
      </c>
      <c r="C2491" s="6" t="s">
        <v>2598</v>
      </c>
      <c r="D2491" s="6">
        <v>193</v>
      </c>
      <c r="E2491" s="6" t="s">
        <v>2599</v>
      </c>
      <c r="F2491" s="6">
        <v>6700</v>
      </c>
      <c r="G2491" s="6" t="s">
        <v>2614</v>
      </c>
      <c r="H2491" s="6">
        <v>1</v>
      </c>
      <c r="I2491" s="6" t="s">
        <v>251</v>
      </c>
      <c r="J2491" s="6">
        <v>2</v>
      </c>
      <c r="K2491" s="6" t="s">
        <v>252</v>
      </c>
      <c r="L2491" s="8">
        <v>5</v>
      </c>
      <c r="M2491" s="6" t="s">
        <v>251</v>
      </c>
      <c r="N2491" s="6" t="s">
        <v>2601</v>
      </c>
      <c r="R2491" s="6" t="str">
        <f t="shared" si="38"/>
        <v>22193Phường Tuần Châu12</v>
      </c>
    </row>
    <row r="2492" spans="1:18">
      <c r="A2492" s="6">
        <v>2491</v>
      </c>
      <c r="B2492" s="6">
        <v>22</v>
      </c>
      <c r="C2492" s="6" t="s">
        <v>2598</v>
      </c>
      <c r="D2492" s="6">
        <v>193</v>
      </c>
      <c r="E2492" s="6" t="s">
        <v>2599</v>
      </c>
      <c r="F2492" s="6">
        <v>6703</v>
      </c>
      <c r="G2492" s="6" t="s">
        <v>300</v>
      </c>
      <c r="H2492" s="6">
        <v>1</v>
      </c>
      <c r="I2492" s="6" t="s">
        <v>251</v>
      </c>
      <c r="J2492" s="6">
        <v>2</v>
      </c>
      <c r="K2492" s="6" t="s">
        <v>252</v>
      </c>
      <c r="L2492" s="8">
        <v>5</v>
      </c>
      <c r="M2492" s="6" t="s">
        <v>251</v>
      </c>
      <c r="N2492" s="6" t="s">
        <v>2601</v>
      </c>
      <c r="R2492" s="6" t="str">
        <f t="shared" si="38"/>
        <v>22193Phường Việt Hưng12</v>
      </c>
    </row>
    <row r="2493" spans="1:18">
      <c r="A2493" s="6">
        <v>2492</v>
      </c>
      <c r="B2493" s="6">
        <v>22</v>
      </c>
      <c r="C2493" s="6" t="s">
        <v>2598</v>
      </c>
      <c r="D2493" s="6">
        <v>193</v>
      </c>
      <c r="E2493" s="6" t="s">
        <v>2599</v>
      </c>
      <c r="F2493" s="6">
        <v>6706</v>
      </c>
      <c r="G2493" s="6" t="s">
        <v>2615</v>
      </c>
      <c r="H2493" s="6">
        <v>1</v>
      </c>
      <c r="I2493" s="6" t="s">
        <v>251</v>
      </c>
      <c r="J2493" s="6">
        <v>2</v>
      </c>
      <c r="K2493" s="6" t="s">
        <v>252</v>
      </c>
      <c r="L2493" s="8">
        <v>5</v>
      </c>
      <c r="M2493" s="6" t="s">
        <v>251</v>
      </c>
      <c r="N2493" s="6" t="s">
        <v>2601</v>
      </c>
      <c r="R2493" s="6" t="str">
        <f t="shared" si="38"/>
        <v>22193Phường Đại Yên12</v>
      </c>
    </row>
    <row r="2494" spans="1:18">
      <c r="A2494" s="6">
        <v>2493</v>
      </c>
      <c r="B2494" s="6">
        <v>22</v>
      </c>
      <c r="C2494" s="6" t="s">
        <v>2598</v>
      </c>
      <c r="D2494" s="6">
        <v>193</v>
      </c>
      <c r="E2494" s="6" t="s">
        <v>2599</v>
      </c>
      <c r="F2494" s="6">
        <v>7030</v>
      </c>
      <c r="G2494" s="6" t="s">
        <v>2616</v>
      </c>
      <c r="H2494" s="6">
        <v>1</v>
      </c>
      <c r="I2494" s="6" t="s">
        <v>251</v>
      </c>
      <c r="J2494" s="6">
        <v>2</v>
      </c>
      <c r="K2494" s="6" t="s">
        <v>252</v>
      </c>
      <c r="L2494" s="8">
        <v>5</v>
      </c>
      <c r="M2494" s="6" t="s">
        <v>251</v>
      </c>
      <c r="N2494" s="6" t="s">
        <v>2601</v>
      </c>
      <c r="R2494" s="6" t="str">
        <f t="shared" si="38"/>
        <v>22193Phường Hoành Bồ12</v>
      </c>
    </row>
    <row r="2495" spans="1:18">
      <c r="A2495" s="6">
        <v>2494</v>
      </c>
      <c r="B2495" s="6">
        <v>22</v>
      </c>
      <c r="C2495" s="6" t="s">
        <v>2598</v>
      </c>
      <c r="D2495" s="6">
        <v>193</v>
      </c>
      <c r="E2495" s="6" t="s">
        <v>2599</v>
      </c>
      <c r="F2495" s="6">
        <v>7033</v>
      </c>
      <c r="G2495" s="6" t="s">
        <v>2617</v>
      </c>
      <c r="H2495" s="6">
        <v>2</v>
      </c>
      <c r="I2495" s="6" t="s">
        <v>297</v>
      </c>
      <c r="J2495" s="6">
        <v>2</v>
      </c>
      <c r="K2495" s="6" t="s">
        <v>252</v>
      </c>
      <c r="L2495" s="8">
        <v>6</v>
      </c>
      <c r="M2495" s="6" t="s">
        <v>297</v>
      </c>
      <c r="N2495" s="6" t="s">
        <v>2601</v>
      </c>
      <c r="R2495" s="6" t="str">
        <f t="shared" si="38"/>
        <v>22193Xã Kỳ Thượng22</v>
      </c>
    </row>
    <row r="2496" spans="1:18">
      <c r="A2496" s="6">
        <v>2495</v>
      </c>
      <c r="B2496" s="6">
        <v>22</v>
      </c>
      <c r="C2496" s="6" t="s">
        <v>2598</v>
      </c>
      <c r="D2496" s="6">
        <v>193</v>
      </c>
      <c r="E2496" s="6" t="s">
        <v>2599</v>
      </c>
      <c r="F2496" s="6">
        <v>7036</v>
      </c>
      <c r="G2496" s="6" t="s">
        <v>2618</v>
      </c>
      <c r="H2496" s="6">
        <v>2</v>
      </c>
      <c r="I2496" s="6" t="s">
        <v>297</v>
      </c>
      <c r="J2496" s="6">
        <v>2</v>
      </c>
      <c r="K2496" s="6" t="s">
        <v>252</v>
      </c>
      <c r="L2496" s="8">
        <v>6</v>
      </c>
      <c r="M2496" s="6" t="s">
        <v>297</v>
      </c>
      <c r="N2496" s="6" t="s">
        <v>2601</v>
      </c>
      <c r="R2496" s="6" t="str">
        <f t="shared" si="38"/>
        <v>22193Xã Đồng Sơn22</v>
      </c>
    </row>
    <row r="2497" spans="1:18">
      <c r="A2497" s="6">
        <v>2496</v>
      </c>
      <c r="B2497" s="6">
        <v>22</v>
      </c>
      <c r="C2497" s="6" t="s">
        <v>2598</v>
      </c>
      <c r="D2497" s="6">
        <v>193</v>
      </c>
      <c r="E2497" s="6" t="s">
        <v>2599</v>
      </c>
      <c r="F2497" s="6">
        <v>7039</v>
      </c>
      <c r="G2497" s="6" t="s">
        <v>373</v>
      </c>
      <c r="H2497" s="6">
        <v>2</v>
      </c>
      <c r="I2497" s="6" t="s">
        <v>297</v>
      </c>
      <c r="J2497" s="6">
        <v>2</v>
      </c>
      <c r="K2497" s="6" t="s">
        <v>252</v>
      </c>
      <c r="L2497" s="8">
        <v>6</v>
      </c>
      <c r="M2497" s="6" t="s">
        <v>297</v>
      </c>
      <c r="N2497" s="6" t="s">
        <v>2601</v>
      </c>
      <c r="R2497" s="6" t="str">
        <f t="shared" si="38"/>
        <v>22193Xã Tân Dân22</v>
      </c>
    </row>
    <row r="2498" spans="1:18">
      <c r="A2498" s="6">
        <v>2497</v>
      </c>
      <c r="B2498" s="6">
        <v>22</v>
      </c>
      <c r="C2498" s="6" t="s">
        <v>2598</v>
      </c>
      <c r="D2498" s="6">
        <v>193</v>
      </c>
      <c r="E2498" s="6" t="s">
        <v>2599</v>
      </c>
      <c r="F2498" s="6">
        <v>7042</v>
      </c>
      <c r="G2498" s="6" t="s">
        <v>2619</v>
      </c>
      <c r="H2498" s="6">
        <v>2</v>
      </c>
      <c r="I2498" s="6" t="s">
        <v>297</v>
      </c>
      <c r="J2498" s="6">
        <v>2</v>
      </c>
      <c r="K2498" s="6" t="s">
        <v>252</v>
      </c>
      <c r="L2498" s="8">
        <v>6</v>
      </c>
      <c r="M2498" s="6" t="s">
        <v>297</v>
      </c>
      <c r="N2498" s="6" t="s">
        <v>2601</v>
      </c>
      <c r="R2498" s="6" t="str">
        <f t="shared" si="38"/>
        <v>22193Xã Đồng Lâm22</v>
      </c>
    </row>
    <row r="2499" spans="1:18">
      <c r="A2499" s="6">
        <v>2498</v>
      </c>
      <c r="B2499" s="6">
        <v>22</v>
      </c>
      <c r="C2499" s="6" t="s">
        <v>2598</v>
      </c>
      <c r="D2499" s="6">
        <v>193</v>
      </c>
      <c r="E2499" s="6" t="s">
        <v>2599</v>
      </c>
      <c r="F2499" s="6">
        <v>7045</v>
      </c>
      <c r="G2499" s="6" t="s">
        <v>707</v>
      </c>
      <c r="H2499" s="6">
        <v>2</v>
      </c>
      <c r="I2499" s="6" t="s">
        <v>297</v>
      </c>
      <c r="J2499" s="6">
        <v>2</v>
      </c>
      <c r="K2499" s="6" t="s">
        <v>252</v>
      </c>
      <c r="L2499" s="8">
        <v>6</v>
      </c>
      <c r="M2499" s="6" t="s">
        <v>297</v>
      </c>
      <c r="N2499" s="6" t="s">
        <v>2601</v>
      </c>
      <c r="R2499" s="6" t="str">
        <f t="shared" ref="R2499:R2562" si="39">CONCATENATE(B2499,D2499,G2499,H2499,J2499)</f>
        <v>22193Xã Hòa Bình22</v>
      </c>
    </row>
    <row r="2500" spans="1:18">
      <c r="A2500" s="6">
        <v>2499</v>
      </c>
      <c r="B2500" s="6">
        <v>22</v>
      </c>
      <c r="C2500" s="6" t="s">
        <v>2598</v>
      </c>
      <c r="D2500" s="6">
        <v>193</v>
      </c>
      <c r="E2500" s="6" t="s">
        <v>2599</v>
      </c>
      <c r="F2500" s="6">
        <v>7048</v>
      </c>
      <c r="G2500" s="6" t="s">
        <v>2620</v>
      </c>
      <c r="H2500" s="6">
        <v>2</v>
      </c>
      <c r="I2500" s="6" t="s">
        <v>297</v>
      </c>
      <c r="J2500" s="6">
        <v>2</v>
      </c>
      <c r="K2500" s="6" t="s">
        <v>252</v>
      </c>
      <c r="L2500" s="8">
        <v>6</v>
      </c>
      <c r="M2500" s="6" t="s">
        <v>297</v>
      </c>
      <c r="N2500" s="6" t="s">
        <v>2601</v>
      </c>
      <c r="R2500" s="6" t="str">
        <f t="shared" si="39"/>
        <v>22193Xã Vũ Oai22</v>
      </c>
    </row>
    <row r="2501" spans="1:18">
      <c r="A2501" s="6">
        <v>2500</v>
      </c>
      <c r="B2501" s="6">
        <v>22</v>
      </c>
      <c r="C2501" s="6" t="s">
        <v>2598</v>
      </c>
      <c r="D2501" s="6">
        <v>193</v>
      </c>
      <c r="E2501" s="6" t="s">
        <v>2599</v>
      </c>
      <c r="F2501" s="6">
        <v>7051</v>
      </c>
      <c r="G2501" s="6" t="s">
        <v>1117</v>
      </c>
      <c r="H2501" s="6">
        <v>2</v>
      </c>
      <c r="I2501" s="6" t="s">
        <v>297</v>
      </c>
      <c r="J2501" s="6">
        <v>2</v>
      </c>
      <c r="K2501" s="6" t="s">
        <v>252</v>
      </c>
      <c r="L2501" s="8">
        <v>6</v>
      </c>
      <c r="M2501" s="6" t="s">
        <v>297</v>
      </c>
      <c r="N2501" s="6" t="s">
        <v>2601</v>
      </c>
      <c r="R2501" s="6" t="str">
        <f t="shared" si="39"/>
        <v>22193Xã Dân Chủ22</v>
      </c>
    </row>
    <row r="2502" spans="1:18">
      <c r="A2502" s="6">
        <v>2501</v>
      </c>
      <c r="B2502" s="6">
        <v>22</v>
      </c>
      <c r="C2502" s="6" t="s">
        <v>2598</v>
      </c>
      <c r="D2502" s="6">
        <v>193</v>
      </c>
      <c r="E2502" s="6" t="s">
        <v>2599</v>
      </c>
      <c r="F2502" s="6">
        <v>7054</v>
      </c>
      <c r="G2502" s="6" t="s">
        <v>2621</v>
      </c>
      <c r="H2502" s="6">
        <v>2</v>
      </c>
      <c r="I2502" s="6" t="s">
        <v>297</v>
      </c>
      <c r="J2502" s="6">
        <v>2</v>
      </c>
      <c r="K2502" s="6" t="s">
        <v>252</v>
      </c>
      <c r="L2502" s="8">
        <v>6</v>
      </c>
      <c r="M2502" s="6" t="s">
        <v>297</v>
      </c>
      <c r="N2502" s="6" t="s">
        <v>2601</v>
      </c>
      <c r="R2502" s="6" t="str">
        <f t="shared" si="39"/>
        <v>22193Xã Quảng La22</v>
      </c>
    </row>
    <row r="2503" spans="1:18">
      <c r="A2503" s="6">
        <v>2502</v>
      </c>
      <c r="B2503" s="6">
        <v>22</v>
      </c>
      <c r="C2503" s="6" t="s">
        <v>2598</v>
      </c>
      <c r="D2503" s="6">
        <v>193</v>
      </c>
      <c r="E2503" s="6" t="s">
        <v>2599</v>
      </c>
      <c r="F2503" s="6">
        <v>7057</v>
      </c>
      <c r="G2503" s="6" t="s">
        <v>2622</v>
      </c>
      <c r="H2503" s="6">
        <v>2</v>
      </c>
      <c r="I2503" s="6" t="s">
        <v>297</v>
      </c>
      <c r="J2503" s="6">
        <v>2</v>
      </c>
      <c r="K2503" s="6" t="s">
        <v>252</v>
      </c>
      <c r="L2503" s="8">
        <v>6</v>
      </c>
      <c r="M2503" s="6" t="s">
        <v>297</v>
      </c>
      <c r="N2503" s="6" t="s">
        <v>2601</v>
      </c>
      <c r="R2503" s="6" t="str">
        <f t="shared" si="39"/>
        <v>22193Xã Bằng Cả22</v>
      </c>
    </row>
    <row r="2504" spans="1:18">
      <c r="A2504" s="6">
        <v>2503</v>
      </c>
      <c r="B2504" s="6">
        <v>22</v>
      </c>
      <c r="C2504" s="6" t="s">
        <v>2598</v>
      </c>
      <c r="D2504" s="6">
        <v>193</v>
      </c>
      <c r="E2504" s="6" t="s">
        <v>2599</v>
      </c>
      <c r="F2504" s="6">
        <v>7060</v>
      </c>
      <c r="G2504" s="6" t="s">
        <v>723</v>
      </c>
      <c r="H2504" s="6">
        <v>2</v>
      </c>
      <c r="I2504" s="6" t="s">
        <v>297</v>
      </c>
      <c r="J2504" s="6">
        <v>2</v>
      </c>
      <c r="K2504" s="6" t="s">
        <v>252</v>
      </c>
      <c r="L2504" s="8">
        <v>6</v>
      </c>
      <c r="M2504" s="6" t="s">
        <v>297</v>
      </c>
      <c r="N2504" s="6" t="s">
        <v>2601</v>
      </c>
      <c r="R2504" s="6" t="str">
        <f t="shared" si="39"/>
        <v>22193Xã Thống Nhất22</v>
      </c>
    </row>
    <row r="2505" spans="1:18">
      <c r="A2505" s="6">
        <v>2504</v>
      </c>
      <c r="B2505" s="6">
        <v>22</v>
      </c>
      <c r="C2505" s="6" t="s">
        <v>2598</v>
      </c>
      <c r="D2505" s="6">
        <v>193</v>
      </c>
      <c r="E2505" s="6" t="s">
        <v>2599</v>
      </c>
      <c r="F2505" s="6">
        <v>7063</v>
      </c>
      <c r="G2505" s="6" t="s">
        <v>2623</v>
      </c>
      <c r="H2505" s="6">
        <v>2</v>
      </c>
      <c r="I2505" s="6" t="s">
        <v>297</v>
      </c>
      <c r="J2505" s="6">
        <v>2</v>
      </c>
      <c r="K2505" s="6" t="s">
        <v>252</v>
      </c>
      <c r="L2505" s="8">
        <v>6</v>
      </c>
      <c r="M2505" s="6" t="s">
        <v>297</v>
      </c>
      <c r="N2505" s="6" t="s">
        <v>2601</v>
      </c>
      <c r="R2505" s="6" t="str">
        <f t="shared" si="39"/>
        <v>22193Xã Sơn Dương22</v>
      </c>
    </row>
    <row r="2506" spans="1:18">
      <c r="A2506" s="6">
        <v>2505</v>
      </c>
      <c r="B2506" s="6">
        <v>22</v>
      </c>
      <c r="C2506" s="6" t="s">
        <v>2598</v>
      </c>
      <c r="D2506" s="6">
        <v>193</v>
      </c>
      <c r="E2506" s="6" t="s">
        <v>2599</v>
      </c>
      <c r="F2506" s="6">
        <v>7066</v>
      </c>
      <c r="G2506" s="6" t="s">
        <v>720</v>
      </c>
      <c r="H2506" s="6">
        <v>2</v>
      </c>
      <c r="I2506" s="6" t="s">
        <v>297</v>
      </c>
      <c r="J2506" s="6">
        <v>2</v>
      </c>
      <c r="K2506" s="6" t="s">
        <v>252</v>
      </c>
      <c r="L2506" s="8">
        <v>6</v>
      </c>
      <c r="M2506" s="6" t="s">
        <v>297</v>
      </c>
      <c r="N2506" s="6" t="s">
        <v>2601</v>
      </c>
      <c r="R2506" s="6" t="str">
        <f t="shared" si="39"/>
        <v>22193Xã Lê Lợi22</v>
      </c>
    </row>
    <row r="2507" spans="1:18">
      <c r="A2507" s="6">
        <v>2506</v>
      </c>
      <c r="B2507" s="6">
        <v>22</v>
      </c>
      <c r="C2507" s="6" t="s">
        <v>2598</v>
      </c>
      <c r="D2507" s="6">
        <v>194</v>
      </c>
      <c r="E2507" s="6" t="s">
        <v>2624</v>
      </c>
      <c r="F2507" s="6">
        <v>6709</v>
      </c>
      <c r="G2507" s="6" t="s">
        <v>2625</v>
      </c>
      <c r="H2507" s="6">
        <v>1</v>
      </c>
      <c r="I2507" s="6" t="s">
        <v>251</v>
      </c>
      <c r="J2507" s="6">
        <v>2</v>
      </c>
      <c r="K2507" s="6" t="s">
        <v>252</v>
      </c>
      <c r="L2507" s="8">
        <v>5</v>
      </c>
      <c r="M2507" s="6" t="s">
        <v>251</v>
      </c>
      <c r="N2507" s="6" t="s">
        <v>2601</v>
      </c>
      <c r="R2507" s="6" t="str">
        <f t="shared" si="39"/>
        <v>22194Phường Ka Long12</v>
      </c>
    </row>
    <row r="2508" spans="1:18">
      <c r="A2508" s="6">
        <v>2507</v>
      </c>
      <c r="B2508" s="6">
        <v>22</v>
      </c>
      <c r="C2508" s="6" t="s">
        <v>2598</v>
      </c>
      <c r="D2508" s="6">
        <v>194</v>
      </c>
      <c r="E2508" s="6" t="s">
        <v>2624</v>
      </c>
      <c r="F2508" s="6">
        <v>6712</v>
      </c>
      <c r="G2508" s="6" t="s">
        <v>351</v>
      </c>
      <c r="H2508" s="6">
        <v>1</v>
      </c>
      <c r="I2508" s="6" t="s">
        <v>251</v>
      </c>
      <c r="J2508" s="6">
        <v>2</v>
      </c>
      <c r="K2508" s="6" t="s">
        <v>252</v>
      </c>
      <c r="L2508" s="8">
        <v>5</v>
      </c>
      <c r="M2508" s="6" t="s">
        <v>251</v>
      </c>
      <c r="N2508" s="6" t="s">
        <v>2601</v>
      </c>
      <c r="R2508" s="6" t="str">
        <f t="shared" si="39"/>
        <v>22194Phường Trần Phú12</v>
      </c>
    </row>
    <row r="2509" spans="1:18">
      <c r="A2509" s="6">
        <v>2508</v>
      </c>
      <c r="B2509" s="6">
        <v>22</v>
      </c>
      <c r="C2509" s="6" t="s">
        <v>2598</v>
      </c>
      <c r="D2509" s="6">
        <v>194</v>
      </c>
      <c r="E2509" s="6" t="s">
        <v>2624</v>
      </c>
      <c r="F2509" s="6">
        <v>6715</v>
      </c>
      <c r="G2509" s="6" t="s">
        <v>2626</v>
      </c>
      <c r="H2509" s="6">
        <v>1</v>
      </c>
      <c r="I2509" s="6" t="s">
        <v>251</v>
      </c>
      <c r="J2509" s="6">
        <v>2</v>
      </c>
      <c r="K2509" s="6" t="s">
        <v>252</v>
      </c>
      <c r="L2509" s="8">
        <v>5</v>
      </c>
      <c r="M2509" s="6" t="s">
        <v>251</v>
      </c>
      <c r="N2509" s="6" t="s">
        <v>2601</v>
      </c>
      <c r="R2509" s="6" t="str">
        <f t="shared" si="39"/>
        <v>22194Phường Ninh Dương12</v>
      </c>
    </row>
    <row r="2510" spans="1:18">
      <c r="A2510" s="6">
        <v>2509</v>
      </c>
      <c r="B2510" s="6">
        <v>22</v>
      </c>
      <c r="C2510" s="6" t="s">
        <v>2598</v>
      </c>
      <c r="D2510" s="6">
        <v>194</v>
      </c>
      <c r="E2510" s="6" t="s">
        <v>2624</v>
      </c>
      <c r="F2510" s="6">
        <v>6718</v>
      </c>
      <c r="G2510" s="6" t="s">
        <v>2627</v>
      </c>
      <c r="H2510" s="6">
        <v>1</v>
      </c>
      <c r="I2510" s="6" t="s">
        <v>251</v>
      </c>
      <c r="J2510" s="6">
        <v>2</v>
      </c>
      <c r="K2510" s="6" t="s">
        <v>252</v>
      </c>
      <c r="L2510" s="8">
        <v>5</v>
      </c>
      <c r="M2510" s="6" t="s">
        <v>251</v>
      </c>
      <c r="N2510" s="6" t="s">
        <v>2601</v>
      </c>
      <c r="R2510" s="6" t="str">
        <f t="shared" si="39"/>
        <v>22194Phường Hoà Lạc12</v>
      </c>
    </row>
    <row r="2511" spans="1:18">
      <c r="A2511" s="6">
        <v>2510</v>
      </c>
      <c r="B2511" s="6">
        <v>22</v>
      </c>
      <c r="C2511" s="6" t="s">
        <v>2598</v>
      </c>
      <c r="D2511" s="6">
        <v>194</v>
      </c>
      <c r="E2511" s="6" t="s">
        <v>2624</v>
      </c>
      <c r="F2511" s="6">
        <v>6721</v>
      </c>
      <c r="G2511" s="6" t="s">
        <v>2628</v>
      </c>
      <c r="H2511" s="6">
        <v>1</v>
      </c>
      <c r="I2511" s="6" t="s">
        <v>251</v>
      </c>
      <c r="J2511" s="6">
        <v>2</v>
      </c>
      <c r="K2511" s="6" t="s">
        <v>252</v>
      </c>
      <c r="L2511" s="8">
        <v>5</v>
      </c>
      <c r="M2511" s="6" t="s">
        <v>251</v>
      </c>
      <c r="N2511" s="6" t="s">
        <v>2601</v>
      </c>
      <c r="R2511" s="6" t="str">
        <f t="shared" si="39"/>
        <v>22194Phường Trà Cổ12</v>
      </c>
    </row>
    <row r="2512" spans="1:18">
      <c r="A2512" s="6">
        <v>2511</v>
      </c>
      <c r="B2512" s="6">
        <v>22</v>
      </c>
      <c r="C2512" s="6" t="s">
        <v>2598</v>
      </c>
      <c r="D2512" s="6">
        <v>194</v>
      </c>
      <c r="E2512" s="6" t="s">
        <v>2624</v>
      </c>
      <c r="F2512" s="6">
        <v>6724</v>
      </c>
      <c r="G2512" s="6" t="s">
        <v>2629</v>
      </c>
      <c r="H2512" s="6">
        <v>2</v>
      </c>
      <c r="I2512" s="6" t="s">
        <v>297</v>
      </c>
      <c r="J2512" s="6">
        <v>2</v>
      </c>
      <c r="K2512" s="6" t="s">
        <v>252</v>
      </c>
      <c r="L2512" s="8">
        <v>6</v>
      </c>
      <c r="M2512" s="6" t="s">
        <v>297</v>
      </c>
      <c r="N2512" s="6" t="s">
        <v>2601</v>
      </c>
      <c r="R2512" s="6" t="str">
        <f t="shared" si="39"/>
        <v>22194Xã Hải Sơn22</v>
      </c>
    </row>
    <row r="2513" spans="1:18">
      <c r="A2513" s="6">
        <v>2512</v>
      </c>
      <c r="B2513" s="6">
        <v>22</v>
      </c>
      <c r="C2513" s="6" t="s">
        <v>2598</v>
      </c>
      <c r="D2513" s="6">
        <v>194</v>
      </c>
      <c r="E2513" s="6" t="s">
        <v>2624</v>
      </c>
      <c r="F2513" s="6">
        <v>6727</v>
      </c>
      <c r="G2513" s="6" t="s">
        <v>360</v>
      </c>
      <c r="H2513" s="6">
        <v>2</v>
      </c>
      <c r="I2513" s="6" t="s">
        <v>297</v>
      </c>
      <c r="J2513" s="6">
        <v>2</v>
      </c>
      <c r="K2513" s="6" t="s">
        <v>252</v>
      </c>
      <c r="L2513" s="8">
        <v>6</v>
      </c>
      <c r="M2513" s="6" t="s">
        <v>297</v>
      </c>
      <c r="N2513" s="6" t="s">
        <v>2601</v>
      </c>
      <c r="R2513" s="6" t="str">
        <f t="shared" si="39"/>
        <v>22194Xã Bắc Sơn22</v>
      </c>
    </row>
    <row r="2514" spans="1:18">
      <c r="A2514" s="6">
        <v>2513</v>
      </c>
      <c r="B2514" s="6">
        <v>22</v>
      </c>
      <c r="C2514" s="6" t="s">
        <v>2598</v>
      </c>
      <c r="D2514" s="6">
        <v>194</v>
      </c>
      <c r="E2514" s="6" t="s">
        <v>2624</v>
      </c>
      <c r="F2514" s="6">
        <v>6730</v>
      </c>
      <c r="G2514" s="6" t="s">
        <v>2630</v>
      </c>
      <c r="H2514" s="6">
        <v>2</v>
      </c>
      <c r="I2514" s="6" t="s">
        <v>297</v>
      </c>
      <c r="J2514" s="6">
        <v>2</v>
      </c>
      <c r="K2514" s="6" t="s">
        <v>252</v>
      </c>
      <c r="L2514" s="8">
        <v>6</v>
      </c>
      <c r="M2514" s="6" t="s">
        <v>297</v>
      </c>
      <c r="N2514" s="6" t="s">
        <v>2601</v>
      </c>
      <c r="R2514" s="6" t="str">
        <f t="shared" si="39"/>
        <v>22194Xã Hải Đông22</v>
      </c>
    </row>
    <row r="2515" spans="1:18">
      <c r="A2515" s="6">
        <v>2514</v>
      </c>
      <c r="B2515" s="6">
        <v>22</v>
      </c>
      <c r="C2515" s="6" t="s">
        <v>2598</v>
      </c>
      <c r="D2515" s="6">
        <v>194</v>
      </c>
      <c r="E2515" s="6" t="s">
        <v>2624</v>
      </c>
      <c r="F2515" s="6">
        <v>6733</v>
      </c>
      <c r="G2515" s="6" t="s">
        <v>2631</v>
      </c>
      <c r="H2515" s="6">
        <v>2</v>
      </c>
      <c r="I2515" s="6" t="s">
        <v>297</v>
      </c>
      <c r="J2515" s="6">
        <v>2</v>
      </c>
      <c r="K2515" s="6" t="s">
        <v>252</v>
      </c>
      <c r="L2515" s="8">
        <v>6</v>
      </c>
      <c r="M2515" s="6" t="s">
        <v>297</v>
      </c>
      <c r="N2515" s="6" t="s">
        <v>2601</v>
      </c>
      <c r="R2515" s="6" t="str">
        <f t="shared" si="39"/>
        <v>22194Xã Hải Tiến22</v>
      </c>
    </row>
    <row r="2516" spans="1:18">
      <c r="A2516" s="6">
        <v>2515</v>
      </c>
      <c r="B2516" s="6">
        <v>22</v>
      </c>
      <c r="C2516" s="6" t="s">
        <v>2598</v>
      </c>
      <c r="D2516" s="6">
        <v>194</v>
      </c>
      <c r="E2516" s="6" t="s">
        <v>2624</v>
      </c>
      <c r="F2516" s="6">
        <v>6736</v>
      </c>
      <c r="G2516" s="6" t="s">
        <v>2632</v>
      </c>
      <c r="H2516" s="6">
        <v>1</v>
      </c>
      <c r="I2516" s="6" t="s">
        <v>251</v>
      </c>
      <c r="J2516" s="6">
        <v>2</v>
      </c>
      <c r="K2516" s="6" t="s">
        <v>252</v>
      </c>
      <c r="L2516" s="8">
        <v>5</v>
      </c>
      <c r="M2516" s="6" t="s">
        <v>251</v>
      </c>
      <c r="N2516" s="6" t="s">
        <v>2601</v>
      </c>
      <c r="R2516" s="6" t="str">
        <f t="shared" si="39"/>
        <v>22194Phường Hải Yên12</v>
      </c>
    </row>
    <row r="2517" spans="1:18">
      <c r="A2517" s="6">
        <v>2516</v>
      </c>
      <c r="B2517" s="6">
        <v>22</v>
      </c>
      <c r="C2517" s="6" t="s">
        <v>2598</v>
      </c>
      <c r="D2517" s="6">
        <v>194</v>
      </c>
      <c r="E2517" s="6" t="s">
        <v>2624</v>
      </c>
      <c r="F2517" s="6">
        <v>6739</v>
      </c>
      <c r="G2517" s="6" t="s">
        <v>2633</v>
      </c>
      <c r="H2517" s="6">
        <v>2</v>
      </c>
      <c r="I2517" s="6" t="s">
        <v>297</v>
      </c>
      <c r="J2517" s="6">
        <v>2</v>
      </c>
      <c r="K2517" s="6" t="s">
        <v>252</v>
      </c>
      <c r="L2517" s="8">
        <v>6</v>
      </c>
      <c r="M2517" s="6" t="s">
        <v>297</v>
      </c>
      <c r="N2517" s="6" t="s">
        <v>2601</v>
      </c>
      <c r="R2517" s="6" t="str">
        <f t="shared" si="39"/>
        <v>22194Xã Quảng Nghĩa22</v>
      </c>
    </row>
    <row r="2518" spans="1:18">
      <c r="A2518" s="6">
        <v>2517</v>
      </c>
      <c r="B2518" s="6">
        <v>22</v>
      </c>
      <c r="C2518" s="6" t="s">
        <v>2598</v>
      </c>
      <c r="D2518" s="6">
        <v>194</v>
      </c>
      <c r="E2518" s="6" t="s">
        <v>2624</v>
      </c>
      <c r="F2518" s="6">
        <v>6742</v>
      </c>
      <c r="G2518" s="6" t="s">
        <v>2634</v>
      </c>
      <c r="H2518" s="6">
        <v>1</v>
      </c>
      <c r="I2518" s="6" t="s">
        <v>251</v>
      </c>
      <c r="J2518" s="6">
        <v>2</v>
      </c>
      <c r="K2518" s="6" t="s">
        <v>252</v>
      </c>
      <c r="L2518" s="8">
        <v>5</v>
      </c>
      <c r="M2518" s="6" t="s">
        <v>251</v>
      </c>
      <c r="N2518" s="6" t="s">
        <v>2601</v>
      </c>
      <c r="R2518" s="6" t="str">
        <f t="shared" si="39"/>
        <v>22194Phường Hải Hoà12</v>
      </c>
    </row>
    <row r="2519" spans="1:18">
      <c r="A2519" s="6">
        <v>2518</v>
      </c>
      <c r="B2519" s="6">
        <v>22</v>
      </c>
      <c r="C2519" s="6" t="s">
        <v>2598</v>
      </c>
      <c r="D2519" s="6">
        <v>194</v>
      </c>
      <c r="E2519" s="6" t="s">
        <v>2624</v>
      </c>
      <c r="F2519" s="6">
        <v>6745</v>
      </c>
      <c r="G2519" s="6" t="s">
        <v>2635</v>
      </c>
      <c r="H2519" s="6">
        <v>2</v>
      </c>
      <c r="I2519" s="6" t="s">
        <v>297</v>
      </c>
      <c r="J2519" s="6">
        <v>2</v>
      </c>
      <c r="K2519" s="6" t="s">
        <v>252</v>
      </c>
      <c r="L2519" s="8">
        <v>6</v>
      </c>
      <c r="M2519" s="6" t="s">
        <v>297</v>
      </c>
      <c r="N2519" s="6" t="s">
        <v>2601</v>
      </c>
      <c r="R2519" s="6" t="str">
        <f t="shared" si="39"/>
        <v>22194Xã Hải Xuân22</v>
      </c>
    </row>
    <row r="2520" spans="1:18">
      <c r="A2520" s="6">
        <v>2519</v>
      </c>
      <c r="B2520" s="6">
        <v>22</v>
      </c>
      <c r="C2520" s="6" t="s">
        <v>2598</v>
      </c>
      <c r="D2520" s="6">
        <v>194</v>
      </c>
      <c r="E2520" s="6" t="s">
        <v>2624</v>
      </c>
      <c r="F2520" s="6">
        <v>6748</v>
      </c>
      <c r="G2520" s="6" t="s">
        <v>2636</v>
      </c>
      <c r="H2520" s="6">
        <v>2</v>
      </c>
      <c r="I2520" s="6" t="s">
        <v>297</v>
      </c>
      <c r="J2520" s="6">
        <v>2</v>
      </c>
      <c r="K2520" s="6" t="s">
        <v>252</v>
      </c>
      <c r="L2520" s="8">
        <v>6</v>
      </c>
      <c r="M2520" s="6" t="s">
        <v>297</v>
      </c>
      <c r="N2520" s="6" t="s">
        <v>2601</v>
      </c>
      <c r="R2520" s="6" t="str">
        <f t="shared" si="39"/>
        <v>22194Xã Vạn Ninh22</v>
      </c>
    </row>
    <row r="2521" spans="1:18">
      <c r="A2521" s="6">
        <v>2520</v>
      </c>
      <c r="B2521" s="6">
        <v>22</v>
      </c>
      <c r="C2521" s="6" t="s">
        <v>2598</v>
      </c>
      <c r="D2521" s="6">
        <v>194</v>
      </c>
      <c r="E2521" s="6" t="s">
        <v>2624</v>
      </c>
      <c r="F2521" s="6">
        <v>6751</v>
      </c>
      <c r="G2521" s="6" t="s">
        <v>2637</v>
      </c>
      <c r="H2521" s="6">
        <v>1</v>
      </c>
      <c r="I2521" s="6" t="s">
        <v>251</v>
      </c>
      <c r="J2521" s="6">
        <v>2</v>
      </c>
      <c r="K2521" s="6" t="s">
        <v>252</v>
      </c>
      <c r="L2521" s="8">
        <v>5</v>
      </c>
      <c r="M2521" s="6" t="s">
        <v>251</v>
      </c>
      <c r="N2521" s="6" t="s">
        <v>2601</v>
      </c>
      <c r="R2521" s="6" t="str">
        <f t="shared" si="39"/>
        <v>22194Phường Bình Ngọc12</v>
      </c>
    </row>
    <row r="2522" spans="1:18">
      <c r="A2522" s="6">
        <v>2521</v>
      </c>
      <c r="B2522" s="6">
        <v>22</v>
      </c>
      <c r="C2522" s="6" t="s">
        <v>2598</v>
      </c>
      <c r="D2522" s="6">
        <v>194</v>
      </c>
      <c r="E2522" s="6" t="s">
        <v>2624</v>
      </c>
      <c r="F2522" s="6">
        <v>6754</v>
      </c>
      <c r="G2522" s="6" t="s">
        <v>2638</v>
      </c>
      <c r="H2522" s="6">
        <v>2</v>
      </c>
      <c r="I2522" s="6" t="s">
        <v>297</v>
      </c>
      <c r="J2522" s="6">
        <v>2</v>
      </c>
      <c r="K2522" s="6" t="s">
        <v>252</v>
      </c>
      <c r="L2522" s="8">
        <v>6</v>
      </c>
      <c r="M2522" s="6" t="s">
        <v>297</v>
      </c>
      <c r="N2522" s="6" t="s">
        <v>2601</v>
      </c>
      <c r="R2522" s="6" t="str">
        <f t="shared" si="39"/>
        <v>22194Xã Vĩnh Trung22</v>
      </c>
    </row>
    <row r="2523" spans="1:18">
      <c r="A2523" s="6">
        <v>2522</v>
      </c>
      <c r="B2523" s="6">
        <v>22</v>
      </c>
      <c r="C2523" s="6" t="s">
        <v>2598</v>
      </c>
      <c r="D2523" s="6">
        <v>194</v>
      </c>
      <c r="E2523" s="6" t="s">
        <v>2624</v>
      </c>
      <c r="F2523" s="6">
        <v>6757</v>
      </c>
      <c r="G2523" s="6" t="s">
        <v>2639</v>
      </c>
      <c r="H2523" s="6">
        <v>2</v>
      </c>
      <c r="I2523" s="6" t="s">
        <v>297</v>
      </c>
      <c r="J2523" s="6">
        <v>2</v>
      </c>
      <c r="K2523" s="6" t="s">
        <v>252</v>
      </c>
      <c r="L2523" s="8">
        <v>6</v>
      </c>
      <c r="M2523" s="6" t="s">
        <v>297</v>
      </c>
      <c r="N2523" s="6" t="s">
        <v>2601</v>
      </c>
      <c r="R2523" s="6" t="str">
        <f t="shared" si="39"/>
        <v>22194Xã Vĩnh Thực22</v>
      </c>
    </row>
    <row r="2524" spans="1:18">
      <c r="A2524" s="6">
        <v>2523</v>
      </c>
      <c r="B2524" s="6">
        <v>22</v>
      </c>
      <c r="C2524" s="6" t="s">
        <v>2598</v>
      </c>
      <c r="D2524" s="6">
        <v>195</v>
      </c>
      <c r="E2524" s="6" t="s">
        <v>2640</v>
      </c>
      <c r="F2524" s="6">
        <v>6760</v>
      </c>
      <c r="G2524" s="6" t="s">
        <v>2641</v>
      </c>
      <c r="H2524" s="6">
        <v>1</v>
      </c>
      <c r="I2524" s="6" t="s">
        <v>251</v>
      </c>
      <c r="J2524" s="6">
        <v>2</v>
      </c>
      <c r="K2524" s="6" t="s">
        <v>252</v>
      </c>
      <c r="L2524" s="8">
        <v>5</v>
      </c>
      <c r="M2524" s="6" t="s">
        <v>251</v>
      </c>
      <c r="N2524" s="6" t="s">
        <v>2601</v>
      </c>
      <c r="R2524" s="6" t="str">
        <f t="shared" si="39"/>
        <v>22195Phường Mông Dương12</v>
      </c>
    </row>
    <row r="2525" spans="1:18">
      <c r="A2525" s="6">
        <v>2524</v>
      </c>
      <c r="B2525" s="6">
        <v>22</v>
      </c>
      <c r="C2525" s="6" t="s">
        <v>2598</v>
      </c>
      <c r="D2525" s="6">
        <v>195</v>
      </c>
      <c r="E2525" s="6" t="s">
        <v>2640</v>
      </c>
      <c r="F2525" s="6">
        <v>6763</v>
      </c>
      <c r="G2525" s="6" t="s">
        <v>2642</v>
      </c>
      <c r="H2525" s="6">
        <v>1</v>
      </c>
      <c r="I2525" s="6" t="s">
        <v>251</v>
      </c>
      <c r="J2525" s="6">
        <v>2</v>
      </c>
      <c r="K2525" s="6" t="s">
        <v>252</v>
      </c>
      <c r="L2525" s="8">
        <v>5</v>
      </c>
      <c r="M2525" s="6" t="s">
        <v>251</v>
      </c>
      <c r="N2525" s="6" t="s">
        <v>2601</v>
      </c>
      <c r="R2525" s="6" t="str">
        <f t="shared" si="39"/>
        <v>22195Phường Cửa Ông12</v>
      </c>
    </row>
    <row r="2526" spans="1:18">
      <c r="A2526" s="6">
        <v>2525</v>
      </c>
      <c r="B2526" s="6">
        <v>22</v>
      </c>
      <c r="C2526" s="6" t="s">
        <v>2598</v>
      </c>
      <c r="D2526" s="6">
        <v>195</v>
      </c>
      <c r="E2526" s="6" t="s">
        <v>2640</v>
      </c>
      <c r="F2526" s="6">
        <v>6766</v>
      </c>
      <c r="G2526" s="6" t="s">
        <v>2643</v>
      </c>
      <c r="H2526" s="6">
        <v>1</v>
      </c>
      <c r="I2526" s="6" t="s">
        <v>251</v>
      </c>
      <c r="J2526" s="6">
        <v>2</v>
      </c>
      <c r="K2526" s="6" t="s">
        <v>252</v>
      </c>
      <c r="L2526" s="8">
        <v>5</v>
      </c>
      <c r="M2526" s="6" t="s">
        <v>251</v>
      </c>
      <c r="N2526" s="6" t="s">
        <v>2601</v>
      </c>
      <c r="R2526" s="6" t="str">
        <f t="shared" si="39"/>
        <v>22195Phường Cẩm Sơn12</v>
      </c>
    </row>
    <row r="2527" spans="1:18">
      <c r="A2527" s="6">
        <v>2526</v>
      </c>
      <c r="B2527" s="6">
        <v>22</v>
      </c>
      <c r="C2527" s="6" t="s">
        <v>2598</v>
      </c>
      <c r="D2527" s="6">
        <v>195</v>
      </c>
      <c r="E2527" s="6" t="s">
        <v>2640</v>
      </c>
      <c r="F2527" s="6">
        <v>6769</v>
      </c>
      <c r="G2527" s="6" t="s">
        <v>2644</v>
      </c>
      <c r="H2527" s="6">
        <v>1</v>
      </c>
      <c r="I2527" s="6" t="s">
        <v>251</v>
      </c>
      <c r="J2527" s="6">
        <v>2</v>
      </c>
      <c r="K2527" s="6" t="s">
        <v>252</v>
      </c>
      <c r="L2527" s="8">
        <v>5</v>
      </c>
      <c r="M2527" s="6" t="s">
        <v>251</v>
      </c>
      <c r="N2527" s="6" t="s">
        <v>2601</v>
      </c>
      <c r="R2527" s="6" t="str">
        <f t="shared" si="39"/>
        <v>22195Phường Cẩm Đông12</v>
      </c>
    </row>
    <row r="2528" spans="1:18">
      <c r="A2528" s="6">
        <v>2527</v>
      </c>
      <c r="B2528" s="6">
        <v>22</v>
      </c>
      <c r="C2528" s="6" t="s">
        <v>2598</v>
      </c>
      <c r="D2528" s="6">
        <v>195</v>
      </c>
      <c r="E2528" s="6" t="s">
        <v>2640</v>
      </c>
      <c r="F2528" s="6">
        <v>6772</v>
      </c>
      <c r="G2528" s="6" t="s">
        <v>2645</v>
      </c>
      <c r="H2528" s="6">
        <v>1</v>
      </c>
      <c r="I2528" s="6" t="s">
        <v>251</v>
      </c>
      <c r="J2528" s="6">
        <v>2</v>
      </c>
      <c r="K2528" s="6" t="s">
        <v>252</v>
      </c>
      <c r="L2528" s="8">
        <v>5</v>
      </c>
      <c r="M2528" s="6" t="s">
        <v>251</v>
      </c>
      <c r="N2528" s="6" t="s">
        <v>2601</v>
      </c>
      <c r="R2528" s="6" t="str">
        <f t="shared" si="39"/>
        <v>22195Phường Cẩm Phú12</v>
      </c>
    </row>
    <row r="2529" spans="1:18">
      <c r="A2529" s="6">
        <v>2528</v>
      </c>
      <c r="B2529" s="6">
        <v>22</v>
      </c>
      <c r="C2529" s="6" t="s">
        <v>2598</v>
      </c>
      <c r="D2529" s="6">
        <v>195</v>
      </c>
      <c r="E2529" s="6" t="s">
        <v>2640</v>
      </c>
      <c r="F2529" s="6">
        <v>6775</v>
      </c>
      <c r="G2529" s="6" t="s">
        <v>2646</v>
      </c>
      <c r="H2529" s="6">
        <v>1</v>
      </c>
      <c r="I2529" s="6" t="s">
        <v>251</v>
      </c>
      <c r="J2529" s="6">
        <v>2</v>
      </c>
      <c r="K2529" s="6" t="s">
        <v>252</v>
      </c>
      <c r="L2529" s="8">
        <v>5</v>
      </c>
      <c r="M2529" s="6" t="s">
        <v>251</v>
      </c>
      <c r="N2529" s="6" t="s">
        <v>2601</v>
      </c>
      <c r="R2529" s="6" t="str">
        <f t="shared" si="39"/>
        <v>22195Phường Cẩm Tây12</v>
      </c>
    </row>
    <row r="2530" spans="1:18">
      <c r="A2530" s="6">
        <v>2529</v>
      </c>
      <c r="B2530" s="6">
        <v>22</v>
      </c>
      <c r="C2530" s="6" t="s">
        <v>2598</v>
      </c>
      <c r="D2530" s="6">
        <v>195</v>
      </c>
      <c r="E2530" s="6" t="s">
        <v>2640</v>
      </c>
      <c r="F2530" s="6">
        <v>6778</v>
      </c>
      <c r="G2530" s="6" t="s">
        <v>2647</v>
      </c>
      <c r="H2530" s="6">
        <v>1</v>
      </c>
      <c r="I2530" s="6" t="s">
        <v>251</v>
      </c>
      <c r="J2530" s="6">
        <v>2</v>
      </c>
      <c r="K2530" s="6" t="s">
        <v>252</v>
      </c>
      <c r="L2530" s="8">
        <v>5</v>
      </c>
      <c r="M2530" s="6" t="s">
        <v>251</v>
      </c>
      <c r="N2530" s="6" t="s">
        <v>2601</v>
      </c>
      <c r="R2530" s="6" t="str">
        <f t="shared" si="39"/>
        <v>22195Phường Quang Hanh12</v>
      </c>
    </row>
    <row r="2531" spans="1:18">
      <c r="A2531" s="6">
        <v>2530</v>
      </c>
      <c r="B2531" s="6">
        <v>22</v>
      </c>
      <c r="C2531" s="6" t="s">
        <v>2598</v>
      </c>
      <c r="D2531" s="6">
        <v>195</v>
      </c>
      <c r="E2531" s="6" t="s">
        <v>2640</v>
      </c>
      <c r="F2531" s="6">
        <v>6781</v>
      </c>
      <c r="G2531" s="6" t="s">
        <v>2648</v>
      </c>
      <c r="H2531" s="6">
        <v>1</v>
      </c>
      <c r="I2531" s="6" t="s">
        <v>251</v>
      </c>
      <c r="J2531" s="6">
        <v>2</v>
      </c>
      <c r="K2531" s="6" t="s">
        <v>252</v>
      </c>
      <c r="L2531" s="8">
        <v>5</v>
      </c>
      <c r="M2531" s="6" t="s">
        <v>251</v>
      </c>
      <c r="N2531" s="6" t="s">
        <v>2601</v>
      </c>
      <c r="R2531" s="6" t="str">
        <f t="shared" si="39"/>
        <v>22195Phường Cẩm Thịnh12</v>
      </c>
    </row>
    <row r="2532" spans="1:18">
      <c r="A2532" s="6">
        <v>2531</v>
      </c>
      <c r="B2532" s="6">
        <v>22</v>
      </c>
      <c r="C2532" s="6" t="s">
        <v>2598</v>
      </c>
      <c r="D2532" s="6">
        <v>195</v>
      </c>
      <c r="E2532" s="6" t="s">
        <v>2640</v>
      </c>
      <c r="F2532" s="6">
        <v>6784</v>
      </c>
      <c r="G2532" s="6" t="s">
        <v>2649</v>
      </c>
      <c r="H2532" s="6">
        <v>1</v>
      </c>
      <c r="I2532" s="6" t="s">
        <v>251</v>
      </c>
      <c r="J2532" s="6">
        <v>2</v>
      </c>
      <c r="K2532" s="6" t="s">
        <v>252</v>
      </c>
      <c r="L2532" s="8">
        <v>5</v>
      </c>
      <c r="M2532" s="6" t="s">
        <v>251</v>
      </c>
      <c r="N2532" s="6" t="s">
        <v>2601</v>
      </c>
      <c r="R2532" s="6" t="str">
        <f t="shared" si="39"/>
        <v>22195Phường Cẩm Thủy12</v>
      </c>
    </row>
    <row r="2533" spans="1:18">
      <c r="A2533" s="6">
        <v>2532</v>
      </c>
      <c r="B2533" s="6">
        <v>22</v>
      </c>
      <c r="C2533" s="6" t="s">
        <v>2598</v>
      </c>
      <c r="D2533" s="6">
        <v>195</v>
      </c>
      <c r="E2533" s="6" t="s">
        <v>2640</v>
      </c>
      <c r="F2533" s="6">
        <v>6787</v>
      </c>
      <c r="G2533" s="6" t="s">
        <v>2650</v>
      </c>
      <c r="H2533" s="6">
        <v>1</v>
      </c>
      <c r="I2533" s="6" t="s">
        <v>251</v>
      </c>
      <c r="J2533" s="6">
        <v>2</v>
      </c>
      <c r="K2533" s="6" t="s">
        <v>252</v>
      </c>
      <c r="L2533" s="8">
        <v>5</v>
      </c>
      <c r="M2533" s="6" t="s">
        <v>251</v>
      </c>
      <c r="N2533" s="6" t="s">
        <v>2601</v>
      </c>
      <c r="R2533" s="6" t="str">
        <f t="shared" si="39"/>
        <v>22195Phường Cẩm Thạch12</v>
      </c>
    </row>
    <row r="2534" spans="1:18">
      <c r="A2534" s="6">
        <v>2533</v>
      </c>
      <c r="B2534" s="6">
        <v>22</v>
      </c>
      <c r="C2534" s="6" t="s">
        <v>2598</v>
      </c>
      <c r="D2534" s="6">
        <v>195</v>
      </c>
      <c r="E2534" s="6" t="s">
        <v>2640</v>
      </c>
      <c r="F2534" s="6">
        <v>6790</v>
      </c>
      <c r="G2534" s="6" t="s">
        <v>2651</v>
      </c>
      <c r="H2534" s="6">
        <v>1</v>
      </c>
      <c r="I2534" s="6" t="s">
        <v>251</v>
      </c>
      <c r="J2534" s="6">
        <v>2</v>
      </c>
      <c r="K2534" s="6" t="s">
        <v>252</v>
      </c>
      <c r="L2534" s="8">
        <v>5</v>
      </c>
      <c r="M2534" s="6" t="s">
        <v>251</v>
      </c>
      <c r="N2534" s="6" t="s">
        <v>2601</v>
      </c>
      <c r="R2534" s="6" t="str">
        <f t="shared" si="39"/>
        <v>22195Phường Cẩm Thành12</v>
      </c>
    </row>
    <row r="2535" spans="1:18">
      <c r="A2535" s="6">
        <v>2534</v>
      </c>
      <c r="B2535" s="6">
        <v>22</v>
      </c>
      <c r="C2535" s="6" t="s">
        <v>2598</v>
      </c>
      <c r="D2535" s="6">
        <v>195</v>
      </c>
      <c r="E2535" s="6" t="s">
        <v>2640</v>
      </c>
      <c r="F2535" s="6">
        <v>6793</v>
      </c>
      <c r="G2535" s="6" t="s">
        <v>2652</v>
      </c>
      <c r="H2535" s="6">
        <v>1</v>
      </c>
      <c r="I2535" s="6" t="s">
        <v>251</v>
      </c>
      <c r="J2535" s="6">
        <v>2</v>
      </c>
      <c r="K2535" s="6" t="s">
        <v>252</v>
      </c>
      <c r="L2535" s="8">
        <v>5</v>
      </c>
      <c r="M2535" s="6" t="s">
        <v>251</v>
      </c>
      <c r="N2535" s="6" t="s">
        <v>2601</v>
      </c>
      <c r="R2535" s="6" t="str">
        <f t="shared" si="39"/>
        <v>22195Phường Cẩm Trung12</v>
      </c>
    </row>
    <row r="2536" spans="1:18">
      <c r="A2536" s="6">
        <v>2535</v>
      </c>
      <c r="B2536" s="6">
        <v>22</v>
      </c>
      <c r="C2536" s="6" t="s">
        <v>2598</v>
      </c>
      <c r="D2536" s="6">
        <v>195</v>
      </c>
      <c r="E2536" s="6" t="s">
        <v>2640</v>
      </c>
      <c r="F2536" s="6">
        <v>6796</v>
      </c>
      <c r="G2536" s="6" t="s">
        <v>2653</v>
      </c>
      <c r="H2536" s="6">
        <v>1</v>
      </c>
      <c r="I2536" s="6" t="s">
        <v>251</v>
      </c>
      <c r="J2536" s="6">
        <v>2</v>
      </c>
      <c r="K2536" s="6" t="s">
        <v>252</v>
      </c>
      <c r="L2536" s="8">
        <v>5</v>
      </c>
      <c r="M2536" s="6" t="s">
        <v>251</v>
      </c>
      <c r="N2536" s="6" t="s">
        <v>2601</v>
      </c>
      <c r="R2536" s="6" t="str">
        <f t="shared" si="39"/>
        <v>22195Phường Cẩm Bình12</v>
      </c>
    </row>
    <row r="2537" spans="1:18">
      <c r="A2537" s="6">
        <v>2536</v>
      </c>
      <c r="B2537" s="6">
        <v>22</v>
      </c>
      <c r="C2537" s="6" t="s">
        <v>2598</v>
      </c>
      <c r="D2537" s="6">
        <v>195</v>
      </c>
      <c r="E2537" s="6" t="s">
        <v>2640</v>
      </c>
      <c r="F2537" s="6">
        <v>6799</v>
      </c>
      <c r="G2537" s="6" t="s">
        <v>614</v>
      </c>
      <c r="H2537" s="6">
        <v>2</v>
      </c>
      <c r="I2537" s="6" t="s">
        <v>297</v>
      </c>
      <c r="J2537" s="6">
        <v>2</v>
      </c>
      <c r="K2537" s="6" t="s">
        <v>252</v>
      </c>
      <c r="L2537" s="8">
        <v>6</v>
      </c>
      <c r="M2537" s="6" t="s">
        <v>297</v>
      </c>
      <c r="N2537" s="6" t="s">
        <v>2601</v>
      </c>
      <c r="R2537" s="6" t="str">
        <f t="shared" si="39"/>
        <v>22195Xã Cộng Hòa22</v>
      </c>
    </row>
    <row r="2538" spans="1:18">
      <c r="A2538" s="6">
        <v>2537</v>
      </c>
      <c r="B2538" s="6">
        <v>22</v>
      </c>
      <c r="C2538" s="6" t="s">
        <v>2598</v>
      </c>
      <c r="D2538" s="6">
        <v>195</v>
      </c>
      <c r="E2538" s="6" t="s">
        <v>2640</v>
      </c>
      <c r="F2538" s="6">
        <v>6802</v>
      </c>
      <c r="G2538" s="6" t="s">
        <v>2654</v>
      </c>
      <c r="H2538" s="6">
        <v>2</v>
      </c>
      <c r="I2538" s="6" t="s">
        <v>297</v>
      </c>
      <c r="J2538" s="6">
        <v>2</v>
      </c>
      <c r="K2538" s="6" t="s">
        <v>252</v>
      </c>
      <c r="L2538" s="8">
        <v>6</v>
      </c>
      <c r="M2538" s="6" t="s">
        <v>297</v>
      </c>
      <c r="N2538" s="6" t="s">
        <v>2601</v>
      </c>
      <c r="R2538" s="6" t="str">
        <f t="shared" si="39"/>
        <v>22195Xã Cẩm Hải22</v>
      </c>
    </row>
    <row r="2539" spans="1:18">
      <c r="A2539" s="6">
        <v>2538</v>
      </c>
      <c r="B2539" s="6">
        <v>22</v>
      </c>
      <c r="C2539" s="6" t="s">
        <v>2598</v>
      </c>
      <c r="D2539" s="6">
        <v>195</v>
      </c>
      <c r="E2539" s="6" t="s">
        <v>2640</v>
      </c>
      <c r="F2539" s="6">
        <v>6805</v>
      </c>
      <c r="G2539" s="6" t="s">
        <v>2655</v>
      </c>
      <c r="H2539" s="6">
        <v>2</v>
      </c>
      <c r="I2539" s="6" t="s">
        <v>297</v>
      </c>
      <c r="J2539" s="6">
        <v>2</v>
      </c>
      <c r="K2539" s="6" t="s">
        <v>252</v>
      </c>
      <c r="L2539" s="8">
        <v>6</v>
      </c>
      <c r="M2539" s="6" t="s">
        <v>297</v>
      </c>
      <c r="N2539" s="6" t="s">
        <v>2601</v>
      </c>
      <c r="R2539" s="6" t="str">
        <f t="shared" si="39"/>
        <v>22195Xã Dương Huy22</v>
      </c>
    </row>
    <row r="2540" spans="1:18">
      <c r="A2540" s="6">
        <v>2539</v>
      </c>
      <c r="B2540" s="6">
        <v>22</v>
      </c>
      <c r="C2540" s="6" t="s">
        <v>2598</v>
      </c>
      <c r="D2540" s="6">
        <v>196</v>
      </c>
      <c r="E2540" s="6" t="s">
        <v>2656</v>
      </c>
      <c r="F2540" s="6">
        <v>6808</v>
      </c>
      <c r="G2540" s="6" t="s">
        <v>2657</v>
      </c>
      <c r="H2540" s="6">
        <v>1</v>
      </c>
      <c r="I2540" s="6" t="s">
        <v>251</v>
      </c>
      <c r="J2540" s="6">
        <v>2</v>
      </c>
      <c r="K2540" s="6" t="s">
        <v>252</v>
      </c>
      <c r="L2540" s="8">
        <v>5</v>
      </c>
      <c r="M2540" s="6" t="s">
        <v>251</v>
      </c>
      <c r="N2540" s="6" t="s">
        <v>2601</v>
      </c>
      <c r="R2540" s="6" t="str">
        <f t="shared" si="39"/>
        <v>22196Phường Vàng Danh12</v>
      </c>
    </row>
    <row r="2541" spans="1:18">
      <c r="A2541" s="6">
        <v>2540</v>
      </c>
      <c r="B2541" s="6">
        <v>22</v>
      </c>
      <c r="C2541" s="6" t="s">
        <v>2598</v>
      </c>
      <c r="D2541" s="6">
        <v>196</v>
      </c>
      <c r="E2541" s="6" t="s">
        <v>2656</v>
      </c>
      <c r="F2541" s="6">
        <v>6811</v>
      </c>
      <c r="G2541" s="6" t="s">
        <v>2658</v>
      </c>
      <c r="H2541" s="6">
        <v>1</v>
      </c>
      <c r="I2541" s="6" t="s">
        <v>251</v>
      </c>
      <c r="J2541" s="6">
        <v>2</v>
      </c>
      <c r="K2541" s="6" t="s">
        <v>252</v>
      </c>
      <c r="L2541" s="8">
        <v>5</v>
      </c>
      <c r="M2541" s="6" t="s">
        <v>251</v>
      </c>
      <c r="N2541" s="6" t="s">
        <v>2601</v>
      </c>
      <c r="R2541" s="6" t="str">
        <f t="shared" si="39"/>
        <v>22196Phường Thanh Sơn12</v>
      </c>
    </row>
    <row r="2542" spans="1:18">
      <c r="A2542" s="6">
        <v>2541</v>
      </c>
      <c r="B2542" s="6">
        <v>22</v>
      </c>
      <c r="C2542" s="6" t="s">
        <v>2598</v>
      </c>
      <c r="D2542" s="6">
        <v>196</v>
      </c>
      <c r="E2542" s="6" t="s">
        <v>2656</v>
      </c>
      <c r="F2542" s="6">
        <v>6814</v>
      </c>
      <c r="G2542" s="6" t="s">
        <v>2422</v>
      </c>
      <c r="H2542" s="6">
        <v>1</v>
      </c>
      <c r="I2542" s="6" t="s">
        <v>251</v>
      </c>
      <c r="J2542" s="6">
        <v>2</v>
      </c>
      <c r="K2542" s="6" t="s">
        <v>252</v>
      </c>
      <c r="L2542" s="8">
        <v>5</v>
      </c>
      <c r="M2542" s="6" t="s">
        <v>251</v>
      </c>
      <c r="N2542" s="6" t="s">
        <v>2601</v>
      </c>
      <c r="R2542" s="6" t="str">
        <f t="shared" si="39"/>
        <v>22196Phường Bắc Sơn12</v>
      </c>
    </row>
    <row r="2543" spans="1:18">
      <c r="A2543" s="6">
        <v>2542</v>
      </c>
      <c r="B2543" s="6">
        <v>22</v>
      </c>
      <c r="C2543" s="6" t="s">
        <v>2598</v>
      </c>
      <c r="D2543" s="6">
        <v>196</v>
      </c>
      <c r="E2543" s="6" t="s">
        <v>2656</v>
      </c>
      <c r="F2543" s="6">
        <v>6817</v>
      </c>
      <c r="G2543" s="6" t="s">
        <v>320</v>
      </c>
      <c r="H2543" s="6">
        <v>1</v>
      </c>
      <c r="I2543" s="6" t="s">
        <v>251</v>
      </c>
      <c r="J2543" s="6">
        <v>2</v>
      </c>
      <c r="K2543" s="6" t="s">
        <v>252</v>
      </c>
      <c r="L2543" s="8">
        <v>5</v>
      </c>
      <c r="M2543" s="6" t="s">
        <v>251</v>
      </c>
      <c r="N2543" s="6" t="s">
        <v>2601</v>
      </c>
      <c r="R2543" s="6" t="str">
        <f t="shared" si="39"/>
        <v>22196Phường Quang Trung12</v>
      </c>
    </row>
    <row r="2544" spans="1:18">
      <c r="A2544" s="6">
        <v>2543</v>
      </c>
      <c r="B2544" s="6">
        <v>22</v>
      </c>
      <c r="C2544" s="6" t="s">
        <v>2598</v>
      </c>
      <c r="D2544" s="6">
        <v>196</v>
      </c>
      <c r="E2544" s="6" t="s">
        <v>2656</v>
      </c>
      <c r="F2544" s="6">
        <v>6820</v>
      </c>
      <c r="G2544" s="6" t="s">
        <v>2298</v>
      </c>
      <c r="H2544" s="6">
        <v>1</v>
      </c>
      <c r="I2544" s="6" t="s">
        <v>251</v>
      </c>
      <c r="J2544" s="6">
        <v>2</v>
      </c>
      <c r="K2544" s="6" t="s">
        <v>252</v>
      </c>
      <c r="L2544" s="8">
        <v>5</v>
      </c>
      <c r="M2544" s="6" t="s">
        <v>251</v>
      </c>
      <c r="N2544" s="6" t="s">
        <v>2601</v>
      </c>
      <c r="R2544" s="6" t="str">
        <f t="shared" si="39"/>
        <v>22196Phường Trưng Vương12</v>
      </c>
    </row>
    <row r="2545" spans="1:18">
      <c r="A2545" s="6">
        <v>2544</v>
      </c>
      <c r="B2545" s="6">
        <v>22</v>
      </c>
      <c r="C2545" s="6" t="s">
        <v>2598</v>
      </c>
      <c r="D2545" s="6">
        <v>196</v>
      </c>
      <c r="E2545" s="6" t="s">
        <v>2656</v>
      </c>
      <c r="F2545" s="6">
        <v>6823</v>
      </c>
      <c r="G2545" s="6" t="s">
        <v>2659</v>
      </c>
      <c r="H2545" s="6">
        <v>1</v>
      </c>
      <c r="I2545" s="6" t="s">
        <v>251</v>
      </c>
      <c r="J2545" s="6">
        <v>2</v>
      </c>
      <c r="K2545" s="6" t="s">
        <v>252</v>
      </c>
      <c r="L2545" s="8">
        <v>5</v>
      </c>
      <c r="M2545" s="6" t="s">
        <v>251</v>
      </c>
      <c r="N2545" s="6" t="s">
        <v>2601</v>
      </c>
      <c r="R2545" s="6" t="str">
        <f t="shared" si="39"/>
        <v>22196Phường Nam Khê12</v>
      </c>
    </row>
    <row r="2546" spans="1:18">
      <c r="A2546" s="6">
        <v>2545</v>
      </c>
      <c r="B2546" s="6">
        <v>22</v>
      </c>
      <c r="C2546" s="6" t="s">
        <v>2598</v>
      </c>
      <c r="D2546" s="6">
        <v>196</v>
      </c>
      <c r="E2546" s="6" t="s">
        <v>2656</v>
      </c>
      <c r="F2546" s="6">
        <v>6826</v>
      </c>
      <c r="G2546" s="6" t="s">
        <v>2660</v>
      </c>
      <c r="H2546" s="6">
        <v>1</v>
      </c>
      <c r="I2546" s="6" t="s">
        <v>251</v>
      </c>
      <c r="J2546" s="6">
        <v>2</v>
      </c>
      <c r="K2546" s="6" t="s">
        <v>252</v>
      </c>
      <c r="L2546" s="8">
        <v>5</v>
      </c>
      <c r="M2546" s="6" t="s">
        <v>251</v>
      </c>
      <c r="N2546" s="6" t="s">
        <v>2601</v>
      </c>
      <c r="R2546" s="6" t="str">
        <f t="shared" si="39"/>
        <v>22196Phường Yên Thanh12</v>
      </c>
    </row>
    <row r="2547" spans="1:18">
      <c r="A2547" s="6">
        <v>2546</v>
      </c>
      <c r="B2547" s="6">
        <v>22</v>
      </c>
      <c r="C2547" s="6" t="s">
        <v>2598</v>
      </c>
      <c r="D2547" s="6">
        <v>196</v>
      </c>
      <c r="E2547" s="6" t="s">
        <v>2656</v>
      </c>
      <c r="F2547" s="6">
        <v>6829</v>
      </c>
      <c r="G2547" s="6" t="s">
        <v>2661</v>
      </c>
      <c r="H2547" s="6">
        <v>2</v>
      </c>
      <c r="I2547" s="6" t="s">
        <v>297</v>
      </c>
      <c r="J2547" s="6">
        <v>2</v>
      </c>
      <c r="K2547" s="6" t="s">
        <v>252</v>
      </c>
      <c r="L2547" s="8">
        <v>6</v>
      </c>
      <c r="M2547" s="6" t="s">
        <v>297</v>
      </c>
      <c r="N2547" s="6" t="s">
        <v>2601</v>
      </c>
      <c r="R2547" s="6" t="str">
        <f t="shared" si="39"/>
        <v>22196Xã Thượng Yên Công22</v>
      </c>
    </row>
    <row r="2548" spans="1:18">
      <c r="A2548" s="6">
        <v>2547</v>
      </c>
      <c r="B2548" s="6">
        <v>22</v>
      </c>
      <c r="C2548" s="6" t="s">
        <v>2598</v>
      </c>
      <c r="D2548" s="6">
        <v>196</v>
      </c>
      <c r="E2548" s="6" t="s">
        <v>2656</v>
      </c>
      <c r="F2548" s="6">
        <v>6832</v>
      </c>
      <c r="G2548" s="6" t="s">
        <v>2662</v>
      </c>
      <c r="H2548" s="6">
        <v>1</v>
      </c>
      <c r="I2548" s="6" t="s">
        <v>251</v>
      </c>
      <c r="J2548" s="6">
        <v>2</v>
      </c>
      <c r="K2548" s="6" t="s">
        <v>252</v>
      </c>
      <c r="L2548" s="8">
        <v>5</v>
      </c>
      <c r="M2548" s="6" t="s">
        <v>251</v>
      </c>
      <c r="N2548" s="6" t="s">
        <v>2601</v>
      </c>
      <c r="R2548" s="6" t="str">
        <f t="shared" si="39"/>
        <v>22196Phường Phương Đông12</v>
      </c>
    </row>
    <row r="2549" spans="1:18">
      <c r="A2549" s="6">
        <v>2548</v>
      </c>
      <c r="B2549" s="6">
        <v>22</v>
      </c>
      <c r="C2549" s="6" t="s">
        <v>2598</v>
      </c>
      <c r="D2549" s="6">
        <v>196</v>
      </c>
      <c r="E2549" s="6" t="s">
        <v>2656</v>
      </c>
      <c r="F2549" s="6">
        <v>6835</v>
      </c>
      <c r="G2549" s="6" t="s">
        <v>2663</v>
      </c>
      <c r="H2549" s="6">
        <v>1</v>
      </c>
      <c r="I2549" s="6" t="s">
        <v>251</v>
      </c>
      <c r="J2549" s="6">
        <v>2</v>
      </c>
      <c r="K2549" s="6" t="s">
        <v>252</v>
      </c>
      <c r="L2549" s="8">
        <v>5</v>
      </c>
      <c r="M2549" s="6" t="s">
        <v>251</v>
      </c>
      <c r="N2549" s="6" t="s">
        <v>2601</v>
      </c>
      <c r="R2549" s="6" t="str">
        <f t="shared" si="39"/>
        <v>22196Phường Phương Nam12</v>
      </c>
    </row>
    <row r="2550" spans="1:18">
      <c r="A2550" s="6">
        <v>2549</v>
      </c>
      <c r="B2550" s="6">
        <v>22</v>
      </c>
      <c r="C2550" s="6" t="s">
        <v>2598</v>
      </c>
      <c r="D2550" s="6">
        <v>198</v>
      </c>
      <c r="E2550" s="6" t="s">
        <v>2664</v>
      </c>
      <c r="F2550" s="6">
        <v>6838</v>
      </c>
      <c r="G2550" s="6" t="s">
        <v>2665</v>
      </c>
      <c r="H2550" s="6">
        <v>1</v>
      </c>
      <c r="I2550" s="6" t="s">
        <v>251</v>
      </c>
      <c r="J2550" s="6">
        <v>2</v>
      </c>
      <c r="K2550" s="6" t="s">
        <v>252</v>
      </c>
      <c r="L2550" s="8">
        <v>5</v>
      </c>
      <c r="M2550" s="6" t="s">
        <v>251</v>
      </c>
      <c r="N2550" s="6" t="s">
        <v>2601</v>
      </c>
      <c r="R2550" s="6" t="str">
        <f t="shared" si="39"/>
        <v>22198Thị trấn Bình Liêu12</v>
      </c>
    </row>
    <row r="2551" spans="1:18">
      <c r="A2551" s="6">
        <v>2550</v>
      </c>
      <c r="B2551" s="6">
        <v>22</v>
      </c>
      <c r="C2551" s="6" t="s">
        <v>2598</v>
      </c>
      <c r="D2551" s="6">
        <v>198</v>
      </c>
      <c r="E2551" s="6" t="s">
        <v>2664</v>
      </c>
      <c r="F2551" s="6">
        <v>6841</v>
      </c>
      <c r="G2551" s="6" t="s">
        <v>2666</v>
      </c>
      <c r="H2551" s="6">
        <v>2</v>
      </c>
      <c r="I2551" s="6" t="s">
        <v>297</v>
      </c>
      <c r="J2551" s="6">
        <v>2</v>
      </c>
      <c r="K2551" s="6" t="s">
        <v>252</v>
      </c>
      <c r="L2551" s="8">
        <v>6</v>
      </c>
      <c r="M2551" s="6" t="s">
        <v>297</v>
      </c>
      <c r="N2551" s="6" t="s">
        <v>2601</v>
      </c>
      <c r="R2551" s="6" t="str">
        <f t="shared" si="39"/>
        <v>22198Xã Hoành Mô22</v>
      </c>
    </row>
    <row r="2552" spans="1:18">
      <c r="A2552" s="6">
        <v>2551</v>
      </c>
      <c r="B2552" s="6">
        <v>22</v>
      </c>
      <c r="C2552" s="6" t="s">
        <v>2598</v>
      </c>
      <c r="D2552" s="6">
        <v>198</v>
      </c>
      <c r="E2552" s="6" t="s">
        <v>2664</v>
      </c>
      <c r="F2552" s="6">
        <v>6844</v>
      </c>
      <c r="G2552" s="6" t="s">
        <v>788</v>
      </c>
      <c r="H2552" s="6">
        <v>2</v>
      </c>
      <c r="I2552" s="6" t="s">
        <v>297</v>
      </c>
      <c r="J2552" s="6">
        <v>2</v>
      </c>
      <c r="K2552" s="6" t="s">
        <v>252</v>
      </c>
      <c r="L2552" s="8">
        <v>6</v>
      </c>
      <c r="M2552" s="6" t="s">
        <v>297</v>
      </c>
      <c r="N2552" s="6" t="s">
        <v>2601</v>
      </c>
      <c r="R2552" s="6" t="str">
        <f t="shared" si="39"/>
        <v>22198Xã Đồng Tâm22</v>
      </c>
    </row>
    <row r="2553" spans="1:18">
      <c r="A2553" s="6">
        <v>2552</v>
      </c>
      <c r="B2553" s="6">
        <v>22</v>
      </c>
      <c r="C2553" s="6" t="s">
        <v>2598</v>
      </c>
      <c r="D2553" s="6">
        <v>198</v>
      </c>
      <c r="E2553" s="6" t="s">
        <v>2664</v>
      </c>
      <c r="F2553" s="6">
        <v>6847</v>
      </c>
      <c r="G2553" s="6" t="s">
        <v>2667</v>
      </c>
      <c r="H2553" s="6">
        <v>2</v>
      </c>
      <c r="I2553" s="6" t="s">
        <v>297</v>
      </c>
      <c r="J2553" s="6">
        <v>2</v>
      </c>
      <c r="K2553" s="6" t="s">
        <v>252</v>
      </c>
      <c r="L2553" s="8">
        <v>6</v>
      </c>
      <c r="M2553" s="6" t="s">
        <v>297</v>
      </c>
      <c r="N2553" s="6" t="s">
        <v>2601</v>
      </c>
      <c r="R2553" s="6" t="str">
        <f t="shared" si="39"/>
        <v>22198Xã Đồng Văn22</v>
      </c>
    </row>
    <row r="2554" spans="1:18">
      <c r="A2554" s="6">
        <v>2553</v>
      </c>
      <c r="B2554" s="6">
        <v>22</v>
      </c>
      <c r="C2554" s="6" t="s">
        <v>2598</v>
      </c>
      <c r="D2554" s="6">
        <v>198</v>
      </c>
      <c r="E2554" s="6" t="s">
        <v>2664</v>
      </c>
      <c r="F2554" s="6">
        <v>6853</v>
      </c>
      <c r="G2554" s="6" t="s">
        <v>2668</v>
      </c>
      <c r="H2554" s="6">
        <v>2</v>
      </c>
      <c r="I2554" s="6" t="s">
        <v>297</v>
      </c>
      <c r="J2554" s="6">
        <v>2</v>
      </c>
      <c r="K2554" s="6" t="s">
        <v>252</v>
      </c>
      <c r="L2554" s="8">
        <v>6</v>
      </c>
      <c r="M2554" s="6" t="s">
        <v>297</v>
      </c>
      <c r="N2554" s="6" t="s">
        <v>2601</v>
      </c>
      <c r="R2554" s="6" t="str">
        <f t="shared" si="39"/>
        <v>22198Xã Vô Ngại22</v>
      </c>
    </row>
    <row r="2555" spans="1:18">
      <c r="A2555" s="6">
        <v>2554</v>
      </c>
      <c r="B2555" s="6">
        <v>22</v>
      </c>
      <c r="C2555" s="6" t="s">
        <v>2598</v>
      </c>
      <c r="D2555" s="6">
        <v>198</v>
      </c>
      <c r="E2555" s="6" t="s">
        <v>2664</v>
      </c>
      <c r="F2555" s="6">
        <v>6856</v>
      </c>
      <c r="G2555" s="6" t="s">
        <v>2669</v>
      </c>
      <c r="H2555" s="6">
        <v>2</v>
      </c>
      <c r="I2555" s="6" t="s">
        <v>297</v>
      </c>
      <c r="J2555" s="6">
        <v>2</v>
      </c>
      <c r="K2555" s="6" t="s">
        <v>252</v>
      </c>
      <c r="L2555" s="8">
        <v>6</v>
      </c>
      <c r="M2555" s="6" t="s">
        <v>297</v>
      </c>
      <c r="N2555" s="6" t="s">
        <v>2601</v>
      </c>
      <c r="R2555" s="6" t="str">
        <f t="shared" si="39"/>
        <v>22198Xã Lục Hồn22</v>
      </c>
    </row>
    <row r="2556" spans="1:18">
      <c r="A2556" s="6">
        <v>2555</v>
      </c>
      <c r="B2556" s="6">
        <v>22</v>
      </c>
      <c r="C2556" s="6" t="s">
        <v>2598</v>
      </c>
      <c r="D2556" s="6">
        <v>198</v>
      </c>
      <c r="E2556" s="6" t="s">
        <v>2664</v>
      </c>
      <c r="F2556" s="6">
        <v>6859</v>
      </c>
      <c r="G2556" s="6" t="s">
        <v>2670</v>
      </c>
      <c r="H2556" s="6">
        <v>2</v>
      </c>
      <c r="I2556" s="6" t="s">
        <v>297</v>
      </c>
      <c r="J2556" s="6">
        <v>2</v>
      </c>
      <c r="K2556" s="6" t="s">
        <v>252</v>
      </c>
      <c r="L2556" s="8">
        <v>6</v>
      </c>
      <c r="M2556" s="6" t="s">
        <v>297</v>
      </c>
      <c r="N2556" s="6" t="s">
        <v>2601</v>
      </c>
      <c r="R2556" s="6" t="str">
        <f t="shared" si="39"/>
        <v>22198Xã Húc Động22</v>
      </c>
    </row>
    <row r="2557" spans="1:18">
      <c r="A2557" s="6">
        <v>2556</v>
      </c>
      <c r="B2557" s="6">
        <v>22</v>
      </c>
      <c r="C2557" s="6" t="s">
        <v>2598</v>
      </c>
      <c r="D2557" s="6">
        <v>199</v>
      </c>
      <c r="E2557" s="6" t="s">
        <v>2671</v>
      </c>
      <c r="F2557" s="6">
        <v>6862</v>
      </c>
      <c r="G2557" s="6" t="s">
        <v>2672</v>
      </c>
      <c r="H2557" s="6">
        <v>1</v>
      </c>
      <c r="I2557" s="6" t="s">
        <v>251</v>
      </c>
      <c r="J2557" s="6">
        <v>2</v>
      </c>
      <c r="K2557" s="6" t="s">
        <v>252</v>
      </c>
      <c r="L2557" s="8">
        <v>5</v>
      </c>
      <c r="M2557" s="6" t="s">
        <v>251</v>
      </c>
      <c r="N2557" s="6" t="s">
        <v>2601</v>
      </c>
      <c r="R2557" s="6" t="str">
        <f t="shared" si="39"/>
        <v>22199Thị trấn Tiên Yên12</v>
      </c>
    </row>
    <row r="2558" spans="1:18">
      <c r="A2558" s="6">
        <v>2557</v>
      </c>
      <c r="B2558" s="6">
        <v>22</v>
      </c>
      <c r="C2558" s="6" t="s">
        <v>2598</v>
      </c>
      <c r="D2558" s="6">
        <v>199</v>
      </c>
      <c r="E2558" s="6" t="s">
        <v>2671</v>
      </c>
      <c r="F2558" s="6">
        <v>6865</v>
      </c>
      <c r="G2558" s="6" t="s">
        <v>2673</v>
      </c>
      <c r="H2558" s="6">
        <v>2</v>
      </c>
      <c r="I2558" s="6" t="s">
        <v>297</v>
      </c>
      <c r="J2558" s="6">
        <v>2</v>
      </c>
      <c r="K2558" s="6" t="s">
        <v>252</v>
      </c>
      <c r="L2558" s="8">
        <v>6</v>
      </c>
      <c r="M2558" s="6" t="s">
        <v>297</v>
      </c>
      <c r="N2558" s="6" t="s">
        <v>2601</v>
      </c>
      <c r="R2558" s="6" t="str">
        <f t="shared" si="39"/>
        <v>22199Xã Hà Lâu22</v>
      </c>
    </row>
    <row r="2559" spans="1:18">
      <c r="A2559" s="6">
        <v>2558</v>
      </c>
      <c r="B2559" s="6">
        <v>22</v>
      </c>
      <c r="C2559" s="6" t="s">
        <v>2598</v>
      </c>
      <c r="D2559" s="6">
        <v>199</v>
      </c>
      <c r="E2559" s="6" t="s">
        <v>2671</v>
      </c>
      <c r="F2559" s="6">
        <v>6868</v>
      </c>
      <c r="G2559" s="6" t="s">
        <v>2674</v>
      </c>
      <c r="H2559" s="6">
        <v>2</v>
      </c>
      <c r="I2559" s="6" t="s">
        <v>297</v>
      </c>
      <c r="J2559" s="6">
        <v>2</v>
      </c>
      <c r="K2559" s="6" t="s">
        <v>252</v>
      </c>
      <c r="L2559" s="8">
        <v>6</v>
      </c>
      <c r="M2559" s="6" t="s">
        <v>297</v>
      </c>
      <c r="N2559" s="6" t="s">
        <v>2601</v>
      </c>
      <c r="R2559" s="6" t="str">
        <f t="shared" si="39"/>
        <v>22199Xã Đại Dực22</v>
      </c>
    </row>
    <row r="2560" spans="1:18">
      <c r="A2560" s="6">
        <v>2559</v>
      </c>
      <c r="B2560" s="6">
        <v>22</v>
      </c>
      <c r="C2560" s="6" t="s">
        <v>2598</v>
      </c>
      <c r="D2560" s="6">
        <v>199</v>
      </c>
      <c r="E2560" s="6" t="s">
        <v>2671</v>
      </c>
      <c r="F2560" s="6">
        <v>6871</v>
      </c>
      <c r="G2560" s="6" t="s">
        <v>2675</v>
      </c>
      <c r="H2560" s="6">
        <v>2</v>
      </c>
      <c r="I2560" s="6" t="s">
        <v>297</v>
      </c>
      <c r="J2560" s="6">
        <v>2</v>
      </c>
      <c r="K2560" s="6" t="s">
        <v>252</v>
      </c>
      <c r="L2560" s="8">
        <v>6</v>
      </c>
      <c r="M2560" s="6" t="s">
        <v>297</v>
      </c>
      <c r="N2560" s="6" t="s">
        <v>2601</v>
      </c>
      <c r="R2560" s="6" t="str">
        <f t="shared" si="39"/>
        <v>22199Xã Phong Dụ22</v>
      </c>
    </row>
    <row r="2561" spans="1:18">
      <c r="A2561" s="6">
        <v>2560</v>
      </c>
      <c r="B2561" s="6">
        <v>22</v>
      </c>
      <c r="C2561" s="6" t="s">
        <v>2598</v>
      </c>
      <c r="D2561" s="6">
        <v>199</v>
      </c>
      <c r="E2561" s="6" t="s">
        <v>2671</v>
      </c>
      <c r="F2561" s="6">
        <v>6874</v>
      </c>
      <c r="G2561" s="6" t="s">
        <v>2676</v>
      </c>
      <c r="H2561" s="6">
        <v>2</v>
      </c>
      <c r="I2561" s="6" t="s">
        <v>297</v>
      </c>
      <c r="J2561" s="6">
        <v>2</v>
      </c>
      <c r="K2561" s="6" t="s">
        <v>252</v>
      </c>
      <c r="L2561" s="8">
        <v>6</v>
      </c>
      <c r="M2561" s="6" t="s">
        <v>297</v>
      </c>
      <c r="N2561" s="6" t="s">
        <v>2601</v>
      </c>
      <c r="R2561" s="6" t="str">
        <f t="shared" si="39"/>
        <v>22199Xã Điền Xá22</v>
      </c>
    </row>
    <row r="2562" spans="1:18">
      <c r="A2562" s="6">
        <v>2561</v>
      </c>
      <c r="B2562" s="6">
        <v>22</v>
      </c>
      <c r="C2562" s="6" t="s">
        <v>2598</v>
      </c>
      <c r="D2562" s="6">
        <v>199</v>
      </c>
      <c r="E2562" s="6" t="s">
        <v>2671</v>
      </c>
      <c r="F2562" s="6">
        <v>6877</v>
      </c>
      <c r="G2562" s="6" t="s">
        <v>2677</v>
      </c>
      <c r="H2562" s="6">
        <v>2</v>
      </c>
      <c r="I2562" s="6" t="s">
        <v>297</v>
      </c>
      <c r="J2562" s="6">
        <v>2</v>
      </c>
      <c r="K2562" s="6" t="s">
        <v>252</v>
      </c>
      <c r="L2562" s="8">
        <v>6</v>
      </c>
      <c r="M2562" s="6" t="s">
        <v>297</v>
      </c>
      <c r="N2562" s="6" t="s">
        <v>2601</v>
      </c>
      <c r="R2562" s="6" t="str">
        <f t="shared" si="39"/>
        <v>22199Xã Đông Ngũ22</v>
      </c>
    </row>
    <row r="2563" spans="1:18">
      <c r="A2563" s="6">
        <v>2562</v>
      </c>
      <c r="B2563" s="6">
        <v>22</v>
      </c>
      <c r="C2563" s="6" t="s">
        <v>2598</v>
      </c>
      <c r="D2563" s="6">
        <v>199</v>
      </c>
      <c r="E2563" s="6" t="s">
        <v>2671</v>
      </c>
      <c r="F2563" s="6">
        <v>6880</v>
      </c>
      <c r="G2563" s="6" t="s">
        <v>2678</v>
      </c>
      <c r="H2563" s="6">
        <v>2</v>
      </c>
      <c r="I2563" s="6" t="s">
        <v>297</v>
      </c>
      <c r="J2563" s="6">
        <v>2</v>
      </c>
      <c r="K2563" s="6" t="s">
        <v>252</v>
      </c>
      <c r="L2563" s="8">
        <v>6</v>
      </c>
      <c r="M2563" s="6" t="s">
        <v>297</v>
      </c>
      <c r="N2563" s="6" t="s">
        <v>2601</v>
      </c>
      <c r="R2563" s="6" t="str">
        <f t="shared" ref="R2563:R2626" si="40">CONCATENATE(B2563,D2563,G2563,H2563,J2563)</f>
        <v>22199Xã Yên Than22</v>
      </c>
    </row>
    <row r="2564" spans="1:18">
      <c r="A2564" s="6">
        <v>2563</v>
      </c>
      <c r="B2564" s="6">
        <v>22</v>
      </c>
      <c r="C2564" s="6" t="s">
        <v>2598</v>
      </c>
      <c r="D2564" s="6">
        <v>199</v>
      </c>
      <c r="E2564" s="6" t="s">
        <v>2671</v>
      </c>
      <c r="F2564" s="6">
        <v>6883</v>
      </c>
      <c r="G2564" s="6" t="s">
        <v>2679</v>
      </c>
      <c r="H2564" s="6">
        <v>2</v>
      </c>
      <c r="I2564" s="6" t="s">
        <v>297</v>
      </c>
      <c r="J2564" s="6">
        <v>2</v>
      </c>
      <c r="K2564" s="6" t="s">
        <v>252</v>
      </c>
      <c r="L2564" s="8">
        <v>6</v>
      </c>
      <c r="M2564" s="6" t="s">
        <v>297</v>
      </c>
      <c r="N2564" s="6" t="s">
        <v>2601</v>
      </c>
      <c r="R2564" s="6" t="str">
        <f t="shared" si="40"/>
        <v>22199Xã Đông Hải22</v>
      </c>
    </row>
    <row r="2565" spans="1:18">
      <c r="A2565" s="6">
        <v>2564</v>
      </c>
      <c r="B2565" s="6">
        <v>22</v>
      </c>
      <c r="C2565" s="6" t="s">
        <v>2598</v>
      </c>
      <c r="D2565" s="6">
        <v>199</v>
      </c>
      <c r="E2565" s="6" t="s">
        <v>2671</v>
      </c>
      <c r="F2565" s="6">
        <v>6886</v>
      </c>
      <c r="G2565" s="6" t="s">
        <v>2680</v>
      </c>
      <c r="H2565" s="6">
        <v>2</v>
      </c>
      <c r="I2565" s="6" t="s">
        <v>297</v>
      </c>
      <c r="J2565" s="6">
        <v>2</v>
      </c>
      <c r="K2565" s="6" t="s">
        <v>252</v>
      </c>
      <c r="L2565" s="8">
        <v>6</v>
      </c>
      <c r="M2565" s="6" t="s">
        <v>297</v>
      </c>
      <c r="N2565" s="6" t="s">
        <v>2601</v>
      </c>
      <c r="R2565" s="6" t="str">
        <f t="shared" si="40"/>
        <v>22199Xã Hải Lạng22</v>
      </c>
    </row>
    <row r="2566" spans="1:18">
      <c r="A2566" s="6">
        <v>2565</v>
      </c>
      <c r="B2566" s="6">
        <v>22</v>
      </c>
      <c r="C2566" s="6" t="s">
        <v>2598</v>
      </c>
      <c r="D2566" s="6">
        <v>199</v>
      </c>
      <c r="E2566" s="6" t="s">
        <v>2671</v>
      </c>
      <c r="F2566" s="6">
        <v>6889</v>
      </c>
      <c r="G2566" s="6" t="s">
        <v>2681</v>
      </c>
      <c r="H2566" s="6">
        <v>2</v>
      </c>
      <c r="I2566" s="6" t="s">
        <v>297</v>
      </c>
      <c r="J2566" s="6">
        <v>2</v>
      </c>
      <c r="K2566" s="6" t="s">
        <v>252</v>
      </c>
      <c r="L2566" s="8">
        <v>6</v>
      </c>
      <c r="M2566" s="6" t="s">
        <v>297</v>
      </c>
      <c r="N2566" s="6" t="s">
        <v>2601</v>
      </c>
      <c r="R2566" s="6" t="str">
        <f t="shared" si="40"/>
        <v>22199Xã Tiên Lãng22</v>
      </c>
    </row>
    <row r="2567" spans="1:18">
      <c r="A2567" s="6">
        <v>2566</v>
      </c>
      <c r="B2567" s="6">
        <v>22</v>
      </c>
      <c r="C2567" s="6" t="s">
        <v>2598</v>
      </c>
      <c r="D2567" s="6">
        <v>199</v>
      </c>
      <c r="E2567" s="6" t="s">
        <v>2671</v>
      </c>
      <c r="F2567" s="6">
        <v>6892</v>
      </c>
      <c r="G2567" s="6" t="s">
        <v>2682</v>
      </c>
      <c r="H2567" s="6">
        <v>2</v>
      </c>
      <c r="I2567" s="6" t="s">
        <v>297</v>
      </c>
      <c r="J2567" s="6">
        <v>2</v>
      </c>
      <c r="K2567" s="6" t="s">
        <v>252</v>
      </c>
      <c r="L2567" s="8">
        <v>6</v>
      </c>
      <c r="M2567" s="6" t="s">
        <v>297</v>
      </c>
      <c r="N2567" s="6" t="s">
        <v>2601</v>
      </c>
      <c r="R2567" s="6" t="str">
        <f t="shared" si="40"/>
        <v>22199Xã Đồng Rui22</v>
      </c>
    </row>
    <row r="2568" spans="1:18">
      <c r="A2568" s="6">
        <v>2567</v>
      </c>
      <c r="B2568" s="6">
        <v>22</v>
      </c>
      <c r="C2568" s="6" t="s">
        <v>2598</v>
      </c>
      <c r="D2568" s="6">
        <v>200</v>
      </c>
      <c r="E2568" s="6" t="s">
        <v>2683</v>
      </c>
      <c r="F2568" s="6">
        <v>6895</v>
      </c>
      <c r="G2568" s="6" t="s">
        <v>2684</v>
      </c>
      <c r="H2568" s="6">
        <v>1</v>
      </c>
      <c r="I2568" s="6" t="s">
        <v>251</v>
      </c>
      <c r="J2568" s="6">
        <v>2</v>
      </c>
      <c r="K2568" s="6" t="s">
        <v>252</v>
      </c>
      <c r="L2568" s="8">
        <v>5</v>
      </c>
      <c r="M2568" s="6" t="s">
        <v>251</v>
      </c>
      <c r="N2568" s="6" t="s">
        <v>2601</v>
      </c>
      <c r="R2568" s="6" t="str">
        <f t="shared" si="40"/>
        <v>22200Thị trấn Đầm Hà12</v>
      </c>
    </row>
    <row r="2569" spans="1:18">
      <c r="A2569" s="6">
        <v>2568</v>
      </c>
      <c r="B2569" s="6">
        <v>22</v>
      </c>
      <c r="C2569" s="6" t="s">
        <v>2598</v>
      </c>
      <c r="D2569" s="6">
        <v>200</v>
      </c>
      <c r="E2569" s="6" t="s">
        <v>2683</v>
      </c>
      <c r="F2569" s="6">
        <v>6898</v>
      </c>
      <c r="G2569" s="6" t="s">
        <v>1020</v>
      </c>
      <c r="H2569" s="6">
        <v>2</v>
      </c>
      <c r="I2569" s="6" t="s">
        <v>297</v>
      </c>
      <c r="J2569" s="6">
        <v>2</v>
      </c>
      <c r="K2569" s="6" t="s">
        <v>252</v>
      </c>
      <c r="L2569" s="8">
        <v>6</v>
      </c>
      <c r="M2569" s="6" t="s">
        <v>297</v>
      </c>
      <c r="N2569" s="6" t="s">
        <v>2601</v>
      </c>
      <c r="R2569" s="6" t="str">
        <f t="shared" si="40"/>
        <v>22200Xã Quảng Lâm22</v>
      </c>
    </row>
    <row r="2570" spans="1:18">
      <c r="A2570" s="6">
        <v>2569</v>
      </c>
      <c r="B2570" s="6">
        <v>22</v>
      </c>
      <c r="C2570" s="6" t="s">
        <v>2598</v>
      </c>
      <c r="D2570" s="6">
        <v>200</v>
      </c>
      <c r="E2570" s="6" t="s">
        <v>2683</v>
      </c>
      <c r="F2570" s="6">
        <v>6901</v>
      </c>
      <c r="G2570" s="6" t="s">
        <v>2685</v>
      </c>
      <c r="H2570" s="6">
        <v>2</v>
      </c>
      <c r="I2570" s="6" t="s">
        <v>297</v>
      </c>
      <c r="J2570" s="6">
        <v>2</v>
      </c>
      <c r="K2570" s="6" t="s">
        <v>252</v>
      </c>
      <c r="L2570" s="8">
        <v>6</v>
      </c>
      <c r="M2570" s="6" t="s">
        <v>297</v>
      </c>
      <c r="N2570" s="6" t="s">
        <v>2601</v>
      </c>
      <c r="R2570" s="6" t="str">
        <f t="shared" si="40"/>
        <v>22200Xã Quảng An22</v>
      </c>
    </row>
    <row r="2571" spans="1:18">
      <c r="A2571" s="6">
        <v>2570</v>
      </c>
      <c r="B2571" s="6">
        <v>22</v>
      </c>
      <c r="C2571" s="6" t="s">
        <v>2598</v>
      </c>
      <c r="D2571" s="6">
        <v>200</v>
      </c>
      <c r="E2571" s="6" t="s">
        <v>2683</v>
      </c>
      <c r="F2571" s="6">
        <v>6904</v>
      </c>
      <c r="G2571" s="6" t="s">
        <v>2686</v>
      </c>
      <c r="H2571" s="6">
        <v>2</v>
      </c>
      <c r="I2571" s="6" t="s">
        <v>297</v>
      </c>
      <c r="J2571" s="6">
        <v>2</v>
      </c>
      <c r="K2571" s="6" t="s">
        <v>252</v>
      </c>
      <c r="L2571" s="8">
        <v>6</v>
      </c>
      <c r="M2571" s="6" t="s">
        <v>297</v>
      </c>
      <c r="N2571" s="6" t="s">
        <v>2601</v>
      </c>
      <c r="R2571" s="6" t="str">
        <f t="shared" si="40"/>
        <v>22200Xã Tân Bình22</v>
      </c>
    </row>
    <row r="2572" spans="1:18">
      <c r="A2572" s="6">
        <v>2571</v>
      </c>
      <c r="B2572" s="6">
        <v>22</v>
      </c>
      <c r="C2572" s="6" t="s">
        <v>2598</v>
      </c>
      <c r="D2572" s="6">
        <v>200</v>
      </c>
      <c r="E2572" s="6" t="s">
        <v>2683</v>
      </c>
      <c r="F2572" s="6">
        <v>6910</v>
      </c>
      <c r="G2572" s="6" t="s">
        <v>2687</v>
      </c>
      <c r="H2572" s="6">
        <v>2</v>
      </c>
      <c r="I2572" s="6" t="s">
        <v>297</v>
      </c>
      <c r="J2572" s="6">
        <v>2</v>
      </c>
      <c r="K2572" s="6" t="s">
        <v>252</v>
      </c>
      <c r="L2572" s="8">
        <v>6</v>
      </c>
      <c r="M2572" s="6" t="s">
        <v>297</v>
      </c>
      <c r="N2572" s="6" t="s">
        <v>2601</v>
      </c>
      <c r="R2572" s="6" t="str">
        <f t="shared" si="40"/>
        <v>22200Xã Dực Yên22</v>
      </c>
    </row>
    <row r="2573" spans="1:18">
      <c r="A2573" s="6">
        <v>2572</v>
      </c>
      <c r="B2573" s="6">
        <v>22</v>
      </c>
      <c r="C2573" s="6" t="s">
        <v>2598</v>
      </c>
      <c r="D2573" s="6">
        <v>200</v>
      </c>
      <c r="E2573" s="6" t="s">
        <v>2683</v>
      </c>
      <c r="F2573" s="6">
        <v>6913</v>
      </c>
      <c r="G2573" s="6" t="s">
        <v>2688</v>
      </c>
      <c r="H2573" s="6">
        <v>2</v>
      </c>
      <c r="I2573" s="6" t="s">
        <v>297</v>
      </c>
      <c r="J2573" s="6">
        <v>2</v>
      </c>
      <c r="K2573" s="6" t="s">
        <v>252</v>
      </c>
      <c r="L2573" s="8">
        <v>6</v>
      </c>
      <c r="M2573" s="6" t="s">
        <v>297</v>
      </c>
      <c r="N2573" s="6" t="s">
        <v>2601</v>
      </c>
      <c r="R2573" s="6" t="str">
        <f t="shared" si="40"/>
        <v>22200Xã Quảng Tân22</v>
      </c>
    </row>
    <row r="2574" spans="1:18">
      <c r="A2574" s="6">
        <v>2573</v>
      </c>
      <c r="B2574" s="6">
        <v>22</v>
      </c>
      <c r="C2574" s="6" t="s">
        <v>2598</v>
      </c>
      <c r="D2574" s="6">
        <v>200</v>
      </c>
      <c r="E2574" s="6" t="s">
        <v>2683</v>
      </c>
      <c r="F2574" s="6">
        <v>6916</v>
      </c>
      <c r="G2574" s="6" t="s">
        <v>2689</v>
      </c>
      <c r="H2574" s="6">
        <v>2</v>
      </c>
      <c r="I2574" s="6" t="s">
        <v>297</v>
      </c>
      <c r="J2574" s="6">
        <v>2</v>
      </c>
      <c r="K2574" s="6" t="s">
        <v>252</v>
      </c>
      <c r="L2574" s="8">
        <v>6</v>
      </c>
      <c r="M2574" s="6" t="s">
        <v>297</v>
      </c>
      <c r="N2574" s="6" t="s">
        <v>2601</v>
      </c>
      <c r="R2574" s="6" t="str">
        <f t="shared" si="40"/>
        <v>22200Xã Đầm Hà22</v>
      </c>
    </row>
    <row r="2575" spans="1:18">
      <c r="A2575" s="6">
        <v>2574</v>
      </c>
      <c r="B2575" s="6">
        <v>22</v>
      </c>
      <c r="C2575" s="6" t="s">
        <v>2598</v>
      </c>
      <c r="D2575" s="6">
        <v>200</v>
      </c>
      <c r="E2575" s="6" t="s">
        <v>2683</v>
      </c>
      <c r="F2575" s="6">
        <v>6917</v>
      </c>
      <c r="G2575" s="6" t="s">
        <v>577</v>
      </c>
      <c r="H2575" s="6">
        <v>2</v>
      </c>
      <c r="I2575" s="6" t="s">
        <v>297</v>
      </c>
      <c r="J2575" s="6">
        <v>2</v>
      </c>
      <c r="K2575" s="6" t="s">
        <v>252</v>
      </c>
      <c r="L2575" s="8">
        <v>6</v>
      </c>
      <c r="M2575" s="6" t="s">
        <v>297</v>
      </c>
      <c r="N2575" s="6" t="s">
        <v>2601</v>
      </c>
      <c r="R2575" s="6" t="str">
        <f t="shared" si="40"/>
        <v>22200Xã Tân Lập22</v>
      </c>
    </row>
    <row r="2576" spans="1:18">
      <c r="A2576" s="6">
        <v>2575</v>
      </c>
      <c r="B2576" s="6">
        <v>22</v>
      </c>
      <c r="C2576" s="6" t="s">
        <v>2598</v>
      </c>
      <c r="D2576" s="6">
        <v>200</v>
      </c>
      <c r="E2576" s="6" t="s">
        <v>2683</v>
      </c>
      <c r="F2576" s="6">
        <v>6919</v>
      </c>
      <c r="G2576" s="6" t="s">
        <v>2690</v>
      </c>
      <c r="H2576" s="6">
        <v>2</v>
      </c>
      <c r="I2576" s="6" t="s">
        <v>297</v>
      </c>
      <c r="J2576" s="6">
        <v>2</v>
      </c>
      <c r="K2576" s="6" t="s">
        <v>252</v>
      </c>
      <c r="L2576" s="8">
        <v>6</v>
      </c>
      <c r="M2576" s="6" t="s">
        <v>297</v>
      </c>
      <c r="N2576" s="6" t="s">
        <v>2601</v>
      </c>
      <c r="R2576" s="6" t="str">
        <f t="shared" si="40"/>
        <v>22200Xã Đại Bình22</v>
      </c>
    </row>
    <row r="2577" spans="1:18">
      <c r="A2577" s="6">
        <v>2576</v>
      </c>
      <c r="B2577" s="6">
        <v>22</v>
      </c>
      <c r="C2577" s="6" t="s">
        <v>2598</v>
      </c>
      <c r="D2577" s="6">
        <v>201</v>
      </c>
      <c r="E2577" s="6" t="s">
        <v>2691</v>
      </c>
      <c r="F2577" s="6">
        <v>6922</v>
      </c>
      <c r="G2577" s="6" t="s">
        <v>2692</v>
      </c>
      <c r="H2577" s="6">
        <v>1</v>
      </c>
      <c r="I2577" s="6" t="s">
        <v>251</v>
      </c>
      <c r="J2577" s="6">
        <v>2</v>
      </c>
      <c r="K2577" s="6" t="s">
        <v>252</v>
      </c>
      <c r="L2577" s="8">
        <v>5</v>
      </c>
      <c r="M2577" s="6" t="s">
        <v>251</v>
      </c>
      <c r="N2577" s="6" t="s">
        <v>2601</v>
      </c>
      <c r="R2577" s="6" t="str">
        <f t="shared" si="40"/>
        <v>22201Thị trấn Quảng Hà12</v>
      </c>
    </row>
    <row r="2578" spans="1:18">
      <c r="A2578" s="6">
        <v>2577</v>
      </c>
      <c r="B2578" s="6">
        <v>22</v>
      </c>
      <c r="C2578" s="6" t="s">
        <v>2598</v>
      </c>
      <c r="D2578" s="6">
        <v>201</v>
      </c>
      <c r="E2578" s="6" t="s">
        <v>2691</v>
      </c>
      <c r="F2578" s="6">
        <v>6925</v>
      </c>
      <c r="G2578" s="6" t="s">
        <v>2693</v>
      </c>
      <c r="H2578" s="6">
        <v>2</v>
      </c>
      <c r="I2578" s="6" t="s">
        <v>297</v>
      </c>
      <c r="J2578" s="6">
        <v>2</v>
      </c>
      <c r="K2578" s="6" t="s">
        <v>252</v>
      </c>
      <c r="L2578" s="8">
        <v>6</v>
      </c>
      <c r="M2578" s="6" t="s">
        <v>297</v>
      </c>
      <c r="N2578" s="6" t="s">
        <v>2601</v>
      </c>
      <c r="R2578" s="6" t="str">
        <f t="shared" si="40"/>
        <v>22201Xã Quảng Đức22</v>
      </c>
    </row>
    <row r="2579" spans="1:18">
      <c r="A2579" s="6">
        <v>2578</v>
      </c>
      <c r="B2579" s="6">
        <v>22</v>
      </c>
      <c r="C2579" s="6" t="s">
        <v>2598</v>
      </c>
      <c r="D2579" s="6">
        <v>201</v>
      </c>
      <c r="E2579" s="6" t="s">
        <v>2691</v>
      </c>
      <c r="F2579" s="6">
        <v>6928</v>
      </c>
      <c r="G2579" s="6" t="s">
        <v>2694</v>
      </c>
      <c r="H2579" s="6">
        <v>2</v>
      </c>
      <c r="I2579" s="6" t="s">
        <v>297</v>
      </c>
      <c r="J2579" s="6">
        <v>2</v>
      </c>
      <c r="K2579" s="6" t="s">
        <v>252</v>
      </c>
      <c r="L2579" s="8">
        <v>6</v>
      </c>
      <c r="M2579" s="6" t="s">
        <v>297</v>
      </c>
      <c r="N2579" s="6" t="s">
        <v>2601</v>
      </c>
      <c r="R2579" s="6" t="str">
        <f t="shared" si="40"/>
        <v>22201Xã Quảng Sơn22</v>
      </c>
    </row>
    <row r="2580" spans="1:18">
      <c r="A2580" s="6">
        <v>2579</v>
      </c>
      <c r="B2580" s="6">
        <v>22</v>
      </c>
      <c r="C2580" s="6" t="s">
        <v>2598</v>
      </c>
      <c r="D2580" s="6">
        <v>201</v>
      </c>
      <c r="E2580" s="6" t="s">
        <v>2691</v>
      </c>
      <c r="F2580" s="6">
        <v>6931</v>
      </c>
      <c r="G2580" s="6" t="s">
        <v>2695</v>
      </c>
      <c r="H2580" s="6">
        <v>2</v>
      </c>
      <c r="I2580" s="6" t="s">
        <v>297</v>
      </c>
      <c r="J2580" s="6">
        <v>2</v>
      </c>
      <c r="K2580" s="6" t="s">
        <v>252</v>
      </c>
      <c r="L2580" s="8">
        <v>6</v>
      </c>
      <c r="M2580" s="6" t="s">
        <v>297</v>
      </c>
      <c r="N2580" s="6" t="s">
        <v>2601</v>
      </c>
      <c r="R2580" s="6" t="str">
        <f t="shared" si="40"/>
        <v>22201Xã Quảng Thành22</v>
      </c>
    </row>
    <row r="2581" spans="1:18">
      <c r="A2581" s="6">
        <v>2580</v>
      </c>
      <c r="B2581" s="6">
        <v>22</v>
      </c>
      <c r="C2581" s="6" t="s">
        <v>2598</v>
      </c>
      <c r="D2581" s="6">
        <v>201</v>
      </c>
      <c r="E2581" s="6" t="s">
        <v>2691</v>
      </c>
      <c r="F2581" s="6">
        <v>6937</v>
      </c>
      <c r="G2581" s="6" t="s">
        <v>2696</v>
      </c>
      <c r="H2581" s="6">
        <v>2</v>
      </c>
      <c r="I2581" s="6" t="s">
        <v>297</v>
      </c>
      <c r="J2581" s="6">
        <v>2</v>
      </c>
      <c r="K2581" s="6" t="s">
        <v>252</v>
      </c>
      <c r="L2581" s="8">
        <v>6</v>
      </c>
      <c r="M2581" s="6" t="s">
        <v>297</v>
      </c>
      <c r="N2581" s="6" t="s">
        <v>2601</v>
      </c>
      <c r="R2581" s="6" t="str">
        <f t="shared" si="40"/>
        <v>22201Xã Quảng Thịnh22</v>
      </c>
    </row>
    <row r="2582" spans="1:18">
      <c r="A2582" s="6">
        <v>2581</v>
      </c>
      <c r="B2582" s="6">
        <v>22</v>
      </c>
      <c r="C2582" s="6" t="s">
        <v>2598</v>
      </c>
      <c r="D2582" s="6">
        <v>201</v>
      </c>
      <c r="E2582" s="6" t="s">
        <v>2691</v>
      </c>
      <c r="F2582" s="6">
        <v>6940</v>
      </c>
      <c r="G2582" s="6" t="s">
        <v>2697</v>
      </c>
      <c r="H2582" s="6">
        <v>2</v>
      </c>
      <c r="I2582" s="6" t="s">
        <v>297</v>
      </c>
      <c r="J2582" s="6">
        <v>2</v>
      </c>
      <c r="K2582" s="6" t="s">
        <v>252</v>
      </c>
      <c r="L2582" s="8">
        <v>6</v>
      </c>
      <c r="M2582" s="6" t="s">
        <v>297</v>
      </c>
      <c r="N2582" s="6" t="s">
        <v>2601</v>
      </c>
      <c r="R2582" s="6" t="str">
        <f t="shared" si="40"/>
        <v>22201Xã Quảng Minh22</v>
      </c>
    </row>
    <row r="2583" spans="1:18">
      <c r="A2583" s="6">
        <v>2582</v>
      </c>
      <c r="B2583" s="6">
        <v>22</v>
      </c>
      <c r="C2583" s="6" t="s">
        <v>2598</v>
      </c>
      <c r="D2583" s="6">
        <v>201</v>
      </c>
      <c r="E2583" s="6" t="s">
        <v>2691</v>
      </c>
      <c r="F2583" s="6">
        <v>6943</v>
      </c>
      <c r="G2583" s="6" t="s">
        <v>2698</v>
      </c>
      <c r="H2583" s="6">
        <v>2</v>
      </c>
      <c r="I2583" s="6" t="s">
        <v>297</v>
      </c>
      <c r="J2583" s="6">
        <v>2</v>
      </c>
      <c r="K2583" s="6" t="s">
        <v>252</v>
      </c>
      <c r="L2583" s="8">
        <v>6</v>
      </c>
      <c r="M2583" s="6" t="s">
        <v>297</v>
      </c>
      <c r="N2583" s="6" t="s">
        <v>2601</v>
      </c>
      <c r="R2583" s="6" t="str">
        <f t="shared" si="40"/>
        <v>22201Xã Quảng Chính22</v>
      </c>
    </row>
    <row r="2584" spans="1:18">
      <c r="A2584" s="6">
        <v>2583</v>
      </c>
      <c r="B2584" s="6">
        <v>22</v>
      </c>
      <c r="C2584" s="6" t="s">
        <v>2598</v>
      </c>
      <c r="D2584" s="6">
        <v>201</v>
      </c>
      <c r="E2584" s="6" t="s">
        <v>2691</v>
      </c>
      <c r="F2584" s="6">
        <v>6946</v>
      </c>
      <c r="G2584" s="6" t="s">
        <v>2699</v>
      </c>
      <c r="H2584" s="6">
        <v>2</v>
      </c>
      <c r="I2584" s="6" t="s">
        <v>297</v>
      </c>
      <c r="J2584" s="6">
        <v>2</v>
      </c>
      <c r="K2584" s="6" t="s">
        <v>252</v>
      </c>
      <c r="L2584" s="8">
        <v>6</v>
      </c>
      <c r="M2584" s="6" t="s">
        <v>297</v>
      </c>
      <c r="N2584" s="6" t="s">
        <v>2601</v>
      </c>
      <c r="R2584" s="6" t="str">
        <f t="shared" si="40"/>
        <v>22201Xã Quảng Long22</v>
      </c>
    </row>
    <row r="2585" spans="1:18">
      <c r="A2585" s="6">
        <v>2584</v>
      </c>
      <c r="B2585" s="6">
        <v>22</v>
      </c>
      <c r="C2585" s="6" t="s">
        <v>2598</v>
      </c>
      <c r="D2585" s="6">
        <v>201</v>
      </c>
      <c r="E2585" s="6" t="s">
        <v>2691</v>
      </c>
      <c r="F2585" s="6">
        <v>6949</v>
      </c>
      <c r="G2585" s="6" t="s">
        <v>2700</v>
      </c>
      <c r="H2585" s="6">
        <v>2</v>
      </c>
      <c r="I2585" s="6" t="s">
        <v>297</v>
      </c>
      <c r="J2585" s="6">
        <v>2</v>
      </c>
      <c r="K2585" s="6" t="s">
        <v>252</v>
      </c>
      <c r="L2585" s="8">
        <v>6</v>
      </c>
      <c r="M2585" s="6" t="s">
        <v>297</v>
      </c>
      <c r="N2585" s="6" t="s">
        <v>2601</v>
      </c>
      <c r="R2585" s="6" t="str">
        <f t="shared" si="40"/>
        <v>22201Xã Đường Hoa22</v>
      </c>
    </row>
    <row r="2586" spans="1:18">
      <c r="A2586" s="6">
        <v>2585</v>
      </c>
      <c r="B2586" s="6">
        <v>22</v>
      </c>
      <c r="C2586" s="6" t="s">
        <v>2598</v>
      </c>
      <c r="D2586" s="6">
        <v>201</v>
      </c>
      <c r="E2586" s="6" t="s">
        <v>2691</v>
      </c>
      <c r="F2586" s="6">
        <v>6952</v>
      </c>
      <c r="G2586" s="6" t="s">
        <v>2701</v>
      </c>
      <c r="H2586" s="6">
        <v>2</v>
      </c>
      <c r="I2586" s="6" t="s">
        <v>297</v>
      </c>
      <c r="J2586" s="6">
        <v>2</v>
      </c>
      <c r="K2586" s="6" t="s">
        <v>252</v>
      </c>
      <c r="L2586" s="8">
        <v>6</v>
      </c>
      <c r="M2586" s="6" t="s">
        <v>297</v>
      </c>
      <c r="N2586" s="6" t="s">
        <v>2601</v>
      </c>
      <c r="R2586" s="6" t="str">
        <f t="shared" si="40"/>
        <v>22201Xã Quảng Phong22</v>
      </c>
    </row>
    <row r="2587" spans="1:18">
      <c r="A2587" s="6">
        <v>2586</v>
      </c>
      <c r="B2587" s="6">
        <v>22</v>
      </c>
      <c r="C2587" s="6" t="s">
        <v>2598</v>
      </c>
      <c r="D2587" s="6">
        <v>201</v>
      </c>
      <c r="E2587" s="6" t="s">
        <v>2691</v>
      </c>
      <c r="F2587" s="6">
        <v>6967</v>
      </c>
      <c r="G2587" s="6" t="s">
        <v>2702</v>
      </c>
      <c r="H2587" s="6">
        <v>2</v>
      </c>
      <c r="I2587" s="6" t="s">
        <v>297</v>
      </c>
      <c r="J2587" s="6">
        <v>2</v>
      </c>
      <c r="K2587" s="6" t="s">
        <v>252</v>
      </c>
      <c r="L2587" s="8">
        <v>6</v>
      </c>
      <c r="M2587" s="6" t="s">
        <v>297</v>
      </c>
      <c r="N2587" s="6" t="s">
        <v>2601</v>
      </c>
      <c r="R2587" s="6" t="str">
        <f t="shared" si="40"/>
        <v>22201Xã Cái Chiên22</v>
      </c>
    </row>
    <row r="2588" spans="1:18">
      <c r="A2588" s="6">
        <v>2587</v>
      </c>
      <c r="B2588" s="6">
        <v>22</v>
      </c>
      <c r="C2588" s="6" t="s">
        <v>2598</v>
      </c>
      <c r="D2588" s="6">
        <v>202</v>
      </c>
      <c r="E2588" s="6" t="s">
        <v>2703</v>
      </c>
      <c r="F2588" s="6">
        <v>6970</v>
      </c>
      <c r="G2588" s="6" t="s">
        <v>2704</v>
      </c>
      <c r="H2588" s="6">
        <v>1</v>
      </c>
      <c r="I2588" s="6" t="s">
        <v>251</v>
      </c>
      <c r="J2588" s="6">
        <v>2</v>
      </c>
      <c r="K2588" s="6" t="s">
        <v>252</v>
      </c>
      <c r="L2588" s="8">
        <v>5</v>
      </c>
      <c r="M2588" s="6" t="s">
        <v>251</v>
      </c>
      <c r="N2588" s="6" t="s">
        <v>2601</v>
      </c>
      <c r="R2588" s="6" t="str">
        <f t="shared" si="40"/>
        <v>22202Thị trấn Ba Chẽ12</v>
      </c>
    </row>
    <row r="2589" spans="1:18">
      <c r="A2589" s="6">
        <v>2588</v>
      </c>
      <c r="B2589" s="6">
        <v>22</v>
      </c>
      <c r="C2589" s="6" t="s">
        <v>2598</v>
      </c>
      <c r="D2589" s="6">
        <v>202</v>
      </c>
      <c r="E2589" s="6" t="s">
        <v>2703</v>
      </c>
      <c r="F2589" s="6">
        <v>6973</v>
      </c>
      <c r="G2589" s="6" t="s">
        <v>2200</v>
      </c>
      <c r="H2589" s="6">
        <v>2</v>
      </c>
      <c r="I2589" s="6" t="s">
        <v>297</v>
      </c>
      <c r="J2589" s="6">
        <v>2</v>
      </c>
      <c r="K2589" s="6" t="s">
        <v>252</v>
      </c>
      <c r="L2589" s="8">
        <v>6</v>
      </c>
      <c r="M2589" s="6" t="s">
        <v>297</v>
      </c>
      <c r="N2589" s="6" t="s">
        <v>2601</v>
      </c>
      <c r="R2589" s="6" t="str">
        <f t="shared" si="40"/>
        <v>22202Xã Thanh Sơn22</v>
      </c>
    </row>
    <row r="2590" spans="1:18">
      <c r="A2590" s="6">
        <v>2589</v>
      </c>
      <c r="B2590" s="6">
        <v>22</v>
      </c>
      <c r="C2590" s="6" t="s">
        <v>2598</v>
      </c>
      <c r="D2590" s="6">
        <v>202</v>
      </c>
      <c r="E2590" s="6" t="s">
        <v>2703</v>
      </c>
      <c r="F2590" s="6">
        <v>6976</v>
      </c>
      <c r="G2590" s="6" t="s">
        <v>472</v>
      </c>
      <c r="H2590" s="6">
        <v>2</v>
      </c>
      <c r="I2590" s="6" t="s">
        <v>297</v>
      </c>
      <c r="J2590" s="6">
        <v>2</v>
      </c>
      <c r="K2590" s="6" t="s">
        <v>252</v>
      </c>
      <c r="L2590" s="8">
        <v>6</v>
      </c>
      <c r="M2590" s="6" t="s">
        <v>297</v>
      </c>
      <c r="N2590" s="6" t="s">
        <v>2601</v>
      </c>
      <c r="R2590" s="6" t="str">
        <f t="shared" si="40"/>
        <v>22202Xã Thanh Lâm22</v>
      </c>
    </row>
    <row r="2591" spans="1:18">
      <c r="A2591" s="6">
        <v>2590</v>
      </c>
      <c r="B2591" s="6">
        <v>22</v>
      </c>
      <c r="C2591" s="6" t="s">
        <v>2598</v>
      </c>
      <c r="D2591" s="6">
        <v>202</v>
      </c>
      <c r="E2591" s="6" t="s">
        <v>2703</v>
      </c>
      <c r="F2591" s="6">
        <v>6979</v>
      </c>
      <c r="G2591" s="6" t="s">
        <v>2705</v>
      </c>
      <c r="H2591" s="6">
        <v>2</v>
      </c>
      <c r="I2591" s="6" t="s">
        <v>297</v>
      </c>
      <c r="J2591" s="6">
        <v>2</v>
      </c>
      <c r="K2591" s="6" t="s">
        <v>252</v>
      </c>
      <c r="L2591" s="8">
        <v>6</v>
      </c>
      <c r="M2591" s="6" t="s">
        <v>297</v>
      </c>
      <c r="N2591" s="6" t="s">
        <v>2601</v>
      </c>
      <c r="R2591" s="6" t="str">
        <f t="shared" si="40"/>
        <v>22202Xã Đạp Thanh22</v>
      </c>
    </row>
    <row r="2592" spans="1:18">
      <c r="A2592" s="6">
        <v>2591</v>
      </c>
      <c r="B2592" s="6">
        <v>22</v>
      </c>
      <c r="C2592" s="6" t="s">
        <v>2598</v>
      </c>
      <c r="D2592" s="6">
        <v>202</v>
      </c>
      <c r="E2592" s="6" t="s">
        <v>2703</v>
      </c>
      <c r="F2592" s="6">
        <v>6982</v>
      </c>
      <c r="G2592" s="6" t="s">
        <v>364</v>
      </c>
      <c r="H2592" s="6">
        <v>2</v>
      </c>
      <c r="I2592" s="6" t="s">
        <v>297</v>
      </c>
      <c r="J2592" s="6">
        <v>2</v>
      </c>
      <c r="K2592" s="6" t="s">
        <v>252</v>
      </c>
      <c r="L2592" s="8">
        <v>6</v>
      </c>
      <c r="M2592" s="6" t="s">
        <v>297</v>
      </c>
      <c r="N2592" s="6" t="s">
        <v>2601</v>
      </c>
      <c r="R2592" s="6" t="str">
        <f t="shared" si="40"/>
        <v>22202Xã Nam Sơn22</v>
      </c>
    </row>
    <row r="2593" spans="1:18">
      <c r="A2593" s="6">
        <v>2592</v>
      </c>
      <c r="B2593" s="6">
        <v>22</v>
      </c>
      <c r="C2593" s="6" t="s">
        <v>2598</v>
      </c>
      <c r="D2593" s="6">
        <v>202</v>
      </c>
      <c r="E2593" s="6" t="s">
        <v>2703</v>
      </c>
      <c r="F2593" s="6">
        <v>6985</v>
      </c>
      <c r="G2593" s="6" t="s">
        <v>2706</v>
      </c>
      <c r="H2593" s="6">
        <v>2</v>
      </c>
      <c r="I2593" s="6" t="s">
        <v>297</v>
      </c>
      <c r="J2593" s="6">
        <v>2</v>
      </c>
      <c r="K2593" s="6" t="s">
        <v>252</v>
      </c>
      <c r="L2593" s="8">
        <v>6</v>
      </c>
      <c r="M2593" s="6" t="s">
        <v>297</v>
      </c>
      <c r="N2593" s="6" t="s">
        <v>2601</v>
      </c>
      <c r="R2593" s="6" t="str">
        <f t="shared" si="40"/>
        <v>22202Xã Lương Mông22</v>
      </c>
    </row>
    <row r="2594" spans="1:18">
      <c r="A2594" s="6">
        <v>2593</v>
      </c>
      <c r="B2594" s="6">
        <v>22</v>
      </c>
      <c r="C2594" s="6" t="s">
        <v>2598</v>
      </c>
      <c r="D2594" s="6">
        <v>202</v>
      </c>
      <c r="E2594" s="6" t="s">
        <v>2703</v>
      </c>
      <c r="F2594" s="6">
        <v>6988</v>
      </c>
      <c r="G2594" s="6" t="s">
        <v>2707</v>
      </c>
      <c r="H2594" s="6">
        <v>2</v>
      </c>
      <c r="I2594" s="6" t="s">
        <v>297</v>
      </c>
      <c r="J2594" s="6">
        <v>2</v>
      </c>
      <c r="K2594" s="6" t="s">
        <v>252</v>
      </c>
      <c r="L2594" s="8">
        <v>6</v>
      </c>
      <c r="M2594" s="6" t="s">
        <v>297</v>
      </c>
      <c r="N2594" s="6" t="s">
        <v>2601</v>
      </c>
      <c r="R2594" s="6" t="str">
        <f t="shared" si="40"/>
        <v>22202Xã Đồn Đạc22</v>
      </c>
    </row>
    <row r="2595" spans="1:18">
      <c r="A2595" s="6">
        <v>2594</v>
      </c>
      <c r="B2595" s="6">
        <v>22</v>
      </c>
      <c r="C2595" s="6" t="s">
        <v>2598</v>
      </c>
      <c r="D2595" s="6">
        <v>202</v>
      </c>
      <c r="E2595" s="6" t="s">
        <v>2703</v>
      </c>
      <c r="F2595" s="6">
        <v>6991</v>
      </c>
      <c r="G2595" s="6" t="s">
        <v>2708</v>
      </c>
      <c r="H2595" s="6">
        <v>2</v>
      </c>
      <c r="I2595" s="6" t="s">
        <v>297</v>
      </c>
      <c r="J2595" s="6">
        <v>2</v>
      </c>
      <c r="K2595" s="6" t="s">
        <v>252</v>
      </c>
      <c r="L2595" s="8">
        <v>6</v>
      </c>
      <c r="M2595" s="6" t="s">
        <v>297</v>
      </c>
      <c r="N2595" s="6" t="s">
        <v>2601</v>
      </c>
      <c r="R2595" s="6" t="str">
        <f t="shared" si="40"/>
        <v>22202Xã Minh Cầm22</v>
      </c>
    </row>
    <row r="2596" spans="1:18">
      <c r="A2596" s="6">
        <v>2595</v>
      </c>
      <c r="B2596" s="6">
        <v>22</v>
      </c>
      <c r="C2596" s="6" t="s">
        <v>2598</v>
      </c>
      <c r="D2596" s="6">
        <v>203</v>
      </c>
      <c r="E2596" s="6" t="s">
        <v>2709</v>
      </c>
      <c r="F2596" s="6">
        <v>6994</v>
      </c>
      <c r="G2596" s="6" t="s">
        <v>2710</v>
      </c>
      <c r="H2596" s="6">
        <v>1</v>
      </c>
      <c r="I2596" s="6" t="s">
        <v>251</v>
      </c>
      <c r="J2596" s="6">
        <v>2</v>
      </c>
      <c r="K2596" s="6" t="s">
        <v>252</v>
      </c>
      <c r="L2596" s="8">
        <v>5</v>
      </c>
      <c r="M2596" s="6" t="s">
        <v>251</v>
      </c>
      <c r="N2596" s="6" t="s">
        <v>2601</v>
      </c>
      <c r="R2596" s="6" t="str">
        <f t="shared" si="40"/>
        <v>22203Thị trấn Cái Rồng12</v>
      </c>
    </row>
    <row r="2597" spans="1:18">
      <c r="A2597" s="6">
        <v>2596</v>
      </c>
      <c r="B2597" s="6">
        <v>22</v>
      </c>
      <c r="C2597" s="6" t="s">
        <v>2598</v>
      </c>
      <c r="D2597" s="6">
        <v>203</v>
      </c>
      <c r="E2597" s="6" t="s">
        <v>2709</v>
      </c>
      <c r="F2597" s="6">
        <v>6997</v>
      </c>
      <c r="G2597" s="6" t="s">
        <v>2711</v>
      </c>
      <c r="H2597" s="6">
        <v>2</v>
      </c>
      <c r="I2597" s="6" t="s">
        <v>297</v>
      </c>
      <c r="J2597" s="6">
        <v>2</v>
      </c>
      <c r="K2597" s="6" t="s">
        <v>252</v>
      </c>
      <c r="L2597" s="8">
        <v>6</v>
      </c>
      <c r="M2597" s="6" t="s">
        <v>297</v>
      </c>
      <c r="N2597" s="6" t="s">
        <v>2601</v>
      </c>
      <c r="R2597" s="6" t="str">
        <f t="shared" si="40"/>
        <v>22203Xã Đài Xuyên22</v>
      </c>
    </row>
    <row r="2598" spans="1:18">
      <c r="A2598" s="6">
        <v>2597</v>
      </c>
      <c r="B2598" s="6">
        <v>22</v>
      </c>
      <c r="C2598" s="6" t="s">
        <v>2598</v>
      </c>
      <c r="D2598" s="6">
        <v>203</v>
      </c>
      <c r="E2598" s="6" t="s">
        <v>2709</v>
      </c>
      <c r="F2598" s="6">
        <v>7000</v>
      </c>
      <c r="G2598" s="6" t="s">
        <v>2712</v>
      </c>
      <c r="H2598" s="6">
        <v>2</v>
      </c>
      <c r="I2598" s="6" t="s">
        <v>297</v>
      </c>
      <c r="J2598" s="6">
        <v>2</v>
      </c>
      <c r="K2598" s="6" t="s">
        <v>252</v>
      </c>
      <c r="L2598" s="8">
        <v>6</v>
      </c>
      <c r="M2598" s="6" t="s">
        <v>297</v>
      </c>
      <c r="N2598" s="6" t="s">
        <v>2601</v>
      </c>
      <c r="R2598" s="6" t="str">
        <f t="shared" si="40"/>
        <v>22203Xã Bình Dân22</v>
      </c>
    </row>
    <row r="2599" spans="1:18">
      <c r="A2599" s="6">
        <v>2598</v>
      </c>
      <c r="B2599" s="6">
        <v>22</v>
      </c>
      <c r="C2599" s="6" t="s">
        <v>2598</v>
      </c>
      <c r="D2599" s="6">
        <v>203</v>
      </c>
      <c r="E2599" s="6" t="s">
        <v>2709</v>
      </c>
      <c r="F2599" s="6">
        <v>7003</v>
      </c>
      <c r="G2599" s="6" t="s">
        <v>475</v>
      </c>
      <c r="H2599" s="6">
        <v>2</v>
      </c>
      <c r="I2599" s="6" t="s">
        <v>297</v>
      </c>
      <c r="J2599" s="6">
        <v>2</v>
      </c>
      <c r="K2599" s="6" t="s">
        <v>252</v>
      </c>
      <c r="L2599" s="8">
        <v>6</v>
      </c>
      <c r="M2599" s="6" t="s">
        <v>297</v>
      </c>
      <c r="N2599" s="6" t="s">
        <v>2601</v>
      </c>
      <c r="R2599" s="6" t="str">
        <f t="shared" si="40"/>
        <v>22203Xã Vạn Yên22</v>
      </c>
    </row>
    <row r="2600" spans="1:18">
      <c r="A2600" s="6">
        <v>2599</v>
      </c>
      <c r="B2600" s="6">
        <v>22</v>
      </c>
      <c r="C2600" s="6" t="s">
        <v>2598</v>
      </c>
      <c r="D2600" s="6">
        <v>203</v>
      </c>
      <c r="E2600" s="6" t="s">
        <v>2709</v>
      </c>
      <c r="F2600" s="6">
        <v>7006</v>
      </c>
      <c r="G2600" s="6" t="s">
        <v>527</v>
      </c>
      <c r="H2600" s="6">
        <v>2</v>
      </c>
      <c r="I2600" s="6" t="s">
        <v>297</v>
      </c>
      <c r="J2600" s="6">
        <v>2</v>
      </c>
      <c r="K2600" s="6" t="s">
        <v>252</v>
      </c>
      <c r="L2600" s="8">
        <v>6</v>
      </c>
      <c r="M2600" s="6" t="s">
        <v>297</v>
      </c>
      <c r="N2600" s="6" t="s">
        <v>2601</v>
      </c>
      <c r="R2600" s="6" t="str">
        <f t="shared" si="40"/>
        <v>22203Xã Minh Châu22</v>
      </c>
    </row>
    <row r="2601" spans="1:18">
      <c r="A2601" s="6">
        <v>2600</v>
      </c>
      <c r="B2601" s="6">
        <v>22</v>
      </c>
      <c r="C2601" s="6" t="s">
        <v>2598</v>
      </c>
      <c r="D2601" s="6">
        <v>203</v>
      </c>
      <c r="E2601" s="6" t="s">
        <v>2709</v>
      </c>
      <c r="F2601" s="6">
        <v>7009</v>
      </c>
      <c r="G2601" s="6" t="s">
        <v>2185</v>
      </c>
      <c r="H2601" s="6">
        <v>2</v>
      </c>
      <c r="I2601" s="6" t="s">
        <v>297</v>
      </c>
      <c r="J2601" s="6">
        <v>2</v>
      </c>
      <c r="K2601" s="6" t="s">
        <v>252</v>
      </c>
      <c r="L2601" s="8">
        <v>6</v>
      </c>
      <c r="M2601" s="6" t="s">
        <v>297</v>
      </c>
      <c r="N2601" s="6" t="s">
        <v>2601</v>
      </c>
      <c r="R2601" s="6" t="str">
        <f t="shared" si="40"/>
        <v>22203Xã Đoàn Kết22</v>
      </c>
    </row>
    <row r="2602" spans="1:18">
      <c r="A2602" s="6">
        <v>2601</v>
      </c>
      <c r="B2602" s="6">
        <v>22</v>
      </c>
      <c r="C2602" s="6" t="s">
        <v>2598</v>
      </c>
      <c r="D2602" s="6">
        <v>203</v>
      </c>
      <c r="E2602" s="6" t="s">
        <v>2709</v>
      </c>
      <c r="F2602" s="6">
        <v>7012</v>
      </c>
      <c r="G2602" s="6" t="s">
        <v>2713</v>
      </c>
      <c r="H2602" s="6">
        <v>2</v>
      </c>
      <c r="I2602" s="6" t="s">
        <v>297</v>
      </c>
      <c r="J2602" s="6">
        <v>2</v>
      </c>
      <c r="K2602" s="6" t="s">
        <v>252</v>
      </c>
      <c r="L2602" s="8">
        <v>6</v>
      </c>
      <c r="M2602" s="6" t="s">
        <v>297</v>
      </c>
      <c r="N2602" s="6" t="s">
        <v>2601</v>
      </c>
      <c r="R2602" s="6" t="str">
        <f t="shared" si="40"/>
        <v>22203Xã Hạ Long22</v>
      </c>
    </row>
    <row r="2603" spans="1:18">
      <c r="A2603" s="6">
        <v>2602</v>
      </c>
      <c r="B2603" s="6">
        <v>22</v>
      </c>
      <c r="C2603" s="6" t="s">
        <v>2598</v>
      </c>
      <c r="D2603" s="6">
        <v>203</v>
      </c>
      <c r="E2603" s="6" t="s">
        <v>2709</v>
      </c>
      <c r="F2603" s="6">
        <v>7015</v>
      </c>
      <c r="G2603" s="6" t="s">
        <v>2714</v>
      </c>
      <c r="H2603" s="6">
        <v>2</v>
      </c>
      <c r="I2603" s="6" t="s">
        <v>297</v>
      </c>
      <c r="J2603" s="6">
        <v>2</v>
      </c>
      <c r="K2603" s="6" t="s">
        <v>252</v>
      </c>
      <c r="L2603" s="8">
        <v>6</v>
      </c>
      <c r="M2603" s="6" t="s">
        <v>297</v>
      </c>
      <c r="N2603" s="6" t="s">
        <v>2601</v>
      </c>
      <c r="R2603" s="6" t="str">
        <f t="shared" si="40"/>
        <v>22203Xã Đông Xá22</v>
      </c>
    </row>
    <row r="2604" spans="1:18">
      <c r="A2604" s="6">
        <v>2603</v>
      </c>
      <c r="B2604" s="6">
        <v>22</v>
      </c>
      <c r="C2604" s="6" t="s">
        <v>2598</v>
      </c>
      <c r="D2604" s="6">
        <v>203</v>
      </c>
      <c r="E2604" s="6" t="s">
        <v>2709</v>
      </c>
      <c r="F2604" s="6">
        <v>7018</v>
      </c>
      <c r="G2604" s="6" t="s">
        <v>1451</v>
      </c>
      <c r="H2604" s="6">
        <v>2</v>
      </c>
      <c r="I2604" s="6" t="s">
        <v>297</v>
      </c>
      <c r="J2604" s="6">
        <v>2</v>
      </c>
      <c r="K2604" s="6" t="s">
        <v>252</v>
      </c>
      <c r="L2604" s="8">
        <v>6</v>
      </c>
      <c r="M2604" s="6" t="s">
        <v>297</v>
      </c>
      <c r="N2604" s="6" t="s">
        <v>2601</v>
      </c>
      <c r="R2604" s="6" t="str">
        <f t="shared" si="40"/>
        <v>22203Xã Bản Sen22</v>
      </c>
    </row>
    <row r="2605" spans="1:18">
      <c r="A2605" s="6">
        <v>2604</v>
      </c>
      <c r="B2605" s="6">
        <v>22</v>
      </c>
      <c r="C2605" s="6" t="s">
        <v>2598</v>
      </c>
      <c r="D2605" s="6">
        <v>203</v>
      </c>
      <c r="E2605" s="6" t="s">
        <v>2709</v>
      </c>
      <c r="F2605" s="6">
        <v>7021</v>
      </c>
      <c r="G2605" s="6" t="s">
        <v>721</v>
      </c>
      <c r="H2605" s="6">
        <v>2</v>
      </c>
      <c r="I2605" s="6" t="s">
        <v>297</v>
      </c>
      <c r="J2605" s="6">
        <v>2</v>
      </c>
      <c r="K2605" s="6" t="s">
        <v>252</v>
      </c>
      <c r="L2605" s="8">
        <v>6</v>
      </c>
      <c r="M2605" s="6" t="s">
        <v>297</v>
      </c>
      <c r="N2605" s="6" t="s">
        <v>2601</v>
      </c>
      <c r="R2605" s="6" t="str">
        <f t="shared" si="40"/>
        <v>22203Xã Thắng Lợi22</v>
      </c>
    </row>
    <row r="2606" spans="1:18">
      <c r="A2606" s="6">
        <v>2605</v>
      </c>
      <c r="B2606" s="6">
        <v>22</v>
      </c>
      <c r="C2606" s="6" t="s">
        <v>2598</v>
      </c>
      <c r="D2606" s="6">
        <v>203</v>
      </c>
      <c r="E2606" s="6" t="s">
        <v>2709</v>
      </c>
      <c r="F2606" s="6">
        <v>7024</v>
      </c>
      <c r="G2606" s="6" t="s">
        <v>2715</v>
      </c>
      <c r="H2606" s="6">
        <v>2</v>
      </c>
      <c r="I2606" s="6" t="s">
        <v>297</v>
      </c>
      <c r="J2606" s="6">
        <v>2</v>
      </c>
      <c r="K2606" s="6" t="s">
        <v>252</v>
      </c>
      <c r="L2606" s="8">
        <v>6</v>
      </c>
      <c r="M2606" s="6" t="s">
        <v>297</v>
      </c>
      <c r="N2606" s="6" t="s">
        <v>2601</v>
      </c>
      <c r="R2606" s="6" t="str">
        <f t="shared" si="40"/>
        <v>22203Xã Quan Lạn22</v>
      </c>
    </row>
    <row r="2607" spans="1:18">
      <c r="A2607" s="6">
        <v>2606</v>
      </c>
      <c r="B2607" s="6">
        <v>22</v>
      </c>
      <c r="C2607" s="6" t="s">
        <v>2598</v>
      </c>
      <c r="D2607" s="6">
        <v>203</v>
      </c>
      <c r="E2607" s="6" t="s">
        <v>2709</v>
      </c>
      <c r="F2607" s="6">
        <v>7027</v>
      </c>
      <c r="G2607" s="6" t="s">
        <v>2716</v>
      </c>
      <c r="H2607" s="6">
        <v>2</v>
      </c>
      <c r="I2607" s="6" t="s">
        <v>297</v>
      </c>
      <c r="J2607" s="6">
        <v>2</v>
      </c>
      <c r="K2607" s="6" t="s">
        <v>252</v>
      </c>
      <c r="L2607" s="8">
        <v>6</v>
      </c>
      <c r="M2607" s="6" t="s">
        <v>297</v>
      </c>
      <c r="N2607" s="6" t="s">
        <v>2601</v>
      </c>
      <c r="R2607" s="6" t="str">
        <f t="shared" si="40"/>
        <v>22203Xã Ngọc Vừng22</v>
      </c>
    </row>
    <row r="2608" spans="1:18">
      <c r="A2608" s="6">
        <v>2607</v>
      </c>
      <c r="B2608" s="6">
        <v>22</v>
      </c>
      <c r="C2608" s="6" t="s">
        <v>2598</v>
      </c>
      <c r="D2608" s="6">
        <v>205</v>
      </c>
      <c r="E2608" s="6" t="s">
        <v>2717</v>
      </c>
      <c r="F2608" s="6">
        <v>7069</v>
      </c>
      <c r="G2608" s="6" t="s">
        <v>2718</v>
      </c>
      <c r="H2608" s="6">
        <v>1</v>
      </c>
      <c r="I2608" s="6" t="s">
        <v>251</v>
      </c>
      <c r="J2608" s="6">
        <v>2</v>
      </c>
      <c r="K2608" s="6" t="s">
        <v>252</v>
      </c>
      <c r="L2608" s="8">
        <v>5</v>
      </c>
      <c r="M2608" s="6" t="s">
        <v>251</v>
      </c>
      <c r="N2608" s="6" t="s">
        <v>2601</v>
      </c>
      <c r="R2608" s="6" t="str">
        <f t="shared" si="40"/>
        <v>22205Phường Mạo Khê12</v>
      </c>
    </row>
    <row r="2609" spans="1:18">
      <c r="A2609" s="6">
        <v>2608</v>
      </c>
      <c r="B2609" s="6">
        <v>22</v>
      </c>
      <c r="C2609" s="6" t="s">
        <v>2598</v>
      </c>
      <c r="D2609" s="6">
        <v>205</v>
      </c>
      <c r="E2609" s="6" t="s">
        <v>2717</v>
      </c>
      <c r="F2609" s="6">
        <v>7072</v>
      </c>
      <c r="G2609" s="6" t="s">
        <v>2719</v>
      </c>
      <c r="H2609" s="6">
        <v>1</v>
      </c>
      <c r="I2609" s="6" t="s">
        <v>251</v>
      </c>
      <c r="J2609" s="6">
        <v>2</v>
      </c>
      <c r="K2609" s="6" t="s">
        <v>252</v>
      </c>
      <c r="L2609" s="8">
        <v>5</v>
      </c>
      <c r="M2609" s="6" t="s">
        <v>251</v>
      </c>
      <c r="N2609" s="6" t="s">
        <v>2601</v>
      </c>
      <c r="R2609" s="6" t="str">
        <f t="shared" si="40"/>
        <v>22205Phường Đông Triều12</v>
      </c>
    </row>
    <row r="2610" spans="1:18">
      <c r="A2610" s="6">
        <v>2609</v>
      </c>
      <c r="B2610" s="6">
        <v>22</v>
      </c>
      <c r="C2610" s="6" t="s">
        <v>2598</v>
      </c>
      <c r="D2610" s="6">
        <v>205</v>
      </c>
      <c r="E2610" s="6" t="s">
        <v>2717</v>
      </c>
      <c r="F2610" s="6">
        <v>7075</v>
      </c>
      <c r="G2610" s="6" t="s">
        <v>2720</v>
      </c>
      <c r="H2610" s="6">
        <v>2</v>
      </c>
      <c r="I2610" s="6" t="s">
        <v>297</v>
      </c>
      <c r="J2610" s="6">
        <v>2</v>
      </c>
      <c r="K2610" s="6" t="s">
        <v>252</v>
      </c>
      <c r="L2610" s="8">
        <v>6</v>
      </c>
      <c r="M2610" s="6" t="s">
        <v>297</v>
      </c>
      <c r="N2610" s="6" t="s">
        <v>2601</v>
      </c>
      <c r="R2610" s="6" t="str">
        <f t="shared" si="40"/>
        <v>22205Xã An Sinh22</v>
      </c>
    </row>
    <row r="2611" spans="1:18">
      <c r="A2611" s="6">
        <v>2610</v>
      </c>
      <c r="B2611" s="6">
        <v>22</v>
      </c>
      <c r="C2611" s="6" t="s">
        <v>2598</v>
      </c>
      <c r="D2611" s="6">
        <v>205</v>
      </c>
      <c r="E2611" s="6" t="s">
        <v>2717</v>
      </c>
      <c r="F2611" s="6">
        <v>7078</v>
      </c>
      <c r="G2611" s="6" t="s">
        <v>2721</v>
      </c>
      <c r="H2611" s="6">
        <v>2</v>
      </c>
      <c r="I2611" s="6" t="s">
        <v>297</v>
      </c>
      <c r="J2611" s="6">
        <v>2</v>
      </c>
      <c r="K2611" s="6" t="s">
        <v>252</v>
      </c>
      <c r="L2611" s="8">
        <v>6</v>
      </c>
      <c r="M2611" s="6" t="s">
        <v>297</v>
      </c>
      <c r="N2611" s="6" t="s">
        <v>2601</v>
      </c>
      <c r="R2611" s="6" t="str">
        <f t="shared" si="40"/>
        <v>22205Xã Tràng Lương22</v>
      </c>
    </row>
    <row r="2612" spans="1:18">
      <c r="A2612" s="6">
        <v>2611</v>
      </c>
      <c r="B2612" s="6">
        <v>22</v>
      </c>
      <c r="C2612" s="6" t="s">
        <v>2598</v>
      </c>
      <c r="D2612" s="6">
        <v>205</v>
      </c>
      <c r="E2612" s="6" t="s">
        <v>2717</v>
      </c>
      <c r="F2612" s="6">
        <v>7081</v>
      </c>
      <c r="G2612" s="6" t="s">
        <v>2722</v>
      </c>
      <c r="H2612" s="6">
        <v>2</v>
      </c>
      <c r="I2612" s="6" t="s">
        <v>297</v>
      </c>
      <c r="J2612" s="6">
        <v>2</v>
      </c>
      <c r="K2612" s="6" t="s">
        <v>252</v>
      </c>
      <c r="L2612" s="8">
        <v>6</v>
      </c>
      <c r="M2612" s="6" t="s">
        <v>297</v>
      </c>
      <c r="N2612" s="6" t="s">
        <v>2601</v>
      </c>
      <c r="R2612" s="6" t="str">
        <f t="shared" si="40"/>
        <v>22205Xã Bình Khê22</v>
      </c>
    </row>
    <row r="2613" spans="1:18">
      <c r="A2613" s="6">
        <v>2612</v>
      </c>
      <c r="B2613" s="6">
        <v>22</v>
      </c>
      <c r="C2613" s="6" t="s">
        <v>2598</v>
      </c>
      <c r="D2613" s="6">
        <v>205</v>
      </c>
      <c r="E2613" s="6" t="s">
        <v>2717</v>
      </c>
      <c r="F2613" s="6">
        <v>7084</v>
      </c>
      <c r="G2613" s="6" t="s">
        <v>2723</v>
      </c>
      <c r="H2613" s="6">
        <v>2</v>
      </c>
      <c r="I2613" s="6" t="s">
        <v>297</v>
      </c>
      <c r="J2613" s="6">
        <v>2</v>
      </c>
      <c r="K2613" s="6" t="s">
        <v>252</v>
      </c>
      <c r="L2613" s="8">
        <v>6</v>
      </c>
      <c r="M2613" s="6" t="s">
        <v>297</v>
      </c>
      <c r="N2613" s="6" t="s">
        <v>2601</v>
      </c>
      <c r="R2613" s="6" t="str">
        <f t="shared" si="40"/>
        <v>22205Xã Việt Dân22</v>
      </c>
    </row>
    <row r="2614" spans="1:18">
      <c r="A2614" s="6">
        <v>2613</v>
      </c>
      <c r="B2614" s="6">
        <v>22</v>
      </c>
      <c r="C2614" s="6" t="s">
        <v>2598</v>
      </c>
      <c r="D2614" s="6">
        <v>205</v>
      </c>
      <c r="E2614" s="6" t="s">
        <v>2717</v>
      </c>
      <c r="F2614" s="6">
        <v>7087</v>
      </c>
      <c r="G2614" s="6" t="s">
        <v>2724</v>
      </c>
      <c r="H2614" s="6">
        <v>2</v>
      </c>
      <c r="I2614" s="6" t="s">
        <v>297</v>
      </c>
      <c r="J2614" s="6">
        <v>2</v>
      </c>
      <c r="K2614" s="6" t="s">
        <v>252</v>
      </c>
      <c r="L2614" s="8">
        <v>6</v>
      </c>
      <c r="M2614" s="6" t="s">
        <v>297</v>
      </c>
      <c r="N2614" s="6" t="s">
        <v>2601</v>
      </c>
      <c r="R2614" s="6" t="str">
        <f t="shared" si="40"/>
        <v>22205Xã Tân Việt22</v>
      </c>
    </row>
    <row r="2615" spans="1:18">
      <c r="A2615" s="6">
        <v>2614</v>
      </c>
      <c r="B2615" s="6">
        <v>22</v>
      </c>
      <c r="C2615" s="6" t="s">
        <v>2598</v>
      </c>
      <c r="D2615" s="6">
        <v>205</v>
      </c>
      <c r="E2615" s="6" t="s">
        <v>2717</v>
      </c>
      <c r="F2615" s="6">
        <v>7090</v>
      </c>
      <c r="G2615" s="6" t="s">
        <v>1127</v>
      </c>
      <c r="H2615" s="6">
        <v>2</v>
      </c>
      <c r="I2615" s="6" t="s">
        <v>297</v>
      </c>
      <c r="J2615" s="6">
        <v>2</v>
      </c>
      <c r="K2615" s="6" t="s">
        <v>252</v>
      </c>
      <c r="L2615" s="8">
        <v>6</v>
      </c>
      <c r="M2615" s="6" t="s">
        <v>297</v>
      </c>
      <c r="N2615" s="6" t="s">
        <v>2601</v>
      </c>
      <c r="R2615" s="6" t="str">
        <f t="shared" si="40"/>
        <v>22205Xã Bình Dương22</v>
      </c>
    </row>
    <row r="2616" spans="1:18">
      <c r="A2616" s="6">
        <v>2615</v>
      </c>
      <c r="B2616" s="6">
        <v>22</v>
      </c>
      <c r="C2616" s="6" t="s">
        <v>2598</v>
      </c>
      <c r="D2616" s="6">
        <v>205</v>
      </c>
      <c r="E2616" s="6" t="s">
        <v>2717</v>
      </c>
      <c r="F2616" s="6">
        <v>7093</v>
      </c>
      <c r="G2616" s="6" t="s">
        <v>2725</v>
      </c>
      <c r="H2616" s="6">
        <v>1</v>
      </c>
      <c r="I2616" s="6" t="s">
        <v>251</v>
      </c>
      <c r="J2616" s="6">
        <v>2</v>
      </c>
      <c r="K2616" s="6" t="s">
        <v>252</v>
      </c>
      <c r="L2616" s="8">
        <v>5</v>
      </c>
      <c r="M2616" s="6" t="s">
        <v>251</v>
      </c>
      <c r="N2616" s="6" t="s">
        <v>2601</v>
      </c>
      <c r="R2616" s="6" t="str">
        <f t="shared" si="40"/>
        <v>22205Phường Đức Chính12</v>
      </c>
    </row>
    <row r="2617" spans="1:18">
      <c r="A2617" s="6">
        <v>2616</v>
      </c>
      <c r="B2617" s="6">
        <v>22</v>
      </c>
      <c r="C2617" s="6" t="s">
        <v>2598</v>
      </c>
      <c r="D2617" s="6">
        <v>205</v>
      </c>
      <c r="E2617" s="6" t="s">
        <v>2717</v>
      </c>
      <c r="F2617" s="6">
        <v>7096</v>
      </c>
      <c r="G2617" s="6" t="s">
        <v>2726</v>
      </c>
      <c r="H2617" s="6">
        <v>1</v>
      </c>
      <c r="I2617" s="6" t="s">
        <v>251</v>
      </c>
      <c r="J2617" s="6">
        <v>2</v>
      </c>
      <c r="K2617" s="6" t="s">
        <v>252</v>
      </c>
      <c r="L2617" s="8">
        <v>5</v>
      </c>
      <c r="M2617" s="6" t="s">
        <v>251</v>
      </c>
      <c r="N2617" s="6" t="s">
        <v>2601</v>
      </c>
      <c r="R2617" s="6" t="str">
        <f t="shared" si="40"/>
        <v>22205Phường Tràng An12</v>
      </c>
    </row>
    <row r="2618" spans="1:18">
      <c r="A2618" s="6">
        <v>2617</v>
      </c>
      <c r="B2618" s="6">
        <v>22</v>
      </c>
      <c r="C2618" s="6" t="s">
        <v>2598</v>
      </c>
      <c r="D2618" s="6">
        <v>205</v>
      </c>
      <c r="E2618" s="6" t="s">
        <v>2717</v>
      </c>
      <c r="F2618" s="6">
        <v>7099</v>
      </c>
      <c r="G2618" s="6" t="s">
        <v>1125</v>
      </c>
      <c r="H2618" s="6">
        <v>2</v>
      </c>
      <c r="I2618" s="6" t="s">
        <v>297</v>
      </c>
      <c r="J2618" s="6">
        <v>2</v>
      </c>
      <c r="K2618" s="6" t="s">
        <v>252</v>
      </c>
      <c r="L2618" s="8">
        <v>6</v>
      </c>
      <c r="M2618" s="6" t="s">
        <v>297</v>
      </c>
      <c r="N2618" s="6" t="s">
        <v>2601</v>
      </c>
      <c r="R2618" s="6" t="str">
        <f t="shared" si="40"/>
        <v>22205Xã Nguyễn Huệ22</v>
      </c>
    </row>
    <row r="2619" spans="1:18">
      <c r="A2619" s="6">
        <v>2618</v>
      </c>
      <c r="B2619" s="6">
        <v>22</v>
      </c>
      <c r="C2619" s="6" t="s">
        <v>2598</v>
      </c>
      <c r="D2619" s="6">
        <v>205</v>
      </c>
      <c r="E2619" s="6" t="s">
        <v>2717</v>
      </c>
      <c r="F2619" s="6">
        <v>7102</v>
      </c>
      <c r="G2619" s="6" t="s">
        <v>2727</v>
      </c>
      <c r="H2619" s="6">
        <v>2</v>
      </c>
      <c r="I2619" s="6" t="s">
        <v>297</v>
      </c>
      <c r="J2619" s="6">
        <v>2</v>
      </c>
      <c r="K2619" s="6" t="s">
        <v>252</v>
      </c>
      <c r="L2619" s="8">
        <v>6</v>
      </c>
      <c r="M2619" s="6" t="s">
        <v>297</v>
      </c>
      <c r="N2619" s="6" t="s">
        <v>2601</v>
      </c>
      <c r="R2619" s="6" t="str">
        <f t="shared" si="40"/>
        <v>22205Xã Thủy An22</v>
      </c>
    </row>
    <row r="2620" spans="1:18">
      <c r="A2620" s="6">
        <v>2619</v>
      </c>
      <c r="B2620" s="6">
        <v>22</v>
      </c>
      <c r="C2620" s="6" t="s">
        <v>2598</v>
      </c>
      <c r="D2620" s="6">
        <v>205</v>
      </c>
      <c r="E2620" s="6" t="s">
        <v>2717</v>
      </c>
      <c r="F2620" s="6">
        <v>7105</v>
      </c>
      <c r="G2620" s="6" t="s">
        <v>2728</v>
      </c>
      <c r="H2620" s="6">
        <v>1</v>
      </c>
      <c r="I2620" s="6" t="s">
        <v>251</v>
      </c>
      <c r="J2620" s="6">
        <v>2</v>
      </c>
      <c r="K2620" s="6" t="s">
        <v>252</v>
      </c>
      <c r="L2620" s="8">
        <v>5</v>
      </c>
      <c r="M2620" s="6" t="s">
        <v>251</v>
      </c>
      <c r="N2620" s="6" t="s">
        <v>2601</v>
      </c>
      <c r="R2620" s="6" t="str">
        <f t="shared" si="40"/>
        <v>22205Phường Xuân Sơn12</v>
      </c>
    </row>
    <row r="2621" spans="1:18">
      <c r="A2621" s="6">
        <v>2620</v>
      </c>
      <c r="B2621" s="6">
        <v>22</v>
      </c>
      <c r="C2621" s="6" t="s">
        <v>2598</v>
      </c>
      <c r="D2621" s="6">
        <v>205</v>
      </c>
      <c r="E2621" s="6" t="s">
        <v>2717</v>
      </c>
      <c r="F2621" s="6">
        <v>7108</v>
      </c>
      <c r="G2621" s="6" t="s">
        <v>2729</v>
      </c>
      <c r="H2621" s="6">
        <v>2</v>
      </c>
      <c r="I2621" s="6" t="s">
        <v>297</v>
      </c>
      <c r="J2621" s="6">
        <v>2</v>
      </c>
      <c r="K2621" s="6" t="s">
        <v>252</v>
      </c>
      <c r="L2621" s="8">
        <v>6</v>
      </c>
      <c r="M2621" s="6" t="s">
        <v>297</v>
      </c>
      <c r="N2621" s="6" t="s">
        <v>2601</v>
      </c>
      <c r="R2621" s="6" t="str">
        <f t="shared" si="40"/>
        <v>22205Xã Hồng Thái Tây22</v>
      </c>
    </row>
    <row r="2622" spans="1:18">
      <c r="A2622" s="6">
        <v>2621</v>
      </c>
      <c r="B2622" s="6">
        <v>22</v>
      </c>
      <c r="C2622" s="6" t="s">
        <v>2598</v>
      </c>
      <c r="D2622" s="6">
        <v>205</v>
      </c>
      <c r="E2622" s="6" t="s">
        <v>2717</v>
      </c>
      <c r="F2622" s="6">
        <v>7111</v>
      </c>
      <c r="G2622" s="6" t="s">
        <v>2730</v>
      </c>
      <c r="H2622" s="6">
        <v>2</v>
      </c>
      <c r="I2622" s="6" t="s">
        <v>297</v>
      </c>
      <c r="J2622" s="6">
        <v>2</v>
      </c>
      <c r="K2622" s="6" t="s">
        <v>252</v>
      </c>
      <c r="L2622" s="8">
        <v>6</v>
      </c>
      <c r="M2622" s="6" t="s">
        <v>297</v>
      </c>
      <c r="N2622" s="6" t="s">
        <v>2601</v>
      </c>
      <c r="R2622" s="6" t="str">
        <f t="shared" si="40"/>
        <v>22205Xã Hồng Thái Đông22</v>
      </c>
    </row>
    <row r="2623" spans="1:18">
      <c r="A2623" s="6">
        <v>2622</v>
      </c>
      <c r="B2623" s="6">
        <v>22</v>
      </c>
      <c r="C2623" s="6" t="s">
        <v>2598</v>
      </c>
      <c r="D2623" s="6">
        <v>205</v>
      </c>
      <c r="E2623" s="6" t="s">
        <v>2717</v>
      </c>
      <c r="F2623" s="6">
        <v>7114</v>
      </c>
      <c r="G2623" s="6" t="s">
        <v>2731</v>
      </c>
      <c r="H2623" s="6">
        <v>1</v>
      </c>
      <c r="I2623" s="6" t="s">
        <v>251</v>
      </c>
      <c r="J2623" s="6">
        <v>2</v>
      </c>
      <c r="K2623" s="6" t="s">
        <v>252</v>
      </c>
      <c r="L2623" s="8">
        <v>5</v>
      </c>
      <c r="M2623" s="6" t="s">
        <v>251</v>
      </c>
      <c r="N2623" s="6" t="s">
        <v>2601</v>
      </c>
      <c r="R2623" s="6" t="str">
        <f t="shared" si="40"/>
        <v>22205Phường Hoàng Quế12</v>
      </c>
    </row>
    <row r="2624" spans="1:18">
      <c r="A2624" s="6">
        <v>2623</v>
      </c>
      <c r="B2624" s="6">
        <v>22</v>
      </c>
      <c r="C2624" s="6" t="s">
        <v>2598</v>
      </c>
      <c r="D2624" s="6">
        <v>205</v>
      </c>
      <c r="E2624" s="6" t="s">
        <v>2717</v>
      </c>
      <c r="F2624" s="6">
        <v>7117</v>
      </c>
      <c r="G2624" s="6" t="s">
        <v>2732</v>
      </c>
      <c r="H2624" s="6">
        <v>1</v>
      </c>
      <c r="I2624" s="6" t="s">
        <v>251</v>
      </c>
      <c r="J2624" s="6">
        <v>2</v>
      </c>
      <c r="K2624" s="6" t="s">
        <v>252</v>
      </c>
      <c r="L2624" s="8">
        <v>5</v>
      </c>
      <c r="M2624" s="6" t="s">
        <v>251</v>
      </c>
      <c r="N2624" s="6" t="s">
        <v>2601</v>
      </c>
      <c r="R2624" s="6" t="str">
        <f t="shared" si="40"/>
        <v>22205Phường Yên Thọ12</v>
      </c>
    </row>
    <row r="2625" spans="1:18">
      <c r="A2625" s="6">
        <v>2624</v>
      </c>
      <c r="B2625" s="6">
        <v>22</v>
      </c>
      <c r="C2625" s="6" t="s">
        <v>2598</v>
      </c>
      <c r="D2625" s="6">
        <v>205</v>
      </c>
      <c r="E2625" s="6" t="s">
        <v>2717</v>
      </c>
      <c r="F2625" s="6">
        <v>7120</v>
      </c>
      <c r="G2625" s="6" t="s">
        <v>2733</v>
      </c>
      <c r="H2625" s="6">
        <v>1</v>
      </c>
      <c r="I2625" s="6" t="s">
        <v>251</v>
      </c>
      <c r="J2625" s="6">
        <v>2</v>
      </c>
      <c r="K2625" s="6" t="s">
        <v>252</v>
      </c>
      <c r="L2625" s="8">
        <v>5</v>
      </c>
      <c r="M2625" s="6" t="s">
        <v>251</v>
      </c>
      <c r="N2625" s="6" t="s">
        <v>2601</v>
      </c>
      <c r="R2625" s="6" t="str">
        <f t="shared" si="40"/>
        <v>22205Phường Hồng Phong12</v>
      </c>
    </row>
    <row r="2626" spans="1:18">
      <c r="A2626" s="6">
        <v>2625</v>
      </c>
      <c r="B2626" s="6">
        <v>22</v>
      </c>
      <c r="C2626" s="6" t="s">
        <v>2598</v>
      </c>
      <c r="D2626" s="6">
        <v>205</v>
      </c>
      <c r="E2626" s="6" t="s">
        <v>2717</v>
      </c>
      <c r="F2626" s="6">
        <v>7123</v>
      </c>
      <c r="G2626" s="6" t="s">
        <v>2734</v>
      </c>
      <c r="H2626" s="6">
        <v>1</v>
      </c>
      <c r="I2626" s="6" t="s">
        <v>251</v>
      </c>
      <c r="J2626" s="6">
        <v>2</v>
      </c>
      <c r="K2626" s="6" t="s">
        <v>252</v>
      </c>
      <c r="L2626" s="8">
        <v>5</v>
      </c>
      <c r="M2626" s="6" t="s">
        <v>251</v>
      </c>
      <c r="N2626" s="6" t="s">
        <v>2601</v>
      </c>
      <c r="R2626" s="6" t="str">
        <f t="shared" si="40"/>
        <v>22205Phường Kim Sơn12</v>
      </c>
    </row>
    <row r="2627" spans="1:18">
      <c r="A2627" s="6">
        <v>2626</v>
      </c>
      <c r="B2627" s="6">
        <v>22</v>
      </c>
      <c r="C2627" s="6" t="s">
        <v>2598</v>
      </c>
      <c r="D2627" s="6">
        <v>205</v>
      </c>
      <c r="E2627" s="6" t="s">
        <v>2717</v>
      </c>
      <c r="F2627" s="6">
        <v>7126</v>
      </c>
      <c r="G2627" s="6" t="s">
        <v>2735</v>
      </c>
      <c r="H2627" s="6">
        <v>1</v>
      </c>
      <c r="I2627" s="6" t="s">
        <v>251</v>
      </c>
      <c r="J2627" s="6">
        <v>2</v>
      </c>
      <c r="K2627" s="6" t="s">
        <v>252</v>
      </c>
      <c r="L2627" s="8">
        <v>5</v>
      </c>
      <c r="M2627" s="6" t="s">
        <v>251</v>
      </c>
      <c r="N2627" s="6" t="s">
        <v>2601</v>
      </c>
      <c r="R2627" s="6" t="str">
        <f t="shared" ref="R2627:R2690" si="41">CONCATENATE(B2627,D2627,G2627,H2627,J2627)</f>
        <v>22205Phường Hưng Đạo12</v>
      </c>
    </row>
    <row r="2628" spans="1:18">
      <c r="A2628" s="6">
        <v>2627</v>
      </c>
      <c r="B2628" s="6">
        <v>22</v>
      </c>
      <c r="C2628" s="6" t="s">
        <v>2598</v>
      </c>
      <c r="D2628" s="6">
        <v>205</v>
      </c>
      <c r="E2628" s="6" t="s">
        <v>2717</v>
      </c>
      <c r="F2628" s="6">
        <v>7129</v>
      </c>
      <c r="G2628" s="6" t="s">
        <v>2736</v>
      </c>
      <c r="H2628" s="6">
        <v>2</v>
      </c>
      <c r="I2628" s="6" t="s">
        <v>297</v>
      </c>
      <c r="J2628" s="6">
        <v>2</v>
      </c>
      <c r="K2628" s="6" t="s">
        <v>252</v>
      </c>
      <c r="L2628" s="8">
        <v>6</v>
      </c>
      <c r="M2628" s="6" t="s">
        <v>297</v>
      </c>
      <c r="N2628" s="6" t="s">
        <v>2601</v>
      </c>
      <c r="R2628" s="6" t="str">
        <f t="shared" si="41"/>
        <v>22205Xã Yên Đức22</v>
      </c>
    </row>
    <row r="2629" spans="1:18">
      <c r="A2629" s="6">
        <v>2628</v>
      </c>
      <c r="B2629" s="6">
        <v>22</v>
      </c>
      <c r="C2629" s="6" t="s">
        <v>2598</v>
      </c>
      <c r="D2629" s="6">
        <v>206</v>
      </c>
      <c r="E2629" s="6" t="s">
        <v>2737</v>
      </c>
      <c r="F2629" s="6">
        <v>7132</v>
      </c>
      <c r="G2629" s="6" t="s">
        <v>2738</v>
      </c>
      <c r="H2629" s="6">
        <v>1</v>
      </c>
      <c r="I2629" s="6" t="s">
        <v>251</v>
      </c>
      <c r="J2629" s="6">
        <v>2</v>
      </c>
      <c r="K2629" s="6" t="s">
        <v>252</v>
      </c>
      <c r="L2629" s="8">
        <v>5</v>
      </c>
      <c r="M2629" s="6" t="s">
        <v>251</v>
      </c>
      <c r="N2629" s="6" t="s">
        <v>2601</v>
      </c>
      <c r="R2629" s="6" t="str">
        <f t="shared" si="41"/>
        <v>22206Phường Quảng Yên12</v>
      </c>
    </row>
    <row r="2630" spans="1:18">
      <c r="A2630" s="6">
        <v>2629</v>
      </c>
      <c r="B2630" s="6">
        <v>22</v>
      </c>
      <c r="C2630" s="6" t="s">
        <v>2598</v>
      </c>
      <c r="D2630" s="6">
        <v>206</v>
      </c>
      <c r="E2630" s="6" t="s">
        <v>2737</v>
      </c>
      <c r="F2630" s="6">
        <v>7135</v>
      </c>
      <c r="G2630" s="6" t="s">
        <v>2739</v>
      </c>
      <c r="H2630" s="6">
        <v>1</v>
      </c>
      <c r="I2630" s="6" t="s">
        <v>251</v>
      </c>
      <c r="J2630" s="6">
        <v>2</v>
      </c>
      <c r="K2630" s="6" t="s">
        <v>252</v>
      </c>
      <c r="L2630" s="8">
        <v>5</v>
      </c>
      <c r="M2630" s="6" t="s">
        <v>251</v>
      </c>
      <c r="N2630" s="6" t="s">
        <v>2601</v>
      </c>
      <c r="R2630" s="6" t="str">
        <f t="shared" si="41"/>
        <v>22206Phường Đông Mai12</v>
      </c>
    </row>
    <row r="2631" spans="1:18">
      <c r="A2631" s="6">
        <v>2630</v>
      </c>
      <c r="B2631" s="6">
        <v>22</v>
      </c>
      <c r="C2631" s="6" t="s">
        <v>2598</v>
      </c>
      <c r="D2631" s="6">
        <v>206</v>
      </c>
      <c r="E2631" s="6" t="s">
        <v>2737</v>
      </c>
      <c r="F2631" s="6">
        <v>7138</v>
      </c>
      <c r="G2631" s="6" t="s">
        <v>2740</v>
      </c>
      <c r="H2631" s="6">
        <v>1</v>
      </c>
      <c r="I2631" s="6" t="s">
        <v>251</v>
      </c>
      <c r="J2631" s="6">
        <v>2</v>
      </c>
      <c r="K2631" s="6" t="s">
        <v>252</v>
      </c>
      <c r="L2631" s="8">
        <v>5</v>
      </c>
      <c r="M2631" s="6" t="s">
        <v>251</v>
      </c>
      <c r="N2631" s="6" t="s">
        <v>2601</v>
      </c>
      <c r="R2631" s="6" t="str">
        <f t="shared" si="41"/>
        <v>22206Phường Minh Thành12</v>
      </c>
    </row>
    <row r="2632" spans="1:18">
      <c r="A2632" s="6">
        <v>2631</v>
      </c>
      <c r="B2632" s="6">
        <v>22</v>
      </c>
      <c r="C2632" s="6" t="s">
        <v>2598</v>
      </c>
      <c r="D2632" s="6">
        <v>206</v>
      </c>
      <c r="E2632" s="6" t="s">
        <v>2737</v>
      </c>
      <c r="F2632" s="6">
        <v>7144</v>
      </c>
      <c r="G2632" s="6" t="s">
        <v>2741</v>
      </c>
      <c r="H2632" s="6">
        <v>2</v>
      </c>
      <c r="I2632" s="6" t="s">
        <v>297</v>
      </c>
      <c r="J2632" s="6">
        <v>2</v>
      </c>
      <c r="K2632" s="6" t="s">
        <v>252</v>
      </c>
      <c r="L2632" s="8">
        <v>6</v>
      </c>
      <c r="M2632" s="6" t="s">
        <v>297</v>
      </c>
      <c r="N2632" s="6" t="s">
        <v>2601</v>
      </c>
      <c r="R2632" s="6" t="str">
        <f t="shared" si="41"/>
        <v>22206Xã Sông Khoai22</v>
      </c>
    </row>
    <row r="2633" spans="1:18">
      <c r="A2633" s="6">
        <v>2632</v>
      </c>
      <c r="B2633" s="6">
        <v>22</v>
      </c>
      <c r="C2633" s="6" t="s">
        <v>2598</v>
      </c>
      <c r="D2633" s="6">
        <v>206</v>
      </c>
      <c r="E2633" s="6" t="s">
        <v>2737</v>
      </c>
      <c r="F2633" s="6">
        <v>7147</v>
      </c>
      <c r="G2633" s="6" t="s">
        <v>2742</v>
      </c>
      <c r="H2633" s="6">
        <v>2</v>
      </c>
      <c r="I2633" s="6" t="s">
        <v>297</v>
      </c>
      <c r="J2633" s="6">
        <v>2</v>
      </c>
      <c r="K2633" s="6" t="s">
        <v>252</v>
      </c>
      <c r="L2633" s="8">
        <v>6</v>
      </c>
      <c r="M2633" s="6" t="s">
        <v>297</v>
      </c>
      <c r="N2633" s="6" t="s">
        <v>2601</v>
      </c>
      <c r="R2633" s="6" t="str">
        <f t="shared" si="41"/>
        <v>22206Xã Hiệp Hòa22</v>
      </c>
    </row>
    <row r="2634" spans="1:18">
      <c r="A2634" s="6">
        <v>2633</v>
      </c>
      <c r="B2634" s="6">
        <v>22</v>
      </c>
      <c r="C2634" s="6" t="s">
        <v>2598</v>
      </c>
      <c r="D2634" s="6">
        <v>206</v>
      </c>
      <c r="E2634" s="6" t="s">
        <v>2737</v>
      </c>
      <c r="F2634" s="6">
        <v>7150</v>
      </c>
      <c r="G2634" s="6" t="s">
        <v>2743</v>
      </c>
      <c r="H2634" s="6">
        <v>1</v>
      </c>
      <c r="I2634" s="6" t="s">
        <v>251</v>
      </c>
      <c r="J2634" s="6">
        <v>2</v>
      </c>
      <c r="K2634" s="6" t="s">
        <v>252</v>
      </c>
      <c r="L2634" s="8">
        <v>5</v>
      </c>
      <c r="M2634" s="6" t="s">
        <v>251</v>
      </c>
      <c r="N2634" s="6" t="s">
        <v>2601</v>
      </c>
      <c r="R2634" s="6" t="str">
        <f t="shared" si="41"/>
        <v>22206Phường Cộng Hòa12</v>
      </c>
    </row>
    <row r="2635" spans="1:18">
      <c r="A2635" s="6">
        <v>2634</v>
      </c>
      <c r="B2635" s="6">
        <v>22</v>
      </c>
      <c r="C2635" s="6" t="s">
        <v>2598</v>
      </c>
      <c r="D2635" s="6">
        <v>206</v>
      </c>
      <c r="E2635" s="6" t="s">
        <v>2737</v>
      </c>
      <c r="F2635" s="6">
        <v>7153</v>
      </c>
      <c r="G2635" s="6" t="s">
        <v>2744</v>
      </c>
      <c r="H2635" s="6">
        <v>2</v>
      </c>
      <c r="I2635" s="6" t="s">
        <v>297</v>
      </c>
      <c r="J2635" s="6">
        <v>2</v>
      </c>
      <c r="K2635" s="6" t="s">
        <v>252</v>
      </c>
      <c r="L2635" s="8">
        <v>6</v>
      </c>
      <c r="M2635" s="6" t="s">
        <v>297</v>
      </c>
      <c r="N2635" s="6" t="s">
        <v>2601</v>
      </c>
      <c r="R2635" s="6" t="str">
        <f t="shared" si="41"/>
        <v>22206Xã Tiền An22</v>
      </c>
    </row>
    <row r="2636" spans="1:18">
      <c r="A2636" s="6">
        <v>2635</v>
      </c>
      <c r="B2636" s="6">
        <v>22</v>
      </c>
      <c r="C2636" s="6" t="s">
        <v>2598</v>
      </c>
      <c r="D2636" s="6">
        <v>206</v>
      </c>
      <c r="E2636" s="6" t="s">
        <v>2737</v>
      </c>
      <c r="F2636" s="6">
        <v>7156</v>
      </c>
      <c r="G2636" s="6" t="s">
        <v>2745</v>
      </c>
      <c r="H2636" s="6">
        <v>2</v>
      </c>
      <c r="I2636" s="6" t="s">
        <v>297</v>
      </c>
      <c r="J2636" s="6">
        <v>2</v>
      </c>
      <c r="K2636" s="6" t="s">
        <v>252</v>
      </c>
      <c r="L2636" s="8">
        <v>6</v>
      </c>
      <c r="M2636" s="6" t="s">
        <v>297</v>
      </c>
      <c r="N2636" s="6" t="s">
        <v>2601</v>
      </c>
      <c r="R2636" s="6" t="str">
        <f t="shared" si="41"/>
        <v>22206Xã Hoàng Tân22</v>
      </c>
    </row>
    <row r="2637" spans="1:18">
      <c r="A2637" s="6">
        <v>2636</v>
      </c>
      <c r="B2637" s="6">
        <v>22</v>
      </c>
      <c r="C2637" s="6" t="s">
        <v>2598</v>
      </c>
      <c r="D2637" s="6">
        <v>206</v>
      </c>
      <c r="E2637" s="6" t="s">
        <v>2737</v>
      </c>
      <c r="F2637" s="6">
        <v>7159</v>
      </c>
      <c r="G2637" s="6" t="s">
        <v>2016</v>
      </c>
      <c r="H2637" s="6">
        <v>1</v>
      </c>
      <c r="I2637" s="6" t="s">
        <v>251</v>
      </c>
      <c r="J2637" s="6">
        <v>2</v>
      </c>
      <c r="K2637" s="6" t="s">
        <v>252</v>
      </c>
      <c r="L2637" s="8">
        <v>5</v>
      </c>
      <c r="M2637" s="6" t="s">
        <v>251</v>
      </c>
      <c r="N2637" s="6" t="s">
        <v>2601</v>
      </c>
      <c r="R2637" s="6" t="str">
        <f t="shared" si="41"/>
        <v>22206Phường Tân An12</v>
      </c>
    </row>
    <row r="2638" spans="1:18">
      <c r="A2638" s="6">
        <v>2637</v>
      </c>
      <c r="B2638" s="6">
        <v>22</v>
      </c>
      <c r="C2638" s="6" t="s">
        <v>2598</v>
      </c>
      <c r="D2638" s="6">
        <v>206</v>
      </c>
      <c r="E2638" s="6" t="s">
        <v>2737</v>
      </c>
      <c r="F2638" s="6">
        <v>7162</v>
      </c>
      <c r="G2638" s="6" t="s">
        <v>2746</v>
      </c>
      <c r="H2638" s="6">
        <v>1</v>
      </c>
      <c r="I2638" s="6" t="s">
        <v>251</v>
      </c>
      <c r="J2638" s="6">
        <v>2</v>
      </c>
      <c r="K2638" s="6" t="s">
        <v>252</v>
      </c>
      <c r="L2638" s="8">
        <v>5</v>
      </c>
      <c r="M2638" s="6" t="s">
        <v>251</v>
      </c>
      <c r="N2638" s="6" t="s">
        <v>2601</v>
      </c>
      <c r="R2638" s="6" t="str">
        <f t="shared" si="41"/>
        <v>22206Phường Yên Giang12</v>
      </c>
    </row>
    <row r="2639" spans="1:18">
      <c r="A2639" s="6">
        <v>2638</v>
      </c>
      <c r="B2639" s="6">
        <v>22</v>
      </c>
      <c r="C2639" s="6" t="s">
        <v>2598</v>
      </c>
      <c r="D2639" s="6">
        <v>206</v>
      </c>
      <c r="E2639" s="6" t="s">
        <v>2737</v>
      </c>
      <c r="F2639" s="6">
        <v>7165</v>
      </c>
      <c r="G2639" s="6" t="s">
        <v>2747</v>
      </c>
      <c r="H2639" s="6">
        <v>1</v>
      </c>
      <c r="I2639" s="6" t="s">
        <v>251</v>
      </c>
      <c r="J2639" s="6">
        <v>2</v>
      </c>
      <c r="K2639" s="6" t="s">
        <v>252</v>
      </c>
      <c r="L2639" s="8">
        <v>5</v>
      </c>
      <c r="M2639" s="6" t="s">
        <v>251</v>
      </c>
      <c r="N2639" s="6" t="s">
        <v>2601</v>
      </c>
      <c r="R2639" s="6" t="str">
        <f t="shared" si="41"/>
        <v>22206Phường Nam Hoà12</v>
      </c>
    </row>
    <row r="2640" spans="1:18">
      <c r="A2640" s="6">
        <v>2639</v>
      </c>
      <c r="B2640" s="6">
        <v>22</v>
      </c>
      <c r="C2640" s="6" t="s">
        <v>2598</v>
      </c>
      <c r="D2640" s="6">
        <v>206</v>
      </c>
      <c r="E2640" s="6" t="s">
        <v>2737</v>
      </c>
      <c r="F2640" s="6">
        <v>7168</v>
      </c>
      <c r="G2640" s="6" t="s">
        <v>2748</v>
      </c>
      <c r="H2640" s="6">
        <v>1</v>
      </c>
      <c r="I2640" s="6" t="s">
        <v>251</v>
      </c>
      <c r="J2640" s="6">
        <v>2</v>
      </c>
      <c r="K2640" s="6" t="s">
        <v>252</v>
      </c>
      <c r="L2640" s="8">
        <v>5</v>
      </c>
      <c r="M2640" s="6" t="s">
        <v>251</v>
      </c>
      <c r="N2640" s="6" t="s">
        <v>2601</v>
      </c>
      <c r="R2640" s="6" t="str">
        <f t="shared" si="41"/>
        <v>22206Phường Hà An12</v>
      </c>
    </row>
    <row r="2641" spans="1:18">
      <c r="A2641" s="6">
        <v>2640</v>
      </c>
      <c r="B2641" s="6">
        <v>22</v>
      </c>
      <c r="C2641" s="6" t="s">
        <v>2598</v>
      </c>
      <c r="D2641" s="6">
        <v>206</v>
      </c>
      <c r="E2641" s="6" t="s">
        <v>2737</v>
      </c>
      <c r="F2641" s="6">
        <v>7171</v>
      </c>
      <c r="G2641" s="6" t="s">
        <v>2749</v>
      </c>
      <c r="H2641" s="6">
        <v>2</v>
      </c>
      <c r="I2641" s="6" t="s">
        <v>297</v>
      </c>
      <c r="J2641" s="6">
        <v>2</v>
      </c>
      <c r="K2641" s="6" t="s">
        <v>252</v>
      </c>
      <c r="L2641" s="8">
        <v>6</v>
      </c>
      <c r="M2641" s="6" t="s">
        <v>297</v>
      </c>
      <c r="N2641" s="6" t="s">
        <v>2601</v>
      </c>
      <c r="R2641" s="6" t="str">
        <f t="shared" si="41"/>
        <v>22206Xã Cẩm La22</v>
      </c>
    </row>
    <row r="2642" spans="1:18">
      <c r="A2642" s="6">
        <v>2641</v>
      </c>
      <c r="B2642" s="6">
        <v>22</v>
      </c>
      <c r="C2642" s="6" t="s">
        <v>2598</v>
      </c>
      <c r="D2642" s="6">
        <v>206</v>
      </c>
      <c r="E2642" s="6" t="s">
        <v>2737</v>
      </c>
      <c r="F2642" s="6">
        <v>7174</v>
      </c>
      <c r="G2642" s="6" t="s">
        <v>2750</v>
      </c>
      <c r="H2642" s="6">
        <v>1</v>
      </c>
      <c r="I2642" s="6" t="s">
        <v>251</v>
      </c>
      <c r="J2642" s="6">
        <v>2</v>
      </c>
      <c r="K2642" s="6" t="s">
        <v>252</v>
      </c>
      <c r="L2642" s="8">
        <v>5</v>
      </c>
      <c r="M2642" s="6" t="s">
        <v>251</v>
      </c>
      <c r="N2642" s="6" t="s">
        <v>2601</v>
      </c>
      <c r="R2642" s="6" t="str">
        <f t="shared" si="41"/>
        <v>22206Phường Phong Hải12</v>
      </c>
    </row>
    <row r="2643" spans="1:18">
      <c r="A2643" s="6">
        <v>2642</v>
      </c>
      <c r="B2643" s="6">
        <v>22</v>
      </c>
      <c r="C2643" s="6" t="s">
        <v>2598</v>
      </c>
      <c r="D2643" s="6">
        <v>206</v>
      </c>
      <c r="E2643" s="6" t="s">
        <v>2737</v>
      </c>
      <c r="F2643" s="6">
        <v>7177</v>
      </c>
      <c r="G2643" s="6" t="s">
        <v>2751</v>
      </c>
      <c r="H2643" s="6">
        <v>1</v>
      </c>
      <c r="I2643" s="6" t="s">
        <v>251</v>
      </c>
      <c r="J2643" s="6">
        <v>2</v>
      </c>
      <c r="K2643" s="6" t="s">
        <v>252</v>
      </c>
      <c r="L2643" s="8">
        <v>5</v>
      </c>
      <c r="M2643" s="6" t="s">
        <v>251</v>
      </c>
      <c r="N2643" s="6" t="s">
        <v>2601</v>
      </c>
      <c r="R2643" s="6" t="str">
        <f t="shared" si="41"/>
        <v>22206Phường Yên Hải12</v>
      </c>
    </row>
    <row r="2644" spans="1:18">
      <c r="A2644" s="6">
        <v>2643</v>
      </c>
      <c r="B2644" s="6">
        <v>22</v>
      </c>
      <c r="C2644" s="6" t="s">
        <v>2598</v>
      </c>
      <c r="D2644" s="6">
        <v>206</v>
      </c>
      <c r="E2644" s="6" t="s">
        <v>2737</v>
      </c>
      <c r="F2644" s="6">
        <v>7180</v>
      </c>
      <c r="G2644" s="6" t="s">
        <v>2752</v>
      </c>
      <c r="H2644" s="6">
        <v>2</v>
      </c>
      <c r="I2644" s="6" t="s">
        <v>297</v>
      </c>
      <c r="J2644" s="6">
        <v>2</v>
      </c>
      <c r="K2644" s="6" t="s">
        <v>252</v>
      </c>
      <c r="L2644" s="8">
        <v>6</v>
      </c>
      <c r="M2644" s="6" t="s">
        <v>297</v>
      </c>
      <c r="N2644" s="6" t="s">
        <v>2601</v>
      </c>
      <c r="R2644" s="6" t="str">
        <f t="shared" si="41"/>
        <v>22206Xã Liên Hòa22</v>
      </c>
    </row>
    <row r="2645" spans="1:18">
      <c r="A2645" s="6">
        <v>2644</v>
      </c>
      <c r="B2645" s="6">
        <v>22</v>
      </c>
      <c r="C2645" s="6" t="s">
        <v>2598</v>
      </c>
      <c r="D2645" s="6">
        <v>206</v>
      </c>
      <c r="E2645" s="6" t="s">
        <v>2737</v>
      </c>
      <c r="F2645" s="6">
        <v>7183</v>
      </c>
      <c r="G2645" s="6" t="s">
        <v>2753</v>
      </c>
      <c r="H2645" s="6">
        <v>1</v>
      </c>
      <c r="I2645" s="6" t="s">
        <v>251</v>
      </c>
      <c r="J2645" s="6">
        <v>2</v>
      </c>
      <c r="K2645" s="6" t="s">
        <v>252</v>
      </c>
      <c r="L2645" s="8">
        <v>5</v>
      </c>
      <c r="M2645" s="6" t="s">
        <v>251</v>
      </c>
      <c r="N2645" s="6" t="s">
        <v>2601</v>
      </c>
      <c r="R2645" s="6" t="str">
        <f t="shared" si="41"/>
        <v>22206Phường Phong Cốc12</v>
      </c>
    </row>
    <row r="2646" spans="1:18">
      <c r="A2646" s="6">
        <v>2645</v>
      </c>
      <c r="B2646" s="6">
        <v>22</v>
      </c>
      <c r="C2646" s="6" t="s">
        <v>2598</v>
      </c>
      <c r="D2646" s="6">
        <v>206</v>
      </c>
      <c r="E2646" s="6" t="s">
        <v>2737</v>
      </c>
      <c r="F2646" s="6">
        <v>7186</v>
      </c>
      <c r="G2646" s="6" t="s">
        <v>2754</v>
      </c>
      <c r="H2646" s="6">
        <v>2</v>
      </c>
      <c r="I2646" s="6" t="s">
        <v>297</v>
      </c>
      <c r="J2646" s="6">
        <v>2</v>
      </c>
      <c r="K2646" s="6" t="s">
        <v>252</v>
      </c>
      <c r="L2646" s="8">
        <v>6</v>
      </c>
      <c r="M2646" s="6" t="s">
        <v>297</v>
      </c>
      <c r="N2646" s="6" t="s">
        <v>2601</v>
      </c>
      <c r="R2646" s="6" t="str">
        <f t="shared" si="41"/>
        <v>22206Xã Liên Vị22</v>
      </c>
    </row>
    <row r="2647" spans="1:18">
      <c r="A2647" s="6">
        <v>2646</v>
      </c>
      <c r="B2647" s="6">
        <v>22</v>
      </c>
      <c r="C2647" s="6" t="s">
        <v>2598</v>
      </c>
      <c r="D2647" s="6">
        <v>206</v>
      </c>
      <c r="E2647" s="6" t="s">
        <v>2737</v>
      </c>
      <c r="F2647" s="6">
        <v>7189</v>
      </c>
      <c r="G2647" s="6" t="s">
        <v>481</v>
      </c>
      <c r="H2647" s="6">
        <v>2</v>
      </c>
      <c r="I2647" s="6" t="s">
        <v>297</v>
      </c>
      <c r="J2647" s="6">
        <v>2</v>
      </c>
      <c r="K2647" s="6" t="s">
        <v>252</v>
      </c>
      <c r="L2647" s="8">
        <v>6</v>
      </c>
      <c r="M2647" s="6" t="s">
        <v>297</v>
      </c>
      <c r="N2647" s="6" t="s">
        <v>2601</v>
      </c>
      <c r="R2647" s="6" t="str">
        <f t="shared" si="41"/>
        <v>22206Xã Tiền Phong22</v>
      </c>
    </row>
    <row r="2648" spans="1:18">
      <c r="A2648" s="6">
        <v>2647</v>
      </c>
      <c r="B2648" s="6">
        <v>22</v>
      </c>
      <c r="C2648" s="6" t="s">
        <v>2598</v>
      </c>
      <c r="D2648" s="6">
        <v>207</v>
      </c>
      <c r="E2648" s="6" t="s">
        <v>2755</v>
      </c>
      <c r="F2648" s="6">
        <v>7192</v>
      </c>
      <c r="G2648" s="6" t="s">
        <v>2756</v>
      </c>
      <c r="H2648" s="6">
        <v>1</v>
      </c>
      <c r="I2648" s="6" t="s">
        <v>251</v>
      </c>
      <c r="J2648" s="6">
        <v>2</v>
      </c>
      <c r="K2648" s="6" t="s">
        <v>252</v>
      </c>
      <c r="L2648" s="8">
        <v>5</v>
      </c>
      <c r="M2648" s="6" t="s">
        <v>251</v>
      </c>
      <c r="N2648" s="6" t="s">
        <v>2601</v>
      </c>
      <c r="R2648" s="6" t="str">
        <f t="shared" si="41"/>
        <v>22207Thị trấn Cô Tô12</v>
      </c>
    </row>
    <row r="2649" spans="1:18">
      <c r="A2649" s="6">
        <v>2648</v>
      </c>
      <c r="B2649" s="6">
        <v>22</v>
      </c>
      <c r="C2649" s="6" t="s">
        <v>2598</v>
      </c>
      <c r="D2649" s="6">
        <v>207</v>
      </c>
      <c r="E2649" s="6" t="s">
        <v>2755</v>
      </c>
      <c r="F2649" s="6">
        <v>7195</v>
      </c>
      <c r="G2649" s="6" t="s">
        <v>766</v>
      </c>
      <c r="H2649" s="6">
        <v>2</v>
      </c>
      <c r="I2649" s="6" t="s">
        <v>297</v>
      </c>
      <c r="J2649" s="6">
        <v>2</v>
      </c>
      <c r="K2649" s="6" t="s">
        <v>252</v>
      </c>
      <c r="L2649" s="8">
        <v>6</v>
      </c>
      <c r="M2649" s="6" t="s">
        <v>297</v>
      </c>
      <c r="N2649" s="6" t="s">
        <v>2601</v>
      </c>
      <c r="R2649" s="6" t="str">
        <f t="shared" si="41"/>
        <v>22207Xã Đồng Tiến22</v>
      </c>
    </row>
    <row r="2650" spans="1:18">
      <c r="A2650" s="6">
        <v>2649</v>
      </c>
      <c r="B2650" s="6">
        <v>22</v>
      </c>
      <c r="C2650" s="6" t="s">
        <v>2598</v>
      </c>
      <c r="D2650" s="6">
        <v>207</v>
      </c>
      <c r="E2650" s="6" t="s">
        <v>2755</v>
      </c>
      <c r="F2650" s="6">
        <v>7198</v>
      </c>
      <c r="G2650" s="6" t="s">
        <v>2757</v>
      </c>
      <c r="H2650" s="6">
        <v>2</v>
      </c>
      <c r="I2650" s="6" t="s">
        <v>297</v>
      </c>
      <c r="J2650" s="6">
        <v>2</v>
      </c>
      <c r="K2650" s="6" t="s">
        <v>252</v>
      </c>
      <c r="L2650" s="8">
        <v>6</v>
      </c>
      <c r="M2650" s="6" t="s">
        <v>297</v>
      </c>
      <c r="N2650" s="6" t="s">
        <v>2601</v>
      </c>
      <c r="R2650" s="6" t="str">
        <f t="shared" si="41"/>
        <v>22207Xã Thanh Lân22</v>
      </c>
    </row>
    <row r="2651" spans="1:18">
      <c r="A2651" s="6">
        <v>2650</v>
      </c>
      <c r="B2651" s="6">
        <v>24</v>
      </c>
      <c r="C2651" s="6" t="s">
        <v>2758</v>
      </c>
      <c r="D2651" s="6">
        <v>213</v>
      </c>
      <c r="E2651" s="6" t="s">
        <v>2759</v>
      </c>
      <c r="F2651" s="6">
        <v>7201</v>
      </c>
      <c r="G2651" s="6" t="s">
        <v>2760</v>
      </c>
      <c r="H2651" s="6">
        <v>1</v>
      </c>
      <c r="I2651" s="6" t="s">
        <v>251</v>
      </c>
      <c r="J2651" s="6">
        <v>1</v>
      </c>
      <c r="K2651" s="6" t="s">
        <v>810</v>
      </c>
      <c r="L2651" s="8">
        <v>5</v>
      </c>
      <c r="M2651" s="6" t="s">
        <v>251</v>
      </c>
      <c r="N2651" s="6" t="s">
        <v>2761</v>
      </c>
      <c r="R2651" s="6" t="str">
        <f t="shared" si="41"/>
        <v>24213Phường Thọ Xương11</v>
      </c>
    </row>
    <row r="2652" spans="1:18">
      <c r="A2652" s="6">
        <v>2651</v>
      </c>
      <c r="B2652" s="6">
        <v>24</v>
      </c>
      <c r="C2652" s="6" t="s">
        <v>2758</v>
      </c>
      <c r="D2652" s="6">
        <v>213</v>
      </c>
      <c r="E2652" s="6" t="s">
        <v>2759</v>
      </c>
      <c r="F2652" s="6">
        <v>7204</v>
      </c>
      <c r="G2652" s="6" t="s">
        <v>2762</v>
      </c>
      <c r="H2652" s="6">
        <v>1</v>
      </c>
      <c r="I2652" s="6" t="s">
        <v>251</v>
      </c>
      <c r="J2652" s="6">
        <v>1</v>
      </c>
      <c r="K2652" s="6" t="s">
        <v>810</v>
      </c>
      <c r="L2652" s="8">
        <v>5</v>
      </c>
      <c r="M2652" s="6" t="s">
        <v>251</v>
      </c>
      <c r="N2652" s="6" t="s">
        <v>2761</v>
      </c>
      <c r="R2652" s="6" t="str">
        <f t="shared" si="41"/>
        <v>24213Phường Trần Nguyên Hãn11</v>
      </c>
    </row>
    <row r="2653" spans="1:18">
      <c r="A2653" s="6">
        <v>2652</v>
      </c>
      <c r="B2653" s="6">
        <v>24</v>
      </c>
      <c r="C2653" s="6" t="s">
        <v>2758</v>
      </c>
      <c r="D2653" s="6">
        <v>213</v>
      </c>
      <c r="E2653" s="6" t="s">
        <v>2759</v>
      </c>
      <c r="F2653" s="6">
        <v>7207</v>
      </c>
      <c r="G2653" s="6" t="s">
        <v>503</v>
      </c>
      <c r="H2653" s="6">
        <v>1</v>
      </c>
      <c r="I2653" s="6" t="s">
        <v>251</v>
      </c>
      <c r="J2653" s="6">
        <v>1</v>
      </c>
      <c r="K2653" s="6" t="s">
        <v>810</v>
      </c>
      <c r="L2653" s="8">
        <v>5</v>
      </c>
      <c r="M2653" s="6" t="s">
        <v>251</v>
      </c>
      <c r="N2653" s="6" t="s">
        <v>2761</v>
      </c>
      <c r="R2653" s="6" t="str">
        <f t="shared" si="41"/>
        <v>24213Phường Ngô Quyền11</v>
      </c>
    </row>
    <row r="2654" spans="1:18">
      <c r="A2654" s="6">
        <v>2653</v>
      </c>
      <c r="B2654" s="6">
        <v>24</v>
      </c>
      <c r="C2654" s="6" t="s">
        <v>2758</v>
      </c>
      <c r="D2654" s="6">
        <v>213</v>
      </c>
      <c r="E2654" s="6" t="s">
        <v>2759</v>
      </c>
      <c r="F2654" s="6">
        <v>7210</v>
      </c>
      <c r="G2654" s="6" t="s">
        <v>347</v>
      </c>
      <c r="H2654" s="6">
        <v>1</v>
      </c>
      <c r="I2654" s="6" t="s">
        <v>251</v>
      </c>
      <c r="J2654" s="6">
        <v>1</v>
      </c>
      <c r="K2654" s="6" t="s">
        <v>810</v>
      </c>
      <c r="L2654" s="8">
        <v>5</v>
      </c>
      <c r="M2654" s="6" t="s">
        <v>251</v>
      </c>
      <c r="N2654" s="6" t="s">
        <v>2761</v>
      </c>
      <c r="R2654" s="6" t="str">
        <f t="shared" si="41"/>
        <v>24213Phường Hoàng Văn Thụ11</v>
      </c>
    </row>
    <row r="2655" spans="1:18">
      <c r="A2655" s="6">
        <v>2654</v>
      </c>
      <c r="B2655" s="6">
        <v>24</v>
      </c>
      <c r="C2655" s="6" t="s">
        <v>2758</v>
      </c>
      <c r="D2655" s="6">
        <v>213</v>
      </c>
      <c r="E2655" s="6" t="s">
        <v>2759</v>
      </c>
      <c r="F2655" s="6">
        <v>7213</v>
      </c>
      <c r="G2655" s="6" t="s">
        <v>351</v>
      </c>
      <c r="H2655" s="6">
        <v>1</v>
      </c>
      <c r="I2655" s="6" t="s">
        <v>251</v>
      </c>
      <c r="J2655" s="6">
        <v>1</v>
      </c>
      <c r="K2655" s="6" t="s">
        <v>810</v>
      </c>
      <c r="L2655" s="8">
        <v>5</v>
      </c>
      <c r="M2655" s="6" t="s">
        <v>251</v>
      </c>
      <c r="N2655" s="6" t="s">
        <v>2761</v>
      </c>
      <c r="R2655" s="6" t="str">
        <f t="shared" si="41"/>
        <v>24213Phường Trần Phú11</v>
      </c>
    </row>
    <row r="2656" spans="1:18">
      <c r="A2656" s="6">
        <v>2655</v>
      </c>
      <c r="B2656" s="6">
        <v>24</v>
      </c>
      <c r="C2656" s="6" t="s">
        <v>2758</v>
      </c>
      <c r="D2656" s="6">
        <v>213</v>
      </c>
      <c r="E2656" s="6" t="s">
        <v>2759</v>
      </c>
      <c r="F2656" s="6">
        <v>7216</v>
      </c>
      <c r="G2656" s="6" t="s">
        <v>2763</v>
      </c>
      <c r="H2656" s="6">
        <v>1</v>
      </c>
      <c r="I2656" s="6" t="s">
        <v>251</v>
      </c>
      <c r="J2656" s="6">
        <v>1</v>
      </c>
      <c r="K2656" s="6" t="s">
        <v>810</v>
      </c>
      <c r="L2656" s="8">
        <v>5</v>
      </c>
      <c r="M2656" s="6" t="s">
        <v>251</v>
      </c>
      <c r="N2656" s="6" t="s">
        <v>2761</v>
      </c>
      <c r="R2656" s="6" t="str">
        <f t="shared" si="41"/>
        <v>24213Phường Mỹ Độ11</v>
      </c>
    </row>
    <row r="2657" spans="1:18">
      <c r="A2657" s="6">
        <v>2656</v>
      </c>
      <c r="B2657" s="6">
        <v>24</v>
      </c>
      <c r="C2657" s="6" t="s">
        <v>2758</v>
      </c>
      <c r="D2657" s="6">
        <v>213</v>
      </c>
      <c r="E2657" s="6" t="s">
        <v>2759</v>
      </c>
      <c r="F2657" s="6">
        <v>7219</v>
      </c>
      <c r="G2657" s="6" t="s">
        <v>501</v>
      </c>
      <c r="H2657" s="6">
        <v>1</v>
      </c>
      <c r="I2657" s="6" t="s">
        <v>251</v>
      </c>
      <c r="J2657" s="6">
        <v>1</v>
      </c>
      <c r="K2657" s="6" t="s">
        <v>810</v>
      </c>
      <c r="L2657" s="8">
        <v>5</v>
      </c>
      <c r="M2657" s="6" t="s">
        <v>251</v>
      </c>
      <c r="N2657" s="6" t="s">
        <v>2761</v>
      </c>
      <c r="R2657" s="6" t="str">
        <f t="shared" si="41"/>
        <v>24213Phường Lê Lợi11</v>
      </c>
    </row>
    <row r="2658" spans="1:18">
      <c r="A2658" s="6">
        <v>2657</v>
      </c>
      <c r="B2658" s="6">
        <v>24</v>
      </c>
      <c r="C2658" s="6" t="s">
        <v>2758</v>
      </c>
      <c r="D2658" s="6">
        <v>213</v>
      </c>
      <c r="E2658" s="6" t="s">
        <v>2759</v>
      </c>
      <c r="F2658" s="6">
        <v>7222</v>
      </c>
      <c r="G2658" s="6" t="s">
        <v>2764</v>
      </c>
      <c r="H2658" s="6">
        <v>2</v>
      </c>
      <c r="I2658" s="6" t="s">
        <v>297</v>
      </c>
      <c r="J2658" s="6">
        <v>1</v>
      </c>
      <c r="K2658" s="6" t="s">
        <v>810</v>
      </c>
      <c r="L2658" s="8">
        <v>6</v>
      </c>
      <c r="M2658" s="6" t="s">
        <v>297</v>
      </c>
      <c r="N2658" s="6" t="s">
        <v>2761</v>
      </c>
      <c r="R2658" s="6" t="str">
        <f t="shared" si="41"/>
        <v>24213Xã Song Mai21</v>
      </c>
    </row>
    <row r="2659" spans="1:18">
      <c r="A2659" s="6">
        <v>2658</v>
      </c>
      <c r="B2659" s="6">
        <v>24</v>
      </c>
      <c r="C2659" s="6" t="s">
        <v>2758</v>
      </c>
      <c r="D2659" s="6">
        <v>213</v>
      </c>
      <c r="E2659" s="6" t="s">
        <v>2759</v>
      </c>
      <c r="F2659" s="6">
        <v>7225</v>
      </c>
      <c r="G2659" s="6" t="s">
        <v>2765</v>
      </c>
      <c r="H2659" s="6">
        <v>1</v>
      </c>
      <c r="I2659" s="6" t="s">
        <v>251</v>
      </c>
      <c r="J2659" s="6">
        <v>1</v>
      </c>
      <c r="K2659" s="6" t="s">
        <v>810</v>
      </c>
      <c r="L2659" s="8">
        <v>5</v>
      </c>
      <c r="M2659" s="6" t="s">
        <v>251</v>
      </c>
      <c r="N2659" s="6" t="s">
        <v>2761</v>
      </c>
      <c r="R2659" s="6" t="str">
        <f t="shared" si="41"/>
        <v>24213Phường Xương Giang11</v>
      </c>
    </row>
    <row r="2660" spans="1:18">
      <c r="A2660" s="6">
        <v>2659</v>
      </c>
      <c r="B2660" s="6">
        <v>24</v>
      </c>
      <c r="C2660" s="6" t="s">
        <v>2758</v>
      </c>
      <c r="D2660" s="6">
        <v>213</v>
      </c>
      <c r="E2660" s="6" t="s">
        <v>2759</v>
      </c>
      <c r="F2660" s="6">
        <v>7228</v>
      </c>
      <c r="G2660" s="6" t="s">
        <v>2766</v>
      </c>
      <c r="H2660" s="6">
        <v>1</v>
      </c>
      <c r="I2660" s="6" t="s">
        <v>251</v>
      </c>
      <c r="J2660" s="6">
        <v>1</v>
      </c>
      <c r="K2660" s="6" t="s">
        <v>810</v>
      </c>
      <c r="L2660" s="8">
        <v>5</v>
      </c>
      <c r="M2660" s="6" t="s">
        <v>251</v>
      </c>
      <c r="N2660" s="6" t="s">
        <v>2761</v>
      </c>
      <c r="R2660" s="6" t="str">
        <f t="shared" si="41"/>
        <v>24213Phường Đa Mai11</v>
      </c>
    </row>
    <row r="2661" spans="1:18">
      <c r="A2661" s="6">
        <v>2660</v>
      </c>
      <c r="B2661" s="6">
        <v>24</v>
      </c>
      <c r="C2661" s="6" t="s">
        <v>2758</v>
      </c>
      <c r="D2661" s="6">
        <v>213</v>
      </c>
      <c r="E2661" s="6" t="s">
        <v>2759</v>
      </c>
      <c r="F2661" s="6">
        <v>7231</v>
      </c>
      <c r="G2661" s="6" t="s">
        <v>2767</v>
      </c>
      <c r="H2661" s="6">
        <v>1</v>
      </c>
      <c r="I2661" s="6" t="s">
        <v>251</v>
      </c>
      <c r="J2661" s="6">
        <v>1</v>
      </c>
      <c r="K2661" s="6" t="s">
        <v>810</v>
      </c>
      <c r="L2661" s="8">
        <v>5</v>
      </c>
      <c r="M2661" s="6" t="s">
        <v>251</v>
      </c>
      <c r="N2661" s="6" t="s">
        <v>2761</v>
      </c>
      <c r="R2661" s="6" t="str">
        <f t="shared" si="41"/>
        <v>24213Phường Dĩnh Kế11</v>
      </c>
    </row>
    <row r="2662" spans="1:18">
      <c r="A2662" s="6">
        <v>2661</v>
      </c>
      <c r="B2662" s="6">
        <v>24</v>
      </c>
      <c r="C2662" s="6" t="s">
        <v>2758</v>
      </c>
      <c r="D2662" s="6">
        <v>213</v>
      </c>
      <c r="E2662" s="6" t="s">
        <v>2759</v>
      </c>
      <c r="F2662" s="6">
        <v>7441</v>
      </c>
      <c r="G2662" s="6" t="s">
        <v>2768</v>
      </c>
      <c r="H2662" s="6">
        <v>2</v>
      </c>
      <c r="I2662" s="6" t="s">
        <v>297</v>
      </c>
      <c r="J2662" s="6">
        <v>1</v>
      </c>
      <c r="K2662" s="6" t="s">
        <v>810</v>
      </c>
      <c r="L2662" s="8">
        <v>6</v>
      </c>
      <c r="M2662" s="6" t="s">
        <v>297</v>
      </c>
      <c r="N2662" s="6" t="s">
        <v>2761</v>
      </c>
      <c r="R2662" s="6" t="str">
        <f t="shared" si="41"/>
        <v>24213Xã Dĩnh Trì21</v>
      </c>
    </row>
    <row r="2663" spans="1:18">
      <c r="A2663" s="6">
        <v>2662</v>
      </c>
      <c r="B2663" s="6">
        <v>24</v>
      </c>
      <c r="C2663" s="6" t="s">
        <v>2758</v>
      </c>
      <c r="D2663" s="6">
        <v>213</v>
      </c>
      <c r="E2663" s="6" t="s">
        <v>2759</v>
      </c>
      <c r="F2663" s="6">
        <v>7687</v>
      </c>
      <c r="G2663" s="6" t="s">
        <v>1307</v>
      </c>
      <c r="H2663" s="6">
        <v>2</v>
      </c>
      <c r="I2663" s="6" t="s">
        <v>297</v>
      </c>
      <c r="J2663" s="6">
        <v>1</v>
      </c>
      <c r="K2663" s="6" t="s">
        <v>810</v>
      </c>
      <c r="L2663" s="8">
        <v>6</v>
      </c>
      <c r="M2663" s="6" t="s">
        <v>297</v>
      </c>
      <c r="N2663" s="6" t="s">
        <v>2761</v>
      </c>
      <c r="R2663" s="6" t="str">
        <f t="shared" si="41"/>
        <v>24213Xã Tân Mỹ21</v>
      </c>
    </row>
    <row r="2664" spans="1:18">
      <c r="A2664" s="6">
        <v>2663</v>
      </c>
      <c r="B2664" s="6">
        <v>24</v>
      </c>
      <c r="C2664" s="6" t="s">
        <v>2758</v>
      </c>
      <c r="D2664" s="6">
        <v>213</v>
      </c>
      <c r="E2664" s="6" t="s">
        <v>2759</v>
      </c>
      <c r="F2664" s="6">
        <v>7696</v>
      </c>
      <c r="G2664" s="6" t="s">
        <v>2618</v>
      </c>
      <c r="H2664" s="6">
        <v>2</v>
      </c>
      <c r="I2664" s="6" t="s">
        <v>297</v>
      </c>
      <c r="J2664" s="6">
        <v>1</v>
      </c>
      <c r="K2664" s="6" t="s">
        <v>810</v>
      </c>
      <c r="L2664" s="8">
        <v>6</v>
      </c>
      <c r="M2664" s="6" t="s">
        <v>297</v>
      </c>
      <c r="N2664" s="6" t="s">
        <v>2761</v>
      </c>
      <c r="R2664" s="6" t="str">
        <f t="shared" si="41"/>
        <v>24213Xã Đồng Sơn21</v>
      </c>
    </row>
    <row r="2665" spans="1:18">
      <c r="A2665" s="6">
        <v>2664</v>
      </c>
      <c r="B2665" s="6">
        <v>24</v>
      </c>
      <c r="C2665" s="6" t="s">
        <v>2758</v>
      </c>
      <c r="D2665" s="6">
        <v>213</v>
      </c>
      <c r="E2665" s="6" t="s">
        <v>2759</v>
      </c>
      <c r="F2665" s="6">
        <v>7699</v>
      </c>
      <c r="G2665" s="6" t="s">
        <v>663</v>
      </c>
      <c r="H2665" s="6">
        <v>2</v>
      </c>
      <c r="I2665" s="6" t="s">
        <v>297</v>
      </c>
      <c r="J2665" s="6">
        <v>1</v>
      </c>
      <c r="K2665" s="6" t="s">
        <v>810</v>
      </c>
      <c r="L2665" s="8">
        <v>6</v>
      </c>
      <c r="M2665" s="6" t="s">
        <v>297</v>
      </c>
      <c r="N2665" s="6" t="s">
        <v>2761</v>
      </c>
      <c r="R2665" s="6" t="str">
        <f t="shared" si="41"/>
        <v>24213Xã Tân Tiến21</v>
      </c>
    </row>
    <row r="2666" spans="1:18">
      <c r="A2666" s="6">
        <v>2665</v>
      </c>
      <c r="B2666" s="6">
        <v>24</v>
      </c>
      <c r="C2666" s="6" t="s">
        <v>2758</v>
      </c>
      <c r="D2666" s="6">
        <v>213</v>
      </c>
      <c r="E2666" s="6" t="s">
        <v>2759</v>
      </c>
      <c r="F2666" s="6">
        <v>7705</v>
      </c>
      <c r="G2666" s="6" t="s">
        <v>2769</v>
      </c>
      <c r="H2666" s="6">
        <v>2</v>
      </c>
      <c r="I2666" s="6" t="s">
        <v>297</v>
      </c>
      <c r="J2666" s="6">
        <v>1</v>
      </c>
      <c r="K2666" s="6" t="s">
        <v>810</v>
      </c>
      <c r="L2666" s="8">
        <v>6</v>
      </c>
      <c r="M2666" s="6" t="s">
        <v>297</v>
      </c>
      <c r="N2666" s="6" t="s">
        <v>2761</v>
      </c>
      <c r="R2666" s="6" t="str">
        <f t="shared" si="41"/>
        <v>24213Xã Song Khê21</v>
      </c>
    </row>
    <row r="2667" spans="1:18">
      <c r="A2667" s="6">
        <v>2666</v>
      </c>
      <c r="B2667" s="6">
        <v>24</v>
      </c>
      <c r="C2667" s="6" t="s">
        <v>2758</v>
      </c>
      <c r="D2667" s="6">
        <v>215</v>
      </c>
      <c r="E2667" s="6" t="s">
        <v>2770</v>
      </c>
      <c r="F2667" s="6">
        <v>7243</v>
      </c>
      <c r="G2667" s="6" t="s">
        <v>766</v>
      </c>
      <c r="H2667" s="6">
        <v>2</v>
      </c>
      <c r="I2667" s="6" t="s">
        <v>297</v>
      </c>
      <c r="J2667" s="6">
        <v>1</v>
      </c>
      <c r="K2667" s="6" t="s">
        <v>810</v>
      </c>
      <c r="L2667" s="8">
        <v>6</v>
      </c>
      <c r="M2667" s="6" t="s">
        <v>297</v>
      </c>
      <c r="N2667" s="6" t="s">
        <v>2761</v>
      </c>
      <c r="R2667" s="6" t="str">
        <f t="shared" si="41"/>
        <v>24215Xã Đồng Tiến21</v>
      </c>
    </row>
    <row r="2668" spans="1:18">
      <c r="A2668" s="6">
        <v>2667</v>
      </c>
      <c r="B2668" s="6">
        <v>24</v>
      </c>
      <c r="C2668" s="6" t="s">
        <v>2758</v>
      </c>
      <c r="D2668" s="6">
        <v>215</v>
      </c>
      <c r="E2668" s="6" t="s">
        <v>2770</v>
      </c>
      <c r="F2668" s="6">
        <v>7246</v>
      </c>
      <c r="G2668" s="6" t="s">
        <v>632</v>
      </c>
      <c r="H2668" s="6">
        <v>2</v>
      </c>
      <c r="I2668" s="6" t="s">
        <v>297</v>
      </c>
      <c r="J2668" s="6">
        <v>1</v>
      </c>
      <c r="K2668" s="6" t="s">
        <v>810</v>
      </c>
      <c r="L2668" s="8">
        <v>6</v>
      </c>
      <c r="M2668" s="6" t="s">
        <v>297</v>
      </c>
      <c r="N2668" s="6" t="s">
        <v>2761</v>
      </c>
      <c r="R2668" s="6" t="str">
        <f t="shared" si="41"/>
        <v>24215Xã Canh Nậu21</v>
      </c>
    </row>
    <row r="2669" spans="1:18">
      <c r="A2669" s="6">
        <v>2668</v>
      </c>
      <c r="B2669" s="6">
        <v>24</v>
      </c>
      <c r="C2669" s="6" t="s">
        <v>2758</v>
      </c>
      <c r="D2669" s="6">
        <v>215</v>
      </c>
      <c r="E2669" s="6" t="s">
        <v>2770</v>
      </c>
      <c r="F2669" s="6">
        <v>7249</v>
      </c>
      <c r="G2669" s="6" t="s">
        <v>2771</v>
      </c>
      <c r="H2669" s="6">
        <v>2</v>
      </c>
      <c r="I2669" s="6" t="s">
        <v>297</v>
      </c>
      <c r="J2669" s="6">
        <v>1</v>
      </c>
      <c r="K2669" s="6" t="s">
        <v>810</v>
      </c>
      <c r="L2669" s="8">
        <v>6</v>
      </c>
      <c r="M2669" s="6" t="s">
        <v>297</v>
      </c>
      <c r="N2669" s="6" t="s">
        <v>2761</v>
      </c>
      <c r="R2669" s="6" t="str">
        <f t="shared" si="41"/>
        <v>24215Xã Xuân Lương21</v>
      </c>
    </row>
    <row r="2670" spans="1:18">
      <c r="A2670" s="6">
        <v>2669</v>
      </c>
      <c r="B2670" s="6">
        <v>24</v>
      </c>
      <c r="C2670" s="6" t="s">
        <v>2758</v>
      </c>
      <c r="D2670" s="6">
        <v>215</v>
      </c>
      <c r="E2670" s="6" t="s">
        <v>2770</v>
      </c>
      <c r="F2670" s="6">
        <v>7252</v>
      </c>
      <c r="G2670" s="6" t="s">
        <v>2772</v>
      </c>
      <c r="H2670" s="6">
        <v>2</v>
      </c>
      <c r="I2670" s="6" t="s">
        <v>297</v>
      </c>
      <c r="J2670" s="6">
        <v>1</v>
      </c>
      <c r="K2670" s="6" t="s">
        <v>810</v>
      </c>
      <c r="L2670" s="8">
        <v>6</v>
      </c>
      <c r="M2670" s="6" t="s">
        <v>297</v>
      </c>
      <c r="N2670" s="6" t="s">
        <v>2761</v>
      </c>
      <c r="R2670" s="6" t="str">
        <f t="shared" si="41"/>
        <v>24215Xã Tam Tiến21</v>
      </c>
    </row>
    <row r="2671" spans="1:18">
      <c r="A2671" s="6">
        <v>2670</v>
      </c>
      <c r="B2671" s="6">
        <v>24</v>
      </c>
      <c r="C2671" s="6" t="s">
        <v>2758</v>
      </c>
      <c r="D2671" s="6">
        <v>215</v>
      </c>
      <c r="E2671" s="6" t="s">
        <v>2770</v>
      </c>
      <c r="F2671" s="6">
        <v>7255</v>
      </c>
      <c r="G2671" s="6" t="s">
        <v>2773</v>
      </c>
      <c r="H2671" s="6">
        <v>2</v>
      </c>
      <c r="I2671" s="6" t="s">
        <v>297</v>
      </c>
      <c r="J2671" s="6">
        <v>1</v>
      </c>
      <c r="K2671" s="6" t="s">
        <v>810</v>
      </c>
      <c r="L2671" s="8">
        <v>6</v>
      </c>
      <c r="M2671" s="6" t="s">
        <v>297</v>
      </c>
      <c r="N2671" s="6" t="s">
        <v>2761</v>
      </c>
      <c r="R2671" s="6" t="str">
        <f t="shared" si="41"/>
        <v>24215Xã Đồng Vương21</v>
      </c>
    </row>
    <row r="2672" spans="1:18">
      <c r="A2672" s="6">
        <v>2671</v>
      </c>
      <c r="B2672" s="6">
        <v>24</v>
      </c>
      <c r="C2672" s="6" t="s">
        <v>2758</v>
      </c>
      <c r="D2672" s="6">
        <v>215</v>
      </c>
      <c r="E2672" s="6" t="s">
        <v>2770</v>
      </c>
      <c r="F2672" s="6">
        <v>7258</v>
      </c>
      <c r="G2672" s="6" t="s">
        <v>2774</v>
      </c>
      <c r="H2672" s="6">
        <v>2</v>
      </c>
      <c r="I2672" s="6" t="s">
        <v>297</v>
      </c>
      <c r="J2672" s="6">
        <v>1</v>
      </c>
      <c r="K2672" s="6" t="s">
        <v>810</v>
      </c>
      <c r="L2672" s="8">
        <v>6</v>
      </c>
      <c r="M2672" s="6" t="s">
        <v>297</v>
      </c>
      <c r="N2672" s="6" t="s">
        <v>2761</v>
      </c>
      <c r="R2672" s="6" t="str">
        <f t="shared" si="41"/>
        <v>24215Xã Đồng Hưu21</v>
      </c>
    </row>
    <row r="2673" spans="1:18">
      <c r="A2673" s="6">
        <v>2672</v>
      </c>
      <c r="B2673" s="6">
        <v>24</v>
      </c>
      <c r="C2673" s="6" t="s">
        <v>2758</v>
      </c>
      <c r="D2673" s="6">
        <v>215</v>
      </c>
      <c r="E2673" s="6" t="s">
        <v>2770</v>
      </c>
      <c r="F2673" s="6">
        <v>7260</v>
      </c>
      <c r="G2673" s="6" t="s">
        <v>788</v>
      </c>
      <c r="H2673" s="6">
        <v>2</v>
      </c>
      <c r="I2673" s="6" t="s">
        <v>297</v>
      </c>
      <c r="J2673" s="6">
        <v>1</v>
      </c>
      <c r="K2673" s="6" t="s">
        <v>810</v>
      </c>
      <c r="L2673" s="8">
        <v>6</v>
      </c>
      <c r="M2673" s="6" t="s">
        <v>297</v>
      </c>
      <c r="N2673" s="6" t="s">
        <v>2761</v>
      </c>
      <c r="R2673" s="6" t="str">
        <f t="shared" si="41"/>
        <v>24215Xã Đồng Tâm21</v>
      </c>
    </row>
    <row r="2674" spans="1:18">
      <c r="A2674" s="6">
        <v>2673</v>
      </c>
      <c r="B2674" s="6">
        <v>24</v>
      </c>
      <c r="C2674" s="6" t="s">
        <v>2758</v>
      </c>
      <c r="D2674" s="6">
        <v>215</v>
      </c>
      <c r="E2674" s="6" t="s">
        <v>2770</v>
      </c>
      <c r="F2674" s="6">
        <v>7261</v>
      </c>
      <c r="G2674" s="6" t="s">
        <v>441</v>
      </c>
      <c r="H2674" s="6">
        <v>2</v>
      </c>
      <c r="I2674" s="6" t="s">
        <v>297</v>
      </c>
      <c r="J2674" s="6">
        <v>1</v>
      </c>
      <c r="K2674" s="6" t="s">
        <v>810</v>
      </c>
      <c r="L2674" s="8">
        <v>6</v>
      </c>
      <c r="M2674" s="6" t="s">
        <v>297</v>
      </c>
      <c r="N2674" s="6" t="s">
        <v>2761</v>
      </c>
      <c r="R2674" s="6" t="str">
        <f t="shared" si="41"/>
        <v>24215Xã Tam Hiệp21</v>
      </c>
    </row>
    <row r="2675" spans="1:18">
      <c r="A2675" s="6">
        <v>2674</v>
      </c>
      <c r="B2675" s="6">
        <v>24</v>
      </c>
      <c r="C2675" s="6" t="s">
        <v>2758</v>
      </c>
      <c r="D2675" s="6">
        <v>215</v>
      </c>
      <c r="E2675" s="6" t="s">
        <v>2770</v>
      </c>
      <c r="F2675" s="6">
        <v>7264</v>
      </c>
      <c r="G2675" s="6" t="s">
        <v>469</v>
      </c>
      <c r="H2675" s="6">
        <v>2</v>
      </c>
      <c r="I2675" s="6" t="s">
        <v>297</v>
      </c>
      <c r="J2675" s="6">
        <v>1</v>
      </c>
      <c r="K2675" s="6" t="s">
        <v>810</v>
      </c>
      <c r="L2675" s="8">
        <v>6</v>
      </c>
      <c r="M2675" s="6" t="s">
        <v>297</v>
      </c>
      <c r="N2675" s="6" t="s">
        <v>2761</v>
      </c>
      <c r="R2675" s="6" t="str">
        <f t="shared" si="41"/>
        <v>24215Xã Tiến Thắng21</v>
      </c>
    </row>
    <row r="2676" spans="1:18">
      <c r="A2676" s="6">
        <v>2675</v>
      </c>
      <c r="B2676" s="6">
        <v>24</v>
      </c>
      <c r="C2676" s="6" t="s">
        <v>2758</v>
      </c>
      <c r="D2676" s="6">
        <v>215</v>
      </c>
      <c r="E2676" s="6" t="s">
        <v>2770</v>
      </c>
      <c r="F2676" s="6">
        <v>7267</v>
      </c>
      <c r="G2676" s="6" t="s">
        <v>363</v>
      </c>
      <c r="H2676" s="6">
        <v>2</v>
      </c>
      <c r="I2676" s="6" t="s">
        <v>297</v>
      </c>
      <c r="J2676" s="6">
        <v>1</v>
      </c>
      <c r="K2676" s="6" t="s">
        <v>810</v>
      </c>
      <c r="L2676" s="8">
        <v>6</v>
      </c>
      <c r="M2676" s="6" t="s">
        <v>297</v>
      </c>
      <c r="N2676" s="6" t="s">
        <v>2761</v>
      </c>
      <c r="R2676" s="6" t="str">
        <f t="shared" si="41"/>
        <v>24215Xã Hồng Kỳ21</v>
      </c>
    </row>
    <row r="2677" spans="1:18">
      <c r="A2677" s="6">
        <v>2676</v>
      </c>
      <c r="B2677" s="6">
        <v>24</v>
      </c>
      <c r="C2677" s="6" t="s">
        <v>2758</v>
      </c>
      <c r="D2677" s="6">
        <v>215</v>
      </c>
      <c r="E2677" s="6" t="s">
        <v>2770</v>
      </c>
      <c r="F2677" s="6">
        <v>7270</v>
      </c>
      <c r="G2677" s="6" t="s">
        <v>676</v>
      </c>
      <c r="H2677" s="6">
        <v>2</v>
      </c>
      <c r="I2677" s="6" t="s">
        <v>297</v>
      </c>
      <c r="J2677" s="6">
        <v>1</v>
      </c>
      <c r="K2677" s="6" t="s">
        <v>810</v>
      </c>
      <c r="L2677" s="8">
        <v>6</v>
      </c>
      <c r="M2677" s="6" t="s">
        <v>297</v>
      </c>
      <c r="N2677" s="6" t="s">
        <v>2761</v>
      </c>
      <c r="R2677" s="6" t="str">
        <f t="shared" si="41"/>
        <v>24215Xã Đồng Lạc21</v>
      </c>
    </row>
    <row r="2678" spans="1:18">
      <c r="A2678" s="6">
        <v>2677</v>
      </c>
      <c r="B2678" s="6">
        <v>24</v>
      </c>
      <c r="C2678" s="6" t="s">
        <v>2758</v>
      </c>
      <c r="D2678" s="6">
        <v>215</v>
      </c>
      <c r="E2678" s="6" t="s">
        <v>2770</v>
      </c>
      <c r="F2678" s="6">
        <v>7273</v>
      </c>
      <c r="G2678" s="6" t="s">
        <v>651</v>
      </c>
      <c r="H2678" s="6">
        <v>2</v>
      </c>
      <c r="I2678" s="6" t="s">
        <v>297</v>
      </c>
      <c r="J2678" s="6">
        <v>1</v>
      </c>
      <c r="K2678" s="6" t="s">
        <v>810</v>
      </c>
      <c r="L2678" s="8">
        <v>6</v>
      </c>
      <c r="M2678" s="6" t="s">
        <v>297</v>
      </c>
      <c r="N2678" s="6" t="s">
        <v>2761</v>
      </c>
      <c r="R2678" s="6" t="str">
        <f t="shared" si="41"/>
        <v>24215Xã Đông Sơn21</v>
      </c>
    </row>
    <row r="2679" spans="1:18">
      <c r="A2679" s="6">
        <v>2678</v>
      </c>
      <c r="B2679" s="6">
        <v>24</v>
      </c>
      <c r="C2679" s="6" t="s">
        <v>2758</v>
      </c>
      <c r="D2679" s="6">
        <v>215</v>
      </c>
      <c r="E2679" s="6" t="s">
        <v>2770</v>
      </c>
      <c r="F2679" s="6">
        <v>7276</v>
      </c>
      <c r="G2679" s="6" t="s">
        <v>2775</v>
      </c>
      <c r="H2679" s="6">
        <v>2</v>
      </c>
      <c r="I2679" s="6" t="s">
        <v>297</v>
      </c>
      <c r="J2679" s="6">
        <v>1</v>
      </c>
      <c r="K2679" s="6" t="s">
        <v>810</v>
      </c>
      <c r="L2679" s="8">
        <v>6</v>
      </c>
      <c r="M2679" s="6" t="s">
        <v>297</v>
      </c>
      <c r="N2679" s="6" t="s">
        <v>2761</v>
      </c>
      <c r="R2679" s="6" t="str">
        <f t="shared" si="41"/>
        <v>24215Xã Tân Hiệp21</v>
      </c>
    </row>
    <row r="2680" spans="1:18">
      <c r="A2680" s="6">
        <v>2679</v>
      </c>
      <c r="B2680" s="6">
        <v>24</v>
      </c>
      <c r="C2680" s="6" t="s">
        <v>2758</v>
      </c>
      <c r="D2680" s="6">
        <v>215</v>
      </c>
      <c r="E2680" s="6" t="s">
        <v>2770</v>
      </c>
      <c r="F2680" s="6">
        <v>7279</v>
      </c>
      <c r="G2680" s="6" t="s">
        <v>2776</v>
      </c>
      <c r="H2680" s="6">
        <v>2</v>
      </c>
      <c r="I2680" s="6" t="s">
        <v>297</v>
      </c>
      <c r="J2680" s="6">
        <v>1</v>
      </c>
      <c r="K2680" s="6" t="s">
        <v>810</v>
      </c>
      <c r="L2680" s="8">
        <v>6</v>
      </c>
      <c r="M2680" s="6" t="s">
        <v>297</v>
      </c>
      <c r="N2680" s="6" t="s">
        <v>2761</v>
      </c>
      <c r="R2680" s="6" t="str">
        <f t="shared" si="41"/>
        <v>24215Xã Hương Vĩ21</v>
      </c>
    </row>
    <row r="2681" spans="1:18">
      <c r="A2681" s="6">
        <v>2680</v>
      </c>
      <c r="B2681" s="6">
        <v>24</v>
      </c>
      <c r="C2681" s="6" t="s">
        <v>2758</v>
      </c>
      <c r="D2681" s="6">
        <v>215</v>
      </c>
      <c r="E2681" s="6" t="s">
        <v>2770</v>
      </c>
      <c r="F2681" s="6">
        <v>7282</v>
      </c>
      <c r="G2681" s="6" t="s">
        <v>2777</v>
      </c>
      <c r="H2681" s="6">
        <v>2</v>
      </c>
      <c r="I2681" s="6" t="s">
        <v>297</v>
      </c>
      <c r="J2681" s="6">
        <v>1</v>
      </c>
      <c r="K2681" s="6" t="s">
        <v>810</v>
      </c>
      <c r="L2681" s="8">
        <v>6</v>
      </c>
      <c r="M2681" s="6" t="s">
        <v>297</v>
      </c>
      <c r="N2681" s="6" t="s">
        <v>2761</v>
      </c>
      <c r="R2681" s="6" t="str">
        <f t="shared" si="41"/>
        <v>24215Xã Đồng Kỳ21</v>
      </c>
    </row>
    <row r="2682" spans="1:18">
      <c r="A2682" s="6">
        <v>2681</v>
      </c>
      <c r="B2682" s="6">
        <v>24</v>
      </c>
      <c r="C2682" s="6" t="s">
        <v>2758</v>
      </c>
      <c r="D2682" s="6">
        <v>215</v>
      </c>
      <c r="E2682" s="6" t="s">
        <v>2770</v>
      </c>
      <c r="F2682" s="6">
        <v>7285</v>
      </c>
      <c r="G2682" s="6" t="s">
        <v>597</v>
      </c>
      <c r="H2682" s="6">
        <v>2</v>
      </c>
      <c r="I2682" s="6" t="s">
        <v>297</v>
      </c>
      <c r="J2682" s="6">
        <v>1</v>
      </c>
      <c r="K2682" s="6" t="s">
        <v>810</v>
      </c>
      <c r="L2682" s="8">
        <v>6</v>
      </c>
      <c r="M2682" s="6" t="s">
        <v>297</v>
      </c>
      <c r="N2682" s="6" t="s">
        <v>2761</v>
      </c>
      <c r="R2682" s="6" t="str">
        <f t="shared" si="41"/>
        <v>24215Xã An Thượng21</v>
      </c>
    </row>
    <row r="2683" spans="1:18">
      <c r="A2683" s="6">
        <v>2682</v>
      </c>
      <c r="B2683" s="6">
        <v>24</v>
      </c>
      <c r="C2683" s="6" t="s">
        <v>2758</v>
      </c>
      <c r="D2683" s="6">
        <v>215</v>
      </c>
      <c r="E2683" s="6" t="s">
        <v>2770</v>
      </c>
      <c r="F2683" s="6">
        <v>7288</v>
      </c>
      <c r="G2683" s="6" t="s">
        <v>2778</v>
      </c>
      <c r="H2683" s="6">
        <v>1</v>
      </c>
      <c r="I2683" s="6" t="s">
        <v>251</v>
      </c>
      <c r="J2683" s="6">
        <v>1</v>
      </c>
      <c r="K2683" s="6" t="s">
        <v>810</v>
      </c>
      <c r="L2683" s="8">
        <v>5</v>
      </c>
      <c r="M2683" s="6" t="s">
        <v>251</v>
      </c>
      <c r="N2683" s="6" t="s">
        <v>2761</v>
      </c>
      <c r="R2683" s="6" t="str">
        <f t="shared" si="41"/>
        <v>24215Thị trấn Phồn Xương11</v>
      </c>
    </row>
    <row r="2684" spans="1:18">
      <c r="A2684" s="6">
        <v>2683</v>
      </c>
      <c r="B2684" s="6">
        <v>24</v>
      </c>
      <c r="C2684" s="6" t="s">
        <v>2758</v>
      </c>
      <c r="D2684" s="6">
        <v>215</v>
      </c>
      <c r="E2684" s="6" t="s">
        <v>2770</v>
      </c>
      <c r="F2684" s="6">
        <v>7291</v>
      </c>
      <c r="G2684" s="6" t="s">
        <v>2779</v>
      </c>
      <c r="H2684" s="6">
        <v>2</v>
      </c>
      <c r="I2684" s="6" t="s">
        <v>297</v>
      </c>
      <c r="J2684" s="6">
        <v>1</v>
      </c>
      <c r="K2684" s="6" t="s">
        <v>810</v>
      </c>
      <c r="L2684" s="8">
        <v>6</v>
      </c>
      <c r="M2684" s="6" t="s">
        <v>297</v>
      </c>
      <c r="N2684" s="6" t="s">
        <v>2761</v>
      </c>
      <c r="R2684" s="6" t="str">
        <f t="shared" si="41"/>
        <v>24215Xã Tân Sỏi21</v>
      </c>
    </row>
    <row r="2685" spans="1:18">
      <c r="A2685" s="6">
        <v>2684</v>
      </c>
      <c r="B2685" s="6">
        <v>24</v>
      </c>
      <c r="C2685" s="6" t="s">
        <v>2758</v>
      </c>
      <c r="D2685" s="6">
        <v>215</v>
      </c>
      <c r="E2685" s="6" t="s">
        <v>2770</v>
      </c>
      <c r="F2685" s="6">
        <v>7294</v>
      </c>
      <c r="G2685" s="6" t="s">
        <v>2780</v>
      </c>
      <c r="H2685" s="6">
        <v>1</v>
      </c>
      <c r="I2685" s="6" t="s">
        <v>251</v>
      </c>
      <c r="J2685" s="6">
        <v>1</v>
      </c>
      <c r="K2685" s="6" t="s">
        <v>810</v>
      </c>
      <c r="L2685" s="8">
        <v>5</v>
      </c>
      <c r="M2685" s="6" t="s">
        <v>251</v>
      </c>
      <c r="N2685" s="6" t="s">
        <v>2761</v>
      </c>
      <c r="R2685" s="6" t="str">
        <f t="shared" si="41"/>
        <v>24215Thị trấn Bố Hạ11</v>
      </c>
    </row>
    <row r="2686" spans="1:18">
      <c r="A2686" s="6">
        <v>2685</v>
      </c>
      <c r="B2686" s="6">
        <v>24</v>
      </c>
      <c r="C2686" s="6" t="s">
        <v>2758</v>
      </c>
      <c r="D2686" s="6">
        <v>216</v>
      </c>
      <c r="E2686" s="6" t="s">
        <v>2781</v>
      </c>
      <c r="F2686" s="6">
        <v>7303</v>
      </c>
      <c r="G2686" s="6" t="s">
        <v>2782</v>
      </c>
      <c r="H2686" s="6">
        <v>2</v>
      </c>
      <c r="I2686" s="6" t="s">
        <v>297</v>
      </c>
      <c r="J2686" s="6">
        <v>1</v>
      </c>
      <c r="K2686" s="6" t="s">
        <v>810</v>
      </c>
      <c r="L2686" s="8">
        <v>6</v>
      </c>
      <c r="M2686" s="6" t="s">
        <v>297</v>
      </c>
      <c r="N2686" s="6" t="s">
        <v>2761</v>
      </c>
      <c r="R2686" s="6" t="str">
        <f t="shared" si="41"/>
        <v>24216Xã Lan Giới21</v>
      </c>
    </row>
    <row r="2687" spans="1:18">
      <c r="A2687" s="6">
        <v>2686</v>
      </c>
      <c r="B2687" s="6">
        <v>24</v>
      </c>
      <c r="C2687" s="6" t="s">
        <v>2758</v>
      </c>
      <c r="D2687" s="6">
        <v>216</v>
      </c>
      <c r="E2687" s="6" t="s">
        <v>2781</v>
      </c>
      <c r="F2687" s="6">
        <v>7306</v>
      </c>
      <c r="G2687" s="6" t="s">
        <v>2783</v>
      </c>
      <c r="H2687" s="6">
        <v>1</v>
      </c>
      <c r="I2687" s="6" t="s">
        <v>251</v>
      </c>
      <c r="J2687" s="6">
        <v>1</v>
      </c>
      <c r="K2687" s="6" t="s">
        <v>810</v>
      </c>
      <c r="L2687" s="8">
        <v>5</v>
      </c>
      <c r="M2687" s="6" t="s">
        <v>251</v>
      </c>
      <c r="N2687" s="6" t="s">
        <v>2761</v>
      </c>
      <c r="R2687" s="6" t="str">
        <f t="shared" si="41"/>
        <v>24216Thị trấn Nhã Nam11</v>
      </c>
    </row>
    <row r="2688" spans="1:18">
      <c r="A2688" s="6">
        <v>2687</v>
      </c>
      <c r="B2688" s="6">
        <v>24</v>
      </c>
      <c r="C2688" s="6" t="s">
        <v>2758</v>
      </c>
      <c r="D2688" s="6">
        <v>216</v>
      </c>
      <c r="E2688" s="6" t="s">
        <v>2781</v>
      </c>
      <c r="F2688" s="6">
        <v>7309</v>
      </c>
      <c r="G2688" s="6" t="s">
        <v>2784</v>
      </c>
      <c r="H2688" s="6">
        <v>2</v>
      </c>
      <c r="I2688" s="6" t="s">
        <v>297</v>
      </c>
      <c r="J2688" s="6">
        <v>1</v>
      </c>
      <c r="K2688" s="6" t="s">
        <v>810</v>
      </c>
      <c r="L2688" s="8">
        <v>6</v>
      </c>
      <c r="M2688" s="6" t="s">
        <v>297</v>
      </c>
      <c r="N2688" s="6" t="s">
        <v>2761</v>
      </c>
      <c r="R2688" s="6" t="str">
        <f t="shared" si="41"/>
        <v>24216Xã Tân Trung21</v>
      </c>
    </row>
    <row r="2689" spans="1:18">
      <c r="A2689" s="6">
        <v>2688</v>
      </c>
      <c r="B2689" s="6">
        <v>24</v>
      </c>
      <c r="C2689" s="6" t="s">
        <v>2758</v>
      </c>
      <c r="D2689" s="6">
        <v>216</v>
      </c>
      <c r="E2689" s="6" t="s">
        <v>2781</v>
      </c>
      <c r="F2689" s="6">
        <v>7312</v>
      </c>
      <c r="G2689" s="6" t="s">
        <v>2785</v>
      </c>
      <c r="H2689" s="6">
        <v>2</v>
      </c>
      <c r="I2689" s="6" t="s">
        <v>297</v>
      </c>
      <c r="J2689" s="6">
        <v>1</v>
      </c>
      <c r="K2689" s="6" t="s">
        <v>810</v>
      </c>
      <c r="L2689" s="8">
        <v>6</v>
      </c>
      <c r="M2689" s="6" t="s">
        <v>297</v>
      </c>
      <c r="N2689" s="6" t="s">
        <v>2761</v>
      </c>
      <c r="R2689" s="6" t="str">
        <f t="shared" si="41"/>
        <v>24216Xã Đại Hóa21</v>
      </c>
    </row>
    <row r="2690" spans="1:18">
      <c r="A2690" s="6">
        <v>2689</v>
      </c>
      <c r="B2690" s="6">
        <v>24</v>
      </c>
      <c r="C2690" s="6" t="s">
        <v>2758</v>
      </c>
      <c r="D2690" s="6">
        <v>216</v>
      </c>
      <c r="E2690" s="6" t="s">
        <v>2781</v>
      </c>
      <c r="F2690" s="6">
        <v>7315</v>
      </c>
      <c r="G2690" s="6" t="s">
        <v>371</v>
      </c>
      <c r="H2690" s="6">
        <v>2</v>
      </c>
      <c r="I2690" s="6" t="s">
        <v>297</v>
      </c>
      <c r="J2690" s="6">
        <v>1</v>
      </c>
      <c r="K2690" s="6" t="s">
        <v>810</v>
      </c>
      <c r="L2690" s="8">
        <v>6</v>
      </c>
      <c r="M2690" s="6" t="s">
        <v>297</v>
      </c>
      <c r="N2690" s="6" t="s">
        <v>2761</v>
      </c>
      <c r="R2690" s="6" t="str">
        <f t="shared" si="41"/>
        <v>24216Xã Quang Tiến21</v>
      </c>
    </row>
    <row r="2691" spans="1:18">
      <c r="A2691" s="6">
        <v>2690</v>
      </c>
      <c r="B2691" s="6">
        <v>24</v>
      </c>
      <c r="C2691" s="6" t="s">
        <v>2758</v>
      </c>
      <c r="D2691" s="6">
        <v>216</v>
      </c>
      <c r="E2691" s="6" t="s">
        <v>2781</v>
      </c>
      <c r="F2691" s="6">
        <v>7318</v>
      </c>
      <c r="G2691" s="6" t="s">
        <v>1305</v>
      </c>
      <c r="H2691" s="6">
        <v>2</v>
      </c>
      <c r="I2691" s="6" t="s">
        <v>297</v>
      </c>
      <c r="J2691" s="6">
        <v>1</v>
      </c>
      <c r="K2691" s="6" t="s">
        <v>810</v>
      </c>
      <c r="L2691" s="8">
        <v>6</v>
      </c>
      <c r="M2691" s="6" t="s">
        <v>297</v>
      </c>
      <c r="N2691" s="6" t="s">
        <v>2761</v>
      </c>
      <c r="R2691" s="6" t="str">
        <f t="shared" ref="R2691:R2754" si="42">CONCATENATE(B2691,D2691,G2691,H2691,J2691)</f>
        <v>24216Xã Phúc Sơn21</v>
      </c>
    </row>
    <row r="2692" spans="1:18">
      <c r="A2692" s="6">
        <v>2691</v>
      </c>
      <c r="B2692" s="6">
        <v>24</v>
      </c>
      <c r="C2692" s="6" t="s">
        <v>2758</v>
      </c>
      <c r="D2692" s="6">
        <v>216</v>
      </c>
      <c r="E2692" s="6" t="s">
        <v>2781</v>
      </c>
      <c r="F2692" s="6">
        <v>7321</v>
      </c>
      <c r="G2692" s="6" t="s">
        <v>2786</v>
      </c>
      <c r="H2692" s="6">
        <v>2</v>
      </c>
      <c r="I2692" s="6" t="s">
        <v>297</v>
      </c>
      <c r="J2692" s="6">
        <v>1</v>
      </c>
      <c r="K2692" s="6" t="s">
        <v>810</v>
      </c>
      <c r="L2692" s="8">
        <v>6</v>
      </c>
      <c r="M2692" s="6" t="s">
        <v>297</v>
      </c>
      <c r="N2692" s="6" t="s">
        <v>2761</v>
      </c>
      <c r="R2692" s="6" t="str">
        <f t="shared" si="42"/>
        <v>24216Xã An Dương21</v>
      </c>
    </row>
    <row r="2693" spans="1:18">
      <c r="A2693" s="6">
        <v>2692</v>
      </c>
      <c r="B2693" s="6">
        <v>24</v>
      </c>
      <c r="C2693" s="6" t="s">
        <v>2758</v>
      </c>
      <c r="D2693" s="6">
        <v>216</v>
      </c>
      <c r="E2693" s="6" t="s">
        <v>2781</v>
      </c>
      <c r="F2693" s="6">
        <v>7324</v>
      </c>
      <c r="G2693" s="6" t="s">
        <v>559</v>
      </c>
      <c r="H2693" s="6">
        <v>2</v>
      </c>
      <c r="I2693" s="6" t="s">
        <v>297</v>
      </c>
      <c r="J2693" s="6">
        <v>1</v>
      </c>
      <c r="K2693" s="6" t="s">
        <v>810</v>
      </c>
      <c r="L2693" s="8">
        <v>6</v>
      </c>
      <c r="M2693" s="6" t="s">
        <v>297</v>
      </c>
      <c r="N2693" s="6" t="s">
        <v>2761</v>
      </c>
      <c r="R2693" s="6" t="str">
        <f t="shared" si="42"/>
        <v>24216Xã Phúc Hòa21</v>
      </c>
    </row>
    <row r="2694" spans="1:18">
      <c r="A2694" s="6">
        <v>2693</v>
      </c>
      <c r="B2694" s="6">
        <v>24</v>
      </c>
      <c r="C2694" s="6" t="s">
        <v>2758</v>
      </c>
      <c r="D2694" s="6">
        <v>216</v>
      </c>
      <c r="E2694" s="6" t="s">
        <v>2781</v>
      </c>
      <c r="F2694" s="6">
        <v>7327</v>
      </c>
      <c r="G2694" s="6" t="s">
        <v>2199</v>
      </c>
      <c r="H2694" s="6">
        <v>2</v>
      </c>
      <c r="I2694" s="6" t="s">
        <v>297</v>
      </c>
      <c r="J2694" s="6">
        <v>1</v>
      </c>
      <c r="K2694" s="6" t="s">
        <v>810</v>
      </c>
      <c r="L2694" s="8">
        <v>6</v>
      </c>
      <c r="M2694" s="6" t="s">
        <v>297</v>
      </c>
      <c r="N2694" s="6" t="s">
        <v>2761</v>
      </c>
      <c r="R2694" s="6" t="str">
        <f t="shared" si="42"/>
        <v>24216Xã Liên Sơn21</v>
      </c>
    </row>
    <row r="2695" spans="1:18">
      <c r="A2695" s="6">
        <v>2694</v>
      </c>
      <c r="B2695" s="6">
        <v>24</v>
      </c>
      <c r="C2695" s="6" t="s">
        <v>2758</v>
      </c>
      <c r="D2695" s="6">
        <v>216</v>
      </c>
      <c r="E2695" s="6" t="s">
        <v>2781</v>
      </c>
      <c r="F2695" s="6">
        <v>7330</v>
      </c>
      <c r="G2695" s="6" t="s">
        <v>2787</v>
      </c>
      <c r="H2695" s="6">
        <v>2</v>
      </c>
      <c r="I2695" s="6" t="s">
        <v>297</v>
      </c>
      <c r="J2695" s="6">
        <v>1</v>
      </c>
      <c r="K2695" s="6" t="s">
        <v>810</v>
      </c>
      <c r="L2695" s="8">
        <v>6</v>
      </c>
      <c r="M2695" s="6" t="s">
        <v>297</v>
      </c>
      <c r="N2695" s="6" t="s">
        <v>2761</v>
      </c>
      <c r="R2695" s="6" t="str">
        <f t="shared" si="42"/>
        <v>24216Xã Hợp Đức21</v>
      </c>
    </row>
    <row r="2696" spans="1:18">
      <c r="A2696" s="6">
        <v>2695</v>
      </c>
      <c r="B2696" s="6">
        <v>24</v>
      </c>
      <c r="C2696" s="6" t="s">
        <v>2758</v>
      </c>
      <c r="D2696" s="6">
        <v>216</v>
      </c>
      <c r="E2696" s="6" t="s">
        <v>2781</v>
      </c>
      <c r="F2696" s="6">
        <v>7333</v>
      </c>
      <c r="G2696" s="6" t="s">
        <v>2788</v>
      </c>
      <c r="H2696" s="6">
        <v>2</v>
      </c>
      <c r="I2696" s="6" t="s">
        <v>297</v>
      </c>
      <c r="J2696" s="6">
        <v>1</v>
      </c>
      <c r="K2696" s="6" t="s">
        <v>810</v>
      </c>
      <c r="L2696" s="8">
        <v>6</v>
      </c>
      <c r="M2696" s="6" t="s">
        <v>297</v>
      </c>
      <c r="N2696" s="6" t="s">
        <v>2761</v>
      </c>
      <c r="R2696" s="6" t="str">
        <f t="shared" si="42"/>
        <v>24216Xã Lam Cốt21</v>
      </c>
    </row>
    <row r="2697" spans="1:18">
      <c r="A2697" s="6">
        <v>2696</v>
      </c>
      <c r="B2697" s="6">
        <v>24</v>
      </c>
      <c r="C2697" s="6" t="s">
        <v>2758</v>
      </c>
      <c r="D2697" s="6">
        <v>216</v>
      </c>
      <c r="E2697" s="6" t="s">
        <v>2781</v>
      </c>
      <c r="F2697" s="6">
        <v>7336</v>
      </c>
      <c r="G2697" s="6" t="s">
        <v>2789</v>
      </c>
      <c r="H2697" s="6">
        <v>2</v>
      </c>
      <c r="I2697" s="6" t="s">
        <v>297</v>
      </c>
      <c r="J2697" s="6">
        <v>1</v>
      </c>
      <c r="K2697" s="6" t="s">
        <v>810</v>
      </c>
      <c r="L2697" s="8">
        <v>6</v>
      </c>
      <c r="M2697" s="6" t="s">
        <v>297</v>
      </c>
      <c r="N2697" s="6" t="s">
        <v>2761</v>
      </c>
      <c r="R2697" s="6" t="str">
        <f t="shared" si="42"/>
        <v>24216Xã Cao Xá21</v>
      </c>
    </row>
    <row r="2698" spans="1:18">
      <c r="A2698" s="6">
        <v>2697</v>
      </c>
      <c r="B2698" s="6">
        <v>24</v>
      </c>
      <c r="C2698" s="6" t="s">
        <v>2758</v>
      </c>
      <c r="D2698" s="6">
        <v>216</v>
      </c>
      <c r="E2698" s="6" t="s">
        <v>2781</v>
      </c>
      <c r="F2698" s="6">
        <v>7339</v>
      </c>
      <c r="G2698" s="6" t="s">
        <v>2790</v>
      </c>
      <c r="H2698" s="6">
        <v>1</v>
      </c>
      <c r="I2698" s="6" t="s">
        <v>251</v>
      </c>
      <c r="J2698" s="6">
        <v>1</v>
      </c>
      <c r="K2698" s="6" t="s">
        <v>810</v>
      </c>
      <c r="L2698" s="8">
        <v>5</v>
      </c>
      <c r="M2698" s="6" t="s">
        <v>251</v>
      </c>
      <c r="N2698" s="6" t="s">
        <v>2761</v>
      </c>
      <c r="R2698" s="6" t="str">
        <f t="shared" si="42"/>
        <v>24216Thị trấn Cao Thượng11</v>
      </c>
    </row>
    <row r="2699" spans="1:18">
      <c r="A2699" s="6">
        <v>2698</v>
      </c>
      <c r="B2699" s="6">
        <v>24</v>
      </c>
      <c r="C2699" s="6" t="s">
        <v>2758</v>
      </c>
      <c r="D2699" s="6">
        <v>216</v>
      </c>
      <c r="E2699" s="6" t="s">
        <v>2781</v>
      </c>
      <c r="F2699" s="6">
        <v>7342</v>
      </c>
      <c r="G2699" s="6" t="s">
        <v>2791</v>
      </c>
      <c r="H2699" s="6">
        <v>2</v>
      </c>
      <c r="I2699" s="6" t="s">
        <v>297</v>
      </c>
      <c r="J2699" s="6">
        <v>1</v>
      </c>
      <c r="K2699" s="6" t="s">
        <v>810</v>
      </c>
      <c r="L2699" s="8">
        <v>6</v>
      </c>
      <c r="M2699" s="6" t="s">
        <v>297</v>
      </c>
      <c r="N2699" s="6" t="s">
        <v>2761</v>
      </c>
      <c r="R2699" s="6" t="str">
        <f t="shared" si="42"/>
        <v>24216Xã Việt Ngọc21</v>
      </c>
    </row>
    <row r="2700" spans="1:18">
      <c r="A2700" s="6">
        <v>2699</v>
      </c>
      <c r="B2700" s="6">
        <v>24</v>
      </c>
      <c r="C2700" s="6" t="s">
        <v>2758</v>
      </c>
      <c r="D2700" s="6">
        <v>216</v>
      </c>
      <c r="E2700" s="6" t="s">
        <v>2781</v>
      </c>
      <c r="F2700" s="6">
        <v>7345</v>
      </c>
      <c r="G2700" s="6" t="s">
        <v>2792</v>
      </c>
      <c r="H2700" s="6">
        <v>2</v>
      </c>
      <c r="I2700" s="6" t="s">
        <v>297</v>
      </c>
      <c r="J2700" s="6">
        <v>1</v>
      </c>
      <c r="K2700" s="6" t="s">
        <v>810</v>
      </c>
      <c r="L2700" s="8">
        <v>6</v>
      </c>
      <c r="M2700" s="6" t="s">
        <v>297</v>
      </c>
      <c r="N2700" s="6" t="s">
        <v>2761</v>
      </c>
      <c r="R2700" s="6" t="str">
        <f t="shared" si="42"/>
        <v>24216Xã Song Vân21</v>
      </c>
    </row>
    <row r="2701" spans="1:18">
      <c r="A2701" s="6">
        <v>2700</v>
      </c>
      <c r="B2701" s="6">
        <v>24</v>
      </c>
      <c r="C2701" s="6" t="s">
        <v>2758</v>
      </c>
      <c r="D2701" s="6">
        <v>216</v>
      </c>
      <c r="E2701" s="6" t="s">
        <v>2781</v>
      </c>
      <c r="F2701" s="6">
        <v>7348</v>
      </c>
      <c r="G2701" s="6" t="s">
        <v>2793</v>
      </c>
      <c r="H2701" s="6">
        <v>2</v>
      </c>
      <c r="I2701" s="6" t="s">
        <v>297</v>
      </c>
      <c r="J2701" s="6">
        <v>1</v>
      </c>
      <c r="K2701" s="6" t="s">
        <v>810</v>
      </c>
      <c r="L2701" s="8">
        <v>6</v>
      </c>
      <c r="M2701" s="6" t="s">
        <v>297</v>
      </c>
      <c r="N2701" s="6" t="s">
        <v>2761</v>
      </c>
      <c r="R2701" s="6" t="str">
        <f t="shared" si="42"/>
        <v>24216Xã Ngọc Châu21</v>
      </c>
    </row>
    <row r="2702" spans="1:18">
      <c r="A2702" s="6">
        <v>2701</v>
      </c>
      <c r="B2702" s="6">
        <v>24</v>
      </c>
      <c r="C2702" s="6" t="s">
        <v>2758</v>
      </c>
      <c r="D2702" s="6">
        <v>216</v>
      </c>
      <c r="E2702" s="6" t="s">
        <v>2781</v>
      </c>
      <c r="F2702" s="6">
        <v>7351</v>
      </c>
      <c r="G2702" s="6" t="s">
        <v>2794</v>
      </c>
      <c r="H2702" s="6">
        <v>2</v>
      </c>
      <c r="I2702" s="6" t="s">
        <v>297</v>
      </c>
      <c r="J2702" s="6">
        <v>1</v>
      </c>
      <c r="K2702" s="6" t="s">
        <v>810</v>
      </c>
      <c r="L2702" s="8">
        <v>6</v>
      </c>
      <c r="M2702" s="6" t="s">
        <v>297</v>
      </c>
      <c r="N2702" s="6" t="s">
        <v>2761</v>
      </c>
      <c r="R2702" s="6" t="str">
        <f t="shared" si="42"/>
        <v>24216Xã Ngọc Vân21</v>
      </c>
    </row>
    <row r="2703" spans="1:18">
      <c r="A2703" s="6">
        <v>2702</v>
      </c>
      <c r="B2703" s="6">
        <v>24</v>
      </c>
      <c r="C2703" s="6" t="s">
        <v>2758</v>
      </c>
      <c r="D2703" s="6">
        <v>216</v>
      </c>
      <c r="E2703" s="6" t="s">
        <v>2781</v>
      </c>
      <c r="F2703" s="6">
        <v>7354</v>
      </c>
      <c r="G2703" s="6" t="s">
        <v>2795</v>
      </c>
      <c r="H2703" s="6">
        <v>2</v>
      </c>
      <c r="I2703" s="6" t="s">
        <v>297</v>
      </c>
      <c r="J2703" s="6">
        <v>1</v>
      </c>
      <c r="K2703" s="6" t="s">
        <v>810</v>
      </c>
      <c r="L2703" s="8">
        <v>6</v>
      </c>
      <c r="M2703" s="6" t="s">
        <v>297</v>
      </c>
      <c r="N2703" s="6" t="s">
        <v>2761</v>
      </c>
      <c r="R2703" s="6" t="str">
        <f t="shared" si="42"/>
        <v>24216Xã Việt Lập21</v>
      </c>
    </row>
    <row r="2704" spans="1:18">
      <c r="A2704" s="6">
        <v>2703</v>
      </c>
      <c r="B2704" s="6">
        <v>24</v>
      </c>
      <c r="C2704" s="6" t="s">
        <v>2758</v>
      </c>
      <c r="D2704" s="6">
        <v>216</v>
      </c>
      <c r="E2704" s="6" t="s">
        <v>2781</v>
      </c>
      <c r="F2704" s="6">
        <v>7357</v>
      </c>
      <c r="G2704" s="6" t="s">
        <v>2796</v>
      </c>
      <c r="H2704" s="6">
        <v>2</v>
      </c>
      <c r="I2704" s="6" t="s">
        <v>297</v>
      </c>
      <c r="J2704" s="6">
        <v>1</v>
      </c>
      <c r="K2704" s="6" t="s">
        <v>810</v>
      </c>
      <c r="L2704" s="8">
        <v>6</v>
      </c>
      <c r="M2704" s="6" t="s">
        <v>297</v>
      </c>
      <c r="N2704" s="6" t="s">
        <v>2761</v>
      </c>
      <c r="R2704" s="6" t="str">
        <f t="shared" si="42"/>
        <v>24216Xã Liên Chung21</v>
      </c>
    </row>
    <row r="2705" spans="1:18">
      <c r="A2705" s="6">
        <v>2704</v>
      </c>
      <c r="B2705" s="6">
        <v>24</v>
      </c>
      <c r="C2705" s="6" t="s">
        <v>2758</v>
      </c>
      <c r="D2705" s="6">
        <v>216</v>
      </c>
      <c r="E2705" s="6" t="s">
        <v>2781</v>
      </c>
      <c r="F2705" s="6">
        <v>7360</v>
      </c>
      <c r="G2705" s="6" t="s">
        <v>2797</v>
      </c>
      <c r="H2705" s="6">
        <v>2</v>
      </c>
      <c r="I2705" s="6" t="s">
        <v>297</v>
      </c>
      <c r="J2705" s="6">
        <v>1</v>
      </c>
      <c r="K2705" s="6" t="s">
        <v>810</v>
      </c>
      <c r="L2705" s="8">
        <v>6</v>
      </c>
      <c r="M2705" s="6" t="s">
        <v>297</v>
      </c>
      <c r="N2705" s="6" t="s">
        <v>2761</v>
      </c>
      <c r="R2705" s="6" t="str">
        <f t="shared" si="42"/>
        <v>24216Xã Ngọc Thiện21</v>
      </c>
    </row>
    <row r="2706" spans="1:18">
      <c r="A2706" s="6">
        <v>2705</v>
      </c>
      <c r="B2706" s="6">
        <v>24</v>
      </c>
      <c r="C2706" s="6" t="s">
        <v>2758</v>
      </c>
      <c r="D2706" s="6">
        <v>216</v>
      </c>
      <c r="E2706" s="6" t="s">
        <v>2781</v>
      </c>
      <c r="F2706" s="6">
        <v>7363</v>
      </c>
      <c r="G2706" s="6" t="s">
        <v>2798</v>
      </c>
      <c r="H2706" s="6">
        <v>2</v>
      </c>
      <c r="I2706" s="6" t="s">
        <v>297</v>
      </c>
      <c r="J2706" s="6">
        <v>1</v>
      </c>
      <c r="K2706" s="6" t="s">
        <v>810</v>
      </c>
      <c r="L2706" s="8">
        <v>6</v>
      </c>
      <c r="M2706" s="6" t="s">
        <v>297</v>
      </c>
      <c r="N2706" s="6" t="s">
        <v>2761</v>
      </c>
      <c r="R2706" s="6" t="str">
        <f t="shared" si="42"/>
        <v>24216Xã Ngọc Lý21</v>
      </c>
    </row>
    <row r="2707" spans="1:18">
      <c r="A2707" s="6">
        <v>2706</v>
      </c>
      <c r="B2707" s="6">
        <v>24</v>
      </c>
      <c r="C2707" s="6" t="s">
        <v>2758</v>
      </c>
      <c r="D2707" s="6">
        <v>216</v>
      </c>
      <c r="E2707" s="6" t="s">
        <v>2781</v>
      </c>
      <c r="F2707" s="6">
        <v>7366</v>
      </c>
      <c r="G2707" s="6" t="s">
        <v>2799</v>
      </c>
      <c r="H2707" s="6">
        <v>2</v>
      </c>
      <c r="I2707" s="6" t="s">
        <v>297</v>
      </c>
      <c r="J2707" s="6">
        <v>1</v>
      </c>
      <c r="K2707" s="6" t="s">
        <v>810</v>
      </c>
      <c r="L2707" s="8">
        <v>6</v>
      </c>
      <c r="M2707" s="6" t="s">
        <v>297</v>
      </c>
      <c r="N2707" s="6" t="s">
        <v>2761</v>
      </c>
      <c r="R2707" s="6" t="str">
        <f t="shared" si="42"/>
        <v>24216Xã Quế Nham21</v>
      </c>
    </row>
    <row r="2708" spans="1:18">
      <c r="A2708" s="6">
        <v>2707</v>
      </c>
      <c r="B2708" s="6">
        <v>24</v>
      </c>
      <c r="C2708" s="6" t="s">
        <v>2758</v>
      </c>
      <c r="D2708" s="6">
        <v>217</v>
      </c>
      <c r="E2708" s="6" t="s">
        <v>2800</v>
      </c>
      <c r="F2708" s="6">
        <v>7375</v>
      </c>
      <c r="G2708" s="6" t="s">
        <v>2801</v>
      </c>
      <c r="H2708" s="6">
        <v>1</v>
      </c>
      <c r="I2708" s="6" t="s">
        <v>251</v>
      </c>
      <c r="J2708" s="6">
        <v>1</v>
      </c>
      <c r="K2708" s="6" t="s">
        <v>810</v>
      </c>
      <c r="L2708" s="8">
        <v>5</v>
      </c>
      <c r="M2708" s="6" t="s">
        <v>251</v>
      </c>
      <c r="N2708" s="6" t="s">
        <v>2761</v>
      </c>
      <c r="R2708" s="6" t="str">
        <f t="shared" si="42"/>
        <v>24217Thị trấn Vôi11</v>
      </c>
    </row>
    <row r="2709" spans="1:18">
      <c r="A2709" s="6">
        <v>2708</v>
      </c>
      <c r="B2709" s="6">
        <v>24</v>
      </c>
      <c r="C2709" s="6" t="s">
        <v>2758</v>
      </c>
      <c r="D2709" s="6">
        <v>217</v>
      </c>
      <c r="E2709" s="6" t="s">
        <v>2800</v>
      </c>
      <c r="F2709" s="6">
        <v>7378</v>
      </c>
      <c r="G2709" s="6" t="s">
        <v>2802</v>
      </c>
      <c r="H2709" s="6">
        <v>2</v>
      </c>
      <c r="I2709" s="6" t="s">
        <v>297</v>
      </c>
      <c r="J2709" s="6">
        <v>1</v>
      </c>
      <c r="K2709" s="6" t="s">
        <v>810</v>
      </c>
      <c r="L2709" s="8">
        <v>6</v>
      </c>
      <c r="M2709" s="6" t="s">
        <v>297</v>
      </c>
      <c r="N2709" s="6" t="s">
        <v>2761</v>
      </c>
      <c r="R2709" s="6" t="str">
        <f t="shared" si="42"/>
        <v>24217Xã Nghĩa Hòa21</v>
      </c>
    </row>
    <row r="2710" spans="1:18">
      <c r="A2710" s="6">
        <v>2709</v>
      </c>
      <c r="B2710" s="6">
        <v>24</v>
      </c>
      <c r="C2710" s="6" t="s">
        <v>2758</v>
      </c>
      <c r="D2710" s="6">
        <v>217</v>
      </c>
      <c r="E2710" s="6" t="s">
        <v>2800</v>
      </c>
      <c r="F2710" s="6">
        <v>7381</v>
      </c>
      <c r="G2710" s="6" t="s">
        <v>2803</v>
      </c>
      <c r="H2710" s="6">
        <v>2</v>
      </c>
      <c r="I2710" s="6" t="s">
        <v>297</v>
      </c>
      <c r="J2710" s="6">
        <v>1</v>
      </c>
      <c r="K2710" s="6" t="s">
        <v>810</v>
      </c>
      <c r="L2710" s="8">
        <v>6</v>
      </c>
      <c r="M2710" s="6" t="s">
        <v>297</v>
      </c>
      <c r="N2710" s="6" t="s">
        <v>2761</v>
      </c>
      <c r="R2710" s="6" t="str">
        <f t="shared" si="42"/>
        <v>24217Xã Nghĩa Hưng21</v>
      </c>
    </row>
    <row r="2711" spans="1:18">
      <c r="A2711" s="6">
        <v>2710</v>
      </c>
      <c r="B2711" s="6">
        <v>24</v>
      </c>
      <c r="C2711" s="6" t="s">
        <v>2758</v>
      </c>
      <c r="D2711" s="6">
        <v>217</v>
      </c>
      <c r="E2711" s="6" t="s">
        <v>2800</v>
      </c>
      <c r="F2711" s="6">
        <v>7384</v>
      </c>
      <c r="G2711" s="6" t="s">
        <v>2804</v>
      </c>
      <c r="H2711" s="6">
        <v>2</v>
      </c>
      <c r="I2711" s="6" t="s">
        <v>297</v>
      </c>
      <c r="J2711" s="6">
        <v>1</v>
      </c>
      <c r="K2711" s="6" t="s">
        <v>810</v>
      </c>
      <c r="L2711" s="8">
        <v>6</v>
      </c>
      <c r="M2711" s="6" t="s">
        <v>297</v>
      </c>
      <c r="N2711" s="6" t="s">
        <v>2761</v>
      </c>
      <c r="R2711" s="6" t="str">
        <f t="shared" si="42"/>
        <v>24217Xã Quang Thịnh21</v>
      </c>
    </row>
    <row r="2712" spans="1:18">
      <c r="A2712" s="6">
        <v>2711</v>
      </c>
      <c r="B2712" s="6">
        <v>24</v>
      </c>
      <c r="C2712" s="6" t="s">
        <v>2758</v>
      </c>
      <c r="D2712" s="6">
        <v>217</v>
      </c>
      <c r="E2712" s="6" t="s">
        <v>2800</v>
      </c>
      <c r="F2712" s="6">
        <v>7387</v>
      </c>
      <c r="G2712" s="6" t="s">
        <v>802</v>
      </c>
      <c r="H2712" s="6">
        <v>2</v>
      </c>
      <c r="I2712" s="6" t="s">
        <v>297</v>
      </c>
      <c r="J2712" s="6">
        <v>1</v>
      </c>
      <c r="K2712" s="6" t="s">
        <v>810</v>
      </c>
      <c r="L2712" s="8">
        <v>6</v>
      </c>
      <c r="M2712" s="6" t="s">
        <v>297</v>
      </c>
      <c r="N2712" s="6" t="s">
        <v>2761</v>
      </c>
      <c r="R2712" s="6" t="str">
        <f t="shared" si="42"/>
        <v>24217Xã Hương Sơn21</v>
      </c>
    </row>
    <row r="2713" spans="1:18">
      <c r="A2713" s="6">
        <v>2712</v>
      </c>
      <c r="B2713" s="6">
        <v>24</v>
      </c>
      <c r="C2713" s="6" t="s">
        <v>2758</v>
      </c>
      <c r="D2713" s="6">
        <v>217</v>
      </c>
      <c r="E2713" s="6" t="s">
        <v>2800</v>
      </c>
      <c r="F2713" s="6">
        <v>7390</v>
      </c>
      <c r="G2713" s="6" t="s">
        <v>2805</v>
      </c>
      <c r="H2713" s="6">
        <v>2</v>
      </c>
      <c r="I2713" s="6" t="s">
        <v>297</v>
      </c>
      <c r="J2713" s="6">
        <v>1</v>
      </c>
      <c r="K2713" s="6" t="s">
        <v>810</v>
      </c>
      <c r="L2713" s="8">
        <v>6</v>
      </c>
      <c r="M2713" s="6" t="s">
        <v>297</v>
      </c>
      <c r="N2713" s="6" t="s">
        <v>2761</v>
      </c>
      <c r="R2713" s="6" t="str">
        <f t="shared" si="42"/>
        <v>24217Xã Đào Mỹ21</v>
      </c>
    </row>
    <row r="2714" spans="1:18">
      <c r="A2714" s="6">
        <v>2713</v>
      </c>
      <c r="B2714" s="6">
        <v>24</v>
      </c>
      <c r="C2714" s="6" t="s">
        <v>2758</v>
      </c>
      <c r="D2714" s="6">
        <v>217</v>
      </c>
      <c r="E2714" s="6" t="s">
        <v>2800</v>
      </c>
      <c r="F2714" s="6">
        <v>7393</v>
      </c>
      <c r="G2714" s="6" t="s">
        <v>2806</v>
      </c>
      <c r="H2714" s="6">
        <v>2</v>
      </c>
      <c r="I2714" s="6" t="s">
        <v>297</v>
      </c>
      <c r="J2714" s="6">
        <v>1</v>
      </c>
      <c r="K2714" s="6" t="s">
        <v>810</v>
      </c>
      <c r="L2714" s="8">
        <v>6</v>
      </c>
      <c r="M2714" s="6" t="s">
        <v>297</v>
      </c>
      <c r="N2714" s="6" t="s">
        <v>2761</v>
      </c>
      <c r="R2714" s="6" t="str">
        <f t="shared" si="42"/>
        <v>24217Xã Tiên Lục21</v>
      </c>
    </row>
    <row r="2715" spans="1:18">
      <c r="A2715" s="6">
        <v>2714</v>
      </c>
      <c r="B2715" s="6">
        <v>24</v>
      </c>
      <c r="C2715" s="6" t="s">
        <v>2758</v>
      </c>
      <c r="D2715" s="6">
        <v>217</v>
      </c>
      <c r="E2715" s="6" t="s">
        <v>2800</v>
      </c>
      <c r="F2715" s="6">
        <v>7396</v>
      </c>
      <c r="G2715" s="6" t="s">
        <v>2807</v>
      </c>
      <c r="H2715" s="6">
        <v>2</v>
      </c>
      <c r="I2715" s="6" t="s">
        <v>297</v>
      </c>
      <c r="J2715" s="6">
        <v>1</v>
      </c>
      <c r="K2715" s="6" t="s">
        <v>810</v>
      </c>
      <c r="L2715" s="8">
        <v>6</v>
      </c>
      <c r="M2715" s="6" t="s">
        <v>297</v>
      </c>
      <c r="N2715" s="6" t="s">
        <v>2761</v>
      </c>
      <c r="R2715" s="6" t="str">
        <f t="shared" si="42"/>
        <v>24217Xã An Hà21</v>
      </c>
    </row>
    <row r="2716" spans="1:18">
      <c r="A2716" s="6">
        <v>2715</v>
      </c>
      <c r="B2716" s="6">
        <v>24</v>
      </c>
      <c r="C2716" s="6" t="s">
        <v>2758</v>
      </c>
      <c r="D2716" s="6">
        <v>217</v>
      </c>
      <c r="E2716" s="6" t="s">
        <v>2800</v>
      </c>
      <c r="F2716" s="6">
        <v>7399</v>
      </c>
      <c r="G2716" s="6" t="s">
        <v>2808</v>
      </c>
      <c r="H2716" s="6">
        <v>1</v>
      </c>
      <c r="I2716" s="6" t="s">
        <v>251</v>
      </c>
      <c r="J2716" s="6">
        <v>1</v>
      </c>
      <c r="K2716" s="6" t="s">
        <v>810</v>
      </c>
      <c r="L2716" s="8">
        <v>5</v>
      </c>
      <c r="M2716" s="6" t="s">
        <v>251</v>
      </c>
      <c r="N2716" s="6" t="s">
        <v>2761</v>
      </c>
      <c r="R2716" s="6" t="str">
        <f t="shared" si="42"/>
        <v>24217Thị trấn Kép11</v>
      </c>
    </row>
    <row r="2717" spans="1:18">
      <c r="A2717" s="6">
        <v>2716</v>
      </c>
      <c r="B2717" s="6">
        <v>24</v>
      </c>
      <c r="C2717" s="6" t="s">
        <v>2758</v>
      </c>
      <c r="D2717" s="6">
        <v>217</v>
      </c>
      <c r="E2717" s="6" t="s">
        <v>2800</v>
      </c>
      <c r="F2717" s="6">
        <v>7402</v>
      </c>
      <c r="G2717" s="6" t="s">
        <v>2809</v>
      </c>
      <c r="H2717" s="6">
        <v>2</v>
      </c>
      <c r="I2717" s="6" t="s">
        <v>297</v>
      </c>
      <c r="J2717" s="6">
        <v>1</v>
      </c>
      <c r="K2717" s="6" t="s">
        <v>810</v>
      </c>
      <c r="L2717" s="8">
        <v>6</v>
      </c>
      <c r="M2717" s="6" t="s">
        <v>297</v>
      </c>
      <c r="N2717" s="6" t="s">
        <v>2761</v>
      </c>
      <c r="R2717" s="6" t="str">
        <f t="shared" si="42"/>
        <v>24217Xã Mỹ Hà21</v>
      </c>
    </row>
    <row r="2718" spans="1:18">
      <c r="A2718" s="6">
        <v>2717</v>
      </c>
      <c r="B2718" s="6">
        <v>24</v>
      </c>
      <c r="C2718" s="6" t="s">
        <v>2758</v>
      </c>
      <c r="D2718" s="6">
        <v>217</v>
      </c>
      <c r="E2718" s="6" t="s">
        <v>2800</v>
      </c>
      <c r="F2718" s="6">
        <v>7405</v>
      </c>
      <c r="G2718" s="6" t="s">
        <v>2810</v>
      </c>
      <c r="H2718" s="6">
        <v>2</v>
      </c>
      <c r="I2718" s="6" t="s">
        <v>297</v>
      </c>
      <c r="J2718" s="6">
        <v>1</v>
      </c>
      <c r="K2718" s="6" t="s">
        <v>810</v>
      </c>
      <c r="L2718" s="8">
        <v>6</v>
      </c>
      <c r="M2718" s="6" t="s">
        <v>297</v>
      </c>
      <c r="N2718" s="6" t="s">
        <v>2761</v>
      </c>
      <c r="R2718" s="6" t="str">
        <f t="shared" si="42"/>
        <v>24217Xã Hương Lạc21</v>
      </c>
    </row>
    <row r="2719" spans="1:18">
      <c r="A2719" s="6">
        <v>2718</v>
      </c>
      <c r="B2719" s="6">
        <v>24</v>
      </c>
      <c r="C2719" s="6" t="s">
        <v>2758</v>
      </c>
      <c r="D2719" s="6">
        <v>217</v>
      </c>
      <c r="E2719" s="6" t="s">
        <v>2800</v>
      </c>
      <c r="F2719" s="6">
        <v>7408</v>
      </c>
      <c r="G2719" s="6" t="s">
        <v>2811</v>
      </c>
      <c r="H2719" s="6">
        <v>2</v>
      </c>
      <c r="I2719" s="6" t="s">
        <v>297</v>
      </c>
      <c r="J2719" s="6">
        <v>1</v>
      </c>
      <c r="K2719" s="6" t="s">
        <v>810</v>
      </c>
      <c r="L2719" s="8">
        <v>6</v>
      </c>
      <c r="M2719" s="6" t="s">
        <v>297</v>
      </c>
      <c r="N2719" s="6" t="s">
        <v>2761</v>
      </c>
      <c r="R2719" s="6" t="str">
        <f t="shared" si="42"/>
        <v>24217Xã Dương Đức21</v>
      </c>
    </row>
    <row r="2720" spans="1:18">
      <c r="A2720" s="6">
        <v>2719</v>
      </c>
      <c r="B2720" s="6">
        <v>24</v>
      </c>
      <c r="C2720" s="6" t="s">
        <v>2758</v>
      </c>
      <c r="D2720" s="6">
        <v>217</v>
      </c>
      <c r="E2720" s="6" t="s">
        <v>2800</v>
      </c>
      <c r="F2720" s="6">
        <v>7411</v>
      </c>
      <c r="G2720" s="6" t="s">
        <v>1384</v>
      </c>
      <c r="H2720" s="6">
        <v>2</v>
      </c>
      <c r="I2720" s="6" t="s">
        <v>297</v>
      </c>
      <c r="J2720" s="6">
        <v>1</v>
      </c>
      <c r="K2720" s="6" t="s">
        <v>810</v>
      </c>
      <c r="L2720" s="8">
        <v>6</v>
      </c>
      <c r="M2720" s="6" t="s">
        <v>297</v>
      </c>
      <c r="N2720" s="6" t="s">
        <v>2761</v>
      </c>
      <c r="R2720" s="6" t="str">
        <f t="shared" si="42"/>
        <v>24217Xã Tân Thanh21</v>
      </c>
    </row>
    <row r="2721" spans="1:18">
      <c r="A2721" s="6">
        <v>2720</v>
      </c>
      <c r="B2721" s="6">
        <v>24</v>
      </c>
      <c r="C2721" s="6" t="s">
        <v>2758</v>
      </c>
      <c r="D2721" s="6">
        <v>217</v>
      </c>
      <c r="E2721" s="6" t="s">
        <v>2800</v>
      </c>
      <c r="F2721" s="6">
        <v>7414</v>
      </c>
      <c r="G2721" s="6" t="s">
        <v>442</v>
      </c>
      <c r="H2721" s="6">
        <v>2</v>
      </c>
      <c r="I2721" s="6" t="s">
        <v>297</v>
      </c>
      <c r="J2721" s="6">
        <v>1</v>
      </c>
      <c r="K2721" s="6" t="s">
        <v>810</v>
      </c>
      <c r="L2721" s="8">
        <v>6</v>
      </c>
      <c r="M2721" s="6" t="s">
        <v>297</v>
      </c>
      <c r="N2721" s="6" t="s">
        <v>2761</v>
      </c>
      <c r="R2721" s="6" t="str">
        <f t="shared" si="42"/>
        <v>24217Xã Yên Mỹ21</v>
      </c>
    </row>
    <row r="2722" spans="1:18">
      <c r="A2722" s="6">
        <v>2721</v>
      </c>
      <c r="B2722" s="6">
        <v>24</v>
      </c>
      <c r="C2722" s="6" t="s">
        <v>2758</v>
      </c>
      <c r="D2722" s="6">
        <v>217</v>
      </c>
      <c r="E2722" s="6" t="s">
        <v>2800</v>
      </c>
      <c r="F2722" s="6">
        <v>7417</v>
      </c>
      <c r="G2722" s="6" t="s">
        <v>366</v>
      </c>
      <c r="H2722" s="6">
        <v>2</v>
      </c>
      <c r="I2722" s="6" t="s">
        <v>297</v>
      </c>
      <c r="J2722" s="6">
        <v>1</v>
      </c>
      <c r="K2722" s="6" t="s">
        <v>810</v>
      </c>
      <c r="L2722" s="8">
        <v>6</v>
      </c>
      <c r="M2722" s="6" t="s">
        <v>297</v>
      </c>
      <c r="N2722" s="6" t="s">
        <v>2761</v>
      </c>
      <c r="R2722" s="6" t="str">
        <f t="shared" si="42"/>
        <v>24217Xã Tân Hưng21</v>
      </c>
    </row>
    <row r="2723" spans="1:18">
      <c r="A2723" s="6">
        <v>2722</v>
      </c>
      <c r="B2723" s="6">
        <v>24</v>
      </c>
      <c r="C2723" s="6" t="s">
        <v>2758</v>
      </c>
      <c r="D2723" s="6">
        <v>217</v>
      </c>
      <c r="E2723" s="6" t="s">
        <v>2800</v>
      </c>
      <c r="F2723" s="6">
        <v>7420</v>
      </c>
      <c r="G2723" s="6" t="s">
        <v>2812</v>
      </c>
      <c r="H2723" s="6">
        <v>2</v>
      </c>
      <c r="I2723" s="6" t="s">
        <v>297</v>
      </c>
      <c r="J2723" s="6">
        <v>1</v>
      </c>
      <c r="K2723" s="6" t="s">
        <v>810</v>
      </c>
      <c r="L2723" s="8">
        <v>6</v>
      </c>
      <c r="M2723" s="6" t="s">
        <v>297</v>
      </c>
      <c r="N2723" s="6" t="s">
        <v>2761</v>
      </c>
      <c r="R2723" s="6" t="str">
        <f t="shared" si="42"/>
        <v>24217Xã Mỹ Thái21</v>
      </c>
    </row>
    <row r="2724" spans="1:18">
      <c r="A2724" s="6">
        <v>2723</v>
      </c>
      <c r="B2724" s="6">
        <v>24</v>
      </c>
      <c r="C2724" s="6" t="s">
        <v>2758</v>
      </c>
      <c r="D2724" s="6">
        <v>217</v>
      </c>
      <c r="E2724" s="6" t="s">
        <v>2800</v>
      </c>
      <c r="F2724" s="6">
        <v>7426</v>
      </c>
      <c r="G2724" s="6" t="s">
        <v>2813</v>
      </c>
      <c r="H2724" s="6">
        <v>2</v>
      </c>
      <c r="I2724" s="6" t="s">
        <v>297</v>
      </c>
      <c r="J2724" s="6">
        <v>1</v>
      </c>
      <c r="K2724" s="6" t="s">
        <v>810</v>
      </c>
      <c r="L2724" s="8">
        <v>6</v>
      </c>
      <c r="M2724" s="6" t="s">
        <v>297</v>
      </c>
      <c r="N2724" s="6" t="s">
        <v>2761</v>
      </c>
      <c r="R2724" s="6" t="str">
        <f t="shared" si="42"/>
        <v>24217Xã Xương Lâm21</v>
      </c>
    </row>
    <row r="2725" spans="1:18">
      <c r="A2725" s="6">
        <v>2724</v>
      </c>
      <c r="B2725" s="6">
        <v>24</v>
      </c>
      <c r="C2725" s="6" t="s">
        <v>2758</v>
      </c>
      <c r="D2725" s="6">
        <v>217</v>
      </c>
      <c r="E2725" s="6" t="s">
        <v>2800</v>
      </c>
      <c r="F2725" s="6">
        <v>7429</v>
      </c>
      <c r="G2725" s="6" t="s">
        <v>2814</v>
      </c>
      <c r="H2725" s="6">
        <v>2</v>
      </c>
      <c r="I2725" s="6" t="s">
        <v>297</v>
      </c>
      <c r="J2725" s="6">
        <v>1</v>
      </c>
      <c r="K2725" s="6" t="s">
        <v>810</v>
      </c>
      <c r="L2725" s="8">
        <v>6</v>
      </c>
      <c r="M2725" s="6" t="s">
        <v>297</v>
      </c>
      <c r="N2725" s="6" t="s">
        <v>2761</v>
      </c>
      <c r="R2725" s="6" t="str">
        <f t="shared" si="42"/>
        <v>24217Xã Xuân Hương21</v>
      </c>
    </row>
    <row r="2726" spans="1:18">
      <c r="A2726" s="6">
        <v>2725</v>
      </c>
      <c r="B2726" s="6">
        <v>24</v>
      </c>
      <c r="C2726" s="6" t="s">
        <v>2758</v>
      </c>
      <c r="D2726" s="6">
        <v>217</v>
      </c>
      <c r="E2726" s="6" t="s">
        <v>2800</v>
      </c>
      <c r="F2726" s="6">
        <v>7432</v>
      </c>
      <c r="G2726" s="6" t="s">
        <v>2815</v>
      </c>
      <c r="H2726" s="6">
        <v>2</v>
      </c>
      <c r="I2726" s="6" t="s">
        <v>297</v>
      </c>
      <c r="J2726" s="6">
        <v>1</v>
      </c>
      <c r="K2726" s="6" t="s">
        <v>810</v>
      </c>
      <c r="L2726" s="8">
        <v>6</v>
      </c>
      <c r="M2726" s="6" t="s">
        <v>297</v>
      </c>
      <c r="N2726" s="6" t="s">
        <v>2761</v>
      </c>
      <c r="R2726" s="6" t="str">
        <f t="shared" si="42"/>
        <v>24217Xã Tân Dĩnh21</v>
      </c>
    </row>
    <row r="2727" spans="1:18">
      <c r="A2727" s="6">
        <v>2726</v>
      </c>
      <c r="B2727" s="6">
        <v>24</v>
      </c>
      <c r="C2727" s="6" t="s">
        <v>2758</v>
      </c>
      <c r="D2727" s="6">
        <v>217</v>
      </c>
      <c r="E2727" s="6" t="s">
        <v>2800</v>
      </c>
      <c r="F2727" s="6">
        <v>7435</v>
      </c>
      <c r="G2727" s="6" t="s">
        <v>2816</v>
      </c>
      <c r="H2727" s="6">
        <v>2</v>
      </c>
      <c r="I2727" s="6" t="s">
        <v>297</v>
      </c>
      <c r="J2727" s="6">
        <v>1</v>
      </c>
      <c r="K2727" s="6" t="s">
        <v>810</v>
      </c>
      <c r="L2727" s="8">
        <v>6</v>
      </c>
      <c r="M2727" s="6" t="s">
        <v>297</v>
      </c>
      <c r="N2727" s="6" t="s">
        <v>2761</v>
      </c>
      <c r="R2727" s="6" t="str">
        <f t="shared" si="42"/>
        <v>24217Xã Đại Lâm21</v>
      </c>
    </row>
    <row r="2728" spans="1:18">
      <c r="A2728" s="6">
        <v>2727</v>
      </c>
      <c r="B2728" s="6">
        <v>24</v>
      </c>
      <c r="C2728" s="6" t="s">
        <v>2758</v>
      </c>
      <c r="D2728" s="6">
        <v>217</v>
      </c>
      <c r="E2728" s="6" t="s">
        <v>2800</v>
      </c>
      <c r="F2728" s="6">
        <v>7438</v>
      </c>
      <c r="G2728" s="6" t="s">
        <v>2817</v>
      </c>
      <c r="H2728" s="6">
        <v>2</v>
      </c>
      <c r="I2728" s="6" t="s">
        <v>297</v>
      </c>
      <c r="J2728" s="6">
        <v>1</v>
      </c>
      <c r="K2728" s="6" t="s">
        <v>810</v>
      </c>
      <c r="L2728" s="8">
        <v>6</v>
      </c>
      <c r="M2728" s="6" t="s">
        <v>297</v>
      </c>
      <c r="N2728" s="6" t="s">
        <v>2761</v>
      </c>
      <c r="R2728" s="6" t="str">
        <f t="shared" si="42"/>
        <v>24217Xã Thái Đào21</v>
      </c>
    </row>
    <row r="2729" spans="1:18">
      <c r="A2729" s="6">
        <v>2728</v>
      </c>
      <c r="B2729" s="6">
        <v>24</v>
      </c>
      <c r="C2729" s="6" t="s">
        <v>2758</v>
      </c>
      <c r="D2729" s="6">
        <v>218</v>
      </c>
      <c r="E2729" s="6" t="s">
        <v>2818</v>
      </c>
      <c r="F2729" s="6">
        <v>7444</v>
      </c>
      <c r="G2729" s="6" t="s">
        <v>2819</v>
      </c>
      <c r="H2729" s="6">
        <v>1</v>
      </c>
      <c r="I2729" s="6" t="s">
        <v>251</v>
      </c>
      <c r="J2729" s="6">
        <v>1</v>
      </c>
      <c r="K2729" s="6" t="s">
        <v>810</v>
      </c>
      <c r="L2729" s="8">
        <v>5</v>
      </c>
      <c r="M2729" s="6" t="s">
        <v>251</v>
      </c>
      <c r="N2729" s="6" t="s">
        <v>2761</v>
      </c>
      <c r="R2729" s="6" t="str">
        <f t="shared" si="42"/>
        <v>24218Thị trấn Đồi Ngô11</v>
      </c>
    </row>
    <row r="2730" spans="1:18">
      <c r="A2730" s="6">
        <v>2729</v>
      </c>
      <c r="B2730" s="6">
        <v>24</v>
      </c>
      <c r="C2730" s="6" t="s">
        <v>2758</v>
      </c>
      <c r="D2730" s="6">
        <v>218</v>
      </c>
      <c r="E2730" s="6" t="s">
        <v>2818</v>
      </c>
      <c r="F2730" s="6">
        <v>7450</v>
      </c>
      <c r="G2730" s="6" t="s">
        <v>2820</v>
      </c>
      <c r="H2730" s="6">
        <v>2</v>
      </c>
      <c r="I2730" s="6" t="s">
        <v>297</v>
      </c>
      <c r="J2730" s="6">
        <v>1</v>
      </c>
      <c r="K2730" s="6" t="s">
        <v>810</v>
      </c>
      <c r="L2730" s="8">
        <v>6</v>
      </c>
      <c r="M2730" s="6" t="s">
        <v>297</v>
      </c>
      <c r="N2730" s="6" t="s">
        <v>2761</v>
      </c>
      <c r="R2730" s="6" t="str">
        <f t="shared" si="42"/>
        <v>24218Xã Đông Hưng21</v>
      </c>
    </row>
    <row r="2731" spans="1:18">
      <c r="A2731" s="6">
        <v>2730</v>
      </c>
      <c r="B2731" s="6">
        <v>24</v>
      </c>
      <c r="C2731" s="6" t="s">
        <v>2758</v>
      </c>
      <c r="D2731" s="6">
        <v>218</v>
      </c>
      <c r="E2731" s="6" t="s">
        <v>2818</v>
      </c>
      <c r="F2731" s="6">
        <v>7453</v>
      </c>
      <c r="G2731" s="6" t="s">
        <v>2821</v>
      </c>
      <c r="H2731" s="6">
        <v>2</v>
      </c>
      <c r="I2731" s="6" t="s">
        <v>297</v>
      </c>
      <c r="J2731" s="6">
        <v>1</v>
      </c>
      <c r="K2731" s="6" t="s">
        <v>810</v>
      </c>
      <c r="L2731" s="8">
        <v>6</v>
      </c>
      <c r="M2731" s="6" t="s">
        <v>297</v>
      </c>
      <c r="N2731" s="6" t="s">
        <v>2761</v>
      </c>
      <c r="R2731" s="6" t="str">
        <f t="shared" si="42"/>
        <v>24218Xã Đông Phú21</v>
      </c>
    </row>
    <row r="2732" spans="1:18">
      <c r="A2732" s="6">
        <v>2731</v>
      </c>
      <c r="B2732" s="6">
        <v>24</v>
      </c>
      <c r="C2732" s="6" t="s">
        <v>2758</v>
      </c>
      <c r="D2732" s="6">
        <v>218</v>
      </c>
      <c r="E2732" s="6" t="s">
        <v>2818</v>
      </c>
      <c r="F2732" s="6">
        <v>7456</v>
      </c>
      <c r="G2732" s="6" t="s">
        <v>2822</v>
      </c>
      <c r="H2732" s="6">
        <v>2</v>
      </c>
      <c r="I2732" s="6" t="s">
        <v>297</v>
      </c>
      <c r="J2732" s="6">
        <v>1</v>
      </c>
      <c r="K2732" s="6" t="s">
        <v>810</v>
      </c>
      <c r="L2732" s="8">
        <v>6</v>
      </c>
      <c r="M2732" s="6" t="s">
        <v>297</v>
      </c>
      <c r="N2732" s="6" t="s">
        <v>2761</v>
      </c>
      <c r="R2732" s="6" t="str">
        <f t="shared" si="42"/>
        <v>24218Xã Tam Dị21</v>
      </c>
    </row>
    <row r="2733" spans="1:18">
      <c r="A2733" s="6">
        <v>2732</v>
      </c>
      <c r="B2733" s="6">
        <v>24</v>
      </c>
      <c r="C2733" s="6" t="s">
        <v>2758</v>
      </c>
      <c r="D2733" s="6">
        <v>218</v>
      </c>
      <c r="E2733" s="6" t="s">
        <v>2818</v>
      </c>
      <c r="F2733" s="6">
        <v>7459</v>
      </c>
      <c r="G2733" s="6" t="s">
        <v>2823</v>
      </c>
      <c r="H2733" s="6">
        <v>2</v>
      </c>
      <c r="I2733" s="6" t="s">
        <v>297</v>
      </c>
      <c r="J2733" s="6">
        <v>1</v>
      </c>
      <c r="K2733" s="6" t="s">
        <v>810</v>
      </c>
      <c r="L2733" s="8">
        <v>6</v>
      </c>
      <c r="M2733" s="6" t="s">
        <v>297</v>
      </c>
      <c r="N2733" s="6" t="s">
        <v>2761</v>
      </c>
      <c r="R2733" s="6" t="str">
        <f t="shared" si="42"/>
        <v>24218Xã Bảo Sơn21</v>
      </c>
    </row>
    <row r="2734" spans="1:18">
      <c r="A2734" s="6">
        <v>2733</v>
      </c>
      <c r="B2734" s="6">
        <v>24</v>
      </c>
      <c r="C2734" s="6" t="s">
        <v>2758</v>
      </c>
      <c r="D2734" s="6">
        <v>218</v>
      </c>
      <c r="E2734" s="6" t="s">
        <v>2818</v>
      </c>
      <c r="F2734" s="6">
        <v>7462</v>
      </c>
      <c r="G2734" s="6" t="s">
        <v>2824</v>
      </c>
      <c r="H2734" s="6">
        <v>2</v>
      </c>
      <c r="I2734" s="6" t="s">
        <v>297</v>
      </c>
      <c r="J2734" s="6">
        <v>1</v>
      </c>
      <c r="K2734" s="6" t="s">
        <v>810</v>
      </c>
      <c r="L2734" s="8">
        <v>6</v>
      </c>
      <c r="M2734" s="6" t="s">
        <v>297</v>
      </c>
      <c r="N2734" s="6" t="s">
        <v>2761</v>
      </c>
      <c r="R2734" s="6" t="str">
        <f t="shared" si="42"/>
        <v>24218Xã Bảo Đài21</v>
      </c>
    </row>
    <row r="2735" spans="1:18">
      <c r="A2735" s="6">
        <v>2734</v>
      </c>
      <c r="B2735" s="6">
        <v>24</v>
      </c>
      <c r="C2735" s="6" t="s">
        <v>2758</v>
      </c>
      <c r="D2735" s="6">
        <v>218</v>
      </c>
      <c r="E2735" s="6" t="s">
        <v>2818</v>
      </c>
      <c r="F2735" s="6">
        <v>7465</v>
      </c>
      <c r="G2735" s="6" t="s">
        <v>472</v>
      </c>
      <c r="H2735" s="6">
        <v>2</v>
      </c>
      <c r="I2735" s="6" t="s">
        <v>297</v>
      </c>
      <c r="J2735" s="6">
        <v>1</v>
      </c>
      <c r="K2735" s="6" t="s">
        <v>810</v>
      </c>
      <c r="L2735" s="8">
        <v>6</v>
      </c>
      <c r="M2735" s="6" t="s">
        <v>297</v>
      </c>
      <c r="N2735" s="6" t="s">
        <v>2761</v>
      </c>
      <c r="R2735" s="6" t="str">
        <f t="shared" si="42"/>
        <v>24218Xã Thanh Lâm21</v>
      </c>
    </row>
    <row r="2736" spans="1:18">
      <c r="A2736" s="6">
        <v>2735</v>
      </c>
      <c r="B2736" s="6">
        <v>24</v>
      </c>
      <c r="C2736" s="6" t="s">
        <v>2758</v>
      </c>
      <c r="D2736" s="6">
        <v>218</v>
      </c>
      <c r="E2736" s="6" t="s">
        <v>2818</v>
      </c>
      <c r="F2736" s="6">
        <v>7468</v>
      </c>
      <c r="G2736" s="6" t="s">
        <v>2825</v>
      </c>
      <c r="H2736" s="6">
        <v>2</v>
      </c>
      <c r="I2736" s="6" t="s">
        <v>297</v>
      </c>
      <c r="J2736" s="6">
        <v>1</v>
      </c>
      <c r="K2736" s="6" t="s">
        <v>810</v>
      </c>
      <c r="L2736" s="8">
        <v>6</v>
      </c>
      <c r="M2736" s="6" t="s">
        <v>297</v>
      </c>
      <c r="N2736" s="6" t="s">
        <v>2761</v>
      </c>
      <c r="R2736" s="6" t="str">
        <f t="shared" si="42"/>
        <v>24218Xã Tiên Nha21</v>
      </c>
    </row>
    <row r="2737" spans="1:18">
      <c r="A2737" s="6">
        <v>2736</v>
      </c>
      <c r="B2737" s="6">
        <v>24</v>
      </c>
      <c r="C2737" s="6" t="s">
        <v>2758</v>
      </c>
      <c r="D2737" s="6">
        <v>218</v>
      </c>
      <c r="E2737" s="6" t="s">
        <v>2818</v>
      </c>
      <c r="F2737" s="6">
        <v>7471</v>
      </c>
      <c r="G2737" s="6" t="s">
        <v>2826</v>
      </c>
      <c r="H2737" s="6">
        <v>2</v>
      </c>
      <c r="I2737" s="6" t="s">
        <v>297</v>
      </c>
      <c r="J2737" s="6">
        <v>1</v>
      </c>
      <c r="K2737" s="6" t="s">
        <v>810</v>
      </c>
      <c r="L2737" s="8">
        <v>6</v>
      </c>
      <c r="M2737" s="6" t="s">
        <v>297</v>
      </c>
      <c r="N2737" s="6" t="s">
        <v>2761</v>
      </c>
      <c r="R2737" s="6" t="str">
        <f t="shared" si="42"/>
        <v>24218Xã Trường Giang21</v>
      </c>
    </row>
    <row r="2738" spans="1:18">
      <c r="A2738" s="6">
        <v>2737</v>
      </c>
      <c r="B2738" s="6">
        <v>24</v>
      </c>
      <c r="C2738" s="6" t="s">
        <v>2758</v>
      </c>
      <c r="D2738" s="6">
        <v>218</v>
      </c>
      <c r="E2738" s="6" t="s">
        <v>2818</v>
      </c>
      <c r="F2738" s="6">
        <v>7477</v>
      </c>
      <c r="G2738" s="6" t="s">
        <v>2827</v>
      </c>
      <c r="H2738" s="6">
        <v>2</v>
      </c>
      <c r="I2738" s="6" t="s">
        <v>297</v>
      </c>
      <c r="J2738" s="6">
        <v>1</v>
      </c>
      <c r="K2738" s="6" t="s">
        <v>810</v>
      </c>
      <c r="L2738" s="8">
        <v>6</v>
      </c>
      <c r="M2738" s="6" t="s">
        <v>297</v>
      </c>
      <c r="N2738" s="6" t="s">
        <v>2761</v>
      </c>
      <c r="R2738" s="6" t="str">
        <f t="shared" si="42"/>
        <v>24218Xã Phương Sơn21</v>
      </c>
    </row>
    <row r="2739" spans="1:18">
      <c r="A2739" s="6">
        <v>2738</v>
      </c>
      <c r="B2739" s="6">
        <v>24</v>
      </c>
      <c r="C2739" s="6" t="s">
        <v>2758</v>
      </c>
      <c r="D2739" s="6">
        <v>218</v>
      </c>
      <c r="E2739" s="6" t="s">
        <v>2818</v>
      </c>
      <c r="F2739" s="6">
        <v>7480</v>
      </c>
      <c r="G2739" s="6" t="s">
        <v>2828</v>
      </c>
      <c r="H2739" s="6">
        <v>2</v>
      </c>
      <c r="I2739" s="6" t="s">
        <v>297</v>
      </c>
      <c r="J2739" s="6">
        <v>1</v>
      </c>
      <c r="K2739" s="6" t="s">
        <v>810</v>
      </c>
      <c r="L2739" s="8">
        <v>6</v>
      </c>
      <c r="M2739" s="6" t="s">
        <v>297</v>
      </c>
      <c r="N2739" s="6" t="s">
        <v>2761</v>
      </c>
      <c r="R2739" s="6" t="str">
        <f t="shared" si="42"/>
        <v>24218Xã Chu Điện21</v>
      </c>
    </row>
    <row r="2740" spans="1:18">
      <c r="A2740" s="6">
        <v>2739</v>
      </c>
      <c r="B2740" s="6">
        <v>24</v>
      </c>
      <c r="C2740" s="6" t="s">
        <v>2758</v>
      </c>
      <c r="D2740" s="6">
        <v>218</v>
      </c>
      <c r="E2740" s="6" t="s">
        <v>2818</v>
      </c>
      <c r="F2740" s="6">
        <v>7483</v>
      </c>
      <c r="G2740" s="6" t="s">
        <v>2829</v>
      </c>
      <c r="H2740" s="6">
        <v>2</v>
      </c>
      <c r="I2740" s="6" t="s">
        <v>297</v>
      </c>
      <c r="J2740" s="6">
        <v>1</v>
      </c>
      <c r="K2740" s="6" t="s">
        <v>810</v>
      </c>
      <c r="L2740" s="8">
        <v>6</v>
      </c>
      <c r="M2740" s="6" t="s">
        <v>297</v>
      </c>
      <c r="N2740" s="6" t="s">
        <v>2761</v>
      </c>
      <c r="R2740" s="6" t="str">
        <f t="shared" si="42"/>
        <v>24218Xã Cương Sơn21</v>
      </c>
    </row>
    <row r="2741" spans="1:18">
      <c r="A2741" s="6">
        <v>2740</v>
      </c>
      <c r="B2741" s="6">
        <v>24</v>
      </c>
      <c r="C2741" s="6" t="s">
        <v>2758</v>
      </c>
      <c r="D2741" s="6">
        <v>218</v>
      </c>
      <c r="E2741" s="6" t="s">
        <v>2818</v>
      </c>
      <c r="F2741" s="6">
        <v>7486</v>
      </c>
      <c r="G2741" s="6" t="s">
        <v>2830</v>
      </c>
      <c r="H2741" s="6">
        <v>2</v>
      </c>
      <c r="I2741" s="6" t="s">
        <v>297</v>
      </c>
      <c r="J2741" s="6">
        <v>1</v>
      </c>
      <c r="K2741" s="6" t="s">
        <v>810</v>
      </c>
      <c r="L2741" s="8">
        <v>6</v>
      </c>
      <c r="M2741" s="6" t="s">
        <v>297</v>
      </c>
      <c r="N2741" s="6" t="s">
        <v>2761</v>
      </c>
      <c r="R2741" s="6" t="str">
        <f t="shared" si="42"/>
        <v>24218Xã Nghĩa Phương21</v>
      </c>
    </row>
    <row r="2742" spans="1:18">
      <c r="A2742" s="6">
        <v>2741</v>
      </c>
      <c r="B2742" s="6">
        <v>24</v>
      </c>
      <c r="C2742" s="6" t="s">
        <v>2758</v>
      </c>
      <c r="D2742" s="6">
        <v>218</v>
      </c>
      <c r="E2742" s="6" t="s">
        <v>2818</v>
      </c>
      <c r="F2742" s="6">
        <v>7489</v>
      </c>
      <c r="G2742" s="6" t="s">
        <v>2364</v>
      </c>
      <c r="H2742" s="6">
        <v>2</v>
      </c>
      <c r="I2742" s="6" t="s">
        <v>297</v>
      </c>
      <c r="J2742" s="6">
        <v>1</v>
      </c>
      <c r="K2742" s="6" t="s">
        <v>810</v>
      </c>
      <c r="L2742" s="8">
        <v>6</v>
      </c>
      <c r="M2742" s="6" t="s">
        <v>297</v>
      </c>
      <c r="N2742" s="6" t="s">
        <v>2761</v>
      </c>
      <c r="R2742" s="6" t="str">
        <f t="shared" si="42"/>
        <v>24218Xã Vô Tranh21</v>
      </c>
    </row>
    <row r="2743" spans="1:18">
      <c r="A2743" s="6">
        <v>2742</v>
      </c>
      <c r="B2743" s="6">
        <v>24</v>
      </c>
      <c r="C2743" s="6" t="s">
        <v>2758</v>
      </c>
      <c r="D2743" s="6">
        <v>218</v>
      </c>
      <c r="E2743" s="6" t="s">
        <v>2818</v>
      </c>
      <c r="F2743" s="6">
        <v>7492</v>
      </c>
      <c r="G2743" s="6" t="s">
        <v>2205</v>
      </c>
      <c r="H2743" s="6">
        <v>2</v>
      </c>
      <c r="I2743" s="6" t="s">
        <v>297</v>
      </c>
      <c r="J2743" s="6">
        <v>1</v>
      </c>
      <c r="K2743" s="6" t="s">
        <v>810</v>
      </c>
      <c r="L2743" s="8">
        <v>6</v>
      </c>
      <c r="M2743" s="6" t="s">
        <v>297</v>
      </c>
      <c r="N2743" s="6" t="s">
        <v>2761</v>
      </c>
      <c r="R2743" s="6" t="str">
        <f t="shared" si="42"/>
        <v>24218Xã Bình Sơn21</v>
      </c>
    </row>
    <row r="2744" spans="1:18">
      <c r="A2744" s="6">
        <v>2743</v>
      </c>
      <c r="B2744" s="6">
        <v>24</v>
      </c>
      <c r="C2744" s="6" t="s">
        <v>2758</v>
      </c>
      <c r="D2744" s="6">
        <v>218</v>
      </c>
      <c r="E2744" s="6" t="s">
        <v>2818</v>
      </c>
      <c r="F2744" s="6">
        <v>7495</v>
      </c>
      <c r="G2744" s="6" t="s">
        <v>2831</v>
      </c>
      <c r="H2744" s="6">
        <v>2</v>
      </c>
      <c r="I2744" s="6" t="s">
        <v>297</v>
      </c>
      <c r="J2744" s="6">
        <v>1</v>
      </c>
      <c r="K2744" s="6" t="s">
        <v>810</v>
      </c>
      <c r="L2744" s="8">
        <v>6</v>
      </c>
      <c r="M2744" s="6" t="s">
        <v>297</v>
      </c>
      <c r="N2744" s="6" t="s">
        <v>2761</v>
      </c>
      <c r="R2744" s="6" t="str">
        <f t="shared" si="42"/>
        <v>24218Xã Lan Mẫu21</v>
      </c>
    </row>
    <row r="2745" spans="1:18">
      <c r="A2745" s="6">
        <v>2744</v>
      </c>
      <c r="B2745" s="6">
        <v>24</v>
      </c>
      <c r="C2745" s="6" t="s">
        <v>2758</v>
      </c>
      <c r="D2745" s="6">
        <v>218</v>
      </c>
      <c r="E2745" s="6" t="s">
        <v>2818</v>
      </c>
      <c r="F2745" s="6">
        <v>7498</v>
      </c>
      <c r="G2745" s="6" t="s">
        <v>605</v>
      </c>
      <c r="H2745" s="6">
        <v>2</v>
      </c>
      <c r="I2745" s="6" t="s">
        <v>297</v>
      </c>
      <c r="J2745" s="6">
        <v>1</v>
      </c>
      <c r="K2745" s="6" t="s">
        <v>810</v>
      </c>
      <c r="L2745" s="8">
        <v>6</v>
      </c>
      <c r="M2745" s="6" t="s">
        <v>297</v>
      </c>
      <c r="N2745" s="6" t="s">
        <v>2761</v>
      </c>
      <c r="R2745" s="6" t="str">
        <f t="shared" si="42"/>
        <v>24218Xã Yên Sơn21</v>
      </c>
    </row>
    <row r="2746" spans="1:18">
      <c r="A2746" s="6">
        <v>2745</v>
      </c>
      <c r="B2746" s="6">
        <v>24</v>
      </c>
      <c r="C2746" s="6" t="s">
        <v>2758</v>
      </c>
      <c r="D2746" s="6">
        <v>218</v>
      </c>
      <c r="E2746" s="6" t="s">
        <v>2818</v>
      </c>
      <c r="F2746" s="6">
        <v>7501</v>
      </c>
      <c r="G2746" s="6" t="s">
        <v>2832</v>
      </c>
      <c r="H2746" s="6">
        <v>2</v>
      </c>
      <c r="I2746" s="6" t="s">
        <v>297</v>
      </c>
      <c r="J2746" s="6">
        <v>1</v>
      </c>
      <c r="K2746" s="6" t="s">
        <v>810</v>
      </c>
      <c r="L2746" s="8">
        <v>6</v>
      </c>
      <c r="M2746" s="6" t="s">
        <v>297</v>
      </c>
      <c r="N2746" s="6" t="s">
        <v>2761</v>
      </c>
      <c r="R2746" s="6" t="str">
        <f t="shared" si="42"/>
        <v>24218Xã Khám Lạng21</v>
      </c>
    </row>
    <row r="2747" spans="1:18">
      <c r="A2747" s="6">
        <v>2746</v>
      </c>
      <c r="B2747" s="6">
        <v>24</v>
      </c>
      <c r="C2747" s="6" t="s">
        <v>2758</v>
      </c>
      <c r="D2747" s="6">
        <v>218</v>
      </c>
      <c r="E2747" s="6" t="s">
        <v>2818</v>
      </c>
      <c r="F2747" s="6">
        <v>7504</v>
      </c>
      <c r="G2747" s="6" t="s">
        <v>2833</v>
      </c>
      <c r="H2747" s="6">
        <v>2</v>
      </c>
      <c r="I2747" s="6" t="s">
        <v>297</v>
      </c>
      <c r="J2747" s="6">
        <v>1</v>
      </c>
      <c r="K2747" s="6" t="s">
        <v>810</v>
      </c>
      <c r="L2747" s="8">
        <v>6</v>
      </c>
      <c r="M2747" s="6" t="s">
        <v>297</v>
      </c>
      <c r="N2747" s="6" t="s">
        <v>2761</v>
      </c>
      <c r="R2747" s="6" t="str">
        <f t="shared" si="42"/>
        <v>24218Xã Huyền Sơn21</v>
      </c>
    </row>
    <row r="2748" spans="1:18">
      <c r="A2748" s="6">
        <v>2747</v>
      </c>
      <c r="B2748" s="6">
        <v>24</v>
      </c>
      <c r="C2748" s="6" t="s">
        <v>2758</v>
      </c>
      <c r="D2748" s="6">
        <v>218</v>
      </c>
      <c r="E2748" s="6" t="s">
        <v>2818</v>
      </c>
      <c r="F2748" s="6">
        <v>7507</v>
      </c>
      <c r="G2748" s="6" t="s">
        <v>2834</v>
      </c>
      <c r="H2748" s="6">
        <v>2</v>
      </c>
      <c r="I2748" s="6" t="s">
        <v>297</v>
      </c>
      <c r="J2748" s="6">
        <v>1</v>
      </c>
      <c r="K2748" s="6" t="s">
        <v>810</v>
      </c>
      <c r="L2748" s="8">
        <v>6</v>
      </c>
      <c r="M2748" s="6" t="s">
        <v>297</v>
      </c>
      <c r="N2748" s="6" t="s">
        <v>2761</v>
      </c>
      <c r="R2748" s="6" t="str">
        <f t="shared" si="42"/>
        <v>24218Xã Trường Sơn21</v>
      </c>
    </row>
    <row r="2749" spans="1:18">
      <c r="A2749" s="6">
        <v>2748</v>
      </c>
      <c r="B2749" s="6">
        <v>24</v>
      </c>
      <c r="C2749" s="6" t="s">
        <v>2758</v>
      </c>
      <c r="D2749" s="6">
        <v>218</v>
      </c>
      <c r="E2749" s="6" t="s">
        <v>2818</v>
      </c>
      <c r="F2749" s="6">
        <v>7510</v>
      </c>
      <c r="G2749" s="6" t="s">
        <v>2835</v>
      </c>
      <c r="H2749" s="6">
        <v>2</v>
      </c>
      <c r="I2749" s="6" t="s">
        <v>297</v>
      </c>
      <c r="J2749" s="6">
        <v>1</v>
      </c>
      <c r="K2749" s="6" t="s">
        <v>810</v>
      </c>
      <c r="L2749" s="8">
        <v>6</v>
      </c>
      <c r="M2749" s="6" t="s">
        <v>297</v>
      </c>
      <c r="N2749" s="6" t="s">
        <v>2761</v>
      </c>
      <c r="R2749" s="6" t="str">
        <f t="shared" si="42"/>
        <v>24218Xã Lục Sơn21</v>
      </c>
    </row>
    <row r="2750" spans="1:18">
      <c r="A2750" s="6">
        <v>2749</v>
      </c>
      <c r="B2750" s="6">
        <v>24</v>
      </c>
      <c r="C2750" s="6" t="s">
        <v>2758</v>
      </c>
      <c r="D2750" s="6">
        <v>218</v>
      </c>
      <c r="E2750" s="6" t="s">
        <v>2818</v>
      </c>
      <c r="F2750" s="6">
        <v>7513</v>
      </c>
      <c r="G2750" s="6" t="s">
        <v>2836</v>
      </c>
      <c r="H2750" s="6">
        <v>2</v>
      </c>
      <c r="I2750" s="6" t="s">
        <v>297</v>
      </c>
      <c r="J2750" s="6">
        <v>1</v>
      </c>
      <c r="K2750" s="6" t="s">
        <v>810</v>
      </c>
      <c r="L2750" s="8">
        <v>6</v>
      </c>
      <c r="M2750" s="6" t="s">
        <v>297</v>
      </c>
      <c r="N2750" s="6" t="s">
        <v>2761</v>
      </c>
      <c r="R2750" s="6" t="str">
        <f t="shared" si="42"/>
        <v>24218Xã Bắc Lũng21</v>
      </c>
    </row>
    <row r="2751" spans="1:18">
      <c r="A2751" s="6">
        <v>2750</v>
      </c>
      <c r="B2751" s="6">
        <v>24</v>
      </c>
      <c r="C2751" s="6" t="s">
        <v>2758</v>
      </c>
      <c r="D2751" s="6">
        <v>218</v>
      </c>
      <c r="E2751" s="6" t="s">
        <v>2818</v>
      </c>
      <c r="F2751" s="6">
        <v>7516</v>
      </c>
      <c r="G2751" s="6" t="s">
        <v>2837</v>
      </c>
      <c r="H2751" s="6">
        <v>2</v>
      </c>
      <c r="I2751" s="6" t="s">
        <v>297</v>
      </c>
      <c r="J2751" s="6">
        <v>1</v>
      </c>
      <c r="K2751" s="6" t="s">
        <v>810</v>
      </c>
      <c r="L2751" s="8">
        <v>6</v>
      </c>
      <c r="M2751" s="6" t="s">
        <v>297</v>
      </c>
      <c r="N2751" s="6" t="s">
        <v>2761</v>
      </c>
      <c r="R2751" s="6" t="str">
        <f t="shared" si="42"/>
        <v>24218Xã Vũ Xá21</v>
      </c>
    </row>
    <row r="2752" spans="1:18">
      <c r="A2752" s="6">
        <v>2751</v>
      </c>
      <c r="B2752" s="6">
        <v>24</v>
      </c>
      <c r="C2752" s="6" t="s">
        <v>2758</v>
      </c>
      <c r="D2752" s="6">
        <v>218</v>
      </c>
      <c r="E2752" s="6" t="s">
        <v>2818</v>
      </c>
      <c r="F2752" s="6">
        <v>7519</v>
      </c>
      <c r="G2752" s="6" t="s">
        <v>2838</v>
      </c>
      <c r="H2752" s="6">
        <v>2</v>
      </c>
      <c r="I2752" s="6" t="s">
        <v>297</v>
      </c>
      <c r="J2752" s="6">
        <v>1</v>
      </c>
      <c r="K2752" s="6" t="s">
        <v>810</v>
      </c>
      <c r="L2752" s="8">
        <v>6</v>
      </c>
      <c r="M2752" s="6" t="s">
        <v>297</v>
      </c>
      <c r="N2752" s="6" t="s">
        <v>2761</v>
      </c>
      <c r="R2752" s="6" t="str">
        <f t="shared" si="42"/>
        <v>24218Xã Cẩm Lý21</v>
      </c>
    </row>
    <row r="2753" spans="1:18">
      <c r="A2753" s="6">
        <v>2752</v>
      </c>
      <c r="B2753" s="6">
        <v>24</v>
      </c>
      <c r="C2753" s="6" t="s">
        <v>2758</v>
      </c>
      <c r="D2753" s="6">
        <v>218</v>
      </c>
      <c r="E2753" s="6" t="s">
        <v>2818</v>
      </c>
      <c r="F2753" s="6">
        <v>7522</v>
      </c>
      <c r="G2753" s="6" t="s">
        <v>2839</v>
      </c>
      <c r="H2753" s="6">
        <v>2</v>
      </c>
      <c r="I2753" s="6" t="s">
        <v>297</v>
      </c>
      <c r="J2753" s="6">
        <v>1</v>
      </c>
      <c r="K2753" s="6" t="s">
        <v>810</v>
      </c>
      <c r="L2753" s="8">
        <v>6</v>
      </c>
      <c r="M2753" s="6" t="s">
        <v>297</v>
      </c>
      <c r="N2753" s="6" t="s">
        <v>2761</v>
      </c>
      <c r="R2753" s="6" t="str">
        <f t="shared" si="42"/>
        <v>24218Xã Đan Hội21</v>
      </c>
    </row>
    <row r="2754" spans="1:18">
      <c r="A2754" s="6">
        <v>2753</v>
      </c>
      <c r="B2754" s="6">
        <v>24</v>
      </c>
      <c r="C2754" s="6" t="s">
        <v>2758</v>
      </c>
      <c r="D2754" s="6">
        <v>219</v>
      </c>
      <c r="E2754" s="6" t="s">
        <v>2840</v>
      </c>
      <c r="F2754" s="6">
        <v>7525</v>
      </c>
      <c r="G2754" s="6" t="s">
        <v>2841</v>
      </c>
      <c r="H2754" s="6">
        <v>1</v>
      </c>
      <c r="I2754" s="6" t="s">
        <v>251</v>
      </c>
      <c r="J2754" s="6">
        <v>1</v>
      </c>
      <c r="K2754" s="6" t="s">
        <v>810</v>
      </c>
      <c r="L2754" s="8">
        <v>5</v>
      </c>
      <c r="M2754" s="6" t="s">
        <v>251</v>
      </c>
      <c r="N2754" s="6" t="s">
        <v>2761</v>
      </c>
      <c r="R2754" s="6" t="str">
        <f t="shared" si="42"/>
        <v>24219Thị trấn Chũ11</v>
      </c>
    </row>
    <row r="2755" spans="1:18">
      <c r="A2755" s="6">
        <v>2754</v>
      </c>
      <c r="B2755" s="6">
        <v>24</v>
      </c>
      <c r="C2755" s="6" t="s">
        <v>2758</v>
      </c>
      <c r="D2755" s="6">
        <v>219</v>
      </c>
      <c r="E2755" s="6" t="s">
        <v>2840</v>
      </c>
      <c r="F2755" s="6">
        <v>7528</v>
      </c>
      <c r="G2755" s="6" t="s">
        <v>2842</v>
      </c>
      <c r="H2755" s="6">
        <v>2</v>
      </c>
      <c r="I2755" s="6" t="s">
        <v>297</v>
      </c>
      <c r="J2755" s="6">
        <v>1</v>
      </c>
      <c r="K2755" s="6" t="s">
        <v>810</v>
      </c>
      <c r="L2755" s="8">
        <v>6</v>
      </c>
      <c r="M2755" s="6" t="s">
        <v>297</v>
      </c>
      <c r="N2755" s="6" t="s">
        <v>2761</v>
      </c>
      <c r="R2755" s="6" t="str">
        <f t="shared" ref="R2755:R2818" si="43">CONCATENATE(B2755,D2755,G2755,H2755,J2755)</f>
        <v>24219Xã Cấm Sơn21</v>
      </c>
    </row>
    <row r="2756" spans="1:18">
      <c r="A2756" s="6">
        <v>2755</v>
      </c>
      <c r="B2756" s="6">
        <v>24</v>
      </c>
      <c r="C2756" s="6" t="s">
        <v>2758</v>
      </c>
      <c r="D2756" s="6">
        <v>219</v>
      </c>
      <c r="E2756" s="6" t="s">
        <v>2840</v>
      </c>
      <c r="F2756" s="6">
        <v>7531</v>
      </c>
      <c r="G2756" s="6" t="s">
        <v>1239</v>
      </c>
      <c r="H2756" s="6">
        <v>2</v>
      </c>
      <c r="I2756" s="6" t="s">
        <v>297</v>
      </c>
      <c r="J2756" s="6">
        <v>1</v>
      </c>
      <c r="K2756" s="6" t="s">
        <v>810</v>
      </c>
      <c r="L2756" s="8">
        <v>6</v>
      </c>
      <c r="M2756" s="6" t="s">
        <v>297</v>
      </c>
      <c r="N2756" s="6" t="s">
        <v>2761</v>
      </c>
      <c r="R2756" s="6" t="str">
        <f t="shared" si="43"/>
        <v>24219Xã Tân Sơn21</v>
      </c>
    </row>
    <row r="2757" spans="1:18">
      <c r="A2757" s="6">
        <v>2756</v>
      </c>
      <c r="B2757" s="6">
        <v>24</v>
      </c>
      <c r="C2757" s="6" t="s">
        <v>2758</v>
      </c>
      <c r="D2757" s="6">
        <v>219</v>
      </c>
      <c r="E2757" s="6" t="s">
        <v>2840</v>
      </c>
      <c r="F2757" s="6">
        <v>7534</v>
      </c>
      <c r="G2757" s="6" t="s">
        <v>2843</v>
      </c>
      <c r="H2757" s="6">
        <v>2</v>
      </c>
      <c r="I2757" s="6" t="s">
        <v>297</v>
      </c>
      <c r="J2757" s="6">
        <v>1</v>
      </c>
      <c r="K2757" s="6" t="s">
        <v>810</v>
      </c>
      <c r="L2757" s="8">
        <v>6</v>
      </c>
      <c r="M2757" s="6" t="s">
        <v>297</v>
      </c>
      <c r="N2757" s="6" t="s">
        <v>2761</v>
      </c>
      <c r="R2757" s="6" t="str">
        <f t="shared" si="43"/>
        <v>24219Xã Phong Minh21</v>
      </c>
    </row>
    <row r="2758" spans="1:18">
      <c r="A2758" s="6">
        <v>2757</v>
      </c>
      <c r="B2758" s="6">
        <v>24</v>
      </c>
      <c r="C2758" s="6" t="s">
        <v>2758</v>
      </c>
      <c r="D2758" s="6">
        <v>219</v>
      </c>
      <c r="E2758" s="6" t="s">
        <v>2840</v>
      </c>
      <c r="F2758" s="6">
        <v>7537</v>
      </c>
      <c r="G2758" s="6" t="s">
        <v>520</v>
      </c>
      <c r="H2758" s="6">
        <v>2</v>
      </c>
      <c r="I2758" s="6" t="s">
        <v>297</v>
      </c>
      <c r="J2758" s="6">
        <v>1</v>
      </c>
      <c r="K2758" s="6" t="s">
        <v>810</v>
      </c>
      <c r="L2758" s="8">
        <v>6</v>
      </c>
      <c r="M2758" s="6" t="s">
        <v>297</v>
      </c>
      <c r="N2758" s="6" t="s">
        <v>2761</v>
      </c>
      <c r="R2758" s="6" t="str">
        <f t="shared" si="43"/>
        <v>24219Xã Phong Vân21</v>
      </c>
    </row>
    <row r="2759" spans="1:18">
      <c r="A2759" s="6">
        <v>2758</v>
      </c>
      <c r="B2759" s="6">
        <v>24</v>
      </c>
      <c r="C2759" s="6" t="s">
        <v>2758</v>
      </c>
      <c r="D2759" s="6">
        <v>219</v>
      </c>
      <c r="E2759" s="6" t="s">
        <v>2840</v>
      </c>
      <c r="F2759" s="6">
        <v>7540</v>
      </c>
      <c r="G2759" s="6" t="s">
        <v>2844</v>
      </c>
      <c r="H2759" s="6">
        <v>2</v>
      </c>
      <c r="I2759" s="6" t="s">
        <v>297</v>
      </c>
      <c r="J2759" s="6">
        <v>1</v>
      </c>
      <c r="K2759" s="6" t="s">
        <v>810</v>
      </c>
      <c r="L2759" s="8">
        <v>6</v>
      </c>
      <c r="M2759" s="6" t="s">
        <v>297</v>
      </c>
      <c r="N2759" s="6" t="s">
        <v>2761</v>
      </c>
      <c r="R2759" s="6" t="str">
        <f t="shared" si="43"/>
        <v>24219Xã Xa Lý21</v>
      </c>
    </row>
    <row r="2760" spans="1:18">
      <c r="A2760" s="6">
        <v>2759</v>
      </c>
      <c r="B2760" s="6">
        <v>24</v>
      </c>
      <c r="C2760" s="6" t="s">
        <v>2758</v>
      </c>
      <c r="D2760" s="6">
        <v>219</v>
      </c>
      <c r="E2760" s="6" t="s">
        <v>2840</v>
      </c>
      <c r="F2760" s="6">
        <v>7543</v>
      </c>
      <c r="G2760" s="6" t="s">
        <v>2845</v>
      </c>
      <c r="H2760" s="6">
        <v>2</v>
      </c>
      <c r="I2760" s="6" t="s">
        <v>297</v>
      </c>
      <c r="J2760" s="6">
        <v>1</v>
      </c>
      <c r="K2760" s="6" t="s">
        <v>810</v>
      </c>
      <c r="L2760" s="8">
        <v>6</v>
      </c>
      <c r="M2760" s="6" t="s">
        <v>297</v>
      </c>
      <c r="N2760" s="6" t="s">
        <v>2761</v>
      </c>
      <c r="R2760" s="6" t="str">
        <f t="shared" si="43"/>
        <v>24219Xã Hộ Đáp21</v>
      </c>
    </row>
    <row r="2761" spans="1:18">
      <c r="A2761" s="6">
        <v>2760</v>
      </c>
      <c r="B2761" s="6">
        <v>24</v>
      </c>
      <c r="C2761" s="6" t="s">
        <v>2758</v>
      </c>
      <c r="D2761" s="6">
        <v>219</v>
      </c>
      <c r="E2761" s="6" t="s">
        <v>2840</v>
      </c>
      <c r="F2761" s="6">
        <v>7546</v>
      </c>
      <c r="G2761" s="6" t="s">
        <v>1492</v>
      </c>
      <c r="H2761" s="6">
        <v>2</v>
      </c>
      <c r="I2761" s="6" t="s">
        <v>297</v>
      </c>
      <c r="J2761" s="6">
        <v>1</v>
      </c>
      <c r="K2761" s="6" t="s">
        <v>810</v>
      </c>
      <c r="L2761" s="8">
        <v>6</v>
      </c>
      <c r="M2761" s="6" t="s">
        <v>297</v>
      </c>
      <c r="N2761" s="6" t="s">
        <v>2761</v>
      </c>
      <c r="R2761" s="6" t="str">
        <f t="shared" si="43"/>
        <v>24219Xã Sơn Hải21</v>
      </c>
    </row>
    <row r="2762" spans="1:18">
      <c r="A2762" s="6">
        <v>2761</v>
      </c>
      <c r="B2762" s="6">
        <v>24</v>
      </c>
      <c r="C2762" s="6" t="s">
        <v>2758</v>
      </c>
      <c r="D2762" s="6">
        <v>219</v>
      </c>
      <c r="E2762" s="6" t="s">
        <v>2840</v>
      </c>
      <c r="F2762" s="6">
        <v>7549</v>
      </c>
      <c r="G2762" s="6" t="s">
        <v>2846</v>
      </c>
      <c r="H2762" s="6">
        <v>2</v>
      </c>
      <c r="I2762" s="6" t="s">
        <v>297</v>
      </c>
      <c r="J2762" s="6">
        <v>1</v>
      </c>
      <c r="K2762" s="6" t="s">
        <v>810</v>
      </c>
      <c r="L2762" s="8">
        <v>6</v>
      </c>
      <c r="M2762" s="6" t="s">
        <v>297</v>
      </c>
      <c r="N2762" s="6" t="s">
        <v>2761</v>
      </c>
      <c r="R2762" s="6" t="str">
        <f t="shared" si="43"/>
        <v>24219Xã Thanh Hải21</v>
      </c>
    </row>
    <row r="2763" spans="1:18">
      <c r="A2763" s="6">
        <v>2762</v>
      </c>
      <c r="B2763" s="6">
        <v>24</v>
      </c>
      <c r="C2763" s="6" t="s">
        <v>2758</v>
      </c>
      <c r="D2763" s="6">
        <v>219</v>
      </c>
      <c r="E2763" s="6" t="s">
        <v>2840</v>
      </c>
      <c r="F2763" s="6">
        <v>7552</v>
      </c>
      <c r="G2763" s="6" t="s">
        <v>2847</v>
      </c>
      <c r="H2763" s="6">
        <v>2</v>
      </c>
      <c r="I2763" s="6" t="s">
        <v>297</v>
      </c>
      <c r="J2763" s="6">
        <v>1</v>
      </c>
      <c r="K2763" s="6" t="s">
        <v>810</v>
      </c>
      <c r="L2763" s="8">
        <v>6</v>
      </c>
      <c r="M2763" s="6" t="s">
        <v>297</v>
      </c>
      <c r="N2763" s="6" t="s">
        <v>2761</v>
      </c>
      <c r="R2763" s="6" t="str">
        <f t="shared" si="43"/>
        <v>24219Xã Kiên Lao21</v>
      </c>
    </row>
    <row r="2764" spans="1:18">
      <c r="A2764" s="6">
        <v>2763</v>
      </c>
      <c r="B2764" s="6">
        <v>24</v>
      </c>
      <c r="C2764" s="6" t="s">
        <v>2758</v>
      </c>
      <c r="D2764" s="6">
        <v>219</v>
      </c>
      <c r="E2764" s="6" t="s">
        <v>2840</v>
      </c>
      <c r="F2764" s="6">
        <v>7555</v>
      </c>
      <c r="G2764" s="6" t="s">
        <v>2848</v>
      </c>
      <c r="H2764" s="6">
        <v>2</v>
      </c>
      <c r="I2764" s="6" t="s">
        <v>297</v>
      </c>
      <c r="J2764" s="6">
        <v>1</v>
      </c>
      <c r="K2764" s="6" t="s">
        <v>810</v>
      </c>
      <c r="L2764" s="8">
        <v>6</v>
      </c>
      <c r="M2764" s="6" t="s">
        <v>297</v>
      </c>
      <c r="N2764" s="6" t="s">
        <v>2761</v>
      </c>
      <c r="R2764" s="6" t="str">
        <f t="shared" si="43"/>
        <v>24219Xã Biên Sơn21</v>
      </c>
    </row>
    <row r="2765" spans="1:18">
      <c r="A2765" s="6">
        <v>2764</v>
      </c>
      <c r="B2765" s="6">
        <v>24</v>
      </c>
      <c r="C2765" s="6" t="s">
        <v>2758</v>
      </c>
      <c r="D2765" s="6">
        <v>219</v>
      </c>
      <c r="E2765" s="6" t="s">
        <v>2840</v>
      </c>
      <c r="F2765" s="6">
        <v>7558</v>
      </c>
      <c r="G2765" s="6" t="s">
        <v>2094</v>
      </c>
      <c r="H2765" s="6">
        <v>2</v>
      </c>
      <c r="I2765" s="6" t="s">
        <v>297</v>
      </c>
      <c r="J2765" s="6">
        <v>1</v>
      </c>
      <c r="K2765" s="6" t="s">
        <v>810</v>
      </c>
      <c r="L2765" s="8">
        <v>6</v>
      </c>
      <c r="M2765" s="6" t="s">
        <v>297</v>
      </c>
      <c r="N2765" s="6" t="s">
        <v>2761</v>
      </c>
      <c r="R2765" s="6" t="str">
        <f t="shared" si="43"/>
        <v>24219Xã Kiên Thành21</v>
      </c>
    </row>
    <row r="2766" spans="1:18">
      <c r="A2766" s="6">
        <v>2765</v>
      </c>
      <c r="B2766" s="6">
        <v>24</v>
      </c>
      <c r="C2766" s="6" t="s">
        <v>2758</v>
      </c>
      <c r="D2766" s="6">
        <v>219</v>
      </c>
      <c r="E2766" s="6" t="s">
        <v>2840</v>
      </c>
      <c r="F2766" s="6">
        <v>7561</v>
      </c>
      <c r="G2766" s="6" t="s">
        <v>2849</v>
      </c>
      <c r="H2766" s="6">
        <v>2</v>
      </c>
      <c r="I2766" s="6" t="s">
        <v>297</v>
      </c>
      <c r="J2766" s="6">
        <v>1</v>
      </c>
      <c r="K2766" s="6" t="s">
        <v>810</v>
      </c>
      <c r="L2766" s="8">
        <v>6</v>
      </c>
      <c r="M2766" s="6" t="s">
        <v>297</v>
      </c>
      <c r="N2766" s="6" t="s">
        <v>2761</v>
      </c>
      <c r="R2766" s="6" t="str">
        <f t="shared" si="43"/>
        <v>24219Xã Hồng Giang21</v>
      </c>
    </row>
    <row r="2767" spans="1:18">
      <c r="A2767" s="6">
        <v>2766</v>
      </c>
      <c r="B2767" s="6">
        <v>24</v>
      </c>
      <c r="C2767" s="6" t="s">
        <v>2758</v>
      </c>
      <c r="D2767" s="6">
        <v>219</v>
      </c>
      <c r="E2767" s="6" t="s">
        <v>2840</v>
      </c>
      <c r="F2767" s="6">
        <v>7564</v>
      </c>
      <c r="G2767" s="6" t="s">
        <v>418</v>
      </c>
      <c r="H2767" s="6">
        <v>2</v>
      </c>
      <c r="I2767" s="6" t="s">
        <v>297</v>
      </c>
      <c r="J2767" s="6">
        <v>1</v>
      </c>
      <c r="K2767" s="6" t="s">
        <v>810</v>
      </c>
      <c r="L2767" s="8">
        <v>6</v>
      </c>
      <c r="M2767" s="6" t="s">
        <v>297</v>
      </c>
      <c r="N2767" s="6" t="s">
        <v>2761</v>
      </c>
      <c r="R2767" s="6" t="str">
        <f t="shared" si="43"/>
        <v>24219Xã Kim Sơn21</v>
      </c>
    </row>
    <row r="2768" spans="1:18">
      <c r="A2768" s="6">
        <v>2767</v>
      </c>
      <c r="B2768" s="6">
        <v>24</v>
      </c>
      <c r="C2768" s="6" t="s">
        <v>2758</v>
      </c>
      <c r="D2768" s="6">
        <v>219</v>
      </c>
      <c r="E2768" s="6" t="s">
        <v>2840</v>
      </c>
      <c r="F2768" s="6">
        <v>7567</v>
      </c>
      <c r="G2768" s="6" t="s">
        <v>2850</v>
      </c>
      <c r="H2768" s="6">
        <v>2</v>
      </c>
      <c r="I2768" s="6" t="s">
        <v>297</v>
      </c>
      <c r="J2768" s="6">
        <v>1</v>
      </c>
      <c r="K2768" s="6" t="s">
        <v>810</v>
      </c>
      <c r="L2768" s="8">
        <v>6</v>
      </c>
      <c r="M2768" s="6" t="s">
        <v>297</v>
      </c>
      <c r="N2768" s="6" t="s">
        <v>2761</v>
      </c>
      <c r="R2768" s="6" t="str">
        <f t="shared" si="43"/>
        <v>24219Xã Tân Hoa21</v>
      </c>
    </row>
    <row r="2769" spans="1:18">
      <c r="A2769" s="6">
        <v>2768</v>
      </c>
      <c r="B2769" s="6">
        <v>24</v>
      </c>
      <c r="C2769" s="6" t="s">
        <v>2758</v>
      </c>
      <c r="D2769" s="6">
        <v>219</v>
      </c>
      <c r="E2769" s="6" t="s">
        <v>2840</v>
      </c>
      <c r="F2769" s="6">
        <v>7570</v>
      </c>
      <c r="G2769" s="6" t="s">
        <v>2851</v>
      </c>
      <c r="H2769" s="6">
        <v>2</v>
      </c>
      <c r="I2769" s="6" t="s">
        <v>297</v>
      </c>
      <c r="J2769" s="6">
        <v>1</v>
      </c>
      <c r="K2769" s="6" t="s">
        <v>810</v>
      </c>
      <c r="L2769" s="8">
        <v>6</v>
      </c>
      <c r="M2769" s="6" t="s">
        <v>297</v>
      </c>
      <c r="N2769" s="6" t="s">
        <v>2761</v>
      </c>
      <c r="R2769" s="6" t="str">
        <f t="shared" si="43"/>
        <v>24219Xã Giáp Sơn21</v>
      </c>
    </row>
    <row r="2770" spans="1:18">
      <c r="A2770" s="6">
        <v>2769</v>
      </c>
      <c r="B2770" s="6">
        <v>24</v>
      </c>
      <c r="C2770" s="6" t="s">
        <v>2758</v>
      </c>
      <c r="D2770" s="6">
        <v>219</v>
      </c>
      <c r="E2770" s="6" t="s">
        <v>2840</v>
      </c>
      <c r="F2770" s="6">
        <v>7573</v>
      </c>
      <c r="G2770" s="6" t="s">
        <v>2852</v>
      </c>
      <c r="H2770" s="6">
        <v>2</v>
      </c>
      <c r="I2770" s="6" t="s">
        <v>297</v>
      </c>
      <c r="J2770" s="6">
        <v>1</v>
      </c>
      <c r="K2770" s="6" t="s">
        <v>810</v>
      </c>
      <c r="L2770" s="8">
        <v>6</v>
      </c>
      <c r="M2770" s="6" t="s">
        <v>297</v>
      </c>
      <c r="N2770" s="6" t="s">
        <v>2761</v>
      </c>
      <c r="R2770" s="6" t="str">
        <f t="shared" si="43"/>
        <v>24219Xã Biển Động21</v>
      </c>
    </row>
    <row r="2771" spans="1:18">
      <c r="A2771" s="6">
        <v>2770</v>
      </c>
      <c r="B2771" s="6">
        <v>24</v>
      </c>
      <c r="C2771" s="6" t="s">
        <v>2758</v>
      </c>
      <c r="D2771" s="6">
        <v>219</v>
      </c>
      <c r="E2771" s="6" t="s">
        <v>2840</v>
      </c>
      <c r="F2771" s="6">
        <v>7576</v>
      </c>
      <c r="G2771" s="6" t="s">
        <v>2853</v>
      </c>
      <c r="H2771" s="6">
        <v>2</v>
      </c>
      <c r="I2771" s="6" t="s">
        <v>297</v>
      </c>
      <c r="J2771" s="6">
        <v>1</v>
      </c>
      <c r="K2771" s="6" t="s">
        <v>810</v>
      </c>
      <c r="L2771" s="8">
        <v>6</v>
      </c>
      <c r="M2771" s="6" t="s">
        <v>297</v>
      </c>
      <c r="N2771" s="6" t="s">
        <v>2761</v>
      </c>
      <c r="R2771" s="6" t="str">
        <f t="shared" si="43"/>
        <v>24219Xã Quý Sơn21</v>
      </c>
    </row>
    <row r="2772" spans="1:18">
      <c r="A2772" s="6">
        <v>2771</v>
      </c>
      <c r="B2772" s="6">
        <v>24</v>
      </c>
      <c r="C2772" s="6" t="s">
        <v>2758</v>
      </c>
      <c r="D2772" s="6">
        <v>219</v>
      </c>
      <c r="E2772" s="6" t="s">
        <v>2840</v>
      </c>
      <c r="F2772" s="6">
        <v>7579</v>
      </c>
      <c r="G2772" s="6" t="s">
        <v>2854</v>
      </c>
      <c r="H2772" s="6">
        <v>2</v>
      </c>
      <c r="I2772" s="6" t="s">
        <v>297</v>
      </c>
      <c r="J2772" s="6">
        <v>1</v>
      </c>
      <c r="K2772" s="6" t="s">
        <v>810</v>
      </c>
      <c r="L2772" s="8">
        <v>6</v>
      </c>
      <c r="M2772" s="6" t="s">
        <v>297</v>
      </c>
      <c r="N2772" s="6" t="s">
        <v>2761</v>
      </c>
      <c r="R2772" s="6" t="str">
        <f t="shared" si="43"/>
        <v>24219Xã Trù Hựu21</v>
      </c>
    </row>
    <row r="2773" spans="1:18">
      <c r="A2773" s="6">
        <v>2772</v>
      </c>
      <c r="B2773" s="6">
        <v>24</v>
      </c>
      <c r="C2773" s="6" t="s">
        <v>2758</v>
      </c>
      <c r="D2773" s="6">
        <v>219</v>
      </c>
      <c r="E2773" s="6" t="s">
        <v>2840</v>
      </c>
      <c r="F2773" s="6">
        <v>7582</v>
      </c>
      <c r="G2773" s="6" t="s">
        <v>2855</v>
      </c>
      <c r="H2773" s="6">
        <v>2</v>
      </c>
      <c r="I2773" s="6" t="s">
        <v>297</v>
      </c>
      <c r="J2773" s="6">
        <v>1</v>
      </c>
      <c r="K2773" s="6" t="s">
        <v>810</v>
      </c>
      <c r="L2773" s="8">
        <v>6</v>
      </c>
      <c r="M2773" s="6" t="s">
        <v>297</v>
      </c>
      <c r="N2773" s="6" t="s">
        <v>2761</v>
      </c>
      <c r="R2773" s="6" t="str">
        <f t="shared" si="43"/>
        <v>24219Xã Phì Điền21</v>
      </c>
    </row>
    <row r="2774" spans="1:18">
      <c r="A2774" s="6">
        <v>2773</v>
      </c>
      <c r="B2774" s="6">
        <v>24</v>
      </c>
      <c r="C2774" s="6" t="s">
        <v>2758</v>
      </c>
      <c r="D2774" s="6">
        <v>219</v>
      </c>
      <c r="E2774" s="6" t="s">
        <v>2840</v>
      </c>
      <c r="F2774" s="6">
        <v>7588</v>
      </c>
      <c r="G2774" s="6" t="s">
        <v>970</v>
      </c>
      <c r="H2774" s="6">
        <v>2</v>
      </c>
      <c r="I2774" s="6" t="s">
        <v>297</v>
      </c>
      <c r="J2774" s="6">
        <v>1</v>
      </c>
      <c r="K2774" s="6" t="s">
        <v>810</v>
      </c>
      <c r="L2774" s="8">
        <v>6</v>
      </c>
      <c r="M2774" s="6" t="s">
        <v>297</v>
      </c>
      <c r="N2774" s="6" t="s">
        <v>2761</v>
      </c>
      <c r="R2774" s="6" t="str">
        <f t="shared" si="43"/>
        <v>24219Xã Tân Quang21</v>
      </c>
    </row>
    <row r="2775" spans="1:18">
      <c r="A2775" s="6">
        <v>2774</v>
      </c>
      <c r="B2775" s="6">
        <v>24</v>
      </c>
      <c r="C2775" s="6" t="s">
        <v>2758</v>
      </c>
      <c r="D2775" s="6">
        <v>219</v>
      </c>
      <c r="E2775" s="6" t="s">
        <v>2840</v>
      </c>
      <c r="F2775" s="6">
        <v>7591</v>
      </c>
      <c r="G2775" s="6" t="s">
        <v>2856</v>
      </c>
      <c r="H2775" s="6">
        <v>2</v>
      </c>
      <c r="I2775" s="6" t="s">
        <v>297</v>
      </c>
      <c r="J2775" s="6">
        <v>1</v>
      </c>
      <c r="K2775" s="6" t="s">
        <v>810</v>
      </c>
      <c r="L2775" s="8">
        <v>6</v>
      </c>
      <c r="M2775" s="6" t="s">
        <v>297</v>
      </c>
      <c r="N2775" s="6" t="s">
        <v>2761</v>
      </c>
      <c r="R2775" s="6" t="str">
        <f t="shared" si="43"/>
        <v>24219Xã Đồng Cốc21</v>
      </c>
    </row>
    <row r="2776" spans="1:18">
      <c r="A2776" s="6">
        <v>2775</v>
      </c>
      <c r="B2776" s="6">
        <v>24</v>
      </c>
      <c r="C2776" s="6" t="s">
        <v>2758</v>
      </c>
      <c r="D2776" s="6">
        <v>219</v>
      </c>
      <c r="E2776" s="6" t="s">
        <v>2840</v>
      </c>
      <c r="F2776" s="6">
        <v>7594</v>
      </c>
      <c r="G2776" s="6" t="s">
        <v>577</v>
      </c>
      <c r="H2776" s="6">
        <v>2</v>
      </c>
      <c r="I2776" s="6" t="s">
        <v>297</v>
      </c>
      <c r="J2776" s="6">
        <v>1</v>
      </c>
      <c r="K2776" s="6" t="s">
        <v>810</v>
      </c>
      <c r="L2776" s="8">
        <v>6</v>
      </c>
      <c r="M2776" s="6" t="s">
        <v>297</v>
      </c>
      <c r="N2776" s="6" t="s">
        <v>2761</v>
      </c>
      <c r="R2776" s="6" t="str">
        <f t="shared" si="43"/>
        <v>24219Xã Tân Lập21</v>
      </c>
    </row>
    <row r="2777" spans="1:18">
      <c r="A2777" s="6">
        <v>2776</v>
      </c>
      <c r="B2777" s="6">
        <v>24</v>
      </c>
      <c r="C2777" s="6" t="s">
        <v>2758</v>
      </c>
      <c r="D2777" s="6">
        <v>219</v>
      </c>
      <c r="E2777" s="6" t="s">
        <v>2840</v>
      </c>
      <c r="F2777" s="6">
        <v>7597</v>
      </c>
      <c r="G2777" s="6" t="s">
        <v>1495</v>
      </c>
      <c r="H2777" s="6">
        <v>2</v>
      </c>
      <c r="I2777" s="6" t="s">
        <v>297</v>
      </c>
      <c r="J2777" s="6">
        <v>1</v>
      </c>
      <c r="K2777" s="6" t="s">
        <v>810</v>
      </c>
      <c r="L2777" s="8">
        <v>6</v>
      </c>
      <c r="M2777" s="6" t="s">
        <v>297</v>
      </c>
      <c r="N2777" s="6" t="s">
        <v>2761</v>
      </c>
      <c r="R2777" s="6" t="str">
        <f t="shared" si="43"/>
        <v>24219Xã Phú Nhuận21</v>
      </c>
    </row>
    <row r="2778" spans="1:18">
      <c r="A2778" s="6">
        <v>2777</v>
      </c>
      <c r="B2778" s="6">
        <v>24</v>
      </c>
      <c r="C2778" s="6" t="s">
        <v>2758</v>
      </c>
      <c r="D2778" s="6">
        <v>219</v>
      </c>
      <c r="E2778" s="6" t="s">
        <v>2840</v>
      </c>
      <c r="F2778" s="6">
        <v>7600</v>
      </c>
      <c r="G2778" s="6" t="s">
        <v>2857</v>
      </c>
      <c r="H2778" s="6">
        <v>2</v>
      </c>
      <c r="I2778" s="6" t="s">
        <v>297</v>
      </c>
      <c r="J2778" s="6">
        <v>1</v>
      </c>
      <c r="K2778" s="6" t="s">
        <v>810</v>
      </c>
      <c r="L2778" s="8">
        <v>6</v>
      </c>
      <c r="M2778" s="6" t="s">
        <v>297</v>
      </c>
      <c r="N2778" s="6" t="s">
        <v>2761</v>
      </c>
      <c r="R2778" s="6" t="str">
        <f t="shared" si="43"/>
        <v>24219Xã Mỹ An21</v>
      </c>
    </row>
    <row r="2779" spans="1:18">
      <c r="A2779" s="6">
        <v>2778</v>
      </c>
      <c r="B2779" s="6">
        <v>24</v>
      </c>
      <c r="C2779" s="6" t="s">
        <v>2758</v>
      </c>
      <c r="D2779" s="6">
        <v>219</v>
      </c>
      <c r="E2779" s="6" t="s">
        <v>2840</v>
      </c>
      <c r="F2779" s="6">
        <v>7603</v>
      </c>
      <c r="G2779" s="6" t="s">
        <v>2858</v>
      </c>
      <c r="H2779" s="6">
        <v>2</v>
      </c>
      <c r="I2779" s="6" t="s">
        <v>297</v>
      </c>
      <c r="J2779" s="6">
        <v>1</v>
      </c>
      <c r="K2779" s="6" t="s">
        <v>810</v>
      </c>
      <c r="L2779" s="8">
        <v>6</v>
      </c>
      <c r="M2779" s="6" t="s">
        <v>297</v>
      </c>
      <c r="N2779" s="6" t="s">
        <v>2761</v>
      </c>
      <c r="R2779" s="6" t="str">
        <f t="shared" si="43"/>
        <v>24219Xã Nam Dương21</v>
      </c>
    </row>
    <row r="2780" spans="1:18">
      <c r="A2780" s="6">
        <v>2779</v>
      </c>
      <c r="B2780" s="6">
        <v>24</v>
      </c>
      <c r="C2780" s="6" t="s">
        <v>2758</v>
      </c>
      <c r="D2780" s="6">
        <v>219</v>
      </c>
      <c r="E2780" s="6" t="s">
        <v>2840</v>
      </c>
      <c r="F2780" s="6">
        <v>7606</v>
      </c>
      <c r="G2780" s="6" t="s">
        <v>2859</v>
      </c>
      <c r="H2780" s="6">
        <v>2</v>
      </c>
      <c r="I2780" s="6" t="s">
        <v>297</v>
      </c>
      <c r="J2780" s="6">
        <v>1</v>
      </c>
      <c r="K2780" s="6" t="s">
        <v>810</v>
      </c>
      <c r="L2780" s="8">
        <v>6</v>
      </c>
      <c r="M2780" s="6" t="s">
        <v>297</v>
      </c>
      <c r="N2780" s="6" t="s">
        <v>2761</v>
      </c>
      <c r="R2780" s="6" t="str">
        <f t="shared" si="43"/>
        <v>24219Xã Tân Mộc21</v>
      </c>
    </row>
    <row r="2781" spans="1:18">
      <c r="A2781" s="6">
        <v>2780</v>
      </c>
      <c r="B2781" s="6">
        <v>24</v>
      </c>
      <c r="C2781" s="6" t="s">
        <v>2758</v>
      </c>
      <c r="D2781" s="6">
        <v>219</v>
      </c>
      <c r="E2781" s="6" t="s">
        <v>2840</v>
      </c>
      <c r="F2781" s="6">
        <v>7609</v>
      </c>
      <c r="G2781" s="6" t="s">
        <v>2860</v>
      </c>
      <c r="H2781" s="6">
        <v>2</v>
      </c>
      <c r="I2781" s="6" t="s">
        <v>297</v>
      </c>
      <c r="J2781" s="6">
        <v>1</v>
      </c>
      <c r="K2781" s="6" t="s">
        <v>810</v>
      </c>
      <c r="L2781" s="8">
        <v>6</v>
      </c>
      <c r="M2781" s="6" t="s">
        <v>297</v>
      </c>
      <c r="N2781" s="6" t="s">
        <v>2761</v>
      </c>
      <c r="R2781" s="6" t="str">
        <f t="shared" si="43"/>
        <v>24219Xã Đèo Gia21</v>
      </c>
    </row>
    <row r="2782" spans="1:18">
      <c r="A2782" s="6">
        <v>2781</v>
      </c>
      <c r="B2782" s="6">
        <v>24</v>
      </c>
      <c r="C2782" s="6" t="s">
        <v>2758</v>
      </c>
      <c r="D2782" s="6">
        <v>219</v>
      </c>
      <c r="E2782" s="6" t="s">
        <v>2840</v>
      </c>
      <c r="F2782" s="6">
        <v>7612</v>
      </c>
      <c r="G2782" s="6" t="s">
        <v>2861</v>
      </c>
      <c r="H2782" s="6">
        <v>2</v>
      </c>
      <c r="I2782" s="6" t="s">
        <v>297</v>
      </c>
      <c r="J2782" s="6">
        <v>1</v>
      </c>
      <c r="K2782" s="6" t="s">
        <v>810</v>
      </c>
      <c r="L2782" s="8">
        <v>6</v>
      </c>
      <c r="M2782" s="6" t="s">
        <v>297</v>
      </c>
      <c r="N2782" s="6" t="s">
        <v>2761</v>
      </c>
      <c r="R2782" s="6" t="str">
        <f t="shared" si="43"/>
        <v>24219Xã Phượng Sơn21</v>
      </c>
    </row>
    <row r="2783" spans="1:18">
      <c r="A2783" s="6">
        <v>2782</v>
      </c>
      <c r="B2783" s="6">
        <v>24</v>
      </c>
      <c r="C2783" s="6" t="s">
        <v>2758</v>
      </c>
      <c r="D2783" s="6">
        <v>220</v>
      </c>
      <c r="E2783" s="6" t="s">
        <v>2862</v>
      </c>
      <c r="F2783" s="6">
        <v>7615</v>
      </c>
      <c r="G2783" s="6" t="s">
        <v>2863</v>
      </c>
      <c r="H2783" s="6">
        <v>1</v>
      </c>
      <c r="I2783" s="6" t="s">
        <v>251</v>
      </c>
      <c r="J2783" s="6">
        <v>1</v>
      </c>
      <c r="K2783" s="6" t="s">
        <v>810</v>
      </c>
      <c r="L2783" s="8">
        <v>5</v>
      </c>
      <c r="M2783" s="6" t="s">
        <v>251</v>
      </c>
      <c r="N2783" s="6" t="s">
        <v>2761</v>
      </c>
      <c r="R2783" s="6" t="str">
        <f t="shared" si="43"/>
        <v>24220Thị trấn An Châu11</v>
      </c>
    </row>
    <row r="2784" spans="1:18">
      <c r="A2784" s="6">
        <v>2783</v>
      </c>
      <c r="B2784" s="6">
        <v>24</v>
      </c>
      <c r="C2784" s="6" t="s">
        <v>2758</v>
      </c>
      <c r="D2784" s="6">
        <v>220</v>
      </c>
      <c r="E2784" s="6" t="s">
        <v>2862</v>
      </c>
      <c r="F2784" s="6">
        <v>7616</v>
      </c>
      <c r="G2784" s="6" t="s">
        <v>2864</v>
      </c>
      <c r="H2784" s="6">
        <v>1</v>
      </c>
      <c r="I2784" s="6" t="s">
        <v>251</v>
      </c>
      <c r="J2784" s="6">
        <v>1</v>
      </c>
      <c r="K2784" s="6" t="s">
        <v>810</v>
      </c>
      <c r="L2784" s="8">
        <v>5</v>
      </c>
      <c r="M2784" s="6" t="s">
        <v>251</v>
      </c>
      <c r="N2784" s="6" t="s">
        <v>2761</v>
      </c>
      <c r="R2784" s="6" t="str">
        <f t="shared" si="43"/>
        <v>24220Thị trấn Tây Yên Tử11</v>
      </c>
    </row>
    <row r="2785" spans="1:18">
      <c r="A2785" s="6">
        <v>2784</v>
      </c>
      <c r="B2785" s="6">
        <v>24</v>
      </c>
      <c r="C2785" s="6" t="s">
        <v>2758</v>
      </c>
      <c r="D2785" s="6">
        <v>220</v>
      </c>
      <c r="E2785" s="6" t="s">
        <v>2862</v>
      </c>
      <c r="F2785" s="6">
        <v>7621</v>
      </c>
      <c r="G2785" s="6" t="s">
        <v>1385</v>
      </c>
      <c r="H2785" s="6">
        <v>2</v>
      </c>
      <c r="I2785" s="6" t="s">
        <v>297</v>
      </c>
      <c r="J2785" s="6">
        <v>1</v>
      </c>
      <c r="K2785" s="6" t="s">
        <v>810</v>
      </c>
      <c r="L2785" s="8">
        <v>6</v>
      </c>
      <c r="M2785" s="6" t="s">
        <v>297</v>
      </c>
      <c r="N2785" s="6" t="s">
        <v>2761</v>
      </c>
      <c r="R2785" s="6" t="str">
        <f t="shared" si="43"/>
        <v>24220Xã Vân Sơn21</v>
      </c>
    </row>
    <row r="2786" spans="1:18">
      <c r="A2786" s="6">
        <v>2785</v>
      </c>
      <c r="B2786" s="6">
        <v>24</v>
      </c>
      <c r="C2786" s="6" t="s">
        <v>2758</v>
      </c>
      <c r="D2786" s="6">
        <v>220</v>
      </c>
      <c r="E2786" s="6" t="s">
        <v>2862</v>
      </c>
      <c r="F2786" s="6">
        <v>7624</v>
      </c>
      <c r="G2786" s="6" t="s">
        <v>972</v>
      </c>
      <c r="H2786" s="6">
        <v>2</v>
      </c>
      <c r="I2786" s="6" t="s">
        <v>297</v>
      </c>
      <c r="J2786" s="6">
        <v>1</v>
      </c>
      <c r="K2786" s="6" t="s">
        <v>810</v>
      </c>
      <c r="L2786" s="8">
        <v>6</v>
      </c>
      <c r="M2786" s="6" t="s">
        <v>297</v>
      </c>
      <c r="N2786" s="6" t="s">
        <v>2761</v>
      </c>
      <c r="R2786" s="6" t="str">
        <f t="shared" si="43"/>
        <v>24220Xã Hữu Sản21</v>
      </c>
    </row>
    <row r="2787" spans="1:18">
      <c r="A2787" s="6">
        <v>2786</v>
      </c>
      <c r="B2787" s="6">
        <v>24</v>
      </c>
      <c r="C2787" s="6" t="s">
        <v>2758</v>
      </c>
      <c r="D2787" s="6">
        <v>220</v>
      </c>
      <c r="E2787" s="6" t="s">
        <v>2862</v>
      </c>
      <c r="F2787" s="6">
        <v>7627</v>
      </c>
      <c r="G2787" s="6" t="s">
        <v>1112</v>
      </c>
      <c r="H2787" s="6">
        <v>2</v>
      </c>
      <c r="I2787" s="6" t="s">
        <v>297</v>
      </c>
      <c r="J2787" s="6">
        <v>1</v>
      </c>
      <c r="K2787" s="6" t="s">
        <v>810</v>
      </c>
      <c r="L2787" s="8">
        <v>6</v>
      </c>
      <c r="M2787" s="6" t="s">
        <v>297</v>
      </c>
      <c r="N2787" s="6" t="s">
        <v>2761</v>
      </c>
      <c r="R2787" s="6" t="str">
        <f t="shared" si="43"/>
        <v>24220Xã Đại Sơn21</v>
      </c>
    </row>
    <row r="2788" spans="1:18">
      <c r="A2788" s="6">
        <v>2787</v>
      </c>
      <c r="B2788" s="6">
        <v>24</v>
      </c>
      <c r="C2788" s="6" t="s">
        <v>2758</v>
      </c>
      <c r="D2788" s="6">
        <v>220</v>
      </c>
      <c r="E2788" s="6" t="s">
        <v>2862</v>
      </c>
      <c r="F2788" s="6">
        <v>7630</v>
      </c>
      <c r="G2788" s="6" t="s">
        <v>1305</v>
      </c>
      <c r="H2788" s="6">
        <v>2</v>
      </c>
      <c r="I2788" s="6" t="s">
        <v>297</v>
      </c>
      <c r="J2788" s="6">
        <v>1</v>
      </c>
      <c r="K2788" s="6" t="s">
        <v>810</v>
      </c>
      <c r="L2788" s="8">
        <v>6</v>
      </c>
      <c r="M2788" s="6" t="s">
        <v>297</v>
      </c>
      <c r="N2788" s="6" t="s">
        <v>2761</v>
      </c>
      <c r="R2788" s="6" t="str">
        <f t="shared" si="43"/>
        <v>24220Xã Phúc Sơn21</v>
      </c>
    </row>
    <row r="2789" spans="1:18">
      <c r="A2789" s="6">
        <v>2788</v>
      </c>
      <c r="B2789" s="6">
        <v>24</v>
      </c>
      <c r="C2789" s="6" t="s">
        <v>2758</v>
      </c>
      <c r="D2789" s="6">
        <v>220</v>
      </c>
      <c r="E2789" s="6" t="s">
        <v>2862</v>
      </c>
      <c r="F2789" s="6">
        <v>7636</v>
      </c>
      <c r="G2789" s="6" t="s">
        <v>2865</v>
      </c>
      <c r="H2789" s="6">
        <v>2</v>
      </c>
      <c r="I2789" s="6" t="s">
        <v>297</v>
      </c>
      <c r="J2789" s="6">
        <v>1</v>
      </c>
      <c r="K2789" s="6" t="s">
        <v>810</v>
      </c>
      <c r="L2789" s="8">
        <v>6</v>
      </c>
      <c r="M2789" s="6" t="s">
        <v>297</v>
      </c>
      <c r="N2789" s="6" t="s">
        <v>2761</v>
      </c>
      <c r="R2789" s="6" t="str">
        <f t="shared" si="43"/>
        <v>24220Xã Giáo Liêm21</v>
      </c>
    </row>
    <row r="2790" spans="1:18">
      <c r="A2790" s="6">
        <v>2789</v>
      </c>
      <c r="B2790" s="6">
        <v>24</v>
      </c>
      <c r="C2790" s="6" t="s">
        <v>2758</v>
      </c>
      <c r="D2790" s="6">
        <v>220</v>
      </c>
      <c r="E2790" s="6" t="s">
        <v>2862</v>
      </c>
      <c r="F2790" s="6">
        <v>7642</v>
      </c>
      <c r="G2790" s="6" t="s">
        <v>2866</v>
      </c>
      <c r="H2790" s="6">
        <v>2</v>
      </c>
      <c r="I2790" s="6" t="s">
        <v>297</v>
      </c>
      <c r="J2790" s="6">
        <v>1</v>
      </c>
      <c r="K2790" s="6" t="s">
        <v>810</v>
      </c>
      <c r="L2790" s="8">
        <v>6</v>
      </c>
      <c r="M2790" s="6" t="s">
        <v>297</v>
      </c>
      <c r="N2790" s="6" t="s">
        <v>2761</v>
      </c>
      <c r="R2790" s="6" t="str">
        <f t="shared" si="43"/>
        <v>24220Xã Cẩm Đàn21</v>
      </c>
    </row>
    <row r="2791" spans="1:18">
      <c r="A2791" s="6">
        <v>2790</v>
      </c>
      <c r="B2791" s="6">
        <v>24</v>
      </c>
      <c r="C2791" s="6" t="s">
        <v>2758</v>
      </c>
      <c r="D2791" s="6">
        <v>220</v>
      </c>
      <c r="E2791" s="6" t="s">
        <v>2862</v>
      </c>
      <c r="F2791" s="6">
        <v>7645</v>
      </c>
      <c r="G2791" s="6" t="s">
        <v>1093</v>
      </c>
      <c r="H2791" s="6">
        <v>2</v>
      </c>
      <c r="I2791" s="6" t="s">
        <v>297</v>
      </c>
      <c r="J2791" s="6">
        <v>1</v>
      </c>
      <c r="K2791" s="6" t="s">
        <v>810</v>
      </c>
      <c r="L2791" s="8">
        <v>6</v>
      </c>
      <c r="M2791" s="6" t="s">
        <v>297</v>
      </c>
      <c r="N2791" s="6" t="s">
        <v>2761</v>
      </c>
      <c r="R2791" s="6" t="str">
        <f t="shared" si="43"/>
        <v>24220Xã An Lạc21</v>
      </c>
    </row>
    <row r="2792" spans="1:18">
      <c r="A2792" s="6">
        <v>2791</v>
      </c>
      <c r="B2792" s="6">
        <v>24</v>
      </c>
      <c r="C2792" s="6" t="s">
        <v>2758</v>
      </c>
      <c r="D2792" s="6">
        <v>220</v>
      </c>
      <c r="E2792" s="6" t="s">
        <v>2862</v>
      </c>
      <c r="F2792" s="6">
        <v>7648</v>
      </c>
      <c r="G2792" s="6" t="s">
        <v>2867</v>
      </c>
      <c r="H2792" s="6">
        <v>2</v>
      </c>
      <c r="I2792" s="6" t="s">
        <v>297</v>
      </c>
      <c r="J2792" s="6">
        <v>1</v>
      </c>
      <c r="K2792" s="6" t="s">
        <v>810</v>
      </c>
      <c r="L2792" s="8">
        <v>6</v>
      </c>
      <c r="M2792" s="6" t="s">
        <v>297</v>
      </c>
      <c r="N2792" s="6" t="s">
        <v>2761</v>
      </c>
      <c r="R2792" s="6" t="str">
        <f t="shared" si="43"/>
        <v>24220Xã Vĩnh An21</v>
      </c>
    </row>
    <row r="2793" spans="1:18">
      <c r="A2793" s="6">
        <v>2792</v>
      </c>
      <c r="B2793" s="6">
        <v>24</v>
      </c>
      <c r="C2793" s="6" t="s">
        <v>2758</v>
      </c>
      <c r="D2793" s="6">
        <v>220</v>
      </c>
      <c r="E2793" s="6" t="s">
        <v>2862</v>
      </c>
      <c r="F2793" s="6">
        <v>7651</v>
      </c>
      <c r="G2793" s="6" t="s">
        <v>913</v>
      </c>
      <c r="H2793" s="6">
        <v>2</v>
      </c>
      <c r="I2793" s="6" t="s">
        <v>297</v>
      </c>
      <c r="J2793" s="6">
        <v>1</v>
      </c>
      <c r="K2793" s="6" t="s">
        <v>810</v>
      </c>
      <c r="L2793" s="8">
        <v>6</v>
      </c>
      <c r="M2793" s="6" t="s">
        <v>297</v>
      </c>
      <c r="N2793" s="6" t="s">
        <v>2761</v>
      </c>
      <c r="R2793" s="6" t="str">
        <f t="shared" si="43"/>
        <v>24220Xã Yên Định21</v>
      </c>
    </row>
    <row r="2794" spans="1:18">
      <c r="A2794" s="6">
        <v>2793</v>
      </c>
      <c r="B2794" s="6">
        <v>24</v>
      </c>
      <c r="C2794" s="6" t="s">
        <v>2758</v>
      </c>
      <c r="D2794" s="6">
        <v>220</v>
      </c>
      <c r="E2794" s="6" t="s">
        <v>2862</v>
      </c>
      <c r="F2794" s="6">
        <v>7654</v>
      </c>
      <c r="G2794" s="6" t="s">
        <v>2868</v>
      </c>
      <c r="H2794" s="6">
        <v>2</v>
      </c>
      <c r="I2794" s="6" t="s">
        <v>297</v>
      </c>
      <c r="J2794" s="6">
        <v>1</v>
      </c>
      <c r="K2794" s="6" t="s">
        <v>810</v>
      </c>
      <c r="L2794" s="8">
        <v>6</v>
      </c>
      <c r="M2794" s="6" t="s">
        <v>297</v>
      </c>
      <c r="N2794" s="6" t="s">
        <v>2761</v>
      </c>
      <c r="R2794" s="6" t="str">
        <f t="shared" si="43"/>
        <v>24220Xã Lệ Viễn21</v>
      </c>
    </row>
    <row r="2795" spans="1:18">
      <c r="A2795" s="6">
        <v>2794</v>
      </c>
      <c r="B2795" s="6">
        <v>24</v>
      </c>
      <c r="C2795" s="6" t="s">
        <v>2758</v>
      </c>
      <c r="D2795" s="6">
        <v>220</v>
      </c>
      <c r="E2795" s="6" t="s">
        <v>2862</v>
      </c>
      <c r="F2795" s="6">
        <v>7660</v>
      </c>
      <c r="G2795" s="6" t="s">
        <v>2869</v>
      </c>
      <c r="H2795" s="6">
        <v>2</v>
      </c>
      <c r="I2795" s="6" t="s">
        <v>297</v>
      </c>
      <c r="J2795" s="6">
        <v>1</v>
      </c>
      <c r="K2795" s="6" t="s">
        <v>810</v>
      </c>
      <c r="L2795" s="8">
        <v>6</v>
      </c>
      <c r="M2795" s="6" t="s">
        <v>297</v>
      </c>
      <c r="N2795" s="6" t="s">
        <v>2761</v>
      </c>
      <c r="R2795" s="6" t="str">
        <f t="shared" si="43"/>
        <v>24220Xã An Bá21</v>
      </c>
    </row>
    <row r="2796" spans="1:18">
      <c r="A2796" s="6">
        <v>2795</v>
      </c>
      <c r="B2796" s="6">
        <v>24</v>
      </c>
      <c r="C2796" s="6" t="s">
        <v>2758</v>
      </c>
      <c r="D2796" s="6">
        <v>220</v>
      </c>
      <c r="E2796" s="6" t="s">
        <v>2862</v>
      </c>
      <c r="F2796" s="6">
        <v>7663</v>
      </c>
      <c r="G2796" s="6" t="s">
        <v>2870</v>
      </c>
      <c r="H2796" s="6">
        <v>2</v>
      </c>
      <c r="I2796" s="6" t="s">
        <v>297</v>
      </c>
      <c r="J2796" s="6">
        <v>1</v>
      </c>
      <c r="K2796" s="6" t="s">
        <v>810</v>
      </c>
      <c r="L2796" s="8">
        <v>6</v>
      </c>
      <c r="M2796" s="6" t="s">
        <v>297</v>
      </c>
      <c r="N2796" s="6" t="s">
        <v>2761</v>
      </c>
      <c r="R2796" s="6" t="str">
        <f t="shared" si="43"/>
        <v>24220Xã Tuấn Đạo21</v>
      </c>
    </row>
    <row r="2797" spans="1:18">
      <c r="A2797" s="6">
        <v>2796</v>
      </c>
      <c r="B2797" s="6">
        <v>24</v>
      </c>
      <c r="C2797" s="6" t="s">
        <v>2758</v>
      </c>
      <c r="D2797" s="6">
        <v>220</v>
      </c>
      <c r="E2797" s="6" t="s">
        <v>2862</v>
      </c>
      <c r="F2797" s="6">
        <v>7666</v>
      </c>
      <c r="G2797" s="6" t="s">
        <v>2871</v>
      </c>
      <c r="H2797" s="6">
        <v>2</v>
      </c>
      <c r="I2797" s="6" t="s">
        <v>297</v>
      </c>
      <c r="J2797" s="6">
        <v>1</v>
      </c>
      <c r="K2797" s="6" t="s">
        <v>810</v>
      </c>
      <c r="L2797" s="8">
        <v>6</v>
      </c>
      <c r="M2797" s="6" t="s">
        <v>297</v>
      </c>
      <c r="N2797" s="6" t="s">
        <v>2761</v>
      </c>
      <c r="R2797" s="6" t="str">
        <f t="shared" si="43"/>
        <v>24220Xã Dương Hưu21</v>
      </c>
    </row>
    <row r="2798" spans="1:18">
      <c r="A2798" s="6">
        <v>2797</v>
      </c>
      <c r="B2798" s="6">
        <v>24</v>
      </c>
      <c r="C2798" s="6" t="s">
        <v>2758</v>
      </c>
      <c r="D2798" s="6">
        <v>220</v>
      </c>
      <c r="E2798" s="6" t="s">
        <v>2862</v>
      </c>
      <c r="F2798" s="6">
        <v>7672</v>
      </c>
      <c r="G2798" s="6" t="s">
        <v>2872</v>
      </c>
      <c r="H2798" s="6">
        <v>2</v>
      </c>
      <c r="I2798" s="6" t="s">
        <v>297</v>
      </c>
      <c r="J2798" s="6">
        <v>1</v>
      </c>
      <c r="K2798" s="6" t="s">
        <v>810</v>
      </c>
      <c r="L2798" s="8">
        <v>6</v>
      </c>
      <c r="M2798" s="6" t="s">
        <v>297</v>
      </c>
      <c r="N2798" s="6" t="s">
        <v>2761</v>
      </c>
      <c r="R2798" s="6" t="str">
        <f t="shared" si="43"/>
        <v>24220Xã Long Sơn21</v>
      </c>
    </row>
    <row r="2799" spans="1:18">
      <c r="A2799" s="6">
        <v>2798</v>
      </c>
      <c r="B2799" s="6">
        <v>24</v>
      </c>
      <c r="C2799" s="6" t="s">
        <v>2758</v>
      </c>
      <c r="D2799" s="6">
        <v>220</v>
      </c>
      <c r="E2799" s="6" t="s">
        <v>2862</v>
      </c>
      <c r="F2799" s="6">
        <v>7678</v>
      </c>
      <c r="G2799" s="6" t="s">
        <v>2873</v>
      </c>
      <c r="H2799" s="6">
        <v>2</v>
      </c>
      <c r="I2799" s="6" t="s">
        <v>297</v>
      </c>
      <c r="J2799" s="6">
        <v>1</v>
      </c>
      <c r="K2799" s="6" t="s">
        <v>810</v>
      </c>
      <c r="L2799" s="8">
        <v>6</v>
      </c>
      <c r="M2799" s="6" t="s">
        <v>297</v>
      </c>
      <c r="N2799" s="6" t="s">
        <v>2761</v>
      </c>
      <c r="R2799" s="6" t="str">
        <f t="shared" si="43"/>
        <v>24220Xã Thanh Luận21</v>
      </c>
    </row>
    <row r="2800" spans="1:18">
      <c r="A2800" s="6">
        <v>2799</v>
      </c>
      <c r="B2800" s="6">
        <v>24</v>
      </c>
      <c r="C2800" s="6" t="s">
        <v>2758</v>
      </c>
      <c r="D2800" s="6">
        <v>221</v>
      </c>
      <c r="E2800" s="6" t="s">
        <v>2874</v>
      </c>
      <c r="F2800" s="6">
        <v>7681</v>
      </c>
      <c r="G2800" s="6" t="s">
        <v>2875</v>
      </c>
      <c r="H2800" s="6">
        <v>1</v>
      </c>
      <c r="I2800" s="6" t="s">
        <v>251</v>
      </c>
      <c r="J2800" s="6">
        <v>1</v>
      </c>
      <c r="K2800" s="6" t="s">
        <v>810</v>
      </c>
      <c r="L2800" s="8">
        <v>5</v>
      </c>
      <c r="M2800" s="6" t="s">
        <v>251</v>
      </c>
      <c r="N2800" s="6" t="s">
        <v>2761</v>
      </c>
      <c r="R2800" s="6" t="str">
        <f t="shared" si="43"/>
        <v>24221Thị trấn Nham Biền11</v>
      </c>
    </row>
    <row r="2801" spans="1:18">
      <c r="A2801" s="6">
        <v>2800</v>
      </c>
      <c r="B2801" s="6">
        <v>24</v>
      </c>
      <c r="C2801" s="6" t="s">
        <v>2758</v>
      </c>
      <c r="D2801" s="6">
        <v>221</v>
      </c>
      <c r="E2801" s="6" t="s">
        <v>2874</v>
      </c>
      <c r="F2801" s="6">
        <v>7682</v>
      </c>
      <c r="G2801" s="6" t="s">
        <v>2876</v>
      </c>
      <c r="H2801" s="6">
        <v>1</v>
      </c>
      <c r="I2801" s="6" t="s">
        <v>251</v>
      </c>
      <c r="J2801" s="6">
        <v>1</v>
      </c>
      <c r="K2801" s="6" t="s">
        <v>810</v>
      </c>
      <c r="L2801" s="8">
        <v>5</v>
      </c>
      <c r="M2801" s="6" t="s">
        <v>251</v>
      </c>
      <c r="N2801" s="6" t="s">
        <v>2761</v>
      </c>
      <c r="R2801" s="6" t="str">
        <f t="shared" si="43"/>
        <v>24221Thị trấn Tân An11</v>
      </c>
    </row>
    <row r="2802" spans="1:18">
      <c r="A2802" s="6">
        <v>2801</v>
      </c>
      <c r="B2802" s="6">
        <v>24</v>
      </c>
      <c r="C2802" s="6" t="s">
        <v>2758</v>
      </c>
      <c r="D2802" s="6">
        <v>221</v>
      </c>
      <c r="E2802" s="6" t="s">
        <v>2874</v>
      </c>
      <c r="F2802" s="6">
        <v>7684</v>
      </c>
      <c r="G2802" s="6" t="s">
        <v>2877</v>
      </c>
      <c r="H2802" s="6">
        <v>2</v>
      </c>
      <c r="I2802" s="6" t="s">
        <v>297</v>
      </c>
      <c r="J2802" s="6">
        <v>1</v>
      </c>
      <c r="K2802" s="6" t="s">
        <v>810</v>
      </c>
      <c r="L2802" s="8">
        <v>6</v>
      </c>
      <c r="M2802" s="6" t="s">
        <v>297</v>
      </c>
      <c r="N2802" s="6" t="s">
        <v>2761</v>
      </c>
      <c r="R2802" s="6" t="str">
        <f t="shared" si="43"/>
        <v>24221Xã Lão Hộ21</v>
      </c>
    </row>
    <row r="2803" spans="1:18">
      <c r="A2803" s="6">
        <v>2802</v>
      </c>
      <c r="B2803" s="6">
        <v>24</v>
      </c>
      <c r="C2803" s="6" t="s">
        <v>2758</v>
      </c>
      <c r="D2803" s="6">
        <v>221</v>
      </c>
      <c r="E2803" s="6" t="s">
        <v>2874</v>
      </c>
      <c r="F2803" s="6">
        <v>7690</v>
      </c>
      <c r="G2803" s="6" t="s">
        <v>2878</v>
      </c>
      <c r="H2803" s="6">
        <v>2</v>
      </c>
      <c r="I2803" s="6" t="s">
        <v>297</v>
      </c>
      <c r="J2803" s="6">
        <v>1</v>
      </c>
      <c r="K2803" s="6" t="s">
        <v>810</v>
      </c>
      <c r="L2803" s="8">
        <v>6</v>
      </c>
      <c r="M2803" s="6" t="s">
        <v>297</v>
      </c>
      <c r="N2803" s="6" t="s">
        <v>2761</v>
      </c>
      <c r="R2803" s="6" t="str">
        <f t="shared" si="43"/>
        <v>24221Xã Hương Gián21</v>
      </c>
    </row>
    <row r="2804" spans="1:18">
      <c r="A2804" s="6">
        <v>2803</v>
      </c>
      <c r="B2804" s="6">
        <v>24</v>
      </c>
      <c r="C2804" s="6" t="s">
        <v>2758</v>
      </c>
      <c r="D2804" s="6">
        <v>221</v>
      </c>
      <c r="E2804" s="6" t="s">
        <v>2874</v>
      </c>
      <c r="F2804" s="6">
        <v>7702</v>
      </c>
      <c r="G2804" s="6" t="s">
        <v>2879</v>
      </c>
      <c r="H2804" s="6">
        <v>2</v>
      </c>
      <c r="I2804" s="6" t="s">
        <v>297</v>
      </c>
      <c r="J2804" s="6">
        <v>1</v>
      </c>
      <c r="K2804" s="6" t="s">
        <v>810</v>
      </c>
      <c r="L2804" s="8">
        <v>6</v>
      </c>
      <c r="M2804" s="6" t="s">
        <v>297</v>
      </c>
      <c r="N2804" s="6" t="s">
        <v>2761</v>
      </c>
      <c r="R2804" s="6" t="str">
        <f t="shared" si="43"/>
        <v>24221Xã Quỳnh Sơn21</v>
      </c>
    </row>
    <row r="2805" spans="1:18">
      <c r="A2805" s="6">
        <v>2804</v>
      </c>
      <c r="B2805" s="6">
        <v>24</v>
      </c>
      <c r="C2805" s="6" t="s">
        <v>2758</v>
      </c>
      <c r="D2805" s="6">
        <v>221</v>
      </c>
      <c r="E2805" s="6" t="s">
        <v>2874</v>
      </c>
      <c r="F2805" s="6">
        <v>7708</v>
      </c>
      <c r="G2805" s="6" t="s">
        <v>2880</v>
      </c>
      <c r="H2805" s="6">
        <v>2</v>
      </c>
      <c r="I2805" s="6" t="s">
        <v>297</v>
      </c>
      <c r="J2805" s="6">
        <v>1</v>
      </c>
      <c r="K2805" s="6" t="s">
        <v>810</v>
      </c>
      <c r="L2805" s="8">
        <v>6</v>
      </c>
      <c r="M2805" s="6" t="s">
        <v>297</v>
      </c>
      <c r="N2805" s="6" t="s">
        <v>2761</v>
      </c>
      <c r="R2805" s="6" t="str">
        <f t="shared" si="43"/>
        <v>24221Xã Nội Hoàng21</v>
      </c>
    </row>
    <row r="2806" spans="1:18">
      <c r="A2806" s="6">
        <v>2805</v>
      </c>
      <c r="B2806" s="6">
        <v>24</v>
      </c>
      <c r="C2806" s="6" t="s">
        <v>2758</v>
      </c>
      <c r="D2806" s="6">
        <v>221</v>
      </c>
      <c r="E2806" s="6" t="s">
        <v>2874</v>
      </c>
      <c r="F2806" s="6">
        <v>7711</v>
      </c>
      <c r="G2806" s="6" t="s">
        <v>481</v>
      </c>
      <c r="H2806" s="6">
        <v>2</v>
      </c>
      <c r="I2806" s="6" t="s">
        <v>297</v>
      </c>
      <c r="J2806" s="6">
        <v>1</v>
      </c>
      <c r="K2806" s="6" t="s">
        <v>810</v>
      </c>
      <c r="L2806" s="8">
        <v>6</v>
      </c>
      <c r="M2806" s="6" t="s">
        <v>297</v>
      </c>
      <c r="N2806" s="6" t="s">
        <v>2761</v>
      </c>
      <c r="R2806" s="6" t="str">
        <f t="shared" si="43"/>
        <v>24221Xã Tiền Phong21</v>
      </c>
    </row>
    <row r="2807" spans="1:18">
      <c r="A2807" s="6">
        <v>2806</v>
      </c>
      <c r="B2807" s="6">
        <v>24</v>
      </c>
      <c r="C2807" s="6" t="s">
        <v>2758</v>
      </c>
      <c r="D2807" s="6">
        <v>221</v>
      </c>
      <c r="E2807" s="6" t="s">
        <v>2874</v>
      </c>
      <c r="F2807" s="6">
        <v>7714</v>
      </c>
      <c r="G2807" s="6" t="s">
        <v>2881</v>
      </c>
      <c r="H2807" s="6">
        <v>2</v>
      </c>
      <c r="I2807" s="6" t="s">
        <v>297</v>
      </c>
      <c r="J2807" s="6">
        <v>1</v>
      </c>
      <c r="K2807" s="6" t="s">
        <v>810</v>
      </c>
      <c r="L2807" s="8">
        <v>6</v>
      </c>
      <c r="M2807" s="6" t="s">
        <v>297</v>
      </c>
      <c r="N2807" s="6" t="s">
        <v>2761</v>
      </c>
      <c r="R2807" s="6" t="str">
        <f t="shared" si="43"/>
        <v>24221Xã Xuân Phú21</v>
      </c>
    </row>
    <row r="2808" spans="1:18">
      <c r="A2808" s="6">
        <v>2807</v>
      </c>
      <c r="B2808" s="6">
        <v>24</v>
      </c>
      <c r="C2808" s="6" t="s">
        <v>2758</v>
      </c>
      <c r="D2808" s="6">
        <v>221</v>
      </c>
      <c r="E2808" s="6" t="s">
        <v>2874</v>
      </c>
      <c r="F2808" s="6">
        <v>7717</v>
      </c>
      <c r="G2808" s="6" t="s">
        <v>2882</v>
      </c>
      <c r="H2808" s="6">
        <v>2</v>
      </c>
      <c r="I2808" s="6" t="s">
        <v>297</v>
      </c>
      <c r="J2808" s="6">
        <v>1</v>
      </c>
      <c r="K2808" s="6" t="s">
        <v>810</v>
      </c>
      <c r="L2808" s="8">
        <v>6</v>
      </c>
      <c r="M2808" s="6" t="s">
        <v>297</v>
      </c>
      <c r="N2808" s="6" t="s">
        <v>2761</v>
      </c>
      <c r="R2808" s="6" t="str">
        <f t="shared" si="43"/>
        <v>24221Xã Tân Liễu21</v>
      </c>
    </row>
    <row r="2809" spans="1:18">
      <c r="A2809" s="6">
        <v>2808</v>
      </c>
      <c r="B2809" s="6">
        <v>24</v>
      </c>
      <c r="C2809" s="6" t="s">
        <v>2758</v>
      </c>
      <c r="D2809" s="6">
        <v>221</v>
      </c>
      <c r="E2809" s="6" t="s">
        <v>2874</v>
      </c>
      <c r="F2809" s="6">
        <v>7720</v>
      </c>
      <c r="G2809" s="6" t="s">
        <v>2883</v>
      </c>
      <c r="H2809" s="6">
        <v>2</v>
      </c>
      <c r="I2809" s="6" t="s">
        <v>297</v>
      </c>
      <c r="J2809" s="6">
        <v>1</v>
      </c>
      <c r="K2809" s="6" t="s">
        <v>810</v>
      </c>
      <c r="L2809" s="8">
        <v>6</v>
      </c>
      <c r="M2809" s="6" t="s">
        <v>297</v>
      </c>
      <c r="N2809" s="6" t="s">
        <v>2761</v>
      </c>
      <c r="R2809" s="6" t="str">
        <f t="shared" si="43"/>
        <v>24221Xã Trí Yên21</v>
      </c>
    </row>
    <row r="2810" spans="1:18">
      <c r="A2810" s="6">
        <v>2809</v>
      </c>
      <c r="B2810" s="6">
        <v>24</v>
      </c>
      <c r="C2810" s="6" t="s">
        <v>2758</v>
      </c>
      <c r="D2810" s="6">
        <v>221</v>
      </c>
      <c r="E2810" s="6" t="s">
        <v>2874</v>
      </c>
      <c r="F2810" s="6">
        <v>7723</v>
      </c>
      <c r="G2810" s="6" t="s">
        <v>2884</v>
      </c>
      <c r="H2810" s="6">
        <v>2</v>
      </c>
      <c r="I2810" s="6" t="s">
        <v>297</v>
      </c>
      <c r="J2810" s="6">
        <v>1</v>
      </c>
      <c r="K2810" s="6" t="s">
        <v>810</v>
      </c>
      <c r="L2810" s="8">
        <v>6</v>
      </c>
      <c r="M2810" s="6" t="s">
        <v>297</v>
      </c>
      <c r="N2810" s="6" t="s">
        <v>2761</v>
      </c>
      <c r="R2810" s="6" t="str">
        <f t="shared" si="43"/>
        <v>24221Xã Lãng Sơn21</v>
      </c>
    </row>
    <row r="2811" spans="1:18">
      <c r="A2811" s="6">
        <v>2810</v>
      </c>
      <c r="B2811" s="6">
        <v>24</v>
      </c>
      <c r="C2811" s="6" t="s">
        <v>2758</v>
      </c>
      <c r="D2811" s="6">
        <v>221</v>
      </c>
      <c r="E2811" s="6" t="s">
        <v>2874</v>
      </c>
      <c r="F2811" s="6">
        <v>7726</v>
      </c>
      <c r="G2811" s="6" t="s">
        <v>2885</v>
      </c>
      <c r="H2811" s="6">
        <v>2</v>
      </c>
      <c r="I2811" s="6" t="s">
        <v>297</v>
      </c>
      <c r="J2811" s="6">
        <v>1</v>
      </c>
      <c r="K2811" s="6" t="s">
        <v>810</v>
      </c>
      <c r="L2811" s="8">
        <v>6</v>
      </c>
      <c r="M2811" s="6" t="s">
        <v>297</v>
      </c>
      <c r="N2811" s="6" t="s">
        <v>2761</v>
      </c>
      <c r="R2811" s="6" t="str">
        <f t="shared" si="43"/>
        <v>24221Xã Yên Lư21</v>
      </c>
    </row>
    <row r="2812" spans="1:18">
      <c r="A2812" s="6">
        <v>2811</v>
      </c>
      <c r="B2812" s="6">
        <v>24</v>
      </c>
      <c r="C2812" s="6" t="s">
        <v>2758</v>
      </c>
      <c r="D2812" s="6">
        <v>221</v>
      </c>
      <c r="E2812" s="6" t="s">
        <v>2874</v>
      </c>
      <c r="F2812" s="6">
        <v>7729</v>
      </c>
      <c r="G2812" s="6" t="s">
        <v>2886</v>
      </c>
      <c r="H2812" s="6">
        <v>2</v>
      </c>
      <c r="I2812" s="6" t="s">
        <v>297</v>
      </c>
      <c r="J2812" s="6">
        <v>1</v>
      </c>
      <c r="K2812" s="6" t="s">
        <v>810</v>
      </c>
      <c r="L2812" s="8">
        <v>6</v>
      </c>
      <c r="M2812" s="6" t="s">
        <v>297</v>
      </c>
      <c r="N2812" s="6" t="s">
        <v>2761</v>
      </c>
      <c r="R2812" s="6" t="str">
        <f t="shared" si="43"/>
        <v>24221Xã Tiến Dũng21</v>
      </c>
    </row>
    <row r="2813" spans="1:18">
      <c r="A2813" s="6">
        <v>2812</v>
      </c>
      <c r="B2813" s="6">
        <v>24</v>
      </c>
      <c r="C2813" s="6" t="s">
        <v>2758</v>
      </c>
      <c r="D2813" s="6">
        <v>221</v>
      </c>
      <c r="E2813" s="6" t="s">
        <v>2874</v>
      </c>
      <c r="F2813" s="6">
        <v>7735</v>
      </c>
      <c r="G2813" s="6" t="s">
        <v>587</v>
      </c>
      <c r="H2813" s="6">
        <v>2</v>
      </c>
      <c r="I2813" s="6" t="s">
        <v>297</v>
      </c>
      <c r="J2813" s="6">
        <v>1</v>
      </c>
      <c r="K2813" s="6" t="s">
        <v>810</v>
      </c>
      <c r="L2813" s="8">
        <v>6</v>
      </c>
      <c r="M2813" s="6" t="s">
        <v>297</v>
      </c>
      <c r="N2813" s="6" t="s">
        <v>2761</v>
      </c>
      <c r="R2813" s="6" t="str">
        <f t="shared" si="43"/>
        <v>24221Xã Đức Giang21</v>
      </c>
    </row>
    <row r="2814" spans="1:18">
      <c r="A2814" s="6">
        <v>2813</v>
      </c>
      <c r="B2814" s="6">
        <v>24</v>
      </c>
      <c r="C2814" s="6" t="s">
        <v>2758</v>
      </c>
      <c r="D2814" s="6">
        <v>221</v>
      </c>
      <c r="E2814" s="6" t="s">
        <v>2874</v>
      </c>
      <c r="F2814" s="6">
        <v>7738</v>
      </c>
      <c r="G2814" s="6" t="s">
        <v>2887</v>
      </c>
      <c r="H2814" s="6">
        <v>2</v>
      </c>
      <c r="I2814" s="6" t="s">
        <v>297</v>
      </c>
      <c r="J2814" s="6">
        <v>1</v>
      </c>
      <c r="K2814" s="6" t="s">
        <v>810</v>
      </c>
      <c r="L2814" s="8">
        <v>6</v>
      </c>
      <c r="M2814" s="6" t="s">
        <v>297</v>
      </c>
      <c r="N2814" s="6" t="s">
        <v>2761</v>
      </c>
      <c r="R2814" s="6" t="str">
        <f t="shared" si="43"/>
        <v>24221Xã Cảnh Thụy21</v>
      </c>
    </row>
    <row r="2815" spans="1:18">
      <c r="A2815" s="6">
        <v>2814</v>
      </c>
      <c r="B2815" s="6">
        <v>24</v>
      </c>
      <c r="C2815" s="6" t="s">
        <v>2758</v>
      </c>
      <c r="D2815" s="6">
        <v>221</v>
      </c>
      <c r="E2815" s="6" t="s">
        <v>2874</v>
      </c>
      <c r="F2815" s="6">
        <v>7741</v>
      </c>
      <c r="G2815" s="6" t="s">
        <v>2888</v>
      </c>
      <c r="H2815" s="6">
        <v>2</v>
      </c>
      <c r="I2815" s="6" t="s">
        <v>297</v>
      </c>
      <c r="J2815" s="6">
        <v>1</v>
      </c>
      <c r="K2815" s="6" t="s">
        <v>810</v>
      </c>
      <c r="L2815" s="8">
        <v>6</v>
      </c>
      <c r="M2815" s="6" t="s">
        <v>297</v>
      </c>
      <c r="N2815" s="6" t="s">
        <v>2761</v>
      </c>
      <c r="R2815" s="6" t="str">
        <f t="shared" si="43"/>
        <v>24221Xã Tư Mại21</v>
      </c>
    </row>
    <row r="2816" spans="1:18">
      <c r="A2816" s="6">
        <v>2815</v>
      </c>
      <c r="B2816" s="6">
        <v>24</v>
      </c>
      <c r="C2816" s="6" t="s">
        <v>2758</v>
      </c>
      <c r="D2816" s="6">
        <v>221</v>
      </c>
      <c r="E2816" s="6" t="s">
        <v>2874</v>
      </c>
      <c r="F2816" s="6">
        <v>7747</v>
      </c>
      <c r="G2816" s="6" t="s">
        <v>2889</v>
      </c>
      <c r="H2816" s="6">
        <v>2</v>
      </c>
      <c r="I2816" s="6" t="s">
        <v>297</v>
      </c>
      <c r="J2816" s="6">
        <v>1</v>
      </c>
      <c r="K2816" s="6" t="s">
        <v>810</v>
      </c>
      <c r="L2816" s="8">
        <v>6</v>
      </c>
      <c r="M2816" s="6" t="s">
        <v>297</v>
      </c>
      <c r="N2816" s="6" t="s">
        <v>2761</v>
      </c>
      <c r="R2816" s="6" t="str">
        <f t="shared" si="43"/>
        <v>24221Xã Đồng Việt21</v>
      </c>
    </row>
    <row r="2817" spans="1:18">
      <c r="A2817" s="6">
        <v>2816</v>
      </c>
      <c r="B2817" s="6">
        <v>24</v>
      </c>
      <c r="C2817" s="6" t="s">
        <v>2758</v>
      </c>
      <c r="D2817" s="6">
        <v>221</v>
      </c>
      <c r="E2817" s="6" t="s">
        <v>2874</v>
      </c>
      <c r="F2817" s="6">
        <v>7750</v>
      </c>
      <c r="G2817" s="6" t="s">
        <v>1193</v>
      </c>
      <c r="H2817" s="6">
        <v>2</v>
      </c>
      <c r="I2817" s="6" t="s">
        <v>297</v>
      </c>
      <c r="J2817" s="6">
        <v>1</v>
      </c>
      <c r="K2817" s="6" t="s">
        <v>810</v>
      </c>
      <c r="L2817" s="8">
        <v>6</v>
      </c>
      <c r="M2817" s="6" t="s">
        <v>297</v>
      </c>
      <c r="N2817" s="6" t="s">
        <v>2761</v>
      </c>
      <c r="R2817" s="6" t="str">
        <f t="shared" si="43"/>
        <v>24221Xã Đồng Phúc21</v>
      </c>
    </row>
    <row r="2818" spans="1:18">
      <c r="A2818" s="6">
        <v>2817</v>
      </c>
      <c r="B2818" s="6">
        <v>24</v>
      </c>
      <c r="C2818" s="6" t="s">
        <v>2758</v>
      </c>
      <c r="D2818" s="6">
        <v>222</v>
      </c>
      <c r="E2818" s="6" t="s">
        <v>2890</v>
      </c>
      <c r="F2818" s="6">
        <v>7759</v>
      </c>
      <c r="G2818" s="6" t="s">
        <v>2891</v>
      </c>
      <c r="H2818" s="6">
        <v>2</v>
      </c>
      <c r="I2818" s="6" t="s">
        <v>297</v>
      </c>
      <c r="J2818" s="6">
        <v>1</v>
      </c>
      <c r="K2818" s="6" t="s">
        <v>810</v>
      </c>
      <c r="L2818" s="8">
        <v>6</v>
      </c>
      <c r="M2818" s="6" t="s">
        <v>297</v>
      </c>
      <c r="N2818" s="6" t="s">
        <v>2761</v>
      </c>
      <c r="R2818" s="6" t="str">
        <f t="shared" si="43"/>
        <v>24222Xã Thượng Lan21</v>
      </c>
    </row>
    <row r="2819" spans="1:18">
      <c r="A2819" s="6">
        <v>2818</v>
      </c>
      <c r="B2819" s="6">
        <v>24</v>
      </c>
      <c r="C2819" s="6" t="s">
        <v>2758</v>
      </c>
      <c r="D2819" s="6">
        <v>222</v>
      </c>
      <c r="E2819" s="6" t="s">
        <v>2890</v>
      </c>
      <c r="F2819" s="6">
        <v>7762</v>
      </c>
      <c r="G2819" s="6" t="s">
        <v>1505</v>
      </c>
      <c r="H2819" s="6">
        <v>2</v>
      </c>
      <c r="I2819" s="6" t="s">
        <v>297</v>
      </c>
      <c r="J2819" s="6">
        <v>1</v>
      </c>
      <c r="K2819" s="6" t="s">
        <v>810</v>
      </c>
      <c r="L2819" s="8">
        <v>6</v>
      </c>
      <c r="M2819" s="6" t="s">
        <v>297</v>
      </c>
      <c r="N2819" s="6" t="s">
        <v>2761</v>
      </c>
      <c r="R2819" s="6" t="str">
        <f t="shared" ref="R2819:R2882" si="44">CONCATENATE(B2819,D2819,G2819,H2819,J2819)</f>
        <v>24222Xã Việt Tiến21</v>
      </c>
    </row>
    <row r="2820" spans="1:18">
      <c r="A2820" s="6">
        <v>2819</v>
      </c>
      <c r="B2820" s="6">
        <v>24</v>
      </c>
      <c r="C2820" s="6" t="s">
        <v>2758</v>
      </c>
      <c r="D2820" s="6">
        <v>222</v>
      </c>
      <c r="E2820" s="6" t="s">
        <v>2890</v>
      </c>
      <c r="F2820" s="6">
        <v>7765</v>
      </c>
      <c r="G2820" s="6" t="s">
        <v>2892</v>
      </c>
      <c r="H2820" s="6">
        <v>2</v>
      </c>
      <c r="I2820" s="6" t="s">
        <v>297</v>
      </c>
      <c r="J2820" s="6">
        <v>1</v>
      </c>
      <c r="K2820" s="6" t="s">
        <v>810</v>
      </c>
      <c r="L2820" s="8">
        <v>6</v>
      </c>
      <c r="M2820" s="6" t="s">
        <v>297</v>
      </c>
      <c r="N2820" s="6" t="s">
        <v>2761</v>
      </c>
      <c r="R2820" s="6" t="str">
        <f t="shared" si="44"/>
        <v>24222Xã Nghĩa Trung21</v>
      </c>
    </row>
    <row r="2821" spans="1:18">
      <c r="A2821" s="6">
        <v>2820</v>
      </c>
      <c r="B2821" s="6">
        <v>24</v>
      </c>
      <c r="C2821" s="6" t="s">
        <v>2758</v>
      </c>
      <c r="D2821" s="6">
        <v>222</v>
      </c>
      <c r="E2821" s="6" t="s">
        <v>2890</v>
      </c>
      <c r="F2821" s="6">
        <v>7768</v>
      </c>
      <c r="G2821" s="6" t="s">
        <v>772</v>
      </c>
      <c r="H2821" s="6">
        <v>2</v>
      </c>
      <c r="I2821" s="6" t="s">
        <v>297</v>
      </c>
      <c r="J2821" s="6">
        <v>1</v>
      </c>
      <c r="K2821" s="6" t="s">
        <v>810</v>
      </c>
      <c r="L2821" s="8">
        <v>6</v>
      </c>
      <c r="M2821" s="6" t="s">
        <v>297</v>
      </c>
      <c r="N2821" s="6" t="s">
        <v>2761</v>
      </c>
      <c r="R2821" s="6" t="str">
        <f t="shared" si="44"/>
        <v>24222Xã Minh Đức21</v>
      </c>
    </row>
    <row r="2822" spans="1:18">
      <c r="A2822" s="6">
        <v>2821</v>
      </c>
      <c r="B2822" s="6">
        <v>24</v>
      </c>
      <c r="C2822" s="6" t="s">
        <v>2758</v>
      </c>
      <c r="D2822" s="6">
        <v>222</v>
      </c>
      <c r="E2822" s="6" t="s">
        <v>2890</v>
      </c>
      <c r="F2822" s="6">
        <v>7771</v>
      </c>
      <c r="G2822" s="6" t="s">
        <v>2893</v>
      </c>
      <c r="H2822" s="6">
        <v>2</v>
      </c>
      <c r="I2822" s="6" t="s">
        <v>297</v>
      </c>
      <c r="J2822" s="6">
        <v>1</v>
      </c>
      <c r="K2822" s="6" t="s">
        <v>810</v>
      </c>
      <c r="L2822" s="8">
        <v>6</v>
      </c>
      <c r="M2822" s="6" t="s">
        <v>297</v>
      </c>
      <c r="N2822" s="6" t="s">
        <v>2761</v>
      </c>
      <c r="R2822" s="6" t="str">
        <f t="shared" si="44"/>
        <v>24222Xã Hương Mai21</v>
      </c>
    </row>
    <row r="2823" spans="1:18">
      <c r="A2823" s="6">
        <v>2822</v>
      </c>
      <c r="B2823" s="6">
        <v>24</v>
      </c>
      <c r="C2823" s="6" t="s">
        <v>2758</v>
      </c>
      <c r="D2823" s="6">
        <v>222</v>
      </c>
      <c r="E2823" s="6" t="s">
        <v>2890</v>
      </c>
      <c r="F2823" s="6">
        <v>7774</v>
      </c>
      <c r="G2823" s="6" t="s">
        <v>2894</v>
      </c>
      <c r="H2823" s="6">
        <v>2</v>
      </c>
      <c r="I2823" s="6" t="s">
        <v>297</v>
      </c>
      <c r="J2823" s="6">
        <v>1</v>
      </c>
      <c r="K2823" s="6" t="s">
        <v>810</v>
      </c>
      <c r="L2823" s="8">
        <v>6</v>
      </c>
      <c r="M2823" s="6" t="s">
        <v>297</v>
      </c>
      <c r="N2823" s="6" t="s">
        <v>2761</v>
      </c>
      <c r="R2823" s="6" t="str">
        <f t="shared" si="44"/>
        <v>24222Xã Tự Lạn21</v>
      </c>
    </row>
    <row r="2824" spans="1:18">
      <c r="A2824" s="6">
        <v>2823</v>
      </c>
      <c r="B2824" s="6">
        <v>24</v>
      </c>
      <c r="C2824" s="6" t="s">
        <v>2758</v>
      </c>
      <c r="D2824" s="6">
        <v>222</v>
      </c>
      <c r="E2824" s="6" t="s">
        <v>2890</v>
      </c>
      <c r="F2824" s="6">
        <v>7777</v>
      </c>
      <c r="G2824" s="6" t="s">
        <v>2895</v>
      </c>
      <c r="H2824" s="6">
        <v>1</v>
      </c>
      <c r="I2824" s="6" t="s">
        <v>251</v>
      </c>
      <c r="J2824" s="6">
        <v>1</v>
      </c>
      <c r="K2824" s="6" t="s">
        <v>810</v>
      </c>
      <c r="L2824" s="8">
        <v>5</v>
      </c>
      <c r="M2824" s="6" t="s">
        <v>251</v>
      </c>
      <c r="N2824" s="6" t="s">
        <v>2761</v>
      </c>
      <c r="R2824" s="6" t="str">
        <f t="shared" si="44"/>
        <v>24222Thị trấn Bích Động11</v>
      </c>
    </row>
    <row r="2825" spans="1:18">
      <c r="A2825" s="6">
        <v>2824</v>
      </c>
      <c r="B2825" s="6">
        <v>24</v>
      </c>
      <c r="C2825" s="6" t="s">
        <v>2758</v>
      </c>
      <c r="D2825" s="6">
        <v>222</v>
      </c>
      <c r="E2825" s="6" t="s">
        <v>2890</v>
      </c>
      <c r="F2825" s="6">
        <v>7780</v>
      </c>
      <c r="G2825" s="6" t="s">
        <v>1351</v>
      </c>
      <c r="H2825" s="6">
        <v>2</v>
      </c>
      <c r="I2825" s="6" t="s">
        <v>297</v>
      </c>
      <c r="J2825" s="6">
        <v>1</v>
      </c>
      <c r="K2825" s="6" t="s">
        <v>810</v>
      </c>
      <c r="L2825" s="8">
        <v>6</v>
      </c>
      <c r="M2825" s="6" t="s">
        <v>297</v>
      </c>
      <c r="N2825" s="6" t="s">
        <v>2761</v>
      </c>
      <c r="R2825" s="6" t="str">
        <f t="shared" si="44"/>
        <v>24222Xã Trung Sơn21</v>
      </c>
    </row>
    <row r="2826" spans="1:18">
      <c r="A2826" s="6">
        <v>2825</v>
      </c>
      <c r="B2826" s="6">
        <v>24</v>
      </c>
      <c r="C2826" s="6" t="s">
        <v>2758</v>
      </c>
      <c r="D2826" s="6">
        <v>222</v>
      </c>
      <c r="E2826" s="6" t="s">
        <v>2890</v>
      </c>
      <c r="F2826" s="6">
        <v>7783</v>
      </c>
      <c r="G2826" s="6" t="s">
        <v>739</v>
      </c>
      <c r="H2826" s="6">
        <v>2</v>
      </c>
      <c r="I2826" s="6" t="s">
        <v>297</v>
      </c>
      <c r="J2826" s="6">
        <v>1</v>
      </c>
      <c r="K2826" s="6" t="s">
        <v>810</v>
      </c>
      <c r="L2826" s="8">
        <v>6</v>
      </c>
      <c r="M2826" s="6" t="s">
        <v>297</v>
      </c>
      <c r="N2826" s="6" t="s">
        <v>2761</v>
      </c>
      <c r="R2826" s="6" t="str">
        <f t="shared" si="44"/>
        <v>24222Xã Hồng Thái21</v>
      </c>
    </row>
    <row r="2827" spans="1:18">
      <c r="A2827" s="6">
        <v>2826</v>
      </c>
      <c r="B2827" s="6">
        <v>24</v>
      </c>
      <c r="C2827" s="6" t="s">
        <v>2758</v>
      </c>
      <c r="D2827" s="6">
        <v>222</v>
      </c>
      <c r="E2827" s="6" t="s">
        <v>2890</v>
      </c>
      <c r="F2827" s="6">
        <v>7786</v>
      </c>
      <c r="G2827" s="6" t="s">
        <v>2896</v>
      </c>
      <c r="H2827" s="6">
        <v>2</v>
      </c>
      <c r="I2827" s="6" t="s">
        <v>297</v>
      </c>
      <c r="J2827" s="6">
        <v>1</v>
      </c>
      <c r="K2827" s="6" t="s">
        <v>810</v>
      </c>
      <c r="L2827" s="8">
        <v>6</v>
      </c>
      <c r="M2827" s="6" t="s">
        <v>297</v>
      </c>
      <c r="N2827" s="6" t="s">
        <v>2761</v>
      </c>
      <c r="R2827" s="6" t="str">
        <f t="shared" si="44"/>
        <v>24222Xã Tiên Sơn21</v>
      </c>
    </row>
    <row r="2828" spans="1:18">
      <c r="A2828" s="6">
        <v>2827</v>
      </c>
      <c r="B2828" s="6">
        <v>24</v>
      </c>
      <c r="C2828" s="6" t="s">
        <v>2758</v>
      </c>
      <c r="D2828" s="6">
        <v>222</v>
      </c>
      <c r="E2828" s="6" t="s">
        <v>2890</v>
      </c>
      <c r="F2828" s="6">
        <v>7789</v>
      </c>
      <c r="G2828" s="6" t="s">
        <v>2897</v>
      </c>
      <c r="H2828" s="6">
        <v>2</v>
      </c>
      <c r="I2828" s="6" t="s">
        <v>297</v>
      </c>
      <c r="J2828" s="6">
        <v>1</v>
      </c>
      <c r="K2828" s="6" t="s">
        <v>810</v>
      </c>
      <c r="L2828" s="8">
        <v>6</v>
      </c>
      <c r="M2828" s="6" t="s">
        <v>297</v>
      </c>
      <c r="N2828" s="6" t="s">
        <v>2761</v>
      </c>
      <c r="R2828" s="6" t="str">
        <f t="shared" si="44"/>
        <v>24222Xã Tăng Tiến21</v>
      </c>
    </row>
    <row r="2829" spans="1:18">
      <c r="A2829" s="6">
        <v>2828</v>
      </c>
      <c r="B2829" s="6">
        <v>24</v>
      </c>
      <c r="C2829" s="6" t="s">
        <v>2758</v>
      </c>
      <c r="D2829" s="6">
        <v>222</v>
      </c>
      <c r="E2829" s="6" t="s">
        <v>2890</v>
      </c>
      <c r="F2829" s="6">
        <v>7792</v>
      </c>
      <c r="G2829" s="6" t="s">
        <v>2697</v>
      </c>
      <c r="H2829" s="6">
        <v>2</v>
      </c>
      <c r="I2829" s="6" t="s">
        <v>297</v>
      </c>
      <c r="J2829" s="6">
        <v>1</v>
      </c>
      <c r="K2829" s="6" t="s">
        <v>810</v>
      </c>
      <c r="L2829" s="8">
        <v>6</v>
      </c>
      <c r="M2829" s="6" t="s">
        <v>297</v>
      </c>
      <c r="N2829" s="6" t="s">
        <v>2761</v>
      </c>
      <c r="R2829" s="6" t="str">
        <f t="shared" si="44"/>
        <v>24222Xã Quảng Minh21</v>
      </c>
    </row>
    <row r="2830" spans="1:18">
      <c r="A2830" s="6">
        <v>2829</v>
      </c>
      <c r="B2830" s="6">
        <v>24</v>
      </c>
      <c r="C2830" s="6" t="s">
        <v>2758</v>
      </c>
      <c r="D2830" s="6">
        <v>222</v>
      </c>
      <c r="E2830" s="6" t="s">
        <v>2890</v>
      </c>
      <c r="F2830" s="6">
        <v>7795</v>
      </c>
      <c r="G2830" s="6" t="s">
        <v>2898</v>
      </c>
      <c r="H2830" s="6">
        <v>1</v>
      </c>
      <c r="I2830" s="6" t="s">
        <v>251</v>
      </c>
      <c r="J2830" s="6">
        <v>1</v>
      </c>
      <c r="K2830" s="6" t="s">
        <v>810</v>
      </c>
      <c r="L2830" s="8">
        <v>5</v>
      </c>
      <c r="M2830" s="6" t="s">
        <v>251</v>
      </c>
      <c r="N2830" s="6" t="s">
        <v>2761</v>
      </c>
      <c r="R2830" s="6" t="str">
        <f t="shared" si="44"/>
        <v>24222Thị trấn Nếnh11</v>
      </c>
    </row>
    <row r="2831" spans="1:18">
      <c r="A2831" s="6">
        <v>2830</v>
      </c>
      <c r="B2831" s="6">
        <v>24</v>
      </c>
      <c r="C2831" s="6" t="s">
        <v>2758</v>
      </c>
      <c r="D2831" s="6">
        <v>222</v>
      </c>
      <c r="E2831" s="6" t="s">
        <v>2890</v>
      </c>
      <c r="F2831" s="6">
        <v>7798</v>
      </c>
      <c r="G2831" s="6" t="s">
        <v>2899</v>
      </c>
      <c r="H2831" s="6">
        <v>2</v>
      </c>
      <c r="I2831" s="6" t="s">
        <v>297</v>
      </c>
      <c r="J2831" s="6">
        <v>1</v>
      </c>
      <c r="K2831" s="6" t="s">
        <v>810</v>
      </c>
      <c r="L2831" s="8">
        <v>6</v>
      </c>
      <c r="M2831" s="6" t="s">
        <v>297</v>
      </c>
      <c r="N2831" s="6" t="s">
        <v>2761</v>
      </c>
      <c r="R2831" s="6" t="str">
        <f t="shared" si="44"/>
        <v>24222Xã Ninh Sơn21</v>
      </c>
    </row>
    <row r="2832" spans="1:18">
      <c r="A2832" s="6">
        <v>2831</v>
      </c>
      <c r="B2832" s="6">
        <v>24</v>
      </c>
      <c r="C2832" s="6" t="s">
        <v>2758</v>
      </c>
      <c r="D2832" s="6">
        <v>222</v>
      </c>
      <c r="E2832" s="6" t="s">
        <v>2890</v>
      </c>
      <c r="F2832" s="6">
        <v>7801</v>
      </c>
      <c r="G2832" s="6" t="s">
        <v>2900</v>
      </c>
      <c r="H2832" s="6">
        <v>2</v>
      </c>
      <c r="I2832" s="6" t="s">
        <v>297</v>
      </c>
      <c r="J2832" s="6">
        <v>1</v>
      </c>
      <c r="K2832" s="6" t="s">
        <v>810</v>
      </c>
      <c r="L2832" s="8">
        <v>6</v>
      </c>
      <c r="M2832" s="6" t="s">
        <v>297</v>
      </c>
      <c r="N2832" s="6" t="s">
        <v>2761</v>
      </c>
      <c r="R2832" s="6" t="str">
        <f t="shared" si="44"/>
        <v>24222Xã Vân Trung21</v>
      </c>
    </row>
    <row r="2833" spans="1:18">
      <c r="A2833" s="6">
        <v>2832</v>
      </c>
      <c r="B2833" s="6">
        <v>24</v>
      </c>
      <c r="C2833" s="6" t="s">
        <v>2758</v>
      </c>
      <c r="D2833" s="6">
        <v>222</v>
      </c>
      <c r="E2833" s="6" t="s">
        <v>2890</v>
      </c>
      <c r="F2833" s="6">
        <v>7804</v>
      </c>
      <c r="G2833" s="6" t="s">
        <v>393</v>
      </c>
      <c r="H2833" s="6">
        <v>2</v>
      </c>
      <c r="I2833" s="6" t="s">
        <v>297</v>
      </c>
      <c r="J2833" s="6">
        <v>1</v>
      </c>
      <c r="K2833" s="6" t="s">
        <v>810</v>
      </c>
      <c r="L2833" s="8">
        <v>6</v>
      </c>
      <c r="M2833" s="6" t="s">
        <v>297</v>
      </c>
      <c r="N2833" s="6" t="s">
        <v>2761</v>
      </c>
      <c r="R2833" s="6" t="str">
        <f t="shared" si="44"/>
        <v>24222Xã Vân Hà21</v>
      </c>
    </row>
    <row r="2834" spans="1:18">
      <c r="A2834" s="6">
        <v>2833</v>
      </c>
      <c r="B2834" s="6">
        <v>24</v>
      </c>
      <c r="C2834" s="6" t="s">
        <v>2758</v>
      </c>
      <c r="D2834" s="6">
        <v>222</v>
      </c>
      <c r="E2834" s="6" t="s">
        <v>2890</v>
      </c>
      <c r="F2834" s="6">
        <v>7807</v>
      </c>
      <c r="G2834" s="6" t="s">
        <v>2901</v>
      </c>
      <c r="H2834" s="6">
        <v>2</v>
      </c>
      <c r="I2834" s="6" t="s">
        <v>297</v>
      </c>
      <c r="J2834" s="6">
        <v>1</v>
      </c>
      <c r="K2834" s="6" t="s">
        <v>810</v>
      </c>
      <c r="L2834" s="8">
        <v>6</v>
      </c>
      <c r="M2834" s="6" t="s">
        <v>297</v>
      </c>
      <c r="N2834" s="6" t="s">
        <v>2761</v>
      </c>
      <c r="R2834" s="6" t="str">
        <f t="shared" si="44"/>
        <v>24222Xã Quang Châu21</v>
      </c>
    </row>
    <row r="2835" spans="1:18">
      <c r="A2835" s="6">
        <v>2834</v>
      </c>
      <c r="B2835" s="6">
        <v>24</v>
      </c>
      <c r="C2835" s="6" t="s">
        <v>2758</v>
      </c>
      <c r="D2835" s="6">
        <v>223</v>
      </c>
      <c r="E2835" s="6" t="s">
        <v>2902</v>
      </c>
      <c r="F2835" s="6">
        <v>7813</v>
      </c>
      <c r="G2835" s="6" t="s">
        <v>769</v>
      </c>
      <c r="H2835" s="6">
        <v>2</v>
      </c>
      <c r="I2835" s="6" t="s">
        <v>297</v>
      </c>
      <c r="J2835" s="6">
        <v>1</v>
      </c>
      <c r="K2835" s="6" t="s">
        <v>810</v>
      </c>
      <c r="L2835" s="8">
        <v>6</v>
      </c>
      <c r="M2835" s="6" t="s">
        <v>297</v>
      </c>
      <c r="N2835" s="6" t="s">
        <v>2761</v>
      </c>
      <c r="R2835" s="6" t="str">
        <f t="shared" si="44"/>
        <v>24223Xã Đồng Tân21</v>
      </c>
    </row>
    <row r="2836" spans="1:18">
      <c r="A2836" s="6">
        <v>2835</v>
      </c>
      <c r="B2836" s="6">
        <v>24</v>
      </c>
      <c r="C2836" s="6" t="s">
        <v>2758</v>
      </c>
      <c r="D2836" s="6">
        <v>223</v>
      </c>
      <c r="E2836" s="6" t="s">
        <v>2902</v>
      </c>
      <c r="F2836" s="6">
        <v>7816</v>
      </c>
      <c r="G2836" s="6" t="s">
        <v>878</v>
      </c>
      <c r="H2836" s="6">
        <v>2</v>
      </c>
      <c r="I2836" s="6" t="s">
        <v>297</v>
      </c>
      <c r="J2836" s="6">
        <v>1</v>
      </c>
      <c r="K2836" s="6" t="s">
        <v>810</v>
      </c>
      <c r="L2836" s="8">
        <v>6</v>
      </c>
      <c r="M2836" s="6" t="s">
        <v>297</v>
      </c>
      <c r="N2836" s="6" t="s">
        <v>2761</v>
      </c>
      <c r="R2836" s="6" t="str">
        <f t="shared" si="44"/>
        <v>24223Xã Thanh Vân21</v>
      </c>
    </row>
    <row r="2837" spans="1:18">
      <c r="A2837" s="6">
        <v>2836</v>
      </c>
      <c r="B2837" s="6">
        <v>24</v>
      </c>
      <c r="C2837" s="6" t="s">
        <v>2758</v>
      </c>
      <c r="D2837" s="6">
        <v>223</v>
      </c>
      <c r="E2837" s="6" t="s">
        <v>2902</v>
      </c>
      <c r="F2837" s="6">
        <v>7819</v>
      </c>
      <c r="G2837" s="6" t="s">
        <v>2903</v>
      </c>
      <c r="H2837" s="6">
        <v>2</v>
      </c>
      <c r="I2837" s="6" t="s">
        <v>297</v>
      </c>
      <c r="J2837" s="6">
        <v>1</v>
      </c>
      <c r="K2837" s="6" t="s">
        <v>810</v>
      </c>
      <c r="L2837" s="8">
        <v>6</v>
      </c>
      <c r="M2837" s="6" t="s">
        <v>297</v>
      </c>
      <c r="N2837" s="6" t="s">
        <v>2761</v>
      </c>
      <c r="R2837" s="6" t="str">
        <f t="shared" si="44"/>
        <v>24223Xã Hoàng Lương21</v>
      </c>
    </row>
    <row r="2838" spans="1:18">
      <c r="A2838" s="6">
        <v>2837</v>
      </c>
      <c r="B2838" s="6">
        <v>24</v>
      </c>
      <c r="C2838" s="6" t="s">
        <v>2758</v>
      </c>
      <c r="D2838" s="6">
        <v>223</v>
      </c>
      <c r="E2838" s="6" t="s">
        <v>2902</v>
      </c>
      <c r="F2838" s="6">
        <v>7822</v>
      </c>
      <c r="G2838" s="6" t="s">
        <v>2904</v>
      </c>
      <c r="H2838" s="6">
        <v>2</v>
      </c>
      <c r="I2838" s="6" t="s">
        <v>297</v>
      </c>
      <c r="J2838" s="6">
        <v>1</v>
      </c>
      <c r="K2838" s="6" t="s">
        <v>810</v>
      </c>
      <c r="L2838" s="8">
        <v>6</v>
      </c>
      <c r="M2838" s="6" t="s">
        <v>297</v>
      </c>
      <c r="N2838" s="6" t="s">
        <v>2761</v>
      </c>
      <c r="R2838" s="6" t="str">
        <f t="shared" si="44"/>
        <v>24223Xã Hoàng Vân21</v>
      </c>
    </row>
    <row r="2839" spans="1:18">
      <c r="A2839" s="6">
        <v>2838</v>
      </c>
      <c r="B2839" s="6">
        <v>24</v>
      </c>
      <c r="C2839" s="6" t="s">
        <v>2758</v>
      </c>
      <c r="D2839" s="6">
        <v>223</v>
      </c>
      <c r="E2839" s="6" t="s">
        <v>2902</v>
      </c>
      <c r="F2839" s="6">
        <v>7825</v>
      </c>
      <c r="G2839" s="6" t="s">
        <v>2905</v>
      </c>
      <c r="H2839" s="6">
        <v>2</v>
      </c>
      <c r="I2839" s="6" t="s">
        <v>297</v>
      </c>
      <c r="J2839" s="6">
        <v>1</v>
      </c>
      <c r="K2839" s="6" t="s">
        <v>810</v>
      </c>
      <c r="L2839" s="8">
        <v>6</v>
      </c>
      <c r="M2839" s="6" t="s">
        <v>297</v>
      </c>
      <c r="N2839" s="6" t="s">
        <v>2761</v>
      </c>
      <c r="R2839" s="6" t="str">
        <f t="shared" si="44"/>
        <v>24223Xã Hoàng Thanh21</v>
      </c>
    </row>
    <row r="2840" spans="1:18">
      <c r="A2840" s="6">
        <v>2839</v>
      </c>
      <c r="B2840" s="6">
        <v>24</v>
      </c>
      <c r="C2840" s="6" t="s">
        <v>2758</v>
      </c>
      <c r="D2840" s="6">
        <v>223</v>
      </c>
      <c r="E2840" s="6" t="s">
        <v>2902</v>
      </c>
      <c r="F2840" s="6">
        <v>7828</v>
      </c>
      <c r="G2840" s="6" t="s">
        <v>2906</v>
      </c>
      <c r="H2840" s="6">
        <v>2</v>
      </c>
      <c r="I2840" s="6" t="s">
        <v>297</v>
      </c>
      <c r="J2840" s="6">
        <v>1</v>
      </c>
      <c r="K2840" s="6" t="s">
        <v>810</v>
      </c>
      <c r="L2840" s="8">
        <v>6</v>
      </c>
      <c r="M2840" s="6" t="s">
        <v>297</v>
      </c>
      <c r="N2840" s="6" t="s">
        <v>2761</v>
      </c>
      <c r="R2840" s="6" t="str">
        <f t="shared" si="44"/>
        <v>24223Xã Hoàng An21</v>
      </c>
    </row>
    <row r="2841" spans="1:18">
      <c r="A2841" s="6">
        <v>2840</v>
      </c>
      <c r="B2841" s="6">
        <v>24</v>
      </c>
      <c r="C2841" s="6" t="s">
        <v>2758</v>
      </c>
      <c r="D2841" s="6">
        <v>223</v>
      </c>
      <c r="E2841" s="6" t="s">
        <v>2902</v>
      </c>
      <c r="F2841" s="6">
        <v>7831</v>
      </c>
      <c r="G2841" s="6" t="s">
        <v>2268</v>
      </c>
      <c r="H2841" s="6">
        <v>2</v>
      </c>
      <c r="I2841" s="6" t="s">
        <v>297</v>
      </c>
      <c r="J2841" s="6">
        <v>1</v>
      </c>
      <c r="K2841" s="6" t="s">
        <v>810</v>
      </c>
      <c r="L2841" s="8">
        <v>6</v>
      </c>
      <c r="M2841" s="6" t="s">
        <v>297</v>
      </c>
      <c r="N2841" s="6" t="s">
        <v>2761</v>
      </c>
      <c r="R2841" s="6" t="str">
        <f t="shared" si="44"/>
        <v>24223Xã Ngọc Sơn21</v>
      </c>
    </row>
    <row r="2842" spans="1:18">
      <c r="A2842" s="6">
        <v>2841</v>
      </c>
      <c r="B2842" s="6">
        <v>24</v>
      </c>
      <c r="C2842" s="6" t="s">
        <v>2758</v>
      </c>
      <c r="D2842" s="6">
        <v>223</v>
      </c>
      <c r="E2842" s="6" t="s">
        <v>2902</v>
      </c>
      <c r="F2842" s="6">
        <v>7834</v>
      </c>
      <c r="G2842" s="6" t="s">
        <v>1025</v>
      </c>
      <c r="H2842" s="6">
        <v>2</v>
      </c>
      <c r="I2842" s="6" t="s">
        <v>297</v>
      </c>
      <c r="J2842" s="6">
        <v>1</v>
      </c>
      <c r="K2842" s="6" t="s">
        <v>810</v>
      </c>
      <c r="L2842" s="8">
        <v>6</v>
      </c>
      <c r="M2842" s="6" t="s">
        <v>297</v>
      </c>
      <c r="N2842" s="6" t="s">
        <v>2761</v>
      </c>
      <c r="R2842" s="6" t="str">
        <f t="shared" si="44"/>
        <v>24223Xã Thái Sơn21</v>
      </c>
    </row>
    <row r="2843" spans="1:18">
      <c r="A2843" s="6">
        <v>2842</v>
      </c>
      <c r="B2843" s="6">
        <v>24</v>
      </c>
      <c r="C2843" s="6" t="s">
        <v>2758</v>
      </c>
      <c r="D2843" s="6">
        <v>223</v>
      </c>
      <c r="E2843" s="6" t="s">
        <v>2902</v>
      </c>
      <c r="F2843" s="6">
        <v>7837</v>
      </c>
      <c r="G2843" s="6" t="s">
        <v>2195</v>
      </c>
      <c r="H2843" s="6">
        <v>2</v>
      </c>
      <c r="I2843" s="6" t="s">
        <v>297</v>
      </c>
      <c r="J2843" s="6">
        <v>1</v>
      </c>
      <c r="K2843" s="6" t="s">
        <v>810</v>
      </c>
      <c r="L2843" s="8">
        <v>6</v>
      </c>
      <c r="M2843" s="6" t="s">
        <v>297</v>
      </c>
      <c r="N2843" s="6" t="s">
        <v>2761</v>
      </c>
      <c r="R2843" s="6" t="str">
        <f t="shared" si="44"/>
        <v>24223Xã Hòa Sơn21</v>
      </c>
    </row>
    <row r="2844" spans="1:18">
      <c r="A2844" s="6">
        <v>2843</v>
      </c>
      <c r="B2844" s="6">
        <v>24</v>
      </c>
      <c r="C2844" s="6" t="s">
        <v>2758</v>
      </c>
      <c r="D2844" s="6">
        <v>223</v>
      </c>
      <c r="E2844" s="6" t="s">
        <v>2902</v>
      </c>
      <c r="F2844" s="6">
        <v>7840</v>
      </c>
      <c r="G2844" s="6" t="s">
        <v>2907</v>
      </c>
      <c r="H2844" s="6">
        <v>1</v>
      </c>
      <c r="I2844" s="6" t="s">
        <v>251</v>
      </c>
      <c r="J2844" s="6">
        <v>1</v>
      </c>
      <c r="K2844" s="6" t="s">
        <v>810</v>
      </c>
      <c r="L2844" s="8">
        <v>5</v>
      </c>
      <c r="M2844" s="6" t="s">
        <v>251</v>
      </c>
      <c r="N2844" s="6" t="s">
        <v>2761</v>
      </c>
      <c r="R2844" s="6" t="str">
        <f t="shared" si="44"/>
        <v>24223Thị trấn Thắng11</v>
      </c>
    </row>
    <row r="2845" spans="1:18">
      <c r="A2845" s="6">
        <v>2844</v>
      </c>
      <c r="B2845" s="6">
        <v>24</v>
      </c>
      <c r="C2845" s="6" t="s">
        <v>2758</v>
      </c>
      <c r="D2845" s="6">
        <v>223</v>
      </c>
      <c r="E2845" s="6" t="s">
        <v>2902</v>
      </c>
      <c r="F2845" s="6">
        <v>7843</v>
      </c>
      <c r="G2845" s="6" t="s">
        <v>976</v>
      </c>
      <c r="H2845" s="6">
        <v>2</v>
      </c>
      <c r="I2845" s="6" t="s">
        <v>297</v>
      </c>
      <c r="J2845" s="6">
        <v>1</v>
      </c>
      <c r="K2845" s="6" t="s">
        <v>810</v>
      </c>
      <c r="L2845" s="8">
        <v>6</v>
      </c>
      <c r="M2845" s="6" t="s">
        <v>297</v>
      </c>
      <c r="N2845" s="6" t="s">
        <v>2761</v>
      </c>
      <c r="R2845" s="6" t="str">
        <f t="shared" si="44"/>
        <v>24223Xã Quang Minh21</v>
      </c>
    </row>
    <row r="2846" spans="1:18">
      <c r="A2846" s="6">
        <v>2845</v>
      </c>
      <c r="B2846" s="6">
        <v>24</v>
      </c>
      <c r="C2846" s="6" t="s">
        <v>2758</v>
      </c>
      <c r="D2846" s="6">
        <v>223</v>
      </c>
      <c r="E2846" s="6" t="s">
        <v>2902</v>
      </c>
      <c r="F2846" s="6">
        <v>7846</v>
      </c>
      <c r="G2846" s="6" t="s">
        <v>2908</v>
      </c>
      <c r="H2846" s="6">
        <v>2</v>
      </c>
      <c r="I2846" s="6" t="s">
        <v>297</v>
      </c>
      <c r="J2846" s="6">
        <v>1</v>
      </c>
      <c r="K2846" s="6" t="s">
        <v>810</v>
      </c>
      <c r="L2846" s="8">
        <v>6</v>
      </c>
      <c r="M2846" s="6" t="s">
        <v>297</v>
      </c>
      <c r="N2846" s="6" t="s">
        <v>2761</v>
      </c>
      <c r="R2846" s="6" t="str">
        <f t="shared" si="44"/>
        <v>24223Xã Lương Phong21</v>
      </c>
    </row>
    <row r="2847" spans="1:18">
      <c r="A2847" s="6">
        <v>2846</v>
      </c>
      <c r="B2847" s="6">
        <v>24</v>
      </c>
      <c r="C2847" s="6" t="s">
        <v>2758</v>
      </c>
      <c r="D2847" s="6">
        <v>223</v>
      </c>
      <c r="E2847" s="6" t="s">
        <v>2902</v>
      </c>
      <c r="F2847" s="6">
        <v>7849</v>
      </c>
      <c r="G2847" s="6" t="s">
        <v>2204</v>
      </c>
      <c r="H2847" s="6">
        <v>2</v>
      </c>
      <c r="I2847" s="6" t="s">
        <v>297</v>
      </c>
      <c r="J2847" s="6">
        <v>1</v>
      </c>
      <c r="K2847" s="6" t="s">
        <v>810</v>
      </c>
      <c r="L2847" s="8">
        <v>6</v>
      </c>
      <c r="M2847" s="6" t="s">
        <v>297</v>
      </c>
      <c r="N2847" s="6" t="s">
        <v>2761</v>
      </c>
      <c r="R2847" s="6" t="str">
        <f t="shared" si="44"/>
        <v>24223Xã Hùng Sơn21</v>
      </c>
    </row>
    <row r="2848" spans="1:18">
      <c r="A2848" s="6">
        <v>2847</v>
      </c>
      <c r="B2848" s="6">
        <v>24</v>
      </c>
      <c r="C2848" s="6" t="s">
        <v>2758</v>
      </c>
      <c r="D2848" s="6">
        <v>223</v>
      </c>
      <c r="E2848" s="6" t="s">
        <v>2902</v>
      </c>
      <c r="F2848" s="6">
        <v>7852</v>
      </c>
      <c r="G2848" s="6" t="s">
        <v>616</v>
      </c>
      <c r="H2848" s="6">
        <v>2</v>
      </c>
      <c r="I2848" s="6" t="s">
        <v>297</v>
      </c>
      <c r="J2848" s="6">
        <v>1</v>
      </c>
      <c r="K2848" s="6" t="s">
        <v>810</v>
      </c>
      <c r="L2848" s="8">
        <v>6</v>
      </c>
      <c r="M2848" s="6" t="s">
        <v>297</v>
      </c>
      <c r="N2848" s="6" t="s">
        <v>2761</v>
      </c>
      <c r="R2848" s="6" t="str">
        <f t="shared" si="44"/>
        <v>24223Xã Đại Thành21</v>
      </c>
    </row>
    <row r="2849" spans="1:18">
      <c r="A2849" s="6">
        <v>2848</v>
      </c>
      <c r="B2849" s="6">
        <v>24</v>
      </c>
      <c r="C2849" s="6" t="s">
        <v>2758</v>
      </c>
      <c r="D2849" s="6">
        <v>223</v>
      </c>
      <c r="E2849" s="6" t="s">
        <v>2902</v>
      </c>
      <c r="F2849" s="6">
        <v>7855</v>
      </c>
      <c r="G2849" s="6" t="s">
        <v>2909</v>
      </c>
      <c r="H2849" s="6">
        <v>2</v>
      </c>
      <c r="I2849" s="6" t="s">
        <v>297</v>
      </c>
      <c r="J2849" s="6">
        <v>1</v>
      </c>
      <c r="K2849" s="6" t="s">
        <v>810</v>
      </c>
      <c r="L2849" s="8">
        <v>6</v>
      </c>
      <c r="M2849" s="6" t="s">
        <v>297</v>
      </c>
      <c r="N2849" s="6" t="s">
        <v>2761</v>
      </c>
      <c r="R2849" s="6" t="str">
        <f t="shared" si="44"/>
        <v>24223Xã Thường Thắng21</v>
      </c>
    </row>
    <row r="2850" spans="1:18">
      <c r="A2850" s="6">
        <v>2849</v>
      </c>
      <c r="B2850" s="6">
        <v>24</v>
      </c>
      <c r="C2850" s="6" t="s">
        <v>2758</v>
      </c>
      <c r="D2850" s="6">
        <v>223</v>
      </c>
      <c r="E2850" s="6" t="s">
        <v>2902</v>
      </c>
      <c r="F2850" s="6">
        <v>7858</v>
      </c>
      <c r="G2850" s="6" t="s">
        <v>2910</v>
      </c>
      <c r="H2850" s="6">
        <v>2</v>
      </c>
      <c r="I2850" s="6" t="s">
        <v>297</v>
      </c>
      <c r="J2850" s="6">
        <v>1</v>
      </c>
      <c r="K2850" s="6" t="s">
        <v>810</v>
      </c>
      <c r="L2850" s="8">
        <v>6</v>
      </c>
      <c r="M2850" s="6" t="s">
        <v>297</v>
      </c>
      <c r="N2850" s="6" t="s">
        <v>2761</v>
      </c>
      <c r="R2850" s="6" t="str">
        <f t="shared" si="44"/>
        <v>24223Xã Hợp Thịnh21</v>
      </c>
    </row>
    <row r="2851" spans="1:18">
      <c r="A2851" s="6">
        <v>2850</v>
      </c>
      <c r="B2851" s="6">
        <v>24</v>
      </c>
      <c r="C2851" s="6" t="s">
        <v>2758</v>
      </c>
      <c r="D2851" s="6">
        <v>223</v>
      </c>
      <c r="E2851" s="6" t="s">
        <v>2902</v>
      </c>
      <c r="F2851" s="6">
        <v>7861</v>
      </c>
      <c r="G2851" s="6" t="s">
        <v>2911</v>
      </c>
      <c r="H2851" s="6">
        <v>2</v>
      </c>
      <c r="I2851" s="6" t="s">
        <v>297</v>
      </c>
      <c r="J2851" s="6">
        <v>1</v>
      </c>
      <c r="K2851" s="6" t="s">
        <v>810</v>
      </c>
      <c r="L2851" s="8">
        <v>6</v>
      </c>
      <c r="M2851" s="6" t="s">
        <v>297</v>
      </c>
      <c r="N2851" s="6" t="s">
        <v>2761</v>
      </c>
      <c r="R2851" s="6" t="str">
        <f t="shared" si="44"/>
        <v>24223Xã Danh Thắng21</v>
      </c>
    </row>
    <row r="2852" spans="1:18">
      <c r="A2852" s="6">
        <v>2851</v>
      </c>
      <c r="B2852" s="6">
        <v>24</v>
      </c>
      <c r="C2852" s="6" t="s">
        <v>2758</v>
      </c>
      <c r="D2852" s="6">
        <v>223</v>
      </c>
      <c r="E2852" s="6" t="s">
        <v>2902</v>
      </c>
      <c r="F2852" s="6">
        <v>7864</v>
      </c>
      <c r="G2852" s="6" t="s">
        <v>2912</v>
      </c>
      <c r="H2852" s="6">
        <v>2</v>
      </c>
      <c r="I2852" s="6" t="s">
        <v>297</v>
      </c>
      <c r="J2852" s="6">
        <v>1</v>
      </c>
      <c r="K2852" s="6" t="s">
        <v>810</v>
      </c>
      <c r="L2852" s="8">
        <v>6</v>
      </c>
      <c r="M2852" s="6" t="s">
        <v>297</v>
      </c>
      <c r="N2852" s="6" t="s">
        <v>2761</v>
      </c>
      <c r="R2852" s="6" t="str">
        <f t="shared" si="44"/>
        <v>24223Xã Mai Trung21</v>
      </c>
    </row>
    <row r="2853" spans="1:18">
      <c r="A2853" s="6">
        <v>2852</v>
      </c>
      <c r="B2853" s="6">
        <v>24</v>
      </c>
      <c r="C2853" s="6" t="s">
        <v>2758</v>
      </c>
      <c r="D2853" s="6">
        <v>223</v>
      </c>
      <c r="E2853" s="6" t="s">
        <v>2902</v>
      </c>
      <c r="F2853" s="6">
        <v>7867</v>
      </c>
      <c r="G2853" s="6" t="s">
        <v>2913</v>
      </c>
      <c r="H2853" s="6">
        <v>2</v>
      </c>
      <c r="I2853" s="6" t="s">
        <v>297</v>
      </c>
      <c r="J2853" s="6">
        <v>1</v>
      </c>
      <c r="K2853" s="6" t="s">
        <v>810</v>
      </c>
      <c r="L2853" s="8">
        <v>6</v>
      </c>
      <c r="M2853" s="6" t="s">
        <v>297</v>
      </c>
      <c r="N2853" s="6" t="s">
        <v>2761</v>
      </c>
      <c r="R2853" s="6" t="str">
        <f t="shared" si="44"/>
        <v>24223Xã Đoan Bái21</v>
      </c>
    </row>
    <row r="2854" spans="1:18">
      <c r="A2854" s="6">
        <v>2853</v>
      </c>
      <c r="B2854" s="6">
        <v>24</v>
      </c>
      <c r="C2854" s="6" t="s">
        <v>2758</v>
      </c>
      <c r="D2854" s="6">
        <v>223</v>
      </c>
      <c r="E2854" s="6" t="s">
        <v>2902</v>
      </c>
      <c r="F2854" s="6">
        <v>7870</v>
      </c>
      <c r="G2854" s="6" t="s">
        <v>2914</v>
      </c>
      <c r="H2854" s="6">
        <v>2</v>
      </c>
      <c r="I2854" s="6" t="s">
        <v>297</v>
      </c>
      <c r="J2854" s="6">
        <v>1</v>
      </c>
      <c r="K2854" s="6" t="s">
        <v>810</v>
      </c>
      <c r="L2854" s="8">
        <v>6</v>
      </c>
      <c r="M2854" s="6" t="s">
        <v>297</v>
      </c>
      <c r="N2854" s="6" t="s">
        <v>2761</v>
      </c>
      <c r="R2854" s="6" t="str">
        <f t="shared" si="44"/>
        <v>24223Xã Bắc Lý21</v>
      </c>
    </row>
    <row r="2855" spans="1:18">
      <c r="A2855" s="6">
        <v>2854</v>
      </c>
      <c r="B2855" s="6">
        <v>24</v>
      </c>
      <c r="C2855" s="6" t="s">
        <v>2758</v>
      </c>
      <c r="D2855" s="6">
        <v>223</v>
      </c>
      <c r="E2855" s="6" t="s">
        <v>2902</v>
      </c>
      <c r="F2855" s="6">
        <v>7873</v>
      </c>
      <c r="G2855" s="6" t="s">
        <v>2915</v>
      </c>
      <c r="H2855" s="6">
        <v>2</v>
      </c>
      <c r="I2855" s="6" t="s">
        <v>297</v>
      </c>
      <c r="J2855" s="6">
        <v>1</v>
      </c>
      <c r="K2855" s="6" t="s">
        <v>810</v>
      </c>
      <c r="L2855" s="8">
        <v>6</v>
      </c>
      <c r="M2855" s="6" t="s">
        <v>297</v>
      </c>
      <c r="N2855" s="6" t="s">
        <v>2761</v>
      </c>
      <c r="R2855" s="6" t="str">
        <f t="shared" si="44"/>
        <v>24223Xã Xuân Cẩm21</v>
      </c>
    </row>
    <row r="2856" spans="1:18">
      <c r="A2856" s="6">
        <v>2855</v>
      </c>
      <c r="B2856" s="6">
        <v>24</v>
      </c>
      <c r="C2856" s="6" t="s">
        <v>2758</v>
      </c>
      <c r="D2856" s="6">
        <v>223</v>
      </c>
      <c r="E2856" s="6" t="s">
        <v>2902</v>
      </c>
      <c r="F2856" s="6">
        <v>7876</v>
      </c>
      <c r="G2856" s="6" t="s">
        <v>2916</v>
      </c>
      <c r="H2856" s="6">
        <v>2</v>
      </c>
      <c r="I2856" s="6" t="s">
        <v>297</v>
      </c>
      <c r="J2856" s="6">
        <v>1</v>
      </c>
      <c r="K2856" s="6" t="s">
        <v>810</v>
      </c>
      <c r="L2856" s="8">
        <v>6</v>
      </c>
      <c r="M2856" s="6" t="s">
        <v>297</v>
      </c>
      <c r="N2856" s="6" t="s">
        <v>2761</v>
      </c>
      <c r="R2856" s="6" t="str">
        <f t="shared" si="44"/>
        <v>24223Xã Hương Lâm21</v>
      </c>
    </row>
    <row r="2857" spans="1:18">
      <c r="A2857" s="6">
        <v>2856</v>
      </c>
      <c r="B2857" s="6">
        <v>24</v>
      </c>
      <c r="C2857" s="6" t="s">
        <v>2758</v>
      </c>
      <c r="D2857" s="6">
        <v>223</v>
      </c>
      <c r="E2857" s="6" t="s">
        <v>2902</v>
      </c>
      <c r="F2857" s="6">
        <v>7879</v>
      </c>
      <c r="G2857" s="6" t="s">
        <v>781</v>
      </c>
      <c r="H2857" s="6">
        <v>2</v>
      </c>
      <c r="I2857" s="6" t="s">
        <v>297</v>
      </c>
      <c r="J2857" s="6">
        <v>1</v>
      </c>
      <c r="K2857" s="6" t="s">
        <v>810</v>
      </c>
      <c r="L2857" s="8">
        <v>6</v>
      </c>
      <c r="M2857" s="6" t="s">
        <v>297</v>
      </c>
      <c r="N2857" s="6" t="s">
        <v>2761</v>
      </c>
      <c r="R2857" s="6" t="str">
        <f t="shared" si="44"/>
        <v>24223Xã Đông Lỗ21</v>
      </c>
    </row>
    <row r="2858" spans="1:18">
      <c r="A2858" s="6">
        <v>2857</v>
      </c>
      <c r="B2858" s="6">
        <v>24</v>
      </c>
      <c r="C2858" s="6" t="s">
        <v>2758</v>
      </c>
      <c r="D2858" s="6">
        <v>223</v>
      </c>
      <c r="E2858" s="6" t="s">
        <v>2902</v>
      </c>
      <c r="F2858" s="6">
        <v>7882</v>
      </c>
      <c r="G2858" s="6" t="s">
        <v>2917</v>
      </c>
      <c r="H2858" s="6">
        <v>2</v>
      </c>
      <c r="I2858" s="6" t="s">
        <v>297</v>
      </c>
      <c r="J2858" s="6">
        <v>1</v>
      </c>
      <c r="K2858" s="6" t="s">
        <v>810</v>
      </c>
      <c r="L2858" s="8">
        <v>6</v>
      </c>
      <c r="M2858" s="6" t="s">
        <v>297</v>
      </c>
      <c r="N2858" s="6" t="s">
        <v>2761</v>
      </c>
      <c r="R2858" s="6" t="str">
        <f t="shared" si="44"/>
        <v>24223Xã Châu Minh21</v>
      </c>
    </row>
    <row r="2859" spans="1:18">
      <c r="A2859" s="6">
        <v>2858</v>
      </c>
      <c r="B2859" s="6">
        <v>24</v>
      </c>
      <c r="C2859" s="6" t="s">
        <v>2758</v>
      </c>
      <c r="D2859" s="6">
        <v>223</v>
      </c>
      <c r="E2859" s="6" t="s">
        <v>2902</v>
      </c>
      <c r="F2859" s="6">
        <v>7885</v>
      </c>
      <c r="G2859" s="6" t="s">
        <v>377</v>
      </c>
      <c r="H2859" s="6">
        <v>2</v>
      </c>
      <c r="I2859" s="6" t="s">
        <v>297</v>
      </c>
      <c r="J2859" s="6">
        <v>1</v>
      </c>
      <c r="K2859" s="6" t="s">
        <v>810</v>
      </c>
      <c r="L2859" s="8">
        <v>6</v>
      </c>
      <c r="M2859" s="6" t="s">
        <v>297</v>
      </c>
      <c r="N2859" s="6" t="s">
        <v>2761</v>
      </c>
      <c r="R2859" s="6" t="str">
        <f t="shared" si="44"/>
        <v>24223Xã Mai Đình21</v>
      </c>
    </row>
    <row r="2860" spans="1:18">
      <c r="A2860" s="6">
        <v>2859</v>
      </c>
      <c r="B2860" s="6">
        <v>25</v>
      </c>
      <c r="C2860" s="6" t="s">
        <v>2918</v>
      </c>
      <c r="D2860" s="6">
        <v>227</v>
      </c>
      <c r="E2860" s="6" t="s">
        <v>2919</v>
      </c>
      <c r="F2860" s="6">
        <v>7888</v>
      </c>
      <c r="G2860" s="6" t="s">
        <v>2920</v>
      </c>
      <c r="H2860" s="6">
        <v>1</v>
      </c>
      <c r="I2860" s="6" t="s">
        <v>251</v>
      </c>
      <c r="J2860" s="6">
        <v>1</v>
      </c>
      <c r="K2860" s="6" t="s">
        <v>810</v>
      </c>
      <c r="L2860" s="8">
        <v>5</v>
      </c>
      <c r="M2860" s="6" t="s">
        <v>251</v>
      </c>
      <c r="N2860" s="6" t="s">
        <v>2921</v>
      </c>
      <c r="R2860" s="6" t="str">
        <f t="shared" si="44"/>
        <v>25227Phường Dữu Lâu11</v>
      </c>
    </row>
    <row r="2861" spans="1:18">
      <c r="A2861" s="6">
        <v>2860</v>
      </c>
      <c r="B2861" s="6">
        <v>25</v>
      </c>
      <c r="C2861" s="6" t="s">
        <v>2918</v>
      </c>
      <c r="D2861" s="6">
        <v>227</v>
      </c>
      <c r="E2861" s="6" t="s">
        <v>2919</v>
      </c>
      <c r="F2861" s="6">
        <v>7891</v>
      </c>
      <c r="G2861" s="6" t="s">
        <v>2922</v>
      </c>
      <c r="H2861" s="6">
        <v>1</v>
      </c>
      <c r="I2861" s="6" t="s">
        <v>251</v>
      </c>
      <c r="J2861" s="6">
        <v>1</v>
      </c>
      <c r="K2861" s="6" t="s">
        <v>810</v>
      </c>
      <c r="L2861" s="8">
        <v>5</v>
      </c>
      <c r="M2861" s="6" t="s">
        <v>251</v>
      </c>
      <c r="N2861" s="6" t="s">
        <v>2921</v>
      </c>
      <c r="R2861" s="6" t="str">
        <f t="shared" si="44"/>
        <v>25227Phường Vân Cơ11</v>
      </c>
    </row>
    <row r="2862" spans="1:18">
      <c r="A2862" s="6">
        <v>2861</v>
      </c>
      <c r="B2862" s="6">
        <v>25</v>
      </c>
      <c r="C2862" s="6" t="s">
        <v>2918</v>
      </c>
      <c r="D2862" s="6">
        <v>227</v>
      </c>
      <c r="E2862" s="6" t="s">
        <v>2919</v>
      </c>
      <c r="F2862" s="6">
        <v>7894</v>
      </c>
      <c r="G2862" s="6" t="s">
        <v>2923</v>
      </c>
      <c r="H2862" s="6">
        <v>1</v>
      </c>
      <c r="I2862" s="6" t="s">
        <v>251</v>
      </c>
      <c r="J2862" s="6">
        <v>1</v>
      </c>
      <c r="K2862" s="6" t="s">
        <v>810</v>
      </c>
      <c r="L2862" s="8">
        <v>5</v>
      </c>
      <c r="M2862" s="6" t="s">
        <v>251</v>
      </c>
      <c r="N2862" s="6" t="s">
        <v>2921</v>
      </c>
      <c r="R2862" s="6" t="str">
        <f t="shared" si="44"/>
        <v>25227Phường Nông Trang11</v>
      </c>
    </row>
    <row r="2863" spans="1:18">
      <c r="A2863" s="6">
        <v>2862</v>
      </c>
      <c r="B2863" s="6">
        <v>25</v>
      </c>
      <c r="C2863" s="6" t="s">
        <v>2918</v>
      </c>
      <c r="D2863" s="6">
        <v>227</v>
      </c>
      <c r="E2863" s="6" t="s">
        <v>2919</v>
      </c>
      <c r="F2863" s="6">
        <v>7897</v>
      </c>
      <c r="G2863" s="6" t="s">
        <v>2924</v>
      </c>
      <c r="H2863" s="6">
        <v>1</v>
      </c>
      <c r="I2863" s="6" t="s">
        <v>251</v>
      </c>
      <c r="J2863" s="6">
        <v>1</v>
      </c>
      <c r="K2863" s="6" t="s">
        <v>810</v>
      </c>
      <c r="L2863" s="8">
        <v>5</v>
      </c>
      <c r="M2863" s="6" t="s">
        <v>251</v>
      </c>
      <c r="N2863" s="6" t="s">
        <v>2921</v>
      </c>
      <c r="R2863" s="6" t="str">
        <f t="shared" si="44"/>
        <v>25227Phường Tân Dân11</v>
      </c>
    </row>
    <row r="2864" spans="1:18">
      <c r="A2864" s="6">
        <v>2863</v>
      </c>
      <c r="B2864" s="6">
        <v>25</v>
      </c>
      <c r="C2864" s="6" t="s">
        <v>2918</v>
      </c>
      <c r="D2864" s="6">
        <v>227</v>
      </c>
      <c r="E2864" s="6" t="s">
        <v>2919</v>
      </c>
      <c r="F2864" s="6">
        <v>7900</v>
      </c>
      <c r="G2864" s="6" t="s">
        <v>2925</v>
      </c>
      <c r="H2864" s="6">
        <v>1</v>
      </c>
      <c r="I2864" s="6" t="s">
        <v>251</v>
      </c>
      <c r="J2864" s="6">
        <v>1</v>
      </c>
      <c r="K2864" s="6" t="s">
        <v>810</v>
      </c>
      <c r="L2864" s="8">
        <v>5</v>
      </c>
      <c r="M2864" s="6" t="s">
        <v>251</v>
      </c>
      <c r="N2864" s="6" t="s">
        <v>2921</v>
      </c>
      <c r="R2864" s="6" t="str">
        <f t="shared" si="44"/>
        <v>25227Phường Gia Cẩm11</v>
      </c>
    </row>
    <row r="2865" spans="1:18">
      <c r="A2865" s="6">
        <v>2864</v>
      </c>
      <c r="B2865" s="6">
        <v>25</v>
      </c>
      <c r="C2865" s="6" t="s">
        <v>2918</v>
      </c>
      <c r="D2865" s="6">
        <v>227</v>
      </c>
      <c r="E2865" s="6" t="s">
        <v>2919</v>
      </c>
      <c r="F2865" s="6">
        <v>7903</v>
      </c>
      <c r="G2865" s="6" t="s">
        <v>2926</v>
      </c>
      <c r="H2865" s="6">
        <v>1</v>
      </c>
      <c r="I2865" s="6" t="s">
        <v>251</v>
      </c>
      <c r="J2865" s="6">
        <v>1</v>
      </c>
      <c r="K2865" s="6" t="s">
        <v>810</v>
      </c>
      <c r="L2865" s="8">
        <v>5</v>
      </c>
      <c r="M2865" s="6" t="s">
        <v>251</v>
      </c>
      <c r="N2865" s="6" t="s">
        <v>2921</v>
      </c>
      <c r="R2865" s="6" t="str">
        <f t="shared" si="44"/>
        <v>25227Phường Tiên Cát11</v>
      </c>
    </row>
    <row r="2866" spans="1:18">
      <c r="A2866" s="6">
        <v>2865</v>
      </c>
      <c r="B2866" s="6">
        <v>25</v>
      </c>
      <c r="C2866" s="6" t="s">
        <v>2918</v>
      </c>
      <c r="D2866" s="6">
        <v>227</v>
      </c>
      <c r="E2866" s="6" t="s">
        <v>2919</v>
      </c>
      <c r="F2866" s="6">
        <v>7906</v>
      </c>
      <c r="G2866" s="6" t="s">
        <v>2927</v>
      </c>
      <c r="H2866" s="6">
        <v>1</v>
      </c>
      <c r="I2866" s="6" t="s">
        <v>251</v>
      </c>
      <c r="J2866" s="6">
        <v>1</v>
      </c>
      <c r="K2866" s="6" t="s">
        <v>810</v>
      </c>
      <c r="L2866" s="8">
        <v>5</v>
      </c>
      <c r="M2866" s="6" t="s">
        <v>251</v>
      </c>
      <c r="N2866" s="6" t="s">
        <v>2921</v>
      </c>
      <c r="R2866" s="6" t="str">
        <f t="shared" si="44"/>
        <v>25227Phường Thọ Sơn11</v>
      </c>
    </row>
    <row r="2867" spans="1:18">
      <c r="A2867" s="6">
        <v>2866</v>
      </c>
      <c r="B2867" s="6">
        <v>25</v>
      </c>
      <c r="C2867" s="6" t="s">
        <v>2918</v>
      </c>
      <c r="D2867" s="6">
        <v>227</v>
      </c>
      <c r="E2867" s="6" t="s">
        <v>2919</v>
      </c>
      <c r="F2867" s="6">
        <v>7909</v>
      </c>
      <c r="G2867" s="6" t="s">
        <v>2928</v>
      </c>
      <c r="H2867" s="6">
        <v>1</v>
      </c>
      <c r="I2867" s="6" t="s">
        <v>251</v>
      </c>
      <c r="J2867" s="6">
        <v>1</v>
      </c>
      <c r="K2867" s="6" t="s">
        <v>810</v>
      </c>
      <c r="L2867" s="8">
        <v>5</v>
      </c>
      <c r="M2867" s="6" t="s">
        <v>251</v>
      </c>
      <c r="N2867" s="6" t="s">
        <v>2921</v>
      </c>
      <c r="R2867" s="6" t="str">
        <f t="shared" si="44"/>
        <v>25227Phường Thanh Miếu11</v>
      </c>
    </row>
    <row r="2868" spans="1:18">
      <c r="A2868" s="6">
        <v>2867</v>
      </c>
      <c r="B2868" s="6">
        <v>25</v>
      </c>
      <c r="C2868" s="6" t="s">
        <v>2918</v>
      </c>
      <c r="D2868" s="6">
        <v>227</v>
      </c>
      <c r="E2868" s="6" t="s">
        <v>2919</v>
      </c>
      <c r="F2868" s="6">
        <v>7912</v>
      </c>
      <c r="G2868" s="6" t="s">
        <v>2929</v>
      </c>
      <c r="H2868" s="6">
        <v>1</v>
      </c>
      <c r="I2868" s="6" t="s">
        <v>251</v>
      </c>
      <c r="J2868" s="6">
        <v>1</v>
      </c>
      <c r="K2868" s="6" t="s">
        <v>810</v>
      </c>
      <c r="L2868" s="8">
        <v>5</v>
      </c>
      <c r="M2868" s="6" t="s">
        <v>251</v>
      </c>
      <c r="N2868" s="6" t="s">
        <v>2921</v>
      </c>
      <c r="R2868" s="6" t="str">
        <f t="shared" si="44"/>
        <v>25227Phường Bạch Hạc11</v>
      </c>
    </row>
    <row r="2869" spans="1:18">
      <c r="A2869" s="6">
        <v>2868</v>
      </c>
      <c r="B2869" s="6">
        <v>25</v>
      </c>
      <c r="C2869" s="6" t="s">
        <v>2918</v>
      </c>
      <c r="D2869" s="6">
        <v>227</v>
      </c>
      <c r="E2869" s="6" t="s">
        <v>2919</v>
      </c>
      <c r="F2869" s="6">
        <v>7915</v>
      </c>
      <c r="G2869" s="6" t="s">
        <v>2930</v>
      </c>
      <c r="H2869" s="6">
        <v>1</v>
      </c>
      <c r="I2869" s="6" t="s">
        <v>251</v>
      </c>
      <c r="J2869" s="6">
        <v>1</v>
      </c>
      <c r="K2869" s="6" t="s">
        <v>810</v>
      </c>
      <c r="L2869" s="8">
        <v>5</v>
      </c>
      <c r="M2869" s="6" t="s">
        <v>251</v>
      </c>
      <c r="N2869" s="6" t="s">
        <v>2921</v>
      </c>
      <c r="R2869" s="6" t="str">
        <f t="shared" si="44"/>
        <v>25227Phường Bến Gót11</v>
      </c>
    </row>
    <row r="2870" spans="1:18">
      <c r="A2870" s="6">
        <v>2869</v>
      </c>
      <c r="B2870" s="6">
        <v>25</v>
      </c>
      <c r="C2870" s="6" t="s">
        <v>2918</v>
      </c>
      <c r="D2870" s="6">
        <v>227</v>
      </c>
      <c r="E2870" s="6" t="s">
        <v>2919</v>
      </c>
      <c r="F2870" s="6">
        <v>7918</v>
      </c>
      <c r="G2870" s="6" t="s">
        <v>2931</v>
      </c>
      <c r="H2870" s="6">
        <v>1</v>
      </c>
      <c r="I2870" s="6" t="s">
        <v>251</v>
      </c>
      <c r="J2870" s="6">
        <v>1</v>
      </c>
      <c r="K2870" s="6" t="s">
        <v>810</v>
      </c>
      <c r="L2870" s="8">
        <v>5</v>
      </c>
      <c r="M2870" s="6" t="s">
        <v>251</v>
      </c>
      <c r="N2870" s="6" t="s">
        <v>2921</v>
      </c>
      <c r="R2870" s="6" t="str">
        <f t="shared" si="44"/>
        <v>25227Phường Vân Phú11</v>
      </c>
    </row>
    <row r="2871" spans="1:18">
      <c r="A2871" s="6">
        <v>2870</v>
      </c>
      <c r="B2871" s="6">
        <v>25</v>
      </c>
      <c r="C2871" s="6" t="s">
        <v>2918</v>
      </c>
      <c r="D2871" s="6">
        <v>227</v>
      </c>
      <c r="E2871" s="6" t="s">
        <v>2919</v>
      </c>
      <c r="F2871" s="6">
        <v>7921</v>
      </c>
      <c r="G2871" s="6" t="s">
        <v>2932</v>
      </c>
      <c r="H2871" s="6">
        <v>2</v>
      </c>
      <c r="I2871" s="6" t="s">
        <v>297</v>
      </c>
      <c r="J2871" s="6">
        <v>1</v>
      </c>
      <c r="K2871" s="6" t="s">
        <v>810</v>
      </c>
      <c r="L2871" s="8">
        <v>6</v>
      </c>
      <c r="M2871" s="6" t="s">
        <v>297</v>
      </c>
      <c r="N2871" s="6" t="s">
        <v>2921</v>
      </c>
      <c r="R2871" s="6" t="str">
        <f t="shared" si="44"/>
        <v>25227Xã Phượng Lâu21</v>
      </c>
    </row>
    <row r="2872" spans="1:18">
      <c r="A2872" s="6">
        <v>2871</v>
      </c>
      <c r="B2872" s="6">
        <v>25</v>
      </c>
      <c r="C2872" s="6" t="s">
        <v>2918</v>
      </c>
      <c r="D2872" s="6">
        <v>227</v>
      </c>
      <c r="E2872" s="6" t="s">
        <v>2919</v>
      </c>
      <c r="F2872" s="6">
        <v>7924</v>
      </c>
      <c r="G2872" s="6" t="s">
        <v>2933</v>
      </c>
      <c r="H2872" s="6">
        <v>2</v>
      </c>
      <c r="I2872" s="6" t="s">
        <v>297</v>
      </c>
      <c r="J2872" s="6">
        <v>1</v>
      </c>
      <c r="K2872" s="6" t="s">
        <v>810</v>
      </c>
      <c r="L2872" s="8">
        <v>6</v>
      </c>
      <c r="M2872" s="6" t="s">
        <v>297</v>
      </c>
      <c r="N2872" s="6" t="s">
        <v>2921</v>
      </c>
      <c r="R2872" s="6" t="str">
        <f t="shared" si="44"/>
        <v>25227Xã Thụy Vân21</v>
      </c>
    </row>
    <row r="2873" spans="1:18">
      <c r="A2873" s="6">
        <v>2872</v>
      </c>
      <c r="B2873" s="6">
        <v>25</v>
      </c>
      <c r="C2873" s="6" t="s">
        <v>2918</v>
      </c>
      <c r="D2873" s="6">
        <v>227</v>
      </c>
      <c r="E2873" s="6" t="s">
        <v>2919</v>
      </c>
      <c r="F2873" s="6">
        <v>7927</v>
      </c>
      <c r="G2873" s="6" t="s">
        <v>2934</v>
      </c>
      <c r="H2873" s="6">
        <v>1</v>
      </c>
      <c r="I2873" s="6" t="s">
        <v>251</v>
      </c>
      <c r="J2873" s="6">
        <v>1</v>
      </c>
      <c r="K2873" s="6" t="s">
        <v>810</v>
      </c>
      <c r="L2873" s="8">
        <v>5</v>
      </c>
      <c r="M2873" s="6" t="s">
        <v>251</v>
      </c>
      <c r="N2873" s="6" t="s">
        <v>2921</v>
      </c>
      <c r="R2873" s="6" t="str">
        <f t="shared" si="44"/>
        <v>25227Phường Minh Phương11</v>
      </c>
    </row>
    <row r="2874" spans="1:18">
      <c r="A2874" s="6">
        <v>2873</v>
      </c>
      <c r="B2874" s="6">
        <v>25</v>
      </c>
      <c r="C2874" s="6" t="s">
        <v>2918</v>
      </c>
      <c r="D2874" s="6">
        <v>227</v>
      </c>
      <c r="E2874" s="6" t="s">
        <v>2919</v>
      </c>
      <c r="F2874" s="6">
        <v>7930</v>
      </c>
      <c r="G2874" s="6" t="s">
        <v>2935</v>
      </c>
      <c r="H2874" s="6">
        <v>2</v>
      </c>
      <c r="I2874" s="6" t="s">
        <v>297</v>
      </c>
      <c r="J2874" s="6">
        <v>1</v>
      </c>
      <c r="K2874" s="6" t="s">
        <v>810</v>
      </c>
      <c r="L2874" s="8">
        <v>6</v>
      </c>
      <c r="M2874" s="6" t="s">
        <v>297</v>
      </c>
      <c r="N2874" s="6" t="s">
        <v>2921</v>
      </c>
      <c r="R2874" s="6" t="str">
        <f t="shared" si="44"/>
        <v>25227Xã Trưng Vương21</v>
      </c>
    </row>
    <row r="2875" spans="1:18">
      <c r="A2875" s="6">
        <v>2874</v>
      </c>
      <c r="B2875" s="6">
        <v>25</v>
      </c>
      <c r="C2875" s="6" t="s">
        <v>2918</v>
      </c>
      <c r="D2875" s="6">
        <v>227</v>
      </c>
      <c r="E2875" s="6" t="s">
        <v>2919</v>
      </c>
      <c r="F2875" s="6">
        <v>7933</v>
      </c>
      <c r="G2875" s="6" t="s">
        <v>2936</v>
      </c>
      <c r="H2875" s="6">
        <v>1</v>
      </c>
      <c r="I2875" s="6" t="s">
        <v>251</v>
      </c>
      <c r="J2875" s="6">
        <v>1</v>
      </c>
      <c r="K2875" s="6" t="s">
        <v>810</v>
      </c>
      <c r="L2875" s="8">
        <v>5</v>
      </c>
      <c r="M2875" s="6" t="s">
        <v>251</v>
      </c>
      <c r="N2875" s="6" t="s">
        <v>2921</v>
      </c>
      <c r="R2875" s="6" t="str">
        <f t="shared" si="44"/>
        <v>25227Phường Minh Nông11</v>
      </c>
    </row>
    <row r="2876" spans="1:18">
      <c r="A2876" s="6">
        <v>2875</v>
      </c>
      <c r="B2876" s="6">
        <v>25</v>
      </c>
      <c r="C2876" s="6" t="s">
        <v>2918</v>
      </c>
      <c r="D2876" s="6">
        <v>227</v>
      </c>
      <c r="E2876" s="6" t="s">
        <v>2919</v>
      </c>
      <c r="F2876" s="6">
        <v>7936</v>
      </c>
      <c r="G2876" s="6" t="s">
        <v>2937</v>
      </c>
      <c r="H2876" s="6">
        <v>2</v>
      </c>
      <c r="I2876" s="6" t="s">
        <v>297</v>
      </c>
      <c r="J2876" s="6">
        <v>1</v>
      </c>
      <c r="K2876" s="6" t="s">
        <v>810</v>
      </c>
      <c r="L2876" s="8">
        <v>6</v>
      </c>
      <c r="M2876" s="6" t="s">
        <v>297</v>
      </c>
      <c r="N2876" s="6" t="s">
        <v>2921</v>
      </c>
      <c r="R2876" s="6" t="str">
        <f t="shared" si="44"/>
        <v>25227Xã Sông Lô21</v>
      </c>
    </row>
    <row r="2877" spans="1:18">
      <c r="A2877" s="6">
        <v>2876</v>
      </c>
      <c r="B2877" s="6">
        <v>25</v>
      </c>
      <c r="C2877" s="6" t="s">
        <v>2918</v>
      </c>
      <c r="D2877" s="6">
        <v>227</v>
      </c>
      <c r="E2877" s="6" t="s">
        <v>2919</v>
      </c>
      <c r="F2877" s="6">
        <v>8281</v>
      </c>
      <c r="G2877" s="6" t="s">
        <v>2938</v>
      </c>
      <c r="H2877" s="6">
        <v>2</v>
      </c>
      <c r="I2877" s="6" t="s">
        <v>297</v>
      </c>
      <c r="J2877" s="6">
        <v>1</v>
      </c>
      <c r="K2877" s="6" t="s">
        <v>810</v>
      </c>
      <c r="L2877" s="8">
        <v>6</v>
      </c>
      <c r="M2877" s="6" t="s">
        <v>297</v>
      </c>
      <c r="N2877" s="6" t="s">
        <v>2921</v>
      </c>
      <c r="R2877" s="6" t="str">
        <f t="shared" si="44"/>
        <v>25227Xã Kim Đức21</v>
      </c>
    </row>
    <row r="2878" spans="1:18">
      <c r="A2878" s="6">
        <v>2877</v>
      </c>
      <c r="B2878" s="6">
        <v>25</v>
      </c>
      <c r="C2878" s="6" t="s">
        <v>2918</v>
      </c>
      <c r="D2878" s="6">
        <v>227</v>
      </c>
      <c r="E2878" s="6" t="s">
        <v>2919</v>
      </c>
      <c r="F2878" s="6">
        <v>8287</v>
      </c>
      <c r="G2878" s="6" t="s">
        <v>2939</v>
      </c>
      <c r="H2878" s="6">
        <v>2</v>
      </c>
      <c r="I2878" s="6" t="s">
        <v>297</v>
      </c>
      <c r="J2878" s="6">
        <v>1</v>
      </c>
      <c r="K2878" s="6" t="s">
        <v>810</v>
      </c>
      <c r="L2878" s="8">
        <v>6</v>
      </c>
      <c r="M2878" s="6" t="s">
        <v>297</v>
      </c>
      <c r="N2878" s="6" t="s">
        <v>2921</v>
      </c>
      <c r="R2878" s="6" t="str">
        <f t="shared" si="44"/>
        <v>25227Xã Hùng Lô21</v>
      </c>
    </row>
    <row r="2879" spans="1:18">
      <c r="A2879" s="6">
        <v>2878</v>
      </c>
      <c r="B2879" s="6">
        <v>25</v>
      </c>
      <c r="C2879" s="6" t="s">
        <v>2918</v>
      </c>
      <c r="D2879" s="6">
        <v>227</v>
      </c>
      <c r="E2879" s="6" t="s">
        <v>2919</v>
      </c>
      <c r="F2879" s="6">
        <v>8503</v>
      </c>
      <c r="G2879" s="6" t="s">
        <v>2940</v>
      </c>
      <c r="H2879" s="6">
        <v>2</v>
      </c>
      <c r="I2879" s="6" t="s">
        <v>297</v>
      </c>
      <c r="J2879" s="6">
        <v>1</v>
      </c>
      <c r="K2879" s="6" t="s">
        <v>810</v>
      </c>
      <c r="L2879" s="8">
        <v>6</v>
      </c>
      <c r="M2879" s="6" t="s">
        <v>297</v>
      </c>
      <c r="N2879" s="6" t="s">
        <v>2921</v>
      </c>
      <c r="R2879" s="6" t="str">
        <f t="shared" si="44"/>
        <v>25227Xã Hy Cương21</v>
      </c>
    </row>
    <row r="2880" spans="1:18">
      <c r="A2880" s="6">
        <v>2879</v>
      </c>
      <c r="B2880" s="6">
        <v>25</v>
      </c>
      <c r="C2880" s="6" t="s">
        <v>2918</v>
      </c>
      <c r="D2880" s="6">
        <v>227</v>
      </c>
      <c r="E2880" s="6" t="s">
        <v>2919</v>
      </c>
      <c r="F2880" s="6">
        <v>8506</v>
      </c>
      <c r="G2880" s="6" t="s">
        <v>2941</v>
      </c>
      <c r="H2880" s="6">
        <v>2</v>
      </c>
      <c r="I2880" s="6" t="s">
        <v>297</v>
      </c>
      <c r="J2880" s="6">
        <v>1</v>
      </c>
      <c r="K2880" s="6" t="s">
        <v>810</v>
      </c>
      <c r="L2880" s="8">
        <v>6</v>
      </c>
      <c r="M2880" s="6" t="s">
        <v>297</v>
      </c>
      <c r="N2880" s="6" t="s">
        <v>2921</v>
      </c>
      <c r="R2880" s="6" t="str">
        <f t="shared" si="44"/>
        <v>25227Xã Chu Hóa21</v>
      </c>
    </row>
    <row r="2881" spans="1:18">
      <c r="A2881" s="6">
        <v>2880</v>
      </c>
      <c r="B2881" s="6">
        <v>25</v>
      </c>
      <c r="C2881" s="6" t="s">
        <v>2918</v>
      </c>
      <c r="D2881" s="6">
        <v>227</v>
      </c>
      <c r="E2881" s="6" t="s">
        <v>2919</v>
      </c>
      <c r="F2881" s="6">
        <v>8515</v>
      </c>
      <c r="G2881" s="6" t="s">
        <v>2942</v>
      </c>
      <c r="H2881" s="6">
        <v>2</v>
      </c>
      <c r="I2881" s="6" t="s">
        <v>297</v>
      </c>
      <c r="J2881" s="6">
        <v>1</v>
      </c>
      <c r="K2881" s="6" t="s">
        <v>810</v>
      </c>
      <c r="L2881" s="8">
        <v>6</v>
      </c>
      <c r="M2881" s="6" t="s">
        <v>297</v>
      </c>
      <c r="N2881" s="6" t="s">
        <v>2921</v>
      </c>
      <c r="R2881" s="6" t="str">
        <f t="shared" si="44"/>
        <v>25227Xã Thanh Đình21</v>
      </c>
    </row>
    <row r="2882" spans="1:18">
      <c r="A2882" s="6">
        <v>2881</v>
      </c>
      <c r="B2882" s="6">
        <v>25</v>
      </c>
      <c r="C2882" s="6" t="s">
        <v>2918</v>
      </c>
      <c r="D2882" s="6">
        <v>228</v>
      </c>
      <c r="E2882" s="6" t="s">
        <v>2943</v>
      </c>
      <c r="F2882" s="6">
        <v>7942</v>
      </c>
      <c r="G2882" s="6" t="s">
        <v>178</v>
      </c>
      <c r="H2882" s="6">
        <v>1</v>
      </c>
      <c r="I2882" s="6" t="s">
        <v>251</v>
      </c>
      <c r="J2882" s="6">
        <v>1</v>
      </c>
      <c r="K2882" s="6" t="s">
        <v>810</v>
      </c>
      <c r="L2882" s="8">
        <v>5</v>
      </c>
      <c r="M2882" s="6" t="s">
        <v>251</v>
      </c>
      <c r="N2882" s="6" t="s">
        <v>2921</v>
      </c>
      <c r="R2882" s="6" t="str">
        <f t="shared" si="44"/>
        <v>25228Phường Hùng Vương11</v>
      </c>
    </row>
    <row r="2883" spans="1:18">
      <c r="A2883" s="6">
        <v>2882</v>
      </c>
      <c r="B2883" s="6">
        <v>25</v>
      </c>
      <c r="C2883" s="6" t="s">
        <v>2918</v>
      </c>
      <c r="D2883" s="6">
        <v>228</v>
      </c>
      <c r="E2883" s="6" t="s">
        <v>2943</v>
      </c>
      <c r="F2883" s="6">
        <v>7945</v>
      </c>
      <c r="G2883" s="6" t="s">
        <v>2944</v>
      </c>
      <c r="H2883" s="6">
        <v>1</v>
      </c>
      <c r="I2883" s="6" t="s">
        <v>251</v>
      </c>
      <c r="J2883" s="6">
        <v>1</v>
      </c>
      <c r="K2883" s="6" t="s">
        <v>810</v>
      </c>
      <c r="L2883" s="8">
        <v>5</v>
      </c>
      <c r="M2883" s="6" t="s">
        <v>251</v>
      </c>
      <c r="N2883" s="6" t="s">
        <v>2921</v>
      </c>
      <c r="R2883" s="6" t="str">
        <f t="shared" ref="R2883:R2946" si="45">CONCATENATE(B2883,D2883,G2883,H2883,J2883)</f>
        <v>25228Phường Phong Châu11</v>
      </c>
    </row>
    <row r="2884" spans="1:18">
      <c r="A2884" s="6">
        <v>2883</v>
      </c>
      <c r="B2884" s="6">
        <v>25</v>
      </c>
      <c r="C2884" s="6" t="s">
        <v>2918</v>
      </c>
      <c r="D2884" s="6">
        <v>228</v>
      </c>
      <c r="E2884" s="6" t="s">
        <v>2943</v>
      </c>
      <c r="F2884" s="6">
        <v>7948</v>
      </c>
      <c r="G2884" s="6" t="s">
        <v>2945</v>
      </c>
      <c r="H2884" s="6">
        <v>1</v>
      </c>
      <c r="I2884" s="6" t="s">
        <v>251</v>
      </c>
      <c r="J2884" s="6">
        <v>1</v>
      </c>
      <c r="K2884" s="6" t="s">
        <v>810</v>
      </c>
      <c r="L2884" s="8">
        <v>5</v>
      </c>
      <c r="M2884" s="6" t="s">
        <v>251</v>
      </c>
      <c r="N2884" s="6" t="s">
        <v>2921</v>
      </c>
      <c r="R2884" s="6" t="str">
        <f t="shared" si="45"/>
        <v>25228Phường Âu Cơ11</v>
      </c>
    </row>
    <row r="2885" spans="1:18">
      <c r="A2885" s="6">
        <v>2884</v>
      </c>
      <c r="B2885" s="6">
        <v>25</v>
      </c>
      <c r="C2885" s="6" t="s">
        <v>2918</v>
      </c>
      <c r="D2885" s="6">
        <v>228</v>
      </c>
      <c r="E2885" s="6" t="s">
        <v>2943</v>
      </c>
      <c r="F2885" s="6">
        <v>7951</v>
      </c>
      <c r="G2885" s="6" t="s">
        <v>2946</v>
      </c>
      <c r="H2885" s="6">
        <v>2</v>
      </c>
      <c r="I2885" s="6" t="s">
        <v>297</v>
      </c>
      <c r="J2885" s="6">
        <v>1</v>
      </c>
      <c r="K2885" s="6" t="s">
        <v>810</v>
      </c>
      <c r="L2885" s="8">
        <v>6</v>
      </c>
      <c r="M2885" s="6" t="s">
        <v>297</v>
      </c>
      <c r="N2885" s="6" t="s">
        <v>2921</v>
      </c>
      <c r="R2885" s="6" t="str">
        <f t="shared" si="45"/>
        <v>25228Xã Hà Lộc21</v>
      </c>
    </row>
    <row r="2886" spans="1:18">
      <c r="A2886" s="6">
        <v>2885</v>
      </c>
      <c r="B2886" s="6">
        <v>25</v>
      </c>
      <c r="C2886" s="6" t="s">
        <v>2918</v>
      </c>
      <c r="D2886" s="6">
        <v>228</v>
      </c>
      <c r="E2886" s="6" t="s">
        <v>2943</v>
      </c>
      <c r="F2886" s="6">
        <v>7954</v>
      </c>
      <c r="G2886" s="6" t="s">
        <v>2947</v>
      </c>
      <c r="H2886" s="6">
        <v>2</v>
      </c>
      <c r="I2886" s="6" t="s">
        <v>297</v>
      </c>
      <c r="J2886" s="6">
        <v>1</v>
      </c>
      <c r="K2886" s="6" t="s">
        <v>810</v>
      </c>
      <c r="L2886" s="8">
        <v>6</v>
      </c>
      <c r="M2886" s="6" t="s">
        <v>297</v>
      </c>
      <c r="N2886" s="6" t="s">
        <v>2921</v>
      </c>
      <c r="R2886" s="6" t="str">
        <f t="shared" si="45"/>
        <v>25228Xã Phú Hộ21</v>
      </c>
    </row>
    <row r="2887" spans="1:18">
      <c r="A2887" s="6">
        <v>2886</v>
      </c>
      <c r="B2887" s="6">
        <v>25</v>
      </c>
      <c r="C2887" s="6" t="s">
        <v>2918</v>
      </c>
      <c r="D2887" s="6">
        <v>228</v>
      </c>
      <c r="E2887" s="6" t="s">
        <v>2943</v>
      </c>
      <c r="F2887" s="6">
        <v>7957</v>
      </c>
      <c r="G2887" s="6" t="s">
        <v>2948</v>
      </c>
      <c r="H2887" s="6">
        <v>2</v>
      </c>
      <c r="I2887" s="6" t="s">
        <v>297</v>
      </c>
      <c r="J2887" s="6">
        <v>1</v>
      </c>
      <c r="K2887" s="6" t="s">
        <v>810</v>
      </c>
      <c r="L2887" s="8">
        <v>6</v>
      </c>
      <c r="M2887" s="6" t="s">
        <v>297</v>
      </c>
      <c r="N2887" s="6" t="s">
        <v>2921</v>
      </c>
      <c r="R2887" s="6" t="str">
        <f t="shared" si="45"/>
        <v>25228Xã Văn Lung21</v>
      </c>
    </row>
    <row r="2888" spans="1:18">
      <c r="A2888" s="6">
        <v>2887</v>
      </c>
      <c r="B2888" s="6">
        <v>25</v>
      </c>
      <c r="C2888" s="6" t="s">
        <v>2918</v>
      </c>
      <c r="D2888" s="6">
        <v>228</v>
      </c>
      <c r="E2888" s="6" t="s">
        <v>2943</v>
      </c>
      <c r="F2888" s="6">
        <v>7960</v>
      </c>
      <c r="G2888" s="6" t="s">
        <v>1555</v>
      </c>
      <c r="H2888" s="6">
        <v>2</v>
      </c>
      <c r="I2888" s="6" t="s">
        <v>297</v>
      </c>
      <c r="J2888" s="6">
        <v>1</v>
      </c>
      <c r="K2888" s="6" t="s">
        <v>810</v>
      </c>
      <c r="L2888" s="8">
        <v>6</v>
      </c>
      <c r="M2888" s="6" t="s">
        <v>297</v>
      </c>
      <c r="N2888" s="6" t="s">
        <v>2921</v>
      </c>
      <c r="R2888" s="6" t="str">
        <f t="shared" si="45"/>
        <v>25228Xã Thanh Minh21</v>
      </c>
    </row>
    <row r="2889" spans="1:18">
      <c r="A2889" s="6">
        <v>2888</v>
      </c>
      <c r="B2889" s="6">
        <v>25</v>
      </c>
      <c r="C2889" s="6" t="s">
        <v>2918</v>
      </c>
      <c r="D2889" s="6">
        <v>228</v>
      </c>
      <c r="E2889" s="6" t="s">
        <v>2943</v>
      </c>
      <c r="F2889" s="6">
        <v>7963</v>
      </c>
      <c r="G2889" s="6" t="s">
        <v>2949</v>
      </c>
      <c r="H2889" s="6">
        <v>2</v>
      </c>
      <c r="I2889" s="6" t="s">
        <v>297</v>
      </c>
      <c r="J2889" s="6">
        <v>1</v>
      </c>
      <c r="K2889" s="6" t="s">
        <v>810</v>
      </c>
      <c r="L2889" s="8">
        <v>6</v>
      </c>
      <c r="M2889" s="6" t="s">
        <v>297</v>
      </c>
      <c r="N2889" s="6" t="s">
        <v>2921</v>
      </c>
      <c r="R2889" s="6" t="str">
        <f t="shared" si="45"/>
        <v>25228Xã Hà Thạch21</v>
      </c>
    </row>
    <row r="2890" spans="1:18">
      <c r="A2890" s="6">
        <v>2889</v>
      </c>
      <c r="B2890" s="6">
        <v>25</v>
      </c>
      <c r="C2890" s="6" t="s">
        <v>2918</v>
      </c>
      <c r="D2890" s="6">
        <v>228</v>
      </c>
      <c r="E2890" s="6" t="s">
        <v>2943</v>
      </c>
      <c r="F2890" s="6">
        <v>7966</v>
      </c>
      <c r="G2890" s="6" t="s">
        <v>2950</v>
      </c>
      <c r="H2890" s="6">
        <v>1</v>
      </c>
      <c r="I2890" s="6" t="s">
        <v>251</v>
      </c>
      <c r="J2890" s="6">
        <v>1</v>
      </c>
      <c r="K2890" s="6" t="s">
        <v>810</v>
      </c>
      <c r="L2890" s="8">
        <v>5</v>
      </c>
      <c r="M2890" s="6" t="s">
        <v>251</v>
      </c>
      <c r="N2890" s="6" t="s">
        <v>2921</v>
      </c>
      <c r="R2890" s="6" t="str">
        <f t="shared" si="45"/>
        <v>25228Phường Thanh Vinh11</v>
      </c>
    </row>
    <row r="2891" spans="1:18">
      <c r="A2891" s="6">
        <v>2890</v>
      </c>
      <c r="B2891" s="6">
        <v>25</v>
      </c>
      <c r="C2891" s="6" t="s">
        <v>2918</v>
      </c>
      <c r="D2891" s="6">
        <v>230</v>
      </c>
      <c r="E2891" s="6" t="s">
        <v>2951</v>
      </c>
      <c r="F2891" s="6">
        <v>7969</v>
      </c>
      <c r="G2891" s="6" t="s">
        <v>2952</v>
      </c>
      <c r="H2891" s="6">
        <v>1</v>
      </c>
      <c r="I2891" s="6" t="s">
        <v>251</v>
      </c>
      <c r="J2891" s="6">
        <v>1</v>
      </c>
      <c r="K2891" s="6" t="s">
        <v>810</v>
      </c>
      <c r="L2891" s="8">
        <v>5</v>
      </c>
      <c r="M2891" s="6" t="s">
        <v>251</v>
      </c>
      <c r="N2891" s="6" t="s">
        <v>2921</v>
      </c>
      <c r="R2891" s="6" t="str">
        <f t="shared" si="45"/>
        <v>25230Thị trấn Đoan Hùng11</v>
      </c>
    </row>
    <row r="2892" spans="1:18">
      <c r="A2892" s="6">
        <v>2891</v>
      </c>
      <c r="B2892" s="6">
        <v>25</v>
      </c>
      <c r="C2892" s="6" t="s">
        <v>2918</v>
      </c>
      <c r="D2892" s="6">
        <v>230</v>
      </c>
      <c r="E2892" s="6" t="s">
        <v>2951</v>
      </c>
      <c r="F2892" s="6">
        <v>7975</v>
      </c>
      <c r="G2892" s="6" t="s">
        <v>2953</v>
      </c>
      <c r="H2892" s="6">
        <v>2</v>
      </c>
      <c r="I2892" s="6" t="s">
        <v>297</v>
      </c>
      <c r="J2892" s="6">
        <v>1</v>
      </c>
      <c r="K2892" s="6" t="s">
        <v>810</v>
      </c>
      <c r="L2892" s="8">
        <v>6</v>
      </c>
      <c r="M2892" s="6" t="s">
        <v>297</v>
      </c>
      <c r="N2892" s="6" t="s">
        <v>2921</v>
      </c>
      <c r="R2892" s="6" t="str">
        <f t="shared" si="45"/>
        <v>25230Xã Hùng Xuyên21</v>
      </c>
    </row>
    <row r="2893" spans="1:18">
      <c r="A2893" s="6">
        <v>2892</v>
      </c>
      <c r="B2893" s="6">
        <v>25</v>
      </c>
      <c r="C2893" s="6" t="s">
        <v>2918</v>
      </c>
      <c r="D2893" s="6">
        <v>230</v>
      </c>
      <c r="E2893" s="6" t="s">
        <v>2951</v>
      </c>
      <c r="F2893" s="6">
        <v>7981</v>
      </c>
      <c r="G2893" s="6" t="s">
        <v>2954</v>
      </c>
      <c r="H2893" s="6">
        <v>2</v>
      </c>
      <c r="I2893" s="6" t="s">
        <v>297</v>
      </c>
      <c r="J2893" s="6">
        <v>1</v>
      </c>
      <c r="K2893" s="6" t="s">
        <v>810</v>
      </c>
      <c r="L2893" s="8">
        <v>6</v>
      </c>
      <c r="M2893" s="6" t="s">
        <v>297</v>
      </c>
      <c r="N2893" s="6" t="s">
        <v>2921</v>
      </c>
      <c r="R2893" s="6" t="str">
        <f t="shared" si="45"/>
        <v>25230Xã Bằng Luân21</v>
      </c>
    </row>
    <row r="2894" spans="1:18">
      <c r="A2894" s="6">
        <v>2893</v>
      </c>
      <c r="B2894" s="6">
        <v>25</v>
      </c>
      <c r="C2894" s="6" t="s">
        <v>2918</v>
      </c>
      <c r="D2894" s="6">
        <v>230</v>
      </c>
      <c r="E2894" s="6" t="s">
        <v>2951</v>
      </c>
      <c r="F2894" s="6">
        <v>7984</v>
      </c>
      <c r="G2894" s="6" t="s">
        <v>2955</v>
      </c>
      <c r="H2894" s="6">
        <v>2</v>
      </c>
      <c r="I2894" s="6" t="s">
        <v>297</v>
      </c>
      <c r="J2894" s="6">
        <v>1</v>
      </c>
      <c r="K2894" s="6" t="s">
        <v>810</v>
      </c>
      <c r="L2894" s="8">
        <v>6</v>
      </c>
      <c r="M2894" s="6" t="s">
        <v>297</v>
      </c>
      <c r="N2894" s="6" t="s">
        <v>2921</v>
      </c>
      <c r="R2894" s="6" t="str">
        <f t="shared" si="45"/>
        <v>25230Xã Vân Du21</v>
      </c>
    </row>
    <row r="2895" spans="1:18">
      <c r="A2895" s="6">
        <v>2894</v>
      </c>
      <c r="B2895" s="6">
        <v>25</v>
      </c>
      <c r="C2895" s="6" t="s">
        <v>2918</v>
      </c>
      <c r="D2895" s="6">
        <v>230</v>
      </c>
      <c r="E2895" s="6" t="s">
        <v>2951</v>
      </c>
      <c r="F2895" s="6">
        <v>7987</v>
      </c>
      <c r="G2895" s="6" t="s">
        <v>2956</v>
      </c>
      <c r="H2895" s="6">
        <v>2</v>
      </c>
      <c r="I2895" s="6" t="s">
        <v>297</v>
      </c>
      <c r="J2895" s="6">
        <v>1</v>
      </c>
      <c r="K2895" s="6" t="s">
        <v>810</v>
      </c>
      <c r="L2895" s="8">
        <v>6</v>
      </c>
      <c r="M2895" s="6" t="s">
        <v>297</v>
      </c>
      <c r="N2895" s="6" t="s">
        <v>2921</v>
      </c>
      <c r="R2895" s="6" t="str">
        <f t="shared" si="45"/>
        <v>25230Xã Phú Lâm21</v>
      </c>
    </row>
    <row r="2896" spans="1:18">
      <c r="A2896" s="6">
        <v>2895</v>
      </c>
      <c r="B2896" s="6">
        <v>25</v>
      </c>
      <c r="C2896" s="6" t="s">
        <v>2918</v>
      </c>
      <c r="D2896" s="6">
        <v>230</v>
      </c>
      <c r="E2896" s="6" t="s">
        <v>2951</v>
      </c>
      <c r="F2896" s="6">
        <v>7993</v>
      </c>
      <c r="G2896" s="6" t="s">
        <v>1542</v>
      </c>
      <c r="H2896" s="6">
        <v>2</v>
      </c>
      <c r="I2896" s="6" t="s">
        <v>297</v>
      </c>
      <c r="J2896" s="6">
        <v>1</v>
      </c>
      <c r="K2896" s="6" t="s">
        <v>810</v>
      </c>
      <c r="L2896" s="8">
        <v>6</v>
      </c>
      <c r="M2896" s="6" t="s">
        <v>297</v>
      </c>
      <c r="N2896" s="6" t="s">
        <v>2921</v>
      </c>
      <c r="R2896" s="6" t="str">
        <f t="shared" si="45"/>
        <v>25230Xã Minh Lương21</v>
      </c>
    </row>
    <row r="2897" spans="1:18">
      <c r="A2897" s="6">
        <v>2896</v>
      </c>
      <c r="B2897" s="6">
        <v>25</v>
      </c>
      <c r="C2897" s="6" t="s">
        <v>2918</v>
      </c>
      <c r="D2897" s="6">
        <v>230</v>
      </c>
      <c r="E2897" s="6" t="s">
        <v>2951</v>
      </c>
      <c r="F2897" s="6">
        <v>7996</v>
      </c>
      <c r="G2897" s="6" t="s">
        <v>2957</v>
      </c>
      <c r="H2897" s="6">
        <v>2</v>
      </c>
      <c r="I2897" s="6" t="s">
        <v>297</v>
      </c>
      <c r="J2897" s="6">
        <v>1</v>
      </c>
      <c r="K2897" s="6" t="s">
        <v>810</v>
      </c>
      <c r="L2897" s="8">
        <v>6</v>
      </c>
      <c r="M2897" s="6" t="s">
        <v>297</v>
      </c>
      <c r="N2897" s="6" t="s">
        <v>2921</v>
      </c>
      <c r="R2897" s="6" t="str">
        <f t="shared" si="45"/>
        <v>25230Xã Bằng Doãn21</v>
      </c>
    </row>
    <row r="2898" spans="1:18">
      <c r="A2898" s="6">
        <v>2897</v>
      </c>
      <c r="B2898" s="6">
        <v>25</v>
      </c>
      <c r="C2898" s="6" t="s">
        <v>2918</v>
      </c>
      <c r="D2898" s="6">
        <v>230</v>
      </c>
      <c r="E2898" s="6" t="s">
        <v>2951</v>
      </c>
      <c r="F2898" s="6">
        <v>7999</v>
      </c>
      <c r="G2898" s="6" t="s">
        <v>2958</v>
      </c>
      <c r="H2898" s="6">
        <v>2</v>
      </c>
      <c r="I2898" s="6" t="s">
        <v>297</v>
      </c>
      <c r="J2898" s="6">
        <v>1</v>
      </c>
      <c r="K2898" s="6" t="s">
        <v>810</v>
      </c>
      <c r="L2898" s="8">
        <v>6</v>
      </c>
      <c r="M2898" s="6" t="s">
        <v>297</v>
      </c>
      <c r="N2898" s="6" t="s">
        <v>2921</v>
      </c>
      <c r="R2898" s="6" t="str">
        <f t="shared" si="45"/>
        <v>25230Xã Chí Đám21</v>
      </c>
    </row>
    <row r="2899" spans="1:18">
      <c r="A2899" s="6">
        <v>2898</v>
      </c>
      <c r="B2899" s="6">
        <v>25</v>
      </c>
      <c r="C2899" s="6" t="s">
        <v>2918</v>
      </c>
      <c r="D2899" s="6">
        <v>230</v>
      </c>
      <c r="E2899" s="6" t="s">
        <v>2951</v>
      </c>
      <c r="F2899" s="6">
        <v>8005</v>
      </c>
      <c r="G2899" s="6" t="s">
        <v>2959</v>
      </c>
      <c r="H2899" s="6">
        <v>2</v>
      </c>
      <c r="I2899" s="6" t="s">
        <v>297</v>
      </c>
      <c r="J2899" s="6">
        <v>1</v>
      </c>
      <c r="K2899" s="6" t="s">
        <v>810</v>
      </c>
      <c r="L2899" s="8">
        <v>6</v>
      </c>
      <c r="M2899" s="6" t="s">
        <v>297</v>
      </c>
      <c r="N2899" s="6" t="s">
        <v>2921</v>
      </c>
      <c r="R2899" s="6" t="str">
        <f t="shared" si="45"/>
        <v>25230Xã Phúc Lai21</v>
      </c>
    </row>
    <row r="2900" spans="1:18">
      <c r="A2900" s="6">
        <v>2899</v>
      </c>
      <c r="B2900" s="6">
        <v>25</v>
      </c>
      <c r="C2900" s="6" t="s">
        <v>2918</v>
      </c>
      <c r="D2900" s="6">
        <v>230</v>
      </c>
      <c r="E2900" s="6" t="s">
        <v>2951</v>
      </c>
      <c r="F2900" s="6">
        <v>8008</v>
      </c>
      <c r="G2900" s="6" t="s">
        <v>2960</v>
      </c>
      <c r="H2900" s="6">
        <v>2</v>
      </c>
      <c r="I2900" s="6" t="s">
        <v>297</v>
      </c>
      <c r="J2900" s="6">
        <v>1</v>
      </c>
      <c r="K2900" s="6" t="s">
        <v>810</v>
      </c>
      <c r="L2900" s="8">
        <v>6</v>
      </c>
      <c r="M2900" s="6" t="s">
        <v>297</v>
      </c>
      <c r="N2900" s="6" t="s">
        <v>2921</v>
      </c>
      <c r="R2900" s="6" t="str">
        <f t="shared" si="45"/>
        <v>25230Xã Ngọc Quan21</v>
      </c>
    </row>
    <row r="2901" spans="1:18">
      <c r="A2901" s="6">
        <v>2900</v>
      </c>
      <c r="B2901" s="6">
        <v>25</v>
      </c>
      <c r="C2901" s="6" t="s">
        <v>2918</v>
      </c>
      <c r="D2901" s="6">
        <v>230</v>
      </c>
      <c r="E2901" s="6" t="s">
        <v>2951</v>
      </c>
      <c r="F2901" s="6">
        <v>8014</v>
      </c>
      <c r="G2901" s="6" t="s">
        <v>2961</v>
      </c>
      <c r="H2901" s="6">
        <v>2</v>
      </c>
      <c r="I2901" s="6" t="s">
        <v>297</v>
      </c>
      <c r="J2901" s="6">
        <v>1</v>
      </c>
      <c r="K2901" s="6" t="s">
        <v>810</v>
      </c>
      <c r="L2901" s="8">
        <v>6</v>
      </c>
      <c r="M2901" s="6" t="s">
        <v>297</v>
      </c>
      <c r="N2901" s="6" t="s">
        <v>2921</v>
      </c>
      <c r="R2901" s="6" t="str">
        <f t="shared" si="45"/>
        <v>25230Xã Hợp Nhất21</v>
      </c>
    </row>
    <row r="2902" spans="1:18">
      <c r="A2902" s="6">
        <v>2901</v>
      </c>
      <c r="B2902" s="6">
        <v>25</v>
      </c>
      <c r="C2902" s="6" t="s">
        <v>2918</v>
      </c>
      <c r="D2902" s="6">
        <v>230</v>
      </c>
      <c r="E2902" s="6" t="s">
        <v>2951</v>
      </c>
      <c r="F2902" s="6">
        <v>8017</v>
      </c>
      <c r="G2902" s="6" t="s">
        <v>2962</v>
      </c>
      <c r="H2902" s="6">
        <v>2</v>
      </c>
      <c r="I2902" s="6" t="s">
        <v>297</v>
      </c>
      <c r="J2902" s="6">
        <v>1</v>
      </c>
      <c r="K2902" s="6" t="s">
        <v>810</v>
      </c>
      <c r="L2902" s="8">
        <v>6</v>
      </c>
      <c r="M2902" s="6" t="s">
        <v>297</v>
      </c>
      <c r="N2902" s="6" t="s">
        <v>2921</v>
      </c>
      <c r="R2902" s="6" t="str">
        <f t="shared" si="45"/>
        <v>25230Xã Sóc Đăng21</v>
      </c>
    </row>
    <row r="2903" spans="1:18">
      <c r="A2903" s="6">
        <v>2902</v>
      </c>
      <c r="B2903" s="6">
        <v>25</v>
      </c>
      <c r="C2903" s="6" t="s">
        <v>2918</v>
      </c>
      <c r="D2903" s="6">
        <v>230</v>
      </c>
      <c r="E2903" s="6" t="s">
        <v>2951</v>
      </c>
      <c r="F2903" s="6">
        <v>8023</v>
      </c>
      <c r="G2903" s="6" t="s">
        <v>2963</v>
      </c>
      <c r="H2903" s="6">
        <v>2</v>
      </c>
      <c r="I2903" s="6" t="s">
        <v>297</v>
      </c>
      <c r="J2903" s="6">
        <v>1</v>
      </c>
      <c r="K2903" s="6" t="s">
        <v>810</v>
      </c>
      <c r="L2903" s="8">
        <v>6</v>
      </c>
      <c r="M2903" s="6" t="s">
        <v>297</v>
      </c>
      <c r="N2903" s="6" t="s">
        <v>2921</v>
      </c>
      <c r="R2903" s="6" t="str">
        <f t="shared" si="45"/>
        <v>25230Xã Tây Cốc21</v>
      </c>
    </row>
    <row r="2904" spans="1:18">
      <c r="A2904" s="6">
        <v>2903</v>
      </c>
      <c r="B2904" s="6">
        <v>25</v>
      </c>
      <c r="C2904" s="6" t="s">
        <v>2918</v>
      </c>
      <c r="D2904" s="6">
        <v>230</v>
      </c>
      <c r="E2904" s="6" t="s">
        <v>2951</v>
      </c>
      <c r="F2904" s="6">
        <v>8026</v>
      </c>
      <c r="G2904" s="6" t="s">
        <v>2964</v>
      </c>
      <c r="H2904" s="6">
        <v>2</v>
      </c>
      <c r="I2904" s="6" t="s">
        <v>297</v>
      </c>
      <c r="J2904" s="6">
        <v>1</v>
      </c>
      <c r="K2904" s="6" t="s">
        <v>810</v>
      </c>
      <c r="L2904" s="8">
        <v>6</v>
      </c>
      <c r="M2904" s="6" t="s">
        <v>297</v>
      </c>
      <c r="N2904" s="6" t="s">
        <v>2921</v>
      </c>
      <c r="R2904" s="6" t="str">
        <f t="shared" si="45"/>
        <v>25230Xã Yên Kiện21</v>
      </c>
    </row>
    <row r="2905" spans="1:18">
      <c r="A2905" s="6">
        <v>2904</v>
      </c>
      <c r="B2905" s="6">
        <v>25</v>
      </c>
      <c r="C2905" s="6" t="s">
        <v>2918</v>
      </c>
      <c r="D2905" s="6">
        <v>230</v>
      </c>
      <c r="E2905" s="6" t="s">
        <v>2951</v>
      </c>
      <c r="F2905" s="6">
        <v>8029</v>
      </c>
      <c r="G2905" s="6" t="s">
        <v>2965</v>
      </c>
      <c r="H2905" s="6">
        <v>2</v>
      </c>
      <c r="I2905" s="6" t="s">
        <v>297</v>
      </c>
      <c r="J2905" s="6">
        <v>1</v>
      </c>
      <c r="K2905" s="6" t="s">
        <v>810</v>
      </c>
      <c r="L2905" s="8">
        <v>6</v>
      </c>
      <c r="M2905" s="6" t="s">
        <v>297</v>
      </c>
      <c r="N2905" s="6" t="s">
        <v>2921</v>
      </c>
      <c r="R2905" s="6" t="str">
        <f t="shared" si="45"/>
        <v>25230Xã Hùng Long21</v>
      </c>
    </row>
    <row r="2906" spans="1:18">
      <c r="A2906" s="6">
        <v>2905</v>
      </c>
      <c r="B2906" s="6">
        <v>25</v>
      </c>
      <c r="C2906" s="6" t="s">
        <v>2918</v>
      </c>
      <c r="D2906" s="6">
        <v>230</v>
      </c>
      <c r="E2906" s="6" t="s">
        <v>2951</v>
      </c>
      <c r="F2906" s="6">
        <v>8032</v>
      </c>
      <c r="G2906" s="6" t="s">
        <v>2966</v>
      </c>
      <c r="H2906" s="6">
        <v>2</v>
      </c>
      <c r="I2906" s="6" t="s">
        <v>297</v>
      </c>
      <c r="J2906" s="6">
        <v>1</v>
      </c>
      <c r="K2906" s="6" t="s">
        <v>810</v>
      </c>
      <c r="L2906" s="8">
        <v>6</v>
      </c>
      <c r="M2906" s="6" t="s">
        <v>297</v>
      </c>
      <c r="N2906" s="6" t="s">
        <v>2921</v>
      </c>
      <c r="R2906" s="6" t="str">
        <f t="shared" si="45"/>
        <v>25230Xã Vụ Quang21</v>
      </c>
    </row>
    <row r="2907" spans="1:18">
      <c r="A2907" s="6">
        <v>2906</v>
      </c>
      <c r="B2907" s="6">
        <v>25</v>
      </c>
      <c r="C2907" s="6" t="s">
        <v>2918</v>
      </c>
      <c r="D2907" s="6">
        <v>230</v>
      </c>
      <c r="E2907" s="6" t="s">
        <v>2951</v>
      </c>
      <c r="F2907" s="6">
        <v>8035</v>
      </c>
      <c r="G2907" s="6" t="s">
        <v>2967</v>
      </c>
      <c r="H2907" s="6">
        <v>2</v>
      </c>
      <c r="I2907" s="6" t="s">
        <v>297</v>
      </c>
      <c r="J2907" s="6">
        <v>1</v>
      </c>
      <c r="K2907" s="6" t="s">
        <v>810</v>
      </c>
      <c r="L2907" s="8">
        <v>6</v>
      </c>
      <c r="M2907" s="6" t="s">
        <v>297</v>
      </c>
      <c r="N2907" s="6" t="s">
        <v>2921</v>
      </c>
      <c r="R2907" s="6" t="str">
        <f t="shared" si="45"/>
        <v>25230Xã Vân Đồn21</v>
      </c>
    </row>
    <row r="2908" spans="1:18">
      <c r="A2908" s="6">
        <v>2907</v>
      </c>
      <c r="B2908" s="6">
        <v>25</v>
      </c>
      <c r="C2908" s="6" t="s">
        <v>2918</v>
      </c>
      <c r="D2908" s="6">
        <v>230</v>
      </c>
      <c r="E2908" s="6" t="s">
        <v>2951</v>
      </c>
      <c r="F2908" s="6">
        <v>8038</v>
      </c>
      <c r="G2908" s="6" t="s">
        <v>2968</v>
      </c>
      <c r="H2908" s="6">
        <v>2</v>
      </c>
      <c r="I2908" s="6" t="s">
        <v>297</v>
      </c>
      <c r="J2908" s="6">
        <v>1</v>
      </c>
      <c r="K2908" s="6" t="s">
        <v>810</v>
      </c>
      <c r="L2908" s="8">
        <v>6</v>
      </c>
      <c r="M2908" s="6" t="s">
        <v>297</v>
      </c>
      <c r="N2908" s="6" t="s">
        <v>2921</v>
      </c>
      <c r="R2908" s="6" t="str">
        <f t="shared" si="45"/>
        <v>25230Xã Tiêu Sơn21</v>
      </c>
    </row>
    <row r="2909" spans="1:18">
      <c r="A2909" s="6">
        <v>2908</v>
      </c>
      <c r="B2909" s="6">
        <v>25</v>
      </c>
      <c r="C2909" s="6" t="s">
        <v>2918</v>
      </c>
      <c r="D2909" s="6">
        <v>230</v>
      </c>
      <c r="E2909" s="6" t="s">
        <v>2951</v>
      </c>
      <c r="F2909" s="6">
        <v>8041</v>
      </c>
      <c r="G2909" s="6" t="s">
        <v>2044</v>
      </c>
      <c r="H2909" s="6">
        <v>2</v>
      </c>
      <c r="I2909" s="6" t="s">
        <v>297</v>
      </c>
      <c r="J2909" s="6">
        <v>1</v>
      </c>
      <c r="K2909" s="6" t="s">
        <v>810</v>
      </c>
      <c r="L2909" s="8">
        <v>6</v>
      </c>
      <c r="M2909" s="6" t="s">
        <v>297</v>
      </c>
      <c r="N2909" s="6" t="s">
        <v>2921</v>
      </c>
      <c r="R2909" s="6" t="str">
        <f t="shared" si="45"/>
        <v>25230Xã Minh Tiến21</v>
      </c>
    </row>
    <row r="2910" spans="1:18">
      <c r="A2910" s="6">
        <v>2909</v>
      </c>
      <c r="B2910" s="6">
        <v>25</v>
      </c>
      <c r="C2910" s="6" t="s">
        <v>2918</v>
      </c>
      <c r="D2910" s="6">
        <v>230</v>
      </c>
      <c r="E2910" s="6" t="s">
        <v>2951</v>
      </c>
      <c r="F2910" s="6">
        <v>8044</v>
      </c>
      <c r="G2910" s="6" t="s">
        <v>367</v>
      </c>
      <c r="H2910" s="6">
        <v>2</v>
      </c>
      <c r="I2910" s="6" t="s">
        <v>297</v>
      </c>
      <c r="J2910" s="6">
        <v>1</v>
      </c>
      <c r="K2910" s="6" t="s">
        <v>810</v>
      </c>
      <c r="L2910" s="8">
        <v>6</v>
      </c>
      <c r="M2910" s="6" t="s">
        <v>297</v>
      </c>
      <c r="N2910" s="6" t="s">
        <v>2921</v>
      </c>
      <c r="R2910" s="6" t="str">
        <f t="shared" si="45"/>
        <v>25230Xã Minh Phú21</v>
      </c>
    </row>
    <row r="2911" spans="1:18">
      <c r="A2911" s="6">
        <v>2910</v>
      </c>
      <c r="B2911" s="6">
        <v>25</v>
      </c>
      <c r="C2911" s="6" t="s">
        <v>2918</v>
      </c>
      <c r="D2911" s="6">
        <v>230</v>
      </c>
      <c r="E2911" s="6" t="s">
        <v>2951</v>
      </c>
      <c r="F2911" s="6">
        <v>8047</v>
      </c>
      <c r="G2911" s="6" t="s">
        <v>2969</v>
      </c>
      <c r="H2911" s="6">
        <v>2</v>
      </c>
      <c r="I2911" s="6" t="s">
        <v>297</v>
      </c>
      <c r="J2911" s="6">
        <v>1</v>
      </c>
      <c r="K2911" s="6" t="s">
        <v>810</v>
      </c>
      <c r="L2911" s="8">
        <v>6</v>
      </c>
      <c r="M2911" s="6" t="s">
        <v>297</v>
      </c>
      <c r="N2911" s="6" t="s">
        <v>2921</v>
      </c>
      <c r="R2911" s="6" t="str">
        <f t="shared" si="45"/>
        <v>25230Xã Chân Mộng21</v>
      </c>
    </row>
    <row r="2912" spans="1:18">
      <c r="A2912" s="6">
        <v>2911</v>
      </c>
      <c r="B2912" s="6">
        <v>25</v>
      </c>
      <c r="C2912" s="6" t="s">
        <v>2918</v>
      </c>
      <c r="D2912" s="6">
        <v>230</v>
      </c>
      <c r="E2912" s="6" t="s">
        <v>2951</v>
      </c>
      <c r="F2912" s="6">
        <v>8050</v>
      </c>
      <c r="G2912" s="6" t="s">
        <v>2970</v>
      </c>
      <c r="H2912" s="6">
        <v>2</v>
      </c>
      <c r="I2912" s="6" t="s">
        <v>297</v>
      </c>
      <c r="J2912" s="6">
        <v>1</v>
      </c>
      <c r="K2912" s="6" t="s">
        <v>810</v>
      </c>
      <c r="L2912" s="8">
        <v>6</v>
      </c>
      <c r="M2912" s="6" t="s">
        <v>297</v>
      </c>
      <c r="N2912" s="6" t="s">
        <v>2921</v>
      </c>
      <c r="R2912" s="6" t="str">
        <f t="shared" si="45"/>
        <v>25230Xã Ca Đình21</v>
      </c>
    </row>
    <row r="2913" spans="1:18">
      <c r="A2913" s="6">
        <v>2912</v>
      </c>
      <c r="B2913" s="6">
        <v>25</v>
      </c>
      <c r="C2913" s="6" t="s">
        <v>2918</v>
      </c>
      <c r="D2913" s="6">
        <v>231</v>
      </c>
      <c r="E2913" s="6" t="s">
        <v>2971</v>
      </c>
      <c r="F2913" s="6">
        <v>8053</v>
      </c>
      <c r="G2913" s="6" t="s">
        <v>2972</v>
      </c>
      <c r="H2913" s="6">
        <v>1</v>
      </c>
      <c r="I2913" s="6" t="s">
        <v>251</v>
      </c>
      <c r="J2913" s="6">
        <v>1</v>
      </c>
      <c r="K2913" s="6" t="s">
        <v>810</v>
      </c>
      <c r="L2913" s="8">
        <v>5</v>
      </c>
      <c r="M2913" s="6" t="s">
        <v>251</v>
      </c>
      <c r="N2913" s="6" t="s">
        <v>2921</v>
      </c>
      <c r="R2913" s="6" t="str">
        <f t="shared" si="45"/>
        <v>25231Thị trấn Hạ Hoà11</v>
      </c>
    </row>
    <row r="2914" spans="1:18">
      <c r="A2914" s="6">
        <v>2913</v>
      </c>
      <c r="B2914" s="6">
        <v>25</v>
      </c>
      <c r="C2914" s="6" t="s">
        <v>2918</v>
      </c>
      <c r="D2914" s="6">
        <v>231</v>
      </c>
      <c r="E2914" s="6" t="s">
        <v>2971</v>
      </c>
      <c r="F2914" s="6">
        <v>8056</v>
      </c>
      <c r="G2914" s="6" t="s">
        <v>2973</v>
      </c>
      <c r="H2914" s="6">
        <v>2</v>
      </c>
      <c r="I2914" s="6" t="s">
        <v>297</v>
      </c>
      <c r="J2914" s="6">
        <v>1</v>
      </c>
      <c r="K2914" s="6" t="s">
        <v>810</v>
      </c>
      <c r="L2914" s="8">
        <v>6</v>
      </c>
      <c r="M2914" s="6" t="s">
        <v>297</v>
      </c>
      <c r="N2914" s="6" t="s">
        <v>2921</v>
      </c>
      <c r="R2914" s="6" t="str">
        <f t="shared" si="45"/>
        <v>25231Xã Đại Phạm21</v>
      </c>
    </row>
    <row r="2915" spans="1:18">
      <c r="A2915" s="6">
        <v>2914</v>
      </c>
      <c r="B2915" s="6">
        <v>25</v>
      </c>
      <c r="C2915" s="6" t="s">
        <v>2918</v>
      </c>
      <c r="D2915" s="6">
        <v>231</v>
      </c>
      <c r="E2915" s="6" t="s">
        <v>2971</v>
      </c>
      <c r="F2915" s="6">
        <v>8062</v>
      </c>
      <c r="G2915" s="6" t="s">
        <v>2974</v>
      </c>
      <c r="H2915" s="6">
        <v>2</v>
      </c>
      <c r="I2915" s="6" t="s">
        <v>297</v>
      </c>
      <c r="J2915" s="6">
        <v>1</v>
      </c>
      <c r="K2915" s="6" t="s">
        <v>810</v>
      </c>
      <c r="L2915" s="8">
        <v>6</v>
      </c>
      <c r="M2915" s="6" t="s">
        <v>297</v>
      </c>
      <c r="N2915" s="6" t="s">
        <v>2921</v>
      </c>
      <c r="R2915" s="6" t="str">
        <f t="shared" si="45"/>
        <v>25231Xã Đan Thượng21</v>
      </c>
    </row>
    <row r="2916" spans="1:18">
      <c r="A2916" s="6">
        <v>2915</v>
      </c>
      <c r="B2916" s="6">
        <v>25</v>
      </c>
      <c r="C2916" s="6" t="s">
        <v>2918</v>
      </c>
      <c r="D2916" s="6">
        <v>231</v>
      </c>
      <c r="E2916" s="6" t="s">
        <v>2971</v>
      </c>
      <c r="F2916" s="6">
        <v>8065</v>
      </c>
      <c r="G2916" s="6" t="s">
        <v>2975</v>
      </c>
      <c r="H2916" s="6">
        <v>2</v>
      </c>
      <c r="I2916" s="6" t="s">
        <v>297</v>
      </c>
      <c r="J2916" s="6">
        <v>1</v>
      </c>
      <c r="K2916" s="6" t="s">
        <v>810</v>
      </c>
      <c r="L2916" s="8">
        <v>6</v>
      </c>
      <c r="M2916" s="6" t="s">
        <v>297</v>
      </c>
      <c r="N2916" s="6" t="s">
        <v>2921</v>
      </c>
      <c r="R2916" s="6" t="str">
        <f t="shared" si="45"/>
        <v>25231Xã Hà Lương21</v>
      </c>
    </row>
    <row r="2917" spans="1:18">
      <c r="A2917" s="6">
        <v>2916</v>
      </c>
      <c r="B2917" s="6">
        <v>25</v>
      </c>
      <c r="C2917" s="6" t="s">
        <v>2918</v>
      </c>
      <c r="D2917" s="6">
        <v>231</v>
      </c>
      <c r="E2917" s="6" t="s">
        <v>2971</v>
      </c>
      <c r="F2917" s="6">
        <v>8071</v>
      </c>
      <c r="G2917" s="6" t="s">
        <v>233</v>
      </c>
      <c r="H2917" s="6">
        <v>2</v>
      </c>
      <c r="I2917" s="6" t="s">
        <v>297</v>
      </c>
      <c r="J2917" s="6">
        <v>1</v>
      </c>
      <c r="K2917" s="6" t="s">
        <v>810</v>
      </c>
      <c r="L2917" s="8">
        <v>6</v>
      </c>
      <c r="M2917" s="6" t="s">
        <v>297</v>
      </c>
      <c r="N2917" s="6" t="s">
        <v>2921</v>
      </c>
      <c r="R2917" s="6" t="str">
        <f t="shared" si="45"/>
        <v>25231Xã Tứ Hiệp21</v>
      </c>
    </row>
    <row r="2918" spans="1:18">
      <c r="A2918" s="6">
        <v>2917</v>
      </c>
      <c r="B2918" s="6">
        <v>25</v>
      </c>
      <c r="C2918" s="6" t="s">
        <v>2918</v>
      </c>
      <c r="D2918" s="6">
        <v>231</v>
      </c>
      <c r="E2918" s="6" t="s">
        <v>2971</v>
      </c>
      <c r="F2918" s="6">
        <v>8080</v>
      </c>
      <c r="G2918" s="6" t="s">
        <v>2190</v>
      </c>
      <c r="H2918" s="6">
        <v>2</v>
      </c>
      <c r="I2918" s="6" t="s">
        <v>297</v>
      </c>
      <c r="J2918" s="6">
        <v>1</v>
      </c>
      <c r="K2918" s="6" t="s">
        <v>810</v>
      </c>
      <c r="L2918" s="8">
        <v>6</v>
      </c>
      <c r="M2918" s="6" t="s">
        <v>297</v>
      </c>
      <c r="N2918" s="6" t="s">
        <v>2921</v>
      </c>
      <c r="R2918" s="6" t="str">
        <f t="shared" si="45"/>
        <v>25231Xã Hiền Lương21</v>
      </c>
    </row>
    <row r="2919" spans="1:18">
      <c r="A2919" s="6">
        <v>2918</v>
      </c>
      <c r="B2919" s="6">
        <v>25</v>
      </c>
      <c r="C2919" s="6" t="s">
        <v>2918</v>
      </c>
      <c r="D2919" s="6">
        <v>231</v>
      </c>
      <c r="E2919" s="6" t="s">
        <v>2971</v>
      </c>
      <c r="F2919" s="6">
        <v>8089</v>
      </c>
      <c r="G2919" s="6" t="s">
        <v>1229</v>
      </c>
      <c r="H2919" s="6">
        <v>2</v>
      </c>
      <c r="I2919" s="6" t="s">
        <v>297</v>
      </c>
      <c r="J2919" s="6">
        <v>1</v>
      </c>
      <c r="K2919" s="6" t="s">
        <v>810</v>
      </c>
      <c r="L2919" s="8">
        <v>6</v>
      </c>
      <c r="M2919" s="6" t="s">
        <v>297</v>
      </c>
      <c r="N2919" s="6" t="s">
        <v>2921</v>
      </c>
      <c r="R2919" s="6" t="str">
        <f t="shared" si="45"/>
        <v>25231Xã Phương Viên21</v>
      </c>
    </row>
    <row r="2920" spans="1:18">
      <c r="A2920" s="6">
        <v>2919</v>
      </c>
      <c r="B2920" s="6">
        <v>25</v>
      </c>
      <c r="C2920" s="6" t="s">
        <v>2918</v>
      </c>
      <c r="D2920" s="6">
        <v>231</v>
      </c>
      <c r="E2920" s="6" t="s">
        <v>2971</v>
      </c>
      <c r="F2920" s="6">
        <v>8092</v>
      </c>
      <c r="G2920" s="6" t="s">
        <v>2976</v>
      </c>
      <c r="H2920" s="6">
        <v>2</v>
      </c>
      <c r="I2920" s="6" t="s">
        <v>297</v>
      </c>
      <c r="J2920" s="6">
        <v>1</v>
      </c>
      <c r="K2920" s="6" t="s">
        <v>810</v>
      </c>
      <c r="L2920" s="8">
        <v>6</v>
      </c>
      <c r="M2920" s="6" t="s">
        <v>297</v>
      </c>
      <c r="N2920" s="6" t="s">
        <v>2921</v>
      </c>
      <c r="R2920" s="6" t="str">
        <f t="shared" si="45"/>
        <v>25231Xã Gia Điền21</v>
      </c>
    </row>
    <row r="2921" spans="1:18">
      <c r="A2921" s="6">
        <v>2920</v>
      </c>
      <c r="B2921" s="6">
        <v>25</v>
      </c>
      <c r="C2921" s="6" t="s">
        <v>2918</v>
      </c>
      <c r="D2921" s="6">
        <v>231</v>
      </c>
      <c r="E2921" s="6" t="s">
        <v>2971</v>
      </c>
      <c r="F2921" s="6">
        <v>8095</v>
      </c>
      <c r="G2921" s="6" t="s">
        <v>2977</v>
      </c>
      <c r="H2921" s="6">
        <v>2</v>
      </c>
      <c r="I2921" s="6" t="s">
        <v>297</v>
      </c>
      <c r="J2921" s="6">
        <v>1</v>
      </c>
      <c r="K2921" s="6" t="s">
        <v>810</v>
      </c>
      <c r="L2921" s="8">
        <v>6</v>
      </c>
      <c r="M2921" s="6" t="s">
        <v>297</v>
      </c>
      <c r="N2921" s="6" t="s">
        <v>2921</v>
      </c>
      <c r="R2921" s="6" t="str">
        <f t="shared" si="45"/>
        <v>25231Xã Ấm Hạ21</v>
      </c>
    </row>
    <row r="2922" spans="1:18">
      <c r="A2922" s="6">
        <v>2921</v>
      </c>
      <c r="B2922" s="6">
        <v>25</v>
      </c>
      <c r="C2922" s="6" t="s">
        <v>2918</v>
      </c>
      <c r="D2922" s="6">
        <v>231</v>
      </c>
      <c r="E2922" s="6" t="s">
        <v>2971</v>
      </c>
      <c r="F2922" s="6">
        <v>8104</v>
      </c>
      <c r="G2922" s="6" t="s">
        <v>2978</v>
      </c>
      <c r="H2922" s="6">
        <v>2</v>
      </c>
      <c r="I2922" s="6" t="s">
        <v>297</v>
      </c>
      <c r="J2922" s="6">
        <v>1</v>
      </c>
      <c r="K2922" s="6" t="s">
        <v>810</v>
      </c>
      <c r="L2922" s="8">
        <v>6</v>
      </c>
      <c r="M2922" s="6" t="s">
        <v>297</v>
      </c>
      <c r="N2922" s="6" t="s">
        <v>2921</v>
      </c>
      <c r="R2922" s="6" t="str">
        <f t="shared" si="45"/>
        <v>25231Xã Hương Xạ21</v>
      </c>
    </row>
    <row r="2923" spans="1:18">
      <c r="A2923" s="6">
        <v>2922</v>
      </c>
      <c r="B2923" s="6">
        <v>25</v>
      </c>
      <c r="C2923" s="6" t="s">
        <v>2918</v>
      </c>
      <c r="D2923" s="6">
        <v>231</v>
      </c>
      <c r="E2923" s="6" t="s">
        <v>2971</v>
      </c>
      <c r="F2923" s="6">
        <v>8110</v>
      </c>
      <c r="G2923" s="6" t="s">
        <v>2979</v>
      </c>
      <c r="H2923" s="6">
        <v>2</v>
      </c>
      <c r="I2923" s="6" t="s">
        <v>297</v>
      </c>
      <c r="J2923" s="6">
        <v>1</v>
      </c>
      <c r="K2923" s="6" t="s">
        <v>810</v>
      </c>
      <c r="L2923" s="8">
        <v>6</v>
      </c>
      <c r="M2923" s="6" t="s">
        <v>297</v>
      </c>
      <c r="N2923" s="6" t="s">
        <v>2921</v>
      </c>
      <c r="R2923" s="6" t="str">
        <f t="shared" si="45"/>
        <v>25231Xã Xuân Áng21</v>
      </c>
    </row>
    <row r="2924" spans="1:18">
      <c r="A2924" s="6">
        <v>2923</v>
      </c>
      <c r="B2924" s="6">
        <v>25</v>
      </c>
      <c r="C2924" s="6" t="s">
        <v>2918</v>
      </c>
      <c r="D2924" s="6">
        <v>231</v>
      </c>
      <c r="E2924" s="6" t="s">
        <v>2971</v>
      </c>
      <c r="F2924" s="6">
        <v>8113</v>
      </c>
      <c r="G2924" s="6" t="s">
        <v>2980</v>
      </c>
      <c r="H2924" s="6">
        <v>2</v>
      </c>
      <c r="I2924" s="6" t="s">
        <v>297</v>
      </c>
      <c r="J2924" s="6">
        <v>1</v>
      </c>
      <c r="K2924" s="6" t="s">
        <v>810</v>
      </c>
      <c r="L2924" s="8">
        <v>6</v>
      </c>
      <c r="M2924" s="6" t="s">
        <v>297</v>
      </c>
      <c r="N2924" s="6" t="s">
        <v>2921</v>
      </c>
      <c r="R2924" s="6" t="str">
        <f t="shared" si="45"/>
        <v>25231Xã Yên Kỳ21</v>
      </c>
    </row>
    <row r="2925" spans="1:18">
      <c r="A2925" s="6">
        <v>2924</v>
      </c>
      <c r="B2925" s="6">
        <v>25</v>
      </c>
      <c r="C2925" s="6" t="s">
        <v>2918</v>
      </c>
      <c r="D2925" s="6">
        <v>231</v>
      </c>
      <c r="E2925" s="6" t="s">
        <v>2971</v>
      </c>
      <c r="F2925" s="6">
        <v>8119</v>
      </c>
      <c r="G2925" s="6" t="s">
        <v>2981</v>
      </c>
      <c r="H2925" s="6">
        <v>2</v>
      </c>
      <c r="I2925" s="6" t="s">
        <v>297</v>
      </c>
      <c r="J2925" s="6">
        <v>1</v>
      </c>
      <c r="K2925" s="6" t="s">
        <v>810</v>
      </c>
      <c r="L2925" s="8">
        <v>6</v>
      </c>
      <c r="M2925" s="6" t="s">
        <v>297</v>
      </c>
      <c r="N2925" s="6" t="s">
        <v>2921</v>
      </c>
      <c r="R2925" s="6" t="str">
        <f t="shared" si="45"/>
        <v>25231Xã Minh Hạc21</v>
      </c>
    </row>
    <row r="2926" spans="1:18">
      <c r="A2926" s="6">
        <v>2925</v>
      </c>
      <c r="B2926" s="6">
        <v>25</v>
      </c>
      <c r="C2926" s="6" t="s">
        <v>2918</v>
      </c>
      <c r="D2926" s="6">
        <v>231</v>
      </c>
      <c r="E2926" s="6" t="s">
        <v>2971</v>
      </c>
      <c r="F2926" s="6">
        <v>8122</v>
      </c>
      <c r="G2926" s="6" t="s">
        <v>2982</v>
      </c>
      <c r="H2926" s="6">
        <v>2</v>
      </c>
      <c r="I2926" s="6" t="s">
        <v>297</v>
      </c>
      <c r="J2926" s="6">
        <v>1</v>
      </c>
      <c r="K2926" s="6" t="s">
        <v>810</v>
      </c>
      <c r="L2926" s="8">
        <v>6</v>
      </c>
      <c r="M2926" s="6" t="s">
        <v>297</v>
      </c>
      <c r="N2926" s="6" t="s">
        <v>2921</v>
      </c>
      <c r="R2926" s="6" t="str">
        <f t="shared" si="45"/>
        <v>25231Xã Lang Sơn21</v>
      </c>
    </row>
    <row r="2927" spans="1:18">
      <c r="A2927" s="6">
        <v>2926</v>
      </c>
      <c r="B2927" s="6">
        <v>25</v>
      </c>
      <c r="C2927" s="6" t="s">
        <v>2918</v>
      </c>
      <c r="D2927" s="6">
        <v>231</v>
      </c>
      <c r="E2927" s="6" t="s">
        <v>2971</v>
      </c>
      <c r="F2927" s="6">
        <v>8125</v>
      </c>
      <c r="G2927" s="6" t="s">
        <v>2983</v>
      </c>
      <c r="H2927" s="6">
        <v>2</v>
      </c>
      <c r="I2927" s="6" t="s">
        <v>297</v>
      </c>
      <c r="J2927" s="6">
        <v>1</v>
      </c>
      <c r="K2927" s="6" t="s">
        <v>810</v>
      </c>
      <c r="L2927" s="8">
        <v>6</v>
      </c>
      <c r="M2927" s="6" t="s">
        <v>297</v>
      </c>
      <c r="N2927" s="6" t="s">
        <v>2921</v>
      </c>
      <c r="R2927" s="6" t="str">
        <f t="shared" si="45"/>
        <v>25231Xã Bằng Giã21</v>
      </c>
    </row>
    <row r="2928" spans="1:18">
      <c r="A2928" s="6">
        <v>2927</v>
      </c>
      <c r="B2928" s="6">
        <v>25</v>
      </c>
      <c r="C2928" s="6" t="s">
        <v>2918</v>
      </c>
      <c r="D2928" s="6">
        <v>231</v>
      </c>
      <c r="E2928" s="6" t="s">
        <v>2971</v>
      </c>
      <c r="F2928" s="6">
        <v>8128</v>
      </c>
      <c r="G2928" s="6" t="s">
        <v>2984</v>
      </c>
      <c r="H2928" s="6">
        <v>2</v>
      </c>
      <c r="I2928" s="6" t="s">
        <v>297</v>
      </c>
      <c r="J2928" s="6">
        <v>1</v>
      </c>
      <c r="K2928" s="6" t="s">
        <v>810</v>
      </c>
      <c r="L2928" s="8">
        <v>6</v>
      </c>
      <c r="M2928" s="6" t="s">
        <v>297</v>
      </c>
      <c r="N2928" s="6" t="s">
        <v>2921</v>
      </c>
      <c r="R2928" s="6" t="str">
        <f t="shared" si="45"/>
        <v>25231Xã Yên Luật21</v>
      </c>
    </row>
    <row r="2929" spans="1:18">
      <c r="A2929" s="6">
        <v>2928</v>
      </c>
      <c r="B2929" s="6">
        <v>25</v>
      </c>
      <c r="C2929" s="6" t="s">
        <v>2918</v>
      </c>
      <c r="D2929" s="6">
        <v>231</v>
      </c>
      <c r="E2929" s="6" t="s">
        <v>2971</v>
      </c>
      <c r="F2929" s="6">
        <v>8131</v>
      </c>
      <c r="G2929" s="6" t="s">
        <v>2364</v>
      </c>
      <c r="H2929" s="6">
        <v>2</v>
      </c>
      <c r="I2929" s="6" t="s">
        <v>297</v>
      </c>
      <c r="J2929" s="6">
        <v>1</v>
      </c>
      <c r="K2929" s="6" t="s">
        <v>810</v>
      </c>
      <c r="L2929" s="8">
        <v>6</v>
      </c>
      <c r="M2929" s="6" t="s">
        <v>297</v>
      </c>
      <c r="N2929" s="6" t="s">
        <v>2921</v>
      </c>
      <c r="R2929" s="6" t="str">
        <f t="shared" si="45"/>
        <v>25231Xã Vô Tranh21</v>
      </c>
    </row>
    <row r="2930" spans="1:18">
      <c r="A2930" s="6">
        <v>2929</v>
      </c>
      <c r="B2930" s="6">
        <v>25</v>
      </c>
      <c r="C2930" s="6" t="s">
        <v>2918</v>
      </c>
      <c r="D2930" s="6">
        <v>231</v>
      </c>
      <c r="E2930" s="6" t="s">
        <v>2971</v>
      </c>
      <c r="F2930" s="6">
        <v>8134</v>
      </c>
      <c r="G2930" s="6" t="s">
        <v>1253</v>
      </c>
      <c r="H2930" s="6">
        <v>2</v>
      </c>
      <c r="I2930" s="6" t="s">
        <v>297</v>
      </c>
      <c r="J2930" s="6">
        <v>1</v>
      </c>
      <c r="K2930" s="6" t="s">
        <v>810</v>
      </c>
      <c r="L2930" s="8">
        <v>6</v>
      </c>
      <c r="M2930" s="6" t="s">
        <v>297</v>
      </c>
      <c r="N2930" s="6" t="s">
        <v>2921</v>
      </c>
      <c r="R2930" s="6" t="str">
        <f t="shared" si="45"/>
        <v>25231Xã Văn Lang21</v>
      </c>
    </row>
    <row r="2931" spans="1:18">
      <c r="A2931" s="6">
        <v>2930</v>
      </c>
      <c r="B2931" s="6">
        <v>25</v>
      </c>
      <c r="C2931" s="6" t="s">
        <v>2918</v>
      </c>
      <c r="D2931" s="6">
        <v>231</v>
      </c>
      <c r="E2931" s="6" t="s">
        <v>2971</v>
      </c>
      <c r="F2931" s="6">
        <v>8140</v>
      </c>
      <c r="G2931" s="6" t="s">
        <v>2985</v>
      </c>
      <c r="H2931" s="6">
        <v>2</v>
      </c>
      <c r="I2931" s="6" t="s">
        <v>297</v>
      </c>
      <c r="J2931" s="6">
        <v>1</v>
      </c>
      <c r="K2931" s="6" t="s">
        <v>810</v>
      </c>
      <c r="L2931" s="8">
        <v>6</v>
      </c>
      <c r="M2931" s="6" t="s">
        <v>297</v>
      </c>
      <c r="N2931" s="6" t="s">
        <v>2921</v>
      </c>
      <c r="R2931" s="6" t="str">
        <f t="shared" si="45"/>
        <v>25231Xã Minh Côi21</v>
      </c>
    </row>
    <row r="2932" spans="1:18">
      <c r="A2932" s="6">
        <v>2931</v>
      </c>
      <c r="B2932" s="6">
        <v>25</v>
      </c>
      <c r="C2932" s="6" t="s">
        <v>2918</v>
      </c>
      <c r="D2932" s="6">
        <v>231</v>
      </c>
      <c r="E2932" s="6" t="s">
        <v>2971</v>
      </c>
      <c r="F2932" s="6">
        <v>8143</v>
      </c>
      <c r="G2932" s="6" t="s">
        <v>2986</v>
      </c>
      <c r="H2932" s="6">
        <v>2</v>
      </c>
      <c r="I2932" s="6" t="s">
        <v>297</v>
      </c>
      <c r="J2932" s="6">
        <v>1</v>
      </c>
      <c r="K2932" s="6" t="s">
        <v>810</v>
      </c>
      <c r="L2932" s="8">
        <v>6</v>
      </c>
      <c r="M2932" s="6" t="s">
        <v>297</v>
      </c>
      <c r="N2932" s="6" t="s">
        <v>2921</v>
      </c>
      <c r="R2932" s="6" t="str">
        <f t="shared" si="45"/>
        <v>25231Xã Vĩnh Chân21</v>
      </c>
    </row>
    <row r="2933" spans="1:18">
      <c r="A2933" s="6">
        <v>2932</v>
      </c>
      <c r="B2933" s="6">
        <v>25</v>
      </c>
      <c r="C2933" s="6" t="s">
        <v>2918</v>
      </c>
      <c r="D2933" s="6">
        <v>232</v>
      </c>
      <c r="E2933" s="6" t="s">
        <v>2987</v>
      </c>
      <c r="F2933" s="6">
        <v>8152</v>
      </c>
      <c r="G2933" s="6" t="s">
        <v>2988</v>
      </c>
      <c r="H2933" s="6">
        <v>1</v>
      </c>
      <c r="I2933" s="6" t="s">
        <v>251</v>
      </c>
      <c r="J2933" s="6">
        <v>1</v>
      </c>
      <c r="K2933" s="6" t="s">
        <v>810</v>
      </c>
      <c r="L2933" s="8">
        <v>5</v>
      </c>
      <c r="M2933" s="6" t="s">
        <v>251</v>
      </c>
      <c r="N2933" s="6" t="s">
        <v>2921</v>
      </c>
      <c r="R2933" s="6" t="str">
        <f t="shared" si="45"/>
        <v>25232Thị trấn Thanh Ba11</v>
      </c>
    </row>
    <row r="2934" spans="1:18">
      <c r="A2934" s="6">
        <v>2933</v>
      </c>
      <c r="B2934" s="6">
        <v>25</v>
      </c>
      <c r="C2934" s="6" t="s">
        <v>2918</v>
      </c>
      <c r="D2934" s="6">
        <v>232</v>
      </c>
      <c r="E2934" s="6" t="s">
        <v>2987</v>
      </c>
      <c r="F2934" s="6">
        <v>8156</v>
      </c>
      <c r="G2934" s="6" t="s">
        <v>2989</v>
      </c>
      <c r="H2934" s="6">
        <v>2</v>
      </c>
      <c r="I2934" s="6" t="s">
        <v>297</v>
      </c>
      <c r="J2934" s="6">
        <v>1</v>
      </c>
      <c r="K2934" s="6" t="s">
        <v>810</v>
      </c>
      <c r="L2934" s="8">
        <v>6</v>
      </c>
      <c r="M2934" s="6" t="s">
        <v>297</v>
      </c>
      <c r="N2934" s="6" t="s">
        <v>2921</v>
      </c>
      <c r="R2934" s="6" t="str">
        <f t="shared" si="45"/>
        <v>25232Xã Vân Lĩnh21</v>
      </c>
    </row>
    <row r="2935" spans="1:18">
      <c r="A2935" s="6">
        <v>2934</v>
      </c>
      <c r="B2935" s="6">
        <v>25</v>
      </c>
      <c r="C2935" s="6" t="s">
        <v>2918</v>
      </c>
      <c r="D2935" s="6">
        <v>232</v>
      </c>
      <c r="E2935" s="6" t="s">
        <v>2987</v>
      </c>
      <c r="F2935" s="6">
        <v>8158</v>
      </c>
      <c r="G2935" s="6" t="s">
        <v>2990</v>
      </c>
      <c r="H2935" s="6">
        <v>2</v>
      </c>
      <c r="I2935" s="6" t="s">
        <v>297</v>
      </c>
      <c r="J2935" s="6">
        <v>1</v>
      </c>
      <c r="K2935" s="6" t="s">
        <v>810</v>
      </c>
      <c r="L2935" s="8">
        <v>6</v>
      </c>
      <c r="M2935" s="6" t="s">
        <v>297</v>
      </c>
      <c r="N2935" s="6" t="s">
        <v>2921</v>
      </c>
      <c r="R2935" s="6" t="str">
        <f t="shared" si="45"/>
        <v>25232Xã Đông Lĩnh21</v>
      </c>
    </row>
    <row r="2936" spans="1:18">
      <c r="A2936" s="6">
        <v>2935</v>
      </c>
      <c r="B2936" s="6">
        <v>25</v>
      </c>
      <c r="C2936" s="6" t="s">
        <v>2918</v>
      </c>
      <c r="D2936" s="6">
        <v>232</v>
      </c>
      <c r="E2936" s="6" t="s">
        <v>2987</v>
      </c>
      <c r="F2936" s="6">
        <v>8161</v>
      </c>
      <c r="G2936" s="6" t="s">
        <v>2991</v>
      </c>
      <c r="H2936" s="6">
        <v>2</v>
      </c>
      <c r="I2936" s="6" t="s">
        <v>297</v>
      </c>
      <c r="J2936" s="6">
        <v>1</v>
      </c>
      <c r="K2936" s="6" t="s">
        <v>810</v>
      </c>
      <c r="L2936" s="8">
        <v>6</v>
      </c>
      <c r="M2936" s="6" t="s">
        <v>297</v>
      </c>
      <c r="N2936" s="6" t="s">
        <v>2921</v>
      </c>
      <c r="R2936" s="6" t="str">
        <f t="shared" si="45"/>
        <v>25232Xã Đại An21</v>
      </c>
    </row>
    <row r="2937" spans="1:18">
      <c r="A2937" s="6">
        <v>2936</v>
      </c>
      <c r="B2937" s="6">
        <v>25</v>
      </c>
      <c r="C2937" s="6" t="s">
        <v>2918</v>
      </c>
      <c r="D2937" s="6">
        <v>232</v>
      </c>
      <c r="E2937" s="6" t="s">
        <v>2987</v>
      </c>
      <c r="F2937" s="6">
        <v>8164</v>
      </c>
      <c r="G2937" s="6" t="s">
        <v>2992</v>
      </c>
      <c r="H2937" s="6">
        <v>2</v>
      </c>
      <c r="I2937" s="6" t="s">
        <v>297</v>
      </c>
      <c r="J2937" s="6">
        <v>1</v>
      </c>
      <c r="K2937" s="6" t="s">
        <v>810</v>
      </c>
      <c r="L2937" s="8">
        <v>6</v>
      </c>
      <c r="M2937" s="6" t="s">
        <v>297</v>
      </c>
      <c r="N2937" s="6" t="s">
        <v>2921</v>
      </c>
      <c r="R2937" s="6" t="str">
        <f t="shared" si="45"/>
        <v>25232Xã Hanh Cù21</v>
      </c>
    </row>
    <row r="2938" spans="1:18">
      <c r="A2938" s="6">
        <v>2937</v>
      </c>
      <c r="B2938" s="6">
        <v>25</v>
      </c>
      <c r="C2938" s="6" t="s">
        <v>2918</v>
      </c>
      <c r="D2938" s="6">
        <v>232</v>
      </c>
      <c r="E2938" s="6" t="s">
        <v>2987</v>
      </c>
      <c r="F2938" s="6">
        <v>8170</v>
      </c>
      <c r="G2938" s="6" t="s">
        <v>2993</v>
      </c>
      <c r="H2938" s="6">
        <v>2</v>
      </c>
      <c r="I2938" s="6" t="s">
        <v>297</v>
      </c>
      <c r="J2938" s="6">
        <v>1</v>
      </c>
      <c r="K2938" s="6" t="s">
        <v>810</v>
      </c>
      <c r="L2938" s="8">
        <v>6</v>
      </c>
      <c r="M2938" s="6" t="s">
        <v>297</v>
      </c>
      <c r="N2938" s="6" t="s">
        <v>2921</v>
      </c>
      <c r="R2938" s="6" t="str">
        <f t="shared" si="45"/>
        <v>25232Xã Đồng Xuân21</v>
      </c>
    </row>
    <row r="2939" spans="1:18">
      <c r="A2939" s="6">
        <v>2938</v>
      </c>
      <c r="B2939" s="6">
        <v>25</v>
      </c>
      <c r="C2939" s="6" t="s">
        <v>2918</v>
      </c>
      <c r="D2939" s="6">
        <v>232</v>
      </c>
      <c r="E2939" s="6" t="s">
        <v>2987</v>
      </c>
      <c r="F2939" s="6">
        <v>8173</v>
      </c>
      <c r="G2939" s="6" t="s">
        <v>2994</v>
      </c>
      <c r="H2939" s="6">
        <v>2</v>
      </c>
      <c r="I2939" s="6" t="s">
        <v>297</v>
      </c>
      <c r="J2939" s="6">
        <v>1</v>
      </c>
      <c r="K2939" s="6" t="s">
        <v>810</v>
      </c>
      <c r="L2939" s="8">
        <v>6</v>
      </c>
      <c r="M2939" s="6" t="s">
        <v>297</v>
      </c>
      <c r="N2939" s="6" t="s">
        <v>2921</v>
      </c>
      <c r="R2939" s="6" t="str">
        <f t="shared" si="45"/>
        <v>25232Xã Quảng Yên21</v>
      </c>
    </row>
    <row r="2940" spans="1:18">
      <c r="A2940" s="6">
        <v>2939</v>
      </c>
      <c r="B2940" s="6">
        <v>25</v>
      </c>
      <c r="C2940" s="6" t="s">
        <v>2918</v>
      </c>
      <c r="D2940" s="6">
        <v>232</v>
      </c>
      <c r="E2940" s="6" t="s">
        <v>2987</v>
      </c>
      <c r="F2940" s="6">
        <v>8179</v>
      </c>
      <c r="G2940" s="6" t="s">
        <v>2995</v>
      </c>
      <c r="H2940" s="6">
        <v>2</v>
      </c>
      <c r="I2940" s="6" t="s">
        <v>297</v>
      </c>
      <c r="J2940" s="6">
        <v>1</v>
      </c>
      <c r="K2940" s="6" t="s">
        <v>810</v>
      </c>
      <c r="L2940" s="8">
        <v>6</v>
      </c>
      <c r="M2940" s="6" t="s">
        <v>297</v>
      </c>
      <c r="N2940" s="6" t="s">
        <v>2921</v>
      </c>
      <c r="R2940" s="6" t="str">
        <f t="shared" si="45"/>
        <v>25232Xã Ninh Dân21</v>
      </c>
    </row>
    <row r="2941" spans="1:18">
      <c r="A2941" s="6">
        <v>2940</v>
      </c>
      <c r="B2941" s="6">
        <v>25</v>
      </c>
      <c r="C2941" s="6" t="s">
        <v>2918</v>
      </c>
      <c r="D2941" s="6">
        <v>232</v>
      </c>
      <c r="E2941" s="6" t="s">
        <v>2987</v>
      </c>
      <c r="F2941" s="6">
        <v>8194</v>
      </c>
      <c r="G2941" s="6" t="s">
        <v>1526</v>
      </c>
      <c r="H2941" s="6">
        <v>2</v>
      </c>
      <c r="I2941" s="6" t="s">
        <v>297</v>
      </c>
      <c r="J2941" s="6">
        <v>1</v>
      </c>
      <c r="K2941" s="6" t="s">
        <v>810</v>
      </c>
      <c r="L2941" s="8">
        <v>6</v>
      </c>
      <c r="M2941" s="6" t="s">
        <v>297</v>
      </c>
      <c r="N2941" s="6" t="s">
        <v>2921</v>
      </c>
      <c r="R2941" s="6" t="str">
        <f t="shared" si="45"/>
        <v>25232Xã Võ Lao21</v>
      </c>
    </row>
    <row r="2942" spans="1:18">
      <c r="A2942" s="6">
        <v>2941</v>
      </c>
      <c r="B2942" s="6">
        <v>25</v>
      </c>
      <c r="C2942" s="6" t="s">
        <v>2918</v>
      </c>
      <c r="D2942" s="6">
        <v>232</v>
      </c>
      <c r="E2942" s="6" t="s">
        <v>2987</v>
      </c>
      <c r="F2942" s="6">
        <v>8197</v>
      </c>
      <c r="G2942" s="6" t="s">
        <v>2996</v>
      </c>
      <c r="H2942" s="6">
        <v>2</v>
      </c>
      <c r="I2942" s="6" t="s">
        <v>297</v>
      </c>
      <c r="J2942" s="6">
        <v>1</v>
      </c>
      <c r="K2942" s="6" t="s">
        <v>810</v>
      </c>
      <c r="L2942" s="8">
        <v>6</v>
      </c>
      <c r="M2942" s="6" t="s">
        <v>297</v>
      </c>
      <c r="N2942" s="6" t="s">
        <v>2921</v>
      </c>
      <c r="R2942" s="6" t="str">
        <f t="shared" si="45"/>
        <v>25232Xã Khải Xuân21</v>
      </c>
    </row>
    <row r="2943" spans="1:18">
      <c r="A2943" s="6">
        <v>2942</v>
      </c>
      <c r="B2943" s="6">
        <v>25</v>
      </c>
      <c r="C2943" s="6" t="s">
        <v>2918</v>
      </c>
      <c r="D2943" s="6">
        <v>232</v>
      </c>
      <c r="E2943" s="6" t="s">
        <v>2987</v>
      </c>
      <c r="F2943" s="6">
        <v>8200</v>
      </c>
      <c r="G2943" s="6" t="s">
        <v>2997</v>
      </c>
      <c r="H2943" s="6">
        <v>2</v>
      </c>
      <c r="I2943" s="6" t="s">
        <v>297</v>
      </c>
      <c r="J2943" s="6">
        <v>1</v>
      </c>
      <c r="K2943" s="6" t="s">
        <v>810</v>
      </c>
      <c r="L2943" s="8">
        <v>6</v>
      </c>
      <c r="M2943" s="6" t="s">
        <v>297</v>
      </c>
      <c r="N2943" s="6" t="s">
        <v>2921</v>
      </c>
      <c r="R2943" s="6" t="str">
        <f t="shared" si="45"/>
        <v>25232Xã Mạn Lạn21</v>
      </c>
    </row>
    <row r="2944" spans="1:18">
      <c r="A2944" s="6">
        <v>2943</v>
      </c>
      <c r="B2944" s="6">
        <v>25</v>
      </c>
      <c r="C2944" s="6" t="s">
        <v>2918</v>
      </c>
      <c r="D2944" s="6">
        <v>232</v>
      </c>
      <c r="E2944" s="6" t="s">
        <v>2987</v>
      </c>
      <c r="F2944" s="6">
        <v>8203</v>
      </c>
      <c r="G2944" s="6" t="s">
        <v>2998</v>
      </c>
      <c r="H2944" s="6">
        <v>2</v>
      </c>
      <c r="I2944" s="6" t="s">
        <v>297</v>
      </c>
      <c r="J2944" s="6">
        <v>1</v>
      </c>
      <c r="K2944" s="6" t="s">
        <v>810</v>
      </c>
      <c r="L2944" s="8">
        <v>6</v>
      </c>
      <c r="M2944" s="6" t="s">
        <v>297</v>
      </c>
      <c r="N2944" s="6" t="s">
        <v>2921</v>
      </c>
      <c r="R2944" s="6" t="str">
        <f t="shared" si="45"/>
        <v>25232Xã Hoàng Cương21</v>
      </c>
    </row>
    <row r="2945" spans="1:18">
      <c r="A2945" s="6">
        <v>2944</v>
      </c>
      <c r="B2945" s="6">
        <v>25</v>
      </c>
      <c r="C2945" s="6" t="s">
        <v>2918</v>
      </c>
      <c r="D2945" s="6">
        <v>232</v>
      </c>
      <c r="E2945" s="6" t="s">
        <v>2987</v>
      </c>
      <c r="F2945" s="6">
        <v>8206</v>
      </c>
      <c r="G2945" s="6" t="s">
        <v>2999</v>
      </c>
      <c r="H2945" s="6">
        <v>2</v>
      </c>
      <c r="I2945" s="6" t="s">
        <v>297</v>
      </c>
      <c r="J2945" s="6">
        <v>1</v>
      </c>
      <c r="K2945" s="6" t="s">
        <v>810</v>
      </c>
      <c r="L2945" s="8">
        <v>6</v>
      </c>
      <c r="M2945" s="6" t="s">
        <v>297</v>
      </c>
      <c r="N2945" s="6" t="s">
        <v>2921</v>
      </c>
      <c r="R2945" s="6" t="str">
        <f t="shared" si="45"/>
        <v>25232Xã Chí Tiên21</v>
      </c>
    </row>
    <row r="2946" spans="1:18">
      <c r="A2946" s="6">
        <v>2945</v>
      </c>
      <c r="B2946" s="6">
        <v>25</v>
      </c>
      <c r="C2946" s="6" t="s">
        <v>2918</v>
      </c>
      <c r="D2946" s="6">
        <v>232</v>
      </c>
      <c r="E2946" s="6" t="s">
        <v>2987</v>
      </c>
      <c r="F2946" s="6">
        <v>8209</v>
      </c>
      <c r="G2946" s="6" t="s">
        <v>985</v>
      </c>
      <c r="H2946" s="6">
        <v>2</v>
      </c>
      <c r="I2946" s="6" t="s">
        <v>297</v>
      </c>
      <c r="J2946" s="6">
        <v>1</v>
      </c>
      <c r="K2946" s="6" t="s">
        <v>810</v>
      </c>
      <c r="L2946" s="8">
        <v>6</v>
      </c>
      <c r="M2946" s="6" t="s">
        <v>297</v>
      </c>
      <c r="N2946" s="6" t="s">
        <v>2921</v>
      </c>
      <c r="R2946" s="6" t="str">
        <f t="shared" si="45"/>
        <v>25232Xã Đông Thành21</v>
      </c>
    </row>
    <row r="2947" spans="1:18">
      <c r="A2947" s="6">
        <v>2946</v>
      </c>
      <c r="B2947" s="6">
        <v>25</v>
      </c>
      <c r="C2947" s="6" t="s">
        <v>2918</v>
      </c>
      <c r="D2947" s="6">
        <v>232</v>
      </c>
      <c r="E2947" s="6" t="s">
        <v>2987</v>
      </c>
      <c r="F2947" s="6">
        <v>8215</v>
      </c>
      <c r="G2947" s="6" t="s">
        <v>3000</v>
      </c>
      <c r="H2947" s="6">
        <v>2</v>
      </c>
      <c r="I2947" s="6" t="s">
        <v>297</v>
      </c>
      <c r="J2947" s="6">
        <v>1</v>
      </c>
      <c r="K2947" s="6" t="s">
        <v>810</v>
      </c>
      <c r="L2947" s="8">
        <v>6</v>
      </c>
      <c r="M2947" s="6" t="s">
        <v>297</v>
      </c>
      <c r="N2947" s="6" t="s">
        <v>2921</v>
      </c>
      <c r="R2947" s="6" t="str">
        <f t="shared" ref="R2947:R3010" si="46">CONCATENATE(B2947,D2947,G2947,H2947,J2947)</f>
        <v>25232Xã Sơn Cương21</v>
      </c>
    </row>
    <row r="2948" spans="1:18">
      <c r="A2948" s="6">
        <v>2947</v>
      </c>
      <c r="B2948" s="6">
        <v>25</v>
      </c>
      <c r="C2948" s="6" t="s">
        <v>2918</v>
      </c>
      <c r="D2948" s="6">
        <v>232</v>
      </c>
      <c r="E2948" s="6" t="s">
        <v>2987</v>
      </c>
      <c r="F2948" s="6">
        <v>8218</v>
      </c>
      <c r="G2948" s="6" t="s">
        <v>3001</v>
      </c>
      <c r="H2948" s="6">
        <v>2</v>
      </c>
      <c r="I2948" s="6" t="s">
        <v>297</v>
      </c>
      <c r="J2948" s="6">
        <v>1</v>
      </c>
      <c r="K2948" s="6" t="s">
        <v>810</v>
      </c>
      <c r="L2948" s="8">
        <v>6</v>
      </c>
      <c r="M2948" s="6" t="s">
        <v>297</v>
      </c>
      <c r="N2948" s="6" t="s">
        <v>2921</v>
      </c>
      <c r="R2948" s="6" t="str">
        <f t="shared" si="46"/>
        <v>25232Xã Thanh Hà21</v>
      </c>
    </row>
    <row r="2949" spans="1:18">
      <c r="A2949" s="6">
        <v>2948</v>
      </c>
      <c r="B2949" s="6">
        <v>25</v>
      </c>
      <c r="C2949" s="6" t="s">
        <v>2918</v>
      </c>
      <c r="D2949" s="6">
        <v>232</v>
      </c>
      <c r="E2949" s="6" t="s">
        <v>2987</v>
      </c>
      <c r="F2949" s="6">
        <v>8221</v>
      </c>
      <c r="G2949" s="6" t="s">
        <v>3002</v>
      </c>
      <c r="H2949" s="6">
        <v>2</v>
      </c>
      <c r="I2949" s="6" t="s">
        <v>297</v>
      </c>
      <c r="J2949" s="6">
        <v>1</v>
      </c>
      <c r="K2949" s="6" t="s">
        <v>810</v>
      </c>
      <c r="L2949" s="8">
        <v>6</v>
      </c>
      <c r="M2949" s="6" t="s">
        <v>297</v>
      </c>
      <c r="N2949" s="6" t="s">
        <v>2921</v>
      </c>
      <c r="R2949" s="6" t="str">
        <f t="shared" si="46"/>
        <v>25232Xã Đỗ Sơn21</v>
      </c>
    </row>
    <row r="2950" spans="1:18">
      <c r="A2950" s="6">
        <v>2949</v>
      </c>
      <c r="B2950" s="6">
        <v>25</v>
      </c>
      <c r="C2950" s="6" t="s">
        <v>2918</v>
      </c>
      <c r="D2950" s="6">
        <v>232</v>
      </c>
      <c r="E2950" s="6" t="s">
        <v>2987</v>
      </c>
      <c r="F2950" s="6">
        <v>8224</v>
      </c>
      <c r="G2950" s="6" t="s">
        <v>3003</v>
      </c>
      <c r="H2950" s="6">
        <v>2</v>
      </c>
      <c r="I2950" s="6" t="s">
        <v>297</v>
      </c>
      <c r="J2950" s="6">
        <v>1</v>
      </c>
      <c r="K2950" s="6" t="s">
        <v>810</v>
      </c>
      <c r="L2950" s="8">
        <v>6</v>
      </c>
      <c r="M2950" s="6" t="s">
        <v>297</v>
      </c>
      <c r="N2950" s="6" t="s">
        <v>2921</v>
      </c>
      <c r="R2950" s="6" t="str">
        <f t="shared" si="46"/>
        <v>25232Xã Đỗ Xuyên21</v>
      </c>
    </row>
    <row r="2951" spans="1:18">
      <c r="A2951" s="6">
        <v>2950</v>
      </c>
      <c r="B2951" s="6">
        <v>25</v>
      </c>
      <c r="C2951" s="6" t="s">
        <v>2918</v>
      </c>
      <c r="D2951" s="6">
        <v>232</v>
      </c>
      <c r="E2951" s="6" t="s">
        <v>2987</v>
      </c>
      <c r="F2951" s="6">
        <v>8227</v>
      </c>
      <c r="G2951" s="6" t="s">
        <v>3004</v>
      </c>
      <c r="H2951" s="6">
        <v>2</v>
      </c>
      <c r="I2951" s="6" t="s">
        <v>297</v>
      </c>
      <c r="J2951" s="6">
        <v>1</v>
      </c>
      <c r="K2951" s="6" t="s">
        <v>810</v>
      </c>
      <c r="L2951" s="8">
        <v>6</v>
      </c>
      <c r="M2951" s="6" t="s">
        <v>297</v>
      </c>
      <c r="N2951" s="6" t="s">
        <v>2921</v>
      </c>
      <c r="R2951" s="6" t="str">
        <f t="shared" si="46"/>
        <v>25232Xã Lương Lỗ21</v>
      </c>
    </row>
    <row r="2952" spans="1:18">
      <c r="A2952" s="6">
        <v>2951</v>
      </c>
      <c r="B2952" s="6">
        <v>25</v>
      </c>
      <c r="C2952" s="6" t="s">
        <v>2918</v>
      </c>
      <c r="D2952" s="6">
        <v>233</v>
      </c>
      <c r="E2952" s="6" t="s">
        <v>3005</v>
      </c>
      <c r="F2952" s="6">
        <v>8230</v>
      </c>
      <c r="G2952" s="6" t="s">
        <v>3006</v>
      </c>
      <c r="H2952" s="6">
        <v>1</v>
      </c>
      <c r="I2952" s="6" t="s">
        <v>251</v>
      </c>
      <c r="J2952" s="6">
        <v>1</v>
      </c>
      <c r="K2952" s="6" t="s">
        <v>810</v>
      </c>
      <c r="L2952" s="8">
        <v>5</v>
      </c>
      <c r="M2952" s="6" t="s">
        <v>251</v>
      </c>
      <c r="N2952" s="6" t="s">
        <v>2921</v>
      </c>
      <c r="R2952" s="6" t="str">
        <f t="shared" si="46"/>
        <v>25233Thị trấn Phong Châu11</v>
      </c>
    </row>
    <row r="2953" spans="1:18">
      <c r="A2953" s="6">
        <v>2952</v>
      </c>
      <c r="B2953" s="6">
        <v>25</v>
      </c>
      <c r="C2953" s="6" t="s">
        <v>2918</v>
      </c>
      <c r="D2953" s="6">
        <v>233</v>
      </c>
      <c r="E2953" s="6" t="s">
        <v>3005</v>
      </c>
      <c r="F2953" s="6">
        <v>8233</v>
      </c>
      <c r="G2953" s="6" t="s">
        <v>3007</v>
      </c>
      <c r="H2953" s="6">
        <v>2</v>
      </c>
      <c r="I2953" s="6" t="s">
        <v>297</v>
      </c>
      <c r="J2953" s="6">
        <v>1</v>
      </c>
      <c r="K2953" s="6" t="s">
        <v>810</v>
      </c>
      <c r="L2953" s="8">
        <v>6</v>
      </c>
      <c r="M2953" s="6" t="s">
        <v>297</v>
      </c>
      <c r="N2953" s="6" t="s">
        <v>2921</v>
      </c>
      <c r="R2953" s="6" t="str">
        <f t="shared" si="46"/>
        <v>25233Xã Phú Mỹ21</v>
      </c>
    </row>
    <row r="2954" spans="1:18">
      <c r="A2954" s="6">
        <v>2953</v>
      </c>
      <c r="B2954" s="6">
        <v>25</v>
      </c>
      <c r="C2954" s="6" t="s">
        <v>2918</v>
      </c>
      <c r="D2954" s="6">
        <v>233</v>
      </c>
      <c r="E2954" s="6" t="s">
        <v>3005</v>
      </c>
      <c r="F2954" s="6">
        <v>8234</v>
      </c>
      <c r="G2954" s="6" t="s">
        <v>3008</v>
      </c>
      <c r="H2954" s="6">
        <v>2</v>
      </c>
      <c r="I2954" s="6" t="s">
        <v>297</v>
      </c>
      <c r="J2954" s="6">
        <v>1</v>
      </c>
      <c r="K2954" s="6" t="s">
        <v>810</v>
      </c>
      <c r="L2954" s="8">
        <v>6</v>
      </c>
      <c r="M2954" s="6" t="s">
        <v>297</v>
      </c>
      <c r="N2954" s="6" t="s">
        <v>2921</v>
      </c>
      <c r="R2954" s="6" t="str">
        <f t="shared" si="46"/>
        <v>25233Xã Lệ Mỹ21</v>
      </c>
    </row>
    <row r="2955" spans="1:18">
      <c r="A2955" s="6">
        <v>2954</v>
      </c>
      <c r="B2955" s="6">
        <v>25</v>
      </c>
      <c r="C2955" s="6" t="s">
        <v>2918</v>
      </c>
      <c r="D2955" s="6">
        <v>233</v>
      </c>
      <c r="E2955" s="6" t="s">
        <v>3005</v>
      </c>
      <c r="F2955" s="6">
        <v>8236</v>
      </c>
      <c r="G2955" s="6" t="s">
        <v>3009</v>
      </c>
      <c r="H2955" s="6">
        <v>2</v>
      </c>
      <c r="I2955" s="6" t="s">
        <v>297</v>
      </c>
      <c r="J2955" s="6">
        <v>1</v>
      </c>
      <c r="K2955" s="6" t="s">
        <v>810</v>
      </c>
      <c r="L2955" s="8">
        <v>6</v>
      </c>
      <c r="M2955" s="6" t="s">
        <v>297</v>
      </c>
      <c r="N2955" s="6" t="s">
        <v>2921</v>
      </c>
      <c r="R2955" s="6" t="str">
        <f t="shared" si="46"/>
        <v>25233Xã Liên Hoa21</v>
      </c>
    </row>
    <row r="2956" spans="1:18">
      <c r="A2956" s="6">
        <v>2955</v>
      </c>
      <c r="B2956" s="6">
        <v>25</v>
      </c>
      <c r="C2956" s="6" t="s">
        <v>2918</v>
      </c>
      <c r="D2956" s="6">
        <v>233</v>
      </c>
      <c r="E2956" s="6" t="s">
        <v>3005</v>
      </c>
      <c r="F2956" s="6">
        <v>8239</v>
      </c>
      <c r="G2956" s="6" t="s">
        <v>3010</v>
      </c>
      <c r="H2956" s="6">
        <v>2</v>
      </c>
      <c r="I2956" s="6" t="s">
        <v>297</v>
      </c>
      <c r="J2956" s="6">
        <v>1</v>
      </c>
      <c r="K2956" s="6" t="s">
        <v>810</v>
      </c>
      <c r="L2956" s="8">
        <v>6</v>
      </c>
      <c r="M2956" s="6" t="s">
        <v>297</v>
      </c>
      <c r="N2956" s="6" t="s">
        <v>2921</v>
      </c>
      <c r="R2956" s="6" t="str">
        <f t="shared" si="46"/>
        <v>25233Xã Trạm Thản21</v>
      </c>
    </row>
    <row r="2957" spans="1:18">
      <c r="A2957" s="6">
        <v>2956</v>
      </c>
      <c r="B2957" s="6">
        <v>25</v>
      </c>
      <c r="C2957" s="6" t="s">
        <v>2918</v>
      </c>
      <c r="D2957" s="6">
        <v>233</v>
      </c>
      <c r="E2957" s="6" t="s">
        <v>3005</v>
      </c>
      <c r="F2957" s="6">
        <v>8242</v>
      </c>
      <c r="G2957" s="6" t="s">
        <v>3011</v>
      </c>
      <c r="H2957" s="6">
        <v>2</v>
      </c>
      <c r="I2957" s="6" t="s">
        <v>297</v>
      </c>
      <c r="J2957" s="6">
        <v>1</v>
      </c>
      <c r="K2957" s="6" t="s">
        <v>810</v>
      </c>
      <c r="L2957" s="8">
        <v>6</v>
      </c>
      <c r="M2957" s="6" t="s">
        <v>297</v>
      </c>
      <c r="N2957" s="6" t="s">
        <v>2921</v>
      </c>
      <c r="R2957" s="6" t="str">
        <f t="shared" si="46"/>
        <v>25233Xã Trị Quận21</v>
      </c>
    </row>
    <row r="2958" spans="1:18">
      <c r="A2958" s="6">
        <v>2957</v>
      </c>
      <c r="B2958" s="6">
        <v>25</v>
      </c>
      <c r="C2958" s="6" t="s">
        <v>2918</v>
      </c>
      <c r="D2958" s="6">
        <v>233</v>
      </c>
      <c r="E2958" s="6" t="s">
        <v>3005</v>
      </c>
      <c r="F2958" s="6">
        <v>8245</v>
      </c>
      <c r="G2958" s="6" t="s">
        <v>3012</v>
      </c>
      <c r="H2958" s="6">
        <v>2</v>
      </c>
      <c r="I2958" s="6" t="s">
        <v>297</v>
      </c>
      <c r="J2958" s="6">
        <v>1</v>
      </c>
      <c r="K2958" s="6" t="s">
        <v>810</v>
      </c>
      <c r="L2958" s="8">
        <v>6</v>
      </c>
      <c r="M2958" s="6" t="s">
        <v>297</v>
      </c>
      <c r="N2958" s="6" t="s">
        <v>2921</v>
      </c>
      <c r="R2958" s="6" t="str">
        <f t="shared" si="46"/>
        <v>25233Xã Trung Giáp21</v>
      </c>
    </row>
    <row r="2959" spans="1:18">
      <c r="A2959" s="6">
        <v>2958</v>
      </c>
      <c r="B2959" s="6">
        <v>25</v>
      </c>
      <c r="C2959" s="6" t="s">
        <v>2918</v>
      </c>
      <c r="D2959" s="6">
        <v>233</v>
      </c>
      <c r="E2959" s="6" t="s">
        <v>3005</v>
      </c>
      <c r="F2959" s="6">
        <v>8248</v>
      </c>
      <c r="G2959" s="6" t="s">
        <v>3013</v>
      </c>
      <c r="H2959" s="6">
        <v>2</v>
      </c>
      <c r="I2959" s="6" t="s">
        <v>297</v>
      </c>
      <c r="J2959" s="6">
        <v>1</v>
      </c>
      <c r="K2959" s="6" t="s">
        <v>810</v>
      </c>
      <c r="L2959" s="8">
        <v>6</v>
      </c>
      <c r="M2959" s="6" t="s">
        <v>297</v>
      </c>
      <c r="N2959" s="6" t="s">
        <v>2921</v>
      </c>
      <c r="R2959" s="6" t="str">
        <f t="shared" si="46"/>
        <v>25233Xã Tiên Phú21</v>
      </c>
    </row>
    <row r="2960" spans="1:18">
      <c r="A2960" s="6">
        <v>2959</v>
      </c>
      <c r="B2960" s="6">
        <v>25</v>
      </c>
      <c r="C2960" s="6" t="s">
        <v>2918</v>
      </c>
      <c r="D2960" s="6">
        <v>233</v>
      </c>
      <c r="E2960" s="6" t="s">
        <v>3005</v>
      </c>
      <c r="F2960" s="6">
        <v>8251</v>
      </c>
      <c r="G2960" s="6" t="s">
        <v>3014</v>
      </c>
      <c r="H2960" s="6">
        <v>2</v>
      </c>
      <c r="I2960" s="6" t="s">
        <v>297</v>
      </c>
      <c r="J2960" s="6">
        <v>1</v>
      </c>
      <c r="K2960" s="6" t="s">
        <v>810</v>
      </c>
      <c r="L2960" s="8">
        <v>6</v>
      </c>
      <c r="M2960" s="6" t="s">
        <v>297</v>
      </c>
      <c r="N2960" s="6" t="s">
        <v>2921</v>
      </c>
      <c r="R2960" s="6" t="str">
        <f t="shared" si="46"/>
        <v>25233Xã Hạ Giáp21</v>
      </c>
    </row>
    <row r="2961" spans="1:18">
      <c r="A2961" s="6">
        <v>2960</v>
      </c>
      <c r="B2961" s="6">
        <v>25</v>
      </c>
      <c r="C2961" s="6" t="s">
        <v>2918</v>
      </c>
      <c r="D2961" s="6">
        <v>233</v>
      </c>
      <c r="E2961" s="6" t="s">
        <v>3005</v>
      </c>
      <c r="F2961" s="6">
        <v>8254</v>
      </c>
      <c r="G2961" s="6" t="s">
        <v>3015</v>
      </c>
      <c r="H2961" s="6">
        <v>2</v>
      </c>
      <c r="I2961" s="6" t="s">
        <v>297</v>
      </c>
      <c r="J2961" s="6">
        <v>1</v>
      </c>
      <c r="K2961" s="6" t="s">
        <v>810</v>
      </c>
      <c r="L2961" s="8">
        <v>6</v>
      </c>
      <c r="M2961" s="6" t="s">
        <v>297</v>
      </c>
      <c r="N2961" s="6" t="s">
        <v>2921</v>
      </c>
      <c r="R2961" s="6" t="str">
        <f t="shared" si="46"/>
        <v>25233Xã Bảo Thanh21</v>
      </c>
    </row>
    <row r="2962" spans="1:18">
      <c r="A2962" s="6">
        <v>2961</v>
      </c>
      <c r="B2962" s="6">
        <v>25</v>
      </c>
      <c r="C2962" s="6" t="s">
        <v>2918</v>
      </c>
      <c r="D2962" s="6">
        <v>233</v>
      </c>
      <c r="E2962" s="6" t="s">
        <v>3005</v>
      </c>
      <c r="F2962" s="6">
        <v>8257</v>
      </c>
      <c r="G2962" s="6" t="s">
        <v>3016</v>
      </c>
      <c r="H2962" s="6">
        <v>2</v>
      </c>
      <c r="I2962" s="6" t="s">
        <v>297</v>
      </c>
      <c r="J2962" s="6">
        <v>1</v>
      </c>
      <c r="K2962" s="6" t="s">
        <v>810</v>
      </c>
      <c r="L2962" s="8">
        <v>6</v>
      </c>
      <c r="M2962" s="6" t="s">
        <v>297</v>
      </c>
      <c r="N2962" s="6" t="s">
        <v>2921</v>
      </c>
      <c r="R2962" s="6" t="str">
        <f t="shared" si="46"/>
        <v>25233Xã Phú Lộc21</v>
      </c>
    </row>
    <row r="2963" spans="1:18">
      <c r="A2963" s="6">
        <v>2962</v>
      </c>
      <c r="B2963" s="6">
        <v>25</v>
      </c>
      <c r="C2963" s="6" t="s">
        <v>2918</v>
      </c>
      <c r="D2963" s="6">
        <v>233</v>
      </c>
      <c r="E2963" s="6" t="s">
        <v>3005</v>
      </c>
      <c r="F2963" s="6">
        <v>8260</v>
      </c>
      <c r="G2963" s="6" t="s">
        <v>3017</v>
      </c>
      <c r="H2963" s="6">
        <v>2</v>
      </c>
      <c r="I2963" s="6" t="s">
        <v>297</v>
      </c>
      <c r="J2963" s="6">
        <v>1</v>
      </c>
      <c r="K2963" s="6" t="s">
        <v>810</v>
      </c>
      <c r="L2963" s="8">
        <v>6</v>
      </c>
      <c r="M2963" s="6" t="s">
        <v>297</v>
      </c>
      <c r="N2963" s="6" t="s">
        <v>2921</v>
      </c>
      <c r="R2963" s="6" t="str">
        <f t="shared" si="46"/>
        <v>25233Xã Gia Thanh21</v>
      </c>
    </row>
    <row r="2964" spans="1:18">
      <c r="A2964" s="6">
        <v>2963</v>
      </c>
      <c r="B2964" s="6">
        <v>25</v>
      </c>
      <c r="C2964" s="6" t="s">
        <v>2918</v>
      </c>
      <c r="D2964" s="6">
        <v>233</v>
      </c>
      <c r="E2964" s="6" t="s">
        <v>3005</v>
      </c>
      <c r="F2964" s="6">
        <v>8263</v>
      </c>
      <c r="G2964" s="6" t="s">
        <v>3018</v>
      </c>
      <c r="H2964" s="6">
        <v>2</v>
      </c>
      <c r="I2964" s="6" t="s">
        <v>297</v>
      </c>
      <c r="J2964" s="6">
        <v>1</v>
      </c>
      <c r="K2964" s="6" t="s">
        <v>810</v>
      </c>
      <c r="L2964" s="8">
        <v>6</v>
      </c>
      <c r="M2964" s="6" t="s">
        <v>297</v>
      </c>
      <c r="N2964" s="6" t="s">
        <v>2921</v>
      </c>
      <c r="R2964" s="6" t="str">
        <f t="shared" si="46"/>
        <v>25233Xã Tiên Du21</v>
      </c>
    </row>
    <row r="2965" spans="1:18">
      <c r="A2965" s="6">
        <v>2964</v>
      </c>
      <c r="B2965" s="6">
        <v>25</v>
      </c>
      <c r="C2965" s="6" t="s">
        <v>2918</v>
      </c>
      <c r="D2965" s="6">
        <v>233</v>
      </c>
      <c r="E2965" s="6" t="s">
        <v>3005</v>
      </c>
      <c r="F2965" s="6">
        <v>8266</v>
      </c>
      <c r="G2965" s="6" t="s">
        <v>3019</v>
      </c>
      <c r="H2965" s="6">
        <v>2</v>
      </c>
      <c r="I2965" s="6" t="s">
        <v>297</v>
      </c>
      <c r="J2965" s="6">
        <v>1</v>
      </c>
      <c r="K2965" s="6" t="s">
        <v>810</v>
      </c>
      <c r="L2965" s="8">
        <v>6</v>
      </c>
      <c r="M2965" s="6" t="s">
        <v>297</v>
      </c>
      <c r="N2965" s="6" t="s">
        <v>2921</v>
      </c>
      <c r="R2965" s="6" t="str">
        <f t="shared" si="46"/>
        <v>25233Xã Phú Nham21</v>
      </c>
    </row>
    <row r="2966" spans="1:18">
      <c r="A2966" s="6">
        <v>2965</v>
      </c>
      <c r="B2966" s="6">
        <v>25</v>
      </c>
      <c r="C2966" s="6" t="s">
        <v>2918</v>
      </c>
      <c r="D2966" s="6">
        <v>233</v>
      </c>
      <c r="E2966" s="6" t="s">
        <v>3005</v>
      </c>
      <c r="F2966" s="6">
        <v>8272</v>
      </c>
      <c r="G2966" s="6" t="s">
        <v>3020</v>
      </c>
      <c r="H2966" s="6">
        <v>2</v>
      </c>
      <c r="I2966" s="6" t="s">
        <v>297</v>
      </c>
      <c r="J2966" s="6">
        <v>1</v>
      </c>
      <c r="K2966" s="6" t="s">
        <v>810</v>
      </c>
      <c r="L2966" s="8">
        <v>6</v>
      </c>
      <c r="M2966" s="6" t="s">
        <v>297</v>
      </c>
      <c r="N2966" s="6" t="s">
        <v>2921</v>
      </c>
      <c r="R2966" s="6" t="str">
        <f t="shared" si="46"/>
        <v>25233Xã An Đạo21</v>
      </c>
    </row>
    <row r="2967" spans="1:18">
      <c r="A2967" s="6">
        <v>2966</v>
      </c>
      <c r="B2967" s="6">
        <v>25</v>
      </c>
      <c r="C2967" s="6" t="s">
        <v>2918</v>
      </c>
      <c r="D2967" s="6">
        <v>233</v>
      </c>
      <c r="E2967" s="6" t="s">
        <v>3005</v>
      </c>
      <c r="F2967" s="6">
        <v>8275</v>
      </c>
      <c r="G2967" s="6" t="s">
        <v>643</v>
      </c>
      <c r="H2967" s="6">
        <v>2</v>
      </c>
      <c r="I2967" s="6" t="s">
        <v>297</v>
      </c>
      <c r="J2967" s="6">
        <v>1</v>
      </c>
      <c r="K2967" s="6" t="s">
        <v>810</v>
      </c>
      <c r="L2967" s="8">
        <v>6</v>
      </c>
      <c r="M2967" s="6" t="s">
        <v>297</v>
      </c>
      <c r="N2967" s="6" t="s">
        <v>2921</v>
      </c>
      <c r="R2967" s="6" t="str">
        <f t="shared" si="46"/>
        <v>25233Xã Bình Phú21</v>
      </c>
    </row>
    <row r="2968" spans="1:18">
      <c r="A2968" s="6">
        <v>2967</v>
      </c>
      <c r="B2968" s="6">
        <v>25</v>
      </c>
      <c r="C2968" s="6" t="s">
        <v>2918</v>
      </c>
      <c r="D2968" s="6">
        <v>233</v>
      </c>
      <c r="E2968" s="6" t="s">
        <v>3005</v>
      </c>
      <c r="F2968" s="6">
        <v>8278</v>
      </c>
      <c r="G2968" s="6" t="s">
        <v>3021</v>
      </c>
      <c r="H2968" s="6">
        <v>2</v>
      </c>
      <c r="I2968" s="6" t="s">
        <v>297</v>
      </c>
      <c r="J2968" s="6">
        <v>1</v>
      </c>
      <c r="K2968" s="6" t="s">
        <v>810</v>
      </c>
      <c r="L2968" s="8">
        <v>6</v>
      </c>
      <c r="M2968" s="6" t="s">
        <v>297</v>
      </c>
      <c r="N2968" s="6" t="s">
        <v>2921</v>
      </c>
      <c r="R2968" s="6" t="str">
        <f t="shared" si="46"/>
        <v>25233Xã Phù Ninh21</v>
      </c>
    </row>
    <row r="2969" spans="1:18">
      <c r="A2969" s="6">
        <v>2968</v>
      </c>
      <c r="B2969" s="6">
        <v>25</v>
      </c>
      <c r="C2969" s="6" t="s">
        <v>2918</v>
      </c>
      <c r="D2969" s="6">
        <v>234</v>
      </c>
      <c r="E2969" s="6" t="s">
        <v>3022</v>
      </c>
      <c r="F2969" s="6">
        <v>8290</v>
      </c>
      <c r="G2969" s="6" t="s">
        <v>3023</v>
      </c>
      <c r="H2969" s="6">
        <v>1</v>
      </c>
      <c r="I2969" s="6" t="s">
        <v>251</v>
      </c>
      <c r="J2969" s="6">
        <v>1</v>
      </c>
      <c r="K2969" s="6" t="s">
        <v>810</v>
      </c>
      <c r="L2969" s="8">
        <v>5</v>
      </c>
      <c r="M2969" s="6" t="s">
        <v>251</v>
      </c>
      <c r="N2969" s="6" t="s">
        <v>2921</v>
      </c>
      <c r="R2969" s="6" t="str">
        <f t="shared" si="46"/>
        <v>25234Thị trấn Yên Lập11</v>
      </c>
    </row>
    <row r="2970" spans="1:18">
      <c r="A2970" s="6">
        <v>2969</v>
      </c>
      <c r="B2970" s="6">
        <v>25</v>
      </c>
      <c r="C2970" s="6" t="s">
        <v>2918</v>
      </c>
      <c r="D2970" s="6">
        <v>234</v>
      </c>
      <c r="E2970" s="6" t="s">
        <v>3022</v>
      </c>
      <c r="F2970" s="6">
        <v>8293</v>
      </c>
      <c r="G2970" s="6" t="s">
        <v>3024</v>
      </c>
      <c r="H2970" s="6">
        <v>2</v>
      </c>
      <c r="I2970" s="6" t="s">
        <v>297</v>
      </c>
      <c r="J2970" s="6">
        <v>1</v>
      </c>
      <c r="K2970" s="6" t="s">
        <v>810</v>
      </c>
      <c r="L2970" s="8">
        <v>6</v>
      </c>
      <c r="M2970" s="6" t="s">
        <v>297</v>
      </c>
      <c r="N2970" s="6" t="s">
        <v>2921</v>
      </c>
      <c r="R2970" s="6" t="str">
        <f t="shared" si="46"/>
        <v>25234Xã Mỹ Lung21</v>
      </c>
    </row>
    <row r="2971" spans="1:18">
      <c r="A2971" s="6">
        <v>2970</v>
      </c>
      <c r="B2971" s="6">
        <v>25</v>
      </c>
      <c r="C2971" s="6" t="s">
        <v>2918</v>
      </c>
      <c r="D2971" s="6">
        <v>234</v>
      </c>
      <c r="E2971" s="6" t="s">
        <v>3022</v>
      </c>
      <c r="F2971" s="6">
        <v>8296</v>
      </c>
      <c r="G2971" s="6" t="s">
        <v>670</v>
      </c>
      <c r="H2971" s="6">
        <v>2</v>
      </c>
      <c r="I2971" s="6" t="s">
        <v>297</v>
      </c>
      <c r="J2971" s="6">
        <v>1</v>
      </c>
      <c r="K2971" s="6" t="s">
        <v>810</v>
      </c>
      <c r="L2971" s="8">
        <v>6</v>
      </c>
      <c r="M2971" s="6" t="s">
        <v>297</v>
      </c>
      <c r="N2971" s="6" t="s">
        <v>2921</v>
      </c>
      <c r="R2971" s="6" t="str">
        <f t="shared" si="46"/>
        <v>25234Xã Mỹ Lương21</v>
      </c>
    </row>
    <row r="2972" spans="1:18">
      <c r="A2972" s="6">
        <v>2971</v>
      </c>
      <c r="B2972" s="6">
        <v>25</v>
      </c>
      <c r="C2972" s="6" t="s">
        <v>2918</v>
      </c>
      <c r="D2972" s="6">
        <v>234</v>
      </c>
      <c r="E2972" s="6" t="s">
        <v>3022</v>
      </c>
      <c r="F2972" s="6">
        <v>8299</v>
      </c>
      <c r="G2972" s="6" t="s">
        <v>1507</v>
      </c>
      <c r="H2972" s="6">
        <v>2</v>
      </c>
      <c r="I2972" s="6" t="s">
        <v>297</v>
      </c>
      <c r="J2972" s="6">
        <v>1</v>
      </c>
      <c r="K2972" s="6" t="s">
        <v>810</v>
      </c>
      <c r="L2972" s="8">
        <v>6</v>
      </c>
      <c r="M2972" s="6" t="s">
        <v>297</v>
      </c>
      <c r="N2972" s="6" t="s">
        <v>2921</v>
      </c>
      <c r="R2972" s="6" t="str">
        <f t="shared" si="46"/>
        <v>25234Xã Lương Sơn21</v>
      </c>
    </row>
    <row r="2973" spans="1:18">
      <c r="A2973" s="6">
        <v>2972</v>
      </c>
      <c r="B2973" s="6">
        <v>25</v>
      </c>
      <c r="C2973" s="6" t="s">
        <v>2918</v>
      </c>
      <c r="D2973" s="6">
        <v>234</v>
      </c>
      <c r="E2973" s="6" t="s">
        <v>3022</v>
      </c>
      <c r="F2973" s="6">
        <v>8302</v>
      </c>
      <c r="G2973" s="6" t="s">
        <v>3025</v>
      </c>
      <c r="H2973" s="6">
        <v>2</v>
      </c>
      <c r="I2973" s="6" t="s">
        <v>297</v>
      </c>
      <c r="J2973" s="6">
        <v>1</v>
      </c>
      <c r="K2973" s="6" t="s">
        <v>810</v>
      </c>
      <c r="L2973" s="8">
        <v>6</v>
      </c>
      <c r="M2973" s="6" t="s">
        <v>297</v>
      </c>
      <c r="N2973" s="6" t="s">
        <v>2921</v>
      </c>
      <c r="R2973" s="6" t="str">
        <f t="shared" si="46"/>
        <v>25234Xã Xuân An21</v>
      </c>
    </row>
    <row r="2974" spans="1:18">
      <c r="A2974" s="6">
        <v>2973</v>
      </c>
      <c r="B2974" s="6">
        <v>25</v>
      </c>
      <c r="C2974" s="6" t="s">
        <v>2918</v>
      </c>
      <c r="D2974" s="6">
        <v>234</v>
      </c>
      <c r="E2974" s="6" t="s">
        <v>3022</v>
      </c>
      <c r="F2974" s="6">
        <v>8305</v>
      </c>
      <c r="G2974" s="6" t="s">
        <v>3026</v>
      </c>
      <c r="H2974" s="6">
        <v>2</v>
      </c>
      <c r="I2974" s="6" t="s">
        <v>297</v>
      </c>
      <c r="J2974" s="6">
        <v>1</v>
      </c>
      <c r="K2974" s="6" t="s">
        <v>810</v>
      </c>
      <c r="L2974" s="8">
        <v>6</v>
      </c>
      <c r="M2974" s="6" t="s">
        <v>297</v>
      </c>
      <c r="N2974" s="6" t="s">
        <v>2921</v>
      </c>
      <c r="R2974" s="6" t="str">
        <f t="shared" si="46"/>
        <v>25234Xã Xuân Viên21</v>
      </c>
    </row>
    <row r="2975" spans="1:18">
      <c r="A2975" s="6">
        <v>2974</v>
      </c>
      <c r="B2975" s="6">
        <v>25</v>
      </c>
      <c r="C2975" s="6" t="s">
        <v>2918</v>
      </c>
      <c r="D2975" s="6">
        <v>234</v>
      </c>
      <c r="E2975" s="6" t="s">
        <v>3022</v>
      </c>
      <c r="F2975" s="6">
        <v>8308</v>
      </c>
      <c r="G2975" s="6" t="s">
        <v>2209</v>
      </c>
      <c r="H2975" s="6">
        <v>2</v>
      </c>
      <c r="I2975" s="6" t="s">
        <v>297</v>
      </c>
      <c r="J2975" s="6">
        <v>1</v>
      </c>
      <c r="K2975" s="6" t="s">
        <v>810</v>
      </c>
      <c r="L2975" s="8">
        <v>6</v>
      </c>
      <c r="M2975" s="6" t="s">
        <v>297</v>
      </c>
      <c r="N2975" s="6" t="s">
        <v>2921</v>
      </c>
      <c r="R2975" s="6" t="str">
        <f t="shared" si="46"/>
        <v>25234Xã Xuân Thủy21</v>
      </c>
    </row>
    <row r="2976" spans="1:18">
      <c r="A2976" s="6">
        <v>2975</v>
      </c>
      <c r="B2976" s="6">
        <v>25</v>
      </c>
      <c r="C2976" s="6" t="s">
        <v>2918</v>
      </c>
      <c r="D2976" s="6">
        <v>234</v>
      </c>
      <c r="E2976" s="6" t="s">
        <v>3022</v>
      </c>
      <c r="F2976" s="6">
        <v>8311</v>
      </c>
      <c r="G2976" s="6" t="s">
        <v>1351</v>
      </c>
      <c r="H2976" s="6">
        <v>2</v>
      </c>
      <c r="I2976" s="6" t="s">
        <v>297</v>
      </c>
      <c r="J2976" s="6">
        <v>1</v>
      </c>
      <c r="K2976" s="6" t="s">
        <v>810</v>
      </c>
      <c r="L2976" s="8">
        <v>6</v>
      </c>
      <c r="M2976" s="6" t="s">
        <v>297</v>
      </c>
      <c r="N2976" s="6" t="s">
        <v>2921</v>
      </c>
      <c r="R2976" s="6" t="str">
        <f t="shared" si="46"/>
        <v>25234Xã Trung Sơn21</v>
      </c>
    </row>
    <row r="2977" spans="1:18">
      <c r="A2977" s="6">
        <v>2976</v>
      </c>
      <c r="B2977" s="6">
        <v>25</v>
      </c>
      <c r="C2977" s="6" t="s">
        <v>2918</v>
      </c>
      <c r="D2977" s="6">
        <v>234</v>
      </c>
      <c r="E2977" s="6" t="s">
        <v>3022</v>
      </c>
      <c r="F2977" s="6">
        <v>8314</v>
      </c>
      <c r="G2977" s="6" t="s">
        <v>3027</v>
      </c>
      <c r="H2977" s="6">
        <v>2</v>
      </c>
      <c r="I2977" s="6" t="s">
        <v>297</v>
      </c>
      <c r="J2977" s="6">
        <v>1</v>
      </c>
      <c r="K2977" s="6" t="s">
        <v>810</v>
      </c>
      <c r="L2977" s="8">
        <v>6</v>
      </c>
      <c r="M2977" s="6" t="s">
        <v>297</v>
      </c>
      <c r="N2977" s="6" t="s">
        <v>2921</v>
      </c>
      <c r="R2977" s="6" t="str">
        <f t="shared" si="46"/>
        <v>25234Xã Hưng Long21</v>
      </c>
    </row>
    <row r="2978" spans="1:18">
      <c r="A2978" s="6">
        <v>2977</v>
      </c>
      <c r="B2978" s="6">
        <v>25</v>
      </c>
      <c r="C2978" s="6" t="s">
        <v>2918</v>
      </c>
      <c r="D2978" s="6">
        <v>234</v>
      </c>
      <c r="E2978" s="6" t="s">
        <v>3022</v>
      </c>
      <c r="F2978" s="6">
        <v>8317</v>
      </c>
      <c r="G2978" s="6" t="s">
        <v>3028</v>
      </c>
      <c r="H2978" s="6">
        <v>2</v>
      </c>
      <c r="I2978" s="6" t="s">
        <v>297</v>
      </c>
      <c r="J2978" s="6">
        <v>1</v>
      </c>
      <c r="K2978" s="6" t="s">
        <v>810</v>
      </c>
      <c r="L2978" s="8">
        <v>6</v>
      </c>
      <c r="M2978" s="6" t="s">
        <v>297</v>
      </c>
      <c r="N2978" s="6" t="s">
        <v>2921</v>
      </c>
      <c r="R2978" s="6" t="str">
        <f t="shared" si="46"/>
        <v>25234Xã Nga Hoàng21</v>
      </c>
    </row>
    <row r="2979" spans="1:18">
      <c r="A2979" s="6">
        <v>2978</v>
      </c>
      <c r="B2979" s="6">
        <v>25</v>
      </c>
      <c r="C2979" s="6" t="s">
        <v>2918</v>
      </c>
      <c r="D2979" s="6">
        <v>234</v>
      </c>
      <c r="E2979" s="6" t="s">
        <v>3022</v>
      </c>
      <c r="F2979" s="6">
        <v>8320</v>
      </c>
      <c r="G2979" s="6" t="s">
        <v>676</v>
      </c>
      <c r="H2979" s="6">
        <v>2</v>
      </c>
      <c r="I2979" s="6" t="s">
        <v>297</v>
      </c>
      <c r="J2979" s="6">
        <v>1</v>
      </c>
      <c r="K2979" s="6" t="s">
        <v>810</v>
      </c>
      <c r="L2979" s="8">
        <v>6</v>
      </c>
      <c r="M2979" s="6" t="s">
        <v>297</v>
      </c>
      <c r="N2979" s="6" t="s">
        <v>2921</v>
      </c>
      <c r="R2979" s="6" t="str">
        <f t="shared" si="46"/>
        <v>25234Xã Đồng Lạc21</v>
      </c>
    </row>
    <row r="2980" spans="1:18">
      <c r="A2980" s="6">
        <v>2979</v>
      </c>
      <c r="B2980" s="6">
        <v>25</v>
      </c>
      <c r="C2980" s="6" t="s">
        <v>2918</v>
      </c>
      <c r="D2980" s="6">
        <v>234</v>
      </c>
      <c r="E2980" s="6" t="s">
        <v>3022</v>
      </c>
      <c r="F2980" s="6">
        <v>8323</v>
      </c>
      <c r="G2980" s="6" t="s">
        <v>3029</v>
      </c>
      <c r="H2980" s="6">
        <v>2</v>
      </c>
      <c r="I2980" s="6" t="s">
        <v>297</v>
      </c>
      <c r="J2980" s="6">
        <v>1</v>
      </c>
      <c r="K2980" s="6" t="s">
        <v>810</v>
      </c>
      <c r="L2980" s="8">
        <v>6</v>
      </c>
      <c r="M2980" s="6" t="s">
        <v>297</v>
      </c>
      <c r="N2980" s="6" t="s">
        <v>2921</v>
      </c>
      <c r="R2980" s="6" t="str">
        <f t="shared" si="46"/>
        <v>25234Xã Thượng Long21</v>
      </c>
    </row>
    <row r="2981" spans="1:18">
      <c r="A2981" s="6">
        <v>2980</v>
      </c>
      <c r="B2981" s="6">
        <v>25</v>
      </c>
      <c r="C2981" s="6" t="s">
        <v>2918</v>
      </c>
      <c r="D2981" s="6">
        <v>234</v>
      </c>
      <c r="E2981" s="6" t="s">
        <v>3022</v>
      </c>
      <c r="F2981" s="6">
        <v>8326</v>
      </c>
      <c r="G2981" s="6" t="s">
        <v>2342</v>
      </c>
      <c r="H2981" s="6">
        <v>2</v>
      </c>
      <c r="I2981" s="6" t="s">
        <v>297</v>
      </c>
      <c r="J2981" s="6">
        <v>1</v>
      </c>
      <c r="K2981" s="6" t="s">
        <v>810</v>
      </c>
      <c r="L2981" s="8">
        <v>6</v>
      </c>
      <c r="M2981" s="6" t="s">
        <v>297</v>
      </c>
      <c r="N2981" s="6" t="s">
        <v>2921</v>
      </c>
      <c r="R2981" s="6" t="str">
        <f t="shared" si="46"/>
        <v>25234Xã Đồng Thịnh21</v>
      </c>
    </row>
    <row r="2982" spans="1:18">
      <c r="A2982" s="6">
        <v>2981</v>
      </c>
      <c r="B2982" s="6">
        <v>25</v>
      </c>
      <c r="C2982" s="6" t="s">
        <v>2918</v>
      </c>
      <c r="D2982" s="6">
        <v>234</v>
      </c>
      <c r="E2982" s="6" t="s">
        <v>3022</v>
      </c>
      <c r="F2982" s="6">
        <v>8329</v>
      </c>
      <c r="G2982" s="6" t="s">
        <v>1508</v>
      </c>
      <c r="H2982" s="6">
        <v>2</v>
      </c>
      <c r="I2982" s="6" t="s">
        <v>297</v>
      </c>
      <c r="J2982" s="6">
        <v>1</v>
      </c>
      <c r="K2982" s="6" t="s">
        <v>810</v>
      </c>
      <c r="L2982" s="8">
        <v>6</v>
      </c>
      <c r="M2982" s="6" t="s">
        <v>297</v>
      </c>
      <c r="N2982" s="6" t="s">
        <v>2921</v>
      </c>
      <c r="R2982" s="6" t="str">
        <f t="shared" si="46"/>
        <v>25234Xã Phúc Khánh21</v>
      </c>
    </row>
    <row r="2983" spans="1:18">
      <c r="A2983" s="6">
        <v>2982</v>
      </c>
      <c r="B2983" s="6">
        <v>25</v>
      </c>
      <c r="C2983" s="6" t="s">
        <v>2918</v>
      </c>
      <c r="D2983" s="6">
        <v>234</v>
      </c>
      <c r="E2983" s="6" t="s">
        <v>3022</v>
      </c>
      <c r="F2983" s="6">
        <v>8332</v>
      </c>
      <c r="G2983" s="6" t="s">
        <v>2554</v>
      </c>
      <c r="H2983" s="6">
        <v>2</v>
      </c>
      <c r="I2983" s="6" t="s">
        <v>297</v>
      </c>
      <c r="J2983" s="6">
        <v>1</v>
      </c>
      <c r="K2983" s="6" t="s">
        <v>810</v>
      </c>
      <c r="L2983" s="8">
        <v>6</v>
      </c>
      <c r="M2983" s="6" t="s">
        <v>297</v>
      </c>
      <c r="N2983" s="6" t="s">
        <v>2921</v>
      </c>
      <c r="R2983" s="6" t="str">
        <f t="shared" si="46"/>
        <v>25234Xã Minh Hòa21</v>
      </c>
    </row>
    <row r="2984" spans="1:18">
      <c r="A2984" s="6">
        <v>2983</v>
      </c>
      <c r="B2984" s="6">
        <v>25</v>
      </c>
      <c r="C2984" s="6" t="s">
        <v>2918</v>
      </c>
      <c r="D2984" s="6">
        <v>234</v>
      </c>
      <c r="E2984" s="6" t="s">
        <v>3022</v>
      </c>
      <c r="F2984" s="6">
        <v>8335</v>
      </c>
      <c r="G2984" s="6" t="s">
        <v>3030</v>
      </c>
      <c r="H2984" s="6">
        <v>2</v>
      </c>
      <c r="I2984" s="6" t="s">
        <v>297</v>
      </c>
      <c r="J2984" s="6">
        <v>1</v>
      </c>
      <c r="K2984" s="6" t="s">
        <v>810</v>
      </c>
      <c r="L2984" s="8">
        <v>6</v>
      </c>
      <c r="M2984" s="6" t="s">
        <v>297</v>
      </c>
      <c r="N2984" s="6" t="s">
        <v>2921</v>
      </c>
      <c r="R2984" s="6" t="str">
        <f t="shared" si="46"/>
        <v>25234Xã Ngọc Lập21</v>
      </c>
    </row>
    <row r="2985" spans="1:18">
      <c r="A2985" s="6">
        <v>2984</v>
      </c>
      <c r="B2985" s="6">
        <v>25</v>
      </c>
      <c r="C2985" s="6" t="s">
        <v>2918</v>
      </c>
      <c r="D2985" s="6">
        <v>234</v>
      </c>
      <c r="E2985" s="6" t="s">
        <v>3022</v>
      </c>
      <c r="F2985" s="6">
        <v>8338</v>
      </c>
      <c r="G2985" s="6" t="s">
        <v>3031</v>
      </c>
      <c r="H2985" s="6">
        <v>2</v>
      </c>
      <c r="I2985" s="6" t="s">
        <v>297</v>
      </c>
      <c r="J2985" s="6">
        <v>1</v>
      </c>
      <c r="K2985" s="6" t="s">
        <v>810</v>
      </c>
      <c r="L2985" s="8">
        <v>6</v>
      </c>
      <c r="M2985" s="6" t="s">
        <v>297</v>
      </c>
      <c r="N2985" s="6" t="s">
        <v>2921</v>
      </c>
      <c r="R2985" s="6" t="str">
        <f t="shared" si="46"/>
        <v>25234Xã Ngọc Đồng21</v>
      </c>
    </row>
    <row r="2986" spans="1:18">
      <c r="A2986" s="6">
        <v>2985</v>
      </c>
      <c r="B2986" s="6">
        <v>25</v>
      </c>
      <c r="C2986" s="6" t="s">
        <v>2918</v>
      </c>
      <c r="D2986" s="6">
        <v>235</v>
      </c>
      <c r="E2986" s="6" t="s">
        <v>3032</v>
      </c>
      <c r="F2986" s="6">
        <v>8341</v>
      </c>
      <c r="G2986" s="6" t="s">
        <v>3033</v>
      </c>
      <c r="H2986" s="6">
        <v>1</v>
      </c>
      <c r="I2986" s="6" t="s">
        <v>251</v>
      </c>
      <c r="J2986" s="6">
        <v>1</v>
      </c>
      <c r="K2986" s="6" t="s">
        <v>810</v>
      </c>
      <c r="L2986" s="8">
        <v>5</v>
      </c>
      <c r="M2986" s="6" t="s">
        <v>251</v>
      </c>
      <c r="N2986" s="6" t="s">
        <v>2921</v>
      </c>
      <c r="R2986" s="6" t="str">
        <f t="shared" si="46"/>
        <v>25235Thị trấn Cẩm Khê11</v>
      </c>
    </row>
    <row r="2987" spans="1:18">
      <c r="A2987" s="6">
        <v>2986</v>
      </c>
      <c r="B2987" s="6">
        <v>25</v>
      </c>
      <c r="C2987" s="6" t="s">
        <v>2918</v>
      </c>
      <c r="D2987" s="6">
        <v>235</v>
      </c>
      <c r="E2987" s="6" t="s">
        <v>3032</v>
      </c>
      <c r="F2987" s="6">
        <v>8344</v>
      </c>
      <c r="G2987" s="6" t="s">
        <v>3034</v>
      </c>
      <c r="H2987" s="6">
        <v>2</v>
      </c>
      <c r="I2987" s="6" t="s">
        <v>297</v>
      </c>
      <c r="J2987" s="6">
        <v>1</v>
      </c>
      <c r="K2987" s="6" t="s">
        <v>810</v>
      </c>
      <c r="L2987" s="8">
        <v>6</v>
      </c>
      <c r="M2987" s="6" t="s">
        <v>297</v>
      </c>
      <c r="N2987" s="6" t="s">
        <v>2921</v>
      </c>
      <c r="R2987" s="6" t="str">
        <f t="shared" si="46"/>
        <v>25235Xã Tiên Lương21</v>
      </c>
    </row>
    <row r="2988" spans="1:18">
      <c r="A2988" s="6">
        <v>2987</v>
      </c>
      <c r="B2988" s="6">
        <v>25</v>
      </c>
      <c r="C2988" s="6" t="s">
        <v>2918</v>
      </c>
      <c r="D2988" s="6">
        <v>235</v>
      </c>
      <c r="E2988" s="6" t="s">
        <v>3032</v>
      </c>
      <c r="F2988" s="6">
        <v>8347</v>
      </c>
      <c r="G2988" s="6" t="s">
        <v>2009</v>
      </c>
      <c r="H2988" s="6">
        <v>2</v>
      </c>
      <c r="I2988" s="6" t="s">
        <v>297</v>
      </c>
      <c r="J2988" s="6">
        <v>1</v>
      </c>
      <c r="K2988" s="6" t="s">
        <v>810</v>
      </c>
      <c r="L2988" s="8">
        <v>6</v>
      </c>
      <c r="M2988" s="6" t="s">
        <v>297</v>
      </c>
      <c r="N2988" s="6" t="s">
        <v>2921</v>
      </c>
      <c r="R2988" s="6" t="str">
        <f t="shared" si="46"/>
        <v>25235Xã Tuy Lộc21</v>
      </c>
    </row>
    <row r="2989" spans="1:18">
      <c r="A2989" s="6">
        <v>2988</v>
      </c>
      <c r="B2989" s="6">
        <v>25</v>
      </c>
      <c r="C2989" s="6" t="s">
        <v>2918</v>
      </c>
      <c r="D2989" s="6">
        <v>235</v>
      </c>
      <c r="E2989" s="6" t="s">
        <v>3032</v>
      </c>
      <c r="F2989" s="6">
        <v>8350</v>
      </c>
      <c r="G2989" s="6" t="s">
        <v>3035</v>
      </c>
      <c r="H2989" s="6">
        <v>2</v>
      </c>
      <c r="I2989" s="6" t="s">
        <v>297</v>
      </c>
      <c r="J2989" s="6">
        <v>1</v>
      </c>
      <c r="K2989" s="6" t="s">
        <v>810</v>
      </c>
      <c r="L2989" s="8">
        <v>6</v>
      </c>
      <c r="M2989" s="6" t="s">
        <v>297</v>
      </c>
      <c r="N2989" s="6" t="s">
        <v>2921</v>
      </c>
      <c r="R2989" s="6" t="str">
        <f t="shared" si="46"/>
        <v>25235Xã Ngô Xá21</v>
      </c>
    </row>
    <row r="2990" spans="1:18">
      <c r="A2990" s="6">
        <v>2989</v>
      </c>
      <c r="B2990" s="6">
        <v>25</v>
      </c>
      <c r="C2990" s="6" t="s">
        <v>2918</v>
      </c>
      <c r="D2990" s="6">
        <v>235</v>
      </c>
      <c r="E2990" s="6" t="s">
        <v>3032</v>
      </c>
      <c r="F2990" s="6">
        <v>8353</v>
      </c>
      <c r="G2990" s="6" t="s">
        <v>755</v>
      </c>
      <c r="H2990" s="6">
        <v>2</v>
      </c>
      <c r="I2990" s="6" t="s">
        <v>297</v>
      </c>
      <c r="J2990" s="6">
        <v>1</v>
      </c>
      <c r="K2990" s="6" t="s">
        <v>810</v>
      </c>
      <c r="L2990" s="8">
        <v>6</v>
      </c>
      <c r="M2990" s="6" t="s">
        <v>297</v>
      </c>
      <c r="N2990" s="6" t="s">
        <v>2921</v>
      </c>
      <c r="R2990" s="6" t="str">
        <f t="shared" si="46"/>
        <v>25235Xã Minh Tân21</v>
      </c>
    </row>
    <row r="2991" spans="1:18">
      <c r="A2991" s="6">
        <v>2990</v>
      </c>
      <c r="B2991" s="6">
        <v>25</v>
      </c>
      <c r="C2991" s="6" t="s">
        <v>2918</v>
      </c>
      <c r="D2991" s="6">
        <v>235</v>
      </c>
      <c r="E2991" s="6" t="s">
        <v>3032</v>
      </c>
      <c r="F2991" s="6">
        <v>8356</v>
      </c>
      <c r="G2991" s="6" t="s">
        <v>3036</v>
      </c>
      <c r="H2991" s="6">
        <v>2</v>
      </c>
      <c r="I2991" s="6" t="s">
        <v>297</v>
      </c>
      <c r="J2991" s="6">
        <v>1</v>
      </c>
      <c r="K2991" s="6" t="s">
        <v>810</v>
      </c>
      <c r="L2991" s="8">
        <v>6</v>
      </c>
      <c r="M2991" s="6" t="s">
        <v>297</v>
      </c>
      <c r="N2991" s="6" t="s">
        <v>2921</v>
      </c>
      <c r="R2991" s="6" t="str">
        <f t="shared" si="46"/>
        <v>25235Xã Phượng Vĩ21</v>
      </c>
    </row>
    <row r="2992" spans="1:18">
      <c r="A2992" s="6">
        <v>2991</v>
      </c>
      <c r="B2992" s="6">
        <v>25</v>
      </c>
      <c r="C2992" s="6" t="s">
        <v>2918</v>
      </c>
      <c r="D2992" s="6">
        <v>235</v>
      </c>
      <c r="E2992" s="6" t="s">
        <v>3032</v>
      </c>
      <c r="F2992" s="6">
        <v>8362</v>
      </c>
      <c r="G2992" s="6" t="s">
        <v>3037</v>
      </c>
      <c r="H2992" s="6">
        <v>2</v>
      </c>
      <c r="I2992" s="6" t="s">
        <v>297</v>
      </c>
      <c r="J2992" s="6">
        <v>1</v>
      </c>
      <c r="K2992" s="6" t="s">
        <v>810</v>
      </c>
      <c r="L2992" s="8">
        <v>6</v>
      </c>
      <c r="M2992" s="6" t="s">
        <v>297</v>
      </c>
      <c r="N2992" s="6" t="s">
        <v>2921</v>
      </c>
      <c r="R2992" s="6" t="str">
        <f t="shared" si="46"/>
        <v>25235Xã Thụy Liễu21</v>
      </c>
    </row>
    <row r="2993" spans="1:18">
      <c r="A2993" s="6">
        <v>2992</v>
      </c>
      <c r="B2993" s="6">
        <v>25</v>
      </c>
      <c r="C2993" s="6" t="s">
        <v>2918</v>
      </c>
      <c r="D2993" s="6">
        <v>235</v>
      </c>
      <c r="E2993" s="6" t="s">
        <v>3032</v>
      </c>
      <c r="F2993" s="6">
        <v>8374</v>
      </c>
      <c r="G2993" s="6" t="s">
        <v>3038</v>
      </c>
      <c r="H2993" s="6">
        <v>2</v>
      </c>
      <c r="I2993" s="6" t="s">
        <v>297</v>
      </c>
      <c r="J2993" s="6">
        <v>1</v>
      </c>
      <c r="K2993" s="6" t="s">
        <v>810</v>
      </c>
      <c r="L2993" s="8">
        <v>6</v>
      </c>
      <c r="M2993" s="6" t="s">
        <v>297</v>
      </c>
      <c r="N2993" s="6" t="s">
        <v>2921</v>
      </c>
      <c r="R2993" s="6" t="str">
        <f t="shared" si="46"/>
        <v>25235Xã Tùng Khê21</v>
      </c>
    </row>
    <row r="2994" spans="1:18">
      <c r="A2994" s="6">
        <v>2993</v>
      </c>
      <c r="B2994" s="6">
        <v>25</v>
      </c>
      <c r="C2994" s="6" t="s">
        <v>2918</v>
      </c>
      <c r="D2994" s="6">
        <v>235</v>
      </c>
      <c r="E2994" s="6" t="s">
        <v>3032</v>
      </c>
      <c r="F2994" s="6">
        <v>8377</v>
      </c>
      <c r="G2994" s="6" t="s">
        <v>3039</v>
      </c>
      <c r="H2994" s="6">
        <v>2</v>
      </c>
      <c r="I2994" s="6" t="s">
        <v>297</v>
      </c>
      <c r="J2994" s="6">
        <v>1</v>
      </c>
      <c r="K2994" s="6" t="s">
        <v>810</v>
      </c>
      <c r="L2994" s="8">
        <v>6</v>
      </c>
      <c r="M2994" s="6" t="s">
        <v>297</v>
      </c>
      <c r="N2994" s="6" t="s">
        <v>2921</v>
      </c>
      <c r="R2994" s="6" t="str">
        <f t="shared" si="46"/>
        <v>25235Xã Tam Sơn21</v>
      </c>
    </row>
    <row r="2995" spans="1:18">
      <c r="A2995" s="6">
        <v>2994</v>
      </c>
      <c r="B2995" s="6">
        <v>25</v>
      </c>
      <c r="C2995" s="6" t="s">
        <v>2918</v>
      </c>
      <c r="D2995" s="6">
        <v>235</v>
      </c>
      <c r="E2995" s="6" t="s">
        <v>3032</v>
      </c>
      <c r="F2995" s="6">
        <v>8380</v>
      </c>
      <c r="G2995" s="6" t="s">
        <v>3040</v>
      </c>
      <c r="H2995" s="6">
        <v>2</v>
      </c>
      <c r="I2995" s="6" t="s">
        <v>297</v>
      </c>
      <c r="J2995" s="6">
        <v>1</v>
      </c>
      <c r="K2995" s="6" t="s">
        <v>810</v>
      </c>
      <c r="L2995" s="8">
        <v>6</v>
      </c>
      <c r="M2995" s="6" t="s">
        <v>297</v>
      </c>
      <c r="N2995" s="6" t="s">
        <v>2921</v>
      </c>
      <c r="R2995" s="6" t="str">
        <f t="shared" si="46"/>
        <v>25235Xã Văn Bán21</v>
      </c>
    </row>
    <row r="2996" spans="1:18">
      <c r="A2996" s="6">
        <v>2995</v>
      </c>
      <c r="B2996" s="6">
        <v>25</v>
      </c>
      <c r="C2996" s="6" t="s">
        <v>2918</v>
      </c>
      <c r="D2996" s="6">
        <v>235</v>
      </c>
      <c r="E2996" s="6" t="s">
        <v>3032</v>
      </c>
      <c r="F2996" s="6">
        <v>8383</v>
      </c>
      <c r="G2996" s="6" t="s">
        <v>3041</v>
      </c>
      <c r="H2996" s="6">
        <v>2</v>
      </c>
      <c r="I2996" s="6" t="s">
        <v>297</v>
      </c>
      <c r="J2996" s="6">
        <v>1</v>
      </c>
      <c r="K2996" s="6" t="s">
        <v>810</v>
      </c>
      <c r="L2996" s="8">
        <v>6</v>
      </c>
      <c r="M2996" s="6" t="s">
        <v>297</v>
      </c>
      <c r="N2996" s="6" t="s">
        <v>2921</v>
      </c>
      <c r="R2996" s="6" t="str">
        <f t="shared" si="46"/>
        <v>25235Xã Cấp Dẫn21</v>
      </c>
    </row>
    <row r="2997" spans="1:18">
      <c r="A2997" s="6">
        <v>2996</v>
      </c>
      <c r="B2997" s="6">
        <v>25</v>
      </c>
      <c r="C2997" s="6" t="s">
        <v>2918</v>
      </c>
      <c r="D2997" s="6">
        <v>235</v>
      </c>
      <c r="E2997" s="6" t="s">
        <v>3032</v>
      </c>
      <c r="F2997" s="6">
        <v>8389</v>
      </c>
      <c r="G2997" s="6" t="s">
        <v>3042</v>
      </c>
      <c r="H2997" s="6">
        <v>2</v>
      </c>
      <c r="I2997" s="6" t="s">
        <v>297</v>
      </c>
      <c r="J2997" s="6">
        <v>1</v>
      </c>
      <c r="K2997" s="6" t="s">
        <v>810</v>
      </c>
      <c r="L2997" s="8">
        <v>6</v>
      </c>
      <c r="M2997" s="6" t="s">
        <v>297</v>
      </c>
      <c r="N2997" s="6" t="s">
        <v>2921</v>
      </c>
      <c r="R2997" s="6" t="str">
        <f t="shared" si="46"/>
        <v>25235Xã Xương Thịnh21</v>
      </c>
    </row>
    <row r="2998" spans="1:18">
      <c r="A2998" s="6">
        <v>2997</v>
      </c>
      <c r="B2998" s="6">
        <v>25</v>
      </c>
      <c r="C2998" s="6" t="s">
        <v>2918</v>
      </c>
      <c r="D2998" s="6">
        <v>235</v>
      </c>
      <c r="E2998" s="6" t="s">
        <v>3032</v>
      </c>
      <c r="F2998" s="6">
        <v>8392</v>
      </c>
      <c r="G2998" s="6" t="s">
        <v>3043</v>
      </c>
      <c r="H2998" s="6">
        <v>2</v>
      </c>
      <c r="I2998" s="6" t="s">
        <v>297</v>
      </c>
      <c r="J2998" s="6">
        <v>1</v>
      </c>
      <c r="K2998" s="6" t="s">
        <v>810</v>
      </c>
      <c r="L2998" s="8">
        <v>6</v>
      </c>
      <c r="M2998" s="6" t="s">
        <v>297</v>
      </c>
      <c r="N2998" s="6" t="s">
        <v>2921</v>
      </c>
      <c r="R2998" s="6" t="str">
        <f t="shared" si="46"/>
        <v>25235Xã Phú Khê21</v>
      </c>
    </row>
    <row r="2999" spans="1:18">
      <c r="A2999" s="6">
        <v>2998</v>
      </c>
      <c r="B2999" s="6">
        <v>25</v>
      </c>
      <c r="C2999" s="6" t="s">
        <v>2918</v>
      </c>
      <c r="D2999" s="6">
        <v>235</v>
      </c>
      <c r="E2999" s="6" t="s">
        <v>3032</v>
      </c>
      <c r="F2999" s="6">
        <v>8395</v>
      </c>
      <c r="G2999" s="6" t="s">
        <v>3044</v>
      </c>
      <c r="H2999" s="6">
        <v>2</v>
      </c>
      <c r="I2999" s="6" t="s">
        <v>297</v>
      </c>
      <c r="J2999" s="6">
        <v>1</v>
      </c>
      <c r="K2999" s="6" t="s">
        <v>810</v>
      </c>
      <c r="L2999" s="8">
        <v>6</v>
      </c>
      <c r="M2999" s="6" t="s">
        <v>297</v>
      </c>
      <c r="N2999" s="6" t="s">
        <v>2921</v>
      </c>
      <c r="R2999" s="6" t="str">
        <f t="shared" si="46"/>
        <v>25235Xã Sơn Tình21</v>
      </c>
    </row>
    <row r="3000" spans="1:18">
      <c r="A3000" s="6">
        <v>2999</v>
      </c>
      <c r="B3000" s="6">
        <v>25</v>
      </c>
      <c r="C3000" s="6" t="s">
        <v>2918</v>
      </c>
      <c r="D3000" s="6">
        <v>235</v>
      </c>
      <c r="E3000" s="6" t="s">
        <v>3032</v>
      </c>
      <c r="F3000" s="6">
        <v>8398</v>
      </c>
      <c r="G3000" s="6" t="s">
        <v>3045</v>
      </c>
      <c r="H3000" s="6">
        <v>2</v>
      </c>
      <c r="I3000" s="6" t="s">
        <v>297</v>
      </c>
      <c r="J3000" s="6">
        <v>1</v>
      </c>
      <c r="K3000" s="6" t="s">
        <v>810</v>
      </c>
      <c r="L3000" s="8">
        <v>6</v>
      </c>
      <c r="M3000" s="6" t="s">
        <v>297</v>
      </c>
      <c r="N3000" s="6" t="s">
        <v>2921</v>
      </c>
      <c r="R3000" s="6" t="str">
        <f t="shared" si="46"/>
        <v>25235Xã Yên Tập21</v>
      </c>
    </row>
    <row r="3001" spans="1:18">
      <c r="A3001" s="6">
        <v>3000</v>
      </c>
      <c r="B3001" s="6">
        <v>25</v>
      </c>
      <c r="C3001" s="6" t="s">
        <v>2918</v>
      </c>
      <c r="D3001" s="6">
        <v>235</v>
      </c>
      <c r="E3001" s="6" t="s">
        <v>3032</v>
      </c>
      <c r="F3001" s="6">
        <v>8401</v>
      </c>
      <c r="G3001" s="6" t="s">
        <v>3046</v>
      </c>
      <c r="H3001" s="6">
        <v>2</v>
      </c>
      <c r="I3001" s="6" t="s">
        <v>297</v>
      </c>
      <c r="J3001" s="6">
        <v>1</v>
      </c>
      <c r="K3001" s="6" t="s">
        <v>810</v>
      </c>
      <c r="L3001" s="8">
        <v>6</v>
      </c>
      <c r="M3001" s="6" t="s">
        <v>297</v>
      </c>
      <c r="N3001" s="6" t="s">
        <v>2921</v>
      </c>
      <c r="R3001" s="6" t="str">
        <f t="shared" si="46"/>
        <v>25235Xã Hương Lung21</v>
      </c>
    </row>
    <row r="3002" spans="1:18">
      <c r="A3002" s="6">
        <v>3001</v>
      </c>
      <c r="B3002" s="6">
        <v>25</v>
      </c>
      <c r="C3002" s="6" t="s">
        <v>2918</v>
      </c>
      <c r="D3002" s="6">
        <v>235</v>
      </c>
      <c r="E3002" s="6" t="s">
        <v>3032</v>
      </c>
      <c r="F3002" s="6">
        <v>8404</v>
      </c>
      <c r="G3002" s="6" t="s">
        <v>3047</v>
      </c>
      <c r="H3002" s="6">
        <v>2</v>
      </c>
      <c r="I3002" s="6" t="s">
        <v>297</v>
      </c>
      <c r="J3002" s="6">
        <v>1</v>
      </c>
      <c r="K3002" s="6" t="s">
        <v>810</v>
      </c>
      <c r="L3002" s="8">
        <v>6</v>
      </c>
      <c r="M3002" s="6" t="s">
        <v>297</v>
      </c>
      <c r="N3002" s="6" t="s">
        <v>2921</v>
      </c>
      <c r="R3002" s="6" t="str">
        <f t="shared" si="46"/>
        <v>25235Xã Tạ Xá21</v>
      </c>
    </row>
    <row r="3003" spans="1:18">
      <c r="A3003" s="6">
        <v>3002</v>
      </c>
      <c r="B3003" s="6">
        <v>25</v>
      </c>
      <c r="C3003" s="6" t="s">
        <v>2918</v>
      </c>
      <c r="D3003" s="6">
        <v>235</v>
      </c>
      <c r="E3003" s="6" t="s">
        <v>3032</v>
      </c>
      <c r="F3003" s="6">
        <v>8407</v>
      </c>
      <c r="G3003" s="6" t="s">
        <v>2401</v>
      </c>
      <c r="H3003" s="6">
        <v>2</v>
      </c>
      <c r="I3003" s="6" t="s">
        <v>297</v>
      </c>
      <c r="J3003" s="6">
        <v>1</v>
      </c>
      <c r="K3003" s="6" t="s">
        <v>810</v>
      </c>
      <c r="L3003" s="8">
        <v>6</v>
      </c>
      <c r="M3003" s="6" t="s">
        <v>297</v>
      </c>
      <c r="N3003" s="6" t="s">
        <v>2921</v>
      </c>
      <c r="R3003" s="6" t="str">
        <f t="shared" si="46"/>
        <v>25235Xã Phú Lạc21</v>
      </c>
    </row>
    <row r="3004" spans="1:18">
      <c r="A3004" s="6">
        <v>3003</v>
      </c>
      <c r="B3004" s="6">
        <v>25</v>
      </c>
      <c r="C3004" s="6" t="s">
        <v>2918</v>
      </c>
      <c r="D3004" s="6">
        <v>235</v>
      </c>
      <c r="E3004" s="6" t="s">
        <v>3032</v>
      </c>
      <c r="F3004" s="6">
        <v>8413</v>
      </c>
      <c r="G3004" s="6" t="s">
        <v>3048</v>
      </c>
      <c r="H3004" s="6">
        <v>2</v>
      </c>
      <c r="I3004" s="6" t="s">
        <v>297</v>
      </c>
      <c r="J3004" s="6">
        <v>1</v>
      </c>
      <c r="K3004" s="6" t="s">
        <v>810</v>
      </c>
      <c r="L3004" s="8">
        <v>6</v>
      </c>
      <c r="M3004" s="6" t="s">
        <v>297</v>
      </c>
      <c r="N3004" s="6" t="s">
        <v>2921</v>
      </c>
      <c r="R3004" s="6" t="str">
        <f t="shared" si="46"/>
        <v>25235Xã Chương Xá21</v>
      </c>
    </row>
    <row r="3005" spans="1:18">
      <c r="A3005" s="6">
        <v>3004</v>
      </c>
      <c r="B3005" s="6">
        <v>25</v>
      </c>
      <c r="C3005" s="6" t="s">
        <v>2918</v>
      </c>
      <c r="D3005" s="6">
        <v>235</v>
      </c>
      <c r="E3005" s="6" t="s">
        <v>3032</v>
      </c>
      <c r="F3005" s="6">
        <v>8416</v>
      </c>
      <c r="G3005" s="6" t="s">
        <v>2473</v>
      </c>
      <c r="H3005" s="6">
        <v>2</v>
      </c>
      <c r="I3005" s="6" t="s">
        <v>297</v>
      </c>
      <c r="J3005" s="6">
        <v>1</v>
      </c>
      <c r="K3005" s="6" t="s">
        <v>810</v>
      </c>
      <c r="L3005" s="8">
        <v>6</v>
      </c>
      <c r="M3005" s="6" t="s">
        <v>297</v>
      </c>
      <c r="N3005" s="6" t="s">
        <v>2921</v>
      </c>
      <c r="R3005" s="6" t="str">
        <f t="shared" si="46"/>
        <v>25235Xã Hùng Việt21</v>
      </c>
    </row>
    <row r="3006" spans="1:18">
      <c r="A3006" s="6">
        <v>3005</v>
      </c>
      <c r="B3006" s="6">
        <v>25</v>
      </c>
      <c r="C3006" s="6" t="s">
        <v>2918</v>
      </c>
      <c r="D3006" s="6">
        <v>235</v>
      </c>
      <c r="E3006" s="6" t="s">
        <v>3032</v>
      </c>
      <c r="F3006" s="6">
        <v>8419</v>
      </c>
      <c r="G3006" s="6" t="s">
        <v>3049</v>
      </c>
      <c r="H3006" s="6">
        <v>2</v>
      </c>
      <c r="I3006" s="6" t="s">
        <v>297</v>
      </c>
      <c r="J3006" s="6">
        <v>1</v>
      </c>
      <c r="K3006" s="6" t="s">
        <v>810</v>
      </c>
      <c r="L3006" s="8">
        <v>6</v>
      </c>
      <c r="M3006" s="6" t="s">
        <v>297</v>
      </c>
      <c r="N3006" s="6" t="s">
        <v>2921</v>
      </c>
      <c r="R3006" s="6" t="str">
        <f t="shared" si="46"/>
        <v>25235Xã Văn Khúc21</v>
      </c>
    </row>
    <row r="3007" spans="1:18">
      <c r="A3007" s="6">
        <v>3006</v>
      </c>
      <c r="B3007" s="6">
        <v>25</v>
      </c>
      <c r="C3007" s="6" t="s">
        <v>2918</v>
      </c>
      <c r="D3007" s="6">
        <v>235</v>
      </c>
      <c r="E3007" s="6" t="s">
        <v>3032</v>
      </c>
      <c r="F3007" s="6">
        <v>8422</v>
      </c>
      <c r="G3007" s="6" t="s">
        <v>3050</v>
      </c>
      <c r="H3007" s="6">
        <v>2</v>
      </c>
      <c r="I3007" s="6" t="s">
        <v>297</v>
      </c>
      <c r="J3007" s="6">
        <v>1</v>
      </c>
      <c r="K3007" s="6" t="s">
        <v>810</v>
      </c>
      <c r="L3007" s="8">
        <v>6</v>
      </c>
      <c r="M3007" s="6" t="s">
        <v>297</v>
      </c>
      <c r="N3007" s="6" t="s">
        <v>2921</v>
      </c>
      <c r="R3007" s="6" t="str">
        <f t="shared" si="46"/>
        <v>25235Xã Yên Dưỡng21</v>
      </c>
    </row>
    <row r="3008" spans="1:18">
      <c r="A3008" s="6">
        <v>3007</v>
      </c>
      <c r="B3008" s="6">
        <v>25</v>
      </c>
      <c r="C3008" s="6" t="s">
        <v>2918</v>
      </c>
      <c r="D3008" s="6">
        <v>235</v>
      </c>
      <c r="E3008" s="6" t="s">
        <v>3032</v>
      </c>
      <c r="F3008" s="6">
        <v>8428</v>
      </c>
      <c r="G3008" s="6" t="s">
        <v>3051</v>
      </c>
      <c r="H3008" s="6">
        <v>2</v>
      </c>
      <c r="I3008" s="6" t="s">
        <v>297</v>
      </c>
      <c r="J3008" s="6">
        <v>1</v>
      </c>
      <c r="K3008" s="6" t="s">
        <v>810</v>
      </c>
      <c r="L3008" s="8">
        <v>6</v>
      </c>
      <c r="M3008" s="6" t="s">
        <v>297</v>
      </c>
      <c r="N3008" s="6" t="s">
        <v>2921</v>
      </c>
      <c r="R3008" s="6" t="str">
        <f t="shared" si="46"/>
        <v>25235Xã Điêu Lương21</v>
      </c>
    </row>
    <row r="3009" spans="1:18">
      <c r="A3009" s="6">
        <v>3008</v>
      </c>
      <c r="B3009" s="6">
        <v>25</v>
      </c>
      <c r="C3009" s="6" t="s">
        <v>2918</v>
      </c>
      <c r="D3009" s="6">
        <v>235</v>
      </c>
      <c r="E3009" s="6" t="s">
        <v>3032</v>
      </c>
      <c r="F3009" s="6">
        <v>8431</v>
      </c>
      <c r="G3009" s="6" t="s">
        <v>3052</v>
      </c>
      <c r="H3009" s="6">
        <v>2</v>
      </c>
      <c r="I3009" s="6" t="s">
        <v>297</v>
      </c>
      <c r="J3009" s="6">
        <v>1</v>
      </c>
      <c r="K3009" s="6" t="s">
        <v>810</v>
      </c>
      <c r="L3009" s="8">
        <v>6</v>
      </c>
      <c r="M3009" s="6" t="s">
        <v>297</v>
      </c>
      <c r="N3009" s="6" t="s">
        <v>2921</v>
      </c>
      <c r="R3009" s="6" t="str">
        <f t="shared" si="46"/>
        <v>25235Xã Đồng Lương21</v>
      </c>
    </row>
    <row r="3010" spans="1:18">
      <c r="A3010" s="6">
        <v>3009</v>
      </c>
      <c r="B3010" s="6">
        <v>25</v>
      </c>
      <c r="C3010" s="6" t="s">
        <v>2918</v>
      </c>
      <c r="D3010" s="6">
        <v>236</v>
      </c>
      <c r="E3010" s="6" t="s">
        <v>3053</v>
      </c>
      <c r="F3010" s="6">
        <v>8434</v>
      </c>
      <c r="G3010" s="6" t="s">
        <v>3054</v>
      </c>
      <c r="H3010" s="6">
        <v>1</v>
      </c>
      <c r="I3010" s="6" t="s">
        <v>251</v>
      </c>
      <c r="J3010" s="6">
        <v>1</v>
      </c>
      <c r="K3010" s="6" t="s">
        <v>810</v>
      </c>
      <c r="L3010" s="8">
        <v>5</v>
      </c>
      <c r="M3010" s="6" t="s">
        <v>251</v>
      </c>
      <c r="N3010" s="6" t="s">
        <v>2921</v>
      </c>
      <c r="R3010" s="6" t="str">
        <f t="shared" si="46"/>
        <v>25236Thị trấn Hưng Hoá11</v>
      </c>
    </row>
    <row r="3011" spans="1:18">
      <c r="A3011" s="6">
        <v>3010</v>
      </c>
      <c r="B3011" s="6">
        <v>25</v>
      </c>
      <c r="C3011" s="6" t="s">
        <v>2918</v>
      </c>
      <c r="D3011" s="6">
        <v>236</v>
      </c>
      <c r="E3011" s="6" t="s">
        <v>3053</v>
      </c>
      <c r="F3011" s="6">
        <v>8440</v>
      </c>
      <c r="G3011" s="6" t="s">
        <v>3055</v>
      </c>
      <c r="H3011" s="6">
        <v>2</v>
      </c>
      <c r="I3011" s="6" t="s">
        <v>297</v>
      </c>
      <c r="J3011" s="6">
        <v>1</v>
      </c>
      <c r="K3011" s="6" t="s">
        <v>810</v>
      </c>
      <c r="L3011" s="8">
        <v>6</v>
      </c>
      <c r="M3011" s="6" t="s">
        <v>297</v>
      </c>
      <c r="N3011" s="6" t="s">
        <v>2921</v>
      </c>
      <c r="R3011" s="6" t="str">
        <f t="shared" ref="R3011:R3074" si="47">CONCATENATE(B3011,D3011,G3011,H3011,J3011)</f>
        <v>25236Xã Hiền Quan21</v>
      </c>
    </row>
    <row r="3012" spans="1:18">
      <c r="A3012" s="6">
        <v>3011</v>
      </c>
      <c r="B3012" s="6">
        <v>25</v>
      </c>
      <c r="C3012" s="6" t="s">
        <v>2918</v>
      </c>
      <c r="D3012" s="6">
        <v>236</v>
      </c>
      <c r="E3012" s="6" t="s">
        <v>3053</v>
      </c>
      <c r="F3012" s="6">
        <v>8443</v>
      </c>
      <c r="G3012" s="6" t="s">
        <v>360</v>
      </c>
      <c r="H3012" s="6">
        <v>2</v>
      </c>
      <c r="I3012" s="6" t="s">
        <v>297</v>
      </c>
      <c r="J3012" s="6">
        <v>1</v>
      </c>
      <c r="K3012" s="6" t="s">
        <v>810</v>
      </c>
      <c r="L3012" s="8">
        <v>6</v>
      </c>
      <c r="M3012" s="6" t="s">
        <v>297</v>
      </c>
      <c r="N3012" s="6" t="s">
        <v>2921</v>
      </c>
      <c r="R3012" s="6" t="str">
        <f t="shared" si="47"/>
        <v>25236Xã Bắc Sơn21</v>
      </c>
    </row>
    <row r="3013" spans="1:18">
      <c r="A3013" s="6">
        <v>3012</v>
      </c>
      <c r="B3013" s="6">
        <v>25</v>
      </c>
      <c r="C3013" s="6" t="s">
        <v>2918</v>
      </c>
      <c r="D3013" s="6">
        <v>236</v>
      </c>
      <c r="E3013" s="6" t="s">
        <v>3053</v>
      </c>
      <c r="F3013" s="6">
        <v>8446</v>
      </c>
      <c r="G3013" s="6" t="s">
        <v>3056</v>
      </c>
      <c r="H3013" s="6">
        <v>2</v>
      </c>
      <c r="I3013" s="6" t="s">
        <v>297</v>
      </c>
      <c r="J3013" s="6">
        <v>1</v>
      </c>
      <c r="K3013" s="6" t="s">
        <v>810</v>
      </c>
      <c r="L3013" s="8">
        <v>6</v>
      </c>
      <c r="M3013" s="6" t="s">
        <v>297</v>
      </c>
      <c r="N3013" s="6" t="s">
        <v>2921</v>
      </c>
      <c r="R3013" s="6" t="str">
        <f t="shared" si="47"/>
        <v>25236Xã Thanh Uyên21</v>
      </c>
    </row>
    <row r="3014" spans="1:18">
      <c r="A3014" s="6">
        <v>3013</v>
      </c>
      <c r="B3014" s="6">
        <v>25</v>
      </c>
      <c r="C3014" s="6" t="s">
        <v>2918</v>
      </c>
      <c r="D3014" s="6">
        <v>236</v>
      </c>
      <c r="E3014" s="6" t="s">
        <v>3053</v>
      </c>
      <c r="F3014" s="6">
        <v>8461</v>
      </c>
      <c r="G3014" s="6" t="s">
        <v>3057</v>
      </c>
      <c r="H3014" s="6">
        <v>2</v>
      </c>
      <c r="I3014" s="6" t="s">
        <v>297</v>
      </c>
      <c r="J3014" s="6">
        <v>1</v>
      </c>
      <c r="K3014" s="6" t="s">
        <v>810</v>
      </c>
      <c r="L3014" s="8">
        <v>6</v>
      </c>
      <c r="M3014" s="6" t="s">
        <v>297</v>
      </c>
      <c r="N3014" s="6" t="s">
        <v>2921</v>
      </c>
      <c r="R3014" s="6" t="str">
        <f t="shared" si="47"/>
        <v>25236Xã Lam Sơn21</v>
      </c>
    </row>
    <row r="3015" spans="1:18">
      <c r="A3015" s="6">
        <v>3014</v>
      </c>
      <c r="B3015" s="6">
        <v>25</v>
      </c>
      <c r="C3015" s="6" t="s">
        <v>2918</v>
      </c>
      <c r="D3015" s="6">
        <v>236</v>
      </c>
      <c r="E3015" s="6" t="s">
        <v>3053</v>
      </c>
      <c r="F3015" s="6">
        <v>8467</v>
      </c>
      <c r="G3015" s="6" t="s">
        <v>3058</v>
      </c>
      <c r="H3015" s="6">
        <v>2</v>
      </c>
      <c r="I3015" s="6" t="s">
        <v>297</v>
      </c>
      <c r="J3015" s="6">
        <v>1</v>
      </c>
      <c r="K3015" s="6" t="s">
        <v>810</v>
      </c>
      <c r="L3015" s="8">
        <v>6</v>
      </c>
      <c r="M3015" s="6" t="s">
        <v>297</v>
      </c>
      <c r="N3015" s="6" t="s">
        <v>2921</v>
      </c>
      <c r="R3015" s="6" t="str">
        <f t="shared" si="47"/>
        <v>25236Xã Vạn Xuân21</v>
      </c>
    </row>
    <row r="3016" spans="1:18">
      <c r="A3016" s="6">
        <v>3015</v>
      </c>
      <c r="B3016" s="6">
        <v>25</v>
      </c>
      <c r="C3016" s="6" t="s">
        <v>2918</v>
      </c>
      <c r="D3016" s="6">
        <v>236</v>
      </c>
      <c r="E3016" s="6" t="s">
        <v>3053</v>
      </c>
      <c r="F3016" s="6">
        <v>8470</v>
      </c>
      <c r="G3016" s="6" t="s">
        <v>3059</v>
      </c>
      <c r="H3016" s="6">
        <v>2</v>
      </c>
      <c r="I3016" s="6" t="s">
        <v>297</v>
      </c>
      <c r="J3016" s="6">
        <v>1</v>
      </c>
      <c r="K3016" s="6" t="s">
        <v>810</v>
      </c>
      <c r="L3016" s="8">
        <v>6</v>
      </c>
      <c r="M3016" s="6" t="s">
        <v>297</v>
      </c>
      <c r="N3016" s="6" t="s">
        <v>2921</v>
      </c>
      <c r="R3016" s="6" t="str">
        <f t="shared" si="47"/>
        <v>25236Xã Quang Húc21</v>
      </c>
    </row>
    <row r="3017" spans="1:18">
      <c r="A3017" s="6">
        <v>3016</v>
      </c>
      <c r="B3017" s="6">
        <v>25</v>
      </c>
      <c r="C3017" s="6" t="s">
        <v>2918</v>
      </c>
      <c r="D3017" s="6">
        <v>236</v>
      </c>
      <c r="E3017" s="6" t="s">
        <v>3053</v>
      </c>
      <c r="F3017" s="6">
        <v>8473</v>
      </c>
      <c r="G3017" s="6" t="s">
        <v>3060</v>
      </c>
      <c r="H3017" s="6">
        <v>2</v>
      </c>
      <c r="I3017" s="6" t="s">
        <v>297</v>
      </c>
      <c r="J3017" s="6">
        <v>1</v>
      </c>
      <c r="K3017" s="6" t="s">
        <v>810</v>
      </c>
      <c r="L3017" s="8">
        <v>6</v>
      </c>
      <c r="M3017" s="6" t="s">
        <v>297</v>
      </c>
      <c r="N3017" s="6" t="s">
        <v>2921</v>
      </c>
      <c r="R3017" s="6" t="str">
        <f t="shared" si="47"/>
        <v>25236Xã Hương Nộn21</v>
      </c>
    </row>
    <row r="3018" spans="1:18">
      <c r="A3018" s="6">
        <v>3017</v>
      </c>
      <c r="B3018" s="6">
        <v>25</v>
      </c>
      <c r="C3018" s="6" t="s">
        <v>2918</v>
      </c>
      <c r="D3018" s="6">
        <v>236</v>
      </c>
      <c r="E3018" s="6" t="s">
        <v>3053</v>
      </c>
      <c r="F3018" s="6">
        <v>8476</v>
      </c>
      <c r="G3018" s="6" t="s">
        <v>3061</v>
      </c>
      <c r="H3018" s="6">
        <v>2</v>
      </c>
      <c r="I3018" s="6" t="s">
        <v>297</v>
      </c>
      <c r="J3018" s="6">
        <v>1</v>
      </c>
      <c r="K3018" s="6" t="s">
        <v>810</v>
      </c>
      <c r="L3018" s="8">
        <v>6</v>
      </c>
      <c r="M3018" s="6" t="s">
        <v>297</v>
      </c>
      <c r="N3018" s="6" t="s">
        <v>2921</v>
      </c>
      <c r="R3018" s="6" t="str">
        <f t="shared" si="47"/>
        <v>25236Xã Tề Lễ21</v>
      </c>
    </row>
    <row r="3019" spans="1:18">
      <c r="A3019" s="6">
        <v>3018</v>
      </c>
      <c r="B3019" s="6">
        <v>25</v>
      </c>
      <c r="C3019" s="6" t="s">
        <v>2918</v>
      </c>
      <c r="D3019" s="6">
        <v>236</v>
      </c>
      <c r="E3019" s="6" t="s">
        <v>3053</v>
      </c>
      <c r="F3019" s="6">
        <v>8479</v>
      </c>
      <c r="G3019" s="6" t="s">
        <v>3062</v>
      </c>
      <c r="H3019" s="6">
        <v>2</v>
      </c>
      <c r="I3019" s="6" t="s">
        <v>297</v>
      </c>
      <c r="J3019" s="6">
        <v>1</v>
      </c>
      <c r="K3019" s="6" t="s">
        <v>810</v>
      </c>
      <c r="L3019" s="8">
        <v>6</v>
      </c>
      <c r="M3019" s="6" t="s">
        <v>297</v>
      </c>
      <c r="N3019" s="6" t="s">
        <v>2921</v>
      </c>
      <c r="R3019" s="6" t="str">
        <f t="shared" si="47"/>
        <v>25236Xã Thọ Văn21</v>
      </c>
    </row>
    <row r="3020" spans="1:18">
      <c r="A3020" s="6">
        <v>3019</v>
      </c>
      <c r="B3020" s="6">
        <v>25</v>
      </c>
      <c r="C3020" s="6" t="s">
        <v>2918</v>
      </c>
      <c r="D3020" s="6">
        <v>236</v>
      </c>
      <c r="E3020" s="6" t="s">
        <v>3053</v>
      </c>
      <c r="F3020" s="6">
        <v>8482</v>
      </c>
      <c r="G3020" s="6" t="s">
        <v>634</v>
      </c>
      <c r="H3020" s="6">
        <v>2</v>
      </c>
      <c r="I3020" s="6" t="s">
        <v>297</v>
      </c>
      <c r="J3020" s="6">
        <v>1</v>
      </c>
      <c r="K3020" s="6" t="s">
        <v>810</v>
      </c>
      <c r="L3020" s="8">
        <v>6</v>
      </c>
      <c r="M3020" s="6" t="s">
        <v>297</v>
      </c>
      <c r="N3020" s="6" t="s">
        <v>2921</v>
      </c>
      <c r="R3020" s="6" t="str">
        <f t="shared" si="47"/>
        <v>25236Xã Dị Nậu21</v>
      </c>
    </row>
    <row r="3021" spans="1:18">
      <c r="A3021" s="6">
        <v>3020</v>
      </c>
      <c r="B3021" s="6">
        <v>25</v>
      </c>
      <c r="C3021" s="6" t="s">
        <v>2918</v>
      </c>
      <c r="D3021" s="6">
        <v>236</v>
      </c>
      <c r="E3021" s="6" t="s">
        <v>3053</v>
      </c>
      <c r="F3021" s="6">
        <v>8491</v>
      </c>
      <c r="G3021" s="6" t="s">
        <v>3063</v>
      </c>
      <c r="H3021" s="6">
        <v>2</v>
      </c>
      <c r="I3021" s="6" t="s">
        <v>297</v>
      </c>
      <c r="J3021" s="6">
        <v>1</v>
      </c>
      <c r="K3021" s="6" t="s">
        <v>810</v>
      </c>
      <c r="L3021" s="8">
        <v>6</v>
      </c>
      <c r="M3021" s="6" t="s">
        <v>297</v>
      </c>
      <c r="N3021" s="6" t="s">
        <v>2921</v>
      </c>
      <c r="R3021" s="6" t="str">
        <f t="shared" si="47"/>
        <v>25236Xã Dân Quyền21</v>
      </c>
    </row>
    <row r="3022" spans="1:18">
      <c r="A3022" s="6">
        <v>3021</v>
      </c>
      <c r="B3022" s="6">
        <v>25</v>
      </c>
      <c r="C3022" s="6" t="s">
        <v>2918</v>
      </c>
      <c r="D3022" s="6">
        <v>237</v>
      </c>
      <c r="E3022" s="6" t="s">
        <v>3064</v>
      </c>
      <c r="F3022" s="6">
        <v>8494</v>
      </c>
      <c r="G3022" s="6" t="s">
        <v>3065</v>
      </c>
      <c r="H3022" s="6">
        <v>1</v>
      </c>
      <c r="I3022" s="6" t="s">
        <v>251</v>
      </c>
      <c r="J3022" s="6">
        <v>1</v>
      </c>
      <c r="K3022" s="6" t="s">
        <v>810</v>
      </c>
      <c r="L3022" s="8">
        <v>5</v>
      </c>
      <c r="M3022" s="6" t="s">
        <v>251</v>
      </c>
      <c r="N3022" s="6" t="s">
        <v>2921</v>
      </c>
      <c r="R3022" s="6" t="str">
        <f t="shared" si="47"/>
        <v>25237Thị trấn Lâm Thao11</v>
      </c>
    </row>
    <row r="3023" spans="1:18">
      <c r="A3023" s="6">
        <v>3022</v>
      </c>
      <c r="B3023" s="6">
        <v>25</v>
      </c>
      <c r="C3023" s="6" t="s">
        <v>2918</v>
      </c>
      <c r="D3023" s="6">
        <v>237</v>
      </c>
      <c r="E3023" s="6" t="s">
        <v>3064</v>
      </c>
      <c r="F3023" s="6">
        <v>8497</v>
      </c>
      <c r="G3023" s="6" t="s">
        <v>3066</v>
      </c>
      <c r="H3023" s="6">
        <v>2</v>
      </c>
      <c r="I3023" s="6" t="s">
        <v>297</v>
      </c>
      <c r="J3023" s="6">
        <v>1</v>
      </c>
      <c r="K3023" s="6" t="s">
        <v>810</v>
      </c>
      <c r="L3023" s="8">
        <v>6</v>
      </c>
      <c r="M3023" s="6" t="s">
        <v>297</v>
      </c>
      <c r="N3023" s="6" t="s">
        <v>2921</v>
      </c>
      <c r="R3023" s="6" t="str">
        <f t="shared" si="47"/>
        <v>25237Xã Tiên Kiên21</v>
      </c>
    </row>
    <row r="3024" spans="1:18">
      <c r="A3024" s="6">
        <v>3023</v>
      </c>
      <c r="B3024" s="6">
        <v>25</v>
      </c>
      <c r="C3024" s="6" t="s">
        <v>2918</v>
      </c>
      <c r="D3024" s="6">
        <v>237</v>
      </c>
      <c r="E3024" s="6" t="s">
        <v>3064</v>
      </c>
      <c r="F3024" s="6">
        <v>8498</v>
      </c>
      <c r="G3024" s="6" t="s">
        <v>2395</v>
      </c>
      <c r="H3024" s="6">
        <v>1</v>
      </c>
      <c r="I3024" s="6" t="s">
        <v>251</v>
      </c>
      <c r="J3024" s="6">
        <v>1</v>
      </c>
      <c r="K3024" s="6" t="s">
        <v>810</v>
      </c>
      <c r="L3024" s="8">
        <v>5</v>
      </c>
      <c r="M3024" s="6" t="s">
        <v>251</v>
      </c>
      <c r="N3024" s="6" t="s">
        <v>2921</v>
      </c>
      <c r="R3024" s="6" t="str">
        <f t="shared" si="47"/>
        <v>25237Thị trấn Hùng Sơn11</v>
      </c>
    </row>
    <row r="3025" spans="1:18">
      <c r="A3025" s="6">
        <v>3024</v>
      </c>
      <c r="B3025" s="6">
        <v>25</v>
      </c>
      <c r="C3025" s="6" t="s">
        <v>2918</v>
      </c>
      <c r="D3025" s="6">
        <v>237</v>
      </c>
      <c r="E3025" s="6" t="s">
        <v>3064</v>
      </c>
      <c r="F3025" s="6">
        <v>8500</v>
      </c>
      <c r="G3025" s="6" t="s">
        <v>3067</v>
      </c>
      <c r="H3025" s="6">
        <v>2</v>
      </c>
      <c r="I3025" s="6" t="s">
        <v>297</v>
      </c>
      <c r="J3025" s="6">
        <v>1</v>
      </c>
      <c r="K3025" s="6" t="s">
        <v>810</v>
      </c>
      <c r="L3025" s="8">
        <v>6</v>
      </c>
      <c r="M3025" s="6" t="s">
        <v>297</v>
      </c>
      <c r="N3025" s="6" t="s">
        <v>2921</v>
      </c>
      <c r="R3025" s="6" t="str">
        <f t="shared" si="47"/>
        <v>25237Xã Xuân Lũng21</v>
      </c>
    </row>
    <row r="3026" spans="1:18">
      <c r="A3026" s="6">
        <v>3025</v>
      </c>
      <c r="B3026" s="6">
        <v>25</v>
      </c>
      <c r="C3026" s="6" t="s">
        <v>2918</v>
      </c>
      <c r="D3026" s="6">
        <v>237</v>
      </c>
      <c r="E3026" s="6" t="s">
        <v>3064</v>
      </c>
      <c r="F3026" s="6">
        <v>8509</v>
      </c>
      <c r="G3026" s="6" t="s">
        <v>3068</v>
      </c>
      <c r="H3026" s="6">
        <v>2</v>
      </c>
      <c r="I3026" s="6" t="s">
        <v>297</v>
      </c>
      <c r="J3026" s="6">
        <v>1</v>
      </c>
      <c r="K3026" s="6" t="s">
        <v>810</v>
      </c>
      <c r="L3026" s="8">
        <v>6</v>
      </c>
      <c r="M3026" s="6" t="s">
        <v>297</v>
      </c>
      <c r="N3026" s="6" t="s">
        <v>2921</v>
      </c>
      <c r="R3026" s="6" t="str">
        <f t="shared" si="47"/>
        <v>25237Xã Xuân Huy21</v>
      </c>
    </row>
    <row r="3027" spans="1:18">
      <c r="A3027" s="6">
        <v>3026</v>
      </c>
      <c r="B3027" s="6">
        <v>25</v>
      </c>
      <c r="C3027" s="6" t="s">
        <v>2918</v>
      </c>
      <c r="D3027" s="6">
        <v>237</v>
      </c>
      <c r="E3027" s="6" t="s">
        <v>3064</v>
      </c>
      <c r="F3027" s="6">
        <v>8512</v>
      </c>
      <c r="G3027" s="6" t="s">
        <v>3069</v>
      </c>
      <c r="H3027" s="6">
        <v>2</v>
      </c>
      <c r="I3027" s="6" t="s">
        <v>297</v>
      </c>
      <c r="J3027" s="6">
        <v>1</v>
      </c>
      <c r="K3027" s="6" t="s">
        <v>810</v>
      </c>
      <c r="L3027" s="8">
        <v>6</v>
      </c>
      <c r="M3027" s="6" t="s">
        <v>297</v>
      </c>
      <c r="N3027" s="6" t="s">
        <v>2921</v>
      </c>
      <c r="R3027" s="6" t="str">
        <f t="shared" si="47"/>
        <v>25237Xã Thạch Sơn21</v>
      </c>
    </row>
    <row r="3028" spans="1:18">
      <c r="A3028" s="6">
        <v>3027</v>
      </c>
      <c r="B3028" s="6">
        <v>25</v>
      </c>
      <c r="C3028" s="6" t="s">
        <v>2918</v>
      </c>
      <c r="D3028" s="6">
        <v>237</v>
      </c>
      <c r="E3028" s="6" t="s">
        <v>3064</v>
      </c>
      <c r="F3028" s="6">
        <v>8518</v>
      </c>
      <c r="G3028" s="6" t="s">
        <v>3070</v>
      </c>
      <c r="H3028" s="6">
        <v>2</v>
      </c>
      <c r="I3028" s="6" t="s">
        <v>297</v>
      </c>
      <c r="J3028" s="6">
        <v>1</v>
      </c>
      <c r="K3028" s="6" t="s">
        <v>810</v>
      </c>
      <c r="L3028" s="8">
        <v>6</v>
      </c>
      <c r="M3028" s="6" t="s">
        <v>297</v>
      </c>
      <c r="N3028" s="6" t="s">
        <v>2921</v>
      </c>
      <c r="R3028" s="6" t="str">
        <f t="shared" si="47"/>
        <v>25237Xã Sơn Vi21</v>
      </c>
    </row>
    <row r="3029" spans="1:18">
      <c r="A3029" s="6">
        <v>3028</v>
      </c>
      <c r="B3029" s="6">
        <v>25</v>
      </c>
      <c r="C3029" s="6" t="s">
        <v>2918</v>
      </c>
      <c r="D3029" s="6">
        <v>237</v>
      </c>
      <c r="E3029" s="6" t="s">
        <v>3064</v>
      </c>
      <c r="F3029" s="6">
        <v>8521</v>
      </c>
      <c r="G3029" s="6" t="s">
        <v>3071</v>
      </c>
      <c r="H3029" s="6">
        <v>2</v>
      </c>
      <c r="I3029" s="6" t="s">
        <v>297</v>
      </c>
      <c r="J3029" s="6">
        <v>1</v>
      </c>
      <c r="K3029" s="6" t="s">
        <v>810</v>
      </c>
      <c r="L3029" s="8">
        <v>6</v>
      </c>
      <c r="M3029" s="6" t="s">
        <v>297</v>
      </c>
      <c r="N3029" s="6" t="s">
        <v>2921</v>
      </c>
      <c r="R3029" s="6" t="str">
        <f t="shared" si="47"/>
        <v>25237Xã Phùng Nguyên21</v>
      </c>
    </row>
    <row r="3030" spans="1:18">
      <c r="A3030" s="6">
        <v>3029</v>
      </c>
      <c r="B3030" s="6">
        <v>25</v>
      </c>
      <c r="C3030" s="6" t="s">
        <v>2918</v>
      </c>
      <c r="D3030" s="6">
        <v>237</v>
      </c>
      <c r="E3030" s="6" t="s">
        <v>3064</v>
      </c>
      <c r="F3030" s="6">
        <v>8527</v>
      </c>
      <c r="G3030" s="6" t="s">
        <v>2789</v>
      </c>
      <c r="H3030" s="6">
        <v>2</v>
      </c>
      <c r="I3030" s="6" t="s">
        <v>297</v>
      </c>
      <c r="J3030" s="6">
        <v>1</v>
      </c>
      <c r="K3030" s="6" t="s">
        <v>810</v>
      </c>
      <c r="L3030" s="8">
        <v>6</v>
      </c>
      <c r="M3030" s="6" t="s">
        <v>297</v>
      </c>
      <c r="N3030" s="6" t="s">
        <v>2921</v>
      </c>
      <c r="R3030" s="6" t="str">
        <f t="shared" si="47"/>
        <v>25237Xã Cao Xá21</v>
      </c>
    </row>
    <row r="3031" spans="1:18">
      <c r="A3031" s="6">
        <v>3030</v>
      </c>
      <c r="B3031" s="6">
        <v>25</v>
      </c>
      <c r="C3031" s="6" t="s">
        <v>2918</v>
      </c>
      <c r="D3031" s="6">
        <v>237</v>
      </c>
      <c r="E3031" s="6" t="s">
        <v>3064</v>
      </c>
      <c r="F3031" s="6">
        <v>8533</v>
      </c>
      <c r="G3031" s="6" t="s">
        <v>3072</v>
      </c>
      <c r="H3031" s="6">
        <v>2</v>
      </c>
      <c r="I3031" s="6" t="s">
        <v>297</v>
      </c>
      <c r="J3031" s="6">
        <v>1</v>
      </c>
      <c r="K3031" s="6" t="s">
        <v>810</v>
      </c>
      <c r="L3031" s="8">
        <v>6</v>
      </c>
      <c r="M3031" s="6" t="s">
        <v>297</v>
      </c>
      <c r="N3031" s="6" t="s">
        <v>2921</v>
      </c>
      <c r="R3031" s="6" t="str">
        <f t="shared" si="47"/>
        <v>25237Xã Vĩnh Lại21</v>
      </c>
    </row>
    <row r="3032" spans="1:18">
      <c r="A3032" s="6">
        <v>3031</v>
      </c>
      <c r="B3032" s="6">
        <v>25</v>
      </c>
      <c r="C3032" s="6" t="s">
        <v>2918</v>
      </c>
      <c r="D3032" s="6">
        <v>237</v>
      </c>
      <c r="E3032" s="6" t="s">
        <v>3064</v>
      </c>
      <c r="F3032" s="6">
        <v>8536</v>
      </c>
      <c r="G3032" s="6" t="s">
        <v>3073</v>
      </c>
      <c r="H3032" s="6">
        <v>2</v>
      </c>
      <c r="I3032" s="6" t="s">
        <v>297</v>
      </c>
      <c r="J3032" s="6">
        <v>1</v>
      </c>
      <c r="K3032" s="6" t="s">
        <v>810</v>
      </c>
      <c r="L3032" s="8">
        <v>6</v>
      </c>
      <c r="M3032" s="6" t="s">
        <v>297</v>
      </c>
      <c r="N3032" s="6" t="s">
        <v>2921</v>
      </c>
      <c r="R3032" s="6" t="str">
        <f t="shared" si="47"/>
        <v>25237Xã Tứ Xã21</v>
      </c>
    </row>
    <row r="3033" spans="1:18">
      <c r="A3033" s="6">
        <v>3032</v>
      </c>
      <c r="B3033" s="6">
        <v>25</v>
      </c>
      <c r="C3033" s="6" t="s">
        <v>2918</v>
      </c>
      <c r="D3033" s="6">
        <v>237</v>
      </c>
      <c r="E3033" s="6" t="s">
        <v>3064</v>
      </c>
      <c r="F3033" s="6">
        <v>8539</v>
      </c>
      <c r="G3033" s="6" t="s">
        <v>3074</v>
      </c>
      <c r="H3033" s="6">
        <v>2</v>
      </c>
      <c r="I3033" s="6" t="s">
        <v>297</v>
      </c>
      <c r="J3033" s="6">
        <v>1</v>
      </c>
      <c r="K3033" s="6" t="s">
        <v>810</v>
      </c>
      <c r="L3033" s="8">
        <v>6</v>
      </c>
      <c r="M3033" s="6" t="s">
        <v>297</v>
      </c>
      <c r="N3033" s="6" t="s">
        <v>2921</v>
      </c>
      <c r="R3033" s="6" t="str">
        <f t="shared" si="47"/>
        <v>25237Xã Bản Nguyên21</v>
      </c>
    </row>
    <row r="3034" spans="1:18">
      <c r="A3034" s="6">
        <v>3033</v>
      </c>
      <c r="B3034" s="6">
        <v>25</v>
      </c>
      <c r="C3034" s="6" t="s">
        <v>2918</v>
      </c>
      <c r="D3034" s="6">
        <v>238</v>
      </c>
      <c r="E3034" s="6" t="s">
        <v>3075</v>
      </c>
      <c r="F3034" s="6">
        <v>8542</v>
      </c>
      <c r="G3034" s="6" t="s">
        <v>3076</v>
      </c>
      <c r="H3034" s="6">
        <v>1</v>
      </c>
      <c r="I3034" s="6" t="s">
        <v>251</v>
      </c>
      <c r="J3034" s="6">
        <v>1</v>
      </c>
      <c r="K3034" s="6" t="s">
        <v>810</v>
      </c>
      <c r="L3034" s="8">
        <v>5</v>
      </c>
      <c r="M3034" s="6" t="s">
        <v>251</v>
      </c>
      <c r="N3034" s="6" t="s">
        <v>2921</v>
      </c>
      <c r="R3034" s="6" t="str">
        <f t="shared" si="47"/>
        <v>25238Thị trấn Thanh Sơn11</v>
      </c>
    </row>
    <row r="3035" spans="1:18">
      <c r="A3035" s="6">
        <v>3034</v>
      </c>
      <c r="B3035" s="6">
        <v>25</v>
      </c>
      <c r="C3035" s="6" t="s">
        <v>2918</v>
      </c>
      <c r="D3035" s="6">
        <v>238</v>
      </c>
      <c r="E3035" s="6" t="s">
        <v>3075</v>
      </c>
      <c r="F3035" s="6">
        <v>8563</v>
      </c>
      <c r="G3035" s="6" t="s">
        <v>3077</v>
      </c>
      <c r="H3035" s="6">
        <v>2</v>
      </c>
      <c r="I3035" s="6" t="s">
        <v>297</v>
      </c>
      <c r="J3035" s="6">
        <v>1</v>
      </c>
      <c r="K3035" s="6" t="s">
        <v>810</v>
      </c>
      <c r="L3035" s="8">
        <v>6</v>
      </c>
      <c r="M3035" s="6" t="s">
        <v>297</v>
      </c>
      <c r="N3035" s="6" t="s">
        <v>2921</v>
      </c>
      <c r="R3035" s="6" t="str">
        <f t="shared" si="47"/>
        <v>25238Xã Sơn Hùng21</v>
      </c>
    </row>
    <row r="3036" spans="1:18">
      <c r="A3036" s="6">
        <v>3035</v>
      </c>
      <c r="B3036" s="6">
        <v>25</v>
      </c>
      <c r="C3036" s="6" t="s">
        <v>2918</v>
      </c>
      <c r="D3036" s="6">
        <v>238</v>
      </c>
      <c r="E3036" s="6" t="s">
        <v>3075</v>
      </c>
      <c r="F3036" s="6">
        <v>8572</v>
      </c>
      <c r="G3036" s="6" t="s">
        <v>3078</v>
      </c>
      <c r="H3036" s="6">
        <v>2</v>
      </c>
      <c r="I3036" s="6" t="s">
        <v>297</v>
      </c>
      <c r="J3036" s="6">
        <v>1</v>
      </c>
      <c r="K3036" s="6" t="s">
        <v>810</v>
      </c>
      <c r="L3036" s="8">
        <v>6</v>
      </c>
      <c r="M3036" s="6" t="s">
        <v>297</v>
      </c>
      <c r="N3036" s="6" t="s">
        <v>2921</v>
      </c>
      <c r="R3036" s="6" t="str">
        <f t="shared" si="47"/>
        <v>25238Xã Địch Quả21</v>
      </c>
    </row>
    <row r="3037" spans="1:18">
      <c r="A3037" s="6">
        <v>3036</v>
      </c>
      <c r="B3037" s="6">
        <v>25</v>
      </c>
      <c r="C3037" s="6" t="s">
        <v>2918</v>
      </c>
      <c r="D3037" s="6">
        <v>238</v>
      </c>
      <c r="E3037" s="6" t="s">
        <v>3075</v>
      </c>
      <c r="F3037" s="6">
        <v>8575</v>
      </c>
      <c r="G3037" s="6" t="s">
        <v>3079</v>
      </c>
      <c r="H3037" s="6">
        <v>2</v>
      </c>
      <c r="I3037" s="6" t="s">
        <v>297</v>
      </c>
      <c r="J3037" s="6">
        <v>1</v>
      </c>
      <c r="K3037" s="6" t="s">
        <v>810</v>
      </c>
      <c r="L3037" s="8">
        <v>6</v>
      </c>
      <c r="M3037" s="6" t="s">
        <v>297</v>
      </c>
      <c r="N3037" s="6" t="s">
        <v>2921</v>
      </c>
      <c r="R3037" s="6" t="str">
        <f t="shared" si="47"/>
        <v>25238Xã Giáp Lai21</v>
      </c>
    </row>
    <row r="3038" spans="1:18">
      <c r="A3038" s="6">
        <v>3037</v>
      </c>
      <c r="B3038" s="6">
        <v>25</v>
      </c>
      <c r="C3038" s="6" t="s">
        <v>2918</v>
      </c>
      <c r="D3038" s="6">
        <v>238</v>
      </c>
      <c r="E3038" s="6" t="s">
        <v>3075</v>
      </c>
      <c r="F3038" s="6">
        <v>8581</v>
      </c>
      <c r="G3038" s="6" t="s">
        <v>3080</v>
      </c>
      <c r="H3038" s="6">
        <v>2</v>
      </c>
      <c r="I3038" s="6" t="s">
        <v>297</v>
      </c>
      <c r="J3038" s="6">
        <v>1</v>
      </c>
      <c r="K3038" s="6" t="s">
        <v>810</v>
      </c>
      <c r="L3038" s="8">
        <v>6</v>
      </c>
      <c r="M3038" s="6" t="s">
        <v>297</v>
      </c>
      <c r="N3038" s="6" t="s">
        <v>2921</v>
      </c>
      <c r="R3038" s="6" t="str">
        <f t="shared" si="47"/>
        <v>25238Xã Thục Luyện21</v>
      </c>
    </row>
    <row r="3039" spans="1:18">
      <c r="A3039" s="6">
        <v>3038</v>
      </c>
      <c r="B3039" s="6">
        <v>25</v>
      </c>
      <c r="C3039" s="6" t="s">
        <v>2918</v>
      </c>
      <c r="D3039" s="6">
        <v>238</v>
      </c>
      <c r="E3039" s="6" t="s">
        <v>3075</v>
      </c>
      <c r="F3039" s="6">
        <v>8584</v>
      </c>
      <c r="G3039" s="6" t="s">
        <v>3081</v>
      </c>
      <c r="H3039" s="6">
        <v>2</v>
      </c>
      <c r="I3039" s="6" t="s">
        <v>297</v>
      </c>
      <c r="J3039" s="6">
        <v>1</v>
      </c>
      <c r="K3039" s="6" t="s">
        <v>810</v>
      </c>
      <c r="L3039" s="8">
        <v>6</v>
      </c>
      <c r="M3039" s="6" t="s">
        <v>297</v>
      </c>
      <c r="N3039" s="6" t="s">
        <v>2921</v>
      </c>
      <c r="R3039" s="6" t="str">
        <f t="shared" si="47"/>
        <v>25238Xã Võ Miếu21</v>
      </c>
    </row>
    <row r="3040" spans="1:18">
      <c r="A3040" s="6">
        <v>3039</v>
      </c>
      <c r="B3040" s="6">
        <v>25</v>
      </c>
      <c r="C3040" s="6" t="s">
        <v>2918</v>
      </c>
      <c r="D3040" s="6">
        <v>238</v>
      </c>
      <c r="E3040" s="6" t="s">
        <v>3075</v>
      </c>
      <c r="F3040" s="6">
        <v>8587</v>
      </c>
      <c r="G3040" s="6" t="s">
        <v>3082</v>
      </c>
      <c r="H3040" s="6">
        <v>2</v>
      </c>
      <c r="I3040" s="6" t="s">
        <v>297</v>
      </c>
      <c r="J3040" s="6">
        <v>1</v>
      </c>
      <c r="K3040" s="6" t="s">
        <v>810</v>
      </c>
      <c r="L3040" s="8">
        <v>6</v>
      </c>
      <c r="M3040" s="6" t="s">
        <v>297</v>
      </c>
      <c r="N3040" s="6" t="s">
        <v>2921</v>
      </c>
      <c r="R3040" s="6" t="str">
        <f t="shared" si="47"/>
        <v>25238Xã Thạch Khoán21</v>
      </c>
    </row>
    <row r="3041" spans="1:18">
      <c r="A3041" s="6">
        <v>3040</v>
      </c>
      <c r="B3041" s="6">
        <v>25</v>
      </c>
      <c r="C3041" s="6" t="s">
        <v>2918</v>
      </c>
      <c r="D3041" s="6">
        <v>238</v>
      </c>
      <c r="E3041" s="6" t="s">
        <v>3075</v>
      </c>
      <c r="F3041" s="6">
        <v>8602</v>
      </c>
      <c r="G3041" s="6" t="s">
        <v>3083</v>
      </c>
      <c r="H3041" s="6">
        <v>2</v>
      </c>
      <c r="I3041" s="6" t="s">
        <v>297</v>
      </c>
      <c r="J3041" s="6">
        <v>1</v>
      </c>
      <c r="K3041" s="6" t="s">
        <v>810</v>
      </c>
      <c r="L3041" s="8">
        <v>6</v>
      </c>
      <c r="M3041" s="6" t="s">
        <v>297</v>
      </c>
      <c r="N3041" s="6" t="s">
        <v>2921</v>
      </c>
      <c r="R3041" s="6" t="str">
        <f t="shared" si="47"/>
        <v>25238Xã Cự Thắng21</v>
      </c>
    </row>
    <row r="3042" spans="1:18">
      <c r="A3042" s="6">
        <v>3041</v>
      </c>
      <c r="B3042" s="6">
        <v>25</v>
      </c>
      <c r="C3042" s="6" t="s">
        <v>2918</v>
      </c>
      <c r="D3042" s="6">
        <v>238</v>
      </c>
      <c r="E3042" s="6" t="s">
        <v>3075</v>
      </c>
      <c r="F3042" s="6">
        <v>8605</v>
      </c>
      <c r="G3042" s="6" t="s">
        <v>3084</v>
      </c>
      <c r="H3042" s="6">
        <v>2</v>
      </c>
      <c r="I3042" s="6" t="s">
        <v>297</v>
      </c>
      <c r="J3042" s="6">
        <v>1</v>
      </c>
      <c r="K3042" s="6" t="s">
        <v>810</v>
      </c>
      <c r="L3042" s="8">
        <v>6</v>
      </c>
      <c r="M3042" s="6" t="s">
        <v>297</v>
      </c>
      <c r="N3042" s="6" t="s">
        <v>2921</v>
      </c>
      <c r="R3042" s="6" t="str">
        <f t="shared" si="47"/>
        <v>25238Xã Tất Thắng21</v>
      </c>
    </row>
    <row r="3043" spans="1:18">
      <c r="A3043" s="6">
        <v>3042</v>
      </c>
      <c r="B3043" s="6">
        <v>25</v>
      </c>
      <c r="C3043" s="6" t="s">
        <v>2918</v>
      </c>
      <c r="D3043" s="6">
        <v>238</v>
      </c>
      <c r="E3043" s="6" t="s">
        <v>3075</v>
      </c>
      <c r="F3043" s="6">
        <v>8611</v>
      </c>
      <c r="G3043" s="6" t="s">
        <v>3085</v>
      </c>
      <c r="H3043" s="6">
        <v>2</v>
      </c>
      <c r="I3043" s="6" t="s">
        <v>297</v>
      </c>
      <c r="J3043" s="6">
        <v>1</v>
      </c>
      <c r="K3043" s="6" t="s">
        <v>810</v>
      </c>
      <c r="L3043" s="8">
        <v>6</v>
      </c>
      <c r="M3043" s="6" t="s">
        <v>297</v>
      </c>
      <c r="N3043" s="6" t="s">
        <v>2921</v>
      </c>
      <c r="R3043" s="6" t="str">
        <f t="shared" si="47"/>
        <v>25238Xã Văn Miếu21</v>
      </c>
    </row>
    <row r="3044" spans="1:18">
      <c r="A3044" s="6">
        <v>3043</v>
      </c>
      <c r="B3044" s="6">
        <v>25</v>
      </c>
      <c r="C3044" s="6" t="s">
        <v>2918</v>
      </c>
      <c r="D3044" s="6">
        <v>238</v>
      </c>
      <c r="E3044" s="6" t="s">
        <v>3075</v>
      </c>
      <c r="F3044" s="6">
        <v>8614</v>
      </c>
      <c r="G3044" s="6" t="s">
        <v>3086</v>
      </c>
      <c r="H3044" s="6">
        <v>2</v>
      </c>
      <c r="I3044" s="6" t="s">
        <v>297</v>
      </c>
      <c r="J3044" s="6">
        <v>1</v>
      </c>
      <c r="K3044" s="6" t="s">
        <v>810</v>
      </c>
      <c r="L3044" s="8">
        <v>6</v>
      </c>
      <c r="M3044" s="6" t="s">
        <v>297</v>
      </c>
      <c r="N3044" s="6" t="s">
        <v>2921</v>
      </c>
      <c r="R3044" s="6" t="str">
        <f t="shared" si="47"/>
        <v>25238Xã Cự Đồng21</v>
      </c>
    </row>
    <row r="3045" spans="1:18">
      <c r="A3045" s="6">
        <v>3044</v>
      </c>
      <c r="B3045" s="6">
        <v>25</v>
      </c>
      <c r="C3045" s="6" t="s">
        <v>2918</v>
      </c>
      <c r="D3045" s="6">
        <v>238</v>
      </c>
      <c r="E3045" s="6" t="s">
        <v>3075</v>
      </c>
      <c r="F3045" s="6">
        <v>8623</v>
      </c>
      <c r="G3045" s="6" t="s">
        <v>3087</v>
      </c>
      <c r="H3045" s="6">
        <v>2</v>
      </c>
      <c r="I3045" s="6" t="s">
        <v>297</v>
      </c>
      <c r="J3045" s="6">
        <v>1</v>
      </c>
      <c r="K3045" s="6" t="s">
        <v>810</v>
      </c>
      <c r="L3045" s="8">
        <v>6</v>
      </c>
      <c r="M3045" s="6" t="s">
        <v>297</v>
      </c>
      <c r="N3045" s="6" t="s">
        <v>2921</v>
      </c>
      <c r="R3045" s="6" t="str">
        <f t="shared" si="47"/>
        <v>25238Xã Thắng Sơn21</v>
      </c>
    </row>
    <row r="3046" spans="1:18">
      <c r="A3046" s="6">
        <v>3045</v>
      </c>
      <c r="B3046" s="6">
        <v>25</v>
      </c>
      <c r="C3046" s="6" t="s">
        <v>2918</v>
      </c>
      <c r="D3046" s="6">
        <v>238</v>
      </c>
      <c r="E3046" s="6" t="s">
        <v>3075</v>
      </c>
      <c r="F3046" s="6">
        <v>8629</v>
      </c>
      <c r="G3046" s="6" t="s">
        <v>370</v>
      </c>
      <c r="H3046" s="6">
        <v>2</v>
      </c>
      <c r="I3046" s="6" t="s">
        <v>297</v>
      </c>
      <c r="J3046" s="6">
        <v>1</v>
      </c>
      <c r="K3046" s="6" t="s">
        <v>810</v>
      </c>
      <c r="L3046" s="8">
        <v>6</v>
      </c>
      <c r="M3046" s="6" t="s">
        <v>297</v>
      </c>
      <c r="N3046" s="6" t="s">
        <v>2921</v>
      </c>
      <c r="R3046" s="6" t="str">
        <f t="shared" si="47"/>
        <v>25238Xã Tân Minh21</v>
      </c>
    </row>
    <row r="3047" spans="1:18">
      <c r="A3047" s="6">
        <v>3046</v>
      </c>
      <c r="B3047" s="6">
        <v>25</v>
      </c>
      <c r="C3047" s="6" t="s">
        <v>2918</v>
      </c>
      <c r="D3047" s="6">
        <v>238</v>
      </c>
      <c r="E3047" s="6" t="s">
        <v>3075</v>
      </c>
      <c r="F3047" s="6">
        <v>8632</v>
      </c>
      <c r="G3047" s="6" t="s">
        <v>3088</v>
      </c>
      <c r="H3047" s="6">
        <v>2</v>
      </c>
      <c r="I3047" s="6" t="s">
        <v>297</v>
      </c>
      <c r="J3047" s="6">
        <v>1</v>
      </c>
      <c r="K3047" s="6" t="s">
        <v>810</v>
      </c>
      <c r="L3047" s="8">
        <v>6</v>
      </c>
      <c r="M3047" s="6" t="s">
        <v>297</v>
      </c>
      <c r="N3047" s="6" t="s">
        <v>2921</v>
      </c>
      <c r="R3047" s="6" t="str">
        <f t="shared" si="47"/>
        <v>25238Xã Hương Cần21</v>
      </c>
    </row>
    <row r="3048" spans="1:18">
      <c r="A3048" s="6">
        <v>3047</v>
      </c>
      <c r="B3048" s="6">
        <v>25</v>
      </c>
      <c r="C3048" s="6" t="s">
        <v>2918</v>
      </c>
      <c r="D3048" s="6">
        <v>238</v>
      </c>
      <c r="E3048" s="6" t="s">
        <v>3075</v>
      </c>
      <c r="F3048" s="6">
        <v>8635</v>
      </c>
      <c r="G3048" s="6" t="s">
        <v>3089</v>
      </c>
      <c r="H3048" s="6">
        <v>2</v>
      </c>
      <c r="I3048" s="6" t="s">
        <v>297</v>
      </c>
      <c r="J3048" s="6">
        <v>1</v>
      </c>
      <c r="K3048" s="6" t="s">
        <v>810</v>
      </c>
      <c r="L3048" s="8">
        <v>6</v>
      </c>
      <c r="M3048" s="6" t="s">
        <v>297</v>
      </c>
      <c r="N3048" s="6" t="s">
        <v>2921</v>
      </c>
      <c r="R3048" s="6" t="str">
        <f t="shared" si="47"/>
        <v>25238Xã Khả Cửu21</v>
      </c>
    </row>
    <row r="3049" spans="1:18">
      <c r="A3049" s="6">
        <v>3048</v>
      </c>
      <c r="B3049" s="6">
        <v>25</v>
      </c>
      <c r="C3049" s="6" t="s">
        <v>2918</v>
      </c>
      <c r="D3049" s="6">
        <v>238</v>
      </c>
      <c r="E3049" s="6" t="s">
        <v>3075</v>
      </c>
      <c r="F3049" s="6">
        <v>8638</v>
      </c>
      <c r="G3049" s="6" t="s">
        <v>3090</v>
      </c>
      <c r="H3049" s="6">
        <v>2</v>
      </c>
      <c r="I3049" s="6" t="s">
        <v>297</v>
      </c>
      <c r="J3049" s="6">
        <v>1</v>
      </c>
      <c r="K3049" s="6" t="s">
        <v>810</v>
      </c>
      <c r="L3049" s="8">
        <v>6</v>
      </c>
      <c r="M3049" s="6" t="s">
        <v>297</v>
      </c>
      <c r="N3049" s="6" t="s">
        <v>2921</v>
      </c>
      <c r="R3049" s="6" t="str">
        <f t="shared" si="47"/>
        <v>25238Xã Đông Cửu21</v>
      </c>
    </row>
    <row r="3050" spans="1:18">
      <c r="A3050" s="6">
        <v>3049</v>
      </c>
      <c r="B3050" s="6">
        <v>25</v>
      </c>
      <c r="C3050" s="6" t="s">
        <v>2918</v>
      </c>
      <c r="D3050" s="6">
        <v>238</v>
      </c>
      <c r="E3050" s="6" t="s">
        <v>3075</v>
      </c>
      <c r="F3050" s="6">
        <v>8641</v>
      </c>
      <c r="G3050" s="6" t="s">
        <v>577</v>
      </c>
      <c r="H3050" s="6">
        <v>2</v>
      </c>
      <c r="I3050" s="6" t="s">
        <v>297</v>
      </c>
      <c r="J3050" s="6">
        <v>1</v>
      </c>
      <c r="K3050" s="6" t="s">
        <v>810</v>
      </c>
      <c r="L3050" s="8">
        <v>6</v>
      </c>
      <c r="M3050" s="6" t="s">
        <v>297</v>
      </c>
      <c r="N3050" s="6" t="s">
        <v>2921</v>
      </c>
      <c r="R3050" s="6" t="str">
        <f t="shared" si="47"/>
        <v>25238Xã Tân Lập21</v>
      </c>
    </row>
    <row r="3051" spans="1:18">
      <c r="A3051" s="6">
        <v>3050</v>
      </c>
      <c r="B3051" s="6">
        <v>25</v>
      </c>
      <c r="C3051" s="6" t="s">
        <v>2918</v>
      </c>
      <c r="D3051" s="6">
        <v>238</v>
      </c>
      <c r="E3051" s="6" t="s">
        <v>3075</v>
      </c>
      <c r="F3051" s="6">
        <v>8644</v>
      </c>
      <c r="G3051" s="6" t="s">
        <v>2398</v>
      </c>
      <c r="H3051" s="6">
        <v>2</v>
      </c>
      <c r="I3051" s="6" t="s">
        <v>297</v>
      </c>
      <c r="J3051" s="6">
        <v>1</v>
      </c>
      <c r="K3051" s="6" t="s">
        <v>810</v>
      </c>
      <c r="L3051" s="8">
        <v>6</v>
      </c>
      <c r="M3051" s="6" t="s">
        <v>297</v>
      </c>
      <c r="N3051" s="6" t="s">
        <v>2921</v>
      </c>
      <c r="R3051" s="6" t="str">
        <f t="shared" si="47"/>
        <v>25238Xã Yên Lãng21</v>
      </c>
    </row>
    <row r="3052" spans="1:18">
      <c r="A3052" s="6">
        <v>3051</v>
      </c>
      <c r="B3052" s="6">
        <v>25</v>
      </c>
      <c r="C3052" s="6" t="s">
        <v>2918</v>
      </c>
      <c r="D3052" s="6">
        <v>238</v>
      </c>
      <c r="E3052" s="6" t="s">
        <v>3075</v>
      </c>
      <c r="F3052" s="6">
        <v>8647</v>
      </c>
      <c r="G3052" s="6" t="s">
        <v>3091</v>
      </c>
      <c r="H3052" s="6">
        <v>2</v>
      </c>
      <c r="I3052" s="6" t="s">
        <v>297</v>
      </c>
      <c r="J3052" s="6">
        <v>1</v>
      </c>
      <c r="K3052" s="6" t="s">
        <v>810</v>
      </c>
      <c r="L3052" s="8">
        <v>6</v>
      </c>
      <c r="M3052" s="6" t="s">
        <v>297</v>
      </c>
      <c r="N3052" s="6" t="s">
        <v>2921</v>
      </c>
      <c r="R3052" s="6" t="str">
        <f t="shared" si="47"/>
        <v>25238Xã Yên Lương21</v>
      </c>
    </row>
    <row r="3053" spans="1:18">
      <c r="A3053" s="6">
        <v>3052</v>
      </c>
      <c r="B3053" s="6">
        <v>25</v>
      </c>
      <c r="C3053" s="6" t="s">
        <v>2918</v>
      </c>
      <c r="D3053" s="6">
        <v>238</v>
      </c>
      <c r="E3053" s="6" t="s">
        <v>3075</v>
      </c>
      <c r="F3053" s="6">
        <v>8650</v>
      </c>
      <c r="G3053" s="6" t="s">
        <v>3092</v>
      </c>
      <c r="H3053" s="6">
        <v>2</v>
      </c>
      <c r="I3053" s="6" t="s">
        <v>297</v>
      </c>
      <c r="J3053" s="6">
        <v>1</v>
      </c>
      <c r="K3053" s="6" t="s">
        <v>810</v>
      </c>
      <c r="L3053" s="8">
        <v>6</v>
      </c>
      <c r="M3053" s="6" t="s">
        <v>297</v>
      </c>
      <c r="N3053" s="6" t="s">
        <v>2921</v>
      </c>
      <c r="R3053" s="6" t="str">
        <f t="shared" si="47"/>
        <v>25238Xã Thượng Cửu21</v>
      </c>
    </row>
    <row r="3054" spans="1:18">
      <c r="A3054" s="6">
        <v>3053</v>
      </c>
      <c r="B3054" s="6">
        <v>25</v>
      </c>
      <c r="C3054" s="6" t="s">
        <v>2918</v>
      </c>
      <c r="D3054" s="6">
        <v>238</v>
      </c>
      <c r="E3054" s="6" t="s">
        <v>3075</v>
      </c>
      <c r="F3054" s="6">
        <v>8653</v>
      </c>
      <c r="G3054" s="6" t="s">
        <v>3093</v>
      </c>
      <c r="H3054" s="6">
        <v>2</v>
      </c>
      <c r="I3054" s="6" t="s">
        <v>297</v>
      </c>
      <c r="J3054" s="6">
        <v>1</v>
      </c>
      <c r="K3054" s="6" t="s">
        <v>810</v>
      </c>
      <c r="L3054" s="8">
        <v>6</v>
      </c>
      <c r="M3054" s="6" t="s">
        <v>297</v>
      </c>
      <c r="N3054" s="6" t="s">
        <v>2921</v>
      </c>
      <c r="R3054" s="6" t="str">
        <f t="shared" si="47"/>
        <v>25238Xã Lương Nha21</v>
      </c>
    </row>
    <row r="3055" spans="1:18">
      <c r="A3055" s="6">
        <v>3054</v>
      </c>
      <c r="B3055" s="6">
        <v>25</v>
      </c>
      <c r="C3055" s="6" t="s">
        <v>2918</v>
      </c>
      <c r="D3055" s="6">
        <v>238</v>
      </c>
      <c r="E3055" s="6" t="s">
        <v>3075</v>
      </c>
      <c r="F3055" s="6">
        <v>8656</v>
      </c>
      <c r="G3055" s="6" t="s">
        <v>605</v>
      </c>
      <c r="H3055" s="6">
        <v>2</v>
      </c>
      <c r="I3055" s="6" t="s">
        <v>297</v>
      </c>
      <c r="J3055" s="6">
        <v>1</v>
      </c>
      <c r="K3055" s="6" t="s">
        <v>810</v>
      </c>
      <c r="L3055" s="8">
        <v>6</v>
      </c>
      <c r="M3055" s="6" t="s">
        <v>297</v>
      </c>
      <c r="N3055" s="6" t="s">
        <v>2921</v>
      </c>
      <c r="R3055" s="6" t="str">
        <f t="shared" si="47"/>
        <v>25238Xã Yên Sơn21</v>
      </c>
    </row>
    <row r="3056" spans="1:18">
      <c r="A3056" s="6">
        <v>3055</v>
      </c>
      <c r="B3056" s="6">
        <v>25</v>
      </c>
      <c r="C3056" s="6" t="s">
        <v>2918</v>
      </c>
      <c r="D3056" s="6">
        <v>238</v>
      </c>
      <c r="E3056" s="6" t="s">
        <v>3075</v>
      </c>
      <c r="F3056" s="6">
        <v>8659</v>
      </c>
      <c r="G3056" s="6" t="s">
        <v>3094</v>
      </c>
      <c r="H3056" s="6">
        <v>2</v>
      </c>
      <c r="I3056" s="6" t="s">
        <v>297</v>
      </c>
      <c r="J3056" s="6">
        <v>1</v>
      </c>
      <c r="K3056" s="6" t="s">
        <v>810</v>
      </c>
      <c r="L3056" s="8">
        <v>6</v>
      </c>
      <c r="M3056" s="6" t="s">
        <v>297</v>
      </c>
      <c r="N3056" s="6" t="s">
        <v>2921</v>
      </c>
      <c r="R3056" s="6" t="str">
        <f t="shared" si="47"/>
        <v>25238Xã Tinh Nhuệ21</v>
      </c>
    </row>
    <row r="3057" spans="1:18">
      <c r="A3057" s="6">
        <v>3056</v>
      </c>
      <c r="B3057" s="6">
        <v>25</v>
      </c>
      <c r="C3057" s="6" t="s">
        <v>2918</v>
      </c>
      <c r="D3057" s="6">
        <v>239</v>
      </c>
      <c r="E3057" s="6" t="s">
        <v>3095</v>
      </c>
      <c r="F3057" s="6">
        <v>8662</v>
      </c>
      <c r="G3057" s="6" t="s">
        <v>2436</v>
      </c>
      <c r="H3057" s="6">
        <v>2</v>
      </c>
      <c r="I3057" s="6" t="s">
        <v>297</v>
      </c>
      <c r="J3057" s="6">
        <v>1</v>
      </c>
      <c r="K3057" s="6" t="s">
        <v>810</v>
      </c>
      <c r="L3057" s="8">
        <v>6</v>
      </c>
      <c r="M3057" s="6" t="s">
        <v>297</v>
      </c>
      <c r="N3057" s="6" t="s">
        <v>2921</v>
      </c>
      <c r="R3057" s="6" t="str">
        <f t="shared" si="47"/>
        <v>25239Xã Đào Xá21</v>
      </c>
    </row>
    <row r="3058" spans="1:18">
      <c r="A3058" s="6">
        <v>3057</v>
      </c>
      <c r="B3058" s="6">
        <v>25</v>
      </c>
      <c r="C3058" s="6" t="s">
        <v>2918</v>
      </c>
      <c r="D3058" s="6">
        <v>239</v>
      </c>
      <c r="E3058" s="6" t="s">
        <v>3095</v>
      </c>
      <c r="F3058" s="6">
        <v>8665</v>
      </c>
      <c r="G3058" s="6" t="s">
        <v>3096</v>
      </c>
      <c r="H3058" s="6">
        <v>2</v>
      </c>
      <c r="I3058" s="6" t="s">
        <v>297</v>
      </c>
      <c r="J3058" s="6">
        <v>1</v>
      </c>
      <c r="K3058" s="6" t="s">
        <v>810</v>
      </c>
      <c r="L3058" s="8">
        <v>6</v>
      </c>
      <c r="M3058" s="6" t="s">
        <v>297</v>
      </c>
      <c r="N3058" s="6" t="s">
        <v>2921</v>
      </c>
      <c r="R3058" s="6" t="str">
        <f t="shared" si="47"/>
        <v>25239Xã Thạch Đồng21</v>
      </c>
    </row>
    <row r="3059" spans="1:18">
      <c r="A3059" s="6">
        <v>3058</v>
      </c>
      <c r="B3059" s="6">
        <v>25</v>
      </c>
      <c r="C3059" s="6" t="s">
        <v>2918</v>
      </c>
      <c r="D3059" s="6">
        <v>239</v>
      </c>
      <c r="E3059" s="6" t="s">
        <v>3095</v>
      </c>
      <c r="F3059" s="6">
        <v>8668</v>
      </c>
      <c r="G3059" s="6" t="s">
        <v>3097</v>
      </c>
      <c r="H3059" s="6">
        <v>2</v>
      </c>
      <c r="I3059" s="6" t="s">
        <v>297</v>
      </c>
      <c r="J3059" s="6">
        <v>1</v>
      </c>
      <c r="K3059" s="6" t="s">
        <v>810</v>
      </c>
      <c r="L3059" s="8">
        <v>6</v>
      </c>
      <c r="M3059" s="6" t="s">
        <v>297</v>
      </c>
      <c r="N3059" s="6" t="s">
        <v>2921</v>
      </c>
      <c r="R3059" s="6" t="str">
        <f t="shared" si="47"/>
        <v>25239Xã Xuân Lộc21</v>
      </c>
    </row>
    <row r="3060" spans="1:18">
      <c r="A3060" s="6">
        <v>3059</v>
      </c>
      <c r="B3060" s="6">
        <v>25</v>
      </c>
      <c r="C3060" s="6" t="s">
        <v>2918</v>
      </c>
      <c r="D3060" s="6">
        <v>239</v>
      </c>
      <c r="E3060" s="6" t="s">
        <v>3095</v>
      </c>
      <c r="F3060" s="6">
        <v>8671</v>
      </c>
      <c r="G3060" s="6" t="s">
        <v>3098</v>
      </c>
      <c r="H3060" s="6">
        <v>2</v>
      </c>
      <c r="I3060" s="6" t="s">
        <v>297</v>
      </c>
      <c r="J3060" s="6">
        <v>1</v>
      </c>
      <c r="K3060" s="6" t="s">
        <v>810</v>
      </c>
      <c r="L3060" s="8">
        <v>6</v>
      </c>
      <c r="M3060" s="6" t="s">
        <v>297</v>
      </c>
      <c r="N3060" s="6" t="s">
        <v>2921</v>
      </c>
      <c r="R3060" s="6" t="str">
        <f t="shared" si="47"/>
        <v>25239Xã Tân Phương21</v>
      </c>
    </row>
    <row r="3061" spans="1:18">
      <c r="A3061" s="6">
        <v>3060</v>
      </c>
      <c r="B3061" s="6">
        <v>25</v>
      </c>
      <c r="C3061" s="6" t="s">
        <v>2918</v>
      </c>
      <c r="D3061" s="6">
        <v>239</v>
      </c>
      <c r="E3061" s="6" t="s">
        <v>3095</v>
      </c>
      <c r="F3061" s="6">
        <v>8674</v>
      </c>
      <c r="G3061" s="6" t="s">
        <v>3099</v>
      </c>
      <c r="H3061" s="6">
        <v>1</v>
      </c>
      <c r="I3061" s="6" t="s">
        <v>251</v>
      </c>
      <c r="J3061" s="6">
        <v>1</v>
      </c>
      <c r="K3061" s="6" t="s">
        <v>810</v>
      </c>
      <c r="L3061" s="8">
        <v>5</v>
      </c>
      <c r="M3061" s="6" t="s">
        <v>251</v>
      </c>
      <c r="N3061" s="6" t="s">
        <v>2921</v>
      </c>
      <c r="R3061" s="6" t="str">
        <f t="shared" si="47"/>
        <v>25239Thị trấn Thanh Thủy11</v>
      </c>
    </row>
    <row r="3062" spans="1:18">
      <c r="A3062" s="6">
        <v>3061</v>
      </c>
      <c r="B3062" s="6">
        <v>25</v>
      </c>
      <c r="C3062" s="6" t="s">
        <v>2918</v>
      </c>
      <c r="D3062" s="6">
        <v>239</v>
      </c>
      <c r="E3062" s="6" t="s">
        <v>3095</v>
      </c>
      <c r="F3062" s="6">
        <v>8677</v>
      </c>
      <c r="G3062" s="6" t="s">
        <v>2243</v>
      </c>
      <c r="H3062" s="6">
        <v>2</v>
      </c>
      <c r="I3062" s="6" t="s">
        <v>297</v>
      </c>
      <c r="J3062" s="6">
        <v>1</v>
      </c>
      <c r="K3062" s="6" t="s">
        <v>810</v>
      </c>
      <c r="L3062" s="8">
        <v>6</v>
      </c>
      <c r="M3062" s="6" t="s">
        <v>297</v>
      </c>
      <c r="N3062" s="6" t="s">
        <v>2921</v>
      </c>
      <c r="R3062" s="6" t="str">
        <f t="shared" si="47"/>
        <v>25239Xã Sơn Thủy21</v>
      </c>
    </row>
    <row r="3063" spans="1:18">
      <c r="A3063" s="6">
        <v>3062</v>
      </c>
      <c r="B3063" s="6">
        <v>25</v>
      </c>
      <c r="C3063" s="6" t="s">
        <v>2918</v>
      </c>
      <c r="D3063" s="6">
        <v>239</v>
      </c>
      <c r="E3063" s="6" t="s">
        <v>3095</v>
      </c>
      <c r="F3063" s="6">
        <v>8680</v>
      </c>
      <c r="G3063" s="6" t="s">
        <v>3100</v>
      </c>
      <c r="H3063" s="6">
        <v>2</v>
      </c>
      <c r="I3063" s="6" t="s">
        <v>297</v>
      </c>
      <c r="J3063" s="6">
        <v>1</v>
      </c>
      <c r="K3063" s="6" t="s">
        <v>810</v>
      </c>
      <c r="L3063" s="8">
        <v>6</v>
      </c>
      <c r="M3063" s="6" t="s">
        <v>297</v>
      </c>
      <c r="N3063" s="6" t="s">
        <v>2921</v>
      </c>
      <c r="R3063" s="6" t="str">
        <f t="shared" si="47"/>
        <v>25239Xã Bảo Yên21</v>
      </c>
    </row>
    <row r="3064" spans="1:18">
      <c r="A3064" s="6">
        <v>3063</v>
      </c>
      <c r="B3064" s="6">
        <v>25</v>
      </c>
      <c r="C3064" s="6" t="s">
        <v>2918</v>
      </c>
      <c r="D3064" s="6">
        <v>239</v>
      </c>
      <c r="E3064" s="6" t="s">
        <v>3095</v>
      </c>
      <c r="F3064" s="6">
        <v>8683</v>
      </c>
      <c r="G3064" s="6" t="s">
        <v>3101</v>
      </c>
      <c r="H3064" s="6">
        <v>2</v>
      </c>
      <c r="I3064" s="6" t="s">
        <v>297</v>
      </c>
      <c r="J3064" s="6">
        <v>1</v>
      </c>
      <c r="K3064" s="6" t="s">
        <v>810</v>
      </c>
      <c r="L3064" s="8">
        <v>6</v>
      </c>
      <c r="M3064" s="6" t="s">
        <v>297</v>
      </c>
      <c r="N3064" s="6" t="s">
        <v>2921</v>
      </c>
      <c r="R3064" s="6" t="str">
        <f t="shared" si="47"/>
        <v>25239Xã Đoan Hạ21</v>
      </c>
    </row>
    <row r="3065" spans="1:18">
      <c r="A3065" s="6">
        <v>3064</v>
      </c>
      <c r="B3065" s="6">
        <v>25</v>
      </c>
      <c r="C3065" s="6" t="s">
        <v>2918</v>
      </c>
      <c r="D3065" s="6">
        <v>239</v>
      </c>
      <c r="E3065" s="6" t="s">
        <v>3095</v>
      </c>
      <c r="F3065" s="6">
        <v>8686</v>
      </c>
      <c r="G3065" s="6" t="s">
        <v>3102</v>
      </c>
      <c r="H3065" s="6">
        <v>2</v>
      </c>
      <c r="I3065" s="6" t="s">
        <v>297</v>
      </c>
      <c r="J3065" s="6">
        <v>1</v>
      </c>
      <c r="K3065" s="6" t="s">
        <v>810</v>
      </c>
      <c r="L3065" s="8">
        <v>6</v>
      </c>
      <c r="M3065" s="6" t="s">
        <v>297</v>
      </c>
      <c r="N3065" s="6" t="s">
        <v>2921</v>
      </c>
      <c r="R3065" s="6" t="str">
        <f t="shared" si="47"/>
        <v>25239Xã Đồng Trung21</v>
      </c>
    </row>
    <row r="3066" spans="1:18">
      <c r="A3066" s="6">
        <v>3065</v>
      </c>
      <c r="B3066" s="6">
        <v>25</v>
      </c>
      <c r="C3066" s="6" t="s">
        <v>2918</v>
      </c>
      <c r="D3066" s="6">
        <v>239</v>
      </c>
      <c r="E3066" s="6" t="s">
        <v>3095</v>
      </c>
      <c r="F3066" s="6">
        <v>8689</v>
      </c>
      <c r="G3066" s="6" t="s">
        <v>3103</v>
      </c>
      <c r="H3066" s="6">
        <v>2</v>
      </c>
      <c r="I3066" s="6" t="s">
        <v>297</v>
      </c>
      <c r="J3066" s="6">
        <v>1</v>
      </c>
      <c r="K3066" s="6" t="s">
        <v>810</v>
      </c>
      <c r="L3066" s="8">
        <v>6</v>
      </c>
      <c r="M3066" s="6" t="s">
        <v>297</v>
      </c>
      <c r="N3066" s="6" t="s">
        <v>2921</v>
      </c>
      <c r="R3066" s="6" t="str">
        <f t="shared" si="47"/>
        <v>25239Xã Hoàng Xá21</v>
      </c>
    </row>
    <row r="3067" spans="1:18">
      <c r="A3067" s="6">
        <v>3066</v>
      </c>
      <c r="B3067" s="6">
        <v>25</v>
      </c>
      <c r="C3067" s="6" t="s">
        <v>2918</v>
      </c>
      <c r="D3067" s="6">
        <v>239</v>
      </c>
      <c r="E3067" s="6" t="s">
        <v>3095</v>
      </c>
      <c r="F3067" s="6">
        <v>8701</v>
      </c>
      <c r="G3067" s="6" t="s">
        <v>3104</v>
      </c>
      <c r="H3067" s="6">
        <v>2</v>
      </c>
      <c r="I3067" s="6" t="s">
        <v>297</v>
      </c>
      <c r="J3067" s="6">
        <v>1</v>
      </c>
      <c r="K3067" s="6" t="s">
        <v>810</v>
      </c>
      <c r="L3067" s="8">
        <v>6</v>
      </c>
      <c r="M3067" s="6" t="s">
        <v>297</v>
      </c>
      <c r="N3067" s="6" t="s">
        <v>2921</v>
      </c>
      <c r="R3067" s="6" t="str">
        <f t="shared" si="47"/>
        <v>25239Xã Tu Vũ21</v>
      </c>
    </row>
    <row r="3068" spans="1:18">
      <c r="A3068" s="6">
        <v>3067</v>
      </c>
      <c r="B3068" s="6">
        <v>25</v>
      </c>
      <c r="C3068" s="6" t="s">
        <v>2918</v>
      </c>
      <c r="D3068" s="6">
        <v>240</v>
      </c>
      <c r="E3068" s="6" t="s">
        <v>3105</v>
      </c>
      <c r="F3068" s="6">
        <v>8545</v>
      </c>
      <c r="G3068" s="6" t="s">
        <v>3106</v>
      </c>
      <c r="H3068" s="6">
        <v>2</v>
      </c>
      <c r="I3068" s="6" t="s">
        <v>297</v>
      </c>
      <c r="J3068" s="6">
        <v>1</v>
      </c>
      <c r="K3068" s="6" t="s">
        <v>810</v>
      </c>
      <c r="L3068" s="8">
        <v>6</v>
      </c>
      <c r="M3068" s="6" t="s">
        <v>297</v>
      </c>
      <c r="N3068" s="6" t="s">
        <v>2921</v>
      </c>
      <c r="R3068" s="6" t="str">
        <f t="shared" si="47"/>
        <v>25240Xã Thu Cúc21</v>
      </c>
    </row>
    <row r="3069" spans="1:18">
      <c r="A3069" s="6">
        <v>3068</v>
      </c>
      <c r="B3069" s="6">
        <v>25</v>
      </c>
      <c r="C3069" s="6" t="s">
        <v>2918</v>
      </c>
      <c r="D3069" s="6">
        <v>240</v>
      </c>
      <c r="E3069" s="6" t="s">
        <v>3105</v>
      </c>
      <c r="F3069" s="6">
        <v>8548</v>
      </c>
      <c r="G3069" s="6" t="s">
        <v>3107</v>
      </c>
      <c r="H3069" s="6">
        <v>2</v>
      </c>
      <c r="I3069" s="6" t="s">
        <v>297</v>
      </c>
      <c r="J3069" s="6">
        <v>1</v>
      </c>
      <c r="K3069" s="6" t="s">
        <v>810</v>
      </c>
      <c r="L3069" s="8">
        <v>6</v>
      </c>
      <c r="M3069" s="6" t="s">
        <v>297</v>
      </c>
      <c r="N3069" s="6" t="s">
        <v>2921</v>
      </c>
      <c r="R3069" s="6" t="str">
        <f t="shared" si="47"/>
        <v>25240Xã Thạch Kiệt21</v>
      </c>
    </row>
    <row r="3070" spans="1:18">
      <c r="A3070" s="6">
        <v>3069</v>
      </c>
      <c r="B3070" s="6">
        <v>25</v>
      </c>
      <c r="C3070" s="6" t="s">
        <v>2918</v>
      </c>
      <c r="D3070" s="6">
        <v>240</v>
      </c>
      <c r="E3070" s="6" t="s">
        <v>3105</v>
      </c>
      <c r="F3070" s="6">
        <v>8551</v>
      </c>
      <c r="G3070" s="6" t="s">
        <v>3108</v>
      </c>
      <c r="H3070" s="6">
        <v>2</v>
      </c>
      <c r="I3070" s="6" t="s">
        <v>297</v>
      </c>
      <c r="J3070" s="6">
        <v>1</v>
      </c>
      <c r="K3070" s="6" t="s">
        <v>810</v>
      </c>
      <c r="L3070" s="8">
        <v>6</v>
      </c>
      <c r="M3070" s="6" t="s">
        <v>297</v>
      </c>
      <c r="N3070" s="6" t="s">
        <v>2921</v>
      </c>
      <c r="R3070" s="6" t="str">
        <f t="shared" si="47"/>
        <v>25240Xã Thu Ngạc21</v>
      </c>
    </row>
    <row r="3071" spans="1:18">
      <c r="A3071" s="6">
        <v>3070</v>
      </c>
      <c r="B3071" s="6">
        <v>25</v>
      </c>
      <c r="C3071" s="6" t="s">
        <v>2918</v>
      </c>
      <c r="D3071" s="6">
        <v>240</v>
      </c>
      <c r="E3071" s="6" t="s">
        <v>3105</v>
      </c>
      <c r="F3071" s="6">
        <v>8554</v>
      </c>
      <c r="G3071" s="6" t="s">
        <v>3109</v>
      </c>
      <c r="H3071" s="6">
        <v>2</v>
      </c>
      <c r="I3071" s="6" t="s">
        <v>297</v>
      </c>
      <c r="J3071" s="6">
        <v>1</v>
      </c>
      <c r="K3071" s="6" t="s">
        <v>810</v>
      </c>
      <c r="L3071" s="8">
        <v>6</v>
      </c>
      <c r="M3071" s="6" t="s">
        <v>297</v>
      </c>
      <c r="N3071" s="6" t="s">
        <v>2921</v>
      </c>
      <c r="R3071" s="6" t="str">
        <f t="shared" si="47"/>
        <v>25240Xã Kiệt Sơn21</v>
      </c>
    </row>
    <row r="3072" spans="1:18">
      <c r="A3072" s="6">
        <v>3071</v>
      </c>
      <c r="B3072" s="6">
        <v>25</v>
      </c>
      <c r="C3072" s="6" t="s">
        <v>2918</v>
      </c>
      <c r="D3072" s="6">
        <v>240</v>
      </c>
      <c r="E3072" s="6" t="s">
        <v>3105</v>
      </c>
      <c r="F3072" s="6">
        <v>8557</v>
      </c>
      <c r="G3072" s="6" t="s">
        <v>2618</v>
      </c>
      <c r="H3072" s="6">
        <v>2</v>
      </c>
      <c r="I3072" s="6" t="s">
        <v>297</v>
      </c>
      <c r="J3072" s="6">
        <v>1</v>
      </c>
      <c r="K3072" s="6" t="s">
        <v>810</v>
      </c>
      <c r="L3072" s="8">
        <v>6</v>
      </c>
      <c r="M3072" s="6" t="s">
        <v>297</v>
      </c>
      <c r="N3072" s="6" t="s">
        <v>2921</v>
      </c>
      <c r="R3072" s="6" t="str">
        <f t="shared" si="47"/>
        <v>25240Xã Đồng Sơn21</v>
      </c>
    </row>
    <row r="3073" spans="1:18">
      <c r="A3073" s="6">
        <v>3072</v>
      </c>
      <c r="B3073" s="6">
        <v>25</v>
      </c>
      <c r="C3073" s="6" t="s">
        <v>2918</v>
      </c>
      <c r="D3073" s="6">
        <v>240</v>
      </c>
      <c r="E3073" s="6" t="s">
        <v>3105</v>
      </c>
      <c r="F3073" s="6">
        <v>8560</v>
      </c>
      <c r="G3073" s="6" t="s">
        <v>3110</v>
      </c>
      <c r="H3073" s="6">
        <v>2</v>
      </c>
      <c r="I3073" s="6" t="s">
        <v>297</v>
      </c>
      <c r="J3073" s="6">
        <v>1</v>
      </c>
      <c r="K3073" s="6" t="s">
        <v>810</v>
      </c>
      <c r="L3073" s="8">
        <v>6</v>
      </c>
      <c r="M3073" s="6" t="s">
        <v>297</v>
      </c>
      <c r="N3073" s="6" t="s">
        <v>2921</v>
      </c>
      <c r="R3073" s="6" t="str">
        <f t="shared" si="47"/>
        <v>25240Xã Lai Đồng21</v>
      </c>
    </row>
    <row r="3074" spans="1:18">
      <c r="A3074" s="6">
        <v>3073</v>
      </c>
      <c r="B3074" s="6">
        <v>25</v>
      </c>
      <c r="C3074" s="6" t="s">
        <v>2918</v>
      </c>
      <c r="D3074" s="6">
        <v>240</v>
      </c>
      <c r="E3074" s="6" t="s">
        <v>3105</v>
      </c>
      <c r="F3074" s="6">
        <v>8566</v>
      </c>
      <c r="G3074" s="6" t="s">
        <v>615</v>
      </c>
      <c r="H3074" s="6">
        <v>2</v>
      </c>
      <c r="I3074" s="6" t="s">
        <v>297</v>
      </c>
      <c r="J3074" s="6">
        <v>1</v>
      </c>
      <c r="K3074" s="6" t="s">
        <v>810</v>
      </c>
      <c r="L3074" s="8">
        <v>6</v>
      </c>
      <c r="M3074" s="6" t="s">
        <v>297</v>
      </c>
      <c r="N3074" s="6" t="s">
        <v>2921</v>
      </c>
      <c r="R3074" s="6" t="str">
        <f t="shared" si="47"/>
        <v>25240Xã Tân Phú21</v>
      </c>
    </row>
    <row r="3075" spans="1:18">
      <c r="A3075" s="6">
        <v>3074</v>
      </c>
      <c r="B3075" s="6">
        <v>25</v>
      </c>
      <c r="C3075" s="6" t="s">
        <v>2918</v>
      </c>
      <c r="D3075" s="6">
        <v>240</v>
      </c>
      <c r="E3075" s="6" t="s">
        <v>3105</v>
      </c>
      <c r="F3075" s="6">
        <v>8569</v>
      </c>
      <c r="G3075" s="6" t="s">
        <v>3111</v>
      </c>
      <c r="H3075" s="6">
        <v>2</v>
      </c>
      <c r="I3075" s="6" t="s">
        <v>297</v>
      </c>
      <c r="J3075" s="6">
        <v>1</v>
      </c>
      <c r="K3075" s="6" t="s">
        <v>810</v>
      </c>
      <c r="L3075" s="8">
        <v>6</v>
      </c>
      <c r="M3075" s="6" t="s">
        <v>297</v>
      </c>
      <c r="N3075" s="6" t="s">
        <v>2921</v>
      </c>
      <c r="R3075" s="6" t="str">
        <f t="shared" ref="R3075:R3138" si="48">CONCATENATE(B3075,D3075,G3075,H3075,J3075)</f>
        <v>25240Xã Mỹ Thuận21</v>
      </c>
    </row>
    <row r="3076" spans="1:18">
      <c r="A3076" s="6">
        <v>3075</v>
      </c>
      <c r="B3076" s="6">
        <v>25</v>
      </c>
      <c r="C3076" s="6" t="s">
        <v>2918</v>
      </c>
      <c r="D3076" s="6">
        <v>240</v>
      </c>
      <c r="E3076" s="6" t="s">
        <v>3105</v>
      </c>
      <c r="F3076" s="6">
        <v>8578</v>
      </c>
      <c r="G3076" s="6" t="s">
        <v>1239</v>
      </c>
      <c r="H3076" s="6">
        <v>2</v>
      </c>
      <c r="I3076" s="6" t="s">
        <v>297</v>
      </c>
      <c r="J3076" s="6">
        <v>1</v>
      </c>
      <c r="K3076" s="6" t="s">
        <v>810</v>
      </c>
      <c r="L3076" s="8">
        <v>6</v>
      </c>
      <c r="M3076" s="6" t="s">
        <v>297</v>
      </c>
      <c r="N3076" s="6" t="s">
        <v>2921</v>
      </c>
      <c r="R3076" s="6" t="str">
        <f t="shared" si="48"/>
        <v>25240Xã Tân Sơn21</v>
      </c>
    </row>
    <row r="3077" spans="1:18">
      <c r="A3077" s="6">
        <v>3076</v>
      </c>
      <c r="B3077" s="6">
        <v>25</v>
      </c>
      <c r="C3077" s="6" t="s">
        <v>2918</v>
      </c>
      <c r="D3077" s="6">
        <v>240</v>
      </c>
      <c r="E3077" s="6" t="s">
        <v>3105</v>
      </c>
      <c r="F3077" s="6">
        <v>8590</v>
      </c>
      <c r="G3077" s="6" t="s">
        <v>3112</v>
      </c>
      <c r="H3077" s="6">
        <v>2</v>
      </c>
      <c r="I3077" s="6" t="s">
        <v>297</v>
      </c>
      <c r="J3077" s="6">
        <v>1</v>
      </c>
      <c r="K3077" s="6" t="s">
        <v>810</v>
      </c>
      <c r="L3077" s="8">
        <v>6</v>
      </c>
      <c r="M3077" s="6" t="s">
        <v>297</v>
      </c>
      <c r="N3077" s="6" t="s">
        <v>2921</v>
      </c>
      <c r="R3077" s="6" t="str">
        <f t="shared" si="48"/>
        <v>25240Xã Xuân Đài21</v>
      </c>
    </row>
    <row r="3078" spans="1:18">
      <c r="A3078" s="6">
        <v>3077</v>
      </c>
      <c r="B3078" s="6">
        <v>25</v>
      </c>
      <c r="C3078" s="6" t="s">
        <v>2918</v>
      </c>
      <c r="D3078" s="6">
        <v>240</v>
      </c>
      <c r="E3078" s="6" t="s">
        <v>3105</v>
      </c>
      <c r="F3078" s="6">
        <v>8593</v>
      </c>
      <c r="G3078" s="6" t="s">
        <v>3113</v>
      </c>
      <c r="H3078" s="6">
        <v>2</v>
      </c>
      <c r="I3078" s="6" t="s">
        <v>297</v>
      </c>
      <c r="J3078" s="6">
        <v>1</v>
      </c>
      <c r="K3078" s="6" t="s">
        <v>810</v>
      </c>
      <c r="L3078" s="8">
        <v>6</v>
      </c>
      <c r="M3078" s="6" t="s">
        <v>297</v>
      </c>
      <c r="N3078" s="6" t="s">
        <v>2921</v>
      </c>
      <c r="R3078" s="6" t="str">
        <f t="shared" si="48"/>
        <v>25240Xã Minh Đài21</v>
      </c>
    </row>
    <row r="3079" spans="1:18">
      <c r="A3079" s="6">
        <v>3078</v>
      </c>
      <c r="B3079" s="6">
        <v>25</v>
      </c>
      <c r="C3079" s="6" t="s">
        <v>2918</v>
      </c>
      <c r="D3079" s="6">
        <v>240</v>
      </c>
      <c r="E3079" s="6" t="s">
        <v>3105</v>
      </c>
      <c r="F3079" s="6">
        <v>8596</v>
      </c>
      <c r="G3079" s="6" t="s">
        <v>3114</v>
      </c>
      <c r="H3079" s="6">
        <v>2</v>
      </c>
      <c r="I3079" s="6" t="s">
        <v>297</v>
      </c>
      <c r="J3079" s="6">
        <v>1</v>
      </c>
      <c r="K3079" s="6" t="s">
        <v>810</v>
      </c>
      <c r="L3079" s="8">
        <v>6</v>
      </c>
      <c r="M3079" s="6" t="s">
        <v>297</v>
      </c>
      <c r="N3079" s="6" t="s">
        <v>2921</v>
      </c>
      <c r="R3079" s="6" t="str">
        <f t="shared" si="48"/>
        <v>25240Xã Văn Luông21</v>
      </c>
    </row>
    <row r="3080" spans="1:18">
      <c r="A3080" s="6">
        <v>3079</v>
      </c>
      <c r="B3080" s="6">
        <v>25</v>
      </c>
      <c r="C3080" s="6" t="s">
        <v>2918</v>
      </c>
      <c r="D3080" s="6">
        <v>240</v>
      </c>
      <c r="E3080" s="6" t="s">
        <v>3105</v>
      </c>
      <c r="F3080" s="6">
        <v>8599</v>
      </c>
      <c r="G3080" s="6" t="s">
        <v>508</v>
      </c>
      <c r="H3080" s="6">
        <v>2</v>
      </c>
      <c r="I3080" s="6" t="s">
        <v>297</v>
      </c>
      <c r="J3080" s="6">
        <v>1</v>
      </c>
      <c r="K3080" s="6" t="s">
        <v>810</v>
      </c>
      <c r="L3080" s="8">
        <v>6</v>
      </c>
      <c r="M3080" s="6" t="s">
        <v>297</v>
      </c>
      <c r="N3080" s="6" t="s">
        <v>2921</v>
      </c>
      <c r="R3080" s="6" t="str">
        <f t="shared" si="48"/>
        <v>25240Xã Xuân Sơn21</v>
      </c>
    </row>
    <row r="3081" spans="1:18">
      <c r="A3081" s="6">
        <v>3080</v>
      </c>
      <c r="B3081" s="6">
        <v>25</v>
      </c>
      <c r="C3081" s="6" t="s">
        <v>2918</v>
      </c>
      <c r="D3081" s="6">
        <v>240</v>
      </c>
      <c r="E3081" s="6" t="s">
        <v>3105</v>
      </c>
      <c r="F3081" s="6">
        <v>8608</v>
      </c>
      <c r="G3081" s="6" t="s">
        <v>3115</v>
      </c>
      <c r="H3081" s="6">
        <v>2</v>
      </c>
      <c r="I3081" s="6" t="s">
        <v>297</v>
      </c>
      <c r="J3081" s="6">
        <v>1</v>
      </c>
      <c r="K3081" s="6" t="s">
        <v>810</v>
      </c>
      <c r="L3081" s="8">
        <v>6</v>
      </c>
      <c r="M3081" s="6" t="s">
        <v>297</v>
      </c>
      <c r="N3081" s="6" t="s">
        <v>2921</v>
      </c>
      <c r="R3081" s="6" t="str">
        <f t="shared" si="48"/>
        <v>25240Xã Long Cốc21</v>
      </c>
    </row>
    <row r="3082" spans="1:18">
      <c r="A3082" s="6">
        <v>3081</v>
      </c>
      <c r="B3082" s="6">
        <v>25</v>
      </c>
      <c r="C3082" s="6" t="s">
        <v>2918</v>
      </c>
      <c r="D3082" s="6">
        <v>240</v>
      </c>
      <c r="E3082" s="6" t="s">
        <v>3105</v>
      </c>
      <c r="F3082" s="6">
        <v>8617</v>
      </c>
      <c r="G3082" s="6" t="s">
        <v>3116</v>
      </c>
      <c r="H3082" s="6">
        <v>2</v>
      </c>
      <c r="I3082" s="6" t="s">
        <v>297</v>
      </c>
      <c r="J3082" s="6">
        <v>1</v>
      </c>
      <c r="K3082" s="6" t="s">
        <v>810</v>
      </c>
      <c r="L3082" s="8">
        <v>6</v>
      </c>
      <c r="M3082" s="6" t="s">
        <v>297</v>
      </c>
      <c r="N3082" s="6" t="s">
        <v>2921</v>
      </c>
      <c r="R3082" s="6" t="str">
        <f t="shared" si="48"/>
        <v>25240Xã Kim Thượng21</v>
      </c>
    </row>
    <row r="3083" spans="1:18">
      <c r="A3083" s="6">
        <v>3082</v>
      </c>
      <c r="B3083" s="6">
        <v>25</v>
      </c>
      <c r="C3083" s="6" t="s">
        <v>2918</v>
      </c>
      <c r="D3083" s="6">
        <v>240</v>
      </c>
      <c r="E3083" s="6" t="s">
        <v>3105</v>
      </c>
      <c r="F3083" s="6">
        <v>8620</v>
      </c>
      <c r="G3083" s="6" t="s">
        <v>3117</v>
      </c>
      <c r="H3083" s="6">
        <v>2</v>
      </c>
      <c r="I3083" s="6" t="s">
        <v>297</v>
      </c>
      <c r="J3083" s="6">
        <v>1</v>
      </c>
      <c r="K3083" s="6" t="s">
        <v>810</v>
      </c>
      <c r="L3083" s="8">
        <v>6</v>
      </c>
      <c r="M3083" s="6" t="s">
        <v>297</v>
      </c>
      <c r="N3083" s="6" t="s">
        <v>2921</v>
      </c>
      <c r="R3083" s="6" t="str">
        <f t="shared" si="48"/>
        <v>25240Xã Tam Thanh21</v>
      </c>
    </row>
    <row r="3084" spans="1:18">
      <c r="A3084" s="6">
        <v>3083</v>
      </c>
      <c r="B3084" s="6">
        <v>25</v>
      </c>
      <c r="C3084" s="6" t="s">
        <v>2918</v>
      </c>
      <c r="D3084" s="6">
        <v>240</v>
      </c>
      <c r="E3084" s="6" t="s">
        <v>3105</v>
      </c>
      <c r="F3084" s="6">
        <v>8626</v>
      </c>
      <c r="G3084" s="6" t="s">
        <v>3118</v>
      </c>
      <c r="H3084" s="6">
        <v>2</v>
      </c>
      <c r="I3084" s="6" t="s">
        <v>297</v>
      </c>
      <c r="J3084" s="6">
        <v>1</v>
      </c>
      <c r="K3084" s="6" t="s">
        <v>810</v>
      </c>
      <c r="L3084" s="8">
        <v>6</v>
      </c>
      <c r="M3084" s="6" t="s">
        <v>297</v>
      </c>
      <c r="N3084" s="6" t="s">
        <v>2921</v>
      </c>
      <c r="R3084" s="6" t="str">
        <f t="shared" si="48"/>
        <v>25240Xã Vinh Tiền21</v>
      </c>
    </row>
    <row r="3085" spans="1:18">
      <c r="A3085" s="6">
        <v>3084</v>
      </c>
      <c r="B3085" s="6">
        <v>26</v>
      </c>
      <c r="C3085" s="6" t="s">
        <v>3119</v>
      </c>
      <c r="D3085" s="6">
        <v>243</v>
      </c>
      <c r="E3085" s="6" t="s">
        <v>3120</v>
      </c>
      <c r="F3085" s="6">
        <v>8707</v>
      </c>
      <c r="G3085" s="6" t="s">
        <v>3121</v>
      </c>
      <c r="H3085" s="6">
        <v>1</v>
      </c>
      <c r="I3085" s="6" t="s">
        <v>251</v>
      </c>
      <c r="J3085" s="6">
        <v>2</v>
      </c>
      <c r="K3085" s="6" t="s">
        <v>252</v>
      </c>
      <c r="L3085" s="8">
        <v>5</v>
      </c>
      <c r="M3085" s="6" t="s">
        <v>251</v>
      </c>
      <c r="N3085" s="6" t="s">
        <v>3122</v>
      </c>
      <c r="R3085" s="6" t="str">
        <f t="shared" si="48"/>
        <v>26243Phường Tích Sơn12</v>
      </c>
    </row>
    <row r="3086" spans="1:18">
      <c r="A3086" s="6">
        <v>3085</v>
      </c>
      <c r="B3086" s="6">
        <v>26</v>
      </c>
      <c r="C3086" s="6" t="s">
        <v>3119</v>
      </c>
      <c r="D3086" s="6">
        <v>243</v>
      </c>
      <c r="E3086" s="6" t="s">
        <v>3120</v>
      </c>
      <c r="F3086" s="6">
        <v>8710</v>
      </c>
      <c r="G3086" s="6" t="s">
        <v>3123</v>
      </c>
      <c r="H3086" s="6">
        <v>1</v>
      </c>
      <c r="I3086" s="6" t="s">
        <v>251</v>
      </c>
      <c r="J3086" s="6">
        <v>2</v>
      </c>
      <c r="K3086" s="6" t="s">
        <v>252</v>
      </c>
      <c r="L3086" s="8">
        <v>5</v>
      </c>
      <c r="M3086" s="6" t="s">
        <v>251</v>
      </c>
      <c r="N3086" s="6" t="s">
        <v>3122</v>
      </c>
      <c r="R3086" s="6" t="str">
        <f t="shared" si="48"/>
        <v>26243Phường Liên Bảo12</v>
      </c>
    </row>
    <row r="3087" spans="1:18">
      <c r="A3087" s="6">
        <v>3086</v>
      </c>
      <c r="B3087" s="6">
        <v>26</v>
      </c>
      <c r="C3087" s="6" t="s">
        <v>3119</v>
      </c>
      <c r="D3087" s="6">
        <v>243</v>
      </c>
      <c r="E3087" s="6" t="s">
        <v>3120</v>
      </c>
      <c r="F3087" s="6">
        <v>8713</v>
      </c>
      <c r="G3087" s="6" t="s">
        <v>3124</v>
      </c>
      <c r="H3087" s="6">
        <v>1</v>
      </c>
      <c r="I3087" s="6" t="s">
        <v>251</v>
      </c>
      <c r="J3087" s="6">
        <v>2</v>
      </c>
      <c r="K3087" s="6" t="s">
        <v>252</v>
      </c>
      <c r="L3087" s="8">
        <v>5</v>
      </c>
      <c r="M3087" s="6" t="s">
        <v>251</v>
      </c>
      <c r="N3087" s="6" t="s">
        <v>3122</v>
      </c>
      <c r="R3087" s="6" t="str">
        <f t="shared" si="48"/>
        <v>26243Phường Hội Hợp12</v>
      </c>
    </row>
    <row r="3088" spans="1:18">
      <c r="A3088" s="6">
        <v>3087</v>
      </c>
      <c r="B3088" s="6">
        <v>26</v>
      </c>
      <c r="C3088" s="6" t="s">
        <v>3119</v>
      </c>
      <c r="D3088" s="6">
        <v>243</v>
      </c>
      <c r="E3088" s="6" t="s">
        <v>3120</v>
      </c>
      <c r="F3088" s="6">
        <v>8716</v>
      </c>
      <c r="G3088" s="6" t="s">
        <v>3125</v>
      </c>
      <c r="H3088" s="6">
        <v>1</v>
      </c>
      <c r="I3088" s="6" t="s">
        <v>251</v>
      </c>
      <c r="J3088" s="6">
        <v>2</v>
      </c>
      <c r="K3088" s="6" t="s">
        <v>252</v>
      </c>
      <c r="L3088" s="8">
        <v>5</v>
      </c>
      <c r="M3088" s="6" t="s">
        <v>251</v>
      </c>
      <c r="N3088" s="6" t="s">
        <v>3122</v>
      </c>
      <c r="R3088" s="6" t="str">
        <f t="shared" si="48"/>
        <v>26243Phường Đống Đa12</v>
      </c>
    </row>
    <row r="3089" spans="1:18">
      <c r="A3089" s="6">
        <v>3088</v>
      </c>
      <c r="B3089" s="6">
        <v>26</v>
      </c>
      <c r="C3089" s="6" t="s">
        <v>3119</v>
      </c>
      <c r="D3089" s="6">
        <v>243</v>
      </c>
      <c r="E3089" s="6" t="s">
        <v>3120</v>
      </c>
      <c r="F3089" s="6">
        <v>8719</v>
      </c>
      <c r="G3089" s="6" t="s">
        <v>503</v>
      </c>
      <c r="H3089" s="6">
        <v>1</v>
      </c>
      <c r="I3089" s="6" t="s">
        <v>251</v>
      </c>
      <c r="J3089" s="6">
        <v>2</v>
      </c>
      <c r="K3089" s="6" t="s">
        <v>252</v>
      </c>
      <c r="L3089" s="8">
        <v>5</v>
      </c>
      <c r="M3089" s="6" t="s">
        <v>251</v>
      </c>
      <c r="N3089" s="6" t="s">
        <v>3122</v>
      </c>
      <c r="R3089" s="6" t="str">
        <f t="shared" si="48"/>
        <v>26243Phường Ngô Quyền12</v>
      </c>
    </row>
    <row r="3090" spans="1:18">
      <c r="A3090" s="6">
        <v>3089</v>
      </c>
      <c r="B3090" s="6">
        <v>26</v>
      </c>
      <c r="C3090" s="6" t="s">
        <v>3119</v>
      </c>
      <c r="D3090" s="6">
        <v>243</v>
      </c>
      <c r="E3090" s="6" t="s">
        <v>3120</v>
      </c>
      <c r="F3090" s="6">
        <v>8722</v>
      </c>
      <c r="G3090" s="6" t="s">
        <v>103</v>
      </c>
      <c r="H3090" s="6">
        <v>1</v>
      </c>
      <c r="I3090" s="6" t="s">
        <v>251</v>
      </c>
      <c r="J3090" s="6">
        <v>2</v>
      </c>
      <c r="K3090" s="6" t="s">
        <v>252</v>
      </c>
      <c r="L3090" s="8">
        <v>5</v>
      </c>
      <c r="M3090" s="6" t="s">
        <v>251</v>
      </c>
      <c r="N3090" s="6" t="s">
        <v>3122</v>
      </c>
      <c r="R3090" s="6" t="str">
        <f t="shared" si="48"/>
        <v>26243Phường Đồng Tâm12</v>
      </c>
    </row>
    <row r="3091" spans="1:18">
      <c r="A3091" s="6">
        <v>3090</v>
      </c>
      <c r="B3091" s="6">
        <v>26</v>
      </c>
      <c r="C3091" s="6" t="s">
        <v>3119</v>
      </c>
      <c r="D3091" s="6">
        <v>243</v>
      </c>
      <c r="E3091" s="6" t="s">
        <v>3120</v>
      </c>
      <c r="F3091" s="6">
        <v>8725</v>
      </c>
      <c r="G3091" s="6" t="s">
        <v>3126</v>
      </c>
      <c r="H3091" s="6">
        <v>2</v>
      </c>
      <c r="I3091" s="6" t="s">
        <v>297</v>
      </c>
      <c r="J3091" s="6">
        <v>2</v>
      </c>
      <c r="K3091" s="6" t="s">
        <v>252</v>
      </c>
      <c r="L3091" s="8">
        <v>6</v>
      </c>
      <c r="M3091" s="6" t="s">
        <v>297</v>
      </c>
      <c r="N3091" s="6" t="s">
        <v>3122</v>
      </c>
      <c r="R3091" s="6" t="str">
        <f t="shared" si="48"/>
        <v>26243Xã Định Trung22</v>
      </c>
    </row>
    <row r="3092" spans="1:18">
      <c r="A3092" s="6">
        <v>3091</v>
      </c>
      <c r="B3092" s="6">
        <v>26</v>
      </c>
      <c r="C3092" s="6" t="s">
        <v>3119</v>
      </c>
      <c r="D3092" s="6">
        <v>243</v>
      </c>
      <c r="E3092" s="6" t="s">
        <v>3120</v>
      </c>
      <c r="F3092" s="6">
        <v>8728</v>
      </c>
      <c r="G3092" s="6" t="s">
        <v>3127</v>
      </c>
      <c r="H3092" s="6">
        <v>1</v>
      </c>
      <c r="I3092" s="6" t="s">
        <v>251</v>
      </c>
      <c r="J3092" s="6">
        <v>2</v>
      </c>
      <c r="K3092" s="6" t="s">
        <v>252</v>
      </c>
      <c r="L3092" s="8">
        <v>5</v>
      </c>
      <c r="M3092" s="6" t="s">
        <v>251</v>
      </c>
      <c r="N3092" s="6" t="s">
        <v>3122</v>
      </c>
      <c r="R3092" s="6" t="str">
        <f t="shared" si="48"/>
        <v>26243Phường Khai Quang12</v>
      </c>
    </row>
    <row r="3093" spans="1:18">
      <c r="A3093" s="6">
        <v>3092</v>
      </c>
      <c r="B3093" s="6">
        <v>26</v>
      </c>
      <c r="C3093" s="6" t="s">
        <v>3119</v>
      </c>
      <c r="D3093" s="6">
        <v>243</v>
      </c>
      <c r="E3093" s="6" t="s">
        <v>3120</v>
      </c>
      <c r="F3093" s="6">
        <v>8731</v>
      </c>
      <c r="G3093" s="6" t="s">
        <v>3128</v>
      </c>
      <c r="H3093" s="6">
        <v>2</v>
      </c>
      <c r="I3093" s="6" t="s">
        <v>297</v>
      </c>
      <c r="J3093" s="6">
        <v>2</v>
      </c>
      <c r="K3093" s="6" t="s">
        <v>252</v>
      </c>
      <c r="L3093" s="8">
        <v>6</v>
      </c>
      <c r="M3093" s="6" t="s">
        <v>297</v>
      </c>
      <c r="N3093" s="6" t="s">
        <v>3122</v>
      </c>
      <c r="R3093" s="6" t="str">
        <f t="shared" si="48"/>
        <v>26243Xã Thanh Trù22</v>
      </c>
    </row>
    <row r="3094" spans="1:18">
      <c r="A3094" s="6">
        <v>3093</v>
      </c>
      <c r="B3094" s="6">
        <v>26</v>
      </c>
      <c r="C3094" s="6" t="s">
        <v>3119</v>
      </c>
      <c r="D3094" s="6">
        <v>244</v>
      </c>
      <c r="E3094" s="6" t="s">
        <v>3129</v>
      </c>
      <c r="F3094" s="6">
        <v>8734</v>
      </c>
      <c r="G3094" s="6" t="s">
        <v>3130</v>
      </c>
      <c r="H3094" s="6">
        <v>1</v>
      </c>
      <c r="I3094" s="6" t="s">
        <v>251</v>
      </c>
      <c r="J3094" s="6">
        <v>2</v>
      </c>
      <c r="K3094" s="6" t="s">
        <v>252</v>
      </c>
      <c r="L3094" s="8">
        <v>5</v>
      </c>
      <c r="M3094" s="6" t="s">
        <v>251</v>
      </c>
      <c r="N3094" s="6" t="s">
        <v>3122</v>
      </c>
      <c r="R3094" s="6" t="str">
        <f t="shared" si="48"/>
        <v>26244Phường Trưng Trắc12</v>
      </c>
    </row>
    <row r="3095" spans="1:18">
      <c r="A3095" s="6">
        <v>3094</v>
      </c>
      <c r="B3095" s="6">
        <v>26</v>
      </c>
      <c r="C3095" s="6" t="s">
        <v>3119</v>
      </c>
      <c r="D3095" s="6">
        <v>244</v>
      </c>
      <c r="E3095" s="6" t="s">
        <v>3129</v>
      </c>
      <c r="F3095" s="6">
        <v>8737</v>
      </c>
      <c r="G3095" s="6" t="s">
        <v>178</v>
      </c>
      <c r="H3095" s="6">
        <v>1</v>
      </c>
      <c r="I3095" s="6" t="s">
        <v>251</v>
      </c>
      <c r="J3095" s="6">
        <v>2</v>
      </c>
      <c r="K3095" s="6" t="s">
        <v>252</v>
      </c>
      <c r="L3095" s="8">
        <v>5</v>
      </c>
      <c r="M3095" s="6" t="s">
        <v>251</v>
      </c>
      <c r="N3095" s="6" t="s">
        <v>3122</v>
      </c>
      <c r="R3095" s="6" t="str">
        <f t="shared" si="48"/>
        <v>26244Phường Hùng Vương12</v>
      </c>
    </row>
    <row r="3096" spans="1:18">
      <c r="A3096" s="6">
        <v>3095</v>
      </c>
      <c r="B3096" s="6">
        <v>26</v>
      </c>
      <c r="C3096" s="6" t="s">
        <v>3119</v>
      </c>
      <c r="D3096" s="6">
        <v>244</v>
      </c>
      <c r="E3096" s="6" t="s">
        <v>3129</v>
      </c>
      <c r="F3096" s="6">
        <v>8740</v>
      </c>
      <c r="G3096" s="6" t="s">
        <v>3131</v>
      </c>
      <c r="H3096" s="6">
        <v>1</v>
      </c>
      <c r="I3096" s="6" t="s">
        <v>251</v>
      </c>
      <c r="J3096" s="6">
        <v>2</v>
      </c>
      <c r="K3096" s="6" t="s">
        <v>252</v>
      </c>
      <c r="L3096" s="8">
        <v>5</v>
      </c>
      <c r="M3096" s="6" t="s">
        <v>251</v>
      </c>
      <c r="N3096" s="6" t="s">
        <v>3122</v>
      </c>
      <c r="R3096" s="6" t="str">
        <f t="shared" si="48"/>
        <v>26244Phường Trưng Nhị12</v>
      </c>
    </row>
    <row r="3097" spans="1:18">
      <c r="A3097" s="6">
        <v>3096</v>
      </c>
      <c r="B3097" s="6">
        <v>26</v>
      </c>
      <c r="C3097" s="6" t="s">
        <v>3119</v>
      </c>
      <c r="D3097" s="6">
        <v>244</v>
      </c>
      <c r="E3097" s="6" t="s">
        <v>3129</v>
      </c>
      <c r="F3097" s="6">
        <v>8743</v>
      </c>
      <c r="G3097" s="6" t="s">
        <v>3132</v>
      </c>
      <c r="H3097" s="6">
        <v>1</v>
      </c>
      <c r="I3097" s="6" t="s">
        <v>251</v>
      </c>
      <c r="J3097" s="6">
        <v>2</v>
      </c>
      <c r="K3097" s="6" t="s">
        <v>252</v>
      </c>
      <c r="L3097" s="8">
        <v>5</v>
      </c>
      <c r="M3097" s="6" t="s">
        <v>251</v>
      </c>
      <c r="N3097" s="6" t="s">
        <v>3122</v>
      </c>
      <c r="R3097" s="6" t="str">
        <f t="shared" si="48"/>
        <v>26244Phường Phúc Thắng12</v>
      </c>
    </row>
    <row r="3098" spans="1:18">
      <c r="A3098" s="6">
        <v>3097</v>
      </c>
      <c r="B3098" s="6">
        <v>26</v>
      </c>
      <c r="C3098" s="6" t="s">
        <v>3119</v>
      </c>
      <c r="D3098" s="6">
        <v>244</v>
      </c>
      <c r="E3098" s="6" t="s">
        <v>3129</v>
      </c>
      <c r="F3098" s="6">
        <v>8746</v>
      </c>
      <c r="G3098" s="6" t="s">
        <v>3133</v>
      </c>
      <c r="H3098" s="6">
        <v>1</v>
      </c>
      <c r="I3098" s="6" t="s">
        <v>251</v>
      </c>
      <c r="J3098" s="6">
        <v>2</v>
      </c>
      <c r="K3098" s="6" t="s">
        <v>252</v>
      </c>
      <c r="L3098" s="8">
        <v>5</v>
      </c>
      <c r="M3098" s="6" t="s">
        <v>251</v>
      </c>
      <c r="N3098" s="6" t="s">
        <v>3122</v>
      </c>
      <c r="R3098" s="6" t="str">
        <f t="shared" si="48"/>
        <v>26244Phường Xuân Hoà12</v>
      </c>
    </row>
    <row r="3099" spans="1:18">
      <c r="A3099" s="6">
        <v>3098</v>
      </c>
      <c r="B3099" s="6">
        <v>26</v>
      </c>
      <c r="C3099" s="6" t="s">
        <v>3119</v>
      </c>
      <c r="D3099" s="6">
        <v>244</v>
      </c>
      <c r="E3099" s="6" t="s">
        <v>3129</v>
      </c>
      <c r="F3099" s="6">
        <v>8747</v>
      </c>
      <c r="G3099" s="6" t="s">
        <v>271</v>
      </c>
      <c r="H3099" s="6">
        <v>1</v>
      </c>
      <c r="I3099" s="6" t="s">
        <v>251</v>
      </c>
      <c r="J3099" s="6">
        <v>2</v>
      </c>
      <c r="K3099" s="6" t="s">
        <v>252</v>
      </c>
      <c r="L3099" s="8">
        <v>5</v>
      </c>
      <c r="M3099" s="6" t="s">
        <v>251</v>
      </c>
      <c r="N3099" s="6" t="s">
        <v>3122</v>
      </c>
      <c r="R3099" s="6" t="str">
        <f t="shared" si="48"/>
        <v>26244Phường Đồng Xuân12</v>
      </c>
    </row>
    <row r="3100" spans="1:18">
      <c r="A3100" s="6">
        <v>3099</v>
      </c>
      <c r="B3100" s="6">
        <v>26</v>
      </c>
      <c r="C3100" s="6" t="s">
        <v>3119</v>
      </c>
      <c r="D3100" s="6">
        <v>244</v>
      </c>
      <c r="E3100" s="6" t="s">
        <v>3129</v>
      </c>
      <c r="F3100" s="6">
        <v>8749</v>
      </c>
      <c r="G3100" s="6" t="s">
        <v>3134</v>
      </c>
      <c r="H3100" s="6">
        <v>2</v>
      </c>
      <c r="I3100" s="6" t="s">
        <v>297</v>
      </c>
      <c r="J3100" s="6">
        <v>2</v>
      </c>
      <c r="K3100" s="6" t="s">
        <v>252</v>
      </c>
      <c r="L3100" s="8">
        <v>6</v>
      </c>
      <c r="M3100" s="6" t="s">
        <v>297</v>
      </c>
      <c r="N3100" s="6" t="s">
        <v>3122</v>
      </c>
      <c r="R3100" s="6" t="str">
        <f t="shared" si="48"/>
        <v>26244Xã Ngọc Thanh22</v>
      </c>
    </row>
    <row r="3101" spans="1:18">
      <c r="A3101" s="6">
        <v>3100</v>
      </c>
      <c r="B3101" s="6">
        <v>26</v>
      </c>
      <c r="C3101" s="6" t="s">
        <v>3119</v>
      </c>
      <c r="D3101" s="6">
        <v>244</v>
      </c>
      <c r="E3101" s="6" t="s">
        <v>3129</v>
      </c>
      <c r="F3101" s="6">
        <v>8752</v>
      </c>
      <c r="G3101" s="6" t="s">
        <v>2464</v>
      </c>
      <c r="H3101" s="6">
        <v>2</v>
      </c>
      <c r="I3101" s="6" t="s">
        <v>297</v>
      </c>
      <c r="J3101" s="6">
        <v>2</v>
      </c>
      <c r="K3101" s="6" t="s">
        <v>252</v>
      </c>
      <c r="L3101" s="8">
        <v>6</v>
      </c>
      <c r="M3101" s="6" t="s">
        <v>297</v>
      </c>
      <c r="N3101" s="6" t="s">
        <v>3122</v>
      </c>
      <c r="R3101" s="6" t="str">
        <f t="shared" si="48"/>
        <v>26244Xã Cao Minh22</v>
      </c>
    </row>
    <row r="3102" spans="1:18">
      <c r="A3102" s="6">
        <v>3101</v>
      </c>
      <c r="B3102" s="6">
        <v>26</v>
      </c>
      <c r="C3102" s="6" t="s">
        <v>3119</v>
      </c>
      <c r="D3102" s="6">
        <v>244</v>
      </c>
      <c r="E3102" s="6" t="s">
        <v>3129</v>
      </c>
      <c r="F3102" s="6">
        <v>8755</v>
      </c>
      <c r="G3102" s="6" t="s">
        <v>3135</v>
      </c>
      <c r="H3102" s="6">
        <v>1</v>
      </c>
      <c r="I3102" s="6" t="s">
        <v>251</v>
      </c>
      <c r="J3102" s="6">
        <v>2</v>
      </c>
      <c r="K3102" s="6" t="s">
        <v>252</v>
      </c>
      <c r="L3102" s="8">
        <v>5</v>
      </c>
      <c r="M3102" s="6" t="s">
        <v>251</v>
      </c>
      <c r="N3102" s="6" t="s">
        <v>3122</v>
      </c>
      <c r="R3102" s="6" t="str">
        <f t="shared" si="48"/>
        <v>26244Phường Nam Viêm12</v>
      </c>
    </row>
    <row r="3103" spans="1:18">
      <c r="A3103" s="6">
        <v>3102</v>
      </c>
      <c r="B3103" s="6">
        <v>26</v>
      </c>
      <c r="C3103" s="6" t="s">
        <v>3119</v>
      </c>
      <c r="D3103" s="6">
        <v>244</v>
      </c>
      <c r="E3103" s="6" t="s">
        <v>3129</v>
      </c>
      <c r="F3103" s="6">
        <v>8758</v>
      </c>
      <c r="G3103" s="6" t="s">
        <v>3136</v>
      </c>
      <c r="H3103" s="6">
        <v>1</v>
      </c>
      <c r="I3103" s="6" t="s">
        <v>251</v>
      </c>
      <c r="J3103" s="6">
        <v>2</v>
      </c>
      <c r="K3103" s="6" t="s">
        <v>252</v>
      </c>
      <c r="L3103" s="8">
        <v>5</v>
      </c>
      <c r="M3103" s="6" t="s">
        <v>251</v>
      </c>
      <c r="N3103" s="6" t="s">
        <v>3122</v>
      </c>
      <c r="R3103" s="6" t="str">
        <f t="shared" si="48"/>
        <v>26244Phường Tiền Châu12</v>
      </c>
    </row>
    <row r="3104" spans="1:18">
      <c r="A3104" s="6">
        <v>3103</v>
      </c>
      <c r="B3104" s="6">
        <v>26</v>
      </c>
      <c r="C3104" s="6" t="s">
        <v>3119</v>
      </c>
      <c r="D3104" s="6">
        <v>246</v>
      </c>
      <c r="E3104" s="6" t="s">
        <v>3137</v>
      </c>
      <c r="F3104" s="6">
        <v>8761</v>
      </c>
      <c r="G3104" s="6" t="s">
        <v>3138</v>
      </c>
      <c r="H3104" s="6">
        <v>1</v>
      </c>
      <c r="I3104" s="6" t="s">
        <v>251</v>
      </c>
      <c r="J3104" s="6">
        <v>2</v>
      </c>
      <c r="K3104" s="6" t="s">
        <v>252</v>
      </c>
      <c r="L3104" s="8">
        <v>5</v>
      </c>
      <c r="M3104" s="6" t="s">
        <v>251</v>
      </c>
      <c r="N3104" s="6" t="s">
        <v>3122</v>
      </c>
      <c r="R3104" s="6" t="str">
        <f t="shared" si="48"/>
        <v>26246Thị trấn Lập Thạch12</v>
      </c>
    </row>
    <row r="3105" spans="1:18">
      <c r="A3105" s="6">
        <v>3104</v>
      </c>
      <c r="B3105" s="6">
        <v>26</v>
      </c>
      <c r="C3105" s="6" t="s">
        <v>3119</v>
      </c>
      <c r="D3105" s="6">
        <v>246</v>
      </c>
      <c r="E3105" s="6" t="s">
        <v>3137</v>
      </c>
      <c r="F3105" s="6">
        <v>8764</v>
      </c>
      <c r="G3105" s="6" t="s">
        <v>2370</v>
      </c>
      <c r="H3105" s="6">
        <v>2</v>
      </c>
      <c r="I3105" s="6" t="s">
        <v>297</v>
      </c>
      <c r="J3105" s="6">
        <v>2</v>
      </c>
      <c r="K3105" s="6" t="s">
        <v>252</v>
      </c>
      <c r="L3105" s="8">
        <v>6</v>
      </c>
      <c r="M3105" s="6" t="s">
        <v>297</v>
      </c>
      <c r="N3105" s="6" t="s">
        <v>3122</v>
      </c>
      <c r="R3105" s="6" t="str">
        <f t="shared" si="48"/>
        <v>26246Xã Quang Sơn22</v>
      </c>
    </row>
    <row r="3106" spans="1:18">
      <c r="A3106" s="6">
        <v>3105</v>
      </c>
      <c r="B3106" s="6">
        <v>26</v>
      </c>
      <c r="C3106" s="6" t="s">
        <v>3119</v>
      </c>
      <c r="D3106" s="6">
        <v>246</v>
      </c>
      <c r="E3106" s="6" t="s">
        <v>3137</v>
      </c>
      <c r="F3106" s="6">
        <v>8767</v>
      </c>
      <c r="G3106" s="6" t="s">
        <v>607</v>
      </c>
      <c r="H3106" s="6">
        <v>2</v>
      </c>
      <c r="I3106" s="6" t="s">
        <v>297</v>
      </c>
      <c r="J3106" s="6">
        <v>2</v>
      </c>
      <c r="K3106" s="6" t="s">
        <v>252</v>
      </c>
      <c r="L3106" s="8">
        <v>6</v>
      </c>
      <c r="M3106" s="6" t="s">
        <v>297</v>
      </c>
      <c r="N3106" s="6" t="s">
        <v>3122</v>
      </c>
      <c r="R3106" s="6" t="str">
        <f t="shared" si="48"/>
        <v>26246Xã Ngọc Mỹ22</v>
      </c>
    </row>
    <row r="3107" spans="1:18">
      <c r="A3107" s="6">
        <v>3106</v>
      </c>
      <c r="B3107" s="6">
        <v>26</v>
      </c>
      <c r="C3107" s="6" t="s">
        <v>3119</v>
      </c>
      <c r="D3107" s="6">
        <v>246</v>
      </c>
      <c r="E3107" s="6" t="s">
        <v>3137</v>
      </c>
      <c r="F3107" s="6">
        <v>8770</v>
      </c>
      <c r="G3107" s="6" t="s">
        <v>3139</v>
      </c>
      <c r="H3107" s="6">
        <v>2</v>
      </c>
      <c r="I3107" s="6" t="s">
        <v>297</v>
      </c>
      <c r="J3107" s="6">
        <v>2</v>
      </c>
      <c r="K3107" s="6" t="s">
        <v>252</v>
      </c>
      <c r="L3107" s="8">
        <v>6</v>
      </c>
      <c r="M3107" s="6" t="s">
        <v>297</v>
      </c>
      <c r="N3107" s="6" t="s">
        <v>3122</v>
      </c>
      <c r="R3107" s="6" t="str">
        <f t="shared" si="48"/>
        <v>26246Xã Hợp Lý22</v>
      </c>
    </row>
    <row r="3108" spans="1:18">
      <c r="A3108" s="6">
        <v>3107</v>
      </c>
      <c r="B3108" s="6">
        <v>26</v>
      </c>
      <c r="C3108" s="6" t="s">
        <v>3119</v>
      </c>
      <c r="D3108" s="6">
        <v>246</v>
      </c>
      <c r="E3108" s="6" t="s">
        <v>3137</v>
      </c>
      <c r="F3108" s="6">
        <v>8785</v>
      </c>
      <c r="G3108" s="6" t="s">
        <v>3140</v>
      </c>
      <c r="H3108" s="6">
        <v>2</v>
      </c>
      <c r="I3108" s="6" t="s">
        <v>297</v>
      </c>
      <c r="J3108" s="6">
        <v>2</v>
      </c>
      <c r="K3108" s="6" t="s">
        <v>252</v>
      </c>
      <c r="L3108" s="8">
        <v>6</v>
      </c>
      <c r="M3108" s="6" t="s">
        <v>297</v>
      </c>
      <c r="N3108" s="6" t="s">
        <v>3122</v>
      </c>
      <c r="R3108" s="6" t="str">
        <f t="shared" si="48"/>
        <v>26246Xã Bắc Bình22</v>
      </c>
    </row>
    <row r="3109" spans="1:18">
      <c r="A3109" s="6">
        <v>3108</v>
      </c>
      <c r="B3109" s="6">
        <v>26</v>
      </c>
      <c r="C3109" s="6" t="s">
        <v>3119</v>
      </c>
      <c r="D3109" s="6">
        <v>246</v>
      </c>
      <c r="E3109" s="6" t="s">
        <v>3137</v>
      </c>
      <c r="F3109" s="6">
        <v>8788</v>
      </c>
      <c r="G3109" s="6" t="s">
        <v>524</v>
      </c>
      <c r="H3109" s="6">
        <v>2</v>
      </c>
      <c r="I3109" s="6" t="s">
        <v>297</v>
      </c>
      <c r="J3109" s="6">
        <v>2</v>
      </c>
      <c r="K3109" s="6" t="s">
        <v>252</v>
      </c>
      <c r="L3109" s="8">
        <v>6</v>
      </c>
      <c r="M3109" s="6" t="s">
        <v>297</v>
      </c>
      <c r="N3109" s="6" t="s">
        <v>3122</v>
      </c>
      <c r="R3109" s="6" t="str">
        <f t="shared" si="48"/>
        <v>26246Xã Thái Hòa22</v>
      </c>
    </row>
    <row r="3110" spans="1:18">
      <c r="A3110" s="6">
        <v>3109</v>
      </c>
      <c r="B3110" s="6">
        <v>26</v>
      </c>
      <c r="C3110" s="6" t="s">
        <v>3119</v>
      </c>
      <c r="D3110" s="6">
        <v>246</v>
      </c>
      <c r="E3110" s="6" t="s">
        <v>3137</v>
      </c>
      <c r="F3110" s="6">
        <v>8789</v>
      </c>
      <c r="G3110" s="6" t="s">
        <v>3141</v>
      </c>
      <c r="H3110" s="6">
        <v>1</v>
      </c>
      <c r="I3110" s="6" t="s">
        <v>251</v>
      </c>
      <c r="J3110" s="6">
        <v>2</v>
      </c>
      <c r="K3110" s="6" t="s">
        <v>252</v>
      </c>
      <c r="L3110" s="8">
        <v>5</v>
      </c>
      <c r="M3110" s="6" t="s">
        <v>251</v>
      </c>
      <c r="N3110" s="6" t="s">
        <v>3122</v>
      </c>
      <c r="R3110" s="6" t="str">
        <f t="shared" si="48"/>
        <v>26246Thị trấn Hoa Sơn12</v>
      </c>
    </row>
    <row r="3111" spans="1:18">
      <c r="A3111" s="6">
        <v>3110</v>
      </c>
      <c r="B3111" s="6">
        <v>26</v>
      </c>
      <c r="C3111" s="6" t="s">
        <v>3119</v>
      </c>
      <c r="D3111" s="6">
        <v>246</v>
      </c>
      <c r="E3111" s="6" t="s">
        <v>3137</v>
      </c>
      <c r="F3111" s="6">
        <v>8791</v>
      </c>
      <c r="G3111" s="6" t="s">
        <v>3142</v>
      </c>
      <c r="H3111" s="6">
        <v>2</v>
      </c>
      <c r="I3111" s="6" t="s">
        <v>297</v>
      </c>
      <c r="J3111" s="6">
        <v>2</v>
      </c>
      <c r="K3111" s="6" t="s">
        <v>252</v>
      </c>
      <c r="L3111" s="8">
        <v>6</v>
      </c>
      <c r="M3111" s="6" t="s">
        <v>297</v>
      </c>
      <c r="N3111" s="6" t="s">
        <v>3122</v>
      </c>
      <c r="R3111" s="6" t="str">
        <f t="shared" si="48"/>
        <v>26246Xã Liễn Sơn22</v>
      </c>
    </row>
    <row r="3112" spans="1:18">
      <c r="A3112" s="6">
        <v>3111</v>
      </c>
      <c r="B3112" s="6">
        <v>26</v>
      </c>
      <c r="C3112" s="6" t="s">
        <v>3119</v>
      </c>
      <c r="D3112" s="6">
        <v>246</v>
      </c>
      <c r="E3112" s="6" t="s">
        <v>3137</v>
      </c>
      <c r="F3112" s="6">
        <v>8794</v>
      </c>
      <c r="G3112" s="6" t="s">
        <v>3143</v>
      </c>
      <c r="H3112" s="6">
        <v>2</v>
      </c>
      <c r="I3112" s="6" t="s">
        <v>297</v>
      </c>
      <c r="J3112" s="6">
        <v>2</v>
      </c>
      <c r="K3112" s="6" t="s">
        <v>252</v>
      </c>
      <c r="L3112" s="8">
        <v>6</v>
      </c>
      <c r="M3112" s="6" t="s">
        <v>297</v>
      </c>
      <c r="N3112" s="6" t="s">
        <v>3122</v>
      </c>
      <c r="R3112" s="6" t="str">
        <f t="shared" si="48"/>
        <v>26246Xã Xuân Hòa22</v>
      </c>
    </row>
    <row r="3113" spans="1:18">
      <c r="A3113" s="6">
        <v>3112</v>
      </c>
      <c r="B3113" s="6">
        <v>26</v>
      </c>
      <c r="C3113" s="6" t="s">
        <v>3119</v>
      </c>
      <c r="D3113" s="6">
        <v>246</v>
      </c>
      <c r="E3113" s="6" t="s">
        <v>3137</v>
      </c>
      <c r="F3113" s="6">
        <v>8797</v>
      </c>
      <c r="G3113" s="6" t="s">
        <v>3144</v>
      </c>
      <c r="H3113" s="6">
        <v>2</v>
      </c>
      <c r="I3113" s="6" t="s">
        <v>297</v>
      </c>
      <c r="J3113" s="6">
        <v>2</v>
      </c>
      <c r="K3113" s="6" t="s">
        <v>252</v>
      </c>
      <c r="L3113" s="8">
        <v>6</v>
      </c>
      <c r="M3113" s="6" t="s">
        <v>297</v>
      </c>
      <c r="N3113" s="6" t="s">
        <v>3122</v>
      </c>
      <c r="R3113" s="6" t="str">
        <f t="shared" si="48"/>
        <v>26246Xã Vân Trục22</v>
      </c>
    </row>
    <row r="3114" spans="1:18">
      <c r="A3114" s="6">
        <v>3113</v>
      </c>
      <c r="B3114" s="6">
        <v>26</v>
      </c>
      <c r="C3114" s="6" t="s">
        <v>3119</v>
      </c>
      <c r="D3114" s="6">
        <v>246</v>
      </c>
      <c r="E3114" s="6" t="s">
        <v>3137</v>
      </c>
      <c r="F3114" s="6">
        <v>8812</v>
      </c>
      <c r="G3114" s="6" t="s">
        <v>2752</v>
      </c>
      <c r="H3114" s="6">
        <v>2</v>
      </c>
      <c r="I3114" s="6" t="s">
        <v>297</v>
      </c>
      <c r="J3114" s="6">
        <v>2</v>
      </c>
      <c r="K3114" s="6" t="s">
        <v>252</v>
      </c>
      <c r="L3114" s="8">
        <v>6</v>
      </c>
      <c r="M3114" s="6" t="s">
        <v>297</v>
      </c>
      <c r="N3114" s="6" t="s">
        <v>3122</v>
      </c>
      <c r="R3114" s="6" t="str">
        <f t="shared" si="48"/>
        <v>26246Xã Liên Hòa22</v>
      </c>
    </row>
    <row r="3115" spans="1:18">
      <c r="A3115" s="6">
        <v>3114</v>
      </c>
      <c r="B3115" s="6">
        <v>26</v>
      </c>
      <c r="C3115" s="6" t="s">
        <v>3119</v>
      </c>
      <c r="D3115" s="6">
        <v>246</v>
      </c>
      <c r="E3115" s="6" t="s">
        <v>3137</v>
      </c>
      <c r="F3115" s="6">
        <v>8815</v>
      </c>
      <c r="G3115" s="6" t="s">
        <v>3145</v>
      </c>
      <c r="H3115" s="6">
        <v>2</v>
      </c>
      <c r="I3115" s="6" t="s">
        <v>297</v>
      </c>
      <c r="J3115" s="6">
        <v>2</v>
      </c>
      <c r="K3115" s="6" t="s">
        <v>252</v>
      </c>
      <c r="L3115" s="8">
        <v>6</v>
      </c>
      <c r="M3115" s="6" t="s">
        <v>297</v>
      </c>
      <c r="N3115" s="6" t="s">
        <v>3122</v>
      </c>
      <c r="R3115" s="6" t="str">
        <f t="shared" si="48"/>
        <v>26246Xã Tử Du22</v>
      </c>
    </row>
    <row r="3116" spans="1:18">
      <c r="A3116" s="6">
        <v>3115</v>
      </c>
      <c r="B3116" s="6">
        <v>26</v>
      </c>
      <c r="C3116" s="6" t="s">
        <v>3119</v>
      </c>
      <c r="D3116" s="6">
        <v>246</v>
      </c>
      <c r="E3116" s="6" t="s">
        <v>3137</v>
      </c>
      <c r="F3116" s="6">
        <v>8833</v>
      </c>
      <c r="G3116" s="6" t="s">
        <v>3146</v>
      </c>
      <c r="H3116" s="6">
        <v>2</v>
      </c>
      <c r="I3116" s="6" t="s">
        <v>297</v>
      </c>
      <c r="J3116" s="6">
        <v>2</v>
      </c>
      <c r="K3116" s="6" t="s">
        <v>252</v>
      </c>
      <c r="L3116" s="8">
        <v>6</v>
      </c>
      <c r="M3116" s="6" t="s">
        <v>297</v>
      </c>
      <c r="N3116" s="6" t="s">
        <v>3122</v>
      </c>
      <c r="R3116" s="6" t="str">
        <f t="shared" si="48"/>
        <v>26246Xã Bàn Giản22</v>
      </c>
    </row>
    <row r="3117" spans="1:18">
      <c r="A3117" s="6">
        <v>3116</v>
      </c>
      <c r="B3117" s="6">
        <v>26</v>
      </c>
      <c r="C3117" s="6" t="s">
        <v>3119</v>
      </c>
      <c r="D3117" s="6">
        <v>246</v>
      </c>
      <c r="E3117" s="6" t="s">
        <v>3137</v>
      </c>
      <c r="F3117" s="6">
        <v>8836</v>
      </c>
      <c r="G3117" s="6" t="s">
        <v>3147</v>
      </c>
      <c r="H3117" s="6">
        <v>2</v>
      </c>
      <c r="I3117" s="6" t="s">
        <v>297</v>
      </c>
      <c r="J3117" s="6">
        <v>2</v>
      </c>
      <c r="K3117" s="6" t="s">
        <v>252</v>
      </c>
      <c r="L3117" s="8">
        <v>6</v>
      </c>
      <c r="M3117" s="6" t="s">
        <v>297</v>
      </c>
      <c r="N3117" s="6" t="s">
        <v>3122</v>
      </c>
      <c r="R3117" s="6" t="str">
        <f t="shared" si="48"/>
        <v>26246Xã Xuân Lôi22</v>
      </c>
    </row>
    <row r="3118" spans="1:18">
      <c r="A3118" s="6">
        <v>3117</v>
      </c>
      <c r="B3118" s="6">
        <v>26</v>
      </c>
      <c r="C3118" s="6" t="s">
        <v>3119</v>
      </c>
      <c r="D3118" s="6">
        <v>246</v>
      </c>
      <c r="E3118" s="6" t="s">
        <v>3137</v>
      </c>
      <c r="F3118" s="6">
        <v>8839</v>
      </c>
      <c r="G3118" s="6" t="s">
        <v>3148</v>
      </c>
      <c r="H3118" s="6">
        <v>2</v>
      </c>
      <c r="I3118" s="6" t="s">
        <v>297</v>
      </c>
      <c r="J3118" s="6">
        <v>2</v>
      </c>
      <c r="K3118" s="6" t="s">
        <v>252</v>
      </c>
      <c r="L3118" s="8">
        <v>6</v>
      </c>
      <c r="M3118" s="6" t="s">
        <v>297</v>
      </c>
      <c r="N3118" s="6" t="s">
        <v>3122</v>
      </c>
      <c r="R3118" s="6" t="str">
        <f t="shared" si="48"/>
        <v>26246Xã Đồng Ích22</v>
      </c>
    </row>
    <row r="3119" spans="1:18">
      <c r="A3119" s="6">
        <v>3118</v>
      </c>
      <c r="B3119" s="6">
        <v>26</v>
      </c>
      <c r="C3119" s="6" t="s">
        <v>3119</v>
      </c>
      <c r="D3119" s="6">
        <v>246</v>
      </c>
      <c r="E3119" s="6" t="s">
        <v>3137</v>
      </c>
      <c r="F3119" s="6">
        <v>8842</v>
      </c>
      <c r="G3119" s="6" t="s">
        <v>3149</v>
      </c>
      <c r="H3119" s="6">
        <v>2</v>
      </c>
      <c r="I3119" s="6" t="s">
        <v>297</v>
      </c>
      <c r="J3119" s="6">
        <v>2</v>
      </c>
      <c r="K3119" s="6" t="s">
        <v>252</v>
      </c>
      <c r="L3119" s="8">
        <v>6</v>
      </c>
      <c r="M3119" s="6" t="s">
        <v>297</v>
      </c>
      <c r="N3119" s="6" t="s">
        <v>3122</v>
      </c>
      <c r="R3119" s="6" t="str">
        <f t="shared" si="48"/>
        <v>26246Xã Tiên Lữ22</v>
      </c>
    </row>
    <row r="3120" spans="1:18">
      <c r="A3120" s="6">
        <v>3119</v>
      </c>
      <c r="B3120" s="6">
        <v>26</v>
      </c>
      <c r="C3120" s="6" t="s">
        <v>3119</v>
      </c>
      <c r="D3120" s="6">
        <v>246</v>
      </c>
      <c r="E3120" s="6" t="s">
        <v>3137</v>
      </c>
      <c r="F3120" s="6">
        <v>8845</v>
      </c>
      <c r="G3120" s="6" t="s">
        <v>3150</v>
      </c>
      <c r="H3120" s="6">
        <v>2</v>
      </c>
      <c r="I3120" s="6" t="s">
        <v>297</v>
      </c>
      <c r="J3120" s="6">
        <v>2</v>
      </c>
      <c r="K3120" s="6" t="s">
        <v>252</v>
      </c>
      <c r="L3120" s="8">
        <v>6</v>
      </c>
      <c r="M3120" s="6" t="s">
        <v>297</v>
      </c>
      <c r="N3120" s="6" t="s">
        <v>3122</v>
      </c>
      <c r="R3120" s="6" t="str">
        <f t="shared" si="48"/>
        <v>26246Xã Văn Quán22</v>
      </c>
    </row>
    <row r="3121" spans="1:18">
      <c r="A3121" s="6">
        <v>3120</v>
      </c>
      <c r="B3121" s="6">
        <v>26</v>
      </c>
      <c r="C3121" s="6" t="s">
        <v>3119</v>
      </c>
      <c r="D3121" s="6">
        <v>246</v>
      </c>
      <c r="E3121" s="6" t="s">
        <v>3137</v>
      </c>
      <c r="F3121" s="6">
        <v>8857</v>
      </c>
      <c r="G3121" s="6" t="s">
        <v>3151</v>
      </c>
      <c r="H3121" s="6">
        <v>2</v>
      </c>
      <c r="I3121" s="6" t="s">
        <v>297</v>
      </c>
      <c r="J3121" s="6">
        <v>2</v>
      </c>
      <c r="K3121" s="6" t="s">
        <v>252</v>
      </c>
      <c r="L3121" s="8">
        <v>6</v>
      </c>
      <c r="M3121" s="6" t="s">
        <v>297</v>
      </c>
      <c r="N3121" s="6" t="s">
        <v>3122</v>
      </c>
      <c r="R3121" s="6" t="str">
        <f t="shared" si="48"/>
        <v>26246Xã Đình Chu22</v>
      </c>
    </row>
    <row r="3122" spans="1:18">
      <c r="A3122" s="6">
        <v>3121</v>
      </c>
      <c r="B3122" s="6">
        <v>26</v>
      </c>
      <c r="C3122" s="6" t="s">
        <v>3119</v>
      </c>
      <c r="D3122" s="6">
        <v>246</v>
      </c>
      <c r="E3122" s="6" t="s">
        <v>3137</v>
      </c>
      <c r="F3122" s="6">
        <v>8863</v>
      </c>
      <c r="G3122" s="6" t="s">
        <v>3152</v>
      </c>
      <c r="H3122" s="6">
        <v>2</v>
      </c>
      <c r="I3122" s="6" t="s">
        <v>297</v>
      </c>
      <c r="J3122" s="6">
        <v>2</v>
      </c>
      <c r="K3122" s="6" t="s">
        <v>252</v>
      </c>
      <c r="L3122" s="8">
        <v>6</v>
      </c>
      <c r="M3122" s="6" t="s">
        <v>297</v>
      </c>
      <c r="N3122" s="6" t="s">
        <v>3122</v>
      </c>
      <c r="R3122" s="6" t="str">
        <f t="shared" si="48"/>
        <v>26246Xã Triệu Đề22</v>
      </c>
    </row>
    <row r="3123" spans="1:18">
      <c r="A3123" s="6">
        <v>3122</v>
      </c>
      <c r="B3123" s="6">
        <v>26</v>
      </c>
      <c r="C3123" s="6" t="s">
        <v>3119</v>
      </c>
      <c r="D3123" s="6">
        <v>246</v>
      </c>
      <c r="E3123" s="6" t="s">
        <v>3137</v>
      </c>
      <c r="F3123" s="6">
        <v>8866</v>
      </c>
      <c r="G3123" s="6" t="s">
        <v>512</v>
      </c>
      <c r="H3123" s="6">
        <v>2</v>
      </c>
      <c r="I3123" s="6" t="s">
        <v>297</v>
      </c>
      <c r="J3123" s="6">
        <v>2</v>
      </c>
      <c r="K3123" s="6" t="s">
        <v>252</v>
      </c>
      <c r="L3123" s="8">
        <v>6</v>
      </c>
      <c r="M3123" s="6" t="s">
        <v>297</v>
      </c>
      <c r="N3123" s="6" t="s">
        <v>3122</v>
      </c>
      <c r="R3123" s="6" t="str">
        <f t="shared" si="48"/>
        <v>26246Xã Sơn Đông22</v>
      </c>
    </row>
    <row r="3124" spans="1:18">
      <c r="A3124" s="6">
        <v>3123</v>
      </c>
      <c r="B3124" s="6">
        <v>26</v>
      </c>
      <c r="C3124" s="6" t="s">
        <v>3119</v>
      </c>
      <c r="D3124" s="6">
        <v>247</v>
      </c>
      <c r="E3124" s="6" t="s">
        <v>3153</v>
      </c>
      <c r="F3124" s="6">
        <v>8869</v>
      </c>
      <c r="G3124" s="6" t="s">
        <v>3154</v>
      </c>
      <c r="H3124" s="6">
        <v>1</v>
      </c>
      <c r="I3124" s="6" t="s">
        <v>251</v>
      </c>
      <c r="J3124" s="6">
        <v>2</v>
      </c>
      <c r="K3124" s="6" t="s">
        <v>252</v>
      </c>
      <c r="L3124" s="8">
        <v>5</v>
      </c>
      <c r="M3124" s="6" t="s">
        <v>251</v>
      </c>
      <c r="N3124" s="6" t="s">
        <v>3122</v>
      </c>
      <c r="R3124" s="6" t="str">
        <f t="shared" si="48"/>
        <v>26247Thị trấn Hợp Hòa12</v>
      </c>
    </row>
    <row r="3125" spans="1:18">
      <c r="A3125" s="6">
        <v>3124</v>
      </c>
      <c r="B3125" s="6">
        <v>26</v>
      </c>
      <c r="C3125" s="6" t="s">
        <v>3119</v>
      </c>
      <c r="D3125" s="6">
        <v>247</v>
      </c>
      <c r="E3125" s="6" t="s">
        <v>3153</v>
      </c>
      <c r="F3125" s="6">
        <v>8872</v>
      </c>
      <c r="G3125" s="6" t="s">
        <v>3155</v>
      </c>
      <c r="H3125" s="6">
        <v>2</v>
      </c>
      <c r="I3125" s="6" t="s">
        <v>297</v>
      </c>
      <c r="J3125" s="6">
        <v>2</v>
      </c>
      <c r="K3125" s="6" t="s">
        <v>252</v>
      </c>
      <c r="L3125" s="8">
        <v>6</v>
      </c>
      <c r="M3125" s="6" t="s">
        <v>297</v>
      </c>
      <c r="N3125" s="6" t="s">
        <v>3122</v>
      </c>
      <c r="R3125" s="6" t="str">
        <f t="shared" si="48"/>
        <v>26247Xã Hoàng Hoa22</v>
      </c>
    </row>
    <row r="3126" spans="1:18">
      <c r="A3126" s="6">
        <v>3125</v>
      </c>
      <c r="B3126" s="6">
        <v>26</v>
      </c>
      <c r="C3126" s="6" t="s">
        <v>3119</v>
      </c>
      <c r="D3126" s="6">
        <v>247</v>
      </c>
      <c r="E3126" s="6" t="s">
        <v>3153</v>
      </c>
      <c r="F3126" s="6">
        <v>8875</v>
      </c>
      <c r="G3126" s="6" t="s">
        <v>3156</v>
      </c>
      <c r="H3126" s="6">
        <v>2</v>
      </c>
      <c r="I3126" s="6" t="s">
        <v>297</v>
      </c>
      <c r="J3126" s="6">
        <v>2</v>
      </c>
      <c r="K3126" s="6" t="s">
        <v>252</v>
      </c>
      <c r="L3126" s="8">
        <v>6</v>
      </c>
      <c r="M3126" s="6" t="s">
        <v>297</v>
      </c>
      <c r="N3126" s="6" t="s">
        <v>3122</v>
      </c>
      <c r="R3126" s="6" t="str">
        <f t="shared" si="48"/>
        <v>26247Xã Đồng Tĩnh22</v>
      </c>
    </row>
    <row r="3127" spans="1:18">
      <c r="A3127" s="6">
        <v>3126</v>
      </c>
      <c r="B3127" s="6">
        <v>26</v>
      </c>
      <c r="C3127" s="6" t="s">
        <v>3119</v>
      </c>
      <c r="D3127" s="6">
        <v>247</v>
      </c>
      <c r="E3127" s="6" t="s">
        <v>3153</v>
      </c>
      <c r="F3127" s="6">
        <v>8878</v>
      </c>
      <c r="G3127" s="6" t="s">
        <v>3157</v>
      </c>
      <c r="H3127" s="6">
        <v>2</v>
      </c>
      <c r="I3127" s="6" t="s">
        <v>297</v>
      </c>
      <c r="J3127" s="6">
        <v>2</v>
      </c>
      <c r="K3127" s="6" t="s">
        <v>252</v>
      </c>
      <c r="L3127" s="8">
        <v>6</v>
      </c>
      <c r="M3127" s="6" t="s">
        <v>297</v>
      </c>
      <c r="N3127" s="6" t="s">
        <v>3122</v>
      </c>
      <c r="R3127" s="6" t="str">
        <f t="shared" si="48"/>
        <v>26247Xã Kim Long22</v>
      </c>
    </row>
    <row r="3128" spans="1:18">
      <c r="A3128" s="6">
        <v>3127</v>
      </c>
      <c r="B3128" s="6">
        <v>26</v>
      </c>
      <c r="C3128" s="6" t="s">
        <v>3119</v>
      </c>
      <c r="D3128" s="6">
        <v>247</v>
      </c>
      <c r="E3128" s="6" t="s">
        <v>3153</v>
      </c>
      <c r="F3128" s="6">
        <v>8881</v>
      </c>
      <c r="G3128" s="6" t="s">
        <v>3158</v>
      </c>
      <c r="H3128" s="6">
        <v>2</v>
      </c>
      <c r="I3128" s="6" t="s">
        <v>297</v>
      </c>
      <c r="J3128" s="6">
        <v>2</v>
      </c>
      <c r="K3128" s="6" t="s">
        <v>252</v>
      </c>
      <c r="L3128" s="8">
        <v>6</v>
      </c>
      <c r="M3128" s="6" t="s">
        <v>297</v>
      </c>
      <c r="N3128" s="6" t="s">
        <v>3122</v>
      </c>
      <c r="R3128" s="6" t="str">
        <f t="shared" si="48"/>
        <v>26247Xã Hướng Đạo22</v>
      </c>
    </row>
    <row r="3129" spans="1:18">
      <c r="A3129" s="6">
        <v>3128</v>
      </c>
      <c r="B3129" s="6">
        <v>26</v>
      </c>
      <c r="C3129" s="6" t="s">
        <v>3119</v>
      </c>
      <c r="D3129" s="6">
        <v>247</v>
      </c>
      <c r="E3129" s="6" t="s">
        <v>3153</v>
      </c>
      <c r="F3129" s="6">
        <v>8884</v>
      </c>
      <c r="G3129" s="6" t="s">
        <v>3159</v>
      </c>
      <c r="H3129" s="6">
        <v>2</v>
      </c>
      <c r="I3129" s="6" t="s">
        <v>297</v>
      </c>
      <c r="J3129" s="6">
        <v>2</v>
      </c>
      <c r="K3129" s="6" t="s">
        <v>252</v>
      </c>
      <c r="L3129" s="8">
        <v>6</v>
      </c>
      <c r="M3129" s="6" t="s">
        <v>297</v>
      </c>
      <c r="N3129" s="6" t="s">
        <v>3122</v>
      </c>
      <c r="R3129" s="6" t="str">
        <f t="shared" si="48"/>
        <v>26247Xã Đạo Tú22</v>
      </c>
    </row>
    <row r="3130" spans="1:18">
      <c r="A3130" s="6">
        <v>3129</v>
      </c>
      <c r="B3130" s="6">
        <v>26</v>
      </c>
      <c r="C3130" s="6" t="s">
        <v>3119</v>
      </c>
      <c r="D3130" s="6">
        <v>247</v>
      </c>
      <c r="E3130" s="6" t="s">
        <v>3153</v>
      </c>
      <c r="F3130" s="6">
        <v>8887</v>
      </c>
      <c r="G3130" s="6" t="s">
        <v>3160</v>
      </c>
      <c r="H3130" s="6">
        <v>2</v>
      </c>
      <c r="I3130" s="6" t="s">
        <v>297</v>
      </c>
      <c r="J3130" s="6">
        <v>2</v>
      </c>
      <c r="K3130" s="6" t="s">
        <v>252</v>
      </c>
      <c r="L3130" s="8">
        <v>6</v>
      </c>
      <c r="M3130" s="6" t="s">
        <v>297</v>
      </c>
      <c r="N3130" s="6" t="s">
        <v>3122</v>
      </c>
      <c r="R3130" s="6" t="str">
        <f t="shared" si="48"/>
        <v>26247Xã An Hòa22</v>
      </c>
    </row>
    <row r="3131" spans="1:18">
      <c r="A3131" s="6">
        <v>3130</v>
      </c>
      <c r="B3131" s="6">
        <v>26</v>
      </c>
      <c r="C3131" s="6" t="s">
        <v>3119</v>
      </c>
      <c r="D3131" s="6">
        <v>247</v>
      </c>
      <c r="E3131" s="6" t="s">
        <v>3153</v>
      </c>
      <c r="F3131" s="6">
        <v>8890</v>
      </c>
      <c r="G3131" s="6" t="s">
        <v>878</v>
      </c>
      <c r="H3131" s="6">
        <v>2</v>
      </c>
      <c r="I3131" s="6" t="s">
        <v>297</v>
      </c>
      <c r="J3131" s="6">
        <v>2</v>
      </c>
      <c r="K3131" s="6" t="s">
        <v>252</v>
      </c>
      <c r="L3131" s="8">
        <v>6</v>
      </c>
      <c r="M3131" s="6" t="s">
        <v>297</v>
      </c>
      <c r="N3131" s="6" t="s">
        <v>3122</v>
      </c>
      <c r="R3131" s="6" t="str">
        <f t="shared" si="48"/>
        <v>26247Xã Thanh Vân22</v>
      </c>
    </row>
    <row r="3132" spans="1:18">
      <c r="A3132" s="6">
        <v>3131</v>
      </c>
      <c r="B3132" s="6">
        <v>26</v>
      </c>
      <c r="C3132" s="6" t="s">
        <v>3119</v>
      </c>
      <c r="D3132" s="6">
        <v>247</v>
      </c>
      <c r="E3132" s="6" t="s">
        <v>3153</v>
      </c>
      <c r="F3132" s="6">
        <v>8893</v>
      </c>
      <c r="G3132" s="6" t="s">
        <v>3161</v>
      </c>
      <c r="H3132" s="6">
        <v>2</v>
      </c>
      <c r="I3132" s="6" t="s">
        <v>297</v>
      </c>
      <c r="J3132" s="6">
        <v>2</v>
      </c>
      <c r="K3132" s="6" t="s">
        <v>252</v>
      </c>
      <c r="L3132" s="8">
        <v>6</v>
      </c>
      <c r="M3132" s="6" t="s">
        <v>297</v>
      </c>
      <c r="N3132" s="6" t="s">
        <v>3122</v>
      </c>
      <c r="R3132" s="6" t="str">
        <f t="shared" si="48"/>
        <v>26247Xã Duy Phiên22</v>
      </c>
    </row>
    <row r="3133" spans="1:18">
      <c r="A3133" s="6">
        <v>3132</v>
      </c>
      <c r="B3133" s="6">
        <v>26</v>
      </c>
      <c r="C3133" s="6" t="s">
        <v>3119</v>
      </c>
      <c r="D3133" s="6">
        <v>247</v>
      </c>
      <c r="E3133" s="6" t="s">
        <v>3153</v>
      </c>
      <c r="F3133" s="6">
        <v>8896</v>
      </c>
      <c r="G3133" s="6" t="s">
        <v>3162</v>
      </c>
      <c r="H3133" s="6">
        <v>2</v>
      </c>
      <c r="I3133" s="6" t="s">
        <v>297</v>
      </c>
      <c r="J3133" s="6">
        <v>2</v>
      </c>
      <c r="K3133" s="6" t="s">
        <v>252</v>
      </c>
      <c r="L3133" s="8">
        <v>6</v>
      </c>
      <c r="M3133" s="6" t="s">
        <v>297</v>
      </c>
      <c r="N3133" s="6" t="s">
        <v>3122</v>
      </c>
      <c r="R3133" s="6" t="str">
        <f t="shared" si="48"/>
        <v>26247Xã Hoàng Đan22</v>
      </c>
    </row>
    <row r="3134" spans="1:18">
      <c r="A3134" s="6">
        <v>3133</v>
      </c>
      <c r="B3134" s="6">
        <v>26</v>
      </c>
      <c r="C3134" s="6" t="s">
        <v>3119</v>
      </c>
      <c r="D3134" s="6">
        <v>247</v>
      </c>
      <c r="E3134" s="6" t="s">
        <v>3153</v>
      </c>
      <c r="F3134" s="6">
        <v>8899</v>
      </c>
      <c r="G3134" s="6" t="s">
        <v>3163</v>
      </c>
      <c r="H3134" s="6">
        <v>2</v>
      </c>
      <c r="I3134" s="6" t="s">
        <v>297</v>
      </c>
      <c r="J3134" s="6">
        <v>2</v>
      </c>
      <c r="K3134" s="6" t="s">
        <v>252</v>
      </c>
      <c r="L3134" s="8">
        <v>6</v>
      </c>
      <c r="M3134" s="6" t="s">
        <v>297</v>
      </c>
      <c r="N3134" s="6" t="s">
        <v>3122</v>
      </c>
      <c r="R3134" s="6" t="str">
        <f t="shared" si="48"/>
        <v>26247Xã Hoàng Lâu22</v>
      </c>
    </row>
    <row r="3135" spans="1:18">
      <c r="A3135" s="6">
        <v>3134</v>
      </c>
      <c r="B3135" s="6">
        <v>26</v>
      </c>
      <c r="C3135" s="6" t="s">
        <v>3119</v>
      </c>
      <c r="D3135" s="6">
        <v>247</v>
      </c>
      <c r="E3135" s="6" t="s">
        <v>3153</v>
      </c>
      <c r="F3135" s="6">
        <v>8902</v>
      </c>
      <c r="G3135" s="6" t="s">
        <v>2103</v>
      </c>
      <c r="H3135" s="6">
        <v>2</v>
      </c>
      <c r="I3135" s="6" t="s">
        <v>297</v>
      </c>
      <c r="J3135" s="6">
        <v>2</v>
      </c>
      <c r="K3135" s="6" t="s">
        <v>252</v>
      </c>
      <c r="L3135" s="8">
        <v>6</v>
      </c>
      <c r="M3135" s="6" t="s">
        <v>297</v>
      </c>
      <c r="N3135" s="6" t="s">
        <v>3122</v>
      </c>
      <c r="R3135" s="6" t="str">
        <f t="shared" si="48"/>
        <v>26247Xã Vân Hội22</v>
      </c>
    </row>
    <row r="3136" spans="1:18">
      <c r="A3136" s="6">
        <v>3135</v>
      </c>
      <c r="B3136" s="6">
        <v>26</v>
      </c>
      <c r="C3136" s="6" t="s">
        <v>3119</v>
      </c>
      <c r="D3136" s="6">
        <v>247</v>
      </c>
      <c r="E3136" s="6" t="s">
        <v>3153</v>
      </c>
      <c r="F3136" s="6">
        <v>8905</v>
      </c>
      <c r="G3136" s="6" t="s">
        <v>2910</v>
      </c>
      <c r="H3136" s="6">
        <v>2</v>
      </c>
      <c r="I3136" s="6" t="s">
        <v>297</v>
      </c>
      <c r="J3136" s="6">
        <v>2</v>
      </c>
      <c r="K3136" s="6" t="s">
        <v>252</v>
      </c>
      <c r="L3136" s="8">
        <v>6</v>
      </c>
      <c r="M3136" s="6" t="s">
        <v>297</v>
      </c>
      <c r="N3136" s="6" t="s">
        <v>3122</v>
      </c>
      <c r="R3136" s="6" t="str">
        <f t="shared" si="48"/>
        <v>26247Xã Hợp Thịnh22</v>
      </c>
    </row>
    <row r="3137" spans="1:18">
      <c r="A3137" s="6">
        <v>3136</v>
      </c>
      <c r="B3137" s="6">
        <v>26</v>
      </c>
      <c r="C3137" s="6" t="s">
        <v>3119</v>
      </c>
      <c r="D3137" s="6">
        <v>248</v>
      </c>
      <c r="E3137" s="6" t="s">
        <v>3164</v>
      </c>
      <c r="F3137" s="6">
        <v>8908</v>
      </c>
      <c r="G3137" s="6" t="s">
        <v>3165</v>
      </c>
      <c r="H3137" s="6">
        <v>1</v>
      </c>
      <c r="I3137" s="6" t="s">
        <v>251</v>
      </c>
      <c r="J3137" s="6">
        <v>2</v>
      </c>
      <c r="K3137" s="6" t="s">
        <v>252</v>
      </c>
      <c r="L3137" s="8">
        <v>5</v>
      </c>
      <c r="M3137" s="6" t="s">
        <v>251</v>
      </c>
      <c r="N3137" s="6" t="s">
        <v>3122</v>
      </c>
      <c r="R3137" s="6" t="str">
        <f t="shared" si="48"/>
        <v>26248Thị trấn Tam Đảo12</v>
      </c>
    </row>
    <row r="3138" spans="1:18">
      <c r="A3138" s="6">
        <v>3137</v>
      </c>
      <c r="B3138" s="6">
        <v>26</v>
      </c>
      <c r="C3138" s="6" t="s">
        <v>3119</v>
      </c>
      <c r="D3138" s="6">
        <v>248</v>
      </c>
      <c r="E3138" s="6" t="s">
        <v>3164</v>
      </c>
      <c r="F3138" s="6">
        <v>8911</v>
      </c>
      <c r="G3138" s="6" t="s">
        <v>3166</v>
      </c>
      <c r="H3138" s="6">
        <v>1</v>
      </c>
      <c r="I3138" s="6" t="s">
        <v>251</v>
      </c>
      <c r="J3138" s="6">
        <v>2</v>
      </c>
      <c r="K3138" s="6" t="s">
        <v>252</v>
      </c>
      <c r="L3138" s="8">
        <v>5</v>
      </c>
      <c r="M3138" s="6" t="s">
        <v>251</v>
      </c>
      <c r="N3138" s="6" t="s">
        <v>3122</v>
      </c>
      <c r="R3138" s="6" t="str">
        <f t="shared" si="48"/>
        <v>26248Thị trấn Hợp Châu12</v>
      </c>
    </row>
    <row r="3139" spans="1:18">
      <c r="A3139" s="6">
        <v>3138</v>
      </c>
      <c r="B3139" s="6">
        <v>26</v>
      </c>
      <c r="C3139" s="6" t="s">
        <v>3119</v>
      </c>
      <c r="D3139" s="6">
        <v>248</v>
      </c>
      <c r="E3139" s="6" t="s">
        <v>3164</v>
      </c>
      <c r="F3139" s="6">
        <v>8914</v>
      </c>
      <c r="G3139" s="6" t="s">
        <v>3167</v>
      </c>
      <c r="H3139" s="6">
        <v>2</v>
      </c>
      <c r="I3139" s="6" t="s">
        <v>297</v>
      </c>
      <c r="J3139" s="6">
        <v>2</v>
      </c>
      <c r="K3139" s="6" t="s">
        <v>252</v>
      </c>
      <c r="L3139" s="8">
        <v>6</v>
      </c>
      <c r="M3139" s="6" t="s">
        <v>297</v>
      </c>
      <c r="N3139" s="6" t="s">
        <v>3122</v>
      </c>
      <c r="R3139" s="6" t="str">
        <f t="shared" ref="R3139:R3202" si="49">CONCATENATE(B3139,D3139,G3139,H3139,J3139)</f>
        <v>26248Xã Đạo Trù22</v>
      </c>
    </row>
    <row r="3140" spans="1:18">
      <c r="A3140" s="6">
        <v>3139</v>
      </c>
      <c r="B3140" s="6">
        <v>26</v>
      </c>
      <c r="C3140" s="6" t="s">
        <v>3119</v>
      </c>
      <c r="D3140" s="6">
        <v>248</v>
      </c>
      <c r="E3140" s="6" t="s">
        <v>3164</v>
      </c>
      <c r="F3140" s="6">
        <v>8917</v>
      </c>
      <c r="G3140" s="6" t="s">
        <v>3168</v>
      </c>
      <c r="H3140" s="6">
        <v>2</v>
      </c>
      <c r="I3140" s="6" t="s">
        <v>297</v>
      </c>
      <c r="J3140" s="6">
        <v>2</v>
      </c>
      <c r="K3140" s="6" t="s">
        <v>252</v>
      </c>
      <c r="L3140" s="8">
        <v>6</v>
      </c>
      <c r="M3140" s="6" t="s">
        <v>297</v>
      </c>
      <c r="N3140" s="6" t="s">
        <v>3122</v>
      </c>
      <c r="R3140" s="6" t="str">
        <f t="shared" si="49"/>
        <v>26248Xã Yên Dương22</v>
      </c>
    </row>
    <row r="3141" spans="1:18">
      <c r="A3141" s="6">
        <v>3140</v>
      </c>
      <c r="B3141" s="6">
        <v>26</v>
      </c>
      <c r="C3141" s="6" t="s">
        <v>3119</v>
      </c>
      <c r="D3141" s="6">
        <v>248</v>
      </c>
      <c r="E3141" s="6" t="s">
        <v>3164</v>
      </c>
      <c r="F3141" s="6">
        <v>8920</v>
      </c>
      <c r="G3141" s="6" t="s">
        <v>3169</v>
      </c>
      <c r="H3141" s="6">
        <v>2</v>
      </c>
      <c r="I3141" s="6" t="s">
        <v>297</v>
      </c>
      <c r="J3141" s="6">
        <v>2</v>
      </c>
      <c r="K3141" s="6" t="s">
        <v>252</v>
      </c>
      <c r="L3141" s="8">
        <v>6</v>
      </c>
      <c r="M3141" s="6" t="s">
        <v>297</v>
      </c>
      <c r="N3141" s="6" t="s">
        <v>3122</v>
      </c>
      <c r="R3141" s="6" t="str">
        <f t="shared" si="49"/>
        <v>26248Xã Bồ Lý22</v>
      </c>
    </row>
    <row r="3142" spans="1:18">
      <c r="A3142" s="6">
        <v>3141</v>
      </c>
      <c r="B3142" s="6">
        <v>26</v>
      </c>
      <c r="C3142" s="6" t="s">
        <v>3119</v>
      </c>
      <c r="D3142" s="6">
        <v>248</v>
      </c>
      <c r="E3142" s="6" t="s">
        <v>3164</v>
      </c>
      <c r="F3142" s="6">
        <v>8923</v>
      </c>
      <c r="G3142" s="6" t="s">
        <v>3170</v>
      </c>
      <c r="H3142" s="6">
        <v>1</v>
      </c>
      <c r="I3142" s="6" t="s">
        <v>251</v>
      </c>
      <c r="J3142" s="6">
        <v>2</v>
      </c>
      <c r="K3142" s="6" t="s">
        <v>252</v>
      </c>
      <c r="L3142" s="8">
        <v>5</v>
      </c>
      <c r="M3142" s="6" t="s">
        <v>251</v>
      </c>
      <c r="N3142" s="6" t="s">
        <v>3122</v>
      </c>
      <c r="R3142" s="6" t="str">
        <f t="shared" si="49"/>
        <v>26248Thị trấn Đại Đình12</v>
      </c>
    </row>
    <row r="3143" spans="1:18">
      <c r="A3143" s="6">
        <v>3142</v>
      </c>
      <c r="B3143" s="6">
        <v>26</v>
      </c>
      <c r="C3143" s="6" t="s">
        <v>3119</v>
      </c>
      <c r="D3143" s="6">
        <v>248</v>
      </c>
      <c r="E3143" s="6" t="s">
        <v>3164</v>
      </c>
      <c r="F3143" s="6">
        <v>8926</v>
      </c>
      <c r="G3143" s="6" t="s">
        <v>3171</v>
      </c>
      <c r="H3143" s="6">
        <v>2</v>
      </c>
      <c r="I3143" s="6" t="s">
        <v>297</v>
      </c>
      <c r="J3143" s="6">
        <v>2</v>
      </c>
      <c r="K3143" s="6" t="s">
        <v>252</v>
      </c>
      <c r="L3143" s="8">
        <v>6</v>
      </c>
      <c r="M3143" s="6" t="s">
        <v>297</v>
      </c>
      <c r="N3143" s="6" t="s">
        <v>3122</v>
      </c>
      <c r="R3143" s="6" t="str">
        <f t="shared" si="49"/>
        <v>26248Xã Tam Quan22</v>
      </c>
    </row>
    <row r="3144" spans="1:18">
      <c r="A3144" s="6">
        <v>3143</v>
      </c>
      <c r="B3144" s="6">
        <v>26</v>
      </c>
      <c r="C3144" s="6" t="s">
        <v>3119</v>
      </c>
      <c r="D3144" s="6">
        <v>248</v>
      </c>
      <c r="E3144" s="6" t="s">
        <v>3164</v>
      </c>
      <c r="F3144" s="6">
        <v>8929</v>
      </c>
      <c r="G3144" s="6" t="s">
        <v>2553</v>
      </c>
      <c r="H3144" s="6">
        <v>2</v>
      </c>
      <c r="I3144" s="6" t="s">
        <v>297</v>
      </c>
      <c r="J3144" s="6">
        <v>2</v>
      </c>
      <c r="K3144" s="6" t="s">
        <v>252</v>
      </c>
      <c r="L3144" s="8">
        <v>6</v>
      </c>
      <c r="M3144" s="6" t="s">
        <v>297</v>
      </c>
      <c r="N3144" s="6" t="s">
        <v>3122</v>
      </c>
      <c r="R3144" s="6" t="str">
        <f t="shared" si="49"/>
        <v>26248Xã Hồ Sơn22</v>
      </c>
    </row>
    <row r="3145" spans="1:18">
      <c r="A3145" s="6">
        <v>3144</v>
      </c>
      <c r="B3145" s="6">
        <v>26</v>
      </c>
      <c r="C3145" s="6" t="s">
        <v>3119</v>
      </c>
      <c r="D3145" s="6">
        <v>248</v>
      </c>
      <c r="E3145" s="6" t="s">
        <v>3164</v>
      </c>
      <c r="F3145" s="6">
        <v>8932</v>
      </c>
      <c r="G3145" s="6" t="s">
        <v>540</v>
      </c>
      <c r="H3145" s="6">
        <v>2</v>
      </c>
      <c r="I3145" s="6" t="s">
        <v>297</v>
      </c>
      <c r="J3145" s="6">
        <v>2</v>
      </c>
      <c r="K3145" s="6" t="s">
        <v>252</v>
      </c>
      <c r="L3145" s="8">
        <v>6</v>
      </c>
      <c r="M3145" s="6" t="s">
        <v>297</v>
      </c>
      <c r="N3145" s="6" t="s">
        <v>3122</v>
      </c>
      <c r="R3145" s="6" t="str">
        <f t="shared" si="49"/>
        <v>26248Xã Minh Quang22</v>
      </c>
    </row>
    <row r="3146" spans="1:18">
      <c r="A3146" s="6">
        <v>3145</v>
      </c>
      <c r="B3146" s="6">
        <v>26</v>
      </c>
      <c r="C3146" s="6" t="s">
        <v>3119</v>
      </c>
      <c r="D3146" s="6">
        <v>249</v>
      </c>
      <c r="E3146" s="6" t="s">
        <v>3172</v>
      </c>
      <c r="F3146" s="6">
        <v>8935</v>
      </c>
      <c r="G3146" s="6" t="s">
        <v>3173</v>
      </c>
      <c r="H3146" s="6">
        <v>1</v>
      </c>
      <c r="I3146" s="6" t="s">
        <v>251</v>
      </c>
      <c r="J3146" s="6">
        <v>2</v>
      </c>
      <c r="K3146" s="6" t="s">
        <v>252</v>
      </c>
      <c r="L3146" s="8">
        <v>5</v>
      </c>
      <c r="M3146" s="6" t="s">
        <v>251</v>
      </c>
      <c r="N3146" s="6" t="s">
        <v>3122</v>
      </c>
      <c r="R3146" s="6" t="str">
        <f t="shared" si="49"/>
        <v>26249Thị trấn Hương Canh12</v>
      </c>
    </row>
    <row r="3147" spans="1:18">
      <c r="A3147" s="6">
        <v>3146</v>
      </c>
      <c r="B3147" s="6">
        <v>26</v>
      </c>
      <c r="C3147" s="6" t="s">
        <v>3119</v>
      </c>
      <c r="D3147" s="6">
        <v>249</v>
      </c>
      <c r="E3147" s="6" t="s">
        <v>3172</v>
      </c>
      <c r="F3147" s="6">
        <v>8936</v>
      </c>
      <c r="G3147" s="6" t="s">
        <v>3174</v>
      </c>
      <c r="H3147" s="6">
        <v>1</v>
      </c>
      <c r="I3147" s="6" t="s">
        <v>251</v>
      </c>
      <c r="J3147" s="6">
        <v>2</v>
      </c>
      <c r="K3147" s="6" t="s">
        <v>252</v>
      </c>
      <c r="L3147" s="8">
        <v>5</v>
      </c>
      <c r="M3147" s="6" t="s">
        <v>251</v>
      </c>
      <c r="N3147" s="6" t="s">
        <v>3122</v>
      </c>
      <c r="R3147" s="6" t="str">
        <f t="shared" si="49"/>
        <v>26249Thị trấn Gia Khánh12</v>
      </c>
    </row>
    <row r="3148" spans="1:18">
      <c r="A3148" s="6">
        <v>3147</v>
      </c>
      <c r="B3148" s="6">
        <v>26</v>
      </c>
      <c r="C3148" s="6" t="s">
        <v>3119</v>
      </c>
      <c r="D3148" s="6">
        <v>249</v>
      </c>
      <c r="E3148" s="6" t="s">
        <v>3172</v>
      </c>
      <c r="F3148" s="6">
        <v>8938</v>
      </c>
      <c r="G3148" s="6" t="s">
        <v>3175</v>
      </c>
      <c r="H3148" s="6">
        <v>2</v>
      </c>
      <c r="I3148" s="6" t="s">
        <v>297</v>
      </c>
      <c r="J3148" s="6">
        <v>2</v>
      </c>
      <c r="K3148" s="6" t="s">
        <v>252</v>
      </c>
      <c r="L3148" s="8">
        <v>6</v>
      </c>
      <c r="M3148" s="6" t="s">
        <v>297</v>
      </c>
      <c r="N3148" s="6" t="s">
        <v>3122</v>
      </c>
      <c r="R3148" s="6" t="str">
        <f t="shared" si="49"/>
        <v>26249Xã Trung Mỹ22</v>
      </c>
    </row>
    <row r="3149" spans="1:18">
      <c r="A3149" s="6">
        <v>3148</v>
      </c>
      <c r="B3149" s="6">
        <v>26</v>
      </c>
      <c r="C3149" s="6" t="s">
        <v>3119</v>
      </c>
      <c r="D3149" s="6">
        <v>249</v>
      </c>
      <c r="E3149" s="6" t="s">
        <v>3172</v>
      </c>
      <c r="F3149" s="6">
        <v>8944</v>
      </c>
      <c r="G3149" s="6" t="s">
        <v>3176</v>
      </c>
      <c r="H3149" s="6">
        <v>1</v>
      </c>
      <c r="I3149" s="6" t="s">
        <v>251</v>
      </c>
      <c r="J3149" s="6">
        <v>2</v>
      </c>
      <c r="K3149" s="6" t="s">
        <v>252</v>
      </c>
      <c r="L3149" s="8">
        <v>5</v>
      </c>
      <c r="M3149" s="6" t="s">
        <v>251</v>
      </c>
      <c r="N3149" s="6" t="s">
        <v>3122</v>
      </c>
      <c r="R3149" s="6" t="str">
        <f t="shared" si="49"/>
        <v>26249Thị trấn Bá Hiến12</v>
      </c>
    </row>
    <row r="3150" spans="1:18">
      <c r="A3150" s="6">
        <v>3149</v>
      </c>
      <c r="B3150" s="6">
        <v>26</v>
      </c>
      <c r="C3150" s="6" t="s">
        <v>3119</v>
      </c>
      <c r="D3150" s="6">
        <v>249</v>
      </c>
      <c r="E3150" s="6" t="s">
        <v>3172</v>
      </c>
      <c r="F3150" s="6">
        <v>8947</v>
      </c>
      <c r="G3150" s="6" t="s">
        <v>1388</v>
      </c>
      <c r="H3150" s="6">
        <v>2</v>
      </c>
      <c r="I3150" s="6" t="s">
        <v>297</v>
      </c>
      <c r="J3150" s="6">
        <v>2</v>
      </c>
      <c r="K3150" s="6" t="s">
        <v>252</v>
      </c>
      <c r="L3150" s="8">
        <v>6</v>
      </c>
      <c r="M3150" s="6" t="s">
        <v>297</v>
      </c>
      <c r="N3150" s="6" t="s">
        <v>3122</v>
      </c>
      <c r="R3150" s="6" t="str">
        <f t="shared" si="49"/>
        <v>26249Xã Thiện Kế22</v>
      </c>
    </row>
    <row r="3151" spans="1:18">
      <c r="A3151" s="6">
        <v>3150</v>
      </c>
      <c r="B3151" s="6">
        <v>26</v>
      </c>
      <c r="C3151" s="6" t="s">
        <v>3119</v>
      </c>
      <c r="D3151" s="6">
        <v>249</v>
      </c>
      <c r="E3151" s="6" t="s">
        <v>3172</v>
      </c>
      <c r="F3151" s="6">
        <v>8950</v>
      </c>
      <c r="G3151" s="6" t="s">
        <v>802</v>
      </c>
      <c r="H3151" s="6">
        <v>2</v>
      </c>
      <c r="I3151" s="6" t="s">
        <v>297</v>
      </c>
      <c r="J3151" s="6">
        <v>2</v>
      </c>
      <c r="K3151" s="6" t="s">
        <v>252</v>
      </c>
      <c r="L3151" s="8">
        <v>6</v>
      </c>
      <c r="M3151" s="6" t="s">
        <v>297</v>
      </c>
      <c r="N3151" s="6" t="s">
        <v>3122</v>
      </c>
      <c r="R3151" s="6" t="str">
        <f t="shared" si="49"/>
        <v>26249Xã Hương Sơn22</v>
      </c>
    </row>
    <row r="3152" spans="1:18">
      <c r="A3152" s="6">
        <v>3151</v>
      </c>
      <c r="B3152" s="6">
        <v>26</v>
      </c>
      <c r="C3152" s="6" t="s">
        <v>3119</v>
      </c>
      <c r="D3152" s="6">
        <v>249</v>
      </c>
      <c r="E3152" s="6" t="s">
        <v>3172</v>
      </c>
      <c r="F3152" s="6">
        <v>8953</v>
      </c>
      <c r="G3152" s="6" t="s">
        <v>3177</v>
      </c>
      <c r="H3152" s="6">
        <v>2</v>
      </c>
      <c r="I3152" s="6" t="s">
        <v>297</v>
      </c>
      <c r="J3152" s="6">
        <v>2</v>
      </c>
      <c r="K3152" s="6" t="s">
        <v>252</v>
      </c>
      <c r="L3152" s="8">
        <v>6</v>
      </c>
      <c r="M3152" s="6" t="s">
        <v>297</v>
      </c>
      <c r="N3152" s="6" t="s">
        <v>3122</v>
      </c>
      <c r="R3152" s="6" t="str">
        <f t="shared" si="49"/>
        <v>26249Xã Tam Hợp22</v>
      </c>
    </row>
    <row r="3153" spans="1:18">
      <c r="A3153" s="6">
        <v>3152</v>
      </c>
      <c r="B3153" s="6">
        <v>26</v>
      </c>
      <c r="C3153" s="6" t="s">
        <v>3119</v>
      </c>
      <c r="D3153" s="6">
        <v>249</v>
      </c>
      <c r="E3153" s="6" t="s">
        <v>3172</v>
      </c>
      <c r="F3153" s="6">
        <v>8956</v>
      </c>
      <c r="G3153" s="6" t="s">
        <v>3178</v>
      </c>
      <c r="H3153" s="6">
        <v>2</v>
      </c>
      <c r="I3153" s="6" t="s">
        <v>297</v>
      </c>
      <c r="J3153" s="6">
        <v>2</v>
      </c>
      <c r="K3153" s="6" t="s">
        <v>252</v>
      </c>
      <c r="L3153" s="8">
        <v>6</v>
      </c>
      <c r="M3153" s="6" t="s">
        <v>297</v>
      </c>
      <c r="N3153" s="6" t="s">
        <v>3122</v>
      </c>
      <c r="R3153" s="6" t="str">
        <f t="shared" si="49"/>
        <v>26249Xã Quất Lưu22</v>
      </c>
    </row>
    <row r="3154" spans="1:18">
      <c r="A3154" s="6">
        <v>3153</v>
      </c>
      <c r="B3154" s="6">
        <v>26</v>
      </c>
      <c r="C3154" s="6" t="s">
        <v>3119</v>
      </c>
      <c r="D3154" s="6">
        <v>249</v>
      </c>
      <c r="E3154" s="6" t="s">
        <v>3172</v>
      </c>
      <c r="F3154" s="6">
        <v>8959</v>
      </c>
      <c r="G3154" s="6" t="s">
        <v>3179</v>
      </c>
      <c r="H3154" s="6">
        <v>2</v>
      </c>
      <c r="I3154" s="6" t="s">
        <v>297</v>
      </c>
      <c r="J3154" s="6">
        <v>2</v>
      </c>
      <c r="K3154" s="6" t="s">
        <v>252</v>
      </c>
      <c r="L3154" s="8">
        <v>6</v>
      </c>
      <c r="M3154" s="6" t="s">
        <v>297</v>
      </c>
      <c r="N3154" s="6" t="s">
        <v>3122</v>
      </c>
      <c r="R3154" s="6" t="str">
        <f t="shared" si="49"/>
        <v>26249Xã Sơn Lôi22</v>
      </c>
    </row>
    <row r="3155" spans="1:18">
      <c r="A3155" s="6">
        <v>3154</v>
      </c>
      <c r="B3155" s="6">
        <v>26</v>
      </c>
      <c r="C3155" s="6" t="s">
        <v>3119</v>
      </c>
      <c r="D3155" s="6">
        <v>249</v>
      </c>
      <c r="E3155" s="6" t="s">
        <v>3172</v>
      </c>
      <c r="F3155" s="6">
        <v>8962</v>
      </c>
      <c r="G3155" s="6" t="s">
        <v>3180</v>
      </c>
      <c r="H3155" s="6">
        <v>1</v>
      </c>
      <c r="I3155" s="6" t="s">
        <v>251</v>
      </c>
      <c r="J3155" s="6">
        <v>2</v>
      </c>
      <c r="K3155" s="6" t="s">
        <v>252</v>
      </c>
      <c r="L3155" s="8">
        <v>5</v>
      </c>
      <c r="M3155" s="6" t="s">
        <v>251</v>
      </c>
      <c r="N3155" s="6" t="s">
        <v>3122</v>
      </c>
      <c r="R3155" s="6" t="str">
        <f t="shared" si="49"/>
        <v>26249Thị trấn Đạo Đức12</v>
      </c>
    </row>
    <row r="3156" spans="1:18">
      <c r="A3156" s="6">
        <v>3155</v>
      </c>
      <c r="B3156" s="6">
        <v>26</v>
      </c>
      <c r="C3156" s="6" t="s">
        <v>3119</v>
      </c>
      <c r="D3156" s="6">
        <v>249</v>
      </c>
      <c r="E3156" s="6" t="s">
        <v>3172</v>
      </c>
      <c r="F3156" s="6">
        <v>8965</v>
      </c>
      <c r="G3156" s="6" t="s">
        <v>1906</v>
      </c>
      <c r="H3156" s="6">
        <v>2</v>
      </c>
      <c r="I3156" s="6" t="s">
        <v>297</v>
      </c>
      <c r="J3156" s="6">
        <v>2</v>
      </c>
      <c r="K3156" s="6" t="s">
        <v>252</v>
      </c>
      <c r="L3156" s="8">
        <v>6</v>
      </c>
      <c r="M3156" s="6" t="s">
        <v>297</v>
      </c>
      <c r="N3156" s="6" t="s">
        <v>3122</v>
      </c>
      <c r="R3156" s="6" t="str">
        <f t="shared" si="49"/>
        <v>26249Xã Tân Phong22</v>
      </c>
    </row>
    <row r="3157" spans="1:18">
      <c r="A3157" s="6">
        <v>3156</v>
      </c>
      <c r="B3157" s="6">
        <v>26</v>
      </c>
      <c r="C3157" s="6" t="s">
        <v>3119</v>
      </c>
      <c r="D3157" s="6">
        <v>249</v>
      </c>
      <c r="E3157" s="6" t="s">
        <v>3172</v>
      </c>
      <c r="F3157" s="6">
        <v>8968</v>
      </c>
      <c r="G3157" s="6" t="s">
        <v>3181</v>
      </c>
      <c r="H3157" s="6">
        <v>1</v>
      </c>
      <c r="I3157" s="6" t="s">
        <v>251</v>
      </c>
      <c r="J3157" s="6">
        <v>2</v>
      </c>
      <c r="K3157" s="6" t="s">
        <v>252</v>
      </c>
      <c r="L3157" s="8">
        <v>5</v>
      </c>
      <c r="M3157" s="6" t="s">
        <v>251</v>
      </c>
      <c r="N3157" s="6" t="s">
        <v>3122</v>
      </c>
      <c r="R3157" s="6" t="str">
        <f t="shared" si="49"/>
        <v>26249Thị trấn Thanh Lãng12</v>
      </c>
    </row>
    <row r="3158" spans="1:18">
      <c r="A3158" s="6">
        <v>3157</v>
      </c>
      <c r="B3158" s="6">
        <v>26</v>
      </c>
      <c r="C3158" s="6" t="s">
        <v>3119</v>
      </c>
      <c r="D3158" s="6">
        <v>249</v>
      </c>
      <c r="E3158" s="6" t="s">
        <v>3172</v>
      </c>
      <c r="F3158" s="6">
        <v>8971</v>
      </c>
      <c r="G3158" s="6" t="s">
        <v>3182</v>
      </c>
      <c r="H3158" s="6">
        <v>2</v>
      </c>
      <c r="I3158" s="6" t="s">
        <v>297</v>
      </c>
      <c r="J3158" s="6">
        <v>2</v>
      </c>
      <c r="K3158" s="6" t="s">
        <v>252</v>
      </c>
      <c r="L3158" s="8">
        <v>6</v>
      </c>
      <c r="M3158" s="6" t="s">
        <v>297</v>
      </c>
      <c r="N3158" s="6" t="s">
        <v>3122</v>
      </c>
      <c r="R3158" s="6" t="str">
        <f t="shared" si="49"/>
        <v>26249Xã Phú Xuân22</v>
      </c>
    </row>
    <row r="3159" spans="1:18">
      <c r="A3159" s="6">
        <v>3158</v>
      </c>
      <c r="B3159" s="6">
        <v>26</v>
      </c>
      <c r="C3159" s="6" t="s">
        <v>3119</v>
      </c>
      <c r="D3159" s="6">
        <v>251</v>
      </c>
      <c r="E3159" s="6" t="s">
        <v>3183</v>
      </c>
      <c r="F3159" s="6">
        <v>9025</v>
      </c>
      <c r="G3159" s="6" t="s">
        <v>3184</v>
      </c>
      <c r="H3159" s="6">
        <v>1</v>
      </c>
      <c r="I3159" s="6" t="s">
        <v>251</v>
      </c>
      <c r="J3159" s="6">
        <v>2</v>
      </c>
      <c r="K3159" s="6" t="s">
        <v>252</v>
      </c>
      <c r="L3159" s="8">
        <v>5</v>
      </c>
      <c r="M3159" s="6" t="s">
        <v>251</v>
      </c>
      <c r="N3159" s="6" t="s">
        <v>3122</v>
      </c>
      <c r="R3159" s="6" t="str">
        <f t="shared" si="49"/>
        <v>26251Thị trấn Yên Lạc12</v>
      </c>
    </row>
    <row r="3160" spans="1:18">
      <c r="A3160" s="6">
        <v>3159</v>
      </c>
      <c r="B3160" s="6">
        <v>26</v>
      </c>
      <c r="C3160" s="6" t="s">
        <v>3119</v>
      </c>
      <c r="D3160" s="6">
        <v>251</v>
      </c>
      <c r="E3160" s="6" t="s">
        <v>3183</v>
      </c>
      <c r="F3160" s="6">
        <v>9028</v>
      </c>
      <c r="G3160" s="6" t="s">
        <v>3185</v>
      </c>
      <c r="H3160" s="6">
        <v>2</v>
      </c>
      <c r="I3160" s="6" t="s">
        <v>297</v>
      </c>
      <c r="J3160" s="6">
        <v>2</v>
      </c>
      <c r="K3160" s="6" t="s">
        <v>252</v>
      </c>
      <c r="L3160" s="8">
        <v>6</v>
      </c>
      <c r="M3160" s="6" t="s">
        <v>297</v>
      </c>
      <c r="N3160" s="6" t="s">
        <v>3122</v>
      </c>
      <c r="R3160" s="6" t="str">
        <f t="shared" si="49"/>
        <v>26251Xã Đồng Cương22</v>
      </c>
    </row>
    <row r="3161" spans="1:18">
      <c r="A3161" s="6">
        <v>3160</v>
      </c>
      <c r="B3161" s="6">
        <v>26</v>
      </c>
      <c r="C3161" s="6" t="s">
        <v>3119</v>
      </c>
      <c r="D3161" s="6">
        <v>251</v>
      </c>
      <c r="E3161" s="6" t="s">
        <v>3183</v>
      </c>
      <c r="F3161" s="6">
        <v>9031</v>
      </c>
      <c r="G3161" s="6" t="s">
        <v>2667</v>
      </c>
      <c r="H3161" s="6">
        <v>2</v>
      </c>
      <c r="I3161" s="6" t="s">
        <v>297</v>
      </c>
      <c r="J3161" s="6">
        <v>2</v>
      </c>
      <c r="K3161" s="6" t="s">
        <v>252</v>
      </c>
      <c r="L3161" s="8">
        <v>6</v>
      </c>
      <c r="M3161" s="6" t="s">
        <v>297</v>
      </c>
      <c r="N3161" s="6" t="s">
        <v>3122</v>
      </c>
      <c r="R3161" s="6" t="str">
        <f t="shared" si="49"/>
        <v>26251Xã Đồng Văn22</v>
      </c>
    </row>
    <row r="3162" spans="1:18">
      <c r="A3162" s="6">
        <v>3161</v>
      </c>
      <c r="B3162" s="6">
        <v>26</v>
      </c>
      <c r="C3162" s="6" t="s">
        <v>3119</v>
      </c>
      <c r="D3162" s="6">
        <v>251</v>
      </c>
      <c r="E3162" s="6" t="s">
        <v>3183</v>
      </c>
      <c r="F3162" s="6">
        <v>9034</v>
      </c>
      <c r="G3162" s="6" t="s">
        <v>3186</v>
      </c>
      <c r="H3162" s="6">
        <v>2</v>
      </c>
      <c r="I3162" s="6" t="s">
        <v>297</v>
      </c>
      <c r="J3162" s="6">
        <v>2</v>
      </c>
      <c r="K3162" s="6" t="s">
        <v>252</v>
      </c>
      <c r="L3162" s="8">
        <v>6</v>
      </c>
      <c r="M3162" s="6" t="s">
        <v>297</v>
      </c>
      <c r="N3162" s="6" t="s">
        <v>3122</v>
      </c>
      <c r="R3162" s="6" t="str">
        <f t="shared" si="49"/>
        <v>26251Xã Bình Định22</v>
      </c>
    </row>
    <row r="3163" spans="1:18">
      <c r="A3163" s="6">
        <v>3162</v>
      </c>
      <c r="B3163" s="6">
        <v>26</v>
      </c>
      <c r="C3163" s="6" t="s">
        <v>3119</v>
      </c>
      <c r="D3163" s="6">
        <v>251</v>
      </c>
      <c r="E3163" s="6" t="s">
        <v>3183</v>
      </c>
      <c r="F3163" s="6">
        <v>9037</v>
      </c>
      <c r="G3163" s="6" t="s">
        <v>3187</v>
      </c>
      <c r="H3163" s="6">
        <v>2</v>
      </c>
      <c r="I3163" s="6" t="s">
        <v>297</v>
      </c>
      <c r="J3163" s="6">
        <v>2</v>
      </c>
      <c r="K3163" s="6" t="s">
        <v>252</v>
      </c>
      <c r="L3163" s="8">
        <v>6</v>
      </c>
      <c r="M3163" s="6" t="s">
        <v>297</v>
      </c>
      <c r="N3163" s="6" t="s">
        <v>3122</v>
      </c>
      <c r="R3163" s="6" t="str">
        <f t="shared" si="49"/>
        <v>26251Xã Trung Nguyên22</v>
      </c>
    </row>
    <row r="3164" spans="1:18">
      <c r="A3164" s="6">
        <v>3163</v>
      </c>
      <c r="B3164" s="6">
        <v>26</v>
      </c>
      <c r="C3164" s="6" t="s">
        <v>3119</v>
      </c>
      <c r="D3164" s="6">
        <v>251</v>
      </c>
      <c r="E3164" s="6" t="s">
        <v>3183</v>
      </c>
      <c r="F3164" s="6">
        <v>9040</v>
      </c>
      <c r="G3164" s="6" t="s">
        <v>3188</v>
      </c>
      <c r="H3164" s="6">
        <v>2</v>
      </c>
      <c r="I3164" s="6" t="s">
        <v>297</v>
      </c>
      <c r="J3164" s="6">
        <v>2</v>
      </c>
      <c r="K3164" s="6" t="s">
        <v>252</v>
      </c>
      <c r="L3164" s="8">
        <v>6</v>
      </c>
      <c r="M3164" s="6" t="s">
        <v>297</v>
      </c>
      <c r="N3164" s="6" t="s">
        <v>3122</v>
      </c>
      <c r="R3164" s="6" t="str">
        <f t="shared" si="49"/>
        <v>26251Xã Tề Lỗ22</v>
      </c>
    </row>
    <row r="3165" spans="1:18">
      <c r="A3165" s="6">
        <v>3164</v>
      </c>
      <c r="B3165" s="6">
        <v>26</v>
      </c>
      <c r="C3165" s="6" t="s">
        <v>3119</v>
      </c>
      <c r="D3165" s="6">
        <v>251</v>
      </c>
      <c r="E3165" s="6" t="s">
        <v>3183</v>
      </c>
      <c r="F3165" s="6">
        <v>9043</v>
      </c>
      <c r="G3165" s="6" t="s">
        <v>3189</v>
      </c>
      <c r="H3165" s="6">
        <v>2</v>
      </c>
      <c r="I3165" s="6" t="s">
        <v>297</v>
      </c>
      <c r="J3165" s="6">
        <v>2</v>
      </c>
      <c r="K3165" s="6" t="s">
        <v>252</v>
      </c>
      <c r="L3165" s="8">
        <v>6</v>
      </c>
      <c r="M3165" s="6" t="s">
        <v>297</v>
      </c>
      <c r="N3165" s="6" t="s">
        <v>3122</v>
      </c>
      <c r="R3165" s="6" t="str">
        <f t="shared" si="49"/>
        <v>26251Xã Tam Hồng22</v>
      </c>
    </row>
    <row r="3166" spans="1:18">
      <c r="A3166" s="6">
        <v>3165</v>
      </c>
      <c r="B3166" s="6">
        <v>26</v>
      </c>
      <c r="C3166" s="6" t="s">
        <v>3119</v>
      </c>
      <c r="D3166" s="6">
        <v>251</v>
      </c>
      <c r="E3166" s="6" t="s">
        <v>3183</v>
      </c>
      <c r="F3166" s="6">
        <v>9046</v>
      </c>
      <c r="G3166" s="6" t="s">
        <v>3190</v>
      </c>
      <c r="H3166" s="6">
        <v>2</v>
      </c>
      <c r="I3166" s="6" t="s">
        <v>297</v>
      </c>
      <c r="J3166" s="6">
        <v>2</v>
      </c>
      <c r="K3166" s="6" t="s">
        <v>252</v>
      </c>
      <c r="L3166" s="8">
        <v>6</v>
      </c>
      <c r="M3166" s="6" t="s">
        <v>297</v>
      </c>
      <c r="N3166" s="6" t="s">
        <v>3122</v>
      </c>
      <c r="R3166" s="6" t="str">
        <f t="shared" si="49"/>
        <v>26251Xã Yên Đồng22</v>
      </c>
    </row>
    <row r="3167" spans="1:18">
      <c r="A3167" s="6">
        <v>3166</v>
      </c>
      <c r="B3167" s="6">
        <v>26</v>
      </c>
      <c r="C3167" s="6" t="s">
        <v>3119</v>
      </c>
      <c r="D3167" s="6">
        <v>251</v>
      </c>
      <c r="E3167" s="6" t="s">
        <v>3183</v>
      </c>
      <c r="F3167" s="6">
        <v>9049</v>
      </c>
      <c r="G3167" s="6" t="s">
        <v>3191</v>
      </c>
      <c r="H3167" s="6">
        <v>2</v>
      </c>
      <c r="I3167" s="6" t="s">
        <v>297</v>
      </c>
      <c r="J3167" s="6">
        <v>2</v>
      </c>
      <c r="K3167" s="6" t="s">
        <v>252</v>
      </c>
      <c r="L3167" s="8">
        <v>6</v>
      </c>
      <c r="M3167" s="6" t="s">
        <v>297</v>
      </c>
      <c r="N3167" s="6" t="s">
        <v>3122</v>
      </c>
      <c r="R3167" s="6" t="str">
        <f t="shared" si="49"/>
        <v>26251Xã Văn Tiến22</v>
      </c>
    </row>
    <row r="3168" spans="1:18">
      <c r="A3168" s="6">
        <v>3167</v>
      </c>
      <c r="B3168" s="6">
        <v>26</v>
      </c>
      <c r="C3168" s="6" t="s">
        <v>3119</v>
      </c>
      <c r="D3168" s="6">
        <v>251</v>
      </c>
      <c r="E3168" s="6" t="s">
        <v>3183</v>
      </c>
      <c r="F3168" s="6">
        <v>9052</v>
      </c>
      <c r="G3168" s="6" t="s">
        <v>3192</v>
      </c>
      <c r="H3168" s="6">
        <v>2</v>
      </c>
      <c r="I3168" s="6" t="s">
        <v>297</v>
      </c>
      <c r="J3168" s="6">
        <v>2</v>
      </c>
      <c r="K3168" s="6" t="s">
        <v>252</v>
      </c>
      <c r="L3168" s="8">
        <v>6</v>
      </c>
      <c r="M3168" s="6" t="s">
        <v>297</v>
      </c>
      <c r="N3168" s="6" t="s">
        <v>3122</v>
      </c>
      <c r="R3168" s="6" t="str">
        <f t="shared" si="49"/>
        <v>26251Xã Nguyệt Đức22</v>
      </c>
    </row>
    <row r="3169" spans="1:18">
      <c r="A3169" s="6">
        <v>3168</v>
      </c>
      <c r="B3169" s="6">
        <v>26</v>
      </c>
      <c r="C3169" s="6" t="s">
        <v>3119</v>
      </c>
      <c r="D3169" s="6">
        <v>251</v>
      </c>
      <c r="E3169" s="6" t="s">
        <v>3183</v>
      </c>
      <c r="F3169" s="6">
        <v>9055</v>
      </c>
      <c r="G3169" s="6" t="s">
        <v>3193</v>
      </c>
      <c r="H3169" s="6">
        <v>2</v>
      </c>
      <c r="I3169" s="6" t="s">
        <v>297</v>
      </c>
      <c r="J3169" s="6">
        <v>2</v>
      </c>
      <c r="K3169" s="6" t="s">
        <v>252</v>
      </c>
      <c r="L3169" s="8">
        <v>6</v>
      </c>
      <c r="M3169" s="6" t="s">
        <v>297</v>
      </c>
      <c r="N3169" s="6" t="s">
        <v>3122</v>
      </c>
      <c r="R3169" s="6" t="str">
        <f t="shared" si="49"/>
        <v>26251Xã Yên Phương22</v>
      </c>
    </row>
    <row r="3170" spans="1:18">
      <c r="A3170" s="6">
        <v>3169</v>
      </c>
      <c r="B3170" s="6">
        <v>26</v>
      </c>
      <c r="C3170" s="6" t="s">
        <v>3119</v>
      </c>
      <c r="D3170" s="6">
        <v>251</v>
      </c>
      <c r="E3170" s="6" t="s">
        <v>3183</v>
      </c>
      <c r="F3170" s="6">
        <v>9058</v>
      </c>
      <c r="G3170" s="6" t="s">
        <v>3194</v>
      </c>
      <c r="H3170" s="6">
        <v>2</v>
      </c>
      <c r="I3170" s="6" t="s">
        <v>297</v>
      </c>
      <c r="J3170" s="6">
        <v>2</v>
      </c>
      <c r="K3170" s="6" t="s">
        <v>252</v>
      </c>
      <c r="L3170" s="8">
        <v>6</v>
      </c>
      <c r="M3170" s="6" t="s">
        <v>297</v>
      </c>
      <c r="N3170" s="6" t="s">
        <v>3122</v>
      </c>
      <c r="R3170" s="6" t="str">
        <f t="shared" si="49"/>
        <v>26251Xã Hồng Phương22</v>
      </c>
    </row>
    <row r="3171" spans="1:18">
      <c r="A3171" s="6">
        <v>3170</v>
      </c>
      <c r="B3171" s="6">
        <v>26</v>
      </c>
      <c r="C3171" s="6" t="s">
        <v>3119</v>
      </c>
      <c r="D3171" s="6">
        <v>251</v>
      </c>
      <c r="E3171" s="6" t="s">
        <v>3183</v>
      </c>
      <c r="F3171" s="6">
        <v>9061</v>
      </c>
      <c r="G3171" s="6" t="s">
        <v>3195</v>
      </c>
      <c r="H3171" s="6">
        <v>2</v>
      </c>
      <c r="I3171" s="6" t="s">
        <v>297</v>
      </c>
      <c r="J3171" s="6">
        <v>2</v>
      </c>
      <c r="K3171" s="6" t="s">
        <v>252</v>
      </c>
      <c r="L3171" s="8">
        <v>6</v>
      </c>
      <c r="M3171" s="6" t="s">
        <v>297</v>
      </c>
      <c r="N3171" s="6" t="s">
        <v>3122</v>
      </c>
      <c r="R3171" s="6" t="str">
        <f t="shared" si="49"/>
        <v>26251Xã Trung Kiên22</v>
      </c>
    </row>
    <row r="3172" spans="1:18">
      <c r="A3172" s="6">
        <v>3171</v>
      </c>
      <c r="B3172" s="6">
        <v>26</v>
      </c>
      <c r="C3172" s="6" t="s">
        <v>3119</v>
      </c>
      <c r="D3172" s="6">
        <v>251</v>
      </c>
      <c r="E3172" s="6" t="s">
        <v>3183</v>
      </c>
      <c r="F3172" s="6">
        <v>9064</v>
      </c>
      <c r="G3172" s="6" t="s">
        <v>697</v>
      </c>
      <c r="H3172" s="6">
        <v>2</v>
      </c>
      <c r="I3172" s="6" t="s">
        <v>297</v>
      </c>
      <c r="J3172" s="6">
        <v>2</v>
      </c>
      <c r="K3172" s="6" t="s">
        <v>252</v>
      </c>
      <c r="L3172" s="8">
        <v>6</v>
      </c>
      <c r="M3172" s="6" t="s">
        <v>297</v>
      </c>
      <c r="N3172" s="6" t="s">
        <v>3122</v>
      </c>
      <c r="R3172" s="6" t="str">
        <f t="shared" si="49"/>
        <v>26251Xã Liên Châu22</v>
      </c>
    </row>
    <row r="3173" spans="1:18">
      <c r="A3173" s="6">
        <v>3172</v>
      </c>
      <c r="B3173" s="6">
        <v>26</v>
      </c>
      <c r="C3173" s="6" t="s">
        <v>3119</v>
      </c>
      <c r="D3173" s="6">
        <v>251</v>
      </c>
      <c r="E3173" s="6" t="s">
        <v>3183</v>
      </c>
      <c r="F3173" s="6">
        <v>9067</v>
      </c>
      <c r="G3173" s="6" t="s">
        <v>3196</v>
      </c>
      <c r="H3173" s="6">
        <v>2</v>
      </c>
      <c r="I3173" s="6" t="s">
        <v>297</v>
      </c>
      <c r="J3173" s="6">
        <v>2</v>
      </c>
      <c r="K3173" s="6" t="s">
        <v>252</v>
      </c>
      <c r="L3173" s="8">
        <v>6</v>
      </c>
      <c r="M3173" s="6" t="s">
        <v>297</v>
      </c>
      <c r="N3173" s="6" t="s">
        <v>3122</v>
      </c>
      <c r="R3173" s="6" t="str">
        <f t="shared" si="49"/>
        <v>26251Xã Đại Tự22</v>
      </c>
    </row>
    <row r="3174" spans="1:18">
      <c r="A3174" s="6">
        <v>3173</v>
      </c>
      <c r="B3174" s="6">
        <v>26</v>
      </c>
      <c r="C3174" s="6" t="s">
        <v>3119</v>
      </c>
      <c r="D3174" s="6">
        <v>251</v>
      </c>
      <c r="E3174" s="6" t="s">
        <v>3183</v>
      </c>
      <c r="F3174" s="6">
        <v>9070</v>
      </c>
      <c r="G3174" s="6" t="s">
        <v>3197</v>
      </c>
      <c r="H3174" s="6">
        <v>2</v>
      </c>
      <c r="I3174" s="6" t="s">
        <v>297</v>
      </c>
      <c r="J3174" s="6">
        <v>2</v>
      </c>
      <c r="K3174" s="6" t="s">
        <v>252</v>
      </c>
      <c r="L3174" s="8">
        <v>6</v>
      </c>
      <c r="M3174" s="6" t="s">
        <v>297</v>
      </c>
      <c r="N3174" s="6" t="s">
        <v>3122</v>
      </c>
      <c r="R3174" s="6" t="str">
        <f t="shared" si="49"/>
        <v>26251Xã Hồng Châu22</v>
      </c>
    </row>
    <row r="3175" spans="1:18">
      <c r="A3175" s="6">
        <v>3174</v>
      </c>
      <c r="B3175" s="6">
        <v>26</v>
      </c>
      <c r="C3175" s="6" t="s">
        <v>3119</v>
      </c>
      <c r="D3175" s="6">
        <v>251</v>
      </c>
      <c r="E3175" s="6" t="s">
        <v>3183</v>
      </c>
      <c r="F3175" s="6">
        <v>9073</v>
      </c>
      <c r="G3175" s="6" t="s">
        <v>1306</v>
      </c>
      <c r="H3175" s="6">
        <v>2</v>
      </c>
      <c r="I3175" s="6" t="s">
        <v>297</v>
      </c>
      <c r="J3175" s="6">
        <v>2</v>
      </c>
      <c r="K3175" s="6" t="s">
        <v>252</v>
      </c>
      <c r="L3175" s="8">
        <v>6</v>
      </c>
      <c r="M3175" s="6" t="s">
        <v>297</v>
      </c>
      <c r="N3175" s="6" t="s">
        <v>3122</v>
      </c>
      <c r="R3175" s="6" t="str">
        <f t="shared" si="49"/>
        <v>26251Xã Trung Hà22</v>
      </c>
    </row>
    <row r="3176" spans="1:18">
      <c r="A3176" s="6">
        <v>3175</v>
      </c>
      <c r="B3176" s="6">
        <v>26</v>
      </c>
      <c r="C3176" s="6" t="s">
        <v>3119</v>
      </c>
      <c r="D3176" s="6">
        <v>252</v>
      </c>
      <c r="E3176" s="6" t="s">
        <v>3198</v>
      </c>
      <c r="F3176" s="6">
        <v>9076</v>
      </c>
      <c r="G3176" s="6" t="s">
        <v>3199</v>
      </c>
      <c r="H3176" s="6">
        <v>1</v>
      </c>
      <c r="I3176" s="6" t="s">
        <v>251</v>
      </c>
      <c r="J3176" s="6">
        <v>2</v>
      </c>
      <c r="K3176" s="6" t="s">
        <v>252</v>
      </c>
      <c r="L3176" s="8">
        <v>5</v>
      </c>
      <c r="M3176" s="6" t="s">
        <v>251</v>
      </c>
      <c r="N3176" s="6" t="s">
        <v>3122</v>
      </c>
      <c r="R3176" s="6" t="str">
        <f t="shared" si="49"/>
        <v>26252Thị trấn Vĩnh Tường12</v>
      </c>
    </row>
    <row r="3177" spans="1:18">
      <c r="A3177" s="6">
        <v>3176</v>
      </c>
      <c r="B3177" s="6">
        <v>26</v>
      </c>
      <c r="C3177" s="6" t="s">
        <v>3119</v>
      </c>
      <c r="D3177" s="6">
        <v>252</v>
      </c>
      <c r="E3177" s="6" t="s">
        <v>3198</v>
      </c>
      <c r="F3177" s="6">
        <v>9079</v>
      </c>
      <c r="G3177" s="6" t="s">
        <v>3200</v>
      </c>
      <c r="H3177" s="6">
        <v>2</v>
      </c>
      <c r="I3177" s="6" t="s">
        <v>297</v>
      </c>
      <c r="J3177" s="6">
        <v>2</v>
      </c>
      <c r="K3177" s="6" t="s">
        <v>252</v>
      </c>
      <c r="L3177" s="8">
        <v>6</v>
      </c>
      <c r="M3177" s="6" t="s">
        <v>297</v>
      </c>
      <c r="N3177" s="6" t="s">
        <v>3122</v>
      </c>
      <c r="R3177" s="6" t="str">
        <f t="shared" si="49"/>
        <v>26252Xã Kim Xá22</v>
      </c>
    </row>
    <row r="3178" spans="1:18">
      <c r="A3178" s="6">
        <v>3177</v>
      </c>
      <c r="B3178" s="6">
        <v>26</v>
      </c>
      <c r="C3178" s="6" t="s">
        <v>3119</v>
      </c>
      <c r="D3178" s="6">
        <v>252</v>
      </c>
      <c r="E3178" s="6" t="s">
        <v>3198</v>
      </c>
      <c r="F3178" s="6">
        <v>9082</v>
      </c>
      <c r="G3178" s="6" t="s">
        <v>624</v>
      </c>
      <c r="H3178" s="6">
        <v>2</v>
      </c>
      <c r="I3178" s="6" t="s">
        <v>297</v>
      </c>
      <c r="J3178" s="6">
        <v>2</v>
      </c>
      <c r="K3178" s="6" t="s">
        <v>252</v>
      </c>
      <c r="L3178" s="8">
        <v>6</v>
      </c>
      <c r="M3178" s="6" t="s">
        <v>297</v>
      </c>
      <c r="N3178" s="6" t="s">
        <v>3122</v>
      </c>
      <c r="R3178" s="6" t="str">
        <f t="shared" si="49"/>
        <v>26252Xã Yên Bình22</v>
      </c>
    </row>
    <row r="3179" spans="1:18">
      <c r="A3179" s="6">
        <v>3178</v>
      </c>
      <c r="B3179" s="6">
        <v>26</v>
      </c>
      <c r="C3179" s="6" t="s">
        <v>3119</v>
      </c>
      <c r="D3179" s="6">
        <v>252</v>
      </c>
      <c r="E3179" s="6" t="s">
        <v>3198</v>
      </c>
      <c r="F3179" s="6">
        <v>9085</v>
      </c>
      <c r="G3179" s="6" t="s">
        <v>3201</v>
      </c>
      <c r="H3179" s="6">
        <v>2</v>
      </c>
      <c r="I3179" s="6" t="s">
        <v>297</v>
      </c>
      <c r="J3179" s="6">
        <v>2</v>
      </c>
      <c r="K3179" s="6" t="s">
        <v>252</v>
      </c>
      <c r="L3179" s="8">
        <v>6</v>
      </c>
      <c r="M3179" s="6" t="s">
        <v>297</v>
      </c>
      <c r="N3179" s="6" t="s">
        <v>3122</v>
      </c>
      <c r="R3179" s="6" t="str">
        <f t="shared" si="49"/>
        <v>26252Xã Chấn Hưng22</v>
      </c>
    </row>
    <row r="3180" spans="1:18">
      <c r="A3180" s="6">
        <v>3179</v>
      </c>
      <c r="B3180" s="6">
        <v>26</v>
      </c>
      <c r="C3180" s="6" t="s">
        <v>3119</v>
      </c>
      <c r="D3180" s="6">
        <v>252</v>
      </c>
      <c r="E3180" s="6" t="s">
        <v>3198</v>
      </c>
      <c r="F3180" s="6">
        <v>9088</v>
      </c>
      <c r="G3180" s="6" t="s">
        <v>2803</v>
      </c>
      <c r="H3180" s="6">
        <v>2</v>
      </c>
      <c r="I3180" s="6" t="s">
        <v>297</v>
      </c>
      <c r="J3180" s="6">
        <v>2</v>
      </c>
      <c r="K3180" s="6" t="s">
        <v>252</v>
      </c>
      <c r="L3180" s="8">
        <v>6</v>
      </c>
      <c r="M3180" s="6" t="s">
        <v>297</v>
      </c>
      <c r="N3180" s="6" t="s">
        <v>3122</v>
      </c>
      <c r="R3180" s="6" t="str">
        <f t="shared" si="49"/>
        <v>26252Xã Nghĩa Hưng22</v>
      </c>
    </row>
    <row r="3181" spans="1:18">
      <c r="A3181" s="6">
        <v>3180</v>
      </c>
      <c r="B3181" s="6">
        <v>26</v>
      </c>
      <c r="C3181" s="6" t="s">
        <v>3119</v>
      </c>
      <c r="D3181" s="6">
        <v>252</v>
      </c>
      <c r="E3181" s="6" t="s">
        <v>3198</v>
      </c>
      <c r="F3181" s="6">
        <v>9091</v>
      </c>
      <c r="G3181" s="6" t="s">
        <v>1310</v>
      </c>
      <c r="H3181" s="6">
        <v>2</v>
      </c>
      <c r="I3181" s="6" t="s">
        <v>297</v>
      </c>
      <c r="J3181" s="6">
        <v>2</v>
      </c>
      <c r="K3181" s="6" t="s">
        <v>252</v>
      </c>
      <c r="L3181" s="8">
        <v>6</v>
      </c>
      <c r="M3181" s="6" t="s">
        <v>297</v>
      </c>
      <c r="N3181" s="6" t="s">
        <v>3122</v>
      </c>
      <c r="R3181" s="6" t="str">
        <f t="shared" si="49"/>
        <v>26252Xã Yên Lập22</v>
      </c>
    </row>
    <row r="3182" spans="1:18">
      <c r="A3182" s="6">
        <v>3181</v>
      </c>
      <c r="B3182" s="6">
        <v>26</v>
      </c>
      <c r="C3182" s="6" t="s">
        <v>3119</v>
      </c>
      <c r="D3182" s="6">
        <v>252</v>
      </c>
      <c r="E3182" s="6" t="s">
        <v>3198</v>
      </c>
      <c r="F3182" s="6">
        <v>9094</v>
      </c>
      <c r="G3182" s="6" t="s">
        <v>3202</v>
      </c>
      <c r="H3182" s="6">
        <v>2</v>
      </c>
      <c r="I3182" s="6" t="s">
        <v>297</v>
      </c>
      <c r="J3182" s="6">
        <v>2</v>
      </c>
      <c r="K3182" s="6" t="s">
        <v>252</v>
      </c>
      <c r="L3182" s="8">
        <v>6</v>
      </c>
      <c r="M3182" s="6" t="s">
        <v>297</v>
      </c>
      <c r="N3182" s="6" t="s">
        <v>3122</v>
      </c>
      <c r="R3182" s="6" t="str">
        <f t="shared" si="49"/>
        <v>26252Xã Việt Xuân22</v>
      </c>
    </row>
    <row r="3183" spans="1:18">
      <c r="A3183" s="6">
        <v>3182</v>
      </c>
      <c r="B3183" s="6">
        <v>26</v>
      </c>
      <c r="C3183" s="6" t="s">
        <v>3119</v>
      </c>
      <c r="D3183" s="6">
        <v>252</v>
      </c>
      <c r="E3183" s="6" t="s">
        <v>3198</v>
      </c>
      <c r="F3183" s="6">
        <v>9097</v>
      </c>
      <c r="G3183" s="6" t="s">
        <v>3203</v>
      </c>
      <c r="H3183" s="6">
        <v>2</v>
      </c>
      <c r="I3183" s="6" t="s">
        <v>297</v>
      </c>
      <c r="J3183" s="6">
        <v>2</v>
      </c>
      <c r="K3183" s="6" t="s">
        <v>252</v>
      </c>
      <c r="L3183" s="8">
        <v>6</v>
      </c>
      <c r="M3183" s="6" t="s">
        <v>297</v>
      </c>
      <c r="N3183" s="6" t="s">
        <v>3122</v>
      </c>
      <c r="R3183" s="6" t="str">
        <f t="shared" si="49"/>
        <v>26252Xã Bồ Sao22</v>
      </c>
    </row>
    <row r="3184" spans="1:18">
      <c r="A3184" s="6">
        <v>3183</v>
      </c>
      <c r="B3184" s="6">
        <v>26</v>
      </c>
      <c r="C3184" s="6" t="s">
        <v>3119</v>
      </c>
      <c r="D3184" s="6">
        <v>252</v>
      </c>
      <c r="E3184" s="6" t="s">
        <v>3198</v>
      </c>
      <c r="F3184" s="6">
        <v>9100</v>
      </c>
      <c r="G3184" s="6" t="s">
        <v>627</v>
      </c>
      <c r="H3184" s="6">
        <v>2</v>
      </c>
      <c r="I3184" s="6" t="s">
        <v>297</v>
      </c>
      <c r="J3184" s="6">
        <v>2</v>
      </c>
      <c r="K3184" s="6" t="s">
        <v>252</v>
      </c>
      <c r="L3184" s="8">
        <v>6</v>
      </c>
      <c r="M3184" s="6" t="s">
        <v>297</v>
      </c>
      <c r="N3184" s="6" t="s">
        <v>3122</v>
      </c>
      <c r="R3184" s="6" t="str">
        <f t="shared" si="49"/>
        <v>26252Xã Đại Đồng22</v>
      </c>
    </row>
    <row r="3185" spans="1:18">
      <c r="A3185" s="6">
        <v>3184</v>
      </c>
      <c r="B3185" s="6">
        <v>26</v>
      </c>
      <c r="C3185" s="6" t="s">
        <v>3119</v>
      </c>
      <c r="D3185" s="6">
        <v>252</v>
      </c>
      <c r="E3185" s="6" t="s">
        <v>3198</v>
      </c>
      <c r="F3185" s="6">
        <v>9103</v>
      </c>
      <c r="G3185" s="6" t="s">
        <v>663</v>
      </c>
      <c r="H3185" s="6">
        <v>2</v>
      </c>
      <c r="I3185" s="6" t="s">
        <v>297</v>
      </c>
      <c r="J3185" s="6">
        <v>2</v>
      </c>
      <c r="K3185" s="6" t="s">
        <v>252</v>
      </c>
      <c r="L3185" s="8">
        <v>6</v>
      </c>
      <c r="M3185" s="6" t="s">
        <v>297</v>
      </c>
      <c r="N3185" s="6" t="s">
        <v>3122</v>
      </c>
      <c r="R3185" s="6" t="str">
        <f t="shared" si="49"/>
        <v>26252Xã Tân Tiến22</v>
      </c>
    </row>
    <row r="3186" spans="1:18">
      <c r="A3186" s="6">
        <v>3185</v>
      </c>
      <c r="B3186" s="6">
        <v>26</v>
      </c>
      <c r="C3186" s="6" t="s">
        <v>3119</v>
      </c>
      <c r="D3186" s="6">
        <v>252</v>
      </c>
      <c r="E3186" s="6" t="s">
        <v>3198</v>
      </c>
      <c r="F3186" s="6">
        <v>9106</v>
      </c>
      <c r="G3186" s="6" t="s">
        <v>3204</v>
      </c>
      <c r="H3186" s="6">
        <v>2</v>
      </c>
      <c r="I3186" s="6" t="s">
        <v>297</v>
      </c>
      <c r="J3186" s="6">
        <v>2</v>
      </c>
      <c r="K3186" s="6" t="s">
        <v>252</v>
      </c>
      <c r="L3186" s="8">
        <v>6</v>
      </c>
      <c r="M3186" s="6" t="s">
        <v>297</v>
      </c>
      <c r="N3186" s="6" t="s">
        <v>3122</v>
      </c>
      <c r="R3186" s="6" t="str">
        <f t="shared" si="49"/>
        <v>26252Xã Lũng Hoà22</v>
      </c>
    </row>
    <row r="3187" spans="1:18">
      <c r="A3187" s="6">
        <v>3186</v>
      </c>
      <c r="B3187" s="6">
        <v>26</v>
      </c>
      <c r="C3187" s="6" t="s">
        <v>3119</v>
      </c>
      <c r="D3187" s="6">
        <v>252</v>
      </c>
      <c r="E3187" s="6" t="s">
        <v>3198</v>
      </c>
      <c r="F3187" s="6">
        <v>9109</v>
      </c>
      <c r="G3187" s="6" t="s">
        <v>3205</v>
      </c>
      <c r="H3187" s="6">
        <v>2</v>
      </c>
      <c r="I3187" s="6" t="s">
        <v>297</v>
      </c>
      <c r="J3187" s="6">
        <v>2</v>
      </c>
      <c r="K3187" s="6" t="s">
        <v>252</v>
      </c>
      <c r="L3187" s="8">
        <v>6</v>
      </c>
      <c r="M3187" s="6" t="s">
        <v>297</v>
      </c>
      <c r="N3187" s="6" t="s">
        <v>3122</v>
      </c>
      <c r="R3187" s="6" t="str">
        <f t="shared" si="49"/>
        <v>26252Xã Cao Đại22</v>
      </c>
    </row>
    <row r="3188" spans="1:18">
      <c r="A3188" s="6">
        <v>3187</v>
      </c>
      <c r="B3188" s="6">
        <v>26</v>
      </c>
      <c r="C3188" s="6" t="s">
        <v>3119</v>
      </c>
      <c r="D3188" s="6">
        <v>252</v>
      </c>
      <c r="E3188" s="6" t="s">
        <v>3198</v>
      </c>
      <c r="F3188" s="6">
        <v>9112</v>
      </c>
      <c r="G3188" s="6" t="s">
        <v>3206</v>
      </c>
      <c r="H3188" s="6">
        <v>1</v>
      </c>
      <c r="I3188" s="6" t="s">
        <v>251</v>
      </c>
      <c r="J3188" s="6">
        <v>2</v>
      </c>
      <c r="K3188" s="6" t="s">
        <v>252</v>
      </c>
      <c r="L3188" s="8">
        <v>5</v>
      </c>
      <c r="M3188" s="6" t="s">
        <v>251</v>
      </c>
      <c r="N3188" s="6" t="s">
        <v>3122</v>
      </c>
      <c r="R3188" s="6" t="str">
        <f t="shared" si="49"/>
        <v>26252Thị Trấn Thổ Tang12</v>
      </c>
    </row>
    <row r="3189" spans="1:18">
      <c r="A3189" s="6">
        <v>3188</v>
      </c>
      <c r="B3189" s="6">
        <v>26</v>
      </c>
      <c r="C3189" s="6" t="s">
        <v>3119</v>
      </c>
      <c r="D3189" s="6">
        <v>252</v>
      </c>
      <c r="E3189" s="6" t="s">
        <v>3198</v>
      </c>
      <c r="F3189" s="6">
        <v>9115</v>
      </c>
      <c r="G3189" s="6" t="s">
        <v>3207</v>
      </c>
      <c r="H3189" s="6">
        <v>2</v>
      </c>
      <c r="I3189" s="6" t="s">
        <v>297</v>
      </c>
      <c r="J3189" s="6">
        <v>2</v>
      </c>
      <c r="K3189" s="6" t="s">
        <v>252</v>
      </c>
      <c r="L3189" s="8">
        <v>6</v>
      </c>
      <c r="M3189" s="6" t="s">
        <v>297</v>
      </c>
      <c r="N3189" s="6" t="s">
        <v>3122</v>
      </c>
      <c r="R3189" s="6" t="str">
        <f t="shared" si="49"/>
        <v>26252Xã Vĩnh Sơn22</v>
      </c>
    </row>
    <row r="3190" spans="1:18">
      <c r="A3190" s="6">
        <v>3189</v>
      </c>
      <c r="B3190" s="6">
        <v>26</v>
      </c>
      <c r="C3190" s="6" t="s">
        <v>3119</v>
      </c>
      <c r="D3190" s="6">
        <v>252</v>
      </c>
      <c r="E3190" s="6" t="s">
        <v>3198</v>
      </c>
      <c r="F3190" s="6">
        <v>9118</v>
      </c>
      <c r="G3190" s="6" t="s">
        <v>1127</v>
      </c>
      <c r="H3190" s="6">
        <v>2</v>
      </c>
      <c r="I3190" s="6" t="s">
        <v>297</v>
      </c>
      <c r="J3190" s="6">
        <v>2</v>
      </c>
      <c r="K3190" s="6" t="s">
        <v>252</v>
      </c>
      <c r="L3190" s="8">
        <v>6</v>
      </c>
      <c r="M3190" s="6" t="s">
        <v>297</v>
      </c>
      <c r="N3190" s="6" t="s">
        <v>3122</v>
      </c>
      <c r="R3190" s="6" t="str">
        <f t="shared" si="49"/>
        <v>26252Xã Bình Dương22</v>
      </c>
    </row>
    <row r="3191" spans="1:18">
      <c r="A3191" s="6">
        <v>3190</v>
      </c>
      <c r="B3191" s="6">
        <v>26</v>
      </c>
      <c r="C3191" s="6" t="s">
        <v>3119</v>
      </c>
      <c r="D3191" s="6">
        <v>252</v>
      </c>
      <c r="E3191" s="6" t="s">
        <v>3198</v>
      </c>
      <c r="F3191" s="6">
        <v>9124</v>
      </c>
      <c r="G3191" s="6" t="s">
        <v>615</v>
      </c>
      <c r="H3191" s="6">
        <v>2</v>
      </c>
      <c r="I3191" s="6" t="s">
        <v>297</v>
      </c>
      <c r="J3191" s="6">
        <v>2</v>
      </c>
      <c r="K3191" s="6" t="s">
        <v>252</v>
      </c>
      <c r="L3191" s="8">
        <v>6</v>
      </c>
      <c r="M3191" s="6" t="s">
        <v>297</v>
      </c>
      <c r="N3191" s="6" t="s">
        <v>3122</v>
      </c>
      <c r="R3191" s="6" t="str">
        <f t="shared" si="49"/>
        <v>26252Xã Tân Phú22</v>
      </c>
    </row>
    <row r="3192" spans="1:18">
      <c r="A3192" s="6">
        <v>3191</v>
      </c>
      <c r="B3192" s="6">
        <v>26</v>
      </c>
      <c r="C3192" s="6" t="s">
        <v>3119</v>
      </c>
      <c r="D3192" s="6">
        <v>252</v>
      </c>
      <c r="E3192" s="6" t="s">
        <v>3198</v>
      </c>
      <c r="F3192" s="6">
        <v>9127</v>
      </c>
      <c r="G3192" s="6" t="s">
        <v>3208</v>
      </c>
      <c r="H3192" s="6">
        <v>2</v>
      </c>
      <c r="I3192" s="6" t="s">
        <v>297</v>
      </c>
      <c r="J3192" s="6">
        <v>2</v>
      </c>
      <c r="K3192" s="6" t="s">
        <v>252</v>
      </c>
      <c r="L3192" s="8">
        <v>6</v>
      </c>
      <c r="M3192" s="6" t="s">
        <v>297</v>
      </c>
      <c r="N3192" s="6" t="s">
        <v>3122</v>
      </c>
      <c r="R3192" s="6" t="str">
        <f t="shared" si="49"/>
        <v>26252Xã Thượng Trưng22</v>
      </c>
    </row>
    <row r="3193" spans="1:18">
      <c r="A3193" s="6">
        <v>3192</v>
      </c>
      <c r="B3193" s="6">
        <v>26</v>
      </c>
      <c r="C3193" s="6" t="s">
        <v>3119</v>
      </c>
      <c r="D3193" s="6">
        <v>252</v>
      </c>
      <c r="E3193" s="6" t="s">
        <v>3198</v>
      </c>
      <c r="F3193" s="6">
        <v>9130</v>
      </c>
      <c r="G3193" s="6" t="s">
        <v>3209</v>
      </c>
      <c r="H3193" s="6">
        <v>2</v>
      </c>
      <c r="I3193" s="6" t="s">
        <v>297</v>
      </c>
      <c r="J3193" s="6">
        <v>2</v>
      </c>
      <c r="K3193" s="6" t="s">
        <v>252</v>
      </c>
      <c r="L3193" s="8">
        <v>6</v>
      </c>
      <c r="M3193" s="6" t="s">
        <v>297</v>
      </c>
      <c r="N3193" s="6" t="s">
        <v>3122</v>
      </c>
      <c r="R3193" s="6" t="str">
        <f t="shared" si="49"/>
        <v>26252Xã Vũ Di22</v>
      </c>
    </row>
    <row r="3194" spans="1:18">
      <c r="A3194" s="6">
        <v>3193</v>
      </c>
      <c r="B3194" s="6">
        <v>26</v>
      </c>
      <c r="C3194" s="6" t="s">
        <v>3119</v>
      </c>
      <c r="D3194" s="6">
        <v>252</v>
      </c>
      <c r="E3194" s="6" t="s">
        <v>3198</v>
      </c>
      <c r="F3194" s="6">
        <v>9133</v>
      </c>
      <c r="G3194" s="6" t="s">
        <v>3210</v>
      </c>
      <c r="H3194" s="6">
        <v>2</v>
      </c>
      <c r="I3194" s="6" t="s">
        <v>297</v>
      </c>
      <c r="J3194" s="6">
        <v>2</v>
      </c>
      <c r="K3194" s="6" t="s">
        <v>252</v>
      </c>
      <c r="L3194" s="8">
        <v>6</v>
      </c>
      <c r="M3194" s="6" t="s">
        <v>297</v>
      </c>
      <c r="N3194" s="6" t="s">
        <v>3122</v>
      </c>
      <c r="R3194" s="6" t="str">
        <f t="shared" si="49"/>
        <v>26252Xã Lý Nhân22</v>
      </c>
    </row>
    <row r="3195" spans="1:18">
      <c r="A3195" s="6">
        <v>3194</v>
      </c>
      <c r="B3195" s="6">
        <v>26</v>
      </c>
      <c r="C3195" s="6" t="s">
        <v>3119</v>
      </c>
      <c r="D3195" s="6">
        <v>252</v>
      </c>
      <c r="E3195" s="6" t="s">
        <v>3198</v>
      </c>
      <c r="F3195" s="6">
        <v>9136</v>
      </c>
      <c r="G3195" s="6" t="s">
        <v>3211</v>
      </c>
      <c r="H3195" s="6">
        <v>2</v>
      </c>
      <c r="I3195" s="6" t="s">
        <v>297</v>
      </c>
      <c r="J3195" s="6">
        <v>2</v>
      </c>
      <c r="K3195" s="6" t="s">
        <v>252</v>
      </c>
      <c r="L3195" s="8">
        <v>6</v>
      </c>
      <c r="M3195" s="6" t="s">
        <v>297</v>
      </c>
      <c r="N3195" s="6" t="s">
        <v>3122</v>
      </c>
      <c r="R3195" s="6" t="str">
        <f t="shared" si="49"/>
        <v>26252Xã Tuân Chính22</v>
      </c>
    </row>
    <row r="3196" spans="1:18">
      <c r="A3196" s="6">
        <v>3195</v>
      </c>
      <c r="B3196" s="6">
        <v>26</v>
      </c>
      <c r="C3196" s="6" t="s">
        <v>3119</v>
      </c>
      <c r="D3196" s="6">
        <v>252</v>
      </c>
      <c r="E3196" s="6" t="s">
        <v>3198</v>
      </c>
      <c r="F3196" s="6">
        <v>9139</v>
      </c>
      <c r="G3196" s="6" t="s">
        <v>3212</v>
      </c>
      <c r="H3196" s="6">
        <v>2</v>
      </c>
      <c r="I3196" s="6" t="s">
        <v>297</v>
      </c>
      <c r="J3196" s="6">
        <v>2</v>
      </c>
      <c r="K3196" s="6" t="s">
        <v>252</v>
      </c>
      <c r="L3196" s="8">
        <v>6</v>
      </c>
      <c r="M3196" s="6" t="s">
        <v>297</v>
      </c>
      <c r="N3196" s="6" t="s">
        <v>3122</v>
      </c>
      <c r="R3196" s="6" t="str">
        <f t="shared" si="49"/>
        <v>26252Xã Vân Xuân22</v>
      </c>
    </row>
    <row r="3197" spans="1:18">
      <c r="A3197" s="6">
        <v>3196</v>
      </c>
      <c r="B3197" s="6">
        <v>26</v>
      </c>
      <c r="C3197" s="6" t="s">
        <v>3119</v>
      </c>
      <c r="D3197" s="6">
        <v>252</v>
      </c>
      <c r="E3197" s="6" t="s">
        <v>3198</v>
      </c>
      <c r="F3197" s="6">
        <v>9142</v>
      </c>
      <c r="G3197" s="6" t="s">
        <v>3213</v>
      </c>
      <c r="H3197" s="6">
        <v>2</v>
      </c>
      <c r="I3197" s="6" t="s">
        <v>297</v>
      </c>
      <c r="J3197" s="6">
        <v>2</v>
      </c>
      <c r="K3197" s="6" t="s">
        <v>252</v>
      </c>
      <c r="L3197" s="8">
        <v>6</v>
      </c>
      <c r="M3197" s="6" t="s">
        <v>297</v>
      </c>
      <c r="N3197" s="6" t="s">
        <v>3122</v>
      </c>
      <c r="R3197" s="6" t="str">
        <f t="shared" si="49"/>
        <v>26252Xã Tam Phúc22</v>
      </c>
    </row>
    <row r="3198" spans="1:18">
      <c r="A3198" s="6">
        <v>3197</v>
      </c>
      <c r="B3198" s="6">
        <v>26</v>
      </c>
      <c r="C3198" s="6" t="s">
        <v>3119</v>
      </c>
      <c r="D3198" s="6">
        <v>252</v>
      </c>
      <c r="E3198" s="6" t="s">
        <v>3198</v>
      </c>
      <c r="F3198" s="6">
        <v>9145</v>
      </c>
      <c r="G3198" s="6" t="s">
        <v>3214</v>
      </c>
      <c r="H3198" s="6">
        <v>1</v>
      </c>
      <c r="I3198" s="6" t="s">
        <v>251</v>
      </c>
      <c r="J3198" s="6">
        <v>2</v>
      </c>
      <c r="K3198" s="6" t="s">
        <v>252</v>
      </c>
      <c r="L3198" s="8">
        <v>5</v>
      </c>
      <c r="M3198" s="6" t="s">
        <v>251</v>
      </c>
      <c r="N3198" s="6" t="s">
        <v>3122</v>
      </c>
      <c r="R3198" s="6" t="str">
        <f t="shared" si="49"/>
        <v>26252Thị trấn Tứ Trưng12</v>
      </c>
    </row>
    <row r="3199" spans="1:18">
      <c r="A3199" s="6">
        <v>3198</v>
      </c>
      <c r="B3199" s="6">
        <v>26</v>
      </c>
      <c r="C3199" s="6" t="s">
        <v>3119</v>
      </c>
      <c r="D3199" s="6">
        <v>252</v>
      </c>
      <c r="E3199" s="6" t="s">
        <v>3198</v>
      </c>
      <c r="F3199" s="6">
        <v>9148</v>
      </c>
      <c r="G3199" s="6" t="s">
        <v>3215</v>
      </c>
      <c r="H3199" s="6">
        <v>2</v>
      </c>
      <c r="I3199" s="6" t="s">
        <v>297</v>
      </c>
      <c r="J3199" s="6">
        <v>2</v>
      </c>
      <c r="K3199" s="6" t="s">
        <v>252</v>
      </c>
      <c r="L3199" s="8">
        <v>6</v>
      </c>
      <c r="M3199" s="6" t="s">
        <v>297</v>
      </c>
      <c r="N3199" s="6" t="s">
        <v>3122</v>
      </c>
      <c r="R3199" s="6" t="str">
        <f t="shared" si="49"/>
        <v>26252Xã Ngũ Kiên22</v>
      </c>
    </row>
    <row r="3200" spans="1:18">
      <c r="A3200" s="6">
        <v>3199</v>
      </c>
      <c r="B3200" s="6">
        <v>26</v>
      </c>
      <c r="C3200" s="6" t="s">
        <v>3119</v>
      </c>
      <c r="D3200" s="6">
        <v>252</v>
      </c>
      <c r="E3200" s="6" t="s">
        <v>3198</v>
      </c>
      <c r="F3200" s="6">
        <v>9151</v>
      </c>
      <c r="G3200" s="6" t="s">
        <v>3216</v>
      </c>
      <c r="H3200" s="6">
        <v>2</v>
      </c>
      <c r="I3200" s="6" t="s">
        <v>297</v>
      </c>
      <c r="J3200" s="6">
        <v>2</v>
      </c>
      <c r="K3200" s="6" t="s">
        <v>252</v>
      </c>
      <c r="L3200" s="8">
        <v>6</v>
      </c>
      <c r="M3200" s="6" t="s">
        <v>297</v>
      </c>
      <c r="N3200" s="6" t="s">
        <v>3122</v>
      </c>
      <c r="R3200" s="6" t="str">
        <f t="shared" si="49"/>
        <v>26252Xã An Tường22</v>
      </c>
    </row>
    <row r="3201" spans="1:18">
      <c r="A3201" s="6">
        <v>3200</v>
      </c>
      <c r="B3201" s="6">
        <v>26</v>
      </c>
      <c r="C3201" s="6" t="s">
        <v>3119</v>
      </c>
      <c r="D3201" s="6">
        <v>252</v>
      </c>
      <c r="E3201" s="6" t="s">
        <v>3198</v>
      </c>
      <c r="F3201" s="6">
        <v>9154</v>
      </c>
      <c r="G3201" s="6" t="s">
        <v>3217</v>
      </c>
      <c r="H3201" s="6">
        <v>2</v>
      </c>
      <c r="I3201" s="6" t="s">
        <v>297</v>
      </c>
      <c r="J3201" s="6">
        <v>2</v>
      </c>
      <c r="K3201" s="6" t="s">
        <v>252</v>
      </c>
      <c r="L3201" s="8">
        <v>6</v>
      </c>
      <c r="M3201" s="6" t="s">
        <v>297</v>
      </c>
      <c r="N3201" s="6" t="s">
        <v>3122</v>
      </c>
      <c r="R3201" s="6" t="str">
        <f t="shared" si="49"/>
        <v>26252Xã Vĩnh Thịnh22</v>
      </c>
    </row>
    <row r="3202" spans="1:18">
      <c r="A3202" s="6">
        <v>3201</v>
      </c>
      <c r="B3202" s="6">
        <v>26</v>
      </c>
      <c r="C3202" s="6" t="s">
        <v>3119</v>
      </c>
      <c r="D3202" s="6">
        <v>252</v>
      </c>
      <c r="E3202" s="6" t="s">
        <v>3198</v>
      </c>
      <c r="F3202" s="6">
        <v>9157</v>
      </c>
      <c r="G3202" s="6" t="s">
        <v>3218</v>
      </c>
      <c r="H3202" s="6">
        <v>2</v>
      </c>
      <c r="I3202" s="6" t="s">
        <v>297</v>
      </c>
      <c r="J3202" s="6">
        <v>2</v>
      </c>
      <c r="K3202" s="6" t="s">
        <v>252</v>
      </c>
      <c r="L3202" s="8">
        <v>6</v>
      </c>
      <c r="M3202" s="6" t="s">
        <v>297</v>
      </c>
      <c r="N3202" s="6" t="s">
        <v>3122</v>
      </c>
      <c r="R3202" s="6" t="str">
        <f t="shared" si="49"/>
        <v>26252Xã Phú Đa22</v>
      </c>
    </row>
    <row r="3203" spans="1:18">
      <c r="A3203" s="6">
        <v>3202</v>
      </c>
      <c r="B3203" s="6">
        <v>26</v>
      </c>
      <c r="C3203" s="6" t="s">
        <v>3119</v>
      </c>
      <c r="D3203" s="6">
        <v>252</v>
      </c>
      <c r="E3203" s="6" t="s">
        <v>3198</v>
      </c>
      <c r="F3203" s="6">
        <v>9160</v>
      </c>
      <c r="G3203" s="6" t="s">
        <v>3219</v>
      </c>
      <c r="H3203" s="6">
        <v>2</v>
      </c>
      <c r="I3203" s="6" t="s">
        <v>297</v>
      </c>
      <c r="J3203" s="6">
        <v>2</v>
      </c>
      <c r="K3203" s="6" t="s">
        <v>252</v>
      </c>
      <c r="L3203" s="8">
        <v>6</v>
      </c>
      <c r="M3203" s="6" t="s">
        <v>297</v>
      </c>
      <c r="N3203" s="6" t="s">
        <v>3122</v>
      </c>
      <c r="R3203" s="6" t="str">
        <f t="shared" ref="R3203:R3266" si="50">CONCATENATE(B3203,D3203,G3203,H3203,J3203)</f>
        <v>26252Xã Vĩnh Ninh22</v>
      </c>
    </row>
    <row r="3204" spans="1:18">
      <c r="A3204" s="6">
        <v>3203</v>
      </c>
      <c r="B3204" s="6">
        <v>26</v>
      </c>
      <c r="C3204" s="6" t="s">
        <v>3119</v>
      </c>
      <c r="D3204" s="6">
        <v>253</v>
      </c>
      <c r="E3204" s="6" t="s">
        <v>3220</v>
      </c>
      <c r="F3204" s="6">
        <v>8773</v>
      </c>
      <c r="G3204" s="6" t="s">
        <v>3221</v>
      </c>
      <c r="H3204" s="6">
        <v>2</v>
      </c>
      <c r="I3204" s="6" t="s">
        <v>297</v>
      </c>
      <c r="J3204" s="6">
        <v>2</v>
      </c>
      <c r="K3204" s="6" t="s">
        <v>252</v>
      </c>
      <c r="L3204" s="8">
        <v>6</v>
      </c>
      <c r="M3204" s="6" t="s">
        <v>297</v>
      </c>
      <c r="N3204" s="6" t="s">
        <v>3122</v>
      </c>
      <c r="R3204" s="6" t="str">
        <f t="shared" si="50"/>
        <v>26253Xã Lãng Công22</v>
      </c>
    </row>
    <row r="3205" spans="1:18">
      <c r="A3205" s="6">
        <v>3204</v>
      </c>
      <c r="B3205" s="6">
        <v>26</v>
      </c>
      <c r="C3205" s="6" t="s">
        <v>3119</v>
      </c>
      <c r="D3205" s="6">
        <v>253</v>
      </c>
      <c r="E3205" s="6" t="s">
        <v>3220</v>
      </c>
      <c r="F3205" s="6">
        <v>8776</v>
      </c>
      <c r="G3205" s="6" t="s">
        <v>3222</v>
      </c>
      <c r="H3205" s="6">
        <v>2</v>
      </c>
      <c r="I3205" s="6" t="s">
        <v>297</v>
      </c>
      <c r="J3205" s="6">
        <v>2</v>
      </c>
      <c r="K3205" s="6" t="s">
        <v>252</v>
      </c>
      <c r="L3205" s="8">
        <v>6</v>
      </c>
      <c r="M3205" s="6" t="s">
        <v>297</v>
      </c>
      <c r="N3205" s="6" t="s">
        <v>3122</v>
      </c>
      <c r="R3205" s="6" t="str">
        <f t="shared" si="50"/>
        <v>26253Xã Quang Yên22</v>
      </c>
    </row>
    <row r="3206" spans="1:18">
      <c r="A3206" s="6">
        <v>3205</v>
      </c>
      <c r="B3206" s="6">
        <v>26</v>
      </c>
      <c r="C3206" s="6" t="s">
        <v>3119</v>
      </c>
      <c r="D3206" s="6">
        <v>253</v>
      </c>
      <c r="E3206" s="6" t="s">
        <v>3220</v>
      </c>
      <c r="F3206" s="6">
        <v>8779</v>
      </c>
      <c r="G3206" s="6" t="s">
        <v>3223</v>
      </c>
      <c r="H3206" s="6">
        <v>2</v>
      </c>
      <c r="I3206" s="6" t="s">
        <v>297</v>
      </c>
      <c r="J3206" s="6">
        <v>2</v>
      </c>
      <c r="K3206" s="6" t="s">
        <v>252</v>
      </c>
      <c r="L3206" s="8">
        <v>6</v>
      </c>
      <c r="M3206" s="6" t="s">
        <v>297</v>
      </c>
      <c r="N3206" s="6" t="s">
        <v>3122</v>
      </c>
      <c r="R3206" s="6" t="str">
        <f t="shared" si="50"/>
        <v>26253Xã Bạch Lưu22</v>
      </c>
    </row>
    <row r="3207" spans="1:18">
      <c r="A3207" s="6">
        <v>3206</v>
      </c>
      <c r="B3207" s="6">
        <v>26</v>
      </c>
      <c r="C3207" s="6" t="s">
        <v>3119</v>
      </c>
      <c r="D3207" s="6">
        <v>253</v>
      </c>
      <c r="E3207" s="6" t="s">
        <v>3220</v>
      </c>
      <c r="F3207" s="6">
        <v>8782</v>
      </c>
      <c r="G3207" s="6" t="s">
        <v>3224</v>
      </c>
      <c r="H3207" s="6">
        <v>2</v>
      </c>
      <c r="I3207" s="6" t="s">
        <v>297</v>
      </c>
      <c r="J3207" s="6">
        <v>2</v>
      </c>
      <c r="K3207" s="6" t="s">
        <v>252</v>
      </c>
      <c r="L3207" s="8">
        <v>6</v>
      </c>
      <c r="M3207" s="6" t="s">
        <v>297</v>
      </c>
      <c r="N3207" s="6" t="s">
        <v>3122</v>
      </c>
      <c r="R3207" s="6" t="str">
        <f t="shared" si="50"/>
        <v>26253Xã Hải Lựu22</v>
      </c>
    </row>
    <row r="3208" spans="1:18">
      <c r="A3208" s="6">
        <v>3207</v>
      </c>
      <c r="B3208" s="6">
        <v>26</v>
      </c>
      <c r="C3208" s="6" t="s">
        <v>3119</v>
      </c>
      <c r="D3208" s="6">
        <v>253</v>
      </c>
      <c r="E3208" s="6" t="s">
        <v>3220</v>
      </c>
      <c r="F3208" s="6">
        <v>8800</v>
      </c>
      <c r="G3208" s="6" t="s">
        <v>3225</v>
      </c>
      <c r="H3208" s="6">
        <v>2</v>
      </c>
      <c r="I3208" s="6" t="s">
        <v>297</v>
      </c>
      <c r="J3208" s="6">
        <v>2</v>
      </c>
      <c r="K3208" s="6" t="s">
        <v>252</v>
      </c>
      <c r="L3208" s="8">
        <v>6</v>
      </c>
      <c r="M3208" s="6" t="s">
        <v>297</v>
      </c>
      <c r="N3208" s="6" t="s">
        <v>3122</v>
      </c>
      <c r="R3208" s="6" t="str">
        <f t="shared" si="50"/>
        <v>26253Xã Đồng Quế22</v>
      </c>
    </row>
    <row r="3209" spans="1:18">
      <c r="A3209" s="6">
        <v>3208</v>
      </c>
      <c r="B3209" s="6">
        <v>26</v>
      </c>
      <c r="C3209" s="6" t="s">
        <v>3119</v>
      </c>
      <c r="D3209" s="6">
        <v>253</v>
      </c>
      <c r="E3209" s="6" t="s">
        <v>3220</v>
      </c>
      <c r="F3209" s="6">
        <v>8803</v>
      </c>
      <c r="G3209" s="6" t="s">
        <v>3226</v>
      </c>
      <c r="H3209" s="6">
        <v>2</v>
      </c>
      <c r="I3209" s="6" t="s">
        <v>297</v>
      </c>
      <c r="J3209" s="6">
        <v>2</v>
      </c>
      <c r="K3209" s="6" t="s">
        <v>252</v>
      </c>
      <c r="L3209" s="8">
        <v>6</v>
      </c>
      <c r="M3209" s="6" t="s">
        <v>297</v>
      </c>
      <c r="N3209" s="6" t="s">
        <v>3122</v>
      </c>
      <c r="R3209" s="6" t="str">
        <f t="shared" si="50"/>
        <v>26253Xã Nhân Đạo22</v>
      </c>
    </row>
    <row r="3210" spans="1:18">
      <c r="A3210" s="6">
        <v>3209</v>
      </c>
      <c r="B3210" s="6">
        <v>26</v>
      </c>
      <c r="C3210" s="6" t="s">
        <v>3119</v>
      </c>
      <c r="D3210" s="6">
        <v>253</v>
      </c>
      <c r="E3210" s="6" t="s">
        <v>3220</v>
      </c>
      <c r="F3210" s="6">
        <v>8806</v>
      </c>
      <c r="G3210" s="6" t="s">
        <v>3227</v>
      </c>
      <c r="H3210" s="6">
        <v>2</v>
      </c>
      <c r="I3210" s="6" t="s">
        <v>297</v>
      </c>
      <c r="J3210" s="6">
        <v>2</v>
      </c>
      <c r="K3210" s="6" t="s">
        <v>252</v>
      </c>
      <c r="L3210" s="8">
        <v>6</v>
      </c>
      <c r="M3210" s="6" t="s">
        <v>297</v>
      </c>
      <c r="N3210" s="6" t="s">
        <v>3122</v>
      </c>
      <c r="R3210" s="6" t="str">
        <f t="shared" si="50"/>
        <v>26253Xã Đôn Nhân22</v>
      </c>
    </row>
    <row r="3211" spans="1:18">
      <c r="A3211" s="6">
        <v>3210</v>
      </c>
      <c r="B3211" s="6">
        <v>26</v>
      </c>
      <c r="C3211" s="6" t="s">
        <v>3119</v>
      </c>
      <c r="D3211" s="6">
        <v>253</v>
      </c>
      <c r="E3211" s="6" t="s">
        <v>3220</v>
      </c>
      <c r="F3211" s="6">
        <v>8809</v>
      </c>
      <c r="G3211" s="6" t="s">
        <v>3228</v>
      </c>
      <c r="H3211" s="6">
        <v>2</v>
      </c>
      <c r="I3211" s="6" t="s">
        <v>297</v>
      </c>
      <c r="J3211" s="6">
        <v>2</v>
      </c>
      <c r="K3211" s="6" t="s">
        <v>252</v>
      </c>
      <c r="L3211" s="8">
        <v>6</v>
      </c>
      <c r="M3211" s="6" t="s">
        <v>297</v>
      </c>
      <c r="N3211" s="6" t="s">
        <v>3122</v>
      </c>
      <c r="R3211" s="6" t="str">
        <f t="shared" si="50"/>
        <v>26253Xã Phương Khoan22</v>
      </c>
    </row>
    <row r="3212" spans="1:18">
      <c r="A3212" s="6">
        <v>3211</v>
      </c>
      <c r="B3212" s="6">
        <v>26</v>
      </c>
      <c r="C3212" s="6" t="s">
        <v>3119</v>
      </c>
      <c r="D3212" s="6">
        <v>253</v>
      </c>
      <c r="E3212" s="6" t="s">
        <v>3220</v>
      </c>
      <c r="F3212" s="6">
        <v>8818</v>
      </c>
      <c r="G3212" s="6" t="s">
        <v>577</v>
      </c>
      <c r="H3212" s="6">
        <v>2</v>
      </c>
      <c r="I3212" s="6" t="s">
        <v>297</v>
      </c>
      <c r="J3212" s="6">
        <v>2</v>
      </c>
      <c r="K3212" s="6" t="s">
        <v>252</v>
      </c>
      <c r="L3212" s="8">
        <v>6</v>
      </c>
      <c r="M3212" s="6" t="s">
        <v>297</v>
      </c>
      <c r="N3212" s="6" t="s">
        <v>3122</v>
      </c>
      <c r="R3212" s="6" t="str">
        <f t="shared" si="50"/>
        <v>26253Xã Tân Lập22</v>
      </c>
    </row>
    <row r="3213" spans="1:18">
      <c r="A3213" s="6">
        <v>3212</v>
      </c>
      <c r="B3213" s="6">
        <v>26</v>
      </c>
      <c r="C3213" s="6" t="s">
        <v>3119</v>
      </c>
      <c r="D3213" s="6">
        <v>253</v>
      </c>
      <c r="E3213" s="6" t="s">
        <v>3220</v>
      </c>
      <c r="F3213" s="6">
        <v>8821</v>
      </c>
      <c r="G3213" s="6" t="s">
        <v>3229</v>
      </c>
      <c r="H3213" s="6">
        <v>2</v>
      </c>
      <c r="I3213" s="6" t="s">
        <v>297</v>
      </c>
      <c r="J3213" s="6">
        <v>2</v>
      </c>
      <c r="K3213" s="6" t="s">
        <v>252</v>
      </c>
      <c r="L3213" s="8">
        <v>6</v>
      </c>
      <c r="M3213" s="6" t="s">
        <v>297</v>
      </c>
      <c r="N3213" s="6" t="s">
        <v>3122</v>
      </c>
      <c r="R3213" s="6" t="str">
        <f t="shared" si="50"/>
        <v>26253Xã Nhạo Sơn22</v>
      </c>
    </row>
    <row r="3214" spans="1:18">
      <c r="A3214" s="6">
        <v>3213</v>
      </c>
      <c r="B3214" s="6">
        <v>26</v>
      </c>
      <c r="C3214" s="6" t="s">
        <v>3119</v>
      </c>
      <c r="D3214" s="6">
        <v>253</v>
      </c>
      <c r="E3214" s="6" t="s">
        <v>3220</v>
      </c>
      <c r="F3214" s="6">
        <v>8824</v>
      </c>
      <c r="G3214" s="6" t="s">
        <v>873</v>
      </c>
      <c r="H3214" s="6">
        <v>1</v>
      </c>
      <c r="I3214" s="6" t="s">
        <v>251</v>
      </c>
      <c r="J3214" s="6">
        <v>2</v>
      </c>
      <c r="K3214" s="6" t="s">
        <v>252</v>
      </c>
      <c r="L3214" s="8">
        <v>5</v>
      </c>
      <c r="M3214" s="6" t="s">
        <v>251</v>
      </c>
      <c r="N3214" s="6" t="s">
        <v>3122</v>
      </c>
      <c r="R3214" s="6" t="str">
        <f t="shared" si="50"/>
        <v>26253Thị trấn Tam Sơn12</v>
      </c>
    </row>
    <row r="3215" spans="1:18">
      <c r="A3215" s="6">
        <v>3214</v>
      </c>
      <c r="B3215" s="6">
        <v>26</v>
      </c>
      <c r="C3215" s="6" t="s">
        <v>3119</v>
      </c>
      <c r="D3215" s="6">
        <v>253</v>
      </c>
      <c r="E3215" s="6" t="s">
        <v>3220</v>
      </c>
      <c r="F3215" s="6">
        <v>8827</v>
      </c>
      <c r="G3215" s="6" t="s">
        <v>3230</v>
      </c>
      <c r="H3215" s="6">
        <v>2</v>
      </c>
      <c r="I3215" s="6" t="s">
        <v>297</v>
      </c>
      <c r="J3215" s="6">
        <v>2</v>
      </c>
      <c r="K3215" s="6" t="s">
        <v>252</v>
      </c>
      <c r="L3215" s="8">
        <v>6</v>
      </c>
      <c r="M3215" s="6" t="s">
        <v>297</v>
      </c>
      <c r="N3215" s="6" t="s">
        <v>3122</v>
      </c>
      <c r="R3215" s="6" t="str">
        <f t="shared" si="50"/>
        <v>26253Xã Như Thụy22</v>
      </c>
    </row>
    <row r="3216" spans="1:18">
      <c r="A3216" s="6">
        <v>3215</v>
      </c>
      <c r="B3216" s="6">
        <v>26</v>
      </c>
      <c r="C3216" s="6" t="s">
        <v>3119</v>
      </c>
      <c r="D3216" s="6">
        <v>253</v>
      </c>
      <c r="E3216" s="6" t="s">
        <v>3220</v>
      </c>
      <c r="F3216" s="6">
        <v>8830</v>
      </c>
      <c r="G3216" s="6" t="s">
        <v>3231</v>
      </c>
      <c r="H3216" s="6">
        <v>2</v>
      </c>
      <c r="I3216" s="6" t="s">
        <v>297</v>
      </c>
      <c r="J3216" s="6">
        <v>2</v>
      </c>
      <c r="K3216" s="6" t="s">
        <v>252</v>
      </c>
      <c r="L3216" s="8">
        <v>6</v>
      </c>
      <c r="M3216" s="6" t="s">
        <v>297</v>
      </c>
      <c r="N3216" s="6" t="s">
        <v>3122</v>
      </c>
      <c r="R3216" s="6" t="str">
        <f t="shared" si="50"/>
        <v>26253Xã Yên Thạch22</v>
      </c>
    </row>
    <row r="3217" spans="1:18">
      <c r="A3217" s="6">
        <v>3216</v>
      </c>
      <c r="B3217" s="6">
        <v>26</v>
      </c>
      <c r="C3217" s="6" t="s">
        <v>3119</v>
      </c>
      <c r="D3217" s="6">
        <v>253</v>
      </c>
      <c r="E3217" s="6" t="s">
        <v>3220</v>
      </c>
      <c r="F3217" s="6">
        <v>8848</v>
      </c>
      <c r="G3217" s="6" t="s">
        <v>2342</v>
      </c>
      <c r="H3217" s="6">
        <v>2</v>
      </c>
      <c r="I3217" s="6" t="s">
        <v>297</v>
      </c>
      <c r="J3217" s="6">
        <v>2</v>
      </c>
      <c r="K3217" s="6" t="s">
        <v>252</v>
      </c>
      <c r="L3217" s="8">
        <v>6</v>
      </c>
      <c r="M3217" s="6" t="s">
        <v>297</v>
      </c>
      <c r="N3217" s="6" t="s">
        <v>3122</v>
      </c>
      <c r="R3217" s="6" t="str">
        <f t="shared" si="50"/>
        <v>26253Xã Đồng Thịnh22</v>
      </c>
    </row>
    <row r="3218" spans="1:18">
      <c r="A3218" s="6">
        <v>3217</v>
      </c>
      <c r="B3218" s="6">
        <v>26</v>
      </c>
      <c r="C3218" s="6" t="s">
        <v>3119</v>
      </c>
      <c r="D3218" s="6">
        <v>253</v>
      </c>
      <c r="E3218" s="6" t="s">
        <v>3220</v>
      </c>
      <c r="F3218" s="6">
        <v>8851</v>
      </c>
      <c r="G3218" s="6" t="s">
        <v>3232</v>
      </c>
      <c r="H3218" s="6">
        <v>2</v>
      </c>
      <c r="I3218" s="6" t="s">
        <v>297</v>
      </c>
      <c r="J3218" s="6">
        <v>2</v>
      </c>
      <c r="K3218" s="6" t="s">
        <v>252</v>
      </c>
      <c r="L3218" s="8">
        <v>6</v>
      </c>
      <c r="M3218" s="6" t="s">
        <v>297</v>
      </c>
      <c r="N3218" s="6" t="s">
        <v>3122</v>
      </c>
      <c r="R3218" s="6" t="str">
        <f t="shared" si="50"/>
        <v>26253Xã Tứ Yên22</v>
      </c>
    </row>
    <row r="3219" spans="1:18">
      <c r="A3219" s="6">
        <v>3218</v>
      </c>
      <c r="B3219" s="6">
        <v>26</v>
      </c>
      <c r="C3219" s="6" t="s">
        <v>3119</v>
      </c>
      <c r="D3219" s="6">
        <v>253</v>
      </c>
      <c r="E3219" s="6" t="s">
        <v>3220</v>
      </c>
      <c r="F3219" s="6">
        <v>8854</v>
      </c>
      <c r="G3219" s="6" t="s">
        <v>3233</v>
      </c>
      <c r="H3219" s="6">
        <v>2</v>
      </c>
      <c r="I3219" s="6" t="s">
        <v>297</v>
      </c>
      <c r="J3219" s="6">
        <v>2</v>
      </c>
      <c r="K3219" s="6" t="s">
        <v>252</v>
      </c>
      <c r="L3219" s="8">
        <v>6</v>
      </c>
      <c r="M3219" s="6" t="s">
        <v>297</v>
      </c>
      <c r="N3219" s="6" t="s">
        <v>3122</v>
      </c>
      <c r="R3219" s="6" t="str">
        <f t="shared" si="50"/>
        <v>26253Xã Đức Bác22</v>
      </c>
    </row>
    <row r="3220" spans="1:18">
      <c r="A3220" s="6">
        <v>3219</v>
      </c>
      <c r="B3220" s="6">
        <v>26</v>
      </c>
      <c r="C3220" s="6" t="s">
        <v>3119</v>
      </c>
      <c r="D3220" s="6">
        <v>253</v>
      </c>
      <c r="E3220" s="6" t="s">
        <v>3220</v>
      </c>
      <c r="F3220" s="6">
        <v>8860</v>
      </c>
      <c r="G3220" s="6" t="s">
        <v>3234</v>
      </c>
      <c r="H3220" s="6">
        <v>2</v>
      </c>
      <c r="I3220" s="6" t="s">
        <v>297</v>
      </c>
      <c r="J3220" s="6">
        <v>2</v>
      </c>
      <c r="K3220" s="6" t="s">
        <v>252</v>
      </c>
      <c r="L3220" s="8">
        <v>6</v>
      </c>
      <c r="M3220" s="6" t="s">
        <v>297</v>
      </c>
      <c r="N3220" s="6" t="s">
        <v>3122</v>
      </c>
      <c r="R3220" s="6" t="str">
        <f t="shared" si="50"/>
        <v>26253Xã Cao Phong22</v>
      </c>
    </row>
    <row r="3221" spans="1:18">
      <c r="A3221" s="6">
        <v>3220</v>
      </c>
      <c r="B3221" s="6">
        <v>27</v>
      </c>
      <c r="C3221" s="6" t="s">
        <v>3235</v>
      </c>
      <c r="D3221" s="6">
        <v>256</v>
      </c>
      <c r="E3221" s="6" t="s">
        <v>3236</v>
      </c>
      <c r="F3221" s="6">
        <v>9163</v>
      </c>
      <c r="G3221" s="6" t="s">
        <v>3237</v>
      </c>
      <c r="H3221" s="6">
        <v>1</v>
      </c>
      <c r="I3221" s="6" t="s">
        <v>251</v>
      </c>
      <c r="J3221" s="6">
        <v>2</v>
      </c>
      <c r="K3221" s="6" t="s">
        <v>252</v>
      </c>
      <c r="L3221" s="8">
        <v>5</v>
      </c>
      <c r="M3221" s="6" t="s">
        <v>251</v>
      </c>
      <c r="N3221" s="6" t="s">
        <v>3238</v>
      </c>
      <c r="R3221" s="6" t="str">
        <f t="shared" si="50"/>
        <v>27256Phường Vũ Ninh12</v>
      </c>
    </row>
    <row r="3222" spans="1:18">
      <c r="A3222" s="6">
        <v>3221</v>
      </c>
      <c r="B3222" s="6">
        <v>27</v>
      </c>
      <c r="C3222" s="6" t="s">
        <v>3235</v>
      </c>
      <c r="D3222" s="6">
        <v>256</v>
      </c>
      <c r="E3222" s="6" t="s">
        <v>3236</v>
      </c>
      <c r="F3222" s="6">
        <v>9166</v>
      </c>
      <c r="G3222" s="6" t="s">
        <v>3239</v>
      </c>
      <c r="H3222" s="6">
        <v>1</v>
      </c>
      <c r="I3222" s="6" t="s">
        <v>251</v>
      </c>
      <c r="J3222" s="6">
        <v>2</v>
      </c>
      <c r="K3222" s="6" t="s">
        <v>252</v>
      </c>
      <c r="L3222" s="8">
        <v>5</v>
      </c>
      <c r="M3222" s="6" t="s">
        <v>251</v>
      </c>
      <c r="N3222" s="6" t="s">
        <v>3238</v>
      </c>
      <c r="R3222" s="6" t="str">
        <f t="shared" si="50"/>
        <v>27256Phường Đáp Cầu12</v>
      </c>
    </row>
    <row r="3223" spans="1:18">
      <c r="A3223" s="6">
        <v>3222</v>
      </c>
      <c r="B3223" s="6">
        <v>27</v>
      </c>
      <c r="C3223" s="6" t="s">
        <v>3235</v>
      </c>
      <c r="D3223" s="6">
        <v>256</v>
      </c>
      <c r="E3223" s="6" t="s">
        <v>3236</v>
      </c>
      <c r="F3223" s="6">
        <v>9169</v>
      </c>
      <c r="G3223" s="6" t="s">
        <v>3240</v>
      </c>
      <c r="H3223" s="6">
        <v>1</v>
      </c>
      <c r="I3223" s="6" t="s">
        <v>251</v>
      </c>
      <c r="J3223" s="6">
        <v>2</v>
      </c>
      <c r="K3223" s="6" t="s">
        <v>252</v>
      </c>
      <c r="L3223" s="8">
        <v>5</v>
      </c>
      <c r="M3223" s="6" t="s">
        <v>251</v>
      </c>
      <c r="N3223" s="6" t="s">
        <v>3238</v>
      </c>
      <c r="R3223" s="6" t="str">
        <f t="shared" si="50"/>
        <v>27256Phường Thị Cầu12</v>
      </c>
    </row>
    <row r="3224" spans="1:18">
      <c r="A3224" s="6">
        <v>3223</v>
      </c>
      <c r="B3224" s="6">
        <v>27</v>
      </c>
      <c r="C3224" s="6" t="s">
        <v>3235</v>
      </c>
      <c r="D3224" s="6">
        <v>256</v>
      </c>
      <c r="E3224" s="6" t="s">
        <v>3236</v>
      </c>
      <c r="F3224" s="6">
        <v>9172</v>
      </c>
      <c r="G3224" s="6" t="s">
        <v>3241</v>
      </c>
      <c r="H3224" s="6">
        <v>1</v>
      </c>
      <c r="I3224" s="6" t="s">
        <v>251</v>
      </c>
      <c r="J3224" s="6">
        <v>2</v>
      </c>
      <c r="K3224" s="6" t="s">
        <v>252</v>
      </c>
      <c r="L3224" s="8">
        <v>5</v>
      </c>
      <c r="M3224" s="6" t="s">
        <v>251</v>
      </c>
      <c r="N3224" s="6" t="s">
        <v>3238</v>
      </c>
      <c r="R3224" s="6" t="str">
        <f t="shared" si="50"/>
        <v>27256Phường Kinh Bắc12</v>
      </c>
    </row>
    <row r="3225" spans="1:18">
      <c r="A3225" s="6">
        <v>3224</v>
      </c>
      <c r="B3225" s="6">
        <v>27</v>
      </c>
      <c r="C3225" s="6" t="s">
        <v>3235</v>
      </c>
      <c r="D3225" s="6">
        <v>256</v>
      </c>
      <c r="E3225" s="6" t="s">
        <v>3236</v>
      </c>
      <c r="F3225" s="6">
        <v>9175</v>
      </c>
      <c r="G3225" s="6" t="s">
        <v>3242</v>
      </c>
      <c r="H3225" s="6">
        <v>1</v>
      </c>
      <c r="I3225" s="6" t="s">
        <v>251</v>
      </c>
      <c r="J3225" s="6">
        <v>2</v>
      </c>
      <c r="K3225" s="6" t="s">
        <v>252</v>
      </c>
      <c r="L3225" s="8">
        <v>5</v>
      </c>
      <c r="M3225" s="6" t="s">
        <v>251</v>
      </c>
      <c r="N3225" s="6" t="s">
        <v>3238</v>
      </c>
      <c r="R3225" s="6" t="str">
        <f t="shared" si="50"/>
        <v>27256Phường Vệ An12</v>
      </c>
    </row>
    <row r="3226" spans="1:18">
      <c r="A3226" s="6">
        <v>3225</v>
      </c>
      <c r="B3226" s="6">
        <v>27</v>
      </c>
      <c r="C3226" s="6" t="s">
        <v>3235</v>
      </c>
      <c r="D3226" s="6">
        <v>256</v>
      </c>
      <c r="E3226" s="6" t="s">
        <v>3236</v>
      </c>
      <c r="F3226" s="6">
        <v>9178</v>
      </c>
      <c r="G3226" s="6" t="s">
        <v>3243</v>
      </c>
      <c r="H3226" s="6">
        <v>1</v>
      </c>
      <c r="I3226" s="6" t="s">
        <v>251</v>
      </c>
      <c r="J3226" s="6">
        <v>2</v>
      </c>
      <c r="K3226" s="6" t="s">
        <v>252</v>
      </c>
      <c r="L3226" s="8">
        <v>5</v>
      </c>
      <c r="M3226" s="6" t="s">
        <v>251</v>
      </c>
      <c r="N3226" s="6" t="s">
        <v>3238</v>
      </c>
      <c r="R3226" s="6" t="str">
        <f t="shared" si="50"/>
        <v>27256Phường Tiền An12</v>
      </c>
    </row>
    <row r="3227" spans="1:18">
      <c r="A3227" s="6">
        <v>3226</v>
      </c>
      <c r="B3227" s="6">
        <v>27</v>
      </c>
      <c r="C3227" s="6" t="s">
        <v>3235</v>
      </c>
      <c r="D3227" s="6">
        <v>256</v>
      </c>
      <c r="E3227" s="6" t="s">
        <v>3236</v>
      </c>
      <c r="F3227" s="6">
        <v>9181</v>
      </c>
      <c r="G3227" s="6" t="s">
        <v>3244</v>
      </c>
      <c r="H3227" s="6">
        <v>1</v>
      </c>
      <c r="I3227" s="6" t="s">
        <v>251</v>
      </c>
      <c r="J3227" s="6">
        <v>2</v>
      </c>
      <c r="K3227" s="6" t="s">
        <v>252</v>
      </c>
      <c r="L3227" s="8">
        <v>5</v>
      </c>
      <c r="M3227" s="6" t="s">
        <v>251</v>
      </c>
      <c r="N3227" s="6" t="s">
        <v>3238</v>
      </c>
      <c r="R3227" s="6" t="str">
        <f t="shared" si="50"/>
        <v>27256Phường Đại Phúc12</v>
      </c>
    </row>
    <row r="3228" spans="1:18">
      <c r="A3228" s="6">
        <v>3227</v>
      </c>
      <c r="B3228" s="6">
        <v>27</v>
      </c>
      <c r="C3228" s="6" t="s">
        <v>3235</v>
      </c>
      <c r="D3228" s="6">
        <v>256</v>
      </c>
      <c r="E3228" s="6" t="s">
        <v>3236</v>
      </c>
      <c r="F3228" s="6">
        <v>9184</v>
      </c>
      <c r="G3228" s="6" t="s">
        <v>3245</v>
      </c>
      <c r="H3228" s="6">
        <v>1</v>
      </c>
      <c r="I3228" s="6" t="s">
        <v>251</v>
      </c>
      <c r="J3228" s="6">
        <v>2</v>
      </c>
      <c r="K3228" s="6" t="s">
        <v>252</v>
      </c>
      <c r="L3228" s="8">
        <v>5</v>
      </c>
      <c r="M3228" s="6" t="s">
        <v>251</v>
      </c>
      <c r="N3228" s="6" t="s">
        <v>3238</v>
      </c>
      <c r="R3228" s="6" t="str">
        <f t="shared" si="50"/>
        <v>27256Phường Ninh Xá12</v>
      </c>
    </row>
    <row r="3229" spans="1:18">
      <c r="A3229" s="6">
        <v>3228</v>
      </c>
      <c r="B3229" s="6">
        <v>27</v>
      </c>
      <c r="C3229" s="6" t="s">
        <v>3235</v>
      </c>
      <c r="D3229" s="6">
        <v>256</v>
      </c>
      <c r="E3229" s="6" t="s">
        <v>3236</v>
      </c>
      <c r="F3229" s="6">
        <v>9187</v>
      </c>
      <c r="G3229" s="6" t="s">
        <v>3246</v>
      </c>
      <c r="H3229" s="6">
        <v>1</v>
      </c>
      <c r="I3229" s="6" t="s">
        <v>251</v>
      </c>
      <c r="J3229" s="6">
        <v>2</v>
      </c>
      <c r="K3229" s="6" t="s">
        <v>252</v>
      </c>
      <c r="L3229" s="8">
        <v>5</v>
      </c>
      <c r="M3229" s="6" t="s">
        <v>251</v>
      </c>
      <c r="N3229" s="6" t="s">
        <v>3238</v>
      </c>
      <c r="R3229" s="6" t="str">
        <f t="shared" si="50"/>
        <v>27256Phường Suối Hoa12</v>
      </c>
    </row>
    <row r="3230" spans="1:18">
      <c r="A3230" s="6">
        <v>3229</v>
      </c>
      <c r="B3230" s="6">
        <v>27</v>
      </c>
      <c r="C3230" s="6" t="s">
        <v>3235</v>
      </c>
      <c r="D3230" s="6">
        <v>256</v>
      </c>
      <c r="E3230" s="6" t="s">
        <v>3236</v>
      </c>
      <c r="F3230" s="6">
        <v>9190</v>
      </c>
      <c r="G3230" s="6" t="s">
        <v>3247</v>
      </c>
      <c r="H3230" s="6">
        <v>1</v>
      </c>
      <c r="I3230" s="6" t="s">
        <v>251</v>
      </c>
      <c r="J3230" s="6">
        <v>2</v>
      </c>
      <c r="K3230" s="6" t="s">
        <v>252</v>
      </c>
      <c r="L3230" s="8">
        <v>5</v>
      </c>
      <c r="M3230" s="6" t="s">
        <v>251</v>
      </c>
      <c r="N3230" s="6" t="s">
        <v>3238</v>
      </c>
      <c r="R3230" s="6" t="str">
        <f t="shared" si="50"/>
        <v>27256Phường Võ Cường12</v>
      </c>
    </row>
    <row r="3231" spans="1:18">
      <c r="A3231" s="6">
        <v>3230</v>
      </c>
      <c r="B3231" s="6">
        <v>27</v>
      </c>
      <c r="C3231" s="6" t="s">
        <v>3235</v>
      </c>
      <c r="D3231" s="6">
        <v>256</v>
      </c>
      <c r="E3231" s="6" t="s">
        <v>3236</v>
      </c>
      <c r="F3231" s="6">
        <v>9214</v>
      </c>
      <c r="G3231" s="6" t="s">
        <v>3248</v>
      </c>
      <c r="H3231" s="6">
        <v>1</v>
      </c>
      <c r="I3231" s="6" t="s">
        <v>251</v>
      </c>
      <c r="J3231" s="6">
        <v>2</v>
      </c>
      <c r="K3231" s="6" t="s">
        <v>252</v>
      </c>
      <c r="L3231" s="8">
        <v>5</v>
      </c>
      <c r="M3231" s="6" t="s">
        <v>251</v>
      </c>
      <c r="N3231" s="6" t="s">
        <v>3238</v>
      </c>
      <c r="R3231" s="6" t="str">
        <f t="shared" si="50"/>
        <v>27256Phường Hòa Long12</v>
      </c>
    </row>
    <row r="3232" spans="1:18">
      <c r="A3232" s="6">
        <v>3231</v>
      </c>
      <c r="B3232" s="6">
        <v>27</v>
      </c>
      <c r="C3232" s="6" t="s">
        <v>3235</v>
      </c>
      <c r="D3232" s="6">
        <v>256</v>
      </c>
      <c r="E3232" s="6" t="s">
        <v>3236</v>
      </c>
      <c r="F3232" s="6">
        <v>9226</v>
      </c>
      <c r="G3232" s="6" t="s">
        <v>3249</v>
      </c>
      <c r="H3232" s="6">
        <v>1</v>
      </c>
      <c r="I3232" s="6" t="s">
        <v>251</v>
      </c>
      <c r="J3232" s="6">
        <v>2</v>
      </c>
      <c r="K3232" s="6" t="s">
        <v>252</v>
      </c>
      <c r="L3232" s="8">
        <v>5</v>
      </c>
      <c r="M3232" s="6" t="s">
        <v>251</v>
      </c>
      <c r="N3232" s="6" t="s">
        <v>3238</v>
      </c>
      <c r="R3232" s="6" t="str">
        <f t="shared" si="50"/>
        <v>27256Phường Vạn An12</v>
      </c>
    </row>
    <row r="3233" spans="1:18">
      <c r="A3233" s="6">
        <v>3232</v>
      </c>
      <c r="B3233" s="6">
        <v>27</v>
      </c>
      <c r="C3233" s="6" t="s">
        <v>3235</v>
      </c>
      <c r="D3233" s="6">
        <v>256</v>
      </c>
      <c r="E3233" s="6" t="s">
        <v>3236</v>
      </c>
      <c r="F3233" s="6">
        <v>9235</v>
      </c>
      <c r="G3233" s="6" t="s">
        <v>3250</v>
      </c>
      <c r="H3233" s="6">
        <v>1</v>
      </c>
      <c r="I3233" s="6" t="s">
        <v>251</v>
      </c>
      <c r="J3233" s="6">
        <v>2</v>
      </c>
      <c r="K3233" s="6" t="s">
        <v>252</v>
      </c>
      <c r="L3233" s="8">
        <v>5</v>
      </c>
      <c r="M3233" s="6" t="s">
        <v>251</v>
      </c>
      <c r="N3233" s="6" t="s">
        <v>3238</v>
      </c>
      <c r="R3233" s="6" t="str">
        <f t="shared" si="50"/>
        <v>27256Phường Khúc Xuyên12</v>
      </c>
    </row>
    <row r="3234" spans="1:18">
      <c r="A3234" s="6">
        <v>3233</v>
      </c>
      <c r="B3234" s="6">
        <v>27</v>
      </c>
      <c r="C3234" s="6" t="s">
        <v>3235</v>
      </c>
      <c r="D3234" s="6">
        <v>256</v>
      </c>
      <c r="E3234" s="6" t="s">
        <v>3236</v>
      </c>
      <c r="F3234" s="6">
        <v>9244</v>
      </c>
      <c r="G3234" s="6" t="s">
        <v>3251</v>
      </c>
      <c r="H3234" s="6">
        <v>1</v>
      </c>
      <c r="I3234" s="6" t="s">
        <v>251</v>
      </c>
      <c r="J3234" s="6">
        <v>2</v>
      </c>
      <c r="K3234" s="6" t="s">
        <v>252</v>
      </c>
      <c r="L3234" s="8">
        <v>5</v>
      </c>
      <c r="M3234" s="6" t="s">
        <v>251</v>
      </c>
      <c r="N3234" s="6" t="s">
        <v>3238</v>
      </c>
      <c r="R3234" s="6" t="str">
        <f t="shared" si="50"/>
        <v>27256Phường Phong Khê12</v>
      </c>
    </row>
    <row r="3235" spans="1:18">
      <c r="A3235" s="6">
        <v>3234</v>
      </c>
      <c r="B3235" s="6">
        <v>27</v>
      </c>
      <c r="C3235" s="6" t="s">
        <v>3235</v>
      </c>
      <c r="D3235" s="6">
        <v>256</v>
      </c>
      <c r="E3235" s="6" t="s">
        <v>3236</v>
      </c>
      <c r="F3235" s="6">
        <v>9256</v>
      </c>
      <c r="G3235" s="6" t="s">
        <v>3252</v>
      </c>
      <c r="H3235" s="6">
        <v>1</v>
      </c>
      <c r="I3235" s="6" t="s">
        <v>251</v>
      </c>
      <c r="J3235" s="6">
        <v>2</v>
      </c>
      <c r="K3235" s="6" t="s">
        <v>252</v>
      </c>
      <c r="L3235" s="8">
        <v>5</v>
      </c>
      <c r="M3235" s="6" t="s">
        <v>251</v>
      </c>
      <c r="N3235" s="6" t="s">
        <v>3238</v>
      </c>
      <c r="R3235" s="6" t="str">
        <f t="shared" si="50"/>
        <v>27256Phường Kim Chân12</v>
      </c>
    </row>
    <row r="3236" spans="1:18">
      <c r="A3236" s="6">
        <v>3235</v>
      </c>
      <c r="B3236" s="6">
        <v>27</v>
      </c>
      <c r="C3236" s="6" t="s">
        <v>3235</v>
      </c>
      <c r="D3236" s="6">
        <v>256</v>
      </c>
      <c r="E3236" s="6" t="s">
        <v>3236</v>
      </c>
      <c r="F3236" s="6">
        <v>9271</v>
      </c>
      <c r="G3236" s="6" t="s">
        <v>3253</v>
      </c>
      <c r="H3236" s="6">
        <v>1</v>
      </c>
      <c r="I3236" s="6" t="s">
        <v>251</v>
      </c>
      <c r="J3236" s="6">
        <v>2</v>
      </c>
      <c r="K3236" s="6" t="s">
        <v>252</v>
      </c>
      <c r="L3236" s="8">
        <v>5</v>
      </c>
      <c r="M3236" s="6" t="s">
        <v>251</v>
      </c>
      <c r="N3236" s="6" t="s">
        <v>3238</v>
      </c>
      <c r="R3236" s="6" t="str">
        <f t="shared" si="50"/>
        <v>27256Phường Vân Dương12</v>
      </c>
    </row>
    <row r="3237" spans="1:18">
      <c r="A3237" s="6">
        <v>3236</v>
      </c>
      <c r="B3237" s="6">
        <v>27</v>
      </c>
      <c r="C3237" s="6" t="s">
        <v>3235</v>
      </c>
      <c r="D3237" s="6">
        <v>256</v>
      </c>
      <c r="E3237" s="6" t="s">
        <v>3236</v>
      </c>
      <c r="F3237" s="6">
        <v>9286</v>
      </c>
      <c r="G3237" s="6" t="s">
        <v>3254</v>
      </c>
      <c r="H3237" s="6">
        <v>1</v>
      </c>
      <c r="I3237" s="6" t="s">
        <v>251</v>
      </c>
      <c r="J3237" s="6">
        <v>2</v>
      </c>
      <c r="K3237" s="6" t="s">
        <v>252</v>
      </c>
      <c r="L3237" s="8">
        <v>5</v>
      </c>
      <c r="M3237" s="6" t="s">
        <v>251</v>
      </c>
      <c r="N3237" s="6" t="s">
        <v>3238</v>
      </c>
      <c r="R3237" s="6" t="str">
        <f t="shared" si="50"/>
        <v>27256Phường Nam Sơn12</v>
      </c>
    </row>
    <row r="3238" spans="1:18">
      <c r="A3238" s="6">
        <v>3237</v>
      </c>
      <c r="B3238" s="6">
        <v>27</v>
      </c>
      <c r="C3238" s="6" t="s">
        <v>3235</v>
      </c>
      <c r="D3238" s="6">
        <v>256</v>
      </c>
      <c r="E3238" s="6" t="s">
        <v>3236</v>
      </c>
      <c r="F3238" s="6">
        <v>9325</v>
      </c>
      <c r="G3238" s="6" t="s">
        <v>3255</v>
      </c>
      <c r="H3238" s="6">
        <v>1</v>
      </c>
      <c r="I3238" s="6" t="s">
        <v>251</v>
      </c>
      <c r="J3238" s="6">
        <v>2</v>
      </c>
      <c r="K3238" s="6" t="s">
        <v>252</v>
      </c>
      <c r="L3238" s="8">
        <v>5</v>
      </c>
      <c r="M3238" s="6" t="s">
        <v>251</v>
      </c>
      <c r="N3238" s="6" t="s">
        <v>3238</v>
      </c>
      <c r="R3238" s="6" t="str">
        <f t="shared" si="50"/>
        <v>27256Phường Khắc Niệm12</v>
      </c>
    </row>
    <row r="3239" spans="1:18">
      <c r="A3239" s="6">
        <v>3238</v>
      </c>
      <c r="B3239" s="6">
        <v>27</v>
      </c>
      <c r="C3239" s="6" t="s">
        <v>3235</v>
      </c>
      <c r="D3239" s="6">
        <v>256</v>
      </c>
      <c r="E3239" s="6" t="s">
        <v>3236</v>
      </c>
      <c r="F3239" s="6">
        <v>9331</v>
      </c>
      <c r="G3239" s="6" t="s">
        <v>3256</v>
      </c>
      <c r="H3239" s="6">
        <v>1</v>
      </c>
      <c r="I3239" s="6" t="s">
        <v>251</v>
      </c>
      <c r="J3239" s="6">
        <v>2</v>
      </c>
      <c r="K3239" s="6" t="s">
        <v>252</v>
      </c>
      <c r="L3239" s="8">
        <v>5</v>
      </c>
      <c r="M3239" s="6" t="s">
        <v>251</v>
      </c>
      <c r="N3239" s="6" t="s">
        <v>3238</v>
      </c>
      <c r="R3239" s="6" t="str">
        <f t="shared" si="50"/>
        <v>27256Phường Hạp Lĩnh12</v>
      </c>
    </row>
    <row r="3240" spans="1:18">
      <c r="A3240" s="6">
        <v>3239</v>
      </c>
      <c r="B3240" s="6">
        <v>27</v>
      </c>
      <c r="C3240" s="6" t="s">
        <v>3235</v>
      </c>
      <c r="D3240" s="6">
        <v>258</v>
      </c>
      <c r="E3240" s="6" t="s">
        <v>3257</v>
      </c>
      <c r="F3240" s="6">
        <v>9193</v>
      </c>
      <c r="G3240" s="6" t="s">
        <v>3258</v>
      </c>
      <c r="H3240" s="6">
        <v>1</v>
      </c>
      <c r="I3240" s="6" t="s">
        <v>251</v>
      </c>
      <c r="J3240" s="6">
        <v>2</v>
      </c>
      <c r="K3240" s="6" t="s">
        <v>252</v>
      </c>
      <c r="L3240" s="8">
        <v>5</v>
      </c>
      <c r="M3240" s="6" t="s">
        <v>251</v>
      </c>
      <c r="N3240" s="6" t="s">
        <v>3238</v>
      </c>
      <c r="R3240" s="6" t="str">
        <f t="shared" si="50"/>
        <v>27258Thị trấn Chờ12</v>
      </c>
    </row>
    <row r="3241" spans="1:18">
      <c r="A3241" s="6">
        <v>3240</v>
      </c>
      <c r="B3241" s="6">
        <v>27</v>
      </c>
      <c r="C3241" s="6" t="s">
        <v>3235</v>
      </c>
      <c r="D3241" s="6">
        <v>258</v>
      </c>
      <c r="E3241" s="6" t="s">
        <v>3257</v>
      </c>
      <c r="F3241" s="6">
        <v>9196</v>
      </c>
      <c r="G3241" s="6" t="s">
        <v>3259</v>
      </c>
      <c r="H3241" s="6">
        <v>2</v>
      </c>
      <c r="I3241" s="6" t="s">
        <v>297</v>
      </c>
      <c r="J3241" s="6">
        <v>2</v>
      </c>
      <c r="K3241" s="6" t="s">
        <v>252</v>
      </c>
      <c r="L3241" s="8">
        <v>6</v>
      </c>
      <c r="M3241" s="6" t="s">
        <v>297</v>
      </c>
      <c r="N3241" s="6" t="s">
        <v>3238</v>
      </c>
      <c r="R3241" s="6" t="str">
        <f t="shared" si="50"/>
        <v>27258Xã Dũng Liệt22</v>
      </c>
    </row>
    <row r="3242" spans="1:18">
      <c r="A3242" s="6">
        <v>3241</v>
      </c>
      <c r="B3242" s="6">
        <v>27</v>
      </c>
      <c r="C3242" s="6" t="s">
        <v>3235</v>
      </c>
      <c r="D3242" s="6">
        <v>258</v>
      </c>
      <c r="E3242" s="6" t="s">
        <v>3257</v>
      </c>
      <c r="F3242" s="6">
        <v>9199</v>
      </c>
      <c r="G3242" s="6" t="s">
        <v>1395</v>
      </c>
      <c r="H3242" s="6">
        <v>2</v>
      </c>
      <c r="I3242" s="6" t="s">
        <v>297</v>
      </c>
      <c r="J3242" s="6">
        <v>2</v>
      </c>
      <c r="K3242" s="6" t="s">
        <v>252</v>
      </c>
      <c r="L3242" s="8">
        <v>6</v>
      </c>
      <c r="M3242" s="6" t="s">
        <v>297</v>
      </c>
      <c r="N3242" s="6" t="s">
        <v>3238</v>
      </c>
      <c r="R3242" s="6" t="str">
        <f t="shared" si="50"/>
        <v>27258Xã Tam Đa22</v>
      </c>
    </row>
    <row r="3243" spans="1:18">
      <c r="A3243" s="6">
        <v>3242</v>
      </c>
      <c r="B3243" s="6">
        <v>27</v>
      </c>
      <c r="C3243" s="6" t="s">
        <v>3235</v>
      </c>
      <c r="D3243" s="6">
        <v>258</v>
      </c>
      <c r="E3243" s="6" t="s">
        <v>3257</v>
      </c>
      <c r="F3243" s="6">
        <v>9202</v>
      </c>
      <c r="G3243" s="6" t="s">
        <v>3260</v>
      </c>
      <c r="H3243" s="6">
        <v>2</v>
      </c>
      <c r="I3243" s="6" t="s">
        <v>297</v>
      </c>
      <c r="J3243" s="6">
        <v>2</v>
      </c>
      <c r="K3243" s="6" t="s">
        <v>252</v>
      </c>
      <c r="L3243" s="8">
        <v>6</v>
      </c>
      <c r="M3243" s="6" t="s">
        <v>297</v>
      </c>
      <c r="N3243" s="6" t="s">
        <v>3238</v>
      </c>
      <c r="R3243" s="6" t="str">
        <f t="shared" si="50"/>
        <v>27258Xã Tam Giang22</v>
      </c>
    </row>
    <row r="3244" spans="1:18">
      <c r="A3244" s="6">
        <v>3243</v>
      </c>
      <c r="B3244" s="6">
        <v>27</v>
      </c>
      <c r="C3244" s="6" t="s">
        <v>3235</v>
      </c>
      <c r="D3244" s="6">
        <v>258</v>
      </c>
      <c r="E3244" s="6" t="s">
        <v>3257</v>
      </c>
      <c r="F3244" s="6">
        <v>9205</v>
      </c>
      <c r="G3244" s="6" t="s">
        <v>623</v>
      </c>
      <c r="H3244" s="6">
        <v>2</v>
      </c>
      <c r="I3244" s="6" t="s">
        <v>297</v>
      </c>
      <c r="J3244" s="6">
        <v>2</v>
      </c>
      <c r="K3244" s="6" t="s">
        <v>252</v>
      </c>
      <c r="L3244" s="8">
        <v>6</v>
      </c>
      <c r="M3244" s="6" t="s">
        <v>297</v>
      </c>
      <c r="N3244" s="6" t="s">
        <v>3238</v>
      </c>
      <c r="R3244" s="6" t="str">
        <f t="shared" si="50"/>
        <v>27258Xã Yên Trung22</v>
      </c>
    </row>
    <row r="3245" spans="1:18">
      <c r="A3245" s="6">
        <v>3244</v>
      </c>
      <c r="B3245" s="6">
        <v>27</v>
      </c>
      <c r="C3245" s="6" t="s">
        <v>3235</v>
      </c>
      <c r="D3245" s="6">
        <v>258</v>
      </c>
      <c r="E3245" s="6" t="s">
        <v>3257</v>
      </c>
      <c r="F3245" s="6">
        <v>9208</v>
      </c>
      <c r="G3245" s="6" t="s">
        <v>3261</v>
      </c>
      <c r="H3245" s="6">
        <v>2</v>
      </c>
      <c r="I3245" s="6" t="s">
        <v>297</v>
      </c>
      <c r="J3245" s="6">
        <v>2</v>
      </c>
      <c r="K3245" s="6" t="s">
        <v>252</v>
      </c>
      <c r="L3245" s="8">
        <v>6</v>
      </c>
      <c r="M3245" s="6" t="s">
        <v>297</v>
      </c>
      <c r="N3245" s="6" t="s">
        <v>3238</v>
      </c>
      <c r="R3245" s="6" t="str">
        <f t="shared" si="50"/>
        <v>27258Xã Thụy Hòa22</v>
      </c>
    </row>
    <row r="3246" spans="1:18">
      <c r="A3246" s="6">
        <v>3245</v>
      </c>
      <c r="B3246" s="6">
        <v>27</v>
      </c>
      <c r="C3246" s="6" t="s">
        <v>3235</v>
      </c>
      <c r="D3246" s="6">
        <v>258</v>
      </c>
      <c r="E3246" s="6" t="s">
        <v>3257</v>
      </c>
      <c r="F3246" s="6">
        <v>9211</v>
      </c>
      <c r="G3246" s="6" t="s">
        <v>3262</v>
      </c>
      <c r="H3246" s="6">
        <v>2</v>
      </c>
      <c r="I3246" s="6" t="s">
        <v>297</v>
      </c>
      <c r="J3246" s="6">
        <v>2</v>
      </c>
      <c r="K3246" s="6" t="s">
        <v>252</v>
      </c>
      <c r="L3246" s="8">
        <v>6</v>
      </c>
      <c r="M3246" s="6" t="s">
        <v>297</v>
      </c>
      <c r="N3246" s="6" t="s">
        <v>3238</v>
      </c>
      <c r="R3246" s="6" t="str">
        <f t="shared" si="50"/>
        <v>27258Xã Hòa Tiến22</v>
      </c>
    </row>
    <row r="3247" spans="1:18">
      <c r="A3247" s="6">
        <v>3246</v>
      </c>
      <c r="B3247" s="6">
        <v>27</v>
      </c>
      <c r="C3247" s="6" t="s">
        <v>3235</v>
      </c>
      <c r="D3247" s="6">
        <v>258</v>
      </c>
      <c r="E3247" s="6" t="s">
        <v>3257</v>
      </c>
      <c r="F3247" s="6">
        <v>9217</v>
      </c>
      <c r="G3247" s="6" t="s">
        <v>3263</v>
      </c>
      <c r="H3247" s="6">
        <v>2</v>
      </c>
      <c r="I3247" s="6" t="s">
        <v>297</v>
      </c>
      <c r="J3247" s="6">
        <v>2</v>
      </c>
      <c r="K3247" s="6" t="s">
        <v>252</v>
      </c>
      <c r="L3247" s="8">
        <v>6</v>
      </c>
      <c r="M3247" s="6" t="s">
        <v>297</v>
      </c>
      <c r="N3247" s="6" t="s">
        <v>3238</v>
      </c>
      <c r="R3247" s="6" t="str">
        <f t="shared" si="50"/>
        <v>27258Xã Đông Tiến22</v>
      </c>
    </row>
    <row r="3248" spans="1:18">
      <c r="A3248" s="6">
        <v>3247</v>
      </c>
      <c r="B3248" s="6">
        <v>27</v>
      </c>
      <c r="C3248" s="6" t="s">
        <v>3235</v>
      </c>
      <c r="D3248" s="6">
        <v>258</v>
      </c>
      <c r="E3248" s="6" t="s">
        <v>3257</v>
      </c>
      <c r="F3248" s="6">
        <v>9220</v>
      </c>
      <c r="G3248" s="6" t="s">
        <v>3264</v>
      </c>
      <c r="H3248" s="6">
        <v>2</v>
      </c>
      <c r="I3248" s="6" t="s">
        <v>297</v>
      </c>
      <c r="J3248" s="6">
        <v>2</v>
      </c>
      <c r="K3248" s="6" t="s">
        <v>252</v>
      </c>
      <c r="L3248" s="8">
        <v>6</v>
      </c>
      <c r="M3248" s="6" t="s">
        <v>297</v>
      </c>
      <c r="N3248" s="6" t="s">
        <v>3238</v>
      </c>
      <c r="R3248" s="6" t="str">
        <f t="shared" si="50"/>
        <v>27258Xã Yên Phụ22</v>
      </c>
    </row>
    <row r="3249" spans="1:18">
      <c r="A3249" s="6">
        <v>3248</v>
      </c>
      <c r="B3249" s="6">
        <v>27</v>
      </c>
      <c r="C3249" s="6" t="s">
        <v>3235</v>
      </c>
      <c r="D3249" s="6">
        <v>258</v>
      </c>
      <c r="E3249" s="6" t="s">
        <v>3257</v>
      </c>
      <c r="F3249" s="6">
        <v>9223</v>
      </c>
      <c r="G3249" s="6" t="s">
        <v>3265</v>
      </c>
      <c r="H3249" s="6">
        <v>2</v>
      </c>
      <c r="I3249" s="6" t="s">
        <v>297</v>
      </c>
      <c r="J3249" s="6">
        <v>2</v>
      </c>
      <c r="K3249" s="6" t="s">
        <v>252</v>
      </c>
      <c r="L3249" s="8">
        <v>6</v>
      </c>
      <c r="M3249" s="6" t="s">
        <v>297</v>
      </c>
      <c r="N3249" s="6" t="s">
        <v>3238</v>
      </c>
      <c r="R3249" s="6" t="str">
        <f t="shared" si="50"/>
        <v>27258Xã Trung Nghĩa22</v>
      </c>
    </row>
    <row r="3250" spans="1:18">
      <c r="A3250" s="6">
        <v>3249</v>
      </c>
      <c r="B3250" s="6">
        <v>27</v>
      </c>
      <c r="C3250" s="6" t="s">
        <v>3235</v>
      </c>
      <c r="D3250" s="6">
        <v>258</v>
      </c>
      <c r="E3250" s="6" t="s">
        <v>3257</v>
      </c>
      <c r="F3250" s="6">
        <v>9229</v>
      </c>
      <c r="G3250" s="6" t="s">
        <v>3266</v>
      </c>
      <c r="H3250" s="6">
        <v>2</v>
      </c>
      <c r="I3250" s="6" t="s">
        <v>297</v>
      </c>
      <c r="J3250" s="6">
        <v>2</v>
      </c>
      <c r="K3250" s="6" t="s">
        <v>252</v>
      </c>
      <c r="L3250" s="8">
        <v>6</v>
      </c>
      <c r="M3250" s="6" t="s">
        <v>297</v>
      </c>
      <c r="N3250" s="6" t="s">
        <v>3238</v>
      </c>
      <c r="R3250" s="6" t="str">
        <f t="shared" si="50"/>
        <v>27258Xã Đông Phong22</v>
      </c>
    </row>
    <row r="3251" spans="1:18">
      <c r="A3251" s="6">
        <v>3250</v>
      </c>
      <c r="B3251" s="6">
        <v>27</v>
      </c>
      <c r="C3251" s="6" t="s">
        <v>3235</v>
      </c>
      <c r="D3251" s="6">
        <v>258</v>
      </c>
      <c r="E3251" s="6" t="s">
        <v>3257</v>
      </c>
      <c r="F3251" s="6">
        <v>9232</v>
      </c>
      <c r="G3251" s="6" t="s">
        <v>3267</v>
      </c>
      <c r="H3251" s="6">
        <v>2</v>
      </c>
      <c r="I3251" s="6" t="s">
        <v>297</v>
      </c>
      <c r="J3251" s="6">
        <v>2</v>
      </c>
      <c r="K3251" s="6" t="s">
        <v>252</v>
      </c>
      <c r="L3251" s="8">
        <v>6</v>
      </c>
      <c r="M3251" s="6" t="s">
        <v>297</v>
      </c>
      <c r="N3251" s="6" t="s">
        <v>3238</v>
      </c>
      <c r="R3251" s="6" t="str">
        <f t="shared" si="50"/>
        <v>27258Xã Long Châu22</v>
      </c>
    </row>
    <row r="3252" spans="1:18">
      <c r="A3252" s="6">
        <v>3251</v>
      </c>
      <c r="B3252" s="6">
        <v>27</v>
      </c>
      <c r="C3252" s="6" t="s">
        <v>3235</v>
      </c>
      <c r="D3252" s="6">
        <v>258</v>
      </c>
      <c r="E3252" s="6" t="s">
        <v>3257</v>
      </c>
      <c r="F3252" s="6">
        <v>9238</v>
      </c>
      <c r="G3252" s="6" t="s">
        <v>3268</v>
      </c>
      <c r="H3252" s="6">
        <v>2</v>
      </c>
      <c r="I3252" s="6" t="s">
        <v>297</v>
      </c>
      <c r="J3252" s="6">
        <v>2</v>
      </c>
      <c r="K3252" s="6" t="s">
        <v>252</v>
      </c>
      <c r="L3252" s="8">
        <v>6</v>
      </c>
      <c r="M3252" s="6" t="s">
        <v>297</v>
      </c>
      <c r="N3252" s="6" t="s">
        <v>3238</v>
      </c>
      <c r="R3252" s="6" t="str">
        <f t="shared" si="50"/>
        <v>27258Xã Văn Môn22</v>
      </c>
    </row>
    <row r="3253" spans="1:18">
      <c r="A3253" s="6">
        <v>3252</v>
      </c>
      <c r="B3253" s="6">
        <v>27</v>
      </c>
      <c r="C3253" s="6" t="s">
        <v>3235</v>
      </c>
      <c r="D3253" s="6">
        <v>258</v>
      </c>
      <c r="E3253" s="6" t="s">
        <v>3257</v>
      </c>
      <c r="F3253" s="6">
        <v>9241</v>
      </c>
      <c r="G3253" s="6" t="s">
        <v>1379</v>
      </c>
      <c r="H3253" s="6">
        <v>2</v>
      </c>
      <c r="I3253" s="6" t="s">
        <v>297</v>
      </c>
      <c r="J3253" s="6">
        <v>2</v>
      </c>
      <c r="K3253" s="6" t="s">
        <v>252</v>
      </c>
      <c r="L3253" s="8">
        <v>6</v>
      </c>
      <c r="M3253" s="6" t="s">
        <v>297</v>
      </c>
      <c r="N3253" s="6" t="s">
        <v>3238</v>
      </c>
      <c r="R3253" s="6" t="str">
        <f t="shared" si="50"/>
        <v>27258Xã Đông Thọ22</v>
      </c>
    </row>
    <row r="3254" spans="1:18">
      <c r="A3254" s="6">
        <v>3253</v>
      </c>
      <c r="B3254" s="6">
        <v>27</v>
      </c>
      <c r="C3254" s="6" t="s">
        <v>3235</v>
      </c>
      <c r="D3254" s="6">
        <v>259</v>
      </c>
      <c r="E3254" s="6" t="s">
        <v>3269</v>
      </c>
      <c r="F3254" s="6">
        <v>9247</v>
      </c>
      <c r="G3254" s="6" t="s">
        <v>3270</v>
      </c>
      <c r="H3254" s="6">
        <v>1</v>
      </c>
      <c r="I3254" s="6" t="s">
        <v>251</v>
      </c>
      <c r="J3254" s="6">
        <v>2</v>
      </c>
      <c r="K3254" s="6" t="s">
        <v>252</v>
      </c>
      <c r="L3254" s="8">
        <v>5</v>
      </c>
      <c r="M3254" s="6" t="s">
        <v>251</v>
      </c>
      <c r="N3254" s="6" t="s">
        <v>3238</v>
      </c>
      <c r="R3254" s="6" t="str">
        <f t="shared" si="50"/>
        <v>27259Thị trấn Phố Mới12</v>
      </c>
    </row>
    <row r="3255" spans="1:18">
      <c r="A3255" s="6">
        <v>3254</v>
      </c>
      <c r="B3255" s="6">
        <v>27</v>
      </c>
      <c r="C3255" s="6" t="s">
        <v>3235</v>
      </c>
      <c r="D3255" s="6">
        <v>259</v>
      </c>
      <c r="E3255" s="6" t="s">
        <v>3269</v>
      </c>
      <c r="F3255" s="6">
        <v>9250</v>
      </c>
      <c r="G3255" s="6" t="s">
        <v>3271</v>
      </c>
      <c r="H3255" s="6">
        <v>2</v>
      </c>
      <c r="I3255" s="6" t="s">
        <v>297</v>
      </c>
      <c r="J3255" s="6">
        <v>2</v>
      </c>
      <c r="K3255" s="6" t="s">
        <v>252</v>
      </c>
      <c r="L3255" s="8">
        <v>6</v>
      </c>
      <c r="M3255" s="6" t="s">
        <v>297</v>
      </c>
      <c r="N3255" s="6" t="s">
        <v>3238</v>
      </c>
      <c r="R3255" s="6" t="str">
        <f t="shared" si="50"/>
        <v>27259Xã Việt Thống22</v>
      </c>
    </row>
    <row r="3256" spans="1:18">
      <c r="A3256" s="6">
        <v>3255</v>
      </c>
      <c r="B3256" s="6">
        <v>27</v>
      </c>
      <c r="C3256" s="6" t="s">
        <v>3235</v>
      </c>
      <c r="D3256" s="6">
        <v>259</v>
      </c>
      <c r="E3256" s="6" t="s">
        <v>3269</v>
      </c>
      <c r="F3256" s="6">
        <v>9253</v>
      </c>
      <c r="G3256" s="6" t="s">
        <v>3272</v>
      </c>
      <c r="H3256" s="6">
        <v>2</v>
      </c>
      <c r="I3256" s="6" t="s">
        <v>297</v>
      </c>
      <c r="J3256" s="6">
        <v>2</v>
      </c>
      <c r="K3256" s="6" t="s">
        <v>252</v>
      </c>
      <c r="L3256" s="8">
        <v>6</v>
      </c>
      <c r="M3256" s="6" t="s">
        <v>297</v>
      </c>
      <c r="N3256" s="6" t="s">
        <v>3238</v>
      </c>
      <c r="R3256" s="6" t="str">
        <f t="shared" si="50"/>
        <v>27259Xã Đại Xuân22</v>
      </c>
    </row>
    <row r="3257" spans="1:18">
      <c r="A3257" s="6">
        <v>3256</v>
      </c>
      <c r="B3257" s="6">
        <v>27</v>
      </c>
      <c r="C3257" s="6" t="s">
        <v>3235</v>
      </c>
      <c r="D3257" s="6">
        <v>259</v>
      </c>
      <c r="E3257" s="6" t="s">
        <v>3269</v>
      </c>
      <c r="F3257" s="6">
        <v>9259</v>
      </c>
      <c r="G3257" s="6" t="s">
        <v>3273</v>
      </c>
      <c r="H3257" s="6">
        <v>2</v>
      </c>
      <c r="I3257" s="6" t="s">
        <v>297</v>
      </c>
      <c r="J3257" s="6">
        <v>2</v>
      </c>
      <c r="K3257" s="6" t="s">
        <v>252</v>
      </c>
      <c r="L3257" s="8">
        <v>6</v>
      </c>
      <c r="M3257" s="6" t="s">
        <v>297</v>
      </c>
      <c r="N3257" s="6" t="s">
        <v>3238</v>
      </c>
      <c r="R3257" s="6" t="str">
        <f t="shared" si="50"/>
        <v>27259Xã Nhân Hòa22</v>
      </c>
    </row>
    <row r="3258" spans="1:18">
      <c r="A3258" s="6">
        <v>3257</v>
      </c>
      <c r="B3258" s="6">
        <v>27</v>
      </c>
      <c r="C3258" s="6" t="s">
        <v>3235</v>
      </c>
      <c r="D3258" s="6">
        <v>259</v>
      </c>
      <c r="E3258" s="6" t="s">
        <v>3269</v>
      </c>
      <c r="F3258" s="6">
        <v>9262</v>
      </c>
      <c r="G3258" s="6" t="s">
        <v>3274</v>
      </c>
      <c r="H3258" s="6">
        <v>2</v>
      </c>
      <c r="I3258" s="6" t="s">
        <v>297</v>
      </c>
      <c r="J3258" s="6">
        <v>2</v>
      </c>
      <c r="K3258" s="6" t="s">
        <v>252</v>
      </c>
      <c r="L3258" s="8">
        <v>6</v>
      </c>
      <c r="M3258" s="6" t="s">
        <v>297</v>
      </c>
      <c r="N3258" s="6" t="s">
        <v>3238</v>
      </c>
      <c r="R3258" s="6" t="str">
        <f t="shared" si="50"/>
        <v>27259Xã Bằng An22</v>
      </c>
    </row>
    <row r="3259" spans="1:18">
      <c r="A3259" s="6">
        <v>3258</v>
      </c>
      <c r="B3259" s="6">
        <v>27</v>
      </c>
      <c r="C3259" s="6" t="s">
        <v>3235</v>
      </c>
      <c r="D3259" s="6">
        <v>259</v>
      </c>
      <c r="E3259" s="6" t="s">
        <v>3269</v>
      </c>
      <c r="F3259" s="6">
        <v>9265</v>
      </c>
      <c r="G3259" s="6" t="s">
        <v>3275</v>
      </c>
      <c r="H3259" s="6">
        <v>2</v>
      </c>
      <c r="I3259" s="6" t="s">
        <v>297</v>
      </c>
      <c r="J3259" s="6">
        <v>2</v>
      </c>
      <c r="K3259" s="6" t="s">
        <v>252</v>
      </c>
      <c r="L3259" s="8">
        <v>6</v>
      </c>
      <c r="M3259" s="6" t="s">
        <v>297</v>
      </c>
      <c r="N3259" s="6" t="s">
        <v>3238</v>
      </c>
      <c r="R3259" s="6" t="str">
        <f t="shared" si="50"/>
        <v>27259Xã Phương Liễu22</v>
      </c>
    </row>
    <row r="3260" spans="1:18">
      <c r="A3260" s="6">
        <v>3259</v>
      </c>
      <c r="B3260" s="6">
        <v>27</v>
      </c>
      <c r="C3260" s="6" t="s">
        <v>3235</v>
      </c>
      <c r="D3260" s="6">
        <v>259</v>
      </c>
      <c r="E3260" s="6" t="s">
        <v>3269</v>
      </c>
      <c r="F3260" s="6">
        <v>9268</v>
      </c>
      <c r="G3260" s="6" t="s">
        <v>3276</v>
      </c>
      <c r="H3260" s="6">
        <v>2</v>
      </c>
      <c r="I3260" s="6" t="s">
        <v>297</v>
      </c>
      <c r="J3260" s="6">
        <v>2</v>
      </c>
      <c r="K3260" s="6" t="s">
        <v>252</v>
      </c>
      <c r="L3260" s="8">
        <v>6</v>
      </c>
      <c r="M3260" s="6" t="s">
        <v>297</v>
      </c>
      <c r="N3260" s="6" t="s">
        <v>3238</v>
      </c>
      <c r="R3260" s="6" t="str">
        <f t="shared" si="50"/>
        <v>27259Xã Quế Tân22</v>
      </c>
    </row>
    <row r="3261" spans="1:18">
      <c r="A3261" s="6">
        <v>3260</v>
      </c>
      <c r="B3261" s="6">
        <v>27</v>
      </c>
      <c r="C3261" s="6" t="s">
        <v>3235</v>
      </c>
      <c r="D3261" s="6">
        <v>259</v>
      </c>
      <c r="E3261" s="6" t="s">
        <v>3269</v>
      </c>
      <c r="F3261" s="6">
        <v>9274</v>
      </c>
      <c r="G3261" s="6" t="s">
        <v>3277</v>
      </c>
      <c r="H3261" s="6">
        <v>2</v>
      </c>
      <c r="I3261" s="6" t="s">
        <v>297</v>
      </c>
      <c r="J3261" s="6">
        <v>2</v>
      </c>
      <c r="K3261" s="6" t="s">
        <v>252</v>
      </c>
      <c r="L3261" s="8">
        <v>6</v>
      </c>
      <c r="M3261" s="6" t="s">
        <v>297</v>
      </c>
      <c r="N3261" s="6" t="s">
        <v>3238</v>
      </c>
      <c r="R3261" s="6" t="str">
        <f t="shared" si="50"/>
        <v>27259Xã Phù Lương22</v>
      </c>
    </row>
    <row r="3262" spans="1:18">
      <c r="A3262" s="6">
        <v>3261</v>
      </c>
      <c r="B3262" s="6">
        <v>27</v>
      </c>
      <c r="C3262" s="6" t="s">
        <v>3235</v>
      </c>
      <c r="D3262" s="6">
        <v>259</v>
      </c>
      <c r="E3262" s="6" t="s">
        <v>3269</v>
      </c>
      <c r="F3262" s="6">
        <v>9277</v>
      </c>
      <c r="G3262" s="6" t="s">
        <v>3278</v>
      </c>
      <c r="H3262" s="6">
        <v>2</v>
      </c>
      <c r="I3262" s="6" t="s">
        <v>297</v>
      </c>
      <c r="J3262" s="6">
        <v>2</v>
      </c>
      <c r="K3262" s="6" t="s">
        <v>252</v>
      </c>
      <c r="L3262" s="8">
        <v>6</v>
      </c>
      <c r="M3262" s="6" t="s">
        <v>297</v>
      </c>
      <c r="N3262" s="6" t="s">
        <v>3238</v>
      </c>
      <c r="R3262" s="6" t="str">
        <f t="shared" si="50"/>
        <v>27259Xã Phù Lãng22</v>
      </c>
    </row>
    <row r="3263" spans="1:18">
      <c r="A3263" s="6">
        <v>3262</v>
      </c>
      <c r="B3263" s="6">
        <v>27</v>
      </c>
      <c r="C3263" s="6" t="s">
        <v>3235</v>
      </c>
      <c r="D3263" s="6">
        <v>259</v>
      </c>
      <c r="E3263" s="6" t="s">
        <v>3269</v>
      </c>
      <c r="F3263" s="6">
        <v>9280</v>
      </c>
      <c r="G3263" s="6" t="s">
        <v>3279</v>
      </c>
      <c r="H3263" s="6">
        <v>2</v>
      </c>
      <c r="I3263" s="6" t="s">
        <v>297</v>
      </c>
      <c r="J3263" s="6">
        <v>2</v>
      </c>
      <c r="K3263" s="6" t="s">
        <v>252</v>
      </c>
      <c r="L3263" s="8">
        <v>6</v>
      </c>
      <c r="M3263" s="6" t="s">
        <v>297</v>
      </c>
      <c r="N3263" s="6" t="s">
        <v>3238</v>
      </c>
      <c r="R3263" s="6" t="str">
        <f t="shared" si="50"/>
        <v>27259Xã Phượng Mao22</v>
      </c>
    </row>
    <row r="3264" spans="1:18">
      <c r="A3264" s="6">
        <v>3263</v>
      </c>
      <c r="B3264" s="6">
        <v>27</v>
      </c>
      <c r="C3264" s="6" t="s">
        <v>3235</v>
      </c>
      <c r="D3264" s="6">
        <v>259</v>
      </c>
      <c r="E3264" s="6" t="s">
        <v>3269</v>
      </c>
      <c r="F3264" s="6">
        <v>9283</v>
      </c>
      <c r="G3264" s="6" t="s">
        <v>397</v>
      </c>
      <c r="H3264" s="6">
        <v>2</v>
      </c>
      <c r="I3264" s="6" t="s">
        <v>297</v>
      </c>
      <c r="J3264" s="6">
        <v>2</v>
      </c>
      <c r="K3264" s="6" t="s">
        <v>252</v>
      </c>
      <c r="L3264" s="8">
        <v>6</v>
      </c>
      <c r="M3264" s="6" t="s">
        <v>297</v>
      </c>
      <c r="N3264" s="6" t="s">
        <v>3238</v>
      </c>
      <c r="R3264" s="6" t="str">
        <f t="shared" si="50"/>
        <v>27259Xã Việt Hùng22</v>
      </c>
    </row>
    <row r="3265" spans="1:18">
      <c r="A3265" s="6">
        <v>3264</v>
      </c>
      <c r="B3265" s="6">
        <v>27</v>
      </c>
      <c r="C3265" s="6" t="s">
        <v>3235</v>
      </c>
      <c r="D3265" s="6">
        <v>259</v>
      </c>
      <c r="E3265" s="6" t="s">
        <v>3269</v>
      </c>
      <c r="F3265" s="6">
        <v>9289</v>
      </c>
      <c r="G3265" s="6" t="s">
        <v>3280</v>
      </c>
      <c r="H3265" s="6">
        <v>2</v>
      </c>
      <c r="I3265" s="6" t="s">
        <v>297</v>
      </c>
      <c r="J3265" s="6">
        <v>2</v>
      </c>
      <c r="K3265" s="6" t="s">
        <v>252</v>
      </c>
      <c r="L3265" s="8">
        <v>6</v>
      </c>
      <c r="M3265" s="6" t="s">
        <v>297</v>
      </c>
      <c r="N3265" s="6" t="s">
        <v>3238</v>
      </c>
      <c r="R3265" s="6" t="str">
        <f t="shared" si="50"/>
        <v>27259Xã Ngọc Xá22</v>
      </c>
    </row>
    <row r="3266" spans="1:18">
      <c r="A3266" s="6">
        <v>3265</v>
      </c>
      <c r="B3266" s="6">
        <v>27</v>
      </c>
      <c r="C3266" s="6" t="s">
        <v>3235</v>
      </c>
      <c r="D3266" s="6">
        <v>259</v>
      </c>
      <c r="E3266" s="6" t="s">
        <v>3269</v>
      </c>
      <c r="F3266" s="6">
        <v>9292</v>
      </c>
      <c r="G3266" s="6" t="s">
        <v>3281</v>
      </c>
      <c r="H3266" s="6">
        <v>2</v>
      </c>
      <c r="I3266" s="6" t="s">
        <v>297</v>
      </c>
      <c r="J3266" s="6">
        <v>2</v>
      </c>
      <c r="K3266" s="6" t="s">
        <v>252</v>
      </c>
      <c r="L3266" s="8">
        <v>6</v>
      </c>
      <c r="M3266" s="6" t="s">
        <v>297</v>
      </c>
      <c r="N3266" s="6" t="s">
        <v>3238</v>
      </c>
      <c r="R3266" s="6" t="str">
        <f t="shared" si="50"/>
        <v>27259Xã Châu Phong22</v>
      </c>
    </row>
    <row r="3267" spans="1:18">
      <c r="A3267" s="6">
        <v>3266</v>
      </c>
      <c r="B3267" s="6">
        <v>27</v>
      </c>
      <c r="C3267" s="6" t="s">
        <v>3235</v>
      </c>
      <c r="D3267" s="6">
        <v>259</v>
      </c>
      <c r="E3267" s="6" t="s">
        <v>3269</v>
      </c>
      <c r="F3267" s="6">
        <v>9295</v>
      </c>
      <c r="G3267" s="6" t="s">
        <v>3282</v>
      </c>
      <c r="H3267" s="6">
        <v>2</v>
      </c>
      <c r="I3267" s="6" t="s">
        <v>297</v>
      </c>
      <c r="J3267" s="6">
        <v>2</v>
      </c>
      <c r="K3267" s="6" t="s">
        <v>252</v>
      </c>
      <c r="L3267" s="8">
        <v>6</v>
      </c>
      <c r="M3267" s="6" t="s">
        <v>297</v>
      </c>
      <c r="N3267" s="6" t="s">
        <v>3238</v>
      </c>
      <c r="R3267" s="6" t="str">
        <f t="shared" ref="R3267:R3330" si="51">CONCATENATE(B3267,D3267,G3267,H3267,J3267)</f>
        <v>27259Xã Bồng Lai22</v>
      </c>
    </row>
    <row r="3268" spans="1:18">
      <c r="A3268" s="6">
        <v>3267</v>
      </c>
      <c r="B3268" s="6">
        <v>27</v>
      </c>
      <c r="C3268" s="6" t="s">
        <v>3235</v>
      </c>
      <c r="D3268" s="6">
        <v>259</v>
      </c>
      <c r="E3268" s="6" t="s">
        <v>3269</v>
      </c>
      <c r="F3268" s="6">
        <v>9298</v>
      </c>
      <c r="G3268" s="6" t="s">
        <v>3283</v>
      </c>
      <c r="H3268" s="6">
        <v>2</v>
      </c>
      <c r="I3268" s="6" t="s">
        <v>297</v>
      </c>
      <c r="J3268" s="6">
        <v>2</v>
      </c>
      <c r="K3268" s="6" t="s">
        <v>252</v>
      </c>
      <c r="L3268" s="8">
        <v>6</v>
      </c>
      <c r="M3268" s="6" t="s">
        <v>297</v>
      </c>
      <c r="N3268" s="6" t="s">
        <v>3238</v>
      </c>
      <c r="R3268" s="6" t="str">
        <f t="shared" si="51"/>
        <v>27259Xã Cách Bi22</v>
      </c>
    </row>
    <row r="3269" spans="1:18">
      <c r="A3269" s="6">
        <v>3268</v>
      </c>
      <c r="B3269" s="6">
        <v>27</v>
      </c>
      <c r="C3269" s="6" t="s">
        <v>3235</v>
      </c>
      <c r="D3269" s="6">
        <v>259</v>
      </c>
      <c r="E3269" s="6" t="s">
        <v>3269</v>
      </c>
      <c r="F3269" s="6">
        <v>9301</v>
      </c>
      <c r="G3269" s="6" t="s">
        <v>2469</v>
      </c>
      <c r="H3269" s="6">
        <v>2</v>
      </c>
      <c r="I3269" s="6" t="s">
        <v>297</v>
      </c>
      <c r="J3269" s="6">
        <v>2</v>
      </c>
      <c r="K3269" s="6" t="s">
        <v>252</v>
      </c>
      <c r="L3269" s="8">
        <v>6</v>
      </c>
      <c r="M3269" s="6" t="s">
        <v>297</v>
      </c>
      <c r="N3269" s="6" t="s">
        <v>3238</v>
      </c>
      <c r="R3269" s="6" t="str">
        <f t="shared" si="51"/>
        <v>27259Xã Đào Viên22</v>
      </c>
    </row>
    <row r="3270" spans="1:18">
      <c r="A3270" s="6">
        <v>3269</v>
      </c>
      <c r="B3270" s="6">
        <v>27</v>
      </c>
      <c r="C3270" s="6" t="s">
        <v>3235</v>
      </c>
      <c r="D3270" s="6">
        <v>259</v>
      </c>
      <c r="E3270" s="6" t="s">
        <v>3269</v>
      </c>
      <c r="F3270" s="6">
        <v>9304</v>
      </c>
      <c r="G3270" s="6" t="s">
        <v>3284</v>
      </c>
      <c r="H3270" s="6">
        <v>2</v>
      </c>
      <c r="I3270" s="6" t="s">
        <v>297</v>
      </c>
      <c r="J3270" s="6">
        <v>2</v>
      </c>
      <c r="K3270" s="6" t="s">
        <v>252</v>
      </c>
      <c r="L3270" s="8">
        <v>6</v>
      </c>
      <c r="M3270" s="6" t="s">
        <v>297</v>
      </c>
      <c r="N3270" s="6" t="s">
        <v>3238</v>
      </c>
      <c r="R3270" s="6" t="str">
        <f t="shared" si="51"/>
        <v>27259Xã Yên Giả22</v>
      </c>
    </row>
    <row r="3271" spans="1:18">
      <c r="A3271" s="6">
        <v>3270</v>
      </c>
      <c r="B3271" s="6">
        <v>27</v>
      </c>
      <c r="C3271" s="6" t="s">
        <v>3235</v>
      </c>
      <c r="D3271" s="6">
        <v>259</v>
      </c>
      <c r="E3271" s="6" t="s">
        <v>3269</v>
      </c>
      <c r="F3271" s="6">
        <v>9307</v>
      </c>
      <c r="G3271" s="6" t="s">
        <v>3285</v>
      </c>
      <c r="H3271" s="6">
        <v>2</v>
      </c>
      <c r="I3271" s="6" t="s">
        <v>297</v>
      </c>
      <c r="J3271" s="6">
        <v>2</v>
      </c>
      <c r="K3271" s="6" t="s">
        <v>252</v>
      </c>
      <c r="L3271" s="8">
        <v>6</v>
      </c>
      <c r="M3271" s="6" t="s">
        <v>297</v>
      </c>
      <c r="N3271" s="6" t="s">
        <v>3238</v>
      </c>
      <c r="R3271" s="6" t="str">
        <f t="shared" si="51"/>
        <v>27259Xã Mộ Đạo22</v>
      </c>
    </row>
    <row r="3272" spans="1:18">
      <c r="A3272" s="6">
        <v>3271</v>
      </c>
      <c r="B3272" s="6">
        <v>27</v>
      </c>
      <c r="C3272" s="6" t="s">
        <v>3235</v>
      </c>
      <c r="D3272" s="6">
        <v>259</v>
      </c>
      <c r="E3272" s="6" t="s">
        <v>3269</v>
      </c>
      <c r="F3272" s="6">
        <v>9310</v>
      </c>
      <c r="G3272" s="6" t="s">
        <v>1120</v>
      </c>
      <c r="H3272" s="6">
        <v>2</v>
      </c>
      <c r="I3272" s="6" t="s">
        <v>297</v>
      </c>
      <c r="J3272" s="6">
        <v>2</v>
      </c>
      <c r="K3272" s="6" t="s">
        <v>252</v>
      </c>
      <c r="L3272" s="8">
        <v>6</v>
      </c>
      <c r="M3272" s="6" t="s">
        <v>297</v>
      </c>
      <c r="N3272" s="6" t="s">
        <v>3238</v>
      </c>
      <c r="R3272" s="6" t="str">
        <f t="shared" si="51"/>
        <v>27259Xã Đức Long22</v>
      </c>
    </row>
    <row r="3273" spans="1:18">
      <c r="A3273" s="6">
        <v>3272</v>
      </c>
      <c r="B3273" s="6">
        <v>27</v>
      </c>
      <c r="C3273" s="6" t="s">
        <v>3235</v>
      </c>
      <c r="D3273" s="6">
        <v>259</v>
      </c>
      <c r="E3273" s="6" t="s">
        <v>3269</v>
      </c>
      <c r="F3273" s="6">
        <v>9313</v>
      </c>
      <c r="G3273" s="6" t="s">
        <v>2468</v>
      </c>
      <c r="H3273" s="6">
        <v>2</v>
      </c>
      <c r="I3273" s="6" t="s">
        <v>297</v>
      </c>
      <c r="J3273" s="6">
        <v>2</v>
      </c>
      <c r="K3273" s="6" t="s">
        <v>252</v>
      </c>
      <c r="L3273" s="8">
        <v>6</v>
      </c>
      <c r="M3273" s="6" t="s">
        <v>297</v>
      </c>
      <c r="N3273" s="6" t="s">
        <v>3238</v>
      </c>
      <c r="R3273" s="6" t="str">
        <f t="shared" si="51"/>
        <v>27259Xã Chi Lăng22</v>
      </c>
    </row>
    <row r="3274" spans="1:18">
      <c r="A3274" s="6">
        <v>3273</v>
      </c>
      <c r="B3274" s="6">
        <v>27</v>
      </c>
      <c r="C3274" s="6" t="s">
        <v>3235</v>
      </c>
      <c r="D3274" s="6">
        <v>259</v>
      </c>
      <c r="E3274" s="6" t="s">
        <v>3269</v>
      </c>
      <c r="F3274" s="6">
        <v>9316</v>
      </c>
      <c r="G3274" s="6" t="s">
        <v>3286</v>
      </c>
      <c r="H3274" s="6">
        <v>2</v>
      </c>
      <c r="I3274" s="6" t="s">
        <v>297</v>
      </c>
      <c r="J3274" s="6">
        <v>2</v>
      </c>
      <c r="K3274" s="6" t="s">
        <v>252</v>
      </c>
      <c r="L3274" s="8">
        <v>6</v>
      </c>
      <c r="M3274" s="6" t="s">
        <v>297</v>
      </c>
      <c r="N3274" s="6" t="s">
        <v>3238</v>
      </c>
      <c r="R3274" s="6" t="str">
        <f t="shared" si="51"/>
        <v>27259Xã Hán Quảng22</v>
      </c>
    </row>
    <row r="3275" spans="1:18">
      <c r="A3275" s="6">
        <v>3274</v>
      </c>
      <c r="B3275" s="6">
        <v>27</v>
      </c>
      <c r="C3275" s="6" t="s">
        <v>3235</v>
      </c>
      <c r="D3275" s="6">
        <v>260</v>
      </c>
      <c r="E3275" s="6" t="s">
        <v>3287</v>
      </c>
      <c r="F3275" s="6">
        <v>9319</v>
      </c>
      <c r="G3275" s="6" t="s">
        <v>3288</v>
      </c>
      <c r="H3275" s="6">
        <v>1</v>
      </c>
      <c r="I3275" s="6" t="s">
        <v>251</v>
      </c>
      <c r="J3275" s="6">
        <v>2</v>
      </c>
      <c r="K3275" s="6" t="s">
        <v>252</v>
      </c>
      <c r="L3275" s="8">
        <v>5</v>
      </c>
      <c r="M3275" s="6" t="s">
        <v>251</v>
      </c>
      <c r="N3275" s="6" t="s">
        <v>3238</v>
      </c>
      <c r="R3275" s="6" t="str">
        <f t="shared" si="51"/>
        <v>27260Thị trấn Lim12</v>
      </c>
    </row>
    <row r="3276" spans="1:18">
      <c r="A3276" s="6">
        <v>3275</v>
      </c>
      <c r="B3276" s="6">
        <v>27</v>
      </c>
      <c r="C3276" s="6" t="s">
        <v>3235</v>
      </c>
      <c r="D3276" s="6">
        <v>260</v>
      </c>
      <c r="E3276" s="6" t="s">
        <v>3287</v>
      </c>
      <c r="F3276" s="6">
        <v>9322</v>
      </c>
      <c r="G3276" s="6" t="s">
        <v>2956</v>
      </c>
      <c r="H3276" s="6">
        <v>2</v>
      </c>
      <c r="I3276" s="6" t="s">
        <v>297</v>
      </c>
      <c r="J3276" s="6">
        <v>2</v>
      </c>
      <c r="K3276" s="6" t="s">
        <v>252</v>
      </c>
      <c r="L3276" s="8">
        <v>6</v>
      </c>
      <c r="M3276" s="6" t="s">
        <v>297</v>
      </c>
      <c r="N3276" s="6" t="s">
        <v>3238</v>
      </c>
      <c r="R3276" s="6" t="str">
        <f t="shared" si="51"/>
        <v>27260Xã Phú Lâm22</v>
      </c>
    </row>
    <row r="3277" spans="1:18">
      <c r="A3277" s="6">
        <v>3276</v>
      </c>
      <c r="B3277" s="6">
        <v>27</v>
      </c>
      <c r="C3277" s="6" t="s">
        <v>3235</v>
      </c>
      <c r="D3277" s="6">
        <v>260</v>
      </c>
      <c r="E3277" s="6" t="s">
        <v>3287</v>
      </c>
      <c r="F3277" s="6">
        <v>9328</v>
      </c>
      <c r="G3277" s="6" t="s">
        <v>3289</v>
      </c>
      <c r="H3277" s="6">
        <v>2</v>
      </c>
      <c r="I3277" s="6" t="s">
        <v>297</v>
      </c>
      <c r="J3277" s="6">
        <v>2</v>
      </c>
      <c r="K3277" s="6" t="s">
        <v>252</v>
      </c>
      <c r="L3277" s="8">
        <v>6</v>
      </c>
      <c r="M3277" s="6" t="s">
        <v>297</v>
      </c>
      <c r="N3277" s="6" t="s">
        <v>3238</v>
      </c>
      <c r="R3277" s="6" t="str">
        <f t="shared" si="51"/>
        <v>27260Xã Nội Duệ22</v>
      </c>
    </row>
    <row r="3278" spans="1:18">
      <c r="A3278" s="6">
        <v>3277</v>
      </c>
      <c r="B3278" s="6">
        <v>27</v>
      </c>
      <c r="C3278" s="6" t="s">
        <v>3235</v>
      </c>
      <c r="D3278" s="6">
        <v>260</v>
      </c>
      <c r="E3278" s="6" t="s">
        <v>3287</v>
      </c>
      <c r="F3278" s="6">
        <v>9334</v>
      </c>
      <c r="G3278" s="6" t="s">
        <v>3290</v>
      </c>
      <c r="H3278" s="6">
        <v>2</v>
      </c>
      <c r="I3278" s="6" t="s">
        <v>297</v>
      </c>
      <c r="J3278" s="6">
        <v>2</v>
      </c>
      <c r="K3278" s="6" t="s">
        <v>252</v>
      </c>
      <c r="L3278" s="8">
        <v>6</v>
      </c>
      <c r="M3278" s="6" t="s">
        <v>297</v>
      </c>
      <c r="N3278" s="6" t="s">
        <v>3238</v>
      </c>
      <c r="R3278" s="6" t="str">
        <f t="shared" si="51"/>
        <v>27260Xã Liên Bão22</v>
      </c>
    </row>
    <row r="3279" spans="1:18">
      <c r="A3279" s="6">
        <v>3278</v>
      </c>
      <c r="B3279" s="6">
        <v>27</v>
      </c>
      <c r="C3279" s="6" t="s">
        <v>3235</v>
      </c>
      <c r="D3279" s="6">
        <v>260</v>
      </c>
      <c r="E3279" s="6" t="s">
        <v>3287</v>
      </c>
      <c r="F3279" s="6">
        <v>9337</v>
      </c>
      <c r="G3279" s="6" t="s">
        <v>3291</v>
      </c>
      <c r="H3279" s="6">
        <v>2</v>
      </c>
      <c r="I3279" s="6" t="s">
        <v>297</v>
      </c>
      <c r="J3279" s="6">
        <v>2</v>
      </c>
      <c r="K3279" s="6" t="s">
        <v>252</v>
      </c>
      <c r="L3279" s="8">
        <v>6</v>
      </c>
      <c r="M3279" s="6" t="s">
        <v>297</v>
      </c>
      <c r="N3279" s="6" t="s">
        <v>3238</v>
      </c>
      <c r="R3279" s="6" t="str">
        <f t="shared" si="51"/>
        <v>27260Xã Hiên Vân22</v>
      </c>
    </row>
    <row r="3280" spans="1:18">
      <c r="A3280" s="6">
        <v>3279</v>
      </c>
      <c r="B3280" s="6">
        <v>27</v>
      </c>
      <c r="C3280" s="6" t="s">
        <v>3235</v>
      </c>
      <c r="D3280" s="6">
        <v>260</v>
      </c>
      <c r="E3280" s="6" t="s">
        <v>3287</v>
      </c>
      <c r="F3280" s="6">
        <v>9340</v>
      </c>
      <c r="G3280" s="6" t="s">
        <v>3292</v>
      </c>
      <c r="H3280" s="6">
        <v>2</v>
      </c>
      <c r="I3280" s="6" t="s">
        <v>297</v>
      </c>
      <c r="J3280" s="6">
        <v>2</v>
      </c>
      <c r="K3280" s="6" t="s">
        <v>252</v>
      </c>
      <c r="L3280" s="8">
        <v>6</v>
      </c>
      <c r="M3280" s="6" t="s">
        <v>297</v>
      </c>
      <c r="N3280" s="6" t="s">
        <v>3238</v>
      </c>
      <c r="R3280" s="6" t="str">
        <f t="shared" si="51"/>
        <v>27260Xã Hoàn Sơn22</v>
      </c>
    </row>
    <row r="3281" spans="1:18">
      <c r="A3281" s="6">
        <v>3280</v>
      </c>
      <c r="B3281" s="6">
        <v>27</v>
      </c>
      <c r="C3281" s="6" t="s">
        <v>3235</v>
      </c>
      <c r="D3281" s="6">
        <v>260</v>
      </c>
      <c r="E3281" s="6" t="s">
        <v>3287</v>
      </c>
      <c r="F3281" s="6">
        <v>9343</v>
      </c>
      <c r="G3281" s="6" t="s">
        <v>3293</v>
      </c>
      <c r="H3281" s="6">
        <v>2</v>
      </c>
      <c r="I3281" s="6" t="s">
        <v>297</v>
      </c>
      <c r="J3281" s="6">
        <v>2</v>
      </c>
      <c r="K3281" s="6" t="s">
        <v>252</v>
      </c>
      <c r="L3281" s="8">
        <v>6</v>
      </c>
      <c r="M3281" s="6" t="s">
        <v>297</v>
      </c>
      <c r="N3281" s="6" t="s">
        <v>3238</v>
      </c>
      <c r="R3281" s="6" t="str">
        <f t="shared" si="51"/>
        <v>27260Xã Lạc Vệ22</v>
      </c>
    </row>
    <row r="3282" spans="1:18">
      <c r="A3282" s="6">
        <v>3281</v>
      </c>
      <c r="B3282" s="6">
        <v>27</v>
      </c>
      <c r="C3282" s="6" t="s">
        <v>3235</v>
      </c>
      <c r="D3282" s="6">
        <v>260</v>
      </c>
      <c r="E3282" s="6" t="s">
        <v>3287</v>
      </c>
      <c r="F3282" s="6">
        <v>9346</v>
      </c>
      <c r="G3282" s="6" t="s">
        <v>3294</v>
      </c>
      <c r="H3282" s="6">
        <v>2</v>
      </c>
      <c r="I3282" s="6" t="s">
        <v>297</v>
      </c>
      <c r="J3282" s="6">
        <v>2</v>
      </c>
      <c r="K3282" s="6" t="s">
        <v>252</v>
      </c>
      <c r="L3282" s="8">
        <v>6</v>
      </c>
      <c r="M3282" s="6" t="s">
        <v>297</v>
      </c>
      <c r="N3282" s="6" t="s">
        <v>3238</v>
      </c>
      <c r="R3282" s="6" t="str">
        <f t="shared" si="51"/>
        <v>27260Xã Việt Đoàn22</v>
      </c>
    </row>
    <row r="3283" spans="1:18">
      <c r="A3283" s="6">
        <v>3282</v>
      </c>
      <c r="B3283" s="6">
        <v>27</v>
      </c>
      <c r="C3283" s="6" t="s">
        <v>3235</v>
      </c>
      <c r="D3283" s="6">
        <v>260</v>
      </c>
      <c r="E3283" s="6" t="s">
        <v>3287</v>
      </c>
      <c r="F3283" s="6">
        <v>9349</v>
      </c>
      <c r="G3283" s="6" t="s">
        <v>3295</v>
      </c>
      <c r="H3283" s="6">
        <v>2</v>
      </c>
      <c r="I3283" s="6" t="s">
        <v>297</v>
      </c>
      <c r="J3283" s="6">
        <v>2</v>
      </c>
      <c r="K3283" s="6" t="s">
        <v>252</v>
      </c>
      <c r="L3283" s="8">
        <v>6</v>
      </c>
      <c r="M3283" s="6" t="s">
        <v>297</v>
      </c>
      <c r="N3283" s="6" t="s">
        <v>3238</v>
      </c>
      <c r="R3283" s="6" t="str">
        <f t="shared" si="51"/>
        <v>27260Xã Phật Tích22</v>
      </c>
    </row>
    <row r="3284" spans="1:18">
      <c r="A3284" s="6">
        <v>3283</v>
      </c>
      <c r="B3284" s="6">
        <v>27</v>
      </c>
      <c r="C3284" s="6" t="s">
        <v>3235</v>
      </c>
      <c r="D3284" s="6">
        <v>260</v>
      </c>
      <c r="E3284" s="6" t="s">
        <v>3287</v>
      </c>
      <c r="F3284" s="6">
        <v>9352</v>
      </c>
      <c r="G3284" s="6" t="s">
        <v>3296</v>
      </c>
      <c r="H3284" s="6">
        <v>2</v>
      </c>
      <c r="I3284" s="6" t="s">
        <v>297</v>
      </c>
      <c r="J3284" s="6">
        <v>2</v>
      </c>
      <c r="K3284" s="6" t="s">
        <v>252</v>
      </c>
      <c r="L3284" s="8">
        <v>6</v>
      </c>
      <c r="M3284" s="6" t="s">
        <v>297</v>
      </c>
      <c r="N3284" s="6" t="s">
        <v>3238</v>
      </c>
      <c r="R3284" s="6" t="str">
        <f t="shared" si="51"/>
        <v>27260Xã Tân Chi22</v>
      </c>
    </row>
    <row r="3285" spans="1:18">
      <c r="A3285" s="6">
        <v>3284</v>
      </c>
      <c r="B3285" s="6">
        <v>27</v>
      </c>
      <c r="C3285" s="6" t="s">
        <v>3235</v>
      </c>
      <c r="D3285" s="6">
        <v>260</v>
      </c>
      <c r="E3285" s="6" t="s">
        <v>3287</v>
      </c>
      <c r="F3285" s="6">
        <v>9355</v>
      </c>
      <c r="G3285" s="6" t="s">
        <v>627</v>
      </c>
      <c r="H3285" s="6">
        <v>2</v>
      </c>
      <c r="I3285" s="6" t="s">
        <v>297</v>
      </c>
      <c r="J3285" s="6">
        <v>2</v>
      </c>
      <c r="K3285" s="6" t="s">
        <v>252</v>
      </c>
      <c r="L3285" s="8">
        <v>6</v>
      </c>
      <c r="M3285" s="6" t="s">
        <v>297</v>
      </c>
      <c r="N3285" s="6" t="s">
        <v>3238</v>
      </c>
      <c r="R3285" s="6" t="str">
        <f t="shared" si="51"/>
        <v>27260Xã Đại Đồng22</v>
      </c>
    </row>
    <row r="3286" spans="1:18">
      <c r="A3286" s="6">
        <v>3285</v>
      </c>
      <c r="B3286" s="6">
        <v>27</v>
      </c>
      <c r="C3286" s="6" t="s">
        <v>3235</v>
      </c>
      <c r="D3286" s="6">
        <v>260</v>
      </c>
      <c r="E3286" s="6" t="s">
        <v>3287</v>
      </c>
      <c r="F3286" s="6">
        <v>9358</v>
      </c>
      <c r="G3286" s="6" t="s">
        <v>1067</v>
      </c>
      <c r="H3286" s="6">
        <v>2</v>
      </c>
      <c r="I3286" s="6" t="s">
        <v>297</v>
      </c>
      <c r="J3286" s="6">
        <v>2</v>
      </c>
      <c r="K3286" s="6" t="s">
        <v>252</v>
      </c>
      <c r="L3286" s="8">
        <v>6</v>
      </c>
      <c r="M3286" s="6" t="s">
        <v>297</v>
      </c>
      <c r="N3286" s="6" t="s">
        <v>3238</v>
      </c>
      <c r="R3286" s="6" t="str">
        <f t="shared" si="51"/>
        <v>27260Xã Tri Phương22</v>
      </c>
    </row>
    <row r="3287" spans="1:18">
      <c r="A3287" s="6">
        <v>3286</v>
      </c>
      <c r="B3287" s="6">
        <v>27</v>
      </c>
      <c r="C3287" s="6" t="s">
        <v>3235</v>
      </c>
      <c r="D3287" s="6">
        <v>260</v>
      </c>
      <c r="E3287" s="6" t="s">
        <v>3287</v>
      </c>
      <c r="F3287" s="6">
        <v>9361</v>
      </c>
      <c r="G3287" s="6" t="s">
        <v>3297</v>
      </c>
      <c r="H3287" s="6">
        <v>2</v>
      </c>
      <c r="I3287" s="6" t="s">
        <v>297</v>
      </c>
      <c r="J3287" s="6">
        <v>2</v>
      </c>
      <c r="K3287" s="6" t="s">
        <v>252</v>
      </c>
      <c r="L3287" s="8">
        <v>6</v>
      </c>
      <c r="M3287" s="6" t="s">
        <v>297</v>
      </c>
      <c r="N3287" s="6" t="s">
        <v>3238</v>
      </c>
      <c r="R3287" s="6" t="str">
        <f t="shared" si="51"/>
        <v>27260Xã Minh Đạo22</v>
      </c>
    </row>
    <row r="3288" spans="1:18">
      <c r="A3288" s="6">
        <v>3287</v>
      </c>
      <c r="B3288" s="6">
        <v>27</v>
      </c>
      <c r="C3288" s="6" t="s">
        <v>3235</v>
      </c>
      <c r="D3288" s="6">
        <v>260</v>
      </c>
      <c r="E3288" s="6" t="s">
        <v>3287</v>
      </c>
      <c r="F3288" s="6">
        <v>9364</v>
      </c>
      <c r="G3288" s="6" t="s">
        <v>3298</v>
      </c>
      <c r="H3288" s="6">
        <v>2</v>
      </c>
      <c r="I3288" s="6" t="s">
        <v>297</v>
      </c>
      <c r="J3288" s="6">
        <v>2</v>
      </c>
      <c r="K3288" s="6" t="s">
        <v>252</v>
      </c>
      <c r="L3288" s="8">
        <v>6</v>
      </c>
      <c r="M3288" s="6" t="s">
        <v>297</v>
      </c>
      <c r="N3288" s="6" t="s">
        <v>3238</v>
      </c>
      <c r="R3288" s="6" t="str">
        <f t="shared" si="51"/>
        <v>27260Xã Cảnh Hưng22</v>
      </c>
    </row>
    <row r="3289" spans="1:18">
      <c r="A3289" s="6">
        <v>3288</v>
      </c>
      <c r="B3289" s="6">
        <v>27</v>
      </c>
      <c r="C3289" s="6" t="s">
        <v>3235</v>
      </c>
      <c r="D3289" s="6">
        <v>261</v>
      </c>
      <c r="E3289" s="6" t="s">
        <v>3299</v>
      </c>
      <c r="F3289" s="6">
        <v>9367</v>
      </c>
      <c r="G3289" s="6" t="s">
        <v>3300</v>
      </c>
      <c r="H3289" s="6">
        <v>1</v>
      </c>
      <c r="I3289" s="6" t="s">
        <v>251</v>
      </c>
      <c r="J3289" s="6">
        <v>2</v>
      </c>
      <c r="K3289" s="6" t="s">
        <v>252</v>
      </c>
      <c r="L3289" s="8">
        <v>5</v>
      </c>
      <c r="M3289" s="6" t="s">
        <v>251</v>
      </c>
      <c r="N3289" s="6" t="s">
        <v>3238</v>
      </c>
      <c r="R3289" s="6" t="str">
        <f t="shared" si="51"/>
        <v>27261Phường Đông Ngàn12</v>
      </c>
    </row>
    <row r="3290" spans="1:18">
      <c r="A3290" s="6">
        <v>3289</v>
      </c>
      <c r="B3290" s="6">
        <v>27</v>
      </c>
      <c r="C3290" s="6" t="s">
        <v>3235</v>
      </c>
      <c r="D3290" s="6">
        <v>261</v>
      </c>
      <c r="E3290" s="6" t="s">
        <v>3299</v>
      </c>
      <c r="F3290" s="6">
        <v>9370</v>
      </c>
      <c r="G3290" s="6" t="s">
        <v>3301</v>
      </c>
      <c r="H3290" s="6">
        <v>1</v>
      </c>
      <c r="I3290" s="6" t="s">
        <v>251</v>
      </c>
      <c r="J3290" s="6">
        <v>2</v>
      </c>
      <c r="K3290" s="6" t="s">
        <v>252</v>
      </c>
      <c r="L3290" s="8">
        <v>5</v>
      </c>
      <c r="M3290" s="6" t="s">
        <v>251</v>
      </c>
      <c r="N3290" s="6" t="s">
        <v>3238</v>
      </c>
      <c r="R3290" s="6" t="str">
        <f t="shared" si="51"/>
        <v>27261Phường Tam Sơn12</v>
      </c>
    </row>
    <row r="3291" spans="1:18">
      <c r="A3291" s="6">
        <v>3290</v>
      </c>
      <c r="B3291" s="6">
        <v>27</v>
      </c>
      <c r="C3291" s="6" t="s">
        <v>3235</v>
      </c>
      <c r="D3291" s="6">
        <v>261</v>
      </c>
      <c r="E3291" s="6" t="s">
        <v>3299</v>
      </c>
      <c r="F3291" s="6">
        <v>9373</v>
      </c>
      <c r="G3291" s="6" t="s">
        <v>3302</v>
      </c>
      <c r="H3291" s="6">
        <v>1</v>
      </c>
      <c r="I3291" s="6" t="s">
        <v>251</v>
      </c>
      <c r="J3291" s="6">
        <v>2</v>
      </c>
      <c r="K3291" s="6" t="s">
        <v>252</v>
      </c>
      <c r="L3291" s="8">
        <v>5</v>
      </c>
      <c r="M3291" s="6" t="s">
        <v>251</v>
      </c>
      <c r="N3291" s="6" t="s">
        <v>3238</v>
      </c>
      <c r="R3291" s="6" t="str">
        <f t="shared" si="51"/>
        <v>27261Phường Hương Mạc12</v>
      </c>
    </row>
    <row r="3292" spans="1:18">
      <c r="A3292" s="6">
        <v>3291</v>
      </c>
      <c r="B3292" s="6">
        <v>27</v>
      </c>
      <c r="C3292" s="6" t="s">
        <v>3235</v>
      </c>
      <c r="D3292" s="6">
        <v>261</v>
      </c>
      <c r="E3292" s="6" t="s">
        <v>3299</v>
      </c>
      <c r="F3292" s="6">
        <v>9376</v>
      </c>
      <c r="G3292" s="6" t="s">
        <v>3303</v>
      </c>
      <c r="H3292" s="6">
        <v>1</v>
      </c>
      <c r="I3292" s="6" t="s">
        <v>251</v>
      </c>
      <c r="J3292" s="6">
        <v>2</v>
      </c>
      <c r="K3292" s="6" t="s">
        <v>252</v>
      </c>
      <c r="L3292" s="8">
        <v>5</v>
      </c>
      <c r="M3292" s="6" t="s">
        <v>251</v>
      </c>
      <c r="N3292" s="6" t="s">
        <v>3238</v>
      </c>
      <c r="R3292" s="6" t="str">
        <f t="shared" si="51"/>
        <v>27261Phường Tương Giang12</v>
      </c>
    </row>
    <row r="3293" spans="1:18">
      <c r="A3293" s="6">
        <v>3292</v>
      </c>
      <c r="B3293" s="6">
        <v>27</v>
      </c>
      <c r="C3293" s="6" t="s">
        <v>3235</v>
      </c>
      <c r="D3293" s="6">
        <v>261</v>
      </c>
      <c r="E3293" s="6" t="s">
        <v>3299</v>
      </c>
      <c r="F3293" s="6">
        <v>9379</v>
      </c>
      <c r="G3293" s="6" t="s">
        <v>3304</v>
      </c>
      <c r="H3293" s="6">
        <v>1</v>
      </c>
      <c r="I3293" s="6" t="s">
        <v>251</v>
      </c>
      <c r="J3293" s="6">
        <v>2</v>
      </c>
      <c r="K3293" s="6" t="s">
        <v>252</v>
      </c>
      <c r="L3293" s="8">
        <v>5</v>
      </c>
      <c r="M3293" s="6" t="s">
        <v>251</v>
      </c>
      <c r="N3293" s="6" t="s">
        <v>3238</v>
      </c>
      <c r="R3293" s="6" t="str">
        <f t="shared" si="51"/>
        <v>27261Phường Phù Khê12</v>
      </c>
    </row>
    <row r="3294" spans="1:18">
      <c r="A3294" s="6">
        <v>3293</v>
      </c>
      <c r="B3294" s="6">
        <v>27</v>
      </c>
      <c r="C3294" s="6" t="s">
        <v>3235</v>
      </c>
      <c r="D3294" s="6">
        <v>261</v>
      </c>
      <c r="E3294" s="6" t="s">
        <v>3299</v>
      </c>
      <c r="F3294" s="6">
        <v>9382</v>
      </c>
      <c r="G3294" s="6" t="s">
        <v>3305</v>
      </c>
      <c r="H3294" s="6">
        <v>1</v>
      </c>
      <c r="I3294" s="6" t="s">
        <v>251</v>
      </c>
      <c r="J3294" s="6">
        <v>2</v>
      </c>
      <c r="K3294" s="6" t="s">
        <v>252</v>
      </c>
      <c r="L3294" s="8">
        <v>5</v>
      </c>
      <c r="M3294" s="6" t="s">
        <v>251</v>
      </c>
      <c r="N3294" s="6" t="s">
        <v>3238</v>
      </c>
      <c r="R3294" s="6" t="str">
        <f t="shared" si="51"/>
        <v>27261Phường Đồng Kỵ12</v>
      </c>
    </row>
    <row r="3295" spans="1:18">
      <c r="A3295" s="6">
        <v>3294</v>
      </c>
      <c r="B3295" s="6">
        <v>27</v>
      </c>
      <c r="C3295" s="6" t="s">
        <v>3235</v>
      </c>
      <c r="D3295" s="6">
        <v>261</v>
      </c>
      <c r="E3295" s="6" t="s">
        <v>3299</v>
      </c>
      <c r="F3295" s="6">
        <v>9383</v>
      </c>
      <c r="G3295" s="6" t="s">
        <v>3306</v>
      </c>
      <c r="H3295" s="6">
        <v>1</v>
      </c>
      <c r="I3295" s="6" t="s">
        <v>251</v>
      </c>
      <c r="J3295" s="6">
        <v>2</v>
      </c>
      <c r="K3295" s="6" t="s">
        <v>252</v>
      </c>
      <c r="L3295" s="8">
        <v>5</v>
      </c>
      <c r="M3295" s="6" t="s">
        <v>251</v>
      </c>
      <c r="N3295" s="6" t="s">
        <v>3238</v>
      </c>
      <c r="R3295" s="6" t="str">
        <f t="shared" si="51"/>
        <v>27261Phường Trang Hạ12</v>
      </c>
    </row>
    <row r="3296" spans="1:18">
      <c r="A3296" s="6">
        <v>3295</v>
      </c>
      <c r="B3296" s="6">
        <v>27</v>
      </c>
      <c r="C3296" s="6" t="s">
        <v>3235</v>
      </c>
      <c r="D3296" s="6">
        <v>261</v>
      </c>
      <c r="E3296" s="6" t="s">
        <v>3299</v>
      </c>
      <c r="F3296" s="6">
        <v>9385</v>
      </c>
      <c r="G3296" s="6" t="s">
        <v>3307</v>
      </c>
      <c r="H3296" s="6">
        <v>1</v>
      </c>
      <c r="I3296" s="6" t="s">
        <v>251</v>
      </c>
      <c r="J3296" s="6">
        <v>2</v>
      </c>
      <c r="K3296" s="6" t="s">
        <v>252</v>
      </c>
      <c r="L3296" s="8">
        <v>5</v>
      </c>
      <c r="M3296" s="6" t="s">
        <v>251</v>
      </c>
      <c r="N3296" s="6" t="s">
        <v>3238</v>
      </c>
      <c r="R3296" s="6" t="str">
        <f t="shared" si="51"/>
        <v>27261Phường Đồng Nguyên12</v>
      </c>
    </row>
    <row r="3297" spans="1:18">
      <c r="A3297" s="6">
        <v>3296</v>
      </c>
      <c r="B3297" s="6">
        <v>27</v>
      </c>
      <c r="C3297" s="6" t="s">
        <v>3235</v>
      </c>
      <c r="D3297" s="6">
        <v>261</v>
      </c>
      <c r="E3297" s="6" t="s">
        <v>3299</v>
      </c>
      <c r="F3297" s="6">
        <v>9388</v>
      </c>
      <c r="G3297" s="6" t="s">
        <v>3308</v>
      </c>
      <c r="H3297" s="6">
        <v>1</v>
      </c>
      <c r="I3297" s="6" t="s">
        <v>251</v>
      </c>
      <c r="J3297" s="6">
        <v>2</v>
      </c>
      <c r="K3297" s="6" t="s">
        <v>252</v>
      </c>
      <c r="L3297" s="8">
        <v>5</v>
      </c>
      <c r="M3297" s="6" t="s">
        <v>251</v>
      </c>
      <c r="N3297" s="6" t="s">
        <v>3238</v>
      </c>
      <c r="R3297" s="6" t="str">
        <f t="shared" si="51"/>
        <v>27261Phường Châu Khê12</v>
      </c>
    </row>
    <row r="3298" spans="1:18">
      <c r="A3298" s="6">
        <v>3297</v>
      </c>
      <c r="B3298" s="6">
        <v>27</v>
      </c>
      <c r="C3298" s="6" t="s">
        <v>3235</v>
      </c>
      <c r="D3298" s="6">
        <v>261</v>
      </c>
      <c r="E3298" s="6" t="s">
        <v>3299</v>
      </c>
      <c r="F3298" s="6">
        <v>9391</v>
      </c>
      <c r="G3298" s="6" t="s">
        <v>3309</v>
      </c>
      <c r="H3298" s="6">
        <v>1</v>
      </c>
      <c r="I3298" s="6" t="s">
        <v>251</v>
      </c>
      <c r="J3298" s="6">
        <v>2</v>
      </c>
      <c r="K3298" s="6" t="s">
        <v>252</v>
      </c>
      <c r="L3298" s="8">
        <v>5</v>
      </c>
      <c r="M3298" s="6" t="s">
        <v>251</v>
      </c>
      <c r="N3298" s="6" t="s">
        <v>3238</v>
      </c>
      <c r="R3298" s="6" t="str">
        <f t="shared" si="51"/>
        <v>27261Phường Tân Hồng12</v>
      </c>
    </row>
    <row r="3299" spans="1:18">
      <c r="A3299" s="6">
        <v>3298</v>
      </c>
      <c r="B3299" s="6">
        <v>27</v>
      </c>
      <c r="C3299" s="6" t="s">
        <v>3235</v>
      </c>
      <c r="D3299" s="6">
        <v>261</v>
      </c>
      <c r="E3299" s="6" t="s">
        <v>3299</v>
      </c>
      <c r="F3299" s="6">
        <v>9394</v>
      </c>
      <c r="G3299" s="6" t="s">
        <v>3310</v>
      </c>
      <c r="H3299" s="6">
        <v>1</v>
      </c>
      <c r="I3299" s="6" t="s">
        <v>251</v>
      </c>
      <c r="J3299" s="6">
        <v>2</v>
      </c>
      <c r="K3299" s="6" t="s">
        <v>252</v>
      </c>
      <c r="L3299" s="8">
        <v>5</v>
      </c>
      <c r="M3299" s="6" t="s">
        <v>251</v>
      </c>
      <c r="N3299" s="6" t="s">
        <v>3238</v>
      </c>
      <c r="R3299" s="6" t="str">
        <f t="shared" si="51"/>
        <v>27261Phường Đình Bảng12</v>
      </c>
    </row>
    <row r="3300" spans="1:18">
      <c r="A3300" s="6">
        <v>3299</v>
      </c>
      <c r="B3300" s="6">
        <v>27</v>
      </c>
      <c r="C3300" s="6" t="s">
        <v>3235</v>
      </c>
      <c r="D3300" s="6">
        <v>261</v>
      </c>
      <c r="E3300" s="6" t="s">
        <v>3299</v>
      </c>
      <c r="F3300" s="6">
        <v>9397</v>
      </c>
      <c r="G3300" s="6" t="s">
        <v>3311</v>
      </c>
      <c r="H3300" s="6">
        <v>1</v>
      </c>
      <c r="I3300" s="6" t="s">
        <v>251</v>
      </c>
      <c r="J3300" s="6">
        <v>2</v>
      </c>
      <c r="K3300" s="6" t="s">
        <v>252</v>
      </c>
      <c r="L3300" s="8">
        <v>5</v>
      </c>
      <c r="M3300" s="6" t="s">
        <v>251</v>
      </c>
      <c r="N3300" s="6" t="s">
        <v>3238</v>
      </c>
      <c r="R3300" s="6" t="str">
        <f t="shared" si="51"/>
        <v>27261Phường Phù Chẩn12</v>
      </c>
    </row>
    <row r="3301" spans="1:18">
      <c r="A3301" s="6">
        <v>3300</v>
      </c>
      <c r="B3301" s="6">
        <v>27</v>
      </c>
      <c r="C3301" s="6" t="s">
        <v>3235</v>
      </c>
      <c r="D3301" s="6">
        <v>262</v>
      </c>
      <c r="E3301" s="6" t="s">
        <v>3312</v>
      </c>
      <c r="F3301" s="6">
        <v>9400</v>
      </c>
      <c r="G3301" s="6" t="s">
        <v>3313</v>
      </c>
      <c r="H3301" s="6">
        <v>1</v>
      </c>
      <c r="I3301" s="6" t="s">
        <v>251</v>
      </c>
      <c r="J3301" s="6">
        <v>2</v>
      </c>
      <c r="K3301" s="6" t="s">
        <v>252</v>
      </c>
      <c r="L3301" s="8">
        <v>5</v>
      </c>
      <c r="M3301" s="6" t="s">
        <v>251</v>
      </c>
      <c r="N3301" s="6" t="s">
        <v>3238</v>
      </c>
      <c r="R3301" s="6" t="str">
        <f t="shared" si="51"/>
        <v>27262Thị trấn Hồ12</v>
      </c>
    </row>
    <row r="3302" spans="1:18">
      <c r="A3302" s="6">
        <v>3301</v>
      </c>
      <c r="B3302" s="6">
        <v>27</v>
      </c>
      <c r="C3302" s="6" t="s">
        <v>3235</v>
      </c>
      <c r="D3302" s="6">
        <v>262</v>
      </c>
      <c r="E3302" s="6" t="s">
        <v>3312</v>
      </c>
      <c r="F3302" s="6">
        <v>9403</v>
      </c>
      <c r="G3302" s="6" t="s">
        <v>3314</v>
      </c>
      <c r="H3302" s="6">
        <v>2</v>
      </c>
      <c r="I3302" s="6" t="s">
        <v>297</v>
      </c>
      <c r="J3302" s="6">
        <v>2</v>
      </c>
      <c r="K3302" s="6" t="s">
        <v>252</v>
      </c>
      <c r="L3302" s="8">
        <v>6</v>
      </c>
      <c r="M3302" s="6" t="s">
        <v>297</v>
      </c>
      <c r="N3302" s="6" t="s">
        <v>3238</v>
      </c>
      <c r="R3302" s="6" t="str">
        <f t="shared" si="51"/>
        <v>27262Xã Hoài Thượng22</v>
      </c>
    </row>
    <row r="3303" spans="1:18">
      <c r="A3303" s="6">
        <v>3302</v>
      </c>
      <c r="B3303" s="6">
        <v>27</v>
      </c>
      <c r="C3303" s="6" t="s">
        <v>3235</v>
      </c>
      <c r="D3303" s="6">
        <v>262</v>
      </c>
      <c r="E3303" s="6" t="s">
        <v>3312</v>
      </c>
      <c r="F3303" s="6">
        <v>9406</v>
      </c>
      <c r="G3303" s="6" t="s">
        <v>3315</v>
      </c>
      <c r="H3303" s="6">
        <v>2</v>
      </c>
      <c r="I3303" s="6" t="s">
        <v>297</v>
      </c>
      <c r="J3303" s="6">
        <v>2</v>
      </c>
      <c r="K3303" s="6" t="s">
        <v>252</v>
      </c>
      <c r="L3303" s="8">
        <v>6</v>
      </c>
      <c r="M3303" s="6" t="s">
        <v>297</v>
      </c>
      <c r="N3303" s="6" t="s">
        <v>3238</v>
      </c>
      <c r="R3303" s="6" t="str">
        <f t="shared" si="51"/>
        <v>27262Xã Đại Đồng Thành22</v>
      </c>
    </row>
    <row r="3304" spans="1:18">
      <c r="A3304" s="6">
        <v>3303</v>
      </c>
      <c r="B3304" s="6">
        <v>27</v>
      </c>
      <c r="C3304" s="6" t="s">
        <v>3235</v>
      </c>
      <c r="D3304" s="6">
        <v>262</v>
      </c>
      <c r="E3304" s="6" t="s">
        <v>3312</v>
      </c>
      <c r="F3304" s="6">
        <v>9409</v>
      </c>
      <c r="G3304" s="6" t="s">
        <v>3316</v>
      </c>
      <c r="H3304" s="6">
        <v>2</v>
      </c>
      <c r="I3304" s="6" t="s">
        <v>297</v>
      </c>
      <c r="J3304" s="6">
        <v>2</v>
      </c>
      <c r="K3304" s="6" t="s">
        <v>252</v>
      </c>
      <c r="L3304" s="8">
        <v>6</v>
      </c>
      <c r="M3304" s="6" t="s">
        <v>297</v>
      </c>
      <c r="N3304" s="6" t="s">
        <v>3238</v>
      </c>
      <c r="R3304" s="6" t="str">
        <f t="shared" si="51"/>
        <v>27262Xã Mão Điền22</v>
      </c>
    </row>
    <row r="3305" spans="1:18">
      <c r="A3305" s="6">
        <v>3304</v>
      </c>
      <c r="B3305" s="6">
        <v>27</v>
      </c>
      <c r="C3305" s="6" t="s">
        <v>3235</v>
      </c>
      <c r="D3305" s="6">
        <v>262</v>
      </c>
      <c r="E3305" s="6" t="s">
        <v>3312</v>
      </c>
      <c r="F3305" s="6">
        <v>9412</v>
      </c>
      <c r="G3305" s="6" t="s">
        <v>3317</v>
      </c>
      <c r="H3305" s="6">
        <v>2</v>
      </c>
      <c r="I3305" s="6" t="s">
        <v>297</v>
      </c>
      <c r="J3305" s="6">
        <v>2</v>
      </c>
      <c r="K3305" s="6" t="s">
        <v>252</v>
      </c>
      <c r="L3305" s="8">
        <v>6</v>
      </c>
      <c r="M3305" s="6" t="s">
        <v>297</v>
      </c>
      <c r="N3305" s="6" t="s">
        <v>3238</v>
      </c>
      <c r="R3305" s="6" t="str">
        <f t="shared" si="51"/>
        <v>27262Xã Song Hồ22</v>
      </c>
    </row>
    <row r="3306" spans="1:18">
      <c r="A3306" s="6">
        <v>3305</v>
      </c>
      <c r="B3306" s="6">
        <v>27</v>
      </c>
      <c r="C3306" s="6" t="s">
        <v>3235</v>
      </c>
      <c r="D3306" s="6">
        <v>262</v>
      </c>
      <c r="E3306" s="6" t="s">
        <v>3312</v>
      </c>
      <c r="F3306" s="6">
        <v>9415</v>
      </c>
      <c r="G3306" s="6" t="s">
        <v>3318</v>
      </c>
      <c r="H3306" s="6">
        <v>2</v>
      </c>
      <c r="I3306" s="6" t="s">
        <v>297</v>
      </c>
      <c r="J3306" s="6">
        <v>2</v>
      </c>
      <c r="K3306" s="6" t="s">
        <v>252</v>
      </c>
      <c r="L3306" s="8">
        <v>6</v>
      </c>
      <c r="M3306" s="6" t="s">
        <v>297</v>
      </c>
      <c r="N3306" s="6" t="s">
        <v>3238</v>
      </c>
      <c r="R3306" s="6" t="str">
        <f t="shared" si="51"/>
        <v>27262Xã Đình Tổ22</v>
      </c>
    </row>
    <row r="3307" spans="1:18">
      <c r="A3307" s="6">
        <v>3306</v>
      </c>
      <c r="B3307" s="6">
        <v>27</v>
      </c>
      <c r="C3307" s="6" t="s">
        <v>3235</v>
      </c>
      <c r="D3307" s="6">
        <v>262</v>
      </c>
      <c r="E3307" s="6" t="s">
        <v>3312</v>
      </c>
      <c r="F3307" s="6">
        <v>9418</v>
      </c>
      <c r="G3307" s="6" t="s">
        <v>2054</v>
      </c>
      <c r="H3307" s="6">
        <v>2</v>
      </c>
      <c r="I3307" s="6" t="s">
        <v>297</v>
      </c>
      <c r="J3307" s="6">
        <v>2</v>
      </c>
      <c r="K3307" s="6" t="s">
        <v>252</v>
      </c>
      <c r="L3307" s="8">
        <v>6</v>
      </c>
      <c r="M3307" s="6" t="s">
        <v>297</v>
      </c>
      <c r="N3307" s="6" t="s">
        <v>3238</v>
      </c>
      <c r="R3307" s="6" t="str">
        <f t="shared" si="51"/>
        <v>27262Xã An Bình22</v>
      </c>
    </row>
    <row r="3308" spans="1:18">
      <c r="A3308" s="6">
        <v>3307</v>
      </c>
      <c r="B3308" s="6">
        <v>27</v>
      </c>
      <c r="C3308" s="6" t="s">
        <v>3235</v>
      </c>
      <c r="D3308" s="6">
        <v>262</v>
      </c>
      <c r="E3308" s="6" t="s">
        <v>3312</v>
      </c>
      <c r="F3308" s="6">
        <v>9421</v>
      </c>
      <c r="G3308" s="6" t="s">
        <v>3319</v>
      </c>
      <c r="H3308" s="6">
        <v>2</v>
      </c>
      <c r="I3308" s="6" t="s">
        <v>297</v>
      </c>
      <c r="J3308" s="6">
        <v>2</v>
      </c>
      <c r="K3308" s="6" t="s">
        <v>252</v>
      </c>
      <c r="L3308" s="8">
        <v>6</v>
      </c>
      <c r="M3308" s="6" t="s">
        <v>297</v>
      </c>
      <c r="N3308" s="6" t="s">
        <v>3238</v>
      </c>
      <c r="R3308" s="6" t="str">
        <f t="shared" si="51"/>
        <v>27262Xã Trí Quả22</v>
      </c>
    </row>
    <row r="3309" spans="1:18">
      <c r="A3309" s="6">
        <v>3308</v>
      </c>
      <c r="B3309" s="6">
        <v>27</v>
      </c>
      <c r="C3309" s="6" t="s">
        <v>3235</v>
      </c>
      <c r="D3309" s="6">
        <v>262</v>
      </c>
      <c r="E3309" s="6" t="s">
        <v>3312</v>
      </c>
      <c r="F3309" s="6">
        <v>9424</v>
      </c>
      <c r="G3309" s="6" t="s">
        <v>3320</v>
      </c>
      <c r="H3309" s="6">
        <v>2</v>
      </c>
      <c r="I3309" s="6" t="s">
        <v>297</v>
      </c>
      <c r="J3309" s="6">
        <v>2</v>
      </c>
      <c r="K3309" s="6" t="s">
        <v>252</v>
      </c>
      <c r="L3309" s="8">
        <v>6</v>
      </c>
      <c r="M3309" s="6" t="s">
        <v>297</v>
      </c>
      <c r="N3309" s="6" t="s">
        <v>3238</v>
      </c>
      <c r="R3309" s="6" t="str">
        <f t="shared" si="51"/>
        <v>27262Xã Gia Đông22</v>
      </c>
    </row>
    <row r="3310" spans="1:18">
      <c r="A3310" s="6">
        <v>3309</v>
      </c>
      <c r="B3310" s="6">
        <v>27</v>
      </c>
      <c r="C3310" s="6" t="s">
        <v>3235</v>
      </c>
      <c r="D3310" s="6">
        <v>262</v>
      </c>
      <c r="E3310" s="6" t="s">
        <v>3312</v>
      </c>
      <c r="F3310" s="6">
        <v>9427</v>
      </c>
      <c r="G3310" s="6" t="s">
        <v>3321</v>
      </c>
      <c r="H3310" s="6">
        <v>2</v>
      </c>
      <c r="I3310" s="6" t="s">
        <v>297</v>
      </c>
      <c r="J3310" s="6">
        <v>2</v>
      </c>
      <c r="K3310" s="6" t="s">
        <v>252</v>
      </c>
      <c r="L3310" s="8">
        <v>6</v>
      </c>
      <c r="M3310" s="6" t="s">
        <v>297</v>
      </c>
      <c r="N3310" s="6" t="s">
        <v>3238</v>
      </c>
      <c r="R3310" s="6" t="str">
        <f t="shared" si="51"/>
        <v>27262Xã Thanh Khương22</v>
      </c>
    </row>
    <row r="3311" spans="1:18">
      <c r="A3311" s="6">
        <v>3310</v>
      </c>
      <c r="B3311" s="6">
        <v>27</v>
      </c>
      <c r="C3311" s="6" t="s">
        <v>3235</v>
      </c>
      <c r="D3311" s="6">
        <v>262</v>
      </c>
      <c r="E3311" s="6" t="s">
        <v>3312</v>
      </c>
      <c r="F3311" s="6">
        <v>9430</v>
      </c>
      <c r="G3311" s="6" t="s">
        <v>3322</v>
      </c>
      <c r="H3311" s="6">
        <v>2</v>
      </c>
      <c r="I3311" s="6" t="s">
        <v>297</v>
      </c>
      <c r="J3311" s="6">
        <v>2</v>
      </c>
      <c r="K3311" s="6" t="s">
        <v>252</v>
      </c>
      <c r="L3311" s="8">
        <v>6</v>
      </c>
      <c r="M3311" s="6" t="s">
        <v>297</v>
      </c>
      <c r="N3311" s="6" t="s">
        <v>3238</v>
      </c>
      <c r="R3311" s="6" t="str">
        <f t="shared" si="51"/>
        <v>27262Xã Trạm Lộ22</v>
      </c>
    </row>
    <row r="3312" spans="1:18">
      <c r="A3312" s="6">
        <v>3311</v>
      </c>
      <c r="B3312" s="6">
        <v>27</v>
      </c>
      <c r="C3312" s="6" t="s">
        <v>3235</v>
      </c>
      <c r="D3312" s="6">
        <v>262</v>
      </c>
      <c r="E3312" s="6" t="s">
        <v>3312</v>
      </c>
      <c r="F3312" s="6">
        <v>9433</v>
      </c>
      <c r="G3312" s="6" t="s">
        <v>3323</v>
      </c>
      <c r="H3312" s="6">
        <v>2</v>
      </c>
      <c r="I3312" s="6" t="s">
        <v>297</v>
      </c>
      <c r="J3312" s="6">
        <v>2</v>
      </c>
      <c r="K3312" s="6" t="s">
        <v>252</v>
      </c>
      <c r="L3312" s="8">
        <v>6</v>
      </c>
      <c r="M3312" s="6" t="s">
        <v>297</v>
      </c>
      <c r="N3312" s="6" t="s">
        <v>3238</v>
      </c>
      <c r="R3312" s="6" t="str">
        <f t="shared" si="51"/>
        <v>27262Xã Xuân Lâm22</v>
      </c>
    </row>
    <row r="3313" spans="1:18">
      <c r="A3313" s="6">
        <v>3312</v>
      </c>
      <c r="B3313" s="6">
        <v>27</v>
      </c>
      <c r="C3313" s="6" t="s">
        <v>3235</v>
      </c>
      <c r="D3313" s="6">
        <v>262</v>
      </c>
      <c r="E3313" s="6" t="s">
        <v>3312</v>
      </c>
      <c r="F3313" s="6">
        <v>9436</v>
      </c>
      <c r="G3313" s="6" t="s">
        <v>3324</v>
      </c>
      <c r="H3313" s="6">
        <v>2</v>
      </c>
      <c r="I3313" s="6" t="s">
        <v>297</v>
      </c>
      <c r="J3313" s="6">
        <v>2</v>
      </c>
      <c r="K3313" s="6" t="s">
        <v>252</v>
      </c>
      <c r="L3313" s="8">
        <v>6</v>
      </c>
      <c r="M3313" s="6" t="s">
        <v>297</v>
      </c>
      <c r="N3313" s="6" t="s">
        <v>3238</v>
      </c>
      <c r="R3313" s="6" t="str">
        <f t="shared" si="51"/>
        <v>27262Xã Hà Mãn22</v>
      </c>
    </row>
    <row r="3314" spans="1:18">
      <c r="A3314" s="6">
        <v>3313</v>
      </c>
      <c r="B3314" s="6">
        <v>27</v>
      </c>
      <c r="C3314" s="6" t="s">
        <v>3235</v>
      </c>
      <c r="D3314" s="6">
        <v>262</v>
      </c>
      <c r="E3314" s="6" t="s">
        <v>3312</v>
      </c>
      <c r="F3314" s="6">
        <v>9439</v>
      </c>
      <c r="G3314" s="6" t="s">
        <v>3325</v>
      </c>
      <c r="H3314" s="6">
        <v>2</v>
      </c>
      <c r="I3314" s="6" t="s">
        <v>297</v>
      </c>
      <c r="J3314" s="6">
        <v>2</v>
      </c>
      <c r="K3314" s="6" t="s">
        <v>252</v>
      </c>
      <c r="L3314" s="8">
        <v>6</v>
      </c>
      <c r="M3314" s="6" t="s">
        <v>297</v>
      </c>
      <c r="N3314" s="6" t="s">
        <v>3238</v>
      </c>
      <c r="R3314" s="6" t="str">
        <f t="shared" si="51"/>
        <v>27262Xã Ngũ Thái22</v>
      </c>
    </row>
    <row r="3315" spans="1:18">
      <c r="A3315" s="6">
        <v>3314</v>
      </c>
      <c r="B3315" s="6">
        <v>27</v>
      </c>
      <c r="C3315" s="6" t="s">
        <v>3235</v>
      </c>
      <c r="D3315" s="6">
        <v>262</v>
      </c>
      <c r="E3315" s="6" t="s">
        <v>3312</v>
      </c>
      <c r="F3315" s="6">
        <v>9442</v>
      </c>
      <c r="G3315" s="6" t="s">
        <v>3192</v>
      </c>
      <c r="H3315" s="6">
        <v>2</v>
      </c>
      <c r="I3315" s="6" t="s">
        <v>297</v>
      </c>
      <c r="J3315" s="6">
        <v>2</v>
      </c>
      <c r="K3315" s="6" t="s">
        <v>252</v>
      </c>
      <c r="L3315" s="8">
        <v>6</v>
      </c>
      <c r="M3315" s="6" t="s">
        <v>297</v>
      </c>
      <c r="N3315" s="6" t="s">
        <v>3238</v>
      </c>
      <c r="R3315" s="6" t="str">
        <f t="shared" si="51"/>
        <v>27262Xã Nguyệt Đức22</v>
      </c>
    </row>
    <row r="3316" spans="1:18">
      <c r="A3316" s="6">
        <v>3315</v>
      </c>
      <c r="B3316" s="6">
        <v>27</v>
      </c>
      <c r="C3316" s="6" t="s">
        <v>3235</v>
      </c>
      <c r="D3316" s="6">
        <v>262</v>
      </c>
      <c r="E3316" s="6" t="s">
        <v>3312</v>
      </c>
      <c r="F3316" s="6">
        <v>9445</v>
      </c>
      <c r="G3316" s="6" t="s">
        <v>3326</v>
      </c>
      <c r="H3316" s="6">
        <v>2</v>
      </c>
      <c r="I3316" s="6" t="s">
        <v>297</v>
      </c>
      <c r="J3316" s="6">
        <v>2</v>
      </c>
      <c r="K3316" s="6" t="s">
        <v>252</v>
      </c>
      <c r="L3316" s="8">
        <v>6</v>
      </c>
      <c r="M3316" s="6" t="s">
        <v>297</v>
      </c>
      <c r="N3316" s="6" t="s">
        <v>3238</v>
      </c>
      <c r="R3316" s="6" t="str">
        <f t="shared" si="51"/>
        <v>27262Xã Ninh Xá22</v>
      </c>
    </row>
    <row r="3317" spans="1:18">
      <c r="A3317" s="6">
        <v>3316</v>
      </c>
      <c r="B3317" s="6">
        <v>27</v>
      </c>
      <c r="C3317" s="6" t="s">
        <v>3235</v>
      </c>
      <c r="D3317" s="6">
        <v>262</v>
      </c>
      <c r="E3317" s="6" t="s">
        <v>3312</v>
      </c>
      <c r="F3317" s="6">
        <v>9448</v>
      </c>
      <c r="G3317" s="6" t="s">
        <v>3327</v>
      </c>
      <c r="H3317" s="6">
        <v>2</v>
      </c>
      <c r="I3317" s="6" t="s">
        <v>297</v>
      </c>
      <c r="J3317" s="6">
        <v>2</v>
      </c>
      <c r="K3317" s="6" t="s">
        <v>252</v>
      </c>
      <c r="L3317" s="8">
        <v>6</v>
      </c>
      <c r="M3317" s="6" t="s">
        <v>297</v>
      </c>
      <c r="N3317" s="6" t="s">
        <v>3238</v>
      </c>
      <c r="R3317" s="6" t="str">
        <f t="shared" si="51"/>
        <v>27262Xã Nghĩa Đạo22</v>
      </c>
    </row>
    <row r="3318" spans="1:18">
      <c r="A3318" s="6">
        <v>3317</v>
      </c>
      <c r="B3318" s="6">
        <v>27</v>
      </c>
      <c r="C3318" s="6" t="s">
        <v>3235</v>
      </c>
      <c r="D3318" s="6">
        <v>262</v>
      </c>
      <c r="E3318" s="6" t="s">
        <v>3312</v>
      </c>
      <c r="F3318" s="6">
        <v>9451</v>
      </c>
      <c r="G3318" s="6" t="s">
        <v>3328</v>
      </c>
      <c r="H3318" s="6">
        <v>2</v>
      </c>
      <c r="I3318" s="6" t="s">
        <v>297</v>
      </c>
      <c r="J3318" s="6">
        <v>2</v>
      </c>
      <c r="K3318" s="6" t="s">
        <v>252</v>
      </c>
      <c r="L3318" s="8">
        <v>6</v>
      </c>
      <c r="M3318" s="6" t="s">
        <v>297</v>
      </c>
      <c r="N3318" s="6" t="s">
        <v>3238</v>
      </c>
      <c r="R3318" s="6" t="str">
        <f t="shared" si="51"/>
        <v>27262Xã Song Liễu22</v>
      </c>
    </row>
    <row r="3319" spans="1:18">
      <c r="A3319" s="6">
        <v>3318</v>
      </c>
      <c r="B3319" s="6">
        <v>27</v>
      </c>
      <c r="C3319" s="6" t="s">
        <v>3235</v>
      </c>
      <c r="D3319" s="6">
        <v>263</v>
      </c>
      <c r="E3319" s="6" t="s">
        <v>3329</v>
      </c>
      <c r="F3319" s="6">
        <v>9454</v>
      </c>
      <c r="G3319" s="6" t="s">
        <v>3330</v>
      </c>
      <c r="H3319" s="6">
        <v>1</v>
      </c>
      <c r="I3319" s="6" t="s">
        <v>251</v>
      </c>
      <c r="J3319" s="6">
        <v>2</v>
      </c>
      <c r="K3319" s="6" t="s">
        <v>252</v>
      </c>
      <c r="L3319" s="8">
        <v>5</v>
      </c>
      <c r="M3319" s="6" t="s">
        <v>251</v>
      </c>
      <c r="N3319" s="6" t="s">
        <v>3238</v>
      </c>
      <c r="R3319" s="6" t="str">
        <f t="shared" si="51"/>
        <v>27263Thị trấn Gia Bình12</v>
      </c>
    </row>
    <row r="3320" spans="1:18">
      <c r="A3320" s="6">
        <v>3319</v>
      </c>
      <c r="B3320" s="6">
        <v>27</v>
      </c>
      <c r="C3320" s="6" t="s">
        <v>3235</v>
      </c>
      <c r="D3320" s="6">
        <v>263</v>
      </c>
      <c r="E3320" s="6" t="s">
        <v>3329</v>
      </c>
      <c r="F3320" s="6">
        <v>9457</v>
      </c>
      <c r="G3320" s="6" t="s">
        <v>2636</v>
      </c>
      <c r="H3320" s="6">
        <v>2</v>
      </c>
      <c r="I3320" s="6" t="s">
        <v>297</v>
      </c>
      <c r="J3320" s="6">
        <v>2</v>
      </c>
      <c r="K3320" s="6" t="s">
        <v>252</v>
      </c>
      <c r="L3320" s="8">
        <v>6</v>
      </c>
      <c r="M3320" s="6" t="s">
        <v>297</v>
      </c>
      <c r="N3320" s="6" t="s">
        <v>3238</v>
      </c>
      <c r="R3320" s="6" t="str">
        <f t="shared" si="51"/>
        <v>27263Xã Vạn Ninh22</v>
      </c>
    </row>
    <row r="3321" spans="1:18">
      <c r="A3321" s="6">
        <v>3320</v>
      </c>
      <c r="B3321" s="6">
        <v>27</v>
      </c>
      <c r="C3321" s="6" t="s">
        <v>3235</v>
      </c>
      <c r="D3321" s="6">
        <v>263</v>
      </c>
      <c r="E3321" s="6" t="s">
        <v>3329</v>
      </c>
      <c r="F3321" s="6">
        <v>9460</v>
      </c>
      <c r="G3321" s="6" t="s">
        <v>3331</v>
      </c>
      <c r="H3321" s="6">
        <v>2</v>
      </c>
      <c r="I3321" s="6" t="s">
        <v>297</v>
      </c>
      <c r="J3321" s="6">
        <v>2</v>
      </c>
      <c r="K3321" s="6" t="s">
        <v>252</v>
      </c>
      <c r="L3321" s="8">
        <v>6</v>
      </c>
      <c r="M3321" s="6" t="s">
        <v>297</v>
      </c>
      <c r="N3321" s="6" t="s">
        <v>3238</v>
      </c>
      <c r="R3321" s="6" t="str">
        <f t="shared" si="51"/>
        <v>27263Xã Thái Bảo22</v>
      </c>
    </row>
    <row r="3322" spans="1:18">
      <c r="A3322" s="6">
        <v>3321</v>
      </c>
      <c r="B3322" s="6">
        <v>27</v>
      </c>
      <c r="C3322" s="6" t="s">
        <v>3235</v>
      </c>
      <c r="D3322" s="6">
        <v>263</v>
      </c>
      <c r="E3322" s="6" t="s">
        <v>3329</v>
      </c>
      <c r="F3322" s="6">
        <v>9463</v>
      </c>
      <c r="G3322" s="6" t="s">
        <v>3332</v>
      </c>
      <c r="H3322" s="6">
        <v>2</v>
      </c>
      <c r="I3322" s="6" t="s">
        <v>297</v>
      </c>
      <c r="J3322" s="6">
        <v>2</v>
      </c>
      <c r="K3322" s="6" t="s">
        <v>252</v>
      </c>
      <c r="L3322" s="8">
        <v>6</v>
      </c>
      <c r="M3322" s="6" t="s">
        <v>297</v>
      </c>
      <c r="N3322" s="6" t="s">
        <v>3238</v>
      </c>
      <c r="R3322" s="6" t="str">
        <f t="shared" si="51"/>
        <v>27263Xã Giang Sơn22</v>
      </c>
    </row>
    <row r="3323" spans="1:18">
      <c r="A3323" s="6">
        <v>3322</v>
      </c>
      <c r="B3323" s="6">
        <v>27</v>
      </c>
      <c r="C3323" s="6" t="s">
        <v>3235</v>
      </c>
      <c r="D3323" s="6">
        <v>263</v>
      </c>
      <c r="E3323" s="6" t="s">
        <v>3329</v>
      </c>
      <c r="F3323" s="6">
        <v>9466</v>
      </c>
      <c r="G3323" s="6" t="s">
        <v>3333</v>
      </c>
      <c r="H3323" s="6">
        <v>2</v>
      </c>
      <c r="I3323" s="6" t="s">
        <v>297</v>
      </c>
      <c r="J3323" s="6">
        <v>2</v>
      </c>
      <c r="K3323" s="6" t="s">
        <v>252</v>
      </c>
      <c r="L3323" s="8">
        <v>6</v>
      </c>
      <c r="M3323" s="6" t="s">
        <v>297</v>
      </c>
      <c r="N3323" s="6" t="s">
        <v>3238</v>
      </c>
      <c r="R3323" s="6" t="str">
        <f t="shared" si="51"/>
        <v>27263Xã Cao Đức22</v>
      </c>
    </row>
    <row r="3324" spans="1:18">
      <c r="A3324" s="6">
        <v>3323</v>
      </c>
      <c r="B3324" s="6">
        <v>27</v>
      </c>
      <c r="C3324" s="6" t="s">
        <v>3235</v>
      </c>
      <c r="D3324" s="6">
        <v>263</v>
      </c>
      <c r="E3324" s="6" t="s">
        <v>3329</v>
      </c>
      <c r="F3324" s="6">
        <v>9469</v>
      </c>
      <c r="G3324" s="6" t="s">
        <v>3334</v>
      </c>
      <c r="H3324" s="6">
        <v>2</v>
      </c>
      <c r="I3324" s="6" t="s">
        <v>297</v>
      </c>
      <c r="J3324" s="6">
        <v>2</v>
      </c>
      <c r="K3324" s="6" t="s">
        <v>252</v>
      </c>
      <c r="L3324" s="8">
        <v>6</v>
      </c>
      <c r="M3324" s="6" t="s">
        <v>297</v>
      </c>
      <c r="N3324" s="6" t="s">
        <v>3238</v>
      </c>
      <c r="R3324" s="6" t="str">
        <f t="shared" si="51"/>
        <v>27263Xã Đại Lai22</v>
      </c>
    </row>
    <row r="3325" spans="1:18">
      <c r="A3325" s="6">
        <v>3324</v>
      </c>
      <c r="B3325" s="6">
        <v>27</v>
      </c>
      <c r="C3325" s="6" t="s">
        <v>3235</v>
      </c>
      <c r="D3325" s="6">
        <v>263</v>
      </c>
      <c r="E3325" s="6" t="s">
        <v>3329</v>
      </c>
      <c r="F3325" s="6">
        <v>9472</v>
      </c>
      <c r="G3325" s="6" t="s">
        <v>3335</v>
      </c>
      <c r="H3325" s="6">
        <v>2</v>
      </c>
      <c r="I3325" s="6" t="s">
        <v>297</v>
      </c>
      <c r="J3325" s="6">
        <v>2</v>
      </c>
      <c r="K3325" s="6" t="s">
        <v>252</v>
      </c>
      <c r="L3325" s="8">
        <v>6</v>
      </c>
      <c r="M3325" s="6" t="s">
        <v>297</v>
      </c>
      <c r="N3325" s="6" t="s">
        <v>3238</v>
      </c>
      <c r="R3325" s="6" t="str">
        <f t="shared" si="51"/>
        <v>27263Xã Song Giang22</v>
      </c>
    </row>
    <row r="3326" spans="1:18">
      <c r="A3326" s="6">
        <v>3325</v>
      </c>
      <c r="B3326" s="6">
        <v>27</v>
      </c>
      <c r="C3326" s="6" t="s">
        <v>3235</v>
      </c>
      <c r="D3326" s="6">
        <v>263</v>
      </c>
      <c r="E3326" s="6" t="s">
        <v>3329</v>
      </c>
      <c r="F3326" s="6">
        <v>9475</v>
      </c>
      <c r="G3326" s="6" t="s">
        <v>1127</v>
      </c>
      <c r="H3326" s="6">
        <v>2</v>
      </c>
      <c r="I3326" s="6" t="s">
        <v>297</v>
      </c>
      <c r="J3326" s="6">
        <v>2</v>
      </c>
      <c r="K3326" s="6" t="s">
        <v>252</v>
      </c>
      <c r="L3326" s="8">
        <v>6</v>
      </c>
      <c r="M3326" s="6" t="s">
        <v>297</v>
      </c>
      <c r="N3326" s="6" t="s">
        <v>3238</v>
      </c>
      <c r="R3326" s="6" t="str">
        <f t="shared" si="51"/>
        <v>27263Xã Bình Dương22</v>
      </c>
    </row>
    <row r="3327" spans="1:18">
      <c r="A3327" s="6">
        <v>3326</v>
      </c>
      <c r="B3327" s="6">
        <v>27</v>
      </c>
      <c r="C3327" s="6" t="s">
        <v>3235</v>
      </c>
      <c r="D3327" s="6">
        <v>263</v>
      </c>
      <c r="E3327" s="6" t="s">
        <v>3329</v>
      </c>
      <c r="F3327" s="6">
        <v>9478</v>
      </c>
      <c r="G3327" s="6" t="s">
        <v>3336</v>
      </c>
      <c r="H3327" s="6">
        <v>2</v>
      </c>
      <c r="I3327" s="6" t="s">
        <v>297</v>
      </c>
      <c r="J3327" s="6">
        <v>2</v>
      </c>
      <c r="K3327" s="6" t="s">
        <v>252</v>
      </c>
      <c r="L3327" s="8">
        <v>6</v>
      </c>
      <c r="M3327" s="6" t="s">
        <v>297</v>
      </c>
      <c r="N3327" s="6" t="s">
        <v>3238</v>
      </c>
      <c r="R3327" s="6" t="str">
        <f t="shared" si="51"/>
        <v>27263Xã Lãng Ngâm22</v>
      </c>
    </row>
    <row r="3328" spans="1:18">
      <c r="A3328" s="6">
        <v>3327</v>
      </c>
      <c r="B3328" s="6">
        <v>27</v>
      </c>
      <c r="C3328" s="6" t="s">
        <v>3235</v>
      </c>
      <c r="D3328" s="6">
        <v>263</v>
      </c>
      <c r="E3328" s="6" t="s">
        <v>3329</v>
      </c>
      <c r="F3328" s="6">
        <v>9481</v>
      </c>
      <c r="G3328" s="6" t="s">
        <v>3337</v>
      </c>
      <c r="H3328" s="6">
        <v>2</v>
      </c>
      <c r="I3328" s="6" t="s">
        <v>297</v>
      </c>
      <c r="J3328" s="6">
        <v>2</v>
      </c>
      <c r="K3328" s="6" t="s">
        <v>252</v>
      </c>
      <c r="L3328" s="8">
        <v>6</v>
      </c>
      <c r="M3328" s="6" t="s">
        <v>297</v>
      </c>
      <c r="N3328" s="6" t="s">
        <v>3238</v>
      </c>
      <c r="R3328" s="6" t="str">
        <f t="shared" si="51"/>
        <v>27263Xã Nhân Thắng22</v>
      </c>
    </row>
    <row r="3329" spans="1:18">
      <c r="A3329" s="6">
        <v>3328</v>
      </c>
      <c r="B3329" s="6">
        <v>27</v>
      </c>
      <c r="C3329" s="6" t="s">
        <v>3235</v>
      </c>
      <c r="D3329" s="6">
        <v>263</v>
      </c>
      <c r="E3329" s="6" t="s">
        <v>3329</v>
      </c>
      <c r="F3329" s="6">
        <v>9484</v>
      </c>
      <c r="G3329" s="6" t="s">
        <v>2149</v>
      </c>
      <c r="H3329" s="6">
        <v>2</v>
      </c>
      <c r="I3329" s="6" t="s">
        <v>297</v>
      </c>
      <c r="J3329" s="6">
        <v>2</v>
      </c>
      <c r="K3329" s="6" t="s">
        <v>252</v>
      </c>
      <c r="L3329" s="8">
        <v>6</v>
      </c>
      <c r="M3329" s="6" t="s">
        <v>297</v>
      </c>
      <c r="N3329" s="6" t="s">
        <v>3238</v>
      </c>
      <c r="R3329" s="6" t="str">
        <f t="shared" si="51"/>
        <v>27263Xã Xuân Lai22</v>
      </c>
    </row>
    <row r="3330" spans="1:18">
      <c r="A3330" s="6">
        <v>3329</v>
      </c>
      <c r="B3330" s="6">
        <v>27</v>
      </c>
      <c r="C3330" s="6" t="s">
        <v>3235</v>
      </c>
      <c r="D3330" s="6">
        <v>263</v>
      </c>
      <c r="E3330" s="6" t="s">
        <v>3329</v>
      </c>
      <c r="F3330" s="6">
        <v>9487</v>
      </c>
      <c r="G3330" s="6" t="s">
        <v>3338</v>
      </c>
      <c r="H3330" s="6">
        <v>2</v>
      </c>
      <c r="I3330" s="6" t="s">
        <v>297</v>
      </c>
      <c r="J3330" s="6">
        <v>2</v>
      </c>
      <c r="K3330" s="6" t="s">
        <v>252</v>
      </c>
      <c r="L3330" s="8">
        <v>6</v>
      </c>
      <c r="M3330" s="6" t="s">
        <v>297</v>
      </c>
      <c r="N3330" s="6" t="s">
        <v>3238</v>
      </c>
      <c r="R3330" s="6" t="str">
        <f t="shared" si="51"/>
        <v>27263Xã Đông Cứu22</v>
      </c>
    </row>
    <row r="3331" spans="1:18">
      <c r="A3331" s="6">
        <v>3330</v>
      </c>
      <c r="B3331" s="6">
        <v>27</v>
      </c>
      <c r="C3331" s="6" t="s">
        <v>3235</v>
      </c>
      <c r="D3331" s="6">
        <v>263</v>
      </c>
      <c r="E3331" s="6" t="s">
        <v>3329</v>
      </c>
      <c r="F3331" s="6">
        <v>9490</v>
      </c>
      <c r="G3331" s="6" t="s">
        <v>3339</v>
      </c>
      <c r="H3331" s="6">
        <v>2</v>
      </c>
      <c r="I3331" s="6" t="s">
        <v>297</v>
      </c>
      <c r="J3331" s="6">
        <v>2</v>
      </c>
      <c r="K3331" s="6" t="s">
        <v>252</v>
      </c>
      <c r="L3331" s="8">
        <v>6</v>
      </c>
      <c r="M3331" s="6" t="s">
        <v>297</v>
      </c>
      <c r="N3331" s="6" t="s">
        <v>3238</v>
      </c>
      <c r="R3331" s="6" t="str">
        <f t="shared" ref="R3331:R3394" si="52">CONCATENATE(B3331,D3331,G3331,H3331,J3331)</f>
        <v>27263Xã Đại Bái22</v>
      </c>
    </row>
    <row r="3332" spans="1:18">
      <c r="A3332" s="6">
        <v>3331</v>
      </c>
      <c r="B3332" s="6">
        <v>27</v>
      </c>
      <c r="C3332" s="6" t="s">
        <v>3235</v>
      </c>
      <c r="D3332" s="6">
        <v>263</v>
      </c>
      <c r="E3332" s="6" t="s">
        <v>3329</v>
      </c>
      <c r="F3332" s="6">
        <v>9493</v>
      </c>
      <c r="G3332" s="6" t="s">
        <v>3340</v>
      </c>
      <c r="H3332" s="6">
        <v>2</v>
      </c>
      <c r="I3332" s="6" t="s">
        <v>297</v>
      </c>
      <c r="J3332" s="6">
        <v>2</v>
      </c>
      <c r="K3332" s="6" t="s">
        <v>252</v>
      </c>
      <c r="L3332" s="8">
        <v>6</v>
      </c>
      <c r="M3332" s="6" t="s">
        <v>297</v>
      </c>
      <c r="N3332" s="6" t="s">
        <v>3238</v>
      </c>
      <c r="R3332" s="6" t="str">
        <f t="shared" si="52"/>
        <v>27263Xã Quỳnh Phú22</v>
      </c>
    </row>
    <row r="3333" spans="1:18">
      <c r="A3333" s="6">
        <v>3332</v>
      </c>
      <c r="B3333" s="6">
        <v>27</v>
      </c>
      <c r="C3333" s="6" t="s">
        <v>3235</v>
      </c>
      <c r="D3333" s="6">
        <v>264</v>
      </c>
      <c r="E3333" s="6" t="s">
        <v>3341</v>
      </c>
      <c r="F3333" s="6">
        <v>9496</v>
      </c>
      <c r="G3333" s="6" t="s">
        <v>3342</v>
      </c>
      <c r="H3333" s="6">
        <v>1</v>
      </c>
      <c r="I3333" s="6" t="s">
        <v>251</v>
      </c>
      <c r="J3333" s="6">
        <v>2</v>
      </c>
      <c r="K3333" s="6" t="s">
        <v>252</v>
      </c>
      <c r="L3333" s="8">
        <v>5</v>
      </c>
      <c r="M3333" s="6" t="s">
        <v>251</v>
      </c>
      <c r="N3333" s="6" t="s">
        <v>3238</v>
      </c>
      <c r="R3333" s="6" t="str">
        <f t="shared" si="52"/>
        <v>27264Thị trấn Thứa12</v>
      </c>
    </row>
    <row r="3334" spans="1:18">
      <c r="A3334" s="6">
        <v>3333</v>
      </c>
      <c r="B3334" s="6">
        <v>27</v>
      </c>
      <c r="C3334" s="6" t="s">
        <v>3235</v>
      </c>
      <c r="D3334" s="6">
        <v>264</v>
      </c>
      <c r="E3334" s="6" t="s">
        <v>3341</v>
      </c>
      <c r="F3334" s="6">
        <v>9499</v>
      </c>
      <c r="G3334" s="6" t="s">
        <v>2061</v>
      </c>
      <c r="H3334" s="6">
        <v>2</v>
      </c>
      <c r="I3334" s="6" t="s">
        <v>297</v>
      </c>
      <c r="J3334" s="6">
        <v>2</v>
      </c>
      <c r="K3334" s="6" t="s">
        <v>252</v>
      </c>
      <c r="L3334" s="8">
        <v>6</v>
      </c>
      <c r="M3334" s="6" t="s">
        <v>297</v>
      </c>
      <c r="N3334" s="6" t="s">
        <v>3238</v>
      </c>
      <c r="R3334" s="6" t="str">
        <f t="shared" si="52"/>
        <v>27264Xã An Thịnh22</v>
      </c>
    </row>
    <row r="3335" spans="1:18">
      <c r="A3335" s="6">
        <v>3334</v>
      </c>
      <c r="B3335" s="6">
        <v>27</v>
      </c>
      <c r="C3335" s="6" t="s">
        <v>3235</v>
      </c>
      <c r="D3335" s="6">
        <v>264</v>
      </c>
      <c r="E3335" s="6" t="s">
        <v>3341</v>
      </c>
      <c r="F3335" s="6">
        <v>9502</v>
      </c>
      <c r="G3335" s="6" t="s">
        <v>3343</v>
      </c>
      <c r="H3335" s="6">
        <v>2</v>
      </c>
      <c r="I3335" s="6" t="s">
        <v>297</v>
      </c>
      <c r="J3335" s="6">
        <v>2</v>
      </c>
      <c r="K3335" s="6" t="s">
        <v>252</v>
      </c>
      <c r="L3335" s="8">
        <v>6</v>
      </c>
      <c r="M3335" s="6" t="s">
        <v>297</v>
      </c>
      <c r="N3335" s="6" t="s">
        <v>3238</v>
      </c>
      <c r="R3335" s="6" t="str">
        <f t="shared" si="52"/>
        <v>27264Xã Trung Kênh22</v>
      </c>
    </row>
    <row r="3336" spans="1:18">
      <c r="A3336" s="6">
        <v>3335</v>
      </c>
      <c r="B3336" s="6">
        <v>27</v>
      </c>
      <c r="C3336" s="6" t="s">
        <v>3235</v>
      </c>
      <c r="D3336" s="6">
        <v>264</v>
      </c>
      <c r="E3336" s="6" t="s">
        <v>3341</v>
      </c>
      <c r="F3336" s="6">
        <v>9505</v>
      </c>
      <c r="G3336" s="6" t="s">
        <v>3344</v>
      </c>
      <c r="H3336" s="6">
        <v>2</v>
      </c>
      <c r="I3336" s="6" t="s">
        <v>297</v>
      </c>
      <c r="J3336" s="6">
        <v>2</v>
      </c>
      <c r="K3336" s="6" t="s">
        <v>252</v>
      </c>
      <c r="L3336" s="8">
        <v>6</v>
      </c>
      <c r="M3336" s="6" t="s">
        <v>297</v>
      </c>
      <c r="N3336" s="6" t="s">
        <v>3238</v>
      </c>
      <c r="R3336" s="6" t="str">
        <f t="shared" si="52"/>
        <v>27264Xã Phú Hòa22</v>
      </c>
    </row>
    <row r="3337" spans="1:18">
      <c r="A3337" s="6">
        <v>3336</v>
      </c>
      <c r="B3337" s="6">
        <v>27</v>
      </c>
      <c r="C3337" s="6" t="s">
        <v>3235</v>
      </c>
      <c r="D3337" s="6">
        <v>264</v>
      </c>
      <c r="E3337" s="6" t="s">
        <v>3341</v>
      </c>
      <c r="F3337" s="6">
        <v>9508</v>
      </c>
      <c r="G3337" s="6" t="s">
        <v>3345</v>
      </c>
      <c r="H3337" s="6">
        <v>2</v>
      </c>
      <c r="I3337" s="6" t="s">
        <v>297</v>
      </c>
      <c r="J3337" s="6">
        <v>2</v>
      </c>
      <c r="K3337" s="6" t="s">
        <v>252</v>
      </c>
      <c r="L3337" s="8">
        <v>6</v>
      </c>
      <c r="M3337" s="6" t="s">
        <v>297</v>
      </c>
      <c r="N3337" s="6" t="s">
        <v>3238</v>
      </c>
      <c r="R3337" s="6" t="str">
        <f t="shared" si="52"/>
        <v>27264Xã Mỹ Hương22</v>
      </c>
    </row>
    <row r="3338" spans="1:18">
      <c r="A3338" s="6">
        <v>3337</v>
      </c>
      <c r="B3338" s="6">
        <v>27</v>
      </c>
      <c r="C3338" s="6" t="s">
        <v>3235</v>
      </c>
      <c r="D3338" s="6">
        <v>264</v>
      </c>
      <c r="E3338" s="6" t="s">
        <v>3341</v>
      </c>
      <c r="F3338" s="6">
        <v>9511</v>
      </c>
      <c r="G3338" s="6" t="s">
        <v>3346</v>
      </c>
      <c r="H3338" s="6">
        <v>2</v>
      </c>
      <c r="I3338" s="6" t="s">
        <v>297</v>
      </c>
      <c r="J3338" s="6">
        <v>2</v>
      </c>
      <c r="K3338" s="6" t="s">
        <v>252</v>
      </c>
      <c r="L3338" s="8">
        <v>6</v>
      </c>
      <c r="M3338" s="6" t="s">
        <v>297</v>
      </c>
      <c r="N3338" s="6" t="s">
        <v>3238</v>
      </c>
      <c r="R3338" s="6" t="str">
        <f t="shared" si="52"/>
        <v>27264Xã Tân Lãng22</v>
      </c>
    </row>
    <row r="3339" spans="1:18">
      <c r="A3339" s="6">
        <v>3338</v>
      </c>
      <c r="B3339" s="6">
        <v>27</v>
      </c>
      <c r="C3339" s="6" t="s">
        <v>3235</v>
      </c>
      <c r="D3339" s="6">
        <v>264</v>
      </c>
      <c r="E3339" s="6" t="s">
        <v>3341</v>
      </c>
      <c r="F3339" s="6">
        <v>9514</v>
      </c>
      <c r="G3339" s="6" t="s">
        <v>3347</v>
      </c>
      <c r="H3339" s="6">
        <v>2</v>
      </c>
      <c r="I3339" s="6" t="s">
        <v>297</v>
      </c>
      <c r="J3339" s="6">
        <v>2</v>
      </c>
      <c r="K3339" s="6" t="s">
        <v>252</v>
      </c>
      <c r="L3339" s="8">
        <v>6</v>
      </c>
      <c r="M3339" s="6" t="s">
        <v>297</v>
      </c>
      <c r="N3339" s="6" t="s">
        <v>3238</v>
      </c>
      <c r="R3339" s="6" t="str">
        <f t="shared" si="52"/>
        <v>27264Xã Quảng Phú22</v>
      </c>
    </row>
    <row r="3340" spans="1:18">
      <c r="A3340" s="6">
        <v>3339</v>
      </c>
      <c r="B3340" s="6">
        <v>27</v>
      </c>
      <c r="C3340" s="6" t="s">
        <v>3235</v>
      </c>
      <c r="D3340" s="6">
        <v>264</v>
      </c>
      <c r="E3340" s="6" t="s">
        <v>3341</v>
      </c>
      <c r="F3340" s="6">
        <v>9517</v>
      </c>
      <c r="G3340" s="6" t="s">
        <v>3348</v>
      </c>
      <c r="H3340" s="6">
        <v>2</v>
      </c>
      <c r="I3340" s="6" t="s">
        <v>297</v>
      </c>
      <c r="J3340" s="6">
        <v>2</v>
      </c>
      <c r="K3340" s="6" t="s">
        <v>252</v>
      </c>
      <c r="L3340" s="8">
        <v>6</v>
      </c>
      <c r="M3340" s="6" t="s">
        <v>297</v>
      </c>
      <c r="N3340" s="6" t="s">
        <v>3238</v>
      </c>
      <c r="R3340" s="6" t="str">
        <f t="shared" si="52"/>
        <v>27264Xã Trừng Xá22</v>
      </c>
    </row>
    <row r="3341" spans="1:18">
      <c r="A3341" s="6">
        <v>3340</v>
      </c>
      <c r="B3341" s="6">
        <v>27</v>
      </c>
      <c r="C3341" s="6" t="s">
        <v>3235</v>
      </c>
      <c r="D3341" s="6">
        <v>264</v>
      </c>
      <c r="E3341" s="6" t="s">
        <v>3341</v>
      </c>
      <c r="F3341" s="6">
        <v>9520</v>
      </c>
      <c r="G3341" s="6" t="s">
        <v>3349</v>
      </c>
      <c r="H3341" s="6">
        <v>2</v>
      </c>
      <c r="I3341" s="6" t="s">
        <v>297</v>
      </c>
      <c r="J3341" s="6">
        <v>2</v>
      </c>
      <c r="K3341" s="6" t="s">
        <v>252</v>
      </c>
      <c r="L3341" s="8">
        <v>6</v>
      </c>
      <c r="M3341" s="6" t="s">
        <v>297</v>
      </c>
      <c r="N3341" s="6" t="s">
        <v>3238</v>
      </c>
      <c r="R3341" s="6" t="str">
        <f t="shared" si="52"/>
        <v>27264Xã Lai Hạ22</v>
      </c>
    </row>
    <row r="3342" spans="1:18">
      <c r="A3342" s="6">
        <v>3341</v>
      </c>
      <c r="B3342" s="6">
        <v>27</v>
      </c>
      <c r="C3342" s="6" t="s">
        <v>3235</v>
      </c>
      <c r="D3342" s="6">
        <v>264</v>
      </c>
      <c r="E3342" s="6" t="s">
        <v>3341</v>
      </c>
      <c r="F3342" s="6">
        <v>9523</v>
      </c>
      <c r="G3342" s="6" t="s">
        <v>3350</v>
      </c>
      <c r="H3342" s="6">
        <v>2</v>
      </c>
      <c r="I3342" s="6" t="s">
        <v>297</v>
      </c>
      <c r="J3342" s="6">
        <v>2</v>
      </c>
      <c r="K3342" s="6" t="s">
        <v>252</v>
      </c>
      <c r="L3342" s="8">
        <v>6</v>
      </c>
      <c r="M3342" s="6" t="s">
        <v>297</v>
      </c>
      <c r="N3342" s="6" t="s">
        <v>3238</v>
      </c>
      <c r="R3342" s="6" t="str">
        <f t="shared" si="52"/>
        <v>27264Xã Trung Chính22</v>
      </c>
    </row>
    <row r="3343" spans="1:18">
      <c r="A3343" s="6">
        <v>3342</v>
      </c>
      <c r="B3343" s="6">
        <v>27</v>
      </c>
      <c r="C3343" s="6" t="s">
        <v>3235</v>
      </c>
      <c r="D3343" s="6">
        <v>264</v>
      </c>
      <c r="E3343" s="6" t="s">
        <v>3341</v>
      </c>
      <c r="F3343" s="6">
        <v>9526</v>
      </c>
      <c r="G3343" s="6" t="s">
        <v>755</v>
      </c>
      <c r="H3343" s="6">
        <v>2</v>
      </c>
      <c r="I3343" s="6" t="s">
        <v>297</v>
      </c>
      <c r="J3343" s="6">
        <v>2</v>
      </c>
      <c r="K3343" s="6" t="s">
        <v>252</v>
      </c>
      <c r="L3343" s="8">
        <v>6</v>
      </c>
      <c r="M3343" s="6" t="s">
        <v>297</v>
      </c>
      <c r="N3343" s="6" t="s">
        <v>3238</v>
      </c>
      <c r="R3343" s="6" t="str">
        <f t="shared" si="52"/>
        <v>27264Xã Minh Tân22</v>
      </c>
    </row>
    <row r="3344" spans="1:18">
      <c r="A3344" s="6">
        <v>3343</v>
      </c>
      <c r="B3344" s="6">
        <v>27</v>
      </c>
      <c r="C3344" s="6" t="s">
        <v>3235</v>
      </c>
      <c r="D3344" s="6">
        <v>264</v>
      </c>
      <c r="E3344" s="6" t="s">
        <v>3341</v>
      </c>
      <c r="F3344" s="6">
        <v>9529</v>
      </c>
      <c r="G3344" s="6" t="s">
        <v>3186</v>
      </c>
      <c r="H3344" s="6">
        <v>2</v>
      </c>
      <c r="I3344" s="6" t="s">
        <v>297</v>
      </c>
      <c r="J3344" s="6">
        <v>2</v>
      </c>
      <c r="K3344" s="6" t="s">
        <v>252</v>
      </c>
      <c r="L3344" s="8">
        <v>6</v>
      </c>
      <c r="M3344" s="6" t="s">
        <v>297</v>
      </c>
      <c r="N3344" s="6" t="s">
        <v>3238</v>
      </c>
      <c r="R3344" s="6" t="str">
        <f t="shared" si="52"/>
        <v>27264Xã Bình Định22</v>
      </c>
    </row>
    <row r="3345" spans="1:18">
      <c r="A3345" s="6">
        <v>3344</v>
      </c>
      <c r="B3345" s="6">
        <v>27</v>
      </c>
      <c r="C3345" s="6" t="s">
        <v>3235</v>
      </c>
      <c r="D3345" s="6">
        <v>264</v>
      </c>
      <c r="E3345" s="6" t="s">
        <v>3341</v>
      </c>
      <c r="F3345" s="6">
        <v>9532</v>
      </c>
      <c r="G3345" s="6" t="s">
        <v>1390</v>
      </c>
      <c r="H3345" s="6">
        <v>2</v>
      </c>
      <c r="I3345" s="6" t="s">
        <v>297</v>
      </c>
      <c r="J3345" s="6">
        <v>2</v>
      </c>
      <c r="K3345" s="6" t="s">
        <v>252</v>
      </c>
      <c r="L3345" s="8">
        <v>6</v>
      </c>
      <c r="M3345" s="6" t="s">
        <v>297</v>
      </c>
      <c r="N3345" s="6" t="s">
        <v>3238</v>
      </c>
      <c r="R3345" s="6" t="str">
        <f t="shared" si="52"/>
        <v>27264Xã Phú Lương22</v>
      </c>
    </row>
    <row r="3346" spans="1:18">
      <c r="A3346" s="6">
        <v>3345</v>
      </c>
      <c r="B3346" s="6">
        <v>27</v>
      </c>
      <c r="C3346" s="6" t="s">
        <v>3235</v>
      </c>
      <c r="D3346" s="6">
        <v>264</v>
      </c>
      <c r="E3346" s="6" t="s">
        <v>3341</v>
      </c>
      <c r="F3346" s="6">
        <v>9535</v>
      </c>
      <c r="G3346" s="6" t="s">
        <v>3351</v>
      </c>
      <c r="H3346" s="6">
        <v>2</v>
      </c>
      <c r="I3346" s="6" t="s">
        <v>297</v>
      </c>
      <c r="J3346" s="6">
        <v>2</v>
      </c>
      <c r="K3346" s="6" t="s">
        <v>252</v>
      </c>
      <c r="L3346" s="8">
        <v>6</v>
      </c>
      <c r="M3346" s="6" t="s">
        <v>297</v>
      </c>
      <c r="N3346" s="6" t="s">
        <v>3238</v>
      </c>
      <c r="R3346" s="6" t="str">
        <f t="shared" si="52"/>
        <v>27264Xã Lâm Thao22</v>
      </c>
    </row>
    <row r="3347" spans="1:18">
      <c r="A3347" s="6">
        <v>3346</v>
      </c>
      <c r="B3347" s="6">
        <v>30</v>
      </c>
      <c r="C3347" s="6" t="s">
        <v>3352</v>
      </c>
      <c r="D3347" s="6">
        <v>288</v>
      </c>
      <c r="E3347" s="6" t="s">
        <v>3353</v>
      </c>
      <c r="F3347" s="6">
        <v>10507</v>
      </c>
      <c r="G3347" s="6" t="s">
        <v>3354</v>
      </c>
      <c r="H3347" s="6">
        <v>1</v>
      </c>
      <c r="I3347" s="6" t="s">
        <v>251</v>
      </c>
      <c r="J3347" s="6">
        <v>2</v>
      </c>
      <c r="K3347" s="6" t="s">
        <v>252</v>
      </c>
      <c r="L3347" s="8">
        <v>5</v>
      </c>
      <c r="M3347" s="6" t="s">
        <v>251</v>
      </c>
      <c r="N3347" s="6" t="s">
        <v>3355</v>
      </c>
      <c r="R3347" s="6" t="str">
        <f t="shared" si="52"/>
        <v>30288Phường Cẩm Thượng12</v>
      </c>
    </row>
    <row r="3348" spans="1:18">
      <c r="A3348" s="6">
        <v>3347</v>
      </c>
      <c r="B3348" s="6">
        <v>30</v>
      </c>
      <c r="C3348" s="6" t="s">
        <v>3352</v>
      </c>
      <c r="D3348" s="6">
        <v>288</v>
      </c>
      <c r="E3348" s="6" t="s">
        <v>3353</v>
      </c>
      <c r="F3348" s="6">
        <v>10510</v>
      </c>
      <c r="G3348" s="6" t="s">
        <v>3356</v>
      </c>
      <c r="H3348" s="6">
        <v>1</v>
      </c>
      <c r="I3348" s="6" t="s">
        <v>251</v>
      </c>
      <c r="J3348" s="6">
        <v>2</v>
      </c>
      <c r="K3348" s="6" t="s">
        <v>252</v>
      </c>
      <c r="L3348" s="8">
        <v>5</v>
      </c>
      <c r="M3348" s="6" t="s">
        <v>251</v>
      </c>
      <c r="N3348" s="6" t="s">
        <v>3355</v>
      </c>
      <c r="R3348" s="6" t="str">
        <f t="shared" si="52"/>
        <v>30288Phường Bình Hàn12</v>
      </c>
    </row>
    <row r="3349" spans="1:18">
      <c r="A3349" s="6">
        <v>3348</v>
      </c>
      <c r="B3349" s="6">
        <v>30</v>
      </c>
      <c r="C3349" s="6" t="s">
        <v>3352</v>
      </c>
      <c r="D3349" s="6">
        <v>288</v>
      </c>
      <c r="E3349" s="6" t="s">
        <v>3353</v>
      </c>
      <c r="F3349" s="6">
        <v>10513</v>
      </c>
      <c r="G3349" s="6" t="s">
        <v>3357</v>
      </c>
      <c r="H3349" s="6">
        <v>1</v>
      </c>
      <c r="I3349" s="6" t="s">
        <v>251</v>
      </c>
      <c r="J3349" s="6">
        <v>2</v>
      </c>
      <c r="K3349" s="6" t="s">
        <v>252</v>
      </c>
      <c r="L3349" s="8">
        <v>5</v>
      </c>
      <c r="M3349" s="6" t="s">
        <v>251</v>
      </c>
      <c r="N3349" s="6" t="s">
        <v>3355</v>
      </c>
      <c r="R3349" s="6" t="str">
        <f t="shared" si="52"/>
        <v>30288Phường Ngọc Châu12</v>
      </c>
    </row>
    <row r="3350" spans="1:18">
      <c r="A3350" s="6">
        <v>3349</v>
      </c>
      <c r="B3350" s="6">
        <v>30</v>
      </c>
      <c r="C3350" s="6" t="s">
        <v>3352</v>
      </c>
      <c r="D3350" s="6">
        <v>288</v>
      </c>
      <c r="E3350" s="6" t="s">
        <v>3353</v>
      </c>
      <c r="F3350" s="6">
        <v>10514</v>
      </c>
      <c r="G3350" s="6" t="s">
        <v>3358</v>
      </c>
      <c r="H3350" s="6">
        <v>1</v>
      </c>
      <c r="I3350" s="6" t="s">
        <v>251</v>
      </c>
      <c r="J3350" s="6">
        <v>2</v>
      </c>
      <c r="K3350" s="6" t="s">
        <v>252</v>
      </c>
      <c r="L3350" s="8">
        <v>5</v>
      </c>
      <c r="M3350" s="6" t="s">
        <v>251</v>
      </c>
      <c r="N3350" s="6" t="s">
        <v>3355</v>
      </c>
      <c r="R3350" s="6" t="str">
        <f t="shared" si="52"/>
        <v>30288Phường Nhị Châu12</v>
      </c>
    </row>
    <row r="3351" spans="1:18">
      <c r="A3351" s="6">
        <v>3350</v>
      </c>
      <c r="B3351" s="6">
        <v>30</v>
      </c>
      <c r="C3351" s="6" t="s">
        <v>3352</v>
      </c>
      <c r="D3351" s="6">
        <v>288</v>
      </c>
      <c r="E3351" s="6" t="s">
        <v>3353</v>
      </c>
      <c r="F3351" s="6">
        <v>10516</v>
      </c>
      <c r="G3351" s="6" t="s">
        <v>320</v>
      </c>
      <c r="H3351" s="6">
        <v>1</v>
      </c>
      <c r="I3351" s="6" t="s">
        <v>251</v>
      </c>
      <c r="J3351" s="6">
        <v>2</v>
      </c>
      <c r="K3351" s="6" t="s">
        <v>252</v>
      </c>
      <c r="L3351" s="8">
        <v>5</v>
      </c>
      <c r="M3351" s="6" t="s">
        <v>251</v>
      </c>
      <c r="N3351" s="6" t="s">
        <v>3355</v>
      </c>
      <c r="R3351" s="6" t="str">
        <f t="shared" si="52"/>
        <v>30288Phường Quang Trung12</v>
      </c>
    </row>
    <row r="3352" spans="1:18">
      <c r="A3352" s="6">
        <v>3351</v>
      </c>
      <c r="B3352" s="6">
        <v>30</v>
      </c>
      <c r="C3352" s="6" t="s">
        <v>3352</v>
      </c>
      <c r="D3352" s="6">
        <v>288</v>
      </c>
      <c r="E3352" s="6" t="s">
        <v>3353</v>
      </c>
      <c r="F3352" s="6">
        <v>10519</v>
      </c>
      <c r="G3352" s="6" t="s">
        <v>484</v>
      </c>
      <c r="H3352" s="6">
        <v>1</v>
      </c>
      <c r="I3352" s="6" t="s">
        <v>251</v>
      </c>
      <c r="J3352" s="6">
        <v>2</v>
      </c>
      <c r="K3352" s="6" t="s">
        <v>252</v>
      </c>
      <c r="L3352" s="8">
        <v>5</v>
      </c>
      <c r="M3352" s="6" t="s">
        <v>251</v>
      </c>
      <c r="N3352" s="6" t="s">
        <v>3355</v>
      </c>
      <c r="R3352" s="6" t="str">
        <f t="shared" si="52"/>
        <v>30288Phường Nguyễn Trãi12</v>
      </c>
    </row>
    <row r="3353" spans="1:18">
      <c r="A3353" s="6">
        <v>3352</v>
      </c>
      <c r="B3353" s="6">
        <v>30</v>
      </c>
      <c r="C3353" s="6" t="s">
        <v>3352</v>
      </c>
      <c r="D3353" s="6">
        <v>288</v>
      </c>
      <c r="E3353" s="6" t="s">
        <v>3353</v>
      </c>
      <c r="F3353" s="6">
        <v>10522</v>
      </c>
      <c r="G3353" s="6" t="s">
        <v>3359</v>
      </c>
      <c r="H3353" s="6">
        <v>1</v>
      </c>
      <c r="I3353" s="6" t="s">
        <v>251</v>
      </c>
      <c r="J3353" s="6">
        <v>2</v>
      </c>
      <c r="K3353" s="6" t="s">
        <v>252</v>
      </c>
      <c r="L3353" s="8">
        <v>5</v>
      </c>
      <c r="M3353" s="6" t="s">
        <v>251</v>
      </c>
      <c r="N3353" s="6" t="s">
        <v>3355</v>
      </c>
      <c r="R3353" s="6" t="str">
        <f t="shared" si="52"/>
        <v>30288Phường Phạm Ngũ Lão12</v>
      </c>
    </row>
    <row r="3354" spans="1:18">
      <c r="A3354" s="6">
        <v>3353</v>
      </c>
      <c r="B3354" s="6">
        <v>30</v>
      </c>
      <c r="C3354" s="6" t="s">
        <v>3352</v>
      </c>
      <c r="D3354" s="6">
        <v>288</v>
      </c>
      <c r="E3354" s="6" t="s">
        <v>3353</v>
      </c>
      <c r="F3354" s="6">
        <v>10525</v>
      </c>
      <c r="G3354" s="6" t="s">
        <v>285</v>
      </c>
      <c r="H3354" s="6">
        <v>1</v>
      </c>
      <c r="I3354" s="6" t="s">
        <v>251</v>
      </c>
      <c r="J3354" s="6">
        <v>2</v>
      </c>
      <c r="K3354" s="6" t="s">
        <v>252</v>
      </c>
      <c r="L3354" s="8">
        <v>5</v>
      </c>
      <c r="M3354" s="6" t="s">
        <v>251</v>
      </c>
      <c r="N3354" s="6" t="s">
        <v>3355</v>
      </c>
      <c r="R3354" s="6" t="str">
        <f t="shared" si="52"/>
        <v>30288Phường Trần Hưng Đạo12</v>
      </c>
    </row>
    <row r="3355" spans="1:18">
      <c r="A3355" s="6">
        <v>3354</v>
      </c>
      <c r="B3355" s="6">
        <v>30</v>
      </c>
      <c r="C3355" s="6" t="s">
        <v>3352</v>
      </c>
      <c r="D3355" s="6">
        <v>288</v>
      </c>
      <c r="E3355" s="6" t="s">
        <v>3353</v>
      </c>
      <c r="F3355" s="6">
        <v>10528</v>
      </c>
      <c r="G3355" s="6" t="s">
        <v>351</v>
      </c>
      <c r="H3355" s="6">
        <v>1</v>
      </c>
      <c r="I3355" s="6" t="s">
        <v>251</v>
      </c>
      <c r="J3355" s="6">
        <v>2</v>
      </c>
      <c r="K3355" s="6" t="s">
        <v>252</v>
      </c>
      <c r="L3355" s="8">
        <v>5</v>
      </c>
      <c r="M3355" s="6" t="s">
        <v>251</v>
      </c>
      <c r="N3355" s="6" t="s">
        <v>3355</v>
      </c>
      <c r="R3355" s="6" t="str">
        <f t="shared" si="52"/>
        <v>30288Phường Trần Phú12</v>
      </c>
    </row>
    <row r="3356" spans="1:18">
      <c r="A3356" s="6">
        <v>3355</v>
      </c>
      <c r="B3356" s="6">
        <v>30</v>
      </c>
      <c r="C3356" s="6" t="s">
        <v>3352</v>
      </c>
      <c r="D3356" s="6">
        <v>288</v>
      </c>
      <c r="E3356" s="6" t="s">
        <v>3353</v>
      </c>
      <c r="F3356" s="6">
        <v>10531</v>
      </c>
      <c r="G3356" s="6" t="s">
        <v>121</v>
      </c>
      <c r="H3356" s="6">
        <v>1</v>
      </c>
      <c r="I3356" s="6" t="s">
        <v>251</v>
      </c>
      <c r="J3356" s="6">
        <v>2</v>
      </c>
      <c r="K3356" s="6" t="s">
        <v>252</v>
      </c>
      <c r="L3356" s="8">
        <v>5</v>
      </c>
      <c r="M3356" s="6" t="s">
        <v>251</v>
      </c>
      <c r="N3356" s="6" t="s">
        <v>3355</v>
      </c>
      <c r="R3356" s="6" t="str">
        <f t="shared" si="52"/>
        <v>30288Phường Thanh Bình12</v>
      </c>
    </row>
    <row r="3357" spans="1:18">
      <c r="A3357" s="6">
        <v>3356</v>
      </c>
      <c r="B3357" s="6">
        <v>30</v>
      </c>
      <c r="C3357" s="6" t="s">
        <v>3352</v>
      </c>
      <c r="D3357" s="6">
        <v>288</v>
      </c>
      <c r="E3357" s="6" t="s">
        <v>3353</v>
      </c>
      <c r="F3357" s="6">
        <v>10532</v>
      </c>
      <c r="G3357" s="6" t="s">
        <v>3360</v>
      </c>
      <c r="H3357" s="6">
        <v>1</v>
      </c>
      <c r="I3357" s="6" t="s">
        <v>251</v>
      </c>
      <c r="J3357" s="6">
        <v>2</v>
      </c>
      <c r="K3357" s="6" t="s">
        <v>252</v>
      </c>
      <c r="L3357" s="8">
        <v>5</v>
      </c>
      <c r="M3357" s="6" t="s">
        <v>251</v>
      </c>
      <c r="N3357" s="6" t="s">
        <v>3355</v>
      </c>
      <c r="R3357" s="6" t="str">
        <f t="shared" si="52"/>
        <v>30288Phường Tân Bình12</v>
      </c>
    </row>
    <row r="3358" spans="1:18">
      <c r="A3358" s="6">
        <v>3357</v>
      </c>
      <c r="B3358" s="6">
        <v>30</v>
      </c>
      <c r="C3358" s="6" t="s">
        <v>3352</v>
      </c>
      <c r="D3358" s="6">
        <v>288</v>
      </c>
      <c r="E3358" s="6" t="s">
        <v>3353</v>
      </c>
      <c r="F3358" s="6">
        <v>10534</v>
      </c>
      <c r="G3358" s="6" t="s">
        <v>3361</v>
      </c>
      <c r="H3358" s="6">
        <v>1</v>
      </c>
      <c r="I3358" s="6" t="s">
        <v>251</v>
      </c>
      <c r="J3358" s="6">
        <v>2</v>
      </c>
      <c r="K3358" s="6" t="s">
        <v>252</v>
      </c>
      <c r="L3358" s="8">
        <v>5</v>
      </c>
      <c r="M3358" s="6" t="s">
        <v>251</v>
      </c>
      <c r="N3358" s="6" t="s">
        <v>3355</v>
      </c>
      <c r="R3358" s="6" t="str">
        <f t="shared" si="52"/>
        <v>30288Phường Lê Thanh Nghị12</v>
      </c>
    </row>
    <row r="3359" spans="1:18">
      <c r="A3359" s="6">
        <v>3358</v>
      </c>
      <c r="B3359" s="6">
        <v>30</v>
      </c>
      <c r="C3359" s="6" t="s">
        <v>3352</v>
      </c>
      <c r="D3359" s="6">
        <v>288</v>
      </c>
      <c r="E3359" s="6" t="s">
        <v>3353</v>
      </c>
      <c r="F3359" s="6">
        <v>10537</v>
      </c>
      <c r="G3359" s="6" t="s">
        <v>3362</v>
      </c>
      <c r="H3359" s="6">
        <v>1</v>
      </c>
      <c r="I3359" s="6" t="s">
        <v>251</v>
      </c>
      <c r="J3359" s="6">
        <v>2</v>
      </c>
      <c r="K3359" s="6" t="s">
        <v>252</v>
      </c>
      <c r="L3359" s="8">
        <v>5</v>
      </c>
      <c r="M3359" s="6" t="s">
        <v>251</v>
      </c>
      <c r="N3359" s="6" t="s">
        <v>3355</v>
      </c>
      <c r="R3359" s="6" t="str">
        <f t="shared" si="52"/>
        <v>30288Phường Hải Tân12</v>
      </c>
    </row>
    <row r="3360" spans="1:18">
      <c r="A3360" s="6">
        <v>3359</v>
      </c>
      <c r="B3360" s="6">
        <v>30</v>
      </c>
      <c r="C3360" s="6" t="s">
        <v>3352</v>
      </c>
      <c r="D3360" s="6">
        <v>288</v>
      </c>
      <c r="E3360" s="6" t="s">
        <v>3353</v>
      </c>
      <c r="F3360" s="6">
        <v>10540</v>
      </c>
      <c r="G3360" s="6" t="s">
        <v>3363</v>
      </c>
      <c r="H3360" s="6">
        <v>1</v>
      </c>
      <c r="I3360" s="6" t="s">
        <v>251</v>
      </c>
      <c r="J3360" s="6">
        <v>2</v>
      </c>
      <c r="K3360" s="6" t="s">
        <v>252</v>
      </c>
      <c r="L3360" s="8">
        <v>5</v>
      </c>
      <c r="M3360" s="6" t="s">
        <v>251</v>
      </c>
      <c r="N3360" s="6" t="s">
        <v>3355</v>
      </c>
      <c r="R3360" s="6" t="str">
        <f t="shared" si="52"/>
        <v>30288Phường Tứ Minh12</v>
      </c>
    </row>
    <row r="3361" spans="1:18">
      <c r="A3361" s="6">
        <v>3360</v>
      </c>
      <c r="B3361" s="6">
        <v>30</v>
      </c>
      <c r="C3361" s="6" t="s">
        <v>3352</v>
      </c>
      <c r="D3361" s="6">
        <v>288</v>
      </c>
      <c r="E3361" s="6" t="s">
        <v>3353</v>
      </c>
      <c r="F3361" s="6">
        <v>10543</v>
      </c>
      <c r="G3361" s="6" t="s">
        <v>3364</v>
      </c>
      <c r="H3361" s="6">
        <v>1</v>
      </c>
      <c r="I3361" s="6" t="s">
        <v>251</v>
      </c>
      <c r="J3361" s="6">
        <v>2</v>
      </c>
      <c r="K3361" s="6" t="s">
        <v>252</v>
      </c>
      <c r="L3361" s="8">
        <v>5</v>
      </c>
      <c r="M3361" s="6" t="s">
        <v>251</v>
      </c>
      <c r="N3361" s="6" t="s">
        <v>3355</v>
      </c>
      <c r="R3361" s="6" t="str">
        <f t="shared" si="52"/>
        <v>30288Phường Việt Hoà12</v>
      </c>
    </row>
    <row r="3362" spans="1:18">
      <c r="A3362" s="6">
        <v>3361</v>
      </c>
      <c r="B3362" s="6">
        <v>30</v>
      </c>
      <c r="C3362" s="6" t="s">
        <v>3352</v>
      </c>
      <c r="D3362" s="6">
        <v>288</v>
      </c>
      <c r="E3362" s="6" t="s">
        <v>3353</v>
      </c>
      <c r="F3362" s="6">
        <v>10660</v>
      </c>
      <c r="G3362" s="6" t="s">
        <v>3365</v>
      </c>
      <c r="H3362" s="6">
        <v>1</v>
      </c>
      <c r="I3362" s="6" t="s">
        <v>251</v>
      </c>
      <c r="J3362" s="6">
        <v>2</v>
      </c>
      <c r="K3362" s="6" t="s">
        <v>252</v>
      </c>
      <c r="L3362" s="8">
        <v>5</v>
      </c>
      <c r="M3362" s="6" t="s">
        <v>251</v>
      </c>
      <c r="N3362" s="6" t="s">
        <v>3355</v>
      </c>
      <c r="R3362" s="6" t="str">
        <f t="shared" si="52"/>
        <v>30288Phường Ái Quốc12</v>
      </c>
    </row>
    <row r="3363" spans="1:18">
      <c r="A3363" s="6">
        <v>3362</v>
      </c>
      <c r="B3363" s="6">
        <v>30</v>
      </c>
      <c r="C3363" s="6" t="s">
        <v>3352</v>
      </c>
      <c r="D3363" s="6">
        <v>288</v>
      </c>
      <c r="E3363" s="6" t="s">
        <v>3353</v>
      </c>
      <c r="F3363" s="6">
        <v>10663</v>
      </c>
      <c r="G3363" s="6" t="s">
        <v>597</v>
      </c>
      <c r="H3363" s="6">
        <v>2</v>
      </c>
      <c r="I3363" s="6" t="s">
        <v>297</v>
      </c>
      <c r="J3363" s="6">
        <v>2</v>
      </c>
      <c r="K3363" s="6" t="s">
        <v>252</v>
      </c>
      <c r="L3363" s="8">
        <v>6</v>
      </c>
      <c r="M3363" s="6" t="s">
        <v>297</v>
      </c>
      <c r="N3363" s="6" t="s">
        <v>3355</v>
      </c>
      <c r="R3363" s="6" t="str">
        <f t="shared" si="52"/>
        <v>30288Xã An Thượng22</v>
      </c>
    </row>
    <row r="3364" spans="1:18">
      <c r="A3364" s="6">
        <v>3363</v>
      </c>
      <c r="B3364" s="6">
        <v>30</v>
      </c>
      <c r="C3364" s="6" t="s">
        <v>3352</v>
      </c>
      <c r="D3364" s="6">
        <v>288</v>
      </c>
      <c r="E3364" s="6" t="s">
        <v>3353</v>
      </c>
      <c r="F3364" s="6">
        <v>10672</v>
      </c>
      <c r="G3364" s="6" t="s">
        <v>319</v>
      </c>
      <c r="H3364" s="6">
        <v>1</v>
      </c>
      <c r="I3364" s="6" t="s">
        <v>251</v>
      </c>
      <c r="J3364" s="6">
        <v>2</v>
      </c>
      <c r="K3364" s="6" t="s">
        <v>252</v>
      </c>
      <c r="L3364" s="8">
        <v>5</v>
      </c>
      <c r="M3364" s="6" t="s">
        <v>251</v>
      </c>
      <c r="N3364" s="6" t="s">
        <v>3355</v>
      </c>
      <c r="R3364" s="6" t="str">
        <f t="shared" si="52"/>
        <v>30288Phường Nam Đồng12</v>
      </c>
    </row>
    <row r="3365" spans="1:18">
      <c r="A3365" s="6">
        <v>3364</v>
      </c>
      <c r="B3365" s="6">
        <v>30</v>
      </c>
      <c r="C3365" s="6" t="s">
        <v>3352</v>
      </c>
      <c r="D3365" s="6">
        <v>288</v>
      </c>
      <c r="E3365" s="6" t="s">
        <v>3353</v>
      </c>
      <c r="F3365" s="6">
        <v>10822</v>
      </c>
      <c r="G3365" s="6" t="s">
        <v>1382</v>
      </c>
      <c r="H3365" s="6">
        <v>2</v>
      </c>
      <c r="I3365" s="6" t="s">
        <v>297</v>
      </c>
      <c r="J3365" s="6">
        <v>2</v>
      </c>
      <c r="K3365" s="6" t="s">
        <v>252</v>
      </c>
      <c r="L3365" s="8">
        <v>6</v>
      </c>
      <c r="M3365" s="6" t="s">
        <v>297</v>
      </c>
      <c r="N3365" s="6" t="s">
        <v>3355</v>
      </c>
      <c r="R3365" s="6" t="str">
        <f t="shared" si="52"/>
        <v>30288Xã Quyết Thắng22</v>
      </c>
    </row>
    <row r="3366" spans="1:18">
      <c r="A3366" s="6">
        <v>3365</v>
      </c>
      <c r="B3366" s="6">
        <v>30</v>
      </c>
      <c r="C3366" s="6" t="s">
        <v>3352</v>
      </c>
      <c r="D3366" s="6">
        <v>288</v>
      </c>
      <c r="E3366" s="6" t="s">
        <v>3353</v>
      </c>
      <c r="F3366" s="6">
        <v>10837</v>
      </c>
      <c r="G3366" s="6" t="s">
        <v>3366</v>
      </c>
      <c r="H3366" s="6">
        <v>2</v>
      </c>
      <c r="I3366" s="6" t="s">
        <v>297</v>
      </c>
      <c r="J3366" s="6">
        <v>2</v>
      </c>
      <c r="K3366" s="6" t="s">
        <v>252</v>
      </c>
      <c r="L3366" s="8">
        <v>6</v>
      </c>
      <c r="M3366" s="6" t="s">
        <v>297</v>
      </c>
      <c r="N3366" s="6" t="s">
        <v>3355</v>
      </c>
      <c r="R3366" s="6" t="str">
        <f t="shared" si="52"/>
        <v>30288Xã Tiền Tiến22</v>
      </c>
    </row>
    <row r="3367" spans="1:18">
      <c r="A3367" s="6">
        <v>3366</v>
      </c>
      <c r="B3367" s="6">
        <v>30</v>
      </c>
      <c r="C3367" s="6" t="s">
        <v>3352</v>
      </c>
      <c r="D3367" s="6">
        <v>288</v>
      </c>
      <c r="E3367" s="6" t="s">
        <v>3353</v>
      </c>
      <c r="F3367" s="6">
        <v>11002</v>
      </c>
      <c r="G3367" s="6" t="s">
        <v>3367</v>
      </c>
      <c r="H3367" s="6">
        <v>1</v>
      </c>
      <c r="I3367" s="6" t="s">
        <v>251</v>
      </c>
      <c r="J3367" s="6">
        <v>2</v>
      </c>
      <c r="K3367" s="6" t="s">
        <v>252</v>
      </c>
      <c r="L3367" s="8">
        <v>5</v>
      </c>
      <c r="M3367" s="6" t="s">
        <v>251</v>
      </c>
      <c r="N3367" s="6" t="s">
        <v>3355</v>
      </c>
      <c r="R3367" s="6" t="str">
        <f t="shared" si="52"/>
        <v>30288Phường Thạch Khôi12</v>
      </c>
    </row>
    <row r="3368" spans="1:18">
      <c r="A3368" s="6">
        <v>3367</v>
      </c>
      <c r="B3368" s="6">
        <v>30</v>
      </c>
      <c r="C3368" s="6" t="s">
        <v>3352</v>
      </c>
      <c r="D3368" s="6">
        <v>288</v>
      </c>
      <c r="E3368" s="6" t="s">
        <v>3353</v>
      </c>
      <c r="F3368" s="6">
        <v>11005</v>
      </c>
      <c r="G3368" s="6" t="s">
        <v>571</v>
      </c>
      <c r="H3368" s="6">
        <v>2</v>
      </c>
      <c r="I3368" s="6" t="s">
        <v>297</v>
      </c>
      <c r="J3368" s="6">
        <v>2</v>
      </c>
      <c r="K3368" s="6" t="s">
        <v>252</v>
      </c>
      <c r="L3368" s="8">
        <v>6</v>
      </c>
      <c r="M3368" s="6" t="s">
        <v>297</v>
      </c>
      <c r="N3368" s="6" t="s">
        <v>3355</v>
      </c>
      <c r="R3368" s="6" t="str">
        <f t="shared" si="52"/>
        <v>30288Xã Liên Hồng22</v>
      </c>
    </row>
    <row r="3369" spans="1:18">
      <c r="A3369" s="6">
        <v>3368</v>
      </c>
      <c r="B3369" s="6">
        <v>30</v>
      </c>
      <c r="C3369" s="6" t="s">
        <v>3352</v>
      </c>
      <c r="D3369" s="6">
        <v>288</v>
      </c>
      <c r="E3369" s="6" t="s">
        <v>3353</v>
      </c>
      <c r="F3369" s="6">
        <v>11011</v>
      </c>
      <c r="G3369" s="6" t="s">
        <v>3368</v>
      </c>
      <c r="H3369" s="6">
        <v>1</v>
      </c>
      <c r="I3369" s="6" t="s">
        <v>251</v>
      </c>
      <c r="J3369" s="6">
        <v>2</v>
      </c>
      <c r="K3369" s="6" t="s">
        <v>252</v>
      </c>
      <c r="L3369" s="8">
        <v>5</v>
      </c>
      <c r="M3369" s="6" t="s">
        <v>251</v>
      </c>
      <c r="N3369" s="6" t="s">
        <v>3355</v>
      </c>
      <c r="R3369" s="6" t="str">
        <f t="shared" si="52"/>
        <v>30288Phường Tân Hưng12</v>
      </c>
    </row>
    <row r="3370" spans="1:18">
      <c r="A3370" s="6">
        <v>3369</v>
      </c>
      <c r="B3370" s="6">
        <v>30</v>
      </c>
      <c r="C3370" s="6" t="s">
        <v>3352</v>
      </c>
      <c r="D3370" s="6">
        <v>288</v>
      </c>
      <c r="E3370" s="6" t="s">
        <v>3353</v>
      </c>
      <c r="F3370" s="6">
        <v>11017</v>
      </c>
      <c r="G3370" s="6" t="s">
        <v>3369</v>
      </c>
      <c r="H3370" s="6">
        <v>2</v>
      </c>
      <c r="I3370" s="6" t="s">
        <v>297</v>
      </c>
      <c r="J3370" s="6">
        <v>2</v>
      </c>
      <c r="K3370" s="6" t="s">
        <v>252</v>
      </c>
      <c r="L3370" s="8">
        <v>6</v>
      </c>
      <c r="M3370" s="6" t="s">
        <v>297</v>
      </c>
      <c r="N3370" s="6" t="s">
        <v>3355</v>
      </c>
      <c r="R3370" s="6" t="str">
        <f t="shared" si="52"/>
        <v>30288Xã Gia Xuyên22</v>
      </c>
    </row>
    <row r="3371" spans="1:18">
      <c r="A3371" s="6">
        <v>3370</v>
      </c>
      <c r="B3371" s="6">
        <v>30</v>
      </c>
      <c r="C3371" s="6" t="s">
        <v>3352</v>
      </c>
      <c r="D3371" s="6">
        <v>288</v>
      </c>
      <c r="E3371" s="6" t="s">
        <v>3353</v>
      </c>
      <c r="F3371" s="6">
        <v>11077</v>
      </c>
      <c r="G3371" s="6" t="s">
        <v>2268</v>
      </c>
      <c r="H3371" s="6">
        <v>2</v>
      </c>
      <c r="I3371" s="6" t="s">
        <v>297</v>
      </c>
      <c r="J3371" s="6">
        <v>2</v>
      </c>
      <c r="K3371" s="6" t="s">
        <v>252</v>
      </c>
      <c r="L3371" s="8">
        <v>6</v>
      </c>
      <c r="M3371" s="6" t="s">
        <v>297</v>
      </c>
      <c r="N3371" s="6" t="s">
        <v>3355</v>
      </c>
      <c r="R3371" s="6" t="str">
        <f t="shared" si="52"/>
        <v>30288Xã Ngọc Sơn22</v>
      </c>
    </row>
    <row r="3372" spans="1:18">
      <c r="A3372" s="6">
        <v>3371</v>
      </c>
      <c r="B3372" s="6">
        <v>30</v>
      </c>
      <c r="C3372" s="6" t="s">
        <v>3352</v>
      </c>
      <c r="D3372" s="6">
        <v>290</v>
      </c>
      <c r="E3372" s="6" t="s">
        <v>3370</v>
      </c>
      <c r="F3372" s="6">
        <v>10546</v>
      </c>
      <c r="G3372" s="6" t="s">
        <v>3371</v>
      </c>
      <c r="H3372" s="6">
        <v>1</v>
      </c>
      <c r="I3372" s="6" t="s">
        <v>251</v>
      </c>
      <c r="J3372" s="6">
        <v>2</v>
      </c>
      <c r="K3372" s="6" t="s">
        <v>252</v>
      </c>
      <c r="L3372" s="8">
        <v>5</v>
      </c>
      <c r="M3372" s="6" t="s">
        <v>251</v>
      </c>
      <c r="N3372" s="6" t="s">
        <v>3355</v>
      </c>
      <c r="R3372" s="6" t="str">
        <f t="shared" si="52"/>
        <v>30290Phường Phả Lại12</v>
      </c>
    </row>
    <row r="3373" spans="1:18">
      <c r="A3373" s="6">
        <v>3372</v>
      </c>
      <c r="B3373" s="6">
        <v>30</v>
      </c>
      <c r="C3373" s="6" t="s">
        <v>3352</v>
      </c>
      <c r="D3373" s="6">
        <v>290</v>
      </c>
      <c r="E3373" s="6" t="s">
        <v>3370</v>
      </c>
      <c r="F3373" s="6">
        <v>10549</v>
      </c>
      <c r="G3373" s="6" t="s">
        <v>3372</v>
      </c>
      <c r="H3373" s="6">
        <v>1</v>
      </c>
      <c r="I3373" s="6" t="s">
        <v>251</v>
      </c>
      <c r="J3373" s="6">
        <v>2</v>
      </c>
      <c r="K3373" s="6" t="s">
        <v>252</v>
      </c>
      <c r="L3373" s="8">
        <v>5</v>
      </c>
      <c r="M3373" s="6" t="s">
        <v>251</v>
      </c>
      <c r="N3373" s="6" t="s">
        <v>3355</v>
      </c>
      <c r="R3373" s="6" t="str">
        <f t="shared" si="52"/>
        <v>30290Phường Sao Đỏ12</v>
      </c>
    </row>
    <row r="3374" spans="1:18">
      <c r="A3374" s="6">
        <v>3373</v>
      </c>
      <c r="B3374" s="6">
        <v>30</v>
      </c>
      <c r="C3374" s="6" t="s">
        <v>3352</v>
      </c>
      <c r="D3374" s="6">
        <v>290</v>
      </c>
      <c r="E3374" s="6" t="s">
        <v>3370</v>
      </c>
      <c r="F3374" s="6">
        <v>10552</v>
      </c>
      <c r="G3374" s="6" t="s">
        <v>3373</v>
      </c>
      <c r="H3374" s="6">
        <v>1</v>
      </c>
      <c r="I3374" s="6" t="s">
        <v>251</v>
      </c>
      <c r="J3374" s="6">
        <v>2</v>
      </c>
      <c r="K3374" s="6" t="s">
        <v>252</v>
      </c>
      <c r="L3374" s="8">
        <v>5</v>
      </c>
      <c r="M3374" s="6" t="s">
        <v>251</v>
      </c>
      <c r="N3374" s="6" t="s">
        <v>3355</v>
      </c>
      <c r="R3374" s="6" t="str">
        <f t="shared" si="52"/>
        <v>30290Phường Bến Tắm12</v>
      </c>
    </row>
    <row r="3375" spans="1:18">
      <c r="A3375" s="6">
        <v>3374</v>
      </c>
      <c r="B3375" s="6">
        <v>30</v>
      </c>
      <c r="C3375" s="6" t="s">
        <v>3352</v>
      </c>
      <c r="D3375" s="6">
        <v>290</v>
      </c>
      <c r="E3375" s="6" t="s">
        <v>3370</v>
      </c>
      <c r="F3375" s="6">
        <v>10555</v>
      </c>
      <c r="G3375" s="6" t="s">
        <v>3374</v>
      </c>
      <c r="H3375" s="6">
        <v>2</v>
      </c>
      <c r="I3375" s="6" t="s">
        <v>297</v>
      </c>
      <c r="J3375" s="6">
        <v>2</v>
      </c>
      <c r="K3375" s="6" t="s">
        <v>252</v>
      </c>
      <c r="L3375" s="8">
        <v>6</v>
      </c>
      <c r="M3375" s="6" t="s">
        <v>297</v>
      </c>
      <c r="N3375" s="6" t="s">
        <v>3355</v>
      </c>
      <c r="R3375" s="6" t="str">
        <f t="shared" si="52"/>
        <v>30290Xã Hoàng Hoa Thám22</v>
      </c>
    </row>
    <row r="3376" spans="1:18">
      <c r="A3376" s="6">
        <v>3375</v>
      </c>
      <c r="B3376" s="6">
        <v>30</v>
      </c>
      <c r="C3376" s="6" t="s">
        <v>3352</v>
      </c>
      <c r="D3376" s="6">
        <v>290</v>
      </c>
      <c r="E3376" s="6" t="s">
        <v>3370</v>
      </c>
      <c r="F3376" s="6">
        <v>10558</v>
      </c>
      <c r="G3376" s="6" t="s">
        <v>3375</v>
      </c>
      <c r="H3376" s="6">
        <v>2</v>
      </c>
      <c r="I3376" s="6" t="s">
        <v>297</v>
      </c>
      <c r="J3376" s="6">
        <v>2</v>
      </c>
      <c r="K3376" s="6" t="s">
        <v>252</v>
      </c>
      <c r="L3376" s="8">
        <v>6</v>
      </c>
      <c r="M3376" s="6" t="s">
        <v>297</v>
      </c>
      <c r="N3376" s="6" t="s">
        <v>3355</v>
      </c>
      <c r="R3376" s="6" t="str">
        <f t="shared" si="52"/>
        <v>30290Xã Bắc An22</v>
      </c>
    </row>
    <row r="3377" spans="1:18">
      <c r="A3377" s="6">
        <v>3376</v>
      </c>
      <c r="B3377" s="6">
        <v>30</v>
      </c>
      <c r="C3377" s="6" t="s">
        <v>3352</v>
      </c>
      <c r="D3377" s="6">
        <v>290</v>
      </c>
      <c r="E3377" s="6" t="s">
        <v>3370</v>
      </c>
      <c r="F3377" s="6">
        <v>10561</v>
      </c>
      <c r="G3377" s="6" t="s">
        <v>1012</v>
      </c>
      <c r="H3377" s="6">
        <v>2</v>
      </c>
      <c r="I3377" s="6" t="s">
        <v>297</v>
      </c>
      <c r="J3377" s="6">
        <v>2</v>
      </c>
      <c r="K3377" s="6" t="s">
        <v>252</v>
      </c>
      <c r="L3377" s="8">
        <v>6</v>
      </c>
      <c r="M3377" s="6" t="s">
        <v>297</v>
      </c>
      <c r="N3377" s="6" t="s">
        <v>3355</v>
      </c>
      <c r="R3377" s="6" t="str">
        <f t="shared" si="52"/>
        <v>30290Xã Hưng Đạo22</v>
      </c>
    </row>
    <row r="3378" spans="1:18">
      <c r="A3378" s="6">
        <v>3377</v>
      </c>
      <c r="B3378" s="6">
        <v>30</v>
      </c>
      <c r="C3378" s="6" t="s">
        <v>3352</v>
      </c>
      <c r="D3378" s="6">
        <v>290</v>
      </c>
      <c r="E3378" s="6" t="s">
        <v>3370</v>
      </c>
      <c r="F3378" s="6">
        <v>10564</v>
      </c>
      <c r="G3378" s="6" t="s">
        <v>720</v>
      </c>
      <c r="H3378" s="6">
        <v>2</v>
      </c>
      <c r="I3378" s="6" t="s">
        <v>297</v>
      </c>
      <c r="J3378" s="6">
        <v>2</v>
      </c>
      <c r="K3378" s="6" t="s">
        <v>252</v>
      </c>
      <c r="L3378" s="8">
        <v>6</v>
      </c>
      <c r="M3378" s="6" t="s">
        <v>297</v>
      </c>
      <c r="N3378" s="6" t="s">
        <v>3355</v>
      </c>
      <c r="R3378" s="6" t="str">
        <f t="shared" si="52"/>
        <v>30290Xã Lê Lợi22</v>
      </c>
    </row>
    <row r="3379" spans="1:18">
      <c r="A3379" s="6">
        <v>3378</v>
      </c>
      <c r="B3379" s="6">
        <v>30</v>
      </c>
      <c r="C3379" s="6" t="s">
        <v>3352</v>
      </c>
      <c r="D3379" s="6">
        <v>290</v>
      </c>
      <c r="E3379" s="6" t="s">
        <v>3370</v>
      </c>
      <c r="F3379" s="6">
        <v>10567</v>
      </c>
      <c r="G3379" s="6" t="s">
        <v>3376</v>
      </c>
      <c r="H3379" s="6">
        <v>1</v>
      </c>
      <c r="I3379" s="6" t="s">
        <v>251</v>
      </c>
      <c r="J3379" s="6">
        <v>2</v>
      </c>
      <c r="K3379" s="6" t="s">
        <v>252</v>
      </c>
      <c r="L3379" s="8">
        <v>5</v>
      </c>
      <c r="M3379" s="6" t="s">
        <v>251</v>
      </c>
      <c r="N3379" s="6" t="s">
        <v>3355</v>
      </c>
      <c r="R3379" s="6" t="str">
        <f t="shared" si="52"/>
        <v>30290Phường Hoàng Tiến12</v>
      </c>
    </row>
    <row r="3380" spans="1:18">
      <c r="A3380" s="6">
        <v>3379</v>
      </c>
      <c r="B3380" s="6">
        <v>30</v>
      </c>
      <c r="C3380" s="6" t="s">
        <v>3352</v>
      </c>
      <c r="D3380" s="6">
        <v>290</v>
      </c>
      <c r="E3380" s="6" t="s">
        <v>3370</v>
      </c>
      <c r="F3380" s="6">
        <v>10570</v>
      </c>
      <c r="G3380" s="6" t="s">
        <v>3377</v>
      </c>
      <c r="H3380" s="6">
        <v>1</v>
      </c>
      <c r="I3380" s="6" t="s">
        <v>251</v>
      </c>
      <c r="J3380" s="6">
        <v>2</v>
      </c>
      <c r="K3380" s="6" t="s">
        <v>252</v>
      </c>
      <c r="L3380" s="8">
        <v>5</v>
      </c>
      <c r="M3380" s="6" t="s">
        <v>251</v>
      </c>
      <c r="N3380" s="6" t="s">
        <v>3355</v>
      </c>
      <c r="R3380" s="6" t="str">
        <f t="shared" si="52"/>
        <v>30290Phường Cộng Hoà12</v>
      </c>
    </row>
    <row r="3381" spans="1:18">
      <c r="A3381" s="6">
        <v>3380</v>
      </c>
      <c r="B3381" s="6">
        <v>30</v>
      </c>
      <c r="C3381" s="6" t="s">
        <v>3352</v>
      </c>
      <c r="D3381" s="6">
        <v>290</v>
      </c>
      <c r="E3381" s="6" t="s">
        <v>3370</v>
      </c>
      <c r="F3381" s="6">
        <v>10573</v>
      </c>
      <c r="G3381" s="6" t="s">
        <v>3378</v>
      </c>
      <c r="H3381" s="6">
        <v>1</v>
      </c>
      <c r="I3381" s="6" t="s">
        <v>251</v>
      </c>
      <c r="J3381" s="6">
        <v>2</v>
      </c>
      <c r="K3381" s="6" t="s">
        <v>252</v>
      </c>
      <c r="L3381" s="8">
        <v>5</v>
      </c>
      <c r="M3381" s="6" t="s">
        <v>251</v>
      </c>
      <c r="N3381" s="6" t="s">
        <v>3355</v>
      </c>
      <c r="R3381" s="6" t="str">
        <f t="shared" si="52"/>
        <v>30290Phường Hoàng Tân12</v>
      </c>
    </row>
    <row r="3382" spans="1:18">
      <c r="A3382" s="6">
        <v>3381</v>
      </c>
      <c r="B3382" s="6">
        <v>30</v>
      </c>
      <c r="C3382" s="6" t="s">
        <v>3352</v>
      </c>
      <c r="D3382" s="6">
        <v>290</v>
      </c>
      <c r="E3382" s="6" t="s">
        <v>3370</v>
      </c>
      <c r="F3382" s="6">
        <v>10576</v>
      </c>
      <c r="G3382" s="6" t="s">
        <v>3379</v>
      </c>
      <c r="H3382" s="6">
        <v>1</v>
      </c>
      <c r="I3382" s="6" t="s">
        <v>251</v>
      </c>
      <c r="J3382" s="6">
        <v>2</v>
      </c>
      <c r="K3382" s="6" t="s">
        <v>252</v>
      </c>
      <c r="L3382" s="8">
        <v>5</v>
      </c>
      <c r="M3382" s="6" t="s">
        <v>251</v>
      </c>
      <c r="N3382" s="6" t="s">
        <v>3355</v>
      </c>
      <c r="R3382" s="6" t="str">
        <f t="shared" si="52"/>
        <v>30290Phường Cổ Thành12</v>
      </c>
    </row>
    <row r="3383" spans="1:18">
      <c r="A3383" s="6">
        <v>3382</v>
      </c>
      <c r="B3383" s="6">
        <v>30</v>
      </c>
      <c r="C3383" s="6" t="s">
        <v>3352</v>
      </c>
      <c r="D3383" s="6">
        <v>290</v>
      </c>
      <c r="E3383" s="6" t="s">
        <v>3370</v>
      </c>
      <c r="F3383" s="6">
        <v>10579</v>
      </c>
      <c r="G3383" s="6" t="s">
        <v>3380</v>
      </c>
      <c r="H3383" s="6">
        <v>1</v>
      </c>
      <c r="I3383" s="6" t="s">
        <v>251</v>
      </c>
      <c r="J3383" s="6">
        <v>2</v>
      </c>
      <c r="K3383" s="6" t="s">
        <v>252</v>
      </c>
      <c r="L3383" s="8">
        <v>5</v>
      </c>
      <c r="M3383" s="6" t="s">
        <v>251</v>
      </c>
      <c r="N3383" s="6" t="s">
        <v>3355</v>
      </c>
      <c r="R3383" s="6" t="str">
        <f t="shared" si="52"/>
        <v>30290Phường Văn An12</v>
      </c>
    </row>
    <row r="3384" spans="1:18">
      <c r="A3384" s="6">
        <v>3383</v>
      </c>
      <c r="B3384" s="6">
        <v>30</v>
      </c>
      <c r="C3384" s="6" t="s">
        <v>3352</v>
      </c>
      <c r="D3384" s="6">
        <v>290</v>
      </c>
      <c r="E3384" s="6" t="s">
        <v>3370</v>
      </c>
      <c r="F3384" s="6">
        <v>10582</v>
      </c>
      <c r="G3384" s="6" t="s">
        <v>3381</v>
      </c>
      <c r="H3384" s="6">
        <v>1</v>
      </c>
      <c r="I3384" s="6" t="s">
        <v>251</v>
      </c>
      <c r="J3384" s="6">
        <v>2</v>
      </c>
      <c r="K3384" s="6" t="s">
        <v>252</v>
      </c>
      <c r="L3384" s="8">
        <v>5</v>
      </c>
      <c r="M3384" s="6" t="s">
        <v>251</v>
      </c>
      <c r="N3384" s="6" t="s">
        <v>3355</v>
      </c>
      <c r="R3384" s="6" t="str">
        <f t="shared" si="52"/>
        <v>30290Phường Chí Minh12</v>
      </c>
    </row>
    <row r="3385" spans="1:18">
      <c r="A3385" s="6">
        <v>3384</v>
      </c>
      <c r="B3385" s="6">
        <v>30</v>
      </c>
      <c r="C3385" s="6" t="s">
        <v>3352</v>
      </c>
      <c r="D3385" s="6">
        <v>290</v>
      </c>
      <c r="E3385" s="6" t="s">
        <v>3370</v>
      </c>
      <c r="F3385" s="6">
        <v>10585</v>
      </c>
      <c r="G3385" s="6" t="s">
        <v>3382</v>
      </c>
      <c r="H3385" s="6">
        <v>1</v>
      </c>
      <c r="I3385" s="6" t="s">
        <v>251</v>
      </c>
      <c r="J3385" s="6">
        <v>2</v>
      </c>
      <c r="K3385" s="6" t="s">
        <v>252</v>
      </c>
      <c r="L3385" s="8">
        <v>5</v>
      </c>
      <c r="M3385" s="6" t="s">
        <v>251</v>
      </c>
      <c r="N3385" s="6" t="s">
        <v>3355</v>
      </c>
      <c r="R3385" s="6" t="str">
        <f t="shared" si="52"/>
        <v>30290Phường Văn Đức12</v>
      </c>
    </row>
    <row r="3386" spans="1:18">
      <c r="A3386" s="6">
        <v>3385</v>
      </c>
      <c r="B3386" s="6">
        <v>30</v>
      </c>
      <c r="C3386" s="6" t="s">
        <v>3352</v>
      </c>
      <c r="D3386" s="6">
        <v>290</v>
      </c>
      <c r="E3386" s="6" t="s">
        <v>3370</v>
      </c>
      <c r="F3386" s="6">
        <v>10588</v>
      </c>
      <c r="G3386" s="6" t="s">
        <v>3383</v>
      </c>
      <c r="H3386" s="6">
        <v>1</v>
      </c>
      <c r="I3386" s="6" t="s">
        <v>251</v>
      </c>
      <c r="J3386" s="6">
        <v>2</v>
      </c>
      <c r="K3386" s="6" t="s">
        <v>252</v>
      </c>
      <c r="L3386" s="8">
        <v>5</v>
      </c>
      <c r="M3386" s="6" t="s">
        <v>251</v>
      </c>
      <c r="N3386" s="6" t="s">
        <v>3355</v>
      </c>
      <c r="R3386" s="6" t="str">
        <f t="shared" si="52"/>
        <v>30290Phường Thái Học12</v>
      </c>
    </row>
    <row r="3387" spans="1:18">
      <c r="A3387" s="6">
        <v>3386</v>
      </c>
      <c r="B3387" s="6">
        <v>30</v>
      </c>
      <c r="C3387" s="6" t="s">
        <v>3352</v>
      </c>
      <c r="D3387" s="6">
        <v>290</v>
      </c>
      <c r="E3387" s="6" t="s">
        <v>3370</v>
      </c>
      <c r="F3387" s="6">
        <v>10591</v>
      </c>
      <c r="G3387" s="6" t="s">
        <v>3384</v>
      </c>
      <c r="H3387" s="6">
        <v>2</v>
      </c>
      <c r="I3387" s="6" t="s">
        <v>297</v>
      </c>
      <c r="J3387" s="6">
        <v>2</v>
      </c>
      <c r="K3387" s="6" t="s">
        <v>252</v>
      </c>
      <c r="L3387" s="8">
        <v>6</v>
      </c>
      <c r="M3387" s="6" t="s">
        <v>297</v>
      </c>
      <c r="N3387" s="6" t="s">
        <v>3355</v>
      </c>
      <c r="R3387" s="6" t="str">
        <f t="shared" si="52"/>
        <v>30290Xã Nhân Huệ22</v>
      </c>
    </row>
    <row r="3388" spans="1:18">
      <c r="A3388" s="6">
        <v>3387</v>
      </c>
      <c r="B3388" s="6">
        <v>30</v>
      </c>
      <c r="C3388" s="6" t="s">
        <v>3352</v>
      </c>
      <c r="D3388" s="6">
        <v>290</v>
      </c>
      <c r="E3388" s="6" t="s">
        <v>3370</v>
      </c>
      <c r="F3388" s="6">
        <v>10594</v>
      </c>
      <c r="G3388" s="6" t="s">
        <v>3385</v>
      </c>
      <c r="H3388" s="6">
        <v>1</v>
      </c>
      <c r="I3388" s="6" t="s">
        <v>251</v>
      </c>
      <c r="J3388" s="6">
        <v>2</v>
      </c>
      <c r="K3388" s="6" t="s">
        <v>252</v>
      </c>
      <c r="L3388" s="8">
        <v>5</v>
      </c>
      <c r="M3388" s="6" t="s">
        <v>251</v>
      </c>
      <c r="N3388" s="6" t="s">
        <v>3355</v>
      </c>
      <c r="R3388" s="6" t="str">
        <f t="shared" si="52"/>
        <v>30290Phường An Lạc12</v>
      </c>
    </row>
    <row r="3389" spans="1:18">
      <c r="A3389" s="6">
        <v>3388</v>
      </c>
      <c r="B3389" s="6">
        <v>30</v>
      </c>
      <c r="C3389" s="6" t="s">
        <v>3352</v>
      </c>
      <c r="D3389" s="6">
        <v>290</v>
      </c>
      <c r="E3389" s="6" t="s">
        <v>3370</v>
      </c>
      <c r="F3389" s="6">
        <v>10600</v>
      </c>
      <c r="G3389" s="6" t="s">
        <v>3386</v>
      </c>
      <c r="H3389" s="6">
        <v>1</v>
      </c>
      <c r="I3389" s="6" t="s">
        <v>251</v>
      </c>
      <c r="J3389" s="6">
        <v>2</v>
      </c>
      <c r="K3389" s="6" t="s">
        <v>252</v>
      </c>
      <c r="L3389" s="8">
        <v>5</v>
      </c>
      <c r="M3389" s="6" t="s">
        <v>251</v>
      </c>
      <c r="N3389" s="6" t="s">
        <v>3355</v>
      </c>
      <c r="R3389" s="6" t="str">
        <f t="shared" si="52"/>
        <v>30290Phường Đồng Lạc12</v>
      </c>
    </row>
    <row r="3390" spans="1:18">
      <c r="A3390" s="6">
        <v>3389</v>
      </c>
      <c r="B3390" s="6">
        <v>30</v>
      </c>
      <c r="C3390" s="6" t="s">
        <v>3352</v>
      </c>
      <c r="D3390" s="6">
        <v>290</v>
      </c>
      <c r="E3390" s="6" t="s">
        <v>3370</v>
      </c>
      <c r="F3390" s="6">
        <v>10603</v>
      </c>
      <c r="G3390" s="6" t="s">
        <v>2924</v>
      </c>
      <c r="H3390" s="6">
        <v>1</v>
      </c>
      <c r="I3390" s="6" t="s">
        <v>251</v>
      </c>
      <c r="J3390" s="6">
        <v>2</v>
      </c>
      <c r="K3390" s="6" t="s">
        <v>252</v>
      </c>
      <c r="L3390" s="8">
        <v>5</v>
      </c>
      <c r="M3390" s="6" t="s">
        <v>251</v>
      </c>
      <c r="N3390" s="6" t="s">
        <v>3355</v>
      </c>
      <c r="R3390" s="6" t="str">
        <f t="shared" si="52"/>
        <v>30290Phường Tân Dân12</v>
      </c>
    </row>
    <row r="3391" spans="1:18">
      <c r="A3391" s="6">
        <v>3390</v>
      </c>
      <c r="B3391" s="6">
        <v>30</v>
      </c>
      <c r="C3391" s="6" t="s">
        <v>3352</v>
      </c>
      <c r="D3391" s="6">
        <v>291</v>
      </c>
      <c r="E3391" s="6" t="s">
        <v>3387</v>
      </c>
      <c r="F3391" s="6">
        <v>10606</v>
      </c>
      <c r="G3391" s="6" t="s">
        <v>3388</v>
      </c>
      <c r="H3391" s="6">
        <v>1</v>
      </c>
      <c r="I3391" s="6" t="s">
        <v>251</v>
      </c>
      <c r="J3391" s="6">
        <v>2</v>
      </c>
      <c r="K3391" s="6" t="s">
        <v>252</v>
      </c>
      <c r="L3391" s="8">
        <v>5</v>
      </c>
      <c r="M3391" s="6" t="s">
        <v>251</v>
      </c>
      <c r="N3391" s="6" t="s">
        <v>3355</v>
      </c>
      <c r="R3391" s="6" t="str">
        <f t="shared" si="52"/>
        <v>30291Thị trấn Nam Sách12</v>
      </c>
    </row>
    <row r="3392" spans="1:18">
      <c r="A3392" s="6">
        <v>3391</v>
      </c>
      <c r="B3392" s="6">
        <v>30</v>
      </c>
      <c r="C3392" s="6" t="s">
        <v>3352</v>
      </c>
      <c r="D3392" s="6">
        <v>291</v>
      </c>
      <c r="E3392" s="6" t="s">
        <v>3387</v>
      </c>
      <c r="F3392" s="6">
        <v>10609</v>
      </c>
      <c r="G3392" s="6" t="s">
        <v>3389</v>
      </c>
      <c r="H3392" s="6">
        <v>2</v>
      </c>
      <c r="I3392" s="6" t="s">
        <v>297</v>
      </c>
      <c r="J3392" s="6">
        <v>2</v>
      </c>
      <c r="K3392" s="6" t="s">
        <v>252</v>
      </c>
      <c r="L3392" s="8">
        <v>6</v>
      </c>
      <c r="M3392" s="6" t="s">
        <v>297</v>
      </c>
      <c r="N3392" s="6" t="s">
        <v>3355</v>
      </c>
      <c r="R3392" s="6" t="str">
        <f t="shared" si="52"/>
        <v>30291Xã Nam Hưng22</v>
      </c>
    </row>
    <row r="3393" spans="1:18">
      <c r="A3393" s="6">
        <v>3392</v>
      </c>
      <c r="B3393" s="6">
        <v>30</v>
      </c>
      <c r="C3393" s="6" t="s">
        <v>3352</v>
      </c>
      <c r="D3393" s="6">
        <v>291</v>
      </c>
      <c r="E3393" s="6" t="s">
        <v>3387</v>
      </c>
      <c r="F3393" s="6">
        <v>10612</v>
      </c>
      <c r="G3393" s="6" t="s">
        <v>3390</v>
      </c>
      <c r="H3393" s="6">
        <v>2</v>
      </c>
      <c r="I3393" s="6" t="s">
        <v>297</v>
      </c>
      <c r="J3393" s="6">
        <v>2</v>
      </c>
      <c r="K3393" s="6" t="s">
        <v>252</v>
      </c>
      <c r="L3393" s="8">
        <v>6</v>
      </c>
      <c r="M3393" s="6" t="s">
        <v>297</v>
      </c>
      <c r="N3393" s="6" t="s">
        <v>3355</v>
      </c>
      <c r="R3393" s="6" t="str">
        <f t="shared" si="52"/>
        <v>30291Xã Nam Tân22</v>
      </c>
    </row>
    <row r="3394" spans="1:18">
      <c r="A3394" s="6">
        <v>3393</v>
      </c>
      <c r="B3394" s="6">
        <v>30</v>
      </c>
      <c r="C3394" s="6" t="s">
        <v>3352</v>
      </c>
      <c r="D3394" s="6">
        <v>291</v>
      </c>
      <c r="E3394" s="6" t="s">
        <v>3387</v>
      </c>
      <c r="F3394" s="6">
        <v>10615</v>
      </c>
      <c r="G3394" s="6" t="s">
        <v>805</v>
      </c>
      <c r="H3394" s="6">
        <v>2</v>
      </c>
      <c r="I3394" s="6" t="s">
        <v>297</v>
      </c>
      <c r="J3394" s="6">
        <v>2</v>
      </c>
      <c r="K3394" s="6" t="s">
        <v>252</v>
      </c>
      <c r="L3394" s="8">
        <v>6</v>
      </c>
      <c r="M3394" s="6" t="s">
        <v>297</v>
      </c>
      <c r="N3394" s="6" t="s">
        <v>3355</v>
      </c>
      <c r="R3394" s="6" t="str">
        <f t="shared" si="52"/>
        <v>30291Xã Hợp Tiến22</v>
      </c>
    </row>
    <row r="3395" spans="1:18">
      <c r="A3395" s="6">
        <v>3394</v>
      </c>
      <c r="B3395" s="6">
        <v>30</v>
      </c>
      <c r="C3395" s="6" t="s">
        <v>3352</v>
      </c>
      <c r="D3395" s="6">
        <v>291</v>
      </c>
      <c r="E3395" s="6" t="s">
        <v>3387</v>
      </c>
      <c r="F3395" s="6">
        <v>10618</v>
      </c>
      <c r="G3395" s="6" t="s">
        <v>3391</v>
      </c>
      <c r="H3395" s="6">
        <v>2</v>
      </c>
      <c r="I3395" s="6" t="s">
        <v>297</v>
      </c>
      <c r="J3395" s="6">
        <v>2</v>
      </c>
      <c r="K3395" s="6" t="s">
        <v>252</v>
      </c>
      <c r="L3395" s="8">
        <v>6</v>
      </c>
      <c r="M3395" s="6" t="s">
        <v>297</v>
      </c>
      <c r="N3395" s="6" t="s">
        <v>3355</v>
      </c>
      <c r="R3395" s="6" t="str">
        <f t="shared" ref="R3395:R3458" si="53">CONCATENATE(B3395,D3395,G3395,H3395,J3395)</f>
        <v>30291Xã Hiệp Cát22</v>
      </c>
    </row>
    <row r="3396" spans="1:18">
      <c r="A3396" s="6">
        <v>3395</v>
      </c>
      <c r="B3396" s="6">
        <v>30</v>
      </c>
      <c r="C3396" s="6" t="s">
        <v>3352</v>
      </c>
      <c r="D3396" s="6">
        <v>291</v>
      </c>
      <c r="E3396" s="6" t="s">
        <v>3387</v>
      </c>
      <c r="F3396" s="6">
        <v>10621</v>
      </c>
      <c r="G3396" s="6" t="s">
        <v>3392</v>
      </c>
      <c r="H3396" s="6">
        <v>2</v>
      </c>
      <c r="I3396" s="6" t="s">
        <v>297</v>
      </c>
      <c r="J3396" s="6">
        <v>2</v>
      </c>
      <c r="K3396" s="6" t="s">
        <v>252</v>
      </c>
      <c r="L3396" s="8">
        <v>6</v>
      </c>
      <c r="M3396" s="6" t="s">
        <v>297</v>
      </c>
      <c r="N3396" s="6" t="s">
        <v>3355</v>
      </c>
      <c r="R3396" s="6" t="str">
        <f t="shared" si="53"/>
        <v>30291Xã Thanh Quang22</v>
      </c>
    </row>
    <row r="3397" spans="1:18">
      <c r="A3397" s="6">
        <v>3396</v>
      </c>
      <c r="B3397" s="6">
        <v>30</v>
      </c>
      <c r="C3397" s="6" t="s">
        <v>3352</v>
      </c>
      <c r="D3397" s="6">
        <v>291</v>
      </c>
      <c r="E3397" s="6" t="s">
        <v>3387</v>
      </c>
      <c r="F3397" s="6">
        <v>10624</v>
      </c>
      <c r="G3397" s="6" t="s">
        <v>3393</v>
      </c>
      <c r="H3397" s="6">
        <v>2</v>
      </c>
      <c r="I3397" s="6" t="s">
        <v>297</v>
      </c>
      <c r="J3397" s="6">
        <v>2</v>
      </c>
      <c r="K3397" s="6" t="s">
        <v>252</v>
      </c>
      <c r="L3397" s="8">
        <v>6</v>
      </c>
      <c r="M3397" s="6" t="s">
        <v>297</v>
      </c>
      <c r="N3397" s="6" t="s">
        <v>3355</v>
      </c>
      <c r="R3397" s="6" t="str">
        <f t="shared" si="53"/>
        <v>30291Xã Quốc Tuấn22</v>
      </c>
    </row>
    <row r="3398" spans="1:18">
      <c r="A3398" s="6">
        <v>3397</v>
      </c>
      <c r="B3398" s="6">
        <v>30</v>
      </c>
      <c r="C3398" s="6" t="s">
        <v>3352</v>
      </c>
      <c r="D3398" s="6">
        <v>291</v>
      </c>
      <c r="E3398" s="6" t="s">
        <v>3387</v>
      </c>
      <c r="F3398" s="6">
        <v>10627</v>
      </c>
      <c r="G3398" s="6" t="s">
        <v>3394</v>
      </c>
      <c r="H3398" s="6">
        <v>2</v>
      </c>
      <c r="I3398" s="6" t="s">
        <v>297</v>
      </c>
      <c r="J3398" s="6">
        <v>2</v>
      </c>
      <c r="K3398" s="6" t="s">
        <v>252</v>
      </c>
      <c r="L3398" s="8">
        <v>6</v>
      </c>
      <c r="M3398" s="6" t="s">
        <v>297</v>
      </c>
      <c r="N3398" s="6" t="s">
        <v>3355</v>
      </c>
      <c r="R3398" s="6" t="str">
        <f t="shared" si="53"/>
        <v>30291Xã Nam Chính22</v>
      </c>
    </row>
    <row r="3399" spans="1:18">
      <c r="A3399" s="6">
        <v>3398</v>
      </c>
      <c r="B3399" s="6">
        <v>30</v>
      </c>
      <c r="C3399" s="6" t="s">
        <v>3352</v>
      </c>
      <c r="D3399" s="6">
        <v>291</v>
      </c>
      <c r="E3399" s="6" t="s">
        <v>3387</v>
      </c>
      <c r="F3399" s="6">
        <v>10630</v>
      </c>
      <c r="G3399" s="6" t="s">
        <v>2054</v>
      </c>
      <c r="H3399" s="6">
        <v>2</v>
      </c>
      <c r="I3399" s="6" t="s">
        <v>297</v>
      </c>
      <c r="J3399" s="6">
        <v>2</v>
      </c>
      <c r="K3399" s="6" t="s">
        <v>252</v>
      </c>
      <c r="L3399" s="8">
        <v>6</v>
      </c>
      <c r="M3399" s="6" t="s">
        <v>297</v>
      </c>
      <c r="N3399" s="6" t="s">
        <v>3355</v>
      </c>
      <c r="R3399" s="6" t="str">
        <f t="shared" si="53"/>
        <v>30291Xã An Bình22</v>
      </c>
    </row>
    <row r="3400" spans="1:18">
      <c r="A3400" s="6">
        <v>3399</v>
      </c>
      <c r="B3400" s="6">
        <v>30</v>
      </c>
      <c r="C3400" s="6" t="s">
        <v>3352</v>
      </c>
      <c r="D3400" s="6">
        <v>291</v>
      </c>
      <c r="E3400" s="6" t="s">
        <v>3387</v>
      </c>
      <c r="F3400" s="6">
        <v>10633</v>
      </c>
      <c r="G3400" s="6" t="s">
        <v>3395</v>
      </c>
      <c r="H3400" s="6">
        <v>2</v>
      </c>
      <c r="I3400" s="6" t="s">
        <v>297</v>
      </c>
      <c r="J3400" s="6">
        <v>2</v>
      </c>
      <c r="K3400" s="6" t="s">
        <v>252</v>
      </c>
      <c r="L3400" s="8">
        <v>6</v>
      </c>
      <c r="M3400" s="6" t="s">
        <v>297</v>
      </c>
      <c r="N3400" s="6" t="s">
        <v>3355</v>
      </c>
      <c r="R3400" s="6" t="str">
        <f t="shared" si="53"/>
        <v>30291Xã Nam Trung22</v>
      </c>
    </row>
    <row r="3401" spans="1:18">
      <c r="A3401" s="6">
        <v>3400</v>
      </c>
      <c r="B3401" s="6">
        <v>30</v>
      </c>
      <c r="C3401" s="6" t="s">
        <v>3352</v>
      </c>
      <c r="D3401" s="6">
        <v>291</v>
      </c>
      <c r="E3401" s="6" t="s">
        <v>3387</v>
      </c>
      <c r="F3401" s="6">
        <v>10636</v>
      </c>
      <c r="G3401" s="6" t="s">
        <v>2517</v>
      </c>
      <c r="H3401" s="6">
        <v>2</v>
      </c>
      <c r="I3401" s="6" t="s">
        <v>297</v>
      </c>
      <c r="J3401" s="6">
        <v>2</v>
      </c>
      <c r="K3401" s="6" t="s">
        <v>252</v>
      </c>
      <c r="L3401" s="8">
        <v>6</v>
      </c>
      <c r="M3401" s="6" t="s">
        <v>297</v>
      </c>
      <c r="N3401" s="6" t="s">
        <v>3355</v>
      </c>
      <c r="R3401" s="6" t="str">
        <f t="shared" si="53"/>
        <v>30291Xã An Sơn22</v>
      </c>
    </row>
    <row r="3402" spans="1:18">
      <c r="A3402" s="6">
        <v>3401</v>
      </c>
      <c r="B3402" s="6">
        <v>30</v>
      </c>
      <c r="C3402" s="6" t="s">
        <v>3352</v>
      </c>
      <c r="D3402" s="6">
        <v>291</v>
      </c>
      <c r="E3402" s="6" t="s">
        <v>3387</v>
      </c>
      <c r="F3402" s="6">
        <v>10639</v>
      </c>
      <c r="G3402" s="6" t="s">
        <v>614</v>
      </c>
      <c r="H3402" s="6">
        <v>2</v>
      </c>
      <c r="I3402" s="6" t="s">
        <v>297</v>
      </c>
      <c r="J3402" s="6">
        <v>2</v>
      </c>
      <c r="K3402" s="6" t="s">
        <v>252</v>
      </c>
      <c r="L3402" s="8">
        <v>6</v>
      </c>
      <c r="M3402" s="6" t="s">
        <v>297</v>
      </c>
      <c r="N3402" s="6" t="s">
        <v>3355</v>
      </c>
      <c r="R3402" s="6" t="str">
        <f t="shared" si="53"/>
        <v>30291Xã Cộng Hòa22</v>
      </c>
    </row>
    <row r="3403" spans="1:18">
      <c r="A3403" s="6">
        <v>3402</v>
      </c>
      <c r="B3403" s="6">
        <v>30</v>
      </c>
      <c r="C3403" s="6" t="s">
        <v>3352</v>
      </c>
      <c r="D3403" s="6">
        <v>291</v>
      </c>
      <c r="E3403" s="6" t="s">
        <v>3387</v>
      </c>
      <c r="F3403" s="6">
        <v>10642</v>
      </c>
      <c r="G3403" s="6" t="s">
        <v>3396</v>
      </c>
      <c r="H3403" s="6">
        <v>2</v>
      </c>
      <c r="I3403" s="6" t="s">
        <v>297</v>
      </c>
      <c r="J3403" s="6">
        <v>2</v>
      </c>
      <c r="K3403" s="6" t="s">
        <v>252</v>
      </c>
      <c r="L3403" s="8">
        <v>6</v>
      </c>
      <c r="M3403" s="6" t="s">
        <v>297</v>
      </c>
      <c r="N3403" s="6" t="s">
        <v>3355</v>
      </c>
      <c r="R3403" s="6" t="str">
        <f t="shared" si="53"/>
        <v>30291Xã Thái Tân22</v>
      </c>
    </row>
    <row r="3404" spans="1:18">
      <c r="A3404" s="6">
        <v>3403</v>
      </c>
      <c r="B3404" s="6">
        <v>30</v>
      </c>
      <c r="C3404" s="6" t="s">
        <v>3352</v>
      </c>
      <c r="D3404" s="6">
        <v>291</v>
      </c>
      <c r="E3404" s="6" t="s">
        <v>3387</v>
      </c>
      <c r="F3404" s="6">
        <v>10645</v>
      </c>
      <c r="G3404" s="6" t="s">
        <v>3397</v>
      </c>
      <c r="H3404" s="6">
        <v>2</v>
      </c>
      <c r="I3404" s="6" t="s">
        <v>297</v>
      </c>
      <c r="J3404" s="6">
        <v>2</v>
      </c>
      <c r="K3404" s="6" t="s">
        <v>252</v>
      </c>
      <c r="L3404" s="8">
        <v>6</v>
      </c>
      <c r="M3404" s="6" t="s">
        <v>297</v>
      </c>
      <c r="N3404" s="6" t="s">
        <v>3355</v>
      </c>
      <c r="R3404" s="6" t="str">
        <f t="shared" si="53"/>
        <v>30291Xã An Lâm22</v>
      </c>
    </row>
    <row r="3405" spans="1:18">
      <c r="A3405" s="6">
        <v>3404</v>
      </c>
      <c r="B3405" s="6">
        <v>30</v>
      </c>
      <c r="C3405" s="6" t="s">
        <v>3352</v>
      </c>
      <c r="D3405" s="6">
        <v>291</v>
      </c>
      <c r="E3405" s="6" t="s">
        <v>3387</v>
      </c>
      <c r="F3405" s="6">
        <v>10648</v>
      </c>
      <c r="G3405" s="6" t="s">
        <v>3398</v>
      </c>
      <c r="H3405" s="6">
        <v>2</v>
      </c>
      <c r="I3405" s="6" t="s">
        <v>297</v>
      </c>
      <c r="J3405" s="6">
        <v>2</v>
      </c>
      <c r="K3405" s="6" t="s">
        <v>252</v>
      </c>
      <c r="L3405" s="8">
        <v>6</v>
      </c>
      <c r="M3405" s="6" t="s">
        <v>297</v>
      </c>
      <c r="N3405" s="6" t="s">
        <v>3355</v>
      </c>
      <c r="R3405" s="6" t="str">
        <f t="shared" si="53"/>
        <v>30291Xã Phú Điền22</v>
      </c>
    </row>
    <row r="3406" spans="1:18">
      <c r="A3406" s="6">
        <v>3405</v>
      </c>
      <c r="B3406" s="6">
        <v>30</v>
      </c>
      <c r="C3406" s="6" t="s">
        <v>3352</v>
      </c>
      <c r="D3406" s="6">
        <v>291</v>
      </c>
      <c r="E3406" s="6" t="s">
        <v>3387</v>
      </c>
      <c r="F3406" s="6">
        <v>10651</v>
      </c>
      <c r="G3406" s="6" t="s">
        <v>391</v>
      </c>
      <c r="H3406" s="6">
        <v>2</v>
      </c>
      <c r="I3406" s="6" t="s">
        <v>297</v>
      </c>
      <c r="J3406" s="6">
        <v>2</v>
      </c>
      <c r="K3406" s="6" t="s">
        <v>252</v>
      </c>
      <c r="L3406" s="8">
        <v>6</v>
      </c>
      <c r="M3406" s="6" t="s">
        <v>297</v>
      </c>
      <c r="N3406" s="6" t="s">
        <v>3355</v>
      </c>
      <c r="R3406" s="6" t="str">
        <f t="shared" si="53"/>
        <v>30291Xã Nam Hồng22</v>
      </c>
    </row>
    <row r="3407" spans="1:18">
      <c r="A3407" s="6">
        <v>3406</v>
      </c>
      <c r="B3407" s="6">
        <v>30</v>
      </c>
      <c r="C3407" s="6" t="s">
        <v>3352</v>
      </c>
      <c r="D3407" s="6">
        <v>291</v>
      </c>
      <c r="E3407" s="6" t="s">
        <v>3387</v>
      </c>
      <c r="F3407" s="6">
        <v>10654</v>
      </c>
      <c r="G3407" s="6" t="s">
        <v>672</v>
      </c>
      <c r="H3407" s="6">
        <v>2</v>
      </c>
      <c r="I3407" s="6" t="s">
        <v>297</v>
      </c>
      <c r="J3407" s="6">
        <v>2</v>
      </c>
      <c r="K3407" s="6" t="s">
        <v>252</v>
      </c>
      <c r="L3407" s="8">
        <v>6</v>
      </c>
      <c r="M3407" s="6" t="s">
        <v>297</v>
      </c>
      <c r="N3407" s="6" t="s">
        <v>3355</v>
      </c>
      <c r="R3407" s="6" t="str">
        <f t="shared" si="53"/>
        <v>30291Xã Hồng Phong22</v>
      </c>
    </row>
    <row r="3408" spans="1:18">
      <c r="A3408" s="6">
        <v>3407</v>
      </c>
      <c r="B3408" s="6">
        <v>30</v>
      </c>
      <c r="C3408" s="6" t="s">
        <v>3352</v>
      </c>
      <c r="D3408" s="6">
        <v>291</v>
      </c>
      <c r="E3408" s="6" t="s">
        <v>3387</v>
      </c>
      <c r="F3408" s="6">
        <v>10657</v>
      </c>
      <c r="G3408" s="6" t="s">
        <v>676</v>
      </c>
      <c r="H3408" s="6">
        <v>2</v>
      </c>
      <c r="I3408" s="6" t="s">
        <v>297</v>
      </c>
      <c r="J3408" s="6">
        <v>2</v>
      </c>
      <c r="K3408" s="6" t="s">
        <v>252</v>
      </c>
      <c r="L3408" s="8">
        <v>6</v>
      </c>
      <c r="M3408" s="6" t="s">
        <v>297</v>
      </c>
      <c r="N3408" s="6" t="s">
        <v>3355</v>
      </c>
      <c r="R3408" s="6" t="str">
        <f t="shared" si="53"/>
        <v>30291Xã Đồng Lạc22</v>
      </c>
    </row>
    <row r="3409" spans="1:18">
      <c r="A3409" s="6">
        <v>3408</v>
      </c>
      <c r="B3409" s="6">
        <v>30</v>
      </c>
      <c r="C3409" s="6" t="s">
        <v>3352</v>
      </c>
      <c r="D3409" s="6">
        <v>291</v>
      </c>
      <c r="E3409" s="6" t="s">
        <v>3387</v>
      </c>
      <c r="F3409" s="6">
        <v>10666</v>
      </c>
      <c r="G3409" s="6" t="s">
        <v>755</v>
      </c>
      <c r="H3409" s="6">
        <v>2</v>
      </c>
      <c r="I3409" s="6" t="s">
        <v>297</v>
      </c>
      <c r="J3409" s="6">
        <v>2</v>
      </c>
      <c r="K3409" s="6" t="s">
        <v>252</v>
      </c>
      <c r="L3409" s="8">
        <v>6</v>
      </c>
      <c r="M3409" s="6" t="s">
        <v>297</v>
      </c>
      <c r="N3409" s="6" t="s">
        <v>3355</v>
      </c>
      <c r="R3409" s="6" t="str">
        <f t="shared" si="53"/>
        <v>30291Xã Minh Tân22</v>
      </c>
    </row>
    <row r="3410" spans="1:18">
      <c r="A3410" s="6">
        <v>3409</v>
      </c>
      <c r="B3410" s="6">
        <v>30</v>
      </c>
      <c r="C3410" s="6" t="s">
        <v>3352</v>
      </c>
      <c r="D3410" s="6">
        <v>292</v>
      </c>
      <c r="E3410" s="6" t="s">
        <v>3399</v>
      </c>
      <c r="F3410" s="6">
        <v>10675</v>
      </c>
      <c r="G3410" s="6" t="s">
        <v>3400</v>
      </c>
      <c r="H3410" s="6">
        <v>1</v>
      </c>
      <c r="I3410" s="6" t="s">
        <v>251</v>
      </c>
      <c r="J3410" s="6">
        <v>2</v>
      </c>
      <c r="K3410" s="6" t="s">
        <v>252</v>
      </c>
      <c r="L3410" s="8">
        <v>5</v>
      </c>
      <c r="M3410" s="6" t="s">
        <v>251</v>
      </c>
      <c r="N3410" s="6" t="s">
        <v>3355</v>
      </c>
      <c r="R3410" s="6" t="str">
        <f t="shared" si="53"/>
        <v>30292Phường An Lưu12</v>
      </c>
    </row>
    <row r="3411" spans="1:18">
      <c r="A3411" s="6">
        <v>3410</v>
      </c>
      <c r="B3411" s="6">
        <v>30</v>
      </c>
      <c r="C3411" s="6" t="s">
        <v>3352</v>
      </c>
      <c r="D3411" s="6">
        <v>292</v>
      </c>
      <c r="E3411" s="6" t="s">
        <v>3399</v>
      </c>
      <c r="F3411" s="6">
        <v>10678</v>
      </c>
      <c r="G3411" s="6" t="s">
        <v>1126</v>
      </c>
      <c r="H3411" s="6">
        <v>2</v>
      </c>
      <c r="I3411" s="6" t="s">
        <v>297</v>
      </c>
      <c r="J3411" s="6">
        <v>2</v>
      </c>
      <c r="K3411" s="6" t="s">
        <v>252</v>
      </c>
      <c r="L3411" s="8">
        <v>6</v>
      </c>
      <c r="M3411" s="6" t="s">
        <v>297</v>
      </c>
      <c r="N3411" s="6" t="s">
        <v>3355</v>
      </c>
      <c r="R3411" s="6" t="str">
        <f t="shared" si="53"/>
        <v>30292Xã Bạch Đằng22</v>
      </c>
    </row>
    <row r="3412" spans="1:18">
      <c r="A3412" s="6">
        <v>3411</v>
      </c>
      <c r="B3412" s="6">
        <v>30</v>
      </c>
      <c r="C3412" s="6" t="s">
        <v>3352</v>
      </c>
      <c r="D3412" s="6">
        <v>292</v>
      </c>
      <c r="E3412" s="6" t="s">
        <v>3399</v>
      </c>
      <c r="F3412" s="6">
        <v>10681</v>
      </c>
      <c r="G3412" s="6" t="s">
        <v>3401</v>
      </c>
      <c r="H3412" s="6">
        <v>1</v>
      </c>
      <c r="I3412" s="6" t="s">
        <v>251</v>
      </c>
      <c r="J3412" s="6">
        <v>2</v>
      </c>
      <c r="K3412" s="6" t="s">
        <v>252</v>
      </c>
      <c r="L3412" s="8">
        <v>5</v>
      </c>
      <c r="M3412" s="6" t="s">
        <v>251</v>
      </c>
      <c r="N3412" s="6" t="s">
        <v>3355</v>
      </c>
      <c r="R3412" s="6" t="str">
        <f t="shared" si="53"/>
        <v>30292Phường Thất Hùng12</v>
      </c>
    </row>
    <row r="3413" spans="1:18">
      <c r="A3413" s="6">
        <v>3412</v>
      </c>
      <c r="B3413" s="6">
        <v>30</v>
      </c>
      <c r="C3413" s="6" t="s">
        <v>3352</v>
      </c>
      <c r="D3413" s="6">
        <v>292</v>
      </c>
      <c r="E3413" s="6" t="s">
        <v>3399</v>
      </c>
      <c r="F3413" s="6">
        <v>10684</v>
      </c>
      <c r="G3413" s="6" t="s">
        <v>3402</v>
      </c>
      <c r="H3413" s="6">
        <v>2</v>
      </c>
      <c r="I3413" s="6" t="s">
        <v>297</v>
      </c>
      <c r="J3413" s="6">
        <v>2</v>
      </c>
      <c r="K3413" s="6" t="s">
        <v>252</v>
      </c>
      <c r="L3413" s="8">
        <v>6</v>
      </c>
      <c r="M3413" s="6" t="s">
        <v>297</v>
      </c>
      <c r="N3413" s="6" t="s">
        <v>3355</v>
      </c>
      <c r="R3413" s="6" t="str">
        <f t="shared" si="53"/>
        <v>30292Xã Lê Ninh22</v>
      </c>
    </row>
    <row r="3414" spans="1:18">
      <c r="A3414" s="6">
        <v>3413</v>
      </c>
      <c r="B3414" s="6">
        <v>30</v>
      </c>
      <c r="C3414" s="6" t="s">
        <v>3352</v>
      </c>
      <c r="D3414" s="6">
        <v>292</v>
      </c>
      <c r="E3414" s="6" t="s">
        <v>3399</v>
      </c>
      <c r="F3414" s="6">
        <v>10687</v>
      </c>
      <c r="G3414" s="6" t="s">
        <v>3403</v>
      </c>
      <c r="H3414" s="6">
        <v>2</v>
      </c>
      <c r="I3414" s="6" t="s">
        <v>297</v>
      </c>
      <c r="J3414" s="6">
        <v>2</v>
      </c>
      <c r="K3414" s="6" t="s">
        <v>252</v>
      </c>
      <c r="L3414" s="8">
        <v>6</v>
      </c>
      <c r="M3414" s="6" t="s">
        <v>297</v>
      </c>
      <c r="N3414" s="6" t="s">
        <v>3355</v>
      </c>
      <c r="R3414" s="6" t="str">
        <f t="shared" si="53"/>
        <v>30292Xã Hoành Sơn22</v>
      </c>
    </row>
    <row r="3415" spans="1:18">
      <c r="A3415" s="6">
        <v>3414</v>
      </c>
      <c r="B3415" s="6">
        <v>30</v>
      </c>
      <c r="C3415" s="6" t="s">
        <v>3352</v>
      </c>
      <c r="D3415" s="6">
        <v>292</v>
      </c>
      <c r="E3415" s="6" t="s">
        <v>3399</v>
      </c>
      <c r="F3415" s="6">
        <v>10693</v>
      </c>
      <c r="G3415" s="6" t="s">
        <v>3404</v>
      </c>
      <c r="H3415" s="6">
        <v>1</v>
      </c>
      <c r="I3415" s="6" t="s">
        <v>251</v>
      </c>
      <c r="J3415" s="6">
        <v>2</v>
      </c>
      <c r="K3415" s="6" t="s">
        <v>252</v>
      </c>
      <c r="L3415" s="8">
        <v>5</v>
      </c>
      <c r="M3415" s="6" t="s">
        <v>251</v>
      </c>
      <c r="N3415" s="6" t="s">
        <v>3355</v>
      </c>
      <c r="R3415" s="6" t="str">
        <f t="shared" si="53"/>
        <v>30292Phường Phạm Thái12</v>
      </c>
    </row>
    <row r="3416" spans="1:18">
      <c r="A3416" s="6">
        <v>3415</v>
      </c>
      <c r="B3416" s="6">
        <v>30</v>
      </c>
      <c r="C3416" s="6" t="s">
        <v>3352</v>
      </c>
      <c r="D3416" s="6">
        <v>292</v>
      </c>
      <c r="E3416" s="6" t="s">
        <v>3399</v>
      </c>
      <c r="F3416" s="6">
        <v>10696</v>
      </c>
      <c r="G3416" s="6" t="s">
        <v>3405</v>
      </c>
      <c r="H3416" s="6">
        <v>1</v>
      </c>
      <c r="I3416" s="6" t="s">
        <v>251</v>
      </c>
      <c r="J3416" s="6">
        <v>2</v>
      </c>
      <c r="K3416" s="6" t="s">
        <v>252</v>
      </c>
      <c r="L3416" s="8">
        <v>5</v>
      </c>
      <c r="M3416" s="6" t="s">
        <v>251</v>
      </c>
      <c r="N3416" s="6" t="s">
        <v>3355</v>
      </c>
      <c r="R3416" s="6" t="str">
        <f t="shared" si="53"/>
        <v>30292Phường Duy Tân12</v>
      </c>
    </row>
    <row r="3417" spans="1:18">
      <c r="A3417" s="6">
        <v>3416</v>
      </c>
      <c r="B3417" s="6">
        <v>30</v>
      </c>
      <c r="C3417" s="6" t="s">
        <v>3352</v>
      </c>
      <c r="D3417" s="6">
        <v>292</v>
      </c>
      <c r="E3417" s="6" t="s">
        <v>3399</v>
      </c>
      <c r="F3417" s="6">
        <v>10699</v>
      </c>
      <c r="G3417" s="6" t="s">
        <v>2924</v>
      </c>
      <c r="H3417" s="6">
        <v>1</v>
      </c>
      <c r="I3417" s="6" t="s">
        <v>251</v>
      </c>
      <c r="J3417" s="6">
        <v>2</v>
      </c>
      <c r="K3417" s="6" t="s">
        <v>252</v>
      </c>
      <c r="L3417" s="8">
        <v>5</v>
      </c>
      <c r="M3417" s="6" t="s">
        <v>251</v>
      </c>
      <c r="N3417" s="6" t="s">
        <v>3355</v>
      </c>
      <c r="R3417" s="6" t="str">
        <f t="shared" si="53"/>
        <v>30292Phường Tân Dân12</v>
      </c>
    </row>
    <row r="3418" spans="1:18">
      <c r="A3418" s="6">
        <v>3417</v>
      </c>
      <c r="B3418" s="6">
        <v>30</v>
      </c>
      <c r="C3418" s="6" t="s">
        <v>3352</v>
      </c>
      <c r="D3418" s="6">
        <v>292</v>
      </c>
      <c r="E3418" s="6" t="s">
        <v>3399</v>
      </c>
      <c r="F3418" s="6">
        <v>10702</v>
      </c>
      <c r="G3418" s="6" t="s">
        <v>2004</v>
      </c>
      <c r="H3418" s="6">
        <v>1</v>
      </c>
      <c r="I3418" s="6" t="s">
        <v>251</v>
      </c>
      <c r="J3418" s="6">
        <v>2</v>
      </c>
      <c r="K3418" s="6" t="s">
        <v>252</v>
      </c>
      <c r="L3418" s="8">
        <v>5</v>
      </c>
      <c r="M3418" s="6" t="s">
        <v>251</v>
      </c>
      <c r="N3418" s="6" t="s">
        <v>3355</v>
      </c>
      <c r="R3418" s="6" t="str">
        <f t="shared" si="53"/>
        <v>30292Phường Minh Tân12</v>
      </c>
    </row>
    <row r="3419" spans="1:18">
      <c r="A3419" s="6">
        <v>3418</v>
      </c>
      <c r="B3419" s="6">
        <v>30</v>
      </c>
      <c r="C3419" s="6" t="s">
        <v>3352</v>
      </c>
      <c r="D3419" s="6">
        <v>292</v>
      </c>
      <c r="E3419" s="6" t="s">
        <v>3399</v>
      </c>
      <c r="F3419" s="6">
        <v>10705</v>
      </c>
      <c r="G3419" s="6" t="s">
        <v>1142</v>
      </c>
      <c r="H3419" s="6">
        <v>2</v>
      </c>
      <c r="I3419" s="6" t="s">
        <v>297</v>
      </c>
      <c r="J3419" s="6">
        <v>2</v>
      </c>
      <c r="K3419" s="6" t="s">
        <v>252</v>
      </c>
      <c r="L3419" s="8">
        <v>6</v>
      </c>
      <c r="M3419" s="6" t="s">
        <v>297</v>
      </c>
      <c r="N3419" s="6" t="s">
        <v>3355</v>
      </c>
      <c r="R3419" s="6" t="str">
        <f t="shared" si="53"/>
        <v>30292Xã Quang Thành22</v>
      </c>
    </row>
    <row r="3420" spans="1:18">
      <c r="A3420" s="6">
        <v>3419</v>
      </c>
      <c r="B3420" s="6">
        <v>30</v>
      </c>
      <c r="C3420" s="6" t="s">
        <v>3352</v>
      </c>
      <c r="D3420" s="6">
        <v>292</v>
      </c>
      <c r="E3420" s="6" t="s">
        <v>3399</v>
      </c>
      <c r="F3420" s="6">
        <v>10708</v>
      </c>
      <c r="G3420" s="6" t="s">
        <v>2742</v>
      </c>
      <c r="H3420" s="6">
        <v>2</v>
      </c>
      <c r="I3420" s="6" t="s">
        <v>297</v>
      </c>
      <c r="J3420" s="6">
        <v>2</v>
      </c>
      <c r="K3420" s="6" t="s">
        <v>252</v>
      </c>
      <c r="L3420" s="8">
        <v>6</v>
      </c>
      <c r="M3420" s="6" t="s">
        <v>297</v>
      </c>
      <c r="N3420" s="6" t="s">
        <v>3355</v>
      </c>
      <c r="R3420" s="6" t="str">
        <f t="shared" si="53"/>
        <v>30292Xã Hiệp Hòa22</v>
      </c>
    </row>
    <row r="3421" spans="1:18">
      <c r="A3421" s="6">
        <v>3420</v>
      </c>
      <c r="B3421" s="6">
        <v>30</v>
      </c>
      <c r="C3421" s="6" t="s">
        <v>3352</v>
      </c>
      <c r="D3421" s="6">
        <v>292</v>
      </c>
      <c r="E3421" s="6" t="s">
        <v>3399</v>
      </c>
      <c r="F3421" s="6">
        <v>10714</v>
      </c>
      <c r="G3421" s="6" t="s">
        <v>3406</v>
      </c>
      <c r="H3421" s="6">
        <v>1</v>
      </c>
      <c r="I3421" s="6" t="s">
        <v>251</v>
      </c>
      <c r="J3421" s="6">
        <v>2</v>
      </c>
      <c r="K3421" s="6" t="s">
        <v>252</v>
      </c>
      <c r="L3421" s="8">
        <v>5</v>
      </c>
      <c r="M3421" s="6" t="s">
        <v>251</v>
      </c>
      <c r="N3421" s="6" t="s">
        <v>3355</v>
      </c>
      <c r="R3421" s="6" t="str">
        <f t="shared" si="53"/>
        <v>30292Phường Phú Thứ12</v>
      </c>
    </row>
    <row r="3422" spans="1:18">
      <c r="A3422" s="6">
        <v>3421</v>
      </c>
      <c r="B3422" s="6">
        <v>30</v>
      </c>
      <c r="C3422" s="6" t="s">
        <v>3352</v>
      </c>
      <c r="D3422" s="6">
        <v>292</v>
      </c>
      <c r="E3422" s="6" t="s">
        <v>3399</v>
      </c>
      <c r="F3422" s="6">
        <v>10717</v>
      </c>
      <c r="G3422" s="6" t="s">
        <v>3407</v>
      </c>
      <c r="H3422" s="6">
        <v>2</v>
      </c>
      <c r="I3422" s="6" t="s">
        <v>297</v>
      </c>
      <c r="J3422" s="6">
        <v>2</v>
      </c>
      <c r="K3422" s="6" t="s">
        <v>252</v>
      </c>
      <c r="L3422" s="8">
        <v>6</v>
      </c>
      <c r="M3422" s="6" t="s">
        <v>297</v>
      </c>
      <c r="N3422" s="6" t="s">
        <v>3355</v>
      </c>
      <c r="R3422" s="6" t="str">
        <f t="shared" si="53"/>
        <v>30292Xã Thăng Long22</v>
      </c>
    </row>
    <row r="3423" spans="1:18">
      <c r="A3423" s="6">
        <v>3422</v>
      </c>
      <c r="B3423" s="6">
        <v>30</v>
      </c>
      <c r="C3423" s="6" t="s">
        <v>3352</v>
      </c>
      <c r="D3423" s="6">
        <v>292</v>
      </c>
      <c r="E3423" s="6" t="s">
        <v>3399</v>
      </c>
      <c r="F3423" s="6">
        <v>10720</v>
      </c>
      <c r="G3423" s="6" t="s">
        <v>3408</v>
      </c>
      <c r="H3423" s="6">
        <v>2</v>
      </c>
      <c r="I3423" s="6" t="s">
        <v>297</v>
      </c>
      <c r="J3423" s="6">
        <v>2</v>
      </c>
      <c r="K3423" s="6" t="s">
        <v>252</v>
      </c>
      <c r="L3423" s="8">
        <v>6</v>
      </c>
      <c r="M3423" s="6" t="s">
        <v>297</v>
      </c>
      <c r="N3423" s="6" t="s">
        <v>3355</v>
      </c>
      <c r="R3423" s="6" t="str">
        <f t="shared" si="53"/>
        <v>30292Xã Lạc Long22</v>
      </c>
    </row>
    <row r="3424" spans="1:18">
      <c r="A3424" s="6">
        <v>3423</v>
      </c>
      <c r="B3424" s="6">
        <v>30</v>
      </c>
      <c r="C3424" s="6" t="s">
        <v>3352</v>
      </c>
      <c r="D3424" s="6">
        <v>292</v>
      </c>
      <c r="E3424" s="6" t="s">
        <v>3399</v>
      </c>
      <c r="F3424" s="6">
        <v>10723</v>
      </c>
      <c r="G3424" s="6" t="s">
        <v>3409</v>
      </c>
      <c r="H3424" s="6">
        <v>1</v>
      </c>
      <c r="I3424" s="6" t="s">
        <v>251</v>
      </c>
      <c r="J3424" s="6">
        <v>2</v>
      </c>
      <c r="K3424" s="6" t="s">
        <v>252</v>
      </c>
      <c r="L3424" s="8">
        <v>5</v>
      </c>
      <c r="M3424" s="6" t="s">
        <v>251</v>
      </c>
      <c r="N3424" s="6" t="s">
        <v>3355</v>
      </c>
      <c r="R3424" s="6" t="str">
        <f t="shared" si="53"/>
        <v>30292Phường An Sinh12</v>
      </c>
    </row>
    <row r="3425" spans="1:18">
      <c r="A3425" s="6">
        <v>3424</v>
      </c>
      <c r="B3425" s="6">
        <v>30</v>
      </c>
      <c r="C3425" s="6" t="s">
        <v>3352</v>
      </c>
      <c r="D3425" s="6">
        <v>292</v>
      </c>
      <c r="E3425" s="6" t="s">
        <v>3399</v>
      </c>
      <c r="F3425" s="6">
        <v>10726</v>
      </c>
      <c r="G3425" s="6" t="s">
        <v>3410</v>
      </c>
      <c r="H3425" s="6">
        <v>1</v>
      </c>
      <c r="I3425" s="6" t="s">
        <v>251</v>
      </c>
      <c r="J3425" s="6">
        <v>2</v>
      </c>
      <c r="K3425" s="6" t="s">
        <v>252</v>
      </c>
      <c r="L3425" s="8">
        <v>5</v>
      </c>
      <c r="M3425" s="6" t="s">
        <v>251</v>
      </c>
      <c r="N3425" s="6" t="s">
        <v>3355</v>
      </c>
      <c r="R3425" s="6" t="str">
        <f t="shared" si="53"/>
        <v>30292Phường Hiệp Sơn12</v>
      </c>
    </row>
    <row r="3426" spans="1:18">
      <c r="A3426" s="6">
        <v>3425</v>
      </c>
      <c r="B3426" s="6">
        <v>30</v>
      </c>
      <c r="C3426" s="6" t="s">
        <v>3352</v>
      </c>
      <c r="D3426" s="6">
        <v>292</v>
      </c>
      <c r="E3426" s="6" t="s">
        <v>3399</v>
      </c>
      <c r="F3426" s="6">
        <v>10729</v>
      </c>
      <c r="G3426" s="6" t="s">
        <v>3411</v>
      </c>
      <c r="H3426" s="6">
        <v>2</v>
      </c>
      <c r="I3426" s="6" t="s">
        <v>297</v>
      </c>
      <c r="J3426" s="6">
        <v>2</v>
      </c>
      <c r="K3426" s="6" t="s">
        <v>252</v>
      </c>
      <c r="L3426" s="8">
        <v>6</v>
      </c>
      <c r="M3426" s="6" t="s">
        <v>297</v>
      </c>
      <c r="N3426" s="6" t="s">
        <v>3355</v>
      </c>
      <c r="R3426" s="6" t="str">
        <f t="shared" si="53"/>
        <v>30292Xã Thượng Quận22</v>
      </c>
    </row>
    <row r="3427" spans="1:18">
      <c r="A3427" s="6">
        <v>3426</v>
      </c>
      <c r="B3427" s="6">
        <v>30</v>
      </c>
      <c r="C3427" s="6" t="s">
        <v>3352</v>
      </c>
      <c r="D3427" s="6">
        <v>292</v>
      </c>
      <c r="E3427" s="6" t="s">
        <v>3399</v>
      </c>
      <c r="F3427" s="6">
        <v>10732</v>
      </c>
      <c r="G3427" s="6" t="s">
        <v>3412</v>
      </c>
      <c r="H3427" s="6">
        <v>1</v>
      </c>
      <c r="I3427" s="6" t="s">
        <v>251</v>
      </c>
      <c r="J3427" s="6">
        <v>2</v>
      </c>
      <c r="K3427" s="6" t="s">
        <v>252</v>
      </c>
      <c r="L3427" s="8">
        <v>5</v>
      </c>
      <c r="M3427" s="6" t="s">
        <v>251</v>
      </c>
      <c r="N3427" s="6" t="s">
        <v>3355</v>
      </c>
      <c r="R3427" s="6" t="str">
        <f t="shared" si="53"/>
        <v>30292Phường An Phụ12</v>
      </c>
    </row>
    <row r="3428" spans="1:18">
      <c r="A3428" s="6">
        <v>3427</v>
      </c>
      <c r="B3428" s="6">
        <v>30</v>
      </c>
      <c r="C3428" s="6" t="s">
        <v>3352</v>
      </c>
      <c r="D3428" s="6">
        <v>292</v>
      </c>
      <c r="E3428" s="6" t="s">
        <v>3399</v>
      </c>
      <c r="F3428" s="6">
        <v>10735</v>
      </c>
      <c r="G3428" s="6" t="s">
        <v>3413</v>
      </c>
      <c r="H3428" s="6">
        <v>1</v>
      </c>
      <c r="I3428" s="6" t="s">
        <v>251</v>
      </c>
      <c r="J3428" s="6">
        <v>2</v>
      </c>
      <c r="K3428" s="6" t="s">
        <v>252</v>
      </c>
      <c r="L3428" s="8">
        <v>5</v>
      </c>
      <c r="M3428" s="6" t="s">
        <v>251</v>
      </c>
      <c r="N3428" s="6" t="s">
        <v>3355</v>
      </c>
      <c r="R3428" s="6" t="str">
        <f t="shared" si="53"/>
        <v>30292Phường Hiệp An12</v>
      </c>
    </row>
    <row r="3429" spans="1:18">
      <c r="A3429" s="6">
        <v>3428</v>
      </c>
      <c r="B3429" s="6">
        <v>30</v>
      </c>
      <c r="C3429" s="6" t="s">
        <v>3352</v>
      </c>
      <c r="D3429" s="6">
        <v>292</v>
      </c>
      <c r="E3429" s="6" t="s">
        <v>3399</v>
      </c>
      <c r="F3429" s="6">
        <v>10738</v>
      </c>
      <c r="G3429" s="6" t="s">
        <v>3414</v>
      </c>
      <c r="H3429" s="6">
        <v>1</v>
      </c>
      <c r="I3429" s="6" t="s">
        <v>251</v>
      </c>
      <c r="J3429" s="6">
        <v>2</v>
      </c>
      <c r="K3429" s="6" t="s">
        <v>252</v>
      </c>
      <c r="L3429" s="8">
        <v>5</v>
      </c>
      <c r="M3429" s="6" t="s">
        <v>251</v>
      </c>
      <c r="N3429" s="6" t="s">
        <v>3355</v>
      </c>
      <c r="R3429" s="6" t="str">
        <f t="shared" si="53"/>
        <v>30292Phường Long Xuyên12</v>
      </c>
    </row>
    <row r="3430" spans="1:18">
      <c r="A3430" s="6">
        <v>3429</v>
      </c>
      <c r="B3430" s="6">
        <v>30</v>
      </c>
      <c r="C3430" s="6" t="s">
        <v>3352</v>
      </c>
      <c r="D3430" s="6">
        <v>292</v>
      </c>
      <c r="E3430" s="6" t="s">
        <v>3399</v>
      </c>
      <c r="F3430" s="6">
        <v>10741</v>
      </c>
      <c r="G3430" s="6" t="s">
        <v>3415</v>
      </c>
      <c r="H3430" s="6">
        <v>1</v>
      </c>
      <c r="I3430" s="6" t="s">
        <v>251</v>
      </c>
      <c r="J3430" s="6">
        <v>2</v>
      </c>
      <c r="K3430" s="6" t="s">
        <v>252</v>
      </c>
      <c r="L3430" s="8">
        <v>5</v>
      </c>
      <c r="M3430" s="6" t="s">
        <v>251</v>
      </c>
      <c r="N3430" s="6" t="s">
        <v>3355</v>
      </c>
      <c r="R3430" s="6" t="str">
        <f t="shared" si="53"/>
        <v>30292Phường Thái Thịnh12</v>
      </c>
    </row>
    <row r="3431" spans="1:18">
      <c r="A3431" s="6">
        <v>3430</v>
      </c>
      <c r="B3431" s="6">
        <v>30</v>
      </c>
      <c r="C3431" s="6" t="s">
        <v>3352</v>
      </c>
      <c r="D3431" s="6">
        <v>292</v>
      </c>
      <c r="E3431" s="6" t="s">
        <v>3399</v>
      </c>
      <c r="F3431" s="6">
        <v>10744</v>
      </c>
      <c r="G3431" s="6" t="s">
        <v>3416</v>
      </c>
      <c r="H3431" s="6">
        <v>1</v>
      </c>
      <c r="I3431" s="6" t="s">
        <v>251</v>
      </c>
      <c r="J3431" s="6">
        <v>2</v>
      </c>
      <c r="K3431" s="6" t="s">
        <v>252</v>
      </c>
      <c r="L3431" s="8">
        <v>5</v>
      </c>
      <c r="M3431" s="6" t="s">
        <v>251</v>
      </c>
      <c r="N3431" s="6" t="s">
        <v>3355</v>
      </c>
      <c r="R3431" s="6" t="str">
        <f t="shared" si="53"/>
        <v>30292Phường Hiến Thành12</v>
      </c>
    </row>
    <row r="3432" spans="1:18">
      <c r="A3432" s="6">
        <v>3431</v>
      </c>
      <c r="B3432" s="6">
        <v>30</v>
      </c>
      <c r="C3432" s="6" t="s">
        <v>3352</v>
      </c>
      <c r="D3432" s="6">
        <v>292</v>
      </c>
      <c r="E3432" s="6" t="s">
        <v>3399</v>
      </c>
      <c r="F3432" s="6">
        <v>10747</v>
      </c>
      <c r="G3432" s="6" t="s">
        <v>2554</v>
      </c>
      <c r="H3432" s="6">
        <v>2</v>
      </c>
      <c r="I3432" s="6" t="s">
        <v>297</v>
      </c>
      <c r="J3432" s="6">
        <v>2</v>
      </c>
      <c r="K3432" s="6" t="s">
        <v>252</v>
      </c>
      <c r="L3432" s="8">
        <v>6</v>
      </c>
      <c r="M3432" s="6" t="s">
        <v>297</v>
      </c>
      <c r="N3432" s="6" t="s">
        <v>3355</v>
      </c>
      <c r="R3432" s="6" t="str">
        <f t="shared" si="53"/>
        <v>30292Xã Minh Hòa22</v>
      </c>
    </row>
    <row r="3433" spans="1:18">
      <c r="A3433" s="6">
        <v>3432</v>
      </c>
      <c r="B3433" s="6">
        <v>30</v>
      </c>
      <c r="C3433" s="6" t="s">
        <v>3352</v>
      </c>
      <c r="D3433" s="6">
        <v>293</v>
      </c>
      <c r="E3433" s="6" t="s">
        <v>3417</v>
      </c>
      <c r="F3433" s="6">
        <v>10750</v>
      </c>
      <c r="G3433" s="6" t="s">
        <v>3418</v>
      </c>
      <c r="H3433" s="6">
        <v>1</v>
      </c>
      <c r="I3433" s="6" t="s">
        <v>251</v>
      </c>
      <c r="J3433" s="6">
        <v>2</v>
      </c>
      <c r="K3433" s="6" t="s">
        <v>252</v>
      </c>
      <c r="L3433" s="8">
        <v>5</v>
      </c>
      <c r="M3433" s="6" t="s">
        <v>251</v>
      </c>
      <c r="N3433" s="6" t="s">
        <v>3355</v>
      </c>
      <c r="R3433" s="6" t="str">
        <f t="shared" si="53"/>
        <v>30293Thị trấn Phú Thái12</v>
      </c>
    </row>
    <row r="3434" spans="1:18">
      <c r="A3434" s="6">
        <v>3433</v>
      </c>
      <c r="B3434" s="6">
        <v>30</v>
      </c>
      <c r="C3434" s="6" t="s">
        <v>3352</v>
      </c>
      <c r="D3434" s="6">
        <v>293</v>
      </c>
      <c r="E3434" s="6" t="s">
        <v>3417</v>
      </c>
      <c r="F3434" s="6">
        <v>10753</v>
      </c>
      <c r="G3434" s="6" t="s">
        <v>3419</v>
      </c>
      <c r="H3434" s="6">
        <v>2</v>
      </c>
      <c r="I3434" s="6" t="s">
        <v>297</v>
      </c>
      <c r="J3434" s="6">
        <v>2</v>
      </c>
      <c r="K3434" s="6" t="s">
        <v>252</v>
      </c>
      <c r="L3434" s="8">
        <v>6</v>
      </c>
      <c r="M3434" s="6" t="s">
        <v>297</v>
      </c>
      <c r="N3434" s="6" t="s">
        <v>3355</v>
      </c>
      <c r="R3434" s="6" t="str">
        <f t="shared" si="53"/>
        <v>30293Xã Lai Vu22</v>
      </c>
    </row>
    <row r="3435" spans="1:18">
      <c r="A3435" s="6">
        <v>3434</v>
      </c>
      <c r="B3435" s="6">
        <v>30</v>
      </c>
      <c r="C3435" s="6" t="s">
        <v>3352</v>
      </c>
      <c r="D3435" s="6">
        <v>293</v>
      </c>
      <c r="E3435" s="6" t="s">
        <v>3417</v>
      </c>
      <c r="F3435" s="6">
        <v>10756</v>
      </c>
      <c r="G3435" s="6" t="s">
        <v>614</v>
      </c>
      <c r="H3435" s="6">
        <v>2</v>
      </c>
      <c r="I3435" s="6" t="s">
        <v>297</v>
      </c>
      <c r="J3435" s="6">
        <v>2</v>
      </c>
      <c r="K3435" s="6" t="s">
        <v>252</v>
      </c>
      <c r="L3435" s="8">
        <v>6</v>
      </c>
      <c r="M3435" s="6" t="s">
        <v>297</v>
      </c>
      <c r="N3435" s="6" t="s">
        <v>3355</v>
      </c>
      <c r="R3435" s="6" t="str">
        <f t="shared" si="53"/>
        <v>30293Xã Cộng Hòa22</v>
      </c>
    </row>
    <row r="3436" spans="1:18">
      <c r="A3436" s="6">
        <v>3435</v>
      </c>
      <c r="B3436" s="6">
        <v>30</v>
      </c>
      <c r="C3436" s="6" t="s">
        <v>3352</v>
      </c>
      <c r="D3436" s="6">
        <v>293</v>
      </c>
      <c r="E3436" s="6" t="s">
        <v>3417</v>
      </c>
      <c r="F3436" s="6">
        <v>10759</v>
      </c>
      <c r="G3436" s="6" t="s">
        <v>3420</v>
      </c>
      <c r="H3436" s="6">
        <v>2</v>
      </c>
      <c r="I3436" s="6" t="s">
        <v>297</v>
      </c>
      <c r="J3436" s="6">
        <v>2</v>
      </c>
      <c r="K3436" s="6" t="s">
        <v>252</v>
      </c>
      <c r="L3436" s="8">
        <v>6</v>
      </c>
      <c r="M3436" s="6" t="s">
        <v>297</v>
      </c>
      <c r="N3436" s="6" t="s">
        <v>3355</v>
      </c>
      <c r="R3436" s="6" t="str">
        <f t="shared" si="53"/>
        <v>30293Xã Thượng Vũ22</v>
      </c>
    </row>
    <row r="3437" spans="1:18">
      <c r="A3437" s="6">
        <v>3436</v>
      </c>
      <c r="B3437" s="6">
        <v>30</v>
      </c>
      <c r="C3437" s="6" t="s">
        <v>3352</v>
      </c>
      <c r="D3437" s="6">
        <v>293</v>
      </c>
      <c r="E3437" s="6" t="s">
        <v>3417</v>
      </c>
      <c r="F3437" s="6">
        <v>10762</v>
      </c>
      <c r="G3437" s="6" t="s">
        <v>3421</v>
      </c>
      <c r="H3437" s="6">
        <v>2</v>
      </c>
      <c r="I3437" s="6" t="s">
        <v>297</v>
      </c>
      <c r="J3437" s="6">
        <v>2</v>
      </c>
      <c r="K3437" s="6" t="s">
        <v>252</v>
      </c>
      <c r="L3437" s="8">
        <v>6</v>
      </c>
      <c r="M3437" s="6" t="s">
        <v>297</v>
      </c>
      <c r="N3437" s="6" t="s">
        <v>3355</v>
      </c>
      <c r="R3437" s="6" t="str">
        <f t="shared" si="53"/>
        <v>30293Xã Cổ Dũng22</v>
      </c>
    </row>
    <row r="3438" spans="1:18">
      <c r="A3438" s="6">
        <v>3437</v>
      </c>
      <c r="B3438" s="6">
        <v>30</v>
      </c>
      <c r="C3438" s="6" t="s">
        <v>3352</v>
      </c>
      <c r="D3438" s="6">
        <v>293</v>
      </c>
      <c r="E3438" s="6" t="s">
        <v>3417</v>
      </c>
      <c r="F3438" s="6">
        <v>10768</v>
      </c>
      <c r="G3438" s="6" t="s">
        <v>3422</v>
      </c>
      <c r="H3438" s="6">
        <v>2</v>
      </c>
      <c r="I3438" s="6" t="s">
        <v>297</v>
      </c>
      <c r="J3438" s="6">
        <v>2</v>
      </c>
      <c r="K3438" s="6" t="s">
        <v>252</v>
      </c>
      <c r="L3438" s="8">
        <v>6</v>
      </c>
      <c r="M3438" s="6" t="s">
        <v>297</v>
      </c>
      <c r="N3438" s="6" t="s">
        <v>3355</v>
      </c>
      <c r="R3438" s="6" t="str">
        <f t="shared" si="53"/>
        <v>30293Xã Tuấn Việt22</v>
      </c>
    </row>
    <row r="3439" spans="1:18">
      <c r="A3439" s="6">
        <v>3438</v>
      </c>
      <c r="B3439" s="6">
        <v>30</v>
      </c>
      <c r="C3439" s="6" t="s">
        <v>3352</v>
      </c>
      <c r="D3439" s="6">
        <v>293</v>
      </c>
      <c r="E3439" s="6" t="s">
        <v>3417</v>
      </c>
      <c r="F3439" s="6">
        <v>10771</v>
      </c>
      <c r="G3439" s="6" t="s">
        <v>3423</v>
      </c>
      <c r="H3439" s="6">
        <v>2</v>
      </c>
      <c r="I3439" s="6" t="s">
        <v>297</v>
      </c>
      <c r="J3439" s="6">
        <v>2</v>
      </c>
      <c r="K3439" s="6" t="s">
        <v>252</v>
      </c>
      <c r="L3439" s="8">
        <v>6</v>
      </c>
      <c r="M3439" s="6" t="s">
        <v>297</v>
      </c>
      <c r="N3439" s="6" t="s">
        <v>3355</v>
      </c>
      <c r="R3439" s="6" t="str">
        <f t="shared" si="53"/>
        <v>30293Xã Kim Xuyên22</v>
      </c>
    </row>
    <row r="3440" spans="1:18">
      <c r="A3440" s="6">
        <v>3439</v>
      </c>
      <c r="B3440" s="6">
        <v>30</v>
      </c>
      <c r="C3440" s="6" t="s">
        <v>3352</v>
      </c>
      <c r="D3440" s="6">
        <v>293</v>
      </c>
      <c r="E3440" s="6" t="s">
        <v>3417</v>
      </c>
      <c r="F3440" s="6">
        <v>10774</v>
      </c>
      <c r="G3440" s="6" t="s">
        <v>3424</v>
      </c>
      <c r="H3440" s="6">
        <v>2</v>
      </c>
      <c r="I3440" s="6" t="s">
        <v>297</v>
      </c>
      <c r="J3440" s="6">
        <v>2</v>
      </c>
      <c r="K3440" s="6" t="s">
        <v>252</v>
      </c>
      <c r="L3440" s="8">
        <v>6</v>
      </c>
      <c r="M3440" s="6" t="s">
        <v>297</v>
      </c>
      <c r="N3440" s="6" t="s">
        <v>3355</v>
      </c>
      <c r="R3440" s="6" t="str">
        <f t="shared" si="53"/>
        <v>30293Xã Phúc Thành A22</v>
      </c>
    </row>
    <row r="3441" spans="1:18">
      <c r="A3441" s="6">
        <v>3440</v>
      </c>
      <c r="B3441" s="6">
        <v>30</v>
      </c>
      <c r="C3441" s="6" t="s">
        <v>3352</v>
      </c>
      <c r="D3441" s="6">
        <v>293</v>
      </c>
      <c r="E3441" s="6" t="s">
        <v>3417</v>
      </c>
      <c r="F3441" s="6">
        <v>10777</v>
      </c>
      <c r="G3441" s="6" t="s">
        <v>3425</v>
      </c>
      <c r="H3441" s="6">
        <v>2</v>
      </c>
      <c r="I3441" s="6" t="s">
        <v>297</v>
      </c>
      <c r="J3441" s="6">
        <v>2</v>
      </c>
      <c r="K3441" s="6" t="s">
        <v>252</v>
      </c>
      <c r="L3441" s="8">
        <v>6</v>
      </c>
      <c r="M3441" s="6" t="s">
        <v>297</v>
      </c>
      <c r="N3441" s="6" t="s">
        <v>3355</v>
      </c>
      <c r="R3441" s="6" t="str">
        <f t="shared" si="53"/>
        <v>30293Xã Ngũ Phúc22</v>
      </c>
    </row>
    <row r="3442" spans="1:18">
      <c r="A3442" s="6">
        <v>3441</v>
      </c>
      <c r="B3442" s="6">
        <v>30</v>
      </c>
      <c r="C3442" s="6" t="s">
        <v>3352</v>
      </c>
      <c r="D3442" s="6">
        <v>293</v>
      </c>
      <c r="E3442" s="6" t="s">
        <v>3417</v>
      </c>
      <c r="F3442" s="6">
        <v>10780</v>
      </c>
      <c r="G3442" s="6" t="s">
        <v>3426</v>
      </c>
      <c r="H3442" s="6">
        <v>2</v>
      </c>
      <c r="I3442" s="6" t="s">
        <v>297</v>
      </c>
      <c r="J3442" s="6">
        <v>2</v>
      </c>
      <c r="K3442" s="6" t="s">
        <v>252</v>
      </c>
      <c r="L3442" s="8">
        <v>6</v>
      </c>
      <c r="M3442" s="6" t="s">
        <v>297</v>
      </c>
      <c r="N3442" s="6" t="s">
        <v>3355</v>
      </c>
      <c r="R3442" s="6" t="str">
        <f t="shared" si="53"/>
        <v>30293Xã Kim Anh22</v>
      </c>
    </row>
    <row r="3443" spans="1:18">
      <c r="A3443" s="6">
        <v>3442</v>
      </c>
      <c r="B3443" s="6">
        <v>30</v>
      </c>
      <c r="C3443" s="6" t="s">
        <v>3352</v>
      </c>
      <c r="D3443" s="6">
        <v>293</v>
      </c>
      <c r="E3443" s="6" t="s">
        <v>3417</v>
      </c>
      <c r="F3443" s="6">
        <v>10783</v>
      </c>
      <c r="G3443" s="6" t="s">
        <v>3427</v>
      </c>
      <c r="H3443" s="6">
        <v>2</v>
      </c>
      <c r="I3443" s="6" t="s">
        <v>297</v>
      </c>
      <c r="J3443" s="6">
        <v>2</v>
      </c>
      <c r="K3443" s="6" t="s">
        <v>252</v>
      </c>
      <c r="L3443" s="8">
        <v>6</v>
      </c>
      <c r="M3443" s="6" t="s">
        <v>297</v>
      </c>
      <c r="N3443" s="6" t="s">
        <v>3355</v>
      </c>
      <c r="R3443" s="6" t="str">
        <f t="shared" si="53"/>
        <v>30293Xã Kim Liên22</v>
      </c>
    </row>
    <row r="3444" spans="1:18">
      <c r="A3444" s="6">
        <v>3443</v>
      </c>
      <c r="B3444" s="6">
        <v>30</v>
      </c>
      <c r="C3444" s="6" t="s">
        <v>3352</v>
      </c>
      <c r="D3444" s="6">
        <v>293</v>
      </c>
      <c r="E3444" s="6" t="s">
        <v>3417</v>
      </c>
      <c r="F3444" s="6">
        <v>10786</v>
      </c>
      <c r="G3444" s="6" t="s">
        <v>3428</v>
      </c>
      <c r="H3444" s="6">
        <v>2</v>
      </c>
      <c r="I3444" s="6" t="s">
        <v>297</v>
      </c>
      <c r="J3444" s="6">
        <v>2</v>
      </c>
      <c r="K3444" s="6" t="s">
        <v>252</v>
      </c>
      <c r="L3444" s="8">
        <v>6</v>
      </c>
      <c r="M3444" s="6" t="s">
        <v>297</v>
      </c>
      <c r="N3444" s="6" t="s">
        <v>3355</v>
      </c>
      <c r="R3444" s="6" t="str">
        <f t="shared" si="53"/>
        <v>30293Xã Kim Tân22</v>
      </c>
    </row>
    <row r="3445" spans="1:18">
      <c r="A3445" s="6">
        <v>3444</v>
      </c>
      <c r="B3445" s="6">
        <v>30</v>
      </c>
      <c r="C3445" s="6" t="s">
        <v>3352</v>
      </c>
      <c r="D3445" s="6">
        <v>293</v>
      </c>
      <c r="E3445" s="6" t="s">
        <v>3417</v>
      </c>
      <c r="F3445" s="6">
        <v>10792</v>
      </c>
      <c r="G3445" s="6" t="s">
        <v>3429</v>
      </c>
      <c r="H3445" s="6">
        <v>2</v>
      </c>
      <c r="I3445" s="6" t="s">
        <v>297</v>
      </c>
      <c r="J3445" s="6">
        <v>2</v>
      </c>
      <c r="K3445" s="6" t="s">
        <v>252</v>
      </c>
      <c r="L3445" s="8">
        <v>6</v>
      </c>
      <c r="M3445" s="6" t="s">
        <v>297</v>
      </c>
      <c r="N3445" s="6" t="s">
        <v>3355</v>
      </c>
      <c r="R3445" s="6" t="str">
        <f t="shared" si="53"/>
        <v>30293Xã Kim Đính22</v>
      </c>
    </row>
    <row r="3446" spans="1:18">
      <c r="A3446" s="6">
        <v>3445</v>
      </c>
      <c r="B3446" s="6">
        <v>30</v>
      </c>
      <c r="C3446" s="6" t="s">
        <v>3352</v>
      </c>
      <c r="D3446" s="6">
        <v>293</v>
      </c>
      <c r="E3446" s="6" t="s">
        <v>3417</v>
      </c>
      <c r="F3446" s="6">
        <v>10798</v>
      </c>
      <c r="G3446" s="6" t="s">
        <v>2712</v>
      </c>
      <c r="H3446" s="6">
        <v>2</v>
      </c>
      <c r="I3446" s="6" t="s">
        <v>297</v>
      </c>
      <c r="J3446" s="6">
        <v>2</v>
      </c>
      <c r="K3446" s="6" t="s">
        <v>252</v>
      </c>
      <c r="L3446" s="8">
        <v>6</v>
      </c>
      <c r="M3446" s="6" t="s">
        <v>297</v>
      </c>
      <c r="N3446" s="6" t="s">
        <v>3355</v>
      </c>
      <c r="R3446" s="6" t="str">
        <f t="shared" si="53"/>
        <v>30293Xã Bình Dân22</v>
      </c>
    </row>
    <row r="3447" spans="1:18">
      <c r="A3447" s="6">
        <v>3446</v>
      </c>
      <c r="B3447" s="6">
        <v>30</v>
      </c>
      <c r="C3447" s="6" t="s">
        <v>3352</v>
      </c>
      <c r="D3447" s="6">
        <v>293</v>
      </c>
      <c r="E3447" s="6" t="s">
        <v>3417</v>
      </c>
      <c r="F3447" s="6">
        <v>10801</v>
      </c>
      <c r="G3447" s="6" t="s">
        <v>3430</v>
      </c>
      <c r="H3447" s="6">
        <v>2</v>
      </c>
      <c r="I3447" s="6" t="s">
        <v>297</v>
      </c>
      <c r="J3447" s="6">
        <v>2</v>
      </c>
      <c r="K3447" s="6" t="s">
        <v>252</v>
      </c>
      <c r="L3447" s="8">
        <v>6</v>
      </c>
      <c r="M3447" s="6" t="s">
        <v>297</v>
      </c>
      <c r="N3447" s="6" t="s">
        <v>3355</v>
      </c>
      <c r="R3447" s="6" t="str">
        <f t="shared" si="53"/>
        <v>30293Xã Tam Kỳ22</v>
      </c>
    </row>
    <row r="3448" spans="1:18">
      <c r="A3448" s="6">
        <v>3447</v>
      </c>
      <c r="B3448" s="6">
        <v>30</v>
      </c>
      <c r="C3448" s="6" t="s">
        <v>3352</v>
      </c>
      <c r="D3448" s="6">
        <v>293</v>
      </c>
      <c r="E3448" s="6" t="s">
        <v>3417</v>
      </c>
      <c r="F3448" s="6">
        <v>10804</v>
      </c>
      <c r="G3448" s="6" t="s">
        <v>3431</v>
      </c>
      <c r="H3448" s="6">
        <v>2</v>
      </c>
      <c r="I3448" s="6" t="s">
        <v>297</v>
      </c>
      <c r="J3448" s="6">
        <v>2</v>
      </c>
      <c r="K3448" s="6" t="s">
        <v>252</v>
      </c>
      <c r="L3448" s="8">
        <v>6</v>
      </c>
      <c r="M3448" s="6" t="s">
        <v>297</v>
      </c>
      <c r="N3448" s="6" t="s">
        <v>3355</v>
      </c>
      <c r="R3448" s="6" t="str">
        <f t="shared" si="53"/>
        <v>30293Xã Đồng Cẩm22</v>
      </c>
    </row>
    <row r="3449" spans="1:18">
      <c r="A3449" s="6">
        <v>3448</v>
      </c>
      <c r="B3449" s="6">
        <v>30</v>
      </c>
      <c r="C3449" s="6" t="s">
        <v>3352</v>
      </c>
      <c r="D3449" s="6">
        <v>293</v>
      </c>
      <c r="E3449" s="6" t="s">
        <v>3417</v>
      </c>
      <c r="F3449" s="6">
        <v>10807</v>
      </c>
      <c r="G3449" s="6" t="s">
        <v>2752</v>
      </c>
      <c r="H3449" s="6">
        <v>2</v>
      </c>
      <c r="I3449" s="6" t="s">
        <v>297</v>
      </c>
      <c r="J3449" s="6">
        <v>2</v>
      </c>
      <c r="K3449" s="6" t="s">
        <v>252</v>
      </c>
      <c r="L3449" s="8">
        <v>6</v>
      </c>
      <c r="M3449" s="6" t="s">
        <v>297</v>
      </c>
      <c r="N3449" s="6" t="s">
        <v>3355</v>
      </c>
      <c r="R3449" s="6" t="str">
        <f t="shared" si="53"/>
        <v>30293Xã Liên Hòa22</v>
      </c>
    </row>
    <row r="3450" spans="1:18">
      <c r="A3450" s="6">
        <v>3449</v>
      </c>
      <c r="B3450" s="6">
        <v>30</v>
      </c>
      <c r="C3450" s="6" t="s">
        <v>3352</v>
      </c>
      <c r="D3450" s="6">
        <v>293</v>
      </c>
      <c r="E3450" s="6" t="s">
        <v>3417</v>
      </c>
      <c r="F3450" s="6">
        <v>10810</v>
      </c>
      <c r="G3450" s="6" t="s">
        <v>3432</v>
      </c>
      <c r="H3450" s="6">
        <v>2</v>
      </c>
      <c r="I3450" s="6" t="s">
        <v>297</v>
      </c>
      <c r="J3450" s="6">
        <v>2</v>
      </c>
      <c r="K3450" s="6" t="s">
        <v>252</v>
      </c>
      <c r="L3450" s="8">
        <v>6</v>
      </c>
      <c r="M3450" s="6" t="s">
        <v>297</v>
      </c>
      <c r="N3450" s="6" t="s">
        <v>3355</v>
      </c>
      <c r="R3450" s="6" t="str">
        <f t="shared" si="53"/>
        <v>30293Xã Đại Đức22</v>
      </c>
    </row>
    <row r="3451" spans="1:18">
      <c r="A3451" s="6">
        <v>3450</v>
      </c>
      <c r="B3451" s="6">
        <v>30</v>
      </c>
      <c r="C3451" s="6" t="s">
        <v>3352</v>
      </c>
      <c r="D3451" s="6">
        <v>294</v>
      </c>
      <c r="E3451" s="6" t="s">
        <v>3433</v>
      </c>
      <c r="F3451" s="6">
        <v>10813</v>
      </c>
      <c r="G3451" s="6" t="s">
        <v>3434</v>
      </c>
      <c r="H3451" s="6">
        <v>1</v>
      </c>
      <c r="I3451" s="6" t="s">
        <v>251</v>
      </c>
      <c r="J3451" s="6">
        <v>2</v>
      </c>
      <c r="K3451" s="6" t="s">
        <v>252</v>
      </c>
      <c r="L3451" s="8">
        <v>5</v>
      </c>
      <c r="M3451" s="6" t="s">
        <v>251</v>
      </c>
      <c r="N3451" s="6" t="s">
        <v>3355</v>
      </c>
      <c r="R3451" s="6" t="str">
        <f t="shared" si="53"/>
        <v>30294Thị trấn Thanh Hà12</v>
      </c>
    </row>
    <row r="3452" spans="1:18">
      <c r="A3452" s="6">
        <v>3451</v>
      </c>
      <c r="B3452" s="6">
        <v>30</v>
      </c>
      <c r="C3452" s="6" t="s">
        <v>3352</v>
      </c>
      <c r="D3452" s="6">
        <v>294</v>
      </c>
      <c r="E3452" s="6" t="s">
        <v>3433</v>
      </c>
      <c r="F3452" s="6">
        <v>10816</v>
      </c>
      <c r="G3452" s="6" t="s">
        <v>1389</v>
      </c>
      <c r="H3452" s="6">
        <v>2</v>
      </c>
      <c r="I3452" s="6" t="s">
        <v>297</v>
      </c>
      <c r="J3452" s="6">
        <v>2</v>
      </c>
      <c r="K3452" s="6" t="s">
        <v>252</v>
      </c>
      <c r="L3452" s="8">
        <v>6</v>
      </c>
      <c r="M3452" s="6" t="s">
        <v>297</v>
      </c>
      <c r="N3452" s="6" t="s">
        <v>3355</v>
      </c>
      <c r="R3452" s="6" t="str">
        <f t="shared" si="53"/>
        <v>30294Xã Hồng Lạc22</v>
      </c>
    </row>
    <row r="3453" spans="1:18">
      <c r="A3453" s="6">
        <v>3452</v>
      </c>
      <c r="B3453" s="6">
        <v>30</v>
      </c>
      <c r="C3453" s="6" t="s">
        <v>3352</v>
      </c>
      <c r="D3453" s="6">
        <v>294</v>
      </c>
      <c r="E3453" s="6" t="s">
        <v>3433</v>
      </c>
      <c r="F3453" s="6">
        <v>10819</v>
      </c>
      <c r="G3453" s="6" t="s">
        <v>978</v>
      </c>
      <c r="H3453" s="6">
        <v>2</v>
      </c>
      <c r="I3453" s="6" t="s">
        <v>297</v>
      </c>
      <c r="J3453" s="6">
        <v>2</v>
      </c>
      <c r="K3453" s="6" t="s">
        <v>252</v>
      </c>
      <c r="L3453" s="8">
        <v>6</v>
      </c>
      <c r="M3453" s="6" t="s">
        <v>297</v>
      </c>
      <c r="N3453" s="6" t="s">
        <v>3355</v>
      </c>
      <c r="R3453" s="6" t="str">
        <f t="shared" si="53"/>
        <v>30294Xã Việt Hồng22</v>
      </c>
    </row>
    <row r="3454" spans="1:18">
      <c r="A3454" s="6">
        <v>3453</v>
      </c>
      <c r="B3454" s="6">
        <v>30</v>
      </c>
      <c r="C3454" s="6" t="s">
        <v>3352</v>
      </c>
      <c r="D3454" s="6">
        <v>294</v>
      </c>
      <c r="E3454" s="6" t="s">
        <v>3433</v>
      </c>
      <c r="F3454" s="6">
        <v>10825</v>
      </c>
      <c r="G3454" s="6" t="s">
        <v>2724</v>
      </c>
      <c r="H3454" s="6">
        <v>2</v>
      </c>
      <c r="I3454" s="6" t="s">
        <v>297</v>
      </c>
      <c r="J3454" s="6">
        <v>2</v>
      </c>
      <c r="K3454" s="6" t="s">
        <v>252</v>
      </c>
      <c r="L3454" s="8">
        <v>6</v>
      </c>
      <c r="M3454" s="6" t="s">
        <v>297</v>
      </c>
      <c r="N3454" s="6" t="s">
        <v>3355</v>
      </c>
      <c r="R3454" s="6" t="str">
        <f t="shared" si="53"/>
        <v>30294Xã Tân Việt22</v>
      </c>
    </row>
    <row r="3455" spans="1:18">
      <c r="A3455" s="6">
        <v>3454</v>
      </c>
      <c r="B3455" s="6">
        <v>30</v>
      </c>
      <c r="C3455" s="6" t="s">
        <v>3352</v>
      </c>
      <c r="D3455" s="6">
        <v>294</v>
      </c>
      <c r="E3455" s="6" t="s">
        <v>3433</v>
      </c>
      <c r="F3455" s="6">
        <v>10828</v>
      </c>
      <c r="G3455" s="6" t="s">
        <v>3435</v>
      </c>
      <c r="H3455" s="6">
        <v>2</v>
      </c>
      <c r="I3455" s="6" t="s">
        <v>297</v>
      </c>
      <c r="J3455" s="6">
        <v>2</v>
      </c>
      <c r="K3455" s="6" t="s">
        <v>252</v>
      </c>
      <c r="L3455" s="8">
        <v>6</v>
      </c>
      <c r="M3455" s="6" t="s">
        <v>297</v>
      </c>
      <c r="N3455" s="6" t="s">
        <v>3355</v>
      </c>
      <c r="R3455" s="6" t="str">
        <f t="shared" si="53"/>
        <v>30294Xã Cẩm Chế22</v>
      </c>
    </row>
    <row r="3456" spans="1:18">
      <c r="A3456" s="6">
        <v>3455</v>
      </c>
      <c r="B3456" s="6">
        <v>30</v>
      </c>
      <c r="C3456" s="6" t="s">
        <v>3352</v>
      </c>
      <c r="D3456" s="6">
        <v>294</v>
      </c>
      <c r="E3456" s="6" t="s">
        <v>3433</v>
      </c>
      <c r="F3456" s="6">
        <v>10831</v>
      </c>
      <c r="G3456" s="6" t="s">
        <v>1628</v>
      </c>
      <c r="H3456" s="6">
        <v>2</v>
      </c>
      <c r="I3456" s="6" t="s">
        <v>297</v>
      </c>
      <c r="J3456" s="6">
        <v>2</v>
      </c>
      <c r="K3456" s="6" t="s">
        <v>252</v>
      </c>
      <c r="L3456" s="8">
        <v>6</v>
      </c>
      <c r="M3456" s="6" t="s">
        <v>297</v>
      </c>
      <c r="N3456" s="6" t="s">
        <v>3355</v>
      </c>
      <c r="R3456" s="6" t="str">
        <f t="shared" si="53"/>
        <v>30294Xã Thanh An22</v>
      </c>
    </row>
    <row r="3457" spans="1:18">
      <c r="A3457" s="6">
        <v>3456</v>
      </c>
      <c r="B3457" s="6">
        <v>30</v>
      </c>
      <c r="C3457" s="6" t="s">
        <v>3352</v>
      </c>
      <c r="D3457" s="6">
        <v>294</v>
      </c>
      <c r="E3457" s="6" t="s">
        <v>3433</v>
      </c>
      <c r="F3457" s="6">
        <v>10834</v>
      </c>
      <c r="G3457" s="6" t="s">
        <v>3436</v>
      </c>
      <c r="H3457" s="6">
        <v>2</v>
      </c>
      <c r="I3457" s="6" t="s">
        <v>297</v>
      </c>
      <c r="J3457" s="6">
        <v>2</v>
      </c>
      <c r="K3457" s="6" t="s">
        <v>252</v>
      </c>
      <c r="L3457" s="8">
        <v>6</v>
      </c>
      <c r="M3457" s="6" t="s">
        <v>297</v>
      </c>
      <c r="N3457" s="6" t="s">
        <v>3355</v>
      </c>
      <c r="R3457" s="6" t="str">
        <f t="shared" si="53"/>
        <v>30294Xã Thanh Lang22</v>
      </c>
    </row>
    <row r="3458" spans="1:18">
      <c r="A3458" s="6">
        <v>3457</v>
      </c>
      <c r="B3458" s="6">
        <v>30</v>
      </c>
      <c r="C3458" s="6" t="s">
        <v>3352</v>
      </c>
      <c r="D3458" s="6">
        <v>294</v>
      </c>
      <c r="E3458" s="6" t="s">
        <v>3433</v>
      </c>
      <c r="F3458" s="6">
        <v>10840</v>
      </c>
      <c r="G3458" s="6" t="s">
        <v>1311</v>
      </c>
      <c r="H3458" s="6">
        <v>2</v>
      </c>
      <c r="I3458" s="6" t="s">
        <v>297</v>
      </c>
      <c r="J3458" s="6">
        <v>2</v>
      </c>
      <c r="K3458" s="6" t="s">
        <v>252</v>
      </c>
      <c r="L3458" s="8">
        <v>6</v>
      </c>
      <c r="M3458" s="6" t="s">
        <v>297</v>
      </c>
      <c r="N3458" s="6" t="s">
        <v>3355</v>
      </c>
      <c r="R3458" s="6" t="str">
        <f t="shared" si="53"/>
        <v>30294Xã Tân An22</v>
      </c>
    </row>
    <row r="3459" spans="1:18">
      <c r="A3459" s="6">
        <v>3458</v>
      </c>
      <c r="B3459" s="6">
        <v>30</v>
      </c>
      <c r="C3459" s="6" t="s">
        <v>3352</v>
      </c>
      <c r="D3459" s="6">
        <v>294</v>
      </c>
      <c r="E3459" s="6" t="s">
        <v>3433</v>
      </c>
      <c r="F3459" s="6">
        <v>10843</v>
      </c>
      <c r="G3459" s="6" t="s">
        <v>474</v>
      </c>
      <c r="H3459" s="6">
        <v>2</v>
      </c>
      <c r="I3459" s="6" t="s">
        <v>297</v>
      </c>
      <c r="J3459" s="6">
        <v>2</v>
      </c>
      <c r="K3459" s="6" t="s">
        <v>252</v>
      </c>
      <c r="L3459" s="8">
        <v>6</v>
      </c>
      <c r="M3459" s="6" t="s">
        <v>297</v>
      </c>
      <c r="N3459" s="6" t="s">
        <v>3355</v>
      </c>
      <c r="R3459" s="6" t="str">
        <f t="shared" ref="R3459:R3522" si="54">CONCATENATE(B3459,D3459,G3459,H3459,J3459)</f>
        <v>30294Xã Liên Mạc22</v>
      </c>
    </row>
    <row r="3460" spans="1:18">
      <c r="A3460" s="6">
        <v>3459</v>
      </c>
      <c r="B3460" s="6">
        <v>30</v>
      </c>
      <c r="C3460" s="6" t="s">
        <v>3352</v>
      </c>
      <c r="D3460" s="6">
        <v>294</v>
      </c>
      <c r="E3460" s="6" t="s">
        <v>3433</v>
      </c>
      <c r="F3460" s="6">
        <v>10846</v>
      </c>
      <c r="G3460" s="6" t="s">
        <v>2846</v>
      </c>
      <c r="H3460" s="6">
        <v>2</v>
      </c>
      <c r="I3460" s="6" t="s">
        <v>297</v>
      </c>
      <c r="J3460" s="6">
        <v>2</v>
      </c>
      <c r="K3460" s="6" t="s">
        <v>252</v>
      </c>
      <c r="L3460" s="8">
        <v>6</v>
      </c>
      <c r="M3460" s="6" t="s">
        <v>297</v>
      </c>
      <c r="N3460" s="6" t="s">
        <v>3355</v>
      </c>
      <c r="R3460" s="6" t="str">
        <f t="shared" si="54"/>
        <v>30294Xã Thanh Hải22</v>
      </c>
    </row>
    <row r="3461" spans="1:18">
      <c r="A3461" s="6">
        <v>3460</v>
      </c>
      <c r="B3461" s="6">
        <v>30</v>
      </c>
      <c r="C3461" s="6" t="s">
        <v>3352</v>
      </c>
      <c r="D3461" s="6">
        <v>294</v>
      </c>
      <c r="E3461" s="6" t="s">
        <v>3433</v>
      </c>
      <c r="F3461" s="6">
        <v>10849</v>
      </c>
      <c r="G3461" s="6" t="s">
        <v>3437</v>
      </c>
      <c r="H3461" s="6">
        <v>2</v>
      </c>
      <c r="I3461" s="6" t="s">
        <v>297</v>
      </c>
      <c r="J3461" s="6">
        <v>2</v>
      </c>
      <c r="K3461" s="6" t="s">
        <v>252</v>
      </c>
      <c r="L3461" s="8">
        <v>6</v>
      </c>
      <c r="M3461" s="6" t="s">
        <v>297</v>
      </c>
      <c r="N3461" s="6" t="s">
        <v>3355</v>
      </c>
      <c r="R3461" s="6" t="str">
        <f t="shared" si="54"/>
        <v>30294Xã Thanh Khê22</v>
      </c>
    </row>
    <row r="3462" spans="1:18">
      <c r="A3462" s="6">
        <v>3461</v>
      </c>
      <c r="B3462" s="6">
        <v>30</v>
      </c>
      <c r="C3462" s="6" t="s">
        <v>3352</v>
      </c>
      <c r="D3462" s="6">
        <v>294</v>
      </c>
      <c r="E3462" s="6" t="s">
        <v>3433</v>
      </c>
      <c r="F3462" s="6">
        <v>10852</v>
      </c>
      <c r="G3462" s="6" t="s">
        <v>3438</v>
      </c>
      <c r="H3462" s="6">
        <v>2</v>
      </c>
      <c r="I3462" s="6" t="s">
        <v>297</v>
      </c>
      <c r="J3462" s="6">
        <v>2</v>
      </c>
      <c r="K3462" s="6" t="s">
        <v>252</v>
      </c>
      <c r="L3462" s="8">
        <v>6</v>
      </c>
      <c r="M3462" s="6" t="s">
        <v>297</v>
      </c>
      <c r="N3462" s="6" t="s">
        <v>3355</v>
      </c>
      <c r="R3462" s="6" t="str">
        <f t="shared" si="54"/>
        <v>30294Xã Thanh Xá22</v>
      </c>
    </row>
    <row r="3463" spans="1:18">
      <c r="A3463" s="6">
        <v>3462</v>
      </c>
      <c r="B3463" s="6">
        <v>30</v>
      </c>
      <c r="C3463" s="6" t="s">
        <v>3352</v>
      </c>
      <c r="D3463" s="6">
        <v>294</v>
      </c>
      <c r="E3463" s="6" t="s">
        <v>3433</v>
      </c>
      <c r="F3463" s="6">
        <v>10855</v>
      </c>
      <c r="G3463" s="6" t="s">
        <v>379</v>
      </c>
      <c r="H3463" s="6">
        <v>2</v>
      </c>
      <c r="I3463" s="6" t="s">
        <v>297</v>
      </c>
      <c r="J3463" s="6">
        <v>2</v>
      </c>
      <c r="K3463" s="6" t="s">
        <v>252</v>
      </c>
      <c r="L3463" s="8">
        <v>6</v>
      </c>
      <c r="M3463" s="6" t="s">
        <v>297</v>
      </c>
      <c r="N3463" s="6" t="s">
        <v>3355</v>
      </c>
      <c r="R3463" s="6" t="str">
        <f t="shared" si="54"/>
        <v>30294Xã Thanh Xuân22</v>
      </c>
    </row>
    <row r="3464" spans="1:18">
      <c r="A3464" s="6">
        <v>3463</v>
      </c>
      <c r="B3464" s="6">
        <v>30</v>
      </c>
      <c r="C3464" s="6" t="s">
        <v>3352</v>
      </c>
      <c r="D3464" s="6">
        <v>294</v>
      </c>
      <c r="E3464" s="6" t="s">
        <v>3433</v>
      </c>
      <c r="F3464" s="6">
        <v>10861</v>
      </c>
      <c r="G3464" s="6" t="s">
        <v>894</v>
      </c>
      <c r="H3464" s="6">
        <v>2</v>
      </c>
      <c r="I3464" s="6" t="s">
        <v>297</v>
      </c>
      <c r="J3464" s="6">
        <v>2</v>
      </c>
      <c r="K3464" s="6" t="s">
        <v>252</v>
      </c>
      <c r="L3464" s="8">
        <v>6</v>
      </c>
      <c r="M3464" s="6" t="s">
        <v>297</v>
      </c>
      <c r="N3464" s="6" t="s">
        <v>3355</v>
      </c>
      <c r="R3464" s="6" t="str">
        <f t="shared" si="54"/>
        <v>30294Xã Thanh Thủy22</v>
      </c>
    </row>
    <row r="3465" spans="1:18">
      <c r="A3465" s="6">
        <v>3464</v>
      </c>
      <c r="B3465" s="6">
        <v>30</v>
      </c>
      <c r="C3465" s="6" t="s">
        <v>3352</v>
      </c>
      <c r="D3465" s="6">
        <v>294</v>
      </c>
      <c r="E3465" s="6" t="s">
        <v>3433</v>
      </c>
      <c r="F3465" s="6">
        <v>10864</v>
      </c>
      <c r="G3465" s="6" t="s">
        <v>3439</v>
      </c>
      <c r="H3465" s="6">
        <v>2</v>
      </c>
      <c r="I3465" s="6" t="s">
        <v>297</v>
      </c>
      <c r="J3465" s="6">
        <v>2</v>
      </c>
      <c r="K3465" s="6" t="s">
        <v>252</v>
      </c>
      <c r="L3465" s="8">
        <v>6</v>
      </c>
      <c r="M3465" s="6" t="s">
        <v>297</v>
      </c>
      <c r="N3465" s="6" t="s">
        <v>3355</v>
      </c>
      <c r="R3465" s="6" t="str">
        <f t="shared" si="54"/>
        <v>30294Xã An Phượng22</v>
      </c>
    </row>
    <row r="3466" spans="1:18">
      <c r="A3466" s="6">
        <v>3465</v>
      </c>
      <c r="B3466" s="6">
        <v>30</v>
      </c>
      <c r="C3466" s="6" t="s">
        <v>3352</v>
      </c>
      <c r="D3466" s="6">
        <v>294</v>
      </c>
      <c r="E3466" s="6" t="s">
        <v>3433</v>
      </c>
      <c r="F3466" s="6">
        <v>10867</v>
      </c>
      <c r="G3466" s="6" t="s">
        <v>2200</v>
      </c>
      <c r="H3466" s="6">
        <v>2</v>
      </c>
      <c r="I3466" s="6" t="s">
        <v>297</v>
      </c>
      <c r="J3466" s="6">
        <v>2</v>
      </c>
      <c r="K3466" s="6" t="s">
        <v>252</v>
      </c>
      <c r="L3466" s="8">
        <v>6</v>
      </c>
      <c r="M3466" s="6" t="s">
        <v>297</v>
      </c>
      <c r="N3466" s="6" t="s">
        <v>3355</v>
      </c>
      <c r="R3466" s="6" t="str">
        <f t="shared" si="54"/>
        <v>30294Xã Thanh Sơn22</v>
      </c>
    </row>
    <row r="3467" spans="1:18">
      <c r="A3467" s="6">
        <v>3466</v>
      </c>
      <c r="B3467" s="6">
        <v>30</v>
      </c>
      <c r="C3467" s="6" t="s">
        <v>3352</v>
      </c>
      <c r="D3467" s="6">
        <v>294</v>
      </c>
      <c r="E3467" s="6" t="s">
        <v>3433</v>
      </c>
      <c r="F3467" s="6">
        <v>10876</v>
      </c>
      <c r="G3467" s="6" t="s">
        <v>3392</v>
      </c>
      <c r="H3467" s="6">
        <v>2</v>
      </c>
      <c r="I3467" s="6" t="s">
        <v>297</v>
      </c>
      <c r="J3467" s="6">
        <v>2</v>
      </c>
      <c r="K3467" s="6" t="s">
        <v>252</v>
      </c>
      <c r="L3467" s="8">
        <v>6</v>
      </c>
      <c r="M3467" s="6" t="s">
        <v>297</v>
      </c>
      <c r="N3467" s="6" t="s">
        <v>3355</v>
      </c>
      <c r="R3467" s="6" t="str">
        <f t="shared" si="54"/>
        <v>30294Xã Thanh Quang22</v>
      </c>
    </row>
    <row r="3468" spans="1:18">
      <c r="A3468" s="6">
        <v>3467</v>
      </c>
      <c r="B3468" s="6">
        <v>30</v>
      </c>
      <c r="C3468" s="6" t="s">
        <v>3352</v>
      </c>
      <c r="D3468" s="6">
        <v>294</v>
      </c>
      <c r="E3468" s="6" t="s">
        <v>3433</v>
      </c>
      <c r="F3468" s="6">
        <v>10879</v>
      </c>
      <c r="G3468" s="6" t="s">
        <v>3440</v>
      </c>
      <c r="H3468" s="6">
        <v>2</v>
      </c>
      <c r="I3468" s="6" t="s">
        <v>297</v>
      </c>
      <c r="J3468" s="6">
        <v>2</v>
      </c>
      <c r="K3468" s="6" t="s">
        <v>252</v>
      </c>
      <c r="L3468" s="8">
        <v>6</v>
      </c>
      <c r="M3468" s="6" t="s">
        <v>297</v>
      </c>
      <c r="N3468" s="6" t="s">
        <v>3355</v>
      </c>
      <c r="R3468" s="6" t="str">
        <f t="shared" si="54"/>
        <v>30294Xã Thanh Hồng22</v>
      </c>
    </row>
    <row r="3469" spans="1:18">
      <c r="A3469" s="6">
        <v>3468</v>
      </c>
      <c r="B3469" s="6">
        <v>30</v>
      </c>
      <c r="C3469" s="6" t="s">
        <v>3352</v>
      </c>
      <c r="D3469" s="6">
        <v>294</v>
      </c>
      <c r="E3469" s="6" t="s">
        <v>3433</v>
      </c>
      <c r="F3469" s="6">
        <v>10882</v>
      </c>
      <c r="G3469" s="6" t="s">
        <v>3441</v>
      </c>
      <c r="H3469" s="6">
        <v>2</v>
      </c>
      <c r="I3469" s="6" t="s">
        <v>297</v>
      </c>
      <c r="J3469" s="6">
        <v>2</v>
      </c>
      <c r="K3469" s="6" t="s">
        <v>252</v>
      </c>
      <c r="L3469" s="8">
        <v>6</v>
      </c>
      <c r="M3469" s="6" t="s">
        <v>297</v>
      </c>
      <c r="N3469" s="6" t="s">
        <v>3355</v>
      </c>
      <c r="R3469" s="6" t="str">
        <f t="shared" si="54"/>
        <v>30294Xã Thanh Cường22</v>
      </c>
    </row>
    <row r="3470" spans="1:18">
      <c r="A3470" s="6">
        <v>3469</v>
      </c>
      <c r="B3470" s="6">
        <v>30</v>
      </c>
      <c r="C3470" s="6" t="s">
        <v>3352</v>
      </c>
      <c r="D3470" s="6">
        <v>294</v>
      </c>
      <c r="E3470" s="6" t="s">
        <v>3433</v>
      </c>
      <c r="F3470" s="6">
        <v>10885</v>
      </c>
      <c r="G3470" s="6" t="s">
        <v>3442</v>
      </c>
      <c r="H3470" s="6">
        <v>2</v>
      </c>
      <c r="I3470" s="6" t="s">
        <v>297</v>
      </c>
      <c r="J3470" s="6">
        <v>2</v>
      </c>
      <c r="K3470" s="6" t="s">
        <v>252</v>
      </c>
      <c r="L3470" s="8">
        <v>6</v>
      </c>
      <c r="M3470" s="6" t="s">
        <v>297</v>
      </c>
      <c r="N3470" s="6" t="s">
        <v>3355</v>
      </c>
      <c r="R3470" s="6" t="str">
        <f t="shared" si="54"/>
        <v>30294Xã Vĩnh Lập22</v>
      </c>
    </row>
    <row r="3471" spans="1:18">
      <c r="A3471" s="6">
        <v>3470</v>
      </c>
      <c r="B3471" s="6">
        <v>30</v>
      </c>
      <c r="C3471" s="6" t="s">
        <v>3352</v>
      </c>
      <c r="D3471" s="6">
        <v>295</v>
      </c>
      <c r="E3471" s="6" t="s">
        <v>3443</v>
      </c>
      <c r="F3471" s="6">
        <v>10888</v>
      </c>
      <c r="G3471" s="6" t="s">
        <v>3444</v>
      </c>
      <c r="H3471" s="6">
        <v>1</v>
      </c>
      <c r="I3471" s="6" t="s">
        <v>251</v>
      </c>
      <c r="J3471" s="6">
        <v>2</v>
      </c>
      <c r="K3471" s="6" t="s">
        <v>252</v>
      </c>
      <c r="L3471" s="8">
        <v>5</v>
      </c>
      <c r="M3471" s="6" t="s">
        <v>251</v>
      </c>
      <c r="N3471" s="6" t="s">
        <v>3355</v>
      </c>
      <c r="R3471" s="6" t="str">
        <f t="shared" si="54"/>
        <v>30295Thị trấn Cẩm Giang12</v>
      </c>
    </row>
    <row r="3472" spans="1:18">
      <c r="A3472" s="6">
        <v>3471</v>
      </c>
      <c r="B3472" s="6">
        <v>30</v>
      </c>
      <c r="C3472" s="6" t="s">
        <v>3352</v>
      </c>
      <c r="D3472" s="6">
        <v>295</v>
      </c>
      <c r="E3472" s="6" t="s">
        <v>3443</v>
      </c>
      <c r="F3472" s="6">
        <v>10891</v>
      </c>
      <c r="G3472" s="6" t="s">
        <v>3445</v>
      </c>
      <c r="H3472" s="6">
        <v>1</v>
      </c>
      <c r="I3472" s="6" t="s">
        <v>251</v>
      </c>
      <c r="J3472" s="6">
        <v>2</v>
      </c>
      <c r="K3472" s="6" t="s">
        <v>252</v>
      </c>
      <c r="L3472" s="8">
        <v>5</v>
      </c>
      <c r="M3472" s="6" t="s">
        <v>251</v>
      </c>
      <c r="N3472" s="6" t="s">
        <v>3355</v>
      </c>
      <c r="R3472" s="6" t="str">
        <f t="shared" si="54"/>
        <v>30295Thị trấn Lai Cách12</v>
      </c>
    </row>
    <row r="3473" spans="1:18">
      <c r="A3473" s="6">
        <v>3472</v>
      </c>
      <c r="B3473" s="6">
        <v>30</v>
      </c>
      <c r="C3473" s="6" t="s">
        <v>3352</v>
      </c>
      <c r="D3473" s="6">
        <v>295</v>
      </c>
      <c r="E3473" s="6" t="s">
        <v>3443</v>
      </c>
      <c r="F3473" s="6">
        <v>10894</v>
      </c>
      <c r="G3473" s="6" t="s">
        <v>3446</v>
      </c>
      <c r="H3473" s="6">
        <v>2</v>
      </c>
      <c r="I3473" s="6" t="s">
        <v>297</v>
      </c>
      <c r="J3473" s="6">
        <v>2</v>
      </c>
      <c r="K3473" s="6" t="s">
        <v>252</v>
      </c>
      <c r="L3473" s="8">
        <v>6</v>
      </c>
      <c r="M3473" s="6" t="s">
        <v>297</v>
      </c>
      <c r="N3473" s="6" t="s">
        <v>3355</v>
      </c>
      <c r="R3473" s="6" t="str">
        <f t="shared" si="54"/>
        <v>30295Xã Cẩm Hưng22</v>
      </c>
    </row>
    <row r="3474" spans="1:18">
      <c r="A3474" s="6">
        <v>3473</v>
      </c>
      <c r="B3474" s="6">
        <v>30</v>
      </c>
      <c r="C3474" s="6" t="s">
        <v>3352</v>
      </c>
      <c r="D3474" s="6">
        <v>295</v>
      </c>
      <c r="E3474" s="6" t="s">
        <v>3443</v>
      </c>
      <c r="F3474" s="6">
        <v>10897</v>
      </c>
      <c r="G3474" s="6" t="s">
        <v>3447</v>
      </c>
      <c r="H3474" s="6">
        <v>2</v>
      </c>
      <c r="I3474" s="6" t="s">
        <v>297</v>
      </c>
      <c r="J3474" s="6">
        <v>2</v>
      </c>
      <c r="K3474" s="6" t="s">
        <v>252</v>
      </c>
      <c r="L3474" s="8">
        <v>6</v>
      </c>
      <c r="M3474" s="6" t="s">
        <v>297</v>
      </c>
      <c r="N3474" s="6" t="s">
        <v>3355</v>
      </c>
      <c r="R3474" s="6" t="str">
        <f t="shared" si="54"/>
        <v>30295Xã Cẩm Hoàng22</v>
      </c>
    </row>
    <row r="3475" spans="1:18">
      <c r="A3475" s="6">
        <v>3474</v>
      </c>
      <c r="B3475" s="6">
        <v>30</v>
      </c>
      <c r="C3475" s="6" t="s">
        <v>3352</v>
      </c>
      <c r="D3475" s="6">
        <v>295</v>
      </c>
      <c r="E3475" s="6" t="s">
        <v>3443</v>
      </c>
      <c r="F3475" s="6">
        <v>10900</v>
      </c>
      <c r="G3475" s="6" t="s">
        <v>3448</v>
      </c>
      <c r="H3475" s="6">
        <v>2</v>
      </c>
      <c r="I3475" s="6" t="s">
        <v>297</v>
      </c>
      <c r="J3475" s="6">
        <v>2</v>
      </c>
      <c r="K3475" s="6" t="s">
        <v>252</v>
      </c>
      <c r="L3475" s="8">
        <v>6</v>
      </c>
      <c r="M3475" s="6" t="s">
        <v>297</v>
      </c>
      <c r="N3475" s="6" t="s">
        <v>3355</v>
      </c>
      <c r="R3475" s="6" t="str">
        <f t="shared" si="54"/>
        <v>30295Xã Cẩm Văn22</v>
      </c>
    </row>
    <row r="3476" spans="1:18">
      <c r="A3476" s="6">
        <v>3475</v>
      </c>
      <c r="B3476" s="6">
        <v>30</v>
      </c>
      <c r="C3476" s="6" t="s">
        <v>3352</v>
      </c>
      <c r="D3476" s="6">
        <v>295</v>
      </c>
      <c r="E3476" s="6" t="s">
        <v>3443</v>
      </c>
      <c r="F3476" s="6">
        <v>10903</v>
      </c>
      <c r="G3476" s="6" t="s">
        <v>3449</v>
      </c>
      <c r="H3476" s="6">
        <v>2</v>
      </c>
      <c r="I3476" s="6" t="s">
        <v>297</v>
      </c>
      <c r="J3476" s="6">
        <v>2</v>
      </c>
      <c r="K3476" s="6" t="s">
        <v>252</v>
      </c>
      <c r="L3476" s="8">
        <v>6</v>
      </c>
      <c r="M3476" s="6" t="s">
        <v>297</v>
      </c>
      <c r="N3476" s="6" t="s">
        <v>3355</v>
      </c>
      <c r="R3476" s="6" t="str">
        <f t="shared" si="54"/>
        <v>30295Xã Ngọc Liên22</v>
      </c>
    </row>
    <row r="3477" spans="1:18">
      <c r="A3477" s="6">
        <v>3476</v>
      </c>
      <c r="B3477" s="6">
        <v>30</v>
      </c>
      <c r="C3477" s="6" t="s">
        <v>3352</v>
      </c>
      <c r="D3477" s="6">
        <v>295</v>
      </c>
      <c r="E3477" s="6" t="s">
        <v>3443</v>
      </c>
      <c r="F3477" s="6">
        <v>10906</v>
      </c>
      <c r="G3477" s="6" t="s">
        <v>3450</v>
      </c>
      <c r="H3477" s="6">
        <v>2</v>
      </c>
      <c r="I3477" s="6" t="s">
        <v>297</v>
      </c>
      <c r="J3477" s="6">
        <v>2</v>
      </c>
      <c r="K3477" s="6" t="s">
        <v>252</v>
      </c>
      <c r="L3477" s="8">
        <v>6</v>
      </c>
      <c r="M3477" s="6" t="s">
        <v>297</v>
      </c>
      <c r="N3477" s="6" t="s">
        <v>3355</v>
      </c>
      <c r="R3477" s="6" t="str">
        <f t="shared" si="54"/>
        <v>30295Xã Thạch Lỗi22</v>
      </c>
    </row>
    <row r="3478" spans="1:18">
      <c r="A3478" s="6">
        <v>3477</v>
      </c>
      <c r="B3478" s="6">
        <v>30</v>
      </c>
      <c r="C3478" s="6" t="s">
        <v>3352</v>
      </c>
      <c r="D3478" s="6">
        <v>295</v>
      </c>
      <c r="E3478" s="6" t="s">
        <v>3443</v>
      </c>
      <c r="F3478" s="6">
        <v>10909</v>
      </c>
      <c r="G3478" s="6" t="s">
        <v>3451</v>
      </c>
      <c r="H3478" s="6">
        <v>2</v>
      </c>
      <c r="I3478" s="6" t="s">
        <v>297</v>
      </c>
      <c r="J3478" s="6">
        <v>2</v>
      </c>
      <c r="K3478" s="6" t="s">
        <v>252</v>
      </c>
      <c r="L3478" s="8">
        <v>6</v>
      </c>
      <c r="M3478" s="6" t="s">
        <v>297</v>
      </c>
      <c r="N3478" s="6" t="s">
        <v>3355</v>
      </c>
      <c r="R3478" s="6" t="str">
        <f t="shared" si="54"/>
        <v>30295Xã Cẩm Vũ22</v>
      </c>
    </row>
    <row r="3479" spans="1:18">
      <c r="A3479" s="6">
        <v>3478</v>
      </c>
      <c r="B3479" s="6">
        <v>30</v>
      </c>
      <c r="C3479" s="6" t="s">
        <v>3352</v>
      </c>
      <c r="D3479" s="6">
        <v>295</v>
      </c>
      <c r="E3479" s="6" t="s">
        <v>3443</v>
      </c>
      <c r="F3479" s="6">
        <v>10912</v>
      </c>
      <c r="G3479" s="6" t="s">
        <v>3452</v>
      </c>
      <c r="H3479" s="6">
        <v>2</v>
      </c>
      <c r="I3479" s="6" t="s">
        <v>297</v>
      </c>
      <c r="J3479" s="6">
        <v>2</v>
      </c>
      <c r="K3479" s="6" t="s">
        <v>252</v>
      </c>
      <c r="L3479" s="8">
        <v>6</v>
      </c>
      <c r="M3479" s="6" t="s">
        <v>297</v>
      </c>
      <c r="N3479" s="6" t="s">
        <v>3355</v>
      </c>
      <c r="R3479" s="6" t="str">
        <f t="shared" si="54"/>
        <v>30295Xã Đức Chính22</v>
      </c>
    </row>
    <row r="3480" spans="1:18">
      <c r="A3480" s="6">
        <v>3479</v>
      </c>
      <c r="B3480" s="6">
        <v>30</v>
      </c>
      <c r="C3480" s="6" t="s">
        <v>3352</v>
      </c>
      <c r="D3480" s="6">
        <v>295</v>
      </c>
      <c r="E3480" s="6" t="s">
        <v>3443</v>
      </c>
      <c r="F3480" s="6">
        <v>10918</v>
      </c>
      <c r="G3480" s="6" t="s">
        <v>3453</v>
      </c>
      <c r="H3480" s="6">
        <v>2</v>
      </c>
      <c r="I3480" s="6" t="s">
        <v>297</v>
      </c>
      <c r="J3480" s="6">
        <v>2</v>
      </c>
      <c r="K3480" s="6" t="s">
        <v>252</v>
      </c>
      <c r="L3480" s="8">
        <v>6</v>
      </c>
      <c r="M3480" s="6" t="s">
        <v>297</v>
      </c>
      <c r="N3480" s="6" t="s">
        <v>3355</v>
      </c>
      <c r="R3480" s="6" t="str">
        <f t="shared" si="54"/>
        <v>30295Xã Định Sơn22</v>
      </c>
    </row>
    <row r="3481" spans="1:18">
      <c r="A3481" s="6">
        <v>3480</v>
      </c>
      <c r="B3481" s="6">
        <v>30</v>
      </c>
      <c r="C3481" s="6" t="s">
        <v>3352</v>
      </c>
      <c r="D3481" s="6">
        <v>295</v>
      </c>
      <c r="E3481" s="6" t="s">
        <v>3443</v>
      </c>
      <c r="F3481" s="6">
        <v>10924</v>
      </c>
      <c r="G3481" s="6" t="s">
        <v>3454</v>
      </c>
      <c r="H3481" s="6">
        <v>2</v>
      </c>
      <c r="I3481" s="6" t="s">
        <v>297</v>
      </c>
      <c r="J3481" s="6">
        <v>2</v>
      </c>
      <c r="K3481" s="6" t="s">
        <v>252</v>
      </c>
      <c r="L3481" s="8">
        <v>6</v>
      </c>
      <c r="M3481" s="6" t="s">
        <v>297</v>
      </c>
      <c r="N3481" s="6" t="s">
        <v>3355</v>
      </c>
      <c r="R3481" s="6" t="str">
        <f t="shared" si="54"/>
        <v>30295Xã Lương Điền22</v>
      </c>
    </row>
    <row r="3482" spans="1:18">
      <c r="A3482" s="6">
        <v>3481</v>
      </c>
      <c r="B3482" s="6">
        <v>30</v>
      </c>
      <c r="C3482" s="6" t="s">
        <v>3352</v>
      </c>
      <c r="D3482" s="6">
        <v>295</v>
      </c>
      <c r="E3482" s="6" t="s">
        <v>3443</v>
      </c>
      <c r="F3482" s="6">
        <v>10927</v>
      </c>
      <c r="G3482" s="6" t="s">
        <v>3455</v>
      </c>
      <c r="H3482" s="6">
        <v>2</v>
      </c>
      <c r="I3482" s="6" t="s">
        <v>297</v>
      </c>
      <c r="J3482" s="6">
        <v>2</v>
      </c>
      <c r="K3482" s="6" t="s">
        <v>252</v>
      </c>
      <c r="L3482" s="8">
        <v>6</v>
      </c>
      <c r="M3482" s="6" t="s">
        <v>297</v>
      </c>
      <c r="N3482" s="6" t="s">
        <v>3355</v>
      </c>
      <c r="R3482" s="6" t="str">
        <f t="shared" si="54"/>
        <v>30295Xã Cao An22</v>
      </c>
    </row>
    <row r="3483" spans="1:18">
      <c r="A3483" s="6">
        <v>3482</v>
      </c>
      <c r="B3483" s="6">
        <v>30</v>
      </c>
      <c r="C3483" s="6" t="s">
        <v>3352</v>
      </c>
      <c r="D3483" s="6">
        <v>295</v>
      </c>
      <c r="E3483" s="6" t="s">
        <v>3443</v>
      </c>
      <c r="F3483" s="6">
        <v>10930</v>
      </c>
      <c r="G3483" s="6" t="s">
        <v>3456</v>
      </c>
      <c r="H3483" s="6">
        <v>2</v>
      </c>
      <c r="I3483" s="6" t="s">
        <v>297</v>
      </c>
      <c r="J3483" s="6">
        <v>2</v>
      </c>
      <c r="K3483" s="6" t="s">
        <v>252</v>
      </c>
      <c r="L3483" s="8">
        <v>6</v>
      </c>
      <c r="M3483" s="6" t="s">
        <v>297</v>
      </c>
      <c r="N3483" s="6" t="s">
        <v>3355</v>
      </c>
      <c r="R3483" s="6" t="str">
        <f t="shared" si="54"/>
        <v>30295Xã Tân Trường22</v>
      </c>
    </row>
    <row r="3484" spans="1:18">
      <c r="A3484" s="6">
        <v>3483</v>
      </c>
      <c r="B3484" s="6">
        <v>30</v>
      </c>
      <c r="C3484" s="6" t="s">
        <v>3352</v>
      </c>
      <c r="D3484" s="6">
        <v>295</v>
      </c>
      <c r="E3484" s="6" t="s">
        <v>3443</v>
      </c>
      <c r="F3484" s="6">
        <v>10933</v>
      </c>
      <c r="G3484" s="6" t="s">
        <v>3457</v>
      </c>
      <c r="H3484" s="6">
        <v>2</v>
      </c>
      <c r="I3484" s="6" t="s">
        <v>297</v>
      </c>
      <c r="J3484" s="6">
        <v>2</v>
      </c>
      <c r="K3484" s="6" t="s">
        <v>252</v>
      </c>
      <c r="L3484" s="8">
        <v>6</v>
      </c>
      <c r="M3484" s="6" t="s">
        <v>297</v>
      </c>
      <c r="N3484" s="6" t="s">
        <v>3355</v>
      </c>
      <c r="R3484" s="6" t="str">
        <f t="shared" si="54"/>
        <v>30295Xã Cẩm Phúc22</v>
      </c>
    </row>
    <row r="3485" spans="1:18">
      <c r="A3485" s="6">
        <v>3484</v>
      </c>
      <c r="B3485" s="6">
        <v>30</v>
      </c>
      <c r="C3485" s="6" t="s">
        <v>3352</v>
      </c>
      <c r="D3485" s="6">
        <v>295</v>
      </c>
      <c r="E3485" s="6" t="s">
        <v>3443</v>
      </c>
      <c r="F3485" s="6">
        <v>10936</v>
      </c>
      <c r="G3485" s="6" t="s">
        <v>3458</v>
      </c>
      <c r="H3485" s="6">
        <v>2</v>
      </c>
      <c r="I3485" s="6" t="s">
        <v>297</v>
      </c>
      <c r="J3485" s="6">
        <v>2</v>
      </c>
      <c r="K3485" s="6" t="s">
        <v>252</v>
      </c>
      <c r="L3485" s="8">
        <v>6</v>
      </c>
      <c r="M3485" s="6" t="s">
        <v>297</v>
      </c>
      <c r="N3485" s="6" t="s">
        <v>3355</v>
      </c>
      <c r="R3485" s="6" t="str">
        <f t="shared" si="54"/>
        <v>30295Xã Cẩm Điền22</v>
      </c>
    </row>
    <row r="3486" spans="1:18">
      <c r="A3486" s="6">
        <v>3485</v>
      </c>
      <c r="B3486" s="6">
        <v>30</v>
      </c>
      <c r="C3486" s="6" t="s">
        <v>3352</v>
      </c>
      <c r="D3486" s="6">
        <v>295</v>
      </c>
      <c r="E3486" s="6" t="s">
        <v>3443</v>
      </c>
      <c r="F3486" s="6">
        <v>10939</v>
      </c>
      <c r="G3486" s="6" t="s">
        <v>3459</v>
      </c>
      <c r="H3486" s="6">
        <v>2</v>
      </c>
      <c r="I3486" s="6" t="s">
        <v>297</v>
      </c>
      <c r="J3486" s="6">
        <v>2</v>
      </c>
      <c r="K3486" s="6" t="s">
        <v>252</v>
      </c>
      <c r="L3486" s="8">
        <v>6</v>
      </c>
      <c r="M3486" s="6" t="s">
        <v>297</v>
      </c>
      <c r="N3486" s="6" t="s">
        <v>3355</v>
      </c>
      <c r="R3486" s="6" t="str">
        <f t="shared" si="54"/>
        <v>30295Xã Cẩm Đông22</v>
      </c>
    </row>
    <row r="3487" spans="1:18">
      <c r="A3487" s="6">
        <v>3486</v>
      </c>
      <c r="B3487" s="6">
        <v>30</v>
      </c>
      <c r="C3487" s="6" t="s">
        <v>3352</v>
      </c>
      <c r="D3487" s="6">
        <v>295</v>
      </c>
      <c r="E3487" s="6" t="s">
        <v>3443</v>
      </c>
      <c r="F3487" s="6">
        <v>10942</v>
      </c>
      <c r="G3487" s="6" t="s">
        <v>3460</v>
      </c>
      <c r="H3487" s="6">
        <v>2</v>
      </c>
      <c r="I3487" s="6" t="s">
        <v>297</v>
      </c>
      <c r="J3487" s="6">
        <v>2</v>
      </c>
      <c r="K3487" s="6" t="s">
        <v>252</v>
      </c>
      <c r="L3487" s="8">
        <v>6</v>
      </c>
      <c r="M3487" s="6" t="s">
        <v>297</v>
      </c>
      <c r="N3487" s="6" t="s">
        <v>3355</v>
      </c>
      <c r="R3487" s="6" t="str">
        <f t="shared" si="54"/>
        <v>30295Xã Cẩm Đoài22</v>
      </c>
    </row>
    <row r="3488" spans="1:18">
      <c r="A3488" s="6">
        <v>3487</v>
      </c>
      <c r="B3488" s="6">
        <v>30</v>
      </c>
      <c r="C3488" s="6" t="s">
        <v>3352</v>
      </c>
      <c r="D3488" s="6">
        <v>296</v>
      </c>
      <c r="E3488" s="6" t="s">
        <v>3461</v>
      </c>
      <c r="F3488" s="6">
        <v>10945</v>
      </c>
      <c r="G3488" s="6" t="s">
        <v>3462</v>
      </c>
      <c r="H3488" s="6">
        <v>1</v>
      </c>
      <c r="I3488" s="6" t="s">
        <v>251</v>
      </c>
      <c r="J3488" s="6">
        <v>2</v>
      </c>
      <c r="K3488" s="6" t="s">
        <v>252</v>
      </c>
      <c r="L3488" s="8">
        <v>5</v>
      </c>
      <c r="M3488" s="6" t="s">
        <v>251</v>
      </c>
      <c r="N3488" s="6" t="s">
        <v>3355</v>
      </c>
      <c r="R3488" s="6" t="str">
        <f t="shared" si="54"/>
        <v>30296Thị trấn Kẻ Sặt12</v>
      </c>
    </row>
    <row r="3489" spans="1:18">
      <c r="A3489" s="6">
        <v>3488</v>
      </c>
      <c r="B3489" s="6">
        <v>30</v>
      </c>
      <c r="C3489" s="6" t="s">
        <v>3352</v>
      </c>
      <c r="D3489" s="6">
        <v>296</v>
      </c>
      <c r="E3489" s="6" t="s">
        <v>3461</v>
      </c>
      <c r="F3489" s="6">
        <v>10951</v>
      </c>
      <c r="G3489" s="6" t="s">
        <v>3463</v>
      </c>
      <c r="H3489" s="6">
        <v>2</v>
      </c>
      <c r="I3489" s="6" t="s">
        <v>297</v>
      </c>
      <c r="J3489" s="6">
        <v>2</v>
      </c>
      <c r="K3489" s="6" t="s">
        <v>252</v>
      </c>
      <c r="L3489" s="8">
        <v>6</v>
      </c>
      <c r="M3489" s="6" t="s">
        <v>297</v>
      </c>
      <c r="N3489" s="6" t="s">
        <v>3355</v>
      </c>
      <c r="R3489" s="6" t="str">
        <f t="shared" si="54"/>
        <v>30296Xã Vĩnh Hưng22</v>
      </c>
    </row>
    <row r="3490" spans="1:18">
      <c r="A3490" s="6">
        <v>3489</v>
      </c>
      <c r="B3490" s="6">
        <v>30</v>
      </c>
      <c r="C3490" s="6" t="s">
        <v>3352</v>
      </c>
      <c r="D3490" s="6">
        <v>296</v>
      </c>
      <c r="E3490" s="6" t="s">
        <v>3461</v>
      </c>
      <c r="F3490" s="6">
        <v>10954</v>
      </c>
      <c r="G3490" s="6" t="s">
        <v>3464</v>
      </c>
      <c r="H3490" s="6">
        <v>2</v>
      </c>
      <c r="I3490" s="6" t="s">
        <v>297</v>
      </c>
      <c r="J3490" s="6">
        <v>2</v>
      </c>
      <c r="K3490" s="6" t="s">
        <v>252</v>
      </c>
      <c r="L3490" s="8">
        <v>6</v>
      </c>
      <c r="M3490" s="6" t="s">
        <v>297</v>
      </c>
      <c r="N3490" s="6" t="s">
        <v>3355</v>
      </c>
      <c r="R3490" s="6" t="str">
        <f t="shared" si="54"/>
        <v>30296Xã Hùng Thắng22</v>
      </c>
    </row>
    <row r="3491" spans="1:18">
      <c r="A3491" s="6">
        <v>3490</v>
      </c>
      <c r="B3491" s="6">
        <v>30</v>
      </c>
      <c r="C3491" s="6" t="s">
        <v>3352</v>
      </c>
      <c r="D3491" s="6">
        <v>296</v>
      </c>
      <c r="E3491" s="6" t="s">
        <v>3461</v>
      </c>
      <c r="F3491" s="6">
        <v>10960</v>
      </c>
      <c r="G3491" s="6" t="s">
        <v>3465</v>
      </c>
      <c r="H3491" s="6">
        <v>2</v>
      </c>
      <c r="I3491" s="6" t="s">
        <v>297</v>
      </c>
      <c r="J3491" s="6">
        <v>2</v>
      </c>
      <c r="K3491" s="6" t="s">
        <v>252</v>
      </c>
      <c r="L3491" s="8">
        <v>6</v>
      </c>
      <c r="M3491" s="6" t="s">
        <v>297</v>
      </c>
      <c r="N3491" s="6" t="s">
        <v>3355</v>
      </c>
      <c r="R3491" s="6" t="str">
        <f t="shared" si="54"/>
        <v>30296Xã Vĩnh Hồng22</v>
      </c>
    </row>
    <row r="3492" spans="1:18">
      <c r="A3492" s="6">
        <v>3491</v>
      </c>
      <c r="B3492" s="6">
        <v>30</v>
      </c>
      <c r="C3492" s="6" t="s">
        <v>3352</v>
      </c>
      <c r="D3492" s="6">
        <v>296</v>
      </c>
      <c r="E3492" s="6" t="s">
        <v>3461</v>
      </c>
      <c r="F3492" s="6">
        <v>10963</v>
      </c>
      <c r="G3492" s="6" t="s">
        <v>553</v>
      </c>
      <c r="H3492" s="6">
        <v>2</v>
      </c>
      <c r="I3492" s="6" t="s">
        <v>297</v>
      </c>
      <c r="J3492" s="6">
        <v>2</v>
      </c>
      <c r="K3492" s="6" t="s">
        <v>252</v>
      </c>
      <c r="L3492" s="8">
        <v>6</v>
      </c>
      <c r="M3492" s="6" t="s">
        <v>297</v>
      </c>
      <c r="N3492" s="6" t="s">
        <v>3355</v>
      </c>
      <c r="R3492" s="6" t="str">
        <f t="shared" si="54"/>
        <v>30296Xã Long Xuyên22</v>
      </c>
    </row>
    <row r="3493" spans="1:18">
      <c r="A3493" s="6">
        <v>3492</v>
      </c>
      <c r="B3493" s="6">
        <v>30</v>
      </c>
      <c r="C3493" s="6" t="s">
        <v>3352</v>
      </c>
      <c r="D3493" s="6">
        <v>296</v>
      </c>
      <c r="E3493" s="6" t="s">
        <v>3461</v>
      </c>
      <c r="F3493" s="6">
        <v>10966</v>
      </c>
      <c r="G3493" s="6" t="s">
        <v>2724</v>
      </c>
      <c r="H3493" s="6">
        <v>2</v>
      </c>
      <c r="I3493" s="6" t="s">
        <v>297</v>
      </c>
      <c r="J3493" s="6">
        <v>2</v>
      </c>
      <c r="K3493" s="6" t="s">
        <v>252</v>
      </c>
      <c r="L3493" s="8">
        <v>6</v>
      </c>
      <c r="M3493" s="6" t="s">
        <v>297</v>
      </c>
      <c r="N3493" s="6" t="s">
        <v>3355</v>
      </c>
      <c r="R3493" s="6" t="str">
        <f t="shared" si="54"/>
        <v>30296Xã Tân Việt22</v>
      </c>
    </row>
    <row r="3494" spans="1:18">
      <c r="A3494" s="6">
        <v>3493</v>
      </c>
      <c r="B3494" s="6">
        <v>30</v>
      </c>
      <c r="C3494" s="6" t="s">
        <v>3352</v>
      </c>
      <c r="D3494" s="6">
        <v>296</v>
      </c>
      <c r="E3494" s="6" t="s">
        <v>3461</v>
      </c>
      <c r="F3494" s="6">
        <v>10969</v>
      </c>
      <c r="G3494" s="6" t="s">
        <v>3466</v>
      </c>
      <c r="H3494" s="6">
        <v>2</v>
      </c>
      <c r="I3494" s="6" t="s">
        <v>297</v>
      </c>
      <c r="J3494" s="6">
        <v>2</v>
      </c>
      <c r="K3494" s="6" t="s">
        <v>252</v>
      </c>
      <c r="L3494" s="8">
        <v>6</v>
      </c>
      <c r="M3494" s="6" t="s">
        <v>297</v>
      </c>
      <c r="N3494" s="6" t="s">
        <v>3355</v>
      </c>
      <c r="R3494" s="6" t="str">
        <f t="shared" si="54"/>
        <v>30296Xã Thúc Kháng22</v>
      </c>
    </row>
    <row r="3495" spans="1:18">
      <c r="A3495" s="6">
        <v>3494</v>
      </c>
      <c r="B3495" s="6">
        <v>30</v>
      </c>
      <c r="C3495" s="6" t="s">
        <v>3352</v>
      </c>
      <c r="D3495" s="6">
        <v>296</v>
      </c>
      <c r="E3495" s="6" t="s">
        <v>3461</v>
      </c>
      <c r="F3495" s="6">
        <v>10972</v>
      </c>
      <c r="G3495" s="6" t="s">
        <v>3467</v>
      </c>
      <c r="H3495" s="6">
        <v>2</v>
      </c>
      <c r="I3495" s="6" t="s">
        <v>297</v>
      </c>
      <c r="J3495" s="6">
        <v>2</v>
      </c>
      <c r="K3495" s="6" t="s">
        <v>252</v>
      </c>
      <c r="L3495" s="8">
        <v>6</v>
      </c>
      <c r="M3495" s="6" t="s">
        <v>297</v>
      </c>
      <c r="N3495" s="6" t="s">
        <v>3355</v>
      </c>
      <c r="R3495" s="6" t="str">
        <f t="shared" si="54"/>
        <v>30296Xã Tân Hồng22</v>
      </c>
    </row>
    <row r="3496" spans="1:18">
      <c r="A3496" s="6">
        <v>3495</v>
      </c>
      <c r="B3496" s="6">
        <v>30</v>
      </c>
      <c r="C3496" s="6" t="s">
        <v>3352</v>
      </c>
      <c r="D3496" s="6">
        <v>296</v>
      </c>
      <c r="E3496" s="6" t="s">
        <v>3461</v>
      </c>
      <c r="F3496" s="6">
        <v>10975</v>
      </c>
      <c r="G3496" s="6" t="s">
        <v>685</v>
      </c>
      <c r="H3496" s="6">
        <v>2</v>
      </c>
      <c r="I3496" s="6" t="s">
        <v>297</v>
      </c>
      <c r="J3496" s="6">
        <v>2</v>
      </c>
      <c r="K3496" s="6" t="s">
        <v>252</v>
      </c>
      <c r="L3496" s="8">
        <v>6</v>
      </c>
      <c r="M3496" s="6" t="s">
        <v>297</v>
      </c>
      <c r="N3496" s="6" t="s">
        <v>3355</v>
      </c>
      <c r="R3496" s="6" t="str">
        <f t="shared" si="54"/>
        <v>30296Xã Bình Minh22</v>
      </c>
    </row>
    <row r="3497" spans="1:18">
      <c r="A3497" s="6">
        <v>3496</v>
      </c>
      <c r="B3497" s="6">
        <v>30</v>
      </c>
      <c r="C3497" s="6" t="s">
        <v>3352</v>
      </c>
      <c r="D3497" s="6">
        <v>296</v>
      </c>
      <c r="E3497" s="6" t="s">
        <v>3461</v>
      </c>
      <c r="F3497" s="6">
        <v>10978</v>
      </c>
      <c r="G3497" s="6" t="s">
        <v>3468</v>
      </c>
      <c r="H3497" s="6">
        <v>2</v>
      </c>
      <c r="I3497" s="6" t="s">
        <v>297</v>
      </c>
      <c r="J3497" s="6">
        <v>2</v>
      </c>
      <c r="K3497" s="6" t="s">
        <v>252</v>
      </c>
      <c r="L3497" s="8">
        <v>6</v>
      </c>
      <c r="M3497" s="6" t="s">
        <v>297</v>
      </c>
      <c r="N3497" s="6" t="s">
        <v>3355</v>
      </c>
      <c r="R3497" s="6" t="str">
        <f t="shared" si="54"/>
        <v>30296Xã Hồng Khê22</v>
      </c>
    </row>
    <row r="3498" spans="1:18">
      <c r="A3498" s="6">
        <v>3497</v>
      </c>
      <c r="B3498" s="6">
        <v>30</v>
      </c>
      <c r="C3498" s="6" t="s">
        <v>3352</v>
      </c>
      <c r="D3498" s="6">
        <v>296</v>
      </c>
      <c r="E3498" s="6" t="s">
        <v>3461</v>
      </c>
      <c r="F3498" s="6">
        <v>10981</v>
      </c>
      <c r="G3498" s="6" t="s">
        <v>1024</v>
      </c>
      <c r="H3498" s="6">
        <v>2</v>
      </c>
      <c r="I3498" s="6" t="s">
        <v>297</v>
      </c>
      <c r="J3498" s="6">
        <v>2</v>
      </c>
      <c r="K3498" s="6" t="s">
        <v>252</v>
      </c>
      <c r="L3498" s="8">
        <v>6</v>
      </c>
      <c r="M3498" s="6" t="s">
        <v>297</v>
      </c>
      <c r="N3498" s="6" t="s">
        <v>3355</v>
      </c>
      <c r="R3498" s="6" t="str">
        <f t="shared" si="54"/>
        <v>30296Xã Thái Học22</v>
      </c>
    </row>
    <row r="3499" spans="1:18">
      <c r="A3499" s="6">
        <v>3498</v>
      </c>
      <c r="B3499" s="6">
        <v>30</v>
      </c>
      <c r="C3499" s="6" t="s">
        <v>3352</v>
      </c>
      <c r="D3499" s="6">
        <v>296</v>
      </c>
      <c r="E3499" s="6" t="s">
        <v>3461</v>
      </c>
      <c r="F3499" s="6">
        <v>10984</v>
      </c>
      <c r="G3499" s="6" t="s">
        <v>3469</v>
      </c>
      <c r="H3499" s="6">
        <v>2</v>
      </c>
      <c r="I3499" s="6" t="s">
        <v>297</v>
      </c>
      <c r="J3499" s="6">
        <v>2</v>
      </c>
      <c r="K3499" s="6" t="s">
        <v>252</v>
      </c>
      <c r="L3499" s="8">
        <v>6</v>
      </c>
      <c r="M3499" s="6" t="s">
        <v>297</v>
      </c>
      <c r="N3499" s="6" t="s">
        <v>3355</v>
      </c>
      <c r="R3499" s="6" t="str">
        <f t="shared" si="54"/>
        <v>30296Xã Cổ Bì22</v>
      </c>
    </row>
    <row r="3500" spans="1:18">
      <c r="A3500" s="6">
        <v>3499</v>
      </c>
      <c r="B3500" s="6">
        <v>30</v>
      </c>
      <c r="C3500" s="6" t="s">
        <v>3352</v>
      </c>
      <c r="D3500" s="6">
        <v>296</v>
      </c>
      <c r="E3500" s="6" t="s">
        <v>3461</v>
      </c>
      <c r="F3500" s="6">
        <v>10987</v>
      </c>
      <c r="G3500" s="6" t="s">
        <v>3470</v>
      </c>
      <c r="H3500" s="6">
        <v>2</v>
      </c>
      <c r="I3500" s="6" t="s">
        <v>297</v>
      </c>
      <c r="J3500" s="6">
        <v>2</v>
      </c>
      <c r="K3500" s="6" t="s">
        <v>252</v>
      </c>
      <c r="L3500" s="8">
        <v>6</v>
      </c>
      <c r="M3500" s="6" t="s">
        <v>297</v>
      </c>
      <c r="N3500" s="6" t="s">
        <v>3355</v>
      </c>
      <c r="R3500" s="6" t="str">
        <f t="shared" si="54"/>
        <v>30296Xã Nhân Quyền22</v>
      </c>
    </row>
    <row r="3501" spans="1:18">
      <c r="A3501" s="6">
        <v>3500</v>
      </c>
      <c r="B3501" s="6">
        <v>30</v>
      </c>
      <c r="C3501" s="6" t="s">
        <v>3352</v>
      </c>
      <c r="D3501" s="6">
        <v>296</v>
      </c>
      <c r="E3501" s="6" t="s">
        <v>3461</v>
      </c>
      <c r="F3501" s="6">
        <v>10990</v>
      </c>
      <c r="G3501" s="6" t="s">
        <v>3471</v>
      </c>
      <c r="H3501" s="6">
        <v>2</v>
      </c>
      <c r="I3501" s="6" t="s">
        <v>297</v>
      </c>
      <c r="J3501" s="6">
        <v>2</v>
      </c>
      <c r="K3501" s="6" t="s">
        <v>252</v>
      </c>
      <c r="L3501" s="8">
        <v>6</v>
      </c>
      <c r="M3501" s="6" t="s">
        <v>297</v>
      </c>
      <c r="N3501" s="6" t="s">
        <v>3355</v>
      </c>
      <c r="R3501" s="6" t="str">
        <f t="shared" si="54"/>
        <v>30296Xã Thái Dương22</v>
      </c>
    </row>
    <row r="3502" spans="1:18">
      <c r="A3502" s="6">
        <v>3501</v>
      </c>
      <c r="B3502" s="6">
        <v>30</v>
      </c>
      <c r="C3502" s="6" t="s">
        <v>3352</v>
      </c>
      <c r="D3502" s="6">
        <v>296</v>
      </c>
      <c r="E3502" s="6" t="s">
        <v>3461</v>
      </c>
      <c r="F3502" s="6">
        <v>10993</v>
      </c>
      <c r="G3502" s="6" t="s">
        <v>524</v>
      </c>
      <c r="H3502" s="6">
        <v>2</v>
      </c>
      <c r="I3502" s="6" t="s">
        <v>297</v>
      </c>
      <c r="J3502" s="6">
        <v>2</v>
      </c>
      <c r="K3502" s="6" t="s">
        <v>252</v>
      </c>
      <c r="L3502" s="8">
        <v>6</v>
      </c>
      <c r="M3502" s="6" t="s">
        <v>297</v>
      </c>
      <c r="N3502" s="6" t="s">
        <v>3355</v>
      </c>
      <c r="R3502" s="6" t="str">
        <f t="shared" si="54"/>
        <v>30296Xã Thái Hòa22</v>
      </c>
    </row>
    <row r="3503" spans="1:18">
      <c r="A3503" s="6">
        <v>3502</v>
      </c>
      <c r="B3503" s="6">
        <v>30</v>
      </c>
      <c r="C3503" s="6" t="s">
        <v>3352</v>
      </c>
      <c r="D3503" s="6">
        <v>296</v>
      </c>
      <c r="E3503" s="6" t="s">
        <v>3461</v>
      </c>
      <c r="F3503" s="6">
        <v>10996</v>
      </c>
      <c r="G3503" s="6" t="s">
        <v>3472</v>
      </c>
      <c r="H3503" s="6">
        <v>2</v>
      </c>
      <c r="I3503" s="6" t="s">
        <v>297</v>
      </c>
      <c r="J3503" s="6">
        <v>2</v>
      </c>
      <c r="K3503" s="6" t="s">
        <v>252</v>
      </c>
      <c r="L3503" s="8">
        <v>6</v>
      </c>
      <c r="M3503" s="6" t="s">
        <v>297</v>
      </c>
      <c r="N3503" s="6" t="s">
        <v>3355</v>
      </c>
      <c r="R3503" s="6" t="str">
        <f t="shared" si="54"/>
        <v>30296Xã Bình Xuyên22</v>
      </c>
    </row>
    <row r="3504" spans="1:18">
      <c r="A3504" s="6">
        <v>3503</v>
      </c>
      <c r="B3504" s="6">
        <v>30</v>
      </c>
      <c r="C3504" s="6" t="s">
        <v>3352</v>
      </c>
      <c r="D3504" s="6">
        <v>297</v>
      </c>
      <c r="E3504" s="6" t="s">
        <v>3473</v>
      </c>
      <c r="F3504" s="6">
        <v>10999</v>
      </c>
      <c r="G3504" s="6" t="s">
        <v>3474</v>
      </c>
      <c r="H3504" s="6">
        <v>1</v>
      </c>
      <c r="I3504" s="6" t="s">
        <v>251</v>
      </c>
      <c r="J3504" s="6">
        <v>2</v>
      </c>
      <c r="K3504" s="6" t="s">
        <v>252</v>
      </c>
      <c r="L3504" s="8">
        <v>5</v>
      </c>
      <c r="M3504" s="6" t="s">
        <v>251</v>
      </c>
      <c r="N3504" s="6" t="s">
        <v>3355</v>
      </c>
      <c r="R3504" s="6" t="str">
        <f t="shared" si="54"/>
        <v>30297Thị trấn Gia Lộc12</v>
      </c>
    </row>
    <row r="3505" spans="1:18">
      <c r="A3505" s="6">
        <v>3504</v>
      </c>
      <c r="B3505" s="6">
        <v>30</v>
      </c>
      <c r="C3505" s="6" t="s">
        <v>3352</v>
      </c>
      <c r="D3505" s="6">
        <v>297</v>
      </c>
      <c r="E3505" s="6" t="s">
        <v>3473</v>
      </c>
      <c r="F3505" s="6">
        <v>11008</v>
      </c>
      <c r="G3505" s="6" t="s">
        <v>723</v>
      </c>
      <c r="H3505" s="6">
        <v>2</v>
      </c>
      <c r="I3505" s="6" t="s">
        <v>297</v>
      </c>
      <c r="J3505" s="6">
        <v>2</v>
      </c>
      <c r="K3505" s="6" t="s">
        <v>252</v>
      </c>
      <c r="L3505" s="8">
        <v>6</v>
      </c>
      <c r="M3505" s="6" t="s">
        <v>297</v>
      </c>
      <c r="N3505" s="6" t="s">
        <v>3355</v>
      </c>
      <c r="R3505" s="6" t="str">
        <f t="shared" si="54"/>
        <v>30297Xã Thống Nhất22</v>
      </c>
    </row>
    <row r="3506" spans="1:18">
      <c r="A3506" s="6">
        <v>3505</v>
      </c>
      <c r="B3506" s="6">
        <v>30</v>
      </c>
      <c r="C3506" s="6" t="s">
        <v>3352</v>
      </c>
      <c r="D3506" s="6">
        <v>297</v>
      </c>
      <c r="E3506" s="6" t="s">
        <v>3473</v>
      </c>
      <c r="F3506" s="6">
        <v>11020</v>
      </c>
      <c r="G3506" s="6" t="s">
        <v>3475</v>
      </c>
      <c r="H3506" s="6">
        <v>2</v>
      </c>
      <c r="I3506" s="6" t="s">
        <v>297</v>
      </c>
      <c r="J3506" s="6">
        <v>2</v>
      </c>
      <c r="K3506" s="6" t="s">
        <v>252</v>
      </c>
      <c r="L3506" s="8">
        <v>6</v>
      </c>
      <c r="M3506" s="6" t="s">
        <v>297</v>
      </c>
      <c r="N3506" s="6" t="s">
        <v>3355</v>
      </c>
      <c r="R3506" s="6" t="str">
        <f t="shared" si="54"/>
        <v>30297Xã Yết Kiêu22</v>
      </c>
    </row>
    <row r="3507" spans="1:18">
      <c r="A3507" s="6">
        <v>3506</v>
      </c>
      <c r="B3507" s="6">
        <v>30</v>
      </c>
      <c r="C3507" s="6" t="s">
        <v>3352</v>
      </c>
      <c r="D3507" s="6">
        <v>297</v>
      </c>
      <c r="E3507" s="6" t="s">
        <v>3473</v>
      </c>
      <c r="F3507" s="6">
        <v>11029</v>
      </c>
      <c r="G3507" s="6" t="s">
        <v>3476</v>
      </c>
      <c r="H3507" s="6">
        <v>2</v>
      </c>
      <c r="I3507" s="6" t="s">
        <v>297</v>
      </c>
      <c r="J3507" s="6">
        <v>2</v>
      </c>
      <c r="K3507" s="6" t="s">
        <v>252</v>
      </c>
      <c r="L3507" s="8">
        <v>6</v>
      </c>
      <c r="M3507" s="6" t="s">
        <v>297</v>
      </c>
      <c r="N3507" s="6" t="s">
        <v>3355</v>
      </c>
      <c r="R3507" s="6" t="str">
        <f t="shared" si="54"/>
        <v>30297Xã Gia Tân22</v>
      </c>
    </row>
    <row r="3508" spans="1:18">
      <c r="A3508" s="6">
        <v>3507</v>
      </c>
      <c r="B3508" s="6">
        <v>30</v>
      </c>
      <c r="C3508" s="6" t="s">
        <v>3352</v>
      </c>
      <c r="D3508" s="6">
        <v>297</v>
      </c>
      <c r="E3508" s="6" t="s">
        <v>3473</v>
      </c>
      <c r="F3508" s="6">
        <v>11032</v>
      </c>
      <c r="G3508" s="6" t="s">
        <v>663</v>
      </c>
      <c r="H3508" s="6">
        <v>2</v>
      </c>
      <c r="I3508" s="6" t="s">
        <v>297</v>
      </c>
      <c r="J3508" s="6">
        <v>2</v>
      </c>
      <c r="K3508" s="6" t="s">
        <v>252</v>
      </c>
      <c r="L3508" s="8">
        <v>6</v>
      </c>
      <c r="M3508" s="6" t="s">
        <v>297</v>
      </c>
      <c r="N3508" s="6" t="s">
        <v>3355</v>
      </c>
      <c r="R3508" s="6" t="str">
        <f t="shared" si="54"/>
        <v>30297Xã Tân Tiến22</v>
      </c>
    </row>
    <row r="3509" spans="1:18">
      <c r="A3509" s="6">
        <v>3508</v>
      </c>
      <c r="B3509" s="6">
        <v>30</v>
      </c>
      <c r="C3509" s="6" t="s">
        <v>3352</v>
      </c>
      <c r="D3509" s="6">
        <v>297</v>
      </c>
      <c r="E3509" s="6" t="s">
        <v>3473</v>
      </c>
      <c r="F3509" s="6">
        <v>11035</v>
      </c>
      <c r="G3509" s="6" t="s">
        <v>3477</v>
      </c>
      <c r="H3509" s="6">
        <v>2</v>
      </c>
      <c r="I3509" s="6" t="s">
        <v>297</v>
      </c>
      <c r="J3509" s="6">
        <v>2</v>
      </c>
      <c r="K3509" s="6" t="s">
        <v>252</v>
      </c>
      <c r="L3509" s="8">
        <v>6</v>
      </c>
      <c r="M3509" s="6" t="s">
        <v>297</v>
      </c>
      <c r="N3509" s="6" t="s">
        <v>3355</v>
      </c>
      <c r="R3509" s="6" t="str">
        <f t="shared" si="54"/>
        <v>30297Xã Gia Khánh22</v>
      </c>
    </row>
    <row r="3510" spans="1:18">
      <c r="A3510" s="6">
        <v>3509</v>
      </c>
      <c r="B3510" s="6">
        <v>30</v>
      </c>
      <c r="C3510" s="6" t="s">
        <v>3352</v>
      </c>
      <c r="D3510" s="6">
        <v>297</v>
      </c>
      <c r="E3510" s="6" t="s">
        <v>3473</v>
      </c>
      <c r="F3510" s="6">
        <v>11038</v>
      </c>
      <c r="G3510" s="6" t="s">
        <v>3478</v>
      </c>
      <c r="H3510" s="6">
        <v>2</v>
      </c>
      <c r="I3510" s="6" t="s">
        <v>297</v>
      </c>
      <c r="J3510" s="6">
        <v>2</v>
      </c>
      <c r="K3510" s="6" t="s">
        <v>252</v>
      </c>
      <c r="L3510" s="8">
        <v>6</v>
      </c>
      <c r="M3510" s="6" t="s">
        <v>297</v>
      </c>
      <c r="N3510" s="6" t="s">
        <v>3355</v>
      </c>
      <c r="R3510" s="6" t="str">
        <f t="shared" si="54"/>
        <v>30297Xã Gia Lương22</v>
      </c>
    </row>
    <row r="3511" spans="1:18">
      <c r="A3511" s="6">
        <v>3510</v>
      </c>
      <c r="B3511" s="6">
        <v>30</v>
      </c>
      <c r="C3511" s="6" t="s">
        <v>3352</v>
      </c>
      <c r="D3511" s="6">
        <v>297</v>
      </c>
      <c r="E3511" s="6" t="s">
        <v>3473</v>
      </c>
      <c r="F3511" s="6">
        <v>11041</v>
      </c>
      <c r="G3511" s="6" t="s">
        <v>720</v>
      </c>
      <c r="H3511" s="6">
        <v>2</v>
      </c>
      <c r="I3511" s="6" t="s">
        <v>297</v>
      </c>
      <c r="J3511" s="6">
        <v>2</v>
      </c>
      <c r="K3511" s="6" t="s">
        <v>252</v>
      </c>
      <c r="L3511" s="8">
        <v>6</v>
      </c>
      <c r="M3511" s="6" t="s">
        <v>297</v>
      </c>
      <c r="N3511" s="6" t="s">
        <v>3355</v>
      </c>
      <c r="R3511" s="6" t="str">
        <f t="shared" si="54"/>
        <v>30297Xã Lê Lợi22</v>
      </c>
    </row>
    <row r="3512" spans="1:18">
      <c r="A3512" s="6">
        <v>3511</v>
      </c>
      <c r="B3512" s="6">
        <v>30</v>
      </c>
      <c r="C3512" s="6" t="s">
        <v>3352</v>
      </c>
      <c r="D3512" s="6">
        <v>297</v>
      </c>
      <c r="E3512" s="6" t="s">
        <v>3473</v>
      </c>
      <c r="F3512" s="6">
        <v>11044</v>
      </c>
      <c r="G3512" s="6" t="s">
        <v>3479</v>
      </c>
      <c r="H3512" s="6">
        <v>2</v>
      </c>
      <c r="I3512" s="6" t="s">
        <v>297</v>
      </c>
      <c r="J3512" s="6">
        <v>2</v>
      </c>
      <c r="K3512" s="6" t="s">
        <v>252</v>
      </c>
      <c r="L3512" s="8">
        <v>6</v>
      </c>
      <c r="M3512" s="6" t="s">
        <v>297</v>
      </c>
      <c r="N3512" s="6" t="s">
        <v>3355</v>
      </c>
      <c r="R3512" s="6" t="str">
        <f t="shared" si="54"/>
        <v>30297Xã Toàn Thắng22</v>
      </c>
    </row>
    <row r="3513" spans="1:18">
      <c r="A3513" s="6">
        <v>3512</v>
      </c>
      <c r="B3513" s="6">
        <v>30</v>
      </c>
      <c r="C3513" s="6" t="s">
        <v>3352</v>
      </c>
      <c r="D3513" s="6">
        <v>297</v>
      </c>
      <c r="E3513" s="6" t="s">
        <v>3473</v>
      </c>
      <c r="F3513" s="6">
        <v>11047</v>
      </c>
      <c r="G3513" s="6" t="s">
        <v>667</v>
      </c>
      <c r="H3513" s="6">
        <v>2</v>
      </c>
      <c r="I3513" s="6" t="s">
        <v>297</v>
      </c>
      <c r="J3513" s="6">
        <v>2</v>
      </c>
      <c r="K3513" s="6" t="s">
        <v>252</v>
      </c>
      <c r="L3513" s="8">
        <v>6</v>
      </c>
      <c r="M3513" s="6" t="s">
        <v>297</v>
      </c>
      <c r="N3513" s="6" t="s">
        <v>3355</v>
      </c>
      <c r="R3513" s="6" t="str">
        <f t="shared" si="54"/>
        <v>30297Xã Hoàng Diệu22</v>
      </c>
    </row>
    <row r="3514" spans="1:18">
      <c r="A3514" s="6">
        <v>3513</v>
      </c>
      <c r="B3514" s="6">
        <v>30</v>
      </c>
      <c r="C3514" s="6" t="s">
        <v>3352</v>
      </c>
      <c r="D3514" s="6">
        <v>297</v>
      </c>
      <c r="E3514" s="6" t="s">
        <v>3473</v>
      </c>
      <c r="F3514" s="6">
        <v>11050</v>
      </c>
      <c r="G3514" s="6" t="s">
        <v>3480</v>
      </c>
      <c r="H3514" s="6">
        <v>2</v>
      </c>
      <c r="I3514" s="6" t="s">
        <v>297</v>
      </c>
      <c r="J3514" s="6">
        <v>2</v>
      </c>
      <c r="K3514" s="6" t="s">
        <v>252</v>
      </c>
      <c r="L3514" s="8">
        <v>6</v>
      </c>
      <c r="M3514" s="6" t="s">
        <v>297</v>
      </c>
      <c r="N3514" s="6" t="s">
        <v>3355</v>
      </c>
      <c r="R3514" s="6" t="str">
        <f t="shared" si="54"/>
        <v>30297Xã Hồng Hưng22</v>
      </c>
    </row>
    <row r="3515" spans="1:18">
      <c r="A3515" s="6">
        <v>3514</v>
      </c>
      <c r="B3515" s="6">
        <v>30</v>
      </c>
      <c r="C3515" s="6" t="s">
        <v>3352</v>
      </c>
      <c r="D3515" s="6">
        <v>297</v>
      </c>
      <c r="E3515" s="6" t="s">
        <v>3473</v>
      </c>
      <c r="F3515" s="6">
        <v>11053</v>
      </c>
      <c r="G3515" s="6" t="s">
        <v>3481</v>
      </c>
      <c r="H3515" s="6">
        <v>2</v>
      </c>
      <c r="I3515" s="6" t="s">
        <v>297</v>
      </c>
      <c r="J3515" s="6">
        <v>2</v>
      </c>
      <c r="K3515" s="6" t="s">
        <v>252</v>
      </c>
      <c r="L3515" s="8">
        <v>6</v>
      </c>
      <c r="M3515" s="6" t="s">
        <v>297</v>
      </c>
      <c r="N3515" s="6" t="s">
        <v>3355</v>
      </c>
      <c r="R3515" s="6" t="str">
        <f t="shared" si="54"/>
        <v>30297Xã Phạm Trấn22</v>
      </c>
    </row>
    <row r="3516" spans="1:18">
      <c r="A3516" s="6">
        <v>3515</v>
      </c>
      <c r="B3516" s="6">
        <v>30</v>
      </c>
      <c r="C3516" s="6" t="s">
        <v>3352</v>
      </c>
      <c r="D3516" s="6">
        <v>297</v>
      </c>
      <c r="E3516" s="6" t="s">
        <v>3473</v>
      </c>
      <c r="F3516" s="6">
        <v>11056</v>
      </c>
      <c r="G3516" s="6" t="s">
        <v>3482</v>
      </c>
      <c r="H3516" s="6">
        <v>2</v>
      </c>
      <c r="I3516" s="6" t="s">
        <v>297</v>
      </c>
      <c r="J3516" s="6">
        <v>2</v>
      </c>
      <c r="K3516" s="6" t="s">
        <v>252</v>
      </c>
      <c r="L3516" s="8">
        <v>6</v>
      </c>
      <c r="M3516" s="6" t="s">
        <v>297</v>
      </c>
      <c r="N3516" s="6" t="s">
        <v>3355</v>
      </c>
      <c r="R3516" s="6" t="str">
        <f t="shared" si="54"/>
        <v>30297Xã Đoàn Thượng22</v>
      </c>
    </row>
    <row r="3517" spans="1:18">
      <c r="A3517" s="6">
        <v>3516</v>
      </c>
      <c r="B3517" s="6">
        <v>30</v>
      </c>
      <c r="C3517" s="6" t="s">
        <v>3352</v>
      </c>
      <c r="D3517" s="6">
        <v>297</v>
      </c>
      <c r="E3517" s="6" t="s">
        <v>3473</v>
      </c>
      <c r="F3517" s="6">
        <v>11059</v>
      </c>
      <c r="G3517" s="6" t="s">
        <v>3483</v>
      </c>
      <c r="H3517" s="6">
        <v>2</v>
      </c>
      <c r="I3517" s="6" t="s">
        <v>297</v>
      </c>
      <c r="J3517" s="6">
        <v>2</v>
      </c>
      <c r="K3517" s="6" t="s">
        <v>252</v>
      </c>
      <c r="L3517" s="8">
        <v>6</v>
      </c>
      <c r="M3517" s="6" t="s">
        <v>297</v>
      </c>
      <c r="N3517" s="6" t="s">
        <v>3355</v>
      </c>
      <c r="R3517" s="6" t="str">
        <f t="shared" si="54"/>
        <v>30297Xã Thống Kênh22</v>
      </c>
    </row>
    <row r="3518" spans="1:18">
      <c r="A3518" s="6">
        <v>3517</v>
      </c>
      <c r="B3518" s="6">
        <v>30</v>
      </c>
      <c r="C3518" s="6" t="s">
        <v>3352</v>
      </c>
      <c r="D3518" s="6">
        <v>297</v>
      </c>
      <c r="E3518" s="6" t="s">
        <v>3473</v>
      </c>
      <c r="F3518" s="6">
        <v>11062</v>
      </c>
      <c r="G3518" s="6" t="s">
        <v>976</v>
      </c>
      <c r="H3518" s="6">
        <v>2</v>
      </c>
      <c r="I3518" s="6" t="s">
        <v>297</v>
      </c>
      <c r="J3518" s="6">
        <v>2</v>
      </c>
      <c r="K3518" s="6" t="s">
        <v>252</v>
      </c>
      <c r="L3518" s="8">
        <v>6</v>
      </c>
      <c r="M3518" s="6" t="s">
        <v>297</v>
      </c>
      <c r="N3518" s="6" t="s">
        <v>3355</v>
      </c>
      <c r="R3518" s="6" t="str">
        <f t="shared" si="54"/>
        <v>30297Xã Quang Minh22</v>
      </c>
    </row>
    <row r="3519" spans="1:18">
      <c r="A3519" s="6">
        <v>3518</v>
      </c>
      <c r="B3519" s="6">
        <v>30</v>
      </c>
      <c r="C3519" s="6" t="s">
        <v>3352</v>
      </c>
      <c r="D3519" s="6">
        <v>297</v>
      </c>
      <c r="E3519" s="6" t="s">
        <v>3473</v>
      </c>
      <c r="F3519" s="6">
        <v>11065</v>
      </c>
      <c r="G3519" s="6" t="s">
        <v>610</v>
      </c>
      <c r="H3519" s="6">
        <v>2</v>
      </c>
      <c r="I3519" s="6" t="s">
        <v>297</v>
      </c>
      <c r="J3519" s="6">
        <v>2</v>
      </c>
      <c r="K3519" s="6" t="s">
        <v>252</v>
      </c>
      <c r="L3519" s="8">
        <v>6</v>
      </c>
      <c r="M3519" s="6" t="s">
        <v>297</v>
      </c>
      <c r="N3519" s="6" t="s">
        <v>3355</v>
      </c>
      <c r="R3519" s="6" t="str">
        <f t="shared" si="54"/>
        <v>30297Xã Đồng Quang22</v>
      </c>
    </row>
    <row r="3520" spans="1:18">
      <c r="A3520" s="6">
        <v>3519</v>
      </c>
      <c r="B3520" s="6">
        <v>30</v>
      </c>
      <c r="C3520" s="6" t="s">
        <v>3352</v>
      </c>
      <c r="D3520" s="6">
        <v>297</v>
      </c>
      <c r="E3520" s="6" t="s">
        <v>3473</v>
      </c>
      <c r="F3520" s="6">
        <v>11068</v>
      </c>
      <c r="G3520" s="6" t="s">
        <v>3484</v>
      </c>
      <c r="H3520" s="6">
        <v>2</v>
      </c>
      <c r="I3520" s="6" t="s">
        <v>297</v>
      </c>
      <c r="J3520" s="6">
        <v>2</v>
      </c>
      <c r="K3520" s="6" t="s">
        <v>252</v>
      </c>
      <c r="L3520" s="8">
        <v>6</v>
      </c>
      <c r="M3520" s="6" t="s">
        <v>297</v>
      </c>
      <c r="N3520" s="6" t="s">
        <v>3355</v>
      </c>
      <c r="R3520" s="6" t="str">
        <f t="shared" si="54"/>
        <v>30297Xã Nhật Tân22</v>
      </c>
    </row>
    <row r="3521" spans="1:18">
      <c r="A3521" s="6">
        <v>3520</v>
      </c>
      <c r="B3521" s="6">
        <v>30</v>
      </c>
      <c r="C3521" s="6" t="s">
        <v>3352</v>
      </c>
      <c r="D3521" s="6">
        <v>297</v>
      </c>
      <c r="E3521" s="6" t="s">
        <v>3473</v>
      </c>
      <c r="F3521" s="6">
        <v>11071</v>
      </c>
      <c r="G3521" s="6" t="s">
        <v>3485</v>
      </c>
      <c r="H3521" s="6">
        <v>2</v>
      </c>
      <c r="I3521" s="6" t="s">
        <v>297</v>
      </c>
      <c r="J3521" s="6">
        <v>2</v>
      </c>
      <c r="K3521" s="6" t="s">
        <v>252</v>
      </c>
      <c r="L3521" s="8">
        <v>6</v>
      </c>
      <c r="M3521" s="6" t="s">
        <v>297</v>
      </c>
      <c r="N3521" s="6" t="s">
        <v>3355</v>
      </c>
      <c r="R3521" s="6" t="str">
        <f t="shared" si="54"/>
        <v>30297Xã Đức Xương22</v>
      </c>
    </row>
    <row r="3522" spans="1:18">
      <c r="A3522" s="6">
        <v>3521</v>
      </c>
      <c r="B3522" s="6">
        <v>30</v>
      </c>
      <c r="C3522" s="6" t="s">
        <v>3352</v>
      </c>
      <c r="D3522" s="6">
        <v>298</v>
      </c>
      <c r="E3522" s="6" t="s">
        <v>3486</v>
      </c>
      <c r="F3522" s="6">
        <v>11074</v>
      </c>
      <c r="G3522" s="6" t="s">
        <v>3487</v>
      </c>
      <c r="H3522" s="6">
        <v>1</v>
      </c>
      <c r="I3522" s="6" t="s">
        <v>251</v>
      </c>
      <c r="J3522" s="6">
        <v>2</v>
      </c>
      <c r="K3522" s="6" t="s">
        <v>252</v>
      </c>
      <c r="L3522" s="8">
        <v>5</v>
      </c>
      <c r="M3522" s="6" t="s">
        <v>251</v>
      </c>
      <c r="N3522" s="6" t="s">
        <v>3355</v>
      </c>
      <c r="R3522" s="6" t="str">
        <f t="shared" si="54"/>
        <v>30298Thị trấn Tứ Kỳ12</v>
      </c>
    </row>
    <row r="3523" spans="1:18">
      <c r="A3523" s="6">
        <v>3522</v>
      </c>
      <c r="B3523" s="6">
        <v>30</v>
      </c>
      <c r="C3523" s="6" t="s">
        <v>3352</v>
      </c>
      <c r="D3523" s="6">
        <v>298</v>
      </c>
      <c r="E3523" s="6" t="s">
        <v>3486</v>
      </c>
      <c r="F3523" s="6">
        <v>11083</v>
      </c>
      <c r="G3523" s="6" t="s">
        <v>1112</v>
      </c>
      <c r="H3523" s="6">
        <v>2</v>
      </c>
      <c r="I3523" s="6" t="s">
        <v>297</v>
      </c>
      <c r="J3523" s="6">
        <v>2</v>
      </c>
      <c r="K3523" s="6" t="s">
        <v>252</v>
      </c>
      <c r="L3523" s="8">
        <v>6</v>
      </c>
      <c r="M3523" s="6" t="s">
        <v>297</v>
      </c>
      <c r="N3523" s="6" t="s">
        <v>3355</v>
      </c>
      <c r="R3523" s="6" t="str">
        <f t="shared" ref="R3523:R3586" si="55">CONCATENATE(B3523,D3523,G3523,H3523,J3523)</f>
        <v>30298Xã Đại Sơn22</v>
      </c>
    </row>
    <row r="3524" spans="1:18">
      <c r="A3524" s="6">
        <v>3523</v>
      </c>
      <c r="B3524" s="6">
        <v>30</v>
      </c>
      <c r="C3524" s="6" t="s">
        <v>3352</v>
      </c>
      <c r="D3524" s="6">
        <v>298</v>
      </c>
      <c r="E3524" s="6" t="s">
        <v>3486</v>
      </c>
      <c r="F3524" s="6">
        <v>11086</v>
      </c>
      <c r="G3524" s="6" t="s">
        <v>1012</v>
      </c>
      <c r="H3524" s="6">
        <v>2</v>
      </c>
      <c r="I3524" s="6" t="s">
        <v>297</v>
      </c>
      <c r="J3524" s="6">
        <v>2</v>
      </c>
      <c r="K3524" s="6" t="s">
        <v>252</v>
      </c>
      <c r="L3524" s="8">
        <v>6</v>
      </c>
      <c r="M3524" s="6" t="s">
        <v>297</v>
      </c>
      <c r="N3524" s="6" t="s">
        <v>3355</v>
      </c>
      <c r="R3524" s="6" t="str">
        <f t="shared" si="55"/>
        <v>30298Xã Hưng Đạo22</v>
      </c>
    </row>
    <row r="3525" spans="1:18">
      <c r="A3525" s="6">
        <v>3524</v>
      </c>
      <c r="B3525" s="6">
        <v>30</v>
      </c>
      <c r="C3525" s="6" t="s">
        <v>3352</v>
      </c>
      <c r="D3525" s="6">
        <v>298</v>
      </c>
      <c r="E3525" s="6" t="s">
        <v>3486</v>
      </c>
      <c r="F3525" s="6">
        <v>11089</v>
      </c>
      <c r="G3525" s="6" t="s">
        <v>3488</v>
      </c>
      <c r="H3525" s="6">
        <v>2</v>
      </c>
      <c r="I3525" s="6" t="s">
        <v>297</v>
      </c>
      <c r="J3525" s="6">
        <v>2</v>
      </c>
      <c r="K3525" s="6" t="s">
        <v>252</v>
      </c>
      <c r="L3525" s="8">
        <v>6</v>
      </c>
      <c r="M3525" s="6" t="s">
        <v>297</v>
      </c>
      <c r="N3525" s="6" t="s">
        <v>3355</v>
      </c>
      <c r="R3525" s="6" t="str">
        <f t="shared" si="55"/>
        <v>30298Xã Ngọc Kỳ22</v>
      </c>
    </row>
    <row r="3526" spans="1:18">
      <c r="A3526" s="6">
        <v>3525</v>
      </c>
      <c r="B3526" s="6">
        <v>30</v>
      </c>
      <c r="C3526" s="6" t="s">
        <v>3352</v>
      </c>
      <c r="D3526" s="6">
        <v>298</v>
      </c>
      <c r="E3526" s="6" t="s">
        <v>3486</v>
      </c>
      <c r="F3526" s="6">
        <v>11092</v>
      </c>
      <c r="G3526" s="6" t="s">
        <v>3489</v>
      </c>
      <c r="H3526" s="6">
        <v>2</v>
      </c>
      <c r="I3526" s="6" t="s">
        <v>297</v>
      </c>
      <c r="J3526" s="6">
        <v>2</v>
      </c>
      <c r="K3526" s="6" t="s">
        <v>252</v>
      </c>
      <c r="L3526" s="8">
        <v>6</v>
      </c>
      <c r="M3526" s="6" t="s">
        <v>297</v>
      </c>
      <c r="N3526" s="6" t="s">
        <v>3355</v>
      </c>
      <c r="R3526" s="6" t="str">
        <f t="shared" si="55"/>
        <v>30298Xã Bình Lăng22</v>
      </c>
    </row>
    <row r="3527" spans="1:18">
      <c r="A3527" s="6">
        <v>3526</v>
      </c>
      <c r="B3527" s="6">
        <v>30</v>
      </c>
      <c r="C3527" s="6" t="s">
        <v>3352</v>
      </c>
      <c r="D3527" s="6">
        <v>298</v>
      </c>
      <c r="E3527" s="6" t="s">
        <v>3486</v>
      </c>
      <c r="F3527" s="6">
        <v>11095</v>
      </c>
      <c r="G3527" s="6" t="s">
        <v>2465</v>
      </c>
      <c r="H3527" s="6">
        <v>2</v>
      </c>
      <c r="I3527" s="6" t="s">
        <v>297</v>
      </c>
      <c r="J3527" s="6">
        <v>2</v>
      </c>
      <c r="K3527" s="6" t="s">
        <v>252</v>
      </c>
      <c r="L3527" s="8">
        <v>6</v>
      </c>
      <c r="M3527" s="6" t="s">
        <v>297</v>
      </c>
      <c r="N3527" s="6" t="s">
        <v>3355</v>
      </c>
      <c r="R3527" s="6" t="str">
        <f t="shared" si="55"/>
        <v>30298Xã Chí Minh22</v>
      </c>
    </row>
    <row r="3528" spans="1:18">
      <c r="A3528" s="6">
        <v>3527</v>
      </c>
      <c r="B3528" s="6">
        <v>30</v>
      </c>
      <c r="C3528" s="6" t="s">
        <v>3352</v>
      </c>
      <c r="D3528" s="6">
        <v>298</v>
      </c>
      <c r="E3528" s="6" t="s">
        <v>3486</v>
      </c>
      <c r="F3528" s="6">
        <v>11098</v>
      </c>
      <c r="G3528" s="6" t="s">
        <v>3490</v>
      </c>
      <c r="H3528" s="6">
        <v>2</v>
      </c>
      <c r="I3528" s="6" t="s">
        <v>297</v>
      </c>
      <c r="J3528" s="6">
        <v>2</v>
      </c>
      <c r="K3528" s="6" t="s">
        <v>252</v>
      </c>
      <c r="L3528" s="8">
        <v>6</v>
      </c>
      <c r="M3528" s="6" t="s">
        <v>297</v>
      </c>
      <c r="N3528" s="6" t="s">
        <v>3355</v>
      </c>
      <c r="R3528" s="6" t="str">
        <f t="shared" si="55"/>
        <v>30298Xã Tái Sơn22</v>
      </c>
    </row>
    <row r="3529" spans="1:18">
      <c r="A3529" s="6">
        <v>3528</v>
      </c>
      <c r="B3529" s="6">
        <v>30</v>
      </c>
      <c r="C3529" s="6" t="s">
        <v>3352</v>
      </c>
      <c r="D3529" s="6">
        <v>298</v>
      </c>
      <c r="E3529" s="6" t="s">
        <v>3486</v>
      </c>
      <c r="F3529" s="6">
        <v>11101</v>
      </c>
      <c r="G3529" s="6" t="s">
        <v>3491</v>
      </c>
      <c r="H3529" s="6">
        <v>2</v>
      </c>
      <c r="I3529" s="6" t="s">
        <v>297</v>
      </c>
      <c r="J3529" s="6">
        <v>2</v>
      </c>
      <c r="K3529" s="6" t="s">
        <v>252</v>
      </c>
      <c r="L3529" s="8">
        <v>6</v>
      </c>
      <c r="M3529" s="6" t="s">
        <v>297</v>
      </c>
      <c r="N3529" s="6" t="s">
        <v>3355</v>
      </c>
      <c r="R3529" s="6" t="str">
        <f t="shared" si="55"/>
        <v>30298Xã Quang Phục22</v>
      </c>
    </row>
    <row r="3530" spans="1:18">
      <c r="A3530" s="6">
        <v>3529</v>
      </c>
      <c r="B3530" s="6">
        <v>30</v>
      </c>
      <c r="C3530" s="6" t="s">
        <v>3352</v>
      </c>
      <c r="D3530" s="6">
        <v>298</v>
      </c>
      <c r="E3530" s="6" t="s">
        <v>3486</v>
      </c>
      <c r="F3530" s="6">
        <v>11110</v>
      </c>
      <c r="G3530" s="6" t="s">
        <v>1117</v>
      </c>
      <c r="H3530" s="6">
        <v>2</v>
      </c>
      <c r="I3530" s="6" t="s">
        <v>297</v>
      </c>
      <c r="J3530" s="6">
        <v>2</v>
      </c>
      <c r="K3530" s="6" t="s">
        <v>252</v>
      </c>
      <c r="L3530" s="8">
        <v>6</v>
      </c>
      <c r="M3530" s="6" t="s">
        <v>297</v>
      </c>
      <c r="N3530" s="6" t="s">
        <v>3355</v>
      </c>
      <c r="R3530" s="6" t="str">
        <f t="shared" si="55"/>
        <v>30298Xã Dân Chủ22</v>
      </c>
    </row>
    <row r="3531" spans="1:18">
      <c r="A3531" s="6">
        <v>3530</v>
      </c>
      <c r="B3531" s="6">
        <v>30</v>
      </c>
      <c r="C3531" s="6" t="s">
        <v>3352</v>
      </c>
      <c r="D3531" s="6">
        <v>298</v>
      </c>
      <c r="E3531" s="6" t="s">
        <v>3486</v>
      </c>
      <c r="F3531" s="6">
        <v>11113</v>
      </c>
      <c r="G3531" s="6" t="s">
        <v>3492</v>
      </c>
      <c r="H3531" s="6">
        <v>2</v>
      </c>
      <c r="I3531" s="6" t="s">
        <v>297</v>
      </c>
      <c r="J3531" s="6">
        <v>2</v>
      </c>
      <c r="K3531" s="6" t="s">
        <v>252</v>
      </c>
      <c r="L3531" s="8">
        <v>6</v>
      </c>
      <c r="M3531" s="6" t="s">
        <v>297</v>
      </c>
      <c r="N3531" s="6" t="s">
        <v>3355</v>
      </c>
      <c r="R3531" s="6" t="str">
        <f t="shared" si="55"/>
        <v>30298Xã Tân Kỳ22</v>
      </c>
    </row>
    <row r="3532" spans="1:18">
      <c r="A3532" s="6">
        <v>3531</v>
      </c>
      <c r="B3532" s="6">
        <v>30</v>
      </c>
      <c r="C3532" s="6" t="s">
        <v>3352</v>
      </c>
      <c r="D3532" s="6">
        <v>298</v>
      </c>
      <c r="E3532" s="6" t="s">
        <v>3486</v>
      </c>
      <c r="F3532" s="6">
        <v>11116</v>
      </c>
      <c r="G3532" s="6" t="s">
        <v>3493</v>
      </c>
      <c r="H3532" s="6">
        <v>2</v>
      </c>
      <c r="I3532" s="6" t="s">
        <v>297</v>
      </c>
      <c r="J3532" s="6">
        <v>2</v>
      </c>
      <c r="K3532" s="6" t="s">
        <v>252</v>
      </c>
      <c r="L3532" s="8">
        <v>6</v>
      </c>
      <c r="M3532" s="6" t="s">
        <v>297</v>
      </c>
      <c r="N3532" s="6" t="s">
        <v>3355</v>
      </c>
      <c r="R3532" s="6" t="str">
        <f t="shared" si="55"/>
        <v>30298Xã Quang Khải22</v>
      </c>
    </row>
    <row r="3533" spans="1:18">
      <c r="A3533" s="6">
        <v>3532</v>
      </c>
      <c r="B3533" s="6">
        <v>30</v>
      </c>
      <c r="C3533" s="6" t="s">
        <v>3352</v>
      </c>
      <c r="D3533" s="6">
        <v>298</v>
      </c>
      <c r="E3533" s="6" t="s">
        <v>3486</v>
      </c>
      <c r="F3533" s="6">
        <v>11119</v>
      </c>
      <c r="G3533" s="6" t="s">
        <v>3494</v>
      </c>
      <c r="H3533" s="6">
        <v>2</v>
      </c>
      <c r="I3533" s="6" t="s">
        <v>297</v>
      </c>
      <c r="J3533" s="6">
        <v>2</v>
      </c>
      <c r="K3533" s="6" t="s">
        <v>252</v>
      </c>
      <c r="L3533" s="8">
        <v>6</v>
      </c>
      <c r="M3533" s="6" t="s">
        <v>297</v>
      </c>
      <c r="N3533" s="6" t="s">
        <v>3355</v>
      </c>
      <c r="R3533" s="6" t="str">
        <f t="shared" si="55"/>
        <v>30298Xã Đại Hợp22</v>
      </c>
    </row>
    <row r="3534" spans="1:18">
      <c r="A3534" s="6">
        <v>3533</v>
      </c>
      <c r="B3534" s="6">
        <v>30</v>
      </c>
      <c r="C3534" s="6" t="s">
        <v>3352</v>
      </c>
      <c r="D3534" s="6">
        <v>298</v>
      </c>
      <c r="E3534" s="6" t="s">
        <v>3486</v>
      </c>
      <c r="F3534" s="6">
        <v>11122</v>
      </c>
      <c r="G3534" s="6" t="s">
        <v>3495</v>
      </c>
      <c r="H3534" s="6">
        <v>2</v>
      </c>
      <c r="I3534" s="6" t="s">
        <v>297</v>
      </c>
      <c r="J3534" s="6">
        <v>2</v>
      </c>
      <c r="K3534" s="6" t="s">
        <v>252</v>
      </c>
      <c r="L3534" s="8">
        <v>6</v>
      </c>
      <c r="M3534" s="6" t="s">
        <v>297</v>
      </c>
      <c r="N3534" s="6" t="s">
        <v>3355</v>
      </c>
      <c r="R3534" s="6" t="str">
        <f t="shared" si="55"/>
        <v>30298Xã Quảng Nghiệp22</v>
      </c>
    </row>
    <row r="3535" spans="1:18">
      <c r="A3535" s="6">
        <v>3534</v>
      </c>
      <c r="B3535" s="6">
        <v>30</v>
      </c>
      <c r="C3535" s="6" t="s">
        <v>3352</v>
      </c>
      <c r="D3535" s="6">
        <v>298</v>
      </c>
      <c r="E3535" s="6" t="s">
        <v>3486</v>
      </c>
      <c r="F3535" s="6">
        <v>11125</v>
      </c>
      <c r="G3535" s="6" t="s">
        <v>3496</v>
      </c>
      <c r="H3535" s="6">
        <v>2</v>
      </c>
      <c r="I3535" s="6" t="s">
        <v>297</v>
      </c>
      <c r="J3535" s="6">
        <v>2</v>
      </c>
      <c r="K3535" s="6" t="s">
        <v>252</v>
      </c>
      <c r="L3535" s="8">
        <v>6</v>
      </c>
      <c r="M3535" s="6" t="s">
        <v>297</v>
      </c>
      <c r="N3535" s="6" t="s">
        <v>3355</v>
      </c>
      <c r="R3535" s="6" t="str">
        <f t="shared" si="55"/>
        <v>30298Xã An Thanh22</v>
      </c>
    </row>
    <row r="3536" spans="1:18">
      <c r="A3536" s="6">
        <v>3535</v>
      </c>
      <c r="B3536" s="6">
        <v>30</v>
      </c>
      <c r="C3536" s="6" t="s">
        <v>3352</v>
      </c>
      <c r="D3536" s="6">
        <v>298</v>
      </c>
      <c r="E3536" s="6" t="s">
        <v>3486</v>
      </c>
      <c r="F3536" s="6">
        <v>11128</v>
      </c>
      <c r="G3536" s="6" t="s">
        <v>772</v>
      </c>
      <c r="H3536" s="6">
        <v>2</v>
      </c>
      <c r="I3536" s="6" t="s">
        <v>297</v>
      </c>
      <c r="J3536" s="6">
        <v>2</v>
      </c>
      <c r="K3536" s="6" t="s">
        <v>252</v>
      </c>
      <c r="L3536" s="8">
        <v>6</v>
      </c>
      <c r="M3536" s="6" t="s">
        <v>297</v>
      </c>
      <c r="N3536" s="6" t="s">
        <v>3355</v>
      </c>
      <c r="R3536" s="6" t="str">
        <f t="shared" si="55"/>
        <v>30298Xã Minh Đức22</v>
      </c>
    </row>
    <row r="3537" spans="1:18">
      <c r="A3537" s="6">
        <v>3536</v>
      </c>
      <c r="B3537" s="6">
        <v>30</v>
      </c>
      <c r="C3537" s="6" t="s">
        <v>3352</v>
      </c>
      <c r="D3537" s="6">
        <v>298</v>
      </c>
      <c r="E3537" s="6" t="s">
        <v>3486</v>
      </c>
      <c r="F3537" s="6">
        <v>11131</v>
      </c>
      <c r="G3537" s="6" t="s">
        <v>3497</v>
      </c>
      <c r="H3537" s="6">
        <v>2</v>
      </c>
      <c r="I3537" s="6" t="s">
        <v>297</v>
      </c>
      <c r="J3537" s="6">
        <v>2</v>
      </c>
      <c r="K3537" s="6" t="s">
        <v>252</v>
      </c>
      <c r="L3537" s="8">
        <v>6</v>
      </c>
      <c r="M3537" s="6" t="s">
        <v>297</v>
      </c>
      <c r="N3537" s="6" t="s">
        <v>3355</v>
      </c>
      <c r="R3537" s="6" t="str">
        <f t="shared" si="55"/>
        <v>30298Xã Văn Tố22</v>
      </c>
    </row>
    <row r="3538" spans="1:18">
      <c r="A3538" s="6">
        <v>3537</v>
      </c>
      <c r="B3538" s="6">
        <v>30</v>
      </c>
      <c r="C3538" s="6" t="s">
        <v>3352</v>
      </c>
      <c r="D3538" s="6">
        <v>298</v>
      </c>
      <c r="E3538" s="6" t="s">
        <v>3486</v>
      </c>
      <c r="F3538" s="6">
        <v>11134</v>
      </c>
      <c r="G3538" s="6" t="s">
        <v>741</v>
      </c>
      <c r="H3538" s="6">
        <v>2</v>
      </c>
      <c r="I3538" s="6" t="s">
        <v>297</v>
      </c>
      <c r="J3538" s="6">
        <v>2</v>
      </c>
      <c r="K3538" s="6" t="s">
        <v>252</v>
      </c>
      <c r="L3538" s="8">
        <v>6</v>
      </c>
      <c r="M3538" s="6" t="s">
        <v>297</v>
      </c>
      <c r="N3538" s="6" t="s">
        <v>3355</v>
      </c>
      <c r="R3538" s="6" t="str">
        <f t="shared" si="55"/>
        <v>30298Xã Quang Trung22</v>
      </c>
    </row>
    <row r="3539" spans="1:18">
      <c r="A3539" s="6">
        <v>3538</v>
      </c>
      <c r="B3539" s="6">
        <v>30</v>
      </c>
      <c r="C3539" s="6" t="s">
        <v>3352</v>
      </c>
      <c r="D3539" s="6">
        <v>298</v>
      </c>
      <c r="E3539" s="6" t="s">
        <v>3486</v>
      </c>
      <c r="F3539" s="6">
        <v>11137</v>
      </c>
      <c r="G3539" s="6" t="s">
        <v>3498</v>
      </c>
      <c r="H3539" s="6">
        <v>2</v>
      </c>
      <c r="I3539" s="6" t="s">
        <v>297</v>
      </c>
      <c r="J3539" s="6">
        <v>2</v>
      </c>
      <c r="K3539" s="6" t="s">
        <v>252</v>
      </c>
      <c r="L3539" s="8">
        <v>6</v>
      </c>
      <c r="M3539" s="6" t="s">
        <v>297</v>
      </c>
      <c r="N3539" s="6" t="s">
        <v>3355</v>
      </c>
      <c r="R3539" s="6" t="str">
        <f t="shared" si="55"/>
        <v>30298Xã Phượng Kỳ22</v>
      </c>
    </row>
    <row r="3540" spans="1:18">
      <c r="A3540" s="6">
        <v>3539</v>
      </c>
      <c r="B3540" s="6">
        <v>30</v>
      </c>
      <c r="C3540" s="6" t="s">
        <v>3352</v>
      </c>
      <c r="D3540" s="6">
        <v>298</v>
      </c>
      <c r="E3540" s="6" t="s">
        <v>3486</v>
      </c>
      <c r="F3540" s="6">
        <v>11140</v>
      </c>
      <c r="G3540" s="6" t="s">
        <v>3499</v>
      </c>
      <c r="H3540" s="6">
        <v>2</v>
      </c>
      <c r="I3540" s="6" t="s">
        <v>297</v>
      </c>
      <c r="J3540" s="6">
        <v>2</v>
      </c>
      <c r="K3540" s="6" t="s">
        <v>252</v>
      </c>
      <c r="L3540" s="8">
        <v>6</v>
      </c>
      <c r="M3540" s="6" t="s">
        <v>297</v>
      </c>
      <c r="N3540" s="6" t="s">
        <v>3355</v>
      </c>
      <c r="R3540" s="6" t="str">
        <f t="shared" si="55"/>
        <v>30298Xã Cộng Lạc22</v>
      </c>
    </row>
    <row r="3541" spans="1:18">
      <c r="A3541" s="6">
        <v>3540</v>
      </c>
      <c r="B3541" s="6">
        <v>30</v>
      </c>
      <c r="C3541" s="6" t="s">
        <v>3352</v>
      </c>
      <c r="D3541" s="6">
        <v>298</v>
      </c>
      <c r="E3541" s="6" t="s">
        <v>3486</v>
      </c>
      <c r="F3541" s="6">
        <v>11143</v>
      </c>
      <c r="G3541" s="6" t="s">
        <v>3500</v>
      </c>
      <c r="H3541" s="6">
        <v>2</v>
      </c>
      <c r="I3541" s="6" t="s">
        <v>297</v>
      </c>
      <c r="J3541" s="6">
        <v>2</v>
      </c>
      <c r="K3541" s="6" t="s">
        <v>252</v>
      </c>
      <c r="L3541" s="8">
        <v>6</v>
      </c>
      <c r="M3541" s="6" t="s">
        <v>297</v>
      </c>
      <c r="N3541" s="6" t="s">
        <v>3355</v>
      </c>
      <c r="R3541" s="6" t="str">
        <f t="shared" si="55"/>
        <v>30298Xã Tiên Động22</v>
      </c>
    </row>
    <row r="3542" spans="1:18">
      <c r="A3542" s="6">
        <v>3541</v>
      </c>
      <c r="B3542" s="6">
        <v>30</v>
      </c>
      <c r="C3542" s="6" t="s">
        <v>3352</v>
      </c>
      <c r="D3542" s="6">
        <v>298</v>
      </c>
      <c r="E3542" s="6" t="s">
        <v>3486</v>
      </c>
      <c r="F3542" s="6">
        <v>11146</v>
      </c>
      <c r="G3542" s="6" t="s">
        <v>3501</v>
      </c>
      <c r="H3542" s="6">
        <v>2</v>
      </c>
      <c r="I3542" s="6" t="s">
        <v>297</v>
      </c>
      <c r="J3542" s="6">
        <v>2</v>
      </c>
      <c r="K3542" s="6" t="s">
        <v>252</v>
      </c>
      <c r="L3542" s="8">
        <v>6</v>
      </c>
      <c r="M3542" s="6" t="s">
        <v>297</v>
      </c>
      <c r="N3542" s="6" t="s">
        <v>3355</v>
      </c>
      <c r="R3542" s="6" t="str">
        <f t="shared" si="55"/>
        <v>30298Xã Nguyên Giáp22</v>
      </c>
    </row>
    <row r="3543" spans="1:18">
      <c r="A3543" s="6">
        <v>3542</v>
      </c>
      <c r="B3543" s="6">
        <v>30</v>
      </c>
      <c r="C3543" s="6" t="s">
        <v>3352</v>
      </c>
      <c r="D3543" s="6">
        <v>298</v>
      </c>
      <c r="E3543" s="6" t="s">
        <v>3486</v>
      </c>
      <c r="F3543" s="6">
        <v>11149</v>
      </c>
      <c r="G3543" s="6" t="s">
        <v>3502</v>
      </c>
      <c r="H3543" s="6">
        <v>2</v>
      </c>
      <c r="I3543" s="6" t="s">
        <v>297</v>
      </c>
      <c r="J3543" s="6">
        <v>2</v>
      </c>
      <c r="K3543" s="6" t="s">
        <v>252</v>
      </c>
      <c r="L3543" s="8">
        <v>6</v>
      </c>
      <c r="M3543" s="6" t="s">
        <v>297</v>
      </c>
      <c r="N3543" s="6" t="s">
        <v>3355</v>
      </c>
      <c r="R3543" s="6" t="str">
        <f t="shared" si="55"/>
        <v>30298Xã Hà Kỳ22</v>
      </c>
    </row>
    <row r="3544" spans="1:18">
      <c r="A3544" s="6">
        <v>3543</v>
      </c>
      <c r="B3544" s="6">
        <v>30</v>
      </c>
      <c r="C3544" s="6" t="s">
        <v>3352</v>
      </c>
      <c r="D3544" s="6">
        <v>298</v>
      </c>
      <c r="E3544" s="6" t="s">
        <v>3486</v>
      </c>
      <c r="F3544" s="6">
        <v>11152</v>
      </c>
      <c r="G3544" s="6" t="s">
        <v>3503</v>
      </c>
      <c r="H3544" s="6">
        <v>2</v>
      </c>
      <c r="I3544" s="6" t="s">
        <v>297</v>
      </c>
      <c r="J3544" s="6">
        <v>2</v>
      </c>
      <c r="K3544" s="6" t="s">
        <v>252</v>
      </c>
      <c r="L3544" s="8">
        <v>6</v>
      </c>
      <c r="M3544" s="6" t="s">
        <v>297</v>
      </c>
      <c r="N3544" s="6" t="s">
        <v>3355</v>
      </c>
      <c r="R3544" s="6" t="str">
        <f t="shared" si="55"/>
        <v>30298Xã Hà Thanh22</v>
      </c>
    </row>
    <row r="3545" spans="1:18">
      <c r="A3545" s="6">
        <v>3544</v>
      </c>
      <c r="B3545" s="6">
        <v>30</v>
      </c>
      <c r="C3545" s="6" t="s">
        <v>3352</v>
      </c>
      <c r="D3545" s="6">
        <v>299</v>
      </c>
      <c r="E3545" s="6" t="s">
        <v>3504</v>
      </c>
      <c r="F3545" s="6">
        <v>11155</v>
      </c>
      <c r="G3545" s="6" t="s">
        <v>3505</v>
      </c>
      <c r="H3545" s="6">
        <v>1</v>
      </c>
      <c r="I3545" s="6" t="s">
        <v>251</v>
      </c>
      <c r="J3545" s="6">
        <v>2</v>
      </c>
      <c r="K3545" s="6" t="s">
        <v>252</v>
      </c>
      <c r="L3545" s="8">
        <v>5</v>
      </c>
      <c r="M3545" s="6" t="s">
        <v>251</v>
      </c>
      <c r="N3545" s="6" t="s">
        <v>3355</v>
      </c>
      <c r="R3545" s="6" t="str">
        <f t="shared" si="55"/>
        <v>30299Thị trấn Ninh Giang12</v>
      </c>
    </row>
    <row r="3546" spans="1:18">
      <c r="A3546" s="6">
        <v>3545</v>
      </c>
      <c r="B3546" s="6">
        <v>30</v>
      </c>
      <c r="C3546" s="6" t="s">
        <v>3352</v>
      </c>
      <c r="D3546" s="6">
        <v>299</v>
      </c>
      <c r="E3546" s="6" t="s">
        <v>3504</v>
      </c>
      <c r="F3546" s="6">
        <v>11161</v>
      </c>
      <c r="G3546" s="6" t="s">
        <v>3506</v>
      </c>
      <c r="H3546" s="6">
        <v>2</v>
      </c>
      <c r="I3546" s="6" t="s">
        <v>297</v>
      </c>
      <c r="J3546" s="6">
        <v>2</v>
      </c>
      <c r="K3546" s="6" t="s">
        <v>252</v>
      </c>
      <c r="L3546" s="8">
        <v>6</v>
      </c>
      <c r="M3546" s="6" t="s">
        <v>297</v>
      </c>
      <c r="N3546" s="6" t="s">
        <v>3355</v>
      </c>
      <c r="R3546" s="6" t="str">
        <f t="shared" si="55"/>
        <v>30299Xã Ứng Hoè22</v>
      </c>
    </row>
    <row r="3547" spans="1:18">
      <c r="A3547" s="6">
        <v>3546</v>
      </c>
      <c r="B3547" s="6">
        <v>30</v>
      </c>
      <c r="C3547" s="6" t="s">
        <v>3352</v>
      </c>
      <c r="D3547" s="6">
        <v>299</v>
      </c>
      <c r="E3547" s="6" t="s">
        <v>3504</v>
      </c>
      <c r="F3547" s="6">
        <v>11164</v>
      </c>
      <c r="G3547" s="6" t="s">
        <v>2020</v>
      </c>
      <c r="H3547" s="6">
        <v>2</v>
      </c>
      <c r="I3547" s="6" t="s">
        <v>297</v>
      </c>
      <c r="J3547" s="6">
        <v>2</v>
      </c>
      <c r="K3547" s="6" t="s">
        <v>252</v>
      </c>
      <c r="L3547" s="8">
        <v>6</v>
      </c>
      <c r="M3547" s="6" t="s">
        <v>297</v>
      </c>
      <c r="N3547" s="6" t="s">
        <v>3355</v>
      </c>
      <c r="R3547" s="6" t="str">
        <f t="shared" si="55"/>
        <v>30299Xã Nghĩa An22</v>
      </c>
    </row>
    <row r="3548" spans="1:18">
      <c r="A3548" s="6">
        <v>3547</v>
      </c>
      <c r="B3548" s="6">
        <v>30</v>
      </c>
      <c r="C3548" s="6" t="s">
        <v>3352</v>
      </c>
      <c r="D3548" s="6">
        <v>299</v>
      </c>
      <c r="E3548" s="6" t="s">
        <v>3504</v>
      </c>
      <c r="F3548" s="6">
        <v>11167</v>
      </c>
      <c r="G3548" s="6" t="s">
        <v>3507</v>
      </c>
      <c r="H3548" s="6">
        <v>2</v>
      </c>
      <c r="I3548" s="6" t="s">
        <v>297</v>
      </c>
      <c r="J3548" s="6">
        <v>2</v>
      </c>
      <c r="K3548" s="6" t="s">
        <v>252</v>
      </c>
      <c r="L3548" s="8">
        <v>6</v>
      </c>
      <c r="M3548" s="6" t="s">
        <v>297</v>
      </c>
      <c r="N3548" s="6" t="s">
        <v>3355</v>
      </c>
      <c r="R3548" s="6" t="str">
        <f t="shared" si="55"/>
        <v>30299Xã Hồng Đức22</v>
      </c>
    </row>
    <row r="3549" spans="1:18">
      <c r="A3549" s="6">
        <v>3548</v>
      </c>
      <c r="B3549" s="6">
        <v>30</v>
      </c>
      <c r="C3549" s="6" t="s">
        <v>3352</v>
      </c>
      <c r="D3549" s="6">
        <v>299</v>
      </c>
      <c r="E3549" s="6" t="s">
        <v>3504</v>
      </c>
      <c r="F3549" s="6">
        <v>11173</v>
      </c>
      <c r="G3549" s="6" t="s">
        <v>3508</v>
      </c>
      <c r="H3549" s="6">
        <v>2</v>
      </c>
      <c r="I3549" s="6" t="s">
        <v>297</v>
      </c>
      <c r="J3549" s="6">
        <v>2</v>
      </c>
      <c r="K3549" s="6" t="s">
        <v>252</v>
      </c>
      <c r="L3549" s="8">
        <v>6</v>
      </c>
      <c r="M3549" s="6" t="s">
        <v>297</v>
      </c>
      <c r="N3549" s="6" t="s">
        <v>3355</v>
      </c>
      <c r="R3549" s="6" t="str">
        <f t="shared" si="55"/>
        <v>30299Xã An Đức22</v>
      </c>
    </row>
    <row r="3550" spans="1:18">
      <c r="A3550" s="6">
        <v>3549</v>
      </c>
      <c r="B3550" s="6">
        <v>30</v>
      </c>
      <c r="C3550" s="6" t="s">
        <v>3352</v>
      </c>
      <c r="D3550" s="6">
        <v>299</v>
      </c>
      <c r="E3550" s="6" t="s">
        <v>3504</v>
      </c>
      <c r="F3550" s="6">
        <v>11176</v>
      </c>
      <c r="G3550" s="6" t="s">
        <v>447</v>
      </c>
      <c r="H3550" s="6">
        <v>2</v>
      </c>
      <c r="I3550" s="6" t="s">
        <v>297</v>
      </c>
      <c r="J3550" s="6">
        <v>2</v>
      </c>
      <c r="K3550" s="6" t="s">
        <v>252</v>
      </c>
      <c r="L3550" s="8">
        <v>6</v>
      </c>
      <c r="M3550" s="6" t="s">
        <v>297</v>
      </c>
      <c r="N3550" s="6" t="s">
        <v>3355</v>
      </c>
      <c r="R3550" s="6" t="str">
        <f t="shared" si="55"/>
        <v>30299Xã Vạn Phúc22</v>
      </c>
    </row>
    <row r="3551" spans="1:18">
      <c r="A3551" s="6">
        <v>3550</v>
      </c>
      <c r="B3551" s="6">
        <v>30</v>
      </c>
      <c r="C3551" s="6" t="s">
        <v>3352</v>
      </c>
      <c r="D3551" s="6">
        <v>299</v>
      </c>
      <c r="E3551" s="6" t="s">
        <v>3504</v>
      </c>
      <c r="F3551" s="6">
        <v>11179</v>
      </c>
      <c r="G3551" s="6" t="s">
        <v>2152</v>
      </c>
      <c r="H3551" s="6">
        <v>2</v>
      </c>
      <c r="I3551" s="6" t="s">
        <v>297</v>
      </c>
      <c r="J3551" s="6">
        <v>2</v>
      </c>
      <c r="K3551" s="6" t="s">
        <v>252</v>
      </c>
      <c r="L3551" s="8">
        <v>6</v>
      </c>
      <c r="M3551" s="6" t="s">
        <v>297</v>
      </c>
      <c r="N3551" s="6" t="s">
        <v>3355</v>
      </c>
      <c r="R3551" s="6" t="str">
        <f t="shared" si="55"/>
        <v>30299Xã Tân Hương22</v>
      </c>
    </row>
    <row r="3552" spans="1:18">
      <c r="A3552" s="6">
        <v>3551</v>
      </c>
      <c r="B3552" s="6">
        <v>30</v>
      </c>
      <c r="C3552" s="6" t="s">
        <v>3352</v>
      </c>
      <c r="D3552" s="6">
        <v>299</v>
      </c>
      <c r="E3552" s="6" t="s">
        <v>3504</v>
      </c>
      <c r="F3552" s="6">
        <v>11185</v>
      </c>
      <c r="G3552" s="6" t="s">
        <v>3509</v>
      </c>
      <c r="H3552" s="6">
        <v>2</v>
      </c>
      <c r="I3552" s="6" t="s">
        <v>297</v>
      </c>
      <c r="J3552" s="6">
        <v>2</v>
      </c>
      <c r="K3552" s="6" t="s">
        <v>252</v>
      </c>
      <c r="L3552" s="8">
        <v>6</v>
      </c>
      <c r="M3552" s="6" t="s">
        <v>297</v>
      </c>
      <c r="N3552" s="6" t="s">
        <v>3355</v>
      </c>
      <c r="R3552" s="6" t="str">
        <f t="shared" si="55"/>
        <v>30299Xã Vĩnh Hòa22</v>
      </c>
    </row>
    <row r="3553" spans="1:18">
      <c r="A3553" s="6">
        <v>3552</v>
      </c>
      <c r="B3553" s="6">
        <v>30</v>
      </c>
      <c r="C3553" s="6" t="s">
        <v>3352</v>
      </c>
      <c r="D3553" s="6">
        <v>299</v>
      </c>
      <c r="E3553" s="6" t="s">
        <v>3504</v>
      </c>
      <c r="F3553" s="6">
        <v>11188</v>
      </c>
      <c r="G3553" s="6" t="s">
        <v>3510</v>
      </c>
      <c r="H3553" s="6">
        <v>2</v>
      </c>
      <c r="I3553" s="6" t="s">
        <v>297</v>
      </c>
      <c r="J3553" s="6">
        <v>2</v>
      </c>
      <c r="K3553" s="6" t="s">
        <v>252</v>
      </c>
      <c r="L3553" s="8">
        <v>6</v>
      </c>
      <c r="M3553" s="6" t="s">
        <v>297</v>
      </c>
      <c r="N3553" s="6" t="s">
        <v>3355</v>
      </c>
      <c r="R3553" s="6" t="str">
        <f t="shared" si="55"/>
        <v>30299Xã Đông Xuyên22</v>
      </c>
    </row>
    <row r="3554" spans="1:18">
      <c r="A3554" s="6">
        <v>3553</v>
      </c>
      <c r="B3554" s="6">
        <v>30</v>
      </c>
      <c r="C3554" s="6" t="s">
        <v>3352</v>
      </c>
      <c r="D3554" s="6">
        <v>299</v>
      </c>
      <c r="E3554" s="6" t="s">
        <v>3504</v>
      </c>
      <c r="F3554" s="6">
        <v>11197</v>
      </c>
      <c r="G3554" s="6" t="s">
        <v>1906</v>
      </c>
      <c r="H3554" s="6">
        <v>2</v>
      </c>
      <c r="I3554" s="6" t="s">
        <v>297</v>
      </c>
      <c r="J3554" s="6">
        <v>2</v>
      </c>
      <c r="K3554" s="6" t="s">
        <v>252</v>
      </c>
      <c r="L3554" s="8">
        <v>6</v>
      </c>
      <c r="M3554" s="6" t="s">
        <v>297</v>
      </c>
      <c r="N3554" s="6" t="s">
        <v>3355</v>
      </c>
      <c r="R3554" s="6" t="str">
        <f t="shared" si="55"/>
        <v>30299Xã Tân Phong22</v>
      </c>
    </row>
    <row r="3555" spans="1:18">
      <c r="A3555" s="6">
        <v>3554</v>
      </c>
      <c r="B3555" s="6">
        <v>30</v>
      </c>
      <c r="C3555" s="6" t="s">
        <v>3352</v>
      </c>
      <c r="D3555" s="6">
        <v>299</v>
      </c>
      <c r="E3555" s="6" t="s">
        <v>3504</v>
      </c>
      <c r="F3555" s="6">
        <v>11200</v>
      </c>
      <c r="G3555" s="6" t="s">
        <v>3511</v>
      </c>
      <c r="H3555" s="6">
        <v>2</v>
      </c>
      <c r="I3555" s="6" t="s">
        <v>297</v>
      </c>
      <c r="J3555" s="6">
        <v>2</v>
      </c>
      <c r="K3555" s="6" t="s">
        <v>252</v>
      </c>
      <c r="L3555" s="8">
        <v>6</v>
      </c>
      <c r="M3555" s="6" t="s">
        <v>297</v>
      </c>
      <c r="N3555" s="6" t="s">
        <v>3355</v>
      </c>
      <c r="R3555" s="6" t="str">
        <f t="shared" si="55"/>
        <v>30299Xã Ninh Hải22</v>
      </c>
    </row>
    <row r="3556" spans="1:18">
      <c r="A3556" s="6">
        <v>3555</v>
      </c>
      <c r="B3556" s="6">
        <v>30</v>
      </c>
      <c r="C3556" s="6" t="s">
        <v>3352</v>
      </c>
      <c r="D3556" s="6">
        <v>299</v>
      </c>
      <c r="E3556" s="6" t="s">
        <v>3504</v>
      </c>
      <c r="F3556" s="6">
        <v>11203</v>
      </c>
      <c r="G3556" s="6" t="s">
        <v>788</v>
      </c>
      <c r="H3556" s="6">
        <v>2</v>
      </c>
      <c r="I3556" s="6" t="s">
        <v>297</v>
      </c>
      <c r="J3556" s="6">
        <v>2</v>
      </c>
      <c r="K3556" s="6" t="s">
        <v>252</v>
      </c>
      <c r="L3556" s="8">
        <v>6</v>
      </c>
      <c r="M3556" s="6" t="s">
        <v>297</v>
      </c>
      <c r="N3556" s="6" t="s">
        <v>3355</v>
      </c>
      <c r="R3556" s="6" t="str">
        <f t="shared" si="55"/>
        <v>30299Xã Đồng Tâm22</v>
      </c>
    </row>
    <row r="3557" spans="1:18">
      <c r="A3557" s="6">
        <v>3556</v>
      </c>
      <c r="B3557" s="6">
        <v>30</v>
      </c>
      <c r="C3557" s="6" t="s">
        <v>3352</v>
      </c>
      <c r="D3557" s="6">
        <v>299</v>
      </c>
      <c r="E3557" s="6" t="s">
        <v>3504</v>
      </c>
      <c r="F3557" s="6">
        <v>11206</v>
      </c>
      <c r="G3557" s="6" t="s">
        <v>970</v>
      </c>
      <c r="H3557" s="6">
        <v>2</v>
      </c>
      <c r="I3557" s="6" t="s">
        <v>297</v>
      </c>
      <c r="J3557" s="6">
        <v>2</v>
      </c>
      <c r="K3557" s="6" t="s">
        <v>252</v>
      </c>
      <c r="L3557" s="8">
        <v>6</v>
      </c>
      <c r="M3557" s="6" t="s">
        <v>297</v>
      </c>
      <c r="N3557" s="6" t="s">
        <v>3355</v>
      </c>
      <c r="R3557" s="6" t="str">
        <f t="shared" si="55"/>
        <v>30299Xã Tân Quang22</v>
      </c>
    </row>
    <row r="3558" spans="1:18">
      <c r="A3558" s="6">
        <v>3557</v>
      </c>
      <c r="B3558" s="6">
        <v>30</v>
      </c>
      <c r="C3558" s="6" t="s">
        <v>3352</v>
      </c>
      <c r="D3558" s="6">
        <v>299</v>
      </c>
      <c r="E3558" s="6" t="s">
        <v>3504</v>
      </c>
      <c r="F3558" s="6">
        <v>11209</v>
      </c>
      <c r="G3558" s="6" t="s">
        <v>3512</v>
      </c>
      <c r="H3558" s="6">
        <v>2</v>
      </c>
      <c r="I3558" s="6" t="s">
        <v>297</v>
      </c>
      <c r="J3558" s="6">
        <v>2</v>
      </c>
      <c r="K3558" s="6" t="s">
        <v>252</v>
      </c>
      <c r="L3558" s="8">
        <v>6</v>
      </c>
      <c r="M3558" s="6" t="s">
        <v>297</v>
      </c>
      <c r="N3558" s="6" t="s">
        <v>3355</v>
      </c>
      <c r="R3558" s="6" t="str">
        <f t="shared" si="55"/>
        <v>30299Xã Kiến Quốc22</v>
      </c>
    </row>
    <row r="3559" spans="1:18">
      <c r="A3559" s="6">
        <v>3558</v>
      </c>
      <c r="B3559" s="6">
        <v>30</v>
      </c>
      <c r="C3559" s="6" t="s">
        <v>3352</v>
      </c>
      <c r="D3559" s="6">
        <v>299</v>
      </c>
      <c r="E3559" s="6" t="s">
        <v>3504</v>
      </c>
      <c r="F3559" s="6">
        <v>11215</v>
      </c>
      <c r="G3559" s="6" t="s">
        <v>3513</v>
      </c>
      <c r="H3559" s="6">
        <v>2</v>
      </c>
      <c r="I3559" s="6" t="s">
        <v>297</v>
      </c>
      <c r="J3559" s="6">
        <v>2</v>
      </c>
      <c r="K3559" s="6" t="s">
        <v>252</v>
      </c>
      <c r="L3559" s="8">
        <v>6</v>
      </c>
      <c r="M3559" s="6" t="s">
        <v>297</v>
      </c>
      <c r="N3559" s="6" t="s">
        <v>3355</v>
      </c>
      <c r="R3559" s="6" t="str">
        <f t="shared" si="55"/>
        <v>30299Xã Hồng Dụ22</v>
      </c>
    </row>
    <row r="3560" spans="1:18">
      <c r="A3560" s="6">
        <v>3559</v>
      </c>
      <c r="B3560" s="6">
        <v>30</v>
      </c>
      <c r="C3560" s="6" t="s">
        <v>3352</v>
      </c>
      <c r="D3560" s="6">
        <v>299</v>
      </c>
      <c r="E3560" s="6" t="s">
        <v>3504</v>
      </c>
      <c r="F3560" s="6">
        <v>11218</v>
      </c>
      <c r="G3560" s="6" t="s">
        <v>3514</v>
      </c>
      <c r="H3560" s="6">
        <v>2</v>
      </c>
      <c r="I3560" s="6" t="s">
        <v>297</v>
      </c>
      <c r="J3560" s="6">
        <v>2</v>
      </c>
      <c r="K3560" s="6" t="s">
        <v>252</v>
      </c>
      <c r="L3560" s="8">
        <v>6</v>
      </c>
      <c r="M3560" s="6" t="s">
        <v>297</v>
      </c>
      <c r="N3560" s="6" t="s">
        <v>3355</v>
      </c>
      <c r="R3560" s="6" t="str">
        <f t="shared" si="55"/>
        <v>30299Xã Văn Hội22</v>
      </c>
    </row>
    <row r="3561" spans="1:18">
      <c r="A3561" s="6">
        <v>3560</v>
      </c>
      <c r="B3561" s="6">
        <v>30</v>
      </c>
      <c r="C3561" s="6" t="s">
        <v>3352</v>
      </c>
      <c r="D3561" s="6">
        <v>299</v>
      </c>
      <c r="E3561" s="6" t="s">
        <v>3504</v>
      </c>
      <c r="F3561" s="6">
        <v>11224</v>
      </c>
      <c r="G3561" s="6" t="s">
        <v>672</v>
      </c>
      <c r="H3561" s="6">
        <v>2</v>
      </c>
      <c r="I3561" s="6" t="s">
        <v>297</v>
      </c>
      <c r="J3561" s="6">
        <v>2</v>
      </c>
      <c r="K3561" s="6" t="s">
        <v>252</v>
      </c>
      <c r="L3561" s="8">
        <v>6</v>
      </c>
      <c r="M3561" s="6" t="s">
        <v>297</v>
      </c>
      <c r="N3561" s="6" t="s">
        <v>3355</v>
      </c>
      <c r="R3561" s="6" t="str">
        <f t="shared" si="55"/>
        <v>30299Xã Hồng Phong22</v>
      </c>
    </row>
    <row r="3562" spans="1:18">
      <c r="A3562" s="6">
        <v>3561</v>
      </c>
      <c r="B3562" s="6">
        <v>30</v>
      </c>
      <c r="C3562" s="6" t="s">
        <v>3352</v>
      </c>
      <c r="D3562" s="6">
        <v>299</v>
      </c>
      <c r="E3562" s="6" t="s">
        <v>3504</v>
      </c>
      <c r="F3562" s="6">
        <v>11227</v>
      </c>
      <c r="G3562" s="6" t="s">
        <v>1203</v>
      </c>
      <c r="H3562" s="6">
        <v>2</v>
      </c>
      <c r="I3562" s="6" t="s">
        <v>297</v>
      </c>
      <c r="J3562" s="6">
        <v>2</v>
      </c>
      <c r="K3562" s="6" t="s">
        <v>252</v>
      </c>
      <c r="L3562" s="8">
        <v>6</v>
      </c>
      <c r="M3562" s="6" t="s">
        <v>297</v>
      </c>
      <c r="N3562" s="6" t="s">
        <v>3355</v>
      </c>
      <c r="R3562" s="6" t="str">
        <f t="shared" si="55"/>
        <v>30299Xã Hiệp Lực22</v>
      </c>
    </row>
    <row r="3563" spans="1:18">
      <c r="A3563" s="6">
        <v>3562</v>
      </c>
      <c r="B3563" s="6">
        <v>30</v>
      </c>
      <c r="C3563" s="6" t="s">
        <v>3352</v>
      </c>
      <c r="D3563" s="6">
        <v>299</v>
      </c>
      <c r="E3563" s="6" t="s">
        <v>3504</v>
      </c>
      <c r="F3563" s="6">
        <v>11230</v>
      </c>
      <c r="G3563" s="6" t="s">
        <v>3515</v>
      </c>
      <c r="H3563" s="6">
        <v>2</v>
      </c>
      <c r="I3563" s="6" t="s">
        <v>297</v>
      </c>
      <c r="J3563" s="6">
        <v>2</v>
      </c>
      <c r="K3563" s="6" t="s">
        <v>252</v>
      </c>
      <c r="L3563" s="8">
        <v>6</v>
      </c>
      <c r="M3563" s="6" t="s">
        <v>297</v>
      </c>
      <c r="N3563" s="6" t="s">
        <v>3355</v>
      </c>
      <c r="R3563" s="6" t="str">
        <f t="shared" si="55"/>
        <v>30299Xã Hồng Phúc22</v>
      </c>
    </row>
    <row r="3564" spans="1:18">
      <c r="A3564" s="6">
        <v>3563</v>
      </c>
      <c r="B3564" s="6">
        <v>30</v>
      </c>
      <c r="C3564" s="6" t="s">
        <v>3352</v>
      </c>
      <c r="D3564" s="6">
        <v>299</v>
      </c>
      <c r="E3564" s="6" t="s">
        <v>3504</v>
      </c>
      <c r="F3564" s="6">
        <v>11233</v>
      </c>
      <c r="G3564" s="6" t="s">
        <v>3027</v>
      </c>
      <c r="H3564" s="6">
        <v>2</v>
      </c>
      <c r="I3564" s="6" t="s">
        <v>297</v>
      </c>
      <c r="J3564" s="6">
        <v>2</v>
      </c>
      <c r="K3564" s="6" t="s">
        <v>252</v>
      </c>
      <c r="L3564" s="8">
        <v>6</v>
      </c>
      <c r="M3564" s="6" t="s">
        <v>297</v>
      </c>
      <c r="N3564" s="6" t="s">
        <v>3355</v>
      </c>
      <c r="R3564" s="6" t="str">
        <f t="shared" si="55"/>
        <v>30299Xã Hưng Long22</v>
      </c>
    </row>
    <row r="3565" spans="1:18">
      <c r="A3565" s="6">
        <v>3564</v>
      </c>
      <c r="B3565" s="6">
        <v>30</v>
      </c>
      <c r="C3565" s="6" t="s">
        <v>3352</v>
      </c>
      <c r="D3565" s="6">
        <v>300</v>
      </c>
      <c r="E3565" s="6" t="s">
        <v>3516</v>
      </c>
      <c r="F3565" s="6">
        <v>11239</v>
      </c>
      <c r="G3565" s="6" t="s">
        <v>3517</v>
      </c>
      <c r="H3565" s="6">
        <v>1</v>
      </c>
      <c r="I3565" s="6" t="s">
        <v>251</v>
      </c>
      <c r="J3565" s="6">
        <v>2</v>
      </c>
      <c r="K3565" s="6" t="s">
        <v>252</v>
      </c>
      <c r="L3565" s="8">
        <v>5</v>
      </c>
      <c r="M3565" s="6" t="s">
        <v>251</v>
      </c>
      <c r="N3565" s="6" t="s">
        <v>3355</v>
      </c>
      <c r="R3565" s="6" t="str">
        <f t="shared" si="55"/>
        <v>30300Thị trấn Thanh Miện12</v>
      </c>
    </row>
    <row r="3566" spans="1:18">
      <c r="A3566" s="6">
        <v>3565</v>
      </c>
      <c r="B3566" s="6">
        <v>30</v>
      </c>
      <c r="C3566" s="6" t="s">
        <v>3352</v>
      </c>
      <c r="D3566" s="6">
        <v>300</v>
      </c>
      <c r="E3566" s="6" t="s">
        <v>3516</v>
      </c>
      <c r="F3566" s="6">
        <v>11242</v>
      </c>
      <c r="G3566" s="6" t="s">
        <v>3518</v>
      </c>
      <c r="H3566" s="6">
        <v>2</v>
      </c>
      <c r="I3566" s="6" t="s">
        <v>297</v>
      </c>
      <c r="J3566" s="6">
        <v>2</v>
      </c>
      <c r="K3566" s="6" t="s">
        <v>252</v>
      </c>
      <c r="L3566" s="8">
        <v>6</v>
      </c>
      <c r="M3566" s="6" t="s">
        <v>297</v>
      </c>
      <c r="N3566" s="6" t="s">
        <v>3355</v>
      </c>
      <c r="R3566" s="6" t="str">
        <f t="shared" si="55"/>
        <v>30300Xã Thanh Tùng22</v>
      </c>
    </row>
    <row r="3567" spans="1:18">
      <c r="A3567" s="6">
        <v>3566</v>
      </c>
      <c r="B3567" s="6">
        <v>30</v>
      </c>
      <c r="C3567" s="6" t="s">
        <v>3352</v>
      </c>
      <c r="D3567" s="6">
        <v>300</v>
      </c>
      <c r="E3567" s="6" t="s">
        <v>3516</v>
      </c>
      <c r="F3567" s="6">
        <v>11245</v>
      </c>
      <c r="G3567" s="6" t="s">
        <v>3519</v>
      </c>
      <c r="H3567" s="6">
        <v>2</v>
      </c>
      <c r="I3567" s="6" t="s">
        <v>297</v>
      </c>
      <c r="J3567" s="6">
        <v>2</v>
      </c>
      <c r="K3567" s="6" t="s">
        <v>252</v>
      </c>
      <c r="L3567" s="8">
        <v>6</v>
      </c>
      <c r="M3567" s="6" t="s">
        <v>297</v>
      </c>
      <c r="N3567" s="6" t="s">
        <v>3355</v>
      </c>
      <c r="R3567" s="6" t="str">
        <f t="shared" si="55"/>
        <v>30300Xã Phạm Kha22</v>
      </c>
    </row>
    <row r="3568" spans="1:18">
      <c r="A3568" s="6">
        <v>3567</v>
      </c>
      <c r="B3568" s="6">
        <v>30</v>
      </c>
      <c r="C3568" s="6" t="s">
        <v>3352</v>
      </c>
      <c r="D3568" s="6">
        <v>300</v>
      </c>
      <c r="E3568" s="6" t="s">
        <v>3516</v>
      </c>
      <c r="F3568" s="6">
        <v>11248</v>
      </c>
      <c r="G3568" s="6" t="s">
        <v>3520</v>
      </c>
      <c r="H3568" s="6">
        <v>2</v>
      </c>
      <c r="I3568" s="6" t="s">
        <v>297</v>
      </c>
      <c r="J3568" s="6">
        <v>2</v>
      </c>
      <c r="K3568" s="6" t="s">
        <v>252</v>
      </c>
      <c r="L3568" s="8">
        <v>6</v>
      </c>
      <c r="M3568" s="6" t="s">
        <v>297</v>
      </c>
      <c r="N3568" s="6" t="s">
        <v>3355</v>
      </c>
      <c r="R3568" s="6" t="str">
        <f t="shared" si="55"/>
        <v>30300Xã Ngô Quyền22</v>
      </c>
    </row>
    <row r="3569" spans="1:18">
      <c r="A3569" s="6">
        <v>3568</v>
      </c>
      <c r="B3569" s="6">
        <v>30</v>
      </c>
      <c r="C3569" s="6" t="s">
        <v>3352</v>
      </c>
      <c r="D3569" s="6">
        <v>300</v>
      </c>
      <c r="E3569" s="6" t="s">
        <v>3516</v>
      </c>
      <c r="F3569" s="6">
        <v>11251</v>
      </c>
      <c r="G3569" s="6" t="s">
        <v>3521</v>
      </c>
      <c r="H3569" s="6">
        <v>2</v>
      </c>
      <c r="I3569" s="6" t="s">
        <v>297</v>
      </c>
      <c r="J3569" s="6">
        <v>2</v>
      </c>
      <c r="K3569" s="6" t="s">
        <v>252</v>
      </c>
      <c r="L3569" s="8">
        <v>6</v>
      </c>
      <c r="M3569" s="6" t="s">
        <v>297</v>
      </c>
      <c r="N3569" s="6" t="s">
        <v>3355</v>
      </c>
      <c r="R3569" s="6" t="str">
        <f t="shared" si="55"/>
        <v>30300Xã Đoàn Tùng22</v>
      </c>
    </row>
    <row r="3570" spans="1:18">
      <c r="A3570" s="6">
        <v>3569</v>
      </c>
      <c r="B3570" s="6">
        <v>30</v>
      </c>
      <c r="C3570" s="6" t="s">
        <v>3352</v>
      </c>
      <c r="D3570" s="6">
        <v>300</v>
      </c>
      <c r="E3570" s="6" t="s">
        <v>3516</v>
      </c>
      <c r="F3570" s="6">
        <v>11254</v>
      </c>
      <c r="G3570" s="6" t="s">
        <v>785</v>
      </c>
      <c r="H3570" s="6">
        <v>2</v>
      </c>
      <c r="I3570" s="6" t="s">
        <v>297</v>
      </c>
      <c r="J3570" s="6">
        <v>2</v>
      </c>
      <c r="K3570" s="6" t="s">
        <v>252</v>
      </c>
      <c r="L3570" s="8">
        <v>6</v>
      </c>
      <c r="M3570" s="6" t="s">
        <v>297</v>
      </c>
      <c r="N3570" s="6" t="s">
        <v>3355</v>
      </c>
      <c r="R3570" s="6" t="str">
        <f t="shared" si="55"/>
        <v>30300Xã Hồng Quang22</v>
      </c>
    </row>
    <row r="3571" spans="1:18">
      <c r="A3571" s="6">
        <v>3570</v>
      </c>
      <c r="B3571" s="6">
        <v>30</v>
      </c>
      <c r="C3571" s="6" t="s">
        <v>3352</v>
      </c>
      <c r="D3571" s="6">
        <v>300</v>
      </c>
      <c r="E3571" s="6" t="s">
        <v>3516</v>
      </c>
      <c r="F3571" s="6">
        <v>11257</v>
      </c>
      <c r="G3571" s="6" t="s">
        <v>1371</v>
      </c>
      <c r="H3571" s="6">
        <v>2</v>
      </c>
      <c r="I3571" s="6" t="s">
        <v>297</v>
      </c>
      <c r="J3571" s="6">
        <v>2</v>
      </c>
      <c r="K3571" s="6" t="s">
        <v>252</v>
      </c>
      <c r="L3571" s="8">
        <v>6</v>
      </c>
      <c r="M3571" s="6" t="s">
        <v>297</v>
      </c>
      <c r="N3571" s="6" t="s">
        <v>3355</v>
      </c>
      <c r="R3571" s="6" t="str">
        <f t="shared" si="55"/>
        <v>30300Xã Tân Trào22</v>
      </c>
    </row>
    <row r="3572" spans="1:18">
      <c r="A3572" s="6">
        <v>3571</v>
      </c>
      <c r="B3572" s="6">
        <v>30</v>
      </c>
      <c r="C3572" s="6" t="s">
        <v>3352</v>
      </c>
      <c r="D3572" s="6">
        <v>300</v>
      </c>
      <c r="E3572" s="6" t="s">
        <v>3516</v>
      </c>
      <c r="F3572" s="6">
        <v>11260</v>
      </c>
      <c r="G3572" s="6" t="s">
        <v>3057</v>
      </c>
      <c r="H3572" s="6">
        <v>2</v>
      </c>
      <c r="I3572" s="6" t="s">
        <v>297</v>
      </c>
      <c r="J3572" s="6">
        <v>2</v>
      </c>
      <c r="K3572" s="6" t="s">
        <v>252</v>
      </c>
      <c r="L3572" s="8">
        <v>6</v>
      </c>
      <c r="M3572" s="6" t="s">
        <v>297</v>
      </c>
      <c r="N3572" s="6" t="s">
        <v>3355</v>
      </c>
      <c r="R3572" s="6" t="str">
        <f t="shared" si="55"/>
        <v>30300Xã Lam Sơn22</v>
      </c>
    </row>
    <row r="3573" spans="1:18">
      <c r="A3573" s="6">
        <v>3572</v>
      </c>
      <c r="B3573" s="6">
        <v>30</v>
      </c>
      <c r="C3573" s="6" t="s">
        <v>3352</v>
      </c>
      <c r="D3573" s="6">
        <v>300</v>
      </c>
      <c r="E3573" s="6" t="s">
        <v>3516</v>
      </c>
      <c r="F3573" s="6">
        <v>11263</v>
      </c>
      <c r="G3573" s="6" t="s">
        <v>2185</v>
      </c>
      <c r="H3573" s="6">
        <v>2</v>
      </c>
      <c r="I3573" s="6" t="s">
        <v>297</v>
      </c>
      <c r="J3573" s="6">
        <v>2</v>
      </c>
      <c r="K3573" s="6" t="s">
        <v>252</v>
      </c>
      <c r="L3573" s="8">
        <v>6</v>
      </c>
      <c r="M3573" s="6" t="s">
        <v>297</v>
      </c>
      <c r="N3573" s="6" t="s">
        <v>3355</v>
      </c>
      <c r="R3573" s="6" t="str">
        <f t="shared" si="55"/>
        <v>30300Xã Đoàn Kết22</v>
      </c>
    </row>
    <row r="3574" spans="1:18">
      <c r="A3574" s="6">
        <v>3573</v>
      </c>
      <c r="B3574" s="6">
        <v>30</v>
      </c>
      <c r="C3574" s="6" t="s">
        <v>3352</v>
      </c>
      <c r="D3574" s="6">
        <v>300</v>
      </c>
      <c r="E3574" s="6" t="s">
        <v>3516</v>
      </c>
      <c r="F3574" s="6">
        <v>11266</v>
      </c>
      <c r="G3574" s="6" t="s">
        <v>3522</v>
      </c>
      <c r="H3574" s="6">
        <v>2</v>
      </c>
      <c r="I3574" s="6" t="s">
        <v>297</v>
      </c>
      <c r="J3574" s="6">
        <v>2</v>
      </c>
      <c r="K3574" s="6" t="s">
        <v>252</v>
      </c>
      <c r="L3574" s="8">
        <v>6</v>
      </c>
      <c r="M3574" s="6" t="s">
        <v>297</v>
      </c>
      <c r="N3574" s="6" t="s">
        <v>3355</v>
      </c>
      <c r="R3574" s="6" t="str">
        <f t="shared" si="55"/>
        <v>30300Xã Lê Hồng22</v>
      </c>
    </row>
    <row r="3575" spans="1:18">
      <c r="A3575" s="6">
        <v>3574</v>
      </c>
      <c r="B3575" s="6">
        <v>30</v>
      </c>
      <c r="C3575" s="6" t="s">
        <v>3352</v>
      </c>
      <c r="D3575" s="6">
        <v>300</v>
      </c>
      <c r="E3575" s="6" t="s">
        <v>3516</v>
      </c>
      <c r="F3575" s="6">
        <v>11269</v>
      </c>
      <c r="G3575" s="6" t="s">
        <v>3523</v>
      </c>
      <c r="H3575" s="6">
        <v>2</v>
      </c>
      <c r="I3575" s="6" t="s">
        <v>297</v>
      </c>
      <c r="J3575" s="6">
        <v>2</v>
      </c>
      <c r="K3575" s="6" t="s">
        <v>252</v>
      </c>
      <c r="L3575" s="8">
        <v>6</v>
      </c>
      <c r="M3575" s="6" t="s">
        <v>297</v>
      </c>
      <c r="N3575" s="6" t="s">
        <v>3355</v>
      </c>
      <c r="R3575" s="6" t="str">
        <f t="shared" si="55"/>
        <v>30300Xã Tứ Cường22</v>
      </c>
    </row>
    <row r="3576" spans="1:18">
      <c r="A3576" s="6">
        <v>3575</v>
      </c>
      <c r="B3576" s="6">
        <v>30</v>
      </c>
      <c r="C3576" s="6" t="s">
        <v>3352</v>
      </c>
      <c r="D3576" s="6">
        <v>300</v>
      </c>
      <c r="E3576" s="6" t="s">
        <v>3516</v>
      </c>
      <c r="F3576" s="6">
        <v>11275</v>
      </c>
      <c r="G3576" s="6" t="s">
        <v>3524</v>
      </c>
      <c r="H3576" s="6">
        <v>2</v>
      </c>
      <c r="I3576" s="6" t="s">
        <v>297</v>
      </c>
      <c r="J3576" s="6">
        <v>2</v>
      </c>
      <c r="K3576" s="6" t="s">
        <v>252</v>
      </c>
      <c r="L3576" s="8">
        <v>6</v>
      </c>
      <c r="M3576" s="6" t="s">
        <v>297</v>
      </c>
      <c r="N3576" s="6" t="s">
        <v>3355</v>
      </c>
      <c r="R3576" s="6" t="str">
        <f t="shared" si="55"/>
        <v>30300Xã Ngũ Hùng22</v>
      </c>
    </row>
    <row r="3577" spans="1:18">
      <c r="A3577" s="6">
        <v>3576</v>
      </c>
      <c r="B3577" s="6">
        <v>30</v>
      </c>
      <c r="C3577" s="6" t="s">
        <v>3352</v>
      </c>
      <c r="D3577" s="6">
        <v>300</v>
      </c>
      <c r="E3577" s="6" t="s">
        <v>3516</v>
      </c>
      <c r="F3577" s="6">
        <v>11278</v>
      </c>
      <c r="G3577" s="6" t="s">
        <v>3525</v>
      </c>
      <c r="H3577" s="6">
        <v>2</v>
      </c>
      <c r="I3577" s="6" t="s">
        <v>297</v>
      </c>
      <c r="J3577" s="6">
        <v>2</v>
      </c>
      <c r="K3577" s="6" t="s">
        <v>252</v>
      </c>
      <c r="L3577" s="8">
        <v>6</v>
      </c>
      <c r="M3577" s="6" t="s">
        <v>297</v>
      </c>
      <c r="N3577" s="6" t="s">
        <v>3355</v>
      </c>
      <c r="R3577" s="6" t="str">
        <f t="shared" si="55"/>
        <v>30300Xã Cao Thắng22</v>
      </c>
    </row>
    <row r="3578" spans="1:18">
      <c r="A3578" s="6">
        <v>3577</v>
      </c>
      <c r="B3578" s="6">
        <v>30</v>
      </c>
      <c r="C3578" s="6" t="s">
        <v>3352</v>
      </c>
      <c r="D3578" s="6">
        <v>300</v>
      </c>
      <c r="E3578" s="6" t="s">
        <v>3516</v>
      </c>
      <c r="F3578" s="6">
        <v>11281</v>
      </c>
      <c r="G3578" s="6" t="s">
        <v>3526</v>
      </c>
      <c r="H3578" s="6">
        <v>2</v>
      </c>
      <c r="I3578" s="6" t="s">
        <v>297</v>
      </c>
      <c r="J3578" s="6">
        <v>2</v>
      </c>
      <c r="K3578" s="6" t="s">
        <v>252</v>
      </c>
      <c r="L3578" s="8">
        <v>6</v>
      </c>
      <c r="M3578" s="6" t="s">
        <v>297</v>
      </c>
      <c r="N3578" s="6" t="s">
        <v>3355</v>
      </c>
      <c r="R3578" s="6" t="str">
        <f t="shared" si="55"/>
        <v>30300Xã Chi Lăng Bắc22</v>
      </c>
    </row>
    <row r="3579" spans="1:18">
      <c r="A3579" s="6">
        <v>3578</v>
      </c>
      <c r="B3579" s="6">
        <v>30</v>
      </c>
      <c r="C3579" s="6" t="s">
        <v>3352</v>
      </c>
      <c r="D3579" s="6">
        <v>300</v>
      </c>
      <c r="E3579" s="6" t="s">
        <v>3516</v>
      </c>
      <c r="F3579" s="6">
        <v>11284</v>
      </c>
      <c r="G3579" s="6" t="s">
        <v>3527</v>
      </c>
      <c r="H3579" s="6">
        <v>2</v>
      </c>
      <c r="I3579" s="6" t="s">
        <v>297</v>
      </c>
      <c r="J3579" s="6">
        <v>2</v>
      </c>
      <c r="K3579" s="6" t="s">
        <v>252</v>
      </c>
      <c r="L3579" s="8">
        <v>6</v>
      </c>
      <c r="M3579" s="6" t="s">
        <v>297</v>
      </c>
      <c r="N3579" s="6" t="s">
        <v>3355</v>
      </c>
      <c r="R3579" s="6" t="str">
        <f t="shared" si="55"/>
        <v>30300Xã Chi Lăng Nam22</v>
      </c>
    </row>
    <row r="3580" spans="1:18">
      <c r="A3580" s="6">
        <v>3579</v>
      </c>
      <c r="B3580" s="6">
        <v>30</v>
      </c>
      <c r="C3580" s="6" t="s">
        <v>3352</v>
      </c>
      <c r="D3580" s="6">
        <v>300</v>
      </c>
      <c r="E3580" s="6" t="s">
        <v>3516</v>
      </c>
      <c r="F3580" s="6">
        <v>11287</v>
      </c>
      <c r="G3580" s="6" t="s">
        <v>3528</v>
      </c>
      <c r="H3580" s="6">
        <v>2</v>
      </c>
      <c r="I3580" s="6" t="s">
        <v>297</v>
      </c>
      <c r="J3580" s="6">
        <v>2</v>
      </c>
      <c r="K3580" s="6" t="s">
        <v>252</v>
      </c>
      <c r="L3580" s="8">
        <v>6</v>
      </c>
      <c r="M3580" s="6" t="s">
        <v>297</v>
      </c>
      <c r="N3580" s="6" t="s">
        <v>3355</v>
      </c>
      <c r="R3580" s="6" t="str">
        <f t="shared" si="55"/>
        <v>30300Xã Thanh Giang22</v>
      </c>
    </row>
    <row r="3581" spans="1:18">
      <c r="A3581" s="6">
        <v>3580</v>
      </c>
      <c r="B3581" s="6">
        <v>30</v>
      </c>
      <c r="C3581" s="6" t="s">
        <v>3352</v>
      </c>
      <c r="D3581" s="6">
        <v>300</v>
      </c>
      <c r="E3581" s="6" t="s">
        <v>3516</v>
      </c>
      <c r="F3581" s="6">
        <v>11293</v>
      </c>
      <c r="G3581" s="6" t="s">
        <v>672</v>
      </c>
      <c r="H3581" s="6">
        <v>2</v>
      </c>
      <c r="I3581" s="6" t="s">
        <v>297</v>
      </c>
      <c r="J3581" s="6">
        <v>2</v>
      </c>
      <c r="K3581" s="6" t="s">
        <v>252</v>
      </c>
      <c r="L3581" s="8">
        <v>6</v>
      </c>
      <c r="M3581" s="6" t="s">
        <v>297</v>
      </c>
      <c r="N3581" s="6" t="s">
        <v>3355</v>
      </c>
      <c r="R3581" s="6" t="str">
        <f t="shared" si="55"/>
        <v>30300Xã Hồng Phong22</v>
      </c>
    </row>
    <row r="3582" spans="1:18">
      <c r="A3582" s="6">
        <v>3581</v>
      </c>
      <c r="B3582" s="6">
        <v>31</v>
      </c>
      <c r="C3582" s="6" t="s">
        <v>3529</v>
      </c>
      <c r="D3582" s="6">
        <v>303</v>
      </c>
      <c r="E3582" s="6" t="s">
        <v>157</v>
      </c>
      <c r="F3582" s="6">
        <v>11296</v>
      </c>
      <c r="G3582" s="6" t="s">
        <v>212</v>
      </c>
      <c r="H3582" s="6">
        <v>1</v>
      </c>
      <c r="I3582" s="6" t="s">
        <v>251</v>
      </c>
      <c r="J3582" s="6">
        <v>2</v>
      </c>
      <c r="K3582" s="6" t="s">
        <v>252</v>
      </c>
      <c r="L3582" s="8">
        <v>2</v>
      </c>
      <c r="M3582" s="6" t="s">
        <v>299</v>
      </c>
      <c r="N3582" s="6" t="s">
        <v>3530</v>
      </c>
      <c r="R3582" s="6" t="str">
        <f t="shared" si="55"/>
        <v>31303Phường Quán Toan12</v>
      </c>
    </row>
    <row r="3583" spans="1:18">
      <c r="A3583" s="6">
        <v>3582</v>
      </c>
      <c r="B3583" s="6">
        <v>31</v>
      </c>
      <c r="C3583" s="6" t="s">
        <v>3529</v>
      </c>
      <c r="D3583" s="6">
        <v>303</v>
      </c>
      <c r="E3583" s="6" t="s">
        <v>157</v>
      </c>
      <c r="F3583" s="6">
        <v>11299</v>
      </c>
      <c r="G3583" s="6" t="s">
        <v>178</v>
      </c>
      <c r="H3583" s="6">
        <v>1</v>
      </c>
      <c r="I3583" s="6" t="s">
        <v>251</v>
      </c>
      <c r="J3583" s="6">
        <v>2</v>
      </c>
      <c r="K3583" s="6" t="s">
        <v>252</v>
      </c>
      <c r="L3583" s="8">
        <v>2</v>
      </c>
      <c r="M3583" s="6" t="s">
        <v>299</v>
      </c>
      <c r="N3583" s="6" t="s">
        <v>3530</v>
      </c>
      <c r="R3583" s="6" t="str">
        <f t="shared" si="55"/>
        <v>31303Phường Hùng Vương12</v>
      </c>
    </row>
    <row r="3584" spans="1:18">
      <c r="A3584" s="6">
        <v>3583</v>
      </c>
      <c r="B3584" s="6">
        <v>31</v>
      </c>
      <c r="C3584" s="6" t="s">
        <v>3529</v>
      </c>
      <c r="D3584" s="6">
        <v>303</v>
      </c>
      <c r="E3584" s="6" t="s">
        <v>157</v>
      </c>
      <c r="F3584" s="6">
        <v>11302</v>
      </c>
      <c r="G3584" s="6" t="s">
        <v>158</v>
      </c>
      <c r="H3584" s="6">
        <v>1</v>
      </c>
      <c r="I3584" s="6" t="s">
        <v>251</v>
      </c>
      <c r="J3584" s="6">
        <v>2</v>
      </c>
      <c r="K3584" s="6" t="s">
        <v>252</v>
      </c>
      <c r="L3584" s="8" t="s">
        <v>253</v>
      </c>
      <c r="M3584" s="6" t="s">
        <v>254</v>
      </c>
      <c r="N3584" s="6" t="s">
        <v>3530</v>
      </c>
      <c r="R3584" s="6" t="str">
        <f t="shared" si="55"/>
        <v>31303Phường Sở Dầu12</v>
      </c>
    </row>
    <row r="3585" spans="1:18">
      <c r="A3585" s="6">
        <v>3584</v>
      </c>
      <c r="B3585" s="6">
        <v>31</v>
      </c>
      <c r="C3585" s="6" t="s">
        <v>3529</v>
      </c>
      <c r="D3585" s="6">
        <v>303</v>
      </c>
      <c r="E3585" s="6" t="s">
        <v>157</v>
      </c>
      <c r="F3585" s="6">
        <v>11305</v>
      </c>
      <c r="G3585" s="6" t="s">
        <v>184</v>
      </c>
      <c r="H3585" s="6">
        <v>1</v>
      </c>
      <c r="I3585" s="6" t="s">
        <v>251</v>
      </c>
      <c r="J3585" s="6">
        <v>2</v>
      </c>
      <c r="K3585" s="6" t="s">
        <v>252</v>
      </c>
      <c r="L3585" s="8" t="s">
        <v>253</v>
      </c>
      <c r="M3585" s="6" t="s">
        <v>254</v>
      </c>
      <c r="N3585" s="6" t="s">
        <v>3530</v>
      </c>
      <c r="R3585" s="6" t="str">
        <f t="shared" si="55"/>
        <v>31303Phường Thượng Lý12</v>
      </c>
    </row>
    <row r="3586" spans="1:18">
      <c r="A3586" s="6">
        <v>3585</v>
      </c>
      <c r="B3586" s="6">
        <v>31</v>
      </c>
      <c r="C3586" s="6" t="s">
        <v>3529</v>
      </c>
      <c r="D3586" s="6">
        <v>303</v>
      </c>
      <c r="E3586" s="6" t="s">
        <v>157</v>
      </c>
      <c r="F3586" s="6">
        <v>11308</v>
      </c>
      <c r="G3586" s="6" t="s">
        <v>185</v>
      </c>
      <c r="H3586" s="6">
        <v>1</v>
      </c>
      <c r="I3586" s="6" t="s">
        <v>251</v>
      </c>
      <c r="J3586" s="6">
        <v>2</v>
      </c>
      <c r="K3586" s="6" t="s">
        <v>252</v>
      </c>
      <c r="L3586" s="8" t="s">
        <v>253</v>
      </c>
      <c r="M3586" s="6" t="s">
        <v>254</v>
      </c>
      <c r="N3586" s="6" t="s">
        <v>3530</v>
      </c>
      <c r="R3586" s="6" t="str">
        <f t="shared" si="55"/>
        <v>31303Phường Hạ Lý12</v>
      </c>
    </row>
    <row r="3587" spans="1:18">
      <c r="A3587" s="6">
        <v>3586</v>
      </c>
      <c r="B3587" s="6">
        <v>31</v>
      </c>
      <c r="C3587" s="6" t="s">
        <v>3529</v>
      </c>
      <c r="D3587" s="6">
        <v>303</v>
      </c>
      <c r="E3587" s="6" t="s">
        <v>157</v>
      </c>
      <c r="F3587" s="6">
        <v>11311</v>
      </c>
      <c r="G3587" s="6" t="s">
        <v>110</v>
      </c>
      <c r="H3587" s="6">
        <v>1</v>
      </c>
      <c r="I3587" s="6" t="s">
        <v>251</v>
      </c>
      <c r="J3587" s="6">
        <v>2</v>
      </c>
      <c r="K3587" s="6" t="s">
        <v>252</v>
      </c>
      <c r="L3587" s="8" t="s">
        <v>253</v>
      </c>
      <c r="M3587" s="6" t="s">
        <v>254</v>
      </c>
      <c r="N3587" s="6" t="s">
        <v>3530</v>
      </c>
      <c r="R3587" s="6" t="str">
        <f t="shared" ref="R3587:R3650" si="56">CONCATENATE(B3587,D3587,G3587,H3587,J3587)</f>
        <v>31303Phường Minh Khai12</v>
      </c>
    </row>
    <row r="3588" spans="1:18">
      <c r="A3588" s="6">
        <v>3587</v>
      </c>
      <c r="B3588" s="6">
        <v>31</v>
      </c>
      <c r="C3588" s="6" t="s">
        <v>3529</v>
      </c>
      <c r="D3588" s="6">
        <v>303</v>
      </c>
      <c r="E3588" s="6" t="s">
        <v>157</v>
      </c>
      <c r="F3588" s="6">
        <v>11314</v>
      </c>
      <c r="G3588" s="6" t="s">
        <v>159</v>
      </c>
      <c r="H3588" s="6">
        <v>1</v>
      </c>
      <c r="I3588" s="6" t="s">
        <v>251</v>
      </c>
      <c r="J3588" s="6">
        <v>2</v>
      </c>
      <c r="K3588" s="6" t="s">
        <v>252</v>
      </c>
      <c r="L3588" s="8" t="s">
        <v>253</v>
      </c>
      <c r="M3588" s="6" t="s">
        <v>254</v>
      </c>
      <c r="N3588" s="6" t="s">
        <v>3530</v>
      </c>
      <c r="R3588" s="6" t="str">
        <f t="shared" si="56"/>
        <v>31303Phường Trại Chuối12</v>
      </c>
    </row>
    <row r="3589" spans="1:18">
      <c r="A3589" s="6">
        <v>3588</v>
      </c>
      <c r="B3589" s="6">
        <v>31</v>
      </c>
      <c r="C3589" s="6" t="s">
        <v>3529</v>
      </c>
      <c r="D3589" s="6">
        <v>303</v>
      </c>
      <c r="E3589" s="6" t="s">
        <v>157</v>
      </c>
      <c r="F3589" s="6">
        <v>11320</v>
      </c>
      <c r="G3589" s="6" t="s">
        <v>347</v>
      </c>
      <c r="H3589" s="6">
        <v>1</v>
      </c>
      <c r="I3589" s="6" t="s">
        <v>251</v>
      </c>
      <c r="J3589" s="6">
        <v>2</v>
      </c>
      <c r="K3589" s="6" t="s">
        <v>252</v>
      </c>
      <c r="L3589" s="8" t="s">
        <v>253</v>
      </c>
      <c r="M3589" s="6" t="s">
        <v>254</v>
      </c>
      <c r="N3589" s="6" t="s">
        <v>3530</v>
      </c>
      <c r="R3589" s="6" t="str">
        <f t="shared" si="56"/>
        <v>31303Phường Hoàng Văn Thụ12</v>
      </c>
    </row>
    <row r="3590" spans="1:18">
      <c r="A3590" s="6">
        <v>3589</v>
      </c>
      <c r="B3590" s="6">
        <v>31</v>
      </c>
      <c r="C3590" s="6" t="s">
        <v>3529</v>
      </c>
      <c r="D3590" s="6">
        <v>303</v>
      </c>
      <c r="E3590" s="6" t="s">
        <v>157</v>
      </c>
      <c r="F3590" s="6">
        <v>11323</v>
      </c>
      <c r="G3590" s="6" t="s">
        <v>3531</v>
      </c>
      <c r="H3590" s="6">
        <v>1</v>
      </c>
      <c r="I3590" s="6" t="s">
        <v>251</v>
      </c>
      <c r="J3590" s="6">
        <v>2</v>
      </c>
      <c r="K3590" s="6" t="s">
        <v>252</v>
      </c>
      <c r="L3590" s="8" t="s">
        <v>253</v>
      </c>
      <c r="M3590" s="6" t="s">
        <v>254</v>
      </c>
      <c r="N3590" s="6" t="s">
        <v>3530</v>
      </c>
      <c r="R3590" s="6" t="str">
        <f t="shared" si="56"/>
        <v>31303Phường Phan Bội Châu12</v>
      </c>
    </row>
    <row r="3591" spans="1:18">
      <c r="A3591" s="6">
        <v>3590</v>
      </c>
      <c r="B3591" s="6">
        <v>31</v>
      </c>
      <c r="C3591" s="6" t="s">
        <v>3529</v>
      </c>
      <c r="D3591" s="6">
        <v>304</v>
      </c>
      <c r="E3591" s="6" t="s">
        <v>209</v>
      </c>
      <c r="F3591" s="6">
        <v>11329</v>
      </c>
      <c r="G3591" s="6" t="s">
        <v>225</v>
      </c>
      <c r="H3591" s="6">
        <v>1</v>
      </c>
      <c r="I3591" s="6" t="s">
        <v>251</v>
      </c>
      <c r="J3591" s="6">
        <v>2</v>
      </c>
      <c r="K3591" s="6" t="s">
        <v>252</v>
      </c>
      <c r="L3591" s="8" t="s">
        <v>253</v>
      </c>
      <c r="M3591" s="6" t="s">
        <v>254</v>
      </c>
      <c r="N3591" s="6" t="s">
        <v>3530</v>
      </c>
      <c r="R3591" s="6" t="str">
        <f t="shared" si="56"/>
        <v>31304Phường Máy Chai12</v>
      </c>
    </row>
    <row r="3592" spans="1:18">
      <c r="A3592" s="6">
        <v>3591</v>
      </c>
      <c r="B3592" s="6">
        <v>31</v>
      </c>
      <c r="C3592" s="6" t="s">
        <v>3529</v>
      </c>
      <c r="D3592" s="6">
        <v>304</v>
      </c>
      <c r="E3592" s="6" t="s">
        <v>209</v>
      </c>
      <c r="F3592" s="6">
        <v>11332</v>
      </c>
      <c r="G3592" s="6" t="s">
        <v>226</v>
      </c>
      <c r="H3592" s="6">
        <v>1</v>
      </c>
      <c r="I3592" s="6" t="s">
        <v>251</v>
      </c>
      <c r="J3592" s="6">
        <v>2</v>
      </c>
      <c r="K3592" s="6" t="s">
        <v>252</v>
      </c>
      <c r="L3592" s="8" t="s">
        <v>253</v>
      </c>
      <c r="M3592" s="6" t="s">
        <v>254</v>
      </c>
      <c r="N3592" s="6" t="s">
        <v>3530</v>
      </c>
      <c r="R3592" s="6" t="str">
        <f t="shared" si="56"/>
        <v>31304Phường Máy Tơ12</v>
      </c>
    </row>
    <row r="3593" spans="1:18">
      <c r="A3593" s="6">
        <v>3592</v>
      </c>
      <c r="B3593" s="6">
        <v>31</v>
      </c>
      <c r="C3593" s="6" t="s">
        <v>3529</v>
      </c>
      <c r="D3593" s="6">
        <v>304</v>
      </c>
      <c r="E3593" s="6" t="s">
        <v>209</v>
      </c>
      <c r="F3593" s="6">
        <v>11335</v>
      </c>
      <c r="G3593" s="6" t="s">
        <v>210</v>
      </c>
      <c r="H3593" s="6">
        <v>1</v>
      </c>
      <c r="I3593" s="6" t="s">
        <v>251</v>
      </c>
      <c r="J3593" s="6">
        <v>2</v>
      </c>
      <c r="K3593" s="6" t="s">
        <v>252</v>
      </c>
      <c r="L3593" s="8" t="s">
        <v>253</v>
      </c>
      <c r="M3593" s="6" t="s">
        <v>254</v>
      </c>
      <c r="N3593" s="6" t="s">
        <v>3530</v>
      </c>
      <c r="R3593" s="6" t="str">
        <f t="shared" si="56"/>
        <v>31304Phường Vạn Mỹ12</v>
      </c>
    </row>
    <row r="3594" spans="1:18">
      <c r="A3594" s="6">
        <v>3593</v>
      </c>
      <c r="B3594" s="6">
        <v>31</v>
      </c>
      <c r="C3594" s="6" t="s">
        <v>3529</v>
      </c>
      <c r="D3594" s="6">
        <v>304</v>
      </c>
      <c r="E3594" s="6" t="s">
        <v>209</v>
      </c>
      <c r="F3594" s="6">
        <v>11338</v>
      </c>
      <c r="G3594" s="6" t="s">
        <v>3532</v>
      </c>
      <c r="H3594" s="6">
        <v>1</v>
      </c>
      <c r="I3594" s="6" t="s">
        <v>251</v>
      </c>
      <c r="J3594" s="6">
        <v>2</v>
      </c>
      <c r="K3594" s="6" t="s">
        <v>252</v>
      </c>
      <c r="L3594" s="8" t="s">
        <v>253</v>
      </c>
      <c r="M3594" s="6" t="s">
        <v>254</v>
      </c>
      <c r="N3594" s="6" t="s">
        <v>3530</v>
      </c>
      <c r="R3594" s="6" t="str">
        <f t="shared" si="56"/>
        <v>31304Phường Cầu Tre12</v>
      </c>
    </row>
    <row r="3595" spans="1:18">
      <c r="A3595" s="6">
        <v>3594</v>
      </c>
      <c r="B3595" s="6">
        <v>31</v>
      </c>
      <c r="C3595" s="6" t="s">
        <v>3529</v>
      </c>
      <c r="D3595" s="6">
        <v>304</v>
      </c>
      <c r="E3595" s="6" t="s">
        <v>209</v>
      </c>
      <c r="F3595" s="6">
        <v>11341</v>
      </c>
      <c r="G3595" s="6" t="s">
        <v>3533</v>
      </c>
      <c r="H3595" s="6">
        <v>1</v>
      </c>
      <c r="I3595" s="6" t="s">
        <v>251</v>
      </c>
      <c r="J3595" s="6">
        <v>2</v>
      </c>
      <c r="K3595" s="6" t="s">
        <v>252</v>
      </c>
      <c r="L3595" s="8" t="s">
        <v>253</v>
      </c>
      <c r="M3595" s="6" t="s">
        <v>254</v>
      </c>
      <c r="N3595" s="6" t="s">
        <v>3530</v>
      </c>
      <c r="R3595" s="6" t="str">
        <f t="shared" si="56"/>
        <v>31304Phường Lạc Viên12</v>
      </c>
    </row>
    <row r="3596" spans="1:18">
      <c r="A3596" s="6">
        <v>3595</v>
      </c>
      <c r="B3596" s="6">
        <v>31</v>
      </c>
      <c r="C3596" s="6" t="s">
        <v>3529</v>
      </c>
      <c r="D3596" s="6">
        <v>304</v>
      </c>
      <c r="E3596" s="6" t="s">
        <v>209</v>
      </c>
      <c r="F3596" s="6">
        <v>11347</v>
      </c>
      <c r="G3596" s="6" t="s">
        <v>219</v>
      </c>
      <c r="H3596" s="6">
        <v>1</v>
      </c>
      <c r="I3596" s="6" t="s">
        <v>251</v>
      </c>
      <c r="J3596" s="6">
        <v>2</v>
      </c>
      <c r="K3596" s="6" t="s">
        <v>252</v>
      </c>
      <c r="L3596" s="8" t="s">
        <v>253</v>
      </c>
      <c r="M3596" s="6" t="s">
        <v>254</v>
      </c>
      <c r="N3596" s="6" t="s">
        <v>3530</v>
      </c>
      <c r="R3596" s="6" t="str">
        <f t="shared" si="56"/>
        <v>31304Phường Gia Viên12</v>
      </c>
    </row>
    <row r="3597" spans="1:18">
      <c r="A3597" s="6">
        <v>3596</v>
      </c>
      <c r="B3597" s="6">
        <v>31</v>
      </c>
      <c r="C3597" s="6" t="s">
        <v>3529</v>
      </c>
      <c r="D3597" s="6">
        <v>304</v>
      </c>
      <c r="E3597" s="6" t="s">
        <v>209</v>
      </c>
      <c r="F3597" s="6">
        <v>11350</v>
      </c>
      <c r="G3597" s="6" t="s">
        <v>217</v>
      </c>
      <c r="H3597" s="6">
        <v>1</v>
      </c>
      <c r="I3597" s="6" t="s">
        <v>251</v>
      </c>
      <c r="J3597" s="6">
        <v>2</v>
      </c>
      <c r="K3597" s="6" t="s">
        <v>252</v>
      </c>
      <c r="L3597" s="8" t="s">
        <v>253</v>
      </c>
      <c r="M3597" s="6" t="s">
        <v>254</v>
      </c>
      <c r="N3597" s="6" t="s">
        <v>3530</v>
      </c>
      <c r="R3597" s="6" t="str">
        <f t="shared" si="56"/>
        <v>31304Phường Đông Khê12</v>
      </c>
    </row>
    <row r="3598" spans="1:18">
      <c r="A3598" s="6">
        <v>3597</v>
      </c>
      <c r="B3598" s="6">
        <v>31</v>
      </c>
      <c r="C3598" s="6" t="s">
        <v>3529</v>
      </c>
      <c r="D3598" s="6">
        <v>304</v>
      </c>
      <c r="E3598" s="6" t="s">
        <v>209</v>
      </c>
      <c r="F3598" s="6">
        <v>11353</v>
      </c>
      <c r="G3598" s="6" t="s">
        <v>223</v>
      </c>
      <c r="H3598" s="6">
        <v>1</v>
      </c>
      <c r="I3598" s="6" t="s">
        <v>251</v>
      </c>
      <c r="J3598" s="6">
        <v>2</v>
      </c>
      <c r="K3598" s="6" t="s">
        <v>252</v>
      </c>
      <c r="L3598" s="8" t="s">
        <v>253</v>
      </c>
      <c r="M3598" s="6" t="s">
        <v>254</v>
      </c>
      <c r="N3598" s="6" t="s">
        <v>3530</v>
      </c>
      <c r="R3598" s="6" t="str">
        <f t="shared" si="56"/>
        <v>31304Phường Cầu Đất12</v>
      </c>
    </row>
    <row r="3599" spans="1:18">
      <c r="A3599" s="6">
        <v>3598</v>
      </c>
      <c r="B3599" s="6">
        <v>31</v>
      </c>
      <c r="C3599" s="6" t="s">
        <v>3529</v>
      </c>
      <c r="D3599" s="6">
        <v>304</v>
      </c>
      <c r="E3599" s="6" t="s">
        <v>209</v>
      </c>
      <c r="F3599" s="6">
        <v>11356</v>
      </c>
      <c r="G3599" s="6" t="s">
        <v>501</v>
      </c>
      <c r="H3599" s="6">
        <v>1</v>
      </c>
      <c r="I3599" s="6" t="s">
        <v>251</v>
      </c>
      <c r="J3599" s="6">
        <v>2</v>
      </c>
      <c r="K3599" s="6" t="s">
        <v>252</v>
      </c>
      <c r="L3599" s="8" t="s">
        <v>253</v>
      </c>
      <c r="M3599" s="6" t="s">
        <v>254</v>
      </c>
      <c r="N3599" s="6" t="s">
        <v>3530</v>
      </c>
      <c r="R3599" s="6" t="str">
        <f t="shared" si="56"/>
        <v>31304Phường Lê Lợi12</v>
      </c>
    </row>
    <row r="3600" spans="1:18">
      <c r="A3600" s="6">
        <v>3599</v>
      </c>
      <c r="B3600" s="6">
        <v>31</v>
      </c>
      <c r="C3600" s="6" t="s">
        <v>3529</v>
      </c>
      <c r="D3600" s="6">
        <v>304</v>
      </c>
      <c r="E3600" s="6" t="s">
        <v>209</v>
      </c>
      <c r="F3600" s="6">
        <v>11359</v>
      </c>
      <c r="G3600" s="6" t="s">
        <v>221</v>
      </c>
      <c r="H3600" s="6">
        <v>1</v>
      </c>
      <c r="I3600" s="6" t="s">
        <v>251</v>
      </c>
      <c r="J3600" s="6">
        <v>2</v>
      </c>
      <c r="K3600" s="6" t="s">
        <v>252</v>
      </c>
      <c r="L3600" s="8" t="s">
        <v>253</v>
      </c>
      <c r="M3600" s="6" t="s">
        <v>254</v>
      </c>
      <c r="N3600" s="6" t="s">
        <v>3530</v>
      </c>
      <c r="R3600" s="6" t="str">
        <f t="shared" si="56"/>
        <v>31304Phường Đằng Giang12</v>
      </c>
    </row>
    <row r="3601" spans="1:18">
      <c r="A3601" s="6">
        <v>3600</v>
      </c>
      <c r="B3601" s="6">
        <v>31</v>
      </c>
      <c r="C3601" s="6" t="s">
        <v>3529</v>
      </c>
      <c r="D3601" s="6">
        <v>304</v>
      </c>
      <c r="E3601" s="6" t="s">
        <v>209</v>
      </c>
      <c r="F3601" s="6">
        <v>11362</v>
      </c>
      <c r="G3601" s="6" t="s">
        <v>218</v>
      </c>
      <c r="H3601" s="6">
        <v>1</v>
      </c>
      <c r="I3601" s="6" t="s">
        <v>251</v>
      </c>
      <c r="J3601" s="6">
        <v>2</v>
      </c>
      <c r="K3601" s="6" t="s">
        <v>252</v>
      </c>
      <c r="L3601" s="8" t="s">
        <v>253</v>
      </c>
      <c r="M3601" s="6" t="s">
        <v>254</v>
      </c>
      <c r="N3601" s="6" t="s">
        <v>3530</v>
      </c>
      <c r="R3601" s="6" t="str">
        <f t="shared" si="56"/>
        <v>31304Phường Lạch Tray12</v>
      </c>
    </row>
    <row r="3602" spans="1:18">
      <c r="A3602" s="6">
        <v>3601</v>
      </c>
      <c r="B3602" s="6">
        <v>31</v>
      </c>
      <c r="C3602" s="6" t="s">
        <v>3529</v>
      </c>
      <c r="D3602" s="6">
        <v>304</v>
      </c>
      <c r="E3602" s="6" t="s">
        <v>209</v>
      </c>
      <c r="F3602" s="6">
        <v>11365</v>
      </c>
      <c r="G3602" s="6" t="s">
        <v>3534</v>
      </c>
      <c r="H3602" s="6">
        <v>1</v>
      </c>
      <c r="I3602" s="6" t="s">
        <v>251</v>
      </c>
      <c r="J3602" s="6">
        <v>2</v>
      </c>
      <c r="K3602" s="6" t="s">
        <v>252</v>
      </c>
      <c r="L3602" s="8" t="s">
        <v>253</v>
      </c>
      <c r="M3602" s="6" t="s">
        <v>254</v>
      </c>
      <c r="N3602" s="6" t="s">
        <v>3530</v>
      </c>
      <c r="R3602" s="6" t="str">
        <f t="shared" si="56"/>
        <v>31304Phường Đổng Quốc Bình12</v>
      </c>
    </row>
    <row r="3603" spans="1:18">
      <c r="A3603" s="6">
        <v>3602</v>
      </c>
      <c r="B3603" s="6">
        <v>31</v>
      </c>
      <c r="C3603" s="6" t="s">
        <v>3529</v>
      </c>
      <c r="D3603" s="6">
        <v>305</v>
      </c>
      <c r="E3603" s="6" t="s">
        <v>90</v>
      </c>
      <c r="F3603" s="6">
        <v>11368</v>
      </c>
      <c r="G3603" s="6" t="s">
        <v>222</v>
      </c>
      <c r="H3603" s="6">
        <v>1</v>
      </c>
      <c r="I3603" s="6" t="s">
        <v>251</v>
      </c>
      <c r="J3603" s="6">
        <v>2</v>
      </c>
      <c r="K3603" s="6" t="s">
        <v>252</v>
      </c>
      <c r="L3603" s="8" t="s">
        <v>253</v>
      </c>
      <c r="M3603" s="6" t="s">
        <v>254</v>
      </c>
      <c r="N3603" s="6" t="s">
        <v>3530</v>
      </c>
      <c r="R3603" s="6" t="str">
        <f t="shared" si="56"/>
        <v>31305Phường Cát Dài12</v>
      </c>
    </row>
    <row r="3604" spans="1:18">
      <c r="A3604" s="6">
        <v>3603</v>
      </c>
      <c r="B3604" s="6">
        <v>31</v>
      </c>
      <c r="C3604" s="6" t="s">
        <v>3529</v>
      </c>
      <c r="D3604" s="6">
        <v>305</v>
      </c>
      <c r="E3604" s="6" t="s">
        <v>90</v>
      </c>
      <c r="F3604" s="6">
        <v>11371</v>
      </c>
      <c r="G3604" s="6" t="s">
        <v>3535</v>
      </c>
      <c r="H3604" s="6">
        <v>1</v>
      </c>
      <c r="I3604" s="6" t="s">
        <v>251</v>
      </c>
      <c r="J3604" s="6">
        <v>2</v>
      </c>
      <c r="K3604" s="6" t="s">
        <v>252</v>
      </c>
      <c r="L3604" s="8" t="s">
        <v>253</v>
      </c>
      <c r="M3604" s="6" t="s">
        <v>254</v>
      </c>
      <c r="N3604" s="6" t="s">
        <v>3530</v>
      </c>
      <c r="R3604" s="6" t="str">
        <f t="shared" si="56"/>
        <v>31305Phường An Biên12</v>
      </c>
    </row>
    <row r="3605" spans="1:18">
      <c r="A3605" s="6">
        <v>3604</v>
      </c>
      <c r="B3605" s="6">
        <v>31</v>
      </c>
      <c r="C3605" s="6" t="s">
        <v>3529</v>
      </c>
      <c r="D3605" s="6">
        <v>305</v>
      </c>
      <c r="E3605" s="6" t="s">
        <v>90</v>
      </c>
      <c r="F3605" s="6">
        <v>11374</v>
      </c>
      <c r="G3605" s="6" t="s">
        <v>145</v>
      </c>
      <c r="H3605" s="6">
        <v>1</v>
      </c>
      <c r="I3605" s="6" t="s">
        <v>251</v>
      </c>
      <c r="J3605" s="6">
        <v>2</v>
      </c>
      <c r="K3605" s="6" t="s">
        <v>252</v>
      </c>
      <c r="L3605" s="8" t="s">
        <v>253</v>
      </c>
      <c r="M3605" s="6" t="s">
        <v>254</v>
      </c>
      <c r="N3605" s="6" t="s">
        <v>3530</v>
      </c>
      <c r="R3605" s="6" t="str">
        <f t="shared" si="56"/>
        <v>31305Phường Lam Sơn12</v>
      </c>
    </row>
    <row r="3606" spans="1:18">
      <c r="A3606" s="6">
        <v>3605</v>
      </c>
      <c r="B3606" s="6">
        <v>31</v>
      </c>
      <c r="C3606" s="6" t="s">
        <v>3529</v>
      </c>
      <c r="D3606" s="6">
        <v>305</v>
      </c>
      <c r="E3606" s="6" t="s">
        <v>90</v>
      </c>
      <c r="F3606" s="6">
        <v>11377</v>
      </c>
      <c r="G3606" s="6" t="s">
        <v>175</v>
      </c>
      <c r="H3606" s="6">
        <v>1</v>
      </c>
      <c r="I3606" s="6" t="s">
        <v>251</v>
      </c>
      <c r="J3606" s="6">
        <v>2</v>
      </c>
      <c r="K3606" s="6" t="s">
        <v>252</v>
      </c>
      <c r="L3606" s="8" t="s">
        <v>253</v>
      </c>
      <c r="M3606" s="6" t="s">
        <v>254</v>
      </c>
      <c r="N3606" s="6" t="s">
        <v>3530</v>
      </c>
      <c r="R3606" s="6" t="str">
        <f t="shared" si="56"/>
        <v>31305Phường An Dương12</v>
      </c>
    </row>
    <row r="3607" spans="1:18">
      <c r="A3607" s="6">
        <v>3606</v>
      </c>
      <c r="B3607" s="6">
        <v>31</v>
      </c>
      <c r="C3607" s="6" t="s">
        <v>3529</v>
      </c>
      <c r="D3607" s="6">
        <v>305</v>
      </c>
      <c r="E3607" s="6" t="s">
        <v>90</v>
      </c>
      <c r="F3607" s="6">
        <v>11380</v>
      </c>
      <c r="G3607" s="6" t="s">
        <v>2762</v>
      </c>
      <c r="H3607" s="6">
        <v>1</v>
      </c>
      <c r="I3607" s="6" t="s">
        <v>251</v>
      </c>
      <c r="J3607" s="6">
        <v>2</v>
      </c>
      <c r="K3607" s="6" t="s">
        <v>252</v>
      </c>
      <c r="L3607" s="8" t="s">
        <v>253</v>
      </c>
      <c r="M3607" s="6" t="s">
        <v>254</v>
      </c>
      <c r="N3607" s="6" t="s">
        <v>3530</v>
      </c>
      <c r="R3607" s="6" t="str">
        <f t="shared" si="56"/>
        <v>31305Phường Trần Nguyên Hãn12</v>
      </c>
    </row>
    <row r="3608" spans="1:18">
      <c r="A3608" s="6">
        <v>3607</v>
      </c>
      <c r="B3608" s="6">
        <v>31</v>
      </c>
      <c r="C3608" s="6" t="s">
        <v>3529</v>
      </c>
      <c r="D3608" s="6">
        <v>305</v>
      </c>
      <c r="E3608" s="6" t="s">
        <v>90</v>
      </c>
      <c r="F3608" s="6">
        <v>11383</v>
      </c>
      <c r="G3608" s="6" t="s">
        <v>3536</v>
      </c>
      <c r="H3608" s="6">
        <v>1</v>
      </c>
      <c r="I3608" s="6" t="s">
        <v>251</v>
      </c>
      <c r="J3608" s="6">
        <v>2</v>
      </c>
      <c r="K3608" s="6" t="s">
        <v>252</v>
      </c>
      <c r="L3608" s="8" t="s">
        <v>253</v>
      </c>
      <c r="M3608" s="6" t="s">
        <v>254</v>
      </c>
      <c r="N3608" s="6" t="s">
        <v>3530</v>
      </c>
      <c r="R3608" s="6" t="str">
        <f t="shared" si="56"/>
        <v>31305Phường Hồ Nam12</v>
      </c>
    </row>
    <row r="3609" spans="1:18">
      <c r="A3609" s="6">
        <v>3608</v>
      </c>
      <c r="B3609" s="6">
        <v>31</v>
      </c>
      <c r="C3609" s="6" t="s">
        <v>3529</v>
      </c>
      <c r="D3609" s="6">
        <v>305</v>
      </c>
      <c r="E3609" s="6" t="s">
        <v>90</v>
      </c>
      <c r="F3609" s="6">
        <v>11386</v>
      </c>
      <c r="G3609" s="6" t="s">
        <v>3537</v>
      </c>
      <c r="H3609" s="6">
        <v>1</v>
      </c>
      <c r="I3609" s="6" t="s">
        <v>251</v>
      </c>
      <c r="J3609" s="6">
        <v>2</v>
      </c>
      <c r="K3609" s="6" t="s">
        <v>252</v>
      </c>
      <c r="L3609" s="8" t="s">
        <v>253</v>
      </c>
      <c r="M3609" s="6" t="s">
        <v>254</v>
      </c>
      <c r="N3609" s="6" t="s">
        <v>3530</v>
      </c>
      <c r="R3609" s="6" t="str">
        <f t="shared" si="56"/>
        <v>31305Phường Trại Cau12</v>
      </c>
    </row>
    <row r="3610" spans="1:18">
      <c r="A3610" s="6">
        <v>3609</v>
      </c>
      <c r="B3610" s="6">
        <v>31</v>
      </c>
      <c r="C3610" s="6" t="s">
        <v>3529</v>
      </c>
      <c r="D3610" s="6">
        <v>305</v>
      </c>
      <c r="E3610" s="6" t="s">
        <v>90</v>
      </c>
      <c r="F3610" s="6">
        <v>11389</v>
      </c>
      <c r="G3610" s="6" t="s">
        <v>3538</v>
      </c>
      <c r="H3610" s="6">
        <v>1</v>
      </c>
      <c r="I3610" s="6" t="s">
        <v>251</v>
      </c>
      <c r="J3610" s="6">
        <v>2</v>
      </c>
      <c r="K3610" s="6" t="s">
        <v>252</v>
      </c>
      <c r="L3610" s="8" t="s">
        <v>253</v>
      </c>
      <c r="M3610" s="6" t="s">
        <v>254</v>
      </c>
      <c r="N3610" s="6" t="s">
        <v>3530</v>
      </c>
      <c r="R3610" s="6" t="str">
        <f t="shared" si="56"/>
        <v>31305Phường Dư Hàng12</v>
      </c>
    </row>
    <row r="3611" spans="1:18">
      <c r="A3611" s="6">
        <v>3610</v>
      </c>
      <c r="B3611" s="6">
        <v>31</v>
      </c>
      <c r="C3611" s="6" t="s">
        <v>3529</v>
      </c>
      <c r="D3611" s="6">
        <v>305</v>
      </c>
      <c r="E3611" s="6" t="s">
        <v>90</v>
      </c>
      <c r="F3611" s="6">
        <v>11392</v>
      </c>
      <c r="G3611" s="6" t="s">
        <v>224</v>
      </c>
      <c r="H3611" s="6">
        <v>1</v>
      </c>
      <c r="I3611" s="6" t="s">
        <v>251</v>
      </c>
      <c r="J3611" s="6">
        <v>2</v>
      </c>
      <c r="K3611" s="6" t="s">
        <v>252</v>
      </c>
      <c r="L3611" s="8" t="s">
        <v>253</v>
      </c>
      <c r="M3611" s="6" t="s">
        <v>254</v>
      </c>
      <c r="N3611" s="6" t="s">
        <v>3530</v>
      </c>
      <c r="R3611" s="6" t="str">
        <f t="shared" si="56"/>
        <v>31305Phường Hàng Kênh12</v>
      </c>
    </row>
    <row r="3612" spans="1:18">
      <c r="A3612" s="6">
        <v>3611</v>
      </c>
      <c r="B3612" s="6">
        <v>31</v>
      </c>
      <c r="C3612" s="6" t="s">
        <v>3529</v>
      </c>
      <c r="D3612" s="6">
        <v>305</v>
      </c>
      <c r="E3612" s="6" t="s">
        <v>90</v>
      </c>
      <c r="F3612" s="6">
        <v>11395</v>
      </c>
      <c r="G3612" s="6" t="s">
        <v>176</v>
      </c>
      <c r="H3612" s="6">
        <v>1</v>
      </c>
      <c r="I3612" s="6" t="s">
        <v>251</v>
      </c>
      <c r="J3612" s="6">
        <v>2</v>
      </c>
      <c r="K3612" s="6" t="s">
        <v>252</v>
      </c>
      <c r="L3612" s="8" t="s">
        <v>253</v>
      </c>
      <c r="M3612" s="6" t="s">
        <v>254</v>
      </c>
      <c r="N3612" s="6" t="s">
        <v>3530</v>
      </c>
      <c r="R3612" s="6" t="str">
        <f t="shared" si="56"/>
        <v>31305Phường Đông Hải12</v>
      </c>
    </row>
    <row r="3613" spans="1:18">
      <c r="A3613" s="6">
        <v>3612</v>
      </c>
      <c r="B3613" s="6">
        <v>31</v>
      </c>
      <c r="C3613" s="6" t="s">
        <v>3529</v>
      </c>
      <c r="D3613" s="6">
        <v>305</v>
      </c>
      <c r="E3613" s="6" t="s">
        <v>90</v>
      </c>
      <c r="F3613" s="6">
        <v>11398</v>
      </c>
      <c r="G3613" s="6" t="s">
        <v>3539</v>
      </c>
      <c r="H3613" s="6">
        <v>1</v>
      </c>
      <c r="I3613" s="6" t="s">
        <v>251</v>
      </c>
      <c r="J3613" s="6">
        <v>2</v>
      </c>
      <c r="K3613" s="6" t="s">
        <v>252</v>
      </c>
      <c r="L3613" s="8" t="s">
        <v>253</v>
      </c>
      <c r="M3613" s="6" t="s">
        <v>254</v>
      </c>
      <c r="N3613" s="6" t="s">
        <v>3530</v>
      </c>
      <c r="R3613" s="6" t="str">
        <f t="shared" si="56"/>
        <v>31305Phường Niệm Nghĩa12</v>
      </c>
    </row>
    <row r="3614" spans="1:18">
      <c r="A3614" s="6">
        <v>3613</v>
      </c>
      <c r="B3614" s="6">
        <v>31</v>
      </c>
      <c r="C3614" s="6" t="s">
        <v>3529</v>
      </c>
      <c r="D3614" s="6">
        <v>305</v>
      </c>
      <c r="E3614" s="6" t="s">
        <v>90</v>
      </c>
      <c r="F3614" s="6">
        <v>11401</v>
      </c>
      <c r="G3614" s="6" t="s">
        <v>168</v>
      </c>
      <c r="H3614" s="6">
        <v>1</v>
      </c>
      <c r="I3614" s="6" t="s">
        <v>251</v>
      </c>
      <c r="J3614" s="6">
        <v>2</v>
      </c>
      <c r="K3614" s="6" t="s">
        <v>252</v>
      </c>
      <c r="L3614" s="8" t="s">
        <v>253</v>
      </c>
      <c r="M3614" s="6" t="s">
        <v>254</v>
      </c>
      <c r="N3614" s="6" t="s">
        <v>3530</v>
      </c>
      <c r="R3614" s="6" t="str">
        <f t="shared" si="56"/>
        <v>31305Phường Nghĩa Xá12</v>
      </c>
    </row>
    <row r="3615" spans="1:18">
      <c r="A3615" s="6">
        <v>3614</v>
      </c>
      <c r="B3615" s="6">
        <v>31</v>
      </c>
      <c r="C3615" s="6" t="s">
        <v>3529</v>
      </c>
      <c r="D3615" s="6">
        <v>305</v>
      </c>
      <c r="E3615" s="6" t="s">
        <v>90</v>
      </c>
      <c r="F3615" s="6">
        <v>11404</v>
      </c>
      <c r="G3615" s="6" t="s">
        <v>108</v>
      </c>
      <c r="H3615" s="6">
        <v>1</v>
      </c>
      <c r="I3615" s="6" t="s">
        <v>251</v>
      </c>
      <c r="J3615" s="6">
        <v>2</v>
      </c>
      <c r="K3615" s="6" t="s">
        <v>252</v>
      </c>
      <c r="L3615" s="8" t="s">
        <v>253</v>
      </c>
      <c r="M3615" s="6" t="s">
        <v>254</v>
      </c>
      <c r="N3615" s="6" t="s">
        <v>3530</v>
      </c>
      <c r="R3615" s="6" t="str">
        <f t="shared" si="56"/>
        <v>31305Phường Dư Hàng Kênh12</v>
      </c>
    </row>
    <row r="3616" spans="1:18">
      <c r="A3616" s="6">
        <v>3615</v>
      </c>
      <c r="B3616" s="6">
        <v>31</v>
      </c>
      <c r="C3616" s="6" t="s">
        <v>3529</v>
      </c>
      <c r="D3616" s="6">
        <v>305</v>
      </c>
      <c r="E3616" s="6" t="s">
        <v>90</v>
      </c>
      <c r="F3616" s="6">
        <v>11405</v>
      </c>
      <c r="G3616" s="6" t="s">
        <v>183</v>
      </c>
      <c r="H3616" s="6">
        <v>1</v>
      </c>
      <c r="I3616" s="6" t="s">
        <v>251</v>
      </c>
      <c r="J3616" s="6">
        <v>2</v>
      </c>
      <c r="K3616" s="6" t="s">
        <v>252</v>
      </c>
      <c r="L3616" s="8" t="s">
        <v>253</v>
      </c>
      <c r="M3616" s="6" t="s">
        <v>254</v>
      </c>
      <c r="N3616" s="6" t="s">
        <v>3530</v>
      </c>
      <c r="R3616" s="6" t="str">
        <f t="shared" si="56"/>
        <v>31305Phường Kênh Dương12</v>
      </c>
    </row>
    <row r="3617" spans="1:18">
      <c r="A3617" s="6">
        <v>3616</v>
      </c>
      <c r="B3617" s="6">
        <v>31</v>
      </c>
      <c r="C3617" s="6" t="s">
        <v>3529</v>
      </c>
      <c r="D3617" s="6">
        <v>305</v>
      </c>
      <c r="E3617" s="6" t="s">
        <v>90</v>
      </c>
      <c r="F3617" s="6">
        <v>11407</v>
      </c>
      <c r="G3617" s="6" t="s">
        <v>3540</v>
      </c>
      <c r="H3617" s="6">
        <v>1</v>
      </c>
      <c r="I3617" s="6" t="s">
        <v>251</v>
      </c>
      <c r="J3617" s="6">
        <v>2</v>
      </c>
      <c r="K3617" s="6" t="s">
        <v>252</v>
      </c>
      <c r="L3617" s="8" t="s">
        <v>253</v>
      </c>
      <c r="M3617" s="6" t="s">
        <v>254</v>
      </c>
      <c r="N3617" s="6" t="s">
        <v>3530</v>
      </c>
      <c r="R3617" s="6" t="str">
        <f t="shared" si="56"/>
        <v>31305Phường Vĩnh Niệm12</v>
      </c>
    </row>
    <row r="3618" spans="1:18">
      <c r="A3618" s="6">
        <v>3617</v>
      </c>
      <c r="B3618" s="6">
        <v>31</v>
      </c>
      <c r="C3618" s="6" t="s">
        <v>3529</v>
      </c>
      <c r="D3618" s="6">
        <v>306</v>
      </c>
      <c r="E3618" s="6" t="s">
        <v>3541</v>
      </c>
      <c r="F3618" s="6">
        <v>11410</v>
      </c>
      <c r="G3618" s="6" t="s">
        <v>3542</v>
      </c>
      <c r="H3618" s="6">
        <v>1</v>
      </c>
      <c r="I3618" s="6" t="s">
        <v>251</v>
      </c>
      <c r="J3618" s="6">
        <v>2</v>
      </c>
      <c r="K3618" s="6" t="s">
        <v>252</v>
      </c>
      <c r="L3618" s="8" t="s">
        <v>253</v>
      </c>
      <c r="M3618" s="6" t="s">
        <v>254</v>
      </c>
      <c r="N3618" s="6" t="s">
        <v>3530</v>
      </c>
      <c r="R3618" s="6" t="str">
        <f t="shared" si="56"/>
        <v>31306Phường Đông Hải 112</v>
      </c>
    </row>
    <row r="3619" spans="1:18">
      <c r="A3619" s="6">
        <v>3618</v>
      </c>
      <c r="B3619" s="6">
        <v>31</v>
      </c>
      <c r="C3619" s="6" t="s">
        <v>3529</v>
      </c>
      <c r="D3619" s="6">
        <v>306</v>
      </c>
      <c r="E3619" s="6" t="s">
        <v>3541</v>
      </c>
      <c r="F3619" s="6">
        <v>11411</v>
      </c>
      <c r="G3619" s="6" t="s">
        <v>3543</v>
      </c>
      <c r="H3619" s="6">
        <v>1</v>
      </c>
      <c r="I3619" s="6" t="s">
        <v>251</v>
      </c>
      <c r="J3619" s="6">
        <v>2</v>
      </c>
      <c r="K3619" s="6" t="s">
        <v>252</v>
      </c>
      <c r="L3619" s="8" t="s">
        <v>253</v>
      </c>
      <c r="M3619" s="6" t="s">
        <v>254</v>
      </c>
      <c r="N3619" s="6" t="s">
        <v>3530</v>
      </c>
      <c r="R3619" s="6" t="str">
        <f t="shared" si="56"/>
        <v>31306Phường Đông Hải 212</v>
      </c>
    </row>
    <row r="3620" spans="1:18">
      <c r="A3620" s="6">
        <v>3619</v>
      </c>
      <c r="B3620" s="6">
        <v>31</v>
      </c>
      <c r="C3620" s="6" t="s">
        <v>3529</v>
      </c>
      <c r="D3620" s="6">
        <v>306</v>
      </c>
      <c r="E3620" s="6" t="s">
        <v>3541</v>
      </c>
      <c r="F3620" s="6">
        <v>11413</v>
      </c>
      <c r="G3620" s="6" t="s">
        <v>3544</v>
      </c>
      <c r="H3620" s="6">
        <v>1</v>
      </c>
      <c r="I3620" s="6" t="s">
        <v>251</v>
      </c>
      <c r="J3620" s="6">
        <v>2</v>
      </c>
      <c r="K3620" s="6" t="s">
        <v>252</v>
      </c>
      <c r="L3620" s="8" t="s">
        <v>253</v>
      </c>
      <c r="M3620" s="6" t="s">
        <v>254</v>
      </c>
      <c r="N3620" s="6" t="s">
        <v>3530</v>
      </c>
      <c r="R3620" s="6" t="str">
        <f t="shared" si="56"/>
        <v>31306Phường Đằng Lâm12</v>
      </c>
    </row>
    <row r="3621" spans="1:18">
      <c r="A3621" s="6">
        <v>3620</v>
      </c>
      <c r="B3621" s="6">
        <v>31</v>
      </c>
      <c r="C3621" s="6" t="s">
        <v>3529</v>
      </c>
      <c r="D3621" s="6">
        <v>306</v>
      </c>
      <c r="E3621" s="6" t="s">
        <v>3541</v>
      </c>
      <c r="F3621" s="6">
        <v>11414</v>
      </c>
      <c r="G3621" s="6" t="s">
        <v>3545</v>
      </c>
      <c r="H3621" s="6">
        <v>1</v>
      </c>
      <c r="I3621" s="6" t="s">
        <v>251</v>
      </c>
      <c r="J3621" s="6">
        <v>2</v>
      </c>
      <c r="K3621" s="6" t="s">
        <v>252</v>
      </c>
      <c r="L3621" s="8" t="s">
        <v>253</v>
      </c>
      <c r="M3621" s="6" t="s">
        <v>254</v>
      </c>
      <c r="N3621" s="6" t="s">
        <v>3530</v>
      </c>
      <c r="R3621" s="6" t="str">
        <f t="shared" si="56"/>
        <v>31306Phường Thành Tô12</v>
      </c>
    </row>
    <row r="3622" spans="1:18">
      <c r="A3622" s="6">
        <v>3621</v>
      </c>
      <c r="B3622" s="6">
        <v>31</v>
      </c>
      <c r="C3622" s="6" t="s">
        <v>3529</v>
      </c>
      <c r="D3622" s="6">
        <v>306</v>
      </c>
      <c r="E3622" s="6" t="s">
        <v>3541</v>
      </c>
      <c r="F3622" s="6">
        <v>11416</v>
      </c>
      <c r="G3622" s="6" t="s">
        <v>3546</v>
      </c>
      <c r="H3622" s="6">
        <v>1</v>
      </c>
      <c r="I3622" s="6" t="s">
        <v>251</v>
      </c>
      <c r="J3622" s="6">
        <v>2</v>
      </c>
      <c r="K3622" s="6" t="s">
        <v>252</v>
      </c>
      <c r="L3622" s="8" t="s">
        <v>253</v>
      </c>
      <c r="M3622" s="6" t="s">
        <v>254</v>
      </c>
      <c r="N3622" s="6" t="s">
        <v>3530</v>
      </c>
      <c r="R3622" s="6" t="str">
        <f t="shared" si="56"/>
        <v>31306Phường Đằng Hải12</v>
      </c>
    </row>
    <row r="3623" spans="1:18">
      <c r="A3623" s="6">
        <v>3622</v>
      </c>
      <c r="B3623" s="6">
        <v>31</v>
      </c>
      <c r="C3623" s="6" t="s">
        <v>3529</v>
      </c>
      <c r="D3623" s="6">
        <v>306</v>
      </c>
      <c r="E3623" s="6" t="s">
        <v>3541</v>
      </c>
      <c r="F3623" s="6">
        <v>11419</v>
      </c>
      <c r="G3623" s="6" t="s">
        <v>3547</v>
      </c>
      <c r="H3623" s="6">
        <v>1</v>
      </c>
      <c r="I3623" s="6" t="s">
        <v>251</v>
      </c>
      <c r="J3623" s="6">
        <v>2</v>
      </c>
      <c r="K3623" s="6" t="s">
        <v>252</v>
      </c>
      <c r="L3623" s="8" t="s">
        <v>253</v>
      </c>
      <c r="M3623" s="6" t="s">
        <v>254</v>
      </c>
      <c r="N3623" s="6" t="s">
        <v>3530</v>
      </c>
      <c r="R3623" s="6" t="str">
        <f t="shared" si="56"/>
        <v>31306Phường Nam Hải12</v>
      </c>
    </row>
    <row r="3624" spans="1:18">
      <c r="A3624" s="6">
        <v>3623</v>
      </c>
      <c r="B3624" s="6">
        <v>31</v>
      </c>
      <c r="C3624" s="6" t="s">
        <v>3529</v>
      </c>
      <c r="D3624" s="6">
        <v>306</v>
      </c>
      <c r="E3624" s="6" t="s">
        <v>3541</v>
      </c>
      <c r="F3624" s="6">
        <v>11422</v>
      </c>
      <c r="G3624" s="6" t="s">
        <v>3548</v>
      </c>
      <c r="H3624" s="6">
        <v>1</v>
      </c>
      <c r="I3624" s="6" t="s">
        <v>251</v>
      </c>
      <c r="J3624" s="6">
        <v>2</v>
      </c>
      <c r="K3624" s="6" t="s">
        <v>252</v>
      </c>
      <c r="L3624" s="8" t="s">
        <v>253</v>
      </c>
      <c r="M3624" s="6" t="s">
        <v>254</v>
      </c>
      <c r="N3624" s="6" t="s">
        <v>3530</v>
      </c>
      <c r="R3624" s="6" t="str">
        <f t="shared" si="56"/>
        <v>31306Phường Cát Bi12</v>
      </c>
    </row>
    <row r="3625" spans="1:18">
      <c r="A3625" s="6">
        <v>3624</v>
      </c>
      <c r="B3625" s="6">
        <v>31</v>
      </c>
      <c r="C3625" s="6" t="s">
        <v>3529</v>
      </c>
      <c r="D3625" s="6">
        <v>306</v>
      </c>
      <c r="E3625" s="6" t="s">
        <v>3541</v>
      </c>
      <c r="F3625" s="6">
        <v>11425</v>
      </c>
      <c r="G3625" s="6" t="s">
        <v>3549</v>
      </c>
      <c r="H3625" s="6">
        <v>1</v>
      </c>
      <c r="I3625" s="6" t="s">
        <v>251</v>
      </c>
      <c r="J3625" s="6">
        <v>2</v>
      </c>
      <c r="K3625" s="6" t="s">
        <v>252</v>
      </c>
      <c r="L3625" s="8">
        <v>2</v>
      </c>
      <c r="M3625" s="6" t="s">
        <v>299</v>
      </c>
      <c r="N3625" s="6" t="s">
        <v>3530</v>
      </c>
      <c r="R3625" s="6" t="str">
        <f t="shared" si="56"/>
        <v>31306Phường Tràng Cát12</v>
      </c>
    </row>
    <row r="3626" spans="1:18">
      <c r="A3626" s="6">
        <v>3625</v>
      </c>
      <c r="B3626" s="6">
        <v>31</v>
      </c>
      <c r="C3626" s="6" t="s">
        <v>3529</v>
      </c>
      <c r="D3626" s="6">
        <v>307</v>
      </c>
      <c r="E3626" s="6" t="s">
        <v>169</v>
      </c>
      <c r="F3626" s="6">
        <v>11428</v>
      </c>
      <c r="G3626" s="6" t="s">
        <v>3550</v>
      </c>
      <c r="H3626" s="6">
        <v>1</v>
      </c>
      <c r="I3626" s="6" t="s">
        <v>251</v>
      </c>
      <c r="J3626" s="6">
        <v>2</v>
      </c>
      <c r="K3626" s="6" t="s">
        <v>252</v>
      </c>
      <c r="L3626" s="8">
        <v>2</v>
      </c>
      <c r="M3626" s="6" t="s">
        <v>299</v>
      </c>
      <c r="N3626" s="6" t="s">
        <v>3530</v>
      </c>
      <c r="R3626" s="6" t="str">
        <f t="shared" si="56"/>
        <v>31307Phường Quán Trữ12</v>
      </c>
    </row>
    <row r="3627" spans="1:18">
      <c r="A3627" s="6">
        <v>3626</v>
      </c>
      <c r="B3627" s="6">
        <v>31</v>
      </c>
      <c r="C3627" s="6" t="s">
        <v>3529</v>
      </c>
      <c r="D3627" s="6">
        <v>307</v>
      </c>
      <c r="E3627" s="6" t="s">
        <v>169</v>
      </c>
      <c r="F3627" s="6">
        <v>11429</v>
      </c>
      <c r="G3627" s="6" t="s">
        <v>170</v>
      </c>
      <c r="H3627" s="6">
        <v>1</v>
      </c>
      <c r="I3627" s="6" t="s">
        <v>251</v>
      </c>
      <c r="J3627" s="6">
        <v>2</v>
      </c>
      <c r="K3627" s="6" t="s">
        <v>252</v>
      </c>
      <c r="L3627" s="8" t="s">
        <v>253</v>
      </c>
      <c r="M3627" s="6" t="s">
        <v>254</v>
      </c>
      <c r="N3627" s="6" t="s">
        <v>3530</v>
      </c>
      <c r="R3627" s="6" t="str">
        <f t="shared" si="56"/>
        <v>31307Phường Lãm Hà12</v>
      </c>
    </row>
    <row r="3628" spans="1:18">
      <c r="A3628" s="6">
        <v>3627</v>
      </c>
      <c r="B3628" s="6">
        <v>31</v>
      </c>
      <c r="C3628" s="6" t="s">
        <v>3529</v>
      </c>
      <c r="D3628" s="6">
        <v>307</v>
      </c>
      <c r="E3628" s="6" t="s">
        <v>169</v>
      </c>
      <c r="F3628" s="6">
        <v>11431</v>
      </c>
      <c r="G3628" s="6" t="s">
        <v>3551</v>
      </c>
      <c r="H3628" s="6">
        <v>1</v>
      </c>
      <c r="I3628" s="6" t="s">
        <v>251</v>
      </c>
      <c r="J3628" s="6">
        <v>2</v>
      </c>
      <c r="K3628" s="6" t="s">
        <v>252</v>
      </c>
      <c r="L3628" s="8">
        <v>2</v>
      </c>
      <c r="M3628" s="6" t="s">
        <v>299</v>
      </c>
      <c r="N3628" s="6" t="s">
        <v>3530</v>
      </c>
      <c r="R3628" s="6" t="str">
        <f t="shared" si="56"/>
        <v>31307Phường Đồng Hoà12</v>
      </c>
    </row>
    <row r="3629" spans="1:18">
      <c r="A3629" s="6">
        <v>3628</v>
      </c>
      <c r="B3629" s="6">
        <v>31</v>
      </c>
      <c r="C3629" s="6" t="s">
        <v>3529</v>
      </c>
      <c r="D3629" s="6">
        <v>307</v>
      </c>
      <c r="E3629" s="6" t="s">
        <v>169</v>
      </c>
      <c r="F3629" s="6">
        <v>11434</v>
      </c>
      <c r="G3629" s="6" t="s">
        <v>2422</v>
      </c>
      <c r="H3629" s="6">
        <v>1</v>
      </c>
      <c r="I3629" s="6" t="s">
        <v>251</v>
      </c>
      <c r="J3629" s="6">
        <v>2</v>
      </c>
      <c r="K3629" s="6" t="s">
        <v>252</v>
      </c>
      <c r="L3629" s="8">
        <v>2</v>
      </c>
      <c r="M3629" s="6" t="s">
        <v>299</v>
      </c>
      <c r="N3629" s="6" t="s">
        <v>3530</v>
      </c>
      <c r="R3629" s="6" t="str">
        <f t="shared" si="56"/>
        <v>31307Phường Bắc Sơn12</v>
      </c>
    </row>
    <row r="3630" spans="1:18">
      <c r="A3630" s="6">
        <v>3629</v>
      </c>
      <c r="B3630" s="6">
        <v>31</v>
      </c>
      <c r="C3630" s="6" t="s">
        <v>3529</v>
      </c>
      <c r="D3630" s="6">
        <v>307</v>
      </c>
      <c r="E3630" s="6" t="s">
        <v>169</v>
      </c>
      <c r="F3630" s="6">
        <v>11437</v>
      </c>
      <c r="G3630" s="6" t="s">
        <v>3254</v>
      </c>
      <c r="H3630" s="6">
        <v>1</v>
      </c>
      <c r="I3630" s="6" t="s">
        <v>251</v>
      </c>
      <c r="J3630" s="6">
        <v>2</v>
      </c>
      <c r="K3630" s="6" t="s">
        <v>252</v>
      </c>
      <c r="L3630" s="8">
        <v>2</v>
      </c>
      <c r="M3630" s="6" t="s">
        <v>299</v>
      </c>
      <c r="N3630" s="6" t="s">
        <v>3530</v>
      </c>
      <c r="R3630" s="6" t="str">
        <f t="shared" si="56"/>
        <v>31307Phường Nam Sơn12</v>
      </c>
    </row>
    <row r="3631" spans="1:18">
      <c r="A3631" s="6">
        <v>3630</v>
      </c>
      <c r="B3631" s="6">
        <v>31</v>
      </c>
      <c r="C3631" s="6" t="s">
        <v>3529</v>
      </c>
      <c r="D3631" s="6">
        <v>307</v>
      </c>
      <c r="E3631" s="6" t="s">
        <v>169</v>
      </c>
      <c r="F3631" s="6">
        <v>11440</v>
      </c>
      <c r="G3631" s="6" t="s">
        <v>3552</v>
      </c>
      <c r="H3631" s="6">
        <v>1</v>
      </c>
      <c r="I3631" s="6" t="s">
        <v>251</v>
      </c>
      <c r="J3631" s="6">
        <v>2</v>
      </c>
      <c r="K3631" s="6" t="s">
        <v>252</v>
      </c>
      <c r="L3631" s="8">
        <v>2</v>
      </c>
      <c r="M3631" s="6" t="s">
        <v>299</v>
      </c>
      <c r="N3631" s="6" t="s">
        <v>3530</v>
      </c>
      <c r="R3631" s="6" t="str">
        <f t="shared" si="56"/>
        <v>31307Phường Ngọc Sơn12</v>
      </c>
    </row>
    <row r="3632" spans="1:18">
      <c r="A3632" s="6">
        <v>3631</v>
      </c>
      <c r="B3632" s="6">
        <v>31</v>
      </c>
      <c r="C3632" s="6" t="s">
        <v>3529</v>
      </c>
      <c r="D3632" s="6">
        <v>307</v>
      </c>
      <c r="E3632" s="6" t="s">
        <v>169</v>
      </c>
      <c r="F3632" s="6">
        <v>11443</v>
      </c>
      <c r="G3632" s="6" t="s">
        <v>3553</v>
      </c>
      <c r="H3632" s="6">
        <v>1</v>
      </c>
      <c r="I3632" s="6" t="s">
        <v>251</v>
      </c>
      <c r="J3632" s="6">
        <v>2</v>
      </c>
      <c r="K3632" s="6" t="s">
        <v>252</v>
      </c>
      <c r="L3632" s="8">
        <v>2</v>
      </c>
      <c r="M3632" s="6" t="s">
        <v>299</v>
      </c>
      <c r="N3632" s="6" t="s">
        <v>3530</v>
      </c>
      <c r="R3632" s="6" t="str">
        <f t="shared" si="56"/>
        <v>31307Phường Trần Thành Ngọ12</v>
      </c>
    </row>
    <row r="3633" spans="1:18">
      <c r="A3633" s="6">
        <v>3632</v>
      </c>
      <c r="B3633" s="6">
        <v>31</v>
      </c>
      <c r="C3633" s="6" t="s">
        <v>3529</v>
      </c>
      <c r="D3633" s="6">
        <v>307</v>
      </c>
      <c r="E3633" s="6" t="s">
        <v>169</v>
      </c>
      <c r="F3633" s="6">
        <v>11446</v>
      </c>
      <c r="G3633" s="6" t="s">
        <v>3554</v>
      </c>
      <c r="H3633" s="6">
        <v>1</v>
      </c>
      <c r="I3633" s="6" t="s">
        <v>251</v>
      </c>
      <c r="J3633" s="6">
        <v>2</v>
      </c>
      <c r="K3633" s="6" t="s">
        <v>252</v>
      </c>
      <c r="L3633" s="8">
        <v>2</v>
      </c>
      <c r="M3633" s="6" t="s">
        <v>299</v>
      </c>
      <c r="N3633" s="6" t="s">
        <v>3530</v>
      </c>
      <c r="R3633" s="6" t="str">
        <f t="shared" si="56"/>
        <v>31307Phường Văn Đẩu12</v>
      </c>
    </row>
    <row r="3634" spans="1:18">
      <c r="A3634" s="6">
        <v>3633</v>
      </c>
      <c r="B3634" s="6">
        <v>31</v>
      </c>
      <c r="C3634" s="6" t="s">
        <v>3529</v>
      </c>
      <c r="D3634" s="6">
        <v>307</v>
      </c>
      <c r="E3634" s="6" t="s">
        <v>169</v>
      </c>
      <c r="F3634" s="6">
        <v>11449</v>
      </c>
      <c r="G3634" s="6" t="s">
        <v>3555</v>
      </c>
      <c r="H3634" s="6">
        <v>1</v>
      </c>
      <c r="I3634" s="6" t="s">
        <v>251</v>
      </c>
      <c r="J3634" s="6">
        <v>2</v>
      </c>
      <c r="K3634" s="6" t="s">
        <v>252</v>
      </c>
      <c r="L3634" s="8">
        <v>2</v>
      </c>
      <c r="M3634" s="6" t="s">
        <v>299</v>
      </c>
      <c r="N3634" s="6" t="s">
        <v>3530</v>
      </c>
      <c r="R3634" s="6" t="str">
        <f t="shared" si="56"/>
        <v>31307Phường Phù Liễn12</v>
      </c>
    </row>
    <row r="3635" spans="1:18">
      <c r="A3635" s="6">
        <v>3634</v>
      </c>
      <c r="B3635" s="6">
        <v>31</v>
      </c>
      <c r="C3635" s="6" t="s">
        <v>3529</v>
      </c>
      <c r="D3635" s="6">
        <v>307</v>
      </c>
      <c r="E3635" s="6" t="s">
        <v>169</v>
      </c>
      <c r="F3635" s="6">
        <v>11452</v>
      </c>
      <c r="G3635" s="6" t="s">
        <v>3556</v>
      </c>
      <c r="H3635" s="6">
        <v>1</v>
      </c>
      <c r="I3635" s="6" t="s">
        <v>251</v>
      </c>
      <c r="J3635" s="6">
        <v>2</v>
      </c>
      <c r="K3635" s="6" t="s">
        <v>252</v>
      </c>
      <c r="L3635" s="8">
        <v>2</v>
      </c>
      <c r="M3635" s="6" t="s">
        <v>299</v>
      </c>
      <c r="N3635" s="6" t="s">
        <v>3530</v>
      </c>
      <c r="R3635" s="6" t="str">
        <f t="shared" si="56"/>
        <v>31307Phường Tràng Minh12</v>
      </c>
    </row>
    <row r="3636" spans="1:18">
      <c r="A3636" s="6">
        <v>3635</v>
      </c>
      <c r="B3636" s="6">
        <v>31</v>
      </c>
      <c r="C3636" s="6" t="s">
        <v>3529</v>
      </c>
      <c r="D3636" s="6">
        <v>308</v>
      </c>
      <c r="E3636" s="6" t="s">
        <v>3557</v>
      </c>
      <c r="F3636" s="6">
        <v>11455</v>
      </c>
      <c r="G3636" s="6" t="s">
        <v>3558</v>
      </c>
      <c r="H3636" s="6">
        <v>1</v>
      </c>
      <c r="I3636" s="6" t="s">
        <v>251</v>
      </c>
      <c r="J3636" s="6">
        <v>2</v>
      </c>
      <c r="K3636" s="6" t="s">
        <v>252</v>
      </c>
      <c r="L3636" s="8">
        <v>3</v>
      </c>
      <c r="M3636" s="6" t="s">
        <v>359</v>
      </c>
      <c r="N3636" s="6" t="s">
        <v>3530</v>
      </c>
      <c r="R3636" s="6" t="str">
        <f t="shared" si="56"/>
        <v>31308Phường Ngọc Xuyên12</v>
      </c>
    </row>
    <row r="3637" spans="1:18">
      <c r="A3637" s="6">
        <v>3636</v>
      </c>
      <c r="B3637" s="6">
        <v>31</v>
      </c>
      <c r="C3637" s="6" t="s">
        <v>3529</v>
      </c>
      <c r="D3637" s="6">
        <v>308</v>
      </c>
      <c r="E3637" s="6" t="s">
        <v>3557</v>
      </c>
      <c r="F3637" s="6">
        <v>11458</v>
      </c>
      <c r="G3637" s="6" t="s">
        <v>3559</v>
      </c>
      <c r="H3637" s="6">
        <v>1</v>
      </c>
      <c r="I3637" s="6" t="s">
        <v>251</v>
      </c>
      <c r="J3637" s="6">
        <v>2</v>
      </c>
      <c r="K3637" s="6" t="s">
        <v>252</v>
      </c>
      <c r="L3637" s="8">
        <v>3</v>
      </c>
      <c r="M3637" s="6" t="s">
        <v>359</v>
      </c>
      <c r="N3637" s="6" t="s">
        <v>3530</v>
      </c>
      <c r="R3637" s="6" t="str">
        <f t="shared" si="56"/>
        <v>31308Phường Hải Sơn12</v>
      </c>
    </row>
    <row r="3638" spans="1:18">
      <c r="A3638" s="6">
        <v>3637</v>
      </c>
      <c r="B3638" s="6">
        <v>31</v>
      </c>
      <c r="C3638" s="6" t="s">
        <v>3529</v>
      </c>
      <c r="D3638" s="6">
        <v>308</v>
      </c>
      <c r="E3638" s="6" t="s">
        <v>3557</v>
      </c>
      <c r="F3638" s="6">
        <v>11461</v>
      </c>
      <c r="G3638" s="6" t="s">
        <v>3560</v>
      </c>
      <c r="H3638" s="6">
        <v>1</v>
      </c>
      <c r="I3638" s="6" t="s">
        <v>251</v>
      </c>
      <c r="J3638" s="6">
        <v>2</v>
      </c>
      <c r="K3638" s="6" t="s">
        <v>252</v>
      </c>
      <c r="L3638" s="8">
        <v>3</v>
      </c>
      <c r="M3638" s="6" t="s">
        <v>359</v>
      </c>
      <c r="N3638" s="6" t="s">
        <v>3530</v>
      </c>
      <c r="R3638" s="6" t="str">
        <f t="shared" si="56"/>
        <v>31308Phường Vạn Hương12</v>
      </c>
    </row>
    <row r="3639" spans="1:18">
      <c r="A3639" s="6">
        <v>3638</v>
      </c>
      <c r="B3639" s="6">
        <v>31</v>
      </c>
      <c r="C3639" s="6" t="s">
        <v>3529</v>
      </c>
      <c r="D3639" s="6">
        <v>308</v>
      </c>
      <c r="E3639" s="6" t="s">
        <v>3557</v>
      </c>
      <c r="F3639" s="6">
        <v>11465</v>
      </c>
      <c r="G3639" s="6" t="s">
        <v>3561</v>
      </c>
      <c r="H3639" s="6">
        <v>1</v>
      </c>
      <c r="I3639" s="6" t="s">
        <v>251</v>
      </c>
      <c r="J3639" s="6">
        <v>2</v>
      </c>
      <c r="K3639" s="6" t="s">
        <v>252</v>
      </c>
      <c r="L3639" s="8">
        <v>4</v>
      </c>
      <c r="M3639" s="6" t="s">
        <v>361</v>
      </c>
      <c r="N3639" s="6" t="s">
        <v>3530</v>
      </c>
      <c r="R3639" s="6" t="str">
        <f t="shared" si="56"/>
        <v>31308Phường Minh Đức12</v>
      </c>
    </row>
    <row r="3640" spans="1:18">
      <c r="A3640" s="6">
        <v>3639</v>
      </c>
      <c r="B3640" s="6">
        <v>31</v>
      </c>
      <c r="C3640" s="6" t="s">
        <v>3529</v>
      </c>
      <c r="D3640" s="6">
        <v>308</v>
      </c>
      <c r="E3640" s="6" t="s">
        <v>3557</v>
      </c>
      <c r="F3640" s="6">
        <v>11467</v>
      </c>
      <c r="G3640" s="6" t="s">
        <v>3562</v>
      </c>
      <c r="H3640" s="6">
        <v>1</v>
      </c>
      <c r="I3640" s="6" t="s">
        <v>251</v>
      </c>
      <c r="J3640" s="6">
        <v>2</v>
      </c>
      <c r="K3640" s="6" t="s">
        <v>252</v>
      </c>
      <c r="L3640" s="8">
        <v>4</v>
      </c>
      <c r="M3640" s="6" t="s">
        <v>361</v>
      </c>
      <c r="N3640" s="6" t="s">
        <v>3530</v>
      </c>
      <c r="R3640" s="6" t="str">
        <f t="shared" si="56"/>
        <v>31308Phường Bàng La12</v>
      </c>
    </row>
    <row r="3641" spans="1:18">
      <c r="A3641" s="6">
        <v>3640</v>
      </c>
      <c r="B3641" s="6">
        <v>31</v>
      </c>
      <c r="C3641" s="6" t="s">
        <v>3529</v>
      </c>
      <c r="D3641" s="6">
        <v>308</v>
      </c>
      <c r="E3641" s="6" t="s">
        <v>3557</v>
      </c>
      <c r="F3641" s="6">
        <v>11737</v>
      </c>
      <c r="G3641" s="6" t="s">
        <v>3563</v>
      </c>
      <c r="H3641" s="6">
        <v>1</v>
      </c>
      <c r="I3641" s="6" t="s">
        <v>251</v>
      </c>
      <c r="J3641" s="6">
        <v>2</v>
      </c>
      <c r="K3641" s="6" t="s">
        <v>252</v>
      </c>
      <c r="L3641" s="8">
        <v>4</v>
      </c>
      <c r="M3641" s="6" t="s">
        <v>361</v>
      </c>
      <c r="N3641" s="6" t="s">
        <v>3530</v>
      </c>
      <c r="R3641" s="6" t="str">
        <f t="shared" si="56"/>
        <v>31308Phường Hợp Đức12</v>
      </c>
    </row>
    <row r="3642" spans="1:18">
      <c r="A3642" s="6">
        <v>3641</v>
      </c>
      <c r="B3642" s="6">
        <v>31</v>
      </c>
      <c r="C3642" s="6" t="s">
        <v>3529</v>
      </c>
      <c r="D3642" s="6">
        <v>309</v>
      </c>
      <c r="E3642" s="6" t="s">
        <v>3564</v>
      </c>
      <c r="F3642" s="6">
        <v>11683</v>
      </c>
      <c r="G3642" s="6" t="s">
        <v>3565</v>
      </c>
      <c r="H3642" s="6">
        <v>1</v>
      </c>
      <c r="I3642" s="6" t="s">
        <v>251</v>
      </c>
      <c r="J3642" s="6">
        <v>2</v>
      </c>
      <c r="K3642" s="6" t="s">
        <v>252</v>
      </c>
      <c r="L3642" s="8">
        <v>2</v>
      </c>
      <c r="M3642" s="6" t="s">
        <v>299</v>
      </c>
      <c r="N3642" s="6" t="s">
        <v>3530</v>
      </c>
      <c r="R3642" s="6" t="str">
        <f t="shared" si="56"/>
        <v>31309Phường Đa Phúc12</v>
      </c>
    </row>
    <row r="3643" spans="1:18">
      <c r="A3643" s="6">
        <v>3642</v>
      </c>
      <c r="B3643" s="6">
        <v>31</v>
      </c>
      <c r="C3643" s="6" t="s">
        <v>3529</v>
      </c>
      <c r="D3643" s="6">
        <v>309</v>
      </c>
      <c r="E3643" s="6" t="s">
        <v>3564</v>
      </c>
      <c r="F3643" s="6">
        <v>11686</v>
      </c>
      <c r="G3643" s="6" t="s">
        <v>2735</v>
      </c>
      <c r="H3643" s="6">
        <v>1</v>
      </c>
      <c r="I3643" s="6" t="s">
        <v>251</v>
      </c>
      <c r="J3643" s="6">
        <v>2</v>
      </c>
      <c r="K3643" s="6" t="s">
        <v>252</v>
      </c>
      <c r="L3643" s="8">
        <v>2</v>
      </c>
      <c r="M3643" s="6" t="s">
        <v>299</v>
      </c>
      <c r="N3643" s="6" t="s">
        <v>3530</v>
      </c>
      <c r="R3643" s="6" t="str">
        <f t="shared" si="56"/>
        <v>31309Phường Hưng Đạo12</v>
      </c>
    </row>
    <row r="3644" spans="1:18">
      <c r="A3644" s="6">
        <v>3643</v>
      </c>
      <c r="B3644" s="6">
        <v>31</v>
      </c>
      <c r="C3644" s="6" t="s">
        <v>3529</v>
      </c>
      <c r="D3644" s="6">
        <v>309</v>
      </c>
      <c r="E3644" s="6" t="s">
        <v>3564</v>
      </c>
      <c r="F3644" s="6">
        <v>11689</v>
      </c>
      <c r="G3644" s="6" t="s">
        <v>3566</v>
      </c>
      <c r="H3644" s="6">
        <v>1</v>
      </c>
      <c r="I3644" s="6" t="s">
        <v>251</v>
      </c>
      <c r="J3644" s="6">
        <v>2</v>
      </c>
      <c r="K3644" s="6" t="s">
        <v>252</v>
      </c>
      <c r="L3644" s="8">
        <v>2</v>
      </c>
      <c r="M3644" s="6" t="s">
        <v>299</v>
      </c>
      <c r="N3644" s="6" t="s">
        <v>3530</v>
      </c>
      <c r="R3644" s="6" t="str">
        <f t="shared" si="56"/>
        <v>31309Phường Anh Dũng12</v>
      </c>
    </row>
    <row r="3645" spans="1:18">
      <c r="A3645" s="6">
        <v>3644</v>
      </c>
      <c r="B3645" s="6">
        <v>31</v>
      </c>
      <c r="C3645" s="6" t="s">
        <v>3529</v>
      </c>
      <c r="D3645" s="6">
        <v>309</v>
      </c>
      <c r="E3645" s="6" t="s">
        <v>3564</v>
      </c>
      <c r="F3645" s="6">
        <v>11692</v>
      </c>
      <c r="G3645" s="6" t="s">
        <v>3567</v>
      </c>
      <c r="H3645" s="6">
        <v>1</v>
      </c>
      <c r="I3645" s="6" t="s">
        <v>251</v>
      </c>
      <c r="J3645" s="6">
        <v>2</v>
      </c>
      <c r="K3645" s="6" t="s">
        <v>252</v>
      </c>
      <c r="L3645" s="8">
        <v>2</v>
      </c>
      <c r="M3645" s="6" t="s">
        <v>299</v>
      </c>
      <c r="N3645" s="6" t="s">
        <v>3530</v>
      </c>
      <c r="R3645" s="6" t="str">
        <f t="shared" si="56"/>
        <v>31309Phường Hải Thành12</v>
      </c>
    </row>
    <row r="3646" spans="1:18">
      <c r="A3646" s="6">
        <v>3645</v>
      </c>
      <c r="B3646" s="6">
        <v>31</v>
      </c>
      <c r="C3646" s="6" t="s">
        <v>3529</v>
      </c>
      <c r="D3646" s="6">
        <v>309</v>
      </c>
      <c r="E3646" s="6" t="s">
        <v>3564</v>
      </c>
      <c r="F3646" s="6">
        <v>11707</v>
      </c>
      <c r="G3646" s="6" t="s">
        <v>3568</v>
      </c>
      <c r="H3646" s="6">
        <v>1</v>
      </c>
      <c r="I3646" s="6" t="s">
        <v>251</v>
      </c>
      <c r="J3646" s="6">
        <v>2</v>
      </c>
      <c r="K3646" s="6" t="s">
        <v>252</v>
      </c>
      <c r="L3646" s="8">
        <v>2</v>
      </c>
      <c r="M3646" s="6" t="s">
        <v>299</v>
      </c>
      <c r="N3646" s="6" t="s">
        <v>3530</v>
      </c>
      <c r="R3646" s="6" t="str">
        <f t="shared" si="56"/>
        <v>31309Phường Hoà Nghĩa12</v>
      </c>
    </row>
    <row r="3647" spans="1:18">
      <c r="A3647" s="6">
        <v>3646</v>
      </c>
      <c r="B3647" s="6">
        <v>31</v>
      </c>
      <c r="C3647" s="6" t="s">
        <v>3529</v>
      </c>
      <c r="D3647" s="6">
        <v>309</v>
      </c>
      <c r="E3647" s="6" t="s">
        <v>3564</v>
      </c>
      <c r="F3647" s="6">
        <v>11740</v>
      </c>
      <c r="G3647" s="6" t="s">
        <v>2308</v>
      </c>
      <c r="H3647" s="6">
        <v>1</v>
      </c>
      <c r="I3647" s="6" t="s">
        <v>251</v>
      </c>
      <c r="J3647" s="6">
        <v>2</v>
      </c>
      <c r="K3647" s="6" t="s">
        <v>252</v>
      </c>
      <c r="L3647" s="8">
        <v>4</v>
      </c>
      <c r="M3647" s="6" t="s">
        <v>361</v>
      </c>
      <c r="N3647" s="6" t="s">
        <v>3530</v>
      </c>
      <c r="R3647" s="6" t="str">
        <f t="shared" si="56"/>
        <v>31309Phường Tân Thành12</v>
      </c>
    </row>
    <row r="3648" spans="1:18">
      <c r="A3648" s="6">
        <v>3647</v>
      </c>
      <c r="B3648" s="6">
        <v>31</v>
      </c>
      <c r="C3648" s="6" t="s">
        <v>3529</v>
      </c>
      <c r="D3648" s="6">
        <v>311</v>
      </c>
      <c r="E3648" s="6" t="s">
        <v>3569</v>
      </c>
      <c r="F3648" s="6">
        <v>11470</v>
      </c>
      <c r="G3648" s="6" t="s">
        <v>3570</v>
      </c>
      <c r="H3648" s="6">
        <v>1</v>
      </c>
      <c r="I3648" s="6" t="s">
        <v>251</v>
      </c>
      <c r="J3648" s="6">
        <v>2</v>
      </c>
      <c r="K3648" s="6" t="s">
        <v>252</v>
      </c>
      <c r="L3648" s="8">
        <v>2</v>
      </c>
      <c r="M3648" s="6" t="s">
        <v>299</v>
      </c>
      <c r="N3648" s="6" t="s">
        <v>3530</v>
      </c>
      <c r="R3648" s="6" t="str">
        <f t="shared" si="56"/>
        <v>31311Thị trấn Núi Đèo12</v>
      </c>
    </row>
    <row r="3649" spans="1:18">
      <c r="A3649" s="6">
        <v>3648</v>
      </c>
      <c r="B3649" s="6">
        <v>31</v>
      </c>
      <c r="C3649" s="6" t="s">
        <v>3529</v>
      </c>
      <c r="D3649" s="6">
        <v>311</v>
      </c>
      <c r="E3649" s="6" t="s">
        <v>3569</v>
      </c>
      <c r="F3649" s="6">
        <v>11473</v>
      </c>
      <c r="G3649" s="6" t="s">
        <v>3571</v>
      </c>
      <c r="H3649" s="6">
        <v>1</v>
      </c>
      <c r="I3649" s="6" t="s">
        <v>251</v>
      </c>
      <c r="J3649" s="6">
        <v>2</v>
      </c>
      <c r="K3649" s="6" t="s">
        <v>252</v>
      </c>
      <c r="L3649" s="8">
        <v>3</v>
      </c>
      <c r="M3649" s="6" t="s">
        <v>359</v>
      </c>
      <c r="N3649" s="6" t="s">
        <v>3530</v>
      </c>
      <c r="R3649" s="6" t="str">
        <f t="shared" si="56"/>
        <v>31311Thị trấn Minh Đức12</v>
      </c>
    </row>
    <row r="3650" spans="1:18">
      <c r="A3650" s="6">
        <v>3649</v>
      </c>
      <c r="B3650" s="6">
        <v>31</v>
      </c>
      <c r="C3650" s="6" t="s">
        <v>3529</v>
      </c>
      <c r="D3650" s="6">
        <v>311</v>
      </c>
      <c r="E3650" s="6" t="s">
        <v>3569</v>
      </c>
      <c r="F3650" s="6">
        <v>11476</v>
      </c>
      <c r="G3650" s="6" t="s">
        <v>3572</v>
      </c>
      <c r="H3650" s="6">
        <v>2</v>
      </c>
      <c r="I3650" s="6" t="s">
        <v>297</v>
      </c>
      <c r="J3650" s="6">
        <v>2</v>
      </c>
      <c r="K3650" s="6" t="s">
        <v>252</v>
      </c>
      <c r="L3650" s="8">
        <v>4</v>
      </c>
      <c r="M3650" s="6" t="s">
        <v>361</v>
      </c>
      <c r="N3650" s="6" t="s">
        <v>3530</v>
      </c>
      <c r="R3650" s="6" t="str">
        <f t="shared" si="56"/>
        <v>31311Xã Lại Xuân22</v>
      </c>
    </row>
    <row r="3651" spans="1:18">
      <c r="A3651" s="6">
        <v>3650</v>
      </c>
      <c r="B3651" s="6">
        <v>31</v>
      </c>
      <c r="C3651" s="6" t="s">
        <v>3529</v>
      </c>
      <c r="D3651" s="6">
        <v>311</v>
      </c>
      <c r="E3651" s="6" t="s">
        <v>3569</v>
      </c>
      <c r="F3651" s="6">
        <v>11479</v>
      </c>
      <c r="G3651" s="6" t="s">
        <v>2517</v>
      </c>
      <c r="H3651" s="6">
        <v>2</v>
      </c>
      <c r="I3651" s="6" t="s">
        <v>297</v>
      </c>
      <c r="J3651" s="6">
        <v>2</v>
      </c>
      <c r="K3651" s="6" t="s">
        <v>252</v>
      </c>
      <c r="L3651" s="8">
        <v>4</v>
      </c>
      <c r="M3651" s="6" t="s">
        <v>361</v>
      </c>
      <c r="N3651" s="6" t="s">
        <v>3530</v>
      </c>
      <c r="R3651" s="6" t="str">
        <f t="shared" ref="R3651:R3714" si="57">CONCATENATE(B3651,D3651,G3651,H3651,J3651)</f>
        <v>31311Xã An Sơn22</v>
      </c>
    </row>
    <row r="3652" spans="1:18">
      <c r="A3652" s="6">
        <v>3651</v>
      </c>
      <c r="B3652" s="6">
        <v>31</v>
      </c>
      <c r="C3652" s="6" t="s">
        <v>3529</v>
      </c>
      <c r="D3652" s="6">
        <v>311</v>
      </c>
      <c r="E3652" s="6" t="s">
        <v>3569</v>
      </c>
      <c r="F3652" s="6">
        <v>11482</v>
      </c>
      <c r="G3652" s="6" t="s">
        <v>3573</v>
      </c>
      <c r="H3652" s="6">
        <v>2</v>
      </c>
      <c r="I3652" s="6" t="s">
        <v>297</v>
      </c>
      <c r="J3652" s="6">
        <v>2</v>
      </c>
      <c r="K3652" s="6" t="s">
        <v>252</v>
      </c>
      <c r="L3652" s="8">
        <v>4</v>
      </c>
      <c r="M3652" s="6" t="s">
        <v>361</v>
      </c>
      <c r="N3652" s="6" t="s">
        <v>3530</v>
      </c>
      <c r="R3652" s="6" t="str">
        <f t="shared" si="57"/>
        <v>31311Xã Kỳ Sơn22</v>
      </c>
    </row>
    <row r="3653" spans="1:18">
      <c r="A3653" s="6">
        <v>3652</v>
      </c>
      <c r="B3653" s="6">
        <v>31</v>
      </c>
      <c r="C3653" s="6" t="s">
        <v>3529</v>
      </c>
      <c r="D3653" s="6">
        <v>311</v>
      </c>
      <c r="E3653" s="6" t="s">
        <v>3569</v>
      </c>
      <c r="F3653" s="6">
        <v>11485</v>
      </c>
      <c r="G3653" s="6" t="s">
        <v>3574</v>
      </c>
      <c r="H3653" s="6">
        <v>2</v>
      </c>
      <c r="I3653" s="6" t="s">
        <v>297</v>
      </c>
      <c r="J3653" s="6">
        <v>2</v>
      </c>
      <c r="K3653" s="6" t="s">
        <v>252</v>
      </c>
      <c r="L3653" s="8">
        <v>4</v>
      </c>
      <c r="M3653" s="6" t="s">
        <v>361</v>
      </c>
      <c r="N3653" s="6" t="s">
        <v>3530</v>
      </c>
      <c r="R3653" s="6" t="str">
        <f t="shared" si="57"/>
        <v>31311Xã Liên Khê22</v>
      </c>
    </row>
    <row r="3654" spans="1:18">
      <c r="A3654" s="6">
        <v>3653</v>
      </c>
      <c r="B3654" s="6">
        <v>31</v>
      </c>
      <c r="C3654" s="6" t="s">
        <v>3529</v>
      </c>
      <c r="D3654" s="6">
        <v>311</v>
      </c>
      <c r="E3654" s="6" t="s">
        <v>3569</v>
      </c>
      <c r="F3654" s="6">
        <v>11488</v>
      </c>
      <c r="G3654" s="6" t="s">
        <v>3575</v>
      </c>
      <c r="H3654" s="6">
        <v>2</v>
      </c>
      <c r="I3654" s="6" t="s">
        <v>297</v>
      </c>
      <c r="J3654" s="6">
        <v>2</v>
      </c>
      <c r="K3654" s="6" t="s">
        <v>252</v>
      </c>
      <c r="L3654" s="8">
        <v>4</v>
      </c>
      <c r="M3654" s="6" t="s">
        <v>361</v>
      </c>
      <c r="N3654" s="6" t="s">
        <v>3530</v>
      </c>
      <c r="R3654" s="6" t="str">
        <f t="shared" si="57"/>
        <v>31311Xã Lưu Kiếm22</v>
      </c>
    </row>
    <row r="3655" spans="1:18">
      <c r="A3655" s="6">
        <v>3654</v>
      </c>
      <c r="B3655" s="6">
        <v>31</v>
      </c>
      <c r="C3655" s="6" t="s">
        <v>3529</v>
      </c>
      <c r="D3655" s="6">
        <v>311</v>
      </c>
      <c r="E3655" s="6" t="s">
        <v>3569</v>
      </c>
      <c r="F3655" s="6">
        <v>11491</v>
      </c>
      <c r="G3655" s="6" t="s">
        <v>3576</v>
      </c>
      <c r="H3655" s="6">
        <v>2</v>
      </c>
      <c r="I3655" s="6" t="s">
        <v>297</v>
      </c>
      <c r="J3655" s="6">
        <v>2</v>
      </c>
      <c r="K3655" s="6" t="s">
        <v>252</v>
      </c>
      <c r="L3655" s="8">
        <v>4</v>
      </c>
      <c r="M3655" s="6" t="s">
        <v>361</v>
      </c>
      <c r="N3655" s="6" t="s">
        <v>3530</v>
      </c>
      <c r="R3655" s="6" t="str">
        <f t="shared" si="57"/>
        <v>31311Xã Lưu Kỳ22</v>
      </c>
    </row>
    <row r="3656" spans="1:18">
      <c r="A3656" s="6">
        <v>3655</v>
      </c>
      <c r="B3656" s="6">
        <v>31</v>
      </c>
      <c r="C3656" s="6" t="s">
        <v>3529</v>
      </c>
      <c r="D3656" s="6">
        <v>311</v>
      </c>
      <c r="E3656" s="6" t="s">
        <v>3569</v>
      </c>
      <c r="F3656" s="6">
        <v>11494</v>
      </c>
      <c r="G3656" s="6" t="s">
        <v>3577</v>
      </c>
      <c r="H3656" s="6">
        <v>2</v>
      </c>
      <c r="I3656" s="6" t="s">
        <v>297</v>
      </c>
      <c r="J3656" s="6">
        <v>2</v>
      </c>
      <c r="K3656" s="6" t="s">
        <v>252</v>
      </c>
      <c r="L3656" s="8">
        <v>4</v>
      </c>
      <c r="M3656" s="6" t="s">
        <v>361</v>
      </c>
      <c r="N3656" s="6" t="s">
        <v>3530</v>
      </c>
      <c r="R3656" s="6" t="str">
        <f t="shared" si="57"/>
        <v>31311Xã Gia Minh22</v>
      </c>
    </row>
    <row r="3657" spans="1:18">
      <c r="A3657" s="6">
        <v>3656</v>
      </c>
      <c r="B3657" s="6">
        <v>31</v>
      </c>
      <c r="C3657" s="6" t="s">
        <v>3529</v>
      </c>
      <c r="D3657" s="6">
        <v>311</v>
      </c>
      <c r="E3657" s="6" t="s">
        <v>3569</v>
      </c>
      <c r="F3657" s="6">
        <v>11497</v>
      </c>
      <c r="G3657" s="6" t="s">
        <v>3578</v>
      </c>
      <c r="H3657" s="6">
        <v>2</v>
      </c>
      <c r="I3657" s="6" t="s">
        <v>297</v>
      </c>
      <c r="J3657" s="6">
        <v>2</v>
      </c>
      <c r="K3657" s="6" t="s">
        <v>252</v>
      </c>
      <c r="L3657" s="8">
        <v>4</v>
      </c>
      <c r="M3657" s="6" t="s">
        <v>361</v>
      </c>
      <c r="N3657" s="6" t="s">
        <v>3530</v>
      </c>
      <c r="R3657" s="6" t="str">
        <f t="shared" si="57"/>
        <v>31311Xã Gia Đức22</v>
      </c>
    </row>
    <row r="3658" spans="1:18">
      <c r="A3658" s="6">
        <v>3657</v>
      </c>
      <c r="B3658" s="6">
        <v>31</v>
      </c>
      <c r="C3658" s="6" t="s">
        <v>3529</v>
      </c>
      <c r="D3658" s="6">
        <v>311</v>
      </c>
      <c r="E3658" s="6" t="s">
        <v>3569</v>
      </c>
      <c r="F3658" s="6">
        <v>11500</v>
      </c>
      <c r="G3658" s="6" t="s">
        <v>755</v>
      </c>
      <c r="H3658" s="6">
        <v>2</v>
      </c>
      <c r="I3658" s="6" t="s">
        <v>297</v>
      </c>
      <c r="J3658" s="6">
        <v>2</v>
      </c>
      <c r="K3658" s="6" t="s">
        <v>252</v>
      </c>
      <c r="L3658" s="8">
        <v>4</v>
      </c>
      <c r="M3658" s="6" t="s">
        <v>361</v>
      </c>
      <c r="N3658" s="6" t="s">
        <v>3530</v>
      </c>
      <c r="R3658" s="6" t="str">
        <f t="shared" si="57"/>
        <v>31311Xã Minh Tân22</v>
      </c>
    </row>
    <row r="3659" spans="1:18">
      <c r="A3659" s="6">
        <v>3658</v>
      </c>
      <c r="B3659" s="6">
        <v>31</v>
      </c>
      <c r="C3659" s="6" t="s">
        <v>3529</v>
      </c>
      <c r="D3659" s="6">
        <v>311</v>
      </c>
      <c r="E3659" s="6" t="s">
        <v>3569</v>
      </c>
      <c r="F3659" s="6">
        <v>11503</v>
      </c>
      <c r="G3659" s="6" t="s">
        <v>3021</v>
      </c>
      <c r="H3659" s="6">
        <v>2</v>
      </c>
      <c r="I3659" s="6" t="s">
        <v>297</v>
      </c>
      <c r="J3659" s="6">
        <v>2</v>
      </c>
      <c r="K3659" s="6" t="s">
        <v>252</v>
      </c>
      <c r="L3659" s="8">
        <v>4</v>
      </c>
      <c r="M3659" s="6" t="s">
        <v>361</v>
      </c>
      <c r="N3659" s="6" t="s">
        <v>3530</v>
      </c>
      <c r="R3659" s="6" t="str">
        <f t="shared" si="57"/>
        <v>31311Xã Phù Ninh22</v>
      </c>
    </row>
    <row r="3660" spans="1:18">
      <c r="A3660" s="6">
        <v>3659</v>
      </c>
      <c r="B3660" s="6">
        <v>31</v>
      </c>
      <c r="C3660" s="6" t="s">
        <v>3529</v>
      </c>
      <c r="D3660" s="6">
        <v>311</v>
      </c>
      <c r="E3660" s="6" t="s">
        <v>3569</v>
      </c>
      <c r="F3660" s="6">
        <v>11506</v>
      </c>
      <c r="G3660" s="6" t="s">
        <v>3579</v>
      </c>
      <c r="H3660" s="6">
        <v>2</v>
      </c>
      <c r="I3660" s="6" t="s">
        <v>297</v>
      </c>
      <c r="J3660" s="6">
        <v>2</v>
      </c>
      <c r="K3660" s="6" t="s">
        <v>252</v>
      </c>
      <c r="L3660" s="8">
        <v>4</v>
      </c>
      <c r="M3660" s="6" t="s">
        <v>361</v>
      </c>
      <c r="N3660" s="6" t="s">
        <v>3530</v>
      </c>
      <c r="R3660" s="6" t="str">
        <f t="shared" si="57"/>
        <v>31311Xã Quảng Thanh22</v>
      </c>
    </row>
    <row r="3661" spans="1:18">
      <c r="A3661" s="6">
        <v>3660</v>
      </c>
      <c r="B3661" s="6">
        <v>31</v>
      </c>
      <c r="C3661" s="6" t="s">
        <v>3529</v>
      </c>
      <c r="D3661" s="6">
        <v>311</v>
      </c>
      <c r="E3661" s="6" t="s">
        <v>3569</v>
      </c>
      <c r="F3661" s="6">
        <v>11509</v>
      </c>
      <c r="G3661" s="6" t="s">
        <v>3580</v>
      </c>
      <c r="H3661" s="6">
        <v>2</v>
      </c>
      <c r="I3661" s="6" t="s">
        <v>297</v>
      </c>
      <c r="J3661" s="6">
        <v>2</v>
      </c>
      <c r="K3661" s="6" t="s">
        <v>252</v>
      </c>
      <c r="L3661" s="8">
        <v>4</v>
      </c>
      <c r="M3661" s="6" t="s">
        <v>361</v>
      </c>
      <c r="N3661" s="6" t="s">
        <v>3530</v>
      </c>
      <c r="R3661" s="6" t="str">
        <f t="shared" si="57"/>
        <v>31311Xã Chính Mỹ22</v>
      </c>
    </row>
    <row r="3662" spans="1:18">
      <c r="A3662" s="6">
        <v>3661</v>
      </c>
      <c r="B3662" s="6">
        <v>31</v>
      </c>
      <c r="C3662" s="6" t="s">
        <v>3529</v>
      </c>
      <c r="D3662" s="6">
        <v>311</v>
      </c>
      <c r="E3662" s="6" t="s">
        <v>3569</v>
      </c>
      <c r="F3662" s="6">
        <v>11512</v>
      </c>
      <c r="G3662" s="6" t="s">
        <v>3581</v>
      </c>
      <c r="H3662" s="6">
        <v>2</v>
      </c>
      <c r="I3662" s="6" t="s">
        <v>297</v>
      </c>
      <c r="J3662" s="6">
        <v>2</v>
      </c>
      <c r="K3662" s="6" t="s">
        <v>252</v>
      </c>
      <c r="L3662" s="8">
        <v>4</v>
      </c>
      <c r="M3662" s="6" t="s">
        <v>361</v>
      </c>
      <c r="N3662" s="6" t="s">
        <v>3530</v>
      </c>
      <c r="R3662" s="6" t="str">
        <f t="shared" si="57"/>
        <v>31311Xã Kênh Giang22</v>
      </c>
    </row>
    <row r="3663" spans="1:18">
      <c r="A3663" s="6">
        <v>3662</v>
      </c>
      <c r="B3663" s="6">
        <v>31</v>
      </c>
      <c r="C3663" s="6" t="s">
        <v>3529</v>
      </c>
      <c r="D3663" s="6">
        <v>311</v>
      </c>
      <c r="E3663" s="6" t="s">
        <v>3569</v>
      </c>
      <c r="F3663" s="6">
        <v>11515</v>
      </c>
      <c r="G3663" s="6" t="s">
        <v>1377</v>
      </c>
      <c r="H3663" s="6">
        <v>2</v>
      </c>
      <c r="I3663" s="6" t="s">
        <v>297</v>
      </c>
      <c r="J3663" s="6">
        <v>2</v>
      </c>
      <c r="K3663" s="6" t="s">
        <v>252</v>
      </c>
      <c r="L3663" s="8">
        <v>4</v>
      </c>
      <c r="M3663" s="6" t="s">
        <v>361</v>
      </c>
      <c r="N3663" s="6" t="s">
        <v>3530</v>
      </c>
      <c r="R3663" s="6" t="str">
        <f t="shared" si="57"/>
        <v>31311Xã Hợp Thành22</v>
      </c>
    </row>
    <row r="3664" spans="1:18">
      <c r="A3664" s="6">
        <v>3663</v>
      </c>
      <c r="B3664" s="6">
        <v>31</v>
      </c>
      <c r="C3664" s="6" t="s">
        <v>3529</v>
      </c>
      <c r="D3664" s="6">
        <v>311</v>
      </c>
      <c r="E3664" s="6" t="s">
        <v>3569</v>
      </c>
      <c r="F3664" s="6">
        <v>11518</v>
      </c>
      <c r="G3664" s="6" t="s">
        <v>3582</v>
      </c>
      <c r="H3664" s="6">
        <v>2</v>
      </c>
      <c r="I3664" s="6" t="s">
        <v>297</v>
      </c>
      <c r="J3664" s="6">
        <v>2</v>
      </c>
      <c r="K3664" s="6" t="s">
        <v>252</v>
      </c>
      <c r="L3664" s="8">
        <v>4</v>
      </c>
      <c r="M3664" s="6" t="s">
        <v>361</v>
      </c>
      <c r="N3664" s="6" t="s">
        <v>3530</v>
      </c>
      <c r="R3664" s="6" t="str">
        <f t="shared" si="57"/>
        <v>31311Xã Cao Nhân22</v>
      </c>
    </row>
    <row r="3665" spans="1:18">
      <c r="A3665" s="6">
        <v>3664</v>
      </c>
      <c r="B3665" s="6">
        <v>31</v>
      </c>
      <c r="C3665" s="6" t="s">
        <v>3529</v>
      </c>
      <c r="D3665" s="6">
        <v>311</v>
      </c>
      <c r="E3665" s="6" t="s">
        <v>3569</v>
      </c>
      <c r="F3665" s="6">
        <v>11521</v>
      </c>
      <c r="G3665" s="6" t="s">
        <v>3583</v>
      </c>
      <c r="H3665" s="6">
        <v>2</v>
      </c>
      <c r="I3665" s="6" t="s">
        <v>297</v>
      </c>
      <c r="J3665" s="6">
        <v>2</v>
      </c>
      <c r="K3665" s="6" t="s">
        <v>252</v>
      </c>
      <c r="L3665" s="8">
        <v>4</v>
      </c>
      <c r="M3665" s="6" t="s">
        <v>361</v>
      </c>
      <c r="N3665" s="6" t="s">
        <v>3530</v>
      </c>
      <c r="R3665" s="6" t="str">
        <f t="shared" si="57"/>
        <v>31311Xã Mỹ Đồng22</v>
      </c>
    </row>
    <row r="3666" spans="1:18">
      <c r="A3666" s="6">
        <v>3665</v>
      </c>
      <c r="B3666" s="6">
        <v>31</v>
      </c>
      <c r="C3666" s="6" t="s">
        <v>3529</v>
      </c>
      <c r="D3666" s="6">
        <v>311</v>
      </c>
      <c r="E3666" s="6" t="s">
        <v>3569</v>
      </c>
      <c r="F3666" s="6">
        <v>11524</v>
      </c>
      <c r="G3666" s="6" t="s">
        <v>651</v>
      </c>
      <c r="H3666" s="6">
        <v>2</v>
      </c>
      <c r="I3666" s="6" t="s">
        <v>297</v>
      </c>
      <c r="J3666" s="6">
        <v>2</v>
      </c>
      <c r="K3666" s="6" t="s">
        <v>252</v>
      </c>
      <c r="L3666" s="8">
        <v>4</v>
      </c>
      <c r="M3666" s="6" t="s">
        <v>361</v>
      </c>
      <c r="N3666" s="6" t="s">
        <v>3530</v>
      </c>
      <c r="R3666" s="6" t="str">
        <f t="shared" si="57"/>
        <v>31311Xã Đông Sơn22</v>
      </c>
    </row>
    <row r="3667" spans="1:18">
      <c r="A3667" s="6">
        <v>3666</v>
      </c>
      <c r="B3667" s="6">
        <v>31</v>
      </c>
      <c r="C3667" s="6" t="s">
        <v>3529</v>
      </c>
      <c r="D3667" s="6">
        <v>311</v>
      </c>
      <c r="E3667" s="6" t="s">
        <v>3569</v>
      </c>
      <c r="F3667" s="6">
        <v>11527</v>
      </c>
      <c r="G3667" s="6" t="s">
        <v>3584</v>
      </c>
      <c r="H3667" s="6">
        <v>2</v>
      </c>
      <c r="I3667" s="6" t="s">
        <v>297</v>
      </c>
      <c r="J3667" s="6">
        <v>2</v>
      </c>
      <c r="K3667" s="6" t="s">
        <v>252</v>
      </c>
      <c r="L3667" s="8">
        <v>4</v>
      </c>
      <c r="M3667" s="6" t="s">
        <v>361</v>
      </c>
      <c r="N3667" s="6" t="s">
        <v>3530</v>
      </c>
      <c r="R3667" s="6" t="str">
        <f t="shared" si="57"/>
        <v>31311Xã Hoà Bình22</v>
      </c>
    </row>
    <row r="3668" spans="1:18">
      <c r="A3668" s="6">
        <v>3667</v>
      </c>
      <c r="B3668" s="6">
        <v>31</v>
      </c>
      <c r="C3668" s="6" t="s">
        <v>3529</v>
      </c>
      <c r="D3668" s="6">
        <v>311</v>
      </c>
      <c r="E3668" s="6" t="s">
        <v>3569</v>
      </c>
      <c r="F3668" s="6">
        <v>11530</v>
      </c>
      <c r="G3668" s="6" t="s">
        <v>1306</v>
      </c>
      <c r="H3668" s="6">
        <v>2</v>
      </c>
      <c r="I3668" s="6" t="s">
        <v>297</v>
      </c>
      <c r="J3668" s="6">
        <v>2</v>
      </c>
      <c r="K3668" s="6" t="s">
        <v>252</v>
      </c>
      <c r="L3668" s="8">
        <v>4</v>
      </c>
      <c r="M3668" s="6" t="s">
        <v>361</v>
      </c>
      <c r="N3668" s="6" t="s">
        <v>3530</v>
      </c>
      <c r="R3668" s="6" t="str">
        <f t="shared" si="57"/>
        <v>31311Xã Trung Hà22</v>
      </c>
    </row>
    <row r="3669" spans="1:18">
      <c r="A3669" s="6">
        <v>3668</v>
      </c>
      <c r="B3669" s="6">
        <v>31</v>
      </c>
      <c r="C3669" s="6" t="s">
        <v>3529</v>
      </c>
      <c r="D3669" s="6">
        <v>311</v>
      </c>
      <c r="E3669" s="6" t="s">
        <v>3569</v>
      </c>
      <c r="F3669" s="6">
        <v>11533</v>
      </c>
      <c r="G3669" s="6" t="s">
        <v>3585</v>
      </c>
      <c r="H3669" s="6">
        <v>2</v>
      </c>
      <c r="I3669" s="6" t="s">
        <v>297</v>
      </c>
      <c r="J3669" s="6">
        <v>2</v>
      </c>
      <c r="K3669" s="6" t="s">
        <v>252</v>
      </c>
      <c r="L3669" s="8">
        <v>4</v>
      </c>
      <c r="M3669" s="6" t="s">
        <v>361</v>
      </c>
      <c r="N3669" s="6" t="s">
        <v>3530</v>
      </c>
      <c r="R3669" s="6" t="str">
        <f t="shared" si="57"/>
        <v>31311Xã An Lư22</v>
      </c>
    </row>
    <row r="3670" spans="1:18">
      <c r="A3670" s="6">
        <v>3669</v>
      </c>
      <c r="B3670" s="6">
        <v>31</v>
      </c>
      <c r="C3670" s="6" t="s">
        <v>3529</v>
      </c>
      <c r="D3670" s="6">
        <v>311</v>
      </c>
      <c r="E3670" s="6" t="s">
        <v>3569</v>
      </c>
      <c r="F3670" s="6">
        <v>11536</v>
      </c>
      <c r="G3670" s="6" t="s">
        <v>3586</v>
      </c>
      <c r="H3670" s="6">
        <v>2</v>
      </c>
      <c r="I3670" s="6" t="s">
        <v>297</v>
      </c>
      <c r="J3670" s="6">
        <v>2</v>
      </c>
      <c r="K3670" s="6" t="s">
        <v>252</v>
      </c>
      <c r="L3670" s="8">
        <v>4</v>
      </c>
      <c r="M3670" s="6" t="s">
        <v>361</v>
      </c>
      <c r="N3670" s="6" t="s">
        <v>3530</v>
      </c>
      <c r="R3670" s="6" t="str">
        <f t="shared" si="57"/>
        <v>31311Xã Thuỷ Triều22</v>
      </c>
    </row>
    <row r="3671" spans="1:18">
      <c r="A3671" s="6">
        <v>3670</v>
      </c>
      <c r="B3671" s="6">
        <v>31</v>
      </c>
      <c r="C3671" s="6" t="s">
        <v>3529</v>
      </c>
      <c r="D3671" s="6">
        <v>311</v>
      </c>
      <c r="E3671" s="6" t="s">
        <v>3569</v>
      </c>
      <c r="F3671" s="6">
        <v>11539</v>
      </c>
      <c r="G3671" s="6" t="s">
        <v>1121</v>
      </c>
      <c r="H3671" s="6">
        <v>2</v>
      </c>
      <c r="I3671" s="6" t="s">
        <v>297</v>
      </c>
      <c r="J3671" s="6">
        <v>2</v>
      </c>
      <c r="K3671" s="6" t="s">
        <v>252</v>
      </c>
      <c r="L3671" s="8">
        <v>4</v>
      </c>
      <c r="M3671" s="6" t="s">
        <v>361</v>
      </c>
      <c r="N3671" s="6" t="s">
        <v>3530</v>
      </c>
      <c r="R3671" s="6" t="str">
        <f t="shared" si="57"/>
        <v>31311Xã Ngũ Lão22</v>
      </c>
    </row>
    <row r="3672" spans="1:18">
      <c r="A3672" s="6">
        <v>3671</v>
      </c>
      <c r="B3672" s="6">
        <v>31</v>
      </c>
      <c r="C3672" s="6" t="s">
        <v>3529</v>
      </c>
      <c r="D3672" s="6">
        <v>311</v>
      </c>
      <c r="E3672" s="6" t="s">
        <v>3569</v>
      </c>
      <c r="F3672" s="6">
        <v>11542</v>
      </c>
      <c r="G3672" s="6" t="s">
        <v>3587</v>
      </c>
      <c r="H3672" s="6">
        <v>2</v>
      </c>
      <c r="I3672" s="6" t="s">
        <v>297</v>
      </c>
      <c r="J3672" s="6">
        <v>2</v>
      </c>
      <c r="K3672" s="6" t="s">
        <v>252</v>
      </c>
      <c r="L3672" s="8">
        <v>4</v>
      </c>
      <c r="M3672" s="6" t="s">
        <v>361</v>
      </c>
      <c r="N3672" s="6" t="s">
        <v>3530</v>
      </c>
      <c r="R3672" s="6" t="str">
        <f t="shared" si="57"/>
        <v>31311Xã Phục Lễ22</v>
      </c>
    </row>
    <row r="3673" spans="1:18">
      <c r="A3673" s="6">
        <v>3672</v>
      </c>
      <c r="B3673" s="6">
        <v>31</v>
      </c>
      <c r="C3673" s="6" t="s">
        <v>3529</v>
      </c>
      <c r="D3673" s="6">
        <v>311</v>
      </c>
      <c r="E3673" s="6" t="s">
        <v>3569</v>
      </c>
      <c r="F3673" s="6">
        <v>11545</v>
      </c>
      <c r="G3673" s="6" t="s">
        <v>686</v>
      </c>
      <c r="H3673" s="6">
        <v>2</v>
      </c>
      <c r="I3673" s="6" t="s">
        <v>297</v>
      </c>
      <c r="J3673" s="6">
        <v>2</v>
      </c>
      <c r="K3673" s="6" t="s">
        <v>252</v>
      </c>
      <c r="L3673" s="8">
        <v>4</v>
      </c>
      <c r="M3673" s="6" t="s">
        <v>361</v>
      </c>
      <c r="N3673" s="6" t="s">
        <v>3530</v>
      </c>
      <c r="R3673" s="6" t="str">
        <f t="shared" si="57"/>
        <v>31311Xã Tam Hưng22</v>
      </c>
    </row>
    <row r="3674" spans="1:18">
      <c r="A3674" s="6">
        <v>3673</v>
      </c>
      <c r="B3674" s="6">
        <v>31</v>
      </c>
      <c r="C3674" s="6" t="s">
        <v>3529</v>
      </c>
      <c r="D3674" s="6">
        <v>311</v>
      </c>
      <c r="E3674" s="6" t="s">
        <v>3569</v>
      </c>
      <c r="F3674" s="6">
        <v>11548</v>
      </c>
      <c r="G3674" s="6" t="s">
        <v>3588</v>
      </c>
      <c r="H3674" s="6">
        <v>2</v>
      </c>
      <c r="I3674" s="6" t="s">
        <v>297</v>
      </c>
      <c r="J3674" s="6">
        <v>2</v>
      </c>
      <c r="K3674" s="6" t="s">
        <v>252</v>
      </c>
      <c r="L3674" s="8">
        <v>4</v>
      </c>
      <c r="M3674" s="6" t="s">
        <v>361</v>
      </c>
      <c r="N3674" s="6" t="s">
        <v>3530</v>
      </c>
      <c r="R3674" s="6" t="str">
        <f t="shared" si="57"/>
        <v>31311Xã Phả Lễ22</v>
      </c>
    </row>
    <row r="3675" spans="1:18">
      <c r="A3675" s="6">
        <v>3674</v>
      </c>
      <c r="B3675" s="6">
        <v>31</v>
      </c>
      <c r="C3675" s="6" t="s">
        <v>3529</v>
      </c>
      <c r="D3675" s="6">
        <v>311</v>
      </c>
      <c r="E3675" s="6" t="s">
        <v>3569</v>
      </c>
      <c r="F3675" s="6">
        <v>11551</v>
      </c>
      <c r="G3675" s="6" t="s">
        <v>3589</v>
      </c>
      <c r="H3675" s="6">
        <v>2</v>
      </c>
      <c r="I3675" s="6" t="s">
        <v>297</v>
      </c>
      <c r="J3675" s="6">
        <v>2</v>
      </c>
      <c r="K3675" s="6" t="s">
        <v>252</v>
      </c>
      <c r="L3675" s="8">
        <v>4</v>
      </c>
      <c r="M3675" s="6" t="s">
        <v>361</v>
      </c>
      <c r="N3675" s="6" t="s">
        <v>3530</v>
      </c>
      <c r="R3675" s="6" t="str">
        <f t="shared" si="57"/>
        <v>31311Xã Lập Lễ22</v>
      </c>
    </row>
    <row r="3676" spans="1:18">
      <c r="A3676" s="6">
        <v>3675</v>
      </c>
      <c r="B3676" s="6">
        <v>31</v>
      </c>
      <c r="C3676" s="6" t="s">
        <v>3529</v>
      </c>
      <c r="D3676" s="6">
        <v>311</v>
      </c>
      <c r="E3676" s="6" t="s">
        <v>3569</v>
      </c>
      <c r="F3676" s="6">
        <v>11554</v>
      </c>
      <c r="G3676" s="6" t="s">
        <v>3590</v>
      </c>
      <c r="H3676" s="6">
        <v>2</v>
      </c>
      <c r="I3676" s="6" t="s">
        <v>297</v>
      </c>
      <c r="J3676" s="6">
        <v>2</v>
      </c>
      <c r="K3676" s="6" t="s">
        <v>252</v>
      </c>
      <c r="L3676" s="8">
        <v>2</v>
      </c>
      <c r="M3676" s="6" t="s">
        <v>299</v>
      </c>
      <c r="N3676" s="6" t="s">
        <v>3530</v>
      </c>
      <c r="R3676" s="6" t="str">
        <f t="shared" si="57"/>
        <v>31311Xã Kiền Bái22</v>
      </c>
    </row>
    <row r="3677" spans="1:18">
      <c r="A3677" s="6">
        <v>3676</v>
      </c>
      <c r="B3677" s="6">
        <v>31</v>
      </c>
      <c r="C3677" s="6" t="s">
        <v>3529</v>
      </c>
      <c r="D3677" s="6">
        <v>311</v>
      </c>
      <c r="E3677" s="6" t="s">
        <v>3569</v>
      </c>
      <c r="F3677" s="6">
        <v>11557</v>
      </c>
      <c r="G3677" s="6" t="s">
        <v>3591</v>
      </c>
      <c r="H3677" s="6">
        <v>2</v>
      </c>
      <c r="I3677" s="6" t="s">
        <v>297</v>
      </c>
      <c r="J3677" s="6">
        <v>2</v>
      </c>
      <c r="K3677" s="6" t="s">
        <v>252</v>
      </c>
      <c r="L3677" s="8">
        <v>2</v>
      </c>
      <c r="M3677" s="6" t="s">
        <v>299</v>
      </c>
      <c r="N3677" s="6" t="s">
        <v>3530</v>
      </c>
      <c r="R3677" s="6" t="str">
        <f t="shared" si="57"/>
        <v>31311Xã Thiên Hương22</v>
      </c>
    </row>
    <row r="3678" spans="1:18">
      <c r="A3678" s="6">
        <v>3677</v>
      </c>
      <c r="B3678" s="6">
        <v>31</v>
      </c>
      <c r="C3678" s="6" t="s">
        <v>3529</v>
      </c>
      <c r="D3678" s="6">
        <v>311</v>
      </c>
      <c r="E3678" s="6" t="s">
        <v>3569</v>
      </c>
      <c r="F3678" s="6">
        <v>11560</v>
      </c>
      <c r="G3678" s="6" t="s">
        <v>3592</v>
      </c>
      <c r="H3678" s="6">
        <v>2</v>
      </c>
      <c r="I3678" s="6" t="s">
        <v>297</v>
      </c>
      <c r="J3678" s="6">
        <v>2</v>
      </c>
      <c r="K3678" s="6" t="s">
        <v>252</v>
      </c>
      <c r="L3678" s="8">
        <v>2</v>
      </c>
      <c r="M3678" s="6" t="s">
        <v>299</v>
      </c>
      <c r="N3678" s="6" t="s">
        <v>3530</v>
      </c>
      <c r="R3678" s="6" t="str">
        <f t="shared" si="57"/>
        <v>31311Xã Thuỷ Sơn22</v>
      </c>
    </row>
    <row r="3679" spans="1:18">
      <c r="A3679" s="6">
        <v>3678</v>
      </c>
      <c r="B3679" s="6">
        <v>31</v>
      </c>
      <c r="C3679" s="6" t="s">
        <v>3529</v>
      </c>
      <c r="D3679" s="6">
        <v>311</v>
      </c>
      <c r="E3679" s="6" t="s">
        <v>3569</v>
      </c>
      <c r="F3679" s="6">
        <v>11563</v>
      </c>
      <c r="G3679" s="6" t="s">
        <v>3593</v>
      </c>
      <c r="H3679" s="6">
        <v>2</v>
      </c>
      <c r="I3679" s="6" t="s">
        <v>297</v>
      </c>
      <c r="J3679" s="6">
        <v>2</v>
      </c>
      <c r="K3679" s="6" t="s">
        <v>252</v>
      </c>
      <c r="L3679" s="8">
        <v>4</v>
      </c>
      <c r="M3679" s="6" t="s">
        <v>361</v>
      </c>
      <c r="N3679" s="6" t="s">
        <v>3530</v>
      </c>
      <c r="R3679" s="6" t="str">
        <f t="shared" si="57"/>
        <v>31311Xã Thuỷ Đường22</v>
      </c>
    </row>
    <row r="3680" spans="1:18">
      <c r="A3680" s="6">
        <v>3679</v>
      </c>
      <c r="B3680" s="6">
        <v>31</v>
      </c>
      <c r="C3680" s="6" t="s">
        <v>3529</v>
      </c>
      <c r="D3680" s="6">
        <v>311</v>
      </c>
      <c r="E3680" s="6" t="s">
        <v>3569</v>
      </c>
      <c r="F3680" s="6">
        <v>11566</v>
      </c>
      <c r="G3680" s="6" t="s">
        <v>3594</v>
      </c>
      <c r="H3680" s="6">
        <v>2</v>
      </c>
      <c r="I3680" s="6" t="s">
        <v>297</v>
      </c>
      <c r="J3680" s="6">
        <v>2</v>
      </c>
      <c r="K3680" s="6" t="s">
        <v>252</v>
      </c>
      <c r="L3680" s="8">
        <v>2</v>
      </c>
      <c r="M3680" s="6" t="s">
        <v>299</v>
      </c>
      <c r="N3680" s="6" t="s">
        <v>3530</v>
      </c>
      <c r="R3680" s="6" t="str">
        <f t="shared" si="57"/>
        <v>31311Xã Hoàng Động22</v>
      </c>
    </row>
    <row r="3681" spans="1:18">
      <c r="A3681" s="6">
        <v>3680</v>
      </c>
      <c r="B3681" s="6">
        <v>31</v>
      </c>
      <c r="C3681" s="6" t="s">
        <v>3529</v>
      </c>
      <c r="D3681" s="6">
        <v>311</v>
      </c>
      <c r="E3681" s="6" t="s">
        <v>3569</v>
      </c>
      <c r="F3681" s="6">
        <v>11569</v>
      </c>
      <c r="G3681" s="6" t="s">
        <v>3595</v>
      </c>
      <c r="H3681" s="6">
        <v>2</v>
      </c>
      <c r="I3681" s="6" t="s">
        <v>297</v>
      </c>
      <c r="J3681" s="6">
        <v>2</v>
      </c>
      <c r="K3681" s="6" t="s">
        <v>252</v>
      </c>
      <c r="L3681" s="8">
        <v>2</v>
      </c>
      <c r="M3681" s="6" t="s">
        <v>299</v>
      </c>
      <c r="N3681" s="6" t="s">
        <v>3530</v>
      </c>
      <c r="R3681" s="6" t="str">
        <f t="shared" si="57"/>
        <v>31311Xã Lâm Động22</v>
      </c>
    </row>
    <row r="3682" spans="1:18">
      <c r="A3682" s="6">
        <v>3681</v>
      </c>
      <c r="B3682" s="6">
        <v>31</v>
      </c>
      <c r="C3682" s="6" t="s">
        <v>3529</v>
      </c>
      <c r="D3682" s="6">
        <v>311</v>
      </c>
      <c r="E3682" s="6" t="s">
        <v>3569</v>
      </c>
      <c r="F3682" s="6">
        <v>11572</v>
      </c>
      <c r="G3682" s="6" t="s">
        <v>3596</v>
      </c>
      <c r="H3682" s="6">
        <v>2</v>
      </c>
      <c r="I3682" s="6" t="s">
        <v>297</v>
      </c>
      <c r="J3682" s="6">
        <v>2</v>
      </c>
      <c r="K3682" s="6" t="s">
        <v>252</v>
      </c>
      <c r="L3682" s="8">
        <v>2</v>
      </c>
      <c r="M3682" s="6" t="s">
        <v>299</v>
      </c>
      <c r="N3682" s="6" t="s">
        <v>3530</v>
      </c>
      <c r="R3682" s="6" t="str">
        <f t="shared" si="57"/>
        <v>31311Xã Hoa Động22</v>
      </c>
    </row>
    <row r="3683" spans="1:18">
      <c r="A3683" s="6">
        <v>3682</v>
      </c>
      <c r="B3683" s="6">
        <v>31</v>
      </c>
      <c r="C3683" s="6" t="s">
        <v>3529</v>
      </c>
      <c r="D3683" s="6">
        <v>311</v>
      </c>
      <c r="E3683" s="6" t="s">
        <v>3569</v>
      </c>
      <c r="F3683" s="6">
        <v>11575</v>
      </c>
      <c r="G3683" s="6" t="s">
        <v>1502</v>
      </c>
      <c r="H3683" s="6">
        <v>2</v>
      </c>
      <c r="I3683" s="6" t="s">
        <v>297</v>
      </c>
      <c r="J3683" s="6">
        <v>2</v>
      </c>
      <c r="K3683" s="6" t="s">
        <v>252</v>
      </c>
      <c r="L3683" s="8">
        <v>2</v>
      </c>
      <c r="M3683" s="6" t="s">
        <v>299</v>
      </c>
      <c r="N3683" s="6" t="s">
        <v>3530</v>
      </c>
      <c r="R3683" s="6" t="str">
        <f t="shared" si="57"/>
        <v>31311Xã Tân Dương22</v>
      </c>
    </row>
    <row r="3684" spans="1:18">
      <c r="A3684" s="6">
        <v>3683</v>
      </c>
      <c r="B3684" s="6">
        <v>31</v>
      </c>
      <c r="C3684" s="6" t="s">
        <v>3529</v>
      </c>
      <c r="D3684" s="6">
        <v>311</v>
      </c>
      <c r="E3684" s="6" t="s">
        <v>3569</v>
      </c>
      <c r="F3684" s="6">
        <v>11578</v>
      </c>
      <c r="G3684" s="6" t="s">
        <v>3597</v>
      </c>
      <c r="H3684" s="6">
        <v>2</v>
      </c>
      <c r="I3684" s="6" t="s">
        <v>297</v>
      </c>
      <c r="J3684" s="6">
        <v>2</v>
      </c>
      <c r="K3684" s="6" t="s">
        <v>252</v>
      </c>
      <c r="L3684" s="8">
        <v>4</v>
      </c>
      <c r="M3684" s="6" t="s">
        <v>361</v>
      </c>
      <c r="N3684" s="6" t="s">
        <v>3530</v>
      </c>
      <c r="R3684" s="6" t="str">
        <f t="shared" si="57"/>
        <v>31311Xã Dương Quan22</v>
      </c>
    </row>
    <row r="3685" spans="1:18">
      <c r="A3685" s="6">
        <v>3684</v>
      </c>
      <c r="B3685" s="6">
        <v>31</v>
      </c>
      <c r="C3685" s="6" t="s">
        <v>3529</v>
      </c>
      <c r="D3685" s="6">
        <v>312</v>
      </c>
      <c r="E3685" s="6" t="s">
        <v>3598</v>
      </c>
      <c r="F3685" s="6">
        <v>11581</v>
      </c>
      <c r="G3685" s="6" t="s">
        <v>3599</v>
      </c>
      <c r="H3685" s="6">
        <v>1</v>
      </c>
      <c r="I3685" s="6" t="s">
        <v>251</v>
      </c>
      <c r="J3685" s="6">
        <v>2</v>
      </c>
      <c r="K3685" s="6" t="s">
        <v>252</v>
      </c>
      <c r="L3685" s="8">
        <v>2</v>
      </c>
      <c r="M3685" s="6" t="s">
        <v>299</v>
      </c>
      <c r="N3685" s="6" t="s">
        <v>3530</v>
      </c>
      <c r="R3685" s="6" t="str">
        <f t="shared" si="57"/>
        <v>31312Thị trấn An Dương12</v>
      </c>
    </row>
    <row r="3686" spans="1:18">
      <c r="A3686" s="6">
        <v>3685</v>
      </c>
      <c r="B3686" s="6">
        <v>31</v>
      </c>
      <c r="C3686" s="6" t="s">
        <v>3529</v>
      </c>
      <c r="D3686" s="6">
        <v>312</v>
      </c>
      <c r="E3686" s="6" t="s">
        <v>3598</v>
      </c>
      <c r="F3686" s="6">
        <v>11584</v>
      </c>
      <c r="G3686" s="6" t="s">
        <v>3600</v>
      </c>
      <c r="H3686" s="6">
        <v>2</v>
      </c>
      <c r="I3686" s="6" t="s">
        <v>297</v>
      </c>
      <c r="J3686" s="6">
        <v>2</v>
      </c>
      <c r="K3686" s="6" t="s">
        <v>252</v>
      </c>
      <c r="L3686" s="8">
        <v>4</v>
      </c>
      <c r="M3686" s="6" t="s">
        <v>361</v>
      </c>
      <c r="N3686" s="6" t="s">
        <v>3530</v>
      </c>
      <c r="R3686" s="6" t="str">
        <f t="shared" si="57"/>
        <v>31312Xã Lê Thiện22</v>
      </c>
    </row>
    <row r="3687" spans="1:18">
      <c r="A3687" s="6">
        <v>3686</v>
      </c>
      <c r="B3687" s="6">
        <v>31</v>
      </c>
      <c r="C3687" s="6" t="s">
        <v>3529</v>
      </c>
      <c r="D3687" s="6">
        <v>312</v>
      </c>
      <c r="E3687" s="6" t="s">
        <v>3598</v>
      </c>
      <c r="F3687" s="6">
        <v>11587</v>
      </c>
      <c r="G3687" s="6" t="s">
        <v>3601</v>
      </c>
      <c r="H3687" s="6">
        <v>2</v>
      </c>
      <c r="I3687" s="6" t="s">
        <v>297</v>
      </c>
      <c r="J3687" s="6">
        <v>2</v>
      </c>
      <c r="K3687" s="6" t="s">
        <v>252</v>
      </c>
      <c r="L3687" s="8">
        <v>4</v>
      </c>
      <c r="M3687" s="6" t="s">
        <v>361</v>
      </c>
      <c r="N3687" s="6" t="s">
        <v>3530</v>
      </c>
      <c r="R3687" s="6" t="str">
        <f t="shared" si="57"/>
        <v>31312Xã Đại Bản22</v>
      </c>
    </row>
    <row r="3688" spans="1:18">
      <c r="A3688" s="6">
        <v>3687</v>
      </c>
      <c r="B3688" s="6">
        <v>31</v>
      </c>
      <c r="C3688" s="6" t="s">
        <v>3529</v>
      </c>
      <c r="D3688" s="6">
        <v>312</v>
      </c>
      <c r="E3688" s="6" t="s">
        <v>3598</v>
      </c>
      <c r="F3688" s="6">
        <v>11590</v>
      </c>
      <c r="G3688" s="6" t="s">
        <v>3602</v>
      </c>
      <c r="H3688" s="6">
        <v>2</v>
      </c>
      <c r="I3688" s="6" t="s">
        <v>297</v>
      </c>
      <c r="J3688" s="6">
        <v>2</v>
      </c>
      <c r="K3688" s="6" t="s">
        <v>252</v>
      </c>
      <c r="L3688" s="8">
        <v>4</v>
      </c>
      <c r="M3688" s="6" t="s">
        <v>361</v>
      </c>
      <c r="N3688" s="6" t="s">
        <v>3530</v>
      </c>
      <c r="R3688" s="6" t="str">
        <f t="shared" si="57"/>
        <v>31312Xã An Hoà22</v>
      </c>
    </row>
    <row r="3689" spans="1:18">
      <c r="A3689" s="6">
        <v>3688</v>
      </c>
      <c r="B3689" s="6">
        <v>31</v>
      </c>
      <c r="C3689" s="6" t="s">
        <v>3529</v>
      </c>
      <c r="D3689" s="6">
        <v>312</v>
      </c>
      <c r="E3689" s="6" t="s">
        <v>3598</v>
      </c>
      <c r="F3689" s="6">
        <v>11593</v>
      </c>
      <c r="G3689" s="6" t="s">
        <v>672</v>
      </c>
      <c r="H3689" s="6">
        <v>2</v>
      </c>
      <c r="I3689" s="6" t="s">
        <v>297</v>
      </c>
      <c r="J3689" s="6">
        <v>2</v>
      </c>
      <c r="K3689" s="6" t="s">
        <v>252</v>
      </c>
      <c r="L3689" s="8">
        <v>4</v>
      </c>
      <c r="M3689" s="6" t="s">
        <v>361</v>
      </c>
      <c r="N3689" s="6" t="s">
        <v>3530</v>
      </c>
      <c r="R3689" s="6" t="str">
        <f t="shared" si="57"/>
        <v>31312Xã Hồng Phong22</v>
      </c>
    </row>
    <row r="3690" spans="1:18">
      <c r="A3690" s="6">
        <v>3689</v>
      </c>
      <c r="B3690" s="6">
        <v>31</v>
      </c>
      <c r="C3690" s="6" t="s">
        <v>3529</v>
      </c>
      <c r="D3690" s="6">
        <v>312</v>
      </c>
      <c r="E3690" s="6" t="s">
        <v>3598</v>
      </c>
      <c r="F3690" s="6">
        <v>11596</v>
      </c>
      <c r="G3690" s="6" t="s">
        <v>663</v>
      </c>
      <c r="H3690" s="6">
        <v>2</v>
      </c>
      <c r="I3690" s="6" t="s">
        <v>297</v>
      </c>
      <c r="J3690" s="6">
        <v>2</v>
      </c>
      <c r="K3690" s="6" t="s">
        <v>252</v>
      </c>
      <c r="L3690" s="8">
        <v>4</v>
      </c>
      <c r="M3690" s="6" t="s">
        <v>361</v>
      </c>
      <c r="N3690" s="6" t="s">
        <v>3530</v>
      </c>
      <c r="R3690" s="6" t="str">
        <f t="shared" si="57"/>
        <v>31312Xã Tân Tiến22</v>
      </c>
    </row>
    <row r="3691" spans="1:18">
      <c r="A3691" s="6">
        <v>3690</v>
      </c>
      <c r="B3691" s="6">
        <v>31</v>
      </c>
      <c r="C3691" s="6" t="s">
        <v>3529</v>
      </c>
      <c r="D3691" s="6">
        <v>312</v>
      </c>
      <c r="E3691" s="6" t="s">
        <v>3598</v>
      </c>
      <c r="F3691" s="6">
        <v>11599</v>
      </c>
      <c r="G3691" s="6" t="s">
        <v>3603</v>
      </c>
      <c r="H3691" s="6">
        <v>2</v>
      </c>
      <c r="I3691" s="6" t="s">
        <v>297</v>
      </c>
      <c r="J3691" s="6">
        <v>2</v>
      </c>
      <c r="K3691" s="6" t="s">
        <v>252</v>
      </c>
      <c r="L3691" s="8">
        <v>4</v>
      </c>
      <c r="M3691" s="6" t="s">
        <v>361</v>
      </c>
      <c r="N3691" s="6" t="s">
        <v>3530</v>
      </c>
      <c r="R3691" s="6" t="str">
        <f t="shared" si="57"/>
        <v>31312Xã An Hưng22</v>
      </c>
    </row>
    <row r="3692" spans="1:18">
      <c r="A3692" s="6">
        <v>3691</v>
      </c>
      <c r="B3692" s="6">
        <v>31</v>
      </c>
      <c r="C3692" s="6" t="s">
        <v>3529</v>
      </c>
      <c r="D3692" s="6">
        <v>312</v>
      </c>
      <c r="E3692" s="6" t="s">
        <v>3598</v>
      </c>
      <c r="F3692" s="6">
        <v>11602</v>
      </c>
      <c r="G3692" s="6" t="s">
        <v>3604</v>
      </c>
      <c r="H3692" s="6">
        <v>2</v>
      </c>
      <c r="I3692" s="6" t="s">
        <v>297</v>
      </c>
      <c r="J3692" s="6">
        <v>2</v>
      </c>
      <c r="K3692" s="6" t="s">
        <v>252</v>
      </c>
      <c r="L3692" s="8">
        <v>4</v>
      </c>
      <c r="M3692" s="6" t="s">
        <v>361</v>
      </c>
      <c r="N3692" s="6" t="s">
        <v>3530</v>
      </c>
      <c r="R3692" s="6" t="str">
        <f t="shared" si="57"/>
        <v>31312Xã An Hồng22</v>
      </c>
    </row>
    <row r="3693" spans="1:18">
      <c r="A3693" s="6">
        <v>3692</v>
      </c>
      <c r="B3693" s="6">
        <v>31</v>
      </c>
      <c r="C3693" s="6" t="s">
        <v>3529</v>
      </c>
      <c r="D3693" s="6">
        <v>312</v>
      </c>
      <c r="E3693" s="6" t="s">
        <v>3598</v>
      </c>
      <c r="F3693" s="6">
        <v>11605</v>
      </c>
      <c r="G3693" s="6" t="s">
        <v>360</v>
      </c>
      <c r="H3693" s="6">
        <v>2</v>
      </c>
      <c r="I3693" s="6" t="s">
        <v>297</v>
      </c>
      <c r="J3693" s="6">
        <v>2</v>
      </c>
      <c r="K3693" s="6" t="s">
        <v>252</v>
      </c>
      <c r="L3693" s="8">
        <v>4</v>
      </c>
      <c r="M3693" s="6" t="s">
        <v>361</v>
      </c>
      <c r="N3693" s="6" t="s">
        <v>3530</v>
      </c>
      <c r="R3693" s="6" t="str">
        <f t="shared" si="57"/>
        <v>31312Xã Bắc Sơn22</v>
      </c>
    </row>
    <row r="3694" spans="1:18">
      <c r="A3694" s="6">
        <v>3693</v>
      </c>
      <c r="B3694" s="6">
        <v>31</v>
      </c>
      <c r="C3694" s="6" t="s">
        <v>3529</v>
      </c>
      <c r="D3694" s="6">
        <v>312</v>
      </c>
      <c r="E3694" s="6" t="s">
        <v>3598</v>
      </c>
      <c r="F3694" s="6">
        <v>11608</v>
      </c>
      <c r="G3694" s="6" t="s">
        <v>364</v>
      </c>
      <c r="H3694" s="6">
        <v>2</v>
      </c>
      <c r="I3694" s="6" t="s">
        <v>297</v>
      </c>
      <c r="J3694" s="6">
        <v>2</v>
      </c>
      <c r="K3694" s="6" t="s">
        <v>252</v>
      </c>
      <c r="L3694" s="8">
        <v>2</v>
      </c>
      <c r="M3694" s="6" t="s">
        <v>299</v>
      </c>
      <c r="N3694" s="6" t="s">
        <v>3530</v>
      </c>
      <c r="R3694" s="6" t="str">
        <f t="shared" si="57"/>
        <v>31312Xã Nam Sơn22</v>
      </c>
    </row>
    <row r="3695" spans="1:18">
      <c r="A3695" s="6">
        <v>3694</v>
      </c>
      <c r="B3695" s="6">
        <v>31</v>
      </c>
      <c r="C3695" s="6" t="s">
        <v>3529</v>
      </c>
      <c r="D3695" s="6">
        <v>312</v>
      </c>
      <c r="E3695" s="6" t="s">
        <v>3598</v>
      </c>
      <c r="F3695" s="6">
        <v>11611</v>
      </c>
      <c r="G3695" s="6" t="s">
        <v>720</v>
      </c>
      <c r="H3695" s="6">
        <v>2</v>
      </c>
      <c r="I3695" s="6" t="s">
        <v>297</v>
      </c>
      <c r="J3695" s="6">
        <v>2</v>
      </c>
      <c r="K3695" s="6" t="s">
        <v>252</v>
      </c>
      <c r="L3695" s="8">
        <v>4</v>
      </c>
      <c r="M3695" s="6" t="s">
        <v>361</v>
      </c>
      <c r="N3695" s="6" t="s">
        <v>3530</v>
      </c>
      <c r="R3695" s="6" t="str">
        <f t="shared" si="57"/>
        <v>31312Xã Lê Lợi22</v>
      </c>
    </row>
    <row r="3696" spans="1:18">
      <c r="A3696" s="6">
        <v>3695</v>
      </c>
      <c r="B3696" s="6">
        <v>31</v>
      </c>
      <c r="C3696" s="6" t="s">
        <v>3529</v>
      </c>
      <c r="D3696" s="6">
        <v>312</v>
      </c>
      <c r="E3696" s="6" t="s">
        <v>3598</v>
      </c>
      <c r="F3696" s="6">
        <v>11614</v>
      </c>
      <c r="G3696" s="6" t="s">
        <v>3605</v>
      </c>
      <c r="H3696" s="6">
        <v>2</v>
      </c>
      <c r="I3696" s="6" t="s">
        <v>297</v>
      </c>
      <c r="J3696" s="6">
        <v>2</v>
      </c>
      <c r="K3696" s="6" t="s">
        <v>252</v>
      </c>
      <c r="L3696" s="8">
        <v>4</v>
      </c>
      <c r="M3696" s="6" t="s">
        <v>361</v>
      </c>
      <c r="N3696" s="6" t="s">
        <v>3530</v>
      </c>
      <c r="R3696" s="6" t="str">
        <f t="shared" si="57"/>
        <v>31312Xã Đặng Cương22</v>
      </c>
    </row>
    <row r="3697" spans="1:18">
      <c r="A3697" s="6">
        <v>3696</v>
      </c>
      <c r="B3697" s="6">
        <v>31</v>
      </c>
      <c r="C3697" s="6" t="s">
        <v>3529</v>
      </c>
      <c r="D3697" s="6">
        <v>312</v>
      </c>
      <c r="E3697" s="6" t="s">
        <v>3598</v>
      </c>
      <c r="F3697" s="6">
        <v>11617</v>
      </c>
      <c r="G3697" s="6" t="s">
        <v>525</v>
      </c>
      <c r="H3697" s="6">
        <v>2</v>
      </c>
      <c r="I3697" s="6" t="s">
        <v>297</v>
      </c>
      <c r="J3697" s="6">
        <v>2</v>
      </c>
      <c r="K3697" s="6" t="s">
        <v>252</v>
      </c>
      <c r="L3697" s="8">
        <v>2</v>
      </c>
      <c r="M3697" s="6" t="s">
        <v>299</v>
      </c>
      <c r="N3697" s="6" t="s">
        <v>3530</v>
      </c>
      <c r="R3697" s="6" t="str">
        <f t="shared" si="57"/>
        <v>31312Xã Đồng Thái22</v>
      </c>
    </row>
    <row r="3698" spans="1:18">
      <c r="A3698" s="6">
        <v>3697</v>
      </c>
      <c r="B3698" s="6">
        <v>31</v>
      </c>
      <c r="C3698" s="6" t="s">
        <v>3529</v>
      </c>
      <c r="D3698" s="6">
        <v>312</v>
      </c>
      <c r="E3698" s="6" t="s">
        <v>3598</v>
      </c>
      <c r="F3698" s="6">
        <v>11620</v>
      </c>
      <c r="G3698" s="6" t="s">
        <v>3393</v>
      </c>
      <c r="H3698" s="6">
        <v>2</v>
      </c>
      <c r="I3698" s="6" t="s">
        <v>297</v>
      </c>
      <c r="J3698" s="6">
        <v>2</v>
      </c>
      <c r="K3698" s="6" t="s">
        <v>252</v>
      </c>
      <c r="L3698" s="8">
        <v>4</v>
      </c>
      <c r="M3698" s="6" t="s">
        <v>361</v>
      </c>
      <c r="N3698" s="6" t="s">
        <v>3530</v>
      </c>
      <c r="R3698" s="6" t="str">
        <f t="shared" si="57"/>
        <v>31312Xã Quốc Tuấn22</v>
      </c>
    </row>
    <row r="3699" spans="1:18">
      <c r="A3699" s="6">
        <v>3698</v>
      </c>
      <c r="B3699" s="6">
        <v>31</v>
      </c>
      <c r="C3699" s="6" t="s">
        <v>3529</v>
      </c>
      <c r="D3699" s="6">
        <v>312</v>
      </c>
      <c r="E3699" s="6" t="s">
        <v>3598</v>
      </c>
      <c r="F3699" s="6">
        <v>11623</v>
      </c>
      <c r="G3699" s="6" t="s">
        <v>3606</v>
      </c>
      <c r="H3699" s="6">
        <v>2</v>
      </c>
      <c r="I3699" s="6" t="s">
        <v>297</v>
      </c>
      <c r="J3699" s="6">
        <v>2</v>
      </c>
      <c r="K3699" s="6" t="s">
        <v>252</v>
      </c>
      <c r="L3699" s="8">
        <v>2</v>
      </c>
      <c r="M3699" s="6" t="s">
        <v>299</v>
      </c>
      <c r="N3699" s="6" t="s">
        <v>3530</v>
      </c>
      <c r="R3699" s="6" t="str">
        <f t="shared" si="57"/>
        <v>31312Xã An Đồng22</v>
      </c>
    </row>
    <row r="3700" spans="1:18">
      <c r="A3700" s="6">
        <v>3699</v>
      </c>
      <c r="B3700" s="6">
        <v>31</v>
      </c>
      <c r="C3700" s="6" t="s">
        <v>3529</v>
      </c>
      <c r="D3700" s="6">
        <v>312</v>
      </c>
      <c r="E3700" s="6" t="s">
        <v>3598</v>
      </c>
      <c r="F3700" s="6">
        <v>11626</v>
      </c>
      <c r="G3700" s="6" t="s">
        <v>739</v>
      </c>
      <c r="H3700" s="6">
        <v>2</v>
      </c>
      <c r="I3700" s="6" t="s">
        <v>297</v>
      </c>
      <c r="J3700" s="6">
        <v>2</v>
      </c>
      <c r="K3700" s="6" t="s">
        <v>252</v>
      </c>
      <c r="L3700" s="8">
        <v>4</v>
      </c>
      <c r="M3700" s="6" t="s">
        <v>361</v>
      </c>
      <c r="N3700" s="6" t="s">
        <v>3530</v>
      </c>
      <c r="R3700" s="6" t="str">
        <f t="shared" si="57"/>
        <v>31312Xã Hồng Thái22</v>
      </c>
    </row>
    <row r="3701" spans="1:18">
      <c r="A3701" s="6">
        <v>3700</v>
      </c>
      <c r="B3701" s="6">
        <v>31</v>
      </c>
      <c r="C3701" s="6" t="s">
        <v>3529</v>
      </c>
      <c r="D3701" s="6">
        <v>313</v>
      </c>
      <c r="E3701" s="6" t="s">
        <v>3607</v>
      </c>
      <c r="F3701" s="6">
        <v>11629</v>
      </c>
      <c r="G3701" s="6" t="s">
        <v>3608</v>
      </c>
      <c r="H3701" s="6">
        <v>1</v>
      </c>
      <c r="I3701" s="6" t="s">
        <v>251</v>
      </c>
      <c r="J3701" s="6">
        <v>2</v>
      </c>
      <c r="K3701" s="6" t="s">
        <v>252</v>
      </c>
      <c r="L3701" s="8">
        <v>3</v>
      </c>
      <c r="M3701" s="6" t="s">
        <v>359</v>
      </c>
      <c r="N3701" s="6" t="s">
        <v>3530</v>
      </c>
      <c r="R3701" s="6" t="str">
        <f t="shared" si="57"/>
        <v>31313Thị trấn An Lão12</v>
      </c>
    </row>
    <row r="3702" spans="1:18">
      <c r="A3702" s="6">
        <v>3701</v>
      </c>
      <c r="B3702" s="6">
        <v>31</v>
      </c>
      <c r="C3702" s="6" t="s">
        <v>3529</v>
      </c>
      <c r="D3702" s="6">
        <v>313</v>
      </c>
      <c r="E3702" s="6" t="s">
        <v>3607</v>
      </c>
      <c r="F3702" s="6">
        <v>11632</v>
      </c>
      <c r="G3702" s="6" t="s">
        <v>3609</v>
      </c>
      <c r="H3702" s="6">
        <v>2</v>
      </c>
      <c r="I3702" s="6" t="s">
        <v>297</v>
      </c>
      <c r="J3702" s="6">
        <v>2</v>
      </c>
      <c r="K3702" s="6" t="s">
        <v>252</v>
      </c>
      <c r="L3702" s="8">
        <v>4</v>
      </c>
      <c r="M3702" s="6" t="s">
        <v>361</v>
      </c>
      <c r="N3702" s="6" t="s">
        <v>3530</v>
      </c>
      <c r="R3702" s="6" t="str">
        <f t="shared" si="57"/>
        <v>31313Xã Bát Trang22</v>
      </c>
    </row>
    <row r="3703" spans="1:18">
      <c r="A3703" s="6">
        <v>3702</v>
      </c>
      <c r="B3703" s="6">
        <v>31</v>
      </c>
      <c r="C3703" s="6" t="s">
        <v>3529</v>
      </c>
      <c r="D3703" s="6">
        <v>313</v>
      </c>
      <c r="E3703" s="6" t="s">
        <v>3607</v>
      </c>
      <c r="F3703" s="6">
        <v>11635</v>
      </c>
      <c r="G3703" s="6" t="s">
        <v>3610</v>
      </c>
      <c r="H3703" s="6">
        <v>2</v>
      </c>
      <c r="I3703" s="6" t="s">
        <v>297</v>
      </c>
      <c r="J3703" s="6">
        <v>2</v>
      </c>
      <c r="K3703" s="6" t="s">
        <v>252</v>
      </c>
      <c r="L3703" s="8">
        <v>4</v>
      </c>
      <c r="M3703" s="6" t="s">
        <v>361</v>
      </c>
      <c r="N3703" s="6" t="s">
        <v>3530</v>
      </c>
      <c r="R3703" s="6" t="str">
        <f t="shared" si="57"/>
        <v>31313Xã Trường Thọ22</v>
      </c>
    </row>
    <row r="3704" spans="1:18">
      <c r="A3704" s="6">
        <v>3703</v>
      </c>
      <c r="B3704" s="6">
        <v>31</v>
      </c>
      <c r="C3704" s="6" t="s">
        <v>3529</v>
      </c>
      <c r="D3704" s="6">
        <v>313</v>
      </c>
      <c r="E3704" s="6" t="s">
        <v>3607</v>
      </c>
      <c r="F3704" s="6">
        <v>11638</v>
      </c>
      <c r="G3704" s="6" t="s">
        <v>3611</v>
      </c>
      <c r="H3704" s="6">
        <v>2</v>
      </c>
      <c r="I3704" s="6" t="s">
        <v>297</v>
      </c>
      <c r="J3704" s="6">
        <v>2</v>
      </c>
      <c r="K3704" s="6" t="s">
        <v>252</v>
      </c>
      <c r="L3704" s="8">
        <v>4</v>
      </c>
      <c r="M3704" s="6" t="s">
        <v>361</v>
      </c>
      <c r="N3704" s="6" t="s">
        <v>3530</v>
      </c>
      <c r="R3704" s="6" t="str">
        <f t="shared" si="57"/>
        <v>31313Xã Trường Thành22</v>
      </c>
    </row>
    <row r="3705" spans="1:18">
      <c r="A3705" s="6">
        <v>3704</v>
      </c>
      <c r="B3705" s="6">
        <v>31</v>
      </c>
      <c r="C3705" s="6" t="s">
        <v>3529</v>
      </c>
      <c r="D3705" s="6">
        <v>313</v>
      </c>
      <c r="E3705" s="6" t="s">
        <v>3607</v>
      </c>
      <c r="F3705" s="6">
        <v>11641</v>
      </c>
      <c r="G3705" s="6" t="s">
        <v>804</v>
      </c>
      <c r="H3705" s="6">
        <v>2</v>
      </c>
      <c r="I3705" s="6" t="s">
        <v>297</v>
      </c>
      <c r="J3705" s="6">
        <v>2</v>
      </c>
      <c r="K3705" s="6" t="s">
        <v>252</v>
      </c>
      <c r="L3705" s="8">
        <v>4</v>
      </c>
      <c r="M3705" s="6" t="s">
        <v>361</v>
      </c>
      <c r="N3705" s="6" t="s">
        <v>3530</v>
      </c>
      <c r="R3705" s="6" t="str">
        <f t="shared" si="57"/>
        <v>31313Xã An Tiến22</v>
      </c>
    </row>
    <row r="3706" spans="1:18">
      <c r="A3706" s="6">
        <v>3705</v>
      </c>
      <c r="B3706" s="6">
        <v>31</v>
      </c>
      <c r="C3706" s="6" t="s">
        <v>3529</v>
      </c>
      <c r="D3706" s="6">
        <v>313</v>
      </c>
      <c r="E3706" s="6" t="s">
        <v>3607</v>
      </c>
      <c r="F3706" s="6">
        <v>11644</v>
      </c>
      <c r="G3706" s="6" t="s">
        <v>3612</v>
      </c>
      <c r="H3706" s="6">
        <v>2</v>
      </c>
      <c r="I3706" s="6" t="s">
        <v>297</v>
      </c>
      <c r="J3706" s="6">
        <v>2</v>
      </c>
      <c r="K3706" s="6" t="s">
        <v>252</v>
      </c>
      <c r="L3706" s="8">
        <v>4</v>
      </c>
      <c r="M3706" s="6" t="s">
        <v>361</v>
      </c>
      <c r="N3706" s="6" t="s">
        <v>3530</v>
      </c>
      <c r="R3706" s="6" t="str">
        <f t="shared" si="57"/>
        <v>31313Xã Quang Hưng22</v>
      </c>
    </row>
    <row r="3707" spans="1:18">
      <c r="A3707" s="6">
        <v>3706</v>
      </c>
      <c r="B3707" s="6">
        <v>31</v>
      </c>
      <c r="C3707" s="6" t="s">
        <v>3529</v>
      </c>
      <c r="D3707" s="6">
        <v>313</v>
      </c>
      <c r="E3707" s="6" t="s">
        <v>3607</v>
      </c>
      <c r="F3707" s="6">
        <v>11647</v>
      </c>
      <c r="G3707" s="6" t="s">
        <v>741</v>
      </c>
      <c r="H3707" s="6">
        <v>2</v>
      </c>
      <c r="I3707" s="6" t="s">
        <v>297</v>
      </c>
      <c r="J3707" s="6">
        <v>2</v>
      </c>
      <c r="K3707" s="6" t="s">
        <v>252</v>
      </c>
      <c r="L3707" s="8">
        <v>4</v>
      </c>
      <c r="M3707" s="6" t="s">
        <v>361</v>
      </c>
      <c r="N3707" s="6" t="s">
        <v>3530</v>
      </c>
      <c r="R3707" s="6" t="str">
        <f t="shared" si="57"/>
        <v>31313Xã Quang Trung22</v>
      </c>
    </row>
    <row r="3708" spans="1:18">
      <c r="A3708" s="6">
        <v>3707</v>
      </c>
      <c r="B3708" s="6">
        <v>31</v>
      </c>
      <c r="C3708" s="6" t="s">
        <v>3529</v>
      </c>
      <c r="D3708" s="6">
        <v>313</v>
      </c>
      <c r="E3708" s="6" t="s">
        <v>3607</v>
      </c>
      <c r="F3708" s="6">
        <v>11650</v>
      </c>
      <c r="G3708" s="6" t="s">
        <v>3393</v>
      </c>
      <c r="H3708" s="6">
        <v>2</v>
      </c>
      <c r="I3708" s="6" t="s">
        <v>297</v>
      </c>
      <c r="J3708" s="6">
        <v>2</v>
      </c>
      <c r="K3708" s="6" t="s">
        <v>252</v>
      </c>
      <c r="L3708" s="8">
        <v>4</v>
      </c>
      <c r="M3708" s="6" t="s">
        <v>361</v>
      </c>
      <c r="N3708" s="6" t="s">
        <v>3530</v>
      </c>
      <c r="R3708" s="6" t="str">
        <f t="shared" si="57"/>
        <v>31313Xã Quốc Tuấn22</v>
      </c>
    </row>
    <row r="3709" spans="1:18">
      <c r="A3709" s="6">
        <v>3708</v>
      </c>
      <c r="B3709" s="6">
        <v>31</v>
      </c>
      <c r="C3709" s="6" t="s">
        <v>3529</v>
      </c>
      <c r="D3709" s="6">
        <v>313</v>
      </c>
      <c r="E3709" s="6" t="s">
        <v>3607</v>
      </c>
      <c r="F3709" s="6">
        <v>11653</v>
      </c>
      <c r="G3709" s="6" t="s">
        <v>1174</v>
      </c>
      <c r="H3709" s="6">
        <v>2</v>
      </c>
      <c r="I3709" s="6" t="s">
        <v>297</v>
      </c>
      <c r="J3709" s="6">
        <v>2</v>
      </c>
      <c r="K3709" s="6" t="s">
        <v>252</v>
      </c>
      <c r="L3709" s="8">
        <v>4</v>
      </c>
      <c r="M3709" s="6" t="s">
        <v>361</v>
      </c>
      <c r="N3709" s="6" t="s">
        <v>3530</v>
      </c>
      <c r="R3709" s="6" t="str">
        <f t="shared" si="57"/>
        <v>31313Xã An Thắng22</v>
      </c>
    </row>
    <row r="3710" spans="1:18">
      <c r="A3710" s="6">
        <v>3709</v>
      </c>
      <c r="B3710" s="6">
        <v>31</v>
      </c>
      <c r="C3710" s="6" t="s">
        <v>3529</v>
      </c>
      <c r="D3710" s="6">
        <v>313</v>
      </c>
      <c r="E3710" s="6" t="s">
        <v>3607</v>
      </c>
      <c r="F3710" s="6">
        <v>11656</v>
      </c>
      <c r="G3710" s="6" t="s">
        <v>3613</v>
      </c>
      <c r="H3710" s="6">
        <v>1</v>
      </c>
      <c r="I3710" s="6" t="s">
        <v>251</v>
      </c>
      <c r="J3710" s="6">
        <v>2</v>
      </c>
      <c r="K3710" s="6" t="s">
        <v>252</v>
      </c>
      <c r="L3710" s="8">
        <v>2</v>
      </c>
      <c r="M3710" s="6" t="s">
        <v>299</v>
      </c>
      <c r="N3710" s="6" t="s">
        <v>3530</v>
      </c>
      <c r="R3710" s="6" t="str">
        <f t="shared" si="57"/>
        <v>31313Thị trấn Trường Sơn12</v>
      </c>
    </row>
    <row r="3711" spans="1:18">
      <c r="A3711" s="6">
        <v>3710</v>
      </c>
      <c r="B3711" s="6">
        <v>31</v>
      </c>
      <c r="C3711" s="6" t="s">
        <v>3529</v>
      </c>
      <c r="D3711" s="6">
        <v>313</v>
      </c>
      <c r="E3711" s="6" t="s">
        <v>3607</v>
      </c>
      <c r="F3711" s="6">
        <v>11659</v>
      </c>
      <c r="G3711" s="6" t="s">
        <v>373</v>
      </c>
      <c r="H3711" s="6">
        <v>2</v>
      </c>
      <c r="I3711" s="6" t="s">
        <v>297</v>
      </c>
      <c r="J3711" s="6">
        <v>2</v>
      </c>
      <c r="K3711" s="6" t="s">
        <v>252</v>
      </c>
      <c r="L3711" s="8">
        <v>4</v>
      </c>
      <c r="M3711" s="6" t="s">
        <v>361</v>
      </c>
      <c r="N3711" s="6" t="s">
        <v>3530</v>
      </c>
      <c r="R3711" s="6" t="str">
        <f t="shared" si="57"/>
        <v>31313Xã Tân Dân22</v>
      </c>
    </row>
    <row r="3712" spans="1:18">
      <c r="A3712" s="6">
        <v>3711</v>
      </c>
      <c r="B3712" s="6">
        <v>31</v>
      </c>
      <c r="C3712" s="6" t="s">
        <v>3529</v>
      </c>
      <c r="D3712" s="6">
        <v>313</v>
      </c>
      <c r="E3712" s="6" t="s">
        <v>3607</v>
      </c>
      <c r="F3712" s="6">
        <v>11662</v>
      </c>
      <c r="G3712" s="6" t="s">
        <v>1025</v>
      </c>
      <c r="H3712" s="6">
        <v>2</v>
      </c>
      <c r="I3712" s="6" t="s">
        <v>297</v>
      </c>
      <c r="J3712" s="6">
        <v>2</v>
      </c>
      <c r="K3712" s="6" t="s">
        <v>252</v>
      </c>
      <c r="L3712" s="8">
        <v>4</v>
      </c>
      <c r="M3712" s="6" t="s">
        <v>361</v>
      </c>
      <c r="N3712" s="6" t="s">
        <v>3530</v>
      </c>
      <c r="R3712" s="6" t="str">
        <f t="shared" si="57"/>
        <v>31313Xã Thái Sơn22</v>
      </c>
    </row>
    <row r="3713" spans="1:18">
      <c r="A3713" s="6">
        <v>3712</v>
      </c>
      <c r="B3713" s="6">
        <v>31</v>
      </c>
      <c r="C3713" s="6" t="s">
        <v>3529</v>
      </c>
      <c r="D3713" s="6">
        <v>313</v>
      </c>
      <c r="E3713" s="6" t="s">
        <v>3607</v>
      </c>
      <c r="F3713" s="6">
        <v>11665</v>
      </c>
      <c r="G3713" s="6" t="s">
        <v>3614</v>
      </c>
      <c r="H3713" s="6">
        <v>2</v>
      </c>
      <c r="I3713" s="6" t="s">
        <v>297</v>
      </c>
      <c r="J3713" s="6">
        <v>2</v>
      </c>
      <c r="K3713" s="6" t="s">
        <v>252</v>
      </c>
      <c r="L3713" s="8">
        <v>4</v>
      </c>
      <c r="M3713" s="6" t="s">
        <v>361</v>
      </c>
      <c r="N3713" s="6" t="s">
        <v>3530</v>
      </c>
      <c r="R3713" s="6" t="str">
        <f t="shared" si="57"/>
        <v>31313Xã Tân Viên22</v>
      </c>
    </row>
    <row r="3714" spans="1:18">
      <c r="A3714" s="6">
        <v>3713</v>
      </c>
      <c r="B3714" s="6">
        <v>31</v>
      </c>
      <c r="C3714" s="6" t="s">
        <v>3529</v>
      </c>
      <c r="D3714" s="6">
        <v>313</v>
      </c>
      <c r="E3714" s="6" t="s">
        <v>3607</v>
      </c>
      <c r="F3714" s="6">
        <v>11668</v>
      </c>
      <c r="G3714" s="6" t="s">
        <v>3615</v>
      </c>
      <c r="H3714" s="6">
        <v>2</v>
      </c>
      <c r="I3714" s="6" t="s">
        <v>297</v>
      </c>
      <c r="J3714" s="6">
        <v>2</v>
      </c>
      <c r="K3714" s="6" t="s">
        <v>252</v>
      </c>
      <c r="L3714" s="8">
        <v>4</v>
      </c>
      <c r="M3714" s="6" t="s">
        <v>361</v>
      </c>
      <c r="N3714" s="6" t="s">
        <v>3530</v>
      </c>
      <c r="R3714" s="6" t="str">
        <f t="shared" si="57"/>
        <v>31313Xã Mỹ Đức22</v>
      </c>
    </row>
    <row r="3715" spans="1:18">
      <c r="A3715" s="6">
        <v>3714</v>
      </c>
      <c r="B3715" s="6">
        <v>31</v>
      </c>
      <c r="C3715" s="6" t="s">
        <v>3529</v>
      </c>
      <c r="D3715" s="6">
        <v>313</v>
      </c>
      <c r="E3715" s="6" t="s">
        <v>3607</v>
      </c>
      <c r="F3715" s="6">
        <v>11671</v>
      </c>
      <c r="G3715" s="6" t="s">
        <v>2538</v>
      </c>
      <c r="H3715" s="6">
        <v>2</v>
      </c>
      <c r="I3715" s="6" t="s">
        <v>297</v>
      </c>
      <c r="J3715" s="6">
        <v>2</v>
      </c>
      <c r="K3715" s="6" t="s">
        <v>252</v>
      </c>
      <c r="L3715" s="8">
        <v>4</v>
      </c>
      <c r="M3715" s="6" t="s">
        <v>361</v>
      </c>
      <c r="N3715" s="6" t="s">
        <v>3530</v>
      </c>
      <c r="R3715" s="6" t="str">
        <f t="shared" ref="R3715:R3778" si="58">CONCATENATE(B3715,D3715,G3715,H3715,J3715)</f>
        <v>31313Xã Chiến Thắng22</v>
      </c>
    </row>
    <row r="3716" spans="1:18">
      <c r="A3716" s="6">
        <v>3715</v>
      </c>
      <c r="B3716" s="6">
        <v>31</v>
      </c>
      <c r="C3716" s="6" t="s">
        <v>3529</v>
      </c>
      <c r="D3716" s="6">
        <v>313</v>
      </c>
      <c r="E3716" s="6" t="s">
        <v>3607</v>
      </c>
      <c r="F3716" s="6">
        <v>11674</v>
      </c>
      <c r="G3716" s="6" t="s">
        <v>3616</v>
      </c>
      <c r="H3716" s="6">
        <v>2</v>
      </c>
      <c r="I3716" s="6" t="s">
        <v>297</v>
      </c>
      <c r="J3716" s="6">
        <v>2</v>
      </c>
      <c r="K3716" s="6" t="s">
        <v>252</v>
      </c>
      <c r="L3716" s="8">
        <v>4</v>
      </c>
      <c r="M3716" s="6" t="s">
        <v>361</v>
      </c>
      <c r="N3716" s="6" t="s">
        <v>3530</v>
      </c>
      <c r="R3716" s="6" t="str">
        <f t="shared" si="58"/>
        <v>31313Xã An Thọ22</v>
      </c>
    </row>
    <row r="3717" spans="1:18">
      <c r="A3717" s="6">
        <v>3716</v>
      </c>
      <c r="B3717" s="6">
        <v>31</v>
      </c>
      <c r="C3717" s="6" t="s">
        <v>3529</v>
      </c>
      <c r="D3717" s="6">
        <v>313</v>
      </c>
      <c r="E3717" s="6" t="s">
        <v>3607</v>
      </c>
      <c r="F3717" s="6">
        <v>11677</v>
      </c>
      <c r="G3717" s="6" t="s">
        <v>3617</v>
      </c>
      <c r="H3717" s="6">
        <v>2</v>
      </c>
      <c r="I3717" s="6" t="s">
        <v>297</v>
      </c>
      <c r="J3717" s="6">
        <v>2</v>
      </c>
      <c r="K3717" s="6" t="s">
        <v>252</v>
      </c>
      <c r="L3717" s="8">
        <v>4</v>
      </c>
      <c r="M3717" s="6" t="s">
        <v>361</v>
      </c>
      <c r="N3717" s="6" t="s">
        <v>3530</v>
      </c>
      <c r="R3717" s="6" t="str">
        <f t="shared" si="58"/>
        <v>31313Xã An Thái22</v>
      </c>
    </row>
    <row r="3718" spans="1:18">
      <c r="A3718" s="6">
        <v>3717</v>
      </c>
      <c r="B3718" s="6">
        <v>31</v>
      </c>
      <c r="C3718" s="6" t="s">
        <v>3529</v>
      </c>
      <c r="D3718" s="6">
        <v>314</v>
      </c>
      <c r="E3718" s="6" t="s">
        <v>3618</v>
      </c>
      <c r="F3718" s="6">
        <v>11680</v>
      </c>
      <c r="G3718" s="6" t="s">
        <v>3619</v>
      </c>
      <c r="H3718" s="6">
        <v>1</v>
      </c>
      <c r="I3718" s="6" t="s">
        <v>251</v>
      </c>
      <c r="J3718" s="6">
        <v>2</v>
      </c>
      <c r="K3718" s="6" t="s">
        <v>252</v>
      </c>
      <c r="L3718" s="8">
        <v>3</v>
      </c>
      <c r="M3718" s="6" t="s">
        <v>359</v>
      </c>
      <c r="N3718" s="6" t="s">
        <v>3530</v>
      </c>
      <c r="R3718" s="6" t="str">
        <f t="shared" si="58"/>
        <v>31314Thị trấn Núi Đối12</v>
      </c>
    </row>
    <row r="3719" spans="1:18">
      <c r="A3719" s="6">
        <v>3718</v>
      </c>
      <c r="B3719" s="6">
        <v>31</v>
      </c>
      <c r="C3719" s="6" t="s">
        <v>3529</v>
      </c>
      <c r="D3719" s="6">
        <v>314</v>
      </c>
      <c r="E3719" s="6" t="s">
        <v>3618</v>
      </c>
      <c r="F3719" s="6">
        <v>11695</v>
      </c>
      <c r="G3719" s="6" t="s">
        <v>3620</v>
      </c>
      <c r="H3719" s="6">
        <v>2</v>
      </c>
      <c r="I3719" s="6" t="s">
        <v>297</v>
      </c>
      <c r="J3719" s="6">
        <v>2</v>
      </c>
      <c r="K3719" s="6" t="s">
        <v>252</v>
      </c>
      <c r="L3719" s="8">
        <v>4</v>
      </c>
      <c r="M3719" s="6" t="s">
        <v>361</v>
      </c>
      <c r="N3719" s="6" t="s">
        <v>3530</v>
      </c>
      <c r="R3719" s="6" t="str">
        <f t="shared" si="58"/>
        <v>31314Xã Đông Phương22</v>
      </c>
    </row>
    <row r="3720" spans="1:18">
      <c r="A3720" s="6">
        <v>3719</v>
      </c>
      <c r="B3720" s="6">
        <v>31</v>
      </c>
      <c r="C3720" s="6" t="s">
        <v>3529</v>
      </c>
      <c r="D3720" s="6">
        <v>314</v>
      </c>
      <c r="E3720" s="6" t="s">
        <v>3618</v>
      </c>
      <c r="F3720" s="6">
        <v>11698</v>
      </c>
      <c r="G3720" s="6" t="s">
        <v>3621</v>
      </c>
      <c r="H3720" s="6">
        <v>2</v>
      </c>
      <c r="I3720" s="6" t="s">
        <v>297</v>
      </c>
      <c r="J3720" s="6">
        <v>2</v>
      </c>
      <c r="K3720" s="6" t="s">
        <v>252</v>
      </c>
      <c r="L3720" s="8">
        <v>4</v>
      </c>
      <c r="M3720" s="6" t="s">
        <v>361</v>
      </c>
      <c r="N3720" s="6" t="s">
        <v>3530</v>
      </c>
      <c r="R3720" s="6" t="str">
        <f t="shared" si="58"/>
        <v>31314Xã Thuận Thiên22</v>
      </c>
    </row>
    <row r="3721" spans="1:18">
      <c r="A3721" s="6">
        <v>3720</v>
      </c>
      <c r="B3721" s="6">
        <v>31</v>
      </c>
      <c r="C3721" s="6" t="s">
        <v>3529</v>
      </c>
      <c r="D3721" s="6">
        <v>314</v>
      </c>
      <c r="E3721" s="6" t="s">
        <v>3618</v>
      </c>
      <c r="F3721" s="6">
        <v>11701</v>
      </c>
      <c r="G3721" s="6" t="s">
        <v>639</v>
      </c>
      <c r="H3721" s="6">
        <v>2</v>
      </c>
      <c r="I3721" s="6" t="s">
        <v>297</v>
      </c>
      <c r="J3721" s="6">
        <v>2</v>
      </c>
      <c r="K3721" s="6" t="s">
        <v>252</v>
      </c>
      <c r="L3721" s="8">
        <v>4</v>
      </c>
      <c r="M3721" s="6" t="s">
        <v>361</v>
      </c>
      <c r="N3721" s="6" t="s">
        <v>3530</v>
      </c>
      <c r="R3721" s="6" t="str">
        <f t="shared" si="58"/>
        <v>31314Xã Hữu Bằng22</v>
      </c>
    </row>
    <row r="3722" spans="1:18">
      <c r="A3722" s="6">
        <v>3721</v>
      </c>
      <c r="B3722" s="6">
        <v>31</v>
      </c>
      <c r="C3722" s="6" t="s">
        <v>3529</v>
      </c>
      <c r="D3722" s="6">
        <v>314</v>
      </c>
      <c r="E3722" s="6" t="s">
        <v>3618</v>
      </c>
      <c r="F3722" s="6">
        <v>11704</v>
      </c>
      <c r="G3722" s="6" t="s">
        <v>627</v>
      </c>
      <c r="H3722" s="6">
        <v>2</v>
      </c>
      <c r="I3722" s="6" t="s">
        <v>297</v>
      </c>
      <c r="J3722" s="6">
        <v>2</v>
      </c>
      <c r="K3722" s="6" t="s">
        <v>252</v>
      </c>
      <c r="L3722" s="8">
        <v>4</v>
      </c>
      <c r="M3722" s="6" t="s">
        <v>361</v>
      </c>
      <c r="N3722" s="6" t="s">
        <v>3530</v>
      </c>
      <c r="R3722" s="6" t="str">
        <f t="shared" si="58"/>
        <v>31314Xã Đại Đồng22</v>
      </c>
    </row>
    <row r="3723" spans="1:18">
      <c r="A3723" s="6">
        <v>3722</v>
      </c>
      <c r="B3723" s="6">
        <v>31</v>
      </c>
      <c r="C3723" s="6" t="s">
        <v>3529</v>
      </c>
      <c r="D3723" s="6">
        <v>314</v>
      </c>
      <c r="E3723" s="6" t="s">
        <v>3618</v>
      </c>
      <c r="F3723" s="6">
        <v>11710</v>
      </c>
      <c r="G3723" s="6" t="s">
        <v>3425</v>
      </c>
      <c r="H3723" s="6">
        <v>2</v>
      </c>
      <c r="I3723" s="6" t="s">
        <v>297</v>
      </c>
      <c r="J3723" s="6">
        <v>2</v>
      </c>
      <c r="K3723" s="6" t="s">
        <v>252</v>
      </c>
      <c r="L3723" s="8">
        <v>4</v>
      </c>
      <c r="M3723" s="6" t="s">
        <v>361</v>
      </c>
      <c r="N3723" s="6" t="s">
        <v>3530</v>
      </c>
      <c r="R3723" s="6" t="str">
        <f t="shared" si="58"/>
        <v>31314Xã Ngũ Phúc22</v>
      </c>
    </row>
    <row r="3724" spans="1:18">
      <c r="A3724" s="6">
        <v>3723</v>
      </c>
      <c r="B3724" s="6">
        <v>31</v>
      </c>
      <c r="C3724" s="6" t="s">
        <v>3529</v>
      </c>
      <c r="D3724" s="6">
        <v>314</v>
      </c>
      <c r="E3724" s="6" t="s">
        <v>3618</v>
      </c>
      <c r="F3724" s="6">
        <v>11713</v>
      </c>
      <c r="G3724" s="6" t="s">
        <v>3512</v>
      </c>
      <c r="H3724" s="6">
        <v>2</v>
      </c>
      <c r="I3724" s="6" t="s">
        <v>297</v>
      </c>
      <c r="J3724" s="6">
        <v>2</v>
      </c>
      <c r="K3724" s="6" t="s">
        <v>252</v>
      </c>
      <c r="L3724" s="8">
        <v>4</v>
      </c>
      <c r="M3724" s="6" t="s">
        <v>361</v>
      </c>
      <c r="N3724" s="6" t="s">
        <v>3530</v>
      </c>
      <c r="R3724" s="6" t="str">
        <f t="shared" si="58"/>
        <v>31314Xã Kiến Quốc22</v>
      </c>
    </row>
    <row r="3725" spans="1:18">
      <c r="A3725" s="6">
        <v>3724</v>
      </c>
      <c r="B3725" s="6">
        <v>31</v>
      </c>
      <c r="C3725" s="6" t="s">
        <v>3529</v>
      </c>
      <c r="D3725" s="6">
        <v>314</v>
      </c>
      <c r="E3725" s="6" t="s">
        <v>3618</v>
      </c>
      <c r="F3725" s="6">
        <v>11716</v>
      </c>
      <c r="G3725" s="6" t="s">
        <v>3622</v>
      </c>
      <c r="H3725" s="6">
        <v>2</v>
      </c>
      <c r="I3725" s="6" t="s">
        <v>297</v>
      </c>
      <c r="J3725" s="6">
        <v>2</v>
      </c>
      <c r="K3725" s="6" t="s">
        <v>252</v>
      </c>
      <c r="L3725" s="8">
        <v>4</v>
      </c>
      <c r="M3725" s="6" t="s">
        <v>361</v>
      </c>
      <c r="N3725" s="6" t="s">
        <v>3530</v>
      </c>
      <c r="R3725" s="6" t="str">
        <f t="shared" si="58"/>
        <v>31314Xã Du Lễ22</v>
      </c>
    </row>
    <row r="3726" spans="1:18">
      <c r="A3726" s="6">
        <v>3725</v>
      </c>
      <c r="B3726" s="6">
        <v>31</v>
      </c>
      <c r="C3726" s="6" t="s">
        <v>3529</v>
      </c>
      <c r="D3726" s="6">
        <v>314</v>
      </c>
      <c r="E3726" s="6" t="s">
        <v>3618</v>
      </c>
      <c r="F3726" s="6">
        <v>11719</v>
      </c>
      <c r="G3726" s="6" t="s">
        <v>3623</v>
      </c>
      <c r="H3726" s="6">
        <v>2</v>
      </c>
      <c r="I3726" s="6" t="s">
        <v>297</v>
      </c>
      <c r="J3726" s="6">
        <v>2</v>
      </c>
      <c r="K3726" s="6" t="s">
        <v>252</v>
      </c>
      <c r="L3726" s="8">
        <v>4</v>
      </c>
      <c r="M3726" s="6" t="s">
        <v>361</v>
      </c>
      <c r="N3726" s="6" t="s">
        <v>3530</v>
      </c>
      <c r="R3726" s="6" t="str">
        <f t="shared" si="58"/>
        <v>31314Xã Thuỵ Hương22</v>
      </c>
    </row>
    <row r="3727" spans="1:18">
      <c r="A3727" s="6">
        <v>3726</v>
      </c>
      <c r="B3727" s="6">
        <v>31</v>
      </c>
      <c r="C3727" s="6" t="s">
        <v>3529</v>
      </c>
      <c r="D3727" s="6">
        <v>314</v>
      </c>
      <c r="E3727" s="6" t="s">
        <v>3618</v>
      </c>
      <c r="F3727" s="6">
        <v>11722</v>
      </c>
      <c r="G3727" s="6" t="s">
        <v>2200</v>
      </c>
      <c r="H3727" s="6">
        <v>2</v>
      </c>
      <c r="I3727" s="6" t="s">
        <v>297</v>
      </c>
      <c r="J3727" s="6">
        <v>2</v>
      </c>
      <c r="K3727" s="6" t="s">
        <v>252</v>
      </c>
      <c r="L3727" s="8">
        <v>3</v>
      </c>
      <c r="M3727" s="6" t="s">
        <v>359</v>
      </c>
      <c r="N3727" s="6" t="s">
        <v>3530</v>
      </c>
      <c r="R3727" s="6" t="str">
        <f t="shared" si="58"/>
        <v>31314Xã Thanh Sơn22</v>
      </c>
    </row>
    <row r="3728" spans="1:18">
      <c r="A3728" s="6">
        <v>3727</v>
      </c>
      <c r="B3728" s="6">
        <v>31</v>
      </c>
      <c r="C3728" s="6" t="s">
        <v>3529</v>
      </c>
      <c r="D3728" s="6">
        <v>314</v>
      </c>
      <c r="E3728" s="6" t="s">
        <v>3618</v>
      </c>
      <c r="F3728" s="6">
        <v>11725</v>
      </c>
      <c r="G3728" s="6" t="s">
        <v>755</v>
      </c>
      <c r="H3728" s="6">
        <v>2</v>
      </c>
      <c r="I3728" s="6" t="s">
        <v>297</v>
      </c>
      <c r="J3728" s="6">
        <v>2</v>
      </c>
      <c r="K3728" s="6" t="s">
        <v>252</v>
      </c>
      <c r="L3728" s="8">
        <v>4</v>
      </c>
      <c r="M3728" s="6" t="s">
        <v>361</v>
      </c>
      <c r="N3728" s="6" t="s">
        <v>3530</v>
      </c>
      <c r="R3728" s="6" t="str">
        <f t="shared" si="58"/>
        <v>31314Xã Minh Tân22</v>
      </c>
    </row>
    <row r="3729" spans="1:18">
      <c r="A3729" s="6">
        <v>3728</v>
      </c>
      <c r="B3729" s="6">
        <v>31</v>
      </c>
      <c r="C3729" s="6" t="s">
        <v>3529</v>
      </c>
      <c r="D3729" s="6">
        <v>314</v>
      </c>
      <c r="E3729" s="6" t="s">
        <v>3618</v>
      </c>
      <c r="F3729" s="6">
        <v>11728</v>
      </c>
      <c r="G3729" s="6" t="s">
        <v>3624</v>
      </c>
      <c r="H3729" s="6">
        <v>2</v>
      </c>
      <c r="I3729" s="6" t="s">
        <v>297</v>
      </c>
      <c r="J3729" s="6">
        <v>2</v>
      </c>
      <c r="K3729" s="6" t="s">
        <v>252</v>
      </c>
      <c r="L3729" s="8">
        <v>4</v>
      </c>
      <c r="M3729" s="6" t="s">
        <v>361</v>
      </c>
      <c r="N3729" s="6" t="s">
        <v>3530</v>
      </c>
      <c r="R3729" s="6" t="str">
        <f t="shared" si="58"/>
        <v>31314Xã Đại Hà22</v>
      </c>
    </row>
    <row r="3730" spans="1:18">
      <c r="A3730" s="6">
        <v>3729</v>
      </c>
      <c r="B3730" s="6">
        <v>31</v>
      </c>
      <c r="C3730" s="6" t="s">
        <v>3529</v>
      </c>
      <c r="D3730" s="6">
        <v>314</v>
      </c>
      <c r="E3730" s="6" t="s">
        <v>3618</v>
      </c>
      <c r="F3730" s="6">
        <v>11731</v>
      </c>
      <c r="G3730" s="6" t="s">
        <v>3625</v>
      </c>
      <c r="H3730" s="6">
        <v>2</v>
      </c>
      <c r="I3730" s="6" t="s">
        <v>297</v>
      </c>
      <c r="J3730" s="6">
        <v>2</v>
      </c>
      <c r="K3730" s="6" t="s">
        <v>252</v>
      </c>
      <c r="L3730" s="8">
        <v>4</v>
      </c>
      <c r="M3730" s="6" t="s">
        <v>361</v>
      </c>
      <c r="N3730" s="6" t="s">
        <v>3530</v>
      </c>
      <c r="R3730" s="6" t="str">
        <f t="shared" si="58"/>
        <v>31314Xã Ngũ Đoan22</v>
      </c>
    </row>
    <row r="3731" spans="1:18">
      <c r="A3731" s="6">
        <v>3730</v>
      </c>
      <c r="B3731" s="6">
        <v>31</v>
      </c>
      <c r="C3731" s="6" t="s">
        <v>3529</v>
      </c>
      <c r="D3731" s="6">
        <v>314</v>
      </c>
      <c r="E3731" s="6" t="s">
        <v>3618</v>
      </c>
      <c r="F3731" s="6">
        <v>11734</v>
      </c>
      <c r="G3731" s="6" t="s">
        <v>1906</v>
      </c>
      <c r="H3731" s="6">
        <v>2</v>
      </c>
      <c r="I3731" s="6" t="s">
        <v>297</v>
      </c>
      <c r="J3731" s="6">
        <v>2</v>
      </c>
      <c r="K3731" s="6" t="s">
        <v>252</v>
      </c>
      <c r="L3731" s="8">
        <v>4</v>
      </c>
      <c r="M3731" s="6" t="s">
        <v>361</v>
      </c>
      <c r="N3731" s="6" t="s">
        <v>3530</v>
      </c>
      <c r="R3731" s="6" t="str">
        <f t="shared" si="58"/>
        <v>31314Xã Tân Phong22</v>
      </c>
    </row>
    <row r="3732" spans="1:18">
      <c r="A3732" s="6">
        <v>3731</v>
      </c>
      <c r="B3732" s="6">
        <v>31</v>
      </c>
      <c r="C3732" s="6" t="s">
        <v>3529</v>
      </c>
      <c r="D3732" s="6">
        <v>314</v>
      </c>
      <c r="E3732" s="6" t="s">
        <v>3618</v>
      </c>
      <c r="F3732" s="6">
        <v>11743</v>
      </c>
      <c r="G3732" s="6" t="s">
        <v>1371</v>
      </c>
      <c r="H3732" s="6">
        <v>2</v>
      </c>
      <c r="I3732" s="6" t="s">
        <v>297</v>
      </c>
      <c r="J3732" s="6">
        <v>2</v>
      </c>
      <c r="K3732" s="6" t="s">
        <v>252</v>
      </c>
      <c r="L3732" s="8">
        <v>4</v>
      </c>
      <c r="M3732" s="6" t="s">
        <v>361</v>
      </c>
      <c r="N3732" s="6" t="s">
        <v>3530</v>
      </c>
      <c r="R3732" s="6" t="str">
        <f t="shared" si="58"/>
        <v>31314Xã Tân Trào22</v>
      </c>
    </row>
    <row r="3733" spans="1:18">
      <c r="A3733" s="6">
        <v>3732</v>
      </c>
      <c r="B3733" s="6">
        <v>31</v>
      </c>
      <c r="C3733" s="6" t="s">
        <v>3529</v>
      </c>
      <c r="D3733" s="6">
        <v>314</v>
      </c>
      <c r="E3733" s="6" t="s">
        <v>3618</v>
      </c>
      <c r="F3733" s="6">
        <v>11746</v>
      </c>
      <c r="G3733" s="6" t="s">
        <v>3626</v>
      </c>
      <c r="H3733" s="6">
        <v>2</v>
      </c>
      <c r="I3733" s="6" t="s">
        <v>297</v>
      </c>
      <c r="J3733" s="6">
        <v>2</v>
      </c>
      <c r="K3733" s="6" t="s">
        <v>252</v>
      </c>
      <c r="L3733" s="8">
        <v>4</v>
      </c>
      <c r="M3733" s="6" t="s">
        <v>361</v>
      </c>
      <c r="N3733" s="6" t="s">
        <v>3530</v>
      </c>
      <c r="R3733" s="6" t="str">
        <f t="shared" si="58"/>
        <v>31314Xã Đoàn Xá22</v>
      </c>
    </row>
    <row r="3734" spans="1:18">
      <c r="A3734" s="6">
        <v>3733</v>
      </c>
      <c r="B3734" s="6">
        <v>31</v>
      </c>
      <c r="C3734" s="6" t="s">
        <v>3529</v>
      </c>
      <c r="D3734" s="6">
        <v>314</v>
      </c>
      <c r="E3734" s="6" t="s">
        <v>3618</v>
      </c>
      <c r="F3734" s="6">
        <v>11749</v>
      </c>
      <c r="G3734" s="6" t="s">
        <v>2206</v>
      </c>
      <c r="H3734" s="6">
        <v>2</v>
      </c>
      <c r="I3734" s="6" t="s">
        <v>297</v>
      </c>
      <c r="J3734" s="6">
        <v>2</v>
      </c>
      <c r="K3734" s="6" t="s">
        <v>252</v>
      </c>
      <c r="L3734" s="8">
        <v>4</v>
      </c>
      <c r="M3734" s="6" t="s">
        <v>361</v>
      </c>
      <c r="N3734" s="6" t="s">
        <v>3530</v>
      </c>
      <c r="R3734" s="6" t="str">
        <f t="shared" si="58"/>
        <v>31314Xã Tú Sơn22</v>
      </c>
    </row>
    <row r="3735" spans="1:18">
      <c r="A3735" s="6">
        <v>3734</v>
      </c>
      <c r="B3735" s="6">
        <v>31</v>
      </c>
      <c r="C3735" s="6" t="s">
        <v>3529</v>
      </c>
      <c r="D3735" s="6">
        <v>314</v>
      </c>
      <c r="E3735" s="6" t="s">
        <v>3618</v>
      </c>
      <c r="F3735" s="6">
        <v>11752</v>
      </c>
      <c r="G3735" s="6" t="s">
        <v>3494</v>
      </c>
      <c r="H3735" s="6">
        <v>2</v>
      </c>
      <c r="I3735" s="6" t="s">
        <v>297</v>
      </c>
      <c r="J3735" s="6">
        <v>2</v>
      </c>
      <c r="K3735" s="6" t="s">
        <v>252</v>
      </c>
      <c r="L3735" s="8">
        <v>4</v>
      </c>
      <c r="M3735" s="6" t="s">
        <v>361</v>
      </c>
      <c r="N3735" s="6" t="s">
        <v>3530</v>
      </c>
      <c r="R3735" s="6" t="str">
        <f t="shared" si="58"/>
        <v>31314Xã Đại Hợp22</v>
      </c>
    </row>
    <row r="3736" spans="1:18">
      <c r="A3736" s="6">
        <v>3735</v>
      </c>
      <c r="B3736" s="6">
        <v>31</v>
      </c>
      <c r="C3736" s="6" t="s">
        <v>3529</v>
      </c>
      <c r="D3736" s="6">
        <v>315</v>
      </c>
      <c r="E3736" s="6" t="s">
        <v>3627</v>
      </c>
      <c r="F3736" s="6">
        <v>11755</v>
      </c>
      <c r="G3736" s="6" t="s">
        <v>3628</v>
      </c>
      <c r="H3736" s="6">
        <v>1</v>
      </c>
      <c r="I3736" s="6" t="s">
        <v>251</v>
      </c>
      <c r="J3736" s="6">
        <v>2</v>
      </c>
      <c r="K3736" s="6" t="s">
        <v>252</v>
      </c>
      <c r="L3736" s="8">
        <v>3</v>
      </c>
      <c r="M3736" s="6" t="s">
        <v>359</v>
      </c>
      <c r="N3736" s="6" t="s">
        <v>3530</v>
      </c>
      <c r="R3736" s="6" t="str">
        <f t="shared" si="58"/>
        <v>31315Thị trấn Tiên Lãng12</v>
      </c>
    </row>
    <row r="3737" spans="1:18">
      <c r="A3737" s="6">
        <v>3736</v>
      </c>
      <c r="B3737" s="6">
        <v>31</v>
      </c>
      <c r="C3737" s="6" t="s">
        <v>3529</v>
      </c>
      <c r="D3737" s="6">
        <v>315</v>
      </c>
      <c r="E3737" s="6" t="s">
        <v>3627</v>
      </c>
      <c r="F3737" s="6">
        <v>11758</v>
      </c>
      <c r="G3737" s="6" t="s">
        <v>736</v>
      </c>
      <c r="H3737" s="6">
        <v>2</v>
      </c>
      <c r="I3737" s="6" t="s">
        <v>297</v>
      </c>
      <c r="J3737" s="6">
        <v>2</v>
      </c>
      <c r="K3737" s="6" t="s">
        <v>252</v>
      </c>
      <c r="L3737" s="8">
        <v>4</v>
      </c>
      <c r="M3737" s="6" t="s">
        <v>361</v>
      </c>
      <c r="N3737" s="6" t="s">
        <v>3530</v>
      </c>
      <c r="R3737" s="6" t="str">
        <f t="shared" si="58"/>
        <v>31315Xã Đại Thắng22</v>
      </c>
    </row>
    <row r="3738" spans="1:18">
      <c r="A3738" s="6">
        <v>3737</v>
      </c>
      <c r="B3738" s="6">
        <v>31</v>
      </c>
      <c r="C3738" s="6" t="s">
        <v>3529</v>
      </c>
      <c r="D3738" s="6">
        <v>315</v>
      </c>
      <c r="E3738" s="6" t="s">
        <v>3627</v>
      </c>
      <c r="F3738" s="6">
        <v>11761</v>
      </c>
      <c r="G3738" s="6" t="s">
        <v>3629</v>
      </c>
      <c r="H3738" s="6">
        <v>2</v>
      </c>
      <c r="I3738" s="6" t="s">
        <v>297</v>
      </c>
      <c r="J3738" s="6">
        <v>2</v>
      </c>
      <c r="K3738" s="6" t="s">
        <v>252</v>
      </c>
      <c r="L3738" s="8">
        <v>4</v>
      </c>
      <c r="M3738" s="6" t="s">
        <v>361</v>
      </c>
      <c r="N3738" s="6" t="s">
        <v>3530</v>
      </c>
      <c r="R3738" s="6" t="str">
        <f t="shared" si="58"/>
        <v>31315Xã Tiên Cường22</v>
      </c>
    </row>
    <row r="3739" spans="1:18">
      <c r="A3739" s="6">
        <v>3738</v>
      </c>
      <c r="B3739" s="6">
        <v>31</v>
      </c>
      <c r="C3739" s="6" t="s">
        <v>3529</v>
      </c>
      <c r="D3739" s="6">
        <v>315</v>
      </c>
      <c r="E3739" s="6" t="s">
        <v>3627</v>
      </c>
      <c r="F3739" s="6">
        <v>11764</v>
      </c>
      <c r="G3739" s="6" t="s">
        <v>3630</v>
      </c>
      <c r="H3739" s="6">
        <v>2</v>
      </c>
      <c r="I3739" s="6" t="s">
        <v>297</v>
      </c>
      <c r="J3739" s="6">
        <v>2</v>
      </c>
      <c r="K3739" s="6" t="s">
        <v>252</v>
      </c>
      <c r="L3739" s="8">
        <v>4</v>
      </c>
      <c r="M3739" s="6" t="s">
        <v>361</v>
      </c>
      <c r="N3739" s="6" t="s">
        <v>3530</v>
      </c>
      <c r="R3739" s="6" t="str">
        <f t="shared" si="58"/>
        <v>31315Xã Tự Cường22</v>
      </c>
    </row>
    <row r="3740" spans="1:18">
      <c r="A3740" s="6">
        <v>3739</v>
      </c>
      <c r="B3740" s="6">
        <v>31</v>
      </c>
      <c r="C3740" s="6" t="s">
        <v>3529</v>
      </c>
      <c r="D3740" s="6">
        <v>315</v>
      </c>
      <c r="E3740" s="6" t="s">
        <v>3627</v>
      </c>
      <c r="F3740" s="6">
        <v>11770</v>
      </c>
      <c r="G3740" s="6" t="s">
        <v>883</v>
      </c>
      <c r="H3740" s="6">
        <v>2</v>
      </c>
      <c r="I3740" s="6" t="s">
        <v>297</v>
      </c>
      <c r="J3740" s="6">
        <v>2</v>
      </c>
      <c r="K3740" s="6" t="s">
        <v>252</v>
      </c>
      <c r="L3740" s="8">
        <v>4</v>
      </c>
      <c r="M3740" s="6" t="s">
        <v>361</v>
      </c>
      <c r="N3740" s="6" t="s">
        <v>3530</v>
      </c>
      <c r="R3740" s="6" t="str">
        <f t="shared" si="58"/>
        <v>31315Xã Quyết Tiến22</v>
      </c>
    </row>
    <row r="3741" spans="1:18">
      <c r="A3741" s="6">
        <v>3740</v>
      </c>
      <c r="B3741" s="6">
        <v>31</v>
      </c>
      <c r="C3741" s="6" t="s">
        <v>3529</v>
      </c>
      <c r="D3741" s="6">
        <v>315</v>
      </c>
      <c r="E3741" s="6" t="s">
        <v>3627</v>
      </c>
      <c r="F3741" s="6">
        <v>11773</v>
      </c>
      <c r="G3741" s="6" t="s">
        <v>3631</v>
      </c>
      <c r="H3741" s="6">
        <v>2</v>
      </c>
      <c r="I3741" s="6" t="s">
        <v>297</v>
      </c>
      <c r="J3741" s="6">
        <v>2</v>
      </c>
      <c r="K3741" s="6" t="s">
        <v>252</v>
      </c>
      <c r="L3741" s="8">
        <v>4</v>
      </c>
      <c r="M3741" s="6" t="s">
        <v>361</v>
      </c>
      <c r="N3741" s="6" t="s">
        <v>3530</v>
      </c>
      <c r="R3741" s="6" t="str">
        <f t="shared" si="58"/>
        <v>31315Xã Khởi Nghĩa22</v>
      </c>
    </row>
    <row r="3742" spans="1:18">
      <c r="A3742" s="6">
        <v>3741</v>
      </c>
      <c r="B3742" s="6">
        <v>31</v>
      </c>
      <c r="C3742" s="6" t="s">
        <v>3529</v>
      </c>
      <c r="D3742" s="6">
        <v>315</v>
      </c>
      <c r="E3742" s="6" t="s">
        <v>3627</v>
      </c>
      <c r="F3742" s="6">
        <v>11776</v>
      </c>
      <c r="G3742" s="6" t="s">
        <v>3632</v>
      </c>
      <c r="H3742" s="6">
        <v>2</v>
      </c>
      <c r="I3742" s="6" t="s">
        <v>297</v>
      </c>
      <c r="J3742" s="6">
        <v>2</v>
      </c>
      <c r="K3742" s="6" t="s">
        <v>252</v>
      </c>
      <c r="L3742" s="8">
        <v>4</v>
      </c>
      <c r="M3742" s="6" t="s">
        <v>361</v>
      </c>
      <c r="N3742" s="6" t="s">
        <v>3530</v>
      </c>
      <c r="R3742" s="6" t="str">
        <f t="shared" si="58"/>
        <v>31315Xã Tiên Thanh22</v>
      </c>
    </row>
    <row r="3743" spans="1:18">
      <c r="A3743" s="6">
        <v>3742</v>
      </c>
      <c r="B3743" s="6">
        <v>31</v>
      </c>
      <c r="C3743" s="6" t="s">
        <v>3529</v>
      </c>
      <c r="D3743" s="6">
        <v>315</v>
      </c>
      <c r="E3743" s="6" t="s">
        <v>3627</v>
      </c>
      <c r="F3743" s="6">
        <v>11779</v>
      </c>
      <c r="G3743" s="6" t="s">
        <v>1376</v>
      </c>
      <c r="H3743" s="6">
        <v>2</v>
      </c>
      <c r="I3743" s="6" t="s">
        <v>297</v>
      </c>
      <c r="J3743" s="6">
        <v>2</v>
      </c>
      <c r="K3743" s="6" t="s">
        <v>252</v>
      </c>
      <c r="L3743" s="8">
        <v>4</v>
      </c>
      <c r="M3743" s="6" t="s">
        <v>361</v>
      </c>
      <c r="N3743" s="6" t="s">
        <v>3530</v>
      </c>
      <c r="R3743" s="6" t="str">
        <f t="shared" si="58"/>
        <v>31315Xã Cấp Tiến22</v>
      </c>
    </row>
    <row r="3744" spans="1:18">
      <c r="A3744" s="6">
        <v>3743</v>
      </c>
      <c r="B3744" s="6">
        <v>31</v>
      </c>
      <c r="C3744" s="6" t="s">
        <v>3529</v>
      </c>
      <c r="D3744" s="6">
        <v>315</v>
      </c>
      <c r="E3744" s="6" t="s">
        <v>3627</v>
      </c>
      <c r="F3744" s="6">
        <v>11782</v>
      </c>
      <c r="G3744" s="6" t="s">
        <v>1344</v>
      </c>
      <c r="H3744" s="6">
        <v>2</v>
      </c>
      <c r="I3744" s="6" t="s">
        <v>297</v>
      </c>
      <c r="J3744" s="6">
        <v>2</v>
      </c>
      <c r="K3744" s="6" t="s">
        <v>252</v>
      </c>
      <c r="L3744" s="8">
        <v>4</v>
      </c>
      <c r="M3744" s="6" t="s">
        <v>361</v>
      </c>
      <c r="N3744" s="6" t="s">
        <v>3530</v>
      </c>
      <c r="R3744" s="6" t="str">
        <f t="shared" si="58"/>
        <v>31315Xã Kiến Thiết22</v>
      </c>
    </row>
    <row r="3745" spans="1:18">
      <c r="A3745" s="6">
        <v>3744</v>
      </c>
      <c r="B3745" s="6">
        <v>31</v>
      </c>
      <c r="C3745" s="6" t="s">
        <v>3529</v>
      </c>
      <c r="D3745" s="6">
        <v>315</v>
      </c>
      <c r="E3745" s="6" t="s">
        <v>3627</v>
      </c>
      <c r="F3745" s="6">
        <v>11785</v>
      </c>
      <c r="G3745" s="6" t="s">
        <v>3633</v>
      </c>
      <c r="H3745" s="6">
        <v>2</v>
      </c>
      <c r="I3745" s="6" t="s">
        <v>297</v>
      </c>
      <c r="J3745" s="6">
        <v>2</v>
      </c>
      <c r="K3745" s="6" t="s">
        <v>252</v>
      </c>
      <c r="L3745" s="8">
        <v>4</v>
      </c>
      <c r="M3745" s="6" t="s">
        <v>361</v>
      </c>
      <c r="N3745" s="6" t="s">
        <v>3530</v>
      </c>
      <c r="R3745" s="6" t="str">
        <f t="shared" si="58"/>
        <v>31315Xã Đoàn Lập22</v>
      </c>
    </row>
    <row r="3746" spans="1:18">
      <c r="A3746" s="6">
        <v>3745</v>
      </c>
      <c r="B3746" s="6">
        <v>31</v>
      </c>
      <c r="C3746" s="6" t="s">
        <v>3529</v>
      </c>
      <c r="D3746" s="6">
        <v>315</v>
      </c>
      <c r="E3746" s="6" t="s">
        <v>3627</v>
      </c>
      <c r="F3746" s="6">
        <v>11788</v>
      </c>
      <c r="G3746" s="6" t="s">
        <v>1126</v>
      </c>
      <c r="H3746" s="6">
        <v>2</v>
      </c>
      <c r="I3746" s="6" t="s">
        <v>297</v>
      </c>
      <c r="J3746" s="6">
        <v>2</v>
      </c>
      <c r="K3746" s="6" t="s">
        <v>252</v>
      </c>
      <c r="L3746" s="8">
        <v>4</v>
      </c>
      <c r="M3746" s="6" t="s">
        <v>361</v>
      </c>
      <c r="N3746" s="6" t="s">
        <v>3530</v>
      </c>
      <c r="R3746" s="6" t="str">
        <f t="shared" si="58"/>
        <v>31315Xã Bạch Đằng22</v>
      </c>
    </row>
    <row r="3747" spans="1:18">
      <c r="A3747" s="6">
        <v>3746</v>
      </c>
      <c r="B3747" s="6">
        <v>31</v>
      </c>
      <c r="C3747" s="6" t="s">
        <v>3529</v>
      </c>
      <c r="D3747" s="6">
        <v>315</v>
      </c>
      <c r="E3747" s="6" t="s">
        <v>3627</v>
      </c>
      <c r="F3747" s="6">
        <v>11791</v>
      </c>
      <c r="G3747" s="6" t="s">
        <v>3491</v>
      </c>
      <c r="H3747" s="6">
        <v>2</v>
      </c>
      <c r="I3747" s="6" t="s">
        <v>297</v>
      </c>
      <c r="J3747" s="6">
        <v>2</v>
      </c>
      <c r="K3747" s="6" t="s">
        <v>252</v>
      </c>
      <c r="L3747" s="8">
        <v>4</v>
      </c>
      <c r="M3747" s="6" t="s">
        <v>361</v>
      </c>
      <c r="N3747" s="6" t="s">
        <v>3530</v>
      </c>
      <c r="R3747" s="6" t="str">
        <f t="shared" si="58"/>
        <v>31315Xã Quang Phục22</v>
      </c>
    </row>
    <row r="3748" spans="1:18">
      <c r="A3748" s="6">
        <v>3747</v>
      </c>
      <c r="B3748" s="6">
        <v>31</v>
      </c>
      <c r="C3748" s="6" t="s">
        <v>3529</v>
      </c>
      <c r="D3748" s="6">
        <v>315</v>
      </c>
      <c r="E3748" s="6" t="s">
        <v>3627</v>
      </c>
      <c r="F3748" s="6">
        <v>11794</v>
      </c>
      <c r="G3748" s="6" t="s">
        <v>3479</v>
      </c>
      <c r="H3748" s="6">
        <v>2</v>
      </c>
      <c r="I3748" s="6" t="s">
        <v>297</v>
      </c>
      <c r="J3748" s="6">
        <v>2</v>
      </c>
      <c r="K3748" s="6" t="s">
        <v>252</v>
      </c>
      <c r="L3748" s="8">
        <v>4</v>
      </c>
      <c r="M3748" s="6" t="s">
        <v>361</v>
      </c>
      <c r="N3748" s="6" t="s">
        <v>3530</v>
      </c>
      <c r="R3748" s="6" t="str">
        <f t="shared" si="58"/>
        <v>31315Xã Toàn Thắng22</v>
      </c>
    </row>
    <row r="3749" spans="1:18">
      <c r="A3749" s="6">
        <v>3748</v>
      </c>
      <c r="B3749" s="6">
        <v>31</v>
      </c>
      <c r="C3749" s="6" t="s">
        <v>3529</v>
      </c>
      <c r="D3749" s="6">
        <v>315</v>
      </c>
      <c r="E3749" s="6" t="s">
        <v>3627</v>
      </c>
      <c r="F3749" s="6">
        <v>11797</v>
      </c>
      <c r="G3749" s="6" t="s">
        <v>3634</v>
      </c>
      <c r="H3749" s="6">
        <v>2</v>
      </c>
      <c r="I3749" s="6" t="s">
        <v>297</v>
      </c>
      <c r="J3749" s="6">
        <v>2</v>
      </c>
      <c r="K3749" s="6" t="s">
        <v>252</v>
      </c>
      <c r="L3749" s="8">
        <v>4</v>
      </c>
      <c r="M3749" s="6" t="s">
        <v>361</v>
      </c>
      <c r="N3749" s="6" t="s">
        <v>3530</v>
      </c>
      <c r="R3749" s="6" t="str">
        <f t="shared" si="58"/>
        <v>31315Xã Tiên Thắng22</v>
      </c>
    </row>
    <row r="3750" spans="1:18">
      <c r="A3750" s="6">
        <v>3749</v>
      </c>
      <c r="B3750" s="6">
        <v>31</v>
      </c>
      <c r="C3750" s="6" t="s">
        <v>3529</v>
      </c>
      <c r="D3750" s="6">
        <v>315</v>
      </c>
      <c r="E3750" s="6" t="s">
        <v>3627</v>
      </c>
      <c r="F3750" s="6">
        <v>11800</v>
      </c>
      <c r="G3750" s="6" t="s">
        <v>3635</v>
      </c>
      <c r="H3750" s="6">
        <v>2</v>
      </c>
      <c r="I3750" s="6" t="s">
        <v>297</v>
      </c>
      <c r="J3750" s="6">
        <v>2</v>
      </c>
      <c r="K3750" s="6" t="s">
        <v>252</v>
      </c>
      <c r="L3750" s="8">
        <v>4</v>
      </c>
      <c r="M3750" s="6" t="s">
        <v>361</v>
      </c>
      <c r="N3750" s="6" t="s">
        <v>3530</v>
      </c>
      <c r="R3750" s="6" t="str">
        <f t="shared" si="58"/>
        <v>31315Xã Tiên Minh22</v>
      </c>
    </row>
    <row r="3751" spans="1:18">
      <c r="A3751" s="6">
        <v>3750</v>
      </c>
      <c r="B3751" s="6">
        <v>31</v>
      </c>
      <c r="C3751" s="6" t="s">
        <v>3529</v>
      </c>
      <c r="D3751" s="6">
        <v>315</v>
      </c>
      <c r="E3751" s="6" t="s">
        <v>3627</v>
      </c>
      <c r="F3751" s="6">
        <v>11803</v>
      </c>
      <c r="G3751" s="6" t="s">
        <v>3636</v>
      </c>
      <c r="H3751" s="6">
        <v>2</v>
      </c>
      <c r="I3751" s="6" t="s">
        <v>297</v>
      </c>
      <c r="J3751" s="6">
        <v>2</v>
      </c>
      <c r="K3751" s="6" t="s">
        <v>252</v>
      </c>
      <c r="L3751" s="8">
        <v>4</v>
      </c>
      <c r="M3751" s="6" t="s">
        <v>361</v>
      </c>
      <c r="N3751" s="6" t="s">
        <v>3530</v>
      </c>
      <c r="R3751" s="6" t="str">
        <f t="shared" si="58"/>
        <v>31315Xã Bắc Hưng22</v>
      </c>
    </row>
    <row r="3752" spans="1:18">
      <c r="A3752" s="6">
        <v>3751</v>
      </c>
      <c r="B3752" s="6">
        <v>31</v>
      </c>
      <c r="C3752" s="6" t="s">
        <v>3529</v>
      </c>
      <c r="D3752" s="6">
        <v>315</v>
      </c>
      <c r="E3752" s="6" t="s">
        <v>3627</v>
      </c>
      <c r="F3752" s="6">
        <v>11806</v>
      </c>
      <c r="G3752" s="6" t="s">
        <v>3389</v>
      </c>
      <c r="H3752" s="6">
        <v>2</v>
      </c>
      <c r="I3752" s="6" t="s">
        <v>297</v>
      </c>
      <c r="J3752" s="6">
        <v>2</v>
      </c>
      <c r="K3752" s="6" t="s">
        <v>252</v>
      </c>
      <c r="L3752" s="8">
        <v>4</v>
      </c>
      <c r="M3752" s="6" t="s">
        <v>361</v>
      </c>
      <c r="N3752" s="6" t="s">
        <v>3530</v>
      </c>
      <c r="R3752" s="6" t="str">
        <f t="shared" si="58"/>
        <v>31315Xã Nam Hưng22</v>
      </c>
    </row>
    <row r="3753" spans="1:18">
      <c r="A3753" s="6">
        <v>3752</v>
      </c>
      <c r="B3753" s="6">
        <v>31</v>
      </c>
      <c r="C3753" s="6" t="s">
        <v>3529</v>
      </c>
      <c r="D3753" s="6">
        <v>315</v>
      </c>
      <c r="E3753" s="6" t="s">
        <v>3627</v>
      </c>
      <c r="F3753" s="6">
        <v>11809</v>
      </c>
      <c r="G3753" s="6" t="s">
        <v>3464</v>
      </c>
      <c r="H3753" s="6">
        <v>2</v>
      </c>
      <c r="I3753" s="6" t="s">
        <v>297</v>
      </c>
      <c r="J3753" s="6">
        <v>2</v>
      </c>
      <c r="K3753" s="6" t="s">
        <v>252</v>
      </c>
      <c r="L3753" s="8">
        <v>4</v>
      </c>
      <c r="M3753" s="6" t="s">
        <v>361</v>
      </c>
      <c r="N3753" s="6" t="s">
        <v>3530</v>
      </c>
      <c r="R3753" s="6" t="str">
        <f t="shared" si="58"/>
        <v>31315Xã Hùng Thắng22</v>
      </c>
    </row>
    <row r="3754" spans="1:18">
      <c r="A3754" s="6">
        <v>3753</v>
      </c>
      <c r="B3754" s="6">
        <v>31</v>
      </c>
      <c r="C3754" s="6" t="s">
        <v>3529</v>
      </c>
      <c r="D3754" s="6">
        <v>315</v>
      </c>
      <c r="E3754" s="6" t="s">
        <v>3627</v>
      </c>
      <c r="F3754" s="6">
        <v>11812</v>
      </c>
      <c r="G3754" s="6" t="s">
        <v>3637</v>
      </c>
      <c r="H3754" s="6">
        <v>2</v>
      </c>
      <c r="I3754" s="6" t="s">
        <v>297</v>
      </c>
      <c r="J3754" s="6">
        <v>2</v>
      </c>
      <c r="K3754" s="6" t="s">
        <v>252</v>
      </c>
      <c r="L3754" s="8">
        <v>4</v>
      </c>
      <c r="M3754" s="6" t="s">
        <v>361</v>
      </c>
      <c r="N3754" s="6" t="s">
        <v>3530</v>
      </c>
      <c r="R3754" s="6" t="str">
        <f t="shared" si="58"/>
        <v>31315Xã Tây Hưng22</v>
      </c>
    </row>
    <row r="3755" spans="1:18">
      <c r="A3755" s="6">
        <v>3754</v>
      </c>
      <c r="B3755" s="6">
        <v>31</v>
      </c>
      <c r="C3755" s="6" t="s">
        <v>3529</v>
      </c>
      <c r="D3755" s="6">
        <v>315</v>
      </c>
      <c r="E3755" s="6" t="s">
        <v>3627</v>
      </c>
      <c r="F3755" s="6">
        <v>11815</v>
      </c>
      <c r="G3755" s="6" t="s">
        <v>2820</v>
      </c>
      <c r="H3755" s="6">
        <v>2</v>
      </c>
      <c r="I3755" s="6" t="s">
        <v>297</v>
      </c>
      <c r="J3755" s="6">
        <v>2</v>
      </c>
      <c r="K3755" s="6" t="s">
        <v>252</v>
      </c>
      <c r="L3755" s="8">
        <v>4</v>
      </c>
      <c r="M3755" s="6" t="s">
        <v>361</v>
      </c>
      <c r="N3755" s="6" t="s">
        <v>3530</v>
      </c>
      <c r="R3755" s="6" t="str">
        <f t="shared" si="58"/>
        <v>31315Xã Đông Hưng22</v>
      </c>
    </row>
    <row r="3756" spans="1:18">
      <c r="A3756" s="6">
        <v>3755</v>
      </c>
      <c r="B3756" s="6">
        <v>31</v>
      </c>
      <c r="C3756" s="6" t="s">
        <v>3529</v>
      </c>
      <c r="D3756" s="6">
        <v>315</v>
      </c>
      <c r="E3756" s="6" t="s">
        <v>3627</v>
      </c>
      <c r="F3756" s="6">
        <v>11821</v>
      </c>
      <c r="G3756" s="6" t="s">
        <v>1320</v>
      </c>
      <c r="H3756" s="6">
        <v>2</v>
      </c>
      <c r="I3756" s="6" t="s">
        <v>297</v>
      </c>
      <c r="J3756" s="6">
        <v>2</v>
      </c>
      <c r="K3756" s="6" t="s">
        <v>252</v>
      </c>
      <c r="L3756" s="8">
        <v>4</v>
      </c>
      <c r="M3756" s="6" t="s">
        <v>361</v>
      </c>
      <c r="N3756" s="6" t="s">
        <v>3530</v>
      </c>
      <c r="R3756" s="6" t="str">
        <f t="shared" si="58"/>
        <v>31315Xã Vinh Quang22</v>
      </c>
    </row>
    <row r="3757" spans="1:18">
      <c r="A3757" s="6">
        <v>3756</v>
      </c>
      <c r="B3757" s="6">
        <v>31</v>
      </c>
      <c r="C3757" s="6" t="s">
        <v>3529</v>
      </c>
      <c r="D3757" s="6">
        <v>316</v>
      </c>
      <c r="E3757" s="6" t="s">
        <v>3638</v>
      </c>
      <c r="F3757" s="6">
        <v>11824</v>
      </c>
      <c r="G3757" s="6" t="s">
        <v>3639</v>
      </c>
      <c r="H3757" s="6">
        <v>1</v>
      </c>
      <c r="I3757" s="6" t="s">
        <v>251</v>
      </c>
      <c r="J3757" s="6">
        <v>2</v>
      </c>
      <c r="K3757" s="6" t="s">
        <v>252</v>
      </c>
      <c r="L3757" s="8">
        <v>3</v>
      </c>
      <c r="M3757" s="6" t="s">
        <v>359</v>
      </c>
      <c r="N3757" s="6" t="s">
        <v>3530</v>
      </c>
      <c r="R3757" s="6" t="str">
        <f t="shared" si="58"/>
        <v>31316Thị trấn Vĩnh Bảo12</v>
      </c>
    </row>
    <row r="3758" spans="1:18">
      <c r="A3758" s="6">
        <v>3757</v>
      </c>
      <c r="B3758" s="6">
        <v>31</v>
      </c>
      <c r="C3758" s="6" t="s">
        <v>3529</v>
      </c>
      <c r="D3758" s="6">
        <v>316</v>
      </c>
      <c r="E3758" s="6" t="s">
        <v>3638</v>
      </c>
      <c r="F3758" s="6">
        <v>11827</v>
      </c>
      <c r="G3758" s="6" t="s">
        <v>722</v>
      </c>
      <c r="H3758" s="6">
        <v>2</v>
      </c>
      <c r="I3758" s="6" t="s">
        <v>297</v>
      </c>
      <c r="J3758" s="6">
        <v>2</v>
      </c>
      <c r="K3758" s="6" t="s">
        <v>252</v>
      </c>
      <c r="L3758" s="8">
        <v>4</v>
      </c>
      <c r="M3758" s="6" t="s">
        <v>361</v>
      </c>
      <c r="N3758" s="6" t="s">
        <v>3530</v>
      </c>
      <c r="R3758" s="6" t="str">
        <f t="shared" si="58"/>
        <v>31316Xã Dũng Tiến22</v>
      </c>
    </row>
    <row r="3759" spans="1:18">
      <c r="A3759" s="6">
        <v>3758</v>
      </c>
      <c r="B3759" s="6">
        <v>31</v>
      </c>
      <c r="C3759" s="6" t="s">
        <v>3529</v>
      </c>
      <c r="D3759" s="6">
        <v>316</v>
      </c>
      <c r="E3759" s="6" t="s">
        <v>3638</v>
      </c>
      <c r="F3759" s="6">
        <v>11830</v>
      </c>
      <c r="G3759" s="6" t="s">
        <v>3640</v>
      </c>
      <c r="H3759" s="6">
        <v>2</v>
      </c>
      <c r="I3759" s="6" t="s">
        <v>297</v>
      </c>
      <c r="J3759" s="6">
        <v>2</v>
      </c>
      <c r="K3759" s="6" t="s">
        <v>252</v>
      </c>
      <c r="L3759" s="8">
        <v>4</v>
      </c>
      <c r="M3759" s="6" t="s">
        <v>361</v>
      </c>
      <c r="N3759" s="6" t="s">
        <v>3530</v>
      </c>
      <c r="R3759" s="6" t="str">
        <f t="shared" si="58"/>
        <v>31316Xã Giang Biên22</v>
      </c>
    </row>
    <row r="3760" spans="1:18">
      <c r="A3760" s="6">
        <v>3759</v>
      </c>
      <c r="B3760" s="6">
        <v>31</v>
      </c>
      <c r="C3760" s="6" t="s">
        <v>3529</v>
      </c>
      <c r="D3760" s="6">
        <v>316</v>
      </c>
      <c r="E3760" s="6" t="s">
        <v>3638</v>
      </c>
      <c r="F3760" s="6">
        <v>11833</v>
      </c>
      <c r="G3760" s="6" t="s">
        <v>3641</v>
      </c>
      <c r="H3760" s="6">
        <v>2</v>
      </c>
      <c r="I3760" s="6" t="s">
        <v>297</v>
      </c>
      <c r="J3760" s="6">
        <v>2</v>
      </c>
      <c r="K3760" s="6" t="s">
        <v>252</v>
      </c>
      <c r="L3760" s="8">
        <v>4</v>
      </c>
      <c r="M3760" s="6" t="s">
        <v>361</v>
      </c>
      <c r="N3760" s="6" t="s">
        <v>3530</v>
      </c>
      <c r="R3760" s="6" t="str">
        <f t="shared" si="58"/>
        <v>31316Xã Thắng Thuỷ22</v>
      </c>
    </row>
    <row r="3761" spans="1:18">
      <c r="A3761" s="6">
        <v>3760</v>
      </c>
      <c r="B3761" s="6">
        <v>31</v>
      </c>
      <c r="C3761" s="6" t="s">
        <v>3529</v>
      </c>
      <c r="D3761" s="6">
        <v>316</v>
      </c>
      <c r="E3761" s="6" t="s">
        <v>3638</v>
      </c>
      <c r="F3761" s="6">
        <v>11836</v>
      </c>
      <c r="G3761" s="6" t="s">
        <v>3642</v>
      </c>
      <c r="H3761" s="6">
        <v>2</v>
      </c>
      <c r="I3761" s="6" t="s">
        <v>297</v>
      </c>
      <c r="J3761" s="6">
        <v>2</v>
      </c>
      <c r="K3761" s="6" t="s">
        <v>252</v>
      </c>
      <c r="L3761" s="8">
        <v>4</v>
      </c>
      <c r="M3761" s="6" t="s">
        <v>361</v>
      </c>
      <c r="N3761" s="6" t="s">
        <v>3530</v>
      </c>
      <c r="R3761" s="6" t="str">
        <f t="shared" si="58"/>
        <v>31316Xã Trung Lập22</v>
      </c>
    </row>
    <row r="3762" spans="1:18">
      <c r="A3762" s="6">
        <v>3761</v>
      </c>
      <c r="B3762" s="6">
        <v>31</v>
      </c>
      <c r="C3762" s="6" t="s">
        <v>3529</v>
      </c>
      <c r="D3762" s="6">
        <v>316</v>
      </c>
      <c r="E3762" s="6" t="s">
        <v>3638</v>
      </c>
      <c r="F3762" s="6">
        <v>11839</v>
      </c>
      <c r="G3762" s="6" t="s">
        <v>1505</v>
      </c>
      <c r="H3762" s="6">
        <v>2</v>
      </c>
      <c r="I3762" s="6" t="s">
        <v>297</v>
      </c>
      <c r="J3762" s="6">
        <v>2</v>
      </c>
      <c r="K3762" s="6" t="s">
        <v>252</v>
      </c>
      <c r="L3762" s="8">
        <v>4</v>
      </c>
      <c r="M3762" s="6" t="s">
        <v>361</v>
      </c>
      <c r="N3762" s="6" t="s">
        <v>3530</v>
      </c>
      <c r="R3762" s="6" t="str">
        <f t="shared" si="58"/>
        <v>31316Xã Việt Tiến22</v>
      </c>
    </row>
    <row r="3763" spans="1:18">
      <c r="A3763" s="6">
        <v>3762</v>
      </c>
      <c r="B3763" s="6">
        <v>31</v>
      </c>
      <c r="C3763" s="6" t="s">
        <v>3529</v>
      </c>
      <c r="D3763" s="6">
        <v>316</v>
      </c>
      <c r="E3763" s="6" t="s">
        <v>3638</v>
      </c>
      <c r="F3763" s="6">
        <v>11842</v>
      </c>
      <c r="G3763" s="6" t="s">
        <v>2867</v>
      </c>
      <c r="H3763" s="6">
        <v>2</v>
      </c>
      <c r="I3763" s="6" t="s">
        <v>297</v>
      </c>
      <c r="J3763" s="6">
        <v>2</v>
      </c>
      <c r="K3763" s="6" t="s">
        <v>252</v>
      </c>
      <c r="L3763" s="8">
        <v>4</v>
      </c>
      <c r="M3763" s="6" t="s">
        <v>361</v>
      </c>
      <c r="N3763" s="6" t="s">
        <v>3530</v>
      </c>
      <c r="R3763" s="6" t="str">
        <f t="shared" si="58"/>
        <v>31316Xã Vĩnh An22</v>
      </c>
    </row>
    <row r="3764" spans="1:18">
      <c r="A3764" s="6">
        <v>3763</v>
      </c>
      <c r="B3764" s="6">
        <v>31</v>
      </c>
      <c r="C3764" s="6" t="s">
        <v>3529</v>
      </c>
      <c r="D3764" s="6">
        <v>316</v>
      </c>
      <c r="E3764" s="6" t="s">
        <v>3638</v>
      </c>
      <c r="F3764" s="6">
        <v>11845</v>
      </c>
      <c r="G3764" s="6" t="s">
        <v>3643</v>
      </c>
      <c r="H3764" s="6">
        <v>2</v>
      </c>
      <c r="I3764" s="6" t="s">
        <v>297</v>
      </c>
      <c r="J3764" s="6">
        <v>2</v>
      </c>
      <c r="K3764" s="6" t="s">
        <v>252</v>
      </c>
      <c r="L3764" s="8">
        <v>4</v>
      </c>
      <c r="M3764" s="6" t="s">
        <v>361</v>
      </c>
      <c r="N3764" s="6" t="s">
        <v>3530</v>
      </c>
      <c r="R3764" s="6" t="str">
        <f t="shared" si="58"/>
        <v>31316Xã Vĩnh Long22</v>
      </c>
    </row>
    <row r="3765" spans="1:18">
      <c r="A3765" s="6">
        <v>3764</v>
      </c>
      <c r="B3765" s="6">
        <v>31</v>
      </c>
      <c r="C3765" s="6" t="s">
        <v>3529</v>
      </c>
      <c r="D3765" s="6">
        <v>316</v>
      </c>
      <c r="E3765" s="6" t="s">
        <v>3638</v>
      </c>
      <c r="F3765" s="6">
        <v>11848</v>
      </c>
      <c r="G3765" s="6" t="s">
        <v>3644</v>
      </c>
      <c r="H3765" s="6">
        <v>2</v>
      </c>
      <c r="I3765" s="6" t="s">
        <v>297</v>
      </c>
      <c r="J3765" s="6">
        <v>2</v>
      </c>
      <c r="K3765" s="6" t="s">
        <v>252</v>
      </c>
      <c r="L3765" s="8">
        <v>4</v>
      </c>
      <c r="M3765" s="6" t="s">
        <v>361</v>
      </c>
      <c r="N3765" s="6" t="s">
        <v>3530</v>
      </c>
      <c r="R3765" s="6" t="str">
        <f t="shared" si="58"/>
        <v>31316Xã Hiệp Hoà22</v>
      </c>
    </row>
    <row r="3766" spans="1:18">
      <c r="A3766" s="6">
        <v>3765</v>
      </c>
      <c r="B3766" s="6">
        <v>31</v>
      </c>
      <c r="C3766" s="6" t="s">
        <v>3529</v>
      </c>
      <c r="D3766" s="6">
        <v>316</v>
      </c>
      <c r="E3766" s="6" t="s">
        <v>3638</v>
      </c>
      <c r="F3766" s="6">
        <v>11851</v>
      </c>
      <c r="G3766" s="6" t="s">
        <v>803</v>
      </c>
      <c r="H3766" s="6">
        <v>2</v>
      </c>
      <c r="I3766" s="6" t="s">
        <v>297</v>
      </c>
      <c r="J3766" s="6">
        <v>2</v>
      </c>
      <c r="K3766" s="6" t="s">
        <v>252</v>
      </c>
      <c r="L3766" s="8">
        <v>4</v>
      </c>
      <c r="M3766" s="6" t="s">
        <v>361</v>
      </c>
      <c r="N3766" s="6" t="s">
        <v>3530</v>
      </c>
      <c r="R3766" s="6" t="str">
        <f t="shared" si="58"/>
        <v>31316Xã Hùng Tiến22</v>
      </c>
    </row>
    <row r="3767" spans="1:18">
      <c r="A3767" s="6">
        <v>3766</v>
      </c>
      <c r="B3767" s="6">
        <v>31</v>
      </c>
      <c r="C3767" s="6" t="s">
        <v>3529</v>
      </c>
      <c r="D3767" s="6">
        <v>316</v>
      </c>
      <c r="E3767" s="6" t="s">
        <v>3638</v>
      </c>
      <c r="F3767" s="6">
        <v>11854</v>
      </c>
      <c r="G3767" s="6" t="s">
        <v>3602</v>
      </c>
      <c r="H3767" s="6">
        <v>2</v>
      </c>
      <c r="I3767" s="6" t="s">
        <v>297</v>
      </c>
      <c r="J3767" s="6">
        <v>2</v>
      </c>
      <c r="K3767" s="6" t="s">
        <v>252</v>
      </c>
      <c r="L3767" s="8">
        <v>4</v>
      </c>
      <c r="M3767" s="6" t="s">
        <v>361</v>
      </c>
      <c r="N3767" s="6" t="s">
        <v>3530</v>
      </c>
      <c r="R3767" s="6" t="str">
        <f t="shared" si="58"/>
        <v>31316Xã An Hoà22</v>
      </c>
    </row>
    <row r="3768" spans="1:18">
      <c r="A3768" s="6">
        <v>3767</v>
      </c>
      <c r="B3768" s="6">
        <v>31</v>
      </c>
      <c r="C3768" s="6" t="s">
        <v>3529</v>
      </c>
      <c r="D3768" s="6">
        <v>316</v>
      </c>
      <c r="E3768" s="6" t="s">
        <v>3638</v>
      </c>
      <c r="F3768" s="6">
        <v>11857</v>
      </c>
      <c r="G3768" s="6" t="s">
        <v>366</v>
      </c>
      <c r="H3768" s="6">
        <v>2</v>
      </c>
      <c r="I3768" s="6" t="s">
        <v>297</v>
      </c>
      <c r="J3768" s="6">
        <v>2</v>
      </c>
      <c r="K3768" s="6" t="s">
        <v>252</v>
      </c>
      <c r="L3768" s="8">
        <v>4</v>
      </c>
      <c r="M3768" s="6" t="s">
        <v>361</v>
      </c>
      <c r="N3768" s="6" t="s">
        <v>3530</v>
      </c>
      <c r="R3768" s="6" t="str">
        <f t="shared" si="58"/>
        <v>31316Xã Tân Hưng22</v>
      </c>
    </row>
    <row r="3769" spans="1:18">
      <c r="A3769" s="6">
        <v>3768</v>
      </c>
      <c r="B3769" s="6">
        <v>31</v>
      </c>
      <c r="C3769" s="6" t="s">
        <v>3529</v>
      </c>
      <c r="D3769" s="6">
        <v>316</v>
      </c>
      <c r="E3769" s="6" t="s">
        <v>3638</v>
      </c>
      <c r="F3769" s="6">
        <v>11860</v>
      </c>
      <c r="G3769" s="6" t="s">
        <v>2510</v>
      </c>
      <c r="H3769" s="6">
        <v>2</v>
      </c>
      <c r="I3769" s="6" t="s">
        <v>297</v>
      </c>
      <c r="J3769" s="6">
        <v>2</v>
      </c>
      <c r="K3769" s="6" t="s">
        <v>252</v>
      </c>
      <c r="L3769" s="8">
        <v>4</v>
      </c>
      <c r="M3769" s="6" t="s">
        <v>361</v>
      </c>
      <c r="N3769" s="6" t="s">
        <v>3530</v>
      </c>
      <c r="R3769" s="6" t="str">
        <f t="shared" si="58"/>
        <v>31316Xã Tân Liên22</v>
      </c>
    </row>
    <row r="3770" spans="1:18">
      <c r="A3770" s="6">
        <v>3769</v>
      </c>
      <c r="B3770" s="6">
        <v>31</v>
      </c>
      <c r="C3770" s="6" t="s">
        <v>3529</v>
      </c>
      <c r="D3770" s="6">
        <v>316</v>
      </c>
      <c r="E3770" s="6" t="s">
        <v>3638</v>
      </c>
      <c r="F3770" s="6">
        <v>11863</v>
      </c>
      <c r="G3770" s="6" t="s">
        <v>3645</v>
      </c>
      <c r="H3770" s="6">
        <v>2</v>
      </c>
      <c r="I3770" s="6" t="s">
        <v>297</v>
      </c>
      <c r="J3770" s="6">
        <v>2</v>
      </c>
      <c r="K3770" s="6" t="s">
        <v>252</v>
      </c>
      <c r="L3770" s="8">
        <v>4</v>
      </c>
      <c r="M3770" s="6" t="s">
        <v>361</v>
      </c>
      <c r="N3770" s="6" t="s">
        <v>3530</v>
      </c>
      <c r="R3770" s="6" t="str">
        <f t="shared" si="58"/>
        <v>31316Xã Nhân Hoà22</v>
      </c>
    </row>
    <row r="3771" spans="1:18">
      <c r="A3771" s="6">
        <v>3770</v>
      </c>
      <c r="B3771" s="6">
        <v>31</v>
      </c>
      <c r="C3771" s="6" t="s">
        <v>3529</v>
      </c>
      <c r="D3771" s="6">
        <v>316</v>
      </c>
      <c r="E3771" s="6" t="s">
        <v>3638</v>
      </c>
      <c r="F3771" s="6">
        <v>11866</v>
      </c>
      <c r="G3771" s="6" t="s">
        <v>1395</v>
      </c>
      <c r="H3771" s="6">
        <v>2</v>
      </c>
      <c r="I3771" s="6" t="s">
        <v>297</v>
      </c>
      <c r="J3771" s="6">
        <v>2</v>
      </c>
      <c r="K3771" s="6" t="s">
        <v>252</v>
      </c>
      <c r="L3771" s="8">
        <v>4</v>
      </c>
      <c r="M3771" s="6" t="s">
        <v>361</v>
      </c>
      <c r="N3771" s="6" t="s">
        <v>3530</v>
      </c>
      <c r="R3771" s="6" t="str">
        <f t="shared" si="58"/>
        <v>31316Xã Tam Đa22</v>
      </c>
    </row>
    <row r="3772" spans="1:18">
      <c r="A3772" s="6">
        <v>3771</v>
      </c>
      <c r="B3772" s="6">
        <v>31</v>
      </c>
      <c r="C3772" s="6" t="s">
        <v>3529</v>
      </c>
      <c r="D3772" s="6">
        <v>316</v>
      </c>
      <c r="E3772" s="6" t="s">
        <v>3638</v>
      </c>
      <c r="F3772" s="6">
        <v>11869</v>
      </c>
      <c r="G3772" s="6" t="s">
        <v>3646</v>
      </c>
      <c r="H3772" s="6">
        <v>2</v>
      </c>
      <c r="I3772" s="6" t="s">
        <v>297</v>
      </c>
      <c r="J3772" s="6">
        <v>2</v>
      </c>
      <c r="K3772" s="6" t="s">
        <v>252</v>
      </c>
      <c r="L3772" s="8">
        <v>4</v>
      </c>
      <c r="M3772" s="6" t="s">
        <v>361</v>
      </c>
      <c r="N3772" s="6" t="s">
        <v>3530</v>
      </c>
      <c r="R3772" s="6" t="str">
        <f t="shared" si="58"/>
        <v>31316Xã Hưng Nhân22</v>
      </c>
    </row>
    <row r="3773" spans="1:18">
      <c r="A3773" s="6">
        <v>3772</v>
      </c>
      <c r="B3773" s="6">
        <v>31</v>
      </c>
      <c r="C3773" s="6" t="s">
        <v>3529</v>
      </c>
      <c r="D3773" s="6">
        <v>316</v>
      </c>
      <c r="E3773" s="6" t="s">
        <v>3638</v>
      </c>
      <c r="F3773" s="6">
        <v>11872</v>
      </c>
      <c r="G3773" s="6" t="s">
        <v>1320</v>
      </c>
      <c r="H3773" s="6">
        <v>2</v>
      </c>
      <c r="I3773" s="6" t="s">
        <v>297</v>
      </c>
      <c r="J3773" s="6">
        <v>2</v>
      </c>
      <c r="K3773" s="6" t="s">
        <v>252</v>
      </c>
      <c r="L3773" s="8">
        <v>4</v>
      </c>
      <c r="M3773" s="6" t="s">
        <v>361</v>
      </c>
      <c r="N3773" s="6" t="s">
        <v>3530</v>
      </c>
      <c r="R3773" s="6" t="str">
        <f t="shared" si="58"/>
        <v>31316Xã Vinh Quang22</v>
      </c>
    </row>
    <row r="3774" spans="1:18">
      <c r="A3774" s="6">
        <v>3773</v>
      </c>
      <c r="B3774" s="6">
        <v>31</v>
      </c>
      <c r="C3774" s="6" t="s">
        <v>3529</v>
      </c>
      <c r="D3774" s="6">
        <v>316</v>
      </c>
      <c r="E3774" s="6" t="s">
        <v>3638</v>
      </c>
      <c r="F3774" s="6">
        <v>11875</v>
      </c>
      <c r="G3774" s="6" t="s">
        <v>3647</v>
      </c>
      <c r="H3774" s="6">
        <v>2</v>
      </c>
      <c r="I3774" s="6" t="s">
        <v>297</v>
      </c>
      <c r="J3774" s="6">
        <v>2</v>
      </c>
      <c r="K3774" s="6" t="s">
        <v>252</v>
      </c>
      <c r="L3774" s="8">
        <v>4</v>
      </c>
      <c r="M3774" s="6" t="s">
        <v>361</v>
      </c>
      <c r="N3774" s="6" t="s">
        <v>3530</v>
      </c>
      <c r="R3774" s="6" t="str">
        <f t="shared" si="58"/>
        <v>31316Xã Đồng Minh22</v>
      </c>
    </row>
    <row r="3775" spans="1:18">
      <c r="A3775" s="6">
        <v>3774</v>
      </c>
      <c r="B3775" s="6">
        <v>31</v>
      </c>
      <c r="C3775" s="6" t="s">
        <v>3529</v>
      </c>
      <c r="D3775" s="6">
        <v>316</v>
      </c>
      <c r="E3775" s="6" t="s">
        <v>3638</v>
      </c>
      <c r="F3775" s="6">
        <v>11878</v>
      </c>
      <c r="G3775" s="6" t="s">
        <v>2024</v>
      </c>
      <c r="H3775" s="6">
        <v>2</v>
      </c>
      <c r="I3775" s="6" t="s">
        <v>297</v>
      </c>
      <c r="J3775" s="6">
        <v>2</v>
      </c>
      <c r="K3775" s="6" t="s">
        <v>252</v>
      </c>
      <c r="L3775" s="8">
        <v>4</v>
      </c>
      <c r="M3775" s="6" t="s">
        <v>361</v>
      </c>
      <c r="N3775" s="6" t="s">
        <v>3530</v>
      </c>
      <c r="R3775" s="6" t="str">
        <f t="shared" si="58"/>
        <v>31316Xã Thanh Lương22</v>
      </c>
    </row>
    <row r="3776" spans="1:18">
      <c r="A3776" s="6">
        <v>3775</v>
      </c>
      <c r="B3776" s="6">
        <v>31</v>
      </c>
      <c r="C3776" s="6" t="s">
        <v>3529</v>
      </c>
      <c r="D3776" s="6">
        <v>316</v>
      </c>
      <c r="E3776" s="6" t="s">
        <v>3638</v>
      </c>
      <c r="F3776" s="6">
        <v>11881</v>
      </c>
      <c r="G3776" s="6" t="s">
        <v>3648</v>
      </c>
      <c r="H3776" s="6">
        <v>2</v>
      </c>
      <c r="I3776" s="6" t="s">
        <v>297</v>
      </c>
      <c r="J3776" s="6">
        <v>2</v>
      </c>
      <c r="K3776" s="6" t="s">
        <v>252</v>
      </c>
      <c r="L3776" s="8">
        <v>4</v>
      </c>
      <c r="M3776" s="6" t="s">
        <v>361</v>
      </c>
      <c r="N3776" s="6" t="s">
        <v>3530</v>
      </c>
      <c r="R3776" s="6" t="str">
        <f t="shared" si="58"/>
        <v>31316Xã Liên Am22</v>
      </c>
    </row>
    <row r="3777" spans="1:18">
      <c r="A3777" s="6">
        <v>3776</v>
      </c>
      <c r="B3777" s="6">
        <v>31</v>
      </c>
      <c r="C3777" s="6" t="s">
        <v>3529</v>
      </c>
      <c r="D3777" s="6">
        <v>316</v>
      </c>
      <c r="E3777" s="6" t="s">
        <v>3638</v>
      </c>
      <c r="F3777" s="6">
        <v>11884</v>
      </c>
      <c r="G3777" s="6" t="s">
        <v>3649</v>
      </c>
      <c r="H3777" s="6">
        <v>2</v>
      </c>
      <c r="I3777" s="6" t="s">
        <v>297</v>
      </c>
      <c r="J3777" s="6">
        <v>2</v>
      </c>
      <c r="K3777" s="6" t="s">
        <v>252</v>
      </c>
      <c r="L3777" s="8">
        <v>4</v>
      </c>
      <c r="M3777" s="6" t="s">
        <v>361</v>
      </c>
      <c r="N3777" s="6" t="s">
        <v>3530</v>
      </c>
      <c r="R3777" s="6" t="str">
        <f t="shared" si="58"/>
        <v>31316Xã Lý Học22</v>
      </c>
    </row>
    <row r="3778" spans="1:18">
      <c r="A3778" s="6">
        <v>3777</v>
      </c>
      <c r="B3778" s="6">
        <v>31</v>
      </c>
      <c r="C3778" s="6" t="s">
        <v>3529</v>
      </c>
      <c r="D3778" s="6">
        <v>316</v>
      </c>
      <c r="E3778" s="6" t="s">
        <v>3638</v>
      </c>
      <c r="F3778" s="6">
        <v>11887</v>
      </c>
      <c r="G3778" s="6" t="s">
        <v>3650</v>
      </c>
      <c r="H3778" s="6">
        <v>2</v>
      </c>
      <c r="I3778" s="6" t="s">
        <v>297</v>
      </c>
      <c r="J3778" s="6">
        <v>2</v>
      </c>
      <c r="K3778" s="6" t="s">
        <v>252</v>
      </c>
      <c r="L3778" s="8">
        <v>4</v>
      </c>
      <c r="M3778" s="6" t="s">
        <v>361</v>
      </c>
      <c r="N3778" s="6" t="s">
        <v>3530</v>
      </c>
      <c r="R3778" s="6" t="str">
        <f t="shared" si="58"/>
        <v>31316Xã Tam Cường22</v>
      </c>
    </row>
    <row r="3779" spans="1:18">
      <c r="A3779" s="6">
        <v>3778</v>
      </c>
      <c r="B3779" s="6">
        <v>31</v>
      </c>
      <c r="C3779" s="6" t="s">
        <v>3529</v>
      </c>
      <c r="D3779" s="6">
        <v>316</v>
      </c>
      <c r="E3779" s="6" t="s">
        <v>3638</v>
      </c>
      <c r="F3779" s="6">
        <v>11890</v>
      </c>
      <c r="G3779" s="6" t="s">
        <v>3584</v>
      </c>
      <c r="H3779" s="6">
        <v>2</v>
      </c>
      <c r="I3779" s="6" t="s">
        <v>297</v>
      </c>
      <c r="J3779" s="6">
        <v>2</v>
      </c>
      <c r="K3779" s="6" t="s">
        <v>252</v>
      </c>
      <c r="L3779" s="8">
        <v>4</v>
      </c>
      <c r="M3779" s="6" t="s">
        <v>361</v>
      </c>
      <c r="N3779" s="6" t="s">
        <v>3530</v>
      </c>
      <c r="R3779" s="6" t="str">
        <f t="shared" ref="R3779:R3842" si="59">CONCATENATE(B3779,D3779,G3779,H3779,J3779)</f>
        <v>31316Xã Hoà Bình22</v>
      </c>
    </row>
    <row r="3780" spans="1:18">
      <c r="A3780" s="6">
        <v>3779</v>
      </c>
      <c r="B3780" s="6">
        <v>31</v>
      </c>
      <c r="C3780" s="6" t="s">
        <v>3529</v>
      </c>
      <c r="D3780" s="6">
        <v>316</v>
      </c>
      <c r="E3780" s="6" t="s">
        <v>3638</v>
      </c>
      <c r="F3780" s="6">
        <v>11893</v>
      </c>
      <c r="G3780" s="6" t="s">
        <v>481</v>
      </c>
      <c r="H3780" s="6">
        <v>2</v>
      </c>
      <c r="I3780" s="6" t="s">
        <v>297</v>
      </c>
      <c r="J3780" s="6">
        <v>2</v>
      </c>
      <c r="K3780" s="6" t="s">
        <v>252</v>
      </c>
      <c r="L3780" s="8">
        <v>4</v>
      </c>
      <c r="M3780" s="6" t="s">
        <v>361</v>
      </c>
      <c r="N3780" s="6" t="s">
        <v>3530</v>
      </c>
      <c r="R3780" s="6" t="str">
        <f t="shared" si="59"/>
        <v>31316Xã Tiền Phong22</v>
      </c>
    </row>
    <row r="3781" spans="1:18">
      <c r="A3781" s="6">
        <v>3780</v>
      </c>
      <c r="B3781" s="6">
        <v>31</v>
      </c>
      <c r="C3781" s="6" t="s">
        <v>3529</v>
      </c>
      <c r="D3781" s="6">
        <v>316</v>
      </c>
      <c r="E3781" s="6" t="s">
        <v>3638</v>
      </c>
      <c r="F3781" s="6">
        <v>11896</v>
      </c>
      <c r="G3781" s="6" t="s">
        <v>1022</v>
      </c>
      <c r="H3781" s="6">
        <v>2</v>
      </c>
      <c r="I3781" s="6" t="s">
        <v>297</v>
      </c>
      <c r="J3781" s="6">
        <v>2</v>
      </c>
      <c r="K3781" s="6" t="s">
        <v>252</v>
      </c>
      <c r="L3781" s="8">
        <v>4</v>
      </c>
      <c r="M3781" s="6" t="s">
        <v>361</v>
      </c>
      <c r="N3781" s="6" t="s">
        <v>3530</v>
      </c>
      <c r="R3781" s="6" t="str">
        <f t="shared" si="59"/>
        <v>31316Xã Vĩnh Phong22</v>
      </c>
    </row>
    <row r="3782" spans="1:18">
      <c r="A3782" s="6">
        <v>3781</v>
      </c>
      <c r="B3782" s="6">
        <v>31</v>
      </c>
      <c r="C3782" s="6" t="s">
        <v>3529</v>
      </c>
      <c r="D3782" s="6">
        <v>316</v>
      </c>
      <c r="E3782" s="6" t="s">
        <v>3638</v>
      </c>
      <c r="F3782" s="6">
        <v>11899</v>
      </c>
      <c r="G3782" s="6" t="s">
        <v>3651</v>
      </c>
      <c r="H3782" s="6">
        <v>2</v>
      </c>
      <c r="I3782" s="6" t="s">
        <v>297</v>
      </c>
      <c r="J3782" s="6">
        <v>2</v>
      </c>
      <c r="K3782" s="6" t="s">
        <v>252</v>
      </c>
      <c r="L3782" s="8">
        <v>4</v>
      </c>
      <c r="M3782" s="6" t="s">
        <v>361</v>
      </c>
      <c r="N3782" s="6" t="s">
        <v>3530</v>
      </c>
      <c r="R3782" s="6" t="str">
        <f t="shared" si="59"/>
        <v>31316Xã Cộng Hiền22</v>
      </c>
    </row>
    <row r="3783" spans="1:18">
      <c r="A3783" s="6">
        <v>3782</v>
      </c>
      <c r="B3783" s="6">
        <v>31</v>
      </c>
      <c r="C3783" s="6" t="s">
        <v>3529</v>
      </c>
      <c r="D3783" s="6">
        <v>316</v>
      </c>
      <c r="E3783" s="6" t="s">
        <v>3638</v>
      </c>
      <c r="F3783" s="6">
        <v>11902</v>
      </c>
      <c r="G3783" s="6" t="s">
        <v>2464</v>
      </c>
      <c r="H3783" s="6">
        <v>2</v>
      </c>
      <c r="I3783" s="6" t="s">
        <v>297</v>
      </c>
      <c r="J3783" s="6">
        <v>2</v>
      </c>
      <c r="K3783" s="6" t="s">
        <v>252</v>
      </c>
      <c r="L3783" s="8">
        <v>4</v>
      </c>
      <c r="M3783" s="6" t="s">
        <v>361</v>
      </c>
      <c r="N3783" s="6" t="s">
        <v>3530</v>
      </c>
      <c r="R3783" s="6" t="str">
        <f t="shared" si="59"/>
        <v>31316Xã Cao Minh22</v>
      </c>
    </row>
    <row r="3784" spans="1:18">
      <c r="A3784" s="6">
        <v>3783</v>
      </c>
      <c r="B3784" s="6">
        <v>31</v>
      </c>
      <c r="C3784" s="6" t="s">
        <v>3529</v>
      </c>
      <c r="D3784" s="6">
        <v>316</v>
      </c>
      <c r="E3784" s="6" t="s">
        <v>3638</v>
      </c>
      <c r="F3784" s="6">
        <v>11905</v>
      </c>
      <c r="G3784" s="6" t="s">
        <v>3652</v>
      </c>
      <c r="H3784" s="6">
        <v>2</v>
      </c>
      <c r="I3784" s="6" t="s">
        <v>297</v>
      </c>
      <c r="J3784" s="6">
        <v>2</v>
      </c>
      <c r="K3784" s="6" t="s">
        <v>252</v>
      </c>
      <c r="L3784" s="8">
        <v>4</v>
      </c>
      <c r="M3784" s="6" t="s">
        <v>361</v>
      </c>
      <c r="N3784" s="6" t="s">
        <v>3530</v>
      </c>
      <c r="R3784" s="6" t="str">
        <f t="shared" si="59"/>
        <v>31316Xã Cổ Am22</v>
      </c>
    </row>
    <row r="3785" spans="1:18">
      <c r="A3785" s="6">
        <v>3784</v>
      </c>
      <c r="B3785" s="6">
        <v>31</v>
      </c>
      <c r="C3785" s="6" t="s">
        <v>3529</v>
      </c>
      <c r="D3785" s="6">
        <v>316</v>
      </c>
      <c r="E3785" s="6" t="s">
        <v>3638</v>
      </c>
      <c r="F3785" s="6">
        <v>11908</v>
      </c>
      <c r="G3785" s="6" t="s">
        <v>2207</v>
      </c>
      <c r="H3785" s="6">
        <v>2</v>
      </c>
      <c r="I3785" s="6" t="s">
        <v>297</v>
      </c>
      <c r="J3785" s="6">
        <v>2</v>
      </c>
      <c r="K3785" s="6" t="s">
        <v>252</v>
      </c>
      <c r="L3785" s="8">
        <v>4</v>
      </c>
      <c r="M3785" s="6" t="s">
        <v>361</v>
      </c>
      <c r="N3785" s="6" t="s">
        <v>3530</v>
      </c>
      <c r="R3785" s="6" t="str">
        <f t="shared" si="59"/>
        <v>31316Xã Vĩnh Tiến22</v>
      </c>
    </row>
    <row r="3786" spans="1:18">
      <c r="A3786" s="6">
        <v>3785</v>
      </c>
      <c r="B3786" s="6">
        <v>31</v>
      </c>
      <c r="C3786" s="6" t="s">
        <v>3529</v>
      </c>
      <c r="D3786" s="6">
        <v>316</v>
      </c>
      <c r="E3786" s="6" t="s">
        <v>3638</v>
      </c>
      <c r="F3786" s="6">
        <v>11911</v>
      </c>
      <c r="G3786" s="6" t="s">
        <v>3653</v>
      </c>
      <c r="H3786" s="6">
        <v>2</v>
      </c>
      <c r="I3786" s="6" t="s">
        <v>297</v>
      </c>
      <c r="J3786" s="6">
        <v>2</v>
      </c>
      <c r="K3786" s="6" t="s">
        <v>252</v>
      </c>
      <c r="L3786" s="8">
        <v>4</v>
      </c>
      <c r="M3786" s="6" t="s">
        <v>361</v>
      </c>
      <c r="N3786" s="6" t="s">
        <v>3530</v>
      </c>
      <c r="R3786" s="6" t="str">
        <f t="shared" si="59"/>
        <v>31316Xã Trấn Dương22</v>
      </c>
    </row>
    <row r="3787" spans="1:18">
      <c r="A3787" s="6">
        <v>3786</v>
      </c>
      <c r="B3787" s="6">
        <v>31</v>
      </c>
      <c r="C3787" s="6" t="s">
        <v>3529</v>
      </c>
      <c r="D3787" s="6">
        <v>317</v>
      </c>
      <c r="E3787" s="6" t="s">
        <v>3654</v>
      </c>
      <c r="F3787" s="6">
        <v>11914</v>
      </c>
      <c r="G3787" s="6" t="s">
        <v>3655</v>
      </c>
      <c r="H3787" s="6">
        <v>1</v>
      </c>
      <c r="I3787" s="6" t="s">
        <v>251</v>
      </c>
      <c r="J3787" s="6">
        <v>2</v>
      </c>
      <c r="K3787" s="6" t="s">
        <v>252</v>
      </c>
      <c r="L3787" s="8">
        <v>4</v>
      </c>
      <c r="M3787" s="6" t="s">
        <v>361</v>
      </c>
      <c r="N3787" s="6" t="s">
        <v>3530</v>
      </c>
      <c r="R3787" s="6" t="str">
        <f t="shared" si="59"/>
        <v>31317Thị trấn Cát Bà12</v>
      </c>
    </row>
    <row r="3788" spans="1:18">
      <c r="A3788" s="6">
        <v>3787</v>
      </c>
      <c r="B3788" s="6">
        <v>31</v>
      </c>
      <c r="C3788" s="6" t="s">
        <v>3529</v>
      </c>
      <c r="D3788" s="6">
        <v>317</v>
      </c>
      <c r="E3788" s="6" t="s">
        <v>3654</v>
      </c>
      <c r="F3788" s="6">
        <v>11917</v>
      </c>
      <c r="G3788" s="6" t="s">
        <v>3656</v>
      </c>
      <c r="H3788" s="6">
        <v>1</v>
      </c>
      <c r="I3788" s="6" t="s">
        <v>251</v>
      </c>
      <c r="J3788" s="6">
        <v>2</v>
      </c>
      <c r="K3788" s="6" t="s">
        <v>252</v>
      </c>
      <c r="L3788" s="8">
        <v>4</v>
      </c>
      <c r="M3788" s="6" t="s">
        <v>361</v>
      </c>
      <c r="N3788" s="6" t="s">
        <v>3530</v>
      </c>
      <c r="R3788" s="6" t="str">
        <f t="shared" si="59"/>
        <v>31317Thị trấn Cát Hải12</v>
      </c>
    </row>
    <row r="3789" spans="1:18">
      <c r="A3789" s="6">
        <v>3788</v>
      </c>
      <c r="B3789" s="6">
        <v>31</v>
      </c>
      <c r="C3789" s="6" t="s">
        <v>3529</v>
      </c>
      <c r="D3789" s="6">
        <v>317</v>
      </c>
      <c r="E3789" s="6" t="s">
        <v>3654</v>
      </c>
      <c r="F3789" s="6">
        <v>11920</v>
      </c>
      <c r="G3789" s="6" t="s">
        <v>2021</v>
      </c>
      <c r="H3789" s="6">
        <v>2</v>
      </c>
      <c r="I3789" s="6" t="s">
        <v>297</v>
      </c>
      <c r="J3789" s="6">
        <v>2</v>
      </c>
      <c r="K3789" s="6" t="s">
        <v>252</v>
      </c>
      <c r="L3789" s="8">
        <v>4</v>
      </c>
      <c r="M3789" s="6" t="s">
        <v>361</v>
      </c>
      <c r="N3789" s="6" t="s">
        <v>3530</v>
      </c>
      <c r="R3789" s="6" t="str">
        <f t="shared" si="59"/>
        <v>31317Xã Nghĩa Lộ22</v>
      </c>
    </row>
    <row r="3790" spans="1:18">
      <c r="A3790" s="6">
        <v>3789</v>
      </c>
      <c r="B3790" s="6">
        <v>31</v>
      </c>
      <c r="C3790" s="6" t="s">
        <v>3529</v>
      </c>
      <c r="D3790" s="6">
        <v>317</v>
      </c>
      <c r="E3790" s="6" t="s">
        <v>3654</v>
      </c>
      <c r="F3790" s="6">
        <v>11923</v>
      </c>
      <c r="G3790" s="6" t="s">
        <v>3657</v>
      </c>
      <c r="H3790" s="6">
        <v>2</v>
      </c>
      <c r="I3790" s="6" t="s">
        <v>297</v>
      </c>
      <c r="J3790" s="6">
        <v>2</v>
      </c>
      <c r="K3790" s="6" t="s">
        <v>252</v>
      </c>
      <c r="L3790" s="8">
        <v>4</v>
      </c>
      <c r="M3790" s="6" t="s">
        <v>361</v>
      </c>
      <c r="N3790" s="6" t="s">
        <v>3530</v>
      </c>
      <c r="R3790" s="6" t="str">
        <f t="shared" si="59"/>
        <v>31317Xã Đồng Bài22</v>
      </c>
    </row>
    <row r="3791" spans="1:18">
      <c r="A3791" s="6">
        <v>3790</v>
      </c>
      <c r="B3791" s="6">
        <v>31</v>
      </c>
      <c r="C3791" s="6" t="s">
        <v>3529</v>
      </c>
      <c r="D3791" s="6">
        <v>317</v>
      </c>
      <c r="E3791" s="6" t="s">
        <v>3654</v>
      </c>
      <c r="F3791" s="6">
        <v>11926</v>
      </c>
      <c r="G3791" s="6" t="s">
        <v>3658</v>
      </c>
      <c r="H3791" s="6">
        <v>2</v>
      </c>
      <c r="I3791" s="6" t="s">
        <v>297</v>
      </c>
      <c r="J3791" s="6">
        <v>2</v>
      </c>
      <c r="K3791" s="6" t="s">
        <v>252</v>
      </c>
      <c r="L3791" s="8">
        <v>4</v>
      </c>
      <c r="M3791" s="6" t="s">
        <v>361</v>
      </c>
      <c r="N3791" s="6" t="s">
        <v>3530</v>
      </c>
      <c r="R3791" s="6" t="str">
        <f t="shared" si="59"/>
        <v>31317Xã Hoàng Châu22</v>
      </c>
    </row>
    <row r="3792" spans="1:18">
      <c r="A3792" s="6">
        <v>3791</v>
      </c>
      <c r="B3792" s="6">
        <v>31</v>
      </c>
      <c r="C3792" s="6" t="s">
        <v>3529</v>
      </c>
      <c r="D3792" s="6">
        <v>317</v>
      </c>
      <c r="E3792" s="6" t="s">
        <v>3654</v>
      </c>
      <c r="F3792" s="6">
        <v>11929</v>
      </c>
      <c r="G3792" s="6" t="s">
        <v>3659</v>
      </c>
      <c r="H3792" s="6">
        <v>2</v>
      </c>
      <c r="I3792" s="6" t="s">
        <v>297</v>
      </c>
      <c r="J3792" s="6">
        <v>2</v>
      </c>
      <c r="K3792" s="6" t="s">
        <v>252</v>
      </c>
      <c r="L3792" s="8">
        <v>4</v>
      </c>
      <c r="M3792" s="6" t="s">
        <v>361</v>
      </c>
      <c r="N3792" s="6" t="s">
        <v>3530</v>
      </c>
      <c r="R3792" s="6" t="str">
        <f t="shared" si="59"/>
        <v>31317Xã Văn Phong22</v>
      </c>
    </row>
    <row r="3793" spans="1:18">
      <c r="A3793" s="6">
        <v>3792</v>
      </c>
      <c r="B3793" s="6">
        <v>31</v>
      </c>
      <c r="C3793" s="6" t="s">
        <v>3529</v>
      </c>
      <c r="D3793" s="6">
        <v>317</v>
      </c>
      <c r="E3793" s="6" t="s">
        <v>3654</v>
      </c>
      <c r="F3793" s="6">
        <v>11932</v>
      </c>
      <c r="G3793" s="6" t="s">
        <v>3660</v>
      </c>
      <c r="H3793" s="6">
        <v>2</v>
      </c>
      <c r="I3793" s="6" t="s">
        <v>297</v>
      </c>
      <c r="J3793" s="6">
        <v>2</v>
      </c>
      <c r="K3793" s="6" t="s">
        <v>252</v>
      </c>
      <c r="L3793" s="8">
        <v>4</v>
      </c>
      <c r="M3793" s="6" t="s">
        <v>361</v>
      </c>
      <c r="N3793" s="6" t="s">
        <v>3530</v>
      </c>
      <c r="R3793" s="6" t="str">
        <f t="shared" si="59"/>
        <v>31317Xã Phù Long22</v>
      </c>
    </row>
    <row r="3794" spans="1:18">
      <c r="A3794" s="6">
        <v>3793</v>
      </c>
      <c r="B3794" s="6">
        <v>31</v>
      </c>
      <c r="C3794" s="6" t="s">
        <v>3529</v>
      </c>
      <c r="D3794" s="6">
        <v>317</v>
      </c>
      <c r="E3794" s="6" t="s">
        <v>3654</v>
      </c>
      <c r="F3794" s="6">
        <v>11935</v>
      </c>
      <c r="G3794" s="6" t="s">
        <v>3661</v>
      </c>
      <c r="H3794" s="6">
        <v>2</v>
      </c>
      <c r="I3794" s="6" t="s">
        <v>297</v>
      </c>
      <c r="J3794" s="6">
        <v>2</v>
      </c>
      <c r="K3794" s="6" t="s">
        <v>252</v>
      </c>
      <c r="L3794" s="8">
        <v>4</v>
      </c>
      <c r="M3794" s="6" t="s">
        <v>361</v>
      </c>
      <c r="N3794" s="6" t="s">
        <v>3530</v>
      </c>
      <c r="R3794" s="6" t="str">
        <f t="shared" si="59"/>
        <v>31317Xã Gia Luận22</v>
      </c>
    </row>
    <row r="3795" spans="1:18">
      <c r="A3795" s="6">
        <v>3794</v>
      </c>
      <c r="B3795" s="6">
        <v>31</v>
      </c>
      <c r="C3795" s="6" t="s">
        <v>3529</v>
      </c>
      <c r="D3795" s="6">
        <v>317</v>
      </c>
      <c r="E3795" s="6" t="s">
        <v>3654</v>
      </c>
      <c r="F3795" s="6">
        <v>11938</v>
      </c>
      <c r="G3795" s="6" t="s">
        <v>3662</v>
      </c>
      <c r="H3795" s="6">
        <v>2</v>
      </c>
      <c r="I3795" s="6" t="s">
        <v>297</v>
      </c>
      <c r="J3795" s="6">
        <v>2</v>
      </c>
      <c r="K3795" s="6" t="s">
        <v>252</v>
      </c>
      <c r="L3795" s="8">
        <v>4</v>
      </c>
      <c r="M3795" s="6" t="s">
        <v>361</v>
      </c>
      <c r="N3795" s="6" t="s">
        <v>3530</v>
      </c>
      <c r="R3795" s="6" t="str">
        <f t="shared" si="59"/>
        <v>31317Xã Hiền Hào22</v>
      </c>
    </row>
    <row r="3796" spans="1:18">
      <c r="A3796" s="6">
        <v>3795</v>
      </c>
      <c r="B3796" s="6">
        <v>31</v>
      </c>
      <c r="C3796" s="6" t="s">
        <v>3529</v>
      </c>
      <c r="D3796" s="6">
        <v>317</v>
      </c>
      <c r="E3796" s="6" t="s">
        <v>3654</v>
      </c>
      <c r="F3796" s="6">
        <v>11941</v>
      </c>
      <c r="G3796" s="6" t="s">
        <v>3663</v>
      </c>
      <c r="H3796" s="6">
        <v>2</v>
      </c>
      <c r="I3796" s="6" t="s">
        <v>297</v>
      </c>
      <c r="J3796" s="6">
        <v>2</v>
      </c>
      <c r="K3796" s="6" t="s">
        <v>252</v>
      </c>
      <c r="L3796" s="8">
        <v>4</v>
      </c>
      <c r="M3796" s="6" t="s">
        <v>361</v>
      </c>
      <c r="N3796" s="6" t="s">
        <v>3530</v>
      </c>
      <c r="R3796" s="6" t="str">
        <f t="shared" si="59"/>
        <v>31317Xã Trân Châu22</v>
      </c>
    </row>
    <row r="3797" spans="1:18">
      <c r="A3797" s="6">
        <v>3796</v>
      </c>
      <c r="B3797" s="6">
        <v>31</v>
      </c>
      <c r="C3797" s="6" t="s">
        <v>3529</v>
      </c>
      <c r="D3797" s="6">
        <v>317</v>
      </c>
      <c r="E3797" s="6" t="s">
        <v>3654</v>
      </c>
      <c r="F3797" s="6">
        <v>11944</v>
      </c>
      <c r="G3797" s="6" t="s">
        <v>3664</v>
      </c>
      <c r="H3797" s="6">
        <v>2</v>
      </c>
      <c r="I3797" s="6" t="s">
        <v>297</v>
      </c>
      <c r="J3797" s="6">
        <v>2</v>
      </c>
      <c r="K3797" s="6" t="s">
        <v>252</v>
      </c>
      <c r="L3797" s="8">
        <v>4</v>
      </c>
      <c r="M3797" s="6" t="s">
        <v>361</v>
      </c>
      <c r="N3797" s="6" t="s">
        <v>3530</v>
      </c>
      <c r="R3797" s="6" t="str">
        <f t="shared" si="59"/>
        <v>31317Xã Việt Hải22</v>
      </c>
    </row>
    <row r="3798" spans="1:18">
      <c r="A3798" s="6">
        <v>3797</v>
      </c>
      <c r="B3798" s="6">
        <v>31</v>
      </c>
      <c r="C3798" s="6" t="s">
        <v>3529</v>
      </c>
      <c r="D3798" s="6">
        <v>317</v>
      </c>
      <c r="E3798" s="6" t="s">
        <v>3654</v>
      </c>
      <c r="F3798" s="6">
        <v>11947</v>
      </c>
      <c r="G3798" s="6" t="s">
        <v>3665</v>
      </c>
      <c r="H3798" s="6">
        <v>2</v>
      </c>
      <c r="I3798" s="6" t="s">
        <v>297</v>
      </c>
      <c r="J3798" s="6">
        <v>2</v>
      </c>
      <c r="K3798" s="6" t="s">
        <v>252</v>
      </c>
      <c r="L3798" s="8">
        <v>4</v>
      </c>
      <c r="M3798" s="6" t="s">
        <v>361</v>
      </c>
      <c r="N3798" s="6" t="s">
        <v>3530</v>
      </c>
      <c r="R3798" s="6" t="str">
        <f t="shared" si="59"/>
        <v>31317Xã Xuân Đám22</v>
      </c>
    </row>
    <row r="3799" spans="1:18">
      <c r="A3799" s="6">
        <v>3798</v>
      </c>
      <c r="B3799" s="6">
        <v>31</v>
      </c>
      <c r="C3799" s="6" t="s">
        <v>3529</v>
      </c>
      <c r="D3799" s="6">
        <v>318</v>
      </c>
      <c r="E3799" s="6" t="s">
        <v>3666</v>
      </c>
      <c r="F3799" s="6">
        <v>11948</v>
      </c>
      <c r="G3799" s="6" t="s">
        <v>3666</v>
      </c>
      <c r="H3799" s="6">
        <v>2</v>
      </c>
      <c r="I3799" s="6" t="s">
        <v>297</v>
      </c>
      <c r="J3799" s="6">
        <v>2</v>
      </c>
      <c r="K3799" s="6" t="s">
        <v>252</v>
      </c>
      <c r="L3799" s="8">
        <v>4</v>
      </c>
      <c r="M3799" s="6" t="s">
        <v>361</v>
      </c>
      <c r="N3799" s="6" t="s">
        <v>3530</v>
      </c>
      <c r="R3799" s="6" t="str">
        <f t="shared" si="59"/>
        <v>31318Huyện Bạch Long Vĩ22</v>
      </c>
    </row>
    <row r="3800" spans="1:18">
      <c r="A3800" s="6">
        <v>3799</v>
      </c>
      <c r="B3800" s="6">
        <v>33</v>
      </c>
      <c r="C3800" s="6" t="s">
        <v>3667</v>
      </c>
      <c r="D3800" s="6">
        <v>323</v>
      </c>
      <c r="E3800" s="6" t="s">
        <v>3668</v>
      </c>
      <c r="F3800" s="6">
        <v>11950</v>
      </c>
      <c r="G3800" s="6" t="s">
        <v>145</v>
      </c>
      <c r="H3800" s="6">
        <v>1</v>
      </c>
      <c r="I3800" s="6" t="s">
        <v>251</v>
      </c>
      <c r="J3800" s="6">
        <v>2</v>
      </c>
      <c r="K3800" s="6" t="s">
        <v>252</v>
      </c>
      <c r="L3800" s="8">
        <v>5</v>
      </c>
      <c r="M3800" s="6" t="s">
        <v>251</v>
      </c>
      <c r="N3800" s="6" t="s">
        <v>3669</v>
      </c>
      <c r="R3800" s="6" t="str">
        <f t="shared" si="59"/>
        <v>33323Phường Lam Sơn12</v>
      </c>
    </row>
    <row r="3801" spans="1:18">
      <c r="A3801" s="6">
        <v>3800</v>
      </c>
      <c r="B3801" s="6">
        <v>33</v>
      </c>
      <c r="C3801" s="6" t="s">
        <v>3667</v>
      </c>
      <c r="D3801" s="6">
        <v>323</v>
      </c>
      <c r="E3801" s="6" t="s">
        <v>3668</v>
      </c>
      <c r="F3801" s="6">
        <v>11953</v>
      </c>
      <c r="G3801" s="6" t="s">
        <v>3670</v>
      </c>
      <c r="H3801" s="6">
        <v>1</v>
      </c>
      <c r="I3801" s="6" t="s">
        <v>251</v>
      </c>
      <c r="J3801" s="6">
        <v>2</v>
      </c>
      <c r="K3801" s="6" t="s">
        <v>252</v>
      </c>
      <c r="L3801" s="8">
        <v>5</v>
      </c>
      <c r="M3801" s="6" t="s">
        <v>251</v>
      </c>
      <c r="N3801" s="6" t="s">
        <v>3669</v>
      </c>
      <c r="R3801" s="6" t="str">
        <f t="shared" si="59"/>
        <v>33323Phường Hiến Nam12</v>
      </c>
    </row>
    <row r="3802" spans="1:18">
      <c r="A3802" s="6">
        <v>3801</v>
      </c>
      <c r="B3802" s="6">
        <v>33</v>
      </c>
      <c r="C3802" s="6" t="s">
        <v>3667</v>
      </c>
      <c r="D3802" s="6">
        <v>323</v>
      </c>
      <c r="E3802" s="6" t="s">
        <v>3668</v>
      </c>
      <c r="F3802" s="6">
        <v>11956</v>
      </c>
      <c r="G3802" s="6" t="s">
        <v>3671</v>
      </c>
      <c r="H3802" s="6">
        <v>1</v>
      </c>
      <c r="I3802" s="6" t="s">
        <v>251</v>
      </c>
      <c r="J3802" s="6">
        <v>2</v>
      </c>
      <c r="K3802" s="6" t="s">
        <v>252</v>
      </c>
      <c r="L3802" s="8">
        <v>5</v>
      </c>
      <c r="M3802" s="6" t="s">
        <v>251</v>
      </c>
      <c r="N3802" s="6" t="s">
        <v>3669</v>
      </c>
      <c r="R3802" s="6" t="str">
        <f t="shared" si="59"/>
        <v>33323Phường An Tảo12</v>
      </c>
    </row>
    <row r="3803" spans="1:18">
      <c r="A3803" s="6">
        <v>3802</v>
      </c>
      <c r="B3803" s="6">
        <v>33</v>
      </c>
      <c r="C3803" s="6" t="s">
        <v>3667</v>
      </c>
      <c r="D3803" s="6">
        <v>323</v>
      </c>
      <c r="E3803" s="6" t="s">
        <v>3668</v>
      </c>
      <c r="F3803" s="6">
        <v>11959</v>
      </c>
      <c r="G3803" s="6" t="s">
        <v>501</v>
      </c>
      <c r="H3803" s="6">
        <v>1</v>
      </c>
      <c r="I3803" s="6" t="s">
        <v>251</v>
      </c>
      <c r="J3803" s="6">
        <v>2</v>
      </c>
      <c r="K3803" s="6" t="s">
        <v>252</v>
      </c>
      <c r="L3803" s="8">
        <v>5</v>
      </c>
      <c r="M3803" s="6" t="s">
        <v>251</v>
      </c>
      <c r="N3803" s="6" t="s">
        <v>3669</v>
      </c>
      <c r="R3803" s="6" t="str">
        <f t="shared" si="59"/>
        <v>33323Phường Lê Lợi12</v>
      </c>
    </row>
    <row r="3804" spans="1:18">
      <c r="A3804" s="6">
        <v>3803</v>
      </c>
      <c r="B3804" s="6">
        <v>33</v>
      </c>
      <c r="C3804" s="6" t="s">
        <v>3667</v>
      </c>
      <c r="D3804" s="6">
        <v>323</v>
      </c>
      <c r="E3804" s="6" t="s">
        <v>3668</v>
      </c>
      <c r="F3804" s="6">
        <v>11962</v>
      </c>
      <c r="G3804" s="6" t="s">
        <v>110</v>
      </c>
      <c r="H3804" s="6">
        <v>1</v>
      </c>
      <c r="I3804" s="6" t="s">
        <v>251</v>
      </c>
      <c r="J3804" s="6">
        <v>2</v>
      </c>
      <c r="K3804" s="6" t="s">
        <v>252</v>
      </c>
      <c r="L3804" s="8">
        <v>5</v>
      </c>
      <c r="M3804" s="6" t="s">
        <v>251</v>
      </c>
      <c r="N3804" s="6" t="s">
        <v>3669</v>
      </c>
      <c r="R3804" s="6" t="str">
        <f t="shared" si="59"/>
        <v>33323Phường Minh Khai12</v>
      </c>
    </row>
    <row r="3805" spans="1:18">
      <c r="A3805" s="6">
        <v>3804</v>
      </c>
      <c r="B3805" s="6">
        <v>33</v>
      </c>
      <c r="C3805" s="6" t="s">
        <v>3667</v>
      </c>
      <c r="D3805" s="6">
        <v>323</v>
      </c>
      <c r="E3805" s="6" t="s">
        <v>3668</v>
      </c>
      <c r="F3805" s="6">
        <v>11965</v>
      </c>
      <c r="G3805" s="6" t="s">
        <v>320</v>
      </c>
      <c r="H3805" s="6">
        <v>1</v>
      </c>
      <c r="I3805" s="6" t="s">
        <v>251</v>
      </c>
      <c r="J3805" s="6">
        <v>2</v>
      </c>
      <c r="K3805" s="6" t="s">
        <v>252</v>
      </c>
      <c r="L3805" s="8">
        <v>5</v>
      </c>
      <c r="M3805" s="6" t="s">
        <v>251</v>
      </c>
      <c r="N3805" s="6" t="s">
        <v>3669</v>
      </c>
      <c r="R3805" s="6" t="str">
        <f t="shared" si="59"/>
        <v>33323Phường Quang Trung12</v>
      </c>
    </row>
    <row r="3806" spans="1:18">
      <c r="A3806" s="6">
        <v>3805</v>
      </c>
      <c r="B3806" s="6">
        <v>33</v>
      </c>
      <c r="C3806" s="6" t="s">
        <v>3667</v>
      </c>
      <c r="D3806" s="6">
        <v>323</v>
      </c>
      <c r="E3806" s="6" t="s">
        <v>3668</v>
      </c>
      <c r="F3806" s="6">
        <v>11968</v>
      </c>
      <c r="G3806" s="6" t="s">
        <v>3672</v>
      </c>
      <c r="H3806" s="6">
        <v>1</v>
      </c>
      <c r="I3806" s="6" t="s">
        <v>251</v>
      </c>
      <c r="J3806" s="6">
        <v>2</v>
      </c>
      <c r="K3806" s="6" t="s">
        <v>252</v>
      </c>
      <c r="L3806" s="8">
        <v>5</v>
      </c>
      <c r="M3806" s="6" t="s">
        <v>251</v>
      </c>
      <c r="N3806" s="6" t="s">
        <v>3669</v>
      </c>
      <c r="R3806" s="6" t="str">
        <f t="shared" si="59"/>
        <v>33323Phường Hồng Châu12</v>
      </c>
    </row>
    <row r="3807" spans="1:18">
      <c r="A3807" s="6">
        <v>3806</v>
      </c>
      <c r="B3807" s="6">
        <v>33</v>
      </c>
      <c r="C3807" s="6" t="s">
        <v>3667</v>
      </c>
      <c r="D3807" s="6">
        <v>323</v>
      </c>
      <c r="E3807" s="6" t="s">
        <v>3668</v>
      </c>
      <c r="F3807" s="6">
        <v>11971</v>
      </c>
      <c r="G3807" s="6" t="s">
        <v>3265</v>
      </c>
      <c r="H3807" s="6">
        <v>2</v>
      </c>
      <c r="I3807" s="6" t="s">
        <v>297</v>
      </c>
      <c r="J3807" s="6">
        <v>2</v>
      </c>
      <c r="K3807" s="6" t="s">
        <v>252</v>
      </c>
      <c r="L3807" s="8">
        <v>6</v>
      </c>
      <c r="M3807" s="6" t="s">
        <v>297</v>
      </c>
      <c r="N3807" s="6" t="s">
        <v>3669</v>
      </c>
      <c r="R3807" s="6" t="str">
        <f t="shared" si="59"/>
        <v>33323Xã Trung Nghĩa22</v>
      </c>
    </row>
    <row r="3808" spans="1:18">
      <c r="A3808" s="6">
        <v>3807</v>
      </c>
      <c r="B3808" s="6">
        <v>33</v>
      </c>
      <c r="C3808" s="6" t="s">
        <v>3667</v>
      </c>
      <c r="D3808" s="6">
        <v>323</v>
      </c>
      <c r="E3808" s="6" t="s">
        <v>3668</v>
      </c>
      <c r="F3808" s="6">
        <v>11974</v>
      </c>
      <c r="G3808" s="6" t="s">
        <v>712</v>
      </c>
      <c r="H3808" s="6">
        <v>2</v>
      </c>
      <c r="I3808" s="6" t="s">
        <v>297</v>
      </c>
      <c r="J3808" s="6">
        <v>2</v>
      </c>
      <c r="K3808" s="6" t="s">
        <v>252</v>
      </c>
      <c r="L3808" s="8">
        <v>6</v>
      </c>
      <c r="M3808" s="6" t="s">
        <v>297</v>
      </c>
      <c r="N3808" s="6" t="s">
        <v>3669</v>
      </c>
      <c r="R3808" s="6" t="str">
        <f t="shared" si="59"/>
        <v>33323Xã Liên Phương22</v>
      </c>
    </row>
    <row r="3809" spans="1:18">
      <c r="A3809" s="6">
        <v>3808</v>
      </c>
      <c r="B3809" s="6">
        <v>33</v>
      </c>
      <c r="C3809" s="6" t="s">
        <v>3667</v>
      </c>
      <c r="D3809" s="6">
        <v>323</v>
      </c>
      <c r="E3809" s="6" t="s">
        <v>3668</v>
      </c>
      <c r="F3809" s="6">
        <v>11977</v>
      </c>
      <c r="G3809" s="6" t="s">
        <v>1129</v>
      </c>
      <c r="H3809" s="6">
        <v>2</v>
      </c>
      <c r="I3809" s="6" t="s">
        <v>297</v>
      </c>
      <c r="J3809" s="6">
        <v>2</v>
      </c>
      <c r="K3809" s="6" t="s">
        <v>252</v>
      </c>
      <c r="L3809" s="8">
        <v>6</v>
      </c>
      <c r="M3809" s="6" t="s">
        <v>297</v>
      </c>
      <c r="N3809" s="6" t="s">
        <v>3669</v>
      </c>
      <c r="R3809" s="6" t="str">
        <f t="shared" si="59"/>
        <v>33323Xã Hồng Nam22</v>
      </c>
    </row>
    <row r="3810" spans="1:18">
      <c r="A3810" s="6">
        <v>3809</v>
      </c>
      <c r="B3810" s="6">
        <v>33</v>
      </c>
      <c r="C3810" s="6" t="s">
        <v>3667</v>
      </c>
      <c r="D3810" s="6">
        <v>323</v>
      </c>
      <c r="E3810" s="6" t="s">
        <v>3668</v>
      </c>
      <c r="F3810" s="6">
        <v>11980</v>
      </c>
      <c r="G3810" s="6" t="s">
        <v>3673</v>
      </c>
      <c r="H3810" s="6">
        <v>2</v>
      </c>
      <c r="I3810" s="6" t="s">
        <v>297</v>
      </c>
      <c r="J3810" s="6">
        <v>2</v>
      </c>
      <c r="K3810" s="6" t="s">
        <v>252</v>
      </c>
      <c r="L3810" s="8">
        <v>6</v>
      </c>
      <c r="M3810" s="6" t="s">
        <v>297</v>
      </c>
      <c r="N3810" s="6" t="s">
        <v>3669</v>
      </c>
      <c r="R3810" s="6" t="str">
        <f t="shared" si="59"/>
        <v>33323Xã Quảng Châu22</v>
      </c>
    </row>
    <row r="3811" spans="1:18">
      <c r="A3811" s="6">
        <v>3810</v>
      </c>
      <c r="B3811" s="6">
        <v>33</v>
      </c>
      <c r="C3811" s="6" t="s">
        <v>3667</v>
      </c>
      <c r="D3811" s="6">
        <v>323</v>
      </c>
      <c r="E3811" s="6" t="s">
        <v>3668</v>
      </c>
      <c r="F3811" s="6">
        <v>11983</v>
      </c>
      <c r="G3811" s="6" t="s">
        <v>3674</v>
      </c>
      <c r="H3811" s="6">
        <v>2</v>
      </c>
      <c r="I3811" s="6" t="s">
        <v>297</v>
      </c>
      <c r="J3811" s="6">
        <v>2</v>
      </c>
      <c r="K3811" s="6" t="s">
        <v>252</v>
      </c>
      <c r="L3811" s="8">
        <v>6</v>
      </c>
      <c r="M3811" s="6" t="s">
        <v>297</v>
      </c>
      <c r="N3811" s="6" t="s">
        <v>3669</v>
      </c>
      <c r="R3811" s="6" t="str">
        <f t="shared" si="59"/>
        <v>33323Xã Bảo Khê22</v>
      </c>
    </row>
    <row r="3812" spans="1:18">
      <c r="A3812" s="6">
        <v>3811</v>
      </c>
      <c r="B3812" s="6">
        <v>33</v>
      </c>
      <c r="C3812" s="6" t="s">
        <v>3667</v>
      </c>
      <c r="D3812" s="6">
        <v>323</v>
      </c>
      <c r="E3812" s="6" t="s">
        <v>3668</v>
      </c>
      <c r="F3812" s="6">
        <v>12331</v>
      </c>
      <c r="G3812" s="6" t="s">
        <v>382</v>
      </c>
      <c r="H3812" s="6">
        <v>2</v>
      </c>
      <c r="I3812" s="6" t="s">
        <v>297</v>
      </c>
      <c r="J3812" s="6">
        <v>2</v>
      </c>
      <c r="K3812" s="6" t="s">
        <v>252</v>
      </c>
      <c r="L3812" s="8">
        <v>6</v>
      </c>
      <c r="M3812" s="6" t="s">
        <v>297</v>
      </c>
      <c r="N3812" s="6" t="s">
        <v>3669</v>
      </c>
      <c r="R3812" s="6" t="str">
        <f t="shared" si="59"/>
        <v>33323Xã Phú Cường22</v>
      </c>
    </row>
    <row r="3813" spans="1:18">
      <c r="A3813" s="6">
        <v>3812</v>
      </c>
      <c r="B3813" s="6">
        <v>33</v>
      </c>
      <c r="C3813" s="6" t="s">
        <v>3667</v>
      </c>
      <c r="D3813" s="6">
        <v>323</v>
      </c>
      <c r="E3813" s="6" t="s">
        <v>3668</v>
      </c>
      <c r="F3813" s="6">
        <v>12334</v>
      </c>
      <c r="G3813" s="6" t="s">
        <v>3675</v>
      </c>
      <c r="H3813" s="6">
        <v>2</v>
      </c>
      <c r="I3813" s="6" t="s">
        <v>297</v>
      </c>
      <c r="J3813" s="6">
        <v>2</v>
      </c>
      <c r="K3813" s="6" t="s">
        <v>252</v>
      </c>
      <c r="L3813" s="8">
        <v>6</v>
      </c>
      <c r="M3813" s="6" t="s">
        <v>297</v>
      </c>
      <c r="N3813" s="6" t="s">
        <v>3669</v>
      </c>
      <c r="R3813" s="6" t="str">
        <f t="shared" si="59"/>
        <v>33323Xã Hùng Cường22</v>
      </c>
    </row>
    <row r="3814" spans="1:18">
      <c r="A3814" s="6">
        <v>3813</v>
      </c>
      <c r="B3814" s="6">
        <v>33</v>
      </c>
      <c r="C3814" s="6" t="s">
        <v>3667</v>
      </c>
      <c r="D3814" s="6">
        <v>323</v>
      </c>
      <c r="E3814" s="6" t="s">
        <v>3668</v>
      </c>
      <c r="F3814" s="6">
        <v>12382</v>
      </c>
      <c r="G3814" s="6" t="s">
        <v>3676</v>
      </c>
      <c r="H3814" s="6">
        <v>2</v>
      </c>
      <c r="I3814" s="6" t="s">
        <v>297</v>
      </c>
      <c r="J3814" s="6">
        <v>2</v>
      </c>
      <c r="K3814" s="6" t="s">
        <v>252</v>
      </c>
      <c r="L3814" s="8">
        <v>6</v>
      </c>
      <c r="M3814" s="6" t="s">
        <v>297</v>
      </c>
      <c r="N3814" s="6" t="s">
        <v>3669</v>
      </c>
      <c r="R3814" s="6" t="str">
        <f t="shared" si="59"/>
        <v>33323Xã Phương Chiểu22</v>
      </c>
    </row>
    <row r="3815" spans="1:18">
      <c r="A3815" s="6">
        <v>3814</v>
      </c>
      <c r="B3815" s="6">
        <v>33</v>
      </c>
      <c r="C3815" s="6" t="s">
        <v>3667</v>
      </c>
      <c r="D3815" s="6">
        <v>323</v>
      </c>
      <c r="E3815" s="6" t="s">
        <v>3668</v>
      </c>
      <c r="F3815" s="6">
        <v>12385</v>
      </c>
      <c r="G3815" s="6" t="s">
        <v>366</v>
      </c>
      <c r="H3815" s="6">
        <v>2</v>
      </c>
      <c r="I3815" s="6" t="s">
        <v>297</v>
      </c>
      <c r="J3815" s="6">
        <v>2</v>
      </c>
      <c r="K3815" s="6" t="s">
        <v>252</v>
      </c>
      <c r="L3815" s="8">
        <v>6</v>
      </c>
      <c r="M3815" s="6" t="s">
        <v>297</v>
      </c>
      <c r="N3815" s="6" t="s">
        <v>3669</v>
      </c>
      <c r="R3815" s="6" t="str">
        <f t="shared" si="59"/>
        <v>33323Xã Tân Hưng22</v>
      </c>
    </row>
    <row r="3816" spans="1:18">
      <c r="A3816" s="6">
        <v>3815</v>
      </c>
      <c r="B3816" s="6">
        <v>33</v>
      </c>
      <c r="C3816" s="6" t="s">
        <v>3667</v>
      </c>
      <c r="D3816" s="6">
        <v>323</v>
      </c>
      <c r="E3816" s="6" t="s">
        <v>3668</v>
      </c>
      <c r="F3816" s="6">
        <v>12388</v>
      </c>
      <c r="G3816" s="6" t="s">
        <v>3677</v>
      </c>
      <c r="H3816" s="6">
        <v>2</v>
      </c>
      <c r="I3816" s="6" t="s">
        <v>297</v>
      </c>
      <c r="J3816" s="6">
        <v>2</v>
      </c>
      <c r="K3816" s="6" t="s">
        <v>252</v>
      </c>
      <c r="L3816" s="8">
        <v>6</v>
      </c>
      <c r="M3816" s="6" t="s">
        <v>297</v>
      </c>
      <c r="N3816" s="6" t="s">
        <v>3669</v>
      </c>
      <c r="R3816" s="6" t="str">
        <f t="shared" si="59"/>
        <v>33323Xã Hoàng Hanh22</v>
      </c>
    </row>
    <row r="3817" spans="1:18">
      <c r="A3817" s="6">
        <v>3816</v>
      </c>
      <c r="B3817" s="6">
        <v>33</v>
      </c>
      <c r="C3817" s="6" t="s">
        <v>3667</v>
      </c>
      <c r="D3817" s="6">
        <v>325</v>
      </c>
      <c r="E3817" s="6" t="s">
        <v>3678</v>
      </c>
      <c r="F3817" s="6">
        <v>11986</v>
      </c>
      <c r="G3817" s="6" t="s">
        <v>3679</v>
      </c>
      <c r="H3817" s="6">
        <v>1</v>
      </c>
      <c r="I3817" s="6" t="s">
        <v>251</v>
      </c>
      <c r="J3817" s="6">
        <v>2</v>
      </c>
      <c r="K3817" s="6" t="s">
        <v>252</v>
      </c>
      <c r="L3817" s="8">
        <v>5</v>
      </c>
      <c r="M3817" s="6" t="s">
        <v>251</v>
      </c>
      <c r="N3817" s="6" t="s">
        <v>3669</v>
      </c>
      <c r="R3817" s="6" t="str">
        <f t="shared" si="59"/>
        <v>33325Thị trấn Như Quỳnh12</v>
      </c>
    </row>
    <row r="3818" spans="1:18">
      <c r="A3818" s="6">
        <v>3817</v>
      </c>
      <c r="B3818" s="6">
        <v>33</v>
      </c>
      <c r="C3818" s="6" t="s">
        <v>3667</v>
      </c>
      <c r="D3818" s="6">
        <v>325</v>
      </c>
      <c r="E3818" s="6" t="s">
        <v>3678</v>
      </c>
      <c r="F3818" s="6">
        <v>11989</v>
      </c>
      <c r="G3818" s="6" t="s">
        <v>3680</v>
      </c>
      <c r="H3818" s="6">
        <v>2</v>
      </c>
      <c r="I3818" s="6" t="s">
        <v>297</v>
      </c>
      <c r="J3818" s="6">
        <v>2</v>
      </c>
      <c r="K3818" s="6" t="s">
        <v>252</v>
      </c>
      <c r="L3818" s="8">
        <v>6</v>
      </c>
      <c r="M3818" s="6" t="s">
        <v>297</v>
      </c>
      <c r="N3818" s="6" t="s">
        <v>3669</v>
      </c>
      <c r="R3818" s="6" t="str">
        <f t="shared" si="59"/>
        <v>33325Xã Lạc Đạo22</v>
      </c>
    </row>
    <row r="3819" spans="1:18">
      <c r="A3819" s="6">
        <v>3818</v>
      </c>
      <c r="B3819" s="6">
        <v>33</v>
      </c>
      <c r="C3819" s="6" t="s">
        <v>3667</v>
      </c>
      <c r="D3819" s="6">
        <v>325</v>
      </c>
      <c r="E3819" s="6" t="s">
        <v>3678</v>
      </c>
      <c r="F3819" s="6">
        <v>11992</v>
      </c>
      <c r="G3819" s="6" t="s">
        <v>3681</v>
      </c>
      <c r="H3819" s="6">
        <v>2</v>
      </c>
      <c r="I3819" s="6" t="s">
        <v>297</v>
      </c>
      <c r="J3819" s="6">
        <v>2</v>
      </c>
      <c r="K3819" s="6" t="s">
        <v>252</v>
      </c>
      <c r="L3819" s="8">
        <v>6</v>
      </c>
      <c r="M3819" s="6" t="s">
        <v>297</v>
      </c>
      <c r="N3819" s="6" t="s">
        <v>3669</v>
      </c>
      <c r="R3819" s="6" t="str">
        <f t="shared" si="59"/>
        <v>33325Xã Chỉ Đạo22</v>
      </c>
    </row>
    <row r="3820" spans="1:18">
      <c r="A3820" s="6">
        <v>3819</v>
      </c>
      <c r="B3820" s="6">
        <v>33</v>
      </c>
      <c r="C3820" s="6" t="s">
        <v>3667</v>
      </c>
      <c r="D3820" s="6">
        <v>325</v>
      </c>
      <c r="E3820" s="6" t="s">
        <v>3678</v>
      </c>
      <c r="F3820" s="6">
        <v>11995</v>
      </c>
      <c r="G3820" s="6" t="s">
        <v>627</v>
      </c>
      <c r="H3820" s="6">
        <v>2</v>
      </c>
      <c r="I3820" s="6" t="s">
        <v>297</v>
      </c>
      <c r="J3820" s="6">
        <v>2</v>
      </c>
      <c r="K3820" s="6" t="s">
        <v>252</v>
      </c>
      <c r="L3820" s="8">
        <v>6</v>
      </c>
      <c r="M3820" s="6" t="s">
        <v>297</v>
      </c>
      <c r="N3820" s="6" t="s">
        <v>3669</v>
      </c>
      <c r="R3820" s="6" t="str">
        <f t="shared" si="59"/>
        <v>33325Xã Đại Đồng22</v>
      </c>
    </row>
    <row r="3821" spans="1:18">
      <c r="A3821" s="6">
        <v>3820</v>
      </c>
      <c r="B3821" s="6">
        <v>33</v>
      </c>
      <c r="C3821" s="6" t="s">
        <v>3667</v>
      </c>
      <c r="D3821" s="6">
        <v>325</v>
      </c>
      <c r="E3821" s="6" t="s">
        <v>3678</v>
      </c>
      <c r="F3821" s="6">
        <v>11998</v>
      </c>
      <c r="G3821" s="6" t="s">
        <v>3682</v>
      </c>
      <c r="H3821" s="6">
        <v>2</v>
      </c>
      <c r="I3821" s="6" t="s">
        <v>297</v>
      </c>
      <c r="J3821" s="6">
        <v>2</v>
      </c>
      <c r="K3821" s="6" t="s">
        <v>252</v>
      </c>
      <c r="L3821" s="8">
        <v>6</v>
      </c>
      <c r="M3821" s="6" t="s">
        <v>297</v>
      </c>
      <c r="N3821" s="6" t="s">
        <v>3669</v>
      </c>
      <c r="R3821" s="6" t="str">
        <f t="shared" si="59"/>
        <v>33325Xã Việt Hưng22</v>
      </c>
    </row>
    <row r="3822" spans="1:18">
      <c r="A3822" s="6">
        <v>3821</v>
      </c>
      <c r="B3822" s="6">
        <v>33</v>
      </c>
      <c r="C3822" s="6" t="s">
        <v>3667</v>
      </c>
      <c r="D3822" s="6">
        <v>325</v>
      </c>
      <c r="E3822" s="6" t="s">
        <v>3678</v>
      </c>
      <c r="F3822" s="6">
        <v>12001</v>
      </c>
      <c r="G3822" s="6" t="s">
        <v>970</v>
      </c>
      <c r="H3822" s="6">
        <v>2</v>
      </c>
      <c r="I3822" s="6" t="s">
        <v>297</v>
      </c>
      <c r="J3822" s="6">
        <v>2</v>
      </c>
      <c r="K3822" s="6" t="s">
        <v>252</v>
      </c>
      <c r="L3822" s="8">
        <v>6</v>
      </c>
      <c r="M3822" s="6" t="s">
        <v>297</v>
      </c>
      <c r="N3822" s="6" t="s">
        <v>3669</v>
      </c>
      <c r="R3822" s="6" t="str">
        <f t="shared" si="59"/>
        <v>33325Xã Tân Quang22</v>
      </c>
    </row>
    <row r="3823" spans="1:18">
      <c r="A3823" s="6">
        <v>3822</v>
      </c>
      <c r="B3823" s="6">
        <v>33</v>
      </c>
      <c r="C3823" s="6" t="s">
        <v>3667</v>
      </c>
      <c r="D3823" s="6">
        <v>325</v>
      </c>
      <c r="E3823" s="6" t="s">
        <v>3678</v>
      </c>
      <c r="F3823" s="6">
        <v>12004</v>
      </c>
      <c r="G3823" s="6" t="s">
        <v>3683</v>
      </c>
      <c r="H3823" s="6">
        <v>2</v>
      </c>
      <c r="I3823" s="6" t="s">
        <v>297</v>
      </c>
      <c r="J3823" s="6">
        <v>2</v>
      </c>
      <c r="K3823" s="6" t="s">
        <v>252</v>
      </c>
      <c r="L3823" s="8">
        <v>6</v>
      </c>
      <c r="M3823" s="6" t="s">
        <v>297</v>
      </c>
      <c r="N3823" s="6" t="s">
        <v>3669</v>
      </c>
      <c r="R3823" s="6" t="str">
        <f t="shared" si="59"/>
        <v>33325Xã Đình Dù22</v>
      </c>
    </row>
    <row r="3824" spans="1:18">
      <c r="A3824" s="6">
        <v>3823</v>
      </c>
      <c r="B3824" s="6">
        <v>33</v>
      </c>
      <c r="C3824" s="6" t="s">
        <v>3667</v>
      </c>
      <c r="D3824" s="6">
        <v>325</v>
      </c>
      <c r="E3824" s="6" t="s">
        <v>3678</v>
      </c>
      <c r="F3824" s="6">
        <v>12007</v>
      </c>
      <c r="G3824" s="6" t="s">
        <v>3684</v>
      </c>
      <c r="H3824" s="6">
        <v>2</v>
      </c>
      <c r="I3824" s="6" t="s">
        <v>297</v>
      </c>
      <c r="J3824" s="6">
        <v>2</v>
      </c>
      <c r="K3824" s="6" t="s">
        <v>252</v>
      </c>
      <c r="L3824" s="8">
        <v>6</v>
      </c>
      <c r="M3824" s="6" t="s">
        <v>297</v>
      </c>
      <c r="N3824" s="6" t="s">
        <v>3669</v>
      </c>
      <c r="R3824" s="6" t="str">
        <f t="shared" si="59"/>
        <v>33325Xã Minh Hải22</v>
      </c>
    </row>
    <row r="3825" spans="1:18">
      <c r="A3825" s="6">
        <v>3824</v>
      </c>
      <c r="B3825" s="6">
        <v>33</v>
      </c>
      <c r="C3825" s="6" t="s">
        <v>3667</v>
      </c>
      <c r="D3825" s="6">
        <v>325</v>
      </c>
      <c r="E3825" s="6" t="s">
        <v>3678</v>
      </c>
      <c r="F3825" s="6">
        <v>12010</v>
      </c>
      <c r="G3825" s="6" t="s">
        <v>3685</v>
      </c>
      <c r="H3825" s="6">
        <v>2</v>
      </c>
      <c r="I3825" s="6" t="s">
        <v>297</v>
      </c>
      <c r="J3825" s="6">
        <v>2</v>
      </c>
      <c r="K3825" s="6" t="s">
        <v>252</v>
      </c>
      <c r="L3825" s="8">
        <v>6</v>
      </c>
      <c r="M3825" s="6" t="s">
        <v>297</v>
      </c>
      <c r="N3825" s="6" t="s">
        <v>3669</v>
      </c>
      <c r="R3825" s="6" t="str">
        <f t="shared" si="59"/>
        <v>33325Xã Lương Tài22</v>
      </c>
    </row>
    <row r="3826" spans="1:18">
      <c r="A3826" s="6">
        <v>3825</v>
      </c>
      <c r="B3826" s="6">
        <v>33</v>
      </c>
      <c r="C3826" s="6" t="s">
        <v>3667</v>
      </c>
      <c r="D3826" s="6">
        <v>325</v>
      </c>
      <c r="E3826" s="6" t="s">
        <v>3678</v>
      </c>
      <c r="F3826" s="6">
        <v>12013</v>
      </c>
      <c r="G3826" s="6" t="s">
        <v>3686</v>
      </c>
      <c r="H3826" s="6">
        <v>2</v>
      </c>
      <c r="I3826" s="6" t="s">
        <v>297</v>
      </c>
      <c r="J3826" s="6">
        <v>2</v>
      </c>
      <c r="K3826" s="6" t="s">
        <v>252</v>
      </c>
      <c r="L3826" s="8">
        <v>6</v>
      </c>
      <c r="M3826" s="6" t="s">
        <v>297</v>
      </c>
      <c r="N3826" s="6" t="s">
        <v>3669</v>
      </c>
      <c r="R3826" s="6" t="str">
        <f t="shared" si="59"/>
        <v>33325Xã Trưng Trắc22</v>
      </c>
    </row>
    <row r="3827" spans="1:18">
      <c r="A3827" s="6">
        <v>3826</v>
      </c>
      <c r="B3827" s="6">
        <v>33</v>
      </c>
      <c r="C3827" s="6" t="s">
        <v>3667</v>
      </c>
      <c r="D3827" s="6">
        <v>325</v>
      </c>
      <c r="E3827" s="6" t="s">
        <v>3678</v>
      </c>
      <c r="F3827" s="6">
        <v>12016</v>
      </c>
      <c r="G3827" s="6" t="s">
        <v>3687</v>
      </c>
      <c r="H3827" s="6">
        <v>2</v>
      </c>
      <c r="I3827" s="6" t="s">
        <v>297</v>
      </c>
      <c r="J3827" s="6">
        <v>2</v>
      </c>
      <c r="K3827" s="6" t="s">
        <v>252</v>
      </c>
      <c r="L3827" s="8">
        <v>6</v>
      </c>
      <c r="M3827" s="6" t="s">
        <v>297</v>
      </c>
      <c r="N3827" s="6" t="s">
        <v>3669</v>
      </c>
      <c r="R3827" s="6" t="str">
        <f t="shared" si="59"/>
        <v>33325Xã Lạc Hồng22</v>
      </c>
    </row>
    <row r="3828" spans="1:18">
      <c r="A3828" s="6">
        <v>3827</v>
      </c>
      <c r="B3828" s="6">
        <v>33</v>
      </c>
      <c r="C3828" s="6" t="s">
        <v>3667</v>
      </c>
      <c r="D3828" s="6">
        <v>326</v>
      </c>
      <c r="E3828" s="6" t="s">
        <v>3688</v>
      </c>
      <c r="F3828" s="6">
        <v>12019</v>
      </c>
      <c r="G3828" s="6" t="s">
        <v>3689</v>
      </c>
      <c r="H3828" s="6">
        <v>1</v>
      </c>
      <c r="I3828" s="6" t="s">
        <v>251</v>
      </c>
      <c r="J3828" s="6">
        <v>2</v>
      </c>
      <c r="K3828" s="6" t="s">
        <v>252</v>
      </c>
      <c r="L3828" s="8">
        <v>5</v>
      </c>
      <c r="M3828" s="6" t="s">
        <v>251</v>
      </c>
      <c r="N3828" s="6" t="s">
        <v>3669</v>
      </c>
      <c r="R3828" s="6" t="str">
        <f t="shared" si="59"/>
        <v>33326Thị trấn Văn Giang12</v>
      </c>
    </row>
    <row r="3829" spans="1:18">
      <c r="A3829" s="6">
        <v>3828</v>
      </c>
      <c r="B3829" s="6">
        <v>33</v>
      </c>
      <c r="C3829" s="6" t="s">
        <v>3667</v>
      </c>
      <c r="D3829" s="6">
        <v>326</v>
      </c>
      <c r="E3829" s="6" t="s">
        <v>3688</v>
      </c>
      <c r="F3829" s="6">
        <v>12022</v>
      </c>
      <c r="G3829" s="6" t="s">
        <v>3690</v>
      </c>
      <c r="H3829" s="6">
        <v>2</v>
      </c>
      <c r="I3829" s="6" t="s">
        <v>297</v>
      </c>
      <c r="J3829" s="6">
        <v>2</v>
      </c>
      <c r="K3829" s="6" t="s">
        <v>252</v>
      </c>
      <c r="L3829" s="8">
        <v>6</v>
      </c>
      <c r="M3829" s="6" t="s">
        <v>297</v>
      </c>
      <c r="N3829" s="6" t="s">
        <v>3669</v>
      </c>
      <c r="R3829" s="6" t="str">
        <f t="shared" si="59"/>
        <v>33326Xã Xuân Quan22</v>
      </c>
    </row>
    <row r="3830" spans="1:18">
      <c r="A3830" s="6">
        <v>3829</v>
      </c>
      <c r="B3830" s="6">
        <v>33</v>
      </c>
      <c r="C3830" s="6" t="s">
        <v>3667</v>
      </c>
      <c r="D3830" s="6">
        <v>326</v>
      </c>
      <c r="E3830" s="6" t="s">
        <v>3688</v>
      </c>
      <c r="F3830" s="6">
        <v>12025</v>
      </c>
      <c r="G3830" s="6" t="s">
        <v>3691</v>
      </c>
      <c r="H3830" s="6">
        <v>2</v>
      </c>
      <c r="I3830" s="6" t="s">
        <v>297</v>
      </c>
      <c r="J3830" s="6">
        <v>2</v>
      </c>
      <c r="K3830" s="6" t="s">
        <v>252</v>
      </c>
      <c r="L3830" s="8">
        <v>6</v>
      </c>
      <c r="M3830" s="6" t="s">
        <v>297</v>
      </c>
      <c r="N3830" s="6" t="s">
        <v>3669</v>
      </c>
      <c r="R3830" s="6" t="str">
        <f t="shared" si="59"/>
        <v>33326Xã Cửu Cao22</v>
      </c>
    </row>
    <row r="3831" spans="1:18">
      <c r="A3831" s="6">
        <v>3830</v>
      </c>
      <c r="B3831" s="6">
        <v>33</v>
      </c>
      <c r="C3831" s="6" t="s">
        <v>3667</v>
      </c>
      <c r="D3831" s="6">
        <v>326</v>
      </c>
      <c r="E3831" s="6" t="s">
        <v>3688</v>
      </c>
      <c r="F3831" s="6">
        <v>12028</v>
      </c>
      <c r="G3831" s="6" t="s">
        <v>3692</v>
      </c>
      <c r="H3831" s="6">
        <v>2</v>
      </c>
      <c r="I3831" s="6" t="s">
        <v>297</v>
      </c>
      <c r="J3831" s="6">
        <v>2</v>
      </c>
      <c r="K3831" s="6" t="s">
        <v>252</v>
      </c>
      <c r="L3831" s="8">
        <v>6</v>
      </c>
      <c r="M3831" s="6" t="s">
        <v>297</v>
      </c>
      <c r="N3831" s="6" t="s">
        <v>3669</v>
      </c>
      <c r="R3831" s="6" t="str">
        <f t="shared" si="59"/>
        <v>33326Xã Phụng Công22</v>
      </c>
    </row>
    <row r="3832" spans="1:18">
      <c r="A3832" s="6">
        <v>3831</v>
      </c>
      <c r="B3832" s="6">
        <v>33</v>
      </c>
      <c r="C3832" s="6" t="s">
        <v>3667</v>
      </c>
      <c r="D3832" s="6">
        <v>326</v>
      </c>
      <c r="E3832" s="6" t="s">
        <v>3688</v>
      </c>
      <c r="F3832" s="6">
        <v>12031</v>
      </c>
      <c r="G3832" s="6" t="s">
        <v>3693</v>
      </c>
      <c r="H3832" s="6">
        <v>2</v>
      </c>
      <c r="I3832" s="6" t="s">
        <v>297</v>
      </c>
      <c r="J3832" s="6">
        <v>2</v>
      </c>
      <c r="K3832" s="6" t="s">
        <v>252</v>
      </c>
      <c r="L3832" s="8">
        <v>6</v>
      </c>
      <c r="M3832" s="6" t="s">
        <v>297</v>
      </c>
      <c r="N3832" s="6" t="s">
        <v>3669</v>
      </c>
      <c r="R3832" s="6" t="str">
        <f t="shared" si="59"/>
        <v>33326Xã Nghĩa Trụ22</v>
      </c>
    </row>
    <row r="3833" spans="1:18">
      <c r="A3833" s="6">
        <v>3832</v>
      </c>
      <c r="B3833" s="6">
        <v>33</v>
      </c>
      <c r="C3833" s="6" t="s">
        <v>3667</v>
      </c>
      <c r="D3833" s="6">
        <v>326</v>
      </c>
      <c r="E3833" s="6" t="s">
        <v>3688</v>
      </c>
      <c r="F3833" s="6">
        <v>12034</v>
      </c>
      <c r="G3833" s="6" t="s">
        <v>3694</v>
      </c>
      <c r="H3833" s="6">
        <v>2</v>
      </c>
      <c r="I3833" s="6" t="s">
        <v>297</v>
      </c>
      <c r="J3833" s="6">
        <v>2</v>
      </c>
      <c r="K3833" s="6" t="s">
        <v>252</v>
      </c>
      <c r="L3833" s="8">
        <v>6</v>
      </c>
      <c r="M3833" s="6" t="s">
        <v>297</v>
      </c>
      <c r="N3833" s="6" t="s">
        <v>3669</v>
      </c>
      <c r="R3833" s="6" t="str">
        <f t="shared" si="59"/>
        <v>33326Xã Long Hưng22</v>
      </c>
    </row>
    <row r="3834" spans="1:18">
      <c r="A3834" s="6">
        <v>3833</v>
      </c>
      <c r="B3834" s="6">
        <v>33</v>
      </c>
      <c r="C3834" s="6" t="s">
        <v>3667</v>
      </c>
      <c r="D3834" s="6">
        <v>326</v>
      </c>
      <c r="E3834" s="6" t="s">
        <v>3688</v>
      </c>
      <c r="F3834" s="6">
        <v>12037</v>
      </c>
      <c r="G3834" s="6" t="s">
        <v>3695</v>
      </c>
      <c r="H3834" s="6">
        <v>2</v>
      </c>
      <c r="I3834" s="6" t="s">
        <v>297</v>
      </c>
      <c r="J3834" s="6">
        <v>2</v>
      </c>
      <c r="K3834" s="6" t="s">
        <v>252</v>
      </c>
      <c r="L3834" s="8">
        <v>6</v>
      </c>
      <c r="M3834" s="6" t="s">
        <v>297</v>
      </c>
      <c r="N3834" s="6" t="s">
        <v>3669</v>
      </c>
      <c r="R3834" s="6" t="str">
        <f t="shared" si="59"/>
        <v>33326Xã Vĩnh Khúc22</v>
      </c>
    </row>
    <row r="3835" spans="1:18">
      <c r="A3835" s="6">
        <v>3834</v>
      </c>
      <c r="B3835" s="6">
        <v>33</v>
      </c>
      <c r="C3835" s="6" t="s">
        <v>3667</v>
      </c>
      <c r="D3835" s="6">
        <v>326</v>
      </c>
      <c r="E3835" s="6" t="s">
        <v>3688</v>
      </c>
      <c r="F3835" s="6">
        <v>12040</v>
      </c>
      <c r="G3835" s="6" t="s">
        <v>3696</v>
      </c>
      <c r="H3835" s="6">
        <v>2</v>
      </c>
      <c r="I3835" s="6" t="s">
        <v>297</v>
      </c>
      <c r="J3835" s="6">
        <v>2</v>
      </c>
      <c r="K3835" s="6" t="s">
        <v>252</v>
      </c>
      <c r="L3835" s="8">
        <v>6</v>
      </c>
      <c r="M3835" s="6" t="s">
        <v>297</v>
      </c>
      <c r="N3835" s="6" t="s">
        <v>3669</v>
      </c>
      <c r="R3835" s="6" t="str">
        <f t="shared" si="59"/>
        <v>33326Xã Liên Nghĩa22</v>
      </c>
    </row>
    <row r="3836" spans="1:18">
      <c r="A3836" s="6">
        <v>3835</v>
      </c>
      <c r="B3836" s="6">
        <v>33</v>
      </c>
      <c r="C3836" s="6" t="s">
        <v>3667</v>
      </c>
      <c r="D3836" s="6">
        <v>326</v>
      </c>
      <c r="E3836" s="6" t="s">
        <v>3688</v>
      </c>
      <c r="F3836" s="6">
        <v>12043</v>
      </c>
      <c r="G3836" s="6" t="s">
        <v>663</v>
      </c>
      <c r="H3836" s="6">
        <v>2</v>
      </c>
      <c r="I3836" s="6" t="s">
        <v>297</v>
      </c>
      <c r="J3836" s="6">
        <v>2</v>
      </c>
      <c r="K3836" s="6" t="s">
        <v>252</v>
      </c>
      <c r="L3836" s="8">
        <v>6</v>
      </c>
      <c r="M3836" s="6" t="s">
        <v>297</v>
      </c>
      <c r="N3836" s="6" t="s">
        <v>3669</v>
      </c>
      <c r="R3836" s="6" t="str">
        <f t="shared" si="59"/>
        <v>33326Xã Tân Tiến22</v>
      </c>
    </row>
    <row r="3837" spans="1:18">
      <c r="A3837" s="6">
        <v>3836</v>
      </c>
      <c r="B3837" s="6">
        <v>33</v>
      </c>
      <c r="C3837" s="6" t="s">
        <v>3667</v>
      </c>
      <c r="D3837" s="6">
        <v>326</v>
      </c>
      <c r="E3837" s="6" t="s">
        <v>3688</v>
      </c>
      <c r="F3837" s="6">
        <v>12046</v>
      </c>
      <c r="G3837" s="6" t="s">
        <v>721</v>
      </c>
      <c r="H3837" s="6">
        <v>2</v>
      </c>
      <c r="I3837" s="6" t="s">
        <v>297</v>
      </c>
      <c r="J3837" s="6">
        <v>2</v>
      </c>
      <c r="K3837" s="6" t="s">
        <v>252</v>
      </c>
      <c r="L3837" s="8">
        <v>6</v>
      </c>
      <c r="M3837" s="6" t="s">
        <v>297</v>
      </c>
      <c r="N3837" s="6" t="s">
        <v>3669</v>
      </c>
      <c r="R3837" s="6" t="str">
        <f t="shared" si="59"/>
        <v>33326Xã Thắng Lợi22</v>
      </c>
    </row>
    <row r="3838" spans="1:18">
      <c r="A3838" s="6">
        <v>3837</v>
      </c>
      <c r="B3838" s="6">
        <v>33</v>
      </c>
      <c r="C3838" s="6" t="s">
        <v>3667</v>
      </c>
      <c r="D3838" s="6">
        <v>326</v>
      </c>
      <c r="E3838" s="6" t="s">
        <v>3688</v>
      </c>
      <c r="F3838" s="6">
        <v>12049</v>
      </c>
      <c r="G3838" s="6" t="s">
        <v>3697</v>
      </c>
      <c r="H3838" s="6">
        <v>2</v>
      </c>
      <c r="I3838" s="6" t="s">
        <v>297</v>
      </c>
      <c r="J3838" s="6">
        <v>2</v>
      </c>
      <c r="K3838" s="6" t="s">
        <v>252</v>
      </c>
      <c r="L3838" s="8">
        <v>6</v>
      </c>
      <c r="M3838" s="6" t="s">
        <v>297</v>
      </c>
      <c r="N3838" s="6" t="s">
        <v>3669</v>
      </c>
      <c r="R3838" s="6" t="str">
        <f t="shared" si="59"/>
        <v>33326Xã Mễ Sở22</v>
      </c>
    </row>
    <row r="3839" spans="1:18">
      <c r="A3839" s="6">
        <v>3838</v>
      </c>
      <c r="B3839" s="6">
        <v>33</v>
      </c>
      <c r="C3839" s="6" t="s">
        <v>3667</v>
      </c>
      <c r="D3839" s="6">
        <v>327</v>
      </c>
      <c r="E3839" s="6" t="s">
        <v>3698</v>
      </c>
      <c r="F3839" s="6">
        <v>12052</v>
      </c>
      <c r="G3839" s="6" t="s">
        <v>3699</v>
      </c>
      <c r="H3839" s="6">
        <v>1</v>
      </c>
      <c r="I3839" s="6" t="s">
        <v>251</v>
      </c>
      <c r="J3839" s="6">
        <v>2</v>
      </c>
      <c r="K3839" s="6" t="s">
        <v>252</v>
      </c>
      <c r="L3839" s="8">
        <v>5</v>
      </c>
      <c r="M3839" s="6" t="s">
        <v>251</v>
      </c>
      <c r="N3839" s="6" t="s">
        <v>3669</v>
      </c>
      <c r="R3839" s="6" t="str">
        <f t="shared" si="59"/>
        <v>33327Thị trấn Yên Mỹ12</v>
      </c>
    </row>
    <row r="3840" spans="1:18">
      <c r="A3840" s="6">
        <v>3839</v>
      </c>
      <c r="B3840" s="6">
        <v>33</v>
      </c>
      <c r="C3840" s="6" t="s">
        <v>3667</v>
      </c>
      <c r="D3840" s="6">
        <v>327</v>
      </c>
      <c r="E3840" s="6" t="s">
        <v>3698</v>
      </c>
      <c r="F3840" s="6">
        <v>12055</v>
      </c>
      <c r="G3840" s="6" t="s">
        <v>3700</v>
      </c>
      <c r="H3840" s="6">
        <v>2</v>
      </c>
      <c r="I3840" s="6" t="s">
        <v>297</v>
      </c>
      <c r="J3840" s="6">
        <v>2</v>
      </c>
      <c r="K3840" s="6" t="s">
        <v>252</v>
      </c>
      <c r="L3840" s="8">
        <v>6</v>
      </c>
      <c r="M3840" s="6" t="s">
        <v>297</v>
      </c>
      <c r="N3840" s="6" t="s">
        <v>3669</v>
      </c>
      <c r="R3840" s="6" t="str">
        <f t="shared" si="59"/>
        <v>33327Xã Giai Phạm22</v>
      </c>
    </row>
    <row r="3841" spans="1:18">
      <c r="A3841" s="6">
        <v>3840</v>
      </c>
      <c r="B3841" s="6">
        <v>33</v>
      </c>
      <c r="C3841" s="6" t="s">
        <v>3667</v>
      </c>
      <c r="D3841" s="6">
        <v>327</v>
      </c>
      <c r="E3841" s="6" t="s">
        <v>3698</v>
      </c>
      <c r="F3841" s="6">
        <v>12058</v>
      </c>
      <c r="G3841" s="6" t="s">
        <v>3701</v>
      </c>
      <c r="H3841" s="6">
        <v>2</v>
      </c>
      <c r="I3841" s="6" t="s">
        <v>297</v>
      </c>
      <c r="J3841" s="6">
        <v>2</v>
      </c>
      <c r="K3841" s="6" t="s">
        <v>252</v>
      </c>
      <c r="L3841" s="8">
        <v>6</v>
      </c>
      <c r="M3841" s="6" t="s">
        <v>297</v>
      </c>
      <c r="N3841" s="6" t="s">
        <v>3669</v>
      </c>
      <c r="R3841" s="6" t="str">
        <f t="shared" si="59"/>
        <v>33327Xã Nghĩa Hiệp22</v>
      </c>
    </row>
    <row r="3842" spans="1:18">
      <c r="A3842" s="6">
        <v>3841</v>
      </c>
      <c r="B3842" s="6">
        <v>33</v>
      </c>
      <c r="C3842" s="6" t="s">
        <v>3667</v>
      </c>
      <c r="D3842" s="6">
        <v>327</v>
      </c>
      <c r="E3842" s="6" t="s">
        <v>3698</v>
      </c>
      <c r="F3842" s="6">
        <v>12061</v>
      </c>
      <c r="G3842" s="6" t="s">
        <v>3702</v>
      </c>
      <c r="H3842" s="6">
        <v>2</v>
      </c>
      <c r="I3842" s="6" t="s">
        <v>297</v>
      </c>
      <c r="J3842" s="6">
        <v>2</v>
      </c>
      <c r="K3842" s="6" t="s">
        <v>252</v>
      </c>
      <c r="L3842" s="8">
        <v>6</v>
      </c>
      <c r="M3842" s="6" t="s">
        <v>297</v>
      </c>
      <c r="N3842" s="6" t="s">
        <v>3669</v>
      </c>
      <c r="R3842" s="6" t="str">
        <f t="shared" si="59"/>
        <v>33327Xã Đồng Than22</v>
      </c>
    </row>
    <row r="3843" spans="1:18">
      <c r="A3843" s="6">
        <v>3842</v>
      </c>
      <c r="B3843" s="6">
        <v>33</v>
      </c>
      <c r="C3843" s="6" t="s">
        <v>3667</v>
      </c>
      <c r="D3843" s="6">
        <v>327</v>
      </c>
      <c r="E3843" s="6" t="s">
        <v>3698</v>
      </c>
      <c r="F3843" s="6">
        <v>12064</v>
      </c>
      <c r="G3843" s="6" t="s">
        <v>867</v>
      </c>
      <c r="H3843" s="6">
        <v>2</v>
      </c>
      <c r="I3843" s="6" t="s">
        <v>297</v>
      </c>
      <c r="J3843" s="6">
        <v>2</v>
      </c>
      <c r="K3843" s="6" t="s">
        <v>252</v>
      </c>
      <c r="L3843" s="8">
        <v>6</v>
      </c>
      <c r="M3843" s="6" t="s">
        <v>297</v>
      </c>
      <c r="N3843" s="6" t="s">
        <v>3669</v>
      </c>
      <c r="R3843" s="6" t="str">
        <f t="shared" ref="R3843:R3906" si="60">CONCATENATE(B3843,D3843,G3843,H3843,J3843)</f>
        <v>33327Xã Ngọc Long22</v>
      </c>
    </row>
    <row r="3844" spans="1:18">
      <c r="A3844" s="6">
        <v>3843</v>
      </c>
      <c r="B3844" s="6">
        <v>33</v>
      </c>
      <c r="C3844" s="6" t="s">
        <v>3667</v>
      </c>
      <c r="D3844" s="6">
        <v>327</v>
      </c>
      <c r="E3844" s="6" t="s">
        <v>3698</v>
      </c>
      <c r="F3844" s="6">
        <v>12067</v>
      </c>
      <c r="G3844" s="6" t="s">
        <v>3703</v>
      </c>
      <c r="H3844" s="6">
        <v>2</v>
      </c>
      <c r="I3844" s="6" t="s">
        <v>297</v>
      </c>
      <c r="J3844" s="6">
        <v>2</v>
      </c>
      <c r="K3844" s="6" t="s">
        <v>252</v>
      </c>
      <c r="L3844" s="8">
        <v>6</v>
      </c>
      <c r="M3844" s="6" t="s">
        <v>297</v>
      </c>
      <c r="N3844" s="6" t="s">
        <v>3669</v>
      </c>
      <c r="R3844" s="6" t="str">
        <f t="shared" si="60"/>
        <v>33327Xã Liêu Xá22</v>
      </c>
    </row>
    <row r="3845" spans="1:18">
      <c r="A3845" s="6">
        <v>3844</v>
      </c>
      <c r="B3845" s="6">
        <v>33</v>
      </c>
      <c r="C3845" s="6" t="s">
        <v>3667</v>
      </c>
      <c r="D3845" s="6">
        <v>327</v>
      </c>
      <c r="E3845" s="6" t="s">
        <v>3698</v>
      </c>
      <c r="F3845" s="6">
        <v>12070</v>
      </c>
      <c r="G3845" s="6" t="s">
        <v>3704</v>
      </c>
      <c r="H3845" s="6">
        <v>2</v>
      </c>
      <c r="I3845" s="6" t="s">
        <v>297</v>
      </c>
      <c r="J3845" s="6">
        <v>2</v>
      </c>
      <c r="K3845" s="6" t="s">
        <v>252</v>
      </c>
      <c r="L3845" s="8">
        <v>6</v>
      </c>
      <c r="M3845" s="6" t="s">
        <v>297</v>
      </c>
      <c r="N3845" s="6" t="s">
        <v>3669</v>
      </c>
      <c r="R3845" s="6" t="str">
        <f t="shared" si="60"/>
        <v>33327Xã Hoàn Long22</v>
      </c>
    </row>
    <row r="3846" spans="1:18">
      <c r="A3846" s="6">
        <v>3845</v>
      </c>
      <c r="B3846" s="6">
        <v>33</v>
      </c>
      <c r="C3846" s="6" t="s">
        <v>3667</v>
      </c>
      <c r="D3846" s="6">
        <v>327</v>
      </c>
      <c r="E3846" s="6" t="s">
        <v>3698</v>
      </c>
      <c r="F3846" s="6">
        <v>12073</v>
      </c>
      <c r="G3846" s="6" t="s">
        <v>577</v>
      </c>
      <c r="H3846" s="6">
        <v>2</v>
      </c>
      <c r="I3846" s="6" t="s">
        <v>297</v>
      </c>
      <c r="J3846" s="6">
        <v>2</v>
      </c>
      <c r="K3846" s="6" t="s">
        <v>252</v>
      </c>
      <c r="L3846" s="8">
        <v>6</v>
      </c>
      <c r="M3846" s="6" t="s">
        <v>297</v>
      </c>
      <c r="N3846" s="6" t="s">
        <v>3669</v>
      </c>
      <c r="R3846" s="6" t="str">
        <f t="shared" si="60"/>
        <v>33327Xã Tân Lập22</v>
      </c>
    </row>
    <row r="3847" spans="1:18">
      <c r="A3847" s="6">
        <v>3846</v>
      </c>
      <c r="B3847" s="6">
        <v>33</v>
      </c>
      <c r="C3847" s="6" t="s">
        <v>3667</v>
      </c>
      <c r="D3847" s="6">
        <v>327</v>
      </c>
      <c r="E3847" s="6" t="s">
        <v>3698</v>
      </c>
      <c r="F3847" s="6">
        <v>12076</v>
      </c>
      <c r="G3847" s="6" t="s">
        <v>1052</v>
      </c>
      <c r="H3847" s="6">
        <v>2</v>
      </c>
      <c r="I3847" s="6" t="s">
        <v>297</v>
      </c>
      <c r="J3847" s="6">
        <v>2</v>
      </c>
      <c r="K3847" s="6" t="s">
        <v>252</v>
      </c>
      <c r="L3847" s="8">
        <v>6</v>
      </c>
      <c r="M3847" s="6" t="s">
        <v>297</v>
      </c>
      <c r="N3847" s="6" t="s">
        <v>3669</v>
      </c>
      <c r="R3847" s="6" t="str">
        <f t="shared" si="60"/>
        <v>33327Xã Thanh Long22</v>
      </c>
    </row>
    <row r="3848" spans="1:18">
      <c r="A3848" s="6">
        <v>3847</v>
      </c>
      <c r="B3848" s="6">
        <v>33</v>
      </c>
      <c r="C3848" s="6" t="s">
        <v>3667</v>
      </c>
      <c r="D3848" s="6">
        <v>327</v>
      </c>
      <c r="E3848" s="6" t="s">
        <v>3698</v>
      </c>
      <c r="F3848" s="6">
        <v>12079</v>
      </c>
      <c r="G3848" s="6" t="s">
        <v>1334</v>
      </c>
      <c r="H3848" s="6">
        <v>2</v>
      </c>
      <c r="I3848" s="6" t="s">
        <v>297</v>
      </c>
      <c r="J3848" s="6">
        <v>2</v>
      </c>
      <c r="K3848" s="6" t="s">
        <v>252</v>
      </c>
      <c r="L3848" s="8">
        <v>6</v>
      </c>
      <c r="M3848" s="6" t="s">
        <v>297</v>
      </c>
      <c r="N3848" s="6" t="s">
        <v>3669</v>
      </c>
      <c r="R3848" s="6" t="str">
        <f t="shared" si="60"/>
        <v>33327Xã Yên Phú22</v>
      </c>
    </row>
    <row r="3849" spans="1:18">
      <c r="A3849" s="6">
        <v>3848</v>
      </c>
      <c r="B3849" s="6">
        <v>33</v>
      </c>
      <c r="C3849" s="6" t="s">
        <v>3667</v>
      </c>
      <c r="D3849" s="6">
        <v>327</v>
      </c>
      <c r="E3849" s="6" t="s">
        <v>3698</v>
      </c>
      <c r="F3849" s="6">
        <v>12082</v>
      </c>
      <c r="G3849" s="6" t="s">
        <v>2099</v>
      </c>
      <c r="H3849" s="6">
        <v>2</v>
      </c>
      <c r="I3849" s="6" t="s">
        <v>297</v>
      </c>
      <c r="J3849" s="6">
        <v>2</v>
      </c>
      <c r="K3849" s="6" t="s">
        <v>252</v>
      </c>
      <c r="L3849" s="8">
        <v>6</v>
      </c>
      <c r="M3849" s="6" t="s">
        <v>297</v>
      </c>
      <c r="N3849" s="6" t="s">
        <v>3669</v>
      </c>
      <c r="R3849" s="6" t="str">
        <f t="shared" si="60"/>
        <v>33327Xã Việt Cường22</v>
      </c>
    </row>
    <row r="3850" spans="1:18">
      <c r="A3850" s="6">
        <v>3849</v>
      </c>
      <c r="B3850" s="6">
        <v>33</v>
      </c>
      <c r="C3850" s="6" t="s">
        <v>3667</v>
      </c>
      <c r="D3850" s="6">
        <v>327</v>
      </c>
      <c r="E3850" s="6" t="s">
        <v>3698</v>
      </c>
      <c r="F3850" s="6">
        <v>12085</v>
      </c>
      <c r="G3850" s="6" t="s">
        <v>658</v>
      </c>
      <c r="H3850" s="6">
        <v>2</v>
      </c>
      <c r="I3850" s="6" t="s">
        <v>297</v>
      </c>
      <c r="J3850" s="6">
        <v>2</v>
      </c>
      <c r="K3850" s="6" t="s">
        <v>252</v>
      </c>
      <c r="L3850" s="8">
        <v>6</v>
      </c>
      <c r="M3850" s="6" t="s">
        <v>297</v>
      </c>
      <c r="N3850" s="6" t="s">
        <v>3669</v>
      </c>
      <c r="R3850" s="6" t="str">
        <f t="shared" si="60"/>
        <v>33327Xã Trung Hòa22</v>
      </c>
    </row>
    <row r="3851" spans="1:18">
      <c r="A3851" s="6">
        <v>3850</v>
      </c>
      <c r="B3851" s="6">
        <v>33</v>
      </c>
      <c r="C3851" s="6" t="s">
        <v>3667</v>
      </c>
      <c r="D3851" s="6">
        <v>327</v>
      </c>
      <c r="E3851" s="6" t="s">
        <v>3698</v>
      </c>
      <c r="F3851" s="6">
        <v>12088</v>
      </c>
      <c r="G3851" s="6" t="s">
        <v>2188</v>
      </c>
      <c r="H3851" s="6">
        <v>2</v>
      </c>
      <c r="I3851" s="6" t="s">
        <v>297</v>
      </c>
      <c r="J3851" s="6">
        <v>2</v>
      </c>
      <c r="K3851" s="6" t="s">
        <v>252</v>
      </c>
      <c r="L3851" s="8">
        <v>6</v>
      </c>
      <c r="M3851" s="6" t="s">
        <v>297</v>
      </c>
      <c r="N3851" s="6" t="s">
        <v>3669</v>
      </c>
      <c r="R3851" s="6" t="str">
        <f t="shared" si="60"/>
        <v>33327Xã Yên Hòa22</v>
      </c>
    </row>
    <row r="3852" spans="1:18">
      <c r="A3852" s="6">
        <v>3851</v>
      </c>
      <c r="B3852" s="6">
        <v>33</v>
      </c>
      <c r="C3852" s="6" t="s">
        <v>3667</v>
      </c>
      <c r="D3852" s="6">
        <v>327</v>
      </c>
      <c r="E3852" s="6" t="s">
        <v>3698</v>
      </c>
      <c r="F3852" s="6">
        <v>12091</v>
      </c>
      <c r="G3852" s="6" t="s">
        <v>527</v>
      </c>
      <c r="H3852" s="6">
        <v>2</v>
      </c>
      <c r="I3852" s="6" t="s">
        <v>297</v>
      </c>
      <c r="J3852" s="6">
        <v>2</v>
      </c>
      <c r="K3852" s="6" t="s">
        <v>252</v>
      </c>
      <c r="L3852" s="8">
        <v>6</v>
      </c>
      <c r="M3852" s="6" t="s">
        <v>297</v>
      </c>
      <c r="N3852" s="6" t="s">
        <v>3669</v>
      </c>
      <c r="R3852" s="6" t="str">
        <f t="shared" si="60"/>
        <v>33327Xã Minh Châu22</v>
      </c>
    </row>
    <row r="3853" spans="1:18">
      <c r="A3853" s="6">
        <v>3852</v>
      </c>
      <c r="B3853" s="6">
        <v>33</v>
      </c>
      <c r="C3853" s="6" t="s">
        <v>3667</v>
      </c>
      <c r="D3853" s="6">
        <v>327</v>
      </c>
      <c r="E3853" s="6" t="s">
        <v>3698</v>
      </c>
      <c r="F3853" s="6">
        <v>12094</v>
      </c>
      <c r="G3853" s="6" t="s">
        <v>3705</v>
      </c>
      <c r="H3853" s="6">
        <v>2</v>
      </c>
      <c r="I3853" s="6" t="s">
        <v>297</v>
      </c>
      <c r="J3853" s="6">
        <v>2</v>
      </c>
      <c r="K3853" s="6" t="s">
        <v>252</v>
      </c>
      <c r="L3853" s="8">
        <v>6</v>
      </c>
      <c r="M3853" s="6" t="s">
        <v>297</v>
      </c>
      <c r="N3853" s="6" t="s">
        <v>3669</v>
      </c>
      <c r="R3853" s="6" t="str">
        <f t="shared" si="60"/>
        <v>33327Xã Trung Hưng22</v>
      </c>
    </row>
    <row r="3854" spans="1:18">
      <c r="A3854" s="6">
        <v>3853</v>
      </c>
      <c r="B3854" s="6">
        <v>33</v>
      </c>
      <c r="C3854" s="6" t="s">
        <v>3667</v>
      </c>
      <c r="D3854" s="6">
        <v>327</v>
      </c>
      <c r="E3854" s="6" t="s">
        <v>3698</v>
      </c>
      <c r="F3854" s="6">
        <v>12097</v>
      </c>
      <c r="G3854" s="6" t="s">
        <v>3706</v>
      </c>
      <c r="H3854" s="6">
        <v>2</v>
      </c>
      <c r="I3854" s="6" t="s">
        <v>297</v>
      </c>
      <c r="J3854" s="6">
        <v>2</v>
      </c>
      <c r="K3854" s="6" t="s">
        <v>252</v>
      </c>
      <c r="L3854" s="8">
        <v>6</v>
      </c>
      <c r="M3854" s="6" t="s">
        <v>297</v>
      </c>
      <c r="N3854" s="6" t="s">
        <v>3669</v>
      </c>
      <c r="R3854" s="6" t="str">
        <f t="shared" si="60"/>
        <v>33327Xã Lý Thường Kiệt22</v>
      </c>
    </row>
    <row r="3855" spans="1:18">
      <c r="A3855" s="6">
        <v>3854</v>
      </c>
      <c r="B3855" s="6">
        <v>33</v>
      </c>
      <c r="C3855" s="6" t="s">
        <v>3667</v>
      </c>
      <c r="D3855" s="6">
        <v>327</v>
      </c>
      <c r="E3855" s="6" t="s">
        <v>3698</v>
      </c>
      <c r="F3855" s="6">
        <v>12100</v>
      </c>
      <c r="G3855" s="6" t="s">
        <v>2724</v>
      </c>
      <c r="H3855" s="6">
        <v>2</v>
      </c>
      <c r="I3855" s="6" t="s">
        <v>297</v>
      </c>
      <c r="J3855" s="6">
        <v>2</v>
      </c>
      <c r="K3855" s="6" t="s">
        <v>252</v>
      </c>
      <c r="L3855" s="8">
        <v>6</v>
      </c>
      <c r="M3855" s="6" t="s">
        <v>297</v>
      </c>
      <c r="N3855" s="6" t="s">
        <v>3669</v>
      </c>
      <c r="R3855" s="6" t="str">
        <f t="shared" si="60"/>
        <v>33327Xã Tân Việt22</v>
      </c>
    </row>
    <row r="3856" spans="1:18">
      <c r="A3856" s="6">
        <v>3855</v>
      </c>
      <c r="B3856" s="6">
        <v>33</v>
      </c>
      <c r="C3856" s="6" t="s">
        <v>3667</v>
      </c>
      <c r="D3856" s="6">
        <v>328</v>
      </c>
      <c r="E3856" s="6" t="s">
        <v>3707</v>
      </c>
      <c r="F3856" s="6">
        <v>12103</v>
      </c>
      <c r="G3856" s="6" t="s">
        <v>3708</v>
      </c>
      <c r="H3856" s="6">
        <v>1</v>
      </c>
      <c r="I3856" s="6" t="s">
        <v>251</v>
      </c>
      <c r="J3856" s="6">
        <v>2</v>
      </c>
      <c r="K3856" s="6" t="s">
        <v>252</v>
      </c>
      <c r="L3856" s="8">
        <v>5</v>
      </c>
      <c r="M3856" s="6" t="s">
        <v>251</v>
      </c>
      <c r="N3856" s="6" t="s">
        <v>3669</v>
      </c>
      <c r="R3856" s="6" t="str">
        <f t="shared" si="60"/>
        <v>33328Phường Bần Yên Nhân12</v>
      </c>
    </row>
    <row r="3857" spans="1:18">
      <c r="A3857" s="6">
        <v>3856</v>
      </c>
      <c r="B3857" s="6">
        <v>33</v>
      </c>
      <c r="C3857" s="6" t="s">
        <v>3667</v>
      </c>
      <c r="D3857" s="6">
        <v>328</v>
      </c>
      <c r="E3857" s="6" t="s">
        <v>3707</v>
      </c>
      <c r="F3857" s="6">
        <v>12106</v>
      </c>
      <c r="G3857" s="6" t="s">
        <v>2299</v>
      </c>
      <c r="H3857" s="6">
        <v>1</v>
      </c>
      <c r="I3857" s="6" t="s">
        <v>251</v>
      </c>
      <c r="J3857" s="6">
        <v>2</v>
      </c>
      <c r="K3857" s="6" t="s">
        <v>252</v>
      </c>
      <c r="L3857" s="8">
        <v>5</v>
      </c>
      <c r="M3857" s="6" t="s">
        <v>251</v>
      </c>
      <c r="N3857" s="6" t="s">
        <v>3669</v>
      </c>
      <c r="R3857" s="6" t="str">
        <f t="shared" si="60"/>
        <v>33328Phường Phan Đình Phùng12</v>
      </c>
    </row>
    <row r="3858" spans="1:18">
      <c r="A3858" s="6">
        <v>3857</v>
      </c>
      <c r="B3858" s="6">
        <v>33</v>
      </c>
      <c r="C3858" s="6" t="s">
        <v>3667</v>
      </c>
      <c r="D3858" s="6">
        <v>328</v>
      </c>
      <c r="E3858" s="6" t="s">
        <v>3707</v>
      </c>
      <c r="F3858" s="6">
        <v>12109</v>
      </c>
      <c r="G3858" s="6" t="s">
        <v>3709</v>
      </c>
      <c r="H3858" s="6">
        <v>2</v>
      </c>
      <c r="I3858" s="6" t="s">
        <v>297</v>
      </c>
      <c r="J3858" s="6">
        <v>2</v>
      </c>
      <c r="K3858" s="6" t="s">
        <v>252</v>
      </c>
      <c r="L3858" s="8">
        <v>6</v>
      </c>
      <c r="M3858" s="6" t="s">
        <v>297</v>
      </c>
      <c r="N3858" s="6" t="s">
        <v>3669</v>
      </c>
      <c r="R3858" s="6" t="str">
        <f t="shared" si="60"/>
        <v>33328Xã Cẩm Xá22</v>
      </c>
    </row>
    <row r="3859" spans="1:18">
      <c r="A3859" s="6">
        <v>3858</v>
      </c>
      <c r="B3859" s="6">
        <v>33</v>
      </c>
      <c r="C3859" s="6" t="s">
        <v>3667</v>
      </c>
      <c r="D3859" s="6">
        <v>328</v>
      </c>
      <c r="E3859" s="6" t="s">
        <v>3707</v>
      </c>
      <c r="F3859" s="6">
        <v>12112</v>
      </c>
      <c r="G3859" s="6" t="s">
        <v>420</v>
      </c>
      <c r="H3859" s="6">
        <v>2</v>
      </c>
      <c r="I3859" s="6" t="s">
        <v>297</v>
      </c>
      <c r="J3859" s="6">
        <v>2</v>
      </c>
      <c r="K3859" s="6" t="s">
        <v>252</v>
      </c>
      <c r="L3859" s="8">
        <v>6</v>
      </c>
      <c r="M3859" s="6" t="s">
        <v>297</v>
      </c>
      <c r="N3859" s="6" t="s">
        <v>3669</v>
      </c>
      <c r="R3859" s="6" t="str">
        <f t="shared" si="60"/>
        <v>33328Xã Dương Quang22</v>
      </c>
    </row>
    <row r="3860" spans="1:18">
      <c r="A3860" s="6">
        <v>3859</v>
      </c>
      <c r="B3860" s="6">
        <v>33</v>
      </c>
      <c r="C3860" s="6" t="s">
        <v>3667</v>
      </c>
      <c r="D3860" s="6">
        <v>328</v>
      </c>
      <c r="E3860" s="6" t="s">
        <v>3707</v>
      </c>
      <c r="F3860" s="6">
        <v>12115</v>
      </c>
      <c r="G3860" s="6" t="s">
        <v>3710</v>
      </c>
      <c r="H3860" s="6">
        <v>2</v>
      </c>
      <c r="I3860" s="6" t="s">
        <v>297</v>
      </c>
      <c r="J3860" s="6">
        <v>2</v>
      </c>
      <c r="K3860" s="6" t="s">
        <v>252</v>
      </c>
      <c r="L3860" s="8">
        <v>6</v>
      </c>
      <c r="M3860" s="6" t="s">
        <v>297</v>
      </c>
      <c r="N3860" s="6" t="s">
        <v>3669</v>
      </c>
      <c r="R3860" s="6" t="str">
        <f t="shared" si="60"/>
        <v>33328Xã Hòa Phong22</v>
      </c>
    </row>
    <row r="3861" spans="1:18">
      <c r="A3861" s="6">
        <v>3860</v>
      </c>
      <c r="B3861" s="6">
        <v>33</v>
      </c>
      <c r="C3861" s="6" t="s">
        <v>3667</v>
      </c>
      <c r="D3861" s="6">
        <v>328</v>
      </c>
      <c r="E3861" s="6" t="s">
        <v>3707</v>
      </c>
      <c r="F3861" s="6">
        <v>12118</v>
      </c>
      <c r="G3861" s="6" t="s">
        <v>3711</v>
      </c>
      <c r="H3861" s="6">
        <v>1</v>
      </c>
      <c r="I3861" s="6" t="s">
        <v>251</v>
      </c>
      <c r="J3861" s="6">
        <v>2</v>
      </c>
      <c r="K3861" s="6" t="s">
        <v>252</v>
      </c>
      <c r="L3861" s="8">
        <v>5</v>
      </c>
      <c r="M3861" s="6" t="s">
        <v>251</v>
      </c>
      <c r="N3861" s="6" t="s">
        <v>3669</v>
      </c>
      <c r="R3861" s="6" t="str">
        <f t="shared" si="60"/>
        <v>33328Phường Nhân Hòa12</v>
      </c>
    </row>
    <row r="3862" spans="1:18">
      <c r="A3862" s="6">
        <v>3861</v>
      </c>
      <c r="B3862" s="6">
        <v>33</v>
      </c>
      <c r="C3862" s="6" t="s">
        <v>3667</v>
      </c>
      <c r="D3862" s="6">
        <v>328</v>
      </c>
      <c r="E3862" s="6" t="s">
        <v>3707</v>
      </c>
      <c r="F3862" s="6">
        <v>12121</v>
      </c>
      <c r="G3862" s="6" t="s">
        <v>3712</v>
      </c>
      <c r="H3862" s="6">
        <v>1</v>
      </c>
      <c r="I3862" s="6" t="s">
        <v>251</v>
      </c>
      <c r="J3862" s="6">
        <v>2</v>
      </c>
      <c r="K3862" s="6" t="s">
        <v>252</v>
      </c>
      <c r="L3862" s="8">
        <v>5</v>
      </c>
      <c r="M3862" s="6" t="s">
        <v>251</v>
      </c>
      <c r="N3862" s="6" t="s">
        <v>3669</v>
      </c>
      <c r="R3862" s="6" t="str">
        <f t="shared" si="60"/>
        <v>33328Phường Dị Sử12</v>
      </c>
    </row>
    <row r="3863" spans="1:18">
      <c r="A3863" s="6">
        <v>3862</v>
      </c>
      <c r="B3863" s="6">
        <v>33</v>
      </c>
      <c r="C3863" s="6" t="s">
        <v>3667</v>
      </c>
      <c r="D3863" s="6">
        <v>328</v>
      </c>
      <c r="E3863" s="6" t="s">
        <v>3707</v>
      </c>
      <c r="F3863" s="6">
        <v>12124</v>
      </c>
      <c r="G3863" s="6" t="s">
        <v>3713</v>
      </c>
      <c r="H3863" s="6">
        <v>1</v>
      </c>
      <c r="I3863" s="6" t="s">
        <v>251</v>
      </c>
      <c r="J3863" s="6">
        <v>2</v>
      </c>
      <c r="K3863" s="6" t="s">
        <v>252</v>
      </c>
      <c r="L3863" s="8">
        <v>5</v>
      </c>
      <c r="M3863" s="6" t="s">
        <v>251</v>
      </c>
      <c r="N3863" s="6" t="s">
        <v>3669</v>
      </c>
      <c r="R3863" s="6" t="str">
        <f t="shared" si="60"/>
        <v>33328Phường Bạch Sam12</v>
      </c>
    </row>
    <row r="3864" spans="1:18">
      <c r="A3864" s="6">
        <v>3863</v>
      </c>
      <c r="B3864" s="6">
        <v>33</v>
      </c>
      <c r="C3864" s="6" t="s">
        <v>3667</v>
      </c>
      <c r="D3864" s="6">
        <v>328</v>
      </c>
      <c r="E3864" s="6" t="s">
        <v>3707</v>
      </c>
      <c r="F3864" s="6">
        <v>12127</v>
      </c>
      <c r="G3864" s="6" t="s">
        <v>3561</v>
      </c>
      <c r="H3864" s="6">
        <v>1</v>
      </c>
      <c r="I3864" s="6" t="s">
        <v>251</v>
      </c>
      <c r="J3864" s="6">
        <v>2</v>
      </c>
      <c r="K3864" s="6" t="s">
        <v>252</v>
      </c>
      <c r="L3864" s="8">
        <v>5</v>
      </c>
      <c r="M3864" s="6" t="s">
        <v>251</v>
      </c>
      <c r="N3864" s="6" t="s">
        <v>3669</v>
      </c>
      <c r="R3864" s="6" t="str">
        <f t="shared" si="60"/>
        <v>33328Phường Minh Đức12</v>
      </c>
    </row>
    <row r="3865" spans="1:18">
      <c r="A3865" s="6">
        <v>3864</v>
      </c>
      <c r="B3865" s="6">
        <v>33</v>
      </c>
      <c r="C3865" s="6" t="s">
        <v>3667</v>
      </c>
      <c r="D3865" s="6">
        <v>328</v>
      </c>
      <c r="E3865" s="6" t="s">
        <v>3707</v>
      </c>
      <c r="F3865" s="6">
        <v>12130</v>
      </c>
      <c r="G3865" s="6" t="s">
        <v>1163</v>
      </c>
      <c r="H3865" s="6">
        <v>1</v>
      </c>
      <c r="I3865" s="6" t="s">
        <v>251</v>
      </c>
      <c r="J3865" s="6">
        <v>2</v>
      </c>
      <c r="K3865" s="6" t="s">
        <v>252</v>
      </c>
      <c r="L3865" s="8">
        <v>5</v>
      </c>
      <c r="M3865" s="6" t="s">
        <v>251</v>
      </c>
      <c r="N3865" s="6" t="s">
        <v>3669</v>
      </c>
      <c r="R3865" s="6" t="str">
        <f t="shared" si="60"/>
        <v>33328Phường Phùng Chí Kiên12</v>
      </c>
    </row>
    <row r="3866" spans="1:18">
      <c r="A3866" s="6">
        <v>3865</v>
      </c>
      <c r="B3866" s="6">
        <v>33</v>
      </c>
      <c r="C3866" s="6" t="s">
        <v>3667</v>
      </c>
      <c r="D3866" s="6">
        <v>328</v>
      </c>
      <c r="E3866" s="6" t="s">
        <v>3707</v>
      </c>
      <c r="F3866" s="6">
        <v>12133</v>
      </c>
      <c r="G3866" s="6" t="s">
        <v>3714</v>
      </c>
      <c r="H3866" s="6">
        <v>2</v>
      </c>
      <c r="I3866" s="6" t="s">
        <v>297</v>
      </c>
      <c r="J3866" s="6">
        <v>2</v>
      </c>
      <c r="K3866" s="6" t="s">
        <v>252</v>
      </c>
      <c r="L3866" s="8">
        <v>6</v>
      </c>
      <c r="M3866" s="6" t="s">
        <v>297</v>
      </c>
      <c r="N3866" s="6" t="s">
        <v>3669</v>
      </c>
      <c r="R3866" s="6" t="str">
        <f t="shared" si="60"/>
        <v>33328Xã Xuân Dục22</v>
      </c>
    </row>
    <row r="3867" spans="1:18">
      <c r="A3867" s="6">
        <v>3866</v>
      </c>
      <c r="B3867" s="6">
        <v>33</v>
      </c>
      <c r="C3867" s="6" t="s">
        <v>3667</v>
      </c>
      <c r="D3867" s="6">
        <v>328</v>
      </c>
      <c r="E3867" s="6" t="s">
        <v>3707</v>
      </c>
      <c r="F3867" s="6">
        <v>12136</v>
      </c>
      <c r="G3867" s="6" t="s">
        <v>3715</v>
      </c>
      <c r="H3867" s="6">
        <v>2</v>
      </c>
      <c r="I3867" s="6" t="s">
        <v>297</v>
      </c>
      <c r="J3867" s="6">
        <v>2</v>
      </c>
      <c r="K3867" s="6" t="s">
        <v>252</v>
      </c>
      <c r="L3867" s="8">
        <v>6</v>
      </c>
      <c r="M3867" s="6" t="s">
        <v>297</v>
      </c>
      <c r="N3867" s="6" t="s">
        <v>3669</v>
      </c>
      <c r="R3867" s="6" t="str">
        <f t="shared" si="60"/>
        <v>33328Xã Ngọc Lâm22</v>
      </c>
    </row>
    <row r="3868" spans="1:18">
      <c r="A3868" s="6">
        <v>3867</v>
      </c>
      <c r="B3868" s="6">
        <v>33</v>
      </c>
      <c r="C3868" s="6" t="s">
        <v>3667</v>
      </c>
      <c r="D3868" s="6">
        <v>328</v>
      </c>
      <c r="E3868" s="6" t="s">
        <v>3707</v>
      </c>
      <c r="F3868" s="6">
        <v>12139</v>
      </c>
      <c r="G3868" s="6" t="s">
        <v>3027</v>
      </c>
      <c r="H3868" s="6">
        <v>2</v>
      </c>
      <c r="I3868" s="6" t="s">
        <v>297</v>
      </c>
      <c r="J3868" s="6">
        <v>2</v>
      </c>
      <c r="K3868" s="6" t="s">
        <v>252</v>
      </c>
      <c r="L3868" s="8">
        <v>6</v>
      </c>
      <c r="M3868" s="6" t="s">
        <v>297</v>
      </c>
      <c r="N3868" s="6" t="s">
        <v>3669</v>
      </c>
      <c r="R3868" s="6" t="str">
        <f t="shared" si="60"/>
        <v>33328Xã Hưng Long22</v>
      </c>
    </row>
    <row r="3869" spans="1:18">
      <c r="A3869" s="6">
        <v>3868</v>
      </c>
      <c r="B3869" s="6">
        <v>33</v>
      </c>
      <c r="C3869" s="6" t="s">
        <v>3667</v>
      </c>
      <c r="D3869" s="6">
        <v>329</v>
      </c>
      <c r="E3869" s="6" t="s">
        <v>3716</v>
      </c>
      <c r="F3869" s="6">
        <v>12142</v>
      </c>
      <c r="G3869" s="6" t="s">
        <v>3717</v>
      </c>
      <c r="H3869" s="6">
        <v>1</v>
      </c>
      <c r="I3869" s="6" t="s">
        <v>251</v>
      </c>
      <c r="J3869" s="6">
        <v>2</v>
      </c>
      <c r="K3869" s="6" t="s">
        <v>252</v>
      </c>
      <c r="L3869" s="8">
        <v>5</v>
      </c>
      <c r="M3869" s="6" t="s">
        <v>251</v>
      </c>
      <c r="N3869" s="6" t="s">
        <v>3669</v>
      </c>
      <c r="R3869" s="6" t="str">
        <f t="shared" si="60"/>
        <v>33329Thị trấn Ân Thi12</v>
      </c>
    </row>
    <row r="3870" spans="1:18">
      <c r="A3870" s="6">
        <v>3869</v>
      </c>
      <c r="B3870" s="6">
        <v>33</v>
      </c>
      <c r="C3870" s="6" t="s">
        <v>3667</v>
      </c>
      <c r="D3870" s="6">
        <v>329</v>
      </c>
      <c r="E3870" s="6" t="s">
        <v>3716</v>
      </c>
      <c r="F3870" s="6">
        <v>12145</v>
      </c>
      <c r="G3870" s="6" t="s">
        <v>3718</v>
      </c>
      <c r="H3870" s="6">
        <v>2</v>
      </c>
      <c r="I3870" s="6" t="s">
        <v>297</v>
      </c>
      <c r="J3870" s="6">
        <v>2</v>
      </c>
      <c r="K3870" s="6" t="s">
        <v>252</v>
      </c>
      <c r="L3870" s="8">
        <v>6</v>
      </c>
      <c r="M3870" s="6" t="s">
        <v>297</v>
      </c>
      <c r="N3870" s="6" t="s">
        <v>3669</v>
      </c>
      <c r="R3870" s="6" t="str">
        <f t="shared" si="60"/>
        <v>33329Xã Phù Ủng22</v>
      </c>
    </row>
    <row r="3871" spans="1:18">
      <c r="A3871" s="6">
        <v>3870</v>
      </c>
      <c r="B3871" s="6">
        <v>33</v>
      </c>
      <c r="C3871" s="6" t="s">
        <v>3667</v>
      </c>
      <c r="D3871" s="6">
        <v>329</v>
      </c>
      <c r="E3871" s="6" t="s">
        <v>3716</v>
      </c>
      <c r="F3871" s="6">
        <v>12148</v>
      </c>
      <c r="G3871" s="6" t="s">
        <v>360</v>
      </c>
      <c r="H3871" s="6">
        <v>2</v>
      </c>
      <c r="I3871" s="6" t="s">
        <v>297</v>
      </c>
      <c r="J3871" s="6">
        <v>2</v>
      </c>
      <c r="K3871" s="6" t="s">
        <v>252</v>
      </c>
      <c r="L3871" s="8">
        <v>6</v>
      </c>
      <c r="M3871" s="6" t="s">
        <v>297</v>
      </c>
      <c r="N3871" s="6" t="s">
        <v>3669</v>
      </c>
      <c r="R3871" s="6" t="str">
        <f t="shared" si="60"/>
        <v>33329Xã Bắc Sơn22</v>
      </c>
    </row>
    <row r="3872" spans="1:18">
      <c r="A3872" s="6">
        <v>3871</v>
      </c>
      <c r="B3872" s="6">
        <v>33</v>
      </c>
      <c r="C3872" s="6" t="s">
        <v>3667</v>
      </c>
      <c r="D3872" s="6">
        <v>329</v>
      </c>
      <c r="E3872" s="6" t="s">
        <v>3716</v>
      </c>
      <c r="F3872" s="6">
        <v>12151</v>
      </c>
      <c r="G3872" s="6" t="s">
        <v>3719</v>
      </c>
      <c r="H3872" s="6">
        <v>2</v>
      </c>
      <c r="I3872" s="6" t="s">
        <v>297</v>
      </c>
      <c r="J3872" s="6">
        <v>2</v>
      </c>
      <c r="K3872" s="6" t="s">
        <v>252</v>
      </c>
      <c r="L3872" s="8">
        <v>6</v>
      </c>
      <c r="M3872" s="6" t="s">
        <v>297</v>
      </c>
      <c r="N3872" s="6" t="s">
        <v>3669</v>
      </c>
      <c r="R3872" s="6" t="str">
        <f t="shared" si="60"/>
        <v>33329Xã Bãi Sậy22</v>
      </c>
    </row>
    <row r="3873" spans="1:18">
      <c r="A3873" s="6">
        <v>3872</v>
      </c>
      <c r="B3873" s="6">
        <v>33</v>
      </c>
      <c r="C3873" s="6" t="s">
        <v>3667</v>
      </c>
      <c r="D3873" s="6">
        <v>329</v>
      </c>
      <c r="E3873" s="6" t="s">
        <v>3716</v>
      </c>
      <c r="F3873" s="6">
        <v>12154</v>
      </c>
      <c r="G3873" s="6" t="s">
        <v>3720</v>
      </c>
      <c r="H3873" s="6">
        <v>2</v>
      </c>
      <c r="I3873" s="6" t="s">
        <v>297</v>
      </c>
      <c r="J3873" s="6">
        <v>2</v>
      </c>
      <c r="K3873" s="6" t="s">
        <v>252</v>
      </c>
      <c r="L3873" s="8">
        <v>6</v>
      </c>
      <c r="M3873" s="6" t="s">
        <v>297</v>
      </c>
      <c r="N3873" s="6" t="s">
        <v>3669</v>
      </c>
      <c r="R3873" s="6" t="str">
        <f t="shared" si="60"/>
        <v>33329Xã Đào Dương22</v>
      </c>
    </row>
    <row r="3874" spans="1:18">
      <c r="A3874" s="6">
        <v>3873</v>
      </c>
      <c r="B3874" s="6">
        <v>33</v>
      </c>
      <c r="C3874" s="6" t="s">
        <v>3667</v>
      </c>
      <c r="D3874" s="6">
        <v>329</v>
      </c>
      <c r="E3874" s="6" t="s">
        <v>3716</v>
      </c>
      <c r="F3874" s="6">
        <v>12157</v>
      </c>
      <c r="G3874" s="6" t="s">
        <v>3721</v>
      </c>
      <c r="H3874" s="6">
        <v>2</v>
      </c>
      <c r="I3874" s="6" t="s">
        <v>297</v>
      </c>
      <c r="J3874" s="6">
        <v>2</v>
      </c>
      <c r="K3874" s="6" t="s">
        <v>252</v>
      </c>
      <c r="L3874" s="8">
        <v>6</v>
      </c>
      <c r="M3874" s="6" t="s">
        <v>297</v>
      </c>
      <c r="N3874" s="6" t="s">
        <v>3669</v>
      </c>
      <c r="R3874" s="6" t="str">
        <f t="shared" si="60"/>
        <v>33329Xã Tân Phúc22</v>
      </c>
    </row>
    <row r="3875" spans="1:18">
      <c r="A3875" s="6">
        <v>3874</v>
      </c>
      <c r="B3875" s="6">
        <v>33</v>
      </c>
      <c r="C3875" s="6" t="s">
        <v>3667</v>
      </c>
      <c r="D3875" s="6">
        <v>329</v>
      </c>
      <c r="E3875" s="6" t="s">
        <v>3716</v>
      </c>
      <c r="F3875" s="6">
        <v>12160</v>
      </c>
      <c r="G3875" s="6" t="s">
        <v>2955</v>
      </c>
      <c r="H3875" s="6">
        <v>2</v>
      </c>
      <c r="I3875" s="6" t="s">
        <v>297</v>
      </c>
      <c r="J3875" s="6">
        <v>2</v>
      </c>
      <c r="K3875" s="6" t="s">
        <v>252</v>
      </c>
      <c r="L3875" s="8">
        <v>6</v>
      </c>
      <c r="M3875" s="6" t="s">
        <v>297</v>
      </c>
      <c r="N3875" s="6" t="s">
        <v>3669</v>
      </c>
      <c r="R3875" s="6" t="str">
        <f t="shared" si="60"/>
        <v>33329Xã Vân Du22</v>
      </c>
    </row>
    <row r="3876" spans="1:18">
      <c r="A3876" s="6">
        <v>3875</v>
      </c>
      <c r="B3876" s="6">
        <v>33</v>
      </c>
      <c r="C3876" s="6" t="s">
        <v>3667</v>
      </c>
      <c r="D3876" s="6">
        <v>329</v>
      </c>
      <c r="E3876" s="6" t="s">
        <v>3716</v>
      </c>
      <c r="F3876" s="6">
        <v>12163</v>
      </c>
      <c r="G3876" s="6" t="s">
        <v>1070</v>
      </c>
      <c r="H3876" s="6">
        <v>2</v>
      </c>
      <c r="I3876" s="6" t="s">
        <v>297</v>
      </c>
      <c r="J3876" s="6">
        <v>2</v>
      </c>
      <c r="K3876" s="6" t="s">
        <v>252</v>
      </c>
      <c r="L3876" s="8">
        <v>6</v>
      </c>
      <c r="M3876" s="6" t="s">
        <v>297</v>
      </c>
      <c r="N3876" s="6" t="s">
        <v>3669</v>
      </c>
      <c r="R3876" s="6" t="str">
        <f t="shared" si="60"/>
        <v>33329Xã Quang Vinh22</v>
      </c>
    </row>
    <row r="3877" spans="1:18">
      <c r="A3877" s="6">
        <v>3876</v>
      </c>
      <c r="B3877" s="6">
        <v>33</v>
      </c>
      <c r="C3877" s="6" t="s">
        <v>3667</v>
      </c>
      <c r="D3877" s="6">
        <v>329</v>
      </c>
      <c r="E3877" s="6" t="s">
        <v>3716</v>
      </c>
      <c r="F3877" s="6">
        <v>12166</v>
      </c>
      <c r="G3877" s="6" t="s">
        <v>3722</v>
      </c>
      <c r="H3877" s="6">
        <v>2</v>
      </c>
      <c r="I3877" s="6" t="s">
        <v>297</v>
      </c>
      <c r="J3877" s="6">
        <v>2</v>
      </c>
      <c r="K3877" s="6" t="s">
        <v>252</v>
      </c>
      <c r="L3877" s="8">
        <v>6</v>
      </c>
      <c r="M3877" s="6" t="s">
        <v>297</v>
      </c>
      <c r="N3877" s="6" t="s">
        <v>3669</v>
      </c>
      <c r="R3877" s="6" t="str">
        <f t="shared" si="60"/>
        <v>33329Xã Xuân Trúc22</v>
      </c>
    </row>
    <row r="3878" spans="1:18">
      <c r="A3878" s="6">
        <v>3877</v>
      </c>
      <c r="B3878" s="6">
        <v>33</v>
      </c>
      <c r="C3878" s="6" t="s">
        <v>3667</v>
      </c>
      <c r="D3878" s="6">
        <v>329</v>
      </c>
      <c r="E3878" s="6" t="s">
        <v>3716</v>
      </c>
      <c r="F3878" s="6">
        <v>12169</v>
      </c>
      <c r="G3878" s="6" t="s">
        <v>3374</v>
      </c>
      <c r="H3878" s="6">
        <v>2</v>
      </c>
      <c r="I3878" s="6" t="s">
        <v>297</v>
      </c>
      <c r="J3878" s="6">
        <v>2</v>
      </c>
      <c r="K3878" s="6" t="s">
        <v>252</v>
      </c>
      <c r="L3878" s="8">
        <v>6</v>
      </c>
      <c r="M3878" s="6" t="s">
        <v>297</v>
      </c>
      <c r="N3878" s="6" t="s">
        <v>3669</v>
      </c>
      <c r="R3878" s="6" t="str">
        <f t="shared" si="60"/>
        <v>33329Xã Hoàng Hoa Thám22</v>
      </c>
    </row>
    <row r="3879" spans="1:18">
      <c r="A3879" s="6">
        <v>3878</v>
      </c>
      <c r="B3879" s="6">
        <v>33</v>
      </c>
      <c r="C3879" s="6" t="s">
        <v>3667</v>
      </c>
      <c r="D3879" s="6">
        <v>329</v>
      </c>
      <c r="E3879" s="6" t="s">
        <v>3716</v>
      </c>
      <c r="F3879" s="6">
        <v>12172</v>
      </c>
      <c r="G3879" s="6" t="s">
        <v>3723</v>
      </c>
      <c r="H3879" s="6">
        <v>2</v>
      </c>
      <c r="I3879" s="6" t="s">
        <v>297</v>
      </c>
      <c r="J3879" s="6">
        <v>2</v>
      </c>
      <c r="K3879" s="6" t="s">
        <v>252</v>
      </c>
      <c r="L3879" s="8">
        <v>6</v>
      </c>
      <c r="M3879" s="6" t="s">
        <v>297</v>
      </c>
      <c r="N3879" s="6" t="s">
        <v>3669</v>
      </c>
      <c r="R3879" s="6" t="str">
        <f t="shared" si="60"/>
        <v>33329Xã Quảng Lãng22</v>
      </c>
    </row>
    <row r="3880" spans="1:18">
      <c r="A3880" s="6">
        <v>3879</v>
      </c>
      <c r="B3880" s="6">
        <v>33</v>
      </c>
      <c r="C3880" s="6" t="s">
        <v>3667</v>
      </c>
      <c r="D3880" s="6">
        <v>329</v>
      </c>
      <c r="E3880" s="6" t="s">
        <v>3716</v>
      </c>
      <c r="F3880" s="6">
        <v>12175</v>
      </c>
      <c r="G3880" s="6" t="s">
        <v>3724</v>
      </c>
      <c r="H3880" s="6">
        <v>2</v>
      </c>
      <c r="I3880" s="6" t="s">
        <v>297</v>
      </c>
      <c r="J3880" s="6">
        <v>2</v>
      </c>
      <c r="K3880" s="6" t="s">
        <v>252</v>
      </c>
      <c r="L3880" s="8">
        <v>6</v>
      </c>
      <c r="M3880" s="6" t="s">
        <v>297</v>
      </c>
      <c r="N3880" s="6" t="s">
        <v>3669</v>
      </c>
      <c r="R3880" s="6" t="str">
        <f t="shared" si="60"/>
        <v>33329Xã Văn Nhuệ22</v>
      </c>
    </row>
    <row r="3881" spans="1:18">
      <c r="A3881" s="6">
        <v>3880</v>
      </c>
      <c r="B3881" s="6">
        <v>33</v>
      </c>
      <c r="C3881" s="6" t="s">
        <v>3667</v>
      </c>
      <c r="D3881" s="6">
        <v>329</v>
      </c>
      <c r="E3881" s="6" t="s">
        <v>3716</v>
      </c>
      <c r="F3881" s="6">
        <v>12178</v>
      </c>
      <c r="G3881" s="6" t="s">
        <v>3725</v>
      </c>
      <c r="H3881" s="6">
        <v>2</v>
      </c>
      <c r="I3881" s="6" t="s">
        <v>297</v>
      </c>
      <c r="J3881" s="6">
        <v>2</v>
      </c>
      <c r="K3881" s="6" t="s">
        <v>252</v>
      </c>
      <c r="L3881" s="8">
        <v>6</v>
      </c>
      <c r="M3881" s="6" t="s">
        <v>297</v>
      </c>
      <c r="N3881" s="6" t="s">
        <v>3669</v>
      </c>
      <c r="R3881" s="6" t="str">
        <f t="shared" si="60"/>
        <v>33329Xã Đặng Lễ22</v>
      </c>
    </row>
    <row r="3882" spans="1:18">
      <c r="A3882" s="6">
        <v>3881</v>
      </c>
      <c r="B3882" s="6">
        <v>33</v>
      </c>
      <c r="C3882" s="6" t="s">
        <v>3667</v>
      </c>
      <c r="D3882" s="6">
        <v>329</v>
      </c>
      <c r="E3882" s="6" t="s">
        <v>3716</v>
      </c>
      <c r="F3882" s="6">
        <v>12181</v>
      </c>
      <c r="G3882" s="6" t="s">
        <v>3726</v>
      </c>
      <c r="H3882" s="6">
        <v>2</v>
      </c>
      <c r="I3882" s="6" t="s">
        <v>297</v>
      </c>
      <c r="J3882" s="6">
        <v>2</v>
      </c>
      <c r="K3882" s="6" t="s">
        <v>252</v>
      </c>
      <c r="L3882" s="8">
        <v>6</v>
      </c>
      <c r="M3882" s="6" t="s">
        <v>297</v>
      </c>
      <c r="N3882" s="6" t="s">
        <v>3669</v>
      </c>
      <c r="R3882" s="6" t="str">
        <f t="shared" si="60"/>
        <v>33329Xã Cẩm Ninh22</v>
      </c>
    </row>
    <row r="3883" spans="1:18">
      <c r="A3883" s="6">
        <v>3882</v>
      </c>
      <c r="B3883" s="6">
        <v>33</v>
      </c>
      <c r="C3883" s="6" t="s">
        <v>3667</v>
      </c>
      <c r="D3883" s="6">
        <v>329</v>
      </c>
      <c r="E3883" s="6" t="s">
        <v>3716</v>
      </c>
      <c r="F3883" s="6">
        <v>12184</v>
      </c>
      <c r="G3883" s="6" t="s">
        <v>717</v>
      </c>
      <c r="H3883" s="6">
        <v>2</v>
      </c>
      <c r="I3883" s="6" t="s">
        <v>297</v>
      </c>
      <c r="J3883" s="6">
        <v>2</v>
      </c>
      <c r="K3883" s="6" t="s">
        <v>252</v>
      </c>
      <c r="L3883" s="8">
        <v>6</v>
      </c>
      <c r="M3883" s="6" t="s">
        <v>297</v>
      </c>
      <c r="N3883" s="6" t="s">
        <v>3669</v>
      </c>
      <c r="R3883" s="6" t="str">
        <f t="shared" si="60"/>
        <v>33329Xã Nguyễn Trãi22</v>
      </c>
    </row>
    <row r="3884" spans="1:18">
      <c r="A3884" s="6">
        <v>3883</v>
      </c>
      <c r="B3884" s="6">
        <v>33</v>
      </c>
      <c r="C3884" s="6" t="s">
        <v>3667</v>
      </c>
      <c r="D3884" s="6">
        <v>329</v>
      </c>
      <c r="E3884" s="6" t="s">
        <v>3716</v>
      </c>
      <c r="F3884" s="6">
        <v>12187</v>
      </c>
      <c r="G3884" s="6" t="s">
        <v>3727</v>
      </c>
      <c r="H3884" s="6">
        <v>2</v>
      </c>
      <c r="I3884" s="6" t="s">
        <v>297</v>
      </c>
      <c r="J3884" s="6">
        <v>2</v>
      </c>
      <c r="K3884" s="6" t="s">
        <v>252</v>
      </c>
      <c r="L3884" s="8">
        <v>6</v>
      </c>
      <c r="M3884" s="6" t="s">
        <v>297</v>
      </c>
      <c r="N3884" s="6" t="s">
        <v>3669</v>
      </c>
      <c r="R3884" s="6" t="str">
        <f t="shared" si="60"/>
        <v>33329Xã Đa Lộc22</v>
      </c>
    </row>
    <row r="3885" spans="1:18">
      <c r="A3885" s="6">
        <v>3884</v>
      </c>
      <c r="B3885" s="6">
        <v>33</v>
      </c>
      <c r="C3885" s="6" t="s">
        <v>3667</v>
      </c>
      <c r="D3885" s="6">
        <v>329</v>
      </c>
      <c r="E3885" s="6" t="s">
        <v>3716</v>
      </c>
      <c r="F3885" s="6">
        <v>12190</v>
      </c>
      <c r="G3885" s="6" t="s">
        <v>3728</v>
      </c>
      <c r="H3885" s="6">
        <v>2</v>
      </c>
      <c r="I3885" s="6" t="s">
        <v>297</v>
      </c>
      <c r="J3885" s="6">
        <v>2</v>
      </c>
      <c r="K3885" s="6" t="s">
        <v>252</v>
      </c>
      <c r="L3885" s="8">
        <v>6</v>
      </c>
      <c r="M3885" s="6" t="s">
        <v>297</v>
      </c>
      <c r="N3885" s="6" t="s">
        <v>3669</v>
      </c>
      <c r="R3885" s="6" t="str">
        <f t="shared" si="60"/>
        <v>33329Xã Hồ Tùng Mậu22</v>
      </c>
    </row>
    <row r="3886" spans="1:18">
      <c r="A3886" s="6">
        <v>3885</v>
      </c>
      <c r="B3886" s="6">
        <v>33</v>
      </c>
      <c r="C3886" s="6" t="s">
        <v>3667</v>
      </c>
      <c r="D3886" s="6">
        <v>329</v>
      </c>
      <c r="E3886" s="6" t="s">
        <v>3716</v>
      </c>
      <c r="F3886" s="6">
        <v>12193</v>
      </c>
      <c r="G3886" s="6" t="s">
        <v>481</v>
      </c>
      <c r="H3886" s="6">
        <v>2</v>
      </c>
      <c r="I3886" s="6" t="s">
        <v>297</v>
      </c>
      <c r="J3886" s="6">
        <v>2</v>
      </c>
      <c r="K3886" s="6" t="s">
        <v>252</v>
      </c>
      <c r="L3886" s="8">
        <v>6</v>
      </c>
      <c r="M3886" s="6" t="s">
        <v>297</v>
      </c>
      <c r="N3886" s="6" t="s">
        <v>3669</v>
      </c>
      <c r="R3886" s="6" t="str">
        <f t="shared" si="60"/>
        <v>33329Xã Tiền Phong22</v>
      </c>
    </row>
    <row r="3887" spans="1:18">
      <c r="A3887" s="6">
        <v>3886</v>
      </c>
      <c r="B3887" s="6">
        <v>33</v>
      </c>
      <c r="C3887" s="6" t="s">
        <v>3667</v>
      </c>
      <c r="D3887" s="6">
        <v>329</v>
      </c>
      <c r="E3887" s="6" t="s">
        <v>3716</v>
      </c>
      <c r="F3887" s="6">
        <v>12196</v>
      </c>
      <c r="G3887" s="6" t="s">
        <v>710</v>
      </c>
      <c r="H3887" s="6">
        <v>2</v>
      </c>
      <c r="I3887" s="6" t="s">
        <v>297</v>
      </c>
      <c r="J3887" s="6">
        <v>2</v>
      </c>
      <c r="K3887" s="6" t="s">
        <v>252</v>
      </c>
      <c r="L3887" s="8">
        <v>6</v>
      </c>
      <c r="M3887" s="6" t="s">
        <v>297</v>
      </c>
      <c r="N3887" s="6" t="s">
        <v>3669</v>
      </c>
      <c r="R3887" s="6" t="str">
        <f t="shared" si="60"/>
        <v>33329Xã Hồng Vân22</v>
      </c>
    </row>
    <row r="3888" spans="1:18">
      <c r="A3888" s="6">
        <v>3887</v>
      </c>
      <c r="B3888" s="6">
        <v>33</v>
      </c>
      <c r="C3888" s="6" t="s">
        <v>3667</v>
      </c>
      <c r="D3888" s="6">
        <v>329</v>
      </c>
      <c r="E3888" s="6" t="s">
        <v>3716</v>
      </c>
      <c r="F3888" s="6">
        <v>12199</v>
      </c>
      <c r="G3888" s="6" t="s">
        <v>785</v>
      </c>
      <c r="H3888" s="6">
        <v>2</v>
      </c>
      <c r="I3888" s="6" t="s">
        <v>297</v>
      </c>
      <c r="J3888" s="6">
        <v>2</v>
      </c>
      <c r="K3888" s="6" t="s">
        <v>252</v>
      </c>
      <c r="L3888" s="8">
        <v>6</v>
      </c>
      <c r="M3888" s="6" t="s">
        <v>297</v>
      </c>
      <c r="N3888" s="6" t="s">
        <v>3669</v>
      </c>
      <c r="R3888" s="6" t="str">
        <f t="shared" si="60"/>
        <v>33329Xã Hồng Quang22</v>
      </c>
    </row>
    <row r="3889" spans="1:18">
      <c r="A3889" s="6">
        <v>3888</v>
      </c>
      <c r="B3889" s="6">
        <v>33</v>
      </c>
      <c r="C3889" s="6" t="s">
        <v>3667</v>
      </c>
      <c r="D3889" s="6">
        <v>329</v>
      </c>
      <c r="E3889" s="6" t="s">
        <v>3716</v>
      </c>
      <c r="F3889" s="6">
        <v>12202</v>
      </c>
      <c r="G3889" s="6" t="s">
        <v>3729</v>
      </c>
      <c r="H3889" s="6">
        <v>2</v>
      </c>
      <c r="I3889" s="6" t="s">
        <v>297</v>
      </c>
      <c r="J3889" s="6">
        <v>2</v>
      </c>
      <c r="K3889" s="6" t="s">
        <v>252</v>
      </c>
      <c r="L3889" s="8">
        <v>6</v>
      </c>
      <c r="M3889" s="6" t="s">
        <v>297</v>
      </c>
      <c r="N3889" s="6" t="s">
        <v>3669</v>
      </c>
      <c r="R3889" s="6" t="str">
        <f t="shared" si="60"/>
        <v>33329Xã Hạ Lễ22</v>
      </c>
    </row>
    <row r="3890" spans="1:18">
      <c r="A3890" s="6">
        <v>3889</v>
      </c>
      <c r="B3890" s="6">
        <v>33</v>
      </c>
      <c r="C3890" s="6" t="s">
        <v>3667</v>
      </c>
      <c r="D3890" s="6">
        <v>330</v>
      </c>
      <c r="E3890" s="6" t="s">
        <v>3730</v>
      </c>
      <c r="F3890" s="6">
        <v>12205</v>
      </c>
      <c r="G3890" s="6" t="s">
        <v>3731</v>
      </c>
      <c r="H3890" s="6">
        <v>1</v>
      </c>
      <c r="I3890" s="6" t="s">
        <v>251</v>
      </c>
      <c r="J3890" s="6">
        <v>2</v>
      </c>
      <c r="K3890" s="6" t="s">
        <v>252</v>
      </c>
      <c r="L3890" s="8">
        <v>5</v>
      </c>
      <c r="M3890" s="6" t="s">
        <v>251</v>
      </c>
      <c r="N3890" s="6" t="s">
        <v>3669</v>
      </c>
      <c r="R3890" s="6" t="str">
        <f t="shared" si="60"/>
        <v>33330Thị trấn Khoái Châu12</v>
      </c>
    </row>
    <row r="3891" spans="1:18">
      <c r="A3891" s="6">
        <v>3890</v>
      </c>
      <c r="B3891" s="6">
        <v>33</v>
      </c>
      <c r="C3891" s="6" t="s">
        <v>3667</v>
      </c>
      <c r="D3891" s="6">
        <v>330</v>
      </c>
      <c r="E3891" s="6" t="s">
        <v>3730</v>
      </c>
      <c r="F3891" s="6">
        <v>12208</v>
      </c>
      <c r="G3891" s="6" t="s">
        <v>3732</v>
      </c>
      <c r="H3891" s="6">
        <v>2</v>
      </c>
      <c r="I3891" s="6" t="s">
        <v>297</v>
      </c>
      <c r="J3891" s="6">
        <v>2</v>
      </c>
      <c r="K3891" s="6" t="s">
        <v>252</v>
      </c>
      <c r="L3891" s="8">
        <v>6</v>
      </c>
      <c r="M3891" s="6" t="s">
        <v>297</v>
      </c>
      <c r="N3891" s="6" t="s">
        <v>3669</v>
      </c>
      <c r="R3891" s="6" t="str">
        <f t="shared" si="60"/>
        <v>33330Xã Đông Tảo22</v>
      </c>
    </row>
    <row r="3892" spans="1:18">
      <c r="A3892" s="6">
        <v>3891</v>
      </c>
      <c r="B3892" s="6">
        <v>33</v>
      </c>
      <c r="C3892" s="6" t="s">
        <v>3667</v>
      </c>
      <c r="D3892" s="6">
        <v>330</v>
      </c>
      <c r="E3892" s="6" t="s">
        <v>3730</v>
      </c>
      <c r="F3892" s="6">
        <v>12211</v>
      </c>
      <c r="G3892" s="6" t="s">
        <v>685</v>
      </c>
      <c r="H3892" s="6">
        <v>2</v>
      </c>
      <c r="I3892" s="6" t="s">
        <v>297</v>
      </c>
      <c r="J3892" s="6">
        <v>2</v>
      </c>
      <c r="K3892" s="6" t="s">
        <v>252</v>
      </c>
      <c r="L3892" s="8">
        <v>6</v>
      </c>
      <c r="M3892" s="6" t="s">
        <v>297</v>
      </c>
      <c r="N3892" s="6" t="s">
        <v>3669</v>
      </c>
      <c r="R3892" s="6" t="str">
        <f t="shared" si="60"/>
        <v>33330Xã Bình Minh22</v>
      </c>
    </row>
    <row r="3893" spans="1:18">
      <c r="A3893" s="6">
        <v>3892</v>
      </c>
      <c r="B3893" s="6">
        <v>33</v>
      </c>
      <c r="C3893" s="6" t="s">
        <v>3667</v>
      </c>
      <c r="D3893" s="6">
        <v>330</v>
      </c>
      <c r="E3893" s="6" t="s">
        <v>3730</v>
      </c>
      <c r="F3893" s="6">
        <v>12214</v>
      </c>
      <c r="G3893" s="6" t="s">
        <v>3733</v>
      </c>
      <c r="H3893" s="6">
        <v>2</v>
      </c>
      <c r="I3893" s="6" t="s">
        <v>297</v>
      </c>
      <c r="J3893" s="6">
        <v>2</v>
      </c>
      <c r="K3893" s="6" t="s">
        <v>252</v>
      </c>
      <c r="L3893" s="8">
        <v>6</v>
      </c>
      <c r="M3893" s="6" t="s">
        <v>297</v>
      </c>
      <c r="N3893" s="6" t="s">
        <v>3669</v>
      </c>
      <c r="R3893" s="6" t="str">
        <f t="shared" si="60"/>
        <v>33330Xã Dạ Trạch22</v>
      </c>
    </row>
    <row r="3894" spans="1:18">
      <c r="A3894" s="6">
        <v>3893</v>
      </c>
      <c r="B3894" s="6">
        <v>33</v>
      </c>
      <c r="C3894" s="6" t="s">
        <v>3667</v>
      </c>
      <c r="D3894" s="6">
        <v>330</v>
      </c>
      <c r="E3894" s="6" t="s">
        <v>3730</v>
      </c>
      <c r="F3894" s="6">
        <v>12217</v>
      </c>
      <c r="G3894" s="6" t="s">
        <v>3734</v>
      </c>
      <c r="H3894" s="6">
        <v>2</v>
      </c>
      <c r="I3894" s="6" t="s">
        <v>297</v>
      </c>
      <c r="J3894" s="6">
        <v>2</v>
      </c>
      <c r="K3894" s="6" t="s">
        <v>252</v>
      </c>
      <c r="L3894" s="8">
        <v>6</v>
      </c>
      <c r="M3894" s="6" t="s">
        <v>297</v>
      </c>
      <c r="N3894" s="6" t="s">
        <v>3669</v>
      </c>
      <c r="R3894" s="6" t="str">
        <f t="shared" si="60"/>
        <v>33330Xã Hàm Tử22</v>
      </c>
    </row>
    <row r="3895" spans="1:18">
      <c r="A3895" s="6">
        <v>3894</v>
      </c>
      <c r="B3895" s="6">
        <v>33</v>
      </c>
      <c r="C3895" s="6" t="s">
        <v>3667</v>
      </c>
      <c r="D3895" s="6">
        <v>330</v>
      </c>
      <c r="E3895" s="6" t="s">
        <v>3730</v>
      </c>
      <c r="F3895" s="6">
        <v>12220</v>
      </c>
      <c r="G3895" s="6" t="s">
        <v>3735</v>
      </c>
      <c r="H3895" s="6">
        <v>2</v>
      </c>
      <c r="I3895" s="6" t="s">
        <v>297</v>
      </c>
      <c r="J3895" s="6">
        <v>2</v>
      </c>
      <c r="K3895" s="6" t="s">
        <v>252</v>
      </c>
      <c r="L3895" s="8">
        <v>6</v>
      </c>
      <c r="M3895" s="6" t="s">
        <v>297</v>
      </c>
      <c r="N3895" s="6" t="s">
        <v>3669</v>
      </c>
      <c r="R3895" s="6" t="str">
        <f t="shared" si="60"/>
        <v>33330Xã Ông Đình22</v>
      </c>
    </row>
    <row r="3896" spans="1:18">
      <c r="A3896" s="6">
        <v>3895</v>
      </c>
      <c r="B3896" s="6">
        <v>33</v>
      </c>
      <c r="C3896" s="6" t="s">
        <v>3667</v>
      </c>
      <c r="D3896" s="6">
        <v>330</v>
      </c>
      <c r="E3896" s="6" t="s">
        <v>3730</v>
      </c>
      <c r="F3896" s="6">
        <v>12223</v>
      </c>
      <c r="G3896" s="6" t="s">
        <v>373</v>
      </c>
      <c r="H3896" s="6">
        <v>2</v>
      </c>
      <c r="I3896" s="6" t="s">
        <v>297</v>
      </c>
      <c r="J3896" s="6">
        <v>2</v>
      </c>
      <c r="K3896" s="6" t="s">
        <v>252</v>
      </c>
      <c r="L3896" s="8">
        <v>6</v>
      </c>
      <c r="M3896" s="6" t="s">
        <v>297</v>
      </c>
      <c r="N3896" s="6" t="s">
        <v>3669</v>
      </c>
      <c r="R3896" s="6" t="str">
        <f t="shared" si="60"/>
        <v>33330Xã Tân Dân22</v>
      </c>
    </row>
    <row r="3897" spans="1:18">
      <c r="A3897" s="6">
        <v>3896</v>
      </c>
      <c r="B3897" s="6">
        <v>33</v>
      </c>
      <c r="C3897" s="6" t="s">
        <v>3667</v>
      </c>
      <c r="D3897" s="6">
        <v>330</v>
      </c>
      <c r="E3897" s="6" t="s">
        <v>3730</v>
      </c>
      <c r="F3897" s="6">
        <v>12226</v>
      </c>
      <c r="G3897" s="6" t="s">
        <v>3736</v>
      </c>
      <c r="H3897" s="6">
        <v>2</v>
      </c>
      <c r="I3897" s="6" t="s">
        <v>297</v>
      </c>
      <c r="J3897" s="6">
        <v>2</v>
      </c>
      <c r="K3897" s="6" t="s">
        <v>252</v>
      </c>
      <c r="L3897" s="8">
        <v>6</v>
      </c>
      <c r="M3897" s="6" t="s">
        <v>297</v>
      </c>
      <c r="N3897" s="6" t="s">
        <v>3669</v>
      </c>
      <c r="R3897" s="6" t="str">
        <f t="shared" si="60"/>
        <v>33330Xã Tứ Dân22</v>
      </c>
    </row>
    <row r="3898" spans="1:18">
      <c r="A3898" s="6">
        <v>3897</v>
      </c>
      <c r="B3898" s="6">
        <v>33</v>
      </c>
      <c r="C3898" s="6" t="s">
        <v>3667</v>
      </c>
      <c r="D3898" s="6">
        <v>330</v>
      </c>
      <c r="E3898" s="6" t="s">
        <v>3730</v>
      </c>
      <c r="F3898" s="6">
        <v>12229</v>
      </c>
      <c r="G3898" s="6" t="s">
        <v>3737</v>
      </c>
      <c r="H3898" s="6">
        <v>2</v>
      </c>
      <c r="I3898" s="6" t="s">
        <v>297</v>
      </c>
      <c r="J3898" s="6">
        <v>2</v>
      </c>
      <c r="K3898" s="6" t="s">
        <v>252</v>
      </c>
      <c r="L3898" s="8">
        <v>6</v>
      </c>
      <c r="M3898" s="6" t="s">
        <v>297</v>
      </c>
      <c r="N3898" s="6" t="s">
        <v>3669</v>
      </c>
      <c r="R3898" s="6" t="str">
        <f t="shared" si="60"/>
        <v>33330Xã An Vĩ22</v>
      </c>
    </row>
    <row r="3899" spans="1:18">
      <c r="A3899" s="6">
        <v>3898</v>
      </c>
      <c r="B3899" s="6">
        <v>33</v>
      </c>
      <c r="C3899" s="6" t="s">
        <v>3667</v>
      </c>
      <c r="D3899" s="6">
        <v>330</v>
      </c>
      <c r="E3899" s="6" t="s">
        <v>3730</v>
      </c>
      <c r="F3899" s="6">
        <v>12232</v>
      </c>
      <c r="G3899" s="6" t="s">
        <v>3738</v>
      </c>
      <c r="H3899" s="6">
        <v>2</v>
      </c>
      <c r="I3899" s="6" t="s">
        <v>297</v>
      </c>
      <c r="J3899" s="6">
        <v>2</v>
      </c>
      <c r="K3899" s="6" t="s">
        <v>252</v>
      </c>
      <c r="L3899" s="8">
        <v>6</v>
      </c>
      <c r="M3899" s="6" t="s">
        <v>297</v>
      </c>
      <c r="N3899" s="6" t="s">
        <v>3669</v>
      </c>
      <c r="R3899" s="6" t="str">
        <f t="shared" si="60"/>
        <v>33330Xã Đông Kết22</v>
      </c>
    </row>
    <row r="3900" spans="1:18">
      <c r="A3900" s="6">
        <v>3899</v>
      </c>
      <c r="B3900" s="6">
        <v>33</v>
      </c>
      <c r="C3900" s="6" t="s">
        <v>3667</v>
      </c>
      <c r="D3900" s="6">
        <v>330</v>
      </c>
      <c r="E3900" s="6" t="s">
        <v>3730</v>
      </c>
      <c r="F3900" s="6">
        <v>12235</v>
      </c>
      <c r="G3900" s="6" t="s">
        <v>3739</v>
      </c>
      <c r="H3900" s="6">
        <v>2</v>
      </c>
      <c r="I3900" s="6" t="s">
        <v>297</v>
      </c>
      <c r="J3900" s="6">
        <v>2</v>
      </c>
      <c r="K3900" s="6" t="s">
        <v>252</v>
      </c>
      <c r="L3900" s="8">
        <v>6</v>
      </c>
      <c r="M3900" s="6" t="s">
        <v>297</v>
      </c>
      <c r="N3900" s="6" t="s">
        <v>3669</v>
      </c>
      <c r="R3900" s="6" t="str">
        <f t="shared" si="60"/>
        <v>33330Xã Bình Kiều22</v>
      </c>
    </row>
    <row r="3901" spans="1:18">
      <c r="A3901" s="6">
        <v>3900</v>
      </c>
      <c r="B3901" s="6">
        <v>33</v>
      </c>
      <c r="C3901" s="6" t="s">
        <v>3667</v>
      </c>
      <c r="D3901" s="6">
        <v>330</v>
      </c>
      <c r="E3901" s="6" t="s">
        <v>3730</v>
      </c>
      <c r="F3901" s="6">
        <v>12238</v>
      </c>
      <c r="G3901" s="6" t="s">
        <v>2392</v>
      </c>
      <c r="H3901" s="6">
        <v>2</v>
      </c>
      <c r="I3901" s="6" t="s">
        <v>297</v>
      </c>
      <c r="J3901" s="6">
        <v>2</v>
      </c>
      <c r="K3901" s="6" t="s">
        <v>252</v>
      </c>
      <c r="L3901" s="8">
        <v>6</v>
      </c>
      <c r="M3901" s="6" t="s">
        <v>297</v>
      </c>
      <c r="N3901" s="6" t="s">
        <v>3669</v>
      </c>
      <c r="R3901" s="6" t="str">
        <f t="shared" si="60"/>
        <v>33330Xã Dân Tiến22</v>
      </c>
    </row>
    <row r="3902" spans="1:18">
      <c r="A3902" s="6">
        <v>3901</v>
      </c>
      <c r="B3902" s="6">
        <v>33</v>
      </c>
      <c r="C3902" s="6" t="s">
        <v>3667</v>
      </c>
      <c r="D3902" s="6">
        <v>330</v>
      </c>
      <c r="E3902" s="6" t="s">
        <v>3730</v>
      </c>
      <c r="F3902" s="6">
        <v>12241</v>
      </c>
      <c r="G3902" s="6" t="s">
        <v>766</v>
      </c>
      <c r="H3902" s="6">
        <v>2</v>
      </c>
      <c r="I3902" s="6" t="s">
        <v>297</v>
      </c>
      <c r="J3902" s="6">
        <v>2</v>
      </c>
      <c r="K3902" s="6" t="s">
        <v>252</v>
      </c>
      <c r="L3902" s="8">
        <v>6</v>
      </c>
      <c r="M3902" s="6" t="s">
        <v>297</v>
      </c>
      <c r="N3902" s="6" t="s">
        <v>3669</v>
      </c>
      <c r="R3902" s="6" t="str">
        <f t="shared" si="60"/>
        <v>33330Xã Đồng Tiến22</v>
      </c>
    </row>
    <row r="3903" spans="1:18">
      <c r="A3903" s="6">
        <v>3902</v>
      </c>
      <c r="B3903" s="6">
        <v>33</v>
      </c>
      <c r="C3903" s="6" t="s">
        <v>3667</v>
      </c>
      <c r="D3903" s="6">
        <v>330</v>
      </c>
      <c r="E3903" s="6" t="s">
        <v>3730</v>
      </c>
      <c r="F3903" s="6">
        <v>12244</v>
      </c>
      <c r="G3903" s="6" t="s">
        <v>2426</v>
      </c>
      <c r="H3903" s="6">
        <v>2</v>
      </c>
      <c r="I3903" s="6" t="s">
        <v>297</v>
      </c>
      <c r="J3903" s="6">
        <v>2</v>
      </c>
      <c r="K3903" s="6" t="s">
        <v>252</v>
      </c>
      <c r="L3903" s="8">
        <v>6</v>
      </c>
      <c r="M3903" s="6" t="s">
        <v>297</v>
      </c>
      <c r="N3903" s="6" t="s">
        <v>3669</v>
      </c>
      <c r="R3903" s="6" t="str">
        <f t="shared" si="60"/>
        <v>33330Xã Hồng Tiến22</v>
      </c>
    </row>
    <row r="3904" spans="1:18">
      <c r="A3904" s="6">
        <v>3903</v>
      </c>
      <c r="B3904" s="6">
        <v>33</v>
      </c>
      <c r="C3904" s="6" t="s">
        <v>3667</v>
      </c>
      <c r="D3904" s="6">
        <v>330</v>
      </c>
      <c r="E3904" s="6" t="s">
        <v>3730</v>
      </c>
      <c r="F3904" s="6">
        <v>12247</v>
      </c>
      <c r="G3904" s="6" t="s">
        <v>3740</v>
      </c>
      <c r="H3904" s="6">
        <v>2</v>
      </c>
      <c r="I3904" s="6" t="s">
        <v>297</v>
      </c>
      <c r="J3904" s="6">
        <v>2</v>
      </c>
      <c r="K3904" s="6" t="s">
        <v>252</v>
      </c>
      <c r="L3904" s="8">
        <v>6</v>
      </c>
      <c r="M3904" s="6" t="s">
        <v>297</v>
      </c>
      <c r="N3904" s="6" t="s">
        <v>3669</v>
      </c>
      <c r="R3904" s="6" t="str">
        <f t="shared" si="60"/>
        <v>33330Xã Tân Châu22</v>
      </c>
    </row>
    <row r="3905" spans="1:18">
      <c r="A3905" s="6">
        <v>3904</v>
      </c>
      <c r="B3905" s="6">
        <v>33</v>
      </c>
      <c r="C3905" s="6" t="s">
        <v>3667</v>
      </c>
      <c r="D3905" s="6">
        <v>330</v>
      </c>
      <c r="E3905" s="6" t="s">
        <v>3730</v>
      </c>
      <c r="F3905" s="6">
        <v>12250</v>
      </c>
      <c r="G3905" s="6" t="s">
        <v>3574</v>
      </c>
      <c r="H3905" s="6">
        <v>2</v>
      </c>
      <c r="I3905" s="6" t="s">
        <v>297</v>
      </c>
      <c r="J3905" s="6">
        <v>2</v>
      </c>
      <c r="K3905" s="6" t="s">
        <v>252</v>
      </c>
      <c r="L3905" s="8">
        <v>6</v>
      </c>
      <c r="M3905" s="6" t="s">
        <v>297</v>
      </c>
      <c r="N3905" s="6" t="s">
        <v>3669</v>
      </c>
      <c r="R3905" s="6" t="str">
        <f t="shared" si="60"/>
        <v>33330Xã Liên Khê22</v>
      </c>
    </row>
    <row r="3906" spans="1:18">
      <c r="A3906" s="6">
        <v>3905</v>
      </c>
      <c r="B3906" s="6">
        <v>33</v>
      </c>
      <c r="C3906" s="6" t="s">
        <v>3667</v>
      </c>
      <c r="D3906" s="6">
        <v>330</v>
      </c>
      <c r="E3906" s="6" t="s">
        <v>3730</v>
      </c>
      <c r="F3906" s="6">
        <v>12253</v>
      </c>
      <c r="G3906" s="6" t="s">
        <v>3741</v>
      </c>
      <c r="H3906" s="6">
        <v>2</v>
      </c>
      <c r="I3906" s="6" t="s">
        <v>297</v>
      </c>
      <c r="J3906" s="6">
        <v>2</v>
      </c>
      <c r="K3906" s="6" t="s">
        <v>252</v>
      </c>
      <c r="L3906" s="8">
        <v>6</v>
      </c>
      <c r="M3906" s="6" t="s">
        <v>297</v>
      </c>
      <c r="N3906" s="6" t="s">
        <v>3669</v>
      </c>
      <c r="R3906" s="6" t="str">
        <f t="shared" si="60"/>
        <v>33330Xã Phùng Hưng22</v>
      </c>
    </row>
    <row r="3907" spans="1:18">
      <c r="A3907" s="6">
        <v>3906</v>
      </c>
      <c r="B3907" s="6">
        <v>33</v>
      </c>
      <c r="C3907" s="6" t="s">
        <v>3667</v>
      </c>
      <c r="D3907" s="6">
        <v>330</v>
      </c>
      <c r="E3907" s="6" t="s">
        <v>3730</v>
      </c>
      <c r="F3907" s="6">
        <v>12256</v>
      </c>
      <c r="G3907" s="6" t="s">
        <v>3742</v>
      </c>
      <c r="H3907" s="6">
        <v>2</v>
      </c>
      <c r="I3907" s="6" t="s">
        <v>297</v>
      </c>
      <c r="J3907" s="6">
        <v>2</v>
      </c>
      <c r="K3907" s="6" t="s">
        <v>252</v>
      </c>
      <c r="L3907" s="8">
        <v>6</v>
      </c>
      <c r="M3907" s="6" t="s">
        <v>297</v>
      </c>
      <c r="N3907" s="6" t="s">
        <v>3669</v>
      </c>
      <c r="R3907" s="6" t="str">
        <f t="shared" ref="R3907:R3970" si="61">CONCATENATE(B3907,D3907,G3907,H3907,J3907)</f>
        <v>33330Xã Việt Hòa22</v>
      </c>
    </row>
    <row r="3908" spans="1:18">
      <c r="A3908" s="6">
        <v>3907</v>
      </c>
      <c r="B3908" s="6">
        <v>33</v>
      </c>
      <c r="C3908" s="6" t="s">
        <v>3667</v>
      </c>
      <c r="D3908" s="6">
        <v>330</v>
      </c>
      <c r="E3908" s="6" t="s">
        <v>3730</v>
      </c>
      <c r="F3908" s="6">
        <v>12259</v>
      </c>
      <c r="G3908" s="6" t="s">
        <v>3743</v>
      </c>
      <c r="H3908" s="6">
        <v>2</v>
      </c>
      <c r="I3908" s="6" t="s">
        <v>297</v>
      </c>
      <c r="J3908" s="6">
        <v>2</v>
      </c>
      <c r="K3908" s="6" t="s">
        <v>252</v>
      </c>
      <c r="L3908" s="8">
        <v>6</v>
      </c>
      <c r="M3908" s="6" t="s">
        <v>297</v>
      </c>
      <c r="N3908" s="6" t="s">
        <v>3669</v>
      </c>
      <c r="R3908" s="6" t="str">
        <f t="shared" si="61"/>
        <v>33330Xã Đông Ninh22</v>
      </c>
    </row>
    <row r="3909" spans="1:18">
      <c r="A3909" s="6">
        <v>3908</v>
      </c>
      <c r="B3909" s="6">
        <v>33</v>
      </c>
      <c r="C3909" s="6" t="s">
        <v>3667</v>
      </c>
      <c r="D3909" s="6">
        <v>330</v>
      </c>
      <c r="E3909" s="6" t="s">
        <v>3730</v>
      </c>
      <c r="F3909" s="6">
        <v>12262</v>
      </c>
      <c r="G3909" s="6" t="s">
        <v>3744</v>
      </c>
      <c r="H3909" s="6">
        <v>2</v>
      </c>
      <c r="I3909" s="6" t="s">
        <v>297</v>
      </c>
      <c r="J3909" s="6">
        <v>2</v>
      </c>
      <c r="K3909" s="6" t="s">
        <v>252</v>
      </c>
      <c r="L3909" s="8">
        <v>6</v>
      </c>
      <c r="M3909" s="6" t="s">
        <v>297</v>
      </c>
      <c r="N3909" s="6" t="s">
        <v>3669</v>
      </c>
      <c r="R3909" s="6" t="str">
        <f t="shared" si="61"/>
        <v>33330Xã Đại Tập22</v>
      </c>
    </row>
    <row r="3910" spans="1:18">
      <c r="A3910" s="6">
        <v>3909</v>
      </c>
      <c r="B3910" s="6">
        <v>33</v>
      </c>
      <c r="C3910" s="6" t="s">
        <v>3667</v>
      </c>
      <c r="D3910" s="6">
        <v>330</v>
      </c>
      <c r="E3910" s="6" t="s">
        <v>3730</v>
      </c>
      <c r="F3910" s="6">
        <v>12265</v>
      </c>
      <c r="G3910" s="6" t="s">
        <v>3745</v>
      </c>
      <c r="H3910" s="6">
        <v>2</v>
      </c>
      <c r="I3910" s="6" t="s">
        <v>297</v>
      </c>
      <c r="J3910" s="6">
        <v>2</v>
      </c>
      <c r="K3910" s="6" t="s">
        <v>252</v>
      </c>
      <c r="L3910" s="8">
        <v>6</v>
      </c>
      <c r="M3910" s="6" t="s">
        <v>297</v>
      </c>
      <c r="N3910" s="6" t="s">
        <v>3669</v>
      </c>
      <c r="R3910" s="6" t="str">
        <f t="shared" si="61"/>
        <v>33330Xã Chí Tân22</v>
      </c>
    </row>
    <row r="3911" spans="1:18">
      <c r="A3911" s="6">
        <v>3910</v>
      </c>
      <c r="B3911" s="6">
        <v>33</v>
      </c>
      <c r="C3911" s="6" t="s">
        <v>3667</v>
      </c>
      <c r="D3911" s="6">
        <v>330</v>
      </c>
      <c r="E3911" s="6" t="s">
        <v>3730</v>
      </c>
      <c r="F3911" s="6">
        <v>12268</v>
      </c>
      <c r="G3911" s="6" t="s">
        <v>799</v>
      </c>
      <c r="H3911" s="6">
        <v>2</v>
      </c>
      <c r="I3911" s="6" t="s">
        <v>297</v>
      </c>
      <c r="J3911" s="6">
        <v>2</v>
      </c>
      <c r="K3911" s="6" t="s">
        <v>252</v>
      </c>
      <c r="L3911" s="8">
        <v>6</v>
      </c>
      <c r="M3911" s="6" t="s">
        <v>297</v>
      </c>
      <c r="N3911" s="6" t="s">
        <v>3669</v>
      </c>
      <c r="R3911" s="6" t="str">
        <f t="shared" si="61"/>
        <v>33330Xã Đại Hưng22</v>
      </c>
    </row>
    <row r="3912" spans="1:18">
      <c r="A3912" s="6">
        <v>3911</v>
      </c>
      <c r="B3912" s="6">
        <v>33</v>
      </c>
      <c r="C3912" s="6" t="s">
        <v>3667</v>
      </c>
      <c r="D3912" s="6">
        <v>330</v>
      </c>
      <c r="E3912" s="6" t="s">
        <v>3730</v>
      </c>
      <c r="F3912" s="6">
        <v>12271</v>
      </c>
      <c r="G3912" s="6" t="s">
        <v>3746</v>
      </c>
      <c r="H3912" s="6">
        <v>2</v>
      </c>
      <c r="I3912" s="6" t="s">
        <v>297</v>
      </c>
      <c r="J3912" s="6">
        <v>2</v>
      </c>
      <c r="K3912" s="6" t="s">
        <v>252</v>
      </c>
      <c r="L3912" s="8">
        <v>6</v>
      </c>
      <c r="M3912" s="6" t="s">
        <v>297</v>
      </c>
      <c r="N3912" s="6" t="s">
        <v>3669</v>
      </c>
      <c r="R3912" s="6" t="str">
        <f t="shared" si="61"/>
        <v>33330Xã Thuần Hưng22</v>
      </c>
    </row>
    <row r="3913" spans="1:18">
      <c r="A3913" s="6">
        <v>3912</v>
      </c>
      <c r="B3913" s="6">
        <v>33</v>
      </c>
      <c r="C3913" s="6" t="s">
        <v>3667</v>
      </c>
      <c r="D3913" s="6">
        <v>330</v>
      </c>
      <c r="E3913" s="6" t="s">
        <v>3730</v>
      </c>
      <c r="F3913" s="6">
        <v>12274</v>
      </c>
      <c r="G3913" s="6" t="s">
        <v>1144</v>
      </c>
      <c r="H3913" s="6">
        <v>2</v>
      </c>
      <c r="I3913" s="6" t="s">
        <v>297</v>
      </c>
      <c r="J3913" s="6">
        <v>2</v>
      </c>
      <c r="K3913" s="6" t="s">
        <v>252</v>
      </c>
      <c r="L3913" s="8">
        <v>6</v>
      </c>
      <c r="M3913" s="6" t="s">
        <v>297</v>
      </c>
      <c r="N3913" s="6" t="s">
        <v>3669</v>
      </c>
      <c r="R3913" s="6" t="str">
        <f t="shared" si="61"/>
        <v>33330Xã Thành Công22</v>
      </c>
    </row>
    <row r="3914" spans="1:18">
      <c r="A3914" s="6">
        <v>3913</v>
      </c>
      <c r="B3914" s="6">
        <v>33</v>
      </c>
      <c r="C3914" s="6" t="s">
        <v>3667</v>
      </c>
      <c r="D3914" s="6">
        <v>330</v>
      </c>
      <c r="E3914" s="6" t="s">
        <v>3730</v>
      </c>
      <c r="F3914" s="6">
        <v>12277</v>
      </c>
      <c r="G3914" s="6" t="s">
        <v>3747</v>
      </c>
      <c r="H3914" s="6">
        <v>2</v>
      </c>
      <c r="I3914" s="6" t="s">
        <v>297</v>
      </c>
      <c r="J3914" s="6">
        <v>2</v>
      </c>
      <c r="K3914" s="6" t="s">
        <v>252</v>
      </c>
      <c r="L3914" s="8">
        <v>6</v>
      </c>
      <c r="M3914" s="6" t="s">
        <v>297</v>
      </c>
      <c r="N3914" s="6" t="s">
        <v>3669</v>
      </c>
      <c r="R3914" s="6" t="str">
        <f t="shared" si="61"/>
        <v>33330Xã Nhuế Dương22</v>
      </c>
    </row>
    <row r="3915" spans="1:18">
      <c r="A3915" s="6">
        <v>3914</v>
      </c>
      <c r="B3915" s="6">
        <v>33</v>
      </c>
      <c r="C3915" s="6" t="s">
        <v>3667</v>
      </c>
      <c r="D3915" s="6">
        <v>331</v>
      </c>
      <c r="E3915" s="6" t="s">
        <v>3748</v>
      </c>
      <c r="F3915" s="6">
        <v>12280</v>
      </c>
      <c r="G3915" s="6" t="s">
        <v>3749</v>
      </c>
      <c r="H3915" s="6">
        <v>1</v>
      </c>
      <c r="I3915" s="6" t="s">
        <v>251</v>
      </c>
      <c r="J3915" s="6">
        <v>2</v>
      </c>
      <c r="K3915" s="6" t="s">
        <v>252</v>
      </c>
      <c r="L3915" s="8">
        <v>5</v>
      </c>
      <c r="M3915" s="6" t="s">
        <v>251</v>
      </c>
      <c r="N3915" s="6" t="s">
        <v>3669</v>
      </c>
      <c r="R3915" s="6" t="str">
        <f t="shared" si="61"/>
        <v>33331Thị trấn Lương Bằng12</v>
      </c>
    </row>
    <row r="3916" spans="1:18">
      <c r="A3916" s="6">
        <v>3915</v>
      </c>
      <c r="B3916" s="6">
        <v>33</v>
      </c>
      <c r="C3916" s="6" t="s">
        <v>3667</v>
      </c>
      <c r="D3916" s="6">
        <v>331</v>
      </c>
      <c r="E3916" s="6" t="s">
        <v>3748</v>
      </c>
      <c r="F3916" s="6">
        <v>12283</v>
      </c>
      <c r="G3916" s="6" t="s">
        <v>3750</v>
      </c>
      <c r="H3916" s="6">
        <v>2</v>
      </c>
      <c r="I3916" s="6" t="s">
        <v>297</v>
      </c>
      <c r="J3916" s="6">
        <v>2</v>
      </c>
      <c r="K3916" s="6" t="s">
        <v>252</v>
      </c>
      <c r="L3916" s="8">
        <v>6</v>
      </c>
      <c r="M3916" s="6" t="s">
        <v>297</v>
      </c>
      <c r="N3916" s="6" t="s">
        <v>3669</v>
      </c>
      <c r="R3916" s="6" t="str">
        <f t="shared" si="61"/>
        <v>33331Xã Nghĩa Dân22</v>
      </c>
    </row>
    <row r="3917" spans="1:18">
      <c r="A3917" s="6">
        <v>3916</v>
      </c>
      <c r="B3917" s="6">
        <v>33</v>
      </c>
      <c r="C3917" s="6" t="s">
        <v>3667</v>
      </c>
      <c r="D3917" s="6">
        <v>331</v>
      </c>
      <c r="E3917" s="6" t="s">
        <v>3748</v>
      </c>
      <c r="F3917" s="6">
        <v>12286</v>
      </c>
      <c r="G3917" s="6" t="s">
        <v>3479</v>
      </c>
      <c r="H3917" s="6">
        <v>2</v>
      </c>
      <c r="I3917" s="6" t="s">
        <v>297</v>
      </c>
      <c r="J3917" s="6">
        <v>2</v>
      </c>
      <c r="K3917" s="6" t="s">
        <v>252</v>
      </c>
      <c r="L3917" s="8">
        <v>6</v>
      </c>
      <c r="M3917" s="6" t="s">
        <v>297</v>
      </c>
      <c r="N3917" s="6" t="s">
        <v>3669</v>
      </c>
      <c r="R3917" s="6" t="str">
        <f t="shared" si="61"/>
        <v>33331Xã Toàn Thắng22</v>
      </c>
    </row>
    <row r="3918" spans="1:18">
      <c r="A3918" s="6">
        <v>3917</v>
      </c>
      <c r="B3918" s="6">
        <v>33</v>
      </c>
      <c r="C3918" s="6" t="s">
        <v>3667</v>
      </c>
      <c r="D3918" s="6">
        <v>331</v>
      </c>
      <c r="E3918" s="6" t="s">
        <v>3748</v>
      </c>
      <c r="F3918" s="6">
        <v>12289</v>
      </c>
      <c r="G3918" s="6" t="s">
        <v>3751</v>
      </c>
      <c r="H3918" s="6">
        <v>2</v>
      </c>
      <c r="I3918" s="6" t="s">
        <v>297</v>
      </c>
      <c r="J3918" s="6">
        <v>2</v>
      </c>
      <c r="K3918" s="6" t="s">
        <v>252</v>
      </c>
      <c r="L3918" s="8">
        <v>6</v>
      </c>
      <c r="M3918" s="6" t="s">
        <v>297</v>
      </c>
      <c r="N3918" s="6" t="s">
        <v>3669</v>
      </c>
      <c r="R3918" s="6" t="str">
        <f t="shared" si="61"/>
        <v>33331Xã Vĩnh Xá22</v>
      </c>
    </row>
    <row r="3919" spans="1:18">
      <c r="A3919" s="6">
        <v>3918</v>
      </c>
      <c r="B3919" s="6">
        <v>33</v>
      </c>
      <c r="C3919" s="6" t="s">
        <v>3667</v>
      </c>
      <c r="D3919" s="6">
        <v>331</v>
      </c>
      <c r="E3919" s="6" t="s">
        <v>3748</v>
      </c>
      <c r="F3919" s="6">
        <v>12292</v>
      </c>
      <c r="G3919" s="6" t="s">
        <v>3752</v>
      </c>
      <c r="H3919" s="6">
        <v>2</v>
      </c>
      <c r="I3919" s="6" t="s">
        <v>297</v>
      </c>
      <c r="J3919" s="6">
        <v>2</v>
      </c>
      <c r="K3919" s="6" t="s">
        <v>252</v>
      </c>
      <c r="L3919" s="8">
        <v>6</v>
      </c>
      <c r="M3919" s="6" t="s">
        <v>297</v>
      </c>
      <c r="N3919" s="6" t="s">
        <v>3669</v>
      </c>
      <c r="R3919" s="6" t="str">
        <f t="shared" si="61"/>
        <v>33331Xã Phạm Ngũ Lão22</v>
      </c>
    </row>
    <row r="3920" spans="1:18">
      <c r="A3920" s="6">
        <v>3919</v>
      </c>
      <c r="B3920" s="6">
        <v>33</v>
      </c>
      <c r="C3920" s="6" t="s">
        <v>3667</v>
      </c>
      <c r="D3920" s="6">
        <v>331</v>
      </c>
      <c r="E3920" s="6" t="s">
        <v>3748</v>
      </c>
      <c r="F3920" s="6">
        <v>12295</v>
      </c>
      <c r="G3920" s="6" t="s">
        <v>3753</v>
      </c>
      <c r="H3920" s="6">
        <v>2</v>
      </c>
      <c r="I3920" s="6" t="s">
        <v>297</v>
      </c>
      <c r="J3920" s="6">
        <v>2</v>
      </c>
      <c r="K3920" s="6" t="s">
        <v>252</v>
      </c>
      <c r="L3920" s="8">
        <v>6</v>
      </c>
      <c r="M3920" s="6" t="s">
        <v>297</v>
      </c>
      <c r="N3920" s="6" t="s">
        <v>3669</v>
      </c>
      <c r="R3920" s="6" t="str">
        <f t="shared" si="61"/>
        <v>33331Xã Thọ Vinh22</v>
      </c>
    </row>
    <row r="3921" spans="1:18">
      <c r="A3921" s="6">
        <v>3920</v>
      </c>
      <c r="B3921" s="6">
        <v>33</v>
      </c>
      <c r="C3921" s="6" t="s">
        <v>3667</v>
      </c>
      <c r="D3921" s="6">
        <v>331</v>
      </c>
      <c r="E3921" s="6" t="s">
        <v>3748</v>
      </c>
      <c r="F3921" s="6">
        <v>12298</v>
      </c>
      <c r="G3921" s="6" t="s">
        <v>3754</v>
      </c>
      <c r="H3921" s="6">
        <v>2</v>
      </c>
      <c r="I3921" s="6" t="s">
        <v>297</v>
      </c>
      <c r="J3921" s="6">
        <v>2</v>
      </c>
      <c r="K3921" s="6" t="s">
        <v>252</v>
      </c>
      <c r="L3921" s="8">
        <v>6</v>
      </c>
      <c r="M3921" s="6" t="s">
        <v>297</v>
      </c>
      <c r="N3921" s="6" t="s">
        <v>3669</v>
      </c>
      <c r="R3921" s="6" t="str">
        <f t="shared" si="61"/>
        <v>33331Xã Đồng Thanh22</v>
      </c>
    </row>
    <row r="3922" spans="1:18">
      <c r="A3922" s="6">
        <v>3921</v>
      </c>
      <c r="B3922" s="6">
        <v>33</v>
      </c>
      <c r="C3922" s="6" t="s">
        <v>3667</v>
      </c>
      <c r="D3922" s="6">
        <v>331</v>
      </c>
      <c r="E3922" s="6" t="s">
        <v>3748</v>
      </c>
      <c r="F3922" s="6">
        <v>12301</v>
      </c>
      <c r="G3922" s="6" t="s">
        <v>2764</v>
      </c>
      <c r="H3922" s="6">
        <v>2</v>
      </c>
      <c r="I3922" s="6" t="s">
        <v>297</v>
      </c>
      <c r="J3922" s="6">
        <v>2</v>
      </c>
      <c r="K3922" s="6" t="s">
        <v>252</v>
      </c>
      <c r="L3922" s="8">
        <v>6</v>
      </c>
      <c r="M3922" s="6" t="s">
        <v>297</v>
      </c>
      <c r="N3922" s="6" t="s">
        <v>3669</v>
      </c>
      <c r="R3922" s="6" t="str">
        <f t="shared" si="61"/>
        <v>33331Xã Song Mai22</v>
      </c>
    </row>
    <row r="3923" spans="1:18">
      <c r="A3923" s="6">
        <v>3922</v>
      </c>
      <c r="B3923" s="6">
        <v>33</v>
      </c>
      <c r="C3923" s="6" t="s">
        <v>3667</v>
      </c>
      <c r="D3923" s="6">
        <v>331</v>
      </c>
      <c r="E3923" s="6" t="s">
        <v>3748</v>
      </c>
      <c r="F3923" s="6">
        <v>12304</v>
      </c>
      <c r="G3923" s="6" t="s">
        <v>3755</v>
      </c>
      <c r="H3923" s="6">
        <v>2</v>
      </c>
      <c r="I3923" s="6" t="s">
        <v>297</v>
      </c>
      <c r="J3923" s="6">
        <v>2</v>
      </c>
      <c r="K3923" s="6" t="s">
        <v>252</v>
      </c>
      <c r="L3923" s="8">
        <v>6</v>
      </c>
      <c r="M3923" s="6" t="s">
        <v>297</v>
      </c>
      <c r="N3923" s="6" t="s">
        <v>3669</v>
      </c>
      <c r="R3923" s="6" t="str">
        <f t="shared" si="61"/>
        <v>33331Xã Chính Nghĩa22</v>
      </c>
    </row>
    <row r="3924" spans="1:18">
      <c r="A3924" s="6">
        <v>3923</v>
      </c>
      <c r="B3924" s="6">
        <v>33</v>
      </c>
      <c r="C3924" s="6" t="s">
        <v>3667</v>
      </c>
      <c r="D3924" s="6">
        <v>331</v>
      </c>
      <c r="E3924" s="6" t="s">
        <v>3748</v>
      </c>
      <c r="F3924" s="6">
        <v>12307</v>
      </c>
      <c r="G3924" s="6" t="s">
        <v>3756</v>
      </c>
      <c r="H3924" s="6">
        <v>2</v>
      </c>
      <c r="I3924" s="6" t="s">
        <v>297</v>
      </c>
      <c r="J3924" s="6">
        <v>2</v>
      </c>
      <c r="K3924" s="6" t="s">
        <v>252</v>
      </c>
      <c r="L3924" s="8">
        <v>6</v>
      </c>
      <c r="M3924" s="6" t="s">
        <v>297</v>
      </c>
      <c r="N3924" s="6" t="s">
        <v>3669</v>
      </c>
      <c r="R3924" s="6" t="str">
        <f t="shared" si="61"/>
        <v>33331Xã Nhân La22</v>
      </c>
    </row>
    <row r="3925" spans="1:18">
      <c r="A3925" s="6">
        <v>3924</v>
      </c>
      <c r="B3925" s="6">
        <v>33</v>
      </c>
      <c r="C3925" s="6" t="s">
        <v>3667</v>
      </c>
      <c r="D3925" s="6">
        <v>331</v>
      </c>
      <c r="E3925" s="6" t="s">
        <v>3748</v>
      </c>
      <c r="F3925" s="6">
        <v>12310</v>
      </c>
      <c r="G3925" s="6" t="s">
        <v>1357</v>
      </c>
      <c r="H3925" s="6">
        <v>2</v>
      </c>
      <c r="I3925" s="6" t="s">
        <v>297</v>
      </c>
      <c r="J3925" s="6">
        <v>2</v>
      </c>
      <c r="K3925" s="6" t="s">
        <v>252</v>
      </c>
      <c r="L3925" s="8">
        <v>6</v>
      </c>
      <c r="M3925" s="6" t="s">
        <v>297</v>
      </c>
      <c r="N3925" s="6" t="s">
        <v>3669</v>
      </c>
      <c r="R3925" s="6" t="str">
        <f t="shared" si="61"/>
        <v>33331Xã Phú Thịnh22</v>
      </c>
    </row>
    <row r="3926" spans="1:18">
      <c r="A3926" s="6">
        <v>3925</v>
      </c>
      <c r="B3926" s="6">
        <v>33</v>
      </c>
      <c r="C3926" s="6" t="s">
        <v>3667</v>
      </c>
      <c r="D3926" s="6">
        <v>331</v>
      </c>
      <c r="E3926" s="6" t="s">
        <v>3748</v>
      </c>
      <c r="F3926" s="6">
        <v>12313</v>
      </c>
      <c r="G3926" s="6" t="s">
        <v>3757</v>
      </c>
      <c r="H3926" s="6">
        <v>2</v>
      </c>
      <c r="I3926" s="6" t="s">
        <v>297</v>
      </c>
      <c r="J3926" s="6">
        <v>2</v>
      </c>
      <c r="K3926" s="6" t="s">
        <v>252</v>
      </c>
      <c r="L3926" s="8">
        <v>6</v>
      </c>
      <c r="M3926" s="6" t="s">
        <v>297</v>
      </c>
      <c r="N3926" s="6" t="s">
        <v>3669</v>
      </c>
      <c r="R3926" s="6" t="str">
        <f t="shared" si="61"/>
        <v>33331Xã Mai Động22</v>
      </c>
    </row>
    <row r="3927" spans="1:18">
      <c r="A3927" s="6">
        <v>3926</v>
      </c>
      <c r="B3927" s="6">
        <v>33</v>
      </c>
      <c r="C3927" s="6" t="s">
        <v>3667</v>
      </c>
      <c r="D3927" s="6">
        <v>331</v>
      </c>
      <c r="E3927" s="6" t="s">
        <v>3748</v>
      </c>
      <c r="F3927" s="6">
        <v>12316</v>
      </c>
      <c r="G3927" s="6" t="s">
        <v>3758</v>
      </c>
      <c r="H3927" s="6">
        <v>2</v>
      </c>
      <c r="I3927" s="6" t="s">
        <v>297</v>
      </c>
      <c r="J3927" s="6">
        <v>2</v>
      </c>
      <c r="K3927" s="6" t="s">
        <v>252</v>
      </c>
      <c r="L3927" s="8">
        <v>6</v>
      </c>
      <c r="M3927" s="6" t="s">
        <v>297</v>
      </c>
      <c r="N3927" s="6" t="s">
        <v>3669</v>
      </c>
      <c r="R3927" s="6" t="str">
        <f t="shared" si="61"/>
        <v>33331Xã Đức Hợp22</v>
      </c>
    </row>
    <row r="3928" spans="1:18">
      <c r="A3928" s="6">
        <v>3927</v>
      </c>
      <c r="B3928" s="6">
        <v>33</v>
      </c>
      <c r="C3928" s="6" t="s">
        <v>3667</v>
      </c>
      <c r="D3928" s="6">
        <v>331</v>
      </c>
      <c r="E3928" s="6" t="s">
        <v>3748</v>
      </c>
      <c r="F3928" s="6">
        <v>12319</v>
      </c>
      <c r="G3928" s="6" t="s">
        <v>979</v>
      </c>
      <c r="H3928" s="6">
        <v>2</v>
      </c>
      <c r="I3928" s="6" t="s">
        <v>297</v>
      </c>
      <c r="J3928" s="6">
        <v>2</v>
      </c>
      <c r="K3928" s="6" t="s">
        <v>252</v>
      </c>
      <c r="L3928" s="8">
        <v>6</v>
      </c>
      <c r="M3928" s="6" t="s">
        <v>297</v>
      </c>
      <c r="N3928" s="6" t="s">
        <v>3669</v>
      </c>
      <c r="R3928" s="6" t="str">
        <f t="shared" si="61"/>
        <v>33331Xã Hùng An22</v>
      </c>
    </row>
    <row r="3929" spans="1:18">
      <c r="A3929" s="6">
        <v>3928</v>
      </c>
      <c r="B3929" s="6">
        <v>33</v>
      </c>
      <c r="C3929" s="6" t="s">
        <v>3667</v>
      </c>
      <c r="D3929" s="6">
        <v>331</v>
      </c>
      <c r="E3929" s="6" t="s">
        <v>3748</v>
      </c>
      <c r="F3929" s="6">
        <v>12322</v>
      </c>
      <c r="G3929" s="6" t="s">
        <v>3134</v>
      </c>
      <c r="H3929" s="6">
        <v>2</v>
      </c>
      <c r="I3929" s="6" t="s">
        <v>297</v>
      </c>
      <c r="J3929" s="6">
        <v>2</v>
      </c>
      <c r="K3929" s="6" t="s">
        <v>252</v>
      </c>
      <c r="L3929" s="8">
        <v>6</v>
      </c>
      <c r="M3929" s="6" t="s">
        <v>297</v>
      </c>
      <c r="N3929" s="6" t="s">
        <v>3669</v>
      </c>
      <c r="R3929" s="6" t="str">
        <f t="shared" si="61"/>
        <v>33331Xã Ngọc Thanh22</v>
      </c>
    </row>
    <row r="3930" spans="1:18">
      <c r="A3930" s="6">
        <v>3929</v>
      </c>
      <c r="B3930" s="6">
        <v>33</v>
      </c>
      <c r="C3930" s="6" t="s">
        <v>3667</v>
      </c>
      <c r="D3930" s="6">
        <v>331</v>
      </c>
      <c r="E3930" s="6" t="s">
        <v>3748</v>
      </c>
      <c r="F3930" s="6">
        <v>12325</v>
      </c>
      <c r="G3930" s="6" t="s">
        <v>2837</v>
      </c>
      <c r="H3930" s="6">
        <v>2</v>
      </c>
      <c r="I3930" s="6" t="s">
        <v>297</v>
      </c>
      <c r="J3930" s="6">
        <v>2</v>
      </c>
      <c r="K3930" s="6" t="s">
        <v>252</v>
      </c>
      <c r="L3930" s="8">
        <v>6</v>
      </c>
      <c r="M3930" s="6" t="s">
        <v>297</v>
      </c>
      <c r="N3930" s="6" t="s">
        <v>3669</v>
      </c>
      <c r="R3930" s="6" t="str">
        <f t="shared" si="61"/>
        <v>33331Xã Vũ Xá22</v>
      </c>
    </row>
    <row r="3931" spans="1:18">
      <c r="A3931" s="6">
        <v>3930</v>
      </c>
      <c r="B3931" s="6">
        <v>33</v>
      </c>
      <c r="C3931" s="6" t="s">
        <v>3667</v>
      </c>
      <c r="D3931" s="6">
        <v>331</v>
      </c>
      <c r="E3931" s="6" t="s">
        <v>3748</v>
      </c>
      <c r="F3931" s="6">
        <v>12328</v>
      </c>
      <c r="G3931" s="6" t="s">
        <v>3759</v>
      </c>
      <c r="H3931" s="6">
        <v>2</v>
      </c>
      <c r="I3931" s="6" t="s">
        <v>297</v>
      </c>
      <c r="J3931" s="6">
        <v>2</v>
      </c>
      <c r="K3931" s="6" t="s">
        <v>252</v>
      </c>
      <c r="L3931" s="8">
        <v>6</v>
      </c>
      <c r="M3931" s="6" t="s">
        <v>297</v>
      </c>
      <c r="N3931" s="6" t="s">
        <v>3669</v>
      </c>
      <c r="R3931" s="6" t="str">
        <f t="shared" si="61"/>
        <v>33331Xã Hiệp Cường22</v>
      </c>
    </row>
    <row r="3932" spans="1:18">
      <c r="A3932" s="6">
        <v>3931</v>
      </c>
      <c r="B3932" s="6">
        <v>33</v>
      </c>
      <c r="C3932" s="6" t="s">
        <v>3667</v>
      </c>
      <c r="D3932" s="6">
        <v>332</v>
      </c>
      <c r="E3932" s="6" t="s">
        <v>3760</v>
      </c>
      <c r="F3932" s="6">
        <v>12337</v>
      </c>
      <c r="G3932" s="6" t="s">
        <v>3761</v>
      </c>
      <c r="H3932" s="6">
        <v>1</v>
      </c>
      <c r="I3932" s="6" t="s">
        <v>251</v>
      </c>
      <c r="J3932" s="6">
        <v>2</v>
      </c>
      <c r="K3932" s="6" t="s">
        <v>252</v>
      </c>
      <c r="L3932" s="8">
        <v>5</v>
      </c>
      <c r="M3932" s="6" t="s">
        <v>251</v>
      </c>
      <c r="N3932" s="6" t="s">
        <v>3669</v>
      </c>
      <c r="R3932" s="6" t="str">
        <f t="shared" si="61"/>
        <v>33332Thị trấn Vương12</v>
      </c>
    </row>
    <row r="3933" spans="1:18">
      <c r="A3933" s="6">
        <v>3932</v>
      </c>
      <c r="B3933" s="6">
        <v>33</v>
      </c>
      <c r="C3933" s="6" t="s">
        <v>3667</v>
      </c>
      <c r="D3933" s="6">
        <v>332</v>
      </c>
      <c r="E3933" s="6" t="s">
        <v>3760</v>
      </c>
      <c r="F3933" s="6">
        <v>12340</v>
      </c>
      <c r="G3933" s="6" t="s">
        <v>1012</v>
      </c>
      <c r="H3933" s="6">
        <v>2</v>
      </c>
      <c r="I3933" s="6" t="s">
        <v>297</v>
      </c>
      <c r="J3933" s="6">
        <v>2</v>
      </c>
      <c r="K3933" s="6" t="s">
        <v>252</v>
      </c>
      <c r="L3933" s="8">
        <v>6</v>
      </c>
      <c r="M3933" s="6" t="s">
        <v>297</v>
      </c>
      <c r="N3933" s="6" t="s">
        <v>3669</v>
      </c>
      <c r="R3933" s="6" t="str">
        <f t="shared" si="61"/>
        <v>33332Xã Hưng Đạo22</v>
      </c>
    </row>
    <row r="3934" spans="1:18">
      <c r="A3934" s="6">
        <v>3933</v>
      </c>
      <c r="B3934" s="6">
        <v>33</v>
      </c>
      <c r="C3934" s="6" t="s">
        <v>3667</v>
      </c>
      <c r="D3934" s="6">
        <v>332</v>
      </c>
      <c r="E3934" s="6" t="s">
        <v>3760</v>
      </c>
      <c r="F3934" s="6">
        <v>12343</v>
      </c>
      <c r="G3934" s="6" t="s">
        <v>3520</v>
      </c>
      <c r="H3934" s="6">
        <v>2</v>
      </c>
      <c r="I3934" s="6" t="s">
        <v>297</v>
      </c>
      <c r="J3934" s="6">
        <v>2</v>
      </c>
      <c r="K3934" s="6" t="s">
        <v>252</v>
      </c>
      <c r="L3934" s="8">
        <v>6</v>
      </c>
      <c r="M3934" s="6" t="s">
        <v>297</v>
      </c>
      <c r="N3934" s="6" t="s">
        <v>3669</v>
      </c>
      <c r="R3934" s="6" t="str">
        <f t="shared" si="61"/>
        <v>33332Xã Ngô Quyền22</v>
      </c>
    </row>
    <row r="3935" spans="1:18">
      <c r="A3935" s="6">
        <v>3934</v>
      </c>
      <c r="B3935" s="6">
        <v>33</v>
      </c>
      <c r="C3935" s="6" t="s">
        <v>3667</v>
      </c>
      <c r="D3935" s="6">
        <v>332</v>
      </c>
      <c r="E3935" s="6" t="s">
        <v>3760</v>
      </c>
      <c r="F3935" s="6">
        <v>12346</v>
      </c>
      <c r="G3935" s="6" t="s">
        <v>3484</v>
      </c>
      <c r="H3935" s="6">
        <v>2</v>
      </c>
      <c r="I3935" s="6" t="s">
        <v>297</v>
      </c>
      <c r="J3935" s="6">
        <v>2</v>
      </c>
      <c r="K3935" s="6" t="s">
        <v>252</v>
      </c>
      <c r="L3935" s="8">
        <v>6</v>
      </c>
      <c r="M3935" s="6" t="s">
        <v>297</v>
      </c>
      <c r="N3935" s="6" t="s">
        <v>3669</v>
      </c>
      <c r="R3935" s="6" t="str">
        <f t="shared" si="61"/>
        <v>33332Xã Nhật Tân22</v>
      </c>
    </row>
    <row r="3936" spans="1:18">
      <c r="A3936" s="6">
        <v>3935</v>
      </c>
      <c r="B3936" s="6">
        <v>33</v>
      </c>
      <c r="C3936" s="6" t="s">
        <v>3667</v>
      </c>
      <c r="D3936" s="6">
        <v>332</v>
      </c>
      <c r="E3936" s="6" t="s">
        <v>3760</v>
      </c>
      <c r="F3936" s="6">
        <v>12349</v>
      </c>
      <c r="G3936" s="6" t="s">
        <v>3762</v>
      </c>
      <c r="H3936" s="6">
        <v>2</v>
      </c>
      <c r="I3936" s="6" t="s">
        <v>297</v>
      </c>
      <c r="J3936" s="6">
        <v>2</v>
      </c>
      <c r="K3936" s="6" t="s">
        <v>252</v>
      </c>
      <c r="L3936" s="8">
        <v>6</v>
      </c>
      <c r="M3936" s="6" t="s">
        <v>297</v>
      </c>
      <c r="N3936" s="6" t="s">
        <v>3669</v>
      </c>
      <c r="R3936" s="6" t="str">
        <f t="shared" si="61"/>
        <v>33332Xã Dị Chế22</v>
      </c>
    </row>
    <row r="3937" spans="1:18">
      <c r="A3937" s="6">
        <v>3936</v>
      </c>
      <c r="B3937" s="6">
        <v>33</v>
      </c>
      <c r="C3937" s="6" t="s">
        <v>3667</v>
      </c>
      <c r="D3937" s="6">
        <v>332</v>
      </c>
      <c r="E3937" s="6" t="s">
        <v>3760</v>
      </c>
      <c r="F3937" s="6">
        <v>12352</v>
      </c>
      <c r="G3937" s="6" t="s">
        <v>3763</v>
      </c>
      <c r="H3937" s="6">
        <v>2</v>
      </c>
      <c r="I3937" s="6" t="s">
        <v>297</v>
      </c>
      <c r="J3937" s="6">
        <v>2</v>
      </c>
      <c r="K3937" s="6" t="s">
        <v>252</v>
      </c>
      <c r="L3937" s="8">
        <v>6</v>
      </c>
      <c r="M3937" s="6" t="s">
        <v>297</v>
      </c>
      <c r="N3937" s="6" t="s">
        <v>3669</v>
      </c>
      <c r="R3937" s="6" t="str">
        <f t="shared" si="61"/>
        <v>33332Xã Lệ Xá22</v>
      </c>
    </row>
    <row r="3938" spans="1:18">
      <c r="A3938" s="6">
        <v>3937</v>
      </c>
      <c r="B3938" s="6">
        <v>33</v>
      </c>
      <c r="C3938" s="6" t="s">
        <v>3667</v>
      </c>
      <c r="D3938" s="6">
        <v>332</v>
      </c>
      <c r="E3938" s="6" t="s">
        <v>3760</v>
      </c>
      <c r="F3938" s="6">
        <v>12355</v>
      </c>
      <c r="G3938" s="6" t="s">
        <v>3764</v>
      </c>
      <c r="H3938" s="6">
        <v>2</v>
      </c>
      <c r="I3938" s="6" t="s">
        <v>297</v>
      </c>
      <c r="J3938" s="6">
        <v>2</v>
      </c>
      <c r="K3938" s="6" t="s">
        <v>252</v>
      </c>
      <c r="L3938" s="8">
        <v>6</v>
      </c>
      <c r="M3938" s="6" t="s">
        <v>297</v>
      </c>
      <c r="N3938" s="6" t="s">
        <v>3669</v>
      </c>
      <c r="R3938" s="6" t="str">
        <f t="shared" si="61"/>
        <v>33332Xã An Viên22</v>
      </c>
    </row>
    <row r="3939" spans="1:18">
      <c r="A3939" s="6">
        <v>3938</v>
      </c>
      <c r="B3939" s="6">
        <v>33</v>
      </c>
      <c r="C3939" s="6" t="s">
        <v>3667</v>
      </c>
      <c r="D3939" s="6">
        <v>332</v>
      </c>
      <c r="E3939" s="6" t="s">
        <v>3760</v>
      </c>
      <c r="F3939" s="6">
        <v>12358</v>
      </c>
      <c r="G3939" s="6" t="s">
        <v>3765</v>
      </c>
      <c r="H3939" s="6">
        <v>2</v>
      </c>
      <c r="I3939" s="6" t="s">
        <v>297</v>
      </c>
      <c r="J3939" s="6">
        <v>2</v>
      </c>
      <c r="K3939" s="6" t="s">
        <v>252</v>
      </c>
      <c r="L3939" s="8">
        <v>6</v>
      </c>
      <c r="M3939" s="6" t="s">
        <v>297</v>
      </c>
      <c r="N3939" s="6" t="s">
        <v>3669</v>
      </c>
      <c r="R3939" s="6" t="str">
        <f t="shared" si="61"/>
        <v>33332Xã Đức Thắng22</v>
      </c>
    </row>
    <row r="3940" spans="1:18">
      <c r="A3940" s="6">
        <v>3939</v>
      </c>
      <c r="B3940" s="6">
        <v>33</v>
      </c>
      <c r="C3940" s="6" t="s">
        <v>3667</v>
      </c>
      <c r="D3940" s="6">
        <v>332</v>
      </c>
      <c r="E3940" s="6" t="s">
        <v>3760</v>
      </c>
      <c r="F3940" s="6">
        <v>12361</v>
      </c>
      <c r="G3940" s="6" t="s">
        <v>3766</v>
      </c>
      <c r="H3940" s="6">
        <v>2</v>
      </c>
      <c r="I3940" s="6" t="s">
        <v>297</v>
      </c>
      <c r="J3940" s="6">
        <v>2</v>
      </c>
      <c r="K3940" s="6" t="s">
        <v>252</v>
      </c>
      <c r="L3940" s="8">
        <v>6</v>
      </c>
      <c r="M3940" s="6" t="s">
        <v>297</v>
      </c>
      <c r="N3940" s="6" t="s">
        <v>3669</v>
      </c>
      <c r="R3940" s="6" t="str">
        <f t="shared" si="61"/>
        <v>33332Xã Trung Dũng22</v>
      </c>
    </row>
    <row r="3941" spans="1:18">
      <c r="A3941" s="6">
        <v>3940</v>
      </c>
      <c r="B3941" s="6">
        <v>33</v>
      </c>
      <c r="C3941" s="6" t="s">
        <v>3667</v>
      </c>
      <c r="D3941" s="6">
        <v>332</v>
      </c>
      <c r="E3941" s="6" t="s">
        <v>3760</v>
      </c>
      <c r="F3941" s="6">
        <v>12364</v>
      </c>
      <c r="G3941" s="6" t="s">
        <v>3767</v>
      </c>
      <c r="H3941" s="6">
        <v>2</v>
      </c>
      <c r="I3941" s="6" t="s">
        <v>297</v>
      </c>
      <c r="J3941" s="6">
        <v>2</v>
      </c>
      <c r="K3941" s="6" t="s">
        <v>252</v>
      </c>
      <c r="L3941" s="8">
        <v>6</v>
      </c>
      <c r="M3941" s="6" t="s">
        <v>297</v>
      </c>
      <c r="N3941" s="6" t="s">
        <v>3669</v>
      </c>
      <c r="R3941" s="6" t="str">
        <f t="shared" si="61"/>
        <v>33332Xã Hải Triều22</v>
      </c>
    </row>
    <row r="3942" spans="1:18">
      <c r="A3942" s="6">
        <v>3941</v>
      </c>
      <c r="B3942" s="6">
        <v>33</v>
      </c>
      <c r="C3942" s="6" t="s">
        <v>3667</v>
      </c>
      <c r="D3942" s="6">
        <v>332</v>
      </c>
      <c r="E3942" s="6" t="s">
        <v>3760</v>
      </c>
      <c r="F3942" s="6">
        <v>12367</v>
      </c>
      <c r="G3942" s="6" t="s">
        <v>3768</v>
      </c>
      <c r="H3942" s="6">
        <v>2</v>
      </c>
      <c r="I3942" s="6" t="s">
        <v>297</v>
      </c>
      <c r="J3942" s="6">
        <v>2</v>
      </c>
      <c r="K3942" s="6" t="s">
        <v>252</v>
      </c>
      <c r="L3942" s="8">
        <v>6</v>
      </c>
      <c r="M3942" s="6" t="s">
        <v>297</v>
      </c>
      <c r="N3942" s="6" t="s">
        <v>3669</v>
      </c>
      <c r="R3942" s="6" t="str">
        <f t="shared" si="61"/>
        <v>33332Xã Thủ Sỹ22</v>
      </c>
    </row>
    <row r="3943" spans="1:18">
      <c r="A3943" s="6">
        <v>3942</v>
      </c>
      <c r="B3943" s="6">
        <v>33</v>
      </c>
      <c r="C3943" s="6" t="s">
        <v>3667</v>
      </c>
      <c r="D3943" s="6">
        <v>332</v>
      </c>
      <c r="E3943" s="6" t="s">
        <v>3760</v>
      </c>
      <c r="F3943" s="6">
        <v>12370</v>
      </c>
      <c r="G3943" s="6" t="s">
        <v>3769</v>
      </c>
      <c r="H3943" s="6">
        <v>2</v>
      </c>
      <c r="I3943" s="6" t="s">
        <v>297</v>
      </c>
      <c r="J3943" s="6">
        <v>2</v>
      </c>
      <c r="K3943" s="6" t="s">
        <v>252</v>
      </c>
      <c r="L3943" s="8">
        <v>6</v>
      </c>
      <c r="M3943" s="6" t="s">
        <v>297</v>
      </c>
      <c r="N3943" s="6" t="s">
        <v>3669</v>
      </c>
      <c r="R3943" s="6" t="str">
        <f t="shared" si="61"/>
        <v>33332Xã Thiện Phiến22</v>
      </c>
    </row>
    <row r="3944" spans="1:18">
      <c r="A3944" s="6">
        <v>3943</v>
      </c>
      <c r="B3944" s="6">
        <v>33</v>
      </c>
      <c r="C3944" s="6" t="s">
        <v>3667</v>
      </c>
      <c r="D3944" s="6">
        <v>332</v>
      </c>
      <c r="E3944" s="6" t="s">
        <v>3760</v>
      </c>
      <c r="F3944" s="6">
        <v>12373</v>
      </c>
      <c r="G3944" s="6" t="s">
        <v>3770</v>
      </c>
      <c r="H3944" s="6">
        <v>2</v>
      </c>
      <c r="I3944" s="6" t="s">
        <v>297</v>
      </c>
      <c r="J3944" s="6">
        <v>2</v>
      </c>
      <c r="K3944" s="6" t="s">
        <v>252</v>
      </c>
      <c r="L3944" s="8">
        <v>6</v>
      </c>
      <c r="M3944" s="6" t="s">
        <v>297</v>
      </c>
      <c r="N3944" s="6" t="s">
        <v>3669</v>
      </c>
      <c r="R3944" s="6" t="str">
        <f t="shared" si="61"/>
        <v>33332Xã Thụy Lôi22</v>
      </c>
    </row>
    <row r="3945" spans="1:18">
      <c r="A3945" s="6">
        <v>3944</v>
      </c>
      <c r="B3945" s="6">
        <v>33</v>
      </c>
      <c r="C3945" s="6" t="s">
        <v>3667</v>
      </c>
      <c r="D3945" s="6">
        <v>332</v>
      </c>
      <c r="E3945" s="6" t="s">
        <v>3760</v>
      </c>
      <c r="F3945" s="6">
        <v>12376</v>
      </c>
      <c r="G3945" s="6" t="s">
        <v>3771</v>
      </c>
      <c r="H3945" s="6">
        <v>2</v>
      </c>
      <c r="I3945" s="6" t="s">
        <v>297</v>
      </c>
      <c r="J3945" s="6">
        <v>2</v>
      </c>
      <c r="K3945" s="6" t="s">
        <v>252</v>
      </c>
      <c r="L3945" s="8">
        <v>6</v>
      </c>
      <c r="M3945" s="6" t="s">
        <v>297</v>
      </c>
      <c r="N3945" s="6" t="s">
        <v>3669</v>
      </c>
      <c r="R3945" s="6" t="str">
        <f t="shared" si="61"/>
        <v>33332Xã Cương Chính22</v>
      </c>
    </row>
    <row r="3946" spans="1:18">
      <c r="A3946" s="6">
        <v>3945</v>
      </c>
      <c r="B3946" s="6">
        <v>33</v>
      </c>
      <c r="C3946" s="6" t="s">
        <v>3667</v>
      </c>
      <c r="D3946" s="6">
        <v>332</v>
      </c>
      <c r="E3946" s="6" t="s">
        <v>3760</v>
      </c>
      <c r="F3946" s="6">
        <v>12379</v>
      </c>
      <c r="G3946" s="6" t="s">
        <v>3772</v>
      </c>
      <c r="H3946" s="6">
        <v>2</v>
      </c>
      <c r="I3946" s="6" t="s">
        <v>297</v>
      </c>
      <c r="J3946" s="6">
        <v>2</v>
      </c>
      <c r="K3946" s="6" t="s">
        <v>252</v>
      </c>
      <c r="L3946" s="8">
        <v>6</v>
      </c>
      <c r="M3946" s="6" t="s">
        <v>297</v>
      </c>
      <c r="N3946" s="6" t="s">
        <v>3669</v>
      </c>
      <c r="R3946" s="6" t="str">
        <f t="shared" si="61"/>
        <v>33332Xã Minh Phượng22</v>
      </c>
    </row>
    <row r="3947" spans="1:18">
      <c r="A3947" s="6">
        <v>3946</v>
      </c>
      <c r="B3947" s="6">
        <v>33</v>
      </c>
      <c r="C3947" s="6" t="s">
        <v>3667</v>
      </c>
      <c r="D3947" s="6">
        <v>333</v>
      </c>
      <c r="E3947" s="6" t="s">
        <v>3773</v>
      </c>
      <c r="F3947" s="6">
        <v>12391</v>
      </c>
      <c r="G3947" s="6" t="s">
        <v>3774</v>
      </c>
      <c r="H3947" s="6">
        <v>1</v>
      </c>
      <c r="I3947" s="6" t="s">
        <v>251</v>
      </c>
      <c r="J3947" s="6">
        <v>2</v>
      </c>
      <c r="K3947" s="6" t="s">
        <v>252</v>
      </c>
      <c r="L3947" s="8">
        <v>5</v>
      </c>
      <c r="M3947" s="6" t="s">
        <v>251</v>
      </c>
      <c r="N3947" s="6" t="s">
        <v>3669</v>
      </c>
      <c r="R3947" s="6" t="str">
        <f t="shared" si="61"/>
        <v>33333Thị trấn Trần Cao12</v>
      </c>
    </row>
    <row r="3948" spans="1:18">
      <c r="A3948" s="6">
        <v>3947</v>
      </c>
      <c r="B3948" s="6">
        <v>33</v>
      </c>
      <c r="C3948" s="6" t="s">
        <v>3667</v>
      </c>
      <c r="D3948" s="6">
        <v>333</v>
      </c>
      <c r="E3948" s="6" t="s">
        <v>3773</v>
      </c>
      <c r="F3948" s="6">
        <v>12394</v>
      </c>
      <c r="G3948" s="6" t="s">
        <v>755</v>
      </c>
      <c r="H3948" s="6">
        <v>2</v>
      </c>
      <c r="I3948" s="6" t="s">
        <v>297</v>
      </c>
      <c r="J3948" s="6">
        <v>2</v>
      </c>
      <c r="K3948" s="6" t="s">
        <v>252</v>
      </c>
      <c r="L3948" s="8">
        <v>6</v>
      </c>
      <c r="M3948" s="6" t="s">
        <v>297</v>
      </c>
      <c r="N3948" s="6" t="s">
        <v>3669</v>
      </c>
      <c r="R3948" s="6" t="str">
        <f t="shared" si="61"/>
        <v>33333Xã Minh Tân22</v>
      </c>
    </row>
    <row r="3949" spans="1:18">
      <c r="A3949" s="6">
        <v>3948</v>
      </c>
      <c r="B3949" s="6">
        <v>33</v>
      </c>
      <c r="C3949" s="6" t="s">
        <v>3667</v>
      </c>
      <c r="D3949" s="6">
        <v>333</v>
      </c>
      <c r="E3949" s="6" t="s">
        <v>3773</v>
      </c>
      <c r="F3949" s="6">
        <v>12397</v>
      </c>
      <c r="G3949" s="6" t="s">
        <v>3775</v>
      </c>
      <c r="H3949" s="6">
        <v>2</v>
      </c>
      <c r="I3949" s="6" t="s">
        <v>297</v>
      </c>
      <c r="J3949" s="6">
        <v>2</v>
      </c>
      <c r="K3949" s="6" t="s">
        <v>252</v>
      </c>
      <c r="L3949" s="8">
        <v>6</v>
      </c>
      <c r="M3949" s="6" t="s">
        <v>297</v>
      </c>
      <c r="N3949" s="6" t="s">
        <v>3669</v>
      </c>
      <c r="R3949" s="6" t="str">
        <f t="shared" si="61"/>
        <v>33333Xã Phan Sào Nam22</v>
      </c>
    </row>
    <row r="3950" spans="1:18">
      <c r="A3950" s="6">
        <v>3949</v>
      </c>
      <c r="B3950" s="6">
        <v>33</v>
      </c>
      <c r="C3950" s="6" t="s">
        <v>3667</v>
      </c>
      <c r="D3950" s="6">
        <v>333</v>
      </c>
      <c r="E3950" s="6" t="s">
        <v>3773</v>
      </c>
      <c r="F3950" s="6">
        <v>12400</v>
      </c>
      <c r="G3950" s="6" t="s">
        <v>3612</v>
      </c>
      <c r="H3950" s="6">
        <v>2</v>
      </c>
      <c r="I3950" s="6" t="s">
        <v>297</v>
      </c>
      <c r="J3950" s="6">
        <v>2</v>
      </c>
      <c r="K3950" s="6" t="s">
        <v>252</v>
      </c>
      <c r="L3950" s="8">
        <v>6</v>
      </c>
      <c r="M3950" s="6" t="s">
        <v>297</v>
      </c>
      <c r="N3950" s="6" t="s">
        <v>3669</v>
      </c>
      <c r="R3950" s="6" t="str">
        <f t="shared" si="61"/>
        <v>33333Xã Quang Hưng22</v>
      </c>
    </row>
    <row r="3951" spans="1:18">
      <c r="A3951" s="6">
        <v>3950</v>
      </c>
      <c r="B3951" s="6">
        <v>33</v>
      </c>
      <c r="C3951" s="6" t="s">
        <v>3667</v>
      </c>
      <c r="D3951" s="6">
        <v>333</v>
      </c>
      <c r="E3951" s="6" t="s">
        <v>3773</v>
      </c>
      <c r="F3951" s="6">
        <v>12403</v>
      </c>
      <c r="G3951" s="6" t="s">
        <v>3776</v>
      </c>
      <c r="H3951" s="6">
        <v>2</v>
      </c>
      <c r="I3951" s="6" t="s">
        <v>297</v>
      </c>
      <c r="J3951" s="6">
        <v>2</v>
      </c>
      <c r="K3951" s="6" t="s">
        <v>252</v>
      </c>
      <c r="L3951" s="8">
        <v>6</v>
      </c>
      <c r="M3951" s="6" t="s">
        <v>297</v>
      </c>
      <c r="N3951" s="6" t="s">
        <v>3669</v>
      </c>
      <c r="R3951" s="6" t="str">
        <f t="shared" si="61"/>
        <v>33333Xã Minh Hoàng22</v>
      </c>
    </row>
    <row r="3952" spans="1:18">
      <c r="A3952" s="6">
        <v>3951</v>
      </c>
      <c r="B3952" s="6">
        <v>33</v>
      </c>
      <c r="C3952" s="6" t="s">
        <v>3667</v>
      </c>
      <c r="D3952" s="6">
        <v>333</v>
      </c>
      <c r="E3952" s="6" t="s">
        <v>3773</v>
      </c>
      <c r="F3952" s="6">
        <v>12406</v>
      </c>
      <c r="G3952" s="6" t="s">
        <v>3777</v>
      </c>
      <c r="H3952" s="6">
        <v>2</v>
      </c>
      <c r="I3952" s="6" t="s">
        <v>297</v>
      </c>
      <c r="J3952" s="6">
        <v>2</v>
      </c>
      <c r="K3952" s="6" t="s">
        <v>252</v>
      </c>
      <c r="L3952" s="8">
        <v>6</v>
      </c>
      <c r="M3952" s="6" t="s">
        <v>297</v>
      </c>
      <c r="N3952" s="6" t="s">
        <v>3669</v>
      </c>
      <c r="R3952" s="6" t="str">
        <f t="shared" si="61"/>
        <v>33333Xã Đoàn Đào22</v>
      </c>
    </row>
    <row r="3953" spans="1:18">
      <c r="A3953" s="6">
        <v>3952</v>
      </c>
      <c r="B3953" s="6">
        <v>33</v>
      </c>
      <c r="C3953" s="6" t="s">
        <v>3667</v>
      </c>
      <c r="D3953" s="6">
        <v>333</v>
      </c>
      <c r="E3953" s="6" t="s">
        <v>3773</v>
      </c>
      <c r="F3953" s="6">
        <v>12409</v>
      </c>
      <c r="G3953" s="6" t="s">
        <v>3778</v>
      </c>
      <c r="H3953" s="6">
        <v>2</v>
      </c>
      <c r="I3953" s="6" t="s">
        <v>297</v>
      </c>
      <c r="J3953" s="6">
        <v>2</v>
      </c>
      <c r="K3953" s="6" t="s">
        <v>252</v>
      </c>
      <c r="L3953" s="8">
        <v>6</v>
      </c>
      <c r="M3953" s="6" t="s">
        <v>297</v>
      </c>
      <c r="N3953" s="6" t="s">
        <v>3669</v>
      </c>
      <c r="R3953" s="6" t="str">
        <f t="shared" si="61"/>
        <v>33333Xã Tống Phan22</v>
      </c>
    </row>
    <row r="3954" spans="1:18">
      <c r="A3954" s="6">
        <v>3953</v>
      </c>
      <c r="B3954" s="6">
        <v>33</v>
      </c>
      <c r="C3954" s="6" t="s">
        <v>3667</v>
      </c>
      <c r="D3954" s="6">
        <v>333</v>
      </c>
      <c r="E3954" s="6" t="s">
        <v>3773</v>
      </c>
      <c r="F3954" s="6">
        <v>12412</v>
      </c>
      <c r="G3954" s="6" t="s">
        <v>3779</v>
      </c>
      <c r="H3954" s="6">
        <v>2</v>
      </c>
      <c r="I3954" s="6" t="s">
        <v>297</v>
      </c>
      <c r="J3954" s="6">
        <v>2</v>
      </c>
      <c r="K3954" s="6" t="s">
        <v>252</v>
      </c>
      <c r="L3954" s="8">
        <v>6</v>
      </c>
      <c r="M3954" s="6" t="s">
        <v>297</v>
      </c>
      <c r="N3954" s="6" t="s">
        <v>3669</v>
      </c>
      <c r="R3954" s="6" t="str">
        <f t="shared" si="61"/>
        <v>33333Xã Đình Cao22</v>
      </c>
    </row>
    <row r="3955" spans="1:18">
      <c r="A3955" s="6">
        <v>3954</v>
      </c>
      <c r="B3955" s="6">
        <v>33</v>
      </c>
      <c r="C3955" s="6" t="s">
        <v>3667</v>
      </c>
      <c r="D3955" s="6">
        <v>333</v>
      </c>
      <c r="E3955" s="6" t="s">
        <v>3773</v>
      </c>
      <c r="F3955" s="6">
        <v>12415</v>
      </c>
      <c r="G3955" s="6" t="s">
        <v>3780</v>
      </c>
      <c r="H3955" s="6">
        <v>2</v>
      </c>
      <c r="I3955" s="6" t="s">
        <v>297</v>
      </c>
      <c r="J3955" s="6">
        <v>2</v>
      </c>
      <c r="K3955" s="6" t="s">
        <v>252</v>
      </c>
      <c r="L3955" s="8">
        <v>6</v>
      </c>
      <c r="M3955" s="6" t="s">
        <v>297</v>
      </c>
      <c r="N3955" s="6" t="s">
        <v>3669</v>
      </c>
      <c r="R3955" s="6" t="str">
        <f t="shared" si="61"/>
        <v>33333Xã Nhật Quang22</v>
      </c>
    </row>
    <row r="3956" spans="1:18">
      <c r="A3956" s="6">
        <v>3955</v>
      </c>
      <c r="B3956" s="6">
        <v>33</v>
      </c>
      <c r="C3956" s="6" t="s">
        <v>3667</v>
      </c>
      <c r="D3956" s="6">
        <v>333</v>
      </c>
      <c r="E3956" s="6" t="s">
        <v>3773</v>
      </c>
      <c r="F3956" s="6">
        <v>12418</v>
      </c>
      <c r="G3956" s="6" t="s">
        <v>3366</v>
      </c>
      <c r="H3956" s="6">
        <v>2</v>
      </c>
      <c r="I3956" s="6" t="s">
        <v>297</v>
      </c>
      <c r="J3956" s="6">
        <v>2</v>
      </c>
      <c r="K3956" s="6" t="s">
        <v>252</v>
      </c>
      <c r="L3956" s="8">
        <v>6</v>
      </c>
      <c r="M3956" s="6" t="s">
        <v>297</v>
      </c>
      <c r="N3956" s="6" t="s">
        <v>3669</v>
      </c>
      <c r="R3956" s="6" t="str">
        <f t="shared" si="61"/>
        <v>33333Xã Tiền Tiến22</v>
      </c>
    </row>
    <row r="3957" spans="1:18">
      <c r="A3957" s="6">
        <v>3956</v>
      </c>
      <c r="B3957" s="6">
        <v>33</v>
      </c>
      <c r="C3957" s="6" t="s">
        <v>3667</v>
      </c>
      <c r="D3957" s="6">
        <v>333</v>
      </c>
      <c r="E3957" s="6" t="s">
        <v>3773</v>
      </c>
      <c r="F3957" s="6">
        <v>12421</v>
      </c>
      <c r="G3957" s="6" t="s">
        <v>1395</v>
      </c>
      <c r="H3957" s="6">
        <v>2</v>
      </c>
      <c r="I3957" s="6" t="s">
        <v>297</v>
      </c>
      <c r="J3957" s="6">
        <v>2</v>
      </c>
      <c r="K3957" s="6" t="s">
        <v>252</v>
      </c>
      <c r="L3957" s="8">
        <v>6</v>
      </c>
      <c r="M3957" s="6" t="s">
        <v>297</v>
      </c>
      <c r="N3957" s="6" t="s">
        <v>3669</v>
      </c>
      <c r="R3957" s="6" t="str">
        <f t="shared" si="61"/>
        <v>33333Xã Tam Đa22</v>
      </c>
    </row>
    <row r="3958" spans="1:18">
      <c r="A3958" s="6">
        <v>3957</v>
      </c>
      <c r="B3958" s="6">
        <v>33</v>
      </c>
      <c r="C3958" s="6" t="s">
        <v>3667</v>
      </c>
      <c r="D3958" s="6">
        <v>333</v>
      </c>
      <c r="E3958" s="6" t="s">
        <v>3773</v>
      </c>
      <c r="F3958" s="6">
        <v>12424</v>
      </c>
      <c r="G3958" s="6" t="s">
        <v>2044</v>
      </c>
      <c r="H3958" s="6">
        <v>2</v>
      </c>
      <c r="I3958" s="6" t="s">
        <v>297</v>
      </c>
      <c r="J3958" s="6">
        <v>2</v>
      </c>
      <c r="K3958" s="6" t="s">
        <v>252</v>
      </c>
      <c r="L3958" s="8">
        <v>6</v>
      </c>
      <c r="M3958" s="6" t="s">
        <v>297</v>
      </c>
      <c r="N3958" s="6" t="s">
        <v>3669</v>
      </c>
      <c r="R3958" s="6" t="str">
        <f t="shared" si="61"/>
        <v>33333Xã Minh Tiến22</v>
      </c>
    </row>
    <row r="3959" spans="1:18">
      <c r="A3959" s="6">
        <v>3958</v>
      </c>
      <c r="B3959" s="6">
        <v>33</v>
      </c>
      <c r="C3959" s="6" t="s">
        <v>3667</v>
      </c>
      <c r="D3959" s="6">
        <v>333</v>
      </c>
      <c r="E3959" s="6" t="s">
        <v>3773</v>
      </c>
      <c r="F3959" s="6">
        <v>12427</v>
      </c>
      <c r="G3959" s="6" t="s">
        <v>3781</v>
      </c>
      <c r="H3959" s="6">
        <v>2</v>
      </c>
      <c r="I3959" s="6" t="s">
        <v>297</v>
      </c>
      <c r="J3959" s="6">
        <v>2</v>
      </c>
      <c r="K3959" s="6" t="s">
        <v>252</v>
      </c>
      <c r="L3959" s="8">
        <v>6</v>
      </c>
      <c r="M3959" s="6" t="s">
        <v>297</v>
      </c>
      <c r="N3959" s="6" t="s">
        <v>3669</v>
      </c>
      <c r="R3959" s="6" t="str">
        <f t="shared" si="61"/>
        <v>33333Xã Nguyên Hòa22</v>
      </c>
    </row>
    <row r="3960" spans="1:18">
      <c r="A3960" s="6">
        <v>3959</v>
      </c>
      <c r="B3960" s="6">
        <v>33</v>
      </c>
      <c r="C3960" s="6" t="s">
        <v>3667</v>
      </c>
      <c r="D3960" s="6">
        <v>333</v>
      </c>
      <c r="E3960" s="6" t="s">
        <v>3773</v>
      </c>
      <c r="F3960" s="6">
        <v>12430</v>
      </c>
      <c r="G3960" s="6" t="s">
        <v>3782</v>
      </c>
      <c r="H3960" s="6">
        <v>2</v>
      </c>
      <c r="I3960" s="6" t="s">
        <v>297</v>
      </c>
      <c r="J3960" s="6">
        <v>2</v>
      </c>
      <c r="K3960" s="6" t="s">
        <v>252</v>
      </c>
      <c r="L3960" s="8">
        <v>6</v>
      </c>
      <c r="M3960" s="6" t="s">
        <v>297</v>
      </c>
      <c r="N3960" s="6" t="s">
        <v>3669</v>
      </c>
      <c r="R3960" s="6" t="str">
        <f t="shared" si="61"/>
        <v>33333Xã Tống Trân22</v>
      </c>
    </row>
    <row r="3961" spans="1:18">
      <c r="A3961" s="6">
        <v>3960</v>
      </c>
      <c r="B3961" s="6">
        <v>34</v>
      </c>
      <c r="C3961" s="6" t="s">
        <v>3783</v>
      </c>
      <c r="D3961" s="6">
        <v>336</v>
      </c>
      <c r="E3961" s="6" t="s">
        <v>3784</v>
      </c>
      <c r="F3961" s="6">
        <v>12433</v>
      </c>
      <c r="G3961" s="6" t="s">
        <v>3785</v>
      </c>
      <c r="H3961" s="6">
        <v>1</v>
      </c>
      <c r="I3961" s="6" t="s">
        <v>251</v>
      </c>
      <c r="J3961" s="6">
        <v>2</v>
      </c>
      <c r="K3961" s="6" t="s">
        <v>252</v>
      </c>
      <c r="L3961" s="8">
        <v>5</v>
      </c>
      <c r="M3961" s="6" t="s">
        <v>251</v>
      </c>
      <c r="N3961" s="6" t="s">
        <v>3786</v>
      </c>
      <c r="R3961" s="6" t="str">
        <f t="shared" si="61"/>
        <v>34336Phường Lê Hồng Phong12</v>
      </c>
    </row>
    <row r="3962" spans="1:18">
      <c r="A3962" s="6">
        <v>3961</v>
      </c>
      <c r="B3962" s="6">
        <v>34</v>
      </c>
      <c r="C3962" s="6" t="s">
        <v>3783</v>
      </c>
      <c r="D3962" s="6">
        <v>336</v>
      </c>
      <c r="E3962" s="6" t="s">
        <v>3784</v>
      </c>
      <c r="F3962" s="6">
        <v>12436</v>
      </c>
      <c r="G3962" s="6" t="s">
        <v>3787</v>
      </c>
      <c r="H3962" s="6">
        <v>1</v>
      </c>
      <c r="I3962" s="6" t="s">
        <v>251</v>
      </c>
      <c r="J3962" s="6">
        <v>2</v>
      </c>
      <c r="K3962" s="6" t="s">
        <v>252</v>
      </c>
      <c r="L3962" s="8">
        <v>5</v>
      </c>
      <c r="M3962" s="6" t="s">
        <v>251</v>
      </c>
      <c r="N3962" s="6" t="s">
        <v>3786</v>
      </c>
      <c r="R3962" s="6" t="str">
        <f t="shared" si="61"/>
        <v>34336Phường Bồ Xuyên12</v>
      </c>
    </row>
    <row r="3963" spans="1:18">
      <c r="A3963" s="6">
        <v>3962</v>
      </c>
      <c r="B3963" s="6">
        <v>34</v>
      </c>
      <c r="C3963" s="6" t="s">
        <v>3783</v>
      </c>
      <c r="D3963" s="6">
        <v>336</v>
      </c>
      <c r="E3963" s="6" t="s">
        <v>3784</v>
      </c>
      <c r="F3963" s="6">
        <v>12439</v>
      </c>
      <c r="G3963" s="6" t="s">
        <v>1008</v>
      </c>
      <c r="H3963" s="6">
        <v>1</v>
      </c>
      <c r="I3963" s="6" t="s">
        <v>251</v>
      </c>
      <c r="J3963" s="6">
        <v>2</v>
      </c>
      <c r="K3963" s="6" t="s">
        <v>252</v>
      </c>
      <c r="L3963" s="8">
        <v>5</v>
      </c>
      <c r="M3963" s="6" t="s">
        <v>251</v>
      </c>
      <c r="N3963" s="6" t="s">
        <v>3786</v>
      </c>
      <c r="R3963" s="6" t="str">
        <f t="shared" si="61"/>
        <v>34336Phường Đề Thám12</v>
      </c>
    </row>
    <row r="3964" spans="1:18">
      <c r="A3964" s="6">
        <v>3963</v>
      </c>
      <c r="B3964" s="6">
        <v>34</v>
      </c>
      <c r="C3964" s="6" t="s">
        <v>3783</v>
      </c>
      <c r="D3964" s="6">
        <v>336</v>
      </c>
      <c r="E3964" s="6" t="s">
        <v>3784</v>
      </c>
      <c r="F3964" s="6">
        <v>12442</v>
      </c>
      <c r="G3964" s="6" t="s">
        <v>3788</v>
      </c>
      <c r="H3964" s="6">
        <v>1</v>
      </c>
      <c r="I3964" s="6" t="s">
        <v>251</v>
      </c>
      <c r="J3964" s="6">
        <v>2</v>
      </c>
      <c r="K3964" s="6" t="s">
        <v>252</v>
      </c>
      <c r="L3964" s="8">
        <v>5</v>
      </c>
      <c r="M3964" s="6" t="s">
        <v>251</v>
      </c>
      <c r="N3964" s="6" t="s">
        <v>3786</v>
      </c>
      <c r="R3964" s="6" t="str">
        <f t="shared" si="61"/>
        <v>34336Phường Kỳ Bá12</v>
      </c>
    </row>
    <row r="3965" spans="1:18">
      <c r="A3965" s="6">
        <v>3964</v>
      </c>
      <c r="B3965" s="6">
        <v>34</v>
      </c>
      <c r="C3965" s="6" t="s">
        <v>3783</v>
      </c>
      <c r="D3965" s="6">
        <v>336</v>
      </c>
      <c r="E3965" s="6" t="s">
        <v>3784</v>
      </c>
      <c r="F3965" s="6">
        <v>12445</v>
      </c>
      <c r="G3965" s="6" t="s">
        <v>320</v>
      </c>
      <c r="H3965" s="6">
        <v>1</v>
      </c>
      <c r="I3965" s="6" t="s">
        <v>251</v>
      </c>
      <c r="J3965" s="6">
        <v>2</v>
      </c>
      <c r="K3965" s="6" t="s">
        <v>252</v>
      </c>
      <c r="L3965" s="8">
        <v>5</v>
      </c>
      <c r="M3965" s="6" t="s">
        <v>251</v>
      </c>
      <c r="N3965" s="6" t="s">
        <v>3786</v>
      </c>
      <c r="R3965" s="6" t="str">
        <f t="shared" si="61"/>
        <v>34336Phường Quang Trung12</v>
      </c>
    </row>
    <row r="3966" spans="1:18">
      <c r="A3966" s="6">
        <v>3965</v>
      </c>
      <c r="B3966" s="6">
        <v>34</v>
      </c>
      <c r="C3966" s="6" t="s">
        <v>3783</v>
      </c>
      <c r="D3966" s="6">
        <v>336</v>
      </c>
      <c r="E3966" s="6" t="s">
        <v>3784</v>
      </c>
      <c r="F3966" s="6">
        <v>12448</v>
      </c>
      <c r="G3966" s="6" t="s">
        <v>3789</v>
      </c>
      <c r="H3966" s="6">
        <v>1</v>
      </c>
      <c r="I3966" s="6" t="s">
        <v>251</v>
      </c>
      <c r="J3966" s="6">
        <v>2</v>
      </c>
      <c r="K3966" s="6" t="s">
        <v>252</v>
      </c>
      <c r="L3966" s="8">
        <v>5</v>
      </c>
      <c r="M3966" s="6" t="s">
        <v>251</v>
      </c>
      <c r="N3966" s="6" t="s">
        <v>3786</v>
      </c>
      <c r="R3966" s="6" t="str">
        <f t="shared" si="61"/>
        <v>34336Phường Phú Khánh12</v>
      </c>
    </row>
    <row r="3967" spans="1:18">
      <c r="A3967" s="6">
        <v>3966</v>
      </c>
      <c r="B3967" s="6">
        <v>34</v>
      </c>
      <c r="C3967" s="6" t="s">
        <v>3783</v>
      </c>
      <c r="D3967" s="6">
        <v>336</v>
      </c>
      <c r="E3967" s="6" t="s">
        <v>3784</v>
      </c>
      <c r="F3967" s="6">
        <v>12451</v>
      </c>
      <c r="G3967" s="6" t="s">
        <v>3790</v>
      </c>
      <c r="H3967" s="6">
        <v>1</v>
      </c>
      <c r="I3967" s="6" t="s">
        <v>251</v>
      </c>
      <c r="J3967" s="6">
        <v>2</v>
      </c>
      <c r="K3967" s="6" t="s">
        <v>252</v>
      </c>
      <c r="L3967" s="8">
        <v>5</v>
      </c>
      <c r="M3967" s="6" t="s">
        <v>251</v>
      </c>
      <c r="N3967" s="6" t="s">
        <v>3786</v>
      </c>
      <c r="R3967" s="6" t="str">
        <f t="shared" si="61"/>
        <v>34336Phường Tiền Phong12</v>
      </c>
    </row>
    <row r="3968" spans="1:18">
      <c r="A3968" s="6">
        <v>3967</v>
      </c>
      <c r="B3968" s="6">
        <v>34</v>
      </c>
      <c r="C3968" s="6" t="s">
        <v>3783</v>
      </c>
      <c r="D3968" s="6">
        <v>336</v>
      </c>
      <c r="E3968" s="6" t="s">
        <v>3784</v>
      </c>
      <c r="F3968" s="6">
        <v>12452</v>
      </c>
      <c r="G3968" s="6" t="s">
        <v>285</v>
      </c>
      <c r="H3968" s="6">
        <v>1</v>
      </c>
      <c r="I3968" s="6" t="s">
        <v>251</v>
      </c>
      <c r="J3968" s="6">
        <v>2</v>
      </c>
      <c r="K3968" s="6" t="s">
        <v>252</v>
      </c>
      <c r="L3968" s="8">
        <v>5</v>
      </c>
      <c r="M3968" s="6" t="s">
        <v>251</v>
      </c>
      <c r="N3968" s="6" t="s">
        <v>3786</v>
      </c>
      <c r="R3968" s="6" t="str">
        <f t="shared" si="61"/>
        <v>34336Phường Trần Hưng Đạo12</v>
      </c>
    </row>
    <row r="3969" spans="1:18">
      <c r="A3969" s="6">
        <v>3968</v>
      </c>
      <c r="B3969" s="6">
        <v>34</v>
      </c>
      <c r="C3969" s="6" t="s">
        <v>3783</v>
      </c>
      <c r="D3969" s="6">
        <v>336</v>
      </c>
      <c r="E3969" s="6" t="s">
        <v>3784</v>
      </c>
      <c r="F3969" s="6">
        <v>12454</v>
      </c>
      <c r="G3969" s="6" t="s">
        <v>3791</v>
      </c>
      <c r="H3969" s="6">
        <v>1</v>
      </c>
      <c r="I3969" s="6" t="s">
        <v>251</v>
      </c>
      <c r="J3969" s="6">
        <v>2</v>
      </c>
      <c r="K3969" s="6" t="s">
        <v>252</v>
      </c>
      <c r="L3969" s="8">
        <v>5</v>
      </c>
      <c r="M3969" s="6" t="s">
        <v>251</v>
      </c>
      <c r="N3969" s="6" t="s">
        <v>3786</v>
      </c>
      <c r="R3969" s="6" t="str">
        <f t="shared" si="61"/>
        <v>34336Phường Trần Lãm12</v>
      </c>
    </row>
    <row r="3970" spans="1:18">
      <c r="A3970" s="6">
        <v>3969</v>
      </c>
      <c r="B3970" s="6">
        <v>34</v>
      </c>
      <c r="C3970" s="6" t="s">
        <v>3783</v>
      </c>
      <c r="D3970" s="6">
        <v>336</v>
      </c>
      <c r="E3970" s="6" t="s">
        <v>3784</v>
      </c>
      <c r="F3970" s="6">
        <v>12457</v>
      </c>
      <c r="G3970" s="6" t="s">
        <v>3792</v>
      </c>
      <c r="H3970" s="6">
        <v>2</v>
      </c>
      <c r="I3970" s="6" t="s">
        <v>297</v>
      </c>
      <c r="J3970" s="6">
        <v>2</v>
      </c>
      <c r="K3970" s="6" t="s">
        <v>252</v>
      </c>
      <c r="L3970" s="8">
        <v>6</v>
      </c>
      <c r="M3970" s="6" t="s">
        <v>297</v>
      </c>
      <c r="N3970" s="6" t="s">
        <v>3786</v>
      </c>
      <c r="R3970" s="6" t="str">
        <f t="shared" si="61"/>
        <v>34336Xã Đông Hòa22</v>
      </c>
    </row>
    <row r="3971" spans="1:18">
      <c r="A3971" s="6">
        <v>3970</v>
      </c>
      <c r="B3971" s="6">
        <v>34</v>
      </c>
      <c r="C3971" s="6" t="s">
        <v>3783</v>
      </c>
      <c r="D3971" s="6">
        <v>336</v>
      </c>
      <c r="E3971" s="6" t="s">
        <v>3784</v>
      </c>
      <c r="F3971" s="6">
        <v>12460</v>
      </c>
      <c r="G3971" s="6" t="s">
        <v>3793</v>
      </c>
      <c r="H3971" s="6">
        <v>1</v>
      </c>
      <c r="I3971" s="6" t="s">
        <v>251</v>
      </c>
      <c r="J3971" s="6">
        <v>2</v>
      </c>
      <c r="K3971" s="6" t="s">
        <v>252</v>
      </c>
      <c r="L3971" s="8">
        <v>5</v>
      </c>
      <c r="M3971" s="6" t="s">
        <v>251</v>
      </c>
      <c r="N3971" s="6" t="s">
        <v>3786</v>
      </c>
      <c r="R3971" s="6" t="str">
        <f t="shared" ref="R3971:R4034" si="62">CONCATENATE(B3971,D3971,G3971,H3971,J3971)</f>
        <v>34336Phường Hoàng Diệu12</v>
      </c>
    </row>
    <row r="3972" spans="1:18">
      <c r="A3972" s="6">
        <v>3971</v>
      </c>
      <c r="B3972" s="6">
        <v>34</v>
      </c>
      <c r="C3972" s="6" t="s">
        <v>3783</v>
      </c>
      <c r="D3972" s="6">
        <v>336</v>
      </c>
      <c r="E3972" s="6" t="s">
        <v>3784</v>
      </c>
      <c r="F3972" s="6">
        <v>12463</v>
      </c>
      <c r="G3972" s="6" t="s">
        <v>3182</v>
      </c>
      <c r="H3972" s="6">
        <v>2</v>
      </c>
      <c r="I3972" s="6" t="s">
        <v>297</v>
      </c>
      <c r="J3972" s="6">
        <v>2</v>
      </c>
      <c r="K3972" s="6" t="s">
        <v>252</v>
      </c>
      <c r="L3972" s="8">
        <v>6</v>
      </c>
      <c r="M3972" s="6" t="s">
        <v>297</v>
      </c>
      <c r="N3972" s="6" t="s">
        <v>3786</v>
      </c>
      <c r="R3972" s="6" t="str">
        <f t="shared" si="62"/>
        <v>34336Xã Phú Xuân22</v>
      </c>
    </row>
    <row r="3973" spans="1:18">
      <c r="A3973" s="6">
        <v>3972</v>
      </c>
      <c r="B3973" s="6">
        <v>34</v>
      </c>
      <c r="C3973" s="6" t="s">
        <v>3783</v>
      </c>
      <c r="D3973" s="6">
        <v>336</v>
      </c>
      <c r="E3973" s="6" t="s">
        <v>3784</v>
      </c>
      <c r="F3973" s="6">
        <v>12466</v>
      </c>
      <c r="G3973" s="6" t="s">
        <v>3794</v>
      </c>
      <c r="H3973" s="6">
        <v>2</v>
      </c>
      <c r="I3973" s="6" t="s">
        <v>297</v>
      </c>
      <c r="J3973" s="6">
        <v>2</v>
      </c>
      <c r="K3973" s="6" t="s">
        <v>252</v>
      </c>
      <c r="L3973" s="8">
        <v>6</v>
      </c>
      <c r="M3973" s="6" t="s">
        <v>297</v>
      </c>
      <c r="N3973" s="6" t="s">
        <v>3786</v>
      </c>
      <c r="R3973" s="6" t="str">
        <f t="shared" si="62"/>
        <v>34336Xã Vũ Phúc22</v>
      </c>
    </row>
    <row r="3974" spans="1:18">
      <c r="A3974" s="6">
        <v>3973</v>
      </c>
      <c r="B3974" s="6">
        <v>34</v>
      </c>
      <c r="C3974" s="6" t="s">
        <v>3783</v>
      </c>
      <c r="D3974" s="6">
        <v>336</v>
      </c>
      <c r="E3974" s="6" t="s">
        <v>3784</v>
      </c>
      <c r="F3974" s="6">
        <v>12469</v>
      </c>
      <c r="G3974" s="6" t="s">
        <v>3795</v>
      </c>
      <c r="H3974" s="6">
        <v>2</v>
      </c>
      <c r="I3974" s="6" t="s">
        <v>297</v>
      </c>
      <c r="J3974" s="6">
        <v>2</v>
      </c>
      <c r="K3974" s="6" t="s">
        <v>252</v>
      </c>
      <c r="L3974" s="8">
        <v>6</v>
      </c>
      <c r="M3974" s="6" t="s">
        <v>297</v>
      </c>
      <c r="N3974" s="6" t="s">
        <v>3786</v>
      </c>
      <c r="R3974" s="6" t="str">
        <f t="shared" si="62"/>
        <v>34336Xã Vũ Chính22</v>
      </c>
    </row>
    <row r="3975" spans="1:18">
      <c r="A3975" s="6">
        <v>3974</v>
      </c>
      <c r="B3975" s="6">
        <v>34</v>
      </c>
      <c r="C3975" s="6" t="s">
        <v>3783</v>
      </c>
      <c r="D3975" s="6">
        <v>336</v>
      </c>
      <c r="E3975" s="6" t="s">
        <v>3784</v>
      </c>
      <c r="F3975" s="6">
        <v>12817</v>
      </c>
      <c r="G3975" s="6" t="s">
        <v>450</v>
      </c>
      <c r="H3975" s="6">
        <v>2</v>
      </c>
      <c r="I3975" s="6" t="s">
        <v>297</v>
      </c>
      <c r="J3975" s="6">
        <v>2</v>
      </c>
      <c r="K3975" s="6" t="s">
        <v>252</v>
      </c>
      <c r="L3975" s="8">
        <v>6</v>
      </c>
      <c r="M3975" s="6" t="s">
        <v>297</v>
      </c>
      <c r="N3975" s="6" t="s">
        <v>3786</v>
      </c>
      <c r="R3975" s="6" t="str">
        <f t="shared" si="62"/>
        <v>34336Xã Đông Mỹ22</v>
      </c>
    </row>
    <row r="3976" spans="1:18">
      <c r="A3976" s="6">
        <v>3975</v>
      </c>
      <c r="B3976" s="6">
        <v>34</v>
      </c>
      <c r="C3976" s="6" t="s">
        <v>3783</v>
      </c>
      <c r="D3976" s="6">
        <v>336</v>
      </c>
      <c r="E3976" s="6" t="s">
        <v>3784</v>
      </c>
      <c r="F3976" s="6">
        <v>12820</v>
      </c>
      <c r="G3976" s="6" t="s">
        <v>1379</v>
      </c>
      <c r="H3976" s="6">
        <v>2</v>
      </c>
      <c r="I3976" s="6" t="s">
        <v>297</v>
      </c>
      <c r="J3976" s="6">
        <v>2</v>
      </c>
      <c r="K3976" s="6" t="s">
        <v>252</v>
      </c>
      <c r="L3976" s="8">
        <v>6</v>
      </c>
      <c r="M3976" s="6" t="s">
        <v>297</v>
      </c>
      <c r="N3976" s="6" t="s">
        <v>3786</v>
      </c>
      <c r="R3976" s="6" t="str">
        <f t="shared" si="62"/>
        <v>34336Xã Đông Thọ22</v>
      </c>
    </row>
    <row r="3977" spans="1:18">
      <c r="A3977" s="6">
        <v>3976</v>
      </c>
      <c r="B3977" s="6">
        <v>34</v>
      </c>
      <c r="C3977" s="6" t="s">
        <v>3783</v>
      </c>
      <c r="D3977" s="6">
        <v>336</v>
      </c>
      <c r="E3977" s="6" t="s">
        <v>3784</v>
      </c>
      <c r="F3977" s="6">
        <v>13084</v>
      </c>
      <c r="G3977" s="6" t="s">
        <v>3796</v>
      </c>
      <c r="H3977" s="6">
        <v>2</v>
      </c>
      <c r="I3977" s="6" t="s">
        <v>297</v>
      </c>
      <c r="J3977" s="6">
        <v>2</v>
      </c>
      <c r="K3977" s="6" t="s">
        <v>252</v>
      </c>
      <c r="L3977" s="8">
        <v>6</v>
      </c>
      <c r="M3977" s="6" t="s">
        <v>297</v>
      </c>
      <c r="N3977" s="6" t="s">
        <v>3786</v>
      </c>
      <c r="R3977" s="6" t="str">
        <f t="shared" si="62"/>
        <v>34336Xã Vũ Đông22</v>
      </c>
    </row>
    <row r="3978" spans="1:18">
      <c r="A3978" s="6">
        <v>3977</v>
      </c>
      <c r="B3978" s="6">
        <v>34</v>
      </c>
      <c r="C3978" s="6" t="s">
        <v>3783</v>
      </c>
      <c r="D3978" s="6">
        <v>336</v>
      </c>
      <c r="E3978" s="6" t="s">
        <v>3784</v>
      </c>
      <c r="F3978" s="6">
        <v>13108</v>
      </c>
      <c r="G3978" s="6" t="s">
        <v>3797</v>
      </c>
      <c r="H3978" s="6">
        <v>2</v>
      </c>
      <c r="I3978" s="6" t="s">
        <v>297</v>
      </c>
      <c r="J3978" s="6">
        <v>2</v>
      </c>
      <c r="K3978" s="6" t="s">
        <v>252</v>
      </c>
      <c r="L3978" s="8">
        <v>6</v>
      </c>
      <c r="M3978" s="6" t="s">
        <v>297</v>
      </c>
      <c r="N3978" s="6" t="s">
        <v>3786</v>
      </c>
      <c r="R3978" s="6" t="str">
        <f t="shared" si="62"/>
        <v>34336Xã Vũ Lạc22</v>
      </c>
    </row>
    <row r="3979" spans="1:18">
      <c r="A3979" s="6">
        <v>3978</v>
      </c>
      <c r="B3979" s="6">
        <v>34</v>
      </c>
      <c r="C3979" s="6" t="s">
        <v>3783</v>
      </c>
      <c r="D3979" s="6">
        <v>336</v>
      </c>
      <c r="E3979" s="6" t="s">
        <v>3784</v>
      </c>
      <c r="F3979" s="6">
        <v>13225</v>
      </c>
      <c r="G3979" s="6" t="s">
        <v>2686</v>
      </c>
      <c r="H3979" s="6">
        <v>2</v>
      </c>
      <c r="I3979" s="6" t="s">
        <v>297</v>
      </c>
      <c r="J3979" s="6">
        <v>2</v>
      </c>
      <c r="K3979" s="6" t="s">
        <v>252</v>
      </c>
      <c r="L3979" s="8">
        <v>6</v>
      </c>
      <c r="M3979" s="6" t="s">
        <v>297</v>
      </c>
      <c r="N3979" s="6" t="s">
        <v>3786</v>
      </c>
      <c r="R3979" s="6" t="str">
        <f t="shared" si="62"/>
        <v>34336Xã Tân Bình22</v>
      </c>
    </row>
    <row r="3980" spans="1:18">
      <c r="A3980" s="6">
        <v>3979</v>
      </c>
      <c r="B3980" s="6">
        <v>34</v>
      </c>
      <c r="C3980" s="6" t="s">
        <v>3783</v>
      </c>
      <c r="D3980" s="6">
        <v>338</v>
      </c>
      <c r="E3980" s="6" t="s">
        <v>3798</v>
      </c>
      <c r="F3980" s="6">
        <v>12472</v>
      </c>
      <c r="G3980" s="6" t="s">
        <v>3799</v>
      </c>
      <c r="H3980" s="6">
        <v>1</v>
      </c>
      <c r="I3980" s="6" t="s">
        <v>251</v>
      </c>
      <c r="J3980" s="6">
        <v>2</v>
      </c>
      <c r="K3980" s="6" t="s">
        <v>252</v>
      </c>
      <c r="L3980" s="8">
        <v>5</v>
      </c>
      <c r="M3980" s="6" t="s">
        <v>251</v>
      </c>
      <c r="N3980" s="6" t="s">
        <v>3786</v>
      </c>
      <c r="R3980" s="6" t="str">
        <f t="shared" si="62"/>
        <v>34338Thị trấn Quỳnh Côi12</v>
      </c>
    </row>
    <row r="3981" spans="1:18">
      <c r="A3981" s="6">
        <v>3980</v>
      </c>
      <c r="B3981" s="6">
        <v>34</v>
      </c>
      <c r="C3981" s="6" t="s">
        <v>3783</v>
      </c>
      <c r="D3981" s="6">
        <v>338</v>
      </c>
      <c r="E3981" s="6" t="s">
        <v>3798</v>
      </c>
      <c r="F3981" s="6">
        <v>12475</v>
      </c>
      <c r="G3981" s="6" t="s">
        <v>3800</v>
      </c>
      <c r="H3981" s="6">
        <v>2</v>
      </c>
      <c r="I3981" s="6" t="s">
        <v>297</v>
      </c>
      <c r="J3981" s="6">
        <v>2</v>
      </c>
      <c r="K3981" s="6" t="s">
        <v>252</v>
      </c>
      <c r="L3981" s="8">
        <v>6</v>
      </c>
      <c r="M3981" s="6" t="s">
        <v>297</v>
      </c>
      <c r="N3981" s="6" t="s">
        <v>3786</v>
      </c>
      <c r="R3981" s="6" t="str">
        <f t="shared" si="62"/>
        <v>34338Xã An Khê22</v>
      </c>
    </row>
    <row r="3982" spans="1:18">
      <c r="A3982" s="6">
        <v>3981</v>
      </c>
      <c r="B3982" s="6">
        <v>34</v>
      </c>
      <c r="C3982" s="6" t="s">
        <v>3783</v>
      </c>
      <c r="D3982" s="6">
        <v>338</v>
      </c>
      <c r="E3982" s="6" t="s">
        <v>3798</v>
      </c>
      <c r="F3982" s="6">
        <v>12478</v>
      </c>
      <c r="G3982" s="6" t="s">
        <v>3606</v>
      </c>
      <c r="H3982" s="6">
        <v>2</v>
      </c>
      <c r="I3982" s="6" t="s">
        <v>297</v>
      </c>
      <c r="J3982" s="6">
        <v>2</v>
      </c>
      <c r="K3982" s="6" t="s">
        <v>252</v>
      </c>
      <c r="L3982" s="8">
        <v>6</v>
      </c>
      <c r="M3982" s="6" t="s">
        <v>297</v>
      </c>
      <c r="N3982" s="6" t="s">
        <v>3786</v>
      </c>
      <c r="R3982" s="6" t="str">
        <f t="shared" si="62"/>
        <v>34338Xã An Đồng22</v>
      </c>
    </row>
    <row r="3983" spans="1:18">
      <c r="A3983" s="6">
        <v>3982</v>
      </c>
      <c r="B3983" s="6">
        <v>34</v>
      </c>
      <c r="C3983" s="6" t="s">
        <v>3783</v>
      </c>
      <c r="D3983" s="6">
        <v>338</v>
      </c>
      <c r="E3983" s="6" t="s">
        <v>3798</v>
      </c>
      <c r="F3983" s="6">
        <v>12481</v>
      </c>
      <c r="G3983" s="6" t="s">
        <v>3801</v>
      </c>
      <c r="H3983" s="6">
        <v>2</v>
      </c>
      <c r="I3983" s="6" t="s">
        <v>297</v>
      </c>
      <c r="J3983" s="6">
        <v>2</v>
      </c>
      <c r="K3983" s="6" t="s">
        <v>252</v>
      </c>
      <c r="L3983" s="8">
        <v>6</v>
      </c>
      <c r="M3983" s="6" t="s">
        <v>297</v>
      </c>
      <c r="N3983" s="6" t="s">
        <v>3786</v>
      </c>
      <c r="R3983" s="6" t="str">
        <f t="shared" si="62"/>
        <v>34338Xã Quỳnh Hoa22</v>
      </c>
    </row>
    <row r="3984" spans="1:18">
      <c r="A3984" s="6">
        <v>3983</v>
      </c>
      <c r="B3984" s="6">
        <v>34</v>
      </c>
      <c r="C3984" s="6" t="s">
        <v>3783</v>
      </c>
      <c r="D3984" s="6">
        <v>338</v>
      </c>
      <c r="E3984" s="6" t="s">
        <v>3798</v>
      </c>
      <c r="F3984" s="6">
        <v>12484</v>
      </c>
      <c r="G3984" s="6" t="s">
        <v>3802</v>
      </c>
      <c r="H3984" s="6">
        <v>2</v>
      </c>
      <c r="I3984" s="6" t="s">
        <v>297</v>
      </c>
      <c r="J3984" s="6">
        <v>2</v>
      </c>
      <c r="K3984" s="6" t="s">
        <v>252</v>
      </c>
      <c r="L3984" s="8">
        <v>6</v>
      </c>
      <c r="M3984" s="6" t="s">
        <v>297</v>
      </c>
      <c r="N3984" s="6" t="s">
        <v>3786</v>
      </c>
      <c r="R3984" s="6" t="str">
        <f t="shared" si="62"/>
        <v>34338Xã Quỳnh Lâm22</v>
      </c>
    </row>
    <row r="3985" spans="1:18">
      <c r="A3985" s="6">
        <v>3984</v>
      </c>
      <c r="B3985" s="6">
        <v>34</v>
      </c>
      <c r="C3985" s="6" t="s">
        <v>3783</v>
      </c>
      <c r="D3985" s="6">
        <v>338</v>
      </c>
      <c r="E3985" s="6" t="s">
        <v>3798</v>
      </c>
      <c r="F3985" s="6">
        <v>12487</v>
      </c>
      <c r="G3985" s="6" t="s">
        <v>3803</v>
      </c>
      <c r="H3985" s="6">
        <v>2</v>
      </c>
      <c r="I3985" s="6" t="s">
        <v>297</v>
      </c>
      <c r="J3985" s="6">
        <v>2</v>
      </c>
      <c r="K3985" s="6" t="s">
        <v>252</v>
      </c>
      <c r="L3985" s="8">
        <v>6</v>
      </c>
      <c r="M3985" s="6" t="s">
        <v>297</v>
      </c>
      <c r="N3985" s="6" t="s">
        <v>3786</v>
      </c>
      <c r="R3985" s="6" t="str">
        <f t="shared" si="62"/>
        <v>34338Xã Quỳnh Thọ22</v>
      </c>
    </row>
    <row r="3986" spans="1:18">
      <c r="A3986" s="6">
        <v>3985</v>
      </c>
      <c r="B3986" s="6">
        <v>34</v>
      </c>
      <c r="C3986" s="6" t="s">
        <v>3783</v>
      </c>
      <c r="D3986" s="6">
        <v>338</v>
      </c>
      <c r="E3986" s="6" t="s">
        <v>3798</v>
      </c>
      <c r="F3986" s="6">
        <v>12490</v>
      </c>
      <c r="G3986" s="6" t="s">
        <v>3804</v>
      </c>
      <c r="H3986" s="6">
        <v>2</v>
      </c>
      <c r="I3986" s="6" t="s">
        <v>297</v>
      </c>
      <c r="J3986" s="6">
        <v>2</v>
      </c>
      <c r="K3986" s="6" t="s">
        <v>252</v>
      </c>
      <c r="L3986" s="8">
        <v>6</v>
      </c>
      <c r="M3986" s="6" t="s">
        <v>297</v>
      </c>
      <c r="N3986" s="6" t="s">
        <v>3786</v>
      </c>
      <c r="R3986" s="6" t="str">
        <f t="shared" si="62"/>
        <v>34338Xã An Hiệp22</v>
      </c>
    </row>
    <row r="3987" spans="1:18">
      <c r="A3987" s="6">
        <v>3986</v>
      </c>
      <c r="B3987" s="6">
        <v>34</v>
      </c>
      <c r="C3987" s="6" t="s">
        <v>3783</v>
      </c>
      <c r="D3987" s="6">
        <v>338</v>
      </c>
      <c r="E3987" s="6" t="s">
        <v>3798</v>
      </c>
      <c r="F3987" s="6">
        <v>12493</v>
      </c>
      <c r="G3987" s="6" t="s">
        <v>3805</v>
      </c>
      <c r="H3987" s="6">
        <v>2</v>
      </c>
      <c r="I3987" s="6" t="s">
        <v>297</v>
      </c>
      <c r="J3987" s="6">
        <v>2</v>
      </c>
      <c r="K3987" s="6" t="s">
        <v>252</v>
      </c>
      <c r="L3987" s="8">
        <v>6</v>
      </c>
      <c r="M3987" s="6" t="s">
        <v>297</v>
      </c>
      <c r="N3987" s="6" t="s">
        <v>3786</v>
      </c>
      <c r="R3987" s="6" t="str">
        <f t="shared" si="62"/>
        <v>34338Xã Quỳnh Hoàng22</v>
      </c>
    </row>
    <row r="3988" spans="1:18">
      <c r="A3988" s="6">
        <v>3987</v>
      </c>
      <c r="B3988" s="6">
        <v>34</v>
      </c>
      <c r="C3988" s="6" t="s">
        <v>3783</v>
      </c>
      <c r="D3988" s="6">
        <v>338</v>
      </c>
      <c r="E3988" s="6" t="s">
        <v>3798</v>
      </c>
      <c r="F3988" s="6">
        <v>12496</v>
      </c>
      <c r="G3988" s="6" t="s">
        <v>3806</v>
      </c>
      <c r="H3988" s="6">
        <v>2</v>
      </c>
      <c r="I3988" s="6" t="s">
        <v>297</v>
      </c>
      <c r="J3988" s="6">
        <v>2</v>
      </c>
      <c r="K3988" s="6" t="s">
        <v>252</v>
      </c>
      <c r="L3988" s="8">
        <v>6</v>
      </c>
      <c r="M3988" s="6" t="s">
        <v>297</v>
      </c>
      <c r="N3988" s="6" t="s">
        <v>3786</v>
      </c>
      <c r="R3988" s="6" t="str">
        <f t="shared" si="62"/>
        <v>34338Xã Quỳnh Giao22</v>
      </c>
    </row>
    <row r="3989" spans="1:18">
      <c r="A3989" s="6">
        <v>3988</v>
      </c>
      <c r="B3989" s="6">
        <v>34</v>
      </c>
      <c r="C3989" s="6" t="s">
        <v>3783</v>
      </c>
      <c r="D3989" s="6">
        <v>338</v>
      </c>
      <c r="E3989" s="6" t="s">
        <v>3798</v>
      </c>
      <c r="F3989" s="6">
        <v>12499</v>
      </c>
      <c r="G3989" s="6" t="s">
        <v>3617</v>
      </c>
      <c r="H3989" s="6">
        <v>2</v>
      </c>
      <c r="I3989" s="6" t="s">
        <v>297</v>
      </c>
      <c r="J3989" s="6">
        <v>2</v>
      </c>
      <c r="K3989" s="6" t="s">
        <v>252</v>
      </c>
      <c r="L3989" s="8">
        <v>6</v>
      </c>
      <c r="M3989" s="6" t="s">
        <v>297</v>
      </c>
      <c r="N3989" s="6" t="s">
        <v>3786</v>
      </c>
      <c r="R3989" s="6" t="str">
        <f t="shared" si="62"/>
        <v>34338Xã An Thái22</v>
      </c>
    </row>
    <row r="3990" spans="1:18">
      <c r="A3990" s="6">
        <v>3989</v>
      </c>
      <c r="B3990" s="6">
        <v>34</v>
      </c>
      <c r="C3990" s="6" t="s">
        <v>3783</v>
      </c>
      <c r="D3990" s="6">
        <v>338</v>
      </c>
      <c r="E3990" s="6" t="s">
        <v>3798</v>
      </c>
      <c r="F3990" s="6">
        <v>12502</v>
      </c>
      <c r="G3990" s="6" t="s">
        <v>3807</v>
      </c>
      <c r="H3990" s="6">
        <v>2</v>
      </c>
      <c r="I3990" s="6" t="s">
        <v>297</v>
      </c>
      <c r="J3990" s="6">
        <v>2</v>
      </c>
      <c r="K3990" s="6" t="s">
        <v>252</v>
      </c>
      <c r="L3990" s="8">
        <v>6</v>
      </c>
      <c r="M3990" s="6" t="s">
        <v>297</v>
      </c>
      <c r="N3990" s="6" t="s">
        <v>3786</v>
      </c>
      <c r="R3990" s="6" t="str">
        <f t="shared" si="62"/>
        <v>34338Xã An Cầu22</v>
      </c>
    </row>
    <row r="3991" spans="1:18">
      <c r="A3991" s="6">
        <v>3990</v>
      </c>
      <c r="B3991" s="6">
        <v>34</v>
      </c>
      <c r="C3991" s="6" t="s">
        <v>3783</v>
      </c>
      <c r="D3991" s="6">
        <v>338</v>
      </c>
      <c r="E3991" s="6" t="s">
        <v>3798</v>
      </c>
      <c r="F3991" s="6">
        <v>12505</v>
      </c>
      <c r="G3991" s="6" t="s">
        <v>3808</v>
      </c>
      <c r="H3991" s="6">
        <v>2</v>
      </c>
      <c r="I3991" s="6" t="s">
        <v>297</v>
      </c>
      <c r="J3991" s="6">
        <v>2</v>
      </c>
      <c r="K3991" s="6" t="s">
        <v>252</v>
      </c>
      <c r="L3991" s="8">
        <v>6</v>
      </c>
      <c r="M3991" s="6" t="s">
        <v>297</v>
      </c>
      <c r="N3991" s="6" t="s">
        <v>3786</v>
      </c>
      <c r="R3991" s="6" t="str">
        <f t="shared" si="62"/>
        <v>34338Xã Quỳnh Hồng22</v>
      </c>
    </row>
    <row r="3992" spans="1:18">
      <c r="A3992" s="6">
        <v>3991</v>
      </c>
      <c r="B3992" s="6">
        <v>34</v>
      </c>
      <c r="C3992" s="6" t="s">
        <v>3783</v>
      </c>
      <c r="D3992" s="6">
        <v>338</v>
      </c>
      <c r="E3992" s="6" t="s">
        <v>3798</v>
      </c>
      <c r="F3992" s="6">
        <v>12508</v>
      </c>
      <c r="G3992" s="6" t="s">
        <v>3809</v>
      </c>
      <c r="H3992" s="6">
        <v>2</v>
      </c>
      <c r="I3992" s="6" t="s">
        <v>297</v>
      </c>
      <c r="J3992" s="6">
        <v>2</v>
      </c>
      <c r="K3992" s="6" t="s">
        <v>252</v>
      </c>
      <c r="L3992" s="8">
        <v>6</v>
      </c>
      <c r="M3992" s="6" t="s">
        <v>297</v>
      </c>
      <c r="N3992" s="6" t="s">
        <v>3786</v>
      </c>
      <c r="R3992" s="6" t="str">
        <f t="shared" si="62"/>
        <v>34338Xã Quỳnh Khê22</v>
      </c>
    </row>
    <row r="3993" spans="1:18">
      <c r="A3993" s="6">
        <v>3992</v>
      </c>
      <c r="B3993" s="6">
        <v>34</v>
      </c>
      <c r="C3993" s="6" t="s">
        <v>3783</v>
      </c>
      <c r="D3993" s="6">
        <v>338</v>
      </c>
      <c r="E3993" s="6" t="s">
        <v>3798</v>
      </c>
      <c r="F3993" s="6">
        <v>12511</v>
      </c>
      <c r="G3993" s="6" t="s">
        <v>3810</v>
      </c>
      <c r="H3993" s="6">
        <v>2</v>
      </c>
      <c r="I3993" s="6" t="s">
        <v>297</v>
      </c>
      <c r="J3993" s="6">
        <v>2</v>
      </c>
      <c r="K3993" s="6" t="s">
        <v>252</v>
      </c>
      <c r="L3993" s="8">
        <v>6</v>
      </c>
      <c r="M3993" s="6" t="s">
        <v>297</v>
      </c>
      <c r="N3993" s="6" t="s">
        <v>3786</v>
      </c>
      <c r="R3993" s="6" t="str">
        <f t="shared" si="62"/>
        <v>34338Xã Quỳnh Minh22</v>
      </c>
    </row>
    <row r="3994" spans="1:18">
      <c r="A3994" s="6">
        <v>3993</v>
      </c>
      <c r="B3994" s="6">
        <v>34</v>
      </c>
      <c r="C3994" s="6" t="s">
        <v>3783</v>
      </c>
      <c r="D3994" s="6">
        <v>338</v>
      </c>
      <c r="E3994" s="6" t="s">
        <v>3798</v>
      </c>
      <c r="F3994" s="6">
        <v>12514</v>
      </c>
      <c r="G3994" s="6" t="s">
        <v>3811</v>
      </c>
      <c r="H3994" s="6">
        <v>2</v>
      </c>
      <c r="I3994" s="6" t="s">
        <v>297</v>
      </c>
      <c r="J3994" s="6">
        <v>2</v>
      </c>
      <c r="K3994" s="6" t="s">
        <v>252</v>
      </c>
      <c r="L3994" s="8">
        <v>6</v>
      </c>
      <c r="M3994" s="6" t="s">
        <v>297</v>
      </c>
      <c r="N3994" s="6" t="s">
        <v>3786</v>
      </c>
      <c r="R3994" s="6" t="str">
        <f t="shared" si="62"/>
        <v>34338Xã An Ninh22</v>
      </c>
    </row>
    <row r="3995" spans="1:18">
      <c r="A3995" s="6">
        <v>3994</v>
      </c>
      <c r="B3995" s="6">
        <v>34</v>
      </c>
      <c r="C3995" s="6" t="s">
        <v>3783</v>
      </c>
      <c r="D3995" s="6">
        <v>338</v>
      </c>
      <c r="E3995" s="6" t="s">
        <v>3798</v>
      </c>
      <c r="F3995" s="6">
        <v>12517</v>
      </c>
      <c r="G3995" s="6" t="s">
        <v>3812</v>
      </c>
      <c r="H3995" s="6">
        <v>2</v>
      </c>
      <c r="I3995" s="6" t="s">
        <v>297</v>
      </c>
      <c r="J3995" s="6">
        <v>2</v>
      </c>
      <c r="K3995" s="6" t="s">
        <v>252</v>
      </c>
      <c r="L3995" s="8">
        <v>6</v>
      </c>
      <c r="M3995" s="6" t="s">
        <v>297</v>
      </c>
      <c r="N3995" s="6" t="s">
        <v>3786</v>
      </c>
      <c r="R3995" s="6" t="str">
        <f t="shared" si="62"/>
        <v>34338Xã Quỳnh Ngọc22</v>
      </c>
    </row>
    <row r="3996" spans="1:18">
      <c r="A3996" s="6">
        <v>3995</v>
      </c>
      <c r="B3996" s="6">
        <v>34</v>
      </c>
      <c r="C3996" s="6" t="s">
        <v>3783</v>
      </c>
      <c r="D3996" s="6">
        <v>338</v>
      </c>
      <c r="E3996" s="6" t="s">
        <v>3798</v>
      </c>
      <c r="F3996" s="6">
        <v>12520</v>
      </c>
      <c r="G3996" s="6" t="s">
        <v>3813</v>
      </c>
      <c r="H3996" s="6">
        <v>2</v>
      </c>
      <c r="I3996" s="6" t="s">
        <v>297</v>
      </c>
      <c r="J3996" s="6">
        <v>2</v>
      </c>
      <c r="K3996" s="6" t="s">
        <v>252</v>
      </c>
      <c r="L3996" s="8">
        <v>6</v>
      </c>
      <c r="M3996" s="6" t="s">
        <v>297</v>
      </c>
      <c r="N3996" s="6" t="s">
        <v>3786</v>
      </c>
      <c r="R3996" s="6" t="str">
        <f t="shared" si="62"/>
        <v>34338Xã Quỳnh Hải22</v>
      </c>
    </row>
    <row r="3997" spans="1:18">
      <c r="A3997" s="6">
        <v>3996</v>
      </c>
      <c r="B3997" s="6">
        <v>34</v>
      </c>
      <c r="C3997" s="6" t="s">
        <v>3783</v>
      </c>
      <c r="D3997" s="6">
        <v>338</v>
      </c>
      <c r="E3997" s="6" t="s">
        <v>3798</v>
      </c>
      <c r="F3997" s="6">
        <v>12523</v>
      </c>
      <c r="G3997" s="6" t="s">
        <v>3814</v>
      </c>
      <c r="H3997" s="6">
        <v>1</v>
      </c>
      <c r="I3997" s="6" t="s">
        <v>251</v>
      </c>
      <c r="J3997" s="6">
        <v>2</v>
      </c>
      <c r="K3997" s="6" t="s">
        <v>252</v>
      </c>
      <c r="L3997" s="8">
        <v>5</v>
      </c>
      <c r="M3997" s="6" t="s">
        <v>251</v>
      </c>
      <c r="N3997" s="6" t="s">
        <v>3786</v>
      </c>
      <c r="R3997" s="6" t="str">
        <f t="shared" si="62"/>
        <v>34338Thị trấn An Bài12</v>
      </c>
    </row>
    <row r="3998" spans="1:18">
      <c r="A3998" s="6">
        <v>3997</v>
      </c>
      <c r="B3998" s="6">
        <v>34</v>
      </c>
      <c r="C3998" s="6" t="s">
        <v>3783</v>
      </c>
      <c r="D3998" s="6">
        <v>338</v>
      </c>
      <c r="E3998" s="6" t="s">
        <v>3798</v>
      </c>
      <c r="F3998" s="6">
        <v>12526</v>
      </c>
      <c r="G3998" s="6" t="s">
        <v>3815</v>
      </c>
      <c r="H3998" s="6">
        <v>2</v>
      </c>
      <c r="I3998" s="6" t="s">
        <v>297</v>
      </c>
      <c r="J3998" s="6">
        <v>2</v>
      </c>
      <c r="K3998" s="6" t="s">
        <v>252</v>
      </c>
      <c r="L3998" s="8">
        <v>6</v>
      </c>
      <c r="M3998" s="6" t="s">
        <v>297</v>
      </c>
      <c r="N3998" s="6" t="s">
        <v>3786</v>
      </c>
      <c r="R3998" s="6" t="str">
        <f t="shared" si="62"/>
        <v>34338Xã An Ấp22</v>
      </c>
    </row>
    <row r="3999" spans="1:18">
      <c r="A3999" s="6">
        <v>3998</v>
      </c>
      <c r="B3999" s="6">
        <v>34</v>
      </c>
      <c r="C3999" s="6" t="s">
        <v>3783</v>
      </c>
      <c r="D3999" s="6">
        <v>338</v>
      </c>
      <c r="E3999" s="6" t="s">
        <v>3798</v>
      </c>
      <c r="F3999" s="6">
        <v>12529</v>
      </c>
      <c r="G3999" s="6" t="s">
        <v>3816</v>
      </c>
      <c r="H3999" s="6">
        <v>2</v>
      </c>
      <c r="I3999" s="6" t="s">
        <v>297</v>
      </c>
      <c r="J3999" s="6">
        <v>2</v>
      </c>
      <c r="K3999" s="6" t="s">
        <v>252</v>
      </c>
      <c r="L3999" s="8">
        <v>6</v>
      </c>
      <c r="M3999" s="6" t="s">
        <v>297</v>
      </c>
      <c r="N3999" s="6" t="s">
        <v>3786</v>
      </c>
      <c r="R3999" s="6" t="str">
        <f t="shared" si="62"/>
        <v>34338Xã Quỳnh Hội22</v>
      </c>
    </row>
    <row r="4000" spans="1:18">
      <c r="A4000" s="6">
        <v>3999</v>
      </c>
      <c r="B4000" s="6">
        <v>34</v>
      </c>
      <c r="C4000" s="6" t="s">
        <v>3783</v>
      </c>
      <c r="D4000" s="6">
        <v>338</v>
      </c>
      <c r="E4000" s="6" t="s">
        <v>3798</v>
      </c>
      <c r="F4000" s="6">
        <v>12532</v>
      </c>
      <c r="G4000" s="6" t="s">
        <v>519</v>
      </c>
      <c r="H4000" s="6">
        <v>2</v>
      </c>
      <c r="I4000" s="6" t="s">
        <v>297</v>
      </c>
      <c r="J4000" s="6">
        <v>2</v>
      </c>
      <c r="K4000" s="6" t="s">
        <v>252</v>
      </c>
      <c r="L4000" s="8">
        <v>6</v>
      </c>
      <c r="M4000" s="6" t="s">
        <v>297</v>
      </c>
      <c r="N4000" s="6" t="s">
        <v>3786</v>
      </c>
      <c r="R4000" s="6" t="str">
        <f t="shared" si="62"/>
        <v>34338Xã Châu Sơn22</v>
      </c>
    </row>
    <row r="4001" spans="1:18">
      <c r="A4001" s="6">
        <v>4000</v>
      </c>
      <c r="B4001" s="6">
        <v>34</v>
      </c>
      <c r="C4001" s="6" t="s">
        <v>3783</v>
      </c>
      <c r="D4001" s="6">
        <v>338</v>
      </c>
      <c r="E4001" s="6" t="s">
        <v>3798</v>
      </c>
      <c r="F4001" s="6">
        <v>12535</v>
      </c>
      <c r="G4001" s="6" t="s">
        <v>3817</v>
      </c>
      <c r="H4001" s="6">
        <v>2</v>
      </c>
      <c r="I4001" s="6" t="s">
        <v>297</v>
      </c>
      <c r="J4001" s="6">
        <v>2</v>
      </c>
      <c r="K4001" s="6" t="s">
        <v>252</v>
      </c>
      <c r="L4001" s="8">
        <v>6</v>
      </c>
      <c r="M4001" s="6" t="s">
        <v>297</v>
      </c>
      <c r="N4001" s="6" t="s">
        <v>3786</v>
      </c>
      <c r="R4001" s="6" t="str">
        <f t="shared" si="62"/>
        <v>34338Xã Quỳnh Mỹ22</v>
      </c>
    </row>
    <row r="4002" spans="1:18">
      <c r="A4002" s="6">
        <v>4001</v>
      </c>
      <c r="B4002" s="6">
        <v>34</v>
      </c>
      <c r="C4002" s="6" t="s">
        <v>3783</v>
      </c>
      <c r="D4002" s="6">
        <v>338</v>
      </c>
      <c r="E4002" s="6" t="s">
        <v>3798</v>
      </c>
      <c r="F4002" s="6">
        <v>12538</v>
      </c>
      <c r="G4002" s="6" t="s">
        <v>3818</v>
      </c>
      <c r="H4002" s="6">
        <v>2</v>
      </c>
      <c r="I4002" s="6" t="s">
        <v>297</v>
      </c>
      <c r="J4002" s="6">
        <v>2</v>
      </c>
      <c r="K4002" s="6" t="s">
        <v>252</v>
      </c>
      <c r="L4002" s="8">
        <v>6</v>
      </c>
      <c r="M4002" s="6" t="s">
        <v>297</v>
      </c>
      <c r="N4002" s="6" t="s">
        <v>3786</v>
      </c>
      <c r="R4002" s="6" t="str">
        <f t="shared" si="62"/>
        <v>34338Xã An Quí22</v>
      </c>
    </row>
    <row r="4003" spans="1:18">
      <c r="A4003" s="6">
        <v>4002</v>
      </c>
      <c r="B4003" s="6">
        <v>34</v>
      </c>
      <c r="C4003" s="6" t="s">
        <v>3783</v>
      </c>
      <c r="D4003" s="6">
        <v>338</v>
      </c>
      <c r="E4003" s="6" t="s">
        <v>3798</v>
      </c>
      <c r="F4003" s="6">
        <v>12541</v>
      </c>
      <c r="G4003" s="6" t="s">
        <v>3496</v>
      </c>
      <c r="H4003" s="6">
        <v>2</v>
      </c>
      <c r="I4003" s="6" t="s">
        <v>297</v>
      </c>
      <c r="J4003" s="6">
        <v>2</v>
      </c>
      <c r="K4003" s="6" t="s">
        <v>252</v>
      </c>
      <c r="L4003" s="8">
        <v>6</v>
      </c>
      <c r="M4003" s="6" t="s">
        <v>297</v>
      </c>
      <c r="N4003" s="6" t="s">
        <v>3786</v>
      </c>
      <c r="R4003" s="6" t="str">
        <f t="shared" si="62"/>
        <v>34338Xã An Thanh22</v>
      </c>
    </row>
    <row r="4004" spans="1:18">
      <c r="A4004" s="6">
        <v>4003</v>
      </c>
      <c r="B4004" s="6">
        <v>34</v>
      </c>
      <c r="C4004" s="6" t="s">
        <v>3783</v>
      </c>
      <c r="D4004" s="6">
        <v>338</v>
      </c>
      <c r="E4004" s="6" t="s">
        <v>3798</v>
      </c>
      <c r="F4004" s="6">
        <v>12547</v>
      </c>
      <c r="G4004" s="6" t="s">
        <v>3819</v>
      </c>
      <c r="H4004" s="6">
        <v>2</v>
      </c>
      <c r="I4004" s="6" t="s">
        <v>297</v>
      </c>
      <c r="J4004" s="6">
        <v>2</v>
      </c>
      <c r="K4004" s="6" t="s">
        <v>252</v>
      </c>
      <c r="L4004" s="8">
        <v>6</v>
      </c>
      <c r="M4004" s="6" t="s">
        <v>297</v>
      </c>
      <c r="N4004" s="6" t="s">
        <v>3786</v>
      </c>
      <c r="R4004" s="6" t="str">
        <f t="shared" si="62"/>
        <v>34338Xã An Vũ22</v>
      </c>
    </row>
    <row r="4005" spans="1:18">
      <c r="A4005" s="6">
        <v>4004</v>
      </c>
      <c r="B4005" s="6">
        <v>34</v>
      </c>
      <c r="C4005" s="6" t="s">
        <v>3783</v>
      </c>
      <c r="D4005" s="6">
        <v>338</v>
      </c>
      <c r="E4005" s="6" t="s">
        <v>3798</v>
      </c>
      <c r="F4005" s="6">
        <v>12550</v>
      </c>
      <c r="G4005" s="6" t="s">
        <v>3820</v>
      </c>
      <c r="H4005" s="6">
        <v>2</v>
      </c>
      <c r="I4005" s="6" t="s">
        <v>297</v>
      </c>
      <c r="J4005" s="6">
        <v>2</v>
      </c>
      <c r="K4005" s="6" t="s">
        <v>252</v>
      </c>
      <c r="L4005" s="8">
        <v>6</v>
      </c>
      <c r="M4005" s="6" t="s">
        <v>297</v>
      </c>
      <c r="N4005" s="6" t="s">
        <v>3786</v>
      </c>
      <c r="R4005" s="6" t="str">
        <f t="shared" si="62"/>
        <v>34338Xã An Lễ22</v>
      </c>
    </row>
    <row r="4006" spans="1:18">
      <c r="A4006" s="6">
        <v>4005</v>
      </c>
      <c r="B4006" s="6">
        <v>34</v>
      </c>
      <c r="C4006" s="6" t="s">
        <v>3783</v>
      </c>
      <c r="D4006" s="6">
        <v>338</v>
      </c>
      <c r="E4006" s="6" t="s">
        <v>3798</v>
      </c>
      <c r="F4006" s="6">
        <v>12553</v>
      </c>
      <c r="G4006" s="6" t="s">
        <v>3821</v>
      </c>
      <c r="H4006" s="6">
        <v>2</v>
      </c>
      <c r="I4006" s="6" t="s">
        <v>297</v>
      </c>
      <c r="J4006" s="6">
        <v>2</v>
      </c>
      <c r="K4006" s="6" t="s">
        <v>252</v>
      </c>
      <c r="L4006" s="8">
        <v>6</v>
      </c>
      <c r="M4006" s="6" t="s">
        <v>297</v>
      </c>
      <c r="N4006" s="6" t="s">
        <v>3786</v>
      </c>
      <c r="R4006" s="6" t="str">
        <f t="shared" si="62"/>
        <v>34338Xã Quỳnh Hưng22</v>
      </c>
    </row>
    <row r="4007" spans="1:18">
      <c r="A4007" s="6">
        <v>4006</v>
      </c>
      <c r="B4007" s="6">
        <v>34</v>
      </c>
      <c r="C4007" s="6" t="s">
        <v>3783</v>
      </c>
      <c r="D4007" s="6">
        <v>338</v>
      </c>
      <c r="E4007" s="6" t="s">
        <v>3798</v>
      </c>
      <c r="F4007" s="6">
        <v>12556</v>
      </c>
      <c r="G4007" s="6" t="s">
        <v>3822</v>
      </c>
      <c r="H4007" s="6">
        <v>2</v>
      </c>
      <c r="I4007" s="6" t="s">
        <v>297</v>
      </c>
      <c r="J4007" s="6">
        <v>2</v>
      </c>
      <c r="K4007" s="6" t="s">
        <v>252</v>
      </c>
      <c r="L4007" s="8">
        <v>6</v>
      </c>
      <c r="M4007" s="6" t="s">
        <v>297</v>
      </c>
      <c r="N4007" s="6" t="s">
        <v>3786</v>
      </c>
      <c r="R4007" s="6" t="str">
        <f t="shared" si="62"/>
        <v>34338Xã Quỳnh Bảo22</v>
      </c>
    </row>
    <row r="4008" spans="1:18">
      <c r="A4008" s="6">
        <v>4007</v>
      </c>
      <c r="B4008" s="6">
        <v>34</v>
      </c>
      <c r="C4008" s="6" t="s">
        <v>3783</v>
      </c>
      <c r="D4008" s="6">
        <v>338</v>
      </c>
      <c r="E4008" s="6" t="s">
        <v>3798</v>
      </c>
      <c r="F4008" s="6">
        <v>12559</v>
      </c>
      <c r="G4008" s="6" t="s">
        <v>794</v>
      </c>
      <c r="H4008" s="6">
        <v>2</v>
      </c>
      <c r="I4008" s="6" t="s">
        <v>297</v>
      </c>
      <c r="J4008" s="6">
        <v>2</v>
      </c>
      <c r="K4008" s="6" t="s">
        <v>252</v>
      </c>
      <c r="L4008" s="8">
        <v>6</v>
      </c>
      <c r="M4008" s="6" t="s">
        <v>297</v>
      </c>
      <c r="N4008" s="6" t="s">
        <v>3786</v>
      </c>
      <c r="R4008" s="6" t="str">
        <f t="shared" si="62"/>
        <v>34338Xã An Mỹ22</v>
      </c>
    </row>
    <row r="4009" spans="1:18">
      <c r="A4009" s="6">
        <v>4008</v>
      </c>
      <c r="B4009" s="6">
        <v>34</v>
      </c>
      <c r="C4009" s="6" t="s">
        <v>3783</v>
      </c>
      <c r="D4009" s="6">
        <v>338</v>
      </c>
      <c r="E4009" s="6" t="s">
        <v>3798</v>
      </c>
      <c r="F4009" s="6">
        <v>12562</v>
      </c>
      <c r="G4009" s="6" t="s">
        <v>3823</v>
      </c>
      <c r="H4009" s="6">
        <v>2</v>
      </c>
      <c r="I4009" s="6" t="s">
        <v>297</v>
      </c>
      <c r="J4009" s="6">
        <v>2</v>
      </c>
      <c r="K4009" s="6" t="s">
        <v>252</v>
      </c>
      <c r="L4009" s="8">
        <v>6</v>
      </c>
      <c r="M4009" s="6" t="s">
        <v>297</v>
      </c>
      <c r="N4009" s="6" t="s">
        <v>3786</v>
      </c>
      <c r="R4009" s="6" t="str">
        <f t="shared" si="62"/>
        <v>34338Xã Quỳnh Nguyên22</v>
      </c>
    </row>
    <row r="4010" spans="1:18">
      <c r="A4010" s="6">
        <v>4009</v>
      </c>
      <c r="B4010" s="6">
        <v>34</v>
      </c>
      <c r="C4010" s="6" t="s">
        <v>3783</v>
      </c>
      <c r="D4010" s="6">
        <v>338</v>
      </c>
      <c r="E4010" s="6" t="s">
        <v>3798</v>
      </c>
      <c r="F4010" s="6">
        <v>12565</v>
      </c>
      <c r="G4010" s="6" t="s">
        <v>3824</v>
      </c>
      <c r="H4010" s="6">
        <v>2</v>
      </c>
      <c r="I4010" s="6" t="s">
        <v>297</v>
      </c>
      <c r="J4010" s="6">
        <v>2</v>
      </c>
      <c r="K4010" s="6" t="s">
        <v>252</v>
      </c>
      <c r="L4010" s="8">
        <v>6</v>
      </c>
      <c r="M4010" s="6" t="s">
        <v>297</v>
      </c>
      <c r="N4010" s="6" t="s">
        <v>3786</v>
      </c>
      <c r="R4010" s="6" t="str">
        <f t="shared" si="62"/>
        <v>34338Xã An Vinh22</v>
      </c>
    </row>
    <row r="4011" spans="1:18">
      <c r="A4011" s="6">
        <v>4010</v>
      </c>
      <c r="B4011" s="6">
        <v>34</v>
      </c>
      <c r="C4011" s="6" t="s">
        <v>3783</v>
      </c>
      <c r="D4011" s="6">
        <v>338</v>
      </c>
      <c r="E4011" s="6" t="s">
        <v>3798</v>
      </c>
      <c r="F4011" s="6">
        <v>12568</v>
      </c>
      <c r="G4011" s="6" t="s">
        <v>3825</v>
      </c>
      <c r="H4011" s="6">
        <v>2</v>
      </c>
      <c r="I4011" s="6" t="s">
        <v>297</v>
      </c>
      <c r="J4011" s="6">
        <v>2</v>
      </c>
      <c r="K4011" s="6" t="s">
        <v>252</v>
      </c>
      <c r="L4011" s="8">
        <v>6</v>
      </c>
      <c r="M4011" s="6" t="s">
        <v>297</v>
      </c>
      <c r="N4011" s="6" t="s">
        <v>3786</v>
      </c>
      <c r="R4011" s="6" t="str">
        <f t="shared" si="62"/>
        <v>34338Xã Quỳnh Xá22</v>
      </c>
    </row>
    <row r="4012" spans="1:18">
      <c r="A4012" s="6">
        <v>4011</v>
      </c>
      <c r="B4012" s="6">
        <v>34</v>
      </c>
      <c r="C4012" s="6" t="s">
        <v>3783</v>
      </c>
      <c r="D4012" s="6">
        <v>338</v>
      </c>
      <c r="E4012" s="6" t="s">
        <v>3798</v>
      </c>
      <c r="F4012" s="6">
        <v>12571</v>
      </c>
      <c r="G4012" s="6" t="s">
        <v>3826</v>
      </c>
      <c r="H4012" s="6">
        <v>2</v>
      </c>
      <c r="I4012" s="6" t="s">
        <v>297</v>
      </c>
      <c r="J4012" s="6">
        <v>2</v>
      </c>
      <c r="K4012" s="6" t="s">
        <v>252</v>
      </c>
      <c r="L4012" s="8">
        <v>6</v>
      </c>
      <c r="M4012" s="6" t="s">
        <v>297</v>
      </c>
      <c r="N4012" s="6" t="s">
        <v>3786</v>
      </c>
      <c r="R4012" s="6" t="str">
        <f t="shared" si="62"/>
        <v>34338Xã An Dục22</v>
      </c>
    </row>
    <row r="4013" spans="1:18">
      <c r="A4013" s="6">
        <v>4012</v>
      </c>
      <c r="B4013" s="6">
        <v>34</v>
      </c>
      <c r="C4013" s="6" t="s">
        <v>3783</v>
      </c>
      <c r="D4013" s="6">
        <v>338</v>
      </c>
      <c r="E4013" s="6" t="s">
        <v>3798</v>
      </c>
      <c r="F4013" s="6">
        <v>12574</v>
      </c>
      <c r="G4013" s="6" t="s">
        <v>2679</v>
      </c>
      <c r="H4013" s="6">
        <v>2</v>
      </c>
      <c r="I4013" s="6" t="s">
        <v>297</v>
      </c>
      <c r="J4013" s="6">
        <v>2</v>
      </c>
      <c r="K4013" s="6" t="s">
        <v>252</v>
      </c>
      <c r="L4013" s="8">
        <v>6</v>
      </c>
      <c r="M4013" s="6" t="s">
        <v>297</v>
      </c>
      <c r="N4013" s="6" t="s">
        <v>3786</v>
      </c>
      <c r="R4013" s="6" t="str">
        <f t="shared" si="62"/>
        <v>34338Xã Đông Hải22</v>
      </c>
    </row>
    <row r="4014" spans="1:18">
      <c r="A4014" s="6">
        <v>4013</v>
      </c>
      <c r="B4014" s="6">
        <v>34</v>
      </c>
      <c r="C4014" s="6" t="s">
        <v>3783</v>
      </c>
      <c r="D4014" s="6">
        <v>338</v>
      </c>
      <c r="E4014" s="6" t="s">
        <v>3798</v>
      </c>
      <c r="F4014" s="6">
        <v>12577</v>
      </c>
      <c r="G4014" s="6" t="s">
        <v>3827</v>
      </c>
      <c r="H4014" s="6">
        <v>2</v>
      </c>
      <c r="I4014" s="6" t="s">
        <v>297</v>
      </c>
      <c r="J4014" s="6">
        <v>2</v>
      </c>
      <c r="K4014" s="6" t="s">
        <v>252</v>
      </c>
      <c r="L4014" s="8">
        <v>6</v>
      </c>
      <c r="M4014" s="6" t="s">
        <v>297</v>
      </c>
      <c r="N4014" s="6" t="s">
        <v>3786</v>
      </c>
      <c r="R4014" s="6" t="str">
        <f t="shared" si="62"/>
        <v>34338Xã Quỳnh Trang22</v>
      </c>
    </row>
    <row r="4015" spans="1:18">
      <c r="A4015" s="6">
        <v>4014</v>
      </c>
      <c r="B4015" s="6">
        <v>34</v>
      </c>
      <c r="C4015" s="6" t="s">
        <v>3783</v>
      </c>
      <c r="D4015" s="6">
        <v>338</v>
      </c>
      <c r="E4015" s="6" t="s">
        <v>3798</v>
      </c>
      <c r="F4015" s="6">
        <v>12580</v>
      </c>
      <c r="G4015" s="6" t="s">
        <v>3828</v>
      </c>
      <c r="H4015" s="6">
        <v>2</v>
      </c>
      <c r="I4015" s="6" t="s">
        <v>297</v>
      </c>
      <c r="J4015" s="6">
        <v>2</v>
      </c>
      <c r="K4015" s="6" t="s">
        <v>252</v>
      </c>
      <c r="L4015" s="8">
        <v>6</v>
      </c>
      <c r="M4015" s="6" t="s">
        <v>297</v>
      </c>
      <c r="N4015" s="6" t="s">
        <v>3786</v>
      </c>
      <c r="R4015" s="6" t="str">
        <f t="shared" si="62"/>
        <v>34338Xã An Tràng22</v>
      </c>
    </row>
    <row r="4016" spans="1:18">
      <c r="A4016" s="6">
        <v>4015</v>
      </c>
      <c r="B4016" s="6">
        <v>34</v>
      </c>
      <c r="C4016" s="6" t="s">
        <v>3783</v>
      </c>
      <c r="D4016" s="6">
        <v>338</v>
      </c>
      <c r="E4016" s="6" t="s">
        <v>3798</v>
      </c>
      <c r="F4016" s="6">
        <v>12583</v>
      </c>
      <c r="G4016" s="6" t="s">
        <v>766</v>
      </c>
      <c r="H4016" s="6">
        <v>2</v>
      </c>
      <c r="I4016" s="6" t="s">
        <v>297</v>
      </c>
      <c r="J4016" s="6">
        <v>2</v>
      </c>
      <c r="K4016" s="6" t="s">
        <v>252</v>
      </c>
      <c r="L4016" s="8">
        <v>6</v>
      </c>
      <c r="M4016" s="6" t="s">
        <v>297</v>
      </c>
      <c r="N4016" s="6" t="s">
        <v>3786</v>
      </c>
      <c r="R4016" s="6" t="str">
        <f t="shared" si="62"/>
        <v>34338Xã Đồng Tiến22</v>
      </c>
    </row>
    <row r="4017" spans="1:18">
      <c r="A4017" s="6">
        <v>4016</v>
      </c>
      <c r="B4017" s="6">
        <v>34</v>
      </c>
      <c r="C4017" s="6" t="s">
        <v>3783</v>
      </c>
      <c r="D4017" s="6">
        <v>339</v>
      </c>
      <c r="E4017" s="6" t="s">
        <v>3829</v>
      </c>
      <c r="F4017" s="6">
        <v>12586</v>
      </c>
      <c r="G4017" s="6" t="s">
        <v>3830</v>
      </c>
      <c r="H4017" s="6">
        <v>1</v>
      </c>
      <c r="I4017" s="6" t="s">
        <v>251</v>
      </c>
      <c r="J4017" s="6">
        <v>2</v>
      </c>
      <c r="K4017" s="6" t="s">
        <v>252</v>
      </c>
      <c r="L4017" s="8">
        <v>5</v>
      </c>
      <c r="M4017" s="6" t="s">
        <v>251</v>
      </c>
      <c r="N4017" s="6" t="s">
        <v>3786</v>
      </c>
      <c r="R4017" s="6" t="str">
        <f t="shared" si="62"/>
        <v>34339Thị trấn Hưng Hà12</v>
      </c>
    </row>
    <row r="4018" spans="1:18">
      <c r="A4018" s="6">
        <v>4017</v>
      </c>
      <c r="B4018" s="6">
        <v>34</v>
      </c>
      <c r="C4018" s="6" t="s">
        <v>3783</v>
      </c>
      <c r="D4018" s="6">
        <v>339</v>
      </c>
      <c r="E4018" s="6" t="s">
        <v>3829</v>
      </c>
      <c r="F4018" s="6">
        <v>12589</v>
      </c>
      <c r="G4018" s="6" t="s">
        <v>3831</v>
      </c>
      <c r="H4018" s="6">
        <v>2</v>
      </c>
      <c r="I4018" s="6" t="s">
        <v>297</v>
      </c>
      <c r="J4018" s="6">
        <v>2</v>
      </c>
      <c r="K4018" s="6" t="s">
        <v>252</v>
      </c>
      <c r="L4018" s="8">
        <v>6</v>
      </c>
      <c r="M4018" s="6" t="s">
        <v>297</v>
      </c>
      <c r="N4018" s="6" t="s">
        <v>3786</v>
      </c>
      <c r="R4018" s="6" t="str">
        <f t="shared" si="62"/>
        <v>34339Xã Điệp Nông22</v>
      </c>
    </row>
    <row r="4019" spans="1:18">
      <c r="A4019" s="6">
        <v>4018</v>
      </c>
      <c r="B4019" s="6">
        <v>34</v>
      </c>
      <c r="C4019" s="6" t="s">
        <v>3783</v>
      </c>
      <c r="D4019" s="6">
        <v>339</v>
      </c>
      <c r="E4019" s="6" t="s">
        <v>3829</v>
      </c>
      <c r="F4019" s="6">
        <v>12592</v>
      </c>
      <c r="G4019" s="6" t="s">
        <v>3832</v>
      </c>
      <c r="H4019" s="6">
        <v>2</v>
      </c>
      <c r="I4019" s="6" t="s">
        <v>297</v>
      </c>
      <c r="J4019" s="6">
        <v>2</v>
      </c>
      <c r="K4019" s="6" t="s">
        <v>252</v>
      </c>
      <c r="L4019" s="8">
        <v>6</v>
      </c>
      <c r="M4019" s="6" t="s">
        <v>297</v>
      </c>
      <c r="N4019" s="6" t="s">
        <v>3786</v>
      </c>
      <c r="R4019" s="6" t="str">
        <f t="shared" si="62"/>
        <v>34339Xã Tân Lễ22</v>
      </c>
    </row>
    <row r="4020" spans="1:18">
      <c r="A4020" s="6">
        <v>4019</v>
      </c>
      <c r="B4020" s="6">
        <v>34</v>
      </c>
      <c r="C4020" s="6" t="s">
        <v>3783</v>
      </c>
      <c r="D4020" s="6">
        <v>339</v>
      </c>
      <c r="E4020" s="6" t="s">
        <v>3829</v>
      </c>
      <c r="F4020" s="6">
        <v>12595</v>
      </c>
      <c r="G4020" s="6" t="s">
        <v>614</v>
      </c>
      <c r="H4020" s="6">
        <v>2</v>
      </c>
      <c r="I4020" s="6" t="s">
        <v>297</v>
      </c>
      <c r="J4020" s="6">
        <v>2</v>
      </c>
      <c r="K4020" s="6" t="s">
        <v>252</v>
      </c>
      <c r="L4020" s="8">
        <v>6</v>
      </c>
      <c r="M4020" s="6" t="s">
        <v>297</v>
      </c>
      <c r="N4020" s="6" t="s">
        <v>3786</v>
      </c>
      <c r="R4020" s="6" t="str">
        <f t="shared" si="62"/>
        <v>34339Xã Cộng Hòa22</v>
      </c>
    </row>
    <row r="4021" spans="1:18">
      <c r="A4021" s="6">
        <v>4020</v>
      </c>
      <c r="B4021" s="6">
        <v>34</v>
      </c>
      <c r="C4021" s="6" t="s">
        <v>3783</v>
      </c>
      <c r="D4021" s="6">
        <v>339</v>
      </c>
      <c r="E4021" s="6" t="s">
        <v>3829</v>
      </c>
      <c r="F4021" s="6">
        <v>12598</v>
      </c>
      <c r="G4021" s="6" t="s">
        <v>1117</v>
      </c>
      <c r="H4021" s="6">
        <v>2</v>
      </c>
      <c r="I4021" s="6" t="s">
        <v>297</v>
      </c>
      <c r="J4021" s="6">
        <v>2</v>
      </c>
      <c r="K4021" s="6" t="s">
        <v>252</v>
      </c>
      <c r="L4021" s="8">
        <v>6</v>
      </c>
      <c r="M4021" s="6" t="s">
        <v>297</v>
      </c>
      <c r="N4021" s="6" t="s">
        <v>3786</v>
      </c>
      <c r="R4021" s="6" t="str">
        <f t="shared" si="62"/>
        <v>34339Xã Dân Chủ22</v>
      </c>
    </row>
    <row r="4022" spans="1:18">
      <c r="A4022" s="6">
        <v>4021</v>
      </c>
      <c r="B4022" s="6">
        <v>34</v>
      </c>
      <c r="C4022" s="6" t="s">
        <v>3783</v>
      </c>
      <c r="D4022" s="6">
        <v>339</v>
      </c>
      <c r="E4022" s="6" t="s">
        <v>3829</v>
      </c>
      <c r="F4022" s="6">
        <v>12601</v>
      </c>
      <c r="G4022" s="6" t="s">
        <v>1148</v>
      </c>
      <c r="H4022" s="6">
        <v>2</v>
      </c>
      <c r="I4022" s="6" t="s">
        <v>297</v>
      </c>
      <c r="J4022" s="6">
        <v>2</v>
      </c>
      <c r="K4022" s="6" t="s">
        <v>252</v>
      </c>
      <c r="L4022" s="8">
        <v>6</v>
      </c>
      <c r="M4022" s="6" t="s">
        <v>297</v>
      </c>
      <c r="N4022" s="6" t="s">
        <v>3786</v>
      </c>
      <c r="R4022" s="6" t="str">
        <f t="shared" si="62"/>
        <v>34339Xã Canh Tân22</v>
      </c>
    </row>
    <row r="4023" spans="1:18">
      <c r="A4023" s="6">
        <v>4022</v>
      </c>
      <c r="B4023" s="6">
        <v>34</v>
      </c>
      <c r="C4023" s="6" t="s">
        <v>3783</v>
      </c>
      <c r="D4023" s="6">
        <v>339</v>
      </c>
      <c r="E4023" s="6" t="s">
        <v>3829</v>
      </c>
      <c r="F4023" s="6">
        <v>12604</v>
      </c>
      <c r="G4023" s="6" t="s">
        <v>3262</v>
      </c>
      <c r="H4023" s="6">
        <v>2</v>
      </c>
      <c r="I4023" s="6" t="s">
        <v>297</v>
      </c>
      <c r="J4023" s="6">
        <v>2</v>
      </c>
      <c r="K4023" s="6" t="s">
        <v>252</v>
      </c>
      <c r="L4023" s="8">
        <v>6</v>
      </c>
      <c r="M4023" s="6" t="s">
        <v>297</v>
      </c>
      <c r="N4023" s="6" t="s">
        <v>3786</v>
      </c>
      <c r="R4023" s="6" t="str">
        <f t="shared" si="62"/>
        <v>34339Xã Hòa Tiến22</v>
      </c>
    </row>
    <row r="4024" spans="1:18">
      <c r="A4024" s="6">
        <v>4023</v>
      </c>
      <c r="B4024" s="6">
        <v>34</v>
      </c>
      <c r="C4024" s="6" t="s">
        <v>3783</v>
      </c>
      <c r="D4024" s="6">
        <v>339</v>
      </c>
      <c r="E4024" s="6" t="s">
        <v>3829</v>
      </c>
      <c r="F4024" s="6">
        <v>12607</v>
      </c>
      <c r="G4024" s="6" t="s">
        <v>3833</v>
      </c>
      <c r="H4024" s="6">
        <v>2</v>
      </c>
      <c r="I4024" s="6" t="s">
        <v>297</v>
      </c>
      <c r="J4024" s="6">
        <v>2</v>
      </c>
      <c r="K4024" s="6" t="s">
        <v>252</v>
      </c>
      <c r="L4024" s="8">
        <v>6</v>
      </c>
      <c r="M4024" s="6" t="s">
        <v>297</v>
      </c>
      <c r="N4024" s="6" t="s">
        <v>3786</v>
      </c>
      <c r="R4024" s="6" t="str">
        <f t="shared" si="62"/>
        <v>34339Xã Hùng Dũng22</v>
      </c>
    </row>
    <row r="4025" spans="1:18">
      <c r="A4025" s="6">
        <v>4024</v>
      </c>
      <c r="B4025" s="6">
        <v>34</v>
      </c>
      <c r="C4025" s="6" t="s">
        <v>3783</v>
      </c>
      <c r="D4025" s="6">
        <v>339</v>
      </c>
      <c r="E4025" s="6" t="s">
        <v>3829</v>
      </c>
      <c r="F4025" s="6">
        <v>12610</v>
      </c>
      <c r="G4025" s="6" t="s">
        <v>663</v>
      </c>
      <c r="H4025" s="6">
        <v>2</v>
      </c>
      <c r="I4025" s="6" t="s">
        <v>297</v>
      </c>
      <c r="J4025" s="6">
        <v>2</v>
      </c>
      <c r="K4025" s="6" t="s">
        <v>252</v>
      </c>
      <c r="L4025" s="8">
        <v>6</v>
      </c>
      <c r="M4025" s="6" t="s">
        <v>297</v>
      </c>
      <c r="N4025" s="6" t="s">
        <v>3786</v>
      </c>
      <c r="R4025" s="6" t="str">
        <f t="shared" si="62"/>
        <v>34339Xã Tân Tiến22</v>
      </c>
    </row>
    <row r="4026" spans="1:18">
      <c r="A4026" s="6">
        <v>4025</v>
      </c>
      <c r="B4026" s="6">
        <v>34</v>
      </c>
      <c r="C4026" s="6" t="s">
        <v>3783</v>
      </c>
      <c r="D4026" s="6">
        <v>339</v>
      </c>
      <c r="E4026" s="6" t="s">
        <v>3829</v>
      </c>
      <c r="F4026" s="6">
        <v>12613</v>
      </c>
      <c r="G4026" s="6" t="s">
        <v>3834</v>
      </c>
      <c r="H4026" s="6">
        <v>1</v>
      </c>
      <c r="I4026" s="6" t="s">
        <v>251</v>
      </c>
      <c r="J4026" s="6">
        <v>2</v>
      </c>
      <c r="K4026" s="6" t="s">
        <v>252</v>
      </c>
      <c r="L4026" s="8">
        <v>5</v>
      </c>
      <c r="M4026" s="6" t="s">
        <v>251</v>
      </c>
      <c r="N4026" s="6" t="s">
        <v>3786</v>
      </c>
      <c r="R4026" s="6" t="str">
        <f t="shared" si="62"/>
        <v>34339Thị trấn Hưng Nhân12</v>
      </c>
    </row>
    <row r="4027" spans="1:18">
      <c r="A4027" s="6">
        <v>4026</v>
      </c>
      <c r="B4027" s="6">
        <v>34</v>
      </c>
      <c r="C4027" s="6" t="s">
        <v>3783</v>
      </c>
      <c r="D4027" s="6">
        <v>339</v>
      </c>
      <c r="E4027" s="6" t="s">
        <v>3829</v>
      </c>
      <c r="F4027" s="6">
        <v>12616</v>
      </c>
      <c r="G4027" s="6" t="s">
        <v>3835</v>
      </c>
      <c r="H4027" s="6">
        <v>2</v>
      </c>
      <c r="I4027" s="6" t="s">
        <v>297</v>
      </c>
      <c r="J4027" s="6">
        <v>2</v>
      </c>
      <c r="K4027" s="6" t="s">
        <v>252</v>
      </c>
      <c r="L4027" s="8">
        <v>6</v>
      </c>
      <c r="M4027" s="6" t="s">
        <v>297</v>
      </c>
      <c r="N4027" s="6" t="s">
        <v>3786</v>
      </c>
      <c r="R4027" s="6" t="str">
        <f t="shared" si="62"/>
        <v>34339Xã Đoan Hùng22</v>
      </c>
    </row>
    <row r="4028" spans="1:18">
      <c r="A4028" s="6">
        <v>4027</v>
      </c>
      <c r="B4028" s="6">
        <v>34</v>
      </c>
      <c r="C4028" s="6" t="s">
        <v>3783</v>
      </c>
      <c r="D4028" s="6">
        <v>339</v>
      </c>
      <c r="E4028" s="6" t="s">
        <v>3829</v>
      </c>
      <c r="F4028" s="6">
        <v>12619</v>
      </c>
      <c r="G4028" s="6" t="s">
        <v>3836</v>
      </c>
      <c r="H4028" s="6">
        <v>2</v>
      </c>
      <c r="I4028" s="6" t="s">
        <v>297</v>
      </c>
      <c r="J4028" s="6">
        <v>2</v>
      </c>
      <c r="K4028" s="6" t="s">
        <v>252</v>
      </c>
      <c r="L4028" s="8">
        <v>6</v>
      </c>
      <c r="M4028" s="6" t="s">
        <v>297</v>
      </c>
      <c r="N4028" s="6" t="s">
        <v>3786</v>
      </c>
      <c r="R4028" s="6" t="str">
        <f t="shared" si="62"/>
        <v>34339Xã Duyên Hải22</v>
      </c>
    </row>
    <row r="4029" spans="1:18">
      <c r="A4029" s="6">
        <v>4028</v>
      </c>
      <c r="B4029" s="6">
        <v>34</v>
      </c>
      <c r="C4029" s="6" t="s">
        <v>3783</v>
      </c>
      <c r="D4029" s="6">
        <v>339</v>
      </c>
      <c r="E4029" s="6" t="s">
        <v>3829</v>
      </c>
      <c r="F4029" s="6">
        <v>12622</v>
      </c>
      <c r="G4029" s="6" t="s">
        <v>619</v>
      </c>
      <c r="H4029" s="6">
        <v>2</v>
      </c>
      <c r="I4029" s="6" t="s">
        <v>297</v>
      </c>
      <c r="J4029" s="6">
        <v>2</v>
      </c>
      <c r="K4029" s="6" t="s">
        <v>252</v>
      </c>
      <c r="L4029" s="8">
        <v>6</v>
      </c>
      <c r="M4029" s="6" t="s">
        <v>297</v>
      </c>
      <c r="N4029" s="6" t="s">
        <v>3786</v>
      </c>
      <c r="R4029" s="6" t="str">
        <f t="shared" si="62"/>
        <v>34339Xã Tân Hòa22</v>
      </c>
    </row>
    <row r="4030" spans="1:18">
      <c r="A4030" s="6">
        <v>4029</v>
      </c>
      <c r="B4030" s="6">
        <v>34</v>
      </c>
      <c r="C4030" s="6" t="s">
        <v>3783</v>
      </c>
      <c r="D4030" s="6">
        <v>339</v>
      </c>
      <c r="E4030" s="6" t="s">
        <v>3829</v>
      </c>
      <c r="F4030" s="6">
        <v>12625</v>
      </c>
      <c r="G4030" s="6" t="s">
        <v>3837</v>
      </c>
      <c r="H4030" s="6">
        <v>2</v>
      </c>
      <c r="I4030" s="6" t="s">
        <v>297</v>
      </c>
      <c r="J4030" s="6">
        <v>2</v>
      </c>
      <c r="K4030" s="6" t="s">
        <v>252</v>
      </c>
      <c r="L4030" s="8">
        <v>6</v>
      </c>
      <c r="M4030" s="6" t="s">
        <v>297</v>
      </c>
      <c r="N4030" s="6" t="s">
        <v>3786</v>
      </c>
      <c r="R4030" s="6" t="str">
        <f t="shared" si="62"/>
        <v>34339Xã Văn Cẩm22</v>
      </c>
    </row>
    <row r="4031" spans="1:18">
      <c r="A4031" s="6">
        <v>4030</v>
      </c>
      <c r="B4031" s="6">
        <v>34</v>
      </c>
      <c r="C4031" s="6" t="s">
        <v>3783</v>
      </c>
      <c r="D4031" s="6">
        <v>339</v>
      </c>
      <c r="E4031" s="6" t="s">
        <v>3829</v>
      </c>
      <c r="F4031" s="6">
        <v>12628</v>
      </c>
      <c r="G4031" s="6" t="s">
        <v>360</v>
      </c>
      <c r="H4031" s="6">
        <v>2</v>
      </c>
      <c r="I4031" s="6" t="s">
        <v>297</v>
      </c>
      <c r="J4031" s="6">
        <v>2</v>
      </c>
      <c r="K4031" s="6" t="s">
        <v>252</v>
      </c>
      <c r="L4031" s="8">
        <v>6</v>
      </c>
      <c r="M4031" s="6" t="s">
        <v>297</v>
      </c>
      <c r="N4031" s="6" t="s">
        <v>3786</v>
      </c>
      <c r="R4031" s="6" t="str">
        <f t="shared" si="62"/>
        <v>34339Xã Bắc Sơn22</v>
      </c>
    </row>
    <row r="4032" spans="1:18">
      <c r="A4032" s="6">
        <v>4031</v>
      </c>
      <c r="B4032" s="6">
        <v>34</v>
      </c>
      <c r="C4032" s="6" t="s">
        <v>3783</v>
      </c>
      <c r="D4032" s="6">
        <v>339</v>
      </c>
      <c r="E4032" s="6" t="s">
        <v>3829</v>
      </c>
      <c r="F4032" s="6">
        <v>12631</v>
      </c>
      <c r="G4032" s="6" t="s">
        <v>3838</v>
      </c>
      <c r="H4032" s="6">
        <v>2</v>
      </c>
      <c r="I4032" s="6" t="s">
        <v>297</v>
      </c>
      <c r="J4032" s="6">
        <v>2</v>
      </c>
      <c r="K4032" s="6" t="s">
        <v>252</v>
      </c>
      <c r="L4032" s="8">
        <v>6</v>
      </c>
      <c r="M4032" s="6" t="s">
        <v>297</v>
      </c>
      <c r="N4032" s="6" t="s">
        <v>3786</v>
      </c>
      <c r="R4032" s="6" t="str">
        <f t="shared" si="62"/>
        <v>34339Xã Đông Đô22</v>
      </c>
    </row>
    <row r="4033" spans="1:18">
      <c r="A4033" s="6">
        <v>4032</v>
      </c>
      <c r="B4033" s="6">
        <v>34</v>
      </c>
      <c r="C4033" s="6" t="s">
        <v>3783</v>
      </c>
      <c r="D4033" s="6">
        <v>339</v>
      </c>
      <c r="E4033" s="6" t="s">
        <v>3829</v>
      </c>
      <c r="F4033" s="6">
        <v>12634</v>
      </c>
      <c r="G4033" s="6" t="s">
        <v>1508</v>
      </c>
      <c r="H4033" s="6">
        <v>2</v>
      </c>
      <c r="I4033" s="6" t="s">
        <v>297</v>
      </c>
      <c r="J4033" s="6">
        <v>2</v>
      </c>
      <c r="K4033" s="6" t="s">
        <v>252</v>
      </c>
      <c r="L4033" s="8">
        <v>6</v>
      </c>
      <c r="M4033" s="6" t="s">
        <v>297</v>
      </c>
      <c r="N4033" s="6" t="s">
        <v>3786</v>
      </c>
      <c r="R4033" s="6" t="str">
        <f t="shared" si="62"/>
        <v>34339Xã Phúc Khánh22</v>
      </c>
    </row>
    <row r="4034" spans="1:18">
      <c r="A4034" s="6">
        <v>4033</v>
      </c>
      <c r="B4034" s="6">
        <v>34</v>
      </c>
      <c r="C4034" s="6" t="s">
        <v>3783</v>
      </c>
      <c r="D4034" s="6">
        <v>339</v>
      </c>
      <c r="E4034" s="6" t="s">
        <v>3829</v>
      </c>
      <c r="F4034" s="6">
        <v>12637</v>
      </c>
      <c r="G4034" s="6" t="s">
        <v>564</v>
      </c>
      <c r="H4034" s="6">
        <v>2</v>
      </c>
      <c r="I4034" s="6" t="s">
        <v>297</v>
      </c>
      <c r="J4034" s="6">
        <v>2</v>
      </c>
      <c r="K4034" s="6" t="s">
        <v>252</v>
      </c>
      <c r="L4034" s="8">
        <v>6</v>
      </c>
      <c r="M4034" s="6" t="s">
        <v>297</v>
      </c>
      <c r="N4034" s="6" t="s">
        <v>3786</v>
      </c>
      <c r="R4034" s="6" t="str">
        <f t="shared" si="62"/>
        <v>34339Xã Liên Hiệp22</v>
      </c>
    </row>
    <row r="4035" spans="1:18">
      <c r="A4035" s="6">
        <v>4034</v>
      </c>
      <c r="B4035" s="6">
        <v>34</v>
      </c>
      <c r="C4035" s="6" t="s">
        <v>3783</v>
      </c>
      <c r="D4035" s="6">
        <v>339</v>
      </c>
      <c r="E4035" s="6" t="s">
        <v>3829</v>
      </c>
      <c r="F4035" s="6">
        <v>12640</v>
      </c>
      <c r="G4035" s="6" t="s">
        <v>3839</v>
      </c>
      <c r="H4035" s="6">
        <v>2</v>
      </c>
      <c r="I4035" s="6" t="s">
        <v>297</v>
      </c>
      <c r="J4035" s="6">
        <v>2</v>
      </c>
      <c r="K4035" s="6" t="s">
        <v>252</v>
      </c>
      <c r="L4035" s="8">
        <v>6</v>
      </c>
      <c r="M4035" s="6" t="s">
        <v>297</v>
      </c>
      <c r="N4035" s="6" t="s">
        <v>3786</v>
      </c>
      <c r="R4035" s="6" t="str">
        <f t="shared" ref="R4035:R4098" si="63">CONCATENATE(B4035,D4035,G4035,H4035,J4035)</f>
        <v>34339Xã Tây Đô22</v>
      </c>
    </row>
    <row r="4036" spans="1:18">
      <c r="A4036" s="6">
        <v>4035</v>
      </c>
      <c r="B4036" s="6">
        <v>34</v>
      </c>
      <c r="C4036" s="6" t="s">
        <v>3783</v>
      </c>
      <c r="D4036" s="6">
        <v>339</v>
      </c>
      <c r="E4036" s="6" t="s">
        <v>3829</v>
      </c>
      <c r="F4036" s="6">
        <v>12643</v>
      </c>
      <c r="G4036" s="6" t="s">
        <v>723</v>
      </c>
      <c r="H4036" s="6">
        <v>2</v>
      </c>
      <c r="I4036" s="6" t="s">
        <v>297</v>
      </c>
      <c r="J4036" s="6">
        <v>2</v>
      </c>
      <c r="K4036" s="6" t="s">
        <v>252</v>
      </c>
      <c r="L4036" s="8">
        <v>6</v>
      </c>
      <c r="M4036" s="6" t="s">
        <v>297</v>
      </c>
      <c r="N4036" s="6" t="s">
        <v>3786</v>
      </c>
      <c r="R4036" s="6" t="str">
        <f t="shared" si="63"/>
        <v>34339Xã Thống Nhất22</v>
      </c>
    </row>
    <row r="4037" spans="1:18">
      <c r="A4037" s="6">
        <v>4036</v>
      </c>
      <c r="B4037" s="6">
        <v>34</v>
      </c>
      <c r="C4037" s="6" t="s">
        <v>3783</v>
      </c>
      <c r="D4037" s="6">
        <v>339</v>
      </c>
      <c r="E4037" s="6" t="s">
        <v>3829</v>
      </c>
      <c r="F4037" s="6">
        <v>12646</v>
      </c>
      <c r="G4037" s="6" t="s">
        <v>3840</v>
      </c>
      <c r="H4037" s="6">
        <v>2</v>
      </c>
      <c r="I4037" s="6" t="s">
        <v>297</v>
      </c>
      <c r="J4037" s="6">
        <v>2</v>
      </c>
      <c r="K4037" s="6" t="s">
        <v>252</v>
      </c>
      <c r="L4037" s="8">
        <v>6</v>
      </c>
      <c r="M4037" s="6" t="s">
        <v>297</v>
      </c>
      <c r="N4037" s="6" t="s">
        <v>3786</v>
      </c>
      <c r="R4037" s="6" t="str">
        <f t="shared" si="63"/>
        <v>34339Xã Tiến Đức22</v>
      </c>
    </row>
    <row r="4038" spans="1:18">
      <c r="A4038" s="6">
        <v>4037</v>
      </c>
      <c r="B4038" s="6">
        <v>34</v>
      </c>
      <c r="C4038" s="6" t="s">
        <v>3783</v>
      </c>
      <c r="D4038" s="6">
        <v>339</v>
      </c>
      <c r="E4038" s="6" t="s">
        <v>3829</v>
      </c>
      <c r="F4038" s="6">
        <v>12649</v>
      </c>
      <c r="G4038" s="6" t="s">
        <v>3841</v>
      </c>
      <c r="H4038" s="6">
        <v>2</v>
      </c>
      <c r="I4038" s="6" t="s">
        <v>297</v>
      </c>
      <c r="J4038" s="6">
        <v>2</v>
      </c>
      <c r="K4038" s="6" t="s">
        <v>252</v>
      </c>
      <c r="L4038" s="8">
        <v>6</v>
      </c>
      <c r="M4038" s="6" t="s">
        <v>297</v>
      </c>
      <c r="N4038" s="6" t="s">
        <v>3786</v>
      </c>
      <c r="R4038" s="6" t="str">
        <f t="shared" si="63"/>
        <v>34339Xã Thái Hưng22</v>
      </c>
    </row>
    <row r="4039" spans="1:18">
      <c r="A4039" s="6">
        <v>4038</v>
      </c>
      <c r="B4039" s="6">
        <v>34</v>
      </c>
      <c r="C4039" s="6" t="s">
        <v>3783</v>
      </c>
      <c r="D4039" s="6">
        <v>339</v>
      </c>
      <c r="E4039" s="6" t="s">
        <v>3829</v>
      </c>
      <c r="F4039" s="6">
        <v>12652</v>
      </c>
      <c r="G4039" s="6" t="s">
        <v>3842</v>
      </c>
      <c r="H4039" s="6">
        <v>2</v>
      </c>
      <c r="I4039" s="6" t="s">
        <v>297</v>
      </c>
      <c r="J4039" s="6">
        <v>2</v>
      </c>
      <c r="K4039" s="6" t="s">
        <v>252</v>
      </c>
      <c r="L4039" s="8">
        <v>6</v>
      </c>
      <c r="M4039" s="6" t="s">
        <v>297</v>
      </c>
      <c r="N4039" s="6" t="s">
        <v>3786</v>
      </c>
      <c r="R4039" s="6" t="str">
        <f t="shared" si="63"/>
        <v>34339Xã Thái Phương22</v>
      </c>
    </row>
    <row r="4040" spans="1:18">
      <c r="A4040" s="6">
        <v>4039</v>
      </c>
      <c r="B4040" s="6">
        <v>34</v>
      </c>
      <c r="C4040" s="6" t="s">
        <v>3783</v>
      </c>
      <c r="D4040" s="6">
        <v>339</v>
      </c>
      <c r="E4040" s="6" t="s">
        <v>3829</v>
      </c>
      <c r="F4040" s="6">
        <v>12655</v>
      </c>
      <c r="G4040" s="6" t="s">
        <v>707</v>
      </c>
      <c r="H4040" s="6">
        <v>2</v>
      </c>
      <c r="I4040" s="6" t="s">
        <v>297</v>
      </c>
      <c r="J4040" s="6">
        <v>2</v>
      </c>
      <c r="K4040" s="6" t="s">
        <v>252</v>
      </c>
      <c r="L4040" s="8">
        <v>6</v>
      </c>
      <c r="M4040" s="6" t="s">
        <v>297</v>
      </c>
      <c r="N4040" s="6" t="s">
        <v>3786</v>
      </c>
      <c r="R4040" s="6" t="str">
        <f t="shared" si="63"/>
        <v>34339Xã Hòa Bình22</v>
      </c>
    </row>
    <row r="4041" spans="1:18">
      <c r="A4041" s="6">
        <v>4040</v>
      </c>
      <c r="B4041" s="6">
        <v>34</v>
      </c>
      <c r="C4041" s="6" t="s">
        <v>3783</v>
      </c>
      <c r="D4041" s="6">
        <v>339</v>
      </c>
      <c r="E4041" s="6" t="s">
        <v>3829</v>
      </c>
      <c r="F4041" s="6">
        <v>12656</v>
      </c>
      <c r="G4041" s="6" t="s">
        <v>2468</v>
      </c>
      <c r="H4041" s="6">
        <v>2</v>
      </c>
      <c r="I4041" s="6" t="s">
        <v>297</v>
      </c>
      <c r="J4041" s="6">
        <v>2</v>
      </c>
      <c r="K4041" s="6" t="s">
        <v>252</v>
      </c>
      <c r="L4041" s="8">
        <v>6</v>
      </c>
      <c r="M4041" s="6" t="s">
        <v>297</v>
      </c>
      <c r="N4041" s="6" t="s">
        <v>3786</v>
      </c>
      <c r="R4041" s="6" t="str">
        <f t="shared" si="63"/>
        <v>34339Xã Chi Lăng22</v>
      </c>
    </row>
    <row r="4042" spans="1:18">
      <c r="A4042" s="6">
        <v>4041</v>
      </c>
      <c r="B4042" s="6">
        <v>34</v>
      </c>
      <c r="C4042" s="6" t="s">
        <v>3783</v>
      </c>
      <c r="D4042" s="6">
        <v>339</v>
      </c>
      <c r="E4042" s="6" t="s">
        <v>3829</v>
      </c>
      <c r="F4042" s="6">
        <v>12658</v>
      </c>
      <c r="G4042" s="6" t="s">
        <v>584</v>
      </c>
      <c r="H4042" s="6">
        <v>2</v>
      </c>
      <c r="I4042" s="6" t="s">
        <v>297</v>
      </c>
      <c r="J4042" s="6">
        <v>2</v>
      </c>
      <c r="K4042" s="6" t="s">
        <v>252</v>
      </c>
      <c r="L4042" s="8">
        <v>6</v>
      </c>
      <c r="M4042" s="6" t="s">
        <v>297</v>
      </c>
      <c r="N4042" s="6" t="s">
        <v>3786</v>
      </c>
      <c r="R4042" s="6" t="str">
        <f t="shared" si="63"/>
        <v>34339Xã Minh Khai22</v>
      </c>
    </row>
    <row r="4043" spans="1:18">
      <c r="A4043" s="6">
        <v>4042</v>
      </c>
      <c r="B4043" s="6">
        <v>34</v>
      </c>
      <c r="C4043" s="6" t="s">
        <v>3783</v>
      </c>
      <c r="D4043" s="6">
        <v>339</v>
      </c>
      <c r="E4043" s="6" t="s">
        <v>3829</v>
      </c>
      <c r="F4043" s="6">
        <v>12661</v>
      </c>
      <c r="G4043" s="6" t="s">
        <v>1038</v>
      </c>
      <c r="H4043" s="6">
        <v>2</v>
      </c>
      <c r="I4043" s="6" t="s">
        <v>297</v>
      </c>
      <c r="J4043" s="6">
        <v>2</v>
      </c>
      <c r="K4043" s="6" t="s">
        <v>252</v>
      </c>
      <c r="L4043" s="8">
        <v>6</v>
      </c>
      <c r="M4043" s="6" t="s">
        <v>297</v>
      </c>
      <c r="N4043" s="6" t="s">
        <v>3786</v>
      </c>
      <c r="R4043" s="6" t="str">
        <f t="shared" si="63"/>
        <v>34339Xã Hồng An22</v>
      </c>
    </row>
    <row r="4044" spans="1:18">
      <c r="A4044" s="6">
        <v>4043</v>
      </c>
      <c r="B4044" s="6">
        <v>34</v>
      </c>
      <c r="C4044" s="6" t="s">
        <v>3783</v>
      </c>
      <c r="D4044" s="6">
        <v>339</v>
      </c>
      <c r="E4044" s="6" t="s">
        <v>3829</v>
      </c>
      <c r="F4044" s="6">
        <v>12664</v>
      </c>
      <c r="G4044" s="6" t="s">
        <v>196</v>
      </c>
      <c r="H4044" s="6">
        <v>2</v>
      </c>
      <c r="I4044" s="6" t="s">
        <v>297</v>
      </c>
      <c r="J4044" s="6">
        <v>2</v>
      </c>
      <c r="K4044" s="6" t="s">
        <v>252</v>
      </c>
      <c r="L4044" s="8">
        <v>6</v>
      </c>
      <c r="M4044" s="6" t="s">
        <v>297</v>
      </c>
      <c r="N4044" s="6" t="s">
        <v>3786</v>
      </c>
      <c r="R4044" s="6" t="str">
        <f t="shared" si="63"/>
        <v>34339Xã Kim Chung22</v>
      </c>
    </row>
    <row r="4045" spans="1:18">
      <c r="A4045" s="6">
        <v>4044</v>
      </c>
      <c r="B4045" s="6">
        <v>34</v>
      </c>
      <c r="C4045" s="6" t="s">
        <v>3783</v>
      </c>
      <c r="D4045" s="6">
        <v>339</v>
      </c>
      <c r="E4045" s="6" t="s">
        <v>3829</v>
      </c>
      <c r="F4045" s="6">
        <v>12667</v>
      </c>
      <c r="G4045" s="6" t="s">
        <v>3843</v>
      </c>
      <c r="H4045" s="6">
        <v>2</v>
      </c>
      <c r="I4045" s="6" t="s">
        <v>297</v>
      </c>
      <c r="J4045" s="6">
        <v>2</v>
      </c>
      <c r="K4045" s="6" t="s">
        <v>252</v>
      </c>
      <c r="L4045" s="8">
        <v>6</v>
      </c>
      <c r="M4045" s="6" t="s">
        <v>297</v>
      </c>
      <c r="N4045" s="6" t="s">
        <v>3786</v>
      </c>
      <c r="R4045" s="6" t="str">
        <f t="shared" si="63"/>
        <v>34339Xã Hồng Lĩnh22</v>
      </c>
    </row>
    <row r="4046" spans="1:18">
      <c r="A4046" s="6">
        <v>4045</v>
      </c>
      <c r="B4046" s="6">
        <v>34</v>
      </c>
      <c r="C4046" s="6" t="s">
        <v>3783</v>
      </c>
      <c r="D4046" s="6">
        <v>339</v>
      </c>
      <c r="E4046" s="6" t="s">
        <v>3829</v>
      </c>
      <c r="F4046" s="6">
        <v>12670</v>
      </c>
      <c r="G4046" s="6" t="s">
        <v>755</v>
      </c>
      <c r="H4046" s="6">
        <v>2</v>
      </c>
      <c r="I4046" s="6" t="s">
        <v>297</v>
      </c>
      <c r="J4046" s="6">
        <v>2</v>
      </c>
      <c r="K4046" s="6" t="s">
        <v>252</v>
      </c>
      <c r="L4046" s="8">
        <v>6</v>
      </c>
      <c r="M4046" s="6" t="s">
        <v>297</v>
      </c>
      <c r="N4046" s="6" t="s">
        <v>3786</v>
      </c>
      <c r="R4046" s="6" t="str">
        <f t="shared" si="63"/>
        <v>34339Xã Minh Tân22</v>
      </c>
    </row>
    <row r="4047" spans="1:18">
      <c r="A4047" s="6">
        <v>4046</v>
      </c>
      <c r="B4047" s="6">
        <v>34</v>
      </c>
      <c r="C4047" s="6" t="s">
        <v>3783</v>
      </c>
      <c r="D4047" s="6">
        <v>339</v>
      </c>
      <c r="E4047" s="6" t="s">
        <v>3829</v>
      </c>
      <c r="F4047" s="6">
        <v>12673</v>
      </c>
      <c r="G4047" s="6" t="s">
        <v>1253</v>
      </c>
      <c r="H4047" s="6">
        <v>2</v>
      </c>
      <c r="I4047" s="6" t="s">
        <v>297</v>
      </c>
      <c r="J4047" s="6">
        <v>2</v>
      </c>
      <c r="K4047" s="6" t="s">
        <v>252</v>
      </c>
      <c r="L4047" s="8">
        <v>6</v>
      </c>
      <c r="M4047" s="6" t="s">
        <v>297</v>
      </c>
      <c r="N4047" s="6" t="s">
        <v>3786</v>
      </c>
      <c r="R4047" s="6" t="str">
        <f t="shared" si="63"/>
        <v>34339Xã Văn Lang22</v>
      </c>
    </row>
    <row r="4048" spans="1:18">
      <c r="A4048" s="6">
        <v>4047</v>
      </c>
      <c r="B4048" s="6">
        <v>34</v>
      </c>
      <c r="C4048" s="6" t="s">
        <v>3783</v>
      </c>
      <c r="D4048" s="6">
        <v>339</v>
      </c>
      <c r="E4048" s="6" t="s">
        <v>3829</v>
      </c>
      <c r="F4048" s="6">
        <v>12676</v>
      </c>
      <c r="G4048" s="6" t="s">
        <v>1103</v>
      </c>
      <c r="H4048" s="6">
        <v>2</v>
      </c>
      <c r="I4048" s="6" t="s">
        <v>297</v>
      </c>
      <c r="J4048" s="6">
        <v>2</v>
      </c>
      <c r="K4048" s="6" t="s">
        <v>252</v>
      </c>
      <c r="L4048" s="8">
        <v>6</v>
      </c>
      <c r="M4048" s="6" t="s">
        <v>297</v>
      </c>
      <c r="N4048" s="6" t="s">
        <v>3786</v>
      </c>
      <c r="R4048" s="6" t="str">
        <f t="shared" si="63"/>
        <v>34339Xã Độc Lập22</v>
      </c>
    </row>
    <row r="4049" spans="1:18">
      <c r="A4049" s="6">
        <v>4048</v>
      </c>
      <c r="B4049" s="6">
        <v>34</v>
      </c>
      <c r="C4049" s="6" t="s">
        <v>3783</v>
      </c>
      <c r="D4049" s="6">
        <v>339</v>
      </c>
      <c r="E4049" s="6" t="s">
        <v>3829</v>
      </c>
      <c r="F4049" s="6">
        <v>12679</v>
      </c>
      <c r="G4049" s="6" t="s">
        <v>3844</v>
      </c>
      <c r="H4049" s="6">
        <v>2</v>
      </c>
      <c r="I4049" s="6" t="s">
        <v>297</v>
      </c>
      <c r="J4049" s="6">
        <v>2</v>
      </c>
      <c r="K4049" s="6" t="s">
        <v>252</v>
      </c>
      <c r="L4049" s="8">
        <v>6</v>
      </c>
      <c r="M4049" s="6" t="s">
        <v>297</v>
      </c>
      <c r="N4049" s="6" t="s">
        <v>3786</v>
      </c>
      <c r="R4049" s="6" t="str">
        <f t="shared" si="63"/>
        <v>34339Xã Chí Hòa22</v>
      </c>
    </row>
    <row r="4050" spans="1:18">
      <c r="A4050" s="6">
        <v>4049</v>
      </c>
      <c r="B4050" s="6">
        <v>34</v>
      </c>
      <c r="C4050" s="6" t="s">
        <v>3783</v>
      </c>
      <c r="D4050" s="6">
        <v>339</v>
      </c>
      <c r="E4050" s="6" t="s">
        <v>3829</v>
      </c>
      <c r="F4050" s="6">
        <v>12682</v>
      </c>
      <c r="G4050" s="6" t="s">
        <v>2554</v>
      </c>
      <c r="H4050" s="6">
        <v>2</v>
      </c>
      <c r="I4050" s="6" t="s">
        <v>297</v>
      </c>
      <c r="J4050" s="6">
        <v>2</v>
      </c>
      <c r="K4050" s="6" t="s">
        <v>252</v>
      </c>
      <c r="L4050" s="8">
        <v>6</v>
      </c>
      <c r="M4050" s="6" t="s">
        <v>297</v>
      </c>
      <c r="N4050" s="6" t="s">
        <v>3786</v>
      </c>
      <c r="R4050" s="6" t="str">
        <f t="shared" si="63"/>
        <v>34339Xã Minh Hòa22</v>
      </c>
    </row>
    <row r="4051" spans="1:18">
      <c r="A4051" s="6">
        <v>4050</v>
      </c>
      <c r="B4051" s="6">
        <v>34</v>
      </c>
      <c r="C4051" s="6" t="s">
        <v>3783</v>
      </c>
      <c r="D4051" s="6">
        <v>339</v>
      </c>
      <c r="E4051" s="6" t="s">
        <v>3829</v>
      </c>
      <c r="F4051" s="6">
        <v>12685</v>
      </c>
      <c r="G4051" s="6" t="s">
        <v>732</v>
      </c>
      <c r="H4051" s="6">
        <v>2</v>
      </c>
      <c r="I4051" s="6" t="s">
        <v>297</v>
      </c>
      <c r="J4051" s="6">
        <v>2</v>
      </c>
      <c r="K4051" s="6" t="s">
        <v>252</v>
      </c>
      <c r="L4051" s="8">
        <v>6</v>
      </c>
      <c r="M4051" s="6" t="s">
        <v>297</v>
      </c>
      <c r="N4051" s="6" t="s">
        <v>3786</v>
      </c>
      <c r="R4051" s="6" t="str">
        <f t="shared" si="63"/>
        <v>34339Xã Hồng Minh22</v>
      </c>
    </row>
    <row r="4052" spans="1:18">
      <c r="A4052" s="6">
        <v>4051</v>
      </c>
      <c r="B4052" s="6">
        <v>34</v>
      </c>
      <c r="C4052" s="6" t="s">
        <v>3783</v>
      </c>
      <c r="D4052" s="6">
        <v>340</v>
      </c>
      <c r="E4052" s="6" t="s">
        <v>3845</v>
      </c>
      <c r="F4052" s="6">
        <v>12688</v>
      </c>
      <c r="G4052" s="6" t="s">
        <v>3846</v>
      </c>
      <c r="H4052" s="6">
        <v>1</v>
      </c>
      <c r="I4052" s="6" t="s">
        <v>251</v>
      </c>
      <c r="J4052" s="6">
        <v>2</v>
      </c>
      <c r="K4052" s="6" t="s">
        <v>252</v>
      </c>
      <c r="L4052" s="8">
        <v>5</v>
      </c>
      <c r="M4052" s="6" t="s">
        <v>251</v>
      </c>
      <c r="N4052" s="6" t="s">
        <v>3786</v>
      </c>
      <c r="R4052" s="6" t="str">
        <f t="shared" si="63"/>
        <v>34340Thị trấn Đông Hưng12</v>
      </c>
    </row>
    <row r="4053" spans="1:18">
      <c r="A4053" s="6">
        <v>4052</v>
      </c>
      <c r="B4053" s="6">
        <v>34</v>
      </c>
      <c r="C4053" s="6" t="s">
        <v>3783</v>
      </c>
      <c r="D4053" s="6">
        <v>340</v>
      </c>
      <c r="E4053" s="6" t="s">
        <v>3845</v>
      </c>
      <c r="F4053" s="6">
        <v>12691</v>
      </c>
      <c r="G4053" s="6" t="s">
        <v>3847</v>
      </c>
      <c r="H4053" s="6">
        <v>2</v>
      </c>
      <c r="I4053" s="6" t="s">
        <v>297</v>
      </c>
      <c r="J4053" s="6">
        <v>2</v>
      </c>
      <c r="K4053" s="6" t="s">
        <v>252</v>
      </c>
      <c r="L4053" s="8">
        <v>6</v>
      </c>
      <c r="M4053" s="6" t="s">
        <v>297</v>
      </c>
      <c r="N4053" s="6" t="s">
        <v>3786</v>
      </c>
      <c r="R4053" s="6" t="str">
        <f t="shared" si="63"/>
        <v>34340Xã Đô Lương22</v>
      </c>
    </row>
    <row r="4054" spans="1:18">
      <c r="A4054" s="6">
        <v>4053</v>
      </c>
      <c r="B4054" s="6">
        <v>34</v>
      </c>
      <c r="C4054" s="6" t="s">
        <v>3783</v>
      </c>
      <c r="D4054" s="6">
        <v>340</v>
      </c>
      <c r="E4054" s="6" t="s">
        <v>3845</v>
      </c>
      <c r="F4054" s="6">
        <v>12694</v>
      </c>
      <c r="G4054" s="6" t="s">
        <v>3620</v>
      </c>
      <c r="H4054" s="6">
        <v>2</v>
      </c>
      <c r="I4054" s="6" t="s">
        <v>297</v>
      </c>
      <c r="J4054" s="6">
        <v>2</v>
      </c>
      <c r="K4054" s="6" t="s">
        <v>252</v>
      </c>
      <c r="L4054" s="8">
        <v>6</v>
      </c>
      <c r="M4054" s="6" t="s">
        <v>297</v>
      </c>
      <c r="N4054" s="6" t="s">
        <v>3786</v>
      </c>
      <c r="R4054" s="6" t="str">
        <f t="shared" si="63"/>
        <v>34340Xã Đông Phương22</v>
      </c>
    </row>
    <row r="4055" spans="1:18">
      <c r="A4055" s="6">
        <v>4054</v>
      </c>
      <c r="B4055" s="6">
        <v>34</v>
      </c>
      <c r="C4055" s="6" t="s">
        <v>3783</v>
      </c>
      <c r="D4055" s="6">
        <v>340</v>
      </c>
      <c r="E4055" s="6" t="s">
        <v>3845</v>
      </c>
      <c r="F4055" s="6">
        <v>12697</v>
      </c>
      <c r="G4055" s="6" t="s">
        <v>3848</v>
      </c>
      <c r="H4055" s="6">
        <v>2</v>
      </c>
      <c r="I4055" s="6" t="s">
        <v>297</v>
      </c>
      <c r="J4055" s="6">
        <v>2</v>
      </c>
      <c r="K4055" s="6" t="s">
        <v>252</v>
      </c>
      <c r="L4055" s="8">
        <v>6</v>
      </c>
      <c r="M4055" s="6" t="s">
        <v>297</v>
      </c>
      <c r="N4055" s="6" t="s">
        <v>3786</v>
      </c>
      <c r="R4055" s="6" t="str">
        <f t="shared" si="63"/>
        <v>34340Xã Liên Giang22</v>
      </c>
    </row>
    <row r="4056" spans="1:18">
      <c r="A4056" s="6">
        <v>4055</v>
      </c>
      <c r="B4056" s="6">
        <v>34</v>
      </c>
      <c r="C4056" s="6" t="s">
        <v>3783</v>
      </c>
      <c r="D4056" s="6">
        <v>340</v>
      </c>
      <c r="E4056" s="6" t="s">
        <v>3845</v>
      </c>
      <c r="F4056" s="6">
        <v>12700</v>
      </c>
      <c r="G4056" s="6" t="s">
        <v>3849</v>
      </c>
      <c r="H4056" s="6">
        <v>2</v>
      </c>
      <c r="I4056" s="6" t="s">
        <v>297</v>
      </c>
      <c r="J4056" s="6">
        <v>2</v>
      </c>
      <c r="K4056" s="6" t="s">
        <v>252</v>
      </c>
      <c r="L4056" s="8">
        <v>6</v>
      </c>
      <c r="M4056" s="6" t="s">
        <v>297</v>
      </c>
      <c r="N4056" s="6" t="s">
        <v>3786</v>
      </c>
      <c r="R4056" s="6" t="str">
        <f t="shared" si="63"/>
        <v>34340Xã An Châu22</v>
      </c>
    </row>
    <row r="4057" spans="1:18">
      <c r="A4057" s="6">
        <v>4056</v>
      </c>
      <c r="B4057" s="6">
        <v>34</v>
      </c>
      <c r="C4057" s="6" t="s">
        <v>3783</v>
      </c>
      <c r="D4057" s="6">
        <v>340</v>
      </c>
      <c r="E4057" s="6" t="s">
        <v>3845</v>
      </c>
      <c r="F4057" s="6">
        <v>12703</v>
      </c>
      <c r="G4057" s="6" t="s">
        <v>651</v>
      </c>
      <c r="H4057" s="6">
        <v>2</v>
      </c>
      <c r="I4057" s="6" t="s">
        <v>297</v>
      </c>
      <c r="J4057" s="6">
        <v>2</v>
      </c>
      <c r="K4057" s="6" t="s">
        <v>252</v>
      </c>
      <c r="L4057" s="8">
        <v>6</v>
      </c>
      <c r="M4057" s="6" t="s">
        <v>297</v>
      </c>
      <c r="N4057" s="6" t="s">
        <v>3786</v>
      </c>
      <c r="R4057" s="6" t="str">
        <f t="shared" si="63"/>
        <v>34340Xã Đông Sơn22</v>
      </c>
    </row>
    <row r="4058" spans="1:18">
      <c r="A4058" s="6">
        <v>4057</v>
      </c>
      <c r="B4058" s="6">
        <v>34</v>
      </c>
      <c r="C4058" s="6" t="s">
        <v>3783</v>
      </c>
      <c r="D4058" s="6">
        <v>340</v>
      </c>
      <c r="E4058" s="6" t="s">
        <v>3845</v>
      </c>
      <c r="F4058" s="6">
        <v>12706</v>
      </c>
      <c r="G4058" s="6" t="s">
        <v>3850</v>
      </c>
      <c r="H4058" s="6">
        <v>2</v>
      </c>
      <c r="I4058" s="6" t="s">
        <v>297</v>
      </c>
      <c r="J4058" s="6">
        <v>2</v>
      </c>
      <c r="K4058" s="6" t="s">
        <v>252</v>
      </c>
      <c r="L4058" s="8">
        <v>6</v>
      </c>
      <c r="M4058" s="6" t="s">
        <v>297</v>
      </c>
      <c r="N4058" s="6" t="s">
        <v>3786</v>
      </c>
      <c r="R4058" s="6" t="str">
        <f t="shared" si="63"/>
        <v>34340Xã Đông Cường22</v>
      </c>
    </row>
    <row r="4059" spans="1:18">
      <c r="A4059" s="6">
        <v>4058</v>
      </c>
      <c r="B4059" s="6">
        <v>34</v>
      </c>
      <c r="C4059" s="6" t="s">
        <v>3783</v>
      </c>
      <c r="D4059" s="6">
        <v>340</v>
      </c>
      <c r="E4059" s="6" t="s">
        <v>3845</v>
      </c>
      <c r="F4059" s="6">
        <v>12709</v>
      </c>
      <c r="G4059" s="6" t="s">
        <v>1390</v>
      </c>
      <c r="H4059" s="6">
        <v>2</v>
      </c>
      <c r="I4059" s="6" t="s">
        <v>297</v>
      </c>
      <c r="J4059" s="6">
        <v>2</v>
      </c>
      <c r="K4059" s="6" t="s">
        <v>252</v>
      </c>
      <c r="L4059" s="8">
        <v>6</v>
      </c>
      <c r="M4059" s="6" t="s">
        <v>297</v>
      </c>
      <c r="N4059" s="6" t="s">
        <v>3786</v>
      </c>
      <c r="R4059" s="6" t="str">
        <f t="shared" si="63"/>
        <v>34340Xã Phú Lương22</v>
      </c>
    </row>
    <row r="4060" spans="1:18">
      <c r="A4060" s="6">
        <v>4059</v>
      </c>
      <c r="B4060" s="6">
        <v>34</v>
      </c>
      <c r="C4060" s="6" t="s">
        <v>3783</v>
      </c>
      <c r="D4060" s="6">
        <v>340</v>
      </c>
      <c r="E4060" s="6" t="s">
        <v>3845</v>
      </c>
      <c r="F4060" s="6">
        <v>12712</v>
      </c>
      <c r="G4060" s="6" t="s">
        <v>478</v>
      </c>
      <c r="H4060" s="6">
        <v>2</v>
      </c>
      <c r="I4060" s="6" t="s">
        <v>297</v>
      </c>
      <c r="J4060" s="6">
        <v>2</v>
      </c>
      <c r="K4060" s="6" t="s">
        <v>252</v>
      </c>
      <c r="L4060" s="8">
        <v>6</v>
      </c>
      <c r="M4060" s="6" t="s">
        <v>297</v>
      </c>
      <c r="N4060" s="6" t="s">
        <v>3786</v>
      </c>
      <c r="R4060" s="6" t="str">
        <f t="shared" si="63"/>
        <v>34340Xã Mê Linh22</v>
      </c>
    </row>
    <row r="4061" spans="1:18">
      <c r="A4061" s="6">
        <v>4060</v>
      </c>
      <c r="B4061" s="6">
        <v>34</v>
      </c>
      <c r="C4061" s="6" t="s">
        <v>3783</v>
      </c>
      <c r="D4061" s="6">
        <v>340</v>
      </c>
      <c r="E4061" s="6" t="s">
        <v>3845</v>
      </c>
      <c r="F4061" s="6">
        <v>12715</v>
      </c>
      <c r="G4061" s="6" t="s">
        <v>3851</v>
      </c>
      <c r="H4061" s="6">
        <v>2</v>
      </c>
      <c r="I4061" s="6" t="s">
        <v>297</v>
      </c>
      <c r="J4061" s="6">
        <v>2</v>
      </c>
      <c r="K4061" s="6" t="s">
        <v>252</v>
      </c>
      <c r="L4061" s="8">
        <v>6</v>
      </c>
      <c r="M4061" s="6" t="s">
        <v>297</v>
      </c>
      <c r="N4061" s="6" t="s">
        <v>3786</v>
      </c>
      <c r="R4061" s="6" t="str">
        <f t="shared" si="63"/>
        <v>34340Xã Lô Giang22</v>
      </c>
    </row>
    <row r="4062" spans="1:18">
      <c r="A4062" s="6">
        <v>4061</v>
      </c>
      <c r="B4062" s="6">
        <v>34</v>
      </c>
      <c r="C4062" s="6" t="s">
        <v>3783</v>
      </c>
      <c r="D4062" s="6">
        <v>340</v>
      </c>
      <c r="E4062" s="6" t="s">
        <v>3845</v>
      </c>
      <c r="F4062" s="6">
        <v>12718</v>
      </c>
      <c r="G4062" s="6" t="s">
        <v>600</v>
      </c>
      <c r="H4062" s="6">
        <v>2</v>
      </c>
      <c r="I4062" s="6" t="s">
        <v>297</v>
      </c>
      <c r="J4062" s="6">
        <v>2</v>
      </c>
      <c r="K4062" s="6" t="s">
        <v>252</v>
      </c>
      <c r="L4062" s="8">
        <v>6</v>
      </c>
      <c r="M4062" s="6" t="s">
        <v>297</v>
      </c>
      <c r="N4062" s="6" t="s">
        <v>3786</v>
      </c>
      <c r="R4062" s="6" t="str">
        <f t="shared" si="63"/>
        <v>34340Xã Đông La22</v>
      </c>
    </row>
    <row r="4063" spans="1:18">
      <c r="A4063" s="6">
        <v>4062</v>
      </c>
      <c r="B4063" s="6">
        <v>34</v>
      </c>
      <c r="C4063" s="6" t="s">
        <v>3783</v>
      </c>
      <c r="D4063" s="6">
        <v>340</v>
      </c>
      <c r="E4063" s="6" t="s">
        <v>3845</v>
      </c>
      <c r="F4063" s="6">
        <v>12721</v>
      </c>
      <c r="G4063" s="6" t="s">
        <v>755</v>
      </c>
      <c r="H4063" s="6">
        <v>2</v>
      </c>
      <c r="I4063" s="6" t="s">
        <v>297</v>
      </c>
      <c r="J4063" s="6">
        <v>2</v>
      </c>
      <c r="K4063" s="6" t="s">
        <v>252</v>
      </c>
      <c r="L4063" s="8">
        <v>6</v>
      </c>
      <c r="M4063" s="6" t="s">
        <v>297</v>
      </c>
      <c r="N4063" s="6" t="s">
        <v>3786</v>
      </c>
      <c r="R4063" s="6" t="str">
        <f t="shared" si="63"/>
        <v>34340Xã Minh Tân22</v>
      </c>
    </row>
    <row r="4064" spans="1:18">
      <c r="A4064" s="6">
        <v>4063</v>
      </c>
      <c r="B4064" s="6">
        <v>34</v>
      </c>
      <c r="C4064" s="6" t="s">
        <v>3783</v>
      </c>
      <c r="D4064" s="6">
        <v>340</v>
      </c>
      <c r="E4064" s="6" t="s">
        <v>3845</v>
      </c>
      <c r="F4064" s="6">
        <v>12724</v>
      </c>
      <c r="G4064" s="6" t="s">
        <v>2714</v>
      </c>
      <c r="H4064" s="6">
        <v>2</v>
      </c>
      <c r="I4064" s="6" t="s">
        <v>297</v>
      </c>
      <c r="J4064" s="6">
        <v>2</v>
      </c>
      <c r="K4064" s="6" t="s">
        <v>252</v>
      </c>
      <c r="L4064" s="8">
        <v>6</v>
      </c>
      <c r="M4064" s="6" t="s">
        <v>297</v>
      </c>
      <c r="N4064" s="6" t="s">
        <v>3786</v>
      </c>
      <c r="R4064" s="6" t="str">
        <f t="shared" si="63"/>
        <v>34340Xã Đông Xá22</v>
      </c>
    </row>
    <row r="4065" spans="1:18">
      <c r="A4065" s="6">
        <v>4064</v>
      </c>
      <c r="B4065" s="6">
        <v>34</v>
      </c>
      <c r="C4065" s="6" t="s">
        <v>3783</v>
      </c>
      <c r="D4065" s="6">
        <v>340</v>
      </c>
      <c r="E4065" s="6" t="s">
        <v>3845</v>
      </c>
      <c r="F4065" s="6">
        <v>12727</v>
      </c>
      <c r="G4065" s="6" t="s">
        <v>719</v>
      </c>
      <c r="H4065" s="6">
        <v>2</v>
      </c>
      <c r="I4065" s="6" t="s">
        <v>297</v>
      </c>
      <c r="J4065" s="6">
        <v>2</v>
      </c>
      <c r="K4065" s="6" t="s">
        <v>252</v>
      </c>
      <c r="L4065" s="8">
        <v>6</v>
      </c>
      <c r="M4065" s="6" t="s">
        <v>297</v>
      </c>
      <c r="N4065" s="6" t="s">
        <v>3786</v>
      </c>
      <c r="R4065" s="6" t="str">
        <f t="shared" si="63"/>
        <v>34340Xã Chương Dương22</v>
      </c>
    </row>
    <row r="4066" spans="1:18">
      <c r="A4066" s="6">
        <v>4065</v>
      </c>
      <c r="B4066" s="6">
        <v>34</v>
      </c>
      <c r="C4066" s="6" t="s">
        <v>3783</v>
      </c>
      <c r="D4066" s="6">
        <v>340</v>
      </c>
      <c r="E4066" s="6" t="s">
        <v>3845</v>
      </c>
      <c r="F4066" s="6">
        <v>12730</v>
      </c>
      <c r="G4066" s="6" t="s">
        <v>3852</v>
      </c>
      <c r="H4066" s="6">
        <v>2</v>
      </c>
      <c r="I4066" s="6" t="s">
        <v>297</v>
      </c>
      <c r="J4066" s="6">
        <v>2</v>
      </c>
      <c r="K4066" s="6" t="s">
        <v>252</v>
      </c>
      <c r="L4066" s="8">
        <v>6</v>
      </c>
      <c r="M4066" s="6" t="s">
        <v>297</v>
      </c>
      <c r="N4066" s="6" t="s">
        <v>3786</v>
      </c>
      <c r="R4066" s="6" t="str">
        <f t="shared" si="63"/>
        <v>34340Xã Nguyên Xá22</v>
      </c>
    </row>
    <row r="4067" spans="1:18">
      <c r="A4067" s="6">
        <v>4066</v>
      </c>
      <c r="B4067" s="6">
        <v>34</v>
      </c>
      <c r="C4067" s="6" t="s">
        <v>3783</v>
      </c>
      <c r="D4067" s="6">
        <v>340</v>
      </c>
      <c r="E4067" s="6" t="s">
        <v>3845</v>
      </c>
      <c r="F4067" s="6">
        <v>12733</v>
      </c>
      <c r="G4067" s="6" t="s">
        <v>1081</v>
      </c>
      <c r="H4067" s="6">
        <v>2</v>
      </c>
      <c r="I4067" s="6" t="s">
        <v>297</v>
      </c>
      <c r="J4067" s="6">
        <v>2</v>
      </c>
      <c r="K4067" s="6" t="s">
        <v>252</v>
      </c>
      <c r="L4067" s="8">
        <v>6</v>
      </c>
      <c r="M4067" s="6" t="s">
        <v>297</v>
      </c>
      <c r="N4067" s="6" t="s">
        <v>3786</v>
      </c>
      <c r="R4067" s="6" t="str">
        <f t="shared" si="63"/>
        <v>34340Xã Phong Châu22</v>
      </c>
    </row>
    <row r="4068" spans="1:18">
      <c r="A4068" s="6">
        <v>4067</v>
      </c>
      <c r="B4068" s="6">
        <v>34</v>
      </c>
      <c r="C4068" s="6" t="s">
        <v>3783</v>
      </c>
      <c r="D4068" s="6">
        <v>340</v>
      </c>
      <c r="E4068" s="6" t="s">
        <v>3845</v>
      </c>
      <c r="F4068" s="6">
        <v>12736</v>
      </c>
      <c r="G4068" s="6" t="s">
        <v>805</v>
      </c>
      <c r="H4068" s="6">
        <v>2</v>
      </c>
      <c r="I4068" s="6" t="s">
        <v>297</v>
      </c>
      <c r="J4068" s="6">
        <v>2</v>
      </c>
      <c r="K4068" s="6" t="s">
        <v>252</v>
      </c>
      <c r="L4068" s="8">
        <v>6</v>
      </c>
      <c r="M4068" s="6" t="s">
        <v>297</v>
      </c>
      <c r="N4068" s="6" t="s">
        <v>3786</v>
      </c>
      <c r="R4068" s="6" t="str">
        <f t="shared" si="63"/>
        <v>34340Xã Hợp Tiến22</v>
      </c>
    </row>
    <row r="4069" spans="1:18">
      <c r="A4069" s="6">
        <v>4068</v>
      </c>
      <c r="B4069" s="6">
        <v>34</v>
      </c>
      <c r="C4069" s="6" t="s">
        <v>3783</v>
      </c>
      <c r="D4069" s="6">
        <v>340</v>
      </c>
      <c r="E4069" s="6" t="s">
        <v>3845</v>
      </c>
      <c r="F4069" s="6">
        <v>12739</v>
      </c>
      <c r="G4069" s="6" t="s">
        <v>1123</v>
      </c>
      <c r="H4069" s="6">
        <v>2</v>
      </c>
      <c r="I4069" s="6" t="s">
        <v>297</v>
      </c>
      <c r="J4069" s="6">
        <v>2</v>
      </c>
      <c r="K4069" s="6" t="s">
        <v>252</v>
      </c>
      <c r="L4069" s="8">
        <v>6</v>
      </c>
      <c r="M4069" s="6" t="s">
        <v>297</v>
      </c>
      <c r="N4069" s="6" t="s">
        <v>3786</v>
      </c>
      <c r="R4069" s="6" t="str">
        <f t="shared" si="63"/>
        <v>34340Xã Hồng Việt22</v>
      </c>
    </row>
    <row r="4070" spans="1:18">
      <c r="A4070" s="6">
        <v>4069</v>
      </c>
      <c r="B4070" s="6">
        <v>34</v>
      </c>
      <c r="C4070" s="6" t="s">
        <v>3783</v>
      </c>
      <c r="D4070" s="6">
        <v>340</v>
      </c>
      <c r="E4070" s="6" t="s">
        <v>3845</v>
      </c>
      <c r="F4070" s="6">
        <v>12745</v>
      </c>
      <c r="G4070" s="6" t="s">
        <v>3853</v>
      </c>
      <c r="H4070" s="6">
        <v>2</v>
      </c>
      <c r="I4070" s="6" t="s">
        <v>297</v>
      </c>
      <c r="J4070" s="6">
        <v>2</v>
      </c>
      <c r="K4070" s="6" t="s">
        <v>252</v>
      </c>
      <c r="L4070" s="8">
        <v>6</v>
      </c>
      <c r="M4070" s="6" t="s">
        <v>297</v>
      </c>
      <c r="N4070" s="6" t="s">
        <v>3786</v>
      </c>
      <c r="R4070" s="6" t="str">
        <f t="shared" si="63"/>
        <v>34340Xã Hà Giang22</v>
      </c>
    </row>
    <row r="4071" spans="1:18">
      <c r="A4071" s="6">
        <v>4070</v>
      </c>
      <c r="B4071" s="6">
        <v>34</v>
      </c>
      <c r="C4071" s="6" t="s">
        <v>3783</v>
      </c>
      <c r="D4071" s="6">
        <v>340</v>
      </c>
      <c r="E4071" s="6" t="s">
        <v>3845</v>
      </c>
      <c r="F4071" s="6">
        <v>12748</v>
      </c>
      <c r="G4071" s="6" t="s">
        <v>3854</v>
      </c>
      <c r="H4071" s="6">
        <v>2</v>
      </c>
      <c r="I4071" s="6" t="s">
        <v>297</v>
      </c>
      <c r="J4071" s="6">
        <v>2</v>
      </c>
      <c r="K4071" s="6" t="s">
        <v>252</v>
      </c>
      <c r="L4071" s="8">
        <v>6</v>
      </c>
      <c r="M4071" s="6" t="s">
        <v>297</v>
      </c>
      <c r="N4071" s="6" t="s">
        <v>3786</v>
      </c>
      <c r="R4071" s="6" t="str">
        <f t="shared" si="63"/>
        <v>34340Xã Đông Kinh22</v>
      </c>
    </row>
    <row r="4072" spans="1:18">
      <c r="A4072" s="6">
        <v>4071</v>
      </c>
      <c r="B4072" s="6">
        <v>34</v>
      </c>
      <c r="C4072" s="6" t="s">
        <v>3783</v>
      </c>
      <c r="D4072" s="6">
        <v>340</v>
      </c>
      <c r="E4072" s="6" t="s">
        <v>3845</v>
      </c>
      <c r="F4072" s="6">
        <v>12751</v>
      </c>
      <c r="G4072" s="6" t="s">
        <v>3855</v>
      </c>
      <c r="H4072" s="6">
        <v>2</v>
      </c>
      <c r="I4072" s="6" t="s">
        <v>297</v>
      </c>
      <c r="J4072" s="6">
        <v>2</v>
      </c>
      <c r="K4072" s="6" t="s">
        <v>252</v>
      </c>
      <c r="L4072" s="8">
        <v>6</v>
      </c>
      <c r="M4072" s="6" t="s">
        <v>297</v>
      </c>
      <c r="N4072" s="6" t="s">
        <v>3786</v>
      </c>
      <c r="R4072" s="6" t="str">
        <f t="shared" si="63"/>
        <v>34340Xã Đông Hợp22</v>
      </c>
    </row>
    <row r="4073" spans="1:18">
      <c r="A4073" s="6">
        <v>4072</v>
      </c>
      <c r="B4073" s="6">
        <v>34</v>
      </c>
      <c r="C4073" s="6" t="s">
        <v>3783</v>
      </c>
      <c r="D4073" s="6">
        <v>340</v>
      </c>
      <c r="E4073" s="6" t="s">
        <v>3845</v>
      </c>
      <c r="F4073" s="6">
        <v>12754</v>
      </c>
      <c r="G4073" s="6" t="s">
        <v>3407</v>
      </c>
      <c r="H4073" s="6">
        <v>2</v>
      </c>
      <c r="I4073" s="6" t="s">
        <v>297</v>
      </c>
      <c r="J4073" s="6">
        <v>2</v>
      </c>
      <c r="K4073" s="6" t="s">
        <v>252</v>
      </c>
      <c r="L4073" s="8">
        <v>6</v>
      </c>
      <c r="M4073" s="6" t="s">
        <v>297</v>
      </c>
      <c r="N4073" s="6" t="s">
        <v>3786</v>
      </c>
      <c r="R4073" s="6" t="str">
        <f t="shared" si="63"/>
        <v>34340Xã Thăng Long22</v>
      </c>
    </row>
    <row r="4074" spans="1:18">
      <c r="A4074" s="6">
        <v>4073</v>
      </c>
      <c r="B4074" s="6">
        <v>34</v>
      </c>
      <c r="C4074" s="6" t="s">
        <v>3783</v>
      </c>
      <c r="D4074" s="6">
        <v>340</v>
      </c>
      <c r="E4074" s="6" t="s">
        <v>3845</v>
      </c>
      <c r="F4074" s="6">
        <v>12757</v>
      </c>
      <c r="G4074" s="6" t="s">
        <v>3856</v>
      </c>
      <c r="H4074" s="6">
        <v>2</v>
      </c>
      <c r="I4074" s="6" t="s">
        <v>297</v>
      </c>
      <c r="J4074" s="6">
        <v>2</v>
      </c>
      <c r="K4074" s="6" t="s">
        <v>252</v>
      </c>
      <c r="L4074" s="8">
        <v>6</v>
      </c>
      <c r="M4074" s="6" t="s">
        <v>297</v>
      </c>
      <c r="N4074" s="6" t="s">
        <v>3786</v>
      </c>
      <c r="R4074" s="6" t="str">
        <f t="shared" si="63"/>
        <v>34340Xã Đông Các22</v>
      </c>
    </row>
    <row r="4075" spans="1:18">
      <c r="A4075" s="6">
        <v>4074</v>
      </c>
      <c r="B4075" s="6">
        <v>34</v>
      </c>
      <c r="C4075" s="6" t="s">
        <v>3783</v>
      </c>
      <c r="D4075" s="6">
        <v>340</v>
      </c>
      <c r="E4075" s="6" t="s">
        <v>3845</v>
      </c>
      <c r="F4075" s="6">
        <v>12760</v>
      </c>
      <c r="G4075" s="6" t="s">
        <v>523</v>
      </c>
      <c r="H4075" s="6">
        <v>2</v>
      </c>
      <c r="I4075" s="6" t="s">
        <v>297</v>
      </c>
      <c r="J4075" s="6">
        <v>2</v>
      </c>
      <c r="K4075" s="6" t="s">
        <v>252</v>
      </c>
      <c r="L4075" s="8">
        <v>6</v>
      </c>
      <c r="M4075" s="6" t="s">
        <v>297</v>
      </c>
      <c r="N4075" s="6" t="s">
        <v>3786</v>
      </c>
      <c r="R4075" s="6" t="str">
        <f t="shared" si="63"/>
        <v>34340Xã Phú Châu22</v>
      </c>
    </row>
    <row r="4076" spans="1:18">
      <c r="A4076" s="6">
        <v>4075</v>
      </c>
      <c r="B4076" s="6">
        <v>34</v>
      </c>
      <c r="C4076" s="6" t="s">
        <v>3783</v>
      </c>
      <c r="D4076" s="6">
        <v>340</v>
      </c>
      <c r="E4076" s="6" t="s">
        <v>3845</v>
      </c>
      <c r="F4076" s="6">
        <v>12763</v>
      </c>
      <c r="G4076" s="6" t="s">
        <v>3009</v>
      </c>
      <c r="H4076" s="6">
        <v>2</v>
      </c>
      <c r="I4076" s="6" t="s">
        <v>297</v>
      </c>
      <c r="J4076" s="6">
        <v>2</v>
      </c>
      <c r="K4076" s="6" t="s">
        <v>252</v>
      </c>
      <c r="L4076" s="8">
        <v>6</v>
      </c>
      <c r="M4076" s="6" t="s">
        <v>297</v>
      </c>
      <c r="N4076" s="6" t="s">
        <v>3786</v>
      </c>
      <c r="R4076" s="6" t="str">
        <f t="shared" si="63"/>
        <v>34340Xã Liên Hoa22</v>
      </c>
    </row>
    <row r="4077" spans="1:18">
      <c r="A4077" s="6">
        <v>4076</v>
      </c>
      <c r="B4077" s="6">
        <v>34</v>
      </c>
      <c r="C4077" s="6" t="s">
        <v>3783</v>
      </c>
      <c r="D4077" s="6">
        <v>340</v>
      </c>
      <c r="E4077" s="6" t="s">
        <v>3845</v>
      </c>
      <c r="F4077" s="6">
        <v>12769</v>
      </c>
      <c r="G4077" s="6" t="s">
        <v>3857</v>
      </c>
      <c r="H4077" s="6">
        <v>2</v>
      </c>
      <c r="I4077" s="6" t="s">
        <v>297</v>
      </c>
      <c r="J4077" s="6">
        <v>2</v>
      </c>
      <c r="K4077" s="6" t="s">
        <v>252</v>
      </c>
      <c r="L4077" s="8">
        <v>6</v>
      </c>
      <c r="M4077" s="6" t="s">
        <v>297</v>
      </c>
      <c r="N4077" s="6" t="s">
        <v>3786</v>
      </c>
      <c r="R4077" s="6" t="str">
        <f t="shared" si="63"/>
        <v>34340Xã Đông Tân22</v>
      </c>
    </row>
    <row r="4078" spans="1:18">
      <c r="A4078" s="6">
        <v>4077</v>
      </c>
      <c r="B4078" s="6">
        <v>34</v>
      </c>
      <c r="C4078" s="6" t="s">
        <v>3783</v>
      </c>
      <c r="D4078" s="6">
        <v>340</v>
      </c>
      <c r="E4078" s="6" t="s">
        <v>3845</v>
      </c>
      <c r="F4078" s="6">
        <v>12772</v>
      </c>
      <c r="G4078" s="6" t="s">
        <v>3858</v>
      </c>
      <c r="H4078" s="6">
        <v>2</v>
      </c>
      <c r="I4078" s="6" t="s">
        <v>297</v>
      </c>
      <c r="J4078" s="6">
        <v>2</v>
      </c>
      <c r="K4078" s="6" t="s">
        <v>252</v>
      </c>
      <c r="L4078" s="8">
        <v>6</v>
      </c>
      <c r="M4078" s="6" t="s">
        <v>297</v>
      </c>
      <c r="N4078" s="6" t="s">
        <v>3786</v>
      </c>
      <c r="R4078" s="6" t="str">
        <f t="shared" si="63"/>
        <v>34340Xã Đông Vinh22</v>
      </c>
    </row>
    <row r="4079" spans="1:18">
      <c r="A4079" s="6">
        <v>4078</v>
      </c>
      <c r="B4079" s="6">
        <v>34</v>
      </c>
      <c r="C4079" s="6" t="s">
        <v>3783</v>
      </c>
      <c r="D4079" s="6">
        <v>340</v>
      </c>
      <c r="E4079" s="6" t="s">
        <v>3845</v>
      </c>
      <c r="F4079" s="6">
        <v>12775</v>
      </c>
      <c r="G4079" s="6" t="s">
        <v>3859</v>
      </c>
      <c r="H4079" s="6">
        <v>2</v>
      </c>
      <c r="I4079" s="6" t="s">
        <v>297</v>
      </c>
      <c r="J4079" s="6">
        <v>2</v>
      </c>
      <c r="K4079" s="6" t="s">
        <v>252</v>
      </c>
      <c r="L4079" s="8">
        <v>6</v>
      </c>
      <c r="M4079" s="6" t="s">
        <v>297</v>
      </c>
      <c r="N4079" s="6" t="s">
        <v>3786</v>
      </c>
      <c r="R4079" s="6" t="str">
        <f t="shared" si="63"/>
        <v>34340Xã Đông Động22</v>
      </c>
    </row>
    <row r="4080" spans="1:18">
      <c r="A4080" s="6">
        <v>4079</v>
      </c>
      <c r="B4080" s="6">
        <v>34</v>
      </c>
      <c r="C4080" s="6" t="s">
        <v>3783</v>
      </c>
      <c r="D4080" s="6">
        <v>340</v>
      </c>
      <c r="E4080" s="6" t="s">
        <v>3845</v>
      </c>
      <c r="F4080" s="6">
        <v>12778</v>
      </c>
      <c r="G4080" s="6" t="s">
        <v>3860</v>
      </c>
      <c r="H4080" s="6">
        <v>2</v>
      </c>
      <c r="I4080" s="6" t="s">
        <v>297</v>
      </c>
      <c r="J4080" s="6">
        <v>2</v>
      </c>
      <c r="K4080" s="6" t="s">
        <v>252</v>
      </c>
      <c r="L4080" s="8">
        <v>6</v>
      </c>
      <c r="M4080" s="6" t="s">
        <v>297</v>
      </c>
      <c r="N4080" s="6" t="s">
        <v>3786</v>
      </c>
      <c r="R4080" s="6" t="str">
        <f t="shared" si="63"/>
        <v>34340Xã Hồng Bạch22</v>
      </c>
    </row>
    <row r="4081" spans="1:18">
      <c r="A4081" s="6">
        <v>4080</v>
      </c>
      <c r="B4081" s="6">
        <v>34</v>
      </c>
      <c r="C4081" s="6" t="s">
        <v>3783</v>
      </c>
      <c r="D4081" s="6">
        <v>340</v>
      </c>
      <c r="E4081" s="6" t="s">
        <v>3845</v>
      </c>
      <c r="F4081" s="6">
        <v>12784</v>
      </c>
      <c r="G4081" s="6" t="s">
        <v>3861</v>
      </c>
      <c r="H4081" s="6">
        <v>2</v>
      </c>
      <c r="I4081" s="6" t="s">
        <v>297</v>
      </c>
      <c r="J4081" s="6">
        <v>2</v>
      </c>
      <c r="K4081" s="6" t="s">
        <v>252</v>
      </c>
      <c r="L4081" s="8">
        <v>6</v>
      </c>
      <c r="M4081" s="6" t="s">
        <v>297</v>
      </c>
      <c r="N4081" s="6" t="s">
        <v>3786</v>
      </c>
      <c r="R4081" s="6" t="str">
        <f t="shared" si="63"/>
        <v>34340Xã Trọng Quan22</v>
      </c>
    </row>
    <row r="4082" spans="1:18">
      <c r="A4082" s="6">
        <v>4081</v>
      </c>
      <c r="B4082" s="6">
        <v>34</v>
      </c>
      <c r="C4082" s="6" t="s">
        <v>3783</v>
      </c>
      <c r="D4082" s="6">
        <v>340</v>
      </c>
      <c r="E4082" s="6" t="s">
        <v>3845</v>
      </c>
      <c r="F4082" s="6">
        <v>12790</v>
      </c>
      <c r="G4082" s="6" t="s">
        <v>2849</v>
      </c>
      <c r="H4082" s="6">
        <v>2</v>
      </c>
      <c r="I4082" s="6" t="s">
        <v>297</v>
      </c>
      <c r="J4082" s="6">
        <v>2</v>
      </c>
      <c r="K4082" s="6" t="s">
        <v>252</v>
      </c>
      <c r="L4082" s="8">
        <v>6</v>
      </c>
      <c r="M4082" s="6" t="s">
        <v>297</v>
      </c>
      <c r="N4082" s="6" t="s">
        <v>3786</v>
      </c>
      <c r="R4082" s="6" t="str">
        <f t="shared" si="63"/>
        <v>34340Xã Hồng Giang22</v>
      </c>
    </row>
    <row r="4083" spans="1:18">
      <c r="A4083" s="6">
        <v>4082</v>
      </c>
      <c r="B4083" s="6">
        <v>34</v>
      </c>
      <c r="C4083" s="6" t="s">
        <v>3783</v>
      </c>
      <c r="D4083" s="6">
        <v>340</v>
      </c>
      <c r="E4083" s="6" t="s">
        <v>3845</v>
      </c>
      <c r="F4083" s="6">
        <v>12793</v>
      </c>
      <c r="G4083" s="6" t="s">
        <v>2583</v>
      </c>
      <c r="H4083" s="6">
        <v>2</v>
      </c>
      <c r="I4083" s="6" t="s">
        <v>297</v>
      </c>
      <c r="J4083" s="6">
        <v>2</v>
      </c>
      <c r="K4083" s="6" t="s">
        <v>252</v>
      </c>
      <c r="L4083" s="8">
        <v>6</v>
      </c>
      <c r="M4083" s="6" t="s">
        <v>297</v>
      </c>
      <c r="N4083" s="6" t="s">
        <v>3786</v>
      </c>
      <c r="R4083" s="6" t="str">
        <f t="shared" si="63"/>
        <v>34340Xã Đông Quan22</v>
      </c>
    </row>
    <row r="4084" spans="1:18">
      <c r="A4084" s="6">
        <v>4083</v>
      </c>
      <c r="B4084" s="6">
        <v>34</v>
      </c>
      <c r="C4084" s="6" t="s">
        <v>3783</v>
      </c>
      <c r="D4084" s="6">
        <v>340</v>
      </c>
      <c r="E4084" s="6" t="s">
        <v>3845</v>
      </c>
      <c r="F4084" s="6">
        <v>12796</v>
      </c>
      <c r="G4084" s="6" t="s">
        <v>533</v>
      </c>
      <c r="H4084" s="6">
        <v>2</v>
      </c>
      <c r="I4084" s="6" t="s">
        <v>297</v>
      </c>
      <c r="J4084" s="6">
        <v>2</v>
      </c>
      <c r="K4084" s="6" t="s">
        <v>252</v>
      </c>
      <c r="L4084" s="8">
        <v>6</v>
      </c>
      <c r="M4084" s="6" t="s">
        <v>297</v>
      </c>
      <c r="N4084" s="6" t="s">
        <v>3786</v>
      </c>
      <c r="R4084" s="6" t="str">
        <f t="shared" si="63"/>
        <v>34340Xã Đông Quang22</v>
      </c>
    </row>
    <row r="4085" spans="1:18">
      <c r="A4085" s="6">
        <v>4084</v>
      </c>
      <c r="B4085" s="6">
        <v>34</v>
      </c>
      <c r="C4085" s="6" t="s">
        <v>3783</v>
      </c>
      <c r="D4085" s="6">
        <v>340</v>
      </c>
      <c r="E4085" s="6" t="s">
        <v>3845</v>
      </c>
      <c r="F4085" s="6">
        <v>12799</v>
      </c>
      <c r="G4085" s="6" t="s">
        <v>380</v>
      </c>
      <c r="H4085" s="6">
        <v>2</v>
      </c>
      <c r="I4085" s="6" t="s">
        <v>297</v>
      </c>
      <c r="J4085" s="6">
        <v>2</v>
      </c>
      <c r="K4085" s="6" t="s">
        <v>252</v>
      </c>
      <c r="L4085" s="8">
        <v>6</v>
      </c>
      <c r="M4085" s="6" t="s">
        <v>297</v>
      </c>
      <c r="N4085" s="6" t="s">
        <v>3786</v>
      </c>
      <c r="R4085" s="6" t="str">
        <f t="shared" si="63"/>
        <v>34340Xã Đông Xuân22</v>
      </c>
    </row>
    <row r="4086" spans="1:18">
      <c r="A4086" s="6">
        <v>4085</v>
      </c>
      <c r="B4086" s="6">
        <v>34</v>
      </c>
      <c r="C4086" s="6" t="s">
        <v>3783</v>
      </c>
      <c r="D4086" s="6">
        <v>340</v>
      </c>
      <c r="E4086" s="6" t="s">
        <v>3845</v>
      </c>
      <c r="F4086" s="6">
        <v>12802</v>
      </c>
      <c r="G4086" s="6" t="s">
        <v>3862</v>
      </c>
      <c r="H4086" s="6">
        <v>2</v>
      </c>
      <c r="I4086" s="6" t="s">
        <v>297</v>
      </c>
      <c r="J4086" s="6">
        <v>2</v>
      </c>
      <c r="K4086" s="6" t="s">
        <v>252</v>
      </c>
      <c r="L4086" s="8">
        <v>6</v>
      </c>
      <c r="M4086" s="6" t="s">
        <v>297</v>
      </c>
      <c r="N4086" s="6" t="s">
        <v>3786</v>
      </c>
      <c r="R4086" s="6" t="str">
        <f t="shared" si="63"/>
        <v>34340Xã Đông Á22</v>
      </c>
    </row>
    <row r="4087" spans="1:18">
      <c r="A4087" s="6">
        <v>4086</v>
      </c>
      <c r="B4087" s="6">
        <v>34</v>
      </c>
      <c r="C4087" s="6" t="s">
        <v>3783</v>
      </c>
      <c r="D4087" s="6">
        <v>340</v>
      </c>
      <c r="E4087" s="6" t="s">
        <v>3845</v>
      </c>
      <c r="F4087" s="6">
        <v>12808</v>
      </c>
      <c r="G4087" s="6" t="s">
        <v>3863</v>
      </c>
      <c r="H4087" s="6">
        <v>2</v>
      </c>
      <c r="I4087" s="6" t="s">
        <v>297</v>
      </c>
      <c r="J4087" s="6">
        <v>2</v>
      </c>
      <c r="K4087" s="6" t="s">
        <v>252</v>
      </c>
      <c r="L4087" s="8">
        <v>6</v>
      </c>
      <c r="M4087" s="6" t="s">
        <v>297</v>
      </c>
      <c r="N4087" s="6" t="s">
        <v>3786</v>
      </c>
      <c r="R4087" s="6" t="str">
        <f t="shared" si="63"/>
        <v>34340Xã Đông Hoàng22</v>
      </c>
    </row>
    <row r="4088" spans="1:18">
      <c r="A4088" s="6">
        <v>4087</v>
      </c>
      <c r="B4088" s="6">
        <v>34</v>
      </c>
      <c r="C4088" s="6" t="s">
        <v>3783</v>
      </c>
      <c r="D4088" s="6">
        <v>340</v>
      </c>
      <c r="E4088" s="6" t="s">
        <v>3845</v>
      </c>
      <c r="F4088" s="6">
        <v>12811</v>
      </c>
      <c r="G4088" s="6" t="s">
        <v>3864</v>
      </c>
      <c r="H4088" s="6">
        <v>2</v>
      </c>
      <c r="I4088" s="6" t="s">
        <v>297</v>
      </c>
      <c r="J4088" s="6">
        <v>2</v>
      </c>
      <c r="K4088" s="6" t="s">
        <v>252</v>
      </c>
      <c r="L4088" s="8">
        <v>6</v>
      </c>
      <c r="M4088" s="6" t="s">
        <v>297</v>
      </c>
      <c r="N4088" s="6" t="s">
        <v>3786</v>
      </c>
      <c r="R4088" s="6" t="str">
        <f t="shared" si="63"/>
        <v>34340Xã Đông Dương22</v>
      </c>
    </row>
    <row r="4089" spans="1:18">
      <c r="A4089" s="6">
        <v>4088</v>
      </c>
      <c r="B4089" s="6">
        <v>34</v>
      </c>
      <c r="C4089" s="6" t="s">
        <v>3783</v>
      </c>
      <c r="D4089" s="6">
        <v>340</v>
      </c>
      <c r="E4089" s="6" t="s">
        <v>3845</v>
      </c>
      <c r="F4089" s="6">
        <v>12823</v>
      </c>
      <c r="G4089" s="6" t="s">
        <v>367</v>
      </c>
      <c r="H4089" s="6">
        <v>2</v>
      </c>
      <c r="I4089" s="6" t="s">
        <v>297</v>
      </c>
      <c r="J4089" s="6">
        <v>2</v>
      </c>
      <c r="K4089" s="6" t="s">
        <v>252</v>
      </c>
      <c r="L4089" s="8">
        <v>6</v>
      </c>
      <c r="M4089" s="6" t="s">
        <v>297</v>
      </c>
      <c r="N4089" s="6" t="s">
        <v>3786</v>
      </c>
      <c r="R4089" s="6" t="str">
        <f t="shared" si="63"/>
        <v>34340Xã Minh Phú22</v>
      </c>
    </row>
    <row r="4090" spans="1:18">
      <c r="A4090" s="6">
        <v>4089</v>
      </c>
      <c r="B4090" s="6">
        <v>34</v>
      </c>
      <c r="C4090" s="6" t="s">
        <v>3783</v>
      </c>
      <c r="D4090" s="6">
        <v>341</v>
      </c>
      <c r="E4090" s="6" t="s">
        <v>3865</v>
      </c>
      <c r="F4090" s="6">
        <v>12826</v>
      </c>
      <c r="G4090" s="6" t="s">
        <v>3866</v>
      </c>
      <c r="H4090" s="6">
        <v>1</v>
      </c>
      <c r="I4090" s="6" t="s">
        <v>251</v>
      </c>
      <c r="J4090" s="6">
        <v>2</v>
      </c>
      <c r="K4090" s="6" t="s">
        <v>252</v>
      </c>
      <c r="L4090" s="8">
        <v>5</v>
      </c>
      <c r="M4090" s="6" t="s">
        <v>251</v>
      </c>
      <c r="N4090" s="6" t="s">
        <v>3786</v>
      </c>
      <c r="R4090" s="6" t="str">
        <f t="shared" si="63"/>
        <v>34341Thị trấn Diêm Điền12</v>
      </c>
    </row>
    <row r="4091" spans="1:18">
      <c r="A4091" s="6">
        <v>4090</v>
      </c>
      <c r="B4091" s="6">
        <v>34</v>
      </c>
      <c r="C4091" s="6" t="s">
        <v>3783</v>
      </c>
      <c r="D4091" s="6">
        <v>341</v>
      </c>
      <c r="E4091" s="6" t="s">
        <v>3865</v>
      </c>
      <c r="F4091" s="6">
        <v>12832</v>
      </c>
      <c r="G4091" s="6" t="s">
        <v>3867</v>
      </c>
      <c r="H4091" s="6">
        <v>2</v>
      </c>
      <c r="I4091" s="6" t="s">
        <v>297</v>
      </c>
      <c r="J4091" s="6">
        <v>2</v>
      </c>
      <c r="K4091" s="6" t="s">
        <v>252</v>
      </c>
      <c r="L4091" s="8">
        <v>6</v>
      </c>
      <c r="M4091" s="6" t="s">
        <v>297</v>
      </c>
      <c r="N4091" s="6" t="s">
        <v>3786</v>
      </c>
      <c r="R4091" s="6" t="str">
        <f t="shared" si="63"/>
        <v>34341Xã Thụy Trường22</v>
      </c>
    </row>
    <row r="4092" spans="1:18">
      <c r="A4092" s="6">
        <v>4091</v>
      </c>
      <c r="B4092" s="6">
        <v>34</v>
      </c>
      <c r="C4092" s="6" t="s">
        <v>3783</v>
      </c>
      <c r="D4092" s="6">
        <v>341</v>
      </c>
      <c r="E4092" s="6" t="s">
        <v>3865</v>
      </c>
      <c r="F4092" s="6">
        <v>12841</v>
      </c>
      <c r="G4092" s="6" t="s">
        <v>3868</v>
      </c>
      <c r="H4092" s="6">
        <v>2</v>
      </c>
      <c r="I4092" s="6" t="s">
        <v>297</v>
      </c>
      <c r="J4092" s="6">
        <v>2</v>
      </c>
      <c r="K4092" s="6" t="s">
        <v>252</v>
      </c>
      <c r="L4092" s="8">
        <v>6</v>
      </c>
      <c r="M4092" s="6" t="s">
        <v>297</v>
      </c>
      <c r="N4092" s="6" t="s">
        <v>3786</v>
      </c>
      <c r="R4092" s="6" t="str">
        <f t="shared" si="63"/>
        <v>34341Xã Hồng Dũng22</v>
      </c>
    </row>
    <row r="4093" spans="1:18">
      <c r="A4093" s="6">
        <v>4092</v>
      </c>
      <c r="B4093" s="6">
        <v>34</v>
      </c>
      <c r="C4093" s="6" t="s">
        <v>3783</v>
      </c>
      <c r="D4093" s="6">
        <v>341</v>
      </c>
      <c r="E4093" s="6" t="s">
        <v>3865</v>
      </c>
      <c r="F4093" s="6">
        <v>12844</v>
      </c>
      <c r="G4093" s="6" t="s">
        <v>3869</v>
      </c>
      <c r="H4093" s="6">
        <v>2</v>
      </c>
      <c r="I4093" s="6" t="s">
        <v>297</v>
      </c>
      <c r="J4093" s="6">
        <v>2</v>
      </c>
      <c r="K4093" s="6" t="s">
        <v>252</v>
      </c>
      <c r="L4093" s="8">
        <v>6</v>
      </c>
      <c r="M4093" s="6" t="s">
        <v>297</v>
      </c>
      <c r="N4093" s="6" t="s">
        <v>3786</v>
      </c>
      <c r="R4093" s="6" t="str">
        <f t="shared" si="63"/>
        <v>34341Xã Thụy Quỳnh22</v>
      </c>
    </row>
    <row r="4094" spans="1:18">
      <c r="A4094" s="6">
        <v>4093</v>
      </c>
      <c r="B4094" s="6">
        <v>34</v>
      </c>
      <c r="C4094" s="6" t="s">
        <v>3783</v>
      </c>
      <c r="D4094" s="6">
        <v>341</v>
      </c>
      <c r="E4094" s="6" t="s">
        <v>3865</v>
      </c>
      <c r="F4094" s="6">
        <v>12847</v>
      </c>
      <c r="G4094" s="6" t="s">
        <v>3870</v>
      </c>
      <c r="H4094" s="6">
        <v>2</v>
      </c>
      <c r="I4094" s="6" t="s">
        <v>297</v>
      </c>
      <c r="J4094" s="6">
        <v>2</v>
      </c>
      <c r="K4094" s="6" t="s">
        <v>252</v>
      </c>
      <c r="L4094" s="8">
        <v>6</v>
      </c>
      <c r="M4094" s="6" t="s">
        <v>297</v>
      </c>
      <c r="N4094" s="6" t="s">
        <v>3786</v>
      </c>
      <c r="R4094" s="6" t="str">
        <f t="shared" si="63"/>
        <v>34341Xã An Tân22</v>
      </c>
    </row>
    <row r="4095" spans="1:18">
      <c r="A4095" s="6">
        <v>4094</v>
      </c>
      <c r="B4095" s="6">
        <v>34</v>
      </c>
      <c r="C4095" s="6" t="s">
        <v>3783</v>
      </c>
      <c r="D4095" s="6">
        <v>341</v>
      </c>
      <c r="E4095" s="6" t="s">
        <v>3865</v>
      </c>
      <c r="F4095" s="6">
        <v>12850</v>
      </c>
      <c r="G4095" s="6" t="s">
        <v>3871</v>
      </c>
      <c r="H4095" s="6">
        <v>2</v>
      </c>
      <c r="I4095" s="6" t="s">
        <v>297</v>
      </c>
      <c r="J4095" s="6">
        <v>2</v>
      </c>
      <c r="K4095" s="6" t="s">
        <v>252</v>
      </c>
      <c r="L4095" s="8">
        <v>6</v>
      </c>
      <c r="M4095" s="6" t="s">
        <v>297</v>
      </c>
      <c r="N4095" s="6" t="s">
        <v>3786</v>
      </c>
      <c r="R4095" s="6" t="str">
        <f t="shared" si="63"/>
        <v>34341Xã Thụy Ninh22</v>
      </c>
    </row>
    <row r="4096" spans="1:18">
      <c r="A4096" s="6">
        <v>4095</v>
      </c>
      <c r="B4096" s="6">
        <v>34</v>
      </c>
      <c r="C4096" s="6" t="s">
        <v>3783</v>
      </c>
      <c r="D4096" s="6">
        <v>341</v>
      </c>
      <c r="E4096" s="6" t="s">
        <v>3865</v>
      </c>
      <c r="F4096" s="6">
        <v>12853</v>
      </c>
      <c r="G4096" s="6" t="s">
        <v>3872</v>
      </c>
      <c r="H4096" s="6">
        <v>2</v>
      </c>
      <c r="I4096" s="6" t="s">
        <v>297</v>
      </c>
      <c r="J4096" s="6">
        <v>2</v>
      </c>
      <c r="K4096" s="6" t="s">
        <v>252</v>
      </c>
      <c r="L4096" s="8">
        <v>6</v>
      </c>
      <c r="M4096" s="6" t="s">
        <v>297</v>
      </c>
      <c r="N4096" s="6" t="s">
        <v>3786</v>
      </c>
      <c r="R4096" s="6" t="str">
        <f t="shared" si="63"/>
        <v>34341Xã Thụy Hưng22</v>
      </c>
    </row>
    <row r="4097" spans="1:18">
      <c r="A4097" s="6">
        <v>4096</v>
      </c>
      <c r="B4097" s="6">
        <v>34</v>
      </c>
      <c r="C4097" s="6" t="s">
        <v>3783</v>
      </c>
      <c r="D4097" s="6">
        <v>341</v>
      </c>
      <c r="E4097" s="6" t="s">
        <v>3865</v>
      </c>
      <c r="F4097" s="6">
        <v>12856</v>
      </c>
      <c r="G4097" s="6" t="s">
        <v>3873</v>
      </c>
      <c r="H4097" s="6">
        <v>2</v>
      </c>
      <c r="I4097" s="6" t="s">
        <v>297</v>
      </c>
      <c r="J4097" s="6">
        <v>2</v>
      </c>
      <c r="K4097" s="6" t="s">
        <v>252</v>
      </c>
      <c r="L4097" s="8">
        <v>6</v>
      </c>
      <c r="M4097" s="6" t="s">
        <v>297</v>
      </c>
      <c r="N4097" s="6" t="s">
        <v>3786</v>
      </c>
      <c r="R4097" s="6" t="str">
        <f t="shared" si="63"/>
        <v>34341Xã Thụy Việt22</v>
      </c>
    </row>
    <row r="4098" spans="1:18">
      <c r="A4098" s="6">
        <v>4097</v>
      </c>
      <c r="B4098" s="6">
        <v>34</v>
      </c>
      <c r="C4098" s="6" t="s">
        <v>3783</v>
      </c>
      <c r="D4098" s="6">
        <v>341</v>
      </c>
      <c r="E4098" s="6" t="s">
        <v>3865</v>
      </c>
      <c r="F4098" s="6">
        <v>12859</v>
      </c>
      <c r="G4098" s="6" t="s">
        <v>3874</v>
      </c>
      <c r="H4098" s="6">
        <v>2</v>
      </c>
      <c r="I4098" s="6" t="s">
        <v>297</v>
      </c>
      <c r="J4098" s="6">
        <v>2</v>
      </c>
      <c r="K4098" s="6" t="s">
        <v>252</v>
      </c>
      <c r="L4098" s="8">
        <v>6</v>
      </c>
      <c r="M4098" s="6" t="s">
        <v>297</v>
      </c>
      <c r="N4098" s="6" t="s">
        <v>3786</v>
      </c>
      <c r="R4098" s="6" t="str">
        <f t="shared" si="63"/>
        <v>34341Xã Thụy Văn22</v>
      </c>
    </row>
    <row r="4099" spans="1:18">
      <c r="A4099" s="6">
        <v>4098</v>
      </c>
      <c r="B4099" s="6">
        <v>34</v>
      </c>
      <c r="C4099" s="6" t="s">
        <v>3783</v>
      </c>
      <c r="D4099" s="6">
        <v>341</v>
      </c>
      <c r="E4099" s="6" t="s">
        <v>3865</v>
      </c>
      <c r="F4099" s="6">
        <v>12862</v>
      </c>
      <c r="G4099" s="6" t="s">
        <v>3875</v>
      </c>
      <c r="H4099" s="6">
        <v>2</v>
      </c>
      <c r="I4099" s="6" t="s">
        <v>297</v>
      </c>
      <c r="J4099" s="6">
        <v>2</v>
      </c>
      <c r="K4099" s="6" t="s">
        <v>252</v>
      </c>
      <c r="L4099" s="8">
        <v>6</v>
      </c>
      <c r="M4099" s="6" t="s">
        <v>297</v>
      </c>
      <c r="N4099" s="6" t="s">
        <v>3786</v>
      </c>
      <c r="R4099" s="6" t="str">
        <f t="shared" ref="R4099:R4162" si="64">CONCATENATE(B4099,D4099,G4099,H4099,J4099)</f>
        <v>34341Xã Thụy Xuân22</v>
      </c>
    </row>
    <row r="4100" spans="1:18">
      <c r="A4100" s="6">
        <v>4099</v>
      </c>
      <c r="B4100" s="6">
        <v>34</v>
      </c>
      <c r="C4100" s="6" t="s">
        <v>3783</v>
      </c>
      <c r="D4100" s="6">
        <v>341</v>
      </c>
      <c r="E4100" s="6" t="s">
        <v>3865</v>
      </c>
      <c r="F4100" s="6">
        <v>12865</v>
      </c>
      <c r="G4100" s="6" t="s">
        <v>3876</v>
      </c>
      <c r="H4100" s="6">
        <v>2</v>
      </c>
      <c r="I4100" s="6" t="s">
        <v>297</v>
      </c>
      <c r="J4100" s="6">
        <v>2</v>
      </c>
      <c r="K4100" s="6" t="s">
        <v>252</v>
      </c>
      <c r="L4100" s="8">
        <v>6</v>
      </c>
      <c r="M4100" s="6" t="s">
        <v>297</v>
      </c>
      <c r="N4100" s="6" t="s">
        <v>3786</v>
      </c>
      <c r="R4100" s="6" t="str">
        <f t="shared" si="64"/>
        <v>34341Xã Dương Phúc22</v>
      </c>
    </row>
    <row r="4101" spans="1:18">
      <c r="A4101" s="6">
        <v>4100</v>
      </c>
      <c r="B4101" s="6">
        <v>34</v>
      </c>
      <c r="C4101" s="6" t="s">
        <v>3783</v>
      </c>
      <c r="D4101" s="6">
        <v>341</v>
      </c>
      <c r="E4101" s="6" t="s">
        <v>3865</v>
      </c>
      <c r="F4101" s="6">
        <v>12868</v>
      </c>
      <c r="G4101" s="6" t="s">
        <v>3877</v>
      </c>
      <c r="H4101" s="6">
        <v>2</v>
      </c>
      <c r="I4101" s="6" t="s">
        <v>297</v>
      </c>
      <c r="J4101" s="6">
        <v>2</v>
      </c>
      <c r="K4101" s="6" t="s">
        <v>252</v>
      </c>
      <c r="L4101" s="8">
        <v>6</v>
      </c>
      <c r="M4101" s="6" t="s">
        <v>297</v>
      </c>
      <c r="N4101" s="6" t="s">
        <v>3786</v>
      </c>
      <c r="R4101" s="6" t="str">
        <f t="shared" si="64"/>
        <v>34341Xã Thụy Trình22</v>
      </c>
    </row>
    <row r="4102" spans="1:18">
      <c r="A4102" s="6">
        <v>4101</v>
      </c>
      <c r="B4102" s="6">
        <v>34</v>
      </c>
      <c r="C4102" s="6" t="s">
        <v>3783</v>
      </c>
      <c r="D4102" s="6">
        <v>341</v>
      </c>
      <c r="E4102" s="6" t="s">
        <v>3865</v>
      </c>
      <c r="F4102" s="6">
        <v>12871</v>
      </c>
      <c r="G4102" s="6" t="s">
        <v>3878</v>
      </c>
      <c r="H4102" s="6">
        <v>2</v>
      </c>
      <c r="I4102" s="6" t="s">
        <v>297</v>
      </c>
      <c r="J4102" s="6">
        <v>2</v>
      </c>
      <c r="K4102" s="6" t="s">
        <v>252</v>
      </c>
      <c r="L4102" s="8">
        <v>6</v>
      </c>
      <c r="M4102" s="6" t="s">
        <v>297</v>
      </c>
      <c r="N4102" s="6" t="s">
        <v>3786</v>
      </c>
      <c r="R4102" s="6" t="str">
        <f t="shared" si="64"/>
        <v>34341Xã Thụy Bình22</v>
      </c>
    </row>
    <row r="4103" spans="1:18">
      <c r="A4103" s="6">
        <v>4102</v>
      </c>
      <c r="B4103" s="6">
        <v>34</v>
      </c>
      <c r="C4103" s="6" t="s">
        <v>3783</v>
      </c>
      <c r="D4103" s="6">
        <v>341</v>
      </c>
      <c r="E4103" s="6" t="s">
        <v>3865</v>
      </c>
      <c r="F4103" s="6">
        <v>12874</v>
      </c>
      <c r="G4103" s="6" t="s">
        <v>3879</v>
      </c>
      <c r="H4103" s="6">
        <v>2</v>
      </c>
      <c r="I4103" s="6" t="s">
        <v>297</v>
      </c>
      <c r="J4103" s="6">
        <v>2</v>
      </c>
      <c r="K4103" s="6" t="s">
        <v>252</v>
      </c>
      <c r="L4103" s="8">
        <v>6</v>
      </c>
      <c r="M4103" s="6" t="s">
        <v>297</v>
      </c>
      <c r="N4103" s="6" t="s">
        <v>3786</v>
      </c>
      <c r="R4103" s="6" t="str">
        <f t="shared" si="64"/>
        <v>34341Xã Thụy Chính22</v>
      </c>
    </row>
    <row r="4104" spans="1:18">
      <c r="A4104" s="6">
        <v>4103</v>
      </c>
      <c r="B4104" s="6">
        <v>34</v>
      </c>
      <c r="C4104" s="6" t="s">
        <v>3783</v>
      </c>
      <c r="D4104" s="6">
        <v>341</v>
      </c>
      <c r="E4104" s="6" t="s">
        <v>3865</v>
      </c>
      <c r="F4104" s="6">
        <v>12877</v>
      </c>
      <c r="G4104" s="6" t="s">
        <v>3880</v>
      </c>
      <c r="H4104" s="6">
        <v>2</v>
      </c>
      <c r="I4104" s="6" t="s">
        <v>297</v>
      </c>
      <c r="J4104" s="6">
        <v>2</v>
      </c>
      <c r="K4104" s="6" t="s">
        <v>252</v>
      </c>
      <c r="L4104" s="8">
        <v>6</v>
      </c>
      <c r="M4104" s="6" t="s">
        <v>297</v>
      </c>
      <c r="N4104" s="6" t="s">
        <v>3786</v>
      </c>
      <c r="R4104" s="6" t="str">
        <f t="shared" si="64"/>
        <v>34341Xã Thụy Dân22</v>
      </c>
    </row>
    <row r="4105" spans="1:18">
      <c r="A4105" s="6">
        <v>4104</v>
      </c>
      <c r="B4105" s="6">
        <v>34</v>
      </c>
      <c r="C4105" s="6" t="s">
        <v>3783</v>
      </c>
      <c r="D4105" s="6">
        <v>341</v>
      </c>
      <c r="E4105" s="6" t="s">
        <v>3865</v>
      </c>
      <c r="F4105" s="6">
        <v>12880</v>
      </c>
      <c r="G4105" s="6" t="s">
        <v>3881</v>
      </c>
      <c r="H4105" s="6">
        <v>2</v>
      </c>
      <c r="I4105" s="6" t="s">
        <v>297</v>
      </c>
      <c r="J4105" s="6">
        <v>2</v>
      </c>
      <c r="K4105" s="6" t="s">
        <v>252</v>
      </c>
      <c r="L4105" s="8">
        <v>6</v>
      </c>
      <c r="M4105" s="6" t="s">
        <v>297</v>
      </c>
      <c r="N4105" s="6" t="s">
        <v>3786</v>
      </c>
      <c r="R4105" s="6" t="str">
        <f t="shared" si="64"/>
        <v>34341Xã Thụy Hải22</v>
      </c>
    </row>
    <row r="4106" spans="1:18">
      <c r="A4106" s="6">
        <v>4105</v>
      </c>
      <c r="B4106" s="6">
        <v>34</v>
      </c>
      <c r="C4106" s="6" t="s">
        <v>3783</v>
      </c>
      <c r="D4106" s="6">
        <v>341</v>
      </c>
      <c r="E4106" s="6" t="s">
        <v>3865</v>
      </c>
      <c r="F4106" s="6">
        <v>12889</v>
      </c>
      <c r="G4106" s="6" t="s">
        <v>3882</v>
      </c>
      <c r="H4106" s="6">
        <v>2</v>
      </c>
      <c r="I4106" s="6" t="s">
        <v>297</v>
      </c>
      <c r="J4106" s="6">
        <v>2</v>
      </c>
      <c r="K4106" s="6" t="s">
        <v>252</v>
      </c>
      <c r="L4106" s="8">
        <v>6</v>
      </c>
      <c r="M4106" s="6" t="s">
        <v>297</v>
      </c>
      <c r="N4106" s="6" t="s">
        <v>3786</v>
      </c>
      <c r="R4106" s="6" t="str">
        <f t="shared" si="64"/>
        <v>34341Xã Thụy Liên22</v>
      </c>
    </row>
    <row r="4107" spans="1:18">
      <c r="A4107" s="6">
        <v>4106</v>
      </c>
      <c r="B4107" s="6">
        <v>34</v>
      </c>
      <c r="C4107" s="6" t="s">
        <v>3783</v>
      </c>
      <c r="D4107" s="6">
        <v>341</v>
      </c>
      <c r="E4107" s="6" t="s">
        <v>3865</v>
      </c>
      <c r="F4107" s="6">
        <v>12892</v>
      </c>
      <c r="G4107" s="6" t="s">
        <v>3883</v>
      </c>
      <c r="H4107" s="6">
        <v>2</v>
      </c>
      <c r="I4107" s="6" t="s">
        <v>297</v>
      </c>
      <c r="J4107" s="6">
        <v>2</v>
      </c>
      <c r="K4107" s="6" t="s">
        <v>252</v>
      </c>
      <c r="L4107" s="8">
        <v>6</v>
      </c>
      <c r="M4107" s="6" t="s">
        <v>297</v>
      </c>
      <c r="N4107" s="6" t="s">
        <v>3786</v>
      </c>
      <c r="R4107" s="6" t="str">
        <f t="shared" si="64"/>
        <v>34341Xã Thụy Duyên22</v>
      </c>
    </row>
    <row r="4108" spans="1:18">
      <c r="A4108" s="6">
        <v>4107</v>
      </c>
      <c r="B4108" s="6">
        <v>34</v>
      </c>
      <c r="C4108" s="6" t="s">
        <v>3783</v>
      </c>
      <c r="D4108" s="6">
        <v>341</v>
      </c>
      <c r="E4108" s="6" t="s">
        <v>3865</v>
      </c>
      <c r="F4108" s="6">
        <v>12898</v>
      </c>
      <c r="G4108" s="6" t="s">
        <v>3884</v>
      </c>
      <c r="H4108" s="6">
        <v>2</v>
      </c>
      <c r="I4108" s="6" t="s">
        <v>297</v>
      </c>
      <c r="J4108" s="6">
        <v>2</v>
      </c>
      <c r="K4108" s="6" t="s">
        <v>252</v>
      </c>
      <c r="L4108" s="8">
        <v>6</v>
      </c>
      <c r="M4108" s="6" t="s">
        <v>297</v>
      </c>
      <c r="N4108" s="6" t="s">
        <v>3786</v>
      </c>
      <c r="R4108" s="6" t="str">
        <f t="shared" si="64"/>
        <v>34341Xã Thụy Thanh22</v>
      </c>
    </row>
    <row r="4109" spans="1:18">
      <c r="A4109" s="6">
        <v>4108</v>
      </c>
      <c r="B4109" s="6">
        <v>34</v>
      </c>
      <c r="C4109" s="6" t="s">
        <v>3783</v>
      </c>
      <c r="D4109" s="6">
        <v>341</v>
      </c>
      <c r="E4109" s="6" t="s">
        <v>3865</v>
      </c>
      <c r="F4109" s="6">
        <v>12901</v>
      </c>
      <c r="G4109" s="6" t="s">
        <v>3885</v>
      </c>
      <c r="H4109" s="6">
        <v>2</v>
      </c>
      <c r="I4109" s="6" t="s">
        <v>297</v>
      </c>
      <c r="J4109" s="6">
        <v>2</v>
      </c>
      <c r="K4109" s="6" t="s">
        <v>252</v>
      </c>
      <c r="L4109" s="8">
        <v>6</v>
      </c>
      <c r="M4109" s="6" t="s">
        <v>297</v>
      </c>
      <c r="N4109" s="6" t="s">
        <v>3786</v>
      </c>
      <c r="R4109" s="6" t="str">
        <f t="shared" si="64"/>
        <v>34341Xã Thụy Sơn22</v>
      </c>
    </row>
    <row r="4110" spans="1:18">
      <c r="A4110" s="6">
        <v>4109</v>
      </c>
      <c r="B4110" s="6">
        <v>34</v>
      </c>
      <c r="C4110" s="6" t="s">
        <v>3783</v>
      </c>
      <c r="D4110" s="6">
        <v>341</v>
      </c>
      <c r="E4110" s="6" t="s">
        <v>3865</v>
      </c>
      <c r="F4110" s="6">
        <v>12904</v>
      </c>
      <c r="G4110" s="6" t="s">
        <v>3886</v>
      </c>
      <c r="H4110" s="6">
        <v>2</v>
      </c>
      <c r="I4110" s="6" t="s">
        <v>297</v>
      </c>
      <c r="J4110" s="6">
        <v>2</v>
      </c>
      <c r="K4110" s="6" t="s">
        <v>252</v>
      </c>
      <c r="L4110" s="8">
        <v>6</v>
      </c>
      <c r="M4110" s="6" t="s">
        <v>297</v>
      </c>
      <c r="N4110" s="6" t="s">
        <v>3786</v>
      </c>
      <c r="R4110" s="6" t="str">
        <f t="shared" si="64"/>
        <v>34341Xã Thụy Phong22</v>
      </c>
    </row>
    <row r="4111" spans="1:18">
      <c r="A4111" s="6">
        <v>4110</v>
      </c>
      <c r="B4111" s="6">
        <v>34</v>
      </c>
      <c r="C4111" s="6" t="s">
        <v>3783</v>
      </c>
      <c r="D4111" s="6">
        <v>341</v>
      </c>
      <c r="E4111" s="6" t="s">
        <v>3865</v>
      </c>
      <c r="F4111" s="6">
        <v>12907</v>
      </c>
      <c r="G4111" s="6" t="s">
        <v>3887</v>
      </c>
      <c r="H4111" s="6">
        <v>2</v>
      </c>
      <c r="I4111" s="6" t="s">
        <v>297</v>
      </c>
      <c r="J4111" s="6">
        <v>2</v>
      </c>
      <c r="K4111" s="6" t="s">
        <v>252</v>
      </c>
      <c r="L4111" s="8">
        <v>6</v>
      </c>
      <c r="M4111" s="6" t="s">
        <v>297</v>
      </c>
      <c r="N4111" s="6" t="s">
        <v>3786</v>
      </c>
      <c r="R4111" s="6" t="str">
        <f t="shared" si="64"/>
        <v>34341Xã Thái Thượng22</v>
      </c>
    </row>
    <row r="4112" spans="1:18">
      <c r="A4112" s="6">
        <v>4111</v>
      </c>
      <c r="B4112" s="6">
        <v>34</v>
      </c>
      <c r="C4112" s="6" t="s">
        <v>3783</v>
      </c>
      <c r="D4112" s="6">
        <v>341</v>
      </c>
      <c r="E4112" s="6" t="s">
        <v>3865</v>
      </c>
      <c r="F4112" s="6">
        <v>12910</v>
      </c>
      <c r="G4112" s="6" t="s">
        <v>3888</v>
      </c>
      <c r="H4112" s="6">
        <v>2</v>
      </c>
      <c r="I4112" s="6" t="s">
        <v>297</v>
      </c>
      <c r="J4112" s="6">
        <v>2</v>
      </c>
      <c r="K4112" s="6" t="s">
        <v>252</v>
      </c>
      <c r="L4112" s="8">
        <v>6</v>
      </c>
      <c r="M4112" s="6" t="s">
        <v>297</v>
      </c>
      <c r="N4112" s="6" t="s">
        <v>3786</v>
      </c>
      <c r="R4112" s="6" t="str">
        <f t="shared" si="64"/>
        <v>34341Xã Thái Nguyên22</v>
      </c>
    </row>
    <row r="4113" spans="1:18">
      <c r="A4113" s="6">
        <v>4112</v>
      </c>
      <c r="B4113" s="6">
        <v>34</v>
      </c>
      <c r="C4113" s="6" t="s">
        <v>3783</v>
      </c>
      <c r="D4113" s="6">
        <v>341</v>
      </c>
      <c r="E4113" s="6" t="s">
        <v>3865</v>
      </c>
      <c r="F4113" s="6">
        <v>12916</v>
      </c>
      <c r="G4113" s="6" t="s">
        <v>3889</v>
      </c>
      <c r="H4113" s="6">
        <v>2</v>
      </c>
      <c r="I4113" s="6" t="s">
        <v>297</v>
      </c>
      <c r="J4113" s="6">
        <v>2</v>
      </c>
      <c r="K4113" s="6" t="s">
        <v>252</v>
      </c>
      <c r="L4113" s="8">
        <v>6</v>
      </c>
      <c r="M4113" s="6" t="s">
        <v>297</v>
      </c>
      <c r="N4113" s="6" t="s">
        <v>3786</v>
      </c>
      <c r="R4113" s="6" t="str">
        <f t="shared" si="64"/>
        <v>34341Xã Dương Hồng  Thủy22</v>
      </c>
    </row>
    <row r="4114" spans="1:18">
      <c r="A4114" s="6">
        <v>4113</v>
      </c>
      <c r="B4114" s="6">
        <v>34</v>
      </c>
      <c r="C4114" s="6" t="s">
        <v>3783</v>
      </c>
      <c r="D4114" s="6">
        <v>341</v>
      </c>
      <c r="E4114" s="6" t="s">
        <v>3865</v>
      </c>
      <c r="F4114" s="6">
        <v>12919</v>
      </c>
      <c r="G4114" s="6" t="s">
        <v>3890</v>
      </c>
      <c r="H4114" s="6">
        <v>2</v>
      </c>
      <c r="I4114" s="6" t="s">
        <v>297</v>
      </c>
      <c r="J4114" s="6">
        <v>2</v>
      </c>
      <c r="K4114" s="6" t="s">
        <v>252</v>
      </c>
      <c r="L4114" s="8">
        <v>6</v>
      </c>
      <c r="M4114" s="6" t="s">
        <v>297</v>
      </c>
      <c r="N4114" s="6" t="s">
        <v>3786</v>
      </c>
      <c r="R4114" s="6" t="str">
        <f t="shared" si="64"/>
        <v>34341Xã Thái Giang22</v>
      </c>
    </row>
    <row r="4115" spans="1:18">
      <c r="A4115" s="6">
        <v>4114</v>
      </c>
      <c r="B4115" s="6">
        <v>34</v>
      </c>
      <c r="C4115" s="6" t="s">
        <v>3783</v>
      </c>
      <c r="D4115" s="6">
        <v>341</v>
      </c>
      <c r="E4115" s="6" t="s">
        <v>3865</v>
      </c>
      <c r="F4115" s="6">
        <v>12922</v>
      </c>
      <c r="G4115" s="6" t="s">
        <v>1319</v>
      </c>
      <c r="H4115" s="6">
        <v>2</v>
      </c>
      <c r="I4115" s="6" t="s">
        <v>297</v>
      </c>
      <c r="J4115" s="6">
        <v>2</v>
      </c>
      <c r="K4115" s="6" t="s">
        <v>252</v>
      </c>
      <c r="L4115" s="8">
        <v>6</v>
      </c>
      <c r="M4115" s="6" t="s">
        <v>297</v>
      </c>
      <c r="N4115" s="6" t="s">
        <v>3786</v>
      </c>
      <c r="R4115" s="6" t="str">
        <f t="shared" si="64"/>
        <v>34341Xã Hòa An22</v>
      </c>
    </row>
    <row r="4116" spans="1:18">
      <c r="A4116" s="6">
        <v>4115</v>
      </c>
      <c r="B4116" s="6">
        <v>34</v>
      </c>
      <c r="C4116" s="6" t="s">
        <v>3783</v>
      </c>
      <c r="D4116" s="6">
        <v>341</v>
      </c>
      <c r="E4116" s="6" t="s">
        <v>3865</v>
      </c>
      <c r="F4116" s="6">
        <v>12925</v>
      </c>
      <c r="G4116" s="6" t="s">
        <v>744</v>
      </c>
      <c r="H4116" s="6">
        <v>2</v>
      </c>
      <c r="I4116" s="6" t="s">
        <v>297</v>
      </c>
      <c r="J4116" s="6">
        <v>2</v>
      </c>
      <c r="K4116" s="6" t="s">
        <v>252</v>
      </c>
      <c r="L4116" s="8">
        <v>6</v>
      </c>
      <c r="M4116" s="6" t="s">
        <v>297</v>
      </c>
      <c r="N4116" s="6" t="s">
        <v>3786</v>
      </c>
      <c r="R4116" s="6" t="str">
        <f t="shared" si="64"/>
        <v>34341Xã Sơn Hà22</v>
      </c>
    </row>
    <row r="4117" spans="1:18">
      <c r="A4117" s="6">
        <v>4116</v>
      </c>
      <c r="B4117" s="6">
        <v>34</v>
      </c>
      <c r="C4117" s="6" t="s">
        <v>3783</v>
      </c>
      <c r="D4117" s="6">
        <v>341</v>
      </c>
      <c r="E4117" s="6" t="s">
        <v>3865</v>
      </c>
      <c r="F4117" s="6">
        <v>12934</v>
      </c>
      <c r="G4117" s="6" t="s">
        <v>3891</v>
      </c>
      <c r="H4117" s="6">
        <v>2</v>
      </c>
      <c r="I4117" s="6" t="s">
        <v>297</v>
      </c>
      <c r="J4117" s="6">
        <v>2</v>
      </c>
      <c r="K4117" s="6" t="s">
        <v>252</v>
      </c>
      <c r="L4117" s="8">
        <v>6</v>
      </c>
      <c r="M4117" s="6" t="s">
        <v>297</v>
      </c>
      <c r="N4117" s="6" t="s">
        <v>3786</v>
      </c>
      <c r="R4117" s="6" t="str">
        <f t="shared" si="64"/>
        <v>34341Xã Thái Phúc22</v>
      </c>
    </row>
    <row r="4118" spans="1:18">
      <c r="A4118" s="6">
        <v>4117</v>
      </c>
      <c r="B4118" s="6">
        <v>34</v>
      </c>
      <c r="C4118" s="6" t="s">
        <v>3783</v>
      </c>
      <c r="D4118" s="6">
        <v>341</v>
      </c>
      <c r="E4118" s="6" t="s">
        <v>3865</v>
      </c>
      <c r="F4118" s="6">
        <v>12937</v>
      </c>
      <c r="G4118" s="6" t="s">
        <v>3841</v>
      </c>
      <c r="H4118" s="6">
        <v>2</v>
      </c>
      <c r="I4118" s="6" t="s">
        <v>297</v>
      </c>
      <c r="J4118" s="6">
        <v>2</v>
      </c>
      <c r="K4118" s="6" t="s">
        <v>252</v>
      </c>
      <c r="L4118" s="8">
        <v>6</v>
      </c>
      <c r="M4118" s="6" t="s">
        <v>297</v>
      </c>
      <c r="N4118" s="6" t="s">
        <v>3786</v>
      </c>
      <c r="R4118" s="6" t="str">
        <f t="shared" si="64"/>
        <v>34341Xã Thái Hưng22</v>
      </c>
    </row>
    <row r="4119" spans="1:18">
      <c r="A4119" s="6">
        <v>4118</v>
      </c>
      <c r="B4119" s="6">
        <v>34</v>
      </c>
      <c r="C4119" s="6" t="s">
        <v>3783</v>
      </c>
      <c r="D4119" s="6">
        <v>341</v>
      </c>
      <c r="E4119" s="6" t="s">
        <v>3865</v>
      </c>
      <c r="F4119" s="6">
        <v>12940</v>
      </c>
      <c r="G4119" s="6" t="s">
        <v>3892</v>
      </c>
      <c r="H4119" s="6">
        <v>2</v>
      </c>
      <c r="I4119" s="6" t="s">
        <v>297</v>
      </c>
      <c r="J4119" s="6">
        <v>2</v>
      </c>
      <c r="K4119" s="6" t="s">
        <v>252</v>
      </c>
      <c r="L4119" s="8">
        <v>6</v>
      </c>
      <c r="M4119" s="6" t="s">
        <v>297</v>
      </c>
      <c r="N4119" s="6" t="s">
        <v>3786</v>
      </c>
      <c r="R4119" s="6" t="str">
        <f t="shared" si="64"/>
        <v>34341Xã Thái Đô22</v>
      </c>
    </row>
    <row r="4120" spans="1:18">
      <c r="A4120" s="6">
        <v>4119</v>
      </c>
      <c r="B4120" s="6">
        <v>34</v>
      </c>
      <c r="C4120" s="6" t="s">
        <v>3783</v>
      </c>
      <c r="D4120" s="6">
        <v>341</v>
      </c>
      <c r="E4120" s="6" t="s">
        <v>3865</v>
      </c>
      <c r="F4120" s="6">
        <v>12943</v>
      </c>
      <c r="G4120" s="6" t="s">
        <v>3893</v>
      </c>
      <c r="H4120" s="6">
        <v>2</v>
      </c>
      <c r="I4120" s="6" t="s">
        <v>297</v>
      </c>
      <c r="J4120" s="6">
        <v>2</v>
      </c>
      <c r="K4120" s="6" t="s">
        <v>252</v>
      </c>
      <c r="L4120" s="8">
        <v>6</v>
      </c>
      <c r="M4120" s="6" t="s">
        <v>297</v>
      </c>
      <c r="N4120" s="6" t="s">
        <v>3786</v>
      </c>
      <c r="R4120" s="6" t="str">
        <f t="shared" si="64"/>
        <v>34341Xã Thái Xuyên22</v>
      </c>
    </row>
    <row r="4121" spans="1:18">
      <c r="A4121" s="6">
        <v>4120</v>
      </c>
      <c r="B4121" s="6">
        <v>34</v>
      </c>
      <c r="C4121" s="6" t="s">
        <v>3783</v>
      </c>
      <c r="D4121" s="6">
        <v>341</v>
      </c>
      <c r="E4121" s="6" t="s">
        <v>3865</v>
      </c>
      <c r="F4121" s="6">
        <v>12949</v>
      </c>
      <c r="G4121" s="6" t="s">
        <v>3894</v>
      </c>
      <c r="H4121" s="6">
        <v>2</v>
      </c>
      <c r="I4121" s="6" t="s">
        <v>297</v>
      </c>
      <c r="J4121" s="6">
        <v>2</v>
      </c>
      <c r="K4121" s="6" t="s">
        <v>252</v>
      </c>
      <c r="L4121" s="8">
        <v>6</v>
      </c>
      <c r="M4121" s="6" t="s">
        <v>297</v>
      </c>
      <c r="N4121" s="6" t="s">
        <v>3786</v>
      </c>
      <c r="R4121" s="6" t="str">
        <f t="shared" si="64"/>
        <v>34341Xã  Mỹ Lộc22</v>
      </c>
    </row>
    <row r="4122" spans="1:18">
      <c r="A4122" s="6">
        <v>4121</v>
      </c>
      <c r="B4122" s="6">
        <v>34</v>
      </c>
      <c r="C4122" s="6" t="s">
        <v>3783</v>
      </c>
      <c r="D4122" s="6">
        <v>341</v>
      </c>
      <c r="E4122" s="6" t="s">
        <v>3865</v>
      </c>
      <c r="F4122" s="6">
        <v>12958</v>
      </c>
      <c r="G4122" s="6" t="s">
        <v>3895</v>
      </c>
      <c r="H4122" s="6">
        <v>2</v>
      </c>
      <c r="I4122" s="6" t="s">
        <v>297</v>
      </c>
      <c r="J4122" s="6">
        <v>2</v>
      </c>
      <c r="K4122" s="6" t="s">
        <v>252</v>
      </c>
      <c r="L4122" s="8">
        <v>6</v>
      </c>
      <c r="M4122" s="6" t="s">
        <v>297</v>
      </c>
      <c r="N4122" s="6" t="s">
        <v>3786</v>
      </c>
      <c r="R4122" s="6" t="str">
        <f t="shared" si="64"/>
        <v>34341Xã Tân Học22</v>
      </c>
    </row>
    <row r="4123" spans="1:18">
      <c r="A4123" s="6">
        <v>4122</v>
      </c>
      <c r="B4123" s="6">
        <v>34</v>
      </c>
      <c r="C4123" s="6" t="s">
        <v>3783</v>
      </c>
      <c r="D4123" s="6">
        <v>341</v>
      </c>
      <c r="E4123" s="6" t="s">
        <v>3865</v>
      </c>
      <c r="F4123" s="6">
        <v>12961</v>
      </c>
      <c r="G4123" s="6" t="s">
        <v>3896</v>
      </c>
      <c r="H4123" s="6">
        <v>2</v>
      </c>
      <c r="I4123" s="6" t="s">
        <v>297</v>
      </c>
      <c r="J4123" s="6">
        <v>2</v>
      </c>
      <c r="K4123" s="6" t="s">
        <v>252</v>
      </c>
      <c r="L4123" s="8">
        <v>6</v>
      </c>
      <c r="M4123" s="6" t="s">
        <v>297</v>
      </c>
      <c r="N4123" s="6" t="s">
        <v>3786</v>
      </c>
      <c r="R4123" s="6" t="str">
        <f t="shared" si="64"/>
        <v>34341Xã Thái Thịnh22</v>
      </c>
    </row>
    <row r="4124" spans="1:18">
      <c r="A4124" s="6">
        <v>4123</v>
      </c>
      <c r="B4124" s="6">
        <v>34</v>
      </c>
      <c r="C4124" s="6" t="s">
        <v>3783</v>
      </c>
      <c r="D4124" s="6">
        <v>341</v>
      </c>
      <c r="E4124" s="6" t="s">
        <v>3865</v>
      </c>
      <c r="F4124" s="6">
        <v>12964</v>
      </c>
      <c r="G4124" s="6" t="s">
        <v>3897</v>
      </c>
      <c r="H4124" s="6">
        <v>2</v>
      </c>
      <c r="I4124" s="6" t="s">
        <v>297</v>
      </c>
      <c r="J4124" s="6">
        <v>2</v>
      </c>
      <c r="K4124" s="6" t="s">
        <v>252</v>
      </c>
      <c r="L4124" s="8">
        <v>6</v>
      </c>
      <c r="M4124" s="6" t="s">
        <v>297</v>
      </c>
      <c r="N4124" s="6" t="s">
        <v>3786</v>
      </c>
      <c r="R4124" s="6" t="str">
        <f t="shared" si="64"/>
        <v>34341Xã Thuần Thành22</v>
      </c>
    </row>
    <row r="4125" spans="1:18">
      <c r="A4125" s="6">
        <v>4124</v>
      </c>
      <c r="B4125" s="6">
        <v>34</v>
      </c>
      <c r="C4125" s="6" t="s">
        <v>3783</v>
      </c>
      <c r="D4125" s="6">
        <v>341</v>
      </c>
      <c r="E4125" s="6" t="s">
        <v>3865</v>
      </c>
      <c r="F4125" s="6">
        <v>12967</v>
      </c>
      <c r="G4125" s="6" t="s">
        <v>3898</v>
      </c>
      <c r="H4125" s="6">
        <v>2</v>
      </c>
      <c r="I4125" s="6" t="s">
        <v>297</v>
      </c>
      <c r="J4125" s="6">
        <v>2</v>
      </c>
      <c r="K4125" s="6" t="s">
        <v>252</v>
      </c>
      <c r="L4125" s="8">
        <v>6</v>
      </c>
      <c r="M4125" s="6" t="s">
        <v>297</v>
      </c>
      <c r="N4125" s="6" t="s">
        <v>3786</v>
      </c>
      <c r="R4125" s="6" t="str">
        <f t="shared" si="64"/>
        <v>34341Xã Thái Thọ22</v>
      </c>
    </row>
    <row r="4126" spans="1:18">
      <c r="A4126" s="6">
        <v>4125</v>
      </c>
      <c r="B4126" s="6">
        <v>34</v>
      </c>
      <c r="C4126" s="6" t="s">
        <v>3783</v>
      </c>
      <c r="D4126" s="6">
        <v>342</v>
      </c>
      <c r="E4126" s="6" t="s">
        <v>3899</v>
      </c>
      <c r="F4126" s="6">
        <v>12970</v>
      </c>
      <c r="G4126" s="6" t="s">
        <v>3900</v>
      </c>
      <c r="H4126" s="6">
        <v>1</v>
      </c>
      <c r="I4126" s="6" t="s">
        <v>251</v>
      </c>
      <c r="J4126" s="6">
        <v>2</v>
      </c>
      <c r="K4126" s="6" t="s">
        <v>252</v>
      </c>
      <c r="L4126" s="8">
        <v>5</v>
      </c>
      <c r="M4126" s="6" t="s">
        <v>251</v>
      </c>
      <c r="N4126" s="6" t="s">
        <v>3786</v>
      </c>
      <c r="R4126" s="6" t="str">
        <f t="shared" si="64"/>
        <v>34342Thị trấn Tiền Hải12</v>
      </c>
    </row>
    <row r="4127" spans="1:18">
      <c r="A4127" s="6">
        <v>4126</v>
      </c>
      <c r="B4127" s="6">
        <v>34</v>
      </c>
      <c r="C4127" s="6" t="s">
        <v>3783</v>
      </c>
      <c r="D4127" s="6">
        <v>342</v>
      </c>
      <c r="E4127" s="6" t="s">
        <v>3899</v>
      </c>
      <c r="F4127" s="6">
        <v>12976</v>
      </c>
      <c r="G4127" s="6" t="s">
        <v>3901</v>
      </c>
      <c r="H4127" s="6">
        <v>2</v>
      </c>
      <c r="I4127" s="6" t="s">
        <v>297</v>
      </c>
      <c r="J4127" s="6">
        <v>2</v>
      </c>
      <c r="K4127" s="6" t="s">
        <v>252</v>
      </c>
      <c r="L4127" s="8">
        <v>6</v>
      </c>
      <c r="M4127" s="6" t="s">
        <v>297</v>
      </c>
      <c r="N4127" s="6" t="s">
        <v>3786</v>
      </c>
      <c r="R4127" s="6" t="str">
        <f t="shared" si="64"/>
        <v>34342Xã Đông Trà22</v>
      </c>
    </row>
    <row r="4128" spans="1:18">
      <c r="A4128" s="6">
        <v>4127</v>
      </c>
      <c r="B4128" s="6">
        <v>34</v>
      </c>
      <c r="C4128" s="6" t="s">
        <v>3783</v>
      </c>
      <c r="D4128" s="6">
        <v>342</v>
      </c>
      <c r="E4128" s="6" t="s">
        <v>3899</v>
      </c>
      <c r="F4128" s="6">
        <v>12979</v>
      </c>
      <c r="G4128" s="6" t="s">
        <v>3902</v>
      </c>
      <c r="H4128" s="6">
        <v>2</v>
      </c>
      <c r="I4128" s="6" t="s">
        <v>297</v>
      </c>
      <c r="J4128" s="6">
        <v>2</v>
      </c>
      <c r="K4128" s="6" t="s">
        <v>252</v>
      </c>
      <c r="L4128" s="8">
        <v>6</v>
      </c>
      <c r="M4128" s="6" t="s">
        <v>297</v>
      </c>
      <c r="N4128" s="6" t="s">
        <v>3786</v>
      </c>
      <c r="R4128" s="6" t="str">
        <f t="shared" si="64"/>
        <v>34342Xã Đông Long22</v>
      </c>
    </row>
    <row r="4129" spans="1:18">
      <c r="A4129" s="6">
        <v>4128</v>
      </c>
      <c r="B4129" s="6">
        <v>34</v>
      </c>
      <c r="C4129" s="6" t="s">
        <v>3783</v>
      </c>
      <c r="D4129" s="6">
        <v>342</v>
      </c>
      <c r="E4129" s="6" t="s">
        <v>3899</v>
      </c>
      <c r="F4129" s="6">
        <v>12982</v>
      </c>
      <c r="G4129" s="6" t="s">
        <v>3903</v>
      </c>
      <c r="H4129" s="6">
        <v>2</v>
      </c>
      <c r="I4129" s="6" t="s">
        <v>297</v>
      </c>
      <c r="J4129" s="6">
        <v>2</v>
      </c>
      <c r="K4129" s="6" t="s">
        <v>252</v>
      </c>
      <c r="L4129" s="8">
        <v>6</v>
      </c>
      <c r="M4129" s="6" t="s">
        <v>297</v>
      </c>
      <c r="N4129" s="6" t="s">
        <v>3786</v>
      </c>
      <c r="R4129" s="6" t="str">
        <f t="shared" si="64"/>
        <v>34342Xã Đông Quí22</v>
      </c>
    </row>
    <row r="4130" spans="1:18">
      <c r="A4130" s="6">
        <v>4129</v>
      </c>
      <c r="B4130" s="6">
        <v>34</v>
      </c>
      <c r="C4130" s="6" t="s">
        <v>3783</v>
      </c>
      <c r="D4130" s="6">
        <v>342</v>
      </c>
      <c r="E4130" s="6" t="s">
        <v>3899</v>
      </c>
      <c r="F4130" s="6">
        <v>12985</v>
      </c>
      <c r="G4130" s="6" t="s">
        <v>2539</v>
      </c>
      <c r="H4130" s="6">
        <v>2</v>
      </c>
      <c r="I4130" s="6" t="s">
        <v>297</v>
      </c>
      <c r="J4130" s="6">
        <v>2</v>
      </c>
      <c r="K4130" s="6" t="s">
        <v>252</v>
      </c>
      <c r="L4130" s="8">
        <v>6</v>
      </c>
      <c r="M4130" s="6" t="s">
        <v>297</v>
      </c>
      <c r="N4130" s="6" t="s">
        <v>3786</v>
      </c>
      <c r="R4130" s="6" t="str">
        <f t="shared" si="64"/>
        <v>34342Xã Vũ Lăng22</v>
      </c>
    </row>
    <row r="4131" spans="1:18">
      <c r="A4131" s="6">
        <v>4130</v>
      </c>
      <c r="B4131" s="6">
        <v>34</v>
      </c>
      <c r="C4131" s="6" t="s">
        <v>3783</v>
      </c>
      <c r="D4131" s="6">
        <v>342</v>
      </c>
      <c r="E4131" s="6" t="s">
        <v>3899</v>
      </c>
      <c r="F4131" s="6">
        <v>12988</v>
      </c>
      <c r="G4131" s="6" t="s">
        <v>3510</v>
      </c>
      <c r="H4131" s="6">
        <v>2</v>
      </c>
      <c r="I4131" s="6" t="s">
        <v>297</v>
      </c>
      <c r="J4131" s="6">
        <v>2</v>
      </c>
      <c r="K4131" s="6" t="s">
        <v>252</v>
      </c>
      <c r="L4131" s="8">
        <v>6</v>
      </c>
      <c r="M4131" s="6" t="s">
        <v>297</v>
      </c>
      <c r="N4131" s="6" t="s">
        <v>3786</v>
      </c>
      <c r="R4131" s="6" t="str">
        <f t="shared" si="64"/>
        <v>34342Xã Đông Xuyên22</v>
      </c>
    </row>
    <row r="4132" spans="1:18">
      <c r="A4132" s="6">
        <v>4131</v>
      </c>
      <c r="B4132" s="6">
        <v>34</v>
      </c>
      <c r="C4132" s="6" t="s">
        <v>3783</v>
      </c>
      <c r="D4132" s="6">
        <v>342</v>
      </c>
      <c r="E4132" s="6" t="s">
        <v>3899</v>
      </c>
      <c r="F4132" s="6">
        <v>12991</v>
      </c>
      <c r="G4132" s="6" t="s">
        <v>3904</v>
      </c>
      <c r="H4132" s="6">
        <v>2</v>
      </c>
      <c r="I4132" s="6" t="s">
        <v>297</v>
      </c>
      <c r="J4132" s="6">
        <v>2</v>
      </c>
      <c r="K4132" s="6" t="s">
        <v>252</v>
      </c>
      <c r="L4132" s="8">
        <v>6</v>
      </c>
      <c r="M4132" s="6" t="s">
        <v>297</v>
      </c>
      <c r="N4132" s="6" t="s">
        <v>3786</v>
      </c>
      <c r="R4132" s="6" t="str">
        <f t="shared" si="64"/>
        <v>34342Xã Tây Lương22</v>
      </c>
    </row>
    <row r="4133" spans="1:18">
      <c r="A4133" s="6">
        <v>4132</v>
      </c>
      <c r="B4133" s="6">
        <v>34</v>
      </c>
      <c r="C4133" s="6" t="s">
        <v>3783</v>
      </c>
      <c r="D4133" s="6">
        <v>342</v>
      </c>
      <c r="E4133" s="6" t="s">
        <v>3899</v>
      </c>
      <c r="F4133" s="6">
        <v>12994</v>
      </c>
      <c r="G4133" s="6" t="s">
        <v>3905</v>
      </c>
      <c r="H4133" s="6">
        <v>2</v>
      </c>
      <c r="I4133" s="6" t="s">
        <v>297</v>
      </c>
      <c r="J4133" s="6">
        <v>2</v>
      </c>
      <c r="K4133" s="6" t="s">
        <v>252</v>
      </c>
      <c r="L4133" s="8">
        <v>6</v>
      </c>
      <c r="M4133" s="6" t="s">
        <v>297</v>
      </c>
      <c r="N4133" s="6" t="s">
        <v>3786</v>
      </c>
      <c r="R4133" s="6" t="str">
        <f t="shared" si="64"/>
        <v>34342Xã Tây Ninh22</v>
      </c>
    </row>
    <row r="4134" spans="1:18">
      <c r="A4134" s="6">
        <v>4133</v>
      </c>
      <c r="B4134" s="6">
        <v>34</v>
      </c>
      <c r="C4134" s="6" t="s">
        <v>3783</v>
      </c>
      <c r="D4134" s="6">
        <v>342</v>
      </c>
      <c r="E4134" s="6" t="s">
        <v>3899</v>
      </c>
      <c r="F4134" s="6">
        <v>12997</v>
      </c>
      <c r="G4134" s="6" t="s">
        <v>3906</v>
      </c>
      <c r="H4134" s="6">
        <v>2</v>
      </c>
      <c r="I4134" s="6" t="s">
        <v>297</v>
      </c>
      <c r="J4134" s="6">
        <v>2</v>
      </c>
      <c r="K4134" s="6" t="s">
        <v>252</v>
      </c>
      <c r="L4134" s="8">
        <v>6</v>
      </c>
      <c r="M4134" s="6" t="s">
        <v>297</v>
      </c>
      <c r="N4134" s="6" t="s">
        <v>3786</v>
      </c>
      <c r="R4134" s="6" t="str">
        <f t="shared" si="64"/>
        <v>34342Xã Đông Trung22</v>
      </c>
    </row>
    <row r="4135" spans="1:18">
      <c r="A4135" s="6">
        <v>4134</v>
      </c>
      <c r="B4135" s="6">
        <v>34</v>
      </c>
      <c r="C4135" s="6" t="s">
        <v>3783</v>
      </c>
      <c r="D4135" s="6">
        <v>342</v>
      </c>
      <c r="E4135" s="6" t="s">
        <v>3899</v>
      </c>
      <c r="F4135" s="6">
        <v>13000</v>
      </c>
      <c r="G4135" s="6" t="s">
        <v>3863</v>
      </c>
      <c r="H4135" s="6">
        <v>2</v>
      </c>
      <c r="I4135" s="6" t="s">
        <v>297</v>
      </c>
      <c r="J4135" s="6">
        <v>2</v>
      </c>
      <c r="K4135" s="6" t="s">
        <v>252</v>
      </c>
      <c r="L4135" s="8">
        <v>6</v>
      </c>
      <c r="M4135" s="6" t="s">
        <v>297</v>
      </c>
      <c r="N4135" s="6" t="s">
        <v>3786</v>
      </c>
      <c r="R4135" s="6" t="str">
        <f t="shared" si="64"/>
        <v>34342Xã Đông Hoàng22</v>
      </c>
    </row>
    <row r="4136" spans="1:18">
      <c r="A4136" s="6">
        <v>4135</v>
      </c>
      <c r="B4136" s="6">
        <v>34</v>
      </c>
      <c r="C4136" s="6" t="s">
        <v>3783</v>
      </c>
      <c r="D4136" s="6">
        <v>342</v>
      </c>
      <c r="E4136" s="6" t="s">
        <v>3899</v>
      </c>
      <c r="F4136" s="6">
        <v>13003</v>
      </c>
      <c r="G4136" s="6" t="s">
        <v>864</v>
      </c>
      <c r="H4136" s="6">
        <v>2</v>
      </c>
      <c r="I4136" s="6" t="s">
        <v>297</v>
      </c>
      <c r="J4136" s="6">
        <v>2</v>
      </c>
      <c r="K4136" s="6" t="s">
        <v>252</v>
      </c>
      <c r="L4136" s="8">
        <v>6</v>
      </c>
      <c r="M4136" s="6" t="s">
        <v>297</v>
      </c>
      <c r="N4136" s="6" t="s">
        <v>3786</v>
      </c>
      <c r="R4136" s="6" t="str">
        <f t="shared" si="64"/>
        <v>34342Xã Đông Minh22</v>
      </c>
    </row>
    <row r="4137" spans="1:18">
      <c r="A4137" s="6">
        <v>4136</v>
      </c>
      <c r="B4137" s="6">
        <v>34</v>
      </c>
      <c r="C4137" s="6" t="s">
        <v>3783</v>
      </c>
      <c r="D4137" s="6">
        <v>342</v>
      </c>
      <c r="E4137" s="6" t="s">
        <v>3899</v>
      </c>
      <c r="F4137" s="6">
        <v>13009</v>
      </c>
      <c r="G4137" s="6" t="s">
        <v>3266</v>
      </c>
      <c r="H4137" s="6">
        <v>2</v>
      </c>
      <c r="I4137" s="6" t="s">
        <v>297</v>
      </c>
      <c r="J4137" s="6">
        <v>2</v>
      </c>
      <c r="K4137" s="6" t="s">
        <v>252</v>
      </c>
      <c r="L4137" s="8">
        <v>6</v>
      </c>
      <c r="M4137" s="6" t="s">
        <v>297</v>
      </c>
      <c r="N4137" s="6" t="s">
        <v>3786</v>
      </c>
      <c r="R4137" s="6" t="str">
        <f t="shared" si="64"/>
        <v>34342Xã Đông Phong22</v>
      </c>
    </row>
    <row r="4138" spans="1:18">
      <c r="A4138" s="6">
        <v>4137</v>
      </c>
      <c r="B4138" s="6">
        <v>34</v>
      </c>
      <c r="C4138" s="6" t="s">
        <v>3783</v>
      </c>
      <c r="D4138" s="6">
        <v>342</v>
      </c>
      <c r="E4138" s="6" t="s">
        <v>3899</v>
      </c>
      <c r="F4138" s="6">
        <v>13012</v>
      </c>
      <c r="G4138" s="6" t="s">
        <v>3811</v>
      </c>
      <c r="H4138" s="6">
        <v>2</v>
      </c>
      <c r="I4138" s="6" t="s">
        <v>297</v>
      </c>
      <c r="J4138" s="6">
        <v>2</v>
      </c>
      <c r="K4138" s="6" t="s">
        <v>252</v>
      </c>
      <c r="L4138" s="8">
        <v>6</v>
      </c>
      <c r="M4138" s="6" t="s">
        <v>297</v>
      </c>
      <c r="N4138" s="6" t="s">
        <v>3786</v>
      </c>
      <c r="R4138" s="6" t="str">
        <f t="shared" si="64"/>
        <v>34342Xã An Ninh22</v>
      </c>
    </row>
    <row r="4139" spans="1:18">
      <c r="A4139" s="6">
        <v>4138</v>
      </c>
      <c r="B4139" s="6">
        <v>34</v>
      </c>
      <c r="C4139" s="6" t="s">
        <v>3783</v>
      </c>
      <c r="D4139" s="6">
        <v>342</v>
      </c>
      <c r="E4139" s="6" t="s">
        <v>3899</v>
      </c>
      <c r="F4139" s="6">
        <v>13018</v>
      </c>
      <c r="G4139" s="6" t="s">
        <v>3907</v>
      </c>
      <c r="H4139" s="6">
        <v>2</v>
      </c>
      <c r="I4139" s="6" t="s">
        <v>297</v>
      </c>
      <c r="J4139" s="6">
        <v>2</v>
      </c>
      <c r="K4139" s="6" t="s">
        <v>252</v>
      </c>
      <c r="L4139" s="8">
        <v>6</v>
      </c>
      <c r="M4139" s="6" t="s">
        <v>297</v>
      </c>
      <c r="N4139" s="6" t="s">
        <v>3786</v>
      </c>
      <c r="R4139" s="6" t="str">
        <f t="shared" si="64"/>
        <v>34342Xã Đông Cơ22</v>
      </c>
    </row>
    <row r="4140" spans="1:18">
      <c r="A4140" s="6">
        <v>4139</v>
      </c>
      <c r="B4140" s="6">
        <v>34</v>
      </c>
      <c r="C4140" s="6" t="s">
        <v>3783</v>
      </c>
      <c r="D4140" s="6">
        <v>342</v>
      </c>
      <c r="E4140" s="6" t="s">
        <v>3899</v>
      </c>
      <c r="F4140" s="6">
        <v>13021</v>
      </c>
      <c r="G4140" s="6" t="s">
        <v>3908</v>
      </c>
      <c r="H4140" s="6">
        <v>2</v>
      </c>
      <c r="I4140" s="6" t="s">
        <v>297</v>
      </c>
      <c r="J4140" s="6">
        <v>2</v>
      </c>
      <c r="K4140" s="6" t="s">
        <v>252</v>
      </c>
      <c r="L4140" s="8">
        <v>6</v>
      </c>
      <c r="M4140" s="6" t="s">
        <v>297</v>
      </c>
      <c r="N4140" s="6" t="s">
        <v>3786</v>
      </c>
      <c r="R4140" s="6" t="str">
        <f t="shared" si="64"/>
        <v>34342Xã Tây Giang22</v>
      </c>
    </row>
    <row r="4141" spans="1:18">
      <c r="A4141" s="6">
        <v>4140</v>
      </c>
      <c r="B4141" s="6">
        <v>34</v>
      </c>
      <c r="C4141" s="6" t="s">
        <v>3783</v>
      </c>
      <c r="D4141" s="6">
        <v>342</v>
      </c>
      <c r="E4141" s="6" t="s">
        <v>3899</v>
      </c>
      <c r="F4141" s="6">
        <v>13024</v>
      </c>
      <c r="G4141" s="6" t="s">
        <v>3909</v>
      </c>
      <c r="H4141" s="6">
        <v>2</v>
      </c>
      <c r="I4141" s="6" t="s">
        <v>297</v>
      </c>
      <c r="J4141" s="6">
        <v>2</v>
      </c>
      <c r="K4141" s="6" t="s">
        <v>252</v>
      </c>
      <c r="L4141" s="8">
        <v>6</v>
      </c>
      <c r="M4141" s="6" t="s">
        <v>297</v>
      </c>
      <c r="N4141" s="6" t="s">
        <v>3786</v>
      </c>
      <c r="R4141" s="6" t="str">
        <f t="shared" si="64"/>
        <v>34342Xã Đông Lâm22</v>
      </c>
    </row>
    <row r="4142" spans="1:18">
      <c r="A4142" s="6">
        <v>4141</v>
      </c>
      <c r="B4142" s="6">
        <v>34</v>
      </c>
      <c r="C4142" s="6" t="s">
        <v>3783</v>
      </c>
      <c r="D4142" s="6">
        <v>342</v>
      </c>
      <c r="E4142" s="6" t="s">
        <v>3899</v>
      </c>
      <c r="F4142" s="6">
        <v>13027</v>
      </c>
      <c r="G4142" s="6" t="s">
        <v>3910</v>
      </c>
      <c r="H4142" s="6">
        <v>2</v>
      </c>
      <c r="I4142" s="6" t="s">
        <v>297</v>
      </c>
      <c r="J4142" s="6">
        <v>2</v>
      </c>
      <c r="K4142" s="6" t="s">
        <v>252</v>
      </c>
      <c r="L4142" s="8">
        <v>6</v>
      </c>
      <c r="M4142" s="6" t="s">
        <v>297</v>
      </c>
      <c r="N4142" s="6" t="s">
        <v>3786</v>
      </c>
      <c r="R4142" s="6" t="str">
        <f t="shared" si="64"/>
        <v>34342Xã Phương Công22</v>
      </c>
    </row>
    <row r="4143" spans="1:18">
      <c r="A4143" s="6">
        <v>4142</v>
      </c>
      <c r="B4143" s="6">
        <v>34</v>
      </c>
      <c r="C4143" s="6" t="s">
        <v>3783</v>
      </c>
      <c r="D4143" s="6">
        <v>342</v>
      </c>
      <c r="E4143" s="6" t="s">
        <v>3899</v>
      </c>
      <c r="F4143" s="6">
        <v>13030</v>
      </c>
      <c r="G4143" s="6" t="s">
        <v>2224</v>
      </c>
      <c r="H4143" s="6">
        <v>2</v>
      </c>
      <c r="I4143" s="6" t="s">
        <v>297</v>
      </c>
      <c r="J4143" s="6">
        <v>2</v>
      </c>
      <c r="K4143" s="6" t="s">
        <v>252</v>
      </c>
      <c r="L4143" s="8">
        <v>6</v>
      </c>
      <c r="M4143" s="6" t="s">
        <v>297</v>
      </c>
      <c r="N4143" s="6" t="s">
        <v>3786</v>
      </c>
      <c r="R4143" s="6" t="str">
        <f t="shared" si="64"/>
        <v>34342Xã Tây Phong22</v>
      </c>
    </row>
    <row r="4144" spans="1:18">
      <c r="A4144" s="6">
        <v>4143</v>
      </c>
      <c r="B4144" s="6">
        <v>34</v>
      </c>
      <c r="C4144" s="6" t="s">
        <v>3783</v>
      </c>
      <c r="D4144" s="6">
        <v>342</v>
      </c>
      <c r="E4144" s="6" t="s">
        <v>3899</v>
      </c>
      <c r="F4144" s="6">
        <v>13033</v>
      </c>
      <c r="G4144" s="6" t="s">
        <v>3911</v>
      </c>
      <c r="H4144" s="6">
        <v>2</v>
      </c>
      <c r="I4144" s="6" t="s">
        <v>297</v>
      </c>
      <c r="J4144" s="6">
        <v>2</v>
      </c>
      <c r="K4144" s="6" t="s">
        <v>252</v>
      </c>
      <c r="L4144" s="8">
        <v>6</v>
      </c>
      <c r="M4144" s="6" t="s">
        <v>297</v>
      </c>
      <c r="N4144" s="6" t="s">
        <v>3786</v>
      </c>
      <c r="R4144" s="6" t="str">
        <f t="shared" si="64"/>
        <v>34342Xã Tây Tiến22</v>
      </c>
    </row>
    <row r="4145" spans="1:18">
      <c r="A4145" s="6">
        <v>4144</v>
      </c>
      <c r="B4145" s="6">
        <v>34</v>
      </c>
      <c r="C4145" s="6" t="s">
        <v>3783</v>
      </c>
      <c r="D4145" s="6">
        <v>342</v>
      </c>
      <c r="E4145" s="6" t="s">
        <v>3899</v>
      </c>
      <c r="F4145" s="6">
        <v>13036</v>
      </c>
      <c r="G4145" s="6" t="s">
        <v>1223</v>
      </c>
      <c r="H4145" s="6">
        <v>2</v>
      </c>
      <c r="I4145" s="6" t="s">
        <v>297</v>
      </c>
      <c r="J4145" s="6">
        <v>2</v>
      </c>
      <c r="K4145" s="6" t="s">
        <v>252</v>
      </c>
      <c r="L4145" s="8">
        <v>6</v>
      </c>
      <c r="M4145" s="6" t="s">
        <v>297</v>
      </c>
      <c r="N4145" s="6" t="s">
        <v>3786</v>
      </c>
      <c r="R4145" s="6" t="str">
        <f t="shared" si="64"/>
        <v>34342Xã Nam Cường22</v>
      </c>
    </row>
    <row r="4146" spans="1:18">
      <c r="A4146" s="6">
        <v>4145</v>
      </c>
      <c r="B4146" s="6">
        <v>34</v>
      </c>
      <c r="C4146" s="6" t="s">
        <v>3783</v>
      </c>
      <c r="D4146" s="6">
        <v>342</v>
      </c>
      <c r="E4146" s="6" t="s">
        <v>3899</v>
      </c>
      <c r="F4146" s="6">
        <v>13039</v>
      </c>
      <c r="G4146" s="6" t="s">
        <v>3912</v>
      </c>
      <c r="H4146" s="6">
        <v>2</v>
      </c>
      <c r="I4146" s="6" t="s">
        <v>297</v>
      </c>
      <c r="J4146" s="6">
        <v>2</v>
      </c>
      <c r="K4146" s="6" t="s">
        <v>252</v>
      </c>
      <c r="L4146" s="8">
        <v>6</v>
      </c>
      <c r="M4146" s="6" t="s">
        <v>297</v>
      </c>
      <c r="N4146" s="6" t="s">
        <v>3786</v>
      </c>
      <c r="R4146" s="6" t="str">
        <f t="shared" si="64"/>
        <v>34342Xã Vân Trường22</v>
      </c>
    </row>
    <row r="4147" spans="1:18">
      <c r="A4147" s="6">
        <v>4146</v>
      </c>
      <c r="B4147" s="6">
        <v>34</v>
      </c>
      <c r="C4147" s="6" t="s">
        <v>3783</v>
      </c>
      <c r="D4147" s="6">
        <v>342</v>
      </c>
      <c r="E4147" s="6" t="s">
        <v>3899</v>
      </c>
      <c r="F4147" s="6">
        <v>13042</v>
      </c>
      <c r="G4147" s="6" t="s">
        <v>3913</v>
      </c>
      <c r="H4147" s="6">
        <v>2</v>
      </c>
      <c r="I4147" s="6" t="s">
        <v>297</v>
      </c>
      <c r="J4147" s="6">
        <v>2</v>
      </c>
      <c r="K4147" s="6" t="s">
        <v>252</v>
      </c>
      <c r="L4147" s="8">
        <v>6</v>
      </c>
      <c r="M4147" s="6" t="s">
        <v>297</v>
      </c>
      <c r="N4147" s="6" t="s">
        <v>3786</v>
      </c>
      <c r="R4147" s="6" t="str">
        <f t="shared" si="64"/>
        <v>34342Xã Nam Thắng22</v>
      </c>
    </row>
    <row r="4148" spans="1:18">
      <c r="A4148" s="6">
        <v>4147</v>
      </c>
      <c r="B4148" s="6">
        <v>34</v>
      </c>
      <c r="C4148" s="6" t="s">
        <v>3783</v>
      </c>
      <c r="D4148" s="6">
        <v>342</v>
      </c>
      <c r="E4148" s="6" t="s">
        <v>3899</v>
      </c>
      <c r="F4148" s="6">
        <v>13045</v>
      </c>
      <c r="G4148" s="6" t="s">
        <v>3394</v>
      </c>
      <c r="H4148" s="6">
        <v>2</v>
      </c>
      <c r="I4148" s="6" t="s">
        <v>297</v>
      </c>
      <c r="J4148" s="6">
        <v>2</v>
      </c>
      <c r="K4148" s="6" t="s">
        <v>252</v>
      </c>
      <c r="L4148" s="8">
        <v>6</v>
      </c>
      <c r="M4148" s="6" t="s">
        <v>297</v>
      </c>
      <c r="N4148" s="6" t="s">
        <v>3786</v>
      </c>
      <c r="R4148" s="6" t="str">
        <f t="shared" si="64"/>
        <v>34342Xã Nam Chính22</v>
      </c>
    </row>
    <row r="4149" spans="1:18">
      <c r="A4149" s="6">
        <v>4148</v>
      </c>
      <c r="B4149" s="6">
        <v>34</v>
      </c>
      <c r="C4149" s="6" t="s">
        <v>3783</v>
      </c>
      <c r="D4149" s="6">
        <v>342</v>
      </c>
      <c r="E4149" s="6" t="s">
        <v>3899</v>
      </c>
      <c r="F4149" s="6">
        <v>13048</v>
      </c>
      <c r="G4149" s="6" t="s">
        <v>3914</v>
      </c>
      <c r="H4149" s="6">
        <v>2</v>
      </c>
      <c r="I4149" s="6" t="s">
        <v>297</v>
      </c>
      <c r="J4149" s="6">
        <v>2</v>
      </c>
      <c r="K4149" s="6" t="s">
        <v>252</v>
      </c>
      <c r="L4149" s="8">
        <v>6</v>
      </c>
      <c r="M4149" s="6" t="s">
        <v>297</v>
      </c>
      <c r="N4149" s="6" t="s">
        <v>3786</v>
      </c>
      <c r="R4149" s="6" t="str">
        <f t="shared" si="64"/>
        <v>34342Xã Bắc Hải22</v>
      </c>
    </row>
    <row r="4150" spans="1:18">
      <c r="A4150" s="6">
        <v>4149</v>
      </c>
      <c r="B4150" s="6">
        <v>34</v>
      </c>
      <c r="C4150" s="6" t="s">
        <v>3783</v>
      </c>
      <c r="D4150" s="6">
        <v>342</v>
      </c>
      <c r="E4150" s="6" t="s">
        <v>3899</v>
      </c>
      <c r="F4150" s="6">
        <v>13051</v>
      </c>
      <c r="G4150" s="6" t="s">
        <v>3915</v>
      </c>
      <c r="H4150" s="6">
        <v>2</v>
      </c>
      <c r="I4150" s="6" t="s">
        <v>297</v>
      </c>
      <c r="J4150" s="6">
        <v>2</v>
      </c>
      <c r="K4150" s="6" t="s">
        <v>252</v>
      </c>
      <c r="L4150" s="8">
        <v>6</v>
      </c>
      <c r="M4150" s="6" t="s">
        <v>297</v>
      </c>
      <c r="N4150" s="6" t="s">
        <v>3786</v>
      </c>
      <c r="R4150" s="6" t="str">
        <f t="shared" si="64"/>
        <v>34342Xã Nam Thịnh22</v>
      </c>
    </row>
    <row r="4151" spans="1:18">
      <c r="A4151" s="6">
        <v>4150</v>
      </c>
      <c r="B4151" s="6">
        <v>34</v>
      </c>
      <c r="C4151" s="6" t="s">
        <v>3783</v>
      </c>
      <c r="D4151" s="6">
        <v>342</v>
      </c>
      <c r="E4151" s="6" t="s">
        <v>3899</v>
      </c>
      <c r="F4151" s="6">
        <v>13054</v>
      </c>
      <c r="G4151" s="6" t="s">
        <v>3916</v>
      </c>
      <c r="H4151" s="6">
        <v>2</v>
      </c>
      <c r="I4151" s="6" t="s">
        <v>297</v>
      </c>
      <c r="J4151" s="6">
        <v>2</v>
      </c>
      <c r="K4151" s="6" t="s">
        <v>252</v>
      </c>
      <c r="L4151" s="8">
        <v>6</v>
      </c>
      <c r="M4151" s="6" t="s">
        <v>297</v>
      </c>
      <c r="N4151" s="6" t="s">
        <v>3786</v>
      </c>
      <c r="R4151" s="6" t="str">
        <f t="shared" si="64"/>
        <v>34342Xã Nam Hà22</v>
      </c>
    </row>
    <row r="4152" spans="1:18">
      <c r="A4152" s="6">
        <v>4151</v>
      </c>
      <c r="B4152" s="6">
        <v>34</v>
      </c>
      <c r="C4152" s="6" t="s">
        <v>3783</v>
      </c>
      <c r="D4152" s="6">
        <v>342</v>
      </c>
      <c r="E4152" s="6" t="s">
        <v>3899</v>
      </c>
      <c r="F4152" s="6">
        <v>13057</v>
      </c>
      <c r="G4152" s="6" t="s">
        <v>3917</v>
      </c>
      <c r="H4152" s="6">
        <v>2</v>
      </c>
      <c r="I4152" s="6" t="s">
        <v>297</v>
      </c>
      <c r="J4152" s="6">
        <v>2</v>
      </c>
      <c r="K4152" s="6" t="s">
        <v>252</v>
      </c>
      <c r="L4152" s="8">
        <v>6</v>
      </c>
      <c r="M4152" s="6" t="s">
        <v>297</v>
      </c>
      <c r="N4152" s="6" t="s">
        <v>3786</v>
      </c>
      <c r="R4152" s="6" t="str">
        <f t="shared" si="64"/>
        <v>34342Xã Nam Thanh22</v>
      </c>
    </row>
    <row r="4153" spans="1:18">
      <c r="A4153" s="6">
        <v>4152</v>
      </c>
      <c r="B4153" s="6">
        <v>34</v>
      </c>
      <c r="C4153" s="6" t="s">
        <v>3783</v>
      </c>
      <c r="D4153" s="6">
        <v>342</v>
      </c>
      <c r="E4153" s="6" t="s">
        <v>3899</v>
      </c>
      <c r="F4153" s="6">
        <v>13060</v>
      </c>
      <c r="G4153" s="6" t="s">
        <v>3395</v>
      </c>
      <c r="H4153" s="6">
        <v>2</v>
      </c>
      <c r="I4153" s="6" t="s">
        <v>297</v>
      </c>
      <c r="J4153" s="6">
        <v>2</v>
      </c>
      <c r="K4153" s="6" t="s">
        <v>252</v>
      </c>
      <c r="L4153" s="8">
        <v>6</v>
      </c>
      <c r="M4153" s="6" t="s">
        <v>297</v>
      </c>
      <c r="N4153" s="6" t="s">
        <v>3786</v>
      </c>
      <c r="R4153" s="6" t="str">
        <f t="shared" si="64"/>
        <v>34342Xã Nam Trung22</v>
      </c>
    </row>
    <row r="4154" spans="1:18">
      <c r="A4154" s="6">
        <v>4153</v>
      </c>
      <c r="B4154" s="6">
        <v>34</v>
      </c>
      <c r="C4154" s="6" t="s">
        <v>3783</v>
      </c>
      <c r="D4154" s="6">
        <v>342</v>
      </c>
      <c r="E4154" s="6" t="s">
        <v>3899</v>
      </c>
      <c r="F4154" s="6">
        <v>13063</v>
      </c>
      <c r="G4154" s="6" t="s">
        <v>391</v>
      </c>
      <c r="H4154" s="6">
        <v>2</v>
      </c>
      <c r="I4154" s="6" t="s">
        <v>297</v>
      </c>
      <c r="J4154" s="6">
        <v>2</v>
      </c>
      <c r="K4154" s="6" t="s">
        <v>252</v>
      </c>
      <c r="L4154" s="8">
        <v>6</v>
      </c>
      <c r="M4154" s="6" t="s">
        <v>297</v>
      </c>
      <c r="N4154" s="6" t="s">
        <v>3786</v>
      </c>
      <c r="R4154" s="6" t="str">
        <f t="shared" si="64"/>
        <v>34342Xã Nam Hồng22</v>
      </c>
    </row>
    <row r="4155" spans="1:18">
      <c r="A4155" s="6">
        <v>4154</v>
      </c>
      <c r="B4155" s="6">
        <v>34</v>
      </c>
      <c r="C4155" s="6" t="s">
        <v>3783</v>
      </c>
      <c r="D4155" s="6">
        <v>342</v>
      </c>
      <c r="E4155" s="6" t="s">
        <v>3899</v>
      </c>
      <c r="F4155" s="6">
        <v>13066</v>
      </c>
      <c r="G4155" s="6" t="s">
        <v>3389</v>
      </c>
      <c r="H4155" s="6">
        <v>2</v>
      </c>
      <c r="I4155" s="6" t="s">
        <v>297</v>
      </c>
      <c r="J4155" s="6">
        <v>2</v>
      </c>
      <c r="K4155" s="6" t="s">
        <v>252</v>
      </c>
      <c r="L4155" s="8">
        <v>6</v>
      </c>
      <c r="M4155" s="6" t="s">
        <v>297</v>
      </c>
      <c r="N4155" s="6" t="s">
        <v>3786</v>
      </c>
      <c r="R4155" s="6" t="str">
        <f t="shared" si="64"/>
        <v>34342Xã Nam Hưng22</v>
      </c>
    </row>
    <row r="4156" spans="1:18">
      <c r="A4156" s="6">
        <v>4155</v>
      </c>
      <c r="B4156" s="6">
        <v>34</v>
      </c>
      <c r="C4156" s="6" t="s">
        <v>3783</v>
      </c>
      <c r="D4156" s="6">
        <v>342</v>
      </c>
      <c r="E4156" s="6" t="s">
        <v>3899</v>
      </c>
      <c r="F4156" s="6">
        <v>13069</v>
      </c>
      <c r="G4156" s="6" t="s">
        <v>3918</v>
      </c>
      <c r="H4156" s="6">
        <v>2</v>
      </c>
      <c r="I4156" s="6" t="s">
        <v>297</v>
      </c>
      <c r="J4156" s="6">
        <v>2</v>
      </c>
      <c r="K4156" s="6" t="s">
        <v>252</v>
      </c>
      <c r="L4156" s="8">
        <v>6</v>
      </c>
      <c r="M4156" s="6" t="s">
        <v>297</v>
      </c>
      <c r="N4156" s="6" t="s">
        <v>3786</v>
      </c>
      <c r="R4156" s="6" t="str">
        <f t="shared" si="64"/>
        <v>34342Xã Nam Hải22</v>
      </c>
    </row>
    <row r="4157" spans="1:18">
      <c r="A4157" s="6">
        <v>4156</v>
      </c>
      <c r="B4157" s="6">
        <v>34</v>
      </c>
      <c r="C4157" s="6" t="s">
        <v>3783</v>
      </c>
      <c r="D4157" s="6">
        <v>342</v>
      </c>
      <c r="E4157" s="6" t="s">
        <v>3899</v>
      </c>
      <c r="F4157" s="6">
        <v>13072</v>
      </c>
      <c r="G4157" s="6" t="s">
        <v>3919</v>
      </c>
      <c r="H4157" s="6">
        <v>2</v>
      </c>
      <c r="I4157" s="6" t="s">
        <v>297</v>
      </c>
      <c r="J4157" s="6">
        <v>2</v>
      </c>
      <c r="K4157" s="6" t="s">
        <v>252</v>
      </c>
      <c r="L4157" s="8">
        <v>6</v>
      </c>
      <c r="M4157" s="6" t="s">
        <v>297</v>
      </c>
      <c r="N4157" s="6" t="s">
        <v>3786</v>
      </c>
      <c r="R4157" s="6" t="str">
        <f t="shared" si="64"/>
        <v>34342Xã Nam Phú22</v>
      </c>
    </row>
    <row r="4158" spans="1:18">
      <c r="A4158" s="6">
        <v>4157</v>
      </c>
      <c r="B4158" s="6">
        <v>34</v>
      </c>
      <c r="C4158" s="6" t="s">
        <v>3783</v>
      </c>
      <c r="D4158" s="6">
        <v>343</v>
      </c>
      <c r="E4158" s="6" t="s">
        <v>3920</v>
      </c>
      <c r="F4158" s="6">
        <v>13075</v>
      </c>
      <c r="G4158" s="6" t="s">
        <v>3921</v>
      </c>
      <c r="H4158" s="6">
        <v>1</v>
      </c>
      <c r="I4158" s="6" t="s">
        <v>251</v>
      </c>
      <c r="J4158" s="6">
        <v>2</v>
      </c>
      <c r="K4158" s="6" t="s">
        <v>252</v>
      </c>
      <c r="L4158" s="8">
        <v>5</v>
      </c>
      <c r="M4158" s="6" t="s">
        <v>251</v>
      </c>
      <c r="N4158" s="6" t="s">
        <v>3786</v>
      </c>
      <c r="R4158" s="6" t="str">
        <f t="shared" si="64"/>
        <v>34343Thị trấn Kiến Xương12</v>
      </c>
    </row>
    <row r="4159" spans="1:18">
      <c r="A4159" s="6">
        <v>4158</v>
      </c>
      <c r="B4159" s="6">
        <v>34</v>
      </c>
      <c r="C4159" s="6" t="s">
        <v>3783</v>
      </c>
      <c r="D4159" s="6">
        <v>343</v>
      </c>
      <c r="E4159" s="6" t="s">
        <v>3920</v>
      </c>
      <c r="F4159" s="6">
        <v>13078</v>
      </c>
      <c r="G4159" s="6" t="s">
        <v>3922</v>
      </c>
      <c r="H4159" s="6">
        <v>2</v>
      </c>
      <c r="I4159" s="6" t="s">
        <v>297</v>
      </c>
      <c r="J4159" s="6">
        <v>2</v>
      </c>
      <c r="K4159" s="6" t="s">
        <v>252</v>
      </c>
      <c r="L4159" s="8">
        <v>6</v>
      </c>
      <c r="M4159" s="6" t="s">
        <v>297</v>
      </c>
      <c r="N4159" s="6" t="s">
        <v>3786</v>
      </c>
      <c r="R4159" s="6" t="str">
        <f t="shared" si="64"/>
        <v>34343Xã Trà Giang22</v>
      </c>
    </row>
    <row r="4160" spans="1:18">
      <c r="A4160" s="6">
        <v>4159</v>
      </c>
      <c r="B4160" s="6">
        <v>34</v>
      </c>
      <c r="C4160" s="6" t="s">
        <v>3783</v>
      </c>
      <c r="D4160" s="6">
        <v>343</v>
      </c>
      <c r="E4160" s="6" t="s">
        <v>3920</v>
      </c>
      <c r="F4160" s="6">
        <v>13081</v>
      </c>
      <c r="G4160" s="6" t="s">
        <v>3393</v>
      </c>
      <c r="H4160" s="6">
        <v>2</v>
      </c>
      <c r="I4160" s="6" t="s">
        <v>297</v>
      </c>
      <c r="J4160" s="6">
        <v>2</v>
      </c>
      <c r="K4160" s="6" t="s">
        <v>252</v>
      </c>
      <c r="L4160" s="8">
        <v>6</v>
      </c>
      <c r="M4160" s="6" t="s">
        <v>297</v>
      </c>
      <c r="N4160" s="6" t="s">
        <v>3786</v>
      </c>
      <c r="R4160" s="6" t="str">
        <f t="shared" si="64"/>
        <v>34343Xã Quốc Tuấn22</v>
      </c>
    </row>
    <row r="4161" spans="1:18">
      <c r="A4161" s="6">
        <v>4160</v>
      </c>
      <c r="B4161" s="6">
        <v>34</v>
      </c>
      <c r="C4161" s="6" t="s">
        <v>3783</v>
      </c>
      <c r="D4161" s="6">
        <v>343</v>
      </c>
      <c r="E4161" s="6" t="s">
        <v>3920</v>
      </c>
      <c r="F4161" s="6">
        <v>13087</v>
      </c>
      <c r="G4161" s="6" t="s">
        <v>2054</v>
      </c>
      <c r="H4161" s="6">
        <v>2</v>
      </c>
      <c r="I4161" s="6" t="s">
        <v>297</v>
      </c>
      <c r="J4161" s="6">
        <v>2</v>
      </c>
      <c r="K4161" s="6" t="s">
        <v>252</v>
      </c>
      <c r="L4161" s="8">
        <v>6</v>
      </c>
      <c r="M4161" s="6" t="s">
        <v>297</v>
      </c>
      <c r="N4161" s="6" t="s">
        <v>3786</v>
      </c>
      <c r="R4161" s="6" t="str">
        <f t="shared" si="64"/>
        <v>34343Xã An Bình22</v>
      </c>
    </row>
    <row r="4162" spans="1:18">
      <c r="A4162" s="6">
        <v>4161</v>
      </c>
      <c r="B4162" s="6">
        <v>34</v>
      </c>
      <c r="C4162" s="6" t="s">
        <v>3783</v>
      </c>
      <c r="D4162" s="6">
        <v>343</v>
      </c>
      <c r="E4162" s="6" t="s">
        <v>3920</v>
      </c>
      <c r="F4162" s="6">
        <v>13090</v>
      </c>
      <c r="G4162" s="6" t="s">
        <v>3923</v>
      </c>
      <c r="H4162" s="6">
        <v>2</v>
      </c>
      <c r="I4162" s="6" t="s">
        <v>297</v>
      </c>
      <c r="J4162" s="6">
        <v>2</v>
      </c>
      <c r="K4162" s="6" t="s">
        <v>252</v>
      </c>
      <c r="L4162" s="8">
        <v>6</v>
      </c>
      <c r="M4162" s="6" t="s">
        <v>297</v>
      </c>
      <c r="N4162" s="6" t="s">
        <v>3786</v>
      </c>
      <c r="R4162" s="6" t="str">
        <f t="shared" si="64"/>
        <v>34343Xã Tây Sơn22</v>
      </c>
    </row>
    <row r="4163" spans="1:18">
      <c r="A4163" s="6">
        <v>4162</v>
      </c>
      <c r="B4163" s="6">
        <v>34</v>
      </c>
      <c r="C4163" s="6" t="s">
        <v>3783</v>
      </c>
      <c r="D4163" s="6">
        <v>343</v>
      </c>
      <c r="E4163" s="6" t="s">
        <v>3920</v>
      </c>
      <c r="F4163" s="6">
        <v>13093</v>
      </c>
      <c r="G4163" s="6" t="s">
        <v>739</v>
      </c>
      <c r="H4163" s="6">
        <v>2</v>
      </c>
      <c r="I4163" s="6" t="s">
        <v>297</v>
      </c>
      <c r="J4163" s="6">
        <v>2</v>
      </c>
      <c r="K4163" s="6" t="s">
        <v>252</v>
      </c>
      <c r="L4163" s="8">
        <v>6</v>
      </c>
      <c r="M4163" s="6" t="s">
        <v>297</v>
      </c>
      <c r="N4163" s="6" t="s">
        <v>3786</v>
      </c>
      <c r="R4163" s="6" t="str">
        <f t="shared" ref="R4163:R4226" si="65">CONCATENATE(B4163,D4163,G4163,H4163,J4163)</f>
        <v>34343Xã Hồng Thái22</v>
      </c>
    </row>
    <row r="4164" spans="1:18">
      <c r="A4164" s="6">
        <v>4163</v>
      </c>
      <c r="B4164" s="6">
        <v>34</v>
      </c>
      <c r="C4164" s="6" t="s">
        <v>3783</v>
      </c>
      <c r="D4164" s="6">
        <v>343</v>
      </c>
      <c r="E4164" s="6" t="s">
        <v>3920</v>
      </c>
      <c r="F4164" s="6">
        <v>13096</v>
      </c>
      <c r="G4164" s="6" t="s">
        <v>3924</v>
      </c>
      <c r="H4164" s="6">
        <v>2</v>
      </c>
      <c r="I4164" s="6" t="s">
        <v>297</v>
      </c>
      <c r="J4164" s="6">
        <v>2</v>
      </c>
      <c r="K4164" s="6" t="s">
        <v>252</v>
      </c>
      <c r="L4164" s="8">
        <v>6</v>
      </c>
      <c r="M4164" s="6" t="s">
        <v>297</v>
      </c>
      <c r="N4164" s="6" t="s">
        <v>3786</v>
      </c>
      <c r="R4164" s="6" t="str">
        <f t="shared" si="65"/>
        <v>34343Xã Bình Nguyên22</v>
      </c>
    </row>
    <row r="4165" spans="1:18">
      <c r="A4165" s="6">
        <v>4164</v>
      </c>
      <c r="B4165" s="6">
        <v>34</v>
      </c>
      <c r="C4165" s="6" t="s">
        <v>3783</v>
      </c>
      <c r="D4165" s="6">
        <v>343</v>
      </c>
      <c r="E4165" s="6" t="s">
        <v>3920</v>
      </c>
      <c r="F4165" s="6">
        <v>13102</v>
      </c>
      <c r="G4165" s="6" t="s">
        <v>720</v>
      </c>
      <c r="H4165" s="6">
        <v>2</v>
      </c>
      <c r="I4165" s="6" t="s">
        <v>297</v>
      </c>
      <c r="J4165" s="6">
        <v>2</v>
      </c>
      <c r="K4165" s="6" t="s">
        <v>252</v>
      </c>
      <c r="L4165" s="8">
        <v>6</v>
      </c>
      <c r="M4165" s="6" t="s">
        <v>297</v>
      </c>
      <c r="N4165" s="6" t="s">
        <v>3786</v>
      </c>
      <c r="R4165" s="6" t="str">
        <f t="shared" si="65"/>
        <v>34343Xã Lê Lợi22</v>
      </c>
    </row>
    <row r="4166" spans="1:18">
      <c r="A4166" s="6">
        <v>4165</v>
      </c>
      <c r="B4166" s="6">
        <v>34</v>
      </c>
      <c r="C4166" s="6" t="s">
        <v>3783</v>
      </c>
      <c r="D4166" s="6">
        <v>343</v>
      </c>
      <c r="E4166" s="6" t="s">
        <v>3920</v>
      </c>
      <c r="F4166" s="6">
        <v>13111</v>
      </c>
      <c r="G4166" s="6" t="s">
        <v>2541</v>
      </c>
      <c r="H4166" s="6">
        <v>2</v>
      </c>
      <c r="I4166" s="6" t="s">
        <v>297</v>
      </c>
      <c r="J4166" s="6">
        <v>2</v>
      </c>
      <c r="K4166" s="6" t="s">
        <v>252</v>
      </c>
      <c r="L4166" s="8">
        <v>6</v>
      </c>
      <c r="M4166" s="6" t="s">
        <v>297</v>
      </c>
      <c r="N4166" s="6" t="s">
        <v>3786</v>
      </c>
      <c r="R4166" s="6" t="str">
        <f t="shared" si="65"/>
        <v>34343Xã Vũ Lễ22</v>
      </c>
    </row>
    <row r="4167" spans="1:18">
      <c r="A4167" s="6">
        <v>4166</v>
      </c>
      <c r="B4167" s="6">
        <v>34</v>
      </c>
      <c r="C4167" s="6" t="s">
        <v>3783</v>
      </c>
      <c r="D4167" s="6">
        <v>343</v>
      </c>
      <c r="E4167" s="6" t="s">
        <v>3920</v>
      </c>
      <c r="F4167" s="6">
        <v>13114</v>
      </c>
      <c r="G4167" s="6" t="s">
        <v>3925</v>
      </c>
      <c r="H4167" s="6">
        <v>2</v>
      </c>
      <c r="I4167" s="6" t="s">
        <v>297</v>
      </c>
      <c r="J4167" s="6">
        <v>2</v>
      </c>
      <c r="K4167" s="6" t="s">
        <v>252</v>
      </c>
      <c r="L4167" s="8">
        <v>6</v>
      </c>
      <c r="M4167" s="6" t="s">
        <v>297</v>
      </c>
      <c r="N4167" s="6" t="s">
        <v>3786</v>
      </c>
      <c r="R4167" s="6" t="str">
        <f t="shared" si="65"/>
        <v>34343Xã Thanh Tân22</v>
      </c>
    </row>
    <row r="4168" spans="1:18">
      <c r="A4168" s="6">
        <v>4167</v>
      </c>
      <c r="B4168" s="6">
        <v>34</v>
      </c>
      <c r="C4168" s="6" t="s">
        <v>3783</v>
      </c>
      <c r="D4168" s="6">
        <v>343</v>
      </c>
      <c r="E4168" s="6" t="s">
        <v>3920</v>
      </c>
      <c r="F4168" s="6">
        <v>13117</v>
      </c>
      <c r="G4168" s="6" t="s">
        <v>3926</v>
      </c>
      <c r="H4168" s="6">
        <v>2</v>
      </c>
      <c r="I4168" s="6" t="s">
        <v>297</v>
      </c>
      <c r="J4168" s="6">
        <v>2</v>
      </c>
      <c r="K4168" s="6" t="s">
        <v>252</v>
      </c>
      <c r="L4168" s="8">
        <v>6</v>
      </c>
      <c r="M4168" s="6" t="s">
        <v>297</v>
      </c>
      <c r="N4168" s="6" t="s">
        <v>3786</v>
      </c>
      <c r="R4168" s="6" t="str">
        <f t="shared" si="65"/>
        <v>34343Xã Thượng Hiền22</v>
      </c>
    </row>
    <row r="4169" spans="1:18">
      <c r="A4169" s="6">
        <v>4168</v>
      </c>
      <c r="B4169" s="6">
        <v>34</v>
      </c>
      <c r="C4169" s="6" t="s">
        <v>3783</v>
      </c>
      <c r="D4169" s="6">
        <v>343</v>
      </c>
      <c r="E4169" s="6" t="s">
        <v>3920</v>
      </c>
      <c r="F4169" s="6">
        <v>13120</v>
      </c>
      <c r="G4169" s="6" t="s">
        <v>1018</v>
      </c>
      <c r="H4169" s="6">
        <v>2</v>
      </c>
      <c r="I4169" s="6" t="s">
        <v>297</v>
      </c>
      <c r="J4169" s="6">
        <v>2</v>
      </c>
      <c r="K4169" s="6" t="s">
        <v>252</v>
      </c>
      <c r="L4169" s="8">
        <v>6</v>
      </c>
      <c r="M4169" s="6" t="s">
        <v>297</v>
      </c>
      <c r="N4169" s="6" t="s">
        <v>3786</v>
      </c>
      <c r="R4169" s="6" t="str">
        <f t="shared" si="65"/>
        <v>34343Xã Nam Cao22</v>
      </c>
    </row>
    <row r="4170" spans="1:18">
      <c r="A4170" s="6">
        <v>4169</v>
      </c>
      <c r="B4170" s="6">
        <v>34</v>
      </c>
      <c r="C4170" s="6" t="s">
        <v>3783</v>
      </c>
      <c r="D4170" s="6">
        <v>343</v>
      </c>
      <c r="E4170" s="6" t="s">
        <v>3920</v>
      </c>
      <c r="F4170" s="6">
        <v>13123</v>
      </c>
      <c r="G4170" s="6" t="s">
        <v>1041</v>
      </c>
      <c r="H4170" s="6">
        <v>2</v>
      </c>
      <c r="I4170" s="6" t="s">
        <v>297</v>
      </c>
      <c r="J4170" s="6">
        <v>2</v>
      </c>
      <c r="K4170" s="6" t="s">
        <v>252</v>
      </c>
      <c r="L4170" s="8">
        <v>6</v>
      </c>
      <c r="M4170" s="6" t="s">
        <v>297</v>
      </c>
      <c r="N4170" s="6" t="s">
        <v>3786</v>
      </c>
      <c r="R4170" s="6" t="str">
        <f t="shared" si="65"/>
        <v>34343Xã Đình Phùng22</v>
      </c>
    </row>
    <row r="4171" spans="1:18">
      <c r="A4171" s="6">
        <v>4170</v>
      </c>
      <c r="B4171" s="6">
        <v>34</v>
      </c>
      <c r="C4171" s="6" t="s">
        <v>3783</v>
      </c>
      <c r="D4171" s="6">
        <v>343</v>
      </c>
      <c r="E4171" s="6" t="s">
        <v>3920</v>
      </c>
      <c r="F4171" s="6">
        <v>13126</v>
      </c>
      <c r="G4171" s="6" t="s">
        <v>3927</v>
      </c>
      <c r="H4171" s="6">
        <v>2</v>
      </c>
      <c r="I4171" s="6" t="s">
        <v>297</v>
      </c>
      <c r="J4171" s="6">
        <v>2</v>
      </c>
      <c r="K4171" s="6" t="s">
        <v>252</v>
      </c>
      <c r="L4171" s="8">
        <v>6</v>
      </c>
      <c r="M4171" s="6" t="s">
        <v>297</v>
      </c>
      <c r="N4171" s="6" t="s">
        <v>3786</v>
      </c>
      <c r="R4171" s="6" t="str">
        <f t="shared" si="65"/>
        <v>34343Xã Vũ Ninh22</v>
      </c>
    </row>
    <row r="4172" spans="1:18">
      <c r="A4172" s="6">
        <v>4171</v>
      </c>
      <c r="B4172" s="6">
        <v>34</v>
      </c>
      <c r="C4172" s="6" t="s">
        <v>3783</v>
      </c>
      <c r="D4172" s="6">
        <v>343</v>
      </c>
      <c r="E4172" s="6" t="s">
        <v>3920</v>
      </c>
      <c r="F4172" s="6">
        <v>13129</v>
      </c>
      <c r="G4172" s="6" t="s">
        <v>3928</v>
      </c>
      <c r="H4172" s="6">
        <v>2</v>
      </c>
      <c r="I4172" s="6" t="s">
        <v>297</v>
      </c>
      <c r="J4172" s="6">
        <v>2</v>
      </c>
      <c r="K4172" s="6" t="s">
        <v>252</v>
      </c>
      <c r="L4172" s="8">
        <v>6</v>
      </c>
      <c r="M4172" s="6" t="s">
        <v>297</v>
      </c>
      <c r="N4172" s="6" t="s">
        <v>3786</v>
      </c>
      <c r="R4172" s="6" t="str">
        <f t="shared" si="65"/>
        <v>34343Xã Vũ An22</v>
      </c>
    </row>
    <row r="4173" spans="1:18">
      <c r="A4173" s="6">
        <v>4172</v>
      </c>
      <c r="B4173" s="6">
        <v>34</v>
      </c>
      <c r="C4173" s="6" t="s">
        <v>3783</v>
      </c>
      <c r="D4173" s="6">
        <v>343</v>
      </c>
      <c r="E4173" s="6" t="s">
        <v>3920</v>
      </c>
      <c r="F4173" s="6">
        <v>13132</v>
      </c>
      <c r="G4173" s="6" t="s">
        <v>3929</v>
      </c>
      <c r="H4173" s="6">
        <v>2</v>
      </c>
      <c r="I4173" s="6" t="s">
        <v>297</v>
      </c>
      <c r="J4173" s="6">
        <v>2</v>
      </c>
      <c r="K4173" s="6" t="s">
        <v>252</v>
      </c>
      <c r="L4173" s="8">
        <v>6</v>
      </c>
      <c r="M4173" s="6" t="s">
        <v>297</v>
      </c>
      <c r="N4173" s="6" t="s">
        <v>3786</v>
      </c>
      <c r="R4173" s="6" t="str">
        <f t="shared" si="65"/>
        <v>34343Xã Quang Lịch22</v>
      </c>
    </row>
    <row r="4174" spans="1:18">
      <c r="A4174" s="6">
        <v>4173</v>
      </c>
      <c r="B4174" s="6">
        <v>34</v>
      </c>
      <c r="C4174" s="6" t="s">
        <v>3783</v>
      </c>
      <c r="D4174" s="6">
        <v>343</v>
      </c>
      <c r="E4174" s="6" t="s">
        <v>3920</v>
      </c>
      <c r="F4174" s="6">
        <v>13135</v>
      </c>
      <c r="G4174" s="6" t="s">
        <v>707</v>
      </c>
      <c r="H4174" s="6">
        <v>2</v>
      </c>
      <c r="I4174" s="6" t="s">
        <v>297</v>
      </c>
      <c r="J4174" s="6">
        <v>2</v>
      </c>
      <c r="K4174" s="6" t="s">
        <v>252</v>
      </c>
      <c r="L4174" s="8">
        <v>6</v>
      </c>
      <c r="M4174" s="6" t="s">
        <v>297</v>
      </c>
      <c r="N4174" s="6" t="s">
        <v>3786</v>
      </c>
      <c r="R4174" s="6" t="str">
        <f t="shared" si="65"/>
        <v>34343Xã Hòa Bình22</v>
      </c>
    </row>
    <row r="4175" spans="1:18">
      <c r="A4175" s="6">
        <v>4174</v>
      </c>
      <c r="B4175" s="6">
        <v>34</v>
      </c>
      <c r="C4175" s="6" t="s">
        <v>3783</v>
      </c>
      <c r="D4175" s="6">
        <v>343</v>
      </c>
      <c r="E4175" s="6" t="s">
        <v>3920</v>
      </c>
      <c r="F4175" s="6">
        <v>13138</v>
      </c>
      <c r="G4175" s="6" t="s">
        <v>685</v>
      </c>
      <c r="H4175" s="6">
        <v>2</v>
      </c>
      <c r="I4175" s="6" t="s">
        <v>297</v>
      </c>
      <c r="J4175" s="6">
        <v>2</v>
      </c>
      <c r="K4175" s="6" t="s">
        <v>252</v>
      </c>
      <c r="L4175" s="8">
        <v>6</v>
      </c>
      <c r="M4175" s="6" t="s">
        <v>297</v>
      </c>
      <c r="N4175" s="6" t="s">
        <v>3786</v>
      </c>
      <c r="R4175" s="6" t="str">
        <f t="shared" si="65"/>
        <v>34343Xã Bình Minh22</v>
      </c>
    </row>
    <row r="4176" spans="1:18">
      <c r="A4176" s="6">
        <v>4175</v>
      </c>
      <c r="B4176" s="6">
        <v>34</v>
      </c>
      <c r="C4176" s="6" t="s">
        <v>3783</v>
      </c>
      <c r="D4176" s="6">
        <v>343</v>
      </c>
      <c r="E4176" s="6" t="s">
        <v>3920</v>
      </c>
      <c r="F4176" s="6">
        <v>13141</v>
      </c>
      <c r="G4176" s="6" t="s">
        <v>3930</v>
      </c>
      <c r="H4176" s="6">
        <v>2</v>
      </c>
      <c r="I4176" s="6" t="s">
        <v>297</v>
      </c>
      <c r="J4176" s="6">
        <v>2</v>
      </c>
      <c r="K4176" s="6" t="s">
        <v>252</v>
      </c>
      <c r="L4176" s="8">
        <v>6</v>
      </c>
      <c r="M4176" s="6" t="s">
        <v>297</v>
      </c>
      <c r="N4176" s="6" t="s">
        <v>3786</v>
      </c>
      <c r="R4176" s="6" t="str">
        <f t="shared" si="65"/>
        <v>34343Xã Vũ Quí22</v>
      </c>
    </row>
    <row r="4177" spans="1:18">
      <c r="A4177" s="6">
        <v>4176</v>
      </c>
      <c r="B4177" s="6">
        <v>34</v>
      </c>
      <c r="C4177" s="6" t="s">
        <v>3783</v>
      </c>
      <c r="D4177" s="6">
        <v>343</v>
      </c>
      <c r="E4177" s="6" t="s">
        <v>3920</v>
      </c>
      <c r="F4177" s="6">
        <v>13144</v>
      </c>
      <c r="G4177" s="6" t="s">
        <v>3931</v>
      </c>
      <c r="H4177" s="6">
        <v>2</v>
      </c>
      <c r="I4177" s="6" t="s">
        <v>297</v>
      </c>
      <c r="J4177" s="6">
        <v>2</v>
      </c>
      <c r="K4177" s="6" t="s">
        <v>252</v>
      </c>
      <c r="L4177" s="8">
        <v>6</v>
      </c>
      <c r="M4177" s="6" t="s">
        <v>297</v>
      </c>
      <c r="N4177" s="6" t="s">
        <v>3786</v>
      </c>
      <c r="R4177" s="6" t="str">
        <f t="shared" si="65"/>
        <v>34343Xã Quang Bình22</v>
      </c>
    </row>
    <row r="4178" spans="1:18">
      <c r="A4178" s="6">
        <v>4177</v>
      </c>
      <c r="B4178" s="6">
        <v>34</v>
      </c>
      <c r="C4178" s="6" t="s">
        <v>3783</v>
      </c>
      <c r="D4178" s="6">
        <v>343</v>
      </c>
      <c r="E4178" s="6" t="s">
        <v>3920</v>
      </c>
      <c r="F4178" s="6">
        <v>13150</v>
      </c>
      <c r="G4178" s="6" t="s">
        <v>3932</v>
      </c>
      <c r="H4178" s="6">
        <v>2</v>
      </c>
      <c r="I4178" s="6" t="s">
        <v>297</v>
      </c>
      <c r="J4178" s="6">
        <v>2</v>
      </c>
      <c r="K4178" s="6" t="s">
        <v>252</v>
      </c>
      <c r="L4178" s="8">
        <v>6</v>
      </c>
      <c r="M4178" s="6" t="s">
        <v>297</v>
      </c>
      <c r="N4178" s="6" t="s">
        <v>3786</v>
      </c>
      <c r="R4178" s="6" t="str">
        <f t="shared" si="65"/>
        <v>34343Xã Vũ Trung22</v>
      </c>
    </row>
    <row r="4179" spans="1:18">
      <c r="A4179" s="6">
        <v>4178</v>
      </c>
      <c r="B4179" s="6">
        <v>34</v>
      </c>
      <c r="C4179" s="6" t="s">
        <v>3783</v>
      </c>
      <c r="D4179" s="6">
        <v>343</v>
      </c>
      <c r="E4179" s="6" t="s">
        <v>3920</v>
      </c>
      <c r="F4179" s="6">
        <v>13153</v>
      </c>
      <c r="G4179" s="6" t="s">
        <v>3933</v>
      </c>
      <c r="H4179" s="6">
        <v>2</v>
      </c>
      <c r="I4179" s="6" t="s">
        <v>297</v>
      </c>
      <c r="J4179" s="6">
        <v>2</v>
      </c>
      <c r="K4179" s="6" t="s">
        <v>252</v>
      </c>
      <c r="L4179" s="8">
        <v>6</v>
      </c>
      <c r="M4179" s="6" t="s">
        <v>297</v>
      </c>
      <c r="N4179" s="6" t="s">
        <v>3786</v>
      </c>
      <c r="R4179" s="6" t="str">
        <f t="shared" si="65"/>
        <v>34343Xã Vũ Thắng22</v>
      </c>
    </row>
    <row r="4180" spans="1:18">
      <c r="A4180" s="6">
        <v>4179</v>
      </c>
      <c r="B4180" s="6">
        <v>34</v>
      </c>
      <c r="C4180" s="6" t="s">
        <v>3783</v>
      </c>
      <c r="D4180" s="6">
        <v>343</v>
      </c>
      <c r="E4180" s="6" t="s">
        <v>3920</v>
      </c>
      <c r="F4180" s="6">
        <v>13156</v>
      </c>
      <c r="G4180" s="6" t="s">
        <v>3934</v>
      </c>
      <c r="H4180" s="6">
        <v>2</v>
      </c>
      <c r="I4180" s="6" t="s">
        <v>297</v>
      </c>
      <c r="J4180" s="6">
        <v>2</v>
      </c>
      <c r="K4180" s="6" t="s">
        <v>252</v>
      </c>
      <c r="L4180" s="8">
        <v>6</v>
      </c>
      <c r="M4180" s="6" t="s">
        <v>297</v>
      </c>
      <c r="N4180" s="6" t="s">
        <v>3786</v>
      </c>
      <c r="R4180" s="6" t="str">
        <f t="shared" si="65"/>
        <v>34343Xã Vũ Công22</v>
      </c>
    </row>
    <row r="4181" spans="1:18">
      <c r="A4181" s="6">
        <v>4180</v>
      </c>
      <c r="B4181" s="6">
        <v>34</v>
      </c>
      <c r="C4181" s="6" t="s">
        <v>3783</v>
      </c>
      <c r="D4181" s="6">
        <v>343</v>
      </c>
      <c r="E4181" s="6" t="s">
        <v>3920</v>
      </c>
      <c r="F4181" s="6">
        <v>13159</v>
      </c>
      <c r="G4181" s="6" t="s">
        <v>3935</v>
      </c>
      <c r="H4181" s="6">
        <v>2</v>
      </c>
      <c r="I4181" s="6" t="s">
        <v>297</v>
      </c>
      <c r="J4181" s="6">
        <v>2</v>
      </c>
      <c r="K4181" s="6" t="s">
        <v>252</v>
      </c>
      <c r="L4181" s="8">
        <v>6</v>
      </c>
      <c r="M4181" s="6" t="s">
        <v>297</v>
      </c>
      <c r="N4181" s="6" t="s">
        <v>3786</v>
      </c>
      <c r="R4181" s="6" t="str">
        <f t="shared" si="65"/>
        <v>34343Xã Vũ Hòa22</v>
      </c>
    </row>
    <row r="4182" spans="1:18">
      <c r="A4182" s="6">
        <v>4181</v>
      </c>
      <c r="B4182" s="6">
        <v>34</v>
      </c>
      <c r="C4182" s="6" t="s">
        <v>3783</v>
      </c>
      <c r="D4182" s="6">
        <v>343</v>
      </c>
      <c r="E4182" s="6" t="s">
        <v>3920</v>
      </c>
      <c r="F4182" s="6">
        <v>13162</v>
      </c>
      <c r="G4182" s="6" t="s">
        <v>976</v>
      </c>
      <c r="H4182" s="6">
        <v>2</v>
      </c>
      <c r="I4182" s="6" t="s">
        <v>297</v>
      </c>
      <c r="J4182" s="6">
        <v>2</v>
      </c>
      <c r="K4182" s="6" t="s">
        <v>252</v>
      </c>
      <c r="L4182" s="8">
        <v>6</v>
      </c>
      <c r="M4182" s="6" t="s">
        <v>297</v>
      </c>
      <c r="N4182" s="6" t="s">
        <v>3786</v>
      </c>
      <c r="R4182" s="6" t="str">
        <f t="shared" si="65"/>
        <v>34343Xã Quang Minh22</v>
      </c>
    </row>
    <row r="4183" spans="1:18">
      <c r="A4183" s="6">
        <v>4182</v>
      </c>
      <c r="B4183" s="6">
        <v>34</v>
      </c>
      <c r="C4183" s="6" t="s">
        <v>3783</v>
      </c>
      <c r="D4183" s="6">
        <v>343</v>
      </c>
      <c r="E4183" s="6" t="s">
        <v>3920</v>
      </c>
      <c r="F4183" s="6">
        <v>13165</v>
      </c>
      <c r="G4183" s="6" t="s">
        <v>741</v>
      </c>
      <c r="H4183" s="6">
        <v>2</v>
      </c>
      <c r="I4183" s="6" t="s">
        <v>297</v>
      </c>
      <c r="J4183" s="6">
        <v>2</v>
      </c>
      <c r="K4183" s="6" t="s">
        <v>252</v>
      </c>
      <c r="L4183" s="8">
        <v>6</v>
      </c>
      <c r="M4183" s="6" t="s">
        <v>297</v>
      </c>
      <c r="N4183" s="6" t="s">
        <v>3786</v>
      </c>
      <c r="R4183" s="6" t="str">
        <f t="shared" si="65"/>
        <v>34343Xã Quang Trung22</v>
      </c>
    </row>
    <row r="4184" spans="1:18">
      <c r="A4184" s="6">
        <v>4183</v>
      </c>
      <c r="B4184" s="6">
        <v>34</v>
      </c>
      <c r="C4184" s="6" t="s">
        <v>3783</v>
      </c>
      <c r="D4184" s="6">
        <v>343</v>
      </c>
      <c r="E4184" s="6" t="s">
        <v>3920</v>
      </c>
      <c r="F4184" s="6">
        <v>13171</v>
      </c>
      <c r="G4184" s="6" t="s">
        <v>540</v>
      </c>
      <c r="H4184" s="6">
        <v>2</v>
      </c>
      <c r="I4184" s="6" t="s">
        <v>297</v>
      </c>
      <c r="J4184" s="6">
        <v>2</v>
      </c>
      <c r="K4184" s="6" t="s">
        <v>252</v>
      </c>
      <c r="L4184" s="8">
        <v>6</v>
      </c>
      <c r="M4184" s="6" t="s">
        <v>297</v>
      </c>
      <c r="N4184" s="6" t="s">
        <v>3786</v>
      </c>
      <c r="R4184" s="6" t="str">
        <f t="shared" si="65"/>
        <v>34343Xã Minh Quang22</v>
      </c>
    </row>
    <row r="4185" spans="1:18">
      <c r="A4185" s="6">
        <v>4184</v>
      </c>
      <c r="B4185" s="6">
        <v>34</v>
      </c>
      <c r="C4185" s="6" t="s">
        <v>3783</v>
      </c>
      <c r="D4185" s="6">
        <v>343</v>
      </c>
      <c r="E4185" s="6" t="s">
        <v>3920</v>
      </c>
      <c r="F4185" s="6">
        <v>13174</v>
      </c>
      <c r="G4185" s="6" t="s">
        <v>2270</v>
      </c>
      <c r="H4185" s="6">
        <v>2</v>
      </c>
      <c r="I4185" s="6" t="s">
        <v>297</v>
      </c>
      <c r="J4185" s="6">
        <v>2</v>
      </c>
      <c r="K4185" s="6" t="s">
        <v>252</v>
      </c>
      <c r="L4185" s="8">
        <v>6</v>
      </c>
      <c r="M4185" s="6" t="s">
        <v>297</v>
      </c>
      <c r="N4185" s="6" t="s">
        <v>3786</v>
      </c>
      <c r="R4185" s="6" t="str">
        <f t="shared" si="65"/>
        <v>34343Xã Vũ Bình22</v>
      </c>
    </row>
    <row r="4186" spans="1:18">
      <c r="A4186" s="6">
        <v>4185</v>
      </c>
      <c r="B4186" s="6">
        <v>34</v>
      </c>
      <c r="C4186" s="6" t="s">
        <v>3783</v>
      </c>
      <c r="D4186" s="6">
        <v>343</v>
      </c>
      <c r="E4186" s="6" t="s">
        <v>3920</v>
      </c>
      <c r="F4186" s="6">
        <v>13177</v>
      </c>
      <c r="G4186" s="6" t="s">
        <v>755</v>
      </c>
      <c r="H4186" s="6">
        <v>2</v>
      </c>
      <c r="I4186" s="6" t="s">
        <v>297</v>
      </c>
      <c r="J4186" s="6">
        <v>2</v>
      </c>
      <c r="K4186" s="6" t="s">
        <v>252</v>
      </c>
      <c r="L4186" s="8">
        <v>6</v>
      </c>
      <c r="M4186" s="6" t="s">
        <v>297</v>
      </c>
      <c r="N4186" s="6" t="s">
        <v>3786</v>
      </c>
      <c r="R4186" s="6" t="str">
        <f t="shared" si="65"/>
        <v>34343Xã Minh Tân22</v>
      </c>
    </row>
    <row r="4187" spans="1:18">
      <c r="A4187" s="6">
        <v>4186</v>
      </c>
      <c r="B4187" s="6">
        <v>34</v>
      </c>
      <c r="C4187" s="6" t="s">
        <v>3783</v>
      </c>
      <c r="D4187" s="6">
        <v>343</v>
      </c>
      <c r="E4187" s="6" t="s">
        <v>3920</v>
      </c>
      <c r="F4187" s="6">
        <v>13180</v>
      </c>
      <c r="G4187" s="6" t="s">
        <v>3936</v>
      </c>
      <c r="H4187" s="6">
        <v>2</v>
      </c>
      <c r="I4187" s="6" t="s">
        <v>297</v>
      </c>
      <c r="J4187" s="6">
        <v>2</v>
      </c>
      <c r="K4187" s="6" t="s">
        <v>252</v>
      </c>
      <c r="L4187" s="8">
        <v>6</v>
      </c>
      <c r="M4187" s="6" t="s">
        <v>297</v>
      </c>
      <c r="N4187" s="6" t="s">
        <v>3786</v>
      </c>
      <c r="R4187" s="6" t="str">
        <f t="shared" si="65"/>
        <v>34343Xã Nam Bình22</v>
      </c>
    </row>
    <row r="4188" spans="1:18">
      <c r="A4188" s="6">
        <v>4187</v>
      </c>
      <c r="B4188" s="6">
        <v>34</v>
      </c>
      <c r="C4188" s="6" t="s">
        <v>3783</v>
      </c>
      <c r="D4188" s="6">
        <v>343</v>
      </c>
      <c r="E4188" s="6" t="s">
        <v>3920</v>
      </c>
      <c r="F4188" s="6">
        <v>13183</v>
      </c>
      <c r="G4188" s="6" t="s">
        <v>2220</v>
      </c>
      <c r="H4188" s="6">
        <v>2</v>
      </c>
      <c r="I4188" s="6" t="s">
        <v>297</v>
      </c>
      <c r="J4188" s="6">
        <v>2</v>
      </c>
      <c r="K4188" s="6" t="s">
        <v>252</v>
      </c>
      <c r="L4188" s="8">
        <v>6</v>
      </c>
      <c r="M4188" s="6" t="s">
        <v>297</v>
      </c>
      <c r="N4188" s="6" t="s">
        <v>3786</v>
      </c>
      <c r="R4188" s="6" t="str">
        <f t="shared" si="65"/>
        <v>34343Xã Bình Thanh22</v>
      </c>
    </row>
    <row r="4189" spans="1:18">
      <c r="A4189" s="6">
        <v>4188</v>
      </c>
      <c r="B4189" s="6">
        <v>34</v>
      </c>
      <c r="C4189" s="6" t="s">
        <v>3783</v>
      </c>
      <c r="D4189" s="6">
        <v>343</v>
      </c>
      <c r="E4189" s="6" t="s">
        <v>3920</v>
      </c>
      <c r="F4189" s="6">
        <v>13186</v>
      </c>
      <c r="G4189" s="6" t="s">
        <v>3186</v>
      </c>
      <c r="H4189" s="6">
        <v>2</v>
      </c>
      <c r="I4189" s="6" t="s">
        <v>297</v>
      </c>
      <c r="J4189" s="6">
        <v>2</v>
      </c>
      <c r="K4189" s="6" t="s">
        <v>252</v>
      </c>
      <c r="L4189" s="8">
        <v>6</v>
      </c>
      <c r="M4189" s="6" t="s">
        <v>297</v>
      </c>
      <c r="N4189" s="6" t="s">
        <v>3786</v>
      </c>
      <c r="R4189" s="6" t="str">
        <f t="shared" si="65"/>
        <v>34343Xã Bình Định22</v>
      </c>
    </row>
    <row r="4190" spans="1:18">
      <c r="A4190" s="6">
        <v>4189</v>
      </c>
      <c r="B4190" s="6">
        <v>34</v>
      </c>
      <c r="C4190" s="6" t="s">
        <v>3783</v>
      </c>
      <c r="D4190" s="6">
        <v>343</v>
      </c>
      <c r="E4190" s="6" t="s">
        <v>3920</v>
      </c>
      <c r="F4190" s="6">
        <v>13189</v>
      </c>
      <c r="G4190" s="6" t="s">
        <v>2426</v>
      </c>
      <c r="H4190" s="6">
        <v>2</v>
      </c>
      <c r="I4190" s="6" t="s">
        <v>297</v>
      </c>
      <c r="J4190" s="6">
        <v>2</v>
      </c>
      <c r="K4190" s="6" t="s">
        <v>252</v>
      </c>
      <c r="L4190" s="8">
        <v>6</v>
      </c>
      <c r="M4190" s="6" t="s">
        <v>297</v>
      </c>
      <c r="N4190" s="6" t="s">
        <v>3786</v>
      </c>
      <c r="R4190" s="6" t="str">
        <f t="shared" si="65"/>
        <v>34343Xã Hồng Tiến22</v>
      </c>
    </row>
    <row r="4191" spans="1:18">
      <c r="A4191" s="6">
        <v>4190</v>
      </c>
      <c r="B4191" s="6">
        <v>34</v>
      </c>
      <c r="C4191" s="6" t="s">
        <v>3783</v>
      </c>
      <c r="D4191" s="6">
        <v>344</v>
      </c>
      <c r="E4191" s="6" t="s">
        <v>3937</v>
      </c>
      <c r="F4191" s="6">
        <v>13192</v>
      </c>
      <c r="G4191" s="6" t="s">
        <v>3938</v>
      </c>
      <c r="H4191" s="6">
        <v>1</v>
      </c>
      <c r="I4191" s="6" t="s">
        <v>251</v>
      </c>
      <c r="J4191" s="6">
        <v>2</v>
      </c>
      <c r="K4191" s="6" t="s">
        <v>252</v>
      </c>
      <c r="L4191" s="8">
        <v>5</v>
      </c>
      <c r="M4191" s="6" t="s">
        <v>251</v>
      </c>
      <c r="N4191" s="6" t="s">
        <v>3786</v>
      </c>
      <c r="R4191" s="6" t="str">
        <f t="shared" si="65"/>
        <v>34344Thị trấn Vũ Thư12</v>
      </c>
    </row>
    <row r="4192" spans="1:18">
      <c r="A4192" s="6">
        <v>4191</v>
      </c>
      <c r="B4192" s="6">
        <v>34</v>
      </c>
      <c r="C4192" s="6" t="s">
        <v>3783</v>
      </c>
      <c r="D4192" s="6">
        <v>344</v>
      </c>
      <c r="E4192" s="6" t="s">
        <v>3937</v>
      </c>
      <c r="F4192" s="6">
        <v>13195</v>
      </c>
      <c r="G4192" s="6" t="s">
        <v>3939</v>
      </c>
      <c r="H4192" s="6">
        <v>2</v>
      </c>
      <c r="I4192" s="6" t="s">
        <v>297</v>
      </c>
      <c r="J4192" s="6">
        <v>2</v>
      </c>
      <c r="K4192" s="6" t="s">
        <v>252</v>
      </c>
      <c r="L4192" s="8">
        <v>6</v>
      </c>
      <c r="M4192" s="6" t="s">
        <v>297</v>
      </c>
      <c r="N4192" s="6" t="s">
        <v>3786</v>
      </c>
      <c r="R4192" s="6" t="str">
        <f t="shared" si="65"/>
        <v>34344Xã Hồng Lý22</v>
      </c>
    </row>
    <row r="4193" spans="1:18">
      <c r="A4193" s="6">
        <v>4192</v>
      </c>
      <c r="B4193" s="6">
        <v>34</v>
      </c>
      <c r="C4193" s="6" t="s">
        <v>3783</v>
      </c>
      <c r="D4193" s="6">
        <v>344</v>
      </c>
      <c r="E4193" s="6" t="s">
        <v>3937</v>
      </c>
      <c r="F4193" s="6">
        <v>13198</v>
      </c>
      <c r="G4193" s="6" t="s">
        <v>3754</v>
      </c>
      <c r="H4193" s="6">
        <v>2</v>
      </c>
      <c r="I4193" s="6" t="s">
        <v>297</v>
      </c>
      <c r="J4193" s="6">
        <v>2</v>
      </c>
      <c r="K4193" s="6" t="s">
        <v>252</v>
      </c>
      <c r="L4193" s="8">
        <v>6</v>
      </c>
      <c r="M4193" s="6" t="s">
        <v>297</v>
      </c>
      <c r="N4193" s="6" t="s">
        <v>3786</v>
      </c>
      <c r="R4193" s="6" t="str">
        <f t="shared" si="65"/>
        <v>34344Xã Đồng Thanh22</v>
      </c>
    </row>
    <row r="4194" spans="1:18">
      <c r="A4194" s="6">
        <v>4193</v>
      </c>
      <c r="B4194" s="6">
        <v>34</v>
      </c>
      <c r="C4194" s="6" t="s">
        <v>3783</v>
      </c>
      <c r="D4194" s="6">
        <v>344</v>
      </c>
      <c r="E4194" s="6" t="s">
        <v>3937</v>
      </c>
      <c r="F4194" s="6">
        <v>13201</v>
      </c>
      <c r="G4194" s="6" t="s">
        <v>3143</v>
      </c>
      <c r="H4194" s="6">
        <v>2</v>
      </c>
      <c r="I4194" s="6" t="s">
        <v>297</v>
      </c>
      <c r="J4194" s="6">
        <v>2</v>
      </c>
      <c r="K4194" s="6" t="s">
        <v>252</v>
      </c>
      <c r="L4194" s="8">
        <v>6</v>
      </c>
      <c r="M4194" s="6" t="s">
        <v>297</v>
      </c>
      <c r="N4194" s="6" t="s">
        <v>3786</v>
      </c>
      <c r="R4194" s="6" t="str">
        <f t="shared" si="65"/>
        <v>34344Xã Xuân Hòa22</v>
      </c>
    </row>
    <row r="4195" spans="1:18">
      <c r="A4195" s="6">
        <v>4194</v>
      </c>
      <c r="B4195" s="6">
        <v>34</v>
      </c>
      <c r="C4195" s="6" t="s">
        <v>3783</v>
      </c>
      <c r="D4195" s="6">
        <v>344</v>
      </c>
      <c r="E4195" s="6" t="s">
        <v>3937</v>
      </c>
      <c r="F4195" s="6">
        <v>13204</v>
      </c>
      <c r="G4195" s="6" t="s">
        <v>2742</v>
      </c>
      <c r="H4195" s="6">
        <v>2</v>
      </c>
      <c r="I4195" s="6" t="s">
        <v>297</v>
      </c>
      <c r="J4195" s="6">
        <v>2</v>
      </c>
      <c r="K4195" s="6" t="s">
        <v>252</v>
      </c>
      <c r="L4195" s="8">
        <v>6</v>
      </c>
      <c r="M4195" s="6" t="s">
        <v>297</v>
      </c>
      <c r="N4195" s="6" t="s">
        <v>3786</v>
      </c>
      <c r="R4195" s="6" t="str">
        <f t="shared" si="65"/>
        <v>34344Xã Hiệp Hòa22</v>
      </c>
    </row>
    <row r="4196" spans="1:18">
      <c r="A4196" s="6">
        <v>4195</v>
      </c>
      <c r="B4196" s="6">
        <v>34</v>
      </c>
      <c r="C4196" s="6" t="s">
        <v>3783</v>
      </c>
      <c r="D4196" s="6">
        <v>344</v>
      </c>
      <c r="E4196" s="6" t="s">
        <v>3937</v>
      </c>
      <c r="F4196" s="6">
        <v>13207</v>
      </c>
      <c r="G4196" s="6" t="s">
        <v>3940</v>
      </c>
      <c r="H4196" s="6">
        <v>2</v>
      </c>
      <c r="I4196" s="6" t="s">
        <v>297</v>
      </c>
      <c r="J4196" s="6">
        <v>2</v>
      </c>
      <c r="K4196" s="6" t="s">
        <v>252</v>
      </c>
      <c r="L4196" s="8">
        <v>6</v>
      </c>
      <c r="M4196" s="6" t="s">
        <v>297</v>
      </c>
      <c r="N4196" s="6" t="s">
        <v>3786</v>
      </c>
      <c r="R4196" s="6" t="str">
        <f t="shared" si="65"/>
        <v>34344Xã Phúc Thành22</v>
      </c>
    </row>
    <row r="4197" spans="1:18">
      <c r="A4197" s="6">
        <v>4196</v>
      </c>
      <c r="B4197" s="6">
        <v>34</v>
      </c>
      <c r="C4197" s="6" t="s">
        <v>3783</v>
      </c>
      <c r="D4197" s="6">
        <v>344</v>
      </c>
      <c r="E4197" s="6" t="s">
        <v>3937</v>
      </c>
      <c r="F4197" s="6">
        <v>13210</v>
      </c>
      <c r="G4197" s="6" t="s">
        <v>1906</v>
      </c>
      <c r="H4197" s="6">
        <v>2</v>
      </c>
      <c r="I4197" s="6" t="s">
        <v>297</v>
      </c>
      <c r="J4197" s="6">
        <v>2</v>
      </c>
      <c r="K4197" s="6" t="s">
        <v>252</v>
      </c>
      <c r="L4197" s="8">
        <v>6</v>
      </c>
      <c r="M4197" s="6" t="s">
        <v>297</v>
      </c>
      <c r="N4197" s="6" t="s">
        <v>3786</v>
      </c>
      <c r="R4197" s="6" t="str">
        <f t="shared" si="65"/>
        <v>34344Xã Tân Phong22</v>
      </c>
    </row>
    <row r="4198" spans="1:18">
      <c r="A4198" s="6">
        <v>4197</v>
      </c>
      <c r="B4198" s="6">
        <v>34</v>
      </c>
      <c r="C4198" s="6" t="s">
        <v>3783</v>
      </c>
      <c r="D4198" s="6">
        <v>344</v>
      </c>
      <c r="E4198" s="6" t="s">
        <v>3937</v>
      </c>
      <c r="F4198" s="6">
        <v>13213</v>
      </c>
      <c r="G4198" s="6" t="s">
        <v>3941</v>
      </c>
      <c r="H4198" s="6">
        <v>2</v>
      </c>
      <c r="I4198" s="6" t="s">
        <v>297</v>
      </c>
      <c r="J4198" s="6">
        <v>2</v>
      </c>
      <c r="K4198" s="6" t="s">
        <v>252</v>
      </c>
      <c r="L4198" s="8">
        <v>6</v>
      </c>
      <c r="M4198" s="6" t="s">
        <v>297</v>
      </c>
      <c r="N4198" s="6" t="s">
        <v>3786</v>
      </c>
      <c r="R4198" s="6" t="str">
        <f t="shared" si="65"/>
        <v>34344Xã Song Lãng22</v>
      </c>
    </row>
    <row r="4199" spans="1:18">
      <c r="A4199" s="6">
        <v>4198</v>
      </c>
      <c r="B4199" s="6">
        <v>34</v>
      </c>
      <c r="C4199" s="6" t="s">
        <v>3783</v>
      </c>
      <c r="D4199" s="6">
        <v>344</v>
      </c>
      <c r="E4199" s="6" t="s">
        <v>3937</v>
      </c>
      <c r="F4199" s="6">
        <v>13216</v>
      </c>
      <c r="G4199" s="6" t="s">
        <v>619</v>
      </c>
      <c r="H4199" s="6">
        <v>2</v>
      </c>
      <c r="I4199" s="6" t="s">
        <v>297</v>
      </c>
      <c r="J4199" s="6">
        <v>2</v>
      </c>
      <c r="K4199" s="6" t="s">
        <v>252</v>
      </c>
      <c r="L4199" s="8">
        <v>6</v>
      </c>
      <c r="M4199" s="6" t="s">
        <v>297</v>
      </c>
      <c r="N4199" s="6" t="s">
        <v>3786</v>
      </c>
      <c r="R4199" s="6" t="str">
        <f t="shared" si="65"/>
        <v>34344Xã Tân Hòa22</v>
      </c>
    </row>
    <row r="4200" spans="1:18">
      <c r="A4200" s="6">
        <v>4199</v>
      </c>
      <c r="B4200" s="6">
        <v>34</v>
      </c>
      <c r="C4200" s="6" t="s">
        <v>3783</v>
      </c>
      <c r="D4200" s="6">
        <v>344</v>
      </c>
      <c r="E4200" s="6" t="s">
        <v>3937</v>
      </c>
      <c r="F4200" s="6">
        <v>13219</v>
      </c>
      <c r="G4200" s="6" t="s">
        <v>397</v>
      </c>
      <c r="H4200" s="6">
        <v>2</v>
      </c>
      <c r="I4200" s="6" t="s">
        <v>297</v>
      </c>
      <c r="J4200" s="6">
        <v>2</v>
      </c>
      <c r="K4200" s="6" t="s">
        <v>252</v>
      </c>
      <c r="L4200" s="8">
        <v>6</v>
      </c>
      <c r="M4200" s="6" t="s">
        <v>297</v>
      </c>
      <c r="N4200" s="6" t="s">
        <v>3786</v>
      </c>
      <c r="R4200" s="6" t="str">
        <f t="shared" si="65"/>
        <v>34344Xã Việt Hùng22</v>
      </c>
    </row>
    <row r="4201" spans="1:18">
      <c r="A4201" s="6">
        <v>4200</v>
      </c>
      <c r="B4201" s="6">
        <v>34</v>
      </c>
      <c r="C4201" s="6" t="s">
        <v>3783</v>
      </c>
      <c r="D4201" s="6">
        <v>344</v>
      </c>
      <c r="E4201" s="6" t="s">
        <v>3937</v>
      </c>
      <c r="F4201" s="6">
        <v>13222</v>
      </c>
      <c r="G4201" s="6" t="s">
        <v>3942</v>
      </c>
      <c r="H4201" s="6">
        <v>2</v>
      </c>
      <c r="I4201" s="6" t="s">
        <v>297</v>
      </c>
      <c r="J4201" s="6">
        <v>2</v>
      </c>
      <c r="K4201" s="6" t="s">
        <v>252</v>
      </c>
      <c r="L4201" s="8">
        <v>6</v>
      </c>
      <c r="M4201" s="6" t="s">
        <v>297</v>
      </c>
      <c r="N4201" s="6" t="s">
        <v>3786</v>
      </c>
      <c r="R4201" s="6" t="str">
        <f t="shared" si="65"/>
        <v>34344Xã Minh Lãng22</v>
      </c>
    </row>
    <row r="4202" spans="1:18">
      <c r="A4202" s="6">
        <v>4201</v>
      </c>
      <c r="B4202" s="6">
        <v>34</v>
      </c>
      <c r="C4202" s="6" t="s">
        <v>3783</v>
      </c>
      <c r="D4202" s="6">
        <v>344</v>
      </c>
      <c r="E4202" s="6" t="s">
        <v>3937</v>
      </c>
      <c r="F4202" s="6">
        <v>13228</v>
      </c>
      <c r="G4202" s="6" t="s">
        <v>584</v>
      </c>
      <c r="H4202" s="6">
        <v>2</v>
      </c>
      <c r="I4202" s="6" t="s">
        <v>297</v>
      </c>
      <c r="J4202" s="6">
        <v>2</v>
      </c>
      <c r="K4202" s="6" t="s">
        <v>252</v>
      </c>
      <c r="L4202" s="8">
        <v>6</v>
      </c>
      <c r="M4202" s="6" t="s">
        <v>297</v>
      </c>
      <c r="N4202" s="6" t="s">
        <v>3786</v>
      </c>
      <c r="R4202" s="6" t="str">
        <f t="shared" si="65"/>
        <v>34344Xã Minh Khai22</v>
      </c>
    </row>
    <row r="4203" spans="1:18">
      <c r="A4203" s="6">
        <v>4202</v>
      </c>
      <c r="B4203" s="6">
        <v>34</v>
      </c>
      <c r="C4203" s="6" t="s">
        <v>3783</v>
      </c>
      <c r="D4203" s="6">
        <v>344</v>
      </c>
      <c r="E4203" s="6" t="s">
        <v>3937</v>
      </c>
      <c r="F4203" s="6">
        <v>13231</v>
      </c>
      <c r="G4203" s="6" t="s">
        <v>3943</v>
      </c>
      <c r="H4203" s="6">
        <v>2</v>
      </c>
      <c r="I4203" s="6" t="s">
        <v>297</v>
      </c>
      <c r="J4203" s="6">
        <v>2</v>
      </c>
      <c r="K4203" s="6" t="s">
        <v>252</v>
      </c>
      <c r="L4203" s="8">
        <v>6</v>
      </c>
      <c r="M4203" s="6" t="s">
        <v>297</v>
      </c>
      <c r="N4203" s="6" t="s">
        <v>3786</v>
      </c>
      <c r="R4203" s="6" t="str">
        <f t="shared" si="65"/>
        <v>34344Xã Dũng Nghĩa22</v>
      </c>
    </row>
    <row r="4204" spans="1:18">
      <c r="A4204" s="6">
        <v>4203</v>
      </c>
      <c r="B4204" s="6">
        <v>34</v>
      </c>
      <c r="C4204" s="6" t="s">
        <v>3783</v>
      </c>
      <c r="D4204" s="6">
        <v>344</v>
      </c>
      <c r="E4204" s="6" t="s">
        <v>3937</v>
      </c>
      <c r="F4204" s="6">
        <v>13234</v>
      </c>
      <c r="G4204" s="6" t="s">
        <v>540</v>
      </c>
      <c r="H4204" s="6">
        <v>2</v>
      </c>
      <c r="I4204" s="6" t="s">
        <v>297</v>
      </c>
      <c r="J4204" s="6">
        <v>2</v>
      </c>
      <c r="K4204" s="6" t="s">
        <v>252</v>
      </c>
      <c r="L4204" s="8">
        <v>6</v>
      </c>
      <c r="M4204" s="6" t="s">
        <v>297</v>
      </c>
      <c r="N4204" s="6" t="s">
        <v>3786</v>
      </c>
      <c r="R4204" s="6" t="str">
        <f t="shared" si="65"/>
        <v>34344Xã Minh Quang22</v>
      </c>
    </row>
    <row r="4205" spans="1:18">
      <c r="A4205" s="6">
        <v>4204</v>
      </c>
      <c r="B4205" s="6">
        <v>34</v>
      </c>
      <c r="C4205" s="6" t="s">
        <v>3783</v>
      </c>
      <c r="D4205" s="6">
        <v>344</v>
      </c>
      <c r="E4205" s="6" t="s">
        <v>3937</v>
      </c>
      <c r="F4205" s="6">
        <v>13237</v>
      </c>
      <c r="G4205" s="6" t="s">
        <v>3944</v>
      </c>
      <c r="H4205" s="6">
        <v>2</v>
      </c>
      <c r="I4205" s="6" t="s">
        <v>297</v>
      </c>
      <c r="J4205" s="6">
        <v>2</v>
      </c>
      <c r="K4205" s="6" t="s">
        <v>252</v>
      </c>
      <c r="L4205" s="8">
        <v>6</v>
      </c>
      <c r="M4205" s="6" t="s">
        <v>297</v>
      </c>
      <c r="N4205" s="6" t="s">
        <v>3786</v>
      </c>
      <c r="R4205" s="6" t="str">
        <f t="shared" si="65"/>
        <v>34344Xã Tam Quang22</v>
      </c>
    </row>
    <row r="4206" spans="1:18">
      <c r="A4206" s="6">
        <v>4205</v>
      </c>
      <c r="B4206" s="6">
        <v>34</v>
      </c>
      <c r="C4206" s="6" t="s">
        <v>3783</v>
      </c>
      <c r="D4206" s="6">
        <v>344</v>
      </c>
      <c r="E4206" s="6" t="s">
        <v>3937</v>
      </c>
      <c r="F4206" s="6">
        <v>13240</v>
      </c>
      <c r="G4206" s="6" t="s">
        <v>577</v>
      </c>
      <c r="H4206" s="6">
        <v>2</v>
      </c>
      <c r="I4206" s="6" t="s">
        <v>297</v>
      </c>
      <c r="J4206" s="6">
        <v>2</v>
      </c>
      <c r="K4206" s="6" t="s">
        <v>252</v>
      </c>
      <c r="L4206" s="8">
        <v>6</v>
      </c>
      <c r="M4206" s="6" t="s">
        <v>297</v>
      </c>
      <c r="N4206" s="6" t="s">
        <v>3786</v>
      </c>
      <c r="R4206" s="6" t="str">
        <f t="shared" si="65"/>
        <v>34344Xã Tân Lập22</v>
      </c>
    </row>
    <row r="4207" spans="1:18">
      <c r="A4207" s="6">
        <v>4206</v>
      </c>
      <c r="B4207" s="6">
        <v>34</v>
      </c>
      <c r="C4207" s="6" t="s">
        <v>3783</v>
      </c>
      <c r="D4207" s="6">
        <v>344</v>
      </c>
      <c r="E4207" s="6" t="s">
        <v>3937</v>
      </c>
      <c r="F4207" s="6">
        <v>13243</v>
      </c>
      <c r="G4207" s="6" t="s">
        <v>3945</v>
      </c>
      <c r="H4207" s="6">
        <v>2</v>
      </c>
      <c r="I4207" s="6" t="s">
        <v>297</v>
      </c>
      <c r="J4207" s="6">
        <v>2</v>
      </c>
      <c r="K4207" s="6" t="s">
        <v>252</v>
      </c>
      <c r="L4207" s="8">
        <v>6</v>
      </c>
      <c r="M4207" s="6" t="s">
        <v>297</v>
      </c>
      <c r="N4207" s="6" t="s">
        <v>3786</v>
      </c>
      <c r="R4207" s="6" t="str">
        <f t="shared" si="65"/>
        <v>34344Xã Bách Thuận22</v>
      </c>
    </row>
    <row r="4208" spans="1:18">
      <c r="A4208" s="6">
        <v>4207</v>
      </c>
      <c r="B4208" s="6">
        <v>34</v>
      </c>
      <c r="C4208" s="6" t="s">
        <v>3783</v>
      </c>
      <c r="D4208" s="6">
        <v>344</v>
      </c>
      <c r="E4208" s="6" t="s">
        <v>3937</v>
      </c>
      <c r="F4208" s="6">
        <v>13246</v>
      </c>
      <c r="G4208" s="6" t="s">
        <v>3946</v>
      </c>
      <c r="H4208" s="6">
        <v>2</v>
      </c>
      <c r="I4208" s="6" t="s">
        <v>297</v>
      </c>
      <c r="J4208" s="6">
        <v>2</v>
      </c>
      <c r="K4208" s="6" t="s">
        <v>252</v>
      </c>
      <c r="L4208" s="8">
        <v>6</v>
      </c>
      <c r="M4208" s="6" t="s">
        <v>297</v>
      </c>
      <c r="N4208" s="6" t="s">
        <v>3786</v>
      </c>
      <c r="R4208" s="6" t="str">
        <f t="shared" si="65"/>
        <v>34344Xã Tự Tân22</v>
      </c>
    </row>
    <row r="4209" spans="1:18">
      <c r="A4209" s="6">
        <v>4208</v>
      </c>
      <c r="B4209" s="6">
        <v>34</v>
      </c>
      <c r="C4209" s="6" t="s">
        <v>3783</v>
      </c>
      <c r="D4209" s="6">
        <v>344</v>
      </c>
      <c r="E4209" s="6" t="s">
        <v>3937</v>
      </c>
      <c r="F4209" s="6">
        <v>13249</v>
      </c>
      <c r="G4209" s="6" t="s">
        <v>3947</v>
      </c>
      <c r="H4209" s="6">
        <v>2</v>
      </c>
      <c r="I4209" s="6" t="s">
        <v>297</v>
      </c>
      <c r="J4209" s="6">
        <v>2</v>
      </c>
      <c r="K4209" s="6" t="s">
        <v>252</v>
      </c>
      <c r="L4209" s="8">
        <v>6</v>
      </c>
      <c r="M4209" s="6" t="s">
        <v>297</v>
      </c>
      <c r="N4209" s="6" t="s">
        <v>3786</v>
      </c>
      <c r="R4209" s="6" t="str">
        <f t="shared" si="65"/>
        <v>34344Xã Song An22</v>
      </c>
    </row>
    <row r="4210" spans="1:18">
      <c r="A4210" s="6">
        <v>4209</v>
      </c>
      <c r="B4210" s="6">
        <v>34</v>
      </c>
      <c r="C4210" s="6" t="s">
        <v>3783</v>
      </c>
      <c r="D4210" s="6">
        <v>344</v>
      </c>
      <c r="E4210" s="6" t="s">
        <v>3937</v>
      </c>
      <c r="F4210" s="6">
        <v>13252</v>
      </c>
      <c r="G4210" s="6" t="s">
        <v>3948</v>
      </c>
      <c r="H4210" s="6">
        <v>2</v>
      </c>
      <c r="I4210" s="6" t="s">
        <v>297</v>
      </c>
      <c r="J4210" s="6">
        <v>2</v>
      </c>
      <c r="K4210" s="6" t="s">
        <v>252</v>
      </c>
      <c r="L4210" s="8">
        <v>6</v>
      </c>
      <c r="M4210" s="6" t="s">
        <v>297</v>
      </c>
      <c r="N4210" s="6" t="s">
        <v>3786</v>
      </c>
      <c r="R4210" s="6" t="str">
        <f t="shared" si="65"/>
        <v>34344Xã Trung An22</v>
      </c>
    </row>
    <row r="4211" spans="1:18">
      <c r="A4211" s="6">
        <v>4210</v>
      </c>
      <c r="B4211" s="6">
        <v>34</v>
      </c>
      <c r="C4211" s="6" t="s">
        <v>3783</v>
      </c>
      <c r="D4211" s="6">
        <v>344</v>
      </c>
      <c r="E4211" s="6" t="s">
        <v>3937</v>
      </c>
      <c r="F4211" s="6">
        <v>13255</v>
      </c>
      <c r="G4211" s="6" t="s">
        <v>3949</v>
      </c>
      <c r="H4211" s="6">
        <v>2</v>
      </c>
      <c r="I4211" s="6" t="s">
        <v>297</v>
      </c>
      <c r="J4211" s="6">
        <v>2</v>
      </c>
      <c r="K4211" s="6" t="s">
        <v>252</v>
      </c>
      <c r="L4211" s="8">
        <v>6</v>
      </c>
      <c r="M4211" s="6" t="s">
        <v>297</v>
      </c>
      <c r="N4211" s="6" t="s">
        <v>3786</v>
      </c>
      <c r="R4211" s="6" t="str">
        <f t="shared" si="65"/>
        <v>34344Xã Vũ Hội22</v>
      </c>
    </row>
    <row r="4212" spans="1:18">
      <c r="A4212" s="6">
        <v>4211</v>
      </c>
      <c r="B4212" s="6">
        <v>34</v>
      </c>
      <c r="C4212" s="6" t="s">
        <v>3783</v>
      </c>
      <c r="D4212" s="6">
        <v>344</v>
      </c>
      <c r="E4212" s="6" t="s">
        <v>3937</v>
      </c>
      <c r="F4212" s="6">
        <v>13258</v>
      </c>
      <c r="G4212" s="6" t="s">
        <v>707</v>
      </c>
      <c r="H4212" s="6">
        <v>2</v>
      </c>
      <c r="I4212" s="6" t="s">
        <v>297</v>
      </c>
      <c r="J4212" s="6">
        <v>2</v>
      </c>
      <c r="K4212" s="6" t="s">
        <v>252</v>
      </c>
      <c r="L4212" s="8">
        <v>6</v>
      </c>
      <c r="M4212" s="6" t="s">
        <v>297</v>
      </c>
      <c r="N4212" s="6" t="s">
        <v>3786</v>
      </c>
      <c r="R4212" s="6" t="str">
        <f t="shared" si="65"/>
        <v>34344Xã Hòa Bình22</v>
      </c>
    </row>
    <row r="4213" spans="1:18">
      <c r="A4213" s="6">
        <v>4212</v>
      </c>
      <c r="B4213" s="6">
        <v>34</v>
      </c>
      <c r="C4213" s="6" t="s">
        <v>3783</v>
      </c>
      <c r="D4213" s="6">
        <v>344</v>
      </c>
      <c r="E4213" s="6" t="s">
        <v>3937</v>
      </c>
      <c r="F4213" s="6">
        <v>13261</v>
      </c>
      <c r="G4213" s="6" t="s">
        <v>3852</v>
      </c>
      <c r="H4213" s="6">
        <v>2</v>
      </c>
      <c r="I4213" s="6" t="s">
        <v>297</v>
      </c>
      <c r="J4213" s="6">
        <v>2</v>
      </c>
      <c r="K4213" s="6" t="s">
        <v>252</v>
      </c>
      <c r="L4213" s="8">
        <v>6</v>
      </c>
      <c r="M4213" s="6" t="s">
        <v>297</v>
      </c>
      <c r="N4213" s="6" t="s">
        <v>3786</v>
      </c>
      <c r="R4213" s="6" t="str">
        <f t="shared" si="65"/>
        <v>34344Xã Nguyên Xá22</v>
      </c>
    </row>
    <row r="4214" spans="1:18">
      <c r="A4214" s="6">
        <v>4213</v>
      </c>
      <c r="B4214" s="6">
        <v>34</v>
      </c>
      <c r="C4214" s="6" t="s">
        <v>3783</v>
      </c>
      <c r="D4214" s="6">
        <v>344</v>
      </c>
      <c r="E4214" s="6" t="s">
        <v>3937</v>
      </c>
      <c r="F4214" s="6">
        <v>13264</v>
      </c>
      <c r="G4214" s="6" t="s">
        <v>3950</v>
      </c>
      <c r="H4214" s="6">
        <v>2</v>
      </c>
      <c r="I4214" s="6" t="s">
        <v>297</v>
      </c>
      <c r="J4214" s="6">
        <v>2</v>
      </c>
      <c r="K4214" s="6" t="s">
        <v>252</v>
      </c>
      <c r="L4214" s="8">
        <v>6</v>
      </c>
      <c r="M4214" s="6" t="s">
        <v>297</v>
      </c>
      <c r="N4214" s="6" t="s">
        <v>3786</v>
      </c>
      <c r="R4214" s="6" t="str">
        <f t="shared" si="65"/>
        <v>34344Xã Việt Thuận22</v>
      </c>
    </row>
    <row r="4215" spans="1:18">
      <c r="A4215" s="6">
        <v>4214</v>
      </c>
      <c r="B4215" s="6">
        <v>34</v>
      </c>
      <c r="C4215" s="6" t="s">
        <v>3783</v>
      </c>
      <c r="D4215" s="6">
        <v>344</v>
      </c>
      <c r="E4215" s="6" t="s">
        <v>3937</v>
      </c>
      <c r="F4215" s="6">
        <v>13267</v>
      </c>
      <c r="G4215" s="6" t="s">
        <v>3951</v>
      </c>
      <c r="H4215" s="6">
        <v>2</v>
      </c>
      <c r="I4215" s="6" t="s">
        <v>297</v>
      </c>
      <c r="J4215" s="6">
        <v>2</v>
      </c>
      <c r="K4215" s="6" t="s">
        <v>252</v>
      </c>
      <c r="L4215" s="8">
        <v>6</v>
      </c>
      <c r="M4215" s="6" t="s">
        <v>297</v>
      </c>
      <c r="N4215" s="6" t="s">
        <v>3786</v>
      </c>
      <c r="R4215" s="6" t="str">
        <f t="shared" si="65"/>
        <v>34344Xã Vũ Vinh22</v>
      </c>
    </row>
    <row r="4216" spans="1:18">
      <c r="A4216" s="6">
        <v>4215</v>
      </c>
      <c r="B4216" s="6">
        <v>34</v>
      </c>
      <c r="C4216" s="6" t="s">
        <v>3783</v>
      </c>
      <c r="D4216" s="6">
        <v>344</v>
      </c>
      <c r="E4216" s="6" t="s">
        <v>3937</v>
      </c>
      <c r="F4216" s="6">
        <v>13270</v>
      </c>
      <c r="G4216" s="6" t="s">
        <v>3952</v>
      </c>
      <c r="H4216" s="6">
        <v>2</v>
      </c>
      <c r="I4216" s="6" t="s">
        <v>297</v>
      </c>
      <c r="J4216" s="6">
        <v>2</v>
      </c>
      <c r="K4216" s="6" t="s">
        <v>252</v>
      </c>
      <c r="L4216" s="8">
        <v>6</v>
      </c>
      <c r="M4216" s="6" t="s">
        <v>297</v>
      </c>
      <c r="N4216" s="6" t="s">
        <v>3786</v>
      </c>
      <c r="R4216" s="6" t="str">
        <f t="shared" si="65"/>
        <v>34344Xã Vũ Đoài22</v>
      </c>
    </row>
    <row r="4217" spans="1:18">
      <c r="A4217" s="6">
        <v>4216</v>
      </c>
      <c r="B4217" s="6">
        <v>34</v>
      </c>
      <c r="C4217" s="6" t="s">
        <v>3783</v>
      </c>
      <c r="D4217" s="6">
        <v>344</v>
      </c>
      <c r="E4217" s="6" t="s">
        <v>3937</v>
      </c>
      <c r="F4217" s="6">
        <v>13273</v>
      </c>
      <c r="G4217" s="6" t="s">
        <v>3953</v>
      </c>
      <c r="H4217" s="6">
        <v>2</v>
      </c>
      <c r="I4217" s="6" t="s">
        <v>297</v>
      </c>
      <c r="J4217" s="6">
        <v>2</v>
      </c>
      <c r="K4217" s="6" t="s">
        <v>252</v>
      </c>
      <c r="L4217" s="8">
        <v>6</v>
      </c>
      <c r="M4217" s="6" t="s">
        <v>297</v>
      </c>
      <c r="N4217" s="6" t="s">
        <v>3786</v>
      </c>
      <c r="R4217" s="6" t="str">
        <f t="shared" si="65"/>
        <v>34344Xã Vũ Tiến22</v>
      </c>
    </row>
    <row r="4218" spans="1:18">
      <c r="A4218" s="6">
        <v>4217</v>
      </c>
      <c r="B4218" s="6">
        <v>34</v>
      </c>
      <c r="C4218" s="6" t="s">
        <v>3783</v>
      </c>
      <c r="D4218" s="6">
        <v>344</v>
      </c>
      <c r="E4218" s="6" t="s">
        <v>3937</v>
      </c>
      <c r="F4218" s="6">
        <v>13276</v>
      </c>
      <c r="G4218" s="6" t="s">
        <v>3954</v>
      </c>
      <c r="H4218" s="6">
        <v>2</v>
      </c>
      <c r="I4218" s="6" t="s">
        <v>297</v>
      </c>
      <c r="J4218" s="6">
        <v>2</v>
      </c>
      <c r="K4218" s="6" t="s">
        <v>252</v>
      </c>
      <c r="L4218" s="8">
        <v>6</v>
      </c>
      <c r="M4218" s="6" t="s">
        <v>297</v>
      </c>
      <c r="N4218" s="6" t="s">
        <v>3786</v>
      </c>
      <c r="R4218" s="6" t="str">
        <f t="shared" si="65"/>
        <v>34344Xã Vũ Vân22</v>
      </c>
    </row>
    <row r="4219" spans="1:18">
      <c r="A4219" s="6">
        <v>4218</v>
      </c>
      <c r="B4219" s="6">
        <v>34</v>
      </c>
      <c r="C4219" s="6" t="s">
        <v>3783</v>
      </c>
      <c r="D4219" s="6">
        <v>344</v>
      </c>
      <c r="E4219" s="6" t="s">
        <v>3937</v>
      </c>
      <c r="F4219" s="6">
        <v>13279</v>
      </c>
      <c r="G4219" s="6" t="s">
        <v>3955</v>
      </c>
      <c r="H4219" s="6">
        <v>2</v>
      </c>
      <c r="I4219" s="6" t="s">
        <v>297</v>
      </c>
      <c r="J4219" s="6">
        <v>2</v>
      </c>
      <c r="K4219" s="6" t="s">
        <v>252</v>
      </c>
      <c r="L4219" s="8">
        <v>6</v>
      </c>
      <c r="M4219" s="6" t="s">
        <v>297</v>
      </c>
      <c r="N4219" s="6" t="s">
        <v>3786</v>
      </c>
      <c r="R4219" s="6" t="str">
        <f t="shared" si="65"/>
        <v>34344Xã Duy Nhất22</v>
      </c>
    </row>
    <row r="4220" spans="1:18">
      <c r="A4220" s="6">
        <v>4219</v>
      </c>
      <c r="B4220" s="6">
        <v>34</v>
      </c>
      <c r="C4220" s="6" t="s">
        <v>3783</v>
      </c>
      <c r="D4220" s="6">
        <v>344</v>
      </c>
      <c r="E4220" s="6" t="s">
        <v>3937</v>
      </c>
      <c r="F4220" s="6">
        <v>13282</v>
      </c>
      <c r="G4220" s="6" t="s">
        <v>672</v>
      </c>
      <c r="H4220" s="6">
        <v>2</v>
      </c>
      <c r="I4220" s="6" t="s">
        <v>297</v>
      </c>
      <c r="J4220" s="6">
        <v>2</v>
      </c>
      <c r="K4220" s="6" t="s">
        <v>252</v>
      </c>
      <c r="L4220" s="8">
        <v>6</v>
      </c>
      <c r="M4220" s="6" t="s">
        <v>297</v>
      </c>
      <c r="N4220" s="6" t="s">
        <v>3786</v>
      </c>
      <c r="R4220" s="6" t="str">
        <f t="shared" si="65"/>
        <v>34344Xã Hồng Phong22</v>
      </c>
    </row>
    <row r="4221" spans="1:18">
      <c r="A4221" s="6">
        <v>4220</v>
      </c>
      <c r="B4221" s="6">
        <v>35</v>
      </c>
      <c r="C4221" s="6" t="s">
        <v>3956</v>
      </c>
      <c r="D4221" s="6">
        <v>347</v>
      </c>
      <c r="E4221" s="6" t="s">
        <v>3957</v>
      </c>
      <c r="F4221" s="6">
        <v>13285</v>
      </c>
      <c r="G4221" s="6" t="s">
        <v>320</v>
      </c>
      <c r="H4221" s="6">
        <v>1</v>
      </c>
      <c r="I4221" s="6" t="s">
        <v>251</v>
      </c>
      <c r="J4221" s="6">
        <v>2</v>
      </c>
      <c r="K4221" s="6" t="s">
        <v>252</v>
      </c>
      <c r="L4221" s="8">
        <v>5</v>
      </c>
      <c r="M4221" s="6" t="s">
        <v>251</v>
      </c>
      <c r="N4221" s="6" t="s">
        <v>3958</v>
      </c>
      <c r="R4221" s="6" t="str">
        <f t="shared" si="65"/>
        <v>35347Phường Quang Trung12</v>
      </c>
    </row>
    <row r="4222" spans="1:18">
      <c r="A4222" s="6">
        <v>4221</v>
      </c>
      <c r="B4222" s="6">
        <v>35</v>
      </c>
      <c r="C4222" s="6" t="s">
        <v>3956</v>
      </c>
      <c r="D4222" s="6">
        <v>347</v>
      </c>
      <c r="E4222" s="6" t="s">
        <v>3957</v>
      </c>
      <c r="F4222" s="6">
        <v>13288</v>
      </c>
      <c r="G4222" s="6" t="s">
        <v>3959</v>
      </c>
      <c r="H4222" s="6">
        <v>1</v>
      </c>
      <c r="I4222" s="6" t="s">
        <v>251</v>
      </c>
      <c r="J4222" s="6">
        <v>2</v>
      </c>
      <c r="K4222" s="6" t="s">
        <v>252</v>
      </c>
      <c r="L4222" s="8">
        <v>5</v>
      </c>
      <c r="M4222" s="6" t="s">
        <v>251</v>
      </c>
      <c r="N4222" s="6" t="s">
        <v>3958</v>
      </c>
      <c r="R4222" s="6" t="str">
        <f t="shared" si="65"/>
        <v>35347Phường Lương Khánh Thiện12</v>
      </c>
    </row>
    <row r="4223" spans="1:18">
      <c r="A4223" s="6">
        <v>4222</v>
      </c>
      <c r="B4223" s="6">
        <v>35</v>
      </c>
      <c r="C4223" s="6" t="s">
        <v>3956</v>
      </c>
      <c r="D4223" s="6">
        <v>347</v>
      </c>
      <c r="E4223" s="6" t="s">
        <v>3957</v>
      </c>
      <c r="F4223" s="6">
        <v>13291</v>
      </c>
      <c r="G4223" s="6" t="s">
        <v>3785</v>
      </c>
      <c r="H4223" s="6">
        <v>1</v>
      </c>
      <c r="I4223" s="6" t="s">
        <v>251</v>
      </c>
      <c r="J4223" s="6">
        <v>2</v>
      </c>
      <c r="K4223" s="6" t="s">
        <v>252</v>
      </c>
      <c r="L4223" s="8">
        <v>5</v>
      </c>
      <c r="M4223" s="6" t="s">
        <v>251</v>
      </c>
      <c r="N4223" s="6" t="s">
        <v>3958</v>
      </c>
      <c r="R4223" s="6" t="str">
        <f t="shared" si="65"/>
        <v>35347Phường Lê Hồng Phong12</v>
      </c>
    </row>
    <row r="4224" spans="1:18">
      <c r="A4224" s="6">
        <v>4223</v>
      </c>
      <c r="B4224" s="6">
        <v>35</v>
      </c>
      <c r="C4224" s="6" t="s">
        <v>3956</v>
      </c>
      <c r="D4224" s="6">
        <v>347</v>
      </c>
      <c r="E4224" s="6" t="s">
        <v>3957</v>
      </c>
      <c r="F4224" s="6">
        <v>13294</v>
      </c>
      <c r="G4224" s="6" t="s">
        <v>110</v>
      </c>
      <c r="H4224" s="6">
        <v>1</v>
      </c>
      <c r="I4224" s="6" t="s">
        <v>251</v>
      </c>
      <c r="J4224" s="6">
        <v>2</v>
      </c>
      <c r="K4224" s="6" t="s">
        <v>252</v>
      </c>
      <c r="L4224" s="8">
        <v>5</v>
      </c>
      <c r="M4224" s="6" t="s">
        <v>251</v>
      </c>
      <c r="N4224" s="6" t="s">
        <v>3958</v>
      </c>
      <c r="R4224" s="6" t="str">
        <f t="shared" si="65"/>
        <v>35347Phường Minh Khai12</v>
      </c>
    </row>
    <row r="4225" spans="1:18">
      <c r="A4225" s="6">
        <v>4224</v>
      </c>
      <c r="B4225" s="6">
        <v>35</v>
      </c>
      <c r="C4225" s="6" t="s">
        <v>3956</v>
      </c>
      <c r="D4225" s="6">
        <v>347</v>
      </c>
      <c r="E4225" s="6" t="s">
        <v>3957</v>
      </c>
      <c r="F4225" s="6">
        <v>13297</v>
      </c>
      <c r="G4225" s="6" t="s">
        <v>3960</v>
      </c>
      <c r="H4225" s="6">
        <v>1</v>
      </c>
      <c r="I4225" s="6" t="s">
        <v>251</v>
      </c>
      <c r="J4225" s="6">
        <v>2</v>
      </c>
      <c r="K4225" s="6" t="s">
        <v>252</v>
      </c>
      <c r="L4225" s="8">
        <v>5</v>
      </c>
      <c r="M4225" s="6" t="s">
        <v>251</v>
      </c>
      <c r="N4225" s="6" t="s">
        <v>3958</v>
      </c>
      <c r="R4225" s="6" t="str">
        <f t="shared" si="65"/>
        <v>35347Phường Hai Bà Trưng12</v>
      </c>
    </row>
    <row r="4226" spans="1:18">
      <c r="A4226" s="6">
        <v>4225</v>
      </c>
      <c r="B4226" s="6">
        <v>35</v>
      </c>
      <c r="C4226" s="6" t="s">
        <v>3956</v>
      </c>
      <c r="D4226" s="6">
        <v>347</v>
      </c>
      <c r="E4226" s="6" t="s">
        <v>3957</v>
      </c>
      <c r="F4226" s="6">
        <v>13300</v>
      </c>
      <c r="G4226" s="6" t="s">
        <v>285</v>
      </c>
      <c r="H4226" s="6">
        <v>1</v>
      </c>
      <c r="I4226" s="6" t="s">
        <v>251</v>
      </c>
      <c r="J4226" s="6">
        <v>2</v>
      </c>
      <c r="K4226" s="6" t="s">
        <v>252</v>
      </c>
      <c r="L4226" s="8">
        <v>5</v>
      </c>
      <c r="M4226" s="6" t="s">
        <v>251</v>
      </c>
      <c r="N4226" s="6" t="s">
        <v>3958</v>
      </c>
      <c r="R4226" s="6" t="str">
        <f t="shared" si="65"/>
        <v>35347Phường Trần Hưng Đạo12</v>
      </c>
    </row>
    <row r="4227" spans="1:18">
      <c r="A4227" s="6">
        <v>4226</v>
      </c>
      <c r="B4227" s="6">
        <v>35</v>
      </c>
      <c r="C4227" s="6" t="s">
        <v>3956</v>
      </c>
      <c r="D4227" s="6">
        <v>347</v>
      </c>
      <c r="E4227" s="6" t="s">
        <v>3957</v>
      </c>
      <c r="F4227" s="6">
        <v>13303</v>
      </c>
      <c r="G4227" s="6" t="s">
        <v>3961</v>
      </c>
      <c r="H4227" s="6">
        <v>1</v>
      </c>
      <c r="I4227" s="6" t="s">
        <v>251</v>
      </c>
      <c r="J4227" s="6">
        <v>2</v>
      </c>
      <c r="K4227" s="6" t="s">
        <v>252</v>
      </c>
      <c r="L4227" s="8">
        <v>5</v>
      </c>
      <c r="M4227" s="6" t="s">
        <v>251</v>
      </c>
      <c r="N4227" s="6" t="s">
        <v>3958</v>
      </c>
      <c r="R4227" s="6" t="str">
        <f t="shared" ref="R4227:R4290" si="66">CONCATENATE(B4227,D4227,G4227,H4227,J4227)</f>
        <v>35347Phường Lam Hạ12</v>
      </c>
    </row>
    <row r="4228" spans="1:18">
      <c r="A4228" s="6">
        <v>4227</v>
      </c>
      <c r="B4228" s="6">
        <v>35</v>
      </c>
      <c r="C4228" s="6" t="s">
        <v>3956</v>
      </c>
      <c r="D4228" s="6">
        <v>347</v>
      </c>
      <c r="E4228" s="6" t="s">
        <v>3957</v>
      </c>
      <c r="F4228" s="6">
        <v>13306</v>
      </c>
      <c r="G4228" s="6" t="s">
        <v>3962</v>
      </c>
      <c r="H4228" s="6">
        <v>2</v>
      </c>
      <c r="I4228" s="6" t="s">
        <v>297</v>
      </c>
      <c r="J4228" s="6">
        <v>2</v>
      </c>
      <c r="K4228" s="6" t="s">
        <v>252</v>
      </c>
      <c r="L4228" s="8">
        <v>6</v>
      </c>
      <c r="M4228" s="6" t="s">
        <v>297</v>
      </c>
      <c r="N4228" s="6" t="s">
        <v>3958</v>
      </c>
      <c r="R4228" s="6" t="str">
        <f t="shared" si="66"/>
        <v>35347Xã Phù Vân22</v>
      </c>
    </row>
    <row r="4229" spans="1:18">
      <c r="A4229" s="6">
        <v>4228</v>
      </c>
      <c r="B4229" s="6">
        <v>35</v>
      </c>
      <c r="C4229" s="6" t="s">
        <v>3956</v>
      </c>
      <c r="D4229" s="6">
        <v>347</v>
      </c>
      <c r="E4229" s="6" t="s">
        <v>3957</v>
      </c>
      <c r="F4229" s="6">
        <v>13309</v>
      </c>
      <c r="G4229" s="6" t="s">
        <v>3963</v>
      </c>
      <c r="H4229" s="6">
        <v>1</v>
      </c>
      <c r="I4229" s="6" t="s">
        <v>251</v>
      </c>
      <c r="J4229" s="6">
        <v>2</v>
      </c>
      <c r="K4229" s="6" t="s">
        <v>252</v>
      </c>
      <c r="L4229" s="8">
        <v>5</v>
      </c>
      <c r="M4229" s="6" t="s">
        <v>251</v>
      </c>
      <c r="N4229" s="6" t="s">
        <v>3958</v>
      </c>
      <c r="R4229" s="6" t="str">
        <f t="shared" si="66"/>
        <v>35347Phường Liêm Chính12</v>
      </c>
    </row>
    <row r="4230" spans="1:18">
      <c r="A4230" s="6">
        <v>4229</v>
      </c>
      <c r="B4230" s="6">
        <v>35</v>
      </c>
      <c r="C4230" s="6" t="s">
        <v>3956</v>
      </c>
      <c r="D4230" s="6">
        <v>347</v>
      </c>
      <c r="E4230" s="6" t="s">
        <v>3957</v>
      </c>
      <c r="F4230" s="6">
        <v>13312</v>
      </c>
      <c r="G4230" s="6" t="s">
        <v>3964</v>
      </c>
      <c r="H4230" s="6">
        <v>2</v>
      </c>
      <c r="I4230" s="6" t="s">
        <v>297</v>
      </c>
      <c r="J4230" s="6">
        <v>2</v>
      </c>
      <c r="K4230" s="6" t="s">
        <v>252</v>
      </c>
      <c r="L4230" s="8">
        <v>6</v>
      </c>
      <c r="M4230" s="6" t="s">
        <v>297</v>
      </c>
      <c r="N4230" s="6" t="s">
        <v>3958</v>
      </c>
      <c r="R4230" s="6" t="str">
        <f t="shared" si="66"/>
        <v>35347Xã Liêm Chung22</v>
      </c>
    </row>
    <row r="4231" spans="1:18">
      <c r="A4231" s="6">
        <v>4230</v>
      </c>
      <c r="B4231" s="6">
        <v>35</v>
      </c>
      <c r="C4231" s="6" t="s">
        <v>3956</v>
      </c>
      <c r="D4231" s="6">
        <v>347</v>
      </c>
      <c r="E4231" s="6" t="s">
        <v>3957</v>
      </c>
      <c r="F4231" s="6">
        <v>13315</v>
      </c>
      <c r="G4231" s="6" t="s">
        <v>3965</v>
      </c>
      <c r="H4231" s="6">
        <v>1</v>
      </c>
      <c r="I4231" s="6" t="s">
        <v>251</v>
      </c>
      <c r="J4231" s="6">
        <v>2</v>
      </c>
      <c r="K4231" s="6" t="s">
        <v>252</v>
      </c>
      <c r="L4231" s="8">
        <v>5</v>
      </c>
      <c r="M4231" s="6" t="s">
        <v>251</v>
      </c>
      <c r="N4231" s="6" t="s">
        <v>3958</v>
      </c>
      <c r="R4231" s="6" t="str">
        <f t="shared" si="66"/>
        <v>35347Phường Thanh Châu12</v>
      </c>
    </row>
    <row r="4232" spans="1:18">
      <c r="A4232" s="6">
        <v>4231</v>
      </c>
      <c r="B4232" s="6">
        <v>35</v>
      </c>
      <c r="C4232" s="6" t="s">
        <v>3956</v>
      </c>
      <c r="D4232" s="6">
        <v>347</v>
      </c>
      <c r="E4232" s="6" t="s">
        <v>3957</v>
      </c>
      <c r="F4232" s="6">
        <v>13318</v>
      </c>
      <c r="G4232" s="6" t="s">
        <v>2325</v>
      </c>
      <c r="H4232" s="6">
        <v>1</v>
      </c>
      <c r="I4232" s="6" t="s">
        <v>251</v>
      </c>
      <c r="J4232" s="6">
        <v>2</v>
      </c>
      <c r="K4232" s="6" t="s">
        <v>252</v>
      </c>
      <c r="L4232" s="8">
        <v>5</v>
      </c>
      <c r="M4232" s="6" t="s">
        <v>251</v>
      </c>
      <c r="N4232" s="6" t="s">
        <v>3958</v>
      </c>
      <c r="R4232" s="6" t="str">
        <f t="shared" si="66"/>
        <v>35347Phường Châu Sơn12</v>
      </c>
    </row>
    <row r="4233" spans="1:18">
      <c r="A4233" s="6">
        <v>4232</v>
      </c>
      <c r="B4233" s="6">
        <v>35</v>
      </c>
      <c r="C4233" s="6" t="s">
        <v>3956</v>
      </c>
      <c r="D4233" s="6">
        <v>347</v>
      </c>
      <c r="E4233" s="6" t="s">
        <v>3957</v>
      </c>
      <c r="F4233" s="6">
        <v>13366</v>
      </c>
      <c r="G4233" s="6" t="s">
        <v>3966</v>
      </c>
      <c r="H4233" s="6">
        <v>2</v>
      </c>
      <c r="I4233" s="6" t="s">
        <v>297</v>
      </c>
      <c r="J4233" s="6">
        <v>2</v>
      </c>
      <c r="K4233" s="6" t="s">
        <v>252</v>
      </c>
      <c r="L4233" s="8">
        <v>6</v>
      </c>
      <c r="M4233" s="6" t="s">
        <v>297</v>
      </c>
      <c r="N4233" s="6" t="s">
        <v>3958</v>
      </c>
      <c r="R4233" s="6" t="str">
        <f t="shared" si="66"/>
        <v>35347Xã Tiên Tân22</v>
      </c>
    </row>
    <row r="4234" spans="1:18">
      <c r="A4234" s="6">
        <v>4233</v>
      </c>
      <c r="B4234" s="6">
        <v>35</v>
      </c>
      <c r="C4234" s="6" t="s">
        <v>3956</v>
      </c>
      <c r="D4234" s="6">
        <v>347</v>
      </c>
      <c r="E4234" s="6" t="s">
        <v>3957</v>
      </c>
      <c r="F4234" s="6">
        <v>13372</v>
      </c>
      <c r="G4234" s="6" t="s">
        <v>3967</v>
      </c>
      <c r="H4234" s="6">
        <v>2</v>
      </c>
      <c r="I4234" s="6" t="s">
        <v>297</v>
      </c>
      <c r="J4234" s="6">
        <v>2</v>
      </c>
      <c r="K4234" s="6" t="s">
        <v>252</v>
      </c>
      <c r="L4234" s="8">
        <v>6</v>
      </c>
      <c r="M4234" s="6" t="s">
        <v>297</v>
      </c>
      <c r="N4234" s="6" t="s">
        <v>3958</v>
      </c>
      <c r="R4234" s="6" t="str">
        <f t="shared" si="66"/>
        <v>35347Xã Tiên Hiệp22</v>
      </c>
    </row>
    <row r="4235" spans="1:18">
      <c r="A4235" s="6">
        <v>4234</v>
      </c>
      <c r="B4235" s="6">
        <v>35</v>
      </c>
      <c r="C4235" s="6" t="s">
        <v>3956</v>
      </c>
      <c r="D4235" s="6">
        <v>347</v>
      </c>
      <c r="E4235" s="6" t="s">
        <v>3957</v>
      </c>
      <c r="F4235" s="6">
        <v>13381</v>
      </c>
      <c r="G4235" s="6" t="s">
        <v>3968</v>
      </c>
      <c r="H4235" s="6">
        <v>2</v>
      </c>
      <c r="I4235" s="6" t="s">
        <v>297</v>
      </c>
      <c r="J4235" s="6">
        <v>2</v>
      </c>
      <c r="K4235" s="6" t="s">
        <v>252</v>
      </c>
      <c r="L4235" s="8">
        <v>6</v>
      </c>
      <c r="M4235" s="6" t="s">
        <v>297</v>
      </c>
      <c r="N4235" s="6" t="s">
        <v>3958</v>
      </c>
      <c r="R4235" s="6" t="str">
        <f t="shared" si="66"/>
        <v>35347Xã Tiên Hải22</v>
      </c>
    </row>
    <row r="4236" spans="1:18">
      <c r="A4236" s="6">
        <v>4235</v>
      </c>
      <c r="B4236" s="6">
        <v>35</v>
      </c>
      <c r="C4236" s="6" t="s">
        <v>3956</v>
      </c>
      <c r="D4236" s="6">
        <v>347</v>
      </c>
      <c r="E4236" s="6" t="s">
        <v>3957</v>
      </c>
      <c r="F4236" s="6">
        <v>13426</v>
      </c>
      <c r="G4236" s="6" t="s">
        <v>1318</v>
      </c>
      <c r="H4236" s="6">
        <v>2</v>
      </c>
      <c r="I4236" s="6" t="s">
        <v>297</v>
      </c>
      <c r="J4236" s="6">
        <v>2</v>
      </c>
      <c r="K4236" s="6" t="s">
        <v>252</v>
      </c>
      <c r="L4236" s="8">
        <v>6</v>
      </c>
      <c r="M4236" s="6" t="s">
        <v>297</v>
      </c>
      <c r="N4236" s="6" t="s">
        <v>3958</v>
      </c>
      <c r="R4236" s="6" t="str">
        <f t="shared" si="66"/>
        <v>35347Xã Kim Bình22</v>
      </c>
    </row>
    <row r="4237" spans="1:18">
      <c r="A4237" s="6">
        <v>4236</v>
      </c>
      <c r="B4237" s="6">
        <v>35</v>
      </c>
      <c r="C4237" s="6" t="s">
        <v>3956</v>
      </c>
      <c r="D4237" s="6">
        <v>347</v>
      </c>
      <c r="E4237" s="6" t="s">
        <v>3957</v>
      </c>
      <c r="F4237" s="6">
        <v>13444</v>
      </c>
      <c r="G4237" s="6" t="s">
        <v>3969</v>
      </c>
      <c r="H4237" s="6">
        <v>2</v>
      </c>
      <c r="I4237" s="6" t="s">
        <v>297</v>
      </c>
      <c r="J4237" s="6">
        <v>2</v>
      </c>
      <c r="K4237" s="6" t="s">
        <v>252</v>
      </c>
      <c r="L4237" s="8">
        <v>6</v>
      </c>
      <c r="M4237" s="6" t="s">
        <v>297</v>
      </c>
      <c r="N4237" s="6" t="s">
        <v>3958</v>
      </c>
      <c r="R4237" s="6" t="str">
        <f t="shared" si="66"/>
        <v>35347Xã Liêm Tuyền22</v>
      </c>
    </row>
    <row r="4238" spans="1:18">
      <c r="A4238" s="6">
        <v>4237</v>
      </c>
      <c r="B4238" s="6">
        <v>35</v>
      </c>
      <c r="C4238" s="6" t="s">
        <v>3956</v>
      </c>
      <c r="D4238" s="6">
        <v>347</v>
      </c>
      <c r="E4238" s="6" t="s">
        <v>3957</v>
      </c>
      <c r="F4238" s="6">
        <v>13447</v>
      </c>
      <c r="G4238" s="6" t="s">
        <v>3970</v>
      </c>
      <c r="H4238" s="6">
        <v>2</v>
      </c>
      <c r="I4238" s="6" t="s">
        <v>297</v>
      </c>
      <c r="J4238" s="6">
        <v>2</v>
      </c>
      <c r="K4238" s="6" t="s">
        <v>252</v>
      </c>
      <c r="L4238" s="8">
        <v>6</v>
      </c>
      <c r="M4238" s="6" t="s">
        <v>297</v>
      </c>
      <c r="N4238" s="6" t="s">
        <v>3958</v>
      </c>
      <c r="R4238" s="6" t="str">
        <f t="shared" si="66"/>
        <v>35347Xã Liêm Tiết22</v>
      </c>
    </row>
    <row r="4239" spans="1:18">
      <c r="A4239" s="6">
        <v>4238</v>
      </c>
      <c r="B4239" s="6">
        <v>35</v>
      </c>
      <c r="C4239" s="6" t="s">
        <v>3956</v>
      </c>
      <c r="D4239" s="6">
        <v>347</v>
      </c>
      <c r="E4239" s="6" t="s">
        <v>3957</v>
      </c>
      <c r="F4239" s="6">
        <v>13459</v>
      </c>
      <c r="G4239" s="6" t="s">
        <v>3971</v>
      </c>
      <c r="H4239" s="6">
        <v>1</v>
      </c>
      <c r="I4239" s="6" t="s">
        <v>251</v>
      </c>
      <c r="J4239" s="6">
        <v>2</v>
      </c>
      <c r="K4239" s="6" t="s">
        <v>252</v>
      </c>
      <c r="L4239" s="8">
        <v>5</v>
      </c>
      <c r="M4239" s="6" t="s">
        <v>251</v>
      </c>
      <c r="N4239" s="6" t="s">
        <v>3958</v>
      </c>
      <c r="R4239" s="6" t="str">
        <f t="shared" si="66"/>
        <v>35347Phường Thanh Tuyền12</v>
      </c>
    </row>
    <row r="4240" spans="1:18">
      <c r="A4240" s="6">
        <v>4239</v>
      </c>
      <c r="B4240" s="6">
        <v>35</v>
      </c>
      <c r="C4240" s="6" t="s">
        <v>3956</v>
      </c>
      <c r="D4240" s="6">
        <v>347</v>
      </c>
      <c r="E4240" s="6" t="s">
        <v>3957</v>
      </c>
      <c r="F4240" s="6">
        <v>13507</v>
      </c>
      <c r="G4240" s="6" t="s">
        <v>3972</v>
      </c>
      <c r="H4240" s="6">
        <v>2</v>
      </c>
      <c r="I4240" s="6" t="s">
        <v>297</v>
      </c>
      <c r="J4240" s="6">
        <v>2</v>
      </c>
      <c r="K4240" s="6" t="s">
        <v>252</v>
      </c>
      <c r="L4240" s="8">
        <v>6</v>
      </c>
      <c r="M4240" s="6" t="s">
        <v>297</v>
      </c>
      <c r="N4240" s="6" t="s">
        <v>3958</v>
      </c>
      <c r="R4240" s="6" t="str">
        <f t="shared" si="66"/>
        <v>35347Xã Đinh Xá22</v>
      </c>
    </row>
    <row r="4241" spans="1:18">
      <c r="A4241" s="6">
        <v>4240</v>
      </c>
      <c r="B4241" s="6">
        <v>35</v>
      </c>
      <c r="C4241" s="6" t="s">
        <v>3956</v>
      </c>
      <c r="D4241" s="6">
        <v>347</v>
      </c>
      <c r="E4241" s="6" t="s">
        <v>3957</v>
      </c>
      <c r="F4241" s="6">
        <v>13513</v>
      </c>
      <c r="G4241" s="6" t="s">
        <v>3973</v>
      </c>
      <c r="H4241" s="6">
        <v>2</v>
      </c>
      <c r="I4241" s="6" t="s">
        <v>297</v>
      </c>
      <c r="J4241" s="6">
        <v>2</v>
      </c>
      <c r="K4241" s="6" t="s">
        <v>252</v>
      </c>
      <c r="L4241" s="8">
        <v>6</v>
      </c>
      <c r="M4241" s="6" t="s">
        <v>297</v>
      </c>
      <c r="N4241" s="6" t="s">
        <v>3958</v>
      </c>
      <c r="R4241" s="6" t="str">
        <f t="shared" si="66"/>
        <v>35347Xã Trịnh Xá22</v>
      </c>
    </row>
    <row r="4242" spans="1:18">
      <c r="A4242" s="6">
        <v>4241</v>
      </c>
      <c r="B4242" s="6">
        <v>35</v>
      </c>
      <c r="C4242" s="6" t="s">
        <v>3956</v>
      </c>
      <c r="D4242" s="6">
        <v>349</v>
      </c>
      <c r="E4242" s="6" t="s">
        <v>3974</v>
      </c>
      <c r="F4242" s="6">
        <v>13321</v>
      </c>
      <c r="G4242" s="6" t="s">
        <v>3975</v>
      </c>
      <c r="H4242" s="6">
        <v>1</v>
      </c>
      <c r="I4242" s="6" t="s">
        <v>251</v>
      </c>
      <c r="J4242" s="6">
        <v>2</v>
      </c>
      <c r="K4242" s="6" t="s">
        <v>252</v>
      </c>
      <c r="L4242" s="8">
        <v>5</v>
      </c>
      <c r="M4242" s="6" t="s">
        <v>251</v>
      </c>
      <c r="N4242" s="6" t="s">
        <v>3958</v>
      </c>
      <c r="R4242" s="6" t="str">
        <f t="shared" si="66"/>
        <v>35349Phường Đồng Văn12</v>
      </c>
    </row>
    <row r="4243" spans="1:18">
      <c r="A4243" s="6">
        <v>4242</v>
      </c>
      <c r="B4243" s="6">
        <v>35</v>
      </c>
      <c r="C4243" s="6" t="s">
        <v>3956</v>
      </c>
      <c r="D4243" s="6">
        <v>349</v>
      </c>
      <c r="E4243" s="6" t="s">
        <v>3974</v>
      </c>
      <c r="F4243" s="6">
        <v>13324</v>
      </c>
      <c r="G4243" s="6" t="s">
        <v>3976</v>
      </c>
      <c r="H4243" s="6">
        <v>1</v>
      </c>
      <c r="I4243" s="6" t="s">
        <v>251</v>
      </c>
      <c r="J4243" s="6">
        <v>2</v>
      </c>
      <c r="K4243" s="6" t="s">
        <v>252</v>
      </c>
      <c r="L4243" s="8">
        <v>5</v>
      </c>
      <c r="M4243" s="6" t="s">
        <v>251</v>
      </c>
      <c r="N4243" s="6" t="s">
        <v>3958</v>
      </c>
      <c r="R4243" s="6" t="str">
        <f t="shared" si="66"/>
        <v>35349Phường Hòa Mạc12</v>
      </c>
    </row>
    <row r="4244" spans="1:18">
      <c r="A4244" s="6">
        <v>4243</v>
      </c>
      <c r="B4244" s="6">
        <v>35</v>
      </c>
      <c r="C4244" s="6" t="s">
        <v>3956</v>
      </c>
      <c r="D4244" s="6">
        <v>349</v>
      </c>
      <c r="E4244" s="6" t="s">
        <v>3974</v>
      </c>
      <c r="F4244" s="6">
        <v>13327</v>
      </c>
      <c r="G4244" s="6" t="s">
        <v>3977</v>
      </c>
      <c r="H4244" s="6">
        <v>2</v>
      </c>
      <c r="I4244" s="6" t="s">
        <v>297</v>
      </c>
      <c r="J4244" s="6">
        <v>2</v>
      </c>
      <c r="K4244" s="6" t="s">
        <v>252</v>
      </c>
      <c r="L4244" s="8">
        <v>6</v>
      </c>
      <c r="M4244" s="6" t="s">
        <v>297</v>
      </c>
      <c r="N4244" s="6" t="s">
        <v>3958</v>
      </c>
      <c r="R4244" s="6" t="str">
        <f t="shared" si="66"/>
        <v>35349Xã Mộc Bắc22</v>
      </c>
    </row>
    <row r="4245" spans="1:18">
      <c r="A4245" s="6">
        <v>4244</v>
      </c>
      <c r="B4245" s="6">
        <v>35</v>
      </c>
      <c r="C4245" s="6" t="s">
        <v>3956</v>
      </c>
      <c r="D4245" s="6">
        <v>349</v>
      </c>
      <c r="E4245" s="6" t="s">
        <v>3974</v>
      </c>
      <c r="F4245" s="6">
        <v>13330</v>
      </c>
      <c r="G4245" s="6" t="s">
        <v>3978</v>
      </c>
      <c r="H4245" s="6">
        <v>1</v>
      </c>
      <c r="I4245" s="6" t="s">
        <v>251</v>
      </c>
      <c r="J4245" s="6">
        <v>2</v>
      </c>
      <c r="K4245" s="6" t="s">
        <v>252</v>
      </c>
      <c r="L4245" s="8">
        <v>5</v>
      </c>
      <c r="M4245" s="6" t="s">
        <v>251</v>
      </c>
      <c r="N4245" s="6" t="s">
        <v>3958</v>
      </c>
      <c r="R4245" s="6" t="str">
        <f t="shared" si="66"/>
        <v>35349Phường Châu Giang12</v>
      </c>
    </row>
    <row r="4246" spans="1:18">
      <c r="A4246" s="6">
        <v>4245</v>
      </c>
      <c r="B4246" s="6">
        <v>35</v>
      </c>
      <c r="C4246" s="6" t="s">
        <v>3956</v>
      </c>
      <c r="D4246" s="6">
        <v>349</v>
      </c>
      <c r="E4246" s="6" t="s">
        <v>3974</v>
      </c>
      <c r="F4246" s="6">
        <v>13333</v>
      </c>
      <c r="G4246" s="6" t="s">
        <v>3979</v>
      </c>
      <c r="H4246" s="6">
        <v>1</v>
      </c>
      <c r="I4246" s="6" t="s">
        <v>251</v>
      </c>
      <c r="J4246" s="6">
        <v>2</v>
      </c>
      <c r="K4246" s="6" t="s">
        <v>252</v>
      </c>
      <c r="L4246" s="8">
        <v>5</v>
      </c>
      <c r="M4246" s="6" t="s">
        <v>251</v>
      </c>
      <c r="N4246" s="6" t="s">
        <v>3958</v>
      </c>
      <c r="R4246" s="6" t="str">
        <f t="shared" si="66"/>
        <v>35349Phường Bạch Thượng12</v>
      </c>
    </row>
    <row r="4247" spans="1:18">
      <c r="A4247" s="6">
        <v>4246</v>
      </c>
      <c r="B4247" s="6">
        <v>35</v>
      </c>
      <c r="C4247" s="6" t="s">
        <v>3956</v>
      </c>
      <c r="D4247" s="6">
        <v>349</v>
      </c>
      <c r="E4247" s="6" t="s">
        <v>3974</v>
      </c>
      <c r="F4247" s="6">
        <v>13336</v>
      </c>
      <c r="G4247" s="6" t="s">
        <v>3980</v>
      </c>
      <c r="H4247" s="6">
        <v>1</v>
      </c>
      <c r="I4247" s="6" t="s">
        <v>251</v>
      </c>
      <c r="J4247" s="6">
        <v>2</v>
      </c>
      <c r="K4247" s="6" t="s">
        <v>252</v>
      </c>
      <c r="L4247" s="8">
        <v>5</v>
      </c>
      <c r="M4247" s="6" t="s">
        <v>251</v>
      </c>
      <c r="N4247" s="6" t="s">
        <v>3958</v>
      </c>
      <c r="R4247" s="6" t="str">
        <f t="shared" si="66"/>
        <v>35349Phường Duy Minh12</v>
      </c>
    </row>
    <row r="4248" spans="1:18">
      <c r="A4248" s="6">
        <v>4247</v>
      </c>
      <c r="B4248" s="6">
        <v>35</v>
      </c>
      <c r="C4248" s="6" t="s">
        <v>3956</v>
      </c>
      <c r="D4248" s="6">
        <v>349</v>
      </c>
      <c r="E4248" s="6" t="s">
        <v>3974</v>
      </c>
      <c r="F4248" s="6">
        <v>13339</v>
      </c>
      <c r="G4248" s="6" t="s">
        <v>3981</v>
      </c>
      <c r="H4248" s="6">
        <v>2</v>
      </c>
      <c r="I4248" s="6" t="s">
        <v>297</v>
      </c>
      <c r="J4248" s="6">
        <v>2</v>
      </c>
      <c r="K4248" s="6" t="s">
        <v>252</v>
      </c>
      <c r="L4248" s="8">
        <v>6</v>
      </c>
      <c r="M4248" s="6" t="s">
        <v>297</v>
      </c>
      <c r="N4248" s="6" t="s">
        <v>3958</v>
      </c>
      <c r="R4248" s="6" t="str">
        <f t="shared" si="66"/>
        <v>35349Xã Mộc Nam22</v>
      </c>
    </row>
    <row r="4249" spans="1:18">
      <c r="A4249" s="6">
        <v>4248</v>
      </c>
      <c r="B4249" s="6">
        <v>35</v>
      </c>
      <c r="C4249" s="6" t="s">
        <v>3956</v>
      </c>
      <c r="D4249" s="6">
        <v>349</v>
      </c>
      <c r="E4249" s="6" t="s">
        <v>3974</v>
      </c>
      <c r="F4249" s="6">
        <v>13342</v>
      </c>
      <c r="G4249" s="6" t="s">
        <v>3982</v>
      </c>
      <c r="H4249" s="6">
        <v>1</v>
      </c>
      <c r="I4249" s="6" t="s">
        <v>251</v>
      </c>
      <c r="J4249" s="6">
        <v>2</v>
      </c>
      <c r="K4249" s="6" t="s">
        <v>252</v>
      </c>
      <c r="L4249" s="8">
        <v>5</v>
      </c>
      <c r="M4249" s="6" t="s">
        <v>251</v>
      </c>
      <c r="N4249" s="6" t="s">
        <v>3958</v>
      </c>
      <c r="R4249" s="6" t="str">
        <f t="shared" si="66"/>
        <v>35349Phường Duy Hải12</v>
      </c>
    </row>
    <row r="4250" spans="1:18">
      <c r="A4250" s="6">
        <v>4249</v>
      </c>
      <c r="B4250" s="6">
        <v>35</v>
      </c>
      <c r="C4250" s="6" t="s">
        <v>3956</v>
      </c>
      <c r="D4250" s="6">
        <v>349</v>
      </c>
      <c r="E4250" s="6" t="s">
        <v>3974</v>
      </c>
      <c r="F4250" s="6">
        <v>13345</v>
      </c>
      <c r="G4250" s="6" t="s">
        <v>3983</v>
      </c>
      <c r="H4250" s="6">
        <v>2</v>
      </c>
      <c r="I4250" s="6" t="s">
        <v>297</v>
      </c>
      <c r="J4250" s="6">
        <v>2</v>
      </c>
      <c r="K4250" s="6" t="s">
        <v>252</v>
      </c>
      <c r="L4250" s="8">
        <v>6</v>
      </c>
      <c r="M4250" s="6" t="s">
        <v>297</v>
      </c>
      <c r="N4250" s="6" t="s">
        <v>3958</v>
      </c>
      <c r="R4250" s="6" t="str">
        <f t="shared" si="66"/>
        <v>35349Xã Chuyên Ngoại22</v>
      </c>
    </row>
    <row r="4251" spans="1:18">
      <c r="A4251" s="6">
        <v>4250</v>
      </c>
      <c r="B4251" s="6">
        <v>35</v>
      </c>
      <c r="C4251" s="6" t="s">
        <v>3956</v>
      </c>
      <c r="D4251" s="6">
        <v>349</v>
      </c>
      <c r="E4251" s="6" t="s">
        <v>3974</v>
      </c>
      <c r="F4251" s="6">
        <v>13348</v>
      </c>
      <c r="G4251" s="6" t="s">
        <v>3984</v>
      </c>
      <c r="H4251" s="6">
        <v>1</v>
      </c>
      <c r="I4251" s="6" t="s">
        <v>251</v>
      </c>
      <c r="J4251" s="6">
        <v>2</v>
      </c>
      <c r="K4251" s="6" t="s">
        <v>252</v>
      </c>
      <c r="L4251" s="8">
        <v>5</v>
      </c>
      <c r="M4251" s="6" t="s">
        <v>251</v>
      </c>
      <c r="N4251" s="6" t="s">
        <v>3958</v>
      </c>
      <c r="R4251" s="6" t="str">
        <f t="shared" si="66"/>
        <v>35349Phường Yên Bắc12</v>
      </c>
    </row>
    <row r="4252" spans="1:18">
      <c r="A4252" s="6">
        <v>4251</v>
      </c>
      <c r="B4252" s="6">
        <v>35</v>
      </c>
      <c r="C4252" s="6" t="s">
        <v>3956</v>
      </c>
      <c r="D4252" s="6">
        <v>349</v>
      </c>
      <c r="E4252" s="6" t="s">
        <v>3974</v>
      </c>
      <c r="F4252" s="6">
        <v>13351</v>
      </c>
      <c r="G4252" s="6" t="s">
        <v>3985</v>
      </c>
      <c r="H4252" s="6">
        <v>2</v>
      </c>
      <c r="I4252" s="6" t="s">
        <v>297</v>
      </c>
      <c r="J4252" s="6">
        <v>2</v>
      </c>
      <c r="K4252" s="6" t="s">
        <v>252</v>
      </c>
      <c r="L4252" s="8">
        <v>6</v>
      </c>
      <c r="M4252" s="6" t="s">
        <v>297</v>
      </c>
      <c r="N4252" s="6" t="s">
        <v>3958</v>
      </c>
      <c r="R4252" s="6" t="str">
        <f t="shared" si="66"/>
        <v>35349Xã Trác Văn22</v>
      </c>
    </row>
    <row r="4253" spans="1:18">
      <c r="A4253" s="6">
        <v>4252</v>
      </c>
      <c r="B4253" s="6">
        <v>35</v>
      </c>
      <c r="C4253" s="6" t="s">
        <v>3956</v>
      </c>
      <c r="D4253" s="6">
        <v>349</v>
      </c>
      <c r="E4253" s="6" t="s">
        <v>3974</v>
      </c>
      <c r="F4253" s="6">
        <v>13354</v>
      </c>
      <c r="G4253" s="6" t="s">
        <v>3986</v>
      </c>
      <c r="H4253" s="6">
        <v>1</v>
      </c>
      <c r="I4253" s="6" t="s">
        <v>251</v>
      </c>
      <c r="J4253" s="6">
        <v>2</v>
      </c>
      <c r="K4253" s="6" t="s">
        <v>252</v>
      </c>
      <c r="L4253" s="8">
        <v>5</v>
      </c>
      <c r="M4253" s="6" t="s">
        <v>251</v>
      </c>
      <c r="N4253" s="6" t="s">
        <v>3958</v>
      </c>
      <c r="R4253" s="6" t="str">
        <f t="shared" si="66"/>
        <v>35349Phường Tiên Nội12</v>
      </c>
    </row>
    <row r="4254" spans="1:18">
      <c r="A4254" s="6">
        <v>4253</v>
      </c>
      <c r="B4254" s="6">
        <v>35</v>
      </c>
      <c r="C4254" s="6" t="s">
        <v>3956</v>
      </c>
      <c r="D4254" s="6">
        <v>349</v>
      </c>
      <c r="E4254" s="6" t="s">
        <v>3974</v>
      </c>
      <c r="F4254" s="6">
        <v>13357</v>
      </c>
      <c r="G4254" s="6" t="s">
        <v>3987</v>
      </c>
      <c r="H4254" s="6">
        <v>1</v>
      </c>
      <c r="I4254" s="6" t="s">
        <v>251</v>
      </c>
      <c r="J4254" s="6">
        <v>2</v>
      </c>
      <c r="K4254" s="6" t="s">
        <v>252</v>
      </c>
      <c r="L4254" s="8">
        <v>5</v>
      </c>
      <c r="M4254" s="6" t="s">
        <v>251</v>
      </c>
      <c r="N4254" s="6" t="s">
        <v>3958</v>
      </c>
      <c r="R4254" s="6" t="str">
        <f t="shared" si="66"/>
        <v>35349Phường Hoàng Đông12</v>
      </c>
    </row>
    <row r="4255" spans="1:18">
      <c r="A4255" s="6">
        <v>4254</v>
      </c>
      <c r="B4255" s="6">
        <v>35</v>
      </c>
      <c r="C4255" s="6" t="s">
        <v>3956</v>
      </c>
      <c r="D4255" s="6">
        <v>349</v>
      </c>
      <c r="E4255" s="6" t="s">
        <v>3974</v>
      </c>
      <c r="F4255" s="6">
        <v>13360</v>
      </c>
      <c r="G4255" s="6" t="s">
        <v>3988</v>
      </c>
      <c r="H4255" s="6">
        <v>2</v>
      </c>
      <c r="I4255" s="6" t="s">
        <v>297</v>
      </c>
      <c r="J4255" s="6">
        <v>2</v>
      </c>
      <c r="K4255" s="6" t="s">
        <v>252</v>
      </c>
      <c r="L4255" s="8">
        <v>6</v>
      </c>
      <c r="M4255" s="6" t="s">
        <v>297</v>
      </c>
      <c r="N4255" s="6" t="s">
        <v>3958</v>
      </c>
      <c r="R4255" s="6" t="str">
        <f t="shared" si="66"/>
        <v>35349Xã Yên Nam22</v>
      </c>
    </row>
    <row r="4256" spans="1:18">
      <c r="A4256" s="6">
        <v>4255</v>
      </c>
      <c r="B4256" s="6">
        <v>35</v>
      </c>
      <c r="C4256" s="6" t="s">
        <v>3956</v>
      </c>
      <c r="D4256" s="6">
        <v>349</v>
      </c>
      <c r="E4256" s="6" t="s">
        <v>3974</v>
      </c>
      <c r="F4256" s="6">
        <v>13363</v>
      </c>
      <c r="G4256" s="6" t="s">
        <v>3989</v>
      </c>
      <c r="H4256" s="6">
        <v>2</v>
      </c>
      <c r="I4256" s="6" t="s">
        <v>297</v>
      </c>
      <c r="J4256" s="6">
        <v>2</v>
      </c>
      <c r="K4256" s="6" t="s">
        <v>252</v>
      </c>
      <c r="L4256" s="8">
        <v>6</v>
      </c>
      <c r="M4256" s="6" t="s">
        <v>297</v>
      </c>
      <c r="N4256" s="6" t="s">
        <v>3958</v>
      </c>
      <c r="R4256" s="6" t="str">
        <f t="shared" si="66"/>
        <v>35349Xã Tiên Ngoại22</v>
      </c>
    </row>
    <row r="4257" spans="1:18">
      <c r="A4257" s="6">
        <v>4256</v>
      </c>
      <c r="B4257" s="6">
        <v>35</v>
      </c>
      <c r="C4257" s="6" t="s">
        <v>3956</v>
      </c>
      <c r="D4257" s="6">
        <v>349</v>
      </c>
      <c r="E4257" s="6" t="s">
        <v>3974</v>
      </c>
      <c r="F4257" s="6">
        <v>13369</v>
      </c>
      <c r="G4257" s="6" t="s">
        <v>2896</v>
      </c>
      <c r="H4257" s="6">
        <v>2</v>
      </c>
      <c r="I4257" s="6" t="s">
        <v>297</v>
      </c>
      <c r="J4257" s="6">
        <v>2</v>
      </c>
      <c r="K4257" s="6" t="s">
        <v>252</v>
      </c>
      <c r="L4257" s="8">
        <v>6</v>
      </c>
      <c r="M4257" s="6" t="s">
        <v>297</v>
      </c>
      <c r="N4257" s="6" t="s">
        <v>3958</v>
      </c>
      <c r="R4257" s="6" t="str">
        <f t="shared" si="66"/>
        <v>35349Xã Tiên Sơn22</v>
      </c>
    </row>
    <row r="4258" spans="1:18">
      <c r="A4258" s="6">
        <v>4257</v>
      </c>
      <c r="B4258" s="6">
        <v>35</v>
      </c>
      <c r="C4258" s="6" t="s">
        <v>3956</v>
      </c>
      <c r="D4258" s="6">
        <v>350</v>
      </c>
      <c r="E4258" s="6" t="s">
        <v>3990</v>
      </c>
      <c r="F4258" s="6">
        <v>13384</v>
      </c>
      <c r="G4258" s="6" t="s">
        <v>3991</v>
      </c>
      <c r="H4258" s="6">
        <v>1</v>
      </c>
      <c r="I4258" s="6" t="s">
        <v>251</v>
      </c>
      <c r="J4258" s="6">
        <v>2</v>
      </c>
      <c r="K4258" s="6" t="s">
        <v>252</v>
      </c>
      <c r="L4258" s="8">
        <v>5</v>
      </c>
      <c r="M4258" s="6" t="s">
        <v>251</v>
      </c>
      <c r="N4258" s="6" t="s">
        <v>3958</v>
      </c>
      <c r="R4258" s="6" t="str">
        <f t="shared" si="66"/>
        <v>35350Thị trấn Quế12</v>
      </c>
    </row>
    <row r="4259" spans="1:18">
      <c r="A4259" s="6">
        <v>4258</v>
      </c>
      <c r="B4259" s="6">
        <v>35</v>
      </c>
      <c r="C4259" s="6" t="s">
        <v>3956</v>
      </c>
      <c r="D4259" s="6">
        <v>350</v>
      </c>
      <c r="E4259" s="6" t="s">
        <v>3990</v>
      </c>
      <c r="F4259" s="6">
        <v>13387</v>
      </c>
      <c r="G4259" s="6" t="s">
        <v>3992</v>
      </c>
      <c r="H4259" s="6">
        <v>2</v>
      </c>
      <c r="I4259" s="6" t="s">
        <v>297</v>
      </c>
      <c r="J4259" s="6">
        <v>2</v>
      </c>
      <c r="K4259" s="6" t="s">
        <v>252</v>
      </c>
      <c r="L4259" s="8">
        <v>6</v>
      </c>
      <c r="M4259" s="6" t="s">
        <v>297</v>
      </c>
      <c r="N4259" s="6" t="s">
        <v>3958</v>
      </c>
      <c r="R4259" s="6" t="str">
        <f t="shared" si="66"/>
        <v>35350Xã Nguyễn Úy22</v>
      </c>
    </row>
    <row r="4260" spans="1:18">
      <c r="A4260" s="6">
        <v>4259</v>
      </c>
      <c r="B4260" s="6">
        <v>35</v>
      </c>
      <c r="C4260" s="6" t="s">
        <v>3956</v>
      </c>
      <c r="D4260" s="6">
        <v>350</v>
      </c>
      <c r="E4260" s="6" t="s">
        <v>3990</v>
      </c>
      <c r="F4260" s="6">
        <v>13390</v>
      </c>
      <c r="G4260" s="6" t="s">
        <v>3993</v>
      </c>
      <c r="H4260" s="6">
        <v>2</v>
      </c>
      <c r="I4260" s="6" t="s">
        <v>297</v>
      </c>
      <c r="J4260" s="6">
        <v>2</v>
      </c>
      <c r="K4260" s="6" t="s">
        <v>252</v>
      </c>
      <c r="L4260" s="8">
        <v>6</v>
      </c>
      <c r="M4260" s="6" t="s">
        <v>297</v>
      </c>
      <c r="N4260" s="6" t="s">
        <v>3958</v>
      </c>
      <c r="R4260" s="6" t="str">
        <f t="shared" si="66"/>
        <v>35350Xã Đại Cương22</v>
      </c>
    </row>
    <row r="4261" spans="1:18">
      <c r="A4261" s="6">
        <v>4260</v>
      </c>
      <c r="B4261" s="6">
        <v>35</v>
      </c>
      <c r="C4261" s="6" t="s">
        <v>3956</v>
      </c>
      <c r="D4261" s="6">
        <v>350</v>
      </c>
      <c r="E4261" s="6" t="s">
        <v>3990</v>
      </c>
      <c r="F4261" s="6">
        <v>13393</v>
      </c>
      <c r="G4261" s="6" t="s">
        <v>3994</v>
      </c>
      <c r="H4261" s="6">
        <v>2</v>
      </c>
      <c r="I4261" s="6" t="s">
        <v>297</v>
      </c>
      <c r="J4261" s="6">
        <v>2</v>
      </c>
      <c r="K4261" s="6" t="s">
        <v>252</v>
      </c>
      <c r="L4261" s="8">
        <v>6</v>
      </c>
      <c r="M4261" s="6" t="s">
        <v>297</v>
      </c>
      <c r="N4261" s="6" t="s">
        <v>3958</v>
      </c>
      <c r="R4261" s="6" t="str">
        <f t="shared" si="66"/>
        <v>35350Xã Lê Hồ22</v>
      </c>
    </row>
    <row r="4262" spans="1:18">
      <c r="A4262" s="6">
        <v>4261</v>
      </c>
      <c r="B4262" s="6">
        <v>35</v>
      </c>
      <c r="C4262" s="6" t="s">
        <v>3956</v>
      </c>
      <c r="D4262" s="6">
        <v>350</v>
      </c>
      <c r="E4262" s="6" t="s">
        <v>3990</v>
      </c>
      <c r="F4262" s="6">
        <v>13396</v>
      </c>
      <c r="G4262" s="6" t="s">
        <v>3995</v>
      </c>
      <c r="H4262" s="6">
        <v>2</v>
      </c>
      <c r="I4262" s="6" t="s">
        <v>297</v>
      </c>
      <c r="J4262" s="6">
        <v>2</v>
      </c>
      <c r="K4262" s="6" t="s">
        <v>252</v>
      </c>
      <c r="L4262" s="8">
        <v>6</v>
      </c>
      <c r="M4262" s="6" t="s">
        <v>297</v>
      </c>
      <c r="N4262" s="6" t="s">
        <v>3958</v>
      </c>
      <c r="R4262" s="6" t="str">
        <f t="shared" si="66"/>
        <v>35350Xã Tượng Lĩnh22</v>
      </c>
    </row>
    <row r="4263" spans="1:18">
      <c r="A4263" s="6">
        <v>4262</v>
      </c>
      <c r="B4263" s="6">
        <v>35</v>
      </c>
      <c r="C4263" s="6" t="s">
        <v>3956</v>
      </c>
      <c r="D4263" s="6">
        <v>350</v>
      </c>
      <c r="E4263" s="6" t="s">
        <v>3990</v>
      </c>
      <c r="F4263" s="6">
        <v>13399</v>
      </c>
      <c r="G4263" s="6" t="s">
        <v>3996</v>
      </c>
      <c r="H4263" s="6">
        <v>2</v>
      </c>
      <c r="I4263" s="6" t="s">
        <v>297</v>
      </c>
      <c r="J4263" s="6">
        <v>2</v>
      </c>
      <c r="K4263" s="6" t="s">
        <v>252</v>
      </c>
      <c r="L4263" s="8">
        <v>6</v>
      </c>
      <c r="M4263" s="6" t="s">
        <v>297</v>
      </c>
      <c r="N4263" s="6" t="s">
        <v>3958</v>
      </c>
      <c r="R4263" s="6" t="str">
        <f t="shared" si="66"/>
        <v>35350Xã Nhật Tựu22</v>
      </c>
    </row>
    <row r="4264" spans="1:18">
      <c r="A4264" s="6">
        <v>4263</v>
      </c>
      <c r="B4264" s="6">
        <v>35</v>
      </c>
      <c r="C4264" s="6" t="s">
        <v>3956</v>
      </c>
      <c r="D4264" s="6">
        <v>350</v>
      </c>
      <c r="E4264" s="6" t="s">
        <v>3990</v>
      </c>
      <c r="F4264" s="6">
        <v>13402</v>
      </c>
      <c r="G4264" s="6" t="s">
        <v>3484</v>
      </c>
      <c r="H4264" s="6">
        <v>2</v>
      </c>
      <c r="I4264" s="6" t="s">
        <v>297</v>
      </c>
      <c r="J4264" s="6">
        <v>2</v>
      </c>
      <c r="K4264" s="6" t="s">
        <v>252</v>
      </c>
      <c r="L4264" s="8">
        <v>6</v>
      </c>
      <c r="M4264" s="6" t="s">
        <v>297</v>
      </c>
      <c r="N4264" s="6" t="s">
        <v>3958</v>
      </c>
      <c r="R4264" s="6" t="str">
        <f t="shared" si="66"/>
        <v>35350Xã Nhật Tân22</v>
      </c>
    </row>
    <row r="4265" spans="1:18">
      <c r="A4265" s="6">
        <v>4264</v>
      </c>
      <c r="B4265" s="6">
        <v>35</v>
      </c>
      <c r="C4265" s="6" t="s">
        <v>3956</v>
      </c>
      <c r="D4265" s="6">
        <v>350</v>
      </c>
      <c r="E4265" s="6" t="s">
        <v>3990</v>
      </c>
      <c r="F4265" s="6">
        <v>13405</v>
      </c>
      <c r="G4265" s="6" t="s">
        <v>3997</v>
      </c>
      <c r="H4265" s="6">
        <v>2</v>
      </c>
      <c r="I4265" s="6" t="s">
        <v>297</v>
      </c>
      <c r="J4265" s="6">
        <v>2</v>
      </c>
      <c r="K4265" s="6" t="s">
        <v>252</v>
      </c>
      <c r="L4265" s="8">
        <v>6</v>
      </c>
      <c r="M4265" s="6" t="s">
        <v>297</v>
      </c>
      <c r="N4265" s="6" t="s">
        <v>3958</v>
      </c>
      <c r="R4265" s="6" t="str">
        <f t="shared" si="66"/>
        <v>35350Xã Đồng Hóa22</v>
      </c>
    </row>
    <row r="4266" spans="1:18">
      <c r="A4266" s="6">
        <v>4265</v>
      </c>
      <c r="B4266" s="6">
        <v>35</v>
      </c>
      <c r="C4266" s="6" t="s">
        <v>3956</v>
      </c>
      <c r="D4266" s="6">
        <v>350</v>
      </c>
      <c r="E4266" s="6" t="s">
        <v>3990</v>
      </c>
      <c r="F4266" s="6">
        <v>13408</v>
      </c>
      <c r="G4266" s="6" t="s">
        <v>3998</v>
      </c>
      <c r="H4266" s="6">
        <v>2</v>
      </c>
      <c r="I4266" s="6" t="s">
        <v>297</v>
      </c>
      <c r="J4266" s="6">
        <v>2</v>
      </c>
      <c r="K4266" s="6" t="s">
        <v>252</v>
      </c>
      <c r="L4266" s="8">
        <v>6</v>
      </c>
      <c r="M4266" s="6" t="s">
        <v>297</v>
      </c>
      <c r="N4266" s="6" t="s">
        <v>3958</v>
      </c>
      <c r="R4266" s="6" t="str">
        <f t="shared" si="66"/>
        <v>35350Xã Hoàng Tây22</v>
      </c>
    </row>
    <row r="4267" spans="1:18">
      <c r="A4267" s="6">
        <v>4266</v>
      </c>
      <c r="B4267" s="6">
        <v>35</v>
      </c>
      <c r="C4267" s="6" t="s">
        <v>3956</v>
      </c>
      <c r="D4267" s="6">
        <v>350</v>
      </c>
      <c r="E4267" s="6" t="s">
        <v>3990</v>
      </c>
      <c r="F4267" s="6">
        <v>13411</v>
      </c>
      <c r="G4267" s="6" t="s">
        <v>1239</v>
      </c>
      <c r="H4267" s="6">
        <v>2</v>
      </c>
      <c r="I4267" s="6" t="s">
        <v>297</v>
      </c>
      <c r="J4267" s="6">
        <v>2</v>
      </c>
      <c r="K4267" s="6" t="s">
        <v>252</v>
      </c>
      <c r="L4267" s="8">
        <v>6</v>
      </c>
      <c r="M4267" s="6" t="s">
        <v>297</v>
      </c>
      <c r="N4267" s="6" t="s">
        <v>3958</v>
      </c>
      <c r="R4267" s="6" t="str">
        <f t="shared" si="66"/>
        <v>35350Xã Tân Sơn22</v>
      </c>
    </row>
    <row r="4268" spans="1:18">
      <c r="A4268" s="6">
        <v>4267</v>
      </c>
      <c r="B4268" s="6">
        <v>35</v>
      </c>
      <c r="C4268" s="6" t="s">
        <v>3956</v>
      </c>
      <c r="D4268" s="6">
        <v>350</v>
      </c>
      <c r="E4268" s="6" t="s">
        <v>3990</v>
      </c>
      <c r="F4268" s="6">
        <v>13414</v>
      </c>
      <c r="G4268" s="6" t="s">
        <v>3770</v>
      </c>
      <c r="H4268" s="6">
        <v>2</v>
      </c>
      <c r="I4268" s="6" t="s">
        <v>297</v>
      </c>
      <c r="J4268" s="6">
        <v>2</v>
      </c>
      <c r="K4268" s="6" t="s">
        <v>252</v>
      </c>
      <c r="L4268" s="8">
        <v>6</v>
      </c>
      <c r="M4268" s="6" t="s">
        <v>297</v>
      </c>
      <c r="N4268" s="6" t="s">
        <v>3958</v>
      </c>
      <c r="R4268" s="6" t="str">
        <f t="shared" si="66"/>
        <v>35350Xã Thụy Lôi22</v>
      </c>
    </row>
    <row r="4269" spans="1:18">
      <c r="A4269" s="6">
        <v>4268</v>
      </c>
      <c r="B4269" s="6">
        <v>35</v>
      </c>
      <c r="C4269" s="6" t="s">
        <v>3956</v>
      </c>
      <c r="D4269" s="6">
        <v>350</v>
      </c>
      <c r="E4269" s="6" t="s">
        <v>3990</v>
      </c>
      <c r="F4269" s="6">
        <v>13417</v>
      </c>
      <c r="G4269" s="6" t="s">
        <v>3999</v>
      </c>
      <c r="H4269" s="6">
        <v>2</v>
      </c>
      <c r="I4269" s="6" t="s">
        <v>297</v>
      </c>
      <c r="J4269" s="6">
        <v>2</v>
      </c>
      <c r="K4269" s="6" t="s">
        <v>252</v>
      </c>
      <c r="L4269" s="8">
        <v>6</v>
      </c>
      <c r="M4269" s="6" t="s">
        <v>297</v>
      </c>
      <c r="N4269" s="6" t="s">
        <v>3958</v>
      </c>
      <c r="R4269" s="6" t="str">
        <f t="shared" si="66"/>
        <v>35350Xã Văn Xá22</v>
      </c>
    </row>
    <row r="4270" spans="1:18">
      <c r="A4270" s="6">
        <v>4269</v>
      </c>
      <c r="B4270" s="6">
        <v>35</v>
      </c>
      <c r="C4270" s="6" t="s">
        <v>3956</v>
      </c>
      <c r="D4270" s="6">
        <v>350</v>
      </c>
      <c r="E4270" s="6" t="s">
        <v>3990</v>
      </c>
      <c r="F4270" s="6">
        <v>13420</v>
      </c>
      <c r="G4270" s="6" t="s">
        <v>4000</v>
      </c>
      <c r="H4270" s="6">
        <v>2</v>
      </c>
      <c r="I4270" s="6" t="s">
        <v>297</v>
      </c>
      <c r="J4270" s="6">
        <v>2</v>
      </c>
      <c r="K4270" s="6" t="s">
        <v>252</v>
      </c>
      <c r="L4270" s="8">
        <v>6</v>
      </c>
      <c r="M4270" s="6" t="s">
        <v>297</v>
      </c>
      <c r="N4270" s="6" t="s">
        <v>3958</v>
      </c>
      <c r="R4270" s="6" t="str">
        <f t="shared" si="66"/>
        <v>35350Xã Khả Phong22</v>
      </c>
    </row>
    <row r="4271" spans="1:18">
      <c r="A4271" s="6">
        <v>4270</v>
      </c>
      <c r="B4271" s="6">
        <v>35</v>
      </c>
      <c r="C4271" s="6" t="s">
        <v>3956</v>
      </c>
      <c r="D4271" s="6">
        <v>350</v>
      </c>
      <c r="E4271" s="6" t="s">
        <v>3990</v>
      </c>
      <c r="F4271" s="6">
        <v>13423</v>
      </c>
      <c r="G4271" s="6" t="s">
        <v>2268</v>
      </c>
      <c r="H4271" s="6">
        <v>2</v>
      </c>
      <c r="I4271" s="6" t="s">
        <v>297</v>
      </c>
      <c r="J4271" s="6">
        <v>2</v>
      </c>
      <c r="K4271" s="6" t="s">
        <v>252</v>
      </c>
      <c r="L4271" s="8">
        <v>6</v>
      </c>
      <c r="M4271" s="6" t="s">
        <v>297</v>
      </c>
      <c r="N4271" s="6" t="s">
        <v>3958</v>
      </c>
      <c r="R4271" s="6" t="str">
        <f t="shared" si="66"/>
        <v>35350Xã Ngọc Sơn22</v>
      </c>
    </row>
    <row r="4272" spans="1:18">
      <c r="A4272" s="6">
        <v>4271</v>
      </c>
      <c r="B4272" s="6">
        <v>35</v>
      </c>
      <c r="C4272" s="6" t="s">
        <v>3956</v>
      </c>
      <c r="D4272" s="6">
        <v>350</v>
      </c>
      <c r="E4272" s="6" t="s">
        <v>3990</v>
      </c>
      <c r="F4272" s="6">
        <v>13429</v>
      </c>
      <c r="G4272" s="6" t="s">
        <v>4001</v>
      </c>
      <c r="H4272" s="6">
        <v>1</v>
      </c>
      <c r="I4272" s="6" t="s">
        <v>251</v>
      </c>
      <c r="J4272" s="6">
        <v>2</v>
      </c>
      <c r="K4272" s="6" t="s">
        <v>252</v>
      </c>
      <c r="L4272" s="8">
        <v>5</v>
      </c>
      <c r="M4272" s="6" t="s">
        <v>251</v>
      </c>
      <c r="N4272" s="6" t="s">
        <v>3958</v>
      </c>
      <c r="R4272" s="6" t="str">
        <f t="shared" si="66"/>
        <v>35350Thị trấn Ba Sao12</v>
      </c>
    </row>
    <row r="4273" spans="1:18">
      <c r="A4273" s="6">
        <v>4272</v>
      </c>
      <c r="B4273" s="6">
        <v>35</v>
      </c>
      <c r="C4273" s="6" t="s">
        <v>3956</v>
      </c>
      <c r="D4273" s="6">
        <v>350</v>
      </c>
      <c r="E4273" s="6" t="s">
        <v>3990</v>
      </c>
      <c r="F4273" s="6">
        <v>13432</v>
      </c>
      <c r="G4273" s="6" t="s">
        <v>2199</v>
      </c>
      <c r="H4273" s="6">
        <v>2</v>
      </c>
      <c r="I4273" s="6" t="s">
        <v>297</v>
      </c>
      <c r="J4273" s="6">
        <v>2</v>
      </c>
      <c r="K4273" s="6" t="s">
        <v>252</v>
      </c>
      <c r="L4273" s="8">
        <v>6</v>
      </c>
      <c r="M4273" s="6" t="s">
        <v>297</v>
      </c>
      <c r="N4273" s="6" t="s">
        <v>3958</v>
      </c>
      <c r="R4273" s="6" t="str">
        <f t="shared" si="66"/>
        <v>35350Xã Liên Sơn22</v>
      </c>
    </row>
    <row r="4274" spans="1:18">
      <c r="A4274" s="6">
        <v>4273</v>
      </c>
      <c r="B4274" s="6">
        <v>35</v>
      </c>
      <c r="C4274" s="6" t="s">
        <v>3956</v>
      </c>
      <c r="D4274" s="6">
        <v>350</v>
      </c>
      <c r="E4274" s="6" t="s">
        <v>3990</v>
      </c>
      <c r="F4274" s="6">
        <v>13435</v>
      </c>
      <c r="G4274" s="6" t="s">
        <v>4002</v>
      </c>
      <c r="H4274" s="6">
        <v>2</v>
      </c>
      <c r="I4274" s="6" t="s">
        <v>297</v>
      </c>
      <c r="J4274" s="6">
        <v>2</v>
      </c>
      <c r="K4274" s="6" t="s">
        <v>252</v>
      </c>
      <c r="L4274" s="8">
        <v>6</v>
      </c>
      <c r="M4274" s="6" t="s">
        <v>297</v>
      </c>
      <c r="N4274" s="6" t="s">
        <v>3958</v>
      </c>
      <c r="R4274" s="6" t="str">
        <f t="shared" si="66"/>
        <v>35350Xã Thi Sơn22</v>
      </c>
    </row>
    <row r="4275" spans="1:18">
      <c r="A4275" s="6">
        <v>4274</v>
      </c>
      <c r="B4275" s="6">
        <v>35</v>
      </c>
      <c r="C4275" s="6" t="s">
        <v>3956</v>
      </c>
      <c r="D4275" s="6">
        <v>350</v>
      </c>
      <c r="E4275" s="6" t="s">
        <v>3990</v>
      </c>
      <c r="F4275" s="6">
        <v>13438</v>
      </c>
      <c r="G4275" s="6" t="s">
        <v>2200</v>
      </c>
      <c r="H4275" s="6">
        <v>2</v>
      </c>
      <c r="I4275" s="6" t="s">
        <v>297</v>
      </c>
      <c r="J4275" s="6">
        <v>2</v>
      </c>
      <c r="K4275" s="6" t="s">
        <v>252</v>
      </c>
      <c r="L4275" s="8">
        <v>6</v>
      </c>
      <c r="M4275" s="6" t="s">
        <v>297</v>
      </c>
      <c r="N4275" s="6" t="s">
        <v>3958</v>
      </c>
      <c r="R4275" s="6" t="str">
        <f t="shared" si="66"/>
        <v>35350Xã Thanh Sơn22</v>
      </c>
    </row>
    <row r="4276" spans="1:18">
      <c r="A4276" s="6">
        <v>4275</v>
      </c>
      <c r="B4276" s="6">
        <v>35</v>
      </c>
      <c r="C4276" s="6" t="s">
        <v>3956</v>
      </c>
      <c r="D4276" s="6">
        <v>351</v>
      </c>
      <c r="E4276" s="6" t="s">
        <v>4003</v>
      </c>
      <c r="F4276" s="6">
        <v>13441</v>
      </c>
      <c r="G4276" s="6" t="s">
        <v>4004</v>
      </c>
      <c r="H4276" s="6">
        <v>1</v>
      </c>
      <c r="I4276" s="6" t="s">
        <v>251</v>
      </c>
      <c r="J4276" s="6">
        <v>2</v>
      </c>
      <c r="K4276" s="6" t="s">
        <v>252</v>
      </c>
      <c r="L4276" s="8">
        <v>5</v>
      </c>
      <c r="M4276" s="6" t="s">
        <v>251</v>
      </c>
      <c r="N4276" s="6" t="s">
        <v>3958</v>
      </c>
      <c r="R4276" s="6" t="str">
        <f t="shared" si="66"/>
        <v>35351Thị trấn Kiện Khê12</v>
      </c>
    </row>
    <row r="4277" spans="1:18">
      <c r="A4277" s="6">
        <v>4276</v>
      </c>
      <c r="B4277" s="6">
        <v>35</v>
      </c>
      <c r="C4277" s="6" t="s">
        <v>3956</v>
      </c>
      <c r="D4277" s="6">
        <v>351</v>
      </c>
      <c r="E4277" s="6" t="s">
        <v>4003</v>
      </c>
      <c r="F4277" s="6">
        <v>13450</v>
      </c>
      <c r="G4277" s="6" t="s">
        <v>4005</v>
      </c>
      <c r="H4277" s="6">
        <v>2</v>
      </c>
      <c r="I4277" s="6" t="s">
        <v>297</v>
      </c>
      <c r="J4277" s="6">
        <v>2</v>
      </c>
      <c r="K4277" s="6" t="s">
        <v>252</v>
      </c>
      <c r="L4277" s="8">
        <v>6</v>
      </c>
      <c r="M4277" s="6" t="s">
        <v>297</v>
      </c>
      <c r="N4277" s="6" t="s">
        <v>3958</v>
      </c>
      <c r="R4277" s="6" t="str">
        <f t="shared" si="66"/>
        <v>35351Xã Liêm Phong22</v>
      </c>
    </row>
    <row r="4278" spans="1:18">
      <c r="A4278" s="6">
        <v>4277</v>
      </c>
      <c r="B4278" s="6">
        <v>35</v>
      </c>
      <c r="C4278" s="6" t="s">
        <v>3956</v>
      </c>
      <c r="D4278" s="6">
        <v>351</v>
      </c>
      <c r="E4278" s="6" t="s">
        <v>4003</v>
      </c>
      <c r="F4278" s="6">
        <v>13453</v>
      </c>
      <c r="G4278" s="6" t="s">
        <v>3001</v>
      </c>
      <c r="H4278" s="6">
        <v>2</v>
      </c>
      <c r="I4278" s="6" t="s">
        <v>297</v>
      </c>
      <c r="J4278" s="6">
        <v>2</v>
      </c>
      <c r="K4278" s="6" t="s">
        <v>252</v>
      </c>
      <c r="L4278" s="8">
        <v>6</v>
      </c>
      <c r="M4278" s="6" t="s">
        <v>297</v>
      </c>
      <c r="N4278" s="6" t="s">
        <v>3958</v>
      </c>
      <c r="R4278" s="6" t="str">
        <f t="shared" si="66"/>
        <v>35351Xã Thanh Hà22</v>
      </c>
    </row>
    <row r="4279" spans="1:18">
      <c r="A4279" s="6">
        <v>4278</v>
      </c>
      <c r="B4279" s="6">
        <v>35</v>
      </c>
      <c r="C4279" s="6" t="s">
        <v>3956</v>
      </c>
      <c r="D4279" s="6">
        <v>351</v>
      </c>
      <c r="E4279" s="6" t="s">
        <v>4003</v>
      </c>
      <c r="F4279" s="6">
        <v>13456</v>
      </c>
      <c r="G4279" s="6" t="s">
        <v>4006</v>
      </c>
      <c r="H4279" s="6">
        <v>2</v>
      </c>
      <c r="I4279" s="6" t="s">
        <v>297</v>
      </c>
      <c r="J4279" s="6">
        <v>2</v>
      </c>
      <c r="K4279" s="6" t="s">
        <v>252</v>
      </c>
      <c r="L4279" s="8">
        <v>6</v>
      </c>
      <c r="M4279" s="6" t="s">
        <v>297</v>
      </c>
      <c r="N4279" s="6" t="s">
        <v>3958</v>
      </c>
      <c r="R4279" s="6" t="str">
        <f t="shared" si="66"/>
        <v>35351Xã Liêm Cần22</v>
      </c>
    </row>
    <row r="4280" spans="1:18">
      <c r="A4280" s="6">
        <v>4279</v>
      </c>
      <c r="B4280" s="6">
        <v>35</v>
      </c>
      <c r="C4280" s="6" t="s">
        <v>3956</v>
      </c>
      <c r="D4280" s="6">
        <v>351</v>
      </c>
      <c r="E4280" s="6" t="s">
        <v>4003</v>
      </c>
      <c r="F4280" s="6">
        <v>13465</v>
      </c>
      <c r="G4280" s="6" t="s">
        <v>4007</v>
      </c>
      <c r="H4280" s="6">
        <v>2</v>
      </c>
      <c r="I4280" s="6" t="s">
        <v>297</v>
      </c>
      <c r="J4280" s="6">
        <v>2</v>
      </c>
      <c r="K4280" s="6" t="s">
        <v>252</v>
      </c>
      <c r="L4280" s="8">
        <v>6</v>
      </c>
      <c r="M4280" s="6" t="s">
        <v>297</v>
      </c>
      <c r="N4280" s="6" t="s">
        <v>3958</v>
      </c>
      <c r="R4280" s="6" t="str">
        <f t="shared" si="66"/>
        <v>35351Xã Liêm Thuận22</v>
      </c>
    </row>
    <row r="4281" spans="1:18">
      <c r="A4281" s="6">
        <v>4280</v>
      </c>
      <c r="B4281" s="6">
        <v>35</v>
      </c>
      <c r="C4281" s="6" t="s">
        <v>3956</v>
      </c>
      <c r="D4281" s="6">
        <v>351</v>
      </c>
      <c r="E4281" s="6" t="s">
        <v>4003</v>
      </c>
      <c r="F4281" s="6">
        <v>13468</v>
      </c>
      <c r="G4281" s="6" t="s">
        <v>894</v>
      </c>
      <c r="H4281" s="6">
        <v>2</v>
      </c>
      <c r="I4281" s="6" t="s">
        <v>297</v>
      </c>
      <c r="J4281" s="6">
        <v>2</v>
      </c>
      <c r="K4281" s="6" t="s">
        <v>252</v>
      </c>
      <c r="L4281" s="8">
        <v>6</v>
      </c>
      <c r="M4281" s="6" t="s">
        <v>297</v>
      </c>
      <c r="N4281" s="6" t="s">
        <v>3958</v>
      </c>
      <c r="R4281" s="6" t="str">
        <f t="shared" si="66"/>
        <v>35351Xã Thanh Thủy22</v>
      </c>
    </row>
    <row r="4282" spans="1:18">
      <c r="A4282" s="6">
        <v>4281</v>
      </c>
      <c r="B4282" s="6">
        <v>35</v>
      </c>
      <c r="C4282" s="6" t="s">
        <v>3956</v>
      </c>
      <c r="D4282" s="6">
        <v>351</v>
      </c>
      <c r="E4282" s="6" t="s">
        <v>4003</v>
      </c>
      <c r="F4282" s="6">
        <v>13471</v>
      </c>
      <c r="G4282" s="6" t="s">
        <v>4008</v>
      </c>
      <c r="H4282" s="6">
        <v>2</v>
      </c>
      <c r="I4282" s="6" t="s">
        <v>297</v>
      </c>
      <c r="J4282" s="6">
        <v>2</v>
      </c>
      <c r="K4282" s="6" t="s">
        <v>252</v>
      </c>
      <c r="L4282" s="8">
        <v>6</v>
      </c>
      <c r="M4282" s="6" t="s">
        <v>297</v>
      </c>
      <c r="N4282" s="6" t="s">
        <v>3958</v>
      </c>
      <c r="R4282" s="6" t="str">
        <f t="shared" si="66"/>
        <v>35351Xã Thanh Phong22</v>
      </c>
    </row>
    <row r="4283" spans="1:18">
      <c r="A4283" s="6">
        <v>4282</v>
      </c>
      <c r="B4283" s="6">
        <v>35</v>
      </c>
      <c r="C4283" s="6" t="s">
        <v>3956</v>
      </c>
      <c r="D4283" s="6">
        <v>351</v>
      </c>
      <c r="E4283" s="6" t="s">
        <v>4003</v>
      </c>
      <c r="F4283" s="6">
        <v>13474</v>
      </c>
      <c r="G4283" s="6" t="s">
        <v>4009</v>
      </c>
      <c r="H4283" s="6">
        <v>1</v>
      </c>
      <c r="I4283" s="6" t="s">
        <v>251</v>
      </c>
      <c r="J4283" s="6">
        <v>2</v>
      </c>
      <c r="K4283" s="6" t="s">
        <v>252</v>
      </c>
      <c r="L4283" s="8">
        <v>5</v>
      </c>
      <c r="M4283" s="6" t="s">
        <v>251</v>
      </c>
      <c r="N4283" s="6" t="s">
        <v>3958</v>
      </c>
      <c r="R4283" s="6" t="str">
        <f t="shared" si="66"/>
        <v>35351Thị trấn Tân Thanh12</v>
      </c>
    </row>
    <row r="4284" spans="1:18">
      <c r="A4284" s="6">
        <v>4283</v>
      </c>
      <c r="B4284" s="6">
        <v>35</v>
      </c>
      <c r="C4284" s="6" t="s">
        <v>3956</v>
      </c>
      <c r="D4284" s="6">
        <v>351</v>
      </c>
      <c r="E4284" s="6" t="s">
        <v>4003</v>
      </c>
      <c r="F4284" s="6">
        <v>13477</v>
      </c>
      <c r="G4284" s="6" t="s">
        <v>3925</v>
      </c>
      <c r="H4284" s="6">
        <v>2</v>
      </c>
      <c r="I4284" s="6" t="s">
        <v>297</v>
      </c>
      <c r="J4284" s="6">
        <v>2</v>
      </c>
      <c r="K4284" s="6" t="s">
        <v>252</v>
      </c>
      <c r="L4284" s="8">
        <v>6</v>
      </c>
      <c r="M4284" s="6" t="s">
        <v>297</v>
      </c>
      <c r="N4284" s="6" t="s">
        <v>3958</v>
      </c>
      <c r="R4284" s="6" t="str">
        <f t="shared" si="66"/>
        <v>35351Xã Thanh Tân22</v>
      </c>
    </row>
    <row r="4285" spans="1:18">
      <c r="A4285" s="6">
        <v>4284</v>
      </c>
      <c r="B4285" s="6">
        <v>35</v>
      </c>
      <c r="C4285" s="6" t="s">
        <v>3956</v>
      </c>
      <c r="D4285" s="6">
        <v>351</v>
      </c>
      <c r="E4285" s="6" t="s">
        <v>4003</v>
      </c>
      <c r="F4285" s="6">
        <v>13480</v>
      </c>
      <c r="G4285" s="6" t="s">
        <v>4010</v>
      </c>
      <c r="H4285" s="6">
        <v>2</v>
      </c>
      <c r="I4285" s="6" t="s">
        <v>297</v>
      </c>
      <c r="J4285" s="6">
        <v>2</v>
      </c>
      <c r="K4285" s="6" t="s">
        <v>252</v>
      </c>
      <c r="L4285" s="8">
        <v>6</v>
      </c>
      <c r="M4285" s="6" t="s">
        <v>297</v>
      </c>
      <c r="N4285" s="6" t="s">
        <v>3958</v>
      </c>
      <c r="R4285" s="6" t="str">
        <f t="shared" si="66"/>
        <v>35351Xã Liêm Túc22</v>
      </c>
    </row>
    <row r="4286" spans="1:18">
      <c r="A4286" s="6">
        <v>4285</v>
      </c>
      <c r="B4286" s="6">
        <v>35</v>
      </c>
      <c r="C4286" s="6" t="s">
        <v>3956</v>
      </c>
      <c r="D4286" s="6">
        <v>351</v>
      </c>
      <c r="E4286" s="6" t="s">
        <v>4003</v>
      </c>
      <c r="F4286" s="6">
        <v>13483</v>
      </c>
      <c r="G4286" s="6" t="s">
        <v>4011</v>
      </c>
      <c r="H4286" s="6">
        <v>2</v>
      </c>
      <c r="I4286" s="6" t="s">
        <v>297</v>
      </c>
      <c r="J4286" s="6">
        <v>2</v>
      </c>
      <c r="K4286" s="6" t="s">
        <v>252</v>
      </c>
      <c r="L4286" s="8">
        <v>6</v>
      </c>
      <c r="M4286" s="6" t="s">
        <v>297</v>
      </c>
      <c r="N4286" s="6" t="s">
        <v>3958</v>
      </c>
      <c r="R4286" s="6" t="str">
        <f t="shared" si="66"/>
        <v>35351Xã Liêm Sơn22</v>
      </c>
    </row>
    <row r="4287" spans="1:18">
      <c r="A4287" s="6">
        <v>4286</v>
      </c>
      <c r="B4287" s="6">
        <v>35</v>
      </c>
      <c r="C4287" s="6" t="s">
        <v>3956</v>
      </c>
      <c r="D4287" s="6">
        <v>351</v>
      </c>
      <c r="E4287" s="6" t="s">
        <v>4003</v>
      </c>
      <c r="F4287" s="6">
        <v>13486</v>
      </c>
      <c r="G4287" s="6" t="s">
        <v>4012</v>
      </c>
      <c r="H4287" s="6">
        <v>2</v>
      </c>
      <c r="I4287" s="6" t="s">
        <v>297</v>
      </c>
      <c r="J4287" s="6">
        <v>2</v>
      </c>
      <c r="K4287" s="6" t="s">
        <v>252</v>
      </c>
      <c r="L4287" s="8">
        <v>6</v>
      </c>
      <c r="M4287" s="6" t="s">
        <v>297</v>
      </c>
      <c r="N4287" s="6" t="s">
        <v>3958</v>
      </c>
      <c r="R4287" s="6" t="str">
        <f t="shared" si="66"/>
        <v>35351Xã Thanh Hương22</v>
      </c>
    </row>
    <row r="4288" spans="1:18">
      <c r="A4288" s="6">
        <v>4287</v>
      </c>
      <c r="B4288" s="6">
        <v>35</v>
      </c>
      <c r="C4288" s="6" t="s">
        <v>3956</v>
      </c>
      <c r="D4288" s="6">
        <v>351</v>
      </c>
      <c r="E4288" s="6" t="s">
        <v>4003</v>
      </c>
      <c r="F4288" s="6">
        <v>13489</v>
      </c>
      <c r="G4288" s="6" t="s">
        <v>4013</v>
      </c>
      <c r="H4288" s="6">
        <v>2</v>
      </c>
      <c r="I4288" s="6" t="s">
        <v>297</v>
      </c>
      <c r="J4288" s="6">
        <v>2</v>
      </c>
      <c r="K4288" s="6" t="s">
        <v>252</v>
      </c>
      <c r="L4288" s="8">
        <v>6</v>
      </c>
      <c r="M4288" s="6" t="s">
        <v>297</v>
      </c>
      <c r="N4288" s="6" t="s">
        <v>3958</v>
      </c>
      <c r="R4288" s="6" t="str">
        <f t="shared" si="66"/>
        <v>35351Xã Thanh Nghị22</v>
      </c>
    </row>
    <row r="4289" spans="1:18">
      <c r="A4289" s="6">
        <v>4288</v>
      </c>
      <c r="B4289" s="6">
        <v>35</v>
      </c>
      <c r="C4289" s="6" t="s">
        <v>3956</v>
      </c>
      <c r="D4289" s="6">
        <v>351</v>
      </c>
      <c r="E4289" s="6" t="s">
        <v>4003</v>
      </c>
      <c r="F4289" s="6">
        <v>13492</v>
      </c>
      <c r="G4289" s="6" t="s">
        <v>4014</v>
      </c>
      <c r="H4289" s="6">
        <v>2</v>
      </c>
      <c r="I4289" s="6" t="s">
        <v>297</v>
      </c>
      <c r="J4289" s="6">
        <v>2</v>
      </c>
      <c r="K4289" s="6" t="s">
        <v>252</v>
      </c>
      <c r="L4289" s="8">
        <v>6</v>
      </c>
      <c r="M4289" s="6" t="s">
        <v>297</v>
      </c>
      <c r="N4289" s="6" t="s">
        <v>3958</v>
      </c>
      <c r="R4289" s="6" t="str">
        <f t="shared" si="66"/>
        <v>35351Xã Thanh Tâm22</v>
      </c>
    </row>
    <row r="4290" spans="1:18">
      <c r="A4290" s="6">
        <v>4289</v>
      </c>
      <c r="B4290" s="6">
        <v>35</v>
      </c>
      <c r="C4290" s="6" t="s">
        <v>3956</v>
      </c>
      <c r="D4290" s="6">
        <v>351</v>
      </c>
      <c r="E4290" s="6" t="s">
        <v>4003</v>
      </c>
      <c r="F4290" s="6">
        <v>13495</v>
      </c>
      <c r="G4290" s="6" t="s">
        <v>4015</v>
      </c>
      <c r="H4290" s="6">
        <v>2</v>
      </c>
      <c r="I4290" s="6" t="s">
        <v>297</v>
      </c>
      <c r="J4290" s="6">
        <v>2</v>
      </c>
      <c r="K4290" s="6" t="s">
        <v>252</v>
      </c>
      <c r="L4290" s="8">
        <v>6</v>
      </c>
      <c r="M4290" s="6" t="s">
        <v>297</v>
      </c>
      <c r="N4290" s="6" t="s">
        <v>3958</v>
      </c>
      <c r="R4290" s="6" t="str">
        <f t="shared" si="66"/>
        <v>35351Xã Thanh Nguyên22</v>
      </c>
    </row>
    <row r="4291" spans="1:18">
      <c r="A4291" s="6">
        <v>4290</v>
      </c>
      <c r="B4291" s="6">
        <v>35</v>
      </c>
      <c r="C4291" s="6" t="s">
        <v>3956</v>
      </c>
      <c r="D4291" s="6">
        <v>351</v>
      </c>
      <c r="E4291" s="6" t="s">
        <v>4003</v>
      </c>
      <c r="F4291" s="6">
        <v>13498</v>
      </c>
      <c r="G4291" s="6" t="s">
        <v>2846</v>
      </c>
      <c r="H4291" s="6">
        <v>2</v>
      </c>
      <c r="I4291" s="6" t="s">
        <v>297</v>
      </c>
      <c r="J4291" s="6">
        <v>2</v>
      </c>
      <c r="K4291" s="6" t="s">
        <v>252</v>
      </c>
      <c r="L4291" s="8">
        <v>6</v>
      </c>
      <c r="M4291" s="6" t="s">
        <v>297</v>
      </c>
      <c r="N4291" s="6" t="s">
        <v>3958</v>
      </c>
      <c r="R4291" s="6" t="str">
        <f t="shared" ref="R4291:R4354" si="67">CONCATENATE(B4291,D4291,G4291,H4291,J4291)</f>
        <v>35351Xã Thanh Hải22</v>
      </c>
    </row>
    <row r="4292" spans="1:18">
      <c r="A4292" s="6">
        <v>4291</v>
      </c>
      <c r="B4292" s="6">
        <v>35</v>
      </c>
      <c r="C4292" s="6" t="s">
        <v>3956</v>
      </c>
      <c r="D4292" s="6">
        <v>352</v>
      </c>
      <c r="E4292" s="6" t="s">
        <v>4016</v>
      </c>
      <c r="F4292" s="6">
        <v>13501</v>
      </c>
      <c r="G4292" s="6" t="s">
        <v>4017</v>
      </c>
      <c r="H4292" s="6">
        <v>1</v>
      </c>
      <c r="I4292" s="6" t="s">
        <v>251</v>
      </c>
      <c r="J4292" s="6">
        <v>2</v>
      </c>
      <c r="K4292" s="6" t="s">
        <v>252</v>
      </c>
      <c r="L4292" s="8">
        <v>5</v>
      </c>
      <c r="M4292" s="6" t="s">
        <v>251</v>
      </c>
      <c r="N4292" s="6" t="s">
        <v>3958</v>
      </c>
      <c r="R4292" s="6" t="str">
        <f t="shared" si="67"/>
        <v>35352Thị trấn Bình Mỹ12</v>
      </c>
    </row>
    <row r="4293" spans="1:18">
      <c r="A4293" s="6">
        <v>4292</v>
      </c>
      <c r="B4293" s="6">
        <v>35</v>
      </c>
      <c r="C4293" s="6" t="s">
        <v>3956</v>
      </c>
      <c r="D4293" s="6">
        <v>352</v>
      </c>
      <c r="E4293" s="6" t="s">
        <v>4016</v>
      </c>
      <c r="F4293" s="6">
        <v>13504</v>
      </c>
      <c r="G4293" s="6" t="s">
        <v>4018</v>
      </c>
      <c r="H4293" s="6">
        <v>2</v>
      </c>
      <c r="I4293" s="6" t="s">
        <v>297</v>
      </c>
      <c r="J4293" s="6">
        <v>2</v>
      </c>
      <c r="K4293" s="6" t="s">
        <v>252</v>
      </c>
      <c r="L4293" s="8">
        <v>6</v>
      </c>
      <c r="M4293" s="6" t="s">
        <v>297</v>
      </c>
      <c r="N4293" s="6" t="s">
        <v>3958</v>
      </c>
      <c r="R4293" s="6" t="str">
        <f t="shared" si="67"/>
        <v>35352Xã Bình Nghĩa22</v>
      </c>
    </row>
    <row r="4294" spans="1:18">
      <c r="A4294" s="6">
        <v>4293</v>
      </c>
      <c r="B4294" s="6">
        <v>35</v>
      </c>
      <c r="C4294" s="6" t="s">
        <v>3956</v>
      </c>
      <c r="D4294" s="6">
        <v>352</v>
      </c>
      <c r="E4294" s="6" t="s">
        <v>4016</v>
      </c>
      <c r="F4294" s="6">
        <v>13510</v>
      </c>
      <c r="G4294" s="6" t="s">
        <v>4019</v>
      </c>
      <c r="H4294" s="6">
        <v>2</v>
      </c>
      <c r="I4294" s="6" t="s">
        <v>297</v>
      </c>
      <c r="J4294" s="6">
        <v>2</v>
      </c>
      <c r="K4294" s="6" t="s">
        <v>252</v>
      </c>
      <c r="L4294" s="8">
        <v>6</v>
      </c>
      <c r="M4294" s="6" t="s">
        <v>297</v>
      </c>
      <c r="N4294" s="6" t="s">
        <v>3958</v>
      </c>
      <c r="R4294" s="6" t="str">
        <f t="shared" si="67"/>
        <v>35352Xã Tràng An22</v>
      </c>
    </row>
    <row r="4295" spans="1:18">
      <c r="A4295" s="6">
        <v>4294</v>
      </c>
      <c r="B4295" s="6">
        <v>35</v>
      </c>
      <c r="C4295" s="6" t="s">
        <v>3956</v>
      </c>
      <c r="D4295" s="6">
        <v>352</v>
      </c>
      <c r="E4295" s="6" t="s">
        <v>4016</v>
      </c>
      <c r="F4295" s="6">
        <v>13516</v>
      </c>
      <c r="G4295" s="6" t="s">
        <v>4020</v>
      </c>
      <c r="H4295" s="6">
        <v>2</v>
      </c>
      <c r="I4295" s="6" t="s">
        <v>297</v>
      </c>
      <c r="J4295" s="6">
        <v>2</v>
      </c>
      <c r="K4295" s="6" t="s">
        <v>252</v>
      </c>
      <c r="L4295" s="8">
        <v>6</v>
      </c>
      <c r="M4295" s="6" t="s">
        <v>297</v>
      </c>
      <c r="N4295" s="6" t="s">
        <v>3958</v>
      </c>
      <c r="R4295" s="6" t="str">
        <f t="shared" si="67"/>
        <v>35352Xã Đồng Du22</v>
      </c>
    </row>
    <row r="4296" spans="1:18">
      <c r="A4296" s="6">
        <v>4295</v>
      </c>
      <c r="B4296" s="6">
        <v>35</v>
      </c>
      <c r="C4296" s="6" t="s">
        <v>3956</v>
      </c>
      <c r="D4296" s="6">
        <v>352</v>
      </c>
      <c r="E4296" s="6" t="s">
        <v>4016</v>
      </c>
      <c r="F4296" s="6">
        <v>13519</v>
      </c>
      <c r="G4296" s="6" t="s">
        <v>4021</v>
      </c>
      <c r="H4296" s="6">
        <v>2</v>
      </c>
      <c r="I4296" s="6" t="s">
        <v>297</v>
      </c>
      <c r="J4296" s="6">
        <v>2</v>
      </c>
      <c r="K4296" s="6" t="s">
        <v>252</v>
      </c>
      <c r="L4296" s="8">
        <v>6</v>
      </c>
      <c r="M4296" s="6" t="s">
        <v>297</v>
      </c>
      <c r="N4296" s="6" t="s">
        <v>3958</v>
      </c>
      <c r="R4296" s="6" t="str">
        <f t="shared" si="67"/>
        <v>35352Xã Ngọc Lũ22</v>
      </c>
    </row>
    <row r="4297" spans="1:18">
      <c r="A4297" s="6">
        <v>4296</v>
      </c>
      <c r="B4297" s="6">
        <v>35</v>
      </c>
      <c r="C4297" s="6" t="s">
        <v>3956</v>
      </c>
      <c r="D4297" s="6">
        <v>352</v>
      </c>
      <c r="E4297" s="6" t="s">
        <v>4016</v>
      </c>
      <c r="F4297" s="6">
        <v>13522</v>
      </c>
      <c r="G4297" s="6" t="s">
        <v>4022</v>
      </c>
      <c r="H4297" s="6">
        <v>2</v>
      </c>
      <c r="I4297" s="6" t="s">
        <v>297</v>
      </c>
      <c r="J4297" s="6">
        <v>2</v>
      </c>
      <c r="K4297" s="6" t="s">
        <v>252</v>
      </c>
      <c r="L4297" s="8">
        <v>6</v>
      </c>
      <c r="M4297" s="6" t="s">
        <v>297</v>
      </c>
      <c r="N4297" s="6" t="s">
        <v>3958</v>
      </c>
      <c r="R4297" s="6" t="str">
        <f t="shared" si="67"/>
        <v>35352Xã Hưng Công22</v>
      </c>
    </row>
    <row r="4298" spans="1:18">
      <c r="A4298" s="6">
        <v>4297</v>
      </c>
      <c r="B4298" s="6">
        <v>35</v>
      </c>
      <c r="C4298" s="6" t="s">
        <v>3956</v>
      </c>
      <c r="D4298" s="6">
        <v>352</v>
      </c>
      <c r="E4298" s="6" t="s">
        <v>4016</v>
      </c>
      <c r="F4298" s="6">
        <v>13525</v>
      </c>
      <c r="G4298" s="6" t="s">
        <v>4023</v>
      </c>
      <c r="H4298" s="6">
        <v>2</v>
      </c>
      <c r="I4298" s="6" t="s">
        <v>297</v>
      </c>
      <c r="J4298" s="6">
        <v>2</v>
      </c>
      <c r="K4298" s="6" t="s">
        <v>252</v>
      </c>
      <c r="L4298" s="8">
        <v>6</v>
      </c>
      <c r="M4298" s="6" t="s">
        <v>297</v>
      </c>
      <c r="N4298" s="6" t="s">
        <v>3958</v>
      </c>
      <c r="R4298" s="6" t="str">
        <f t="shared" si="67"/>
        <v>35352Xã Đồn Xá22</v>
      </c>
    </row>
    <row r="4299" spans="1:18">
      <c r="A4299" s="6">
        <v>4298</v>
      </c>
      <c r="B4299" s="6">
        <v>35</v>
      </c>
      <c r="C4299" s="6" t="s">
        <v>3956</v>
      </c>
      <c r="D4299" s="6">
        <v>352</v>
      </c>
      <c r="E4299" s="6" t="s">
        <v>4016</v>
      </c>
      <c r="F4299" s="6">
        <v>13528</v>
      </c>
      <c r="G4299" s="6" t="s">
        <v>3811</v>
      </c>
      <c r="H4299" s="6">
        <v>2</v>
      </c>
      <c r="I4299" s="6" t="s">
        <v>297</v>
      </c>
      <c r="J4299" s="6">
        <v>2</v>
      </c>
      <c r="K4299" s="6" t="s">
        <v>252</v>
      </c>
      <c r="L4299" s="8">
        <v>6</v>
      </c>
      <c r="M4299" s="6" t="s">
        <v>297</v>
      </c>
      <c r="N4299" s="6" t="s">
        <v>3958</v>
      </c>
      <c r="R4299" s="6" t="str">
        <f t="shared" si="67"/>
        <v>35352Xã An Ninh22</v>
      </c>
    </row>
    <row r="4300" spans="1:18">
      <c r="A4300" s="6">
        <v>4299</v>
      </c>
      <c r="B4300" s="6">
        <v>35</v>
      </c>
      <c r="C4300" s="6" t="s">
        <v>3956</v>
      </c>
      <c r="D4300" s="6">
        <v>352</v>
      </c>
      <c r="E4300" s="6" t="s">
        <v>4016</v>
      </c>
      <c r="F4300" s="6">
        <v>13531</v>
      </c>
      <c r="G4300" s="6" t="s">
        <v>4024</v>
      </c>
      <c r="H4300" s="6">
        <v>2</v>
      </c>
      <c r="I4300" s="6" t="s">
        <v>297</v>
      </c>
      <c r="J4300" s="6">
        <v>2</v>
      </c>
      <c r="K4300" s="6" t="s">
        <v>252</v>
      </c>
      <c r="L4300" s="8">
        <v>6</v>
      </c>
      <c r="M4300" s="6" t="s">
        <v>297</v>
      </c>
      <c r="N4300" s="6" t="s">
        <v>3958</v>
      </c>
      <c r="R4300" s="6" t="str">
        <f t="shared" si="67"/>
        <v>35352Xã Bồ Đề22</v>
      </c>
    </row>
    <row r="4301" spans="1:18">
      <c r="A4301" s="6">
        <v>4300</v>
      </c>
      <c r="B4301" s="6">
        <v>35</v>
      </c>
      <c r="C4301" s="6" t="s">
        <v>3956</v>
      </c>
      <c r="D4301" s="6">
        <v>352</v>
      </c>
      <c r="E4301" s="6" t="s">
        <v>4016</v>
      </c>
      <c r="F4301" s="6">
        <v>13534</v>
      </c>
      <c r="G4301" s="6" t="s">
        <v>4025</v>
      </c>
      <c r="H4301" s="6">
        <v>2</v>
      </c>
      <c r="I4301" s="6" t="s">
        <v>297</v>
      </c>
      <c r="J4301" s="6">
        <v>2</v>
      </c>
      <c r="K4301" s="6" t="s">
        <v>252</v>
      </c>
      <c r="L4301" s="8">
        <v>6</v>
      </c>
      <c r="M4301" s="6" t="s">
        <v>297</v>
      </c>
      <c r="N4301" s="6" t="s">
        <v>3958</v>
      </c>
      <c r="R4301" s="6" t="str">
        <f t="shared" si="67"/>
        <v>35352Xã Bối Cầu22</v>
      </c>
    </row>
    <row r="4302" spans="1:18">
      <c r="A4302" s="6">
        <v>4301</v>
      </c>
      <c r="B4302" s="6">
        <v>35</v>
      </c>
      <c r="C4302" s="6" t="s">
        <v>3956</v>
      </c>
      <c r="D4302" s="6">
        <v>352</v>
      </c>
      <c r="E4302" s="6" t="s">
        <v>4016</v>
      </c>
      <c r="F4302" s="6">
        <v>13540</v>
      </c>
      <c r="G4302" s="6" t="s">
        <v>4026</v>
      </c>
      <c r="H4302" s="6">
        <v>2</v>
      </c>
      <c r="I4302" s="6" t="s">
        <v>297</v>
      </c>
      <c r="J4302" s="6">
        <v>2</v>
      </c>
      <c r="K4302" s="6" t="s">
        <v>252</v>
      </c>
      <c r="L4302" s="8">
        <v>6</v>
      </c>
      <c r="M4302" s="6" t="s">
        <v>297</v>
      </c>
      <c r="N4302" s="6" t="s">
        <v>3958</v>
      </c>
      <c r="R4302" s="6" t="str">
        <f t="shared" si="67"/>
        <v>35352Xã An Nội22</v>
      </c>
    </row>
    <row r="4303" spans="1:18">
      <c r="A4303" s="6">
        <v>4302</v>
      </c>
      <c r="B4303" s="6">
        <v>35</v>
      </c>
      <c r="C4303" s="6" t="s">
        <v>3956</v>
      </c>
      <c r="D4303" s="6">
        <v>352</v>
      </c>
      <c r="E4303" s="6" t="s">
        <v>4016</v>
      </c>
      <c r="F4303" s="6">
        <v>13543</v>
      </c>
      <c r="G4303" s="6" t="s">
        <v>4027</v>
      </c>
      <c r="H4303" s="6">
        <v>2</v>
      </c>
      <c r="I4303" s="6" t="s">
        <v>297</v>
      </c>
      <c r="J4303" s="6">
        <v>2</v>
      </c>
      <c r="K4303" s="6" t="s">
        <v>252</v>
      </c>
      <c r="L4303" s="8">
        <v>6</v>
      </c>
      <c r="M4303" s="6" t="s">
        <v>297</v>
      </c>
      <c r="N4303" s="6" t="s">
        <v>3958</v>
      </c>
      <c r="R4303" s="6" t="str">
        <f t="shared" si="67"/>
        <v>35352Xã Vũ Bản22</v>
      </c>
    </row>
    <row r="4304" spans="1:18">
      <c r="A4304" s="6">
        <v>4303</v>
      </c>
      <c r="B4304" s="6">
        <v>35</v>
      </c>
      <c r="C4304" s="6" t="s">
        <v>3956</v>
      </c>
      <c r="D4304" s="6">
        <v>352</v>
      </c>
      <c r="E4304" s="6" t="s">
        <v>4016</v>
      </c>
      <c r="F4304" s="6">
        <v>13546</v>
      </c>
      <c r="G4304" s="6" t="s">
        <v>2346</v>
      </c>
      <c r="H4304" s="6">
        <v>2</v>
      </c>
      <c r="I4304" s="6" t="s">
        <v>297</v>
      </c>
      <c r="J4304" s="6">
        <v>2</v>
      </c>
      <c r="K4304" s="6" t="s">
        <v>252</v>
      </c>
      <c r="L4304" s="8">
        <v>6</v>
      </c>
      <c r="M4304" s="6" t="s">
        <v>297</v>
      </c>
      <c r="N4304" s="6" t="s">
        <v>3958</v>
      </c>
      <c r="R4304" s="6" t="str">
        <f t="shared" si="67"/>
        <v>35352Xã Trung Lương22</v>
      </c>
    </row>
    <row r="4305" spans="1:18">
      <c r="A4305" s="6">
        <v>4304</v>
      </c>
      <c r="B4305" s="6">
        <v>35</v>
      </c>
      <c r="C4305" s="6" t="s">
        <v>3956</v>
      </c>
      <c r="D4305" s="6">
        <v>352</v>
      </c>
      <c r="E4305" s="6" t="s">
        <v>4016</v>
      </c>
      <c r="F4305" s="6">
        <v>13552</v>
      </c>
      <c r="G4305" s="6" t="s">
        <v>4028</v>
      </c>
      <c r="H4305" s="6">
        <v>2</v>
      </c>
      <c r="I4305" s="6" t="s">
        <v>297</v>
      </c>
      <c r="J4305" s="6">
        <v>2</v>
      </c>
      <c r="K4305" s="6" t="s">
        <v>252</v>
      </c>
      <c r="L4305" s="8">
        <v>6</v>
      </c>
      <c r="M4305" s="6" t="s">
        <v>297</v>
      </c>
      <c r="N4305" s="6" t="s">
        <v>3958</v>
      </c>
      <c r="R4305" s="6" t="str">
        <f t="shared" si="67"/>
        <v>35352Xã An Đổ22</v>
      </c>
    </row>
    <row r="4306" spans="1:18">
      <c r="A4306" s="6">
        <v>4305</v>
      </c>
      <c r="B4306" s="6">
        <v>35</v>
      </c>
      <c r="C4306" s="6" t="s">
        <v>3956</v>
      </c>
      <c r="D4306" s="6">
        <v>352</v>
      </c>
      <c r="E4306" s="6" t="s">
        <v>4016</v>
      </c>
      <c r="F4306" s="6">
        <v>13555</v>
      </c>
      <c r="G4306" s="6" t="s">
        <v>4029</v>
      </c>
      <c r="H4306" s="6">
        <v>2</v>
      </c>
      <c r="I4306" s="6" t="s">
        <v>297</v>
      </c>
      <c r="J4306" s="6">
        <v>2</v>
      </c>
      <c r="K4306" s="6" t="s">
        <v>252</v>
      </c>
      <c r="L4306" s="8">
        <v>6</v>
      </c>
      <c r="M4306" s="6" t="s">
        <v>297</v>
      </c>
      <c r="N4306" s="6" t="s">
        <v>3958</v>
      </c>
      <c r="R4306" s="6" t="str">
        <f t="shared" si="67"/>
        <v>35352Xã La Sơn22</v>
      </c>
    </row>
    <row r="4307" spans="1:18">
      <c r="A4307" s="6">
        <v>4306</v>
      </c>
      <c r="B4307" s="6">
        <v>35</v>
      </c>
      <c r="C4307" s="6" t="s">
        <v>3956</v>
      </c>
      <c r="D4307" s="6">
        <v>352</v>
      </c>
      <c r="E4307" s="6" t="s">
        <v>4016</v>
      </c>
      <c r="F4307" s="6">
        <v>13558</v>
      </c>
      <c r="G4307" s="6" t="s">
        <v>4030</v>
      </c>
      <c r="H4307" s="6">
        <v>2</v>
      </c>
      <c r="I4307" s="6" t="s">
        <v>297</v>
      </c>
      <c r="J4307" s="6">
        <v>2</v>
      </c>
      <c r="K4307" s="6" t="s">
        <v>252</v>
      </c>
      <c r="L4307" s="8">
        <v>6</v>
      </c>
      <c r="M4307" s="6" t="s">
        <v>297</v>
      </c>
      <c r="N4307" s="6" t="s">
        <v>3958</v>
      </c>
      <c r="R4307" s="6" t="str">
        <f t="shared" si="67"/>
        <v>35352Xã Tiêu Động22</v>
      </c>
    </row>
    <row r="4308" spans="1:18">
      <c r="A4308" s="6">
        <v>4307</v>
      </c>
      <c r="B4308" s="6">
        <v>35</v>
      </c>
      <c r="C4308" s="6" t="s">
        <v>3956</v>
      </c>
      <c r="D4308" s="6">
        <v>352</v>
      </c>
      <c r="E4308" s="6" t="s">
        <v>4016</v>
      </c>
      <c r="F4308" s="6">
        <v>13561</v>
      </c>
      <c r="G4308" s="6" t="s">
        <v>4031</v>
      </c>
      <c r="H4308" s="6">
        <v>2</v>
      </c>
      <c r="I4308" s="6" t="s">
        <v>297</v>
      </c>
      <c r="J4308" s="6">
        <v>2</v>
      </c>
      <c r="K4308" s="6" t="s">
        <v>252</v>
      </c>
      <c r="L4308" s="8">
        <v>6</v>
      </c>
      <c r="M4308" s="6" t="s">
        <v>297</v>
      </c>
      <c r="N4308" s="6" t="s">
        <v>3958</v>
      </c>
      <c r="R4308" s="6" t="str">
        <f t="shared" si="67"/>
        <v>35352Xã An Lão22</v>
      </c>
    </row>
    <row r="4309" spans="1:18">
      <c r="A4309" s="6">
        <v>4308</v>
      </c>
      <c r="B4309" s="6">
        <v>35</v>
      </c>
      <c r="C4309" s="6" t="s">
        <v>3956</v>
      </c>
      <c r="D4309" s="6">
        <v>353</v>
      </c>
      <c r="E4309" s="6" t="s">
        <v>4032</v>
      </c>
      <c r="F4309" s="6">
        <v>13567</v>
      </c>
      <c r="G4309" s="6" t="s">
        <v>3139</v>
      </c>
      <c r="H4309" s="6">
        <v>2</v>
      </c>
      <c r="I4309" s="6" t="s">
        <v>297</v>
      </c>
      <c r="J4309" s="6">
        <v>2</v>
      </c>
      <c r="K4309" s="6" t="s">
        <v>252</v>
      </c>
      <c r="L4309" s="8">
        <v>6</v>
      </c>
      <c r="M4309" s="6" t="s">
        <v>297</v>
      </c>
      <c r="N4309" s="6" t="s">
        <v>3958</v>
      </c>
      <c r="R4309" s="6" t="str">
        <f t="shared" si="67"/>
        <v>35353Xã Hợp Lý22</v>
      </c>
    </row>
    <row r="4310" spans="1:18">
      <c r="A4310" s="6">
        <v>4309</v>
      </c>
      <c r="B4310" s="6">
        <v>35</v>
      </c>
      <c r="C4310" s="6" t="s">
        <v>3956</v>
      </c>
      <c r="D4310" s="6">
        <v>353</v>
      </c>
      <c r="E4310" s="6" t="s">
        <v>4032</v>
      </c>
      <c r="F4310" s="6">
        <v>13570</v>
      </c>
      <c r="G4310" s="6" t="s">
        <v>4033</v>
      </c>
      <c r="H4310" s="6">
        <v>2</v>
      </c>
      <c r="I4310" s="6" t="s">
        <v>297</v>
      </c>
      <c r="J4310" s="6">
        <v>2</v>
      </c>
      <c r="K4310" s="6" t="s">
        <v>252</v>
      </c>
      <c r="L4310" s="8">
        <v>6</v>
      </c>
      <c r="M4310" s="6" t="s">
        <v>297</v>
      </c>
      <c r="N4310" s="6" t="s">
        <v>3958</v>
      </c>
      <c r="R4310" s="6" t="str">
        <f t="shared" si="67"/>
        <v>35353Xã Nguyên Lý22</v>
      </c>
    </row>
    <row r="4311" spans="1:18">
      <c r="A4311" s="6">
        <v>4310</v>
      </c>
      <c r="B4311" s="6">
        <v>35</v>
      </c>
      <c r="C4311" s="6" t="s">
        <v>3956</v>
      </c>
      <c r="D4311" s="6">
        <v>353</v>
      </c>
      <c r="E4311" s="6" t="s">
        <v>4032</v>
      </c>
      <c r="F4311" s="6">
        <v>13573</v>
      </c>
      <c r="G4311" s="6" t="s">
        <v>4034</v>
      </c>
      <c r="H4311" s="6">
        <v>2</v>
      </c>
      <c r="I4311" s="6" t="s">
        <v>297</v>
      </c>
      <c r="J4311" s="6">
        <v>2</v>
      </c>
      <c r="K4311" s="6" t="s">
        <v>252</v>
      </c>
      <c r="L4311" s="8">
        <v>6</v>
      </c>
      <c r="M4311" s="6" t="s">
        <v>297</v>
      </c>
      <c r="N4311" s="6" t="s">
        <v>3958</v>
      </c>
      <c r="R4311" s="6" t="str">
        <f t="shared" si="67"/>
        <v>35353Xã Chính Lý22</v>
      </c>
    </row>
    <row r="4312" spans="1:18">
      <c r="A4312" s="6">
        <v>4311</v>
      </c>
      <c r="B4312" s="6">
        <v>35</v>
      </c>
      <c r="C4312" s="6" t="s">
        <v>3956</v>
      </c>
      <c r="D4312" s="6">
        <v>353</v>
      </c>
      <c r="E4312" s="6" t="s">
        <v>4032</v>
      </c>
      <c r="F4312" s="6">
        <v>13576</v>
      </c>
      <c r="G4312" s="6" t="s">
        <v>4035</v>
      </c>
      <c r="H4312" s="6">
        <v>2</v>
      </c>
      <c r="I4312" s="6" t="s">
        <v>297</v>
      </c>
      <c r="J4312" s="6">
        <v>2</v>
      </c>
      <c r="K4312" s="6" t="s">
        <v>252</v>
      </c>
      <c r="L4312" s="8">
        <v>6</v>
      </c>
      <c r="M4312" s="6" t="s">
        <v>297</v>
      </c>
      <c r="N4312" s="6" t="s">
        <v>3958</v>
      </c>
      <c r="R4312" s="6" t="str">
        <f t="shared" si="67"/>
        <v>35353Xã Chân Lý22</v>
      </c>
    </row>
    <row r="4313" spans="1:18">
      <c r="A4313" s="6">
        <v>4312</v>
      </c>
      <c r="B4313" s="6">
        <v>35</v>
      </c>
      <c r="C4313" s="6" t="s">
        <v>3956</v>
      </c>
      <c r="D4313" s="6">
        <v>353</v>
      </c>
      <c r="E4313" s="6" t="s">
        <v>4032</v>
      </c>
      <c r="F4313" s="6">
        <v>13579</v>
      </c>
      <c r="G4313" s="6" t="s">
        <v>4036</v>
      </c>
      <c r="H4313" s="6">
        <v>2</v>
      </c>
      <c r="I4313" s="6" t="s">
        <v>297</v>
      </c>
      <c r="J4313" s="6">
        <v>2</v>
      </c>
      <c r="K4313" s="6" t="s">
        <v>252</v>
      </c>
      <c r="L4313" s="8">
        <v>6</v>
      </c>
      <c r="M4313" s="6" t="s">
        <v>297</v>
      </c>
      <c r="N4313" s="6" t="s">
        <v>3958</v>
      </c>
      <c r="R4313" s="6" t="str">
        <f t="shared" si="67"/>
        <v>35353Xã Đạo Lý22</v>
      </c>
    </row>
    <row r="4314" spans="1:18">
      <c r="A4314" s="6">
        <v>4313</v>
      </c>
      <c r="B4314" s="6">
        <v>35</v>
      </c>
      <c r="C4314" s="6" t="s">
        <v>3956</v>
      </c>
      <c r="D4314" s="6">
        <v>353</v>
      </c>
      <c r="E4314" s="6" t="s">
        <v>4032</v>
      </c>
      <c r="F4314" s="6">
        <v>13582</v>
      </c>
      <c r="G4314" s="6" t="s">
        <v>4037</v>
      </c>
      <c r="H4314" s="6">
        <v>2</v>
      </c>
      <c r="I4314" s="6" t="s">
        <v>297</v>
      </c>
      <c r="J4314" s="6">
        <v>2</v>
      </c>
      <c r="K4314" s="6" t="s">
        <v>252</v>
      </c>
      <c r="L4314" s="8">
        <v>6</v>
      </c>
      <c r="M4314" s="6" t="s">
        <v>297</v>
      </c>
      <c r="N4314" s="6" t="s">
        <v>3958</v>
      </c>
      <c r="R4314" s="6" t="str">
        <f t="shared" si="67"/>
        <v>35353Xã Công Lý22</v>
      </c>
    </row>
    <row r="4315" spans="1:18">
      <c r="A4315" s="6">
        <v>4314</v>
      </c>
      <c r="B4315" s="6">
        <v>35</v>
      </c>
      <c r="C4315" s="6" t="s">
        <v>3956</v>
      </c>
      <c r="D4315" s="6">
        <v>353</v>
      </c>
      <c r="E4315" s="6" t="s">
        <v>4032</v>
      </c>
      <c r="F4315" s="6">
        <v>13585</v>
      </c>
      <c r="G4315" s="6" t="s">
        <v>4038</v>
      </c>
      <c r="H4315" s="6">
        <v>2</v>
      </c>
      <c r="I4315" s="6" t="s">
        <v>297</v>
      </c>
      <c r="J4315" s="6">
        <v>2</v>
      </c>
      <c r="K4315" s="6" t="s">
        <v>252</v>
      </c>
      <c r="L4315" s="8">
        <v>6</v>
      </c>
      <c r="M4315" s="6" t="s">
        <v>297</v>
      </c>
      <c r="N4315" s="6" t="s">
        <v>3958</v>
      </c>
      <c r="R4315" s="6" t="str">
        <f t="shared" si="67"/>
        <v>35353Xã Văn Lý22</v>
      </c>
    </row>
    <row r="4316" spans="1:18">
      <c r="A4316" s="6">
        <v>4315</v>
      </c>
      <c r="B4316" s="6">
        <v>35</v>
      </c>
      <c r="C4316" s="6" t="s">
        <v>3956</v>
      </c>
      <c r="D4316" s="6">
        <v>353</v>
      </c>
      <c r="E4316" s="6" t="s">
        <v>4032</v>
      </c>
      <c r="F4316" s="6">
        <v>13588</v>
      </c>
      <c r="G4316" s="6" t="s">
        <v>2914</v>
      </c>
      <c r="H4316" s="6">
        <v>2</v>
      </c>
      <c r="I4316" s="6" t="s">
        <v>297</v>
      </c>
      <c r="J4316" s="6">
        <v>2</v>
      </c>
      <c r="K4316" s="6" t="s">
        <v>252</v>
      </c>
      <c r="L4316" s="8">
        <v>6</v>
      </c>
      <c r="M4316" s="6" t="s">
        <v>297</v>
      </c>
      <c r="N4316" s="6" t="s">
        <v>3958</v>
      </c>
      <c r="R4316" s="6" t="str">
        <f t="shared" si="67"/>
        <v>35353Xã Bắc Lý22</v>
      </c>
    </row>
    <row r="4317" spans="1:18">
      <c r="A4317" s="6">
        <v>4316</v>
      </c>
      <c r="B4317" s="6">
        <v>35</v>
      </c>
      <c r="C4317" s="6" t="s">
        <v>3956</v>
      </c>
      <c r="D4317" s="6">
        <v>353</v>
      </c>
      <c r="E4317" s="6" t="s">
        <v>4032</v>
      </c>
      <c r="F4317" s="6">
        <v>13591</v>
      </c>
      <c r="G4317" s="6" t="s">
        <v>4039</v>
      </c>
      <c r="H4317" s="6">
        <v>2</v>
      </c>
      <c r="I4317" s="6" t="s">
        <v>297</v>
      </c>
      <c r="J4317" s="6">
        <v>2</v>
      </c>
      <c r="K4317" s="6" t="s">
        <v>252</v>
      </c>
      <c r="L4317" s="8">
        <v>6</v>
      </c>
      <c r="M4317" s="6" t="s">
        <v>297</v>
      </c>
      <c r="N4317" s="6" t="s">
        <v>3958</v>
      </c>
      <c r="R4317" s="6" t="str">
        <f t="shared" si="67"/>
        <v>35353Xã Đức Lý22</v>
      </c>
    </row>
    <row r="4318" spans="1:18">
      <c r="A4318" s="6">
        <v>4317</v>
      </c>
      <c r="B4318" s="6">
        <v>35</v>
      </c>
      <c r="C4318" s="6" t="s">
        <v>3956</v>
      </c>
      <c r="D4318" s="6">
        <v>353</v>
      </c>
      <c r="E4318" s="6" t="s">
        <v>4032</v>
      </c>
      <c r="F4318" s="6">
        <v>13594</v>
      </c>
      <c r="G4318" s="6" t="s">
        <v>4040</v>
      </c>
      <c r="H4318" s="6">
        <v>2</v>
      </c>
      <c r="I4318" s="6" t="s">
        <v>297</v>
      </c>
      <c r="J4318" s="6">
        <v>2</v>
      </c>
      <c r="K4318" s="6" t="s">
        <v>252</v>
      </c>
      <c r="L4318" s="8">
        <v>6</v>
      </c>
      <c r="M4318" s="6" t="s">
        <v>297</v>
      </c>
      <c r="N4318" s="6" t="s">
        <v>3958</v>
      </c>
      <c r="R4318" s="6" t="str">
        <f t="shared" si="67"/>
        <v>35353Xã Trần Hưng Đạo22</v>
      </c>
    </row>
    <row r="4319" spans="1:18">
      <c r="A4319" s="6">
        <v>4318</v>
      </c>
      <c r="B4319" s="6">
        <v>35</v>
      </c>
      <c r="C4319" s="6" t="s">
        <v>3956</v>
      </c>
      <c r="D4319" s="6">
        <v>353</v>
      </c>
      <c r="E4319" s="6" t="s">
        <v>4032</v>
      </c>
      <c r="F4319" s="6">
        <v>13597</v>
      </c>
      <c r="G4319" s="6" t="s">
        <v>4041</v>
      </c>
      <c r="H4319" s="6">
        <v>1</v>
      </c>
      <c r="I4319" s="6" t="s">
        <v>251</v>
      </c>
      <c r="J4319" s="6">
        <v>2</v>
      </c>
      <c r="K4319" s="6" t="s">
        <v>252</v>
      </c>
      <c r="L4319" s="8">
        <v>5</v>
      </c>
      <c r="M4319" s="6" t="s">
        <v>251</v>
      </c>
      <c r="N4319" s="6" t="s">
        <v>3958</v>
      </c>
      <c r="R4319" s="6" t="str">
        <f t="shared" si="67"/>
        <v>35353Thị trấn Vĩnh Trụ12</v>
      </c>
    </row>
    <row r="4320" spans="1:18">
      <c r="A4320" s="6">
        <v>4319</v>
      </c>
      <c r="B4320" s="6">
        <v>35</v>
      </c>
      <c r="C4320" s="6" t="s">
        <v>3956</v>
      </c>
      <c r="D4320" s="6">
        <v>353</v>
      </c>
      <c r="E4320" s="6" t="s">
        <v>4032</v>
      </c>
      <c r="F4320" s="6">
        <v>13600</v>
      </c>
      <c r="G4320" s="6" t="s">
        <v>4042</v>
      </c>
      <c r="H4320" s="6">
        <v>2</v>
      </c>
      <c r="I4320" s="6" t="s">
        <v>297</v>
      </c>
      <c r="J4320" s="6">
        <v>2</v>
      </c>
      <c r="K4320" s="6" t="s">
        <v>252</v>
      </c>
      <c r="L4320" s="8">
        <v>6</v>
      </c>
      <c r="M4320" s="6" t="s">
        <v>297</v>
      </c>
      <c r="N4320" s="6" t="s">
        <v>3958</v>
      </c>
      <c r="R4320" s="6" t="str">
        <f t="shared" si="67"/>
        <v>35353Xã Nhân Thịnh22</v>
      </c>
    </row>
    <row r="4321" spans="1:18">
      <c r="A4321" s="6">
        <v>4320</v>
      </c>
      <c r="B4321" s="6">
        <v>35</v>
      </c>
      <c r="C4321" s="6" t="s">
        <v>3956</v>
      </c>
      <c r="D4321" s="6">
        <v>353</v>
      </c>
      <c r="E4321" s="6" t="s">
        <v>4032</v>
      </c>
      <c r="F4321" s="6">
        <v>13606</v>
      </c>
      <c r="G4321" s="6" t="s">
        <v>4043</v>
      </c>
      <c r="H4321" s="6">
        <v>2</v>
      </c>
      <c r="I4321" s="6" t="s">
        <v>297</v>
      </c>
      <c r="J4321" s="6">
        <v>2</v>
      </c>
      <c r="K4321" s="6" t="s">
        <v>252</v>
      </c>
      <c r="L4321" s="8">
        <v>6</v>
      </c>
      <c r="M4321" s="6" t="s">
        <v>297</v>
      </c>
      <c r="N4321" s="6" t="s">
        <v>3958</v>
      </c>
      <c r="R4321" s="6" t="str">
        <f t="shared" si="67"/>
        <v>35353Xã Nhân Khang22</v>
      </c>
    </row>
    <row r="4322" spans="1:18">
      <c r="A4322" s="6">
        <v>4321</v>
      </c>
      <c r="B4322" s="6">
        <v>35</v>
      </c>
      <c r="C4322" s="6" t="s">
        <v>3956</v>
      </c>
      <c r="D4322" s="6">
        <v>353</v>
      </c>
      <c r="E4322" s="6" t="s">
        <v>4032</v>
      </c>
      <c r="F4322" s="6">
        <v>13609</v>
      </c>
      <c r="G4322" s="6" t="s">
        <v>2237</v>
      </c>
      <c r="H4322" s="6">
        <v>2</v>
      </c>
      <c r="I4322" s="6" t="s">
        <v>297</v>
      </c>
      <c r="J4322" s="6">
        <v>2</v>
      </c>
      <c r="K4322" s="6" t="s">
        <v>252</v>
      </c>
      <c r="L4322" s="8">
        <v>6</v>
      </c>
      <c r="M4322" s="6" t="s">
        <v>297</v>
      </c>
      <c r="N4322" s="6" t="s">
        <v>3958</v>
      </c>
      <c r="R4322" s="6" t="str">
        <f t="shared" si="67"/>
        <v>35353Xã Nhân Mỹ22</v>
      </c>
    </row>
    <row r="4323" spans="1:18">
      <c r="A4323" s="6">
        <v>4322</v>
      </c>
      <c r="B4323" s="6">
        <v>35</v>
      </c>
      <c r="C4323" s="6" t="s">
        <v>3956</v>
      </c>
      <c r="D4323" s="6">
        <v>353</v>
      </c>
      <c r="E4323" s="6" t="s">
        <v>4032</v>
      </c>
      <c r="F4323" s="6">
        <v>13612</v>
      </c>
      <c r="G4323" s="6" t="s">
        <v>2263</v>
      </c>
      <c r="H4323" s="6">
        <v>2</v>
      </c>
      <c r="I4323" s="6" t="s">
        <v>297</v>
      </c>
      <c r="J4323" s="6">
        <v>2</v>
      </c>
      <c r="K4323" s="6" t="s">
        <v>252</v>
      </c>
      <c r="L4323" s="8">
        <v>6</v>
      </c>
      <c r="M4323" s="6" t="s">
        <v>297</v>
      </c>
      <c r="N4323" s="6" t="s">
        <v>3958</v>
      </c>
      <c r="R4323" s="6" t="str">
        <f t="shared" si="67"/>
        <v>35353Xã Nhân Nghĩa22</v>
      </c>
    </row>
    <row r="4324" spans="1:18">
      <c r="A4324" s="6">
        <v>4323</v>
      </c>
      <c r="B4324" s="6">
        <v>35</v>
      </c>
      <c r="C4324" s="6" t="s">
        <v>3956</v>
      </c>
      <c r="D4324" s="6">
        <v>353</v>
      </c>
      <c r="E4324" s="6" t="s">
        <v>4032</v>
      </c>
      <c r="F4324" s="6">
        <v>13615</v>
      </c>
      <c r="G4324" s="6" t="s">
        <v>4044</v>
      </c>
      <c r="H4324" s="6">
        <v>2</v>
      </c>
      <c r="I4324" s="6" t="s">
        <v>297</v>
      </c>
      <c r="J4324" s="6">
        <v>2</v>
      </c>
      <c r="K4324" s="6" t="s">
        <v>252</v>
      </c>
      <c r="L4324" s="8">
        <v>6</v>
      </c>
      <c r="M4324" s="6" t="s">
        <v>297</v>
      </c>
      <c r="N4324" s="6" t="s">
        <v>3958</v>
      </c>
      <c r="R4324" s="6" t="str">
        <f t="shared" si="67"/>
        <v>35353Xã Nhân Chính22</v>
      </c>
    </row>
    <row r="4325" spans="1:18">
      <c r="A4325" s="6">
        <v>4324</v>
      </c>
      <c r="B4325" s="6">
        <v>35</v>
      </c>
      <c r="C4325" s="6" t="s">
        <v>3956</v>
      </c>
      <c r="D4325" s="6">
        <v>353</v>
      </c>
      <c r="E4325" s="6" t="s">
        <v>4032</v>
      </c>
      <c r="F4325" s="6">
        <v>13618</v>
      </c>
      <c r="G4325" s="6" t="s">
        <v>4045</v>
      </c>
      <c r="H4325" s="6">
        <v>2</v>
      </c>
      <c r="I4325" s="6" t="s">
        <v>297</v>
      </c>
      <c r="J4325" s="6">
        <v>2</v>
      </c>
      <c r="K4325" s="6" t="s">
        <v>252</v>
      </c>
      <c r="L4325" s="8">
        <v>6</v>
      </c>
      <c r="M4325" s="6" t="s">
        <v>297</v>
      </c>
      <c r="N4325" s="6" t="s">
        <v>3958</v>
      </c>
      <c r="R4325" s="6" t="str">
        <f t="shared" si="67"/>
        <v>35353Xã Nhân Bình22</v>
      </c>
    </row>
    <row r="4326" spans="1:18">
      <c r="A4326" s="6">
        <v>4325</v>
      </c>
      <c r="B4326" s="6">
        <v>35</v>
      </c>
      <c r="C4326" s="6" t="s">
        <v>3956</v>
      </c>
      <c r="D4326" s="6">
        <v>353</v>
      </c>
      <c r="E4326" s="6" t="s">
        <v>4032</v>
      </c>
      <c r="F4326" s="6">
        <v>13621</v>
      </c>
      <c r="G4326" s="6" t="s">
        <v>4046</v>
      </c>
      <c r="H4326" s="6">
        <v>2</v>
      </c>
      <c r="I4326" s="6" t="s">
        <v>297</v>
      </c>
      <c r="J4326" s="6">
        <v>2</v>
      </c>
      <c r="K4326" s="6" t="s">
        <v>252</v>
      </c>
      <c r="L4326" s="8">
        <v>6</v>
      </c>
      <c r="M4326" s="6" t="s">
        <v>297</v>
      </c>
      <c r="N4326" s="6" t="s">
        <v>3958</v>
      </c>
      <c r="R4326" s="6" t="str">
        <f t="shared" si="67"/>
        <v>35353Xã Phú Phúc22</v>
      </c>
    </row>
    <row r="4327" spans="1:18">
      <c r="A4327" s="6">
        <v>4326</v>
      </c>
      <c r="B4327" s="6">
        <v>35</v>
      </c>
      <c r="C4327" s="6" t="s">
        <v>3956</v>
      </c>
      <c r="D4327" s="6">
        <v>353</v>
      </c>
      <c r="E4327" s="6" t="s">
        <v>4032</v>
      </c>
      <c r="F4327" s="6">
        <v>13624</v>
      </c>
      <c r="G4327" s="6" t="s">
        <v>4047</v>
      </c>
      <c r="H4327" s="6">
        <v>2</v>
      </c>
      <c r="I4327" s="6" t="s">
        <v>297</v>
      </c>
      <c r="J4327" s="6">
        <v>2</v>
      </c>
      <c r="K4327" s="6" t="s">
        <v>252</v>
      </c>
      <c r="L4327" s="8">
        <v>6</v>
      </c>
      <c r="M4327" s="6" t="s">
        <v>297</v>
      </c>
      <c r="N4327" s="6" t="s">
        <v>3958</v>
      </c>
      <c r="R4327" s="6" t="str">
        <f t="shared" si="67"/>
        <v>35353Xã Xuân Khê22</v>
      </c>
    </row>
    <row r="4328" spans="1:18">
      <c r="A4328" s="6">
        <v>4327</v>
      </c>
      <c r="B4328" s="6">
        <v>35</v>
      </c>
      <c r="C4328" s="6" t="s">
        <v>3956</v>
      </c>
      <c r="D4328" s="6">
        <v>353</v>
      </c>
      <c r="E4328" s="6" t="s">
        <v>4032</v>
      </c>
      <c r="F4328" s="6">
        <v>13627</v>
      </c>
      <c r="G4328" s="6" t="s">
        <v>469</v>
      </c>
      <c r="H4328" s="6">
        <v>2</v>
      </c>
      <c r="I4328" s="6" t="s">
        <v>297</v>
      </c>
      <c r="J4328" s="6">
        <v>2</v>
      </c>
      <c r="K4328" s="6" t="s">
        <v>252</v>
      </c>
      <c r="L4328" s="8">
        <v>6</v>
      </c>
      <c r="M4328" s="6" t="s">
        <v>297</v>
      </c>
      <c r="N4328" s="6" t="s">
        <v>3958</v>
      </c>
      <c r="R4328" s="6" t="str">
        <f t="shared" si="67"/>
        <v>35353Xã Tiến Thắng22</v>
      </c>
    </row>
    <row r="4329" spans="1:18">
      <c r="A4329" s="6">
        <v>4328</v>
      </c>
      <c r="B4329" s="6">
        <v>35</v>
      </c>
      <c r="C4329" s="6" t="s">
        <v>3956</v>
      </c>
      <c r="D4329" s="6">
        <v>353</v>
      </c>
      <c r="E4329" s="6" t="s">
        <v>4032</v>
      </c>
      <c r="F4329" s="6">
        <v>13630</v>
      </c>
      <c r="G4329" s="6" t="s">
        <v>4048</v>
      </c>
      <c r="H4329" s="6">
        <v>2</v>
      </c>
      <c r="I4329" s="6" t="s">
        <v>297</v>
      </c>
      <c r="J4329" s="6">
        <v>2</v>
      </c>
      <c r="K4329" s="6" t="s">
        <v>252</v>
      </c>
      <c r="L4329" s="8">
        <v>6</v>
      </c>
      <c r="M4329" s="6" t="s">
        <v>297</v>
      </c>
      <c r="N4329" s="6" t="s">
        <v>3958</v>
      </c>
      <c r="R4329" s="6" t="str">
        <f t="shared" si="67"/>
        <v>35353Xã Hòa Hậu22</v>
      </c>
    </row>
    <row r="4330" spans="1:18">
      <c r="A4330" s="6">
        <v>4329</v>
      </c>
      <c r="B4330" s="6">
        <v>36</v>
      </c>
      <c r="C4330" s="6" t="s">
        <v>4049</v>
      </c>
      <c r="D4330" s="6">
        <v>356</v>
      </c>
      <c r="E4330" s="6" t="s">
        <v>4050</v>
      </c>
      <c r="F4330" s="6">
        <v>13633</v>
      </c>
      <c r="G4330" s="6" t="s">
        <v>4051</v>
      </c>
      <c r="H4330" s="6">
        <v>1</v>
      </c>
      <c r="I4330" s="6" t="s">
        <v>251</v>
      </c>
      <c r="J4330" s="6">
        <v>2</v>
      </c>
      <c r="K4330" s="6" t="s">
        <v>252</v>
      </c>
      <c r="L4330" s="8">
        <v>5</v>
      </c>
      <c r="M4330" s="6" t="s">
        <v>251</v>
      </c>
      <c r="N4330" s="6" t="s">
        <v>4052</v>
      </c>
      <c r="R4330" s="6" t="str">
        <f t="shared" si="67"/>
        <v>36356Phường Hạ Long12</v>
      </c>
    </row>
    <row r="4331" spans="1:18">
      <c r="A4331" s="6">
        <v>4330</v>
      </c>
      <c r="B4331" s="6">
        <v>36</v>
      </c>
      <c r="C4331" s="6" t="s">
        <v>4049</v>
      </c>
      <c r="D4331" s="6">
        <v>356</v>
      </c>
      <c r="E4331" s="6" t="s">
        <v>4050</v>
      </c>
      <c r="F4331" s="6">
        <v>13636</v>
      </c>
      <c r="G4331" s="6" t="s">
        <v>4053</v>
      </c>
      <c r="H4331" s="6">
        <v>1</v>
      </c>
      <c r="I4331" s="6" t="s">
        <v>251</v>
      </c>
      <c r="J4331" s="6">
        <v>2</v>
      </c>
      <c r="K4331" s="6" t="s">
        <v>252</v>
      </c>
      <c r="L4331" s="8">
        <v>5</v>
      </c>
      <c r="M4331" s="6" t="s">
        <v>251</v>
      </c>
      <c r="N4331" s="6" t="s">
        <v>4052</v>
      </c>
      <c r="R4331" s="6" t="str">
        <f t="shared" si="67"/>
        <v>36356Phường Trần Tế Xương12</v>
      </c>
    </row>
    <row r="4332" spans="1:18">
      <c r="A4332" s="6">
        <v>4331</v>
      </c>
      <c r="B4332" s="6">
        <v>36</v>
      </c>
      <c r="C4332" s="6" t="s">
        <v>4049</v>
      </c>
      <c r="D4332" s="6">
        <v>356</v>
      </c>
      <c r="E4332" s="6" t="s">
        <v>4050</v>
      </c>
      <c r="F4332" s="6">
        <v>13639</v>
      </c>
      <c r="G4332" s="6" t="s">
        <v>4054</v>
      </c>
      <c r="H4332" s="6">
        <v>1</v>
      </c>
      <c r="I4332" s="6" t="s">
        <v>251</v>
      </c>
      <c r="J4332" s="6">
        <v>2</v>
      </c>
      <c r="K4332" s="6" t="s">
        <v>252</v>
      </c>
      <c r="L4332" s="8">
        <v>5</v>
      </c>
      <c r="M4332" s="6" t="s">
        <v>251</v>
      </c>
      <c r="N4332" s="6" t="s">
        <v>4052</v>
      </c>
      <c r="R4332" s="6" t="str">
        <f t="shared" si="67"/>
        <v>36356Phường Vị Hoàng12</v>
      </c>
    </row>
    <row r="4333" spans="1:18">
      <c r="A4333" s="6">
        <v>4332</v>
      </c>
      <c r="B4333" s="6">
        <v>36</v>
      </c>
      <c r="C4333" s="6" t="s">
        <v>4049</v>
      </c>
      <c r="D4333" s="6">
        <v>356</v>
      </c>
      <c r="E4333" s="6" t="s">
        <v>4050</v>
      </c>
      <c r="F4333" s="6">
        <v>13642</v>
      </c>
      <c r="G4333" s="6" t="s">
        <v>4055</v>
      </c>
      <c r="H4333" s="6">
        <v>1</v>
      </c>
      <c r="I4333" s="6" t="s">
        <v>251</v>
      </c>
      <c r="J4333" s="6">
        <v>2</v>
      </c>
      <c r="K4333" s="6" t="s">
        <v>252</v>
      </c>
      <c r="L4333" s="8">
        <v>5</v>
      </c>
      <c r="M4333" s="6" t="s">
        <v>251</v>
      </c>
      <c r="N4333" s="6" t="s">
        <v>4052</v>
      </c>
      <c r="R4333" s="6" t="str">
        <f t="shared" si="67"/>
        <v>36356Phường Vị Xuyên12</v>
      </c>
    </row>
    <row r="4334" spans="1:18">
      <c r="A4334" s="6">
        <v>4333</v>
      </c>
      <c r="B4334" s="6">
        <v>36</v>
      </c>
      <c r="C4334" s="6" t="s">
        <v>4049</v>
      </c>
      <c r="D4334" s="6">
        <v>356</v>
      </c>
      <c r="E4334" s="6" t="s">
        <v>4050</v>
      </c>
      <c r="F4334" s="6">
        <v>13645</v>
      </c>
      <c r="G4334" s="6" t="s">
        <v>320</v>
      </c>
      <c r="H4334" s="6">
        <v>1</v>
      </c>
      <c r="I4334" s="6" t="s">
        <v>251</v>
      </c>
      <c r="J4334" s="6">
        <v>2</v>
      </c>
      <c r="K4334" s="6" t="s">
        <v>252</v>
      </c>
      <c r="L4334" s="8">
        <v>5</v>
      </c>
      <c r="M4334" s="6" t="s">
        <v>251</v>
      </c>
      <c r="N4334" s="6" t="s">
        <v>4052</v>
      </c>
      <c r="R4334" s="6" t="str">
        <f t="shared" si="67"/>
        <v>36356Phường Quang Trung12</v>
      </c>
    </row>
    <row r="4335" spans="1:18">
      <c r="A4335" s="6">
        <v>4334</v>
      </c>
      <c r="B4335" s="6">
        <v>36</v>
      </c>
      <c r="C4335" s="6" t="s">
        <v>4049</v>
      </c>
      <c r="D4335" s="6">
        <v>356</v>
      </c>
      <c r="E4335" s="6" t="s">
        <v>4050</v>
      </c>
      <c r="F4335" s="6">
        <v>13648</v>
      </c>
      <c r="G4335" s="6" t="s">
        <v>4056</v>
      </c>
      <c r="H4335" s="6">
        <v>1</v>
      </c>
      <c r="I4335" s="6" t="s">
        <v>251</v>
      </c>
      <c r="J4335" s="6">
        <v>2</v>
      </c>
      <c r="K4335" s="6" t="s">
        <v>252</v>
      </c>
      <c r="L4335" s="8">
        <v>5</v>
      </c>
      <c r="M4335" s="6" t="s">
        <v>251</v>
      </c>
      <c r="N4335" s="6" t="s">
        <v>4052</v>
      </c>
      <c r="R4335" s="6" t="str">
        <f t="shared" si="67"/>
        <v>36356Phường Cửa Bắc12</v>
      </c>
    </row>
    <row r="4336" spans="1:18">
      <c r="A4336" s="6">
        <v>4335</v>
      </c>
      <c r="B4336" s="6">
        <v>36</v>
      </c>
      <c r="C4336" s="6" t="s">
        <v>4049</v>
      </c>
      <c r="D4336" s="6">
        <v>356</v>
      </c>
      <c r="E4336" s="6" t="s">
        <v>4050</v>
      </c>
      <c r="F4336" s="6">
        <v>13651</v>
      </c>
      <c r="G4336" s="6" t="s">
        <v>327</v>
      </c>
      <c r="H4336" s="6">
        <v>1</v>
      </c>
      <c r="I4336" s="6" t="s">
        <v>251</v>
      </c>
      <c r="J4336" s="6">
        <v>2</v>
      </c>
      <c r="K4336" s="6" t="s">
        <v>252</v>
      </c>
      <c r="L4336" s="8">
        <v>5</v>
      </c>
      <c r="M4336" s="6" t="s">
        <v>251</v>
      </c>
      <c r="N4336" s="6" t="s">
        <v>4052</v>
      </c>
      <c r="R4336" s="6" t="str">
        <f t="shared" si="67"/>
        <v>36356Phường Nguyễn Du12</v>
      </c>
    </row>
    <row r="4337" spans="1:18">
      <c r="A4337" s="6">
        <v>4336</v>
      </c>
      <c r="B4337" s="6">
        <v>36</v>
      </c>
      <c r="C4337" s="6" t="s">
        <v>4049</v>
      </c>
      <c r="D4337" s="6">
        <v>356</v>
      </c>
      <c r="E4337" s="6" t="s">
        <v>4050</v>
      </c>
      <c r="F4337" s="6">
        <v>13654</v>
      </c>
      <c r="G4337" s="6" t="s">
        <v>4057</v>
      </c>
      <c r="H4337" s="6">
        <v>1</v>
      </c>
      <c r="I4337" s="6" t="s">
        <v>251</v>
      </c>
      <c r="J4337" s="6">
        <v>2</v>
      </c>
      <c r="K4337" s="6" t="s">
        <v>252</v>
      </c>
      <c r="L4337" s="8">
        <v>5</v>
      </c>
      <c r="M4337" s="6" t="s">
        <v>251</v>
      </c>
      <c r="N4337" s="6" t="s">
        <v>4052</v>
      </c>
      <c r="R4337" s="6" t="str">
        <f t="shared" si="67"/>
        <v>36356Phường Bà Triệu12</v>
      </c>
    </row>
    <row r="4338" spans="1:18">
      <c r="A4338" s="6">
        <v>4337</v>
      </c>
      <c r="B4338" s="6">
        <v>36</v>
      </c>
      <c r="C4338" s="6" t="s">
        <v>4049</v>
      </c>
      <c r="D4338" s="6">
        <v>356</v>
      </c>
      <c r="E4338" s="6" t="s">
        <v>4050</v>
      </c>
      <c r="F4338" s="6">
        <v>13657</v>
      </c>
      <c r="G4338" s="6" t="s">
        <v>4058</v>
      </c>
      <c r="H4338" s="6">
        <v>1</v>
      </c>
      <c r="I4338" s="6" t="s">
        <v>251</v>
      </c>
      <c r="J4338" s="6">
        <v>2</v>
      </c>
      <c r="K4338" s="6" t="s">
        <v>252</v>
      </c>
      <c r="L4338" s="8">
        <v>5</v>
      </c>
      <c r="M4338" s="6" t="s">
        <v>251</v>
      </c>
      <c r="N4338" s="6" t="s">
        <v>4052</v>
      </c>
      <c r="R4338" s="6" t="str">
        <f t="shared" si="67"/>
        <v>36356Phường Trường Thi12</v>
      </c>
    </row>
    <row r="4339" spans="1:18">
      <c r="A4339" s="6">
        <v>4338</v>
      </c>
      <c r="B4339" s="6">
        <v>36</v>
      </c>
      <c r="C4339" s="6" t="s">
        <v>4049</v>
      </c>
      <c r="D4339" s="6">
        <v>356</v>
      </c>
      <c r="E4339" s="6" t="s">
        <v>4050</v>
      </c>
      <c r="F4339" s="6">
        <v>13660</v>
      </c>
      <c r="G4339" s="6" t="s">
        <v>2299</v>
      </c>
      <c r="H4339" s="6">
        <v>1</v>
      </c>
      <c r="I4339" s="6" t="s">
        <v>251</v>
      </c>
      <c r="J4339" s="6">
        <v>2</v>
      </c>
      <c r="K4339" s="6" t="s">
        <v>252</v>
      </c>
      <c r="L4339" s="8">
        <v>5</v>
      </c>
      <c r="M4339" s="6" t="s">
        <v>251</v>
      </c>
      <c r="N4339" s="6" t="s">
        <v>4052</v>
      </c>
      <c r="R4339" s="6" t="str">
        <f t="shared" si="67"/>
        <v>36356Phường Phan Đình Phùng12</v>
      </c>
    </row>
    <row r="4340" spans="1:18">
      <c r="A4340" s="6">
        <v>4339</v>
      </c>
      <c r="B4340" s="6">
        <v>36</v>
      </c>
      <c r="C4340" s="6" t="s">
        <v>4049</v>
      </c>
      <c r="D4340" s="6">
        <v>356</v>
      </c>
      <c r="E4340" s="6" t="s">
        <v>4050</v>
      </c>
      <c r="F4340" s="6">
        <v>13663</v>
      </c>
      <c r="G4340" s="6" t="s">
        <v>503</v>
      </c>
      <c r="H4340" s="6">
        <v>1</v>
      </c>
      <c r="I4340" s="6" t="s">
        <v>251</v>
      </c>
      <c r="J4340" s="6">
        <v>2</v>
      </c>
      <c r="K4340" s="6" t="s">
        <v>252</v>
      </c>
      <c r="L4340" s="8">
        <v>5</v>
      </c>
      <c r="M4340" s="6" t="s">
        <v>251</v>
      </c>
      <c r="N4340" s="6" t="s">
        <v>4052</v>
      </c>
      <c r="R4340" s="6" t="str">
        <f t="shared" si="67"/>
        <v>36356Phường Ngô Quyền12</v>
      </c>
    </row>
    <row r="4341" spans="1:18">
      <c r="A4341" s="6">
        <v>4340</v>
      </c>
      <c r="B4341" s="6">
        <v>36</v>
      </c>
      <c r="C4341" s="6" t="s">
        <v>4049</v>
      </c>
      <c r="D4341" s="6">
        <v>356</v>
      </c>
      <c r="E4341" s="6" t="s">
        <v>4050</v>
      </c>
      <c r="F4341" s="6">
        <v>13666</v>
      </c>
      <c r="G4341" s="6" t="s">
        <v>285</v>
      </c>
      <c r="H4341" s="6">
        <v>1</v>
      </c>
      <c r="I4341" s="6" t="s">
        <v>251</v>
      </c>
      <c r="J4341" s="6">
        <v>2</v>
      </c>
      <c r="K4341" s="6" t="s">
        <v>252</v>
      </c>
      <c r="L4341" s="8">
        <v>5</v>
      </c>
      <c r="M4341" s="6" t="s">
        <v>251</v>
      </c>
      <c r="N4341" s="6" t="s">
        <v>4052</v>
      </c>
      <c r="R4341" s="6" t="str">
        <f t="shared" si="67"/>
        <v>36356Phường Trần Hưng Đạo12</v>
      </c>
    </row>
    <row r="4342" spans="1:18">
      <c r="A4342" s="6">
        <v>4341</v>
      </c>
      <c r="B4342" s="6">
        <v>36</v>
      </c>
      <c r="C4342" s="6" t="s">
        <v>4049</v>
      </c>
      <c r="D4342" s="6">
        <v>356</v>
      </c>
      <c r="E4342" s="6" t="s">
        <v>4050</v>
      </c>
      <c r="F4342" s="6">
        <v>13669</v>
      </c>
      <c r="G4342" s="6" t="s">
        <v>4059</v>
      </c>
      <c r="H4342" s="6">
        <v>1</v>
      </c>
      <c r="I4342" s="6" t="s">
        <v>251</v>
      </c>
      <c r="J4342" s="6">
        <v>2</v>
      </c>
      <c r="K4342" s="6" t="s">
        <v>252</v>
      </c>
      <c r="L4342" s="8">
        <v>5</v>
      </c>
      <c r="M4342" s="6" t="s">
        <v>251</v>
      </c>
      <c r="N4342" s="6" t="s">
        <v>4052</v>
      </c>
      <c r="R4342" s="6" t="str">
        <f t="shared" si="67"/>
        <v>36356Phường Trần Đăng Ninh12</v>
      </c>
    </row>
    <row r="4343" spans="1:18">
      <c r="A4343" s="6">
        <v>4342</v>
      </c>
      <c r="B4343" s="6">
        <v>36</v>
      </c>
      <c r="C4343" s="6" t="s">
        <v>4049</v>
      </c>
      <c r="D4343" s="6">
        <v>356</v>
      </c>
      <c r="E4343" s="6" t="s">
        <v>4050</v>
      </c>
      <c r="F4343" s="6">
        <v>13672</v>
      </c>
      <c r="G4343" s="6" t="s">
        <v>4060</v>
      </c>
      <c r="H4343" s="6">
        <v>1</v>
      </c>
      <c r="I4343" s="6" t="s">
        <v>251</v>
      </c>
      <c r="J4343" s="6">
        <v>2</v>
      </c>
      <c r="K4343" s="6" t="s">
        <v>252</v>
      </c>
      <c r="L4343" s="8">
        <v>5</v>
      </c>
      <c r="M4343" s="6" t="s">
        <v>251</v>
      </c>
      <c r="N4343" s="6" t="s">
        <v>4052</v>
      </c>
      <c r="R4343" s="6" t="str">
        <f t="shared" si="67"/>
        <v>36356Phường Năng Tĩnh12</v>
      </c>
    </row>
    <row r="4344" spans="1:18">
      <c r="A4344" s="6">
        <v>4343</v>
      </c>
      <c r="B4344" s="6">
        <v>36</v>
      </c>
      <c r="C4344" s="6" t="s">
        <v>4049</v>
      </c>
      <c r="D4344" s="6">
        <v>356</v>
      </c>
      <c r="E4344" s="6" t="s">
        <v>4050</v>
      </c>
      <c r="F4344" s="6">
        <v>13675</v>
      </c>
      <c r="G4344" s="6" t="s">
        <v>312</v>
      </c>
      <c r="H4344" s="6">
        <v>1</v>
      </c>
      <c r="I4344" s="6" t="s">
        <v>251</v>
      </c>
      <c r="J4344" s="6">
        <v>2</v>
      </c>
      <c r="K4344" s="6" t="s">
        <v>252</v>
      </c>
      <c r="L4344" s="8">
        <v>5</v>
      </c>
      <c r="M4344" s="6" t="s">
        <v>251</v>
      </c>
      <c r="N4344" s="6" t="s">
        <v>4052</v>
      </c>
      <c r="R4344" s="6" t="str">
        <f t="shared" si="67"/>
        <v>36356Phường Văn Miếu12</v>
      </c>
    </row>
    <row r="4345" spans="1:18">
      <c r="A4345" s="6">
        <v>4344</v>
      </c>
      <c r="B4345" s="6">
        <v>36</v>
      </c>
      <c r="C4345" s="6" t="s">
        <v>4049</v>
      </c>
      <c r="D4345" s="6">
        <v>356</v>
      </c>
      <c r="E4345" s="6" t="s">
        <v>4050</v>
      </c>
      <c r="F4345" s="6">
        <v>13678</v>
      </c>
      <c r="G4345" s="6" t="s">
        <v>4061</v>
      </c>
      <c r="H4345" s="6">
        <v>1</v>
      </c>
      <c r="I4345" s="6" t="s">
        <v>251</v>
      </c>
      <c r="J4345" s="6">
        <v>2</v>
      </c>
      <c r="K4345" s="6" t="s">
        <v>252</v>
      </c>
      <c r="L4345" s="8">
        <v>5</v>
      </c>
      <c r="M4345" s="6" t="s">
        <v>251</v>
      </c>
      <c r="N4345" s="6" t="s">
        <v>4052</v>
      </c>
      <c r="R4345" s="6" t="str">
        <f t="shared" si="67"/>
        <v>36356Phường Trần Quang Khải12</v>
      </c>
    </row>
    <row r="4346" spans="1:18">
      <c r="A4346" s="6">
        <v>4345</v>
      </c>
      <c r="B4346" s="6">
        <v>36</v>
      </c>
      <c r="C4346" s="6" t="s">
        <v>4049</v>
      </c>
      <c r="D4346" s="6">
        <v>356</v>
      </c>
      <c r="E4346" s="6" t="s">
        <v>4050</v>
      </c>
      <c r="F4346" s="6">
        <v>13681</v>
      </c>
      <c r="G4346" s="6" t="s">
        <v>2173</v>
      </c>
      <c r="H4346" s="6">
        <v>1</v>
      </c>
      <c r="I4346" s="6" t="s">
        <v>251</v>
      </c>
      <c r="J4346" s="6">
        <v>2</v>
      </c>
      <c r="K4346" s="6" t="s">
        <v>252</v>
      </c>
      <c r="L4346" s="8">
        <v>5</v>
      </c>
      <c r="M4346" s="6" t="s">
        <v>251</v>
      </c>
      <c r="N4346" s="6" t="s">
        <v>4052</v>
      </c>
      <c r="R4346" s="6" t="str">
        <f t="shared" si="67"/>
        <v>36356Phường Thống Nhất12</v>
      </c>
    </row>
    <row r="4347" spans="1:18">
      <c r="A4347" s="6">
        <v>4346</v>
      </c>
      <c r="B4347" s="6">
        <v>36</v>
      </c>
      <c r="C4347" s="6" t="s">
        <v>4049</v>
      </c>
      <c r="D4347" s="6">
        <v>356</v>
      </c>
      <c r="E4347" s="6" t="s">
        <v>4050</v>
      </c>
      <c r="F4347" s="6">
        <v>13684</v>
      </c>
      <c r="G4347" s="6" t="s">
        <v>4062</v>
      </c>
      <c r="H4347" s="6">
        <v>1</v>
      </c>
      <c r="I4347" s="6" t="s">
        <v>251</v>
      </c>
      <c r="J4347" s="6">
        <v>2</v>
      </c>
      <c r="K4347" s="6" t="s">
        <v>252</v>
      </c>
      <c r="L4347" s="8">
        <v>5</v>
      </c>
      <c r="M4347" s="6" t="s">
        <v>251</v>
      </c>
      <c r="N4347" s="6" t="s">
        <v>4052</v>
      </c>
      <c r="R4347" s="6" t="str">
        <f t="shared" si="67"/>
        <v>36356Phường Lộc Hạ12</v>
      </c>
    </row>
    <row r="4348" spans="1:18">
      <c r="A4348" s="6">
        <v>4347</v>
      </c>
      <c r="B4348" s="6">
        <v>36</v>
      </c>
      <c r="C4348" s="6" t="s">
        <v>4049</v>
      </c>
      <c r="D4348" s="6">
        <v>356</v>
      </c>
      <c r="E4348" s="6" t="s">
        <v>4050</v>
      </c>
      <c r="F4348" s="6">
        <v>13687</v>
      </c>
      <c r="G4348" s="6" t="s">
        <v>4063</v>
      </c>
      <c r="H4348" s="6">
        <v>1</v>
      </c>
      <c r="I4348" s="6" t="s">
        <v>251</v>
      </c>
      <c r="J4348" s="6">
        <v>2</v>
      </c>
      <c r="K4348" s="6" t="s">
        <v>252</v>
      </c>
      <c r="L4348" s="8">
        <v>5</v>
      </c>
      <c r="M4348" s="6" t="s">
        <v>251</v>
      </c>
      <c r="N4348" s="6" t="s">
        <v>4052</v>
      </c>
      <c r="R4348" s="6" t="str">
        <f t="shared" si="67"/>
        <v>36356Phường Lộc Vượng12</v>
      </c>
    </row>
    <row r="4349" spans="1:18">
      <c r="A4349" s="6">
        <v>4348</v>
      </c>
      <c r="B4349" s="6">
        <v>36</v>
      </c>
      <c r="C4349" s="6" t="s">
        <v>4049</v>
      </c>
      <c r="D4349" s="6">
        <v>356</v>
      </c>
      <c r="E4349" s="6" t="s">
        <v>4050</v>
      </c>
      <c r="F4349" s="6">
        <v>13690</v>
      </c>
      <c r="G4349" s="6" t="s">
        <v>282</v>
      </c>
      <c r="H4349" s="6">
        <v>1</v>
      </c>
      <c r="I4349" s="6" t="s">
        <v>251</v>
      </c>
      <c r="J4349" s="6">
        <v>2</v>
      </c>
      <c r="K4349" s="6" t="s">
        <v>252</v>
      </c>
      <c r="L4349" s="8">
        <v>5</v>
      </c>
      <c r="M4349" s="6" t="s">
        <v>251</v>
      </c>
      <c r="N4349" s="6" t="s">
        <v>4052</v>
      </c>
      <c r="R4349" s="6" t="str">
        <f t="shared" si="67"/>
        <v>36356Phường Cửa Nam12</v>
      </c>
    </row>
    <row r="4350" spans="1:18">
      <c r="A4350" s="6">
        <v>4349</v>
      </c>
      <c r="B4350" s="6">
        <v>36</v>
      </c>
      <c r="C4350" s="6" t="s">
        <v>4049</v>
      </c>
      <c r="D4350" s="6">
        <v>356</v>
      </c>
      <c r="E4350" s="6" t="s">
        <v>4050</v>
      </c>
      <c r="F4350" s="6">
        <v>13693</v>
      </c>
      <c r="G4350" s="6" t="s">
        <v>4064</v>
      </c>
      <c r="H4350" s="6">
        <v>1</v>
      </c>
      <c r="I4350" s="6" t="s">
        <v>251</v>
      </c>
      <c r="J4350" s="6">
        <v>2</v>
      </c>
      <c r="K4350" s="6" t="s">
        <v>252</v>
      </c>
      <c r="L4350" s="8">
        <v>5</v>
      </c>
      <c r="M4350" s="6" t="s">
        <v>251</v>
      </c>
      <c r="N4350" s="6" t="s">
        <v>4052</v>
      </c>
      <c r="R4350" s="6" t="str">
        <f t="shared" si="67"/>
        <v>36356Phường Lộc Hòa12</v>
      </c>
    </row>
    <row r="4351" spans="1:18">
      <c r="A4351" s="6">
        <v>4350</v>
      </c>
      <c r="B4351" s="6">
        <v>36</v>
      </c>
      <c r="C4351" s="6" t="s">
        <v>4049</v>
      </c>
      <c r="D4351" s="6">
        <v>356</v>
      </c>
      <c r="E4351" s="6" t="s">
        <v>4050</v>
      </c>
      <c r="F4351" s="6">
        <v>13696</v>
      </c>
      <c r="G4351" s="6" t="s">
        <v>742</v>
      </c>
      <c r="H4351" s="6">
        <v>2</v>
      </c>
      <c r="I4351" s="6" t="s">
        <v>297</v>
      </c>
      <c r="J4351" s="6">
        <v>2</v>
      </c>
      <c r="K4351" s="6" t="s">
        <v>252</v>
      </c>
      <c r="L4351" s="8">
        <v>6</v>
      </c>
      <c r="M4351" s="6" t="s">
        <v>297</v>
      </c>
      <c r="N4351" s="6" t="s">
        <v>4052</v>
      </c>
      <c r="R4351" s="6" t="str">
        <f t="shared" si="67"/>
        <v>36356Xã Nam Phong22</v>
      </c>
    </row>
    <row r="4352" spans="1:18">
      <c r="A4352" s="6">
        <v>4351</v>
      </c>
      <c r="B4352" s="6">
        <v>36</v>
      </c>
      <c r="C4352" s="6" t="s">
        <v>4049</v>
      </c>
      <c r="D4352" s="6">
        <v>356</v>
      </c>
      <c r="E4352" s="6" t="s">
        <v>4050</v>
      </c>
      <c r="F4352" s="6">
        <v>13699</v>
      </c>
      <c r="G4352" s="6" t="s">
        <v>4065</v>
      </c>
      <c r="H4352" s="6">
        <v>1</v>
      </c>
      <c r="I4352" s="6" t="s">
        <v>251</v>
      </c>
      <c r="J4352" s="6">
        <v>2</v>
      </c>
      <c r="K4352" s="6" t="s">
        <v>252</v>
      </c>
      <c r="L4352" s="8">
        <v>5</v>
      </c>
      <c r="M4352" s="6" t="s">
        <v>251</v>
      </c>
      <c r="N4352" s="6" t="s">
        <v>4052</v>
      </c>
      <c r="R4352" s="6" t="str">
        <f t="shared" si="67"/>
        <v>36356Phường Mỹ Xá12</v>
      </c>
    </row>
    <row r="4353" spans="1:18">
      <c r="A4353" s="6">
        <v>4352</v>
      </c>
      <c r="B4353" s="6">
        <v>36</v>
      </c>
      <c r="C4353" s="6" t="s">
        <v>4049</v>
      </c>
      <c r="D4353" s="6">
        <v>356</v>
      </c>
      <c r="E4353" s="6" t="s">
        <v>4050</v>
      </c>
      <c r="F4353" s="6">
        <v>13702</v>
      </c>
      <c r="G4353" s="6" t="s">
        <v>4066</v>
      </c>
      <c r="H4353" s="6">
        <v>2</v>
      </c>
      <c r="I4353" s="6" t="s">
        <v>297</v>
      </c>
      <c r="J4353" s="6">
        <v>2</v>
      </c>
      <c r="K4353" s="6" t="s">
        <v>252</v>
      </c>
      <c r="L4353" s="8">
        <v>6</v>
      </c>
      <c r="M4353" s="6" t="s">
        <v>297</v>
      </c>
      <c r="N4353" s="6" t="s">
        <v>4052</v>
      </c>
      <c r="R4353" s="6" t="str">
        <f t="shared" si="67"/>
        <v>36356Xã Lộc An22</v>
      </c>
    </row>
    <row r="4354" spans="1:18">
      <c r="A4354" s="6">
        <v>4353</v>
      </c>
      <c r="B4354" s="6">
        <v>36</v>
      </c>
      <c r="C4354" s="6" t="s">
        <v>4049</v>
      </c>
      <c r="D4354" s="6">
        <v>356</v>
      </c>
      <c r="E4354" s="6" t="s">
        <v>4050</v>
      </c>
      <c r="F4354" s="6">
        <v>13705</v>
      </c>
      <c r="G4354" s="6" t="s">
        <v>4067</v>
      </c>
      <c r="H4354" s="6">
        <v>2</v>
      </c>
      <c r="I4354" s="6" t="s">
        <v>297</v>
      </c>
      <c r="J4354" s="6">
        <v>2</v>
      </c>
      <c r="K4354" s="6" t="s">
        <v>252</v>
      </c>
      <c r="L4354" s="8">
        <v>6</v>
      </c>
      <c r="M4354" s="6" t="s">
        <v>297</v>
      </c>
      <c r="N4354" s="6" t="s">
        <v>4052</v>
      </c>
      <c r="R4354" s="6" t="str">
        <f t="shared" si="67"/>
        <v>36356Xã Nam Vân22</v>
      </c>
    </row>
    <row r="4355" spans="1:18">
      <c r="A4355" s="6">
        <v>4354</v>
      </c>
      <c r="B4355" s="6">
        <v>36</v>
      </c>
      <c r="C4355" s="6" t="s">
        <v>4049</v>
      </c>
      <c r="D4355" s="6">
        <v>358</v>
      </c>
      <c r="E4355" s="6" t="s">
        <v>4068</v>
      </c>
      <c r="F4355" s="6">
        <v>13708</v>
      </c>
      <c r="G4355" s="6" t="s">
        <v>4069</v>
      </c>
      <c r="H4355" s="6">
        <v>1</v>
      </c>
      <c r="I4355" s="6" t="s">
        <v>251</v>
      </c>
      <c r="J4355" s="6">
        <v>2</v>
      </c>
      <c r="K4355" s="6" t="s">
        <v>252</v>
      </c>
      <c r="L4355" s="8">
        <v>5</v>
      </c>
      <c r="M4355" s="6" t="s">
        <v>251</v>
      </c>
      <c r="N4355" s="6" t="s">
        <v>4052</v>
      </c>
      <c r="R4355" s="6" t="str">
        <f t="shared" ref="R4355:R4418" si="68">CONCATENATE(B4355,D4355,G4355,H4355,J4355)</f>
        <v>36358Thị trấn Mỹ Lộc12</v>
      </c>
    </row>
    <row r="4356" spans="1:18">
      <c r="A4356" s="6">
        <v>4355</v>
      </c>
      <c r="B4356" s="6">
        <v>36</v>
      </c>
      <c r="C4356" s="6" t="s">
        <v>4049</v>
      </c>
      <c r="D4356" s="6">
        <v>358</v>
      </c>
      <c r="E4356" s="6" t="s">
        <v>4068</v>
      </c>
      <c r="F4356" s="6">
        <v>13711</v>
      </c>
      <c r="G4356" s="6" t="s">
        <v>2809</v>
      </c>
      <c r="H4356" s="6">
        <v>2</v>
      </c>
      <c r="I4356" s="6" t="s">
        <v>297</v>
      </c>
      <c r="J4356" s="6">
        <v>2</v>
      </c>
      <c r="K4356" s="6" t="s">
        <v>252</v>
      </c>
      <c r="L4356" s="8">
        <v>6</v>
      </c>
      <c r="M4356" s="6" t="s">
        <v>297</v>
      </c>
      <c r="N4356" s="6" t="s">
        <v>4052</v>
      </c>
      <c r="R4356" s="6" t="str">
        <f t="shared" si="68"/>
        <v>36358Xã Mỹ Hà22</v>
      </c>
    </row>
    <row r="4357" spans="1:18">
      <c r="A4357" s="6">
        <v>4356</v>
      </c>
      <c r="B4357" s="6">
        <v>36</v>
      </c>
      <c r="C4357" s="6" t="s">
        <v>4049</v>
      </c>
      <c r="D4357" s="6">
        <v>358</v>
      </c>
      <c r="E4357" s="6" t="s">
        <v>4068</v>
      </c>
      <c r="F4357" s="6">
        <v>13714</v>
      </c>
      <c r="G4357" s="6" t="s">
        <v>4070</v>
      </c>
      <c r="H4357" s="6">
        <v>2</v>
      </c>
      <c r="I4357" s="6" t="s">
        <v>297</v>
      </c>
      <c r="J4357" s="6">
        <v>2</v>
      </c>
      <c r="K4357" s="6" t="s">
        <v>252</v>
      </c>
      <c r="L4357" s="8">
        <v>6</v>
      </c>
      <c r="M4357" s="6" t="s">
        <v>297</v>
      </c>
      <c r="N4357" s="6" t="s">
        <v>4052</v>
      </c>
      <c r="R4357" s="6" t="str">
        <f t="shared" si="68"/>
        <v>36358Xã Mỹ Tiến22</v>
      </c>
    </row>
    <row r="4358" spans="1:18">
      <c r="A4358" s="6">
        <v>4357</v>
      </c>
      <c r="B4358" s="6">
        <v>36</v>
      </c>
      <c r="C4358" s="6" t="s">
        <v>4049</v>
      </c>
      <c r="D4358" s="6">
        <v>358</v>
      </c>
      <c r="E4358" s="6" t="s">
        <v>4068</v>
      </c>
      <c r="F4358" s="6">
        <v>13717</v>
      </c>
      <c r="G4358" s="6" t="s">
        <v>4071</v>
      </c>
      <c r="H4358" s="6">
        <v>2</v>
      </c>
      <c r="I4358" s="6" t="s">
        <v>297</v>
      </c>
      <c r="J4358" s="6">
        <v>2</v>
      </c>
      <c r="K4358" s="6" t="s">
        <v>252</v>
      </c>
      <c r="L4358" s="8">
        <v>6</v>
      </c>
      <c r="M4358" s="6" t="s">
        <v>297</v>
      </c>
      <c r="N4358" s="6" t="s">
        <v>4052</v>
      </c>
      <c r="R4358" s="6" t="str">
        <f t="shared" si="68"/>
        <v>36358Xã Mỹ Thắng22</v>
      </c>
    </row>
    <row r="4359" spans="1:18">
      <c r="A4359" s="6">
        <v>4358</v>
      </c>
      <c r="B4359" s="6">
        <v>36</v>
      </c>
      <c r="C4359" s="6" t="s">
        <v>4049</v>
      </c>
      <c r="D4359" s="6">
        <v>358</v>
      </c>
      <c r="E4359" s="6" t="s">
        <v>4068</v>
      </c>
      <c r="F4359" s="6">
        <v>13720</v>
      </c>
      <c r="G4359" s="6" t="s">
        <v>4072</v>
      </c>
      <c r="H4359" s="6">
        <v>2</v>
      </c>
      <c r="I4359" s="6" t="s">
        <v>297</v>
      </c>
      <c r="J4359" s="6">
        <v>2</v>
      </c>
      <c r="K4359" s="6" t="s">
        <v>252</v>
      </c>
      <c r="L4359" s="8">
        <v>6</v>
      </c>
      <c r="M4359" s="6" t="s">
        <v>297</v>
      </c>
      <c r="N4359" s="6" t="s">
        <v>4052</v>
      </c>
      <c r="R4359" s="6" t="str">
        <f t="shared" si="68"/>
        <v>36358Xã Mỹ Trung22</v>
      </c>
    </row>
    <row r="4360" spans="1:18">
      <c r="A4360" s="6">
        <v>4359</v>
      </c>
      <c r="B4360" s="6">
        <v>36</v>
      </c>
      <c r="C4360" s="6" t="s">
        <v>4049</v>
      </c>
      <c r="D4360" s="6">
        <v>358</v>
      </c>
      <c r="E4360" s="6" t="s">
        <v>4068</v>
      </c>
      <c r="F4360" s="6">
        <v>13723</v>
      </c>
      <c r="G4360" s="6" t="s">
        <v>4073</v>
      </c>
      <c r="H4360" s="6">
        <v>2</v>
      </c>
      <c r="I4360" s="6" t="s">
        <v>297</v>
      </c>
      <c r="J4360" s="6">
        <v>2</v>
      </c>
      <c r="K4360" s="6" t="s">
        <v>252</v>
      </c>
      <c r="L4360" s="8">
        <v>6</v>
      </c>
      <c r="M4360" s="6" t="s">
        <v>297</v>
      </c>
      <c r="N4360" s="6" t="s">
        <v>4052</v>
      </c>
      <c r="R4360" s="6" t="str">
        <f t="shared" si="68"/>
        <v>36358Xã Mỹ Tân22</v>
      </c>
    </row>
    <row r="4361" spans="1:18">
      <c r="A4361" s="6">
        <v>4360</v>
      </c>
      <c r="B4361" s="6">
        <v>36</v>
      </c>
      <c r="C4361" s="6" t="s">
        <v>4049</v>
      </c>
      <c r="D4361" s="6">
        <v>358</v>
      </c>
      <c r="E4361" s="6" t="s">
        <v>4068</v>
      </c>
      <c r="F4361" s="6">
        <v>13726</v>
      </c>
      <c r="G4361" s="6" t="s">
        <v>4074</v>
      </c>
      <c r="H4361" s="6">
        <v>2</v>
      </c>
      <c r="I4361" s="6" t="s">
        <v>297</v>
      </c>
      <c r="J4361" s="6">
        <v>2</v>
      </c>
      <c r="K4361" s="6" t="s">
        <v>252</v>
      </c>
      <c r="L4361" s="8">
        <v>6</v>
      </c>
      <c r="M4361" s="6" t="s">
        <v>297</v>
      </c>
      <c r="N4361" s="6" t="s">
        <v>4052</v>
      </c>
      <c r="R4361" s="6" t="str">
        <f t="shared" si="68"/>
        <v>36358Xã Mỹ Phúc22</v>
      </c>
    </row>
    <row r="4362" spans="1:18">
      <c r="A4362" s="6">
        <v>4361</v>
      </c>
      <c r="B4362" s="6">
        <v>36</v>
      </c>
      <c r="C4362" s="6" t="s">
        <v>4049</v>
      </c>
      <c r="D4362" s="6">
        <v>358</v>
      </c>
      <c r="E4362" s="6" t="s">
        <v>4068</v>
      </c>
      <c r="F4362" s="6">
        <v>13729</v>
      </c>
      <c r="G4362" s="6" t="s">
        <v>683</v>
      </c>
      <c r="H4362" s="6">
        <v>2</v>
      </c>
      <c r="I4362" s="6" t="s">
        <v>297</v>
      </c>
      <c r="J4362" s="6">
        <v>2</v>
      </c>
      <c r="K4362" s="6" t="s">
        <v>252</v>
      </c>
      <c r="L4362" s="8">
        <v>6</v>
      </c>
      <c r="M4362" s="6" t="s">
        <v>297</v>
      </c>
      <c r="N4362" s="6" t="s">
        <v>4052</v>
      </c>
      <c r="R4362" s="6" t="str">
        <f t="shared" si="68"/>
        <v>36358Xã Mỹ Hưng22</v>
      </c>
    </row>
    <row r="4363" spans="1:18">
      <c r="A4363" s="6">
        <v>4362</v>
      </c>
      <c r="B4363" s="6">
        <v>36</v>
      </c>
      <c r="C4363" s="6" t="s">
        <v>4049</v>
      </c>
      <c r="D4363" s="6">
        <v>358</v>
      </c>
      <c r="E4363" s="6" t="s">
        <v>4068</v>
      </c>
      <c r="F4363" s="6">
        <v>13732</v>
      </c>
      <c r="G4363" s="6" t="s">
        <v>3111</v>
      </c>
      <c r="H4363" s="6">
        <v>2</v>
      </c>
      <c r="I4363" s="6" t="s">
        <v>297</v>
      </c>
      <c r="J4363" s="6">
        <v>2</v>
      </c>
      <c r="K4363" s="6" t="s">
        <v>252</v>
      </c>
      <c r="L4363" s="8">
        <v>6</v>
      </c>
      <c r="M4363" s="6" t="s">
        <v>297</v>
      </c>
      <c r="N4363" s="6" t="s">
        <v>4052</v>
      </c>
      <c r="R4363" s="6" t="str">
        <f t="shared" si="68"/>
        <v>36358Xã Mỹ Thuận22</v>
      </c>
    </row>
    <row r="4364" spans="1:18">
      <c r="A4364" s="6">
        <v>4363</v>
      </c>
      <c r="B4364" s="6">
        <v>36</v>
      </c>
      <c r="C4364" s="6" t="s">
        <v>4049</v>
      </c>
      <c r="D4364" s="6">
        <v>358</v>
      </c>
      <c r="E4364" s="6" t="s">
        <v>4068</v>
      </c>
      <c r="F4364" s="6">
        <v>13735</v>
      </c>
      <c r="G4364" s="6" t="s">
        <v>4075</v>
      </c>
      <c r="H4364" s="6">
        <v>2</v>
      </c>
      <c r="I4364" s="6" t="s">
        <v>297</v>
      </c>
      <c r="J4364" s="6">
        <v>2</v>
      </c>
      <c r="K4364" s="6" t="s">
        <v>252</v>
      </c>
      <c r="L4364" s="8">
        <v>6</v>
      </c>
      <c r="M4364" s="6" t="s">
        <v>297</v>
      </c>
      <c r="N4364" s="6" t="s">
        <v>4052</v>
      </c>
      <c r="R4364" s="6" t="str">
        <f t="shared" si="68"/>
        <v>36358Xã Mỹ Thịnh22</v>
      </c>
    </row>
    <row r="4365" spans="1:18">
      <c r="A4365" s="6">
        <v>4364</v>
      </c>
      <c r="B4365" s="6">
        <v>36</v>
      </c>
      <c r="C4365" s="6" t="s">
        <v>4049</v>
      </c>
      <c r="D4365" s="6">
        <v>358</v>
      </c>
      <c r="E4365" s="6" t="s">
        <v>4068</v>
      </c>
      <c r="F4365" s="6">
        <v>13738</v>
      </c>
      <c r="G4365" s="6" t="s">
        <v>792</v>
      </c>
      <c r="H4365" s="6">
        <v>2</v>
      </c>
      <c r="I4365" s="6" t="s">
        <v>297</v>
      </c>
      <c r="J4365" s="6">
        <v>2</v>
      </c>
      <c r="K4365" s="6" t="s">
        <v>252</v>
      </c>
      <c r="L4365" s="8">
        <v>6</v>
      </c>
      <c r="M4365" s="6" t="s">
        <v>297</v>
      </c>
      <c r="N4365" s="6" t="s">
        <v>4052</v>
      </c>
      <c r="R4365" s="6" t="str">
        <f t="shared" si="68"/>
        <v>36358Xã Mỹ Thành22</v>
      </c>
    </row>
    <row r="4366" spans="1:18">
      <c r="A4366" s="6">
        <v>4365</v>
      </c>
      <c r="B4366" s="6">
        <v>36</v>
      </c>
      <c r="C4366" s="6" t="s">
        <v>4049</v>
      </c>
      <c r="D4366" s="6">
        <v>359</v>
      </c>
      <c r="E4366" s="6" t="s">
        <v>4076</v>
      </c>
      <c r="F4366" s="6">
        <v>13741</v>
      </c>
      <c r="G4366" s="6" t="s">
        <v>4077</v>
      </c>
      <c r="H4366" s="6">
        <v>1</v>
      </c>
      <c r="I4366" s="6" t="s">
        <v>251</v>
      </c>
      <c r="J4366" s="6">
        <v>2</v>
      </c>
      <c r="K4366" s="6" t="s">
        <v>252</v>
      </c>
      <c r="L4366" s="8">
        <v>5</v>
      </c>
      <c r="M4366" s="6" t="s">
        <v>251</v>
      </c>
      <c r="N4366" s="6" t="s">
        <v>4052</v>
      </c>
      <c r="R4366" s="6" t="str">
        <f t="shared" si="68"/>
        <v>36359Thị trấn Gôi12</v>
      </c>
    </row>
    <row r="4367" spans="1:18">
      <c r="A4367" s="6">
        <v>4366</v>
      </c>
      <c r="B4367" s="6">
        <v>36</v>
      </c>
      <c r="C4367" s="6" t="s">
        <v>4049</v>
      </c>
      <c r="D4367" s="6">
        <v>359</v>
      </c>
      <c r="E4367" s="6" t="s">
        <v>4076</v>
      </c>
      <c r="F4367" s="6">
        <v>13744</v>
      </c>
      <c r="G4367" s="6" t="s">
        <v>4078</v>
      </c>
      <c r="H4367" s="6">
        <v>2</v>
      </c>
      <c r="I4367" s="6" t="s">
        <v>297</v>
      </c>
      <c r="J4367" s="6">
        <v>2</v>
      </c>
      <c r="K4367" s="6" t="s">
        <v>252</v>
      </c>
      <c r="L4367" s="8">
        <v>6</v>
      </c>
      <c r="M4367" s="6" t="s">
        <v>297</v>
      </c>
      <c r="N4367" s="6" t="s">
        <v>4052</v>
      </c>
      <c r="R4367" s="6" t="str">
        <f t="shared" si="68"/>
        <v>36359Xã Minh Thuận22</v>
      </c>
    </row>
    <row r="4368" spans="1:18">
      <c r="A4368" s="6">
        <v>4367</v>
      </c>
      <c r="B4368" s="6">
        <v>36</v>
      </c>
      <c r="C4368" s="6" t="s">
        <v>4049</v>
      </c>
      <c r="D4368" s="6">
        <v>359</v>
      </c>
      <c r="E4368" s="6" t="s">
        <v>4076</v>
      </c>
      <c r="F4368" s="6">
        <v>13747</v>
      </c>
      <c r="G4368" s="6" t="s">
        <v>4079</v>
      </c>
      <c r="H4368" s="6">
        <v>2</v>
      </c>
      <c r="I4368" s="6" t="s">
        <v>297</v>
      </c>
      <c r="J4368" s="6">
        <v>2</v>
      </c>
      <c r="K4368" s="6" t="s">
        <v>252</v>
      </c>
      <c r="L4368" s="8">
        <v>6</v>
      </c>
      <c r="M4368" s="6" t="s">
        <v>297</v>
      </c>
      <c r="N4368" s="6" t="s">
        <v>4052</v>
      </c>
      <c r="R4368" s="6" t="str">
        <f t="shared" si="68"/>
        <v>36359Xã Hiển Khánh22</v>
      </c>
    </row>
    <row r="4369" spans="1:18">
      <c r="A4369" s="6">
        <v>4368</v>
      </c>
      <c r="B4369" s="6">
        <v>36</v>
      </c>
      <c r="C4369" s="6" t="s">
        <v>4049</v>
      </c>
      <c r="D4369" s="6">
        <v>359</v>
      </c>
      <c r="E4369" s="6" t="s">
        <v>4076</v>
      </c>
      <c r="F4369" s="6">
        <v>13750</v>
      </c>
      <c r="G4369" s="6" t="s">
        <v>2434</v>
      </c>
      <c r="H4369" s="6">
        <v>2</v>
      </c>
      <c r="I4369" s="6" t="s">
        <v>297</v>
      </c>
      <c r="J4369" s="6">
        <v>2</v>
      </c>
      <c r="K4369" s="6" t="s">
        <v>252</v>
      </c>
      <c r="L4369" s="8">
        <v>6</v>
      </c>
      <c r="M4369" s="6" t="s">
        <v>297</v>
      </c>
      <c r="N4369" s="6" t="s">
        <v>4052</v>
      </c>
      <c r="R4369" s="6" t="str">
        <f t="shared" si="68"/>
        <v>36359Xã Tân Khánh22</v>
      </c>
    </row>
    <row r="4370" spans="1:18">
      <c r="A4370" s="6">
        <v>4369</v>
      </c>
      <c r="B4370" s="6">
        <v>36</v>
      </c>
      <c r="C4370" s="6" t="s">
        <v>4049</v>
      </c>
      <c r="D4370" s="6">
        <v>359</v>
      </c>
      <c r="E4370" s="6" t="s">
        <v>4076</v>
      </c>
      <c r="F4370" s="6">
        <v>13753</v>
      </c>
      <c r="G4370" s="6" t="s">
        <v>4080</v>
      </c>
      <c r="H4370" s="6">
        <v>2</v>
      </c>
      <c r="I4370" s="6" t="s">
        <v>297</v>
      </c>
      <c r="J4370" s="6">
        <v>2</v>
      </c>
      <c r="K4370" s="6" t="s">
        <v>252</v>
      </c>
      <c r="L4370" s="8">
        <v>6</v>
      </c>
      <c r="M4370" s="6" t="s">
        <v>297</v>
      </c>
      <c r="N4370" s="6" t="s">
        <v>4052</v>
      </c>
      <c r="R4370" s="6" t="str">
        <f t="shared" si="68"/>
        <v>36359Xã Hợp Hưng22</v>
      </c>
    </row>
    <row r="4371" spans="1:18">
      <c r="A4371" s="6">
        <v>4370</v>
      </c>
      <c r="B4371" s="6">
        <v>36</v>
      </c>
      <c r="C4371" s="6" t="s">
        <v>4049</v>
      </c>
      <c r="D4371" s="6">
        <v>359</v>
      </c>
      <c r="E4371" s="6" t="s">
        <v>4076</v>
      </c>
      <c r="F4371" s="6">
        <v>13756</v>
      </c>
      <c r="G4371" s="6" t="s">
        <v>2991</v>
      </c>
      <c r="H4371" s="6">
        <v>2</v>
      </c>
      <c r="I4371" s="6" t="s">
        <v>297</v>
      </c>
      <c r="J4371" s="6">
        <v>2</v>
      </c>
      <c r="K4371" s="6" t="s">
        <v>252</v>
      </c>
      <c r="L4371" s="8">
        <v>6</v>
      </c>
      <c r="M4371" s="6" t="s">
        <v>297</v>
      </c>
      <c r="N4371" s="6" t="s">
        <v>4052</v>
      </c>
      <c r="R4371" s="6" t="str">
        <f t="shared" si="68"/>
        <v>36359Xã Đại An22</v>
      </c>
    </row>
    <row r="4372" spans="1:18">
      <c r="A4372" s="6">
        <v>4371</v>
      </c>
      <c r="B4372" s="6">
        <v>36</v>
      </c>
      <c r="C4372" s="6" t="s">
        <v>4049</v>
      </c>
      <c r="D4372" s="6">
        <v>359</v>
      </c>
      <c r="E4372" s="6" t="s">
        <v>4076</v>
      </c>
      <c r="F4372" s="6">
        <v>13759</v>
      </c>
      <c r="G4372" s="6" t="s">
        <v>969</v>
      </c>
      <c r="H4372" s="6">
        <v>2</v>
      </c>
      <c r="I4372" s="6" t="s">
        <v>297</v>
      </c>
      <c r="J4372" s="6">
        <v>2</v>
      </c>
      <c r="K4372" s="6" t="s">
        <v>252</v>
      </c>
      <c r="L4372" s="8">
        <v>6</v>
      </c>
      <c r="M4372" s="6" t="s">
        <v>297</v>
      </c>
      <c r="N4372" s="6" t="s">
        <v>4052</v>
      </c>
      <c r="R4372" s="6" t="str">
        <f t="shared" si="68"/>
        <v>36359Xã Tân Thành22</v>
      </c>
    </row>
    <row r="4373" spans="1:18">
      <c r="A4373" s="6">
        <v>4372</v>
      </c>
      <c r="B4373" s="6">
        <v>36</v>
      </c>
      <c r="C4373" s="6" t="s">
        <v>4049</v>
      </c>
      <c r="D4373" s="6">
        <v>359</v>
      </c>
      <c r="E4373" s="6" t="s">
        <v>4076</v>
      </c>
      <c r="F4373" s="6">
        <v>13762</v>
      </c>
      <c r="G4373" s="6" t="s">
        <v>614</v>
      </c>
      <c r="H4373" s="6">
        <v>2</v>
      </c>
      <c r="I4373" s="6" t="s">
        <v>297</v>
      </c>
      <c r="J4373" s="6">
        <v>2</v>
      </c>
      <c r="K4373" s="6" t="s">
        <v>252</v>
      </c>
      <c r="L4373" s="8">
        <v>6</v>
      </c>
      <c r="M4373" s="6" t="s">
        <v>297</v>
      </c>
      <c r="N4373" s="6" t="s">
        <v>4052</v>
      </c>
      <c r="R4373" s="6" t="str">
        <f t="shared" si="68"/>
        <v>36359Xã Cộng Hòa22</v>
      </c>
    </row>
    <row r="4374" spans="1:18">
      <c r="A4374" s="6">
        <v>4373</v>
      </c>
      <c r="B4374" s="6">
        <v>36</v>
      </c>
      <c r="C4374" s="6" t="s">
        <v>4049</v>
      </c>
      <c r="D4374" s="6">
        <v>359</v>
      </c>
      <c r="E4374" s="6" t="s">
        <v>4076</v>
      </c>
      <c r="F4374" s="6">
        <v>13765</v>
      </c>
      <c r="G4374" s="6" t="s">
        <v>909</v>
      </c>
      <c r="H4374" s="6">
        <v>2</v>
      </c>
      <c r="I4374" s="6" t="s">
        <v>297</v>
      </c>
      <c r="J4374" s="6">
        <v>2</v>
      </c>
      <c r="K4374" s="6" t="s">
        <v>252</v>
      </c>
      <c r="L4374" s="8">
        <v>6</v>
      </c>
      <c r="M4374" s="6" t="s">
        <v>297</v>
      </c>
      <c r="N4374" s="6" t="s">
        <v>4052</v>
      </c>
      <c r="R4374" s="6" t="str">
        <f t="shared" si="68"/>
        <v>36359Xã Trung Thành22</v>
      </c>
    </row>
    <row r="4375" spans="1:18">
      <c r="A4375" s="6">
        <v>4374</v>
      </c>
      <c r="B4375" s="6">
        <v>36</v>
      </c>
      <c r="C4375" s="6" t="s">
        <v>4049</v>
      </c>
      <c r="D4375" s="6">
        <v>359</v>
      </c>
      <c r="E4375" s="6" t="s">
        <v>4076</v>
      </c>
      <c r="F4375" s="6">
        <v>13768</v>
      </c>
      <c r="G4375" s="6" t="s">
        <v>741</v>
      </c>
      <c r="H4375" s="6">
        <v>2</v>
      </c>
      <c r="I4375" s="6" t="s">
        <v>297</v>
      </c>
      <c r="J4375" s="6">
        <v>2</v>
      </c>
      <c r="K4375" s="6" t="s">
        <v>252</v>
      </c>
      <c r="L4375" s="8">
        <v>6</v>
      </c>
      <c r="M4375" s="6" t="s">
        <v>297</v>
      </c>
      <c r="N4375" s="6" t="s">
        <v>4052</v>
      </c>
      <c r="R4375" s="6" t="str">
        <f t="shared" si="68"/>
        <v>36359Xã Quang Trung22</v>
      </c>
    </row>
    <row r="4376" spans="1:18">
      <c r="A4376" s="6">
        <v>4375</v>
      </c>
      <c r="B4376" s="6">
        <v>36</v>
      </c>
      <c r="C4376" s="6" t="s">
        <v>4049</v>
      </c>
      <c r="D4376" s="6">
        <v>359</v>
      </c>
      <c r="E4376" s="6" t="s">
        <v>4076</v>
      </c>
      <c r="F4376" s="6">
        <v>13771</v>
      </c>
      <c r="G4376" s="6" t="s">
        <v>755</v>
      </c>
      <c r="H4376" s="6">
        <v>2</v>
      </c>
      <c r="I4376" s="6" t="s">
        <v>297</v>
      </c>
      <c r="J4376" s="6">
        <v>2</v>
      </c>
      <c r="K4376" s="6" t="s">
        <v>252</v>
      </c>
      <c r="L4376" s="8">
        <v>6</v>
      </c>
      <c r="M4376" s="6" t="s">
        <v>297</v>
      </c>
      <c r="N4376" s="6" t="s">
        <v>4052</v>
      </c>
      <c r="R4376" s="6" t="str">
        <f t="shared" si="68"/>
        <v>36359Xã Minh Tân22</v>
      </c>
    </row>
    <row r="4377" spans="1:18">
      <c r="A4377" s="6">
        <v>4376</v>
      </c>
      <c r="B4377" s="6">
        <v>36</v>
      </c>
      <c r="C4377" s="6" t="s">
        <v>4049</v>
      </c>
      <c r="D4377" s="6">
        <v>359</v>
      </c>
      <c r="E4377" s="6" t="s">
        <v>4076</v>
      </c>
      <c r="F4377" s="6">
        <v>13774</v>
      </c>
      <c r="G4377" s="6" t="s">
        <v>4081</v>
      </c>
      <c r="H4377" s="6">
        <v>2</v>
      </c>
      <c r="I4377" s="6" t="s">
        <v>297</v>
      </c>
      <c r="J4377" s="6">
        <v>2</v>
      </c>
      <c r="K4377" s="6" t="s">
        <v>252</v>
      </c>
      <c r="L4377" s="8">
        <v>6</v>
      </c>
      <c r="M4377" s="6" t="s">
        <v>297</v>
      </c>
      <c r="N4377" s="6" t="s">
        <v>4052</v>
      </c>
      <c r="R4377" s="6" t="str">
        <f t="shared" si="68"/>
        <v>36359Xã Liên Bảo22</v>
      </c>
    </row>
    <row r="4378" spans="1:18">
      <c r="A4378" s="6">
        <v>4377</v>
      </c>
      <c r="B4378" s="6">
        <v>36</v>
      </c>
      <c r="C4378" s="6" t="s">
        <v>4049</v>
      </c>
      <c r="D4378" s="6">
        <v>359</v>
      </c>
      <c r="E4378" s="6" t="s">
        <v>4076</v>
      </c>
      <c r="F4378" s="6">
        <v>13777</v>
      </c>
      <c r="G4378" s="6" t="s">
        <v>4082</v>
      </c>
      <c r="H4378" s="6">
        <v>2</v>
      </c>
      <c r="I4378" s="6" t="s">
        <v>297</v>
      </c>
      <c r="J4378" s="6">
        <v>2</v>
      </c>
      <c r="K4378" s="6" t="s">
        <v>252</v>
      </c>
      <c r="L4378" s="8">
        <v>6</v>
      </c>
      <c r="M4378" s="6" t="s">
        <v>297</v>
      </c>
      <c r="N4378" s="6" t="s">
        <v>4052</v>
      </c>
      <c r="R4378" s="6" t="str">
        <f t="shared" si="68"/>
        <v>36359Xã Thành Lợi22</v>
      </c>
    </row>
    <row r="4379" spans="1:18">
      <c r="A4379" s="6">
        <v>4378</v>
      </c>
      <c r="B4379" s="6">
        <v>36</v>
      </c>
      <c r="C4379" s="6" t="s">
        <v>4049</v>
      </c>
      <c r="D4379" s="6">
        <v>359</v>
      </c>
      <c r="E4379" s="6" t="s">
        <v>4076</v>
      </c>
      <c r="F4379" s="6">
        <v>13780</v>
      </c>
      <c r="G4379" s="6" t="s">
        <v>4083</v>
      </c>
      <c r="H4379" s="6">
        <v>2</v>
      </c>
      <c r="I4379" s="6" t="s">
        <v>297</v>
      </c>
      <c r="J4379" s="6">
        <v>2</v>
      </c>
      <c r="K4379" s="6" t="s">
        <v>252</v>
      </c>
      <c r="L4379" s="8">
        <v>6</v>
      </c>
      <c r="M4379" s="6" t="s">
        <v>297</v>
      </c>
      <c r="N4379" s="6" t="s">
        <v>4052</v>
      </c>
      <c r="R4379" s="6" t="str">
        <f t="shared" si="68"/>
        <v>36359Xã Kim Thái22</v>
      </c>
    </row>
    <row r="4380" spans="1:18">
      <c r="A4380" s="6">
        <v>4379</v>
      </c>
      <c r="B4380" s="6">
        <v>36</v>
      </c>
      <c r="C4380" s="6" t="s">
        <v>4049</v>
      </c>
      <c r="D4380" s="6">
        <v>359</v>
      </c>
      <c r="E4380" s="6" t="s">
        <v>4076</v>
      </c>
      <c r="F4380" s="6">
        <v>13783</v>
      </c>
      <c r="G4380" s="6" t="s">
        <v>1523</v>
      </c>
      <c r="H4380" s="6">
        <v>2</v>
      </c>
      <c r="I4380" s="6" t="s">
        <v>297</v>
      </c>
      <c r="J4380" s="6">
        <v>2</v>
      </c>
      <c r="K4380" s="6" t="s">
        <v>252</v>
      </c>
      <c r="L4380" s="8">
        <v>6</v>
      </c>
      <c r="M4380" s="6" t="s">
        <v>297</v>
      </c>
      <c r="N4380" s="6" t="s">
        <v>4052</v>
      </c>
      <c r="R4380" s="6" t="str">
        <f t="shared" si="68"/>
        <v>36359Xã Liên Minh22</v>
      </c>
    </row>
    <row r="4381" spans="1:18">
      <c r="A4381" s="6">
        <v>4380</v>
      </c>
      <c r="B4381" s="6">
        <v>36</v>
      </c>
      <c r="C4381" s="6" t="s">
        <v>4049</v>
      </c>
      <c r="D4381" s="6">
        <v>359</v>
      </c>
      <c r="E4381" s="6" t="s">
        <v>4076</v>
      </c>
      <c r="F4381" s="6">
        <v>13786</v>
      </c>
      <c r="G4381" s="6" t="s">
        <v>736</v>
      </c>
      <c r="H4381" s="6">
        <v>2</v>
      </c>
      <c r="I4381" s="6" t="s">
        <v>297</v>
      </c>
      <c r="J4381" s="6">
        <v>2</v>
      </c>
      <c r="K4381" s="6" t="s">
        <v>252</v>
      </c>
      <c r="L4381" s="8">
        <v>6</v>
      </c>
      <c r="M4381" s="6" t="s">
        <v>297</v>
      </c>
      <c r="N4381" s="6" t="s">
        <v>4052</v>
      </c>
      <c r="R4381" s="6" t="str">
        <f t="shared" si="68"/>
        <v>36359Xã Đại Thắng22</v>
      </c>
    </row>
    <row r="4382" spans="1:18">
      <c r="A4382" s="6">
        <v>4381</v>
      </c>
      <c r="B4382" s="6">
        <v>36</v>
      </c>
      <c r="C4382" s="6" t="s">
        <v>4049</v>
      </c>
      <c r="D4382" s="6">
        <v>359</v>
      </c>
      <c r="E4382" s="6" t="s">
        <v>4076</v>
      </c>
      <c r="F4382" s="6">
        <v>13789</v>
      </c>
      <c r="G4382" s="6" t="s">
        <v>3117</v>
      </c>
      <c r="H4382" s="6">
        <v>2</v>
      </c>
      <c r="I4382" s="6" t="s">
        <v>297</v>
      </c>
      <c r="J4382" s="6">
        <v>2</v>
      </c>
      <c r="K4382" s="6" t="s">
        <v>252</v>
      </c>
      <c r="L4382" s="8">
        <v>6</v>
      </c>
      <c r="M4382" s="6" t="s">
        <v>297</v>
      </c>
      <c r="N4382" s="6" t="s">
        <v>4052</v>
      </c>
      <c r="R4382" s="6" t="str">
        <f t="shared" si="68"/>
        <v>36359Xã Tam Thanh22</v>
      </c>
    </row>
    <row r="4383" spans="1:18">
      <c r="A4383" s="6">
        <v>4382</v>
      </c>
      <c r="B4383" s="6">
        <v>36</v>
      </c>
      <c r="C4383" s="6" t="s">
        <v>4049</v>
      </c>
      <c r="D4383" s="6">
        <v>359</v>
      </c>
      <c r="E4383" s="6" t="s">
        <v>4076</v>
      </c>
      <c r="F4383" s="6">
        <v>13792</v>
      </c>
      <c r="G4383" s="6" t="s">
        <v>4084</v>
      </c>
      <c r="H4383" s="6">
        <v>2</v>
      </c>
      <c r="I4383" s="6" t="s">
        <v>297</v>
      </c>
      <c r="J4383" s="6">
        <v>2</v>
      </c>
      <c r="K4383" s="6" t="s">
        <v>252</v>
      </c>
      <c r="L4383" s="8">
        <v>6</v>
      </c>
      <c r="M4383" s="6" t="s">
        <v>297</v>
      </c>
      <c r="N4383" s="6" t="s">
        <v>4052</v>
      </c>
      <c r="R4383" s="6" t="str">
        <f t="shared" si="68"/>
        <v>36359Xã Vĩnh Hào22</v>
      </c>
    </row>
    <row r="4384" spans="1:18">
      <c r="A4384" s="6">
        <v>4383</v>
      </c>
      <c r="B4384" s="6">
        <v>36</v>
      </c>
      <c r="C4384" s="6" t="s">
        <v>4049</v>
      </c>
      <c r="D4384" s="6">
        <v>360</v>
      </c>
      <c r="E4384" s="6" t="s">
        <v>4085</v>
      </c>
      <c r="F4384" s="6">
        <v>13795</v>
      </c>
      <c r="G4384" s="6" t="s">
        <v>4086</v>
      </c>
      <c r="H4384" s="6">
        <v>1</v>
      </c>
      <c r="I4384" s="6" t="s">
        <v>251</v>
      </c>
      <c r="J4384" s="6">
        <v>2</v>
      </c>
      <c r="K4384" s="6" t="s">
        <v>252</v>
      </c>
      <c r="L4384" s="8">
        <v>5</v>
      </c>
      <c r="M4384" s="6" t="s">
        <v>251</v>
      </c>
      <c r="N4384" s="6" t="s">
        <v>4052</v>
      </c>
      <c r="R4384" s="6" t="str">
        <f t="shared" si="68"/>
        <v>36360Thị trấn Lâm12</v>
      </c>
    </row>
    <row r="4385" spans="1:18">
      <c r="A4385" s="6">
        <v>4384</v>
      </c>
      <c r="B4385" s="6">
        <v>36</v>
      </c>
      <c r="C4385" s="6" t="s">
        <v>4049</v>
      </c>
      <c r="D4385" s="6">
        <v>360</v>
      </c>
      <c r="E4385" s="6" t="s">
        <v>4085</v>
      </c>
      <c r="F4385" s="6">
        <v>13798</v>
      </c>
      <c r="G4385" s="6" t="s">
        <v>623</v>
      </c>
      <c r="H4385" s="6">
        <v>2</v>
      </c>
      <c r="I4385" s="6" t="s">
        <v>297</v>
      </c>
      <c r="J4385" s="6">
        <v>2</v>
      </c>
      <c r="K4385" s="6" t="s">
        <v>252</v>
      </c>
      <c r="L4385" s="8">
        <v>6</v>
      </c>
      <c r="M4385" s="6" t="s">
        <v>297</v>
      </c>
      <c r="N4385" s="6" t="s">
        <v>4052</v>
      </c>
      <c r="R4385" s="6" t="str">
        <f t="shared" si="68"/>
        <v>36360Xã Yên Trung22</v>
      </c>
    </row>
    <row r="4386" spans="1:18">
      <c r="A4386" s="6">
        <v>4385</v>
      </c>
      <c r="B4386" s="6">
        <v>36</v>
      </c>
      <c r="C4386" s="6" t="s">
        <v>4049</v>
      </c>
      <c r="D4386" s="6">
        <v>360</v>
      </c>
      <c r="E4386" s="6" t="s">
        <v>4085</v>
      </c>
      <c r="F4386" s="6">
        <v>13801</v>
      </c>
      <c r="G4386" s="6" t="s">
        <v>991</v>
      </c>
      <c r="H4386" s="6">
        <v>2</v>
      </c>
      <c r="I4386" s="6" t="s">
        <v>297</v>
      </c>
      <c r="J4386" s="6">
        <v>2</v>
      </c>
      <c r="K4386" s="6" t="s">
        <v>252</v>
      </c>
      <c r="L4386" s="8">
        <v>6</v>
      </c>
      <c r="M4386" s="6" t="s">
        <v>297</v>
      </c>
      <c r="N4386" s="6" t="s">
        <v>4052</v>
      </c>
      <c r="R4386" s="6" t="str">
        <f t="shared" si="68"/>
        <v>36360Xã Yên Thành22</v>
      </c>
    </row>
    <row r="4387" spans="1:18">
      <c r="A4387" s="6">
        <v>4386</v>
      </c>
      <c r="B4387" s="6">
        <v>36</v>
      </c>
      <c r="C4387" s="6" t="s">
        <v>4049</v>
      </c>
      <c r="D4387" s="6">
        <v>360</v>
      </c>
      <c r="E4387" s="6" t="s">
        <v>4085</v>
      </c>
      <c r="F4387" s="6">
        <v>13804</v>
      </c>
      <c r="G4387" s="6" t="s">
        <v>4087</v>
      </c>
      <c r="H4387" s="6">
        <v>2</v>
      </c>
      <c r="I4387" s="6" t="s">
        <v>297</v>
      </c>
      <c r="J4387" s="6">
        <v>2</v>
      </c>
      <c r="K4387" s="6" t="s">
        <v>252</v>
      </c>
      <c r="L4387" s="8">
        <v>6</v>
      </c>
      <c r="M4387" s="6" t="s">
        <v>297</v>
      </c>
      <c r="N4387" s="6" t="s">
        <v>4052</v>
      </c>
      <c r="R4387" s="6" t="str">
        <f t="shared" si="68"/>
        <v>36360Xã Yên Tân22</v>
      </c>
    </row>
    <row r="4388" spans="1:18">
      <c r="A4388" s="6">
        <v>4387</v>
      </c>
      <c r="B4388" s="6">
        <v>36</v>
      </c>
      <c r="C4388" s="6" t="s">
        <v>4049</v>
      </c>
      <c r="D4388" s="6">
        <v>360</v>
      </c>
      <c r="E4388" s="6" t="s">
        <v>4085</v>
      </c>
      <c r="F4388" s="6">
        <v>13807</v>
      </c>
      <c r="G4388" s="6" t="s">
        <v>4088</v>
      </c>
      <c r="H4388" s="6">
        <v>2</v>
      </c>
      <c r="I4388" s="6" t="s">
        <v>297</v>
      </c>
      <c r="J4388" s="6">
        <v>2</v>
      </c>
      <c r="K4388" s="6" t="s">
        <v>252</v>
      </c>
      <c r="L4388" s="8">
        <v>6</v>
      </c>
      <c r="M4388" s="6" t="s">
        <v>297</v>
      </c>
      <c r="N4388" s="6" t="s">
        <v>4052</v>
      </c>
      <c r="R4388" s="6" t="str">
        <f t="shared" si="68"/>
        <v>36360Xã Yên Lợi22</v>
      </c>
    </row>
    <row r="4389" spans="1:18">
      <c r="A4389" s="6">
        <v>4388</v>
      </c>
      <c r="B4389" s="6">
        <v>36</v>
      </c>
      <c r="C4389" s="6" t="s">
        <v>4049</v>
      </c>
      <c r="D4389" s="6">
        <v>360</v>
      </c>
      <c r="E4389" s="6" t="s">
        <v>4085</v>
      </c>
      <c r="F4389" s="6">
        <v>13810</v>
      </c>
      <c r="G4389" s="6" t="s">
        <v>4089</v>
      </c>
      <c r="H4389" s="6">
        <v>2</v>
      </c>
      <c r="I4389" s="6" t="s">
        <v>297</v>
      </c>
      <c r="J4389" s="6">
        <v>2</v>
      </c>
      <c r="K4389" s="6" t="s">
        <v>252</v>
      </c>
      <c r="L4389" s="8">
        <v>6</v>
      </c>
      <c r="M4389" s="6" t="s">
        <v>297</v>
      </c>
      <c r="N4389" s="6" t="s">
        <v>4052</v>
      </c>
      <c r="R4389" s="6" t="str">
        <f t="shared" si="68"/>
        <v>36360Xã Yên Thọ22</v>
      </c>
    </row>
    <row r="4390" spans="1:18">
      <c r="A4390" s="6">
        <v>4389</v>
      </c>
      <c r="B4390" s="6">
        <v>36</v>
      </c>
      <c r="C4390" s="6" t="s">
        <v>4049</v>
      </c>
      <c r="D4390" s="6">
        <v>360</v>
      </c>
      <c r="E4390" s="6" t="s">
        <v>4085</v>
      </c>
      <c r="F4390" s="6">
        <v>13813</v>
      </c>
      <c r="G4390" s="6" t="s">
        <v>4090</v>
      </c>
      <c r="H4390" s="6">
        <v>2</v>
      </c>
      <c r="I4390" s="6" t="s">
        <v>297</v>
      </c>
      <c r="J4390" s="6">
        <v>2</v>
      </c>
      <c r="K4390" s="6" t="s">
        <v>252</v>
      </c>
      <c r="L4390" s="8">
        <v>6</v>
      </c>
      <c r="M4390" s="6" t="s">
        <v>297</v>
      </c>
      <c r="N4390" s="6" t="s">
        <v>4052</v>
      </c>
      <c r="R4390" s="6" t="str">
        <f t="shared" si="68"/>
        <v>36360Xã Yên Nghĩa22</v>
      </c>
    </row>
    <row r="4391" spans="1:18">
      <c r="A4391" s="6">
        <v>4390</v>
      </c>
      <c r="B4391" s="6">
        <v>36</v>
      </c>
      <c r="C4391" s="6" t="s">
        <v>4049</v>
      </c>
      <c r="D4391" s="6">
        <v>360</v>
      </c>
      <c r="E4391" s="6" t="s">
        <v>4085</v>
      </c>
      <c r="F4391" s="6">
        <v>13816</v>
      </c>
      <c r="G4391" s="6" t="s">
        <v>4091</v>
      </c>
      <c r="H4391" s="6">
        <v>2</v>
      </c>
      <c r="I4391" s="6" t="s">
        <v>297</v>
      </c>
      <c r="J4391" s="6">
        <v>2</v>
      </c>
      <c r="K4391" s="6" t="s">
        <v>252</v>
      </c>
      <c r="L4391" s="8">
        <v>6</v>
      </c>
      <c r="M4391" s="6" t="s">
        <v>297</v>
      </c>
      <c r="N4391" s="6" t="s">
        <v>4052</v>
      </c>
      <c r="R4391" s="6" t="str">
        <f t="shared" si="68"/>
        <v>36360Xã Yên Minh22</v>
      </c>
    </row>
    <row r="4392" spans="1:18">
      <c r="A4392" s="6">
        <v>4391</v>
      </c>
      <c r="B4392" s="6">
        <v>36</v>
      </c>
      <c r="C4392" s="6" t="s">
        <v>4049</v>
      </c>
      <c r="D4392" s="6">
        <v>360</v>
      </c>
      <c r="E4392" s="6" t="s">
        <v>4085</v>
      </c>
      <c r="F4392" s="6">
        <v>13819</v>
      </c>
      <c r="G4392" s="6" t="s">
        <v>3193</v>
      </c>
      <c r="H4392" s="6">
        <v>2</v>
      </c>
      <c r="I4392" s="6" t="s">
        <v>297</v>
      </c>
      <c r="J4392" s="6">
        <v>2</v>
      </c>
      <c r="K4392" s="6" t="s">
        <v>252</v>
      </c>
      <c r="L4392" s="8">
        <v>6</v>
      </c>
      <c r="M4392" s="6" t="s">
        <v>297</v>
      </c>
      <c r="N4392" s="6" t="s">
        <v>4052</v>
      </c>
      <c r="R4392" s="6" t="str">
        <f t="shared" si="68"/>
        <v>36360Xã Yên Phương22</v>
      </c>
    </row>
    <row r="4393" spans="1:18">
      <c r="A4393" s="6">
        <v>4392</v>
      </c>
      <c r="B4393" s="6">
        <v>36</v>
      </c>
      <c r="C4393" s="6" t="s">
        <v>4049</v>
      </c>
      <c r="D4393" s="6">
        <v>360</v>
      </c>
      <c r="E4393" s="6" t="s">
        <v>4085</v>
      </c>
      <c r="F4393" s="6">
        <v>13822</v>
      </c>
      <c r="G4393" s="6" t="s">
        <v>4092</v>
      </c>
      <c r="H4393" s="6">
        <v>2</v>
      </c>
      <c r="I4393" s="6" t="s">
        <v>297</v>
      </c>
      <c r="J4393" s="6">
        <v>2</v>
      </c>
      <c r="K4393" s="6" t="s">
        <v>252</v>
      </c>
      <c r="L4393" s="8">
        <v>6</v>
      </c>
      <c r="M4393" s="6" t="s">
        <v>297</v>
      </c>
      <c r="N4393" s="6" t="s">
        <v>4052</v>
      </c>
      <c r="R4393" s="6" t="str">
        <f t="shared" si="68"/>
        <v>36360Xã Yên Chính22</v>
      </c>
    </row>
    <row r="4394" spans="1:18">
      <c r="A4394" s="6">
        <v>4393</v>
      </c>
      <c r="B4394" s="6">
        <v>36</v>
      </c>
      <c r="C4394" s="6" t="s">
        <v>4049</v>
      </c>
      <c r="D4394" s="6">
        <v>360</v>
      </c>
      <c r="E4394" s="6" t="s">
        <v>4085</v>
      </c>
      <c r="F4394" s="6">
        <v>13825</v>
      </c>
      <c r="G4394" s="6" t="s">
        <v>624</v>
      </c>
      <c r="H4394" s="6">
        <v>2</v>
      </c>
      <c r="I4394" s="6" t="s">
        <v>297</v>
      </c>
      <c r="J4394" s="6">
        <v>2</v>
      </c>
      <c r="K4394" s="6" t="s">
        <v>252</v>
      </c>
      <c r="L4394" s="8">
        <v>6</v>
      </c>
      <c r="M4394" s="6" t="s">
        <v>297</v>
      </c>
      <c r="N4394" s="6" t="s">
        <v>4052</v>
      </c>
      <c r="R4394" s="6" t="str">
        <f t="shared" si="68"/>
        <v>36360Xã Yên Bình22</v>
      </c>
    </row>
    <row r="4395" spans="1:18">
      <c r="A4395" s="6">
        <v>4394</v>
      </c>
      <c r="B4395" s="6">
        <v>36</v>
      </c>
      <c r="C4395" s="6" t="s">
        <v>4049</v>
      </c>
      <c r="D4395" s="6">
        <v>360</v>
      </c>
      <c r="E4395" s="6" t="s">
        <v>4085</v>
      </c>
      <c r="F4395" s="6">
        <v>13828</v>
      </c>
      <c r="G4395" s="6" t="s">
        <v>1334</v>
      </c>
      <c r="H4395" s="6">
        <v>2</v>
      </c>
      <c r="I4395" s="6" t="s">
        <v>297</v>
      </c>
      <c r="J4395" s="6">
        <v>2</v>
      </c>
      <c r="K4395" s="6" t="s">
        <v>252</v>
      </c>
      <c r="L4395" s="8">
        <v>6</v>
      </c>
      <c r="M4395" s="6" t="s">
        <v>297</v>
      </c>
      <c r="N4395" s="6" t="s">
        <v>4052</v>
      </c>
      <c r="R4395" s="6" t="str">
        <f t="shared" si="68"/>
        <v>36360Xã Yên Phú22</v>
      </c>
    </row>
    <row r="4396" spans="1:18">
      <c r="A4396" s="6">
        <v>4395</v>
      </c>
      <c r="B4396" s="6">
        <v>36</v>
      </c>
      <c r="C4396" s="6" t="s">
        <v>4049</v>
      </c>
      <c r="D4396" s="6">
        <v>360</v>
      </c>
      <c r="E4396" s="6" t="s">
        <v>4085</v>
      </c>
      <c r="F4396" s="6">
        <v>13831</v>
      </c>
      <c r="G4396" s="6" t="s">
        <v>442</v>
      </c>
      <c r="H4396" s="6">
        <v>2</v>
      </c>
      <c r="I4396" s="6" t="s">
        <v>297</v>
      </c>
      <c r="J4396" s="6">
        <v>2</v>
      </c>
      <c r="K4396" s="6" t="s">
        <v>252</v>
      </c>
      <c r="L4396" s="8">
        <v>6</v>
      </c>
      <c r="M4396" s="6" t="s">
        <v>297</v>
      </c>
      <c r="N4396" s="6" t="s">
        <v>4052</v>
      </c>
      <c r="R4396" s="6" t="str">
        <f t="shared" si="68"/>
        <v>36360Xã Yên Mỹ22</v>
      </c>
    </row>
    <row r="4397" spans="1:18">
      <c r="A4397" s="6">
        <v>4396</v>
      </c>
      <c r="B4397" s="6">
        <v>36</v>
      </c>
      <c r="C4397" s="6" t="s">
        <v>4049</v>
      </c>
      <c r="D4397" s="6">
        <v>360</v>
      </c>
      <c r="E4397" s="6" t="s">
        <v>4085</v>
      </c>
      <c r="F4397" s="6">
        <v>13834</v>
      </c>
      <c r="G4397" s="6" t="s">
        <v>3168</v>
      </c>
      <c r="H4397" s="6">
        <v>2</v>
      </c>
      <c r="I4397" s="6" t="s">
        <v>297</v>
      </c>
      <c r="J4397" s="6">
        <v>2</v>
      </c>
      <c r="K4397" s="6" t="s">
        <v>252</v>
      </c>
      <c r="L4397" s="8">
        <v>6</v>
      </c>
      <c r="M4397" s="6" t="s">
        <v>297</v>
      </c>
      <c r="N4397" s="6" t="s">
        <v>4052</v>
      </c>
      <c r="R4397" s="6" t="str">
        <f t="shared" si="68"/>
        <v>36360Xã Yên Dương22</v>
      </c>
    </row>
    <row r="4398" spans="1:18">
      <c r="A4398" s="6">
        <v>4397</v>
      </c>
      <c r="B4398" s="6">
        <v>36</v>
      </c>
      <c r="C4398" s="6" t="s">
        <v>4049</v>
      </c>
      <c r="D4398" s="6">
        <v>360</v>
      </c>
      <c r="E4398" s="6" t="s">
        <v>4085</v>
      </c>
      <c r="F4398" s="6">
        <v>13840</v>
      </c>
      <c r="G4398" s="6" t="s">
        <v>1968</v>
      </c>
      <c r="H4398" s="6">
        <v>2</v>
      </c>
      <c r="I4398" s="6" t="s">
        <v>297</v>
      </c>
      <c r="J4398" s="6">
        <v>2</v>
      </c>
      <c r="K4398" s="6" t="s">
        <v>252</v>
      </c>
      <c r="L4398" s="8">
        <v>6</v>
      </c>
      <c r="M4398" s="6" t="s">
        <v>297</v>
      </c>
      <c r="N4398" s="6" t="s">
        <v>4052</v>
      </c>
      <c r="R4398" s="6" t="str">
        <f t="shared" si="68"/>
        <v>36360Xã Yên Hưng22</v>
      </c>
    </row>
    <row r="4399" spans="1:18">
      <c r="A4399" s="6">
        <v>4398</v>
      </c>
      <c r="B4399" s="6">
        <v>36</v>
      </c>
      <c r="C4399" s="6" t="s">
        <v>4049</v>
      </c>
      <c r="D4399" s="6">
        <v>360</v>
      </c>
      <c r="E4399" s="6" t="s">
        <v>4085</v>
      </c>
      <c r="F4399" s="6">
        <v>13843</v>
      </c>
      <c r="G4399" s="6" t="s">
        <v>4093</v>
      </c>
      <c r="H4399" s="6">
        <v>2</v>
      </c>
      <c r="I4399" s="6" t="s">
        <v>297</v>
      </c>
      <c r="J4399" s="6">
        <v>2</v>
      </c>
      <c r="K4399" s="6" t="s">
        <v>252</v>
      </c>
      <c r="L4399" s="8">
        <v>6</v>
      </c>
      <c r="M4399" s="6" t="s">
        <v>297</v>
      </c>
      <c r="N4399" s="6" t="s">
        <v>4052</v>
      </c>
      <c r="R4399" s="6" t="str">
        <f t="shared" si="68"/>
        <v>36360Xã Yên Khánh22</v>
      </c>
    </row>
    <row r="4400" spans="1:18">
      <c r="A4400" s="6">
        <v>4399</v>
      </c>
      <c r="B4400" s="6">
        <v>36</v>
      </c>
      <c r="C4400" s="6" t="s">
        <v>4049</v>
      </c>
      <c r="D4400" s="6">
        <v>360</v>
      </c>
      <c r="E4400" s="6" t="s">
        <v>4085</v>
      </c>
      <c r="F4400" s="6">
        <v>13846</v>
      </c>
      <c r="G4400" s="6" t="s">
        <v>916</v>
      </c>
      <c r="H4400" s="6">
        <v>2</v>
      </c>
      <c r="I4400" s="6" t="s">
        <v>297</v>
      </c>
      <c r="J4400" s="6">
        <v>2</v>
      </c>
      <c r="K4400" s="6" t="s">
        <v>252</v>
      </c>
      <c r="L4400" s="8">
        <v>6</v>
      </c>
      <c r="M4400" s="6" t="s">
        <v>297</v>
      </c>
      <c r="N4400" s="6" t="s">
        <v>4052</v>
      </c>
      <c r="R4400" s="6" t="str">
        <f t="shared" si="68"/>
        <v>36360Xã Yên Phong22</v>
      </c>
    </row>
    <row r="4401" spans="1:18">
      <c r="A4401" s="6">
        <v>4400</v>
      </c>
      <c r="B4401" s="6">
        <v>36</v>
      </c>
      <c r="C4401" s="6" t="s">
        <v>4049</v>
      </c>
      <c r="D4401" s="6">
        <v>360</v>
      </c>
      <c r="E4401" s="6" t="s">
        <v>4085</v>
      </c>
      <c r="F4401" s="6">
        <v>13849</v>
      </c>
      <c r="G4401" s="6" t="s">
        <v>2355</v>
      </c>
      <c r="H4401" s="6">
        <v>2</v>
      </c>
      <c r="I4401" s="6" t="s">
        <v>297</v>
      </c>
      <c r="J4401" s="6">
        <v>2</v>
      </c>
      <c r="K4401" s="6" t="s">
        <v>252</v>
      </c>
      <c r="L4401" s="8">
        <v>6</v>
      </c>
      <c r="M4401" s="6" t="s">
        <v>297</v>
      </c>
      <c r="N4401" s="6" t="s">
        <v>4052</v>
      </c>
      <c r="R4401" s="6" t="str">
        <f t="shared" si="68"/>
        <v>36360Xã Yên Ninh22</v>
      </c>
    </row>
    <row r="4402" spans="1:18">
      <c r="A4402" s="6">
        <v>4401</v>
      </c>
      <c r="B4402" s="6">
        <v>36</v>
      </c>
      <c r="C4402" s="6" t="s">
        <v>4049</v>
      </c>
      <c r="D4402" s="6">
        <v>360</v>
      </c>
      <c r="E4402" s="6" t="s">
        <v>4085</v>
      </c>
      <c r="F4402" s="6">
        <v>13852</v>
      </c>
      <c r="G4402" s="6" t="s">
        <v>3091</v>
      </c>
      <c r="H4402" s="6">
        <v>2</v>
      </c>
      <c r="I4402" s="6" t="s">
        <v>297</v>
      </c>
      <c r="J4402" s="6">
        <v>2</v>
      </c>
      <c r="K4402" s="6" t="s">
        <v>252</v>
      </c>
      <c r="L4402" s="8">
        <v>6</v>
      </c>
      <c r="M4402" s="6" t="s">
        <v>297</v>
      </c>
      <c r="N4402" s="6" t="s">
        <v>4052</v>
      </c>
      <c r="R4402" s="6" t="str">
        <f t="shared" si="68"/>
        <v>36360Xã Yên Lương22</v>
      </c>
    </row>
    <row r="4403" spans="1:18">
      <c r="A4403" s="6">
        <v>4402</v>
      </c>
      <c r="B4403" s="6">
        <v>36</v>
      </c>
      <c r="C4403" s="6" t="s">
        <v>4049</v>
      </c>
      <c r="D4403" s="6">
        <v>360</v>
      </c>
      <c r="E4403" s="6" t="s">
        <v>4085</v>
      </c>
      <c r="F4403" s="6">
        <v>13855</v>
      </c>
      <c r="G4403" s="6" t="s">
        <v>4094</v>
      </c>
      <c r="H4403" s="6">
        <v>2</v>
      </c>
      <c r="I4403" s="6" t="s">
        <v>297</v>
      </c>
      <c r="J4403" s="6">
        <v>2</v>
      </c>
      <c r="K4403" s="6" t="s">
        <v>252</v>
      </c>
      <c r="L4403" s="8">
        <v>6</v>
      </c>
      <c r="M4403" s="6" t="s">
        <v>297</v>
      </c>
      <c r="N4403" s="6" t="s">
        <v>4052</v>
      </c>
      <c r="R4403" s="6" t="str">
        <f t="shared" si="68"/>
        <v>36360Xã Yên Hồng22</v>
      </c>
    </row>
    <row r="4404" spans="1:18">
      <c r="A4404" s="6">
        <v>4403</v>
      </c>
      <c r="B4404" s="6">
        <v>36</v>
      </c>
      <c r="C4404" s="6" t="s">
        <v>4049</v>
      </c>
      <c r="D4404" s="6">
        <v>360</v>
      </c>
      <c r="E4404" s="6" t="s">
        <v>4085</v>
      </c>
      <c r="F4404" s="6">
        <v>13858</v>
      </c>
      <c r="G4404" s="6" t="s">
        <v>4095</v>
      </c>
      <c r="H4404" s="6">
        <v>2</v>
      </c>
      <c r="I4404" s="6" t="s">
        <v>297</v>
      </c>
      <c r="J4404" s="6">
        <v>2</v>
      </c>
      <c r="K4404" s="6" t="s">
        <v>252</v>
      </c>
      <c r="L4404" s="8">
        <v>6</v>
      </c>
      <c r="M4404" s="6" t="s">
        <v>297</v>
      </c>
      <c r="N4404" s="6" t="s">
        <v>4052</v>
      </c>
      <c r="R4404" s="6" t="str">
        <f t="shared" si="68"/>
        <v>36360Xã Yên Quang22</v>
      </c>
    </row>
    <row r="4405" spans="1:18">
      <c r="A4405" s="6">
        <v>4404</v>
      </c>
      <c r="B4405" s="6">
        <v>36</v>
      </c>
      <c r="C4405" s="6" t="s">
        <v>4049</v>
      </c>
      <c r="D4405" s="6">
        <v>360</v>
      </c>
      <c r="E4405" s="6" t="s">
        <v>4085</v>
      </c>
      <c r="F4405" s="6">
        <v>13861</v>
      </c>
      <c r="G4405" s="6" t="s">
        <v>4096</v>
      </c>
      <c r="H4405" s="6">
        <v>2</v>
      </c>
      <c r="I4405" s="6" t="s">
        <v>297</v>
      </c>
      <c r="J4405" s="6">
        <v>2</v>
      </c>
      <c r="K4405" s="6" t="s">
        <v>252</v>
      </c>
      <c r="L4405" s="8">
        <v>6</v>
      </c>
      <c r="M4405" s="6" t="s">
        <v>297</v>
      </c>
      <c r="N4405" s="6" t="s">
        <v>4052</v>
      </c>
      <c r="R4405" s="6" t="str">
        <f t="shared" si="68"/>
        <v>36360Xã Yên Tiến22</v>
      </c>
    </row>
    <row r="4406" spans="1:18">
      <c r="A4406" s="6">
        <v>4405</v>
      </c>
      <c r="B4406" s="6">
        <v>36</v>
      </c>
      <c r="C4406" s="6" t="s">
        <v>4049</v>
      </c>
      <c r="D4406" s="6">
        <v>360</v>
      </c>
      <c r="E4406" s="6" t="s">
        <v>4085</v>
      </c>
      <c r="F4406" s="6">
        <v>13864</v>
      </c>
      <c r="G4406" s="6" t="s">
        <v>2039</v>
      </c>
      <c r="H4406" s="6">
        <v>2</v>
      </c>
      <c r="I4406" s="6" t="s">
        <v>297</v>
      </c>
      <c r="J4406" s="6">
        <v>2</v>
      </c>
      <c r="K4406" s="6" t="s">
        <v>252</v>
      </c>
      <c r="L4406" s="8">
        <v>6</v>
      </c>
      <c r="M4406" s="6" t="s">
        <v>297</v>
      </c>
      <c r="N4406" s="6" t="s">
        <v>4052</v>
      </c>
      <c r="R4406" s="6" t="str">
        <f t="shared" si="68"/>
        <v>36360Xã Yên Thắng22</v>
      </c>
    </row>
    <row r="4407" spans="1:18">
      <c r="A4407" s="6">
        <v>4406</v>
      </c>
      <c r="B4407" s="6">
        <v>36</v>
      </c>
      <c r="C4407" s="6" t="s">
        <v>4049</v>
      </c>
      <c r="D4407" s="6">
        <v>360</v>
      </c>
      <c r="E4407" s="6" t="s">
        <v>4085</v>
      </c>
      <c r="F4407" s="6">
        <v>13867</v>
      </c>
      <c r="G4407" s="6" t="s">
        <v>2526</v>
      </c>
      <c r="H4407" s="6">
        <v>2</v>
      </c>
      <c r="I4407" s="6" t="s">
        <v>297</v>
      </c>
      <c r="J4407" s="6">
        <v>2</v>
      </c>
      <c r="K4407" s="6" t="s">
        <v>252</v>
      </c>
      <c r="L4407" s="8">
        <v>6</v>
      </c>
      <c r="M4407" s="6" t="s">
        <v>297</v>
      </c>
      <c r="N4407" s="6" t="s">
        <v>4052</v>
      </c>
      <c r="R4407" s="6" t="str">
        <f t="shared" si="68"/>
        <v>36360Xã Yên Phúc22</v>
      </c>
    </row>
    <row r="4408" spans="1:18">
      <c r="A4408" s="6">
        <v>4407</v>
      </c>
      <c r="B4408" s="6">
        <v>36</v>
      </c>
      <c r="C4408" s="6" t="s">
        <v>4049</v>
      </c>
      <c r="D4408" s="6">
        <v>360</v>
      </c>
      <c r="E4408" s="6" t="s">
        <v>4085</v>
      </c>
      <c r="F4408" s="6">
        <v>13870</v>
      </c>
      <c r="G4408" s="6" t="s">
        <v>919</v>
      </c>
      <c r="H4408" s="6">
        <v>2</v>
      </c>
      <c r="I4408" s="6" t="s">
        <v>297</v>
      </c>
      <c r="J4408" s="6">
        <v>2</v>
      </c>
      <c r="K4408" s="6" t="s">
        <v>252</v>
      </c>
      <c r="L4408" s="8">
        <v>6</v>
      </c>
      <c r="M4408" s="6" t="s">
        <v>297</v>
      </c>
      <c r="N4408" s="6" t="s">
        <v>4052</v>
      </c>
      <c r="R4408" s="6" t="str">
        <f t="shared" si="68"/>
        <v>36360Xã Yên Cường22</v>
      </c>
    </row>
    <row r="4409" spans="1:18">
      <c r="A4409" s="6">
        <v>4408</v>
      </c>
      <c r="B4409" s="6">
        <v>36</v>
      </c>
      <c r="C4409" s="6" t="s">
        <v>4049</v>
      </c>
      <c r="D4409" s="6">
        <v>360</v>
      </c>
      <c r="E4409" s="6" t="s">
        <v>4085</v>
      </c>
      <c r="F4409" s="6">
        <v>13873</v>
      </c>
      <c r="G4409" s="6" t="s">
        <v>4097</v>
      </c>
      <c r="H4409" s="6">
        <v>2</v>
      </c>
      <c r="I4409" s="6" t="s">
        <v>297</v>
      </c>
      <c r="J4409" s="6">
        <v>2</v>
      </c>
      <c r="K4409" s="6" t="s">
        <v>252</v>
      </c>
      <c r="L4409" s="8">
        <v>6</v>
      </c>
      <c r="M4409" s="6" t="s">
        <v>297</v>
      </c>
      <c r="N4409" s="6" t="s">
        <v>4052</v>
      </c>
      <c r="R4409" s="6" t="str">
        <f t="shared" si="68"/>
        <v>36360Xã Yên Lộc22</v>
      </c>
    </row>
    <row r="4410" spans="1:18">
      <c r="A4410" s="6">
        <v>4409</v>
      </c>
      <c r="B4410" s="6">
        <v>36</v>
      </c>
      <c r="C4410" s="6" t="s">
        <v>4049</v>
      </c>
      <c r="D4410" s="6">
        <v>360</v>
      </c>
      <c r="E4410" s="6" t="s">
        <v>4085</v>
      </c>
      <c r="F4410" s="6">
        <v>13876</v>
      </c>
      <c r="G4410" s="6" t="s">
        <v>4098</v>
      </c>
      <c r="H4410" s="6">
        <v>2</v>
      </c>
      <c r="I4410" s="6" t="s">
        <v>297</v>
      </c>
      <c r="J4410" s="6">
        <v>2</v>
      </c>
      <c r="K4410" s="6" t="s">
        <v>252</v>
      </c>
      <c r="L4410" s="8">
        <v>6</v>
      </c>
      <c r="M4410" s="6" t="s">
        <v>297</v>
      </c>
      <c r="N4410" s="6" t="s">
        <v>4052</v>
      </c>
      <c r="R4410" s="6" t="str">
        <f t="shared" si="68"/>
        <v>36360Xã Yên Bằng22</v>
      </c>
    </row>
    <row r="4411" spans="1:18">
      <c r="A4411" s="6">
        <v>4410</v>
      </c>
      <c r="B4411" s="6">
        <v>36</v>
      </c>
      <c r="C4411" s="6" t="s">
        <v>4049</v>
      </c>
      <c r="D4411" s="6">
        <v>360</v>
      </c>
      <c r="E4411" s="6" t="s">
        <v>4085</v>
      </c>
      <c r="F4411" s="6">
        <v>13879</v>
      </c>
      <c r="G4411" s="6" t="s">
        <v>3190</v>
      </c>
      <c r="H4411" s="6">
        <v>2</v>
      </c>
      <c r="I4411" s="6" t="s">
        <v>297</v>
      </c>
      <c r="J4411" s="6">
        <v>2</v>
      </c>
      <c r="K4411" s="6" t="s">
        <v>252</v>
      </c>
      <c r="L4411" s="8">
        <v>6</v>
      </c>
      <c r="M4411" s="6" t="s">
        <v>297</v>
      </c>
      <c r="N4411" s="6" t="s">
        <v>4052</v>
      </c>
      <c r="R4411" s="6" t="str">
        <f t="shared" si="68"/>
        <v>36360Xã Yên Đồng22</v>
      </c>
    </row>
    <row r="4412" spans="1:18">
      <c r="A4412" s="6">
        <v>4411</v>
      </c>
      <c r="B4412" s="6">
        <v>36</v>
      </c>
      <c r="C4412" s="6" t="s">
        <v>4049</v>
      </c>
      <c r="D4412" s="6">
        <v>360</v>
      </c>
      <c r="E4412" s="6" t="s">
        <v>4085</v>
      </c>
      <c r="F4412" s="6">
        <v>13882</v>
      </c>
      <c r="G4412" s="6" t="s">
        <v>4099</v>
      </c>
      <c r="H4412" s="6">
        <v>2</v>
      </c>
      <c r="I4412" s="6" t="s">
        <v>297</v>
      </c>
      <c r="J4412" s="6">
        <v>2</v>
      </c>
      <c r="K4412" s="6" t="s">
        <v>252</v>
      </c>
      <c r="L4412" s="8">
        <v>6</v>
      </c>
      <c r="M4412" s="6" t="s">
        <v>297</v>
      </c>
      <c r="N4412" s="6" t="s">
        <v>4052</v>
      </c>
      <c r="R4412" s="6" t="str">
        <f t="shared" si="68"/>
        <v>36360Xã Yên Khang22</v>
      </c>
    </row>
    <row r="4413" spans="1:18">
      <c r="A4413" s="6">
        <v>4412</v>
      </c>
      <c r="B4413" s="6">
        <v>36</v>
      </c>
      <c r="C4413" s="6" t="s">
        <v>4049</v>
      </c>
      <c r="D4413" s="6">
        <v>360</v>
      </c>
      <c r="E4413" s="6" t="s">
        <v>4085</v>
      </c>
      <c r="F4413" s="6">
        <v>13885</v>
      </c>
      <c r="G4413" s="6" t="s">
        <v>4100</v>
      </c>
      <c r="H4413" s="6">
        <v>2</v>
      </c>
      <c r="I4413" s="6" t="s">
        <v>297</v>
      </c>
      <c r="J4413" s="6">
        <v>2</v>
      </c>
      <c r="K4413" s="6" t="s">
        <v>252</v>
      </c>
      <c r="L4413" s="8">
        <v>6</v>
      </c>
      <c r="M4413" s="6" t="s">
        <v>297</v>
      </c>
      <c r="N4413" s="6" t="s">
        <v>4052</v>
      </c>
      <c r="R4413" s="6" t="str">
        <f t="shared" si="68"/>
        <v>36360Xã Yên Nhân22</v>
      </c>
    </row>
    <row r="4414" spans="1:18">
      <c r="A4414" s="6">
        <v>4413</v>
      </c>
      <c r="B4414" s="6">
        <v>36</v>
      </c>
      <c r="C4414" s="6" t="s">
        <v>4049</v>
      </c>
      <c r="D4414" s="6">
        <v>360</v>
      </c>
      <c r="E4414" s="6" t="s">
        <v>4085</v>
      </c>
      <c r="F4414" s="6">
        <v>13888</v>
      </c>
      <c r="G4414" s="6" t="s">
        <v>2283</v>
      </c>
      <c r="H4414" s="6">
        <v>2</v>
      </c>
      <c r="I4414" s="6" t="s">
        <v>297</v>
      </c>
      <c r="J4414" s="6">
        <v>2</v>
      </c>
      <c r="K4414" s="6" t="s">
        <v>252</v>
      </c>
      <c r="L4414" s="8">
        <v>6</v>
      </c>
      <c r="M4414" s="6" t="s">
        <v>297</v>
      </c>
      <c r="N4414" s="6" t="s">
        <v>4052</v>
      </c>
      <c r="R4414" s="6" t="str">
        <f t="shared" si="68"/>
        <v>36360Xã Yên Trị22</v>
      </c>
    </row>
    <row r="4415" spans="1:18">
      <c r="A4415" s="6">
        <v>4414</v>
      </c>
      <c r="B4415" s="6">
        <v>36</v>
      </c>
      <c r="C4415" s="6" t="s">
        <v>4049</v>
      </c>
      <c r="D4415" s="6">
        <v>361</v>
      </c>
      <c r="E4415" s="6" t="s">
        <v>4101</v>
      </c>
      <c r="F4415" s="6">
        <v>13891</v>
      </c>
      <c r="G4415" s="6" t="s">
        <v>4102</v>
      </c>
      <c r="H4415" s="6">
        <v>1</v>
      </c>
      <c r="I4415" s="6" t="s">
        <v>251</v>
      </c>
      <c r="J4415" s="6">
        <v>2</v>
      </c>
      <c r="K4415" s="6" t="s">
        <v>252</v>
      </c>
      <c r="L4415" s="8">
        <v>5</v>
      </c>
      <c r="M4415" s="6" t="s">
        <v>251</v>
      </c>
      <c r="N4415" s="6" t="s">
        <v>4052</v>
      </c>
      <c r="R4415" s="6" t="str">
        <f t="shared" si="68"/>
        <v>36361Thị trấn Liễu Đề12</v>
      </c>
    </row>
    <row r="4416" spans="1:18">
      <c r="A4416" s="6">
        <v>4415</v>
      </c>
      <c r="B4416" s="6">
        <v>36</v>
      </c>
      <c r="C4416" s="6" t="s">
        <v>4049</v>
      </c>
      <c r="D4416" s="6">
        <v>361</v>
      </c>
      <c r="E4416" s="6" t="s">
        <v>4101</v>
      </c>
      <c r="F4416" s="6">
        <v>13894</v>
      </c>
      <c r="G4416" s="6" t="s">
        <v>4103</v>
      </c>
      <c r="H4416" s="6">
        <v>1</v>
      </c>
      <c r="I4416" s="6" t="s">
        <v>251</v>
      </c>
      <c r="J4416" s="6">
        <v>2</v>
      </c>
      <c r="K4416" s="6" t="s">
        <v>252</v>
      </c>
      <c r="L4416" s="8">
        <v>5</v>
      </c>
      <c r="M4416" s="6" t="s">
        <v>251</v>
      </c>
      <c r="N4416" s="6" t="s">
        <v>4052</v>
      </c>
      <c r="R4416" s="6" t="str">
        <f t="shared" si="68"/>
        <v>36361Thị trấn Rạng Đông12</v>
      </c>
    </row>
    <row r="4417" spans="1:18">
      <c r="A4417" s="6">
        <v>4416</v>
      </c>
      <c r="B4417" s="6">
        <v>36</v>
      </c>
      <c r="C4417" s="6" t="s">
        <v>4049</v>
      </c>
      <c r="D4417" s="6">
        <v>361</v>
      </c>
      <c r="E4417" s="6" t="s">
        <v>4101</v>
      </c>
      <c r="F4417" s="6">
        <v>13897</v>
      </c>
      <c r="G4417" s="6" t="s">
        <v>4104</v>
      </c>
      <c r="H4417" s="6">
        <v>2</v>
      </c>
      <c r="I4417" s="6" t="s">
        <v>297</v>
      </c>
      <c r="J4417" s="6">
        <v>2</v>
      </c>
      <c r="K4417" s="6" t="s">
        <v>252</v>
      </c>
      <c r="L4417" s="8">
        <v>6</v>
      </c>
      <c r="M4417" s="6" t="s">
        <v>297</v>
      </c>
      <c r="N4417" s="6" t="s">
        <v>4052</v>
      </c>
      <c r="R4417" s="6" t="str">
        <f t="shared" si="68"/>
        <v>36361Xã Nghĩa Đồng22</v>
      </c>
    </row>
    <row r="4418" spans="1:18">
      <c r="A4418" s="6">
        <v>4417</v>
      </c>
      <c r="B4418" s="6">
        <v>36</v>
      </c>
      <c r="C4418" s="6" t="s">
        <v>4049</v>
      </c>
      <c r="D4418" s="6">
        <v>361</v>
      </c>
      <c r="E4418" s="6" t="s">
        <v>4101</v>
      </c>
      <c r="F4418" s="6">
        <v>13900</v>
      </c>
      <c r="G4418" s="6" t="s">
        <v>4105</v>
      </c>
      <c r="H4418" s="6">
        <v>2</v>
      </c>
      <c r="I4418" s="6" t="s">
        <v>297</v>
      </c>
      <c r="J4418" s="6">
        <v>2</v>
      </c>
      <c r="K4418" s="6" t="s">
        <v>252</v>
      </c>
      <c r="L4418" s="8">
        <v>6</v>
      </c>
      <c r="M4418" s="6" t="s">
        <v>297</v>
      </c>
      <c r="N4418" s="6" t="s">
        <v>4052</v>
      </c>
      <c r="R4418" s="6" t="str">
        <f t="shared" si="68"/>
        <v>36361Xã Nghĩa Thịnh22</v>
      </c>
    </row>
    <row r="4419" spans="1:18">
      <c r="A4419" s="6">
        <v>4418</v>
      </c>
      <c r="B4419" s="6">
        <v>36</v>
      </c>
      <c r="C4419" s="6" t="s">
        <v>4049</v>
      </c>
      <c r="D4419" s="6">
        <v>361</v>
      </c>
      <c r="E4419" s="6" t="s">
        <v>4101</v>
      </c>
      <c r="F4419" s="6">
        <v>13903</v>
      </c>
      <c r="G4419" s="6" t="s">
        <v>4106</v>
      </c>
      <c r="H4419" s="6">
        <v>2</v>
      </c>
      <c r="I4419" s="6" t="s">
        <v>297</v>
      </c>
      <c r="J4419" s="6">
        <v>2</v>
      </c>
      <c r="K4419" s="6" t="s">
        <v>252</v>
      </c>
      <c r="L4419" s="8">
        <v>6</v>
      </c>
      <c r="M4419" s="6" t="s">
        <v>297</v>
      </c>
      <c r="N4419" s="6" t="s">
        <v>4052</v>
      </c>
      <c r="R4419" s="6" t="str">
        <f t="shared" ref="R4419:R4482" si="69">CONCATENATE(B4419,D4419,G4419,H4419,J4419)</f>
        <v>36361Xã Nghĩa Minh22</v>
      </c>
    </row>
    <row r="4420" spans="1:18">
      <c r="A4420" s="6">
        <v>4419</v>
      </c>
      <c r="B4420" s="6">
        <v>36</v>
      </c>
      <c r="C4420" s="6" t="s">
        <v>4049</v>
      </c>
      <c r="D4420" s="6">
        <v>361</v>
      </c>
      <c r="E4420" s="6" t="s">
        <v>4101</v>
      </c>
      <c r="F4420" s="6">
        <v>13906</v>
      </c>
      <c r="G4420" s="6" t="s">
        <v>4107</v>
      </c>
      <c r="H4420" s="6">
        <v>2</v>
      </c>
      <c r="I4420" s="6" t="s">
        <v>297</v>
      </c>
      <c r="J4420" s="6">
        <v>2</v>
      </c>
      <c r="K4420" s="6" t="s">
        <v>252</v>
      </c>
      <c r="L4420" s="8">
        <v>6</v>
      </c>
      <c r="M4420" s="6" t="s">
        <v>297</v>
      </c>
      <c r="N4420" s="6" t="s">
        <v>4052</v>
      </c>
      <c r="R4420" s="6" t="str">
        <f t="shared" si="69"/>
        <v>36361Xã Nghĩa Thái22</v>
      </c>
    </row>
    <row r="4421" spans="1:18">
      <c r="A4421" s="6">
        <v>4420</v>
      </c>
      <c r="B4421" s="6">
        <v>36</v>
      </c>
      <c r="C4421" s="6" t="s">
        <v>4049</v>
      </c>
      <c r="D4421" s="6">
        <v>361</v>
      </c>
      <c r="E4421" s="6" t="s">
        <v>4101</v>
      </c>
      <c r="F4421" s="6">
        <v>13909</v>
      </c>
      <c r="G4421" s="6" t="s">
        <v>4108</v>
      </c>
      <c r="H4421" s="6">
        <v>2</v>
      </c>
      <c r="I4421" s="6" t="s">
        <v>297</v>
      </c>
      <c r="J4421" s="6">
        <v>2</v>
      </c>
      <c r="K4421" s="6" t="s">
        <v>252</v>
      </c>
      <c r="L4421" s="8">
        <v>6</v>
      </c>
      <c r="M4421" s="6" t="s">
        <v>297</v>
      </c>
      <c r="N4421" s="6" t="s">
        <v>4052</v>
      </c>
      <c r="R4421" s="6" t="str">
        <f t="shared" si="69"/>
        <v>36361Xã Hoàng Nam22</v>
      </c>
    </row>
    <row r="4422" spans="1:18">
      <c r="A4422" s="6">
        <v>4421</v>
      </c>
      <c r="B4422" s="6">
        <v>36</v>
      </c>
      <c r="C4422" s="6" t="s">
        <v>4049</v>
      </c>
      <c r="D4422" s="6">
        <v>361</v>
      </c>
      <c r="E4422" s="6" t="s">
        <v>4101</v>
      </c>
      <c r="F4422" s="6">
        <v>13912</v>
      </c>
      <c r="G4422" s="6" t="s">
        <v>4109</v>
      </c>
      <c r="H4422" s="6">
        <v>2</v>
      </c>
      <c r="I4422" s="6" t="s">
        <v>297</v>
      </c>
      <c r="J4422" s="6">
        <v>2</v>
      </c>
      <c r="K4422" s="6" t="s">
        <v>252</v>
      </c>
      <c r="L4422" s="8">
        <v>6</v>
      </c>
      <c r="M4422" s="6" t="s">
        <v>297</v>
      </c>
      <c r="N4422" s="6" t="s">
        <v>4052</v>
      </c>
      <c r="R4422" s="6" t="str">
        <f t="shared" si="69"/>
        <v>36361Xã Nghĩa Châu22</v>
      </c>
    </row>
    <row r="4423" spans="1:18">
      <c r="A4423" s="6">
        <v>4422</v>
      </c>
      <c r="B4423" s="6">
        <v>36</v>
      </c>
      <c r="C4423" s="6" t="s">
        <v>4049</v>
      </c>
      <c r="D4423" s="6">
        <v>361</v>
      </c>
      <c r="E4423" s="6" t="s">
        <v>4101</v>
      </c>
      <c r="F4423" s="6">
        <v>13915</v>
      </c>
      <c r="G4423" s="6" t="s">
        <v>2892</v>
      </c>
      <c r="H4423" s="6">
        <v>2</v>
      </c>
      <c r="I4423" s="6" t="s">
        <v>297</v>
      </c>
      <c r="J4423" s="6">
        <v>2</v>
      </c>
      <c r="K4423" s="6" t="s">
        <v>252</v>
      </c>
      <c r="L4423" s="8">
        <v>6</v>
      </c>
      <c r="M4423" s="6" t="s">
        <v>297</v>
      </c>
      <c r="N4423" s="6" t="s">
        <v>4052</v>
      </c>
      <c r="R4423" s="6" t="str">
        <f t="shared" si="69"/>
        <v>36361Xã Nghĩa Trung22</v>
      </c>
    </row>
    <row r="4424" spans="1:18">
      <c r="A4424" s="6">
        <v>4423</v>
      </c>
      <c r="B4424" s="6">
        <v>36</v>
      </c>
      <c r="C4424" s="6" t="s">
        <v>4049</v>
      </c>
      <c r="D4424" s="6">
        <v>361</v>
      </c>
      <c r="E4424" s="6" t="s">
        <v>4101</v>
      </c>
      <c r="F4424" s="6">
        <v>13918</v>
      </c>
      <c r="G4424" s="6" t="s">
        <v>2130</v>
      </c>
      <c r="H4424" s="6">
        <v>2</v>
      </c>
      <c r="I4424" s="6" t="s">
        <v>297</v>
      </c>
      <c r="J4424" s="6">
        <v>2</v>
      </c>
      <c r="K4424" s="6" t="s">
        <v>252</v>
      </c>
      <c r="L4424" s="8">
        <v>6</v>
      </c>
      <c r="M4424" s="6" t="s">
        <v>297</v>
      </c>
      <c r="N4424" s="6" t="s">
        <v>4052</v>
      </c>
      <c r="R4424" s="6" t="str">
        <f t="shared" si="69"/>
        <v>36361Xã Nghĩa Sơn22</v>
      </c>
    </row>
    <row r="4425" spans="1:18">
      <c r="A4425" s="6">
        <v>4424</v>
      </c>
      <c r="B4425" s="6">
        <v>36</v>
      </c>
      <c r="C4425" s="6" t="s">
        <v>4049</v>
      </c>
      <c r="D4425" s="6">
        <v>361</v>
      </c>
      <c r="E4425" s="6" t="s">
        <v>4101</v>
      </c>
      <c r="F4425" s="6">
        <v>13921</v>
      </c>
      <c r="G4425" s="6" t="s">
        <v>4110</v>
      </c>
      <c r="H4425" s="6">
        <v>2</v>
      </c>
      <c r="I4425" s="6" t="s">
        <v>297</v>
      </c>
      <c r="J4425" s="6">
        <v>2</v>
      </c>
      <c r="K4425" s="6" t="s">
        <v>252</v>
      </c>
      <c r="L4425" s="8">
        <v>6</v>
      </c>
      <c r="M4425" s="6" t="s">
        <v>297</v>
      </c>
      <c r="N4425" s="6" t="s">
        <v>4052</v>
      </c>
      <c r="R4425" s="6" t="str">
        <f t="shared" si="69"/>
        <v>36361Xã Nghĩa Lạc22</v>
      </c>
    </row>
    <row r="4426" spans="1:18">
      <c r="A4426" s="6">
        <v>4425</v>
      </c>
      <c r="B4426" s="6">
        <v>36</v>
      </c>
      <c r="C4426" s="6" t="s">
        <v>4049</v>
      </c>
      <c r="D4426" s="6">
        <v>361</v>
      </c>
      <c r="E4426" s="6" t="s">
        <v>4101</v>
      </c>
      <c r="F4426" s="6">
        <v>13924</v>
      </c>
      <c r="G4426" s="6" t="s">
        <v>4111</v>
      </c>
      <c r="H4426" s="6">
        <v>2</v>
      </c>
      <c r="I4426" s="6" t="s">
        <v>297</v>
      </c>
      <c r="J4426" s="6">
        <v>2</v>
      </c>
      <c r="K4426" s="6" t="s">
        <v>252</v>
      </c>
      <c r="L4426" s="8">
        <v>6</v>
      </c>
      <c r="M4426" s="6" t="s">
        <v>297</v>
      </c>
      <c r="N4426" s="6" t="s">
        <v>4052</v>
      </c>
      <c r="R4426" s="6" t="str">
        <f t="shared" si="69"/>
        <v>36361Xã Nghĩa Hồng22</v>
      </c>
    </row>
    <row r="4427" spans="1:18">
      <c r="A4427" s="6">
        <v>4426</v>
      </c>
      <c r="B4427" s="6">
        <v>36</v>
      </c>
      <c r="C4427" s="6" t="s">
        <v>4049</v>
      </c>
      <c r="D4427" s="6">
        <v>361</v>
      </c>
      <c r="E4427" s="6" t="s">
        <v>4101</v>
      </c>
      <c r="F4427" s="6">
        <v>13927</v>
      </c>
      <c r="G4427" s="6" t="s">
        <v>4112</v>
      </c>
      <c r="H4427" s="6">
        <v>2</v>
      </c>
      <c r="I4427" s="6" t="s">
        <v>297</v>
      </c>
      <c r="J4427" s="6">
        <v>2</v>
      </c>
      <c r="K4427" s="6" t="s">
        <v>252</v>
      </c>
      <c r="L4427" s="8">
        <v>6</v>
      </c>
      <c r="M4427" s="6" t="s">
        <v>297</v>
      </c>
      <c r="N4427" s="6" t="s">
        <v>4052</v>
      </c>
      <c r="R4427" s="6" t="str">
        <f t="shared" si="69"/>
        <v>36361Xã Nghĩa Phong22</v>
      </c>
    </row>
    <row r="4428" spans="1:18">
      <c r="A4428" s="6">
        <v>4427</v>
      </c>
      <c r="B4428" s="6">
        <v>36</v>
      </c>
      <c r="C4428" s="6" t="s">
        <v>4049</v>
      </c>
      <c r="D4428" s="6">
        <v>361</v>
      </c>
      <c r="E4428" s="6" t="s">
        <v>4101</v>
      </c>
      <c r="F4428" s="6">
        <v>13930</v>
      </c>
      <c r="G4428" s="6" t="s">
        <v>4113</v>
      </c>
      <c r="H4428" s="6">
        <v>2</v>
      </c>
      <c r="I4428" s="6" t="s">
        <v>297</v>
      </c>
      <c r="J4428" s="6">
        <v>2</v>
      </c>
      <c r="K4428" s="6" t="s">
        <v>252</v>
      </c>
      <c r="L4428" s="8">
        <v>6</v>
      </c>
      <c r="M4428" s="6" t="s">
        <v>297</v>
      </c>
      <c r="N4428" s="6" t="s">
        <v>4052</v>
      </c>
      <c r="R4428" s="6" t="str">
        <f t="shared" si="69"/>
        <v>36361Xã Nghĩa Phú22</v>
      </c>
    </row>
    <row r="4429" spans="1:18">
      <c r="A4429" s="6">
        <v>4428</v>
      </c>
      <c r="B4429" s="6">
        <v>36</v>
      </c>
      <c r="C4429" s="6" t="s">
        <v>4049</v>
      </c>
      <c r="D4429" s="6">
        <v>361</v>
      </c>
      <c r="E4429" s="6" t="s">
        <v>4101</v>
      </c>
      <c r="F4429" s="6">
        <v>13933</v>
      </c>
      <c r="G4429" s="6" t="s">
        <v>4114</v>
      </c>
      <c r="H4429" s="6">
        <v>2</v>
      </c>
      <c r="I4429" s="6" t="s">
        <v>297</v>
      </c>
      <c r="J4429" s="6">
        <v>2</v>
      </c>
      <c r="K4429" s="6" t="s">
        <v>252</v>
      </c>
      <c r="L4429" s="8">
        <v>6</v>
      </c>
      <c r="M4429" s="6" t="s">
        <v>297</v>
      </c>
      <c r="N4429" s="6" t="s">
        <v>4052</v>
      </c>
      <c r="R4429" s="6" t="str">
        <f t="shared" si="69"/>
        <v>36361Xã Nghĩa Bình22</v>
      </c>
    </row>
    <row r="4430" spans="1:18">
      <c r="A4430" s="6">
        <v>4429</v>
      </c>
      <c r="B4430" s="6">
        <v>36</v>
      </c>
      <c r="C4430" s="6" t="s">
        <v>4049</v>
      </c>
      <c r="D4430" s="6">
        <v>361</v>
      </c>
      <c r="E4430" s="6" t="s">
        <v>4101</v>
      </c>
      <c r="F4430" s="6">
        <v>13936</v>
      </c>
      <c r="G4430" s="6" t="s">
        <v>4115</v>
      </c>
      <c r="H4430" s="6">
        <v>1</v>
      </c>
      <c r="I4430" s="6" t="s">
        <v>251</v>
      </c>
      <c r="J4430" s="6">
        <v>2</v>
      </c>
      <c r="K4430" s="6" t="s">
        <v>252</v>
      </c>
      <c r="L4430" s="8">
        <v>5</v>
      </c>
      <c r="M4430" s="6" t="s">
        <v>251</v>
      </c>
      <c r="N4430" s="6" t="s">
        <v>4052</v>
      </c>
      <c r="R4430" s="6" t="str">
        <f t="shared" si="69"/>
        <v>36361Thị trấn Quỹ Nhất12</v>
      </c>
    </row>
    <row r="4431" spans="1:18">
      <c r="A4431" s="6">
        <v>4430</v>
      </c>
      <c r="B4431" s="6">
        <v>36</v>
      </c>
      <c r="C4431" s="6" t="s">
        <v>4049</v>
      </c>
      <c r="D4431" s="6">
        <v>361</v>
      </c>
      <c r="E4431" s="6" t="s">
        <v>4101</v>
      </c>
      <c r="F4431" s="6">
        <v>13939</v>
      </c>
      <c r="G4431" s="6" t="s">
        <v>4116</v>
      </c>
      <c r="H4431" s="6">
        <v>2</v>
      </c>
      <c r="I4431" s="6" t="s">
        <v>297</v>
      </c>
      <c r="J4431" s="6">
        <v>2</v>
      </c>
      <c r="K4431" s="6" t="s">
        <v>252</v>
      </c>
      <c r="L4431" s="8">
        <v>6</v>
      </c>
      <c r="M4431" s="6" t="s">
        <v>297</v>
      </c>
      <c r="N4431" s="6" t="s">
        <v>4052</v>
      </c>
      <c r="R4431" s="6" t="str">
        <f t="shared" si="69"/>
        <v>36361Xã Nghĩa Tân22</v>
      </c>
    </row>
    <row r="4432" spans="1:18">
      <c r="A4432" s="6">
        <v>4431</v>
      </c>
      <c r="B4432" s="6">
        <v>36</v>
      </c>
      <c r="C4432" s="6" t="s">
        <v>4049</v>
      </c>
      <c r="D4432" s="6">
        <v>361</v>
      </c>
      <c r="E4432" s="6" t="s">
        <v>4101</v>
      </c>
      <c r="F4432" s="6">
        <v>13942</v>
      </c>
      <c r="G4432" s="6" t="s">
        <v>4117</v>
      </c>
      <c r="H4432" s="6">
        <v>2</v>
      </c>
      <c r="I4432" s="6" t="s">
        <v>297</v>
      </c>
      <c r="J4432" s="6">
        <v>2</v>
      </c>
      <c r="K4432" s="6" t="s">
        <v>252</v>
      </c>
      <c r="L4432" s="8">
        <v>6</v>
      </c>
      <c r="M4432" s="6" t="s">
        <v>297</v>
      </c>
      <c r="N4432" s="6" t="s">
        <v>4052</v>
      </c>
      <c r="R4432" s="6" t="str">
        <f t="shared" si="69"/>
        <v>36361Xã Nghĩa Hùng22</v>
      </c>
    </row>
    <row r="4433" spans="1:18">
      <c r="A4433" s="6">
        <v>4432</v>
      </c>
      <c r="B4433" s="6">
        <v>36</v>
      </c>
      <c r="C4433" s="6" t="s">
        <v>4049</v>
      </c>
      <c r="D4433" s="6">
        <v>361</v>
      </c>
      <c r="E4433" s="6" t="s">
        <v>4101</v>
      </c>
      <c r="F4433" s="6">
        <v>13945</v>
      </c>
      <c r="G4433" s="6" t="s">
        <v>4118</v>
      </c>
      <c r="H4433" s="6">
        <v>2</v>
      </c>
      <c r="I4433" s="6" t="s">
        <v>297</v>
      </c>
      <c r="J4433" s="6">
        <v>2</v>
      </c>
      <c r="K4433" s="6" t="s">
        <v>252</v>
      </c>
      <c r="L4433" s="8">
        <v>6</v>
      </c>
      <c r="M4433" s="6" t="s">
        <v>297</v>
      </c>
      <c r="N4433" s="6" t="s">
        <v>4052</v>
      </c>
      <c r="R4433" s="6" t="str">
        <f t="shared" si="69"/>
        <v>36361Xã Nghĩa Lâm22</v>
      </c>
    </row>
    <row r="4434" spans="1:18">
      <c r="A4434" s="6">
        <v>4433</v>
      </c>
      <c r="B4434" s="6">
        <v>36</v>
      </c>
      <c r="C4434" s="6" t="s">
        <v>4049</v>
      </c>
      <c r="D4434" s="6">
        <v>361</v>
      </c>
      <c r="E4434" s="6" t="s">
        <v>4101</v>
      </c>
      <c r="F4434" s="6">
        <v>13948</v>
      </c>
      <c r="G4434" s="6" t="s">
        <v>4119</v>
      </c>
      <c r="H4434" s="6">
        <v>2</v>
      </c>
      <c r="I4434" s="6" t="s">
        <v>297</v>
      </c>
      <c r="J4434" s="6">
        <v>2</v>
      </c>
      <c r="K4434" s="6" t="s">
        <v>252</v>
      </c>
      <c r="L4434" s="8">
        <v>6</v>
      </c>
      <c r="M4434" s="6" t="s">
        <v>297</v>
      </c>
      <c r="N4434" s="6" t="s">
        <v>4052</v>
      </c>
      <c r="R4434" s="6" t="str">
        <f t="shared" si="69"/>
        <v>36361Xã Nghĩa Thành22</v>
      </c>
    </row>
    <row r="4435" spans="1:18">
      <c r="A4435" s="6">
        <v>4434</v>
      </c>
      <c r="B4435" s="6">
        <v>36</v>
      </c>
      <c r="C4435" s="6" t="s">
        <v>4049</v>
      </c>
      <c r="D4435" s="6">
        <v>361</v>
      </c>
      <c r="E4435" s="6" t="s">
        <v>4101</v>
      </c>
      <c r="F4435" s="6">
        <v>13951</v>
      </c>
      <c r="G4435" s="6" t="s">
        <v>4120</v>
      </c>
      <c r="H4435" s="6">
        <v>2</v>
      </c>
      <c r="I4435" s="6" t="s">
        <v>297</v>
      </c>
      <c r="J4435" s="6">
        <v>2</v>
      </c>
      <c r="K4435" s="6" t="s">
        <v>252</v>
      </c>
      <c r="L4435" s="8">
        <v>6</v>
      </c>
      <c r="M4435" s="6" t="s">
        <v>297</v>
      </c>
      <c r="N4435" s="6" t="s">
        <v>4052</v>
      </c>
      <c r="R4435" s="6" t="str">
        <f t="shared" si="69"/>
        <v>36361Xã Phúc Thắng22</v>
      </c>
    </row>
    <row r="4436" spans="1:18">
      <c r="A4436" s="6">
        <v>4435</v>
      </c>
      <c r="B4436" s="6">
        <v>36</v>
      </c>
      <c r="C4436" s="6" t="s">
        <v>4049</v>
      </c>
      <c r="D4436" s="6">
        <v>361</v>
      </c>
      <c r="E4436" s="6" t="s">
        <v>4101</v>
      </c>
      <c r="F4436" s="6">
        <v>13954</v>
      </c>
      <c r="G4436" s="6" t="s">
        <v>2018</v>
      </c>
      <c r="H4436" s="6">
        <v>2</v>
      </c>
      <c r="I4436" s="6" t="s">
        <v>297</v>
      </c>
      <c r="J4436" s="6">
        <v>2</v>
      </c>
      <c r="K4436" s="6" t="s">
        <v>252</v>
      </c>
      <c r="L4436" s="8">
        <v>6</v>
      </c>
      <c r="M4436" s="6" t="s">
        <v>297</v>
      </c>
      <c r="N4436" s="6" t="s">
        <v>4052</v>
      </c>
      <c r="R4436" s="6" t="str">
        <f t="shared" si="69"/>
        <v>36361Xã Nghĩa Lợi22</v>
      </c>
    </row>
    <row r="4437" spans="1:18">
      <c r="A4437" s="6">
        <v>4436</v>
      </c>
      <c r="B4437" s="6">
        <v>36</v>
      </c>
      <c r="C4437" s="6" t="s">
        <v>4049</v>
      </c>
      <c r="D4437" s="6">
        <v>361</v>
      </c>
      <c r="E4437" s="6" t="s">
        <v>4101</v>
      </c>
      <c r="F4437" s="6">
        <v>13957</v>
      </c>
      <c r="G4437" s="6" t="s">
        <v>4121</v>
      </c>
      <c r="H4437" s="6">
        <v>2</v>
      </c>
      <c r="I4437" s="6" t="s">
        <v>297</v>
      </c>
      <c r="J4437" s="6">
        <v>2</v>
      </c>
      <c r="K4437" s="6" t="s">
        <v>252</v>
      </c>
      <c r="L4437" s="8">
        <v>6</v>
      </c>
      <c r="M4437" s="6" t="s">
        <v>297</v>
      </c>
      <c r="N4437" s="6" t="s">
        <v>4052</v>
      </c>
      <c r="R4437" s="6" t="str">
        <f t="shared" si="69"/>
        <v>36361Xã Nghĩa Hải22</v>
      </c>
    </row>
    <row r="4438" spans="1:18">
      <c r="A4438" s="6">
        <v>4437</v>
      </c>
      <c r="B4438" s="6">
        <v>36</v>
      </c>
      <c r="C4438" s="6" t="s">
        <v>4049</v>
      </c>
      <c r="D4438" s="6">
        <v>361</v>
      </c>
      <c r="E4438" s="6" t="s">
        <v>4101</v>
      </c>
      <c r="F4438" s="6">
        <v>13963</v>
      </c>
      <c r="G4438" s="6" t="s">
        <v>4122</v>
      </c>
      <c r="H4438" s="6">
        <v>2</v>
      </c>
      <c r="I4438" s="6" t="s">
        <v>297</v>
      </c>
      <c r="J4438" s="6">
        <v>2</v>
      </c>
      <c r="K4438" s="6" t="s">
        <v>252</v>
      </c>
      <c r="L4438" s="8">
        <v>6</v>
      </c>
      <c r="M4438" s="6" t="s">
        <v>297</v>
      </c>
      <c r="N4438" s="6" t="s">
        <v>4052</v>
      </c>
      <c r="R4438" s="6" t="str">
        <f t="shared" si="69"/>
        <v>36361Xã Nam Điền22</v>
      </c>
    </row>
    <row r="4439" spans="1:18">
      <c r="A4439" s="6">
        <v>4438</v>
      </c>
      <c r="B4439" s="6">
        <v>36</v>
      </c>
      <c r="C4439" s="6" t="s">
        <v>4049</v>
      </c>
      <c r="D4439" s="6">
        <v>362</v>
      </c>
      <c r="E4439" s="6" t="s">
        <v>4123</v>
      </c>
      <c r="F4439" s="6">
        <v>13966</v>
      </c>
      <c r="G4439" s="6" t="s">
        <v>4124</v>
      </c>
      <c r="H4439" s="6">
        <v>1</v>
      </c>
      <c r="I4439" s="6" t="s">
        <v>251</v>
      </c>
      <c r="J4439" s="6">
        <v>2</v>
      </c>
      <c r="K4439" s="6" t="s">
        <v>252</v>
      </c>
      <c r="L4439" s="8">
        <v>5</v>
      </c>
      <c r="M4439" s="6" t="s">
        <v>251</v>
      </c>
      <c r="N4439" s="6" t="s">
        <v>4052</v>
      </c>
      <c r="R4439" s="6" t="str">
        <f t="shared" si="69"/>
        <v>36362Thị trấn Nam Giang12</v>
      </c>
    </row>
    <row r="4440" spans="1:18">
      <c r="A4440" s="6">
        <v>4439</v>
      </c>
      <c r="B4440" s="6">
        <v>36</v>
      </c>
      <c r="C4440" s="6" t="s">
        <v>4049</v>
      </c>
      <c r="D4440" s="6">
        <v>362</v>
      </c>
      <c r="E4440" s="6" t="s">
        <v>4123</v>
      </c>
      <c r="F4440" s="6">
        <v>13969</v>
      </c>
      <c r="G4440" s="6" t="s">
        <v>4125</v>
      </c>
      <c r="H4440" s="6">
        <v>2</v>
      </c>
      <c r="I4440" s="6" t="s">
        <v>297</v>
      </c>
      <c r="J4440" s="6">
        <v>2</v>
      </c>
      <c r="K4440" s="6" t="s">
        <v>252</v>
      </c>
      <c r="L4440" s="8">
        <v>6</v>
      </c>
      <c r="M4440" s="6" t="s">
        <v>297</v>
      </c>
      <c r="N4440" s="6" t="s">
        <v>4052</v>
      </c>
      <c r="R4440" s="6" t="str">
        <f t="shared" si="69"/>
        <v>36362Xã Nam Mỹ22</v>
      </c>
    </row>
    <row r="4441" spans="1:18">
      <c r="A4441" s="6">
        <v>4440</v>
      </c>
      <c r="B4441" s="6">
        <v>36</v>
      </c>
      <c r="C4441" s="6" t="s">
        <v>4049</v>
      </c>
      <c r="D4441" s="6">
        <v>362</v>
      </c>
      <c r="E4441" s="6" t="s">
        <v>4123</v>
      </c>
      <c r="F4441" s="6">
        <v>13972</v>
      </c>
      <c r="G4441" s="6" t="s">
        <v>2676</v>
      </c>
      <c r="H4441" s="6">
        <v>2</v>
      </c>
      <c r="I4441" s="6" t="s">
        <v>297</v>
      </c>
      <c r="J4441" s="6">
        <v>2</v>
      </c>
      <c r="K4441" s="6" t="s">
        <v>252</v>
      </c>
      <c r="L4441" s="8">
        <v>6</v>
      </c>
      <c r="M4441" s="6" t="s">
        <v>297</v>
      </c>
      <c r="N4441" s="6" t="s">
        <v>4052</v>
      </c>
      <c r="R4441" s="6" t="str">
        <f t="shared" si="69"/>
        <v>36362Xã Điền Xá22</v>
      </c>
    </row>
    <row r="4442" spans="1:18">
      <c r="A4442" s="6">
        <v>4441</v>
      </c>
      <c r="B4442" s="6">
        <v>36</v>
      </c>
      <c r="C4442" s="6" t="s">
        <v>4049</v>
      </c>
      <c r="D4442" s="6">
        <v>362</v>
      </c>
      <c r="E4442" s="6" t="s">
        <v>4123</v>
      </c>
      <c r="F4442" s="6">
        <v>13975</v>
      </c>
      <c r="G4442" s="6" t="s">
        <v>2020</v>
      </c>
      <c r="H4442" s="6">
        <v>2</v>
      </c>
      <c r="I4442" s="6" t="s">
        <v>297</v>
      </c>
      <c r="J4442" s="6">
        <v>2</v>
      </c>
      <c r="K4442" s="6" t="s">
        <v>252</v>
      </c>
      <c r="L4442" s="8">
        <v>6</v>
      </c>
      <c r="M4442" s="6" t="s">
        <v>297</v>
      </c>
      <c r="N4442" s="6" t="s">
        <v>4052</v>
      </c>
      <c r="R4442" s="6" t="str">
        <f t="shared" si="69"/>
        <v>36362Xã Nghĩa An22</v>
      </c>
    </row>
    <row r="4443" spans="1:18">
      <c r="A4443" s="6">
        <v>4442</v>
      </c>
      <c r="B4443" s="6">
        <v>36</v>
      </c>
      <c r="C4443" s="6" t="s">
        <v>4049</v>
      </c>
      <c r="D4443" s="6">
        <v>362</v>
      </c>
      <c r="E4443" s="6" t="s">
        <v>4123</v>
      </c>
      <c r="F4443" s="6">
        <v>13978</v>
      </c>
      <c r="G4443" s="6" t="s">
        <v>3913</v>
      </c>
      <c r="H4443" s="6">
        <v>2</v>
      </c>
      <c r="I4443" s="6" t="s">
        <v>297</v>
      </c>
      <c r="J4443" s="6">
        <v>2</v>
      </c>
      <c r="K4443" s="6" t="s">
        <v>252</v>
      </c>
      <c r="L4443" s="8">
        <v>6</v>
      </c>
      <c r="M4443" s="6" t="s">
        <v>297</v>
      </c>
      <c r="N4443" s="6" t="s">
        <v>4052</v>
      </c>
      <c r="R4443" s="6" t="str">
        <f t="shared" si="69"/>
        <v>36362Xã Nam Thắng22</v>
      </c>
    </row>
    <row r="4444" spans="1:18">
      <c r="A4444" s="6">
        <v>4443</v>
      </c>
      <c r="B4444" s="6">
        <v>36</v>
      </c>
      <c r="C4444" s="6" t="s">
        <v>4049</v>
      </c>
      <c r="D4444" s="6">
        <v>362</v>
      </c>
      <c r="E4444" s="6" t="s">
        <v>4123</v>
      </c>
      <c r="F4444" s="6">
        <v>13981</v>
      </c>
      <c r="G4444" s="6" t="s">
        <v>4126</v>
      </c>
      <c r="H4444" s="6">
        <v>2</v>
      </c>
      <c r="I4444" s="6" t="s">
        <v>297</v>
      </c>
      <c r="J4444" s="6">
        <v>2</v>
      </c>
      <c r="K4444" s="6" t="s">
        <v>252</v>
      </c>
      <c r="L4444" s="8">
        <v>6</v>
      </c>
      <c r="M4444" s="6" t="s">
        <v>297</v>
      </c>
      <c r="N4444" s="6" t="s">
        <v>4052</v>
      </c>
      <c r="R4444" s="6" t="str">
        <f t="shared" si="69"/>
        <v>36362Xã Nam Toàn22</v>
      </c>
    </row>
    <row r="4445" spans="1:18">
      <c r="A4445" s="6">
        <v>4444</v>
      </c>
      <c r="B4445" s="6">
        <v>36</v>
      </c>
      <c r="C4445" s="6" t="s">
        <v>4049</v>
      </c>
      <c r="D4445" s="6">
        <v>362</v>
      </c>
      <c r="E4445" s="6" t="s">
        <v>4123</v>
      </c>
      <c r="F4445" s="6">
        <v>13984</v>
      </c>
      <c r="G4445" s="6" t="s">
        <v>785</v>
      </c>
      <c r="H4445" s="6">
        <v>2</v>
      </c>
      <c r="I4445" s="6" t="s">
        <v>297</v>
      </c>
      <c r="J4445" s="6">
        <v>2</v>
      </c>
      <c r="K4445" s="6" t="s">
        <v>252</v>
      </c>
      <c r="L4445" s="8">
        <v>6</v>
      </c>
      <c r="M4445" s="6" t="s">
        <v>297</v>
      </c>
      <c r="N4445" s="6" t="s">
        <v>4052</v>
      </c>
      <c r="R4445" s="6" t="str">
        <f t="shared" si="69"/>
        <v>36362Xã Hồng Quang22</v>
      </c>
    </row>
    <row r="4446" spans="1:18">
      <c r="A4446" s="6">
        <v>4445</v>
      </c>
      <c r="B4446" s="6">
        <v>36</v>
      </c>
      <c r="C4446" s="6" t="s">
        <v>4049</v>
      </c>
      <c r="D4446" s="6">
        <v>362</v>
      </c>
      <c r="E4446" s="6" t="s">
        <v>4123</v>
      </c>
      <c r="F4446" s="6">
        <v>13987</v>
      </c>
      <c r="G4446" s="6" t="s">
        <v>1317</v>
      </c>
      <c r="H4446" s="6">
        <v>2</v>
      </c>
      <c r="I4446" s="6" t="s">
        <v>297</v>
      </c>
      <c r="J4446" s="6">
        <v>2</v>
      </c>
      <c r="K4446" s="6" t="s">
        <v>252</v>
      </c>
      <c r="L4446" s="8">
        <v>6</v>
      </c>
      <c r="M4446" s="6" t="s">
        <v>297</v>
      </c>
      <c r="N4446" s="6" t="s">
        <v>4052</v>
      </c>
      <c r="R4446" s="6" t="str">
        <f t="shared" si="69"/>
        <v>36362Xã Tân Thịnh22</v>
      </c>
    </row>
    <row r="4447" spans="1:18">
      <c r="A4447" s="6">
        <v>4446</v>
      </c>
      <c r="B4447" s="6">
        <v>36</v>
      </c>
      <c r="C4447" s="6" t="s">
        <v>4049</v>
      </c>
      <c r="D4447" s="6">
        <v>362</v>
      </c>
      <c r="E4447" s="6" t="s">
        <v>4123</v>
      </c>
      <c r="F4447" s="6">
        <v>13990</v>
      </c>
      <c r="G4447" s="6" t="s">
        <v>1223</v>
      </c>
      <c r="H4447" s="6">
        <v>2</v>
      </c>
      <c r="I4447" s="6" t="s">
        <v>297</v>
      </c>
      <c r="J4447" s="6">
        <v>2</v>
      </c>
      <c r="K4447" s="6" t="s">
        <v>252</v>
      </c>
      <c r="L4447" s="8">
        <v>6</v>
      </c>
      <c r="M4447" s="6" t="s">
        <v>297</v>
      </c>
      <c r="N4447" s="6" t="s">
        <v>4052</v>
      </c>
      <c r="R4447" s="6" t="str">
        <f t="shared" si="69"/>
        <v>36362Xã Nam Cường22</v>
      </c>
    </row>
    <row r="4448" spans="1:18">
      <c r="A4448" s="6">
        <v>4447</v>
      </c>
      <c r="B4448" s="6">
        <v>36</v>
      </c>
      <c r="C4448" s="6" t="s">
        <v>4049</v>
      </c>
      <c r="D4448" s="6">
        <v>362</v>
      </c>
      <c r="E4448" s="6" t="s">
        <v>4123</v>
      </c>
      <c r="F4448" s="6">
        <v>13993</v>
      </c>
      <c r="G4448" s="6" t="s">
        <v>391</v>
      </c>
      <c r="H4448" s="6">
        <v>2</v>
      </c>
      <c r="I4448" s="6" t="s">
        <v>297</v>
      </c>
      <c r="J4448" s="6">
        <v>2</v>
      </c>
      <c r="K4448" s="6" t="s">
        <v>252</v>
      </c>
      <c r="L4448" s="8">
        <v>6</v>
      </c>
      <c r="M4448" s="6" t="s">
        <v>297</v>
      </c>
      <c r="N4448" s="6" t="s">
        <v>4052</v>
      </c>
      <c r="R4448" s="6" t="str">
        <f t="shared" si="69"/>
        <v>36362Xã Nam Hồng22</v>
      </c>
    </row>
    <row r="4449" spans="1:18">
      <c r="A4449" s="6">
        <v>4448</v>
      </c>
      <c r="B4449" s="6">
        <v>36</v>
      </c>
      <c r="C4449" s="6" t="s">
        <v>4049</v>
      </c>
      <c r="D4449" s="6">
        <v>362</v>
      </c>
      <c r="E4449" s="6" t="s">
        <v>4123</v>
      </c>
      <c r="F4449" s="6">
        <v>13996</v>
      </c>
      <c r="G4449" s="6" t="s">
        <v>4127</v>
      </c>
      <c r="H4449" s="6">
        <v>2</v>
      </c>
      <c r="I4449" s="6" t="s">
        <v>297</v>
      </c>
      <c r="J4449" s="6">
        <v>2</v>
      </c>
      <c r="K4449" s="6" t="s">
        <v>252</v>
      </c>
      <c r="L4449" s="8">
        <v>6</v>
      </c>
      <c r="M4449" s="6" t="s">
        <v>297</v>
      </c>
      <c r="N4449" s="6" t="s">
        <v>4052</v>
      </c>
      <c r="R4449" s="6" t="str">
        <f t="shared" si="69"/>
        <v>36362Xã Nam Hùng22</v>
      </c>
    </row>
    <row r="4450" spans="1:18">
      <c r="A4450" s="6">
        <v>4449</v>
      </c>
      <c r="B4450" s="6">
        <v>36</v>
      </c>
      <c r="C4450" s="6" t="s">
        <v>4049</v>
      </c>
      <c r="D4450" s="6">
        <v>362</v>
      </c>
      <c r="E4450" s="6" t="s">
        <v>4123</v>
      </c>
      <c r="F4450" s="6">
        <v>13999</v>
      </c>
      <c r="G4450" s="6" t="s">
        <v>4128</v>
      </c>
      <c r="H4450" s="6">
        <v>2</v>
      </c>
      <c r="I4450" s="6" t="s">
        <v>297</v>
      </c>
      <c r="J4450" s="6">
        <v>2</v>
      </c>
      <c r="K4450" s="6" t="s">
        <v>252</v>
      </c>
      <c r="L4450" s="8">
        <v>6</v>
      </c>
      <c r="M4450" s="6" t="s">
        <v>297</v>
      </c>
      <c r="N4450" s="6" t="s">
        <v>4052</v>
      </c>
      <c r="R4450" s="6" t="str">
        <f t="shared" si="69"/>
        <v>36362Xã Nam Hoa22</v>
      </c>
    </row>
    <row r="4451" spans="1:18">
      <c r="A4451" s="6">
        <v>4450</v>
      </c>
      <c r="B4451" s="6">
        <v>36</v>
      </c>
      <c r="C4451" s="6" t="s">
        <v>4049</v>
      </c>
      <c r="D4451" s="6">
        <v>362</v>
      </c>
      <c r="E4451" s="6" t="s">
        <v>4123</v>
      </c>
      <c r="F4451" s="6">
        <v>14002</v>
      </c>
      <c r="G4451" s="6" t="s">
        <v>2858</v>
      </c>
      <c r="H4451" s="6">
        <v>2</v>
      </c>
      <c r="I4451" s="6" t="s">
        <v>297</v>
      </c>
      <c r="J4451" s="6">
        <v>2</v>
      </c>
      <c r="K4451" s="6" t="s">
        <v>252</v>
      </c>
      <c r="L4451" s="8">
        <v>6</v>
      </c>
      <c r="M4451" s="6" t="s">
        <v>297</v>
      </c>
      <c r="N4451" s="6" t="s">
        <v>4052</v>
      </c>
      <c r="R4451" s="6" t="str">
        <f t="shared" si="69"/>
        <v>36362Xã Nam Dương22</v>
      </c>
    </row>
    <row r="4452" spans="1:18">
      <c r="A4452" s="6">
        <v>4451</v>
      </c>
      <c r="B4452" s="6">
        <v>36</v>
      </c>
      <c r="C4452" s="6" t="s">
        <v>4049</v>
      </c>
      <c r="D4452" s="6">
        <v>362</v>
      </c>
      <c r="E4452" s="6" t="s">
        <v>4123</v>
      </c>
      <c r="F4452" s="6">
        <v>14005</v>
      </c>
      <c r="G4452" s="6" t="s">
        <v>3917</v>
      </c>
      <c r="H4452" s="6">
        <v>2</v>
      </c>
      <c r="I4452" s="6" t="s">
        <v>297</v>
      </c>
      <c r="J4452" s="6">
        <v>2</v>
      </c>
      <c r="K4452" s="6" t="s">
        <v>252</v>
      </c>
      <c r="L4452" s="8">
        <v>6</v>
      </c>
      <c r="M4452" s="6" t="s">
        <v>297</v>
      </c>
      <c r="N4452" s="6" t="s">
        <v>4052</v>
      </c>
      <c r="R4452" s="6" t="str">
        <f t="shared" si="69"/>
        <v>36362Xã Nam Thanh22</v>
      </c>
    </row>
    <row r="4453" spans="1:18">
      <c r="A4453" s="6">
        <v>4452</v>
      </c>
      <c r="B4453" s="6">
        <v>36</v>
      </c>
      <c r="C4453" s="6" t="s">
        <v>4049</v>
      </c>
      <c r="D4453" s="6">
        <v>362</v>
      </c>
      <c r="E4453" s="6" t="s">
        <v>4123</v>
      </c>
      <c r="F4453" s="6">
        <v>14008</v>
      </c>
      <c r="G4453" s="6" t="s">
        <v>4129</v>
      </c>
      <c r="H4453" s="6">
        <v>2</v>
      </c>
      <c r="I4453" s="6" t="s">
        <v>297</v>
      </c>
      <c r="J4453" s="6">
        <v>2</v>
      </c>
      <c r="K4453" s="6" t="s">
        <v>252</v>
      </c>
      <c r="L4453" s="8">
        <v>6</v>
      </c>
      <c r="M4453" s="6" t="s">
        <v>297</v>
      </c>
      <c r="N4453" s="6" t="s">
        <v>4052</v>
      </c>
      <c r="R4453" s="6" t="str">
        <f t="shared" si="69"/>
        <v>36362Xã Nam Lợi22</v>
      </c>
    </row>
    <row r="4454" spans="1:18">
      <c r="A4454" s="6">
        <v>4453</v>
      </c>
      <c r="B4454" s="6">
        <v>36</v>
      </c>
      <c r="C4454" s="6" t="s">
        <v>4049</v>
      </c>
      <c r="D4454" s="6">
        <v>362</v>
      </c>
      <c r="E4454" s="6" t="s">
        <v>4123</v>
      </c>
      <c r="F4454" s="6">
        <v>14011</v>
      </c>
      <c r="G4454" s="6" t="s">
        <v>685</v>
      </c>
      <c r="H4454" s="6">
        <v>2</v>
      </c>
      <c r="I4454" s="6" t="s">
        <v>297</v>
      </c>
      <c r="J4454" s="6">
        <v>2</v>
      </c>
      <c r="K4454" s="6" t="s">
        <v>252</v>
      </c>
      <c r="L4454" s="8">
        <v>6</v>
      </c>
      <c r="M4454" s="6" t="s">
        <v>297</v>
      </c>
      <c r="N4454" s="6" t="s">
        <v>4052</v>
      </c>
      <c r="R4454" s="6" t="str">
        <f t="shared" si="69"/>
        <v>36362Xã Bình Minh22</v>
      </c>
    </row>
    <row r="4455" spans="1:18">
      <c r="A4455" s="6">
        <v>4454</v>
      </c>
      <c r="B4455" s="6">
        <v>36</v>
      </c>
      <c r="C4455" s="6" t="s">
        <v>4049</v>
      </c>
      <c r="D4455" s="6">
        <v>362</v>
      </c>
      <c r="E4455" s="6" t="s">
        <v>4123</v>
      </c>
      <c r="F4455" s="6">
        <v>14014</v>
      </c>
      <c r="G4455" s="6" t="s">
        <v>2618</v>
      </c>
      <c r="H4455" s="6">
        <v>2</v>
      </c>
      <c r="I4455" s="6" t="s">
        <v>297</v>
      </c>
      <c r="J4455" s="6">
        <v>2</v>
      </c>
      <c r="K4455" s="6" t="s">
        <v>252</v>
      </c>
      <c r="L4455" s="8">
        <v>6</v>
      </c>
      <c r="M4455" s="6" t="s">
        <v>297</v>
      </c>
      <c r="N4455" s="6" t="s">
        <v>4052</v>
      </c>
      <c r="R4455" s="6" t="str">
        <f t="shared" si="69"/>
        <v>36362Xã Đồng Sơn22</v>
      </c>
    </row>
    <row r="4456" spans="1:18">
      <c r="A4456" s="6">
        <v>4455</v>
      </c>
      <c r="B4456" s="6">
        <v>36</v>
      </c>
      <c r="C4456" s="6" t="s">
        <v>4049</v>
      </c>
      <c r="D4456" s="6">
        <v>362</v>
      </c>
      <c r="E4456" s="6" t="s">
        <v>4123</v>
      </c>
      <c r="F4456" s="6">
        <v>14017</v>
      </c>
      <c r="G4456" s="6" t="s">
        <v>734</v>
      </c>
      <c r="H4456" s="6">
        <v>2</v>
      </c>
      <c r="I4456" s="6" t="s">
        <v>297</v>
      </c>
      <c r="J4456" s="6">
        <v>2</v>
      </c>
      <c r="K4456" s="6" t="s">
        <v>252</v>
      </c>
      <c r="L4456" s="8">
        <v>6</v>
      </c>
      <c r="M4456" s="6" t="s">
        <v>297</v>
      </c>
      <c r="N4456" s="6" t="s">
        <v>4052</v>
      </c>
      <c r="R4456" s="6" t="str">
        <f t="shared" si="69"/>
        <v>36362Xã Nam Tiến22</v>
      </c>
    </row>
    <row r="4457" spans="1:18">
      <c r="A4457" s="6">
        <v>4456</v>
      </c>
      <c r="B4457" s="6">
        <v>36</v>
      </c>
      <c r="C4457" s="6" t="s">
        <v>4049</v>
      </c>
      <c r="D4457" s="6">
        <v>362</v>
      </c>
      <c r="E4457" s="6" t="s">
        <v>4123</v>
      </c>
      <c r="F4457" s="6">
        <v>14020</v>
      </c>
      <c r="G4457" s="6" t="s">
        <v>3918</v>
      </c>
      <c r="H4457" s="6">
        <v>2</v>
      </c>
      <c r="I4457" s="6" t="s">
        <v>297</v>
      </c>
      <c r="J4457" s="6">
        <v>2</v>
      </c>
      <c r="K4457" s="6" t="s">
        <v>252</v>
      </c>
      <c r="L4457" s="8">
        <v>6</v>
      </c>
      <c r="M4457" s="6" t="s">
        <v>297</v>
      </c>
      <c r="N4457" s="6" t="s">
        <v>4052</v>
      </c>
      <c r="R4457" s="6" t="str">
        <f t="shared" si="69"/>
        <v>36362Xã Nam Hải22</v>
      </c>
    </row>
    <row r="4458" spans="1:18">
      <c r="A4458" s="6">
        <v>4457</v>
      </c>
      <c r="B4458" s="6">
        <v>36</v>
      </c>
      <c r="C4458" s="6" t="s">
        <v>4049</v>
      </c>
      <c r="D4458" s="6">
        <v>362</v>
      </c>
      <c r="E4458" s="6" t="s">
        <v>4123</v>
      </c>
      <c r="F4458" s="6">
        <v>14023</v>
      </c>
      <c r="G4458" s="6" t="s">
        <v>4130</v>
      </c>
      <c r="H4458" s="6">
        <v>2</v>
      </c>
      <c r="I4458" s="6" t="s">
        <v>297</v>
      </c>
      <c r="J4458" s="6">
        <v>2</v>
      </c>
      <c r="K4458" s="6" t="s">
        <v>252</v>
      </c>
      <c r="L4458" s="8">
        <v>6</v>
      </c>
      <c r="M4458" s="6" t="s">
        <v>297</v>
      </c>
      <c r="N4458" s="6" t="s">
        <v>4052</v>
      </c>
      <c r="R4458" s="6" t="str">
        <f t="shared" si="69"/>
        <v>36362Xã Nam Thái22</v>
      </c>
    </row>
    <row r="4459" spans="1:18">
      <c r="A4459" s="6">
        <v>4458</v>
      </c>
      <c r="B4459" s="6">
        <v>36</v>
      </c>
      <c r="C4459" s="6" t="s">
        <v>4049</v>
      </c>
      <c r="D4459" s="6">
        <v>363</v>
      </c>
      <c r="E4459" s="6" t="s">
        <v>4131</v>
      </c>
      <c r="F4459" s="6">
        <v>14026</v>
      </c>
      <c r="G4459" s="6" t="s">
        <v>4132</v>
      </c>
      <c r="H4459" s="6">
        <v>1</v>
      </c>
      <c r="I4459" s="6" t="s">
        <v>251</v>
      </c>
      <c r="J4459" s="6">
        <v>2</v>
      </c>
      <c r="K4459" s="6" t="s">
        <v>252</v>
      </c>
      <c r="L4459" s="8">
        <v>5</v>
      </c>
      <c r="M4459" s="6" t="s">
        <v>251</v>
      </c>
      <c r="N4459" s="6" t="s">
        <v>4052</v>
      </c>
      <c r="R4459" s="6" t="str">
        <f t="shared" si="69"/>
        <v>36363Thị trấn Cổ Lễ12</v>
      </c>
    </row>
    <row r="4460" spans="1:18">
      <c r="A4460" s="6">
        <v>4459</v>
      </c>
      <c r="B4460" s="6">
        <v>36</v>
      </c>
      <c r="C4460" s="6" t="s">
        <v>4049</v>
      </c>
      <c r="D4460" s="6">
        <v>363</v>
      </c>
      <c r="E4460" s="6" t="s">
        <v>4131</v>
      </c>
      <c r="F4460" s="6">
        <v>14029</v>
      </c>
      <c r="G4460" s="6" t="s">
        <v>4133</v>
      </c>
      <c r="H4460" s="6">
        <v>2</v>
      </c>
      <c r="I4460" s="6" t="s">
        <v>297</v>
      </c>
      <c r="J4460" s="6">
        <v>2</v>
      </c>
      <c r="K4460" s="6" t="s">
        <v>252</v>
      </c>
      <c r="L4460" s="8">
        <v>6</v>
      </c>
      <c r="M4460" s="6" t="s">
        <v>297</v>
      </c>
      <c r="N4460" s="6" t="s">
        <v>4052</v>
      </c>
      <c r="R4460" s="6" t="str">
        <f t="shared" si="69"/>
        <v>36363Xã Phương Định22</v>
      </c>
    </row>
    <row r="4461" spans="1:18">
      <c r="A4461" s="6">
        <v>4460</v>
      </c>
      <c r="B4461" s="6">
        <v>36</v>
      </c>
      <c r="C4461" s="6" t="s">
        <v>4049</v>
      </c>
      <c r="D4461" s="6">
        <v>363</v>
      </c>
      <c r="E4461" s="6" t="s">
        <v>4131</v>
      </c>
      <c r="F4461" s="6">
        <v>14032</v>
      </c>
      <c r="G4461" s="6" t="s">
        <v>4134</v>
      </c>
      <c r="H4461" s="6">
        <v>2</v>
      </c>
      <c r="I4461" s="6" t="s">
        <v>297</v>
      </c>
      <c r="J4461" s="6">
        <v>2</v>
      </c>
      <c r="K4461" s="6" t="s">
        <v>252</v>
      </c>
      <c r="L4461" s="8">
        <v>6</v>
      </c>
      <c r="M4461" s="6" t="s">
        <v>297</v>
      </c>
      <c r="N4461" s="6" t="s">
        <v>4052</v>
      </c>
      <c r="R4461" s="6" t="str">
        <f t="shared" si="69"/>
        <v>36363Xã Trực Chính22</v>
      </c>
    </row>
    <row r="4462" spans="1:18">
      <c r="A4462" s="6">
        <v>4461</v>
      </c>
      <c r="B4462" s="6">
        <v>36</v>
      </c>
      <c r="C4462" s="6" t="s">
        <v>4049</v>
      </c>
      <c r="D4462" s="6">
        <v>363</v>
      </c>
      <c r="E4462" s="6" t="s">
        <v>4131</v>
      </c>
      <c r="F4462" s="6">
        <v>14035</v>
      </c>
      <c r="G4462" s="6" t="s">
        <v>4135</v>
      </c>
      <c r="H4462" s="6">
        <v>2</v>
      </c>
      <c r="I4462" s="6" t="s">
        <v>297</v>
      </c>
      <c r="J4462" s="6">
        <v>2</v>
      </c>
      <c r="K4462" s="6" t="s">
        <v>252</v>
      </c>
      <c r="L4462" s="8">
        <v>6</v>
      </c>
      <c r="M4462" s="6" t="s">
        <v>297</v>
      </c>
      <c r="N4462" s="6" t="s">
        <v>4052</v>
      </c>
      <c r="R4462" s="6" t="str">
        <f t="shared" si="69"/>
        <v>36363Xã Trung Đông22</v>
      </c>
    </row>
    <row r="4463" spans="1:18">
      <c r="A4463" s="6">
        <v>4462</v>
      </c>
      <c r="B4463" s="6">
        <v>36</v>
      </c>
      <c r="C4463" s="6" t="s">
        <v>4049</v>
      </c>
      <c r="D4463" s="6">
        <v>363</v>
      </c>
      <c r="E4463" s="6" t="s">
        <v>4131</v>
      </c>
      <c r="F4463" s="6">
        <v>14038</v>
      </c>
      <c r="G4463" s="6" t="s">
        <v>4136</v>
      </c>
      <c r="H4463" s="6">
        <v>2</v>
      </c>
      <c r="I4463" s="6" t="s">
        <v>297</v>
      </c>
      <c r="J4463" s="6">
        <v>2</v>
      </c>
      <c r="K4463" s="6" t="s">
        <v>252</v>
      </c>
      <c r="L4463" s="8">
        <v>6</v>
      </c>
      <c r="M4463" s="6" t="s">
        <v>297</v>
      </c>
      <c r="N4463" s="6" t="s">
        <v>4052</v>
      </c>
      <c r="R4463" s="6" t="str">
        <f t="shared" si="69"/>
        <v>36363Xã Liêm Hải22</v>
      </c>
    </row>
    <row r="4464" spans="1:18">
      <c r="A4464" s="6">
        <v>4463</v>
      </c>
      <c r="B4464" s="6">
        <v>36</v>
      </c>
      <c r="C4464" s="6" t="s">
        <v>4049</v>
      </c>
      <c r="D4464" s="6">
        <v>363</v>
      </c>
      <c r="E4464" s="6" t="s">
        <v>4131</v>
      </c>
      <c r="F4464" s="6">
        <v>14041</v>
      </c>
      <c r="G4464" s="6" t="s">
        <v>4137</v>
      </c>
      <c r="H4464" s="6">
        <v>2</v>
      </c>
      <c r="I4464" s="6" t="s">
        <v>297</v>
      </c>
      <c r="J4464" s="6">
        <v>2</v>
      </c>
      <c r="K4464" s="6" t="s">
        <v>252</v>
      </c>
      <c r="L4464" s="8">
        <v>6</v>
      </c>
      <c r="M4464" s="6" t="s">
        <v>297</v>
      </c>
      <c r="N4464" s="6" t="s">
        <v>4052</v>
      </c>
      <c r="R4464" s="6" t="str">
        <f t="shared" si="69"/>
        <v>36363Xã Trực Tuấn22</v>
      </c>
    </row>
    <row r="4465" spans="1:18">
      <c r="A4465" s="6">
        <v>4464</v>
      </c>
      <c r="B4465" s="6">
        <v>36</v>
      </c>
      <c r="C4465" s="6" t="s">
        <v>4049</v>
      </c>
      <c r="D4465" s="6">
        <v>363</v>
      </c>
      <c r="E4465" s="6" t="s">
        <v>4131</v>
      </c>
      <c r="F4465" s="6">
        <v>14044</v>
      </c>
      <c r="G4465" s="6" t="s">
        <v>397</v>
      </c>
      <c r="H4465" s="6">
        <v>2</v>
      </c>
      <c r="I4465" s="6" t="s">
        <v>297</v>
      </c>
      <c r="J4465" s="6">
        <v>2</v>
      </c>
      <c r="K4465" s="6" t="s">
        <v>252</v>
      </c>
      <c r="L4465" s="8">
        <v>6</v>
      </c>
      <c r="M4465" s="6" t="s">
        <v>297</v>
      </c>
      <c r="N4465" s="6" t="s">
        <v>4052</v>
      </c>
      <c r="R4465" s="6" t="str">
        <f t="shared" si="69"/>
        <v>36363Xã Việt Hùng22</v>
      </c>
    </row>
    <row r="4466" spans="1:18">
      <c r="A4466" s="6">
        <v>4465</v>
      </c>
      <c r="B4466" s="6">
        <v>36</v>
      </c>
      <c r="C4466" s="6" t="s">
        <v>4049</v>
      </c>
      <c r="D4466" s="6">
        <v>363</v>
      </c>
      <c r="E4466" s="6" t="s">
        <v>4131</v>
      </c>
      <c r="F4466" s="6">
        <v>14047</v>
      </c>
      <c r="G4466" s="6" t="s">
        <v>4138</v>
      </c>
      <c r="H4466" s="6">
        <v>2</v>
      </c>
      <c r="I4466" s="6" t="s">
        <v>297</v>
      </c>
      <c r="J4466" s="6">
        <v>2</v>
      </c>
      <c r="K4466" s="6" t="s">
        <v>252</v>
      </c>
      <c r="L4466" s="8">
        <v>6</v>
      </c>
      <c r="M4466" s="6" t="s">
        <v>297</v>
      </c>
      <c r="N4466" s="6" t="s">
        <v>4052</v>
      </c>
      <c r="R4466" s="6" t="str">
        <f t="shared" si="69"/>
        <v>36363Xã Trực Đạo22</v>
      </c>
    </row>
    <row r="4467" spans="1:18">
      <c r="A4467" s="6">
        <v>4466</v>
      </c>
      <c r="B4467" s="6">
        <v>36</v>
      </c>
      <c r="C4467" s="6" t="s">
        <v>4049</v>
      </c>
      <c r="D4467" s="6">
        <v>363</v>
      </c>
      <c r="E4467" s="6" t="s">
        <v>4131</v>
      </c>
      <c r="F4467" s="6">
        <v>14050</v>
      </c>
      <c r="G4467" s="6" t="s">
        <v>4139</v>
      </c>
      <c r="H4467" s="6">
        <v>2</v>
      </c>
      <c r="I4467" s="6" t="s">
        <v>297</v>
      </c>
      <c r="J4467" s="6">
        <v>2</v>
      </c>
      <c r="K4467" s="6" t="s">
        <v>252</v>
      </c>
      <c r="L4467" s="8">
        <v>6</v>
      </c>
      <c r="M4467" s="6" t="s">
        <v>297</v>
      </c>
      <c r="N4467" s="6" t="s">
        <v>4052</v>
      </c>
      <c r="R4467" s="6" t="str">
        <f t="shared" si="69"/>
        <v>36363Xã Trực Hưng22</v>
      </c>
    </row>
    <row r="4468" spans="1:18">
      <c r="A4468" s="6">
        <v>4467</v>
      </c>
      <c r="B4468" s="6">
        <v>36</v>
      </c>
      <c r="C4468" s="6" t="s">
        <v>4049</v>
      </c>
      <c r="D4468" s="6">
        <v>363</v>
      </c>
      <c r="E4468" s="6" t="s">
        <v>4131</v>
      </c>
      <c r="F4468" s="6">
        <v>14053</v>
      </c>
      <c r="G4468" s="6" t="s">
        <v>4140</v>
      </c>
      <c r="H4468" s="6">
        <v>2</v>
      </c>
      <c r="I4468" s="6" t="s">
        <v>297</v>
      </c>
      <c r="J4468" s="6">
        <v>2</v>
      </c>
      <c r="K4468" s="6" t="s">
        <v>252</v>
      </c>
      <c r="L4468" s="8">
        <v>6</v>
      </c>
      <c r="M4468" s="6" t="s">
        <v>297</v>
      </c>
      <c r="N4468" s="6" t="s">
        <v>4052</v>
      </c>
      <c r="R4468" s="6" t="str">
        <f t="shared" si="69"/>
        <v>36363Xã Trực Nội22</v>
      </c>
    </row>
    <row r="4469" spans="1:18">
      <c r="A4469" s="6">
        <v>4468</v>
      </c>
      <c r="B4469" s="6">
        <v>36</v>
      </c>
      <c r="C4469" s="6" t="s">
        <v>4049</v>
      </c>
      <c r="D4469" s="6">
        <v>363</v>
      </c>
      <c r="E4469" s="6" t="s">
        <v>4131</v>
      </c>
      <c r="F4469" s="6">
        <v>14056</v>
      </c>
      <c r="G4469" s="6" t="s">
        <v>4141</v>
      </c>
      <c r="H4469" s="6">
        <v>1</v>
      </c>
      <c r="I4469" s="6" t="s">
        <v>251</v>
      </c>
      <c r="J4469" s="6">
        <v>2</v>
      </c>
      <c r="K4469" s="6" t="s">
        <v>252</v>
      </c>
      <c r="L4469" s="8">
        <v>5</v>
      </c>
      <c r="M4469" s="6" t="s">
        <v>251</v>
      </c>
      <c r="N4469" s="6" t="s">
        <v>4052</v>
      </c>
      <c r="R4469" s="6" t="str">
        <f t="shared" si="69"/>
        <v>36363Thị trấn Cát Thành12</v>
      </c>
    </row>
    <row r="4470" spans="1:18">
      <c r="A4470" s="6">
        <v>4469</v>
      </c>
      <c r="B4470" s="6">
        <v>36</v>
      </c>
      <c r="C4470" s="6" t="s">
        <v>4049</v>
      </c>
      <c r="D4470" s="6">
        <v>363</v>
      </c>
      <c r="E4470" s="6" t="s">
        <v>4131</v>
      </c>
      <c r="F4470" s="6">
        <v>14059</v>
      </c>
      <c r="G4470" s="6" t="s">
        <v>4142</v>
      </c>
      <c r="H4470" s="6">
        <v>2</v>
      </c>
      <c r="I4470" s="6" t="s">
        <v>297</v>
      </c>
      <c r="J4470" s="6">
        <v>2</v>
      </c>
      <c r="K4470" s="6" t="s">
        <v>252</v>
      </c>
      <c r="L4470" s="8">
        <v>6</v>
      </c>
      <c r="M4470" s="6" t="s">
        <v>297</v>
      </c>
      <c r="N4470" s="6" t="s">
        <v>4052</v>
      </c>
      <c r="R4470" s="6" t="str">
        <f t="shared" si="69"/>
        <v>36363Xã Trực Thanh22</v>
      </c>
    </row>
    <row r="4471" spans="1:18">
      <c r="A4471" s="6">
        <v>4470</v>
      </c>
      <c r="B4471" s="6">
        <v>36</v>
      </c>
      <c r="C4471" s="6" t="s">
        <v>4049</v>
      </c>
      <c r="D4471" s="6">
        <v>363</v>
      </c>
      <c r="E4471" s="6" t="s">
        <v>4131</v>
      </c>
      <c r="F4471" s="6">
        <v>14062</v>
      </c>
      <c r="G4471" s="6" t="s">
        <v>4143</v>
      </c>
      <c r="H4471" s="6">
        <v>2</v>
      </c>
      <c r="I4471" s="6" t="s">
        <v>297</v>
      </c>
      <c r="J4471" s="6">
        <v>2</v>
      </c>
      <c r="K4471" s="6" t="s">
        <v>252</v>
      </c>
      <c r="L4471" s="8">
        <v>6</v>
      </c>
      <c r="M4471" s="6" t="s">
        <v>297</v>
      </c>
      <c r="N4471" s="6" t="s">
        <v>4052</v>
      </c>
      <c r="R4471" s="6" t="str">
        <f t="shared" si="69"/>
        <v>36363Xã Trực Khang22</v>
      </c>
    </row>
    <row r="4472" spans="1:18">
      <c r="A4472" s="6">
        <v>4471</v>
      </c>
      <c r="B4472" s="6">
        <v>36</v>
      </c>
      <c r="C4472" s="6" t="s">
        <v>4049</v>
      </c>
      <c r="D4472" s="6">
        <v>363</v>
      </c>
      <c r="E4472" s="6" t="s">
        <v>4131</v>
      </c>
      <c r="F4472" s="6">
        <v>14065</v>
      </c>
      <c r="G4472" s="6" t="s">
        <v>4144</v>
      </c>
      <c r="H4472" s="6">
        <v>2</v>
      </c>
      <c r="I4472" s="6" t="s">
        <v>297</v>
      </c>
      <c r="J4472" s="6">
        <v>2</v>
      </c>
      <c r="K4472" s="6" t="s">
        <v>252</v>
      </c>
      <c r="L4472" s="8">
        <v>6</v>
      </c>
      <c r="M4472" s="6" t="s">
        <v>297</v>
      </c>
      <c r="N4472" s="6" t="s">
        <v>4052</v>
      </c>
      <c r="R4472" s="6" t="str">
        <f t="shared" si="69"/>
        <v>36363Xã Trực Thuận22</v>
      </c>
    </row>
    <row r="4473" spans="1:18">
      <c r="A4473" s="6">
        <v>4472</v>
      </c>
      <c r="B4473" s="6">
        <v>36</v>
      </c>
      <c r="C4473" s="6" t="s">
        <v>4049</v>
      </c>
      <c r="D4473" s="6">
        <v>363</v>
      </c>
      <c r="E4473" s="6" t="s">
        <v>4131</v>
      </c>
      <c r="F4473" s="6">
        <v>14068</v>
      </c>
      <c r="G4473" s="6" t="s">
        <v>4145</v>
      </c>
      <c r="H4473" s="6">
        <v>2</v>
      </c>
      <c r="I4473" s="6" t="s">
        <v>297</v>
      </c>
      <c r="J4473" s="6">
        <v>2</v>
      </c>
      <c r="K4473" s="6" t="s">
        <v>252</v>
      </c>
      <c r="L4473" s="8">
        <v>6</v>
      </c>
      <c r="M4473" s="6" t="s">
        <v>297</v>
      </c>
      <c r="N4473" s="6" t="s">
        <v>4052</v>
      </c>
      <c r="R4473" s="6" t="str">
        <f t="shared" si="69"/>
        <v>36363Xã Trực Mỹ22</v>
      </c>
    </row>
    <row r="4474" spans="1:18">
      <c r="A4474" s="6">
        <v>4473</v>
      </c>
      <c r="B4474" s="6">
        <v>36</v>
      </c>
      <c r="C4474" s="6" t="s">
        <v>4049</v>
      </c>
      <c r="D4474" s="6">
        <v>363</v>
      </c>
      <c r="E4474" s="6" t="s">
        <v>4131</v>
      </c>
      <c r="F4474" s="6">
        <v>14071</v>
      </c>
      <c r="G4474" s="6" t="s">
        <v>4146</v>
      </c>
      <c r="H4474" s="6">
        <v>2</v>
      </c>
      <c r="I4474" s="6" t="s">
        <v>297</v>
      </c>
      <c r="J4474" s="6">
        <v>2</v>
      </c>
      <c r="K4474" s="6" t="s">
        <v>252</v>
      </c>
      <c r="L4474" s="8">
        <v>6</v>
      </c>
      <c r="M4474" s="6" t="s">
        <v>297</v>
      </c>
      <c r="N4474" s="6" t="s">
        <v>4052</v>
      </c>
      <c r="R4474" s="6" t="str">
        <f t="shared" si="69"/>
        <v>36363Xã Trực Đại22</v>
      </c>
    </row>
    <row r="4475" spans="1:18">
      <c r="A4475" s="6">
        <v>4474</v>
      </c>
      <c r="B4475" s="6">
        <v>36</v>
      </c>
      <c r="C4475" s="6" t="s">
        <v>4049</v>
      </c>
      <c r="D4475" s="6">
        <v>363</v>
      </c>
      <c r="E4475" s="6" t="s">
        <v>4131</v>
      </c>
      <c r="F4475" s="6">
        <v>14074</v>
      </c>
      <c r="G4475" s="6" t="s">
        <v>4147</v>
      </c>
      <c r="H4475" s="6">
        <v>2</v>
      </c>
      <c r="I4475" s="6" t="s">
        <v>297</v>
      </c>
      <c r="J4475" s="6">
        <v>2</v>
      </c>
      <c r="K4475" s="6" t="s">
        <v>252</v>
      </c>
      <c r="L4475" s="8">
        <v>6</v>
      </c>
      <c r="M4475" s="6" t="s">
        <v>297</v>
      </c>
      <c r="N4475" s="6" t="s">
        <v>4052</v>
      </c>
      <c r="R4475" s="6" t="str">
        <f t="shared" si="69"/>
        <v>36363Xã Trực Cường22</v>
      </c>
    </row>
    <row r="4476" spans="1:18">
      <c r="A4476" s="6">
        <v>4475</v>
      </c>
      <c r="B4476" s="6">
        <v>36</v>
      </c>
      <c r="C4476" s="6" t="s">
        <v>4049</v>
      </c>
      <c r="D4476" s="6">
        <v>363</v>
      </c>
      <c r="E4476" s="6" t="s">
        <v>4131</v>
      </c>
      <c r="F4476" s="6">
        <v>14077</v>
      </c>
      <c r="G4476" s="6" t="s">
        <v>4148</v>
      </c>
      <c r="H4476" s="6">
        <v>1</v>
      </c>
      <c r="I4476" s="6" t="s">
        <v>251</v>
      </c>
      <c r="J4476" s="6">
        <v>2</v>
      </c>
      <c r="K4476" s="6" t="s">
        <v>252</v>
      </c>
      <c r="L4476" s="8">
        <v>5</v>
      </c>
      <c r="M4476" s="6" t="s">
        <v>251</v>
      </c>
      <c r="N4476" s="6" t="s">
        <v>4052</v>
      </c>
      <c r="R4476" s="6" t="str">
        <f t="shared" si="69"/>
        <v>36363Thị trấn Ninh Cường12</v>
      </c>
    </row>
    <row r="4477" spans="1:18">
      <c r="A4477" s="6">
        <v>4476</v>
      </c>
      <c r="B4477" s="6">
        <v>36</v>
      </c>
      <c r="C4477" s="6" t="s">
        <v>4049</v>
      </c>
      <c r="D4477" s="6">
        <v>363</v>
      </c>
      <c r="E4477" s="6" t="s">
        <v>4131</v>
      </c>
      <c r="F4477" s="6">
        <v>14080</v>
      </c>
      <c r="G4477" s="6" t="s">
        <v>4149</v>
      </c>
      <c r="H4477" s="6">
        <v>2</v>
      </c>
      <c r="I4477" s="6" t="s">
        <v>297</v>
      </c>
      <c r="J4477" s="6">
        <v>2</v>
      </c>
      <c r="K4477" s="6" t="s">
        <v>252</v>
      </c>
      <c r="L4477" s="8">
        <v>6</v>
      </c>
      <c r="M4477" s="6" t="s">
        <v>297</v>
      </c>
      <c r="N4477" s="6" t="s">
        <v>4052</v>
      </c>
      <c r="R4477" s="6" t="str">
        <f t="shared" si="69"/>
        <v>36363Xã Trực Thái22</v>
      </c>
    </row>
    <row r="4478" spans="1:18">
      <c r="A4478" s="6">
        <v>4477</v>
      </c>
      <c r="B4478" s="6">
        <v>36</v>
      </c>
      <c r="C4478" s="6" t="s">
        <v>4049</v>
      </c>
      <c r="D4478" s="6">
        <v>363</v>
      </c>
      <c r="E4478" s="6" t="s">
        <v>4131</v>
      </c>
      <c r="F4478" s="6">
        <v>14083</v>
      </c>
      <c r="G4478" s="6" t="s">
        <v>4150</v>
      </c>
      <c r="H4478" s="6">
        <v>2</v>
      </c>
      <c r="I4478" s="6" t="s">
        <v>297</v>
      </c>
      <c r="J4478" s="6">
        <v>2</v>
      </c>
      <c r="K4478" s="6" t="s">
        <v>252</v>
      </c>
      <c r="L4478" s="8">
        <v>6</v>
      </c>
      <c r="M4478" s="6" t="s">
        <v>297</v>
      </c>
      <c r="N4478" s="6" t="s">
        <v>4052</v>
      </c>
      <c r="R4478" s="6" t="str">
        <f t="shared" si="69"/>
        <v>36363Xã Trực Hùng22</v>
      </c>
    </row>
    <row r="4479" spans="1:18">
      <c r="A4479" s="6">
        <v>4478</v>
      </c>
      <c r="B4479" s="6">
        <v>36</v>
      </c>
      <c r="C4479" s="6" t="s">
        <v>4049</v>
      </c>
      <c r="D4479" s="6">
        <v>363</v>
      </c>
      <c r="E4479" s="6" t="s">
        <v>4131</v>
      </c>
      <c r="F4479" s="6">
        <v>14086</v>
      </c>
      <c r="G4479" s="6" t="s">
        <v>4151</v>
      </c>
      <c r="H4479" s="6">
        <v>2</v>
      </c>
      <c r="I4479" s="6" t="s">
        <v>297</v>
      </c>
      <c r="J4479" s="6">
        <v>2</v>
      </c>
      <c r="K4479" s="6" t="s">
        <v>252</v>
      </c>
      <c r="L4479" s="8">
        <v>6</v>
      </c>
      <c r="M4479" s="6" t="s">
        <v>297</v>
      </c>
      <c r="N4479" s="6" t="s">
        <v>4052</v>
      </c>
      <c r="R4479" s="6" t="str">
        <f t="shared" si="69"/>
        <v>36363Xã Trực Thắng22</v>
      </c>
    </row>
    <row r="4480" spans="1:18">
      <c r="A4480" s="6">
        <v>4479</v>
      </c>
      <c r="B4480" s="6">
        <v>36</v>
      </c>
      <c r="C4480" s="6" t="s">
        <v>4049</v>
      </c>
      <c r="D4480" s="6">
        <v>364</v>
      </c>
      <c r="E4480" s="6" t="s">
        <v>4152</v>
      </c>
      <c r="F4480" s="6">
        <v>14089</v>
      </c>
      <c r="G4480" s="6" t="s">
        <v>4153</v>
      </c>
      <c r="H4480" s="6">
        <v>1</v>
      </c>
      <c r="I4480" s="6" t="s">
        <v>251</v>
      </c>
      <c r="J4480" s="6">
        <v>2</v>
      </c>
      <c r="K4480" s="6" t="s">
        <v>252</v>
      </c>
      <c r="L4480" s="8">
        <v>5</v>
      </c>
      <c r="M4480" s="6" t="s">
        <v>251</v>
      </c>
      <c r="N4480" s="6" t="s">
        <v>4052</v>
      </c>
      <c r="R4480" s="6" t="str">
        <f t="shared" si="69"/>
        <v>36364Thị trấn Xuân Trường12</v>
      </c>
    </row>
    <row r="4481" spans="1:18">
      <c r="A4481" s="6">
        <v>4480</v>
      </c>
      <c r="B4481" s="6">
        <v>36</v>
      </c>
      <c r="C4481" s="6" t="s">
        <v>4049</v>
      </c>
      <c r="D4481" s="6">
        <v>364</v>
      </c>
      <c r="E4481" s="6" t="s">
        <v>4152</v>
      </c>
      <c r="F4481" s="6">
        <v>14092</v>
      </c>
      <c r="G4481" s="6" t="s">
        <v>4154</v>
      </c>
      <c r="H4481" s="6">
        <v>2</v>
      </c>
      <c r="I4481" s="6" t="s">
        <v>297</v>
      </c>
      <c r="J4481" s="6">
        <v>2</v>
      </c>
      <c r="K4481" s="6" t="s">
        <v>252</v>
      </c>
      <c r="L4481" s="8">
        <v>6</v>
      </c>
      <c r="M4481" s="6" t="s">
        <v>297</v>
      </c>
      <c r="N4481" s="6" t="s">
        <v>4052</v>
      </c>
      <c r="R4481" s="6" t="str">
        <f t="shared" si="69"/>
        <v>36364Xã Xuân Châu22</v>
      </c>
    </row>
    <row r="4482" spans="1:18">
      <c r="A4482" s="6">
        <v>4481</v>
      </c>
      <c r="B4482" s="6">
        <v>36</v>
      </c>
      <c r="C4482" s="6" t="s">
        <v>4049</v>
      </c>
      <c r="D4482" s="6">
        <v>364</v>
      </c>
      <c r="E4482" s="6" t="s">
        <v>4152</v>
      </c>
      <c r="F4482" s="6">
        <v>14095</v>
      </c>
      <c r="G4482" s="6" t="s">
        <v>4155</v>
      </c>
      <c r="H4482" s="6">
        <v>2</v>
      </c>
      <c r="I4482" s="6" t="s">
        <v>297</v>
      </c>
      <c r="J4482" s="6">
        <v>2</v>
      </c>
      <c r="K4482" s="6" t="s">
        <v>252</v>
      </c>
      <c r="L4482" s="8">
        <v>6</v>
      </c>
      <c r="M4482" s="6" t="s">
        <v>297</v>
      </c>
      <c r="N4482" s="6" t="s">
        <v>4052</v>
      </c>
      <c r="R4482" s="6" t="str">
        <f t="shared" si="69"/>
        <v>36364Xã Xuân Hồng22</v>
      </c>
    </row>
    <row r="4483" spans="1:18">
      <c r="A4483" s="6">
        <v>4482</v>
      </c>
      <c r="B4483" s="6">
        <v>36</v>
      </c>
      <c r="C4483" s="6" t="s">
        <v>4049</v>
      </c>
      <c r="D4483" s="6">
        <v>364</v>
      </c>
      <c r="E4483" s="6" t="s">
        <v>4152</v>
      </c>
      <c r="F4483" s="6">
        <v>14098</v>
      </c>
      <c r="G4483" s="6" t="s">
        <v>4156</v>
      </c>
      <c r="H4483" s="6">
        <v>2</v>
      </c>
      <c r="I4483" s="6" t="s">
        <v>297</v>
      </c>
      <c r="J4483" s="6">
        <v>2</v>
      </c>
      <c r="K4483" s="6" t="s">
        <v>252</v>
      </c>
      <c r="L4483" s="8">
        <v>6</v>
      </c>
      <c r="M4483" s="6" t="s">
        <v>297</v>
      </c>
      <c r="N4483" s="6" t="s">
        <v>4052</v>
      </c>
      <c r="R4483" s="6" t="str">
        <f t="shared" ref="R4483:R4546" si="70">CONCATENATE(B4483,D4483,G4483,H4483,J4483)</f>
        <v>36364Xã Xuân Thành22</v>
      </c>
    </row>
    <row r="4484" spans="1:18">
      <c r="A4484" s="6">
        <v>4483</v>
      </c>
      <c r="B4484" s="6">
        <v>36</v>
      </c>
      <c r="C4484" s="6" t="s">
        <v>4049</v>
      </c>
      <c r="D4484" s="6">
        <v>364</v>
      </c>
      <c r="E4484" s="6" t="s">
        <v>4152</v>
      </c>
      <c r="F4484" s="6">
        <v>14101</v>
      </c>
      <c r="G4484" s="6" t="s">
        <v>1504</v>
      </c>
      <c r="H4484" s="6">
        <v>2</v>
      </c>
      <c r="I4484" s="6" t="s">
        <v>297</v>
      </c>
      <c r="J4484" s="6">
        <v>2</v>
      </c>
      <c r="K4484" s="6" t="s">
        <v>252</v>
      </c>
      <c r="L4484" s="8">
        <v>6</v>
      </c>
      <c r="M4484" s="6" t="s">
        <v>297</v>
      </c>
      <c r="N4484" s="6" t="s">
        <v>4052</v>
      </c>
      <c r="R4484" s="6" t="str">
        <f t="shared" si="70"/>
        <v>36364Xã Xuân Thượng22</v>
      </c>
    </row>
    <row r="4485" spans="1:18">
      <c r="A4485" s="6">
        <v>4484</v>
      </c>
      <c r="B4485" s="6">
        <v>36</v>
      </c>
      <c r="C4485" s="6" t="s">
        <v>4049</v>
      </c>
      <c r="D4485" s="6">
        <v>364</v>
      </c>
      <c r="E4485" s="6" t="s">
        <v>4152</v>
      </c>
      <c r="F4485" s="6">
        <v>14104</v>
      </c>
      <c r="G4485" s="6" t="s">
        <v>4157</v>
      </c>
      <c r="H4485" s="6">
        <v>2</v>
      </c>
      <c r="I4485" s="6" t="s">
        <v>297</v>
      </c>
      <c r="J4485" s="6">
        <v>2</v>
      </c>
      <c r="K4485" s="6" t="s">
        <v>252</v>
      </c>
      <c r="L4485" s="8">
        <v>6</v>
      </c>
      <c r="M4485" s="6" t="s">
        <v>297</v>
      </c>
      <c r="N4485" s="6" t="s">
        <v>4052</v>
      </c>
      <c r="R4485" s="6" t="str">
        <f t="shared" si="70"/>
        <v>36364Xã Xuân Phong22</v>
      </c>
    </row>
    <row r="4486" spans="1:18">
      <c r="A4486" s="6">
        <v>4485</v>
      </c>
      <c r="B4486" s="6">
        <v>36</v>
      </c>
      <c r="C4486" s="6" t="s">
        <v>4049</v>
      </c>
      <c r="D4486" s="6">
        <v>364</v>
      </c>
      <c r="E4486" s="6" t="s">
        <v>4152</v>
      </c>
      <c r="F4486" s="6">
        <v>14107</v>
      </c>
      <c r="G4486" s="6" t="s">
        <v>3112</v>
      </c>
      <c r="H4486" s="6">
        <v>2</v>
      </c>
      <c r="I4486" s="6" t="s">
        <v>297</v>
      </c>
      <c r="J4486" s="6">
        <v>2</v>
      </c>
      <c r="K4486" s="6" t="s">
        <v>252</v>
      </c>
      <c r="L4486" s="8">
        <v>6</v>
      </c>
      <c r="M4486" s="6" t="s">
        <v>297</v>
      </c>
      <c r="N4486" s="6" t="s">
        <v>4052</v>
      </c>
      <c r="R4486" s="6" t="str">
        <f t="shared" si="70"/>
        <v>36364Xã Xuân Đài22</v>
      </c>
    </row>
    <row r="4487" spans="1:18">
      <c r="A4487" s="6">
        <v>4486</v>
      </c>
      <c r="B4487" s="6">
        <v>36</v>
      </c>
      <c r="C4487" s="6" t="s">
        <v>4049</v>
      </c>
      <c r="D4487" s="6">
        <v>364</v>
      </c>
      <c r="E4487" s="6" t="s">
        <v>4152</v>
      </c>
      <c r="F4487" s="6">
        <v>14110</v>
      </c>
      <c r="G4487" s="6" t="s">
        <v>4158</v>
      </c>
      <c r="H4487" s="6">
        <v>2</v>
      </c>
      <c r="I4487" s="6" t="s">
        <v>297</v>
      </c>
      <c r="J4487" s="6">
        <v>2</v>
      </c>
      <c r="K4487" s="6" t="s">
        <v>252</v>
      </c>
      <c r="L4487" s="8">
        <v>6</v>
      </c>
      <c r="M4487" s="6" t="s">
        <v>297</v>
      </c>
      <c r="N4487" s="6" t="s">
        <v>4052</v>
      </c>
      <c r="R4487" s="6" t="str">
        <f t="shared" si="70"/>
        <v>36364Xã Xuân Tân22</v>
      </c>
    </row>
    <row r="4488" spans="1:18">
      <c r="A4488" s="6">
        <v>4487</v>
      </c>
      <c r="B4488" s="6">
        <v>36</v>
      </c>
      <c r="C4488" s="6" t="s">
        <v>4049</v>
      </c>
      <c r="D4488" s="6">
        <v>364</v>
      </c>
      <c r="E4488" s="6" t="s">
        <v>4152</v>
      </c>
      <c r="F4488" s="6">
        <v>14113</v>
      </c>
      <c r="G4488" s="6" t="s">
        <v>2209</v>
      </c>
      <c r="H4488" s="6">
        <v>2</v>
      </c>
      <c r="I4488" s="6" t="s">
        <v>297</v>
      </c>
      <c r="J4488" s="6">
        <v>2</v>
      </c>
      <c r="K4488" s="6" t="s">
        <v>252</v>
      </c>
      <c r="L4488" s="8">
        <v>6</v>
      </c>
      <c r="M4488" s="6" t="s">
        <v>297</v>
      </c>
      <c r="N4488" s="6" t="s">
        <v>4052</v>
      </c>
      <c r="R4488" s="6" t="str">
        <f t="shared" si="70"/>
        <v>36364Xã Xuân Thủy22</v>
      </c>
    </row>
    <row r="4489" spans="1:18">
      <c r="A4489" s="6">
        <v>4488</v>
      </c>
      <c r="B4489" s="6">
        <v>36</v>
      </c>
      <c r="C4489" s="6" t="s">
        <v>4049</v>
      </c>
      <c r="D4489" s="6">
        <v>364</v>
      </c>
      <c r="E4489" s="6" t="s">
        <v>4152</v>
      </c>
      <c r="F4489" s="6">
        <v>14116</v>
      </c>
      <c r="G4489" s="6" t="s">
        <v>4159</v>
      </c>
      <c r="H4489" s="6">
        <v>2</v>
      </c>
      <c r="I4489" s="6" t="s">
        <v>297</v>
      </c>
      <c r="J4489" s="6">
        <v>2</v>
      </c>
      <c r="K4489" s="6" t="s">
        <v>252</v>
      </c>
      <c r="L4489" s="8">
        <v>6</v>
      </c>
      <c r="M4489" s="6" t="s">
        <v>297</v>
      </c>
      <c r="N4489" s="6" t="s">
        <v>4052</v>
      </c>
      <c r="R4489" s="6" t="str">
        <f t="shared" si="70"/>
        <v>36364Xã Xuân Ngọc22</v>
      </c>
    </row>
    <row r="4490" spans="1:18">
      <c r="A4490" s="6">
        <v>4489</v>
      </c>
      <c r="B4490" s="6">
        <v>36</v>
      </c>
      <c r="C4490" s="6" t="s">
        <v>4049</v>
      </c>
      <c r="D4490" s="6">
        <v>364</v>
      </c>
      <c r="E4490" s="6" t="s">
        <v>4152</v>
      </c>
      <c r="F4490" s="6">
        <v>14119</v>
      </c>
      <c r="G4490" s="6" t="s">
        <v>4160</v>
      </c>
      <c r="H4490" s="6">
        <v>2</v>
      </c>
      <c r="I4490" s="6" t="s">
        <v>297</v>
      </c>
      <c r="J4490" s="6">
        <v>2</v>
      </c>
      <c r="K4490" s="6" t="s">
        <v>252</v>
      </c>
      <c r="L4490" s="8">
        <v>6</v>
      </c>
      <c r="M4490" s="6" t="s">
        <v>297</v>
      </c>
      <c r="N4490" s="6" t="s">
        <v>4052</v>
      </c>
      <c r="R4490" s="6" t="str">
        <f t="shared" si="70"/>
        <v>36364Xã Xuân Bắc22</v>
      </c>
    </row>
    <row r="4491" spans="1:18">
      <c r="A4491" s="6">
        <v>4490</v>
      </c>
      <c r="B4491" s="6">
        <v>36</v>
      </c>
      <c r="C4491" s="6" t="s">
        <v>4049</v>
      </c>
      <c r="D4491" s="6">
        <v>364</v>
      </c>
      <c r="E4491" s="6" t="s">
        <v>4152</v>
      </c>
      <c r="F4491" s="6">
        <v>14122</v>
      </c>
      <c r="G4491" s="6" t="s">
        <v>2441</v>
      </c>
      <c r="H4491" s="6">
        <v>2</v>
      </c>
      <c r="I4491" s="6" t="s">
        <v>297</v>
      </c>
      <c r="J4491" s="6">
        <v>2</v>
      </c>
      <c r="K4491" s="6" t="s">
        <v>252</v>
      </c>
      <c r="L4491" s="8">
        <v>6</v>
      </c>
      <c r="M4491" s="6" t="s">
        <v>297</v>
      </c>
      <c r="N4491" s="6" t="s">
        <v>4052</v>
      </c>
      <c r="R4491" s="6" t="str">
        <f t="shared" si="70"/>
        <v>36364Xã Xuân Phương22</v>
      </c>
    </row>
    <row r="4492" spans="1:18">
      <c r="A4492" s="6">
        <v>4491</v>
      </c>
      <c r="B4492" s="6">
        <v>36</v>
      </c>
      <c r="C4492" s="6" t="s">
        <v>4049</v>
      </c>
      <c r="D4492" s="6">
        <v>364</v>
      </c>
      <c r="E4492" s="6" t="s">
        <v>4152</v>
      </c>
      <c r="F4492" s="6">
        <v>14125</v>
      </c>
      <c r="G4492" s="6" t="s">
        <v>4161</v>
      </c>
      <c r="H4492" s="6">
        <v>2</v>
      </c>
      <c r="I4492" s="6" t="s">
        <v>297</v>
      </c>
      <c r="J4492" s="6">
        <v>2</v>
      </c>
      <c r="K4492" s="6" t="s">
        <v>252</v>
      </c>
      <c r="L4492" s="8">
        <v>6</v>
      </c>
      <c r="M4492" s="6" t="s">
        <v>297</v>
      </c>
      <c r="N4492" s="6" t="s">
        <v>4052</v>
      </c>
      <c r="R4492" s="6" t="str">
        <f t="shared" si="70"/>
        <v>36364Xã Thọ Nghiệp22</v>
      </c>
    </row>
    <row r="4493" spans="1:18">
      <c r="A4493" s="6">
        <v>4492</v>
      </c>
      <c r="B4493" s="6">
        <v>36</v>
      </c>
      <c r="C4493" s="6" t="s">
        <v>4049</v>
      </c>
      <c r="D4493" s="6">
        <v>364</v>
      </c>
      <c r="E4493" s="6" t="s">
        <v>4152</v>
      </c>
      <c r="F4493" s="6">
        <v>14128</v>
      </c>
      <c r="G4493" s="6" t="s">
        <v>2881</v>
      </c>
      <c r="H4493" s="6">
        <v>2</v>
      </c>
      <c r="I4493" s="6" t="s">
        <v>297</v>
      </c>
      <c r="J4493" s="6">
        <v>2</v>
      </c>
      <c r="K4493" s="6" t="s">
        <v>252</v>
      </c>
      <c r="L4493" s="8">
        <v>6</v>
      </c>
      <c r="M4493" s="6" t="s">
        <v>297</v>
      </c>
      <c r="N4493" s="6" t="s">
        <v>4052</v>
      </c>
      <c r="R4493" s="6" t="str">
        <f t="shared" si="70"/>
        <v>36364Xã Xuân Phú22</v>
      </c>
    </row>
    <row r="4494" spans="1:18">
      <c r="A4494" s="6">
        <v>4493</v>
      </c>
      <c r="B4494" s="6">
        <v>36</v>
      </c>
      <c r="C4494" s="6" t="s">
        <v>4049</v>
      </c>
      <c r="D4494" s="6">
        <v>364</v>
      </c>
      <c r="E4494" s="6" t="s">
        <v>4152</v>
      </c>
      <c r="F4494" s="6">
        <v>14131</v>
      </c>
      <c r="G4494" s="6" t="s">
        <v>4162</v>
      </c>
      <c r="H4494" s="6">
        <v>2</v>
      </c>
      <c r="I4494" s="6" t="s">
        <v>297</v>
      </c>
      <c r="J4494" s="6">
        <v>2</v>
      </c>
      <c r="K4494" s="6" t="s">
        <v>252</v>
      </c>
      <c r="L4494" s="8">
        <v>6</v>
      </c>
      <c r="M4494" s="6" t="s">
        <v>297</v>
      </c>
      <c r="N4494" s="6" t="s">
        <v>4052</v>
      </c>
      <c r="R4494" s="6" t="str">
        <f t="shared" si="70"/>
        <v>36364Xã Xuân Trung22</v>
      </c>
    </row>
    <row r="4495" spans="1:18">
      <c r="A4495" s="6">
        <v>4494</v>
      </c>
      <c r="B4495" s="6">
        <v>36</v>
      </c>
      <c r="C4495" s="6" t="s">
        <v>4049</v>
      </c>
      <c r="D4495" s="6">
        <v>364</v>
      </c>
      <c r="E4495" s="6" t="s">
        <v>4152</v>
      </c>
      <c r="F4495" s="6">
        <v>14134</v>
      </c>
      <c r="G4495" s="6" t="s">
        <v>4163</v>
      </c>
      <c r="H4495" s="6">
        <v>2</v>
      </c>
      <c r="I4495" s="6" t="s">
        <v>297</v>
      </c>
      <c r="J4495" s="6">
        <v>2</v>
      </c>
      <c r="K4495" s="6" t="s">
        <v>252</v>
      </c>
      <c r="L4495" s="8">
        <v>6</v>
      </c>
      <c r="M4495" s="6" t="s">
        <v>297</v>
      </c>
      <c r="N4495" s="6" t="s">
        <v>4052</v>
      </c>
      <c r="R4495" s="6" t="str">
        <f t="shared" si="70"/>
        <v>36364Xã Xuân Vinh22</v>
      </c>
    </row>
    <row r="4496" spans="1:18">
      <c r="A4496" s="6">
        <v>4495</v>
      </c>
      <c r="B4496" s="6">
        <v>36</v>
      </c>
      <c r="C4496" s="6" t="s">
        <v>4049</v>
      </c>
      <c r="D4496" s="6">
        <v>364</v>
      </c>
      <c r="E4496" s="6" t="s">
        <v>4152</v>
      </c>
      <c r="F4496" s="6">
        <v>14137</v>
      </c>
      <c r="G4496" s="6" t="s">
        <v>4164</v>
      </c>
      <c r="H4496" s="6">
        <v>2</v>
      </c>
      <c r="I4496" s="6" t="s">
        <v>297</v>
      </c>
      <c r="J4496" s="6">
        <v>2</v>
      </c>
      <c r="K4496" s="6" t="s">
        <v>252</v>
      </c>
      <c r="L4496" s="8">
        <v>6</v>
      </c>
      <c r="M4496" s="6" t="s">
        <v>297</v>
      </c>
      <c r="N4496" s="6" t="s">
        <v>4052</v>
      </c>
      <c r="R4496" s="6" t="str">
        <f t="shared" si="70"/>
        <v>36364Xã Xuân Kiên22</v>
      </c>
    </row>
    <row r="4497" spans="1:18">
      <c r="A4497" s="6">
        <v>4496</v>
      </c>
      <c r="B4497" s="6">
        <v>36</v>
      </c>
      <c r="C4497" s="6" t="s">
        <v>4049</v>
      </c>
      <c r="D4497" s="6">
        <v>364</v>
      </c>
      <c r="E4497" s="6" t="s">
        <v>4152</v>
      </c>
      <c r="F4497" s="6">
        <v>14140</v>
      </c>
      <c r="G4497" s="6" t="s">
        <v>4165</v>
      </c>
      <c r="H4497" s="6">
        <v>2</v>
      </c>
      <c r="I4497" s="6" t="s">
        <v>297</v>
      </c>
      <c r="J4497" s="6">
        <v>2</v>
      </c>
      <c r="K4497" s="6" t="s">
        <v>252</v>
      </c>
      <c r="L4497" s="8">
        <v>6</v>
      </c>
      <c r="M4497" s="6" t="s">
        <v>297</v>
      </c>
      <c r="N4497" s="6" t="s">
        <v>4052</v>
      </c>
      <c r="R4497" s="6" t="str">
        <f t="shared" si="70"/>
        <v>36364Xã Xuân Tiến22</v>
      </c>
    </row>
    <row r="4498" spans="1:18">
      <c r="A4498" s="6">
        <v>4497</v>
      </c>
      <c r="B4498" s="6">
        <v>36</v>
      </c>
      <c r="C4498" s="6" t="s">
        <v>4049</v>
      </c>
      <c r="D4498" s="6">
        <v>364</v>
      </c>
      <c r="E4498" s="6" t="s">
        <v>4152</v>
      </c>
      <c r="F4498" s="6">
        <v>14143</v>
      </c>
      <c r="G4498" s="6" t="s">
        <v>4166</v>
      </c>
      <c r="H4498" s="6">
        <v>2</v>
      </c>
      <c r="I4498" s="6" t="s">
        <v>297</v>
      </c>
      <c r="J4498" s="6">
        <v>2</v>
      </c>
      <c r="K4498" s="6" t="s">
        <v>252</v>
      </c>
      <c r="L4498" s="8">
        <v>6</v>
      </c>
      <c r="M4498" s="6" t="s">
        <v>297</v>
      </c>
      <c r="N4498" s="6" t="s">
        <v>4052</v>
      </c>
      <c r="R4498" s="6" t="str">
        <f t="shared" si="70"/>
        <v>36364Xã Xuân Ninh22</v>
      </c>
    </row>
    <row r="4499" spans="1:18">
      <c r="A4499" s="6">
        <v>4498</v>
      </c>
      <c r="B4499" s="6">
        <v>36</v>
      </c>
      <c r="C4499" s="6" t="s">
        <v>4049</v>
      </c>
      <c r="D4499" s="6">
        <v>364</v>
      </c>
      <c r="E4499" s="6" t="s">
        <v>4152</v>
      </c>
      <c r="F4499" s="6">
        <v>14146</v>
      </c>
      <c r="G4499" s="6" t="s">
        <v>3143</v>
      </c>
      <c r="H4499" s="6">
        <v>2</v>
      </c>
      <c r="I4499" s="6" t="s">
        <v>297</v>
      </c>
      <c r="J4499" s="6">
        <v>2</v>
      </c>
      <c r="K4499" s="6" t="s">
        <v>252</v>
      </c>
      <c r="L4499" s="8">
        <v>6</v>
      </c>
      <c r="M4499" s="6" t="s">
        <v>297</v>
      </c>
      <c r="N4499" s="6" t="s">
        <v>4052</v>
      </c>
      <c r="R4499" s="6" t="str">
        <f t="shared" si="70"/>
        <v>36364Xã Xuân Hòa22</v>
      </c>
    </row>
    <row r="4500" spans="1:18">
      <c r="A4500" s="6">
        <v>4499</v>
      </c>
      <c r="B4500" s="6">
        <v>36</v>
      </c>
      <c r="C4500" s="6" t="s">
        <v>4049</v>
      </c>
      <c r="D4500" s="6">
        <v>365</v>
      </c>
      <c r="E4500" s="6" t="s">
        <v>4167</v>
      </c>
      <c r="F4500" s="6">
        <v>14149</v>
      </c>
      <c r="G4500" s="6" t="s">
        <v>4168</v>
      </c>
      <c r="H4500" s="6">
        <v>1</v>
      </c>
      <c r="I4500" s="6" t="s">
        <v>251</v>
      </c>
      <c r="J4500" s="6">
        <v>2</v>
      </c>
      <c r="K4500" s="6" t="s">
        <v>252</v>
      </c>
      <c r="L4500" s="8">
        <v>5</v>
      </c>
      <c r="M4500" s="6" t="s">
        <v>251</v>
      </c>
      <c r="N4500" s="6" t="s">
        <v>4052</v>
      </c>
      <c r="R4500" s="6" t="str">
        <f t="shared" si="70"/>
        <v>36365Thị trấn Ngô Đồng12</v>
      </c>
    </row>
    <row r="4501" spans="1:18">
      <c r="A4501" s="6">
        <v>4500</v>
      </c>
      <c r="B4501" s="6">
        <v>36</v>
      </c>
      <c r="C4501" s="6" t="s">
        <v>4049</v>
      </c>
      <c r="D4501" s="6">
        <v>365</v>
      </c>
      <c r="E4501" s="6" t="s">
        <v>4167</v>
      </c>
      <c r="F4501" s="6">
        <v>14152</v>
      </c>
      <c r="G4501" s="6" t="s">
        <v>4169</v>
      </c>
      <c r="H4501" s="6">
        <v>1</v>
      </c>
      <c r="I4501" s="6" t="s">
        <v>251</v>
      </c>
      <c r="J4501" s="6">
        <v>2</v>
      </c>
      <c r="K4501" s="6" t="s">
        <v>252</v>
      </c>
      <c r="L4501" s="8">
        <v>5</v>
      </c>
      <c r="M4501" s="6" t="s">
        <v>251</v>
      </c>
      <c r="N4501" s="6" t="s">
        <v>4052</v>
      </c>
      <c r="R4501" s="6" t="str">
        <f t="shared" si="70"/>
        <v>36365Thị trấn Quất Lâm12</v>
      </c>
    </row>
    <row r="4502" spans="1:18">
      <c r="A4502" s="6">
        <v>4501</v>
      </c>
      <c r="B4502" s="6">
        <v>36</v>
      </c>
      <c r="C4502" s="6" t="s">
        <v>4049</v>
      </c>
      <c r="D4502" s="6">
        <v>365</v>
      </c>
      <c r="E4502" s="6" t="s">
        <v>4167</v>
      </c>
      <c r="F4502" s="6">
        <v>14155</v>
      </c>
      <c r="G4502" s="6" t="s">
        <v>4170</v>
      </c>
      <c r="H4502" s="6">
        <v>2</v>
      </c>
      <c r="I4502" s="6" t="s">
        <v>297</v>
      </c>
      <c r="J4502" s="6">
        <v>2</v>
      </c>
      <c r="K4502" s="6" t="s">
        <v>252</v>
      </c>
      <c r="L4502" s="8">
        <v>6</v>
      </c>
      <c r="M4502" s="6" t="s">
        <v>297</v>
      </c>
      <c r="N4502" s="6" t="s">
        <v>4052</v>
      </c>
      <c r="R4502" s="6" t="str">
        <f t="shared" si="70"/>
        <v>36365Xã Giao Hương22</v>
      </c>
    </row>
    <row r="4503" spans="1:18">
      <c r="A4503" s="6">
        <v>4502</v>
      </c>
      <c r="B4503" s="6">
        <v>36</v>
      </c>
      <c r="C4503" s="6" t="s">
        <v>4049</v>
      </c>
      <c r="D4503" s="6">
        <v>365</v>
      </c>
      <c r="E4503" s="6" t="s">
        <v>4167</v>
      </c>
      <c r="F4503" s="6">
        <v>14158</v>
      </c>
      <c r="G4503" s="6" t="s">
        <v>4171</v>
      </c>
      <c r="H4503" s="6">
        <v>2</v>
      </c>
      <c r="I4503" s="6" t="s">
        <v>297</v>
      </c>
      <c r="J4503" s="6">
        <v>2</v>
      </c>
      <c r="K4503" s="6" t="s">
        <v>252</v>
      </c>
      <c r="L4503" s="8">
        <v>6</v>
      </c>
      <c r="M4503" s="6" t="s">
        <v>297</v>
      </c>
      <c r="N4503" s="6" t="s">
        <v>4052</v>
      </c>
      <c r="R4503" s="6" t="str">
        <f t="shared" si="70"/>
        <v>36365Xã Hồng Thuận22</v>
      </c>
    </row>
    <row r="4504" spans="1:18">
      <c r="A4504" s="6">
        <v>4503</v>
      </c>
      <c r="B4504" s="6">
        <v>36</v>
      </c>
      <c r="C4504" s="6" t="s">
        <v>4049</v>
      </c>
      <c r="D4504" s="6">
        <v>365</v>
      </c>
      <c r="E4504" s="6" t="s">
        <v>4167</v>
      </c>
      <c r="F4504" s="6">
        <v>14161</v>
      </c>
      <c r="G4504" s="6" t="s">
        <v>4172</v>
      </c>
      <c r="H4504" s="6">
        <v>2</v>
      </c>
      <c r="I4504" s="6" t="s">
        <v>297</v>
      </c>
      <c r="J4504" s="6">
        <v>2</v>
      </c>
      <c r="K4504" s="6" t="s">
        <v>252</v>
      </c>
      <c r="L4504" s="8">
        <v>6</v>
      </c>
      <c r="M4504" s="6" t="s">
        <v>297</v>
      </c>
      <c r="N4504" s="6" t="s">
        <v>4052</v>
      </c>
      <c r="R4504" s="6" t="str">
        <f t="shared" si="70"/>
        <v>36365Xã Giao Thiện22</v>
      </c>
    </row>
    <row r="4505" spans="1:18">
      <c r="A4505" s="6">
        <v>4504</v>
      </c>
      <c r="B4505" s="6">
        <v>36</v>
      </c>
      <c r="C4505" s="6" t="s">
        <v>4049</v>
      </c>
      <c r="D4505" s="6">
        <v>365</v>
      </c>
      <c r="E4505" s="6" t="s">
        <v>4167</v>
      </c>
      <c r="F4505" s="6">
        <v>14164</v>
      </c>
      <c r="G4505" s="6" t="s">
        <v>4173</v>
      </c>
      <c r="H4505" s="6">
        <v>2</v>
      </c>
      <c r="I4505" s="6" t="s">
        <v>297</v>
      </c>
      <c r="J4505" s="6">
        <v>2</v>
      </c>
      <c r="K4505" s="6" t="s">
        <v>252</v>
      </c>
      <c r="L4505" s="8">
        <v>6</v>
      </c>
      <c r="M4505" s="6" t="s">
        <v>297</v>
      </c>
      <c r="N4505" s="6" t="s">
        <v>4052</v>
      </c>
      <c r="R4505" s="6" t="str">
        <f t="shared" si="70"/>
        <v>36365Xã Giao Thanh22</v>
      </c>
    </row>
    <row r="4506" spans="1:18">
      <c r="A4506" s="6">
        <v>4505</v>
      </c>
      <c r="B4506" s="6">
        <v>36</v>
      </c>
      <c r="C4506" s="6" t="s">
        <v>4049</v>
      </c>
      <c r="D4506" s="6">
        <v>365</v>
      </c>
      <c r="E4506" s="6" t="s">
        <v>4167</v>
      </c>
      <c r="F4506" s="6">
        <v>14167</v>
      </c>
      <c r="G4506" s="6" t="s">
        <v>3403</v>
      </c>
      <c r="H4506" s="6">
        <v>2</v>
      </c>
      <c r="I4506" s="6" t="s">
        <v>297</v>
      </c>
      <c r="J4506" s="6">
        <v>2</v>
      </c>
      <c r="K4506" s="6" t="s">
        <v>252</v>
      </c>
      <c r="L4506" s="8">
        <v>6</v>
      </c>
      <c r="M4506" s="6" t="s">
        <v>297</v>
      </c>
      <c r="N4506" s="6" t="s">
        <v>4052</v>
      </c>
      <c r="R4506" s="6" t="str">
        <f t="shared" si="70"/>
        <v>36365Xã Hoành Sơn22</v>
      </c>
    </row>
    <row r="4507" spans="1:18">
      <c r="A4507" s="6">
        <v>4506</v>
      </c>
      <c r="B4507" s="6">
        <v>36</v>
      </c>
      <c r="C4507" s="6" t="s">
        <v>4049</v>
      </c>
      <c r="D4507" s="6">
        <v>365</v>
      </c>
      <c r="E4507" s="6" t="s">
        <v>4167</v>
      </c>
      <c r="F4507" s="6">
        <v>14170</v>
      </c>
      <c r="G4507" s="6" t="s">
        <v>4174</v>
      </c>
      <c r="H4507" s="6">
        <v>2</v>
      </c>
      <c r="I4507" s="6" t="s">
        <v>297</v>
      </c>
      <c r="J4507" s="6">
        <v>2</v>
      </c>
      <c r="K4507" s="6" t="s">
        <v>252</v>
      </c>
      <c r="L4507" s="8">
        <v>6</v>
      </c>
      <c r="M4507" s="6" t="s">
        <v>297</v>
      </c>
      <c r="N4507" s="6" t="s">
        <v>4052</v>
      </c>
      <c r="R4507" s="6" t="str">
        <f t="shared" si="70"/>
        <v>36365Xã Bình Hòa22</v>
      </c>
    </row>
    <row r="4508" spans="1:18">
      <c r="A4508" s="6">
        <v>4507</v>
      </c>
      <c r="B4508" s="6">
        <v>36</v>
      </c>
      <c r="C4508" s="6" t="s">
        <v>4049</v>
      </c>
      <c r="D4508" s="6">
        <v>365</v>
      </c>
      <c r="E4508" s="6" t="s">
        <v>4167</v>
      </c>
      <c r="F4508" s="6">
        <v>14173</v>
      </c>
      <c r="G4508" s="6" t="s">
        <v>4175</v>
      </c>
      <c r="H4508" s="6">
        <v>2</v>
      </c>
      <c r="I4508" s="6" t="s">
        <v>297</v>
      </c>
      <c r="J4508" s="6">
        <v>2</v>
      </c>
      <c r="K4508" s="6" t="s">
        <v>252</v>
      </c>
      <c r="L4508" s="8">
        <v>6</v>
      </c>
      <c r="M4508" s="6" t="s">
        <v>297</v>
      </c>
      <c r="N4508" s="6" t="s">
        <v>4052</v>
      </c>
      <c r="R4508" s="6" t="str">
        <f t="shared" si="70"/>
        <v>36365Xã Giao Tiến22</v>
      </c>
    </row>
    <row r="4509" spans="1:18">
      <c r="A4509" s="6">
        <v>4508</v>
      </c>
      <c r="B4509" s="6">
        <v>36</v>
      </c>
      <c r="C4509" s="6" t="s">
        <v>4049</v>
      </c>
      <c r="D4509" s="6">
        <v>365</v>
      </c>
      <c r="E4509" s="6" t="s">
        <v>4167</v>
      </c>
      <c r="F4509" s="6">
        <v>14176</v>
      </c>
      <c r="G4509" s="6" t="s">
        <v>4176</v>
      </c>
      <c r="H4509" s="6">
        <v>2</v>
      </c>
      <c r="I4509" s="6" t="s">
        <v>297</v>
      </c>
      <c r="J4509" s="6">
        <v>2</v>
      </c>
      <c r="K4509" s="6" t="s">
        <v>252</v>
      </c>
      <c r="L4509" s="8">
        <v>6</v>
      </c>
      <c r="M4509" s="6" t="s">
        <v>297</v>
      </c>
      <c r="N4509" s="6" t="s">
        <v>4052</v>
      </c>
      <c r="R4509" s="6" t="str">
        <f t="shared" si="70"/>
        <v>36365Xã Giao Hà22</v>
      </c>
    </row>
    <row r="4510" spans="1:18">
      <c r="A4510" s="6">
        <v>4509</v>
      </c>
      <c r="B4510" s="6">
        <v>36</v>
      </c>
      <c r="C4510" s="6" t="s">
        <v>4049</v>
      </c>
      <c r="D4510" s="6">
        <v>365</v>
      </c>
      <c r="E4510" s="6" t="s">
        <v>4167</v>
      </c>
      <c r="F4510" s="6">
        <v>14179</v>
      </c>
      <c r="G4510" s="6" t="s">
        <v>4177</v>
      </c>
      <c r="H4510" s="6">
        <v>2</v>
      </c>
      <c r="I4510" s="6" t="s">
        <v>297</v>
      </c>
      <c r="J4510" s="6">
        <v>2</v>
      </c>
      <c r="K4510" s="6" t="s">
        <v>252</v>
      </c>
      <c r="L4510" s="8">
        <v>6</v>
      </c>
      <c r="M4510" s="6" t="s">
        <v>297</v>
      </c>
      <c r="N4510" s="6" t="s">
        <v>4052</v>
      </c>
      <c r="R4510" s="6" t="str">
        <f t="shared" si="70"/>
        <v>36365Xã Giao Nhân22</v>
      </c>
    </row>
    <row r="4511" spans="1:18">
      <c r="A4511" s="6">
        <v>4510</v>
      </c>
      <c r="B4511" s="6">
        <v>36</v>
      </c>
      <c r="C4511" s="6" t="s">
        <v>4049</v>
      </c>
      <c r="D4511" s="6">
        <v>365</v>
      </c>
      <c r="E4511" s="6" t="s">
        <v>4167</v>
      </c>
      <c r="F4511" s="6">
        <v>14182</v>
      </c>
      <c r="G4511" s="6" t="s">
        <v>4178</v>
      </c>
      <c r="H4511" s="6">
        <v>2</v>
      </c>
      <c r="I4511" s="6" t="s">
        <v>297</v>
      </c>
      <c r="J4511" s="6">
        <v>2</v>
      </c>
      <c r="K4511" s="6" t="s">
        <v>252</v>
      </c>
      <c r="L4511" s="8">
        <v>6</v>
      </c>
      <c r="M4511" s="6" t="s">
        <v>297</v>
      </c>
      <c r="N4511" s="6" t="s">
        <v>4052</v>
      </c>
      <c r="R4511" s="6" t="str">
        <f t="shared" si="70"/>
        <v>36365Xã Giao An22</v>
      </c>
    </row>
    <row r="4512" spans="1:18">
      <c r="A4512" s="6">
        <v>4511</v>
      </c>
      <c r="B4512" s="6">
        <v>36</v>
      </c>
      <c r="C4512" s="6" t="s">
        <v>4049</v>
      </c>
      <c r="D4512" s="6">
        <v>365</v>
      </c>
      <c r="E4512" s="6" t="s">
        <v>4167</v>
      </c>
      <c r="F4512" s="6">
        <v>14185</v>
      </c>
      <c r="G4512" s="6" t="s">
        <v>4179</v>
      </c>
      <c r="H4512" s="6">
        <v>2</v>
      </c>
      <c r="I4512" s="6" t="s">
        <v>297</v>
      </c>
      <c r="J4512" s="6">
        <v>2</v>
      </c>
      <c r="K4512" s="6" t="s">
        <v>252</v>
      </c>
      <c r="L4512" s="8">
        <v>6</v>
      </c>
      <c r="M4512" s="6" t="s">
        <v>297</v>
      </c>
      <c r="N4512" s="6" t="s">
        <v>4052</v>
      </c>
      <c r="R4512" s="6" t="str">
        <f t="shared" si="70"/>
        <v>36365Xã Giao Lạc22</v>
      </c>
    </row>
    <row r="4513" spans="1:18">
      <c r="A4513" s="6">
        <v>4512</v>
      </c>
      <c r="B4513" s="6">
        <v>36</v>
      </c>
      <c r="C4513" s="6" t="s">
        <v>4049</v>
      </c>
      <c r="D4513" s="6">
        <v>365</v>
      </c>
      <c r="E4513" s="6" t="s">
        <v>4167</v>
      </c>
      <c r="F4513" s="6">
        <v>14188</v>
      </c>
      <c r="G4513" s="6" t="s">
        <v>4180</v>
      </c>
      <c r="H4513" s="6">
        <v>2</v>
      </c>
      <c r="I4513" s="6" t="s">
        <v>297</v>
      </c>
      <c r="J4513" s="6">
        <v>2</v>
      </c>
      <c r="K4513" s="6" t="s">
        <v>252</v>
      </c>
      <c r="L4513" s="8">
        <v>6</v>
      </c>
      <c r="M4513" s="6" t="s">
        <v>297</v>
      </c>
      <c r="N4513" s="6" t="s">
        <v>4052</v>
      </c>
      <c r="R4513" s="6" t="str">
        <f t="shared" si="70"/>
        <v>36365Xã Giao Châu22</v>
      </c>
    </row>
    <row r="4514" spans="1:18">
      <c r="A4514" s="6">
        <v>4513</v>
      </c>
      <c r="B4514" s="6">
        <v>36</v>
      </c>
      <c r="C4514" s="6" t="s">
        <v>4049</v>
      </c>
      <c r="D4514" s="6">
        <v>365</v>
      </c>
      <c r="E4514" s="6" t="s">
        <v>4167</v>
      </c>
      <c r="F4514" s="6">
        <v>14191</v>
      </c>
      <c r="G4514" s="6" t="s">
        <v>4181</v>
      </c>
      <c r="H4514" s="6">
        <v>2</v>
      </c>
      <c r="I4514" s="6" t="s">
        <v>297</v>
      </c>
      <c r="J4514" s="6">
        <v>2</v>
      </c>
      <c r="K4514" s="6" t="s">
        <v>252</v>
      </c>
      <c r="L4514" s="8">
        <v>6</v>
      </c>
      <c r="M4514" s="6" t="s">
        <v>297</v>
      </c>
      <c r="N4514" s="6" t="s">
        <v>4052</v>
      </c>
      <c r="R4514" s="6" t="str">
        <f t="shared" si="70"/>
        <v>36365Xã Giao Tân22</v>
      </c>
    </row>
    <row r="4515" spans="1:18">
      <c r="A4515" s="6">
        <v>4514</v>
      </c>
      <c r="B4515" s="6">
        <v>36</v>
      </c>
      <c r="C4515" s="6" t="s">
        <v>4049</v>
      </c>
      <c r="D4515" s="6">
        <v>365</v>
      </c>
      <c r="E4515" s="6" t="s">
        <v>4167</v>
      </c>
      <c r="F4515" s="6">
        <v>14194</v>
      </c>
      <c r="G4515" s="6" t="s">
        <v>4182</v>
      </c>
      <c r="H4515" s="6">
        <v>2</v>
      </c>
      <c r="I4515" s="6" t="s">
        <v>297</v>
      </c>
      <c r="J4515" s="6">
        <v>2</v>
      </c>
      <c r="K4515" s="6" t="s">
        <v>252</v>
      </c>
      <c r="L4515" s="8">
        <v>6</v>
      </c>
      <c r="M4515" s="6" t="s">
        <v>297</v>
      </c>
      <c r="N4515" s="6" t="s">
        <v>4052</v>
      </c>
      <c r="R4515" s="6" t="str">
        <f t="shared" si="70"/>
        <v>36365Xã Giao Yến22</v>
      </c>
    </row>
    <row r="4516" spans="1:18">
      <c r="A4516" s="6">
        <v>4515</v>
      </c>
      <c r="B4516" s="6">
        <v>36</v>
      </c>
      <c r="C4516" s="6" t="s">
        <v>4049</v>
      </c>
      <c r="D4516" s="6">
        <v>365</v>
      </c>
      <c r="E4516" s="6" t="s">
        <v>4167</v>
      </c>
      <c r="F4516" s="6">
        <v>14197</v>
      </c>
      <c r="G4516" s="6" t="s">
        <v>4183</v>
      </c>
      <c r="H4516" s="6">
        <v>2</v>
      </c>
      <c r="I4516" s="6" t="s">
        <v>297</v>
      </c>
      <c r="J4516" s="6">
        <v>2</v>
      </c>
      <c r="K4516" s="6" t="s">
        <v>252</v>
      </c>
      <c r="L4516" s="8">
        <v>6</v>
      </c>
      <c r="M4516" s="6" t="s">
        <v>297</v>
      </c>
      <c r="N4516" s="6" t="s">
        <v>4052</v>
      </c>
      <c r="R4516" s="6" t="str">
        <f t="shared" si="70"/>
        <v>36365Xã Giao Xuân22</v>
      </c>
    </row>
    <row r="4517" spans="1:18">
      <c r="A4517" s="6">
        <v>4516</v>
      </c>
      <c r="B4517" s="6">
        <v>36</v>
      </c>
      <c r="C4517" s="6" t="s">
        <v>4049</v>
      </c>
      <c r="D4517" s="6">
        <v>365</v>
      </c>
      <c r="E4517" s="6" t="s">
        <v>4167</v>
      </c>
      <c r="F4517" s="6">
        <v>14200</v>
      </c>
      <c r="G4517" s="6" t="s">
        <v>4184</v>
      </c>
      <c r="H4517" s="6">
        <v>2</v>
      </c>
      <c r="I4517" s="6" t="s">
        <v>297</v>
      </c>
      <c r="J4517" s="6">
        <v>2</v>
      </c>
      <c r="K4517" s="6" t="s">
        <v>252</v>
      </c>
      <c r="L4517" s="8">
        <v>6</v>
      </c>
      <c r="M4517" s="6" t="s">
        <v>297</v>
      </c>
      <c r="N4517" s="6" t="s">
        <v>4052</v>
      </c>
      <c r="R4517" s="6" t="str">
        <f t="shared" si="70"/>
        <v>36365Xã Giao Thịnh22</v>
      </c>
    </row>
    <row r="4518" spans="1:18">
      <c r="A4518" s="6">
        <v>4517</v>
      </c>
      <c r="B4518" s="6">
        <v>36</v>
      </c>
      <c r="C4518" s="6" t="s">
        <v>4049</v>
      </c>
      <c r="D4518" s="6">
        <v>365</v>
      </c>
      <c r="E4518" s="6" t="s">
        <v>4167</v>
      </c>
      <c r="F4518" s="6">
        <v>14203</v>
      </c>
      <c r="G4518" s="6" t="s">
        <v>4185</v>
      </c>
      <c r="H4518" s="6">
        <v>2</v>
      </c>
      <c r="I4518" s="6" t="s">
        <v>297</v>
      </c>
      <c r="J4518" s="6">
        <v>2</v>
      </c>
      <c r="K4518" s="6" t="s">
        <v>252</v>
      </c>
      <c r="L4518" s="8">
        <v>6</v>
      </c>
      <c r="M4518" s="6" t="s">
        <v>297</v>
      </c>
      <c r="N4518" s="6" t="s">
        <v>4052</v>
      </c>
      <c r="R4518" s="6" t="str">
        <f t="shared" si="70"/>
        <v>36365Xã Giao Hải22</v>
      </c>
    </row>
    <row r="4519" spans="1:18">
      <c r="A4519" s="6">
        <v>4518</v>
      </c>
      <c r="B4519" s="6">
        <v>36</v>
      </c>
      <c r="C4519" s="6" t="s">
        <v>4049</v>
      </c>
      <c r="D4519" s="6">
        <v>365</v>
      </c>
      <c r="E4519" s="6" t="s">
        <v>4167</v>
      </c>
      <c r="F4519" s="6">
        <v>14206</v>
      </c>
      <c r="G4519" s="6" t="s">
        <v>4186</v>
      </c>
      <c r="H4519" s="6">
        <v>2</v>
      </c>
      <c r="I4519" s="6" t="s">
        <v>297</v>
      </c>
      <c r="J4519" s="6">
        <v>2</v>
      </c>
      <c r="K4519" s="6" t="s">
        <v>252</v>
      </c>
      <c r="L4519" s="8">
        <v>6</v>
      </c>
      <c r="M4519" s="6" t="s">
        <v>297</v>
      </c>
      <c r="N4519" s="6" t="s">
        <v>4052</v>
      </c>
      <c r="R4519" s="6" t="str">
        <f t="shared" si="70"/>
        <v>36365Xã Bạch Long22</v>
      </c>
    </row>
    <row r="4520" spans="1:18">
      <c r="A4520" s="6">
        <v>4519</v>
      </c>
      <c r="B4520" s="6">
        <v>36</v>
      </c>
      <c r="C4520" s="6" t="s">
        <v>4049</v>
      </c>
      <c r="D4520" s="6">
        <v>365</v>
      </c>
      <c r="E4520" s="6" t="s">
        <v>4167</v>
      </c>
      <c r="F4520" s="6">
        <v>14209</v>
      </c>
      <c r="G4520" s="6" t="s">
        <v>4187</v>
      </c>
      <c r="H4520" s="6">
        <v>2</v>
      </c>
      <c r="I4520" s="6" t="s">
        <v>297</v>
      </c>
      <c r="J4520" s="6">
        <v>2</v>
      </c>
      <c r="K4520" s="6" t="s">
        <v>252</v>
      </c>
      <c r="L4520" s="8">
        <v>6</v>
      </c>
      <c r="M4520" s="6" t="s">
        <v>297</v>
      </c>
      <c r="N4520" s="6" t="s">
        <v>4052</v>
      </c>
      <c r="R4520" s="6" t="str">
        <f t="shared" si="70"/>
        <v>36365Xã Giao Long22</v>
      </c>
    </row>
    <row r="4521" spans="1:18">
      <c r="A4521" s="6">
        <v>4520</v>
      </c>
      <c r="B4521" s="6">
        <v>36</v>
      </c>
      <c r="C4521" s="6" t="s">
        <v>4049</v>
      </c>
      <c r="D4521" s="6">
        <v>365</v>
      </c>
      <c r="E4521" s="6" t="s">
        <v>4167</v>
      </c>
      <c r="F4521" s="6">
        <v>14212</v>
      </c>
      <c r="G4521" s="6" t="s">
        <v>4188</v>
      </c>
      <c r="H4521" s="6">
        <v>2</v>
      </c>
      <c r="I4521" s="6" t="s">
        <v>297</v>
      </c>
      <c r="J4521" s="6">
        <v>2</v>
      </c>
      <c r="K4521" s="6" t="s">
        <v>252</v>
      </c>
      <c r="L4521" s="8">
        <v>6</v>
      </c>
      <c r="M4521" s="6" t="s">
        <v>297</v>
      </c>
      <c r="N4521" s="6" t="s">
        <v>4052</v>
      </c>
      <c r="R4521" s="6" t="str">
        <f t="shared" si="70"/>
        <v>36365Xã Giao Phong22</v>
      </c>
    </row>
    <row r="4522" spans="1:18">
      <c r="A4522" s="6">
        <v>4521</v>
      </c>
      <c r="B4522" s="6">
        <v>36</v>
      </c>
      <c r="C4522" s="6" t="s">
        <v>4049</v>
      </c>
      <c r="D4522" s="6">
        <v>366</v>
      </c>
      <c r="E4522" s="6" t="s">
        <v>4189</v>
      </c>
      <c r="F4522" s="6">
        <v>14215</v>
      </c>
      <c r="G4522" s="6" t="s">
        <v>4190</v>
      </c>
      <c r="H4522" s="6">
        <v>1</v>
      </c>
      <c r="I4522" s="6" t="s">
        <v>251</v>
      </c>
      <c r="J4522" s="6">
        <v>2</v>
      </c>
      <c r="K4522" s="6" t="s">
        <v>252</v>
      </c>
      <c r="L4522" s="8">
        <v>5</v>
      </c>
      <c r="M4522" s="6" t="s">
        <v>251</v>
      </c>
      <c r="N4522" s="6" t="s">
        <v>4052</v>
      </c>
      <c r="R4522" s="6" t="str">
        <f t="shared" si="70"/>
        <v>36366Thị trấn Yên Định12</v>
      </c>
    </row>
    <row r="4523" spans="1:18">
      <c r="A4523" s="6">
        <v>4522</v>
      </c>
      <c r="B4523" s="6">
        <v>36</v>
      </c>
      <c r="C4523" s="6" t="s">
        <v>4049</v>
      </c>
      <c r="D4523" s="6">
        <v>366</v>
      </c>
      <c r="E4523" s="6" t="s">
        <v>4189</v>
      </c>
      <c r="F4523" s="6">
        <v>14218</v>
      </c>
      <c r="G4523" s="6" t="s">
        <v>4191</v>
      </c>
      <c r="H4523" s="6">
        <v>1</v>
      </c>
      <c r="I4523" s="6" t="s">
        <v>251</v>
      </c>
      <c r="J4523" s="6">
        <v>2</v>
      </c>
      <c r="K4523" s="6" t="s">
        <v>252</v>
      </c>
      <c r="L4523" s="8">
        <v>5</v>
      </c>
      <c r="M4523" s="6" t="s">
        <v>251</v>
      </c>
      <c r="N4523" s="6" t="s">
        <v>4052</v>
      </c>
      <c r="R4523" s="6" t="str">
        <f t="shared" si="70"/>
        <v>36366Thị trấn Cồn12</v>
      </c>
    </row>
    <row r="4524" spans="1:18">
      <c r="A4524" s="6">
        <v>4523</v>
      </c>
      <c r="B4524" s="6">
        <v>36</v>
      </c>
      <c r="C4524" s="6" t="s">
        <v>4049</v>
      </c>
      <c r="D4524" s="6">
        <v>366</v>
      </c>
      <c r="E4524" s="6" t="s">
        <v>4189</v>
      </c>
      <c r="F4524" s="6">
        <v>14221</v>
      </c>
      <c r="G4524" s="6" t="s">
        <v>4192</v>
      </c>
      <c r="H4524" s="6">
        <v>1</v>
      </c>
      <c r="I4524" s="6" t="s">
        <v>251</v>
      </c>
      <c r="J4524" s="6">
        <v>2</v>
      </c>
      <c r="K4524" s="6" t="s">
        <v>252</v>
      </c>
      <c r="L4524" s="8">
        <v>5</v>
      </c>
      <c r="M4524" s="6" t="s">
        <v>251</v>
      </c>
      <c r="N4524" s="6" t="s">
        <v>4052</v>
      </c>
      <c r="R4524" s="6" t="str">
        <f t="shared" si="70"/>
        <v>36366Thị trấn Thịnh Long12</v>
      </c>
    </row>
    <row r="4525" spans="1:18">
      <c r="A4525" s="6">
        <v>4524</v>
      </c>
      <c r="B4525" s="6">
        <v>36</v>
      </c>
      <c r="C4525" s="6" t="s">
        <v>4049</v>
      </c>
      <c r="D4525" s="6">
        <v>366</v>
      </c>
      <c r="E4525" s="6" t="s">
        <v>4189</v>
      </c>
      <c r="F4525" s="6">
        <v>14224</v>
      </c>
      <c r="G4525" s="6" t="s">
        <v>4193</v>
      </c>
      <c r="H4525" s="6">
        <v>2</v>
      </c>
      <c r="I4525" s="6" t="s">
        <v>297</v>
      </c>
      <c r="J4525" s="6">
        <v>2</v>
      </c>
      <c r="K4525" s="6" t="s">
        <v>252</v>
      </c>
      <c r="L4525" s="8">
        <v>6</v>
      </c>
      <c r="M4525" s="6" t="s">
        <v>297</v>
      </c>
      <c r="N4525" s="6" t="s">
        <v>4052</v>
      </c>
      <c r="R4525" s="6" t="str">
        <f t="shared" si="70"/>
        <v>36366Xã Hải Nam22</v>
      </c>
    </row>
    <row r="4526" spans="1:18">
      <c r="A4526" s="6">
        <v>4525</v>
      </c>
      <c r="B4526" s="6">
        <v>36</v>
      </c>
      <c r="C4526" s="6" t="s">
        <v>4049</v>
      </c>
      <c r="D4526" s="6">
        <v>366</v>
      </c>
      <c r="E4526" s="6" t="s">
        <v>4189</v>
      </c>
      <c r="F4526" s="6">
        <v>14227</v>
      </c>
      <c r="G4526" s="6" t="s">
        <v>4194</v>
      </c>
      <c r="H4526" s="6">
        <v>2</v>
      </c>
      <c r="I4526" s="6" t="s">
        <v>297</v>
      </c>
      <c r="J4526" s="6">
        <v>2</v>
      </c>
      <c r="K4526" s="6" t="s">
        <v>252</v>
      </c>
      <c r="L4526" s="8">
        <v>6</v>
      </c>
      <c r="M4526" s="6" t="s">
        <v>297</v>
      </c>
      <c r="N4526" s="6" t="s">
        <v>4052</v>
      </c>
      <c r="R4526" s="6" t="str">
        <f t="shared" si="70"/>
        <v>36366Xã Hải Trung22</v>
      </c>
    </row>
    <row r="4527" spans="1:18">
      <c r="A4527" s="6">
        <v>4526</v>
      </c>
      <c r="B4527" s="6">
        <v>36</v>
      </c>
      <c r="C4527" s="6" t="s">
        <v>4049</v>
      </c>
      <c r="D4527" s="6">
        <v>366</v>
      </c>
      <c r="E4527" s="6" t="s">
        <v>4189</v>
      </c>
      <c r="F4527" s="6">
        <v>14230</v>
      </c>
      <c r="G4527" s="6" t="s">
        <v>4195</v>
      </c>
      <c r="H4527" s="6">
        <v>2</v>
      </c>
      <c r="I4527" s="6" t="s">
        <v>297</v>
      </c>
      <c r="J4527" s="6">
        <v>2</v>
      </c>
      <c r="K4527" s="6" t="s">
        <v>252</v>
      </c>
      <c r="L4527" s="8">
        <v>6</v>
      </c>
      <c r="M4527" s="6" t="s">
        <v>297</v>
      </c>
      <c r="N4527" s="6" t="s">
        <v>4052</v>
      </c>
      <c r="R4527" s="6" t="str">
        <f t="shared" si="70"/>
        <v>36366Xã Hải Vân22</v>
      </c>
    </row>
    <row r="4528" spans="1:18">
      <c r="A4528" s="6">
        <v>4527</v>
      </c>
      <c r="B4528" s="6">
        <v>36</v>
      </c>
      <c r="C4528" s="6" t="s">
        <v>4049</v>
      </c>
      <c r="D4528" s="6">
        <v>366</v>
      </c>
      <c r="E4528" s="6" t="s">
        <v>4189</v>
      </c>
      <c r="F4528" s="6">
        <v>14233</v>
      </c>
      <c r="G4528" s="6" t="s">
        <v>4196</v>
      </c>
      <c r="H4528" s="6">
        <v>2</v>
      </c>
      <c r="I4528" s="6" t="s">
        <v>297</v>
      </c>
      <c r="J4528" s="6">
        <v>2</v>
      </c>
      <c r="K4528" s="6" t="s">
        <v>252</v>
      </c>
      <c r="L4528" s="8">
        <v>6</v>
      </c>
      <c r="M4528" s="6" t="s">
        <v>297</v>
      </c>
      <c r="N4528" s="6" t="s">
        <v>4052</v>
      </c>
      <c r="R4528" s="6" t="str">
        <f t="shared" si="70"/>
        <v>36366Xã Hải Minh22</v>
      </c>
    </row>
    <row r="4529" spans="1:18">
      <c r="A4529" s="6">
        <v>4528</v>
      </c>
      <c r="B4529" s="6">
        <v>36</v>
      </c>
      <c r="C4529" s="6" t="s">
        <v>4049</v>
      </c>
      <c r="D4529" s="6">
        <v>366</v>
      </c>
      <c r="E4529" s="6" t="s">
        <v>4189</v>
      </c>
      <c r="F4529" s="6">
        <v>14236</v>
      </c>
      <c r="G4529" s="6" t="s">
        <v>4197</v>
      </c>
      <c r="H4529" s="6">
        <v>2</v>
      </c>
      <c r="I4529" s="6" t="s">
        <v>297</v>
      </c>
      <c r="J4529" s="6">
        <v>2</v>
      </c>
      <c r="K4529" s="6" t="s">
        <v>252</v>
      </c>
      <c r="L4529" s="8">
        <v>6</v>
      </c>
      <c r="M4529" s="6" t="s">
        <v>297</v>
      </c>
      <c r="N4529" s="6" t="s">
        <v>4052</v>
      </c>
      <c r="R4529" s="6" t="str">
        <f t="shared" si="70"/>
        <v>36366Xã Hải Anh22</v>
      </c>
    </row>
    <row r="4530" spans="1:18">
      <c r="A4530" s="6">
        <v>4529</v>
      </c>
      <c r="B4530" s="6">
        <v>36</v>
      </c>
      <c r="C4530" s="6" t="s">
        <v>4049</v>
      </c>
      <c r="D4530" s="6">
        <v>366</v>
      </c>
      <c r="E4530" s="6" t="s">
        <v>4189</v>
      </c>
      <c r="F4530" s="6">
        <v>14239</v>
      </c>
      <c r="G4530" s="6" t="s">
        <v>4198</v>
      </c>
      <c r="H4530" s="6">
        <v>2</v>
      </c>
      <c r="I4530" s="6" t="s">
        <v>297</v>
      </c>
      <c r="J4530" s="6">
        <v>2</v>
      </c>
      <c r="K4530" s="6" t="s">
        <v>252</v>
      </c>
      <c r="L4530" s="8">
        <v>6</v>
      </c>
      <c r="M4530" s="6" t="s">
        <v>297</v>
      </c>
      <c r="N4530" s="6" t="s">
        <v>4052</v>
      </c>
      <c r="R4530" s="6" t="str">
        <f t="shared" si="70"/>
        <v>36366Xã Hải Hưng22</v>
      </c>
    </row>
    <row r="4531" spans="1:18">
      <c r="A4531" s="6">
        <v>4530</v>
      </c>
      <c r="B4531" s="6">
        <v>36</v>
      </c>
      <c r="C4531" s="6" t="s">
        <v>4049</v>
      </c>
      <c r="D4531" s="6">
        <v>366</v>
      </c>
      <c r="E4531" s="6" t="s">
        <v>4189</v>
      </c>
      <c r="F4531" s="6">
        <v>14242</v>
      </c>
      <c r="G4531" s="6" t="s">
        <v>4199</v>
      </c>
      <c r="H4531" s="6">
        <v>2</v>
      </c>
      <c r="I4531" s="6" t="s">
        <v>297</v>
      </c>
      <c r="J4531" s="6">
        <v>2</v>
      </c>
      <c r="K4531" s="6" t="s">
        <v>252</v>
      </c>
      <c r="L4531" s="8">
        <v>6</v>
      </c>
      <c r="M4531" s="6" t="s">
        <v>297</v>
      </c>
      <c r="N4531" s="6" t="s">
        <v>4052</v>
      </c>
      <c r="R4531" s="6" t="str">
        <f t="shared" si="70"/>
        <v>36366Xã Hải Bắc22</v>
      </c>
    </row>
    <row r="4532" spans="1:18">
      <c r="A4532" s="6">
        <v>4531</v>
      </c>
      <c r="B4532" s="6">
        <v>36</v>
      </c>
      <c r="C4532" s="6" t="s">
        <v>4049</v>
      </c>
      <c r="D4532" s="6">
        <v>366</v>
      </c>
      <c r="E4532" s="6" t="s">
        <v>4189</v>
      </c>
      <c r="F4532" s="6">
        <v>14245</v>
      </c>
      <c r="G4532" s="6" t="s">
        <v>4200</v>
      </c>
      <c r="H4532" s="6">
        <v>2</v>
      </c>
      <c r="I4532" s="6" t="s">
        <v>297</v>
      </c>
      <c r="J4532" s="6">
        <v>2</v>
      </c>
      <c r="K4532" s="6" t="s">
        <v>252</v>
      </c>
      <c r="L4532" s="8">
        <v>6</v>
      </c>
      <c r="M4532" s="6" t="s">
        <v>297</v>
      </c>
      <c r="N4532" s="6" t="s">
        <v>4052</v>
      </c>
      <c r="R4532" s="6" t="str">
        <f t="shared" si="70"/>
        <v>36366Xã Hải Phúc22</v>
      </c>
    </row>
    <row r="4533" spans="1:18">
      <c r="A4533" s="6">
        <v>4532</v>
      </c>
      <c r="B4533" s="6">
        <v>36</v>
      </c>
      <c r="C4533" s="6" t="s">
        <v>4049</v>
      </c>
      <c r="D4533" s="6">
        <v>366</v>
      </c>
      <c r="E4533" s="6" t="s">
        <v>4189</v>
      </c>
      <c r="F4533" s="6">
        <v>14248</v>
      </c>
      <c r="G4533" s="6" t="s">
        <v>4201</v>
      </c>
      <c r="H4533" s="6">
        <v>2</v>
      </c>
      <c r="I4533" s="6" t="s">
        <v>297</v>
      </c>
      <c r="J4533" s="6">
        <v>2</v>
      </c>
      <c r="K4533" s="6" t="s">
        <v>252</v>
      </c>
      <c r="L4533" s="8">
        <v>6</v>
      </c>
      <c r="M4533" s="6" t="s">
        <v>297</v>
      </c>
      <c r="N4533" s="6" t="s">
        <v>4052</v>
      </c>
      <c r="R4533" s="6" t="str">
        <f t="shared" si="70"/>
        <v>36366Xã Hải Thanh22</v>
      </c>
    </row>
    <row r="4534" spans="1:18">
      <c r="A4534" s="6">
        <v>4533</v>
      </c>
      <c r="B4534" s="6">
        <v>36</v>
      </c>
      <c r="C4534" s="6" t="s">
        <v>4049</v>
      </c>
      <c r="D4534" s="6">
        <v>366</v>
      </c>
      <c r="E4534" s="6" t="s">
        <v>4189</v>
      </c>
      <c r="F4534" s="6">
        <v>14251</v>
      </c>
      <c r="G4534" s="6" t="s">
        <v>4202</v>
      </c>
      <c r="H4534" s="6">
        <v>2</v>
      </c>
      <c r="I4534" s="6" t="s">
        <v>297</v>
      </c>
      <c r="J4534" s="6">
        <v>2</v>
      </c>
      <c r="K4534" s="6" t="s">
        <v>252</v>
      </c>
      <c r="L4534" s="8">
        <v>6</v>
      </c>
      <c r="M4534" s="6" t="s">
        <v>297</v>
      </c>
      <c r="N4534" s="6" t="s">
        <v>4052</v>
      </c>
      <c r="R4534" s="6" t="str">
        <f t="shared" si="70"/>
        <v>36366Xã Hải Hà22</v>
      </c>
    </row>
    <row r="4535" spans="1:18">
      <c r="A4535" s="6">
        <v>4534</v>
      </c>
      <c r="B4535" s="6">
        <v>36</v>
      </c>
      <c r="C4535" s="6" t="s">
        <v>4049</v>
      </c>
      <c r="D4535" s="6">
        <v>366</v>
      </c>
      <c r="E4535" s="6" t="s">
        <v>4189</v>
      </c>
      <c r="F4535" s="6">
        <v>14254</v>
      </c>
      <c r="G4535" s="6" t="s">
        <v>4203</v>
      </c>
      <c r="H4535" s="6">
        <v>2</v>
      </c>
      <c r="I4535" s="6" t="s">
        <v>297</v>
      </c>
      <c r="J4535" s="6">
        <v>2</v>
      </c>
      <c r="K4535" s="6" t="s">
        <v>252</v>
      </c>
      <c r="L4535" s="8">
        <v>6</v>
      </c>
      <c r="M4535" s="6" t="s">
        <v>297</v>
      </c>
      <c r="N4535" s="6" t="s">
        <v>4052</v>
      </c>
      <c r="R4535" s="6" t="str">
        <f t="shared" si="70"/>
        <v>36366Xã Hải Long22</v>
      </c>
    </row>
    <row r="4536" spans="1:18">
      <c r="A4536" s="6">
        <v>4535</v>
      </c>
      <c r="B4536" s="6">
        <v>36</v>
      </c>
      <c r="C4536" s="6" t="s">
        <v>4049</v>
      </c>
      <c r="D4536" s="6">
        <v>366</v>
      </c>
      <c r="E4536" s="6" t="s">
        <v>4189</v>
      </c>
      <c r="F4536" s="6">
        <v>14257</v>
      </c>
      <c r="G4536" s="6" t="s">
        <v>4204</v>
      </c>
      <c r="H4536" s="6">
        <v>2</v>
      </c>
      <c r="I4536" s="6" t="s">
        <v>297</v>
      </c>
      <c r="J4536" s="6">
        <v>2</v>
      </c>
      <c r="K4536" s="6" t="s">
        <v>252</v>
      </c>
      <c r="L4536" s="8">
        <v>6</v>
      </c>
      <c r="M4536" s="6" t="s">
        <v>297</v>
      </c>
      <c r="N4536" s="6" t="s">
        <v>4052</v>
      </c>
      <c r="R4536" s="6" t="str">
        <f t="shared" si="70"/>
        <v>36366Xã Hải Phương22</v>
      </c>
    </row>
    <row r="4537" spans="1:18">
      <c r="A4537" s="6">
        <v>4536</v>
      </c>
      <c r="B4537" s="6">
        <v>36</v>
      </c>
      <c r="C4537" s="6" t="s">
        <v>4049</v>
      </c>
      <c r="D4537" s="6">
        <v>366</v>
      </c>
      <c r="E4537" s="6" t="s">
        <v>4189</v>
      </c>
      <c r="F4537" s="6">
        <v>14260</v>
      </c>
      <c r="G4537" s="6" t="s">
        <v>4205</v>
      </c>
      <c r="H4537" s="6">
        <v>2</v>
      </c>
      <c r="I4537" s="6" t="s">
        <v>297</v>
      </c>
      <c r="J4537" s="6">
        <v>2</v>
      </c>
      <c r="K4537" s="6" t="s">
        <v>252</v>
      </c>
      <c r="L4537" s="8">
        <v>6</v>
      </c>
      <c r="M4537" s="6" t="s">
        <v>297</v>
      </c>
      <c r="N4537" s="6" t="s">
        <v>4052</v>
      </c>
      <c r="R4537" s="6" t="str">
        <f t="shared" si="70"/>
        <v>36366Xã Hải Đường22</v>
      </c>
    </row>
    <row r="4538" spans="1:18">
      <c r="A4538" s="6">
        <v>4537</v>
      </c>
      <c r="B4538" s="6">
        <v>36</v>
      </c>
      <c r="C4538" s="6" t="s">
        <v>4049</v>
      </c>
      <c r="D4538" s="6">
        <v>366</v>
      </c>
      <c r="E4538" s="6" t="s">
        <v>4189</v>
      </c>
      <c r="F4538" s="6">
        <v>14263</v>
      </c>
      <c r="G4538" s="6" t="s">
        <v>4206</v>
      </c>
      <c r="H4538" s="6">
        <v>2</v>
      </c>
      <c r="I4538" s="6" t="s">
        <v>297</v>
      </c>
      <c r="J4538" s="6">
        <v>2</v>
      </c>
      <c r="K4538" s="6" t="s">
        <v>252</v>
      </c>
      <c r="L4538" s="8">
        <v>6</v>
      </c>
      <c r="M4538" s="6" t="s">
        <v>297</v>
      </c>
      <c r="N4538" s="6" t="s">
        <v>4052</v>
      </c>
      <c r="R4538" s="6" t="str">
        <f t="shared" si="70"/>
        <v>36366Xã Hải Lộc22</v>
      </c>
    </row>
    <row r="4539" spans="1:18">
      <c r="A4539" s="6">
        <v>4538</v>
      </c>
      <c r="B4539" s="6">
        <v>36</v>
      </c>
      <c r="C4539" s="6" t="s">
        <v>4049</v>
      </c>
      <c r="D4539" s="6">
        <v>366</v>
      </c>
      <c r="E4539" s="6" t="s">
        <v>4189</v>
      </c>
      <c r="F4539" s="6">
        <v>14266</v>
      </c>
      <c r="G4539" s="6" t="s">
        <v>4207</v>
      </c>
      <c r="H4539" s="6">
        <v>2</v>
      </c>
      <c r="I4539" s="6" t="s">
        <v>297</v>
      </c>
      <c r="J4539" s="6">
        <v>2</v>
      </c>
      <c r="K4539" s="6" t="s">
        <v>252</v>
      </c>
      <c r="L4539" s="8">
        <v>6</v>
      </c>
      <c r="M4539" s="6" t="s">
        <v>297</v>
      </c>
      <c r="N4539" s="6" t="s">
        <v>4052</v>
      </c>
      <c r="R4539" s="6" t="str">
        <f t="shared" si="70"/>
        <v>36366Xã Hải Quang22</v>
      </c>
    </row>
    <row r="4540" spans="1:18">
      <c r="A4540" s="6">
        <v>4539</v>
      </c>
      <c r="B4540" s="6">
        <v>36</v>
      </c>
      <c r="C4540" s="6" t="s">
        <v>4049</v>
      </c>
      <c r="D4540" s="6">
        <v>366</v>
      </c>
      <c r="E4540" s="6" t="s">
        <v>4189</v>
      </c>
      <c r="F4540" s="6">
        <v>14269</v>
      </c>
      <c r="G4540" s="6" t="s">
        <v>2630</v>
      </c>
      <c r="H4540" s="6">
        <v>2</v>
      </c>
      <c r="I4540" s="6" t="s">
        <v>297</v>
      </c>
      <c r="J4540" s="6">
        <v>2</v>
      </c>
      <c r="K4540" s="6" t="s">
        <v>252</v>
      </c>
      <c r="L4540" s="8">
        <v>6</v>
      </c>
      <c r="M4540" s="6" t="s">
        <v>297</v>
      </c>
      <c r="N4540" s="6" t="s">
        <v>4052</v>
      </c>
      <c r="R4540" s="6" t="str">
        <f t="shared" si="70"/>
        <v>36366Xã Hải Đông22</v>
      </c>
    </row>
    <row r="4541" spans="1:18">
      <c r="A4541" s="6">
        <v>4540</v>
      </c>
      <c r="B4541" s="6">
        <v>36</v>
      </c>
      <c r="C4541" s="6" t="s">
        <v>4049</v>
      </c>
      <c r="D4541" s="6">
        <v>366</v>
      </c>
      <c r="E4541" s="6" t="s">
        <v>4189</v>
      </c>
      <c r="F4541" s="6">
        <v>14272</v>
      </c>
      <c r="G4541" s="6" t="s">
        <v>2629</v>
      </c>
      <c r="H4541" s="6">
        <v>2</v>
      </c>
      <c r="I4541" s="6" t="s">
        <v>297</v>
      </c>
      <c r="J4541" s="6">
        <v>2</v>
      </c>
      <c r="K4541" s="6" t="s">
        <v>252</v>
      </c>
      <c r="L4541" s="8">
        <v>6</v>
      </c>
      <c r="M4541" s="6" t="s">
        <v>297</v>
      </c>
      <c r="N4541" s="6" t="s">
        <v>4052</v>
      </c>
      <c r="R4541" s="6" t="str">
        <f t="shared" si="70"/>
        <v>36366Xã Hải Sơn22</v>
      </c>
    </row>
    <row r="4542" spans="1:18">
      <c r="A4542" s="6">
        <v>4541</v>
      </c>
      <c r="B4542" s="6">
        <v>36</v>
      </c>
      <c r="C4542" s="6" t="s">
        <v>4049</v>
      </c>
      <c r="D4542" s="6">
        <v>366</v>
      </c>
      <c r="E4542" s="6" t="s">
        <v>4189</v>
      </c>
      <c r="F4542" s="6">
        <v>14275</v>
      </c>
      <c r="G4542" s="6" t="s">
        <v>4208</v>
      </c>
      <c r="H4542" s="6">
        <v>2</v>
      </c>
      <c r="I4542" s="6" t="s">
        <v>297</v>
      </c>
      <c r="J4542" s="6">
        <v>2</v>
      </c>
      <c r="K4542" s="6" t="s">
        <v>252</v>
      </c>
      <c r="L4542" s="8">
        <v>6</v>
      </c>
      <c r="M4542" s="6" t="s">
        <v>297</v>
      </c>
      <c r="N4542" s="6" t="s">
        <v>4052</v>
      </c>
      <c r="R4542" s="6" t="str">
        <f t="shared" si="70"/>
        <v>36366Xã Hải Tân22</v>
      </c>
    </row>
    <row r="4543" spans="1:18">
      <c r="A4543" s="6">
        <v>4542</v>
      </c>
      <c r="B4543" s="6">
        <v>36</v>
      </c>
      <c r="C4543" s="6" t="s">
        <v>4049</v>
      </c>
      <c r="D4543" s="6">
        <v>366</v>
      </c>
      <c r="E4543" s="6" t="s">
        <v>4189</v>
      </c>
      <c r="F4543" s="6">
        <v>14281</v>
      </c>
      <c r="G4543" s="6" t="s">
        <v>4209</v>
      </c>
      <c r="H4543" s="6">
        <v>2</v>
      </c>
      <c r="I4543" s="6" t="s">
        <v>297</v>
      </c>
      <c r="J4543" s="6">
        <v>2</v>
      </c>
      <c r="K4543" s="6" t="s">
        <v>252</v>
      </c>
      <c r="L4543" s="8">
        <v>6</v>
      </c>
      <c r="M4543" s="6" t="s">
        <v>297</v>
      </c>
      <c r="N4543" s="6" t="s">
        <v>4052</v>
      </c>
      <c r="R4543" s="6" t="str">
        <f t="shared" si="70"/>
        <v>36366Xã Hải Phong22</v>
      </c>
    </row>
    <row r="4544" spans="1:18">
      <c r="A4544" s="6">
        <v>4543</v>
      </c>
      <c r="B4544" s="6">
        <v>36</v>
      </c>
      <c r="C4544" s="6" t="s">
        <v>4049</v>
      </c>
      <c r="D4544" s="6">
        <v>366</v>
      </c>
      <c r="E4544" s="6" t="s">
        <v>4189</v>
      </c>
      <c r="F4544" s="6">
        <v>14284</v>
      </c>
      <c r="G4544" s="6" t="s">
        <v>4210</v>
      </c>
      <c r="H4544" s="6">
        <v>2</v>
      </c>
      <c r="I4544" s="6" t="s">
        <v>297</v>
      </c>
      <c r="J4544" s="6">
        <v>2</v>
      </c>
      <c r="K4544" s="6" t="s">
        <v>252</v>
      </c>
      <c r="L4544" s="8">
        <v>6</v>
      </c>
      <c r="M4544" s="6" t="s">
        <v>297</v>
      </c>
      <c r="N4544" s="6" t="s">
        <v>4052</v>
      </c>
      <c r="R4544" s="6" t="str">
        <f t="shared" si="70"/>
        <v>36366Xã Hải An22</v>
      </c>
    </row>
    <row r="4545" spans="1:18">
      <c r="A4545" s="6">
        <v>4544</v>
      </c>
      <c r="B4545" s="6">
        <v>36</v>
      </c>
      <c r="C4545" s="6" t="s">
        <v>4049</v>
      </c>
      <c r="D4545" s="6">
        <v>366</v>
      </c>
      <c r="E4545" s="6" t="s">
        <v>4189</v>
      </c>
      <c r="F4545" s="6">
        <v>14287</v>
      </c>
      <c r="G4545" s="6" t="s">
        <v>4211</v>
      </c>
      <c r="H4545" s="6">
        <v>2</v>
      </c>
      <c r="I4545" s="6" t="s">
        <v>297</v>
      </c>
      <c r="J4545" s="6">
        <v>2</v>
      </c>
      <c r="K4545" s="6" t="s">
        <v>252</v>
      </c>
      <c r="L4545" s="8">
        <v>6</v>
      </c>
      <c r="M4545" s="6" t="s">
        <v>297</v>
      </c>
      <c r="N4545" s="6" t="s">
        <v>4052</v>
      </c>
      <c r="R4545" s="6" t="str">
        <f t="shared" si="70"/>
        <v>36366Xã Hải Tây22</v>
      </c>
    </row>
    <row r="4546" spans="1:18">
      <c r="A4546" s="6">
        <v>4545</v>
      </c>
      <c r="B4546" s="6">
        <v>36</v>
      </c>
      <c r="C4546" s="6" t="s">
        <v>4049</v>
      </c>
      <c r="D4546" s="6">
        <v>366</v>
      </c>
      <c r="E4546" s="6" t="s">
        <v>4189</v>
      </c>
      <c r="F4546" s="6">
        <v>14290</v>
      </c>
      <c r="G4546" s="6" t="s">
        <v>4212</v>
      </c>
      <c r="H4546" s="6">
        <v>2</v>
      </c>
      <c r="I4546" s="6" t="s">
        <v>297</v>
      </c>
      <c r="J4546" s="6">
        <v>2</v>
      </c>
      <c r="K4546" s="6" t="s">
        <v>252</v>
      </c>
      <c r="L4546" s="8">
        <v>6</v>
      </c>
      <c r="M4546" s="6" t="s">
        <v>297</v>
      </c>
      <c r="N4546" s="6" t="s">
        <v>4052</v>
      </c>
      <c r="R4546" s="6" t="str">
        <f t="shared" si="70"/>
        <v>36366Xã Hải Lý22</v>
      </c>
    </row>
    <row r="4547" spans="1:18">
      <c r="A4547" s="6">
        <v>4546</v>
      </c>
      <c r="B4547" s="6">
        <v>36</v>
      </c>
      <c r="C4547" s="6" t="s">
        <v>4049</v>
      </c>
      <c r="D4547" s="6">
        <v>366</v>
      </c>
      <c r="E4547" s="6" t="s">
        <v>4189</v>
      </c>
      <c r="F4547" s="6">
        <v>14293</v>
      </c>
      <c r="G4547" s="6" t="s">
        <v>4213</v>
      </c>
      <c r="H4547" s="6">
        <v>2</v>
      </c>
      <c r="I4547" s="6" t="s">
        <v>297</v>
      </c>
      <c r="J4547" s="6">
        <v>2</v>
      </c>
      <c r="K4547" s="6" t="s">
        <v>252</v>
      </c>
      <c r="L4547" s="8">
        <v>6</v>
      </c>
      <c r="M4547" s="6" t="s">
        <v>297</v>
      </c>
      <c r="N4547" s="6" t="s">
        <v>4052</v>
      </c>
      <c r="R4547" s="6" t="str">
        <f t="shared" ref="R4547:R4610" si="71">CONCATENATE(B4547,D4547,G4547,H4547,J4547)</f>
        <v>36366Xã Hải Phú22</v>
      </c>
    </row>
    <row r="4548" spans="1:18">
      <c r="A4548" s="6">
        <v>4547</v>
      </c>
      <c r="B4548" s="6">
        <v>36</v>
      </c>
      <c r="C4548" s="6" t="s">
        <v>4049</v>
      </c>
      <c r="D4548" s="6">
        <v>366</v>
      </c>
      <c r="E4548" s="6" t="s">
        <v>4189</v>
      </c>
      <c r="F4548" s="6">
        <v>14296</v>
      </c>
      <c r="G4548" s="6" t="s">
        <v>4214</v>
      </c>
      <c r="H4548" s="6">
        <v>2</v>
      </c>
      <c r="I4548" s="6" t="s">
        <v>297</v>
      </c>
      <c r="J4548" s="6">
        <v>2</v>
      </c>
      <c r="K4548" s="6" t="s">
        <v>252</v>
      </c>
      <c r="L4548" s="8">
        <v>6</v>
      </c>
      <c r="M4548" s="6" t="s">
        <v>297</v>
      </c>
      <c r="N4548" s="6" t="s">
        <v>4052</v>
      </c>
      <c r="R4548" s="6" t="str">
        <f t="shared" si="71"/>
        <v>36366Xã Hải Giang22</v>
      </c>
    </row>
    <row r="4549" spans="1:18">
      <c r="A4549" s="6">
        <v>4548</v>
      </c>
      <c r="B4549" s="6">
        <v>36</v>
      </c>
      <c r="C4549" s="6" t="s">
        <v>4049</v>
      </c>
      <c r="D4549" s="6">
        <v>366</v>
      </c>
      <c r="E4549" s="6" t="s">
        <v>4189</v>
      </c>
      <c r="F4549" s="6">
        <v>14299</v>
      </c>
      <c r="G4549" s="6" t="s">
        <v>4215</v>
      </c>
      <c r="H4549" s="6">
        <v>2</v>
      </c>
      <c r="I4549" s="6" t="s">
        <v>297</v>
      </c>
      <c r="J4549" s="6">
        <v>2</v>
      </c>
      <c r="K4549" s="6" t="s">
        <v>252</v>
      </c>
      <c r="L4549" s="8">
        <v>6</v>
      </c>
      <c r="M4549" s="6" t="s">
        <v>297</v>
      </c>
      <c r="N4549" s="6" t="s">
        <v>4052</v>
      </c>
      <c r="R4549" s="6" t="str">
        <f t="shared" si="71"/>
        <v>36366Xã Hải Cường22</v>
      </c>
    </row>
    <row r="4550" spans="1:18">
      <c r="A4550" s="6">
        <v>4549</v>
      </c>
      <c r="B4550" s="6">
        <v>36</v>
      </c>
      <c r="C4550" s="6" t="s">
        <v>4049</v>
      </c>
      <c r="D4550" s="6">
        <v>366</v>
      </c>
      <c r="E4550" s="6" t="s">
        <v>4189</v>
      </c>
      <c r="F4550" s="6">
        <v>14302</v>
      </c>
      <c r="G4550" s="6" t="s">
        <v>4216</v>
      </c>
      <c r="H4550" s="6">
        <v>2</v>
      </c>
      <c r="I4550" s="6" t="s">
        <v>297</v>
      </c>
      <c r="J4550" s="6">
        <v>2</v>
      </c>
      <c r="K4550" s="6" t="s">
        <v>252</v>
      </c>
      <c r="L4550" s="8">
        <v>6</v>
      </c>
      <c r="M4550" s="6" t="s">
        <v>297</v>
      </c>
      <c r="N4550" s="6" t="s">
        <v>4052</v>
      </c>
      <c r="R4550" s="6" t="str">
        <f t="shared" si="71"/>
        <v>36366Xã Hải Ninh22</v>
      </c>
    </row>
    <row r="4551" spans="1:18">
      <c r="A4551" s="6">
        <v>4550</v>
      </c>
      <c r="B4551" s="6">
        <v>36</v>
      </c>
      <c r="C4551" s="6" t="s">
        <v>4049</v>
      </c>
      <c r="D4551" s="6">
        <v>366</v>
      </c>
      <c r="E4551" s="6" t="s">
        <v>4189</v>
      </c>
      <c r="F4551" s="6">
        <v>14305</v>
      </c>
      <c r="G4551" s="6" t="s">
        <v>4217</v>
      </c>
      <c r="H4551" s="6">
        <v>2</v>
      </c>
      <c r="I4551" s="6" t="s">
        <v>297</v>
      </c>
      <c r="J4551" s="6">
        <v>2</v>
      </c>
      <c r="K4551" s="6" t="s">
        <v>252</v>
      </c>
      <c r="L4551" s="8">
        <v>6</v>
      </c>
      <c r="M4551" s="6" t="s">
        <v>297</v>
      </c>
      <c r="N4551" s="6" t="s">
        <v>4052</v>
      </c>
      <c r="R4551" s="6" t="str">
        <f t="shared" si="71"/>
        <v>36366Xã Hải Chính22</v>
      </c>
    </row>
    <row r="4552" spans="1:18">
      <c r="A4552" s="6">
        <v>4551</v>
      </c>
      <c r="B4552" s="6">
        <v>36</v>
      </c>
      <c r="C4552" s="6" t="s">
        <v>4049</v>
      </c>
      <c r="D4552" s="6">
        <v>366</v>
      </c>
      <c r="E4552" s="6" t="s">
        <v>4189</v>
      </c>
      <c r="F4552" s="6">
        <v>14308</v>
      </c>
      <c r="G4552" s="6" t="s">
        <v>2635</v>
      </c>
      <c r="H4552" s="6">
        <v>2</v>
      </c>
      <c r="I4552" s="6" t="s">
        <v>297</v>
      </c>
      <c r="J4552" s="6">
        <v>2</v>
      </c>
      <c r="K4552" s="6" t="s">
        <v>252</v>
      </c>
      <c r="L4552" s="8">
        <v>6</v>
      </c>
      <c r="M4552" s="6" t="s">
        <v>297</v>
      </c>
      <c r="N4552" s="6" t="s">
        <v>4052</v>
      </c>
      <c r="R4552" s="6" t="str">
        <f t="shared" si="71"/>
        <v>36366Xã Hải Xuân22</v>
      </c>
    </row>
    <row r="4553" spans="1:18">
      <c r="A4553" s="6">
        <v>4552</v>
      </c>
      <c r="B4553" s="6">
        <v>36</v>
      </c>
      <c r="C4553" s="6" t="s">
        <v>4049</v>
      </c>
      <c r="D4553" s="6">
        <v>366</v>
      </c>
      <c r="E4553" s="6" t="s">
        <v>4189</v>
      </c>
      <c r="F4553" s="6">
        <v>14311</v>
      </c>
      <c r="G4553" s="6" t="s">
        <v>4218</v>
      </c>
      <c r="H4553" s="6">
        <v>2</v>
      </c>
      <c r="I4553" s="6" t="s">
        <v>297</v>
      </c>
      <c r="J4553" s="6">
        <v>2</v>
      </c>
      <c r="K4553" s="6" t="s">
        <v>252</v>
      </c>
      <c r="L4553" s="8">
        <v>6</v>
      </c>
      <c r="M4553" s="6" t="s">
        <v>297</v>
      </c>
      <c r="N4553" s="6" t="s">
        <v>4052</v>
      </c>
      <c r="R4553" s="6" t="str">
        <f t="shared" si="71"/>
        <v>36366Xã Hải Châu22</v>
      </c>
    </row>
    <row r="4554" spans="1:18">
      <c r="A4554" s="6">
        <v>4553</v>
      </c>
      <c r="B4554" s="6">
        <v>36</v>
      </c>
      <c r="C4554" s="6" t="s">
        <v>4049</v>
      </c>
      <c r="D4554" s="6">
        <v>366</v>
      </c>
      <c r="E4554" s="6" t="s">
        <v>4189</v>
      </c>
      <c r="F4554" s="6">
        <v>14314</v>
      </c>
      <c r="G4554" s="6" t="s">
        <v>3767</v>
      </c>
      <c r="H4554" s="6">
        <v>2</v>
      </c>
      <c r="I4554" s="6" t="s">
        <v>297</v>
      </c>
      <c r="J4554" s="6">
        <v>2</v>
      </c>
      <c r="K4554" s="6" t="s">
        <v>252</v>
      </c>
      <c r="L4554" s="8">
        <v>6</v>
      </c>
      <c r="M4554" s="6" t="s">
        <v>297</v>
      </c>
      <c r="N4554" s="6" t="s">
        <v>4052</v>
      </c>
      <c r="R4554" s="6" t="str">
        <f t="shared" si="71"/>
        <v>36366Xã Hải Triều22</v>
      </c>
    </row>
    <row r="4555" spans="1:18">
      <c r="A4555" s="6">
        <v>4554</v>
      </c>
      <c r="B4555" s="6">
        <v>36</v>
      </c>
      <c r="C4555" s="6" t="s">
        <v>4049</v>
      </c>
      <c r="D4555" s="6">
        <v>366</v>
      </c>
      <c r="E4555" s="6" t="s">
        <v>4189</v>
      </c>
      <c r="F4555" s="6">
        <v>14317</v>
      </c>
      <c r="G4555" s="6" t="s">
        <v>4219</v>
      </c>
      <c r="H4555" s="6">
        <v>2</v>
      </c>
      <c r="I4555" s="6" t="s">
        <v>297</v>
      </c>
      <c r="J4555" s="6">
        <v>2</v>
      </c>
      <c r="K4555" s="6" t="s">
        <v>252</v>
      </c>
      <c r="L4555" s="8">
        <v>6</v>
      </c>
      <c r="M4555" s="6" t="s">
        <v>297</v>
      </c>
      <c r="N4555" s="6" t="s">
        <v>4052</v>
      </c>
      <c r="R4555" s="6" t="str">
        <f t="shared" si="71"/>
        <v>36366Xã Hải Hòa22</v>
      </c>
    </row>
    <row r="4556" spans="1:18">
      <c r="A4556" s="6">
        <v>4555</v>
      </c>
      <c r="B4556" s="6">
        <v>37</v>
      </c>
      <c r="C4556" s="6" t="s">
        <v>4220</v>
      </c>
      <c r="D4556" s="6">
        <v>369</v>
      </c>
      <c r="E4556" s="6" t="s">
        <v>4221</v>
      </c>
      <c r="F4556" s="6">
        <v>14320</v>
      </c>
      <c r="G4556" s="6" t="s">
        <v>4222</v>
      </c>
      <c r="H4556" s="6">
        <v>1</v>
      </c>
      <c r="I4556" s="6" t="s">
        <v>251</v>
      </c>
      <c r="J4556" s="6">
        <v>2</v>
      </c>
      <c r="K4556" s="6" t="s">
        <v>252</v>
      </c>
      <c r="L4556" s="8">
        <v>5</v>
      </c>
      <c r="M4556" s="6" t="s">
        <v>251</v>
      </c>
      <c r="N4556" s="6" t="s">
        <v>4223</v>
      </c>
      <c r="R4556" s="6" t="str">
        <f t="shared" si="71"/>
        <v>37369Phường Đông Thành12</v>
      </c>
    </row>
    <row r="4557" spans="1:18">
      <c r="A4557" s="6">
        <v>4556</v>
      </c>
      <c r="B4557" s="6">
        <v>37</v>
      </c>
      <c r="C4557" s="6" t="s">
        <v>4220</v>
      </c>
      <c r="D4557" s="6">
        <v>369</v>
      </c>
      <c r="E4557" s="6" t="s">
        <v>4221</v>
      </c>
      <c r="F4557" s="6">
        <v>14323</v>
      </c>
      <c r="G4557" s="6" t="s">
        <v>2308</v>
      </c>
      <c r="H4557" s="6">
        <v>1</v>
      </c>
      <c r="I4557" s="6" t="s">
        <v>251</v>
      </c>
      <c r="J4557" s="6">
        <v>2</v>
      </c>
      <c r="K4557" s="6" t="s">
        <v>252</v>
      </c>
      <c r="L4557" s="8">
        <v>5</v>
      </c>
      <c r="M4557" s="6" t="s">
        <v>251</v>
      </c>
      <c r="N4557" s="6" t="s">
        <v>4223</v>
      </c>
      <c r="R4557" s="6" t="str">
        <f t="shared" si="71"/>
        <v>37369Phường Tân Thành12</v>
      </c>
    </row>
    <row r="4558" spans="1:18">
      <c r="A4558" s="6">
        <v>4557</v>
      </c>
      <c r="B4558" s="6">
        <v>37</v>
      </c>
      <c r="C4558" s="6" t="s">
        <v>4220</v>
      </c>
      <c r="D4558" s="6">
        <v>369</v>
      </c>
      <c r="E4558" s="6" t="s">
        <v>4221</v>
      </c>
      <c r="F4558" s="6">
        <v>14326</v>
      </c>
      <c r="G4558" s="6" t="s">
        <v>121</v>
      </c>
      <c r="H4558" s="6">
        <v>1</v>
      </c>
      <c r="I4558" s="6" t="s">
        <v>251</v>
      </c>
      <c r="J4558" s="6">
        <v>2</v>
      </c>
      <c r="K4558" s="6" t="s">
        <v>252</v>
      </c>
      <c r="L4558" s="8">
        <v>5</v>
      </c>
      <c r="M4558" s="6" t="s">
        <v>251</v>
      </c>
      <c r="N4558" s="6" t="s">
        <v>4223</v>
      </c>
      <c r="R4558" s="6" t="str">
        <f t="shared" si="71"/>
        <v>37369Phường Thanh Bình12</v>
      </c>
    </row>
    <row r="4559" spans="1:18">
      <c r="A4559" s="6">
        <v>4558</v>
      </c>
      <c r="B4559" s="6">
        <v>37</v>
      </c>
      <c r="C4559" s="6" t="s">
        <v>4220</v>
      </c>
      <c r="D4559" s="6">
        <v>369</v>
      </c>
      <c r="E4559" s="6" t="s">
        <v>4221</v>
      </c>
      <c r="F4559" s="6">
        <v>14329</v>
      </c>
      <c r="G4559" s="6" t="s">
        <v>4224</v>
      </c>
      <c r="H4559" s="6">
        <v>1</v>
      </c>
      <c r="I4559" s="6" t="s">
        <v>251</v>
      </c>
      <c r="J4559" s="6">
        <v>2</v>
      </c>
      <c r="K4559" s="6" t="s">
        <v>252</v>
      </c>
      <c r="L4559" s="8">
        <v>5</v>
      </c>
      <c r="M4559" s="6" t="s">
        <v>251</v>
      </c>
      <c r="N4559" s="6" t="s">
        <v>4223</v>
      </c>
      <c r="R4559" s="6" t="str">
        <f t="shared" si="71"/>
        <v>37369Phường Vân Giang12</v>
      </c>
    </row>
    <row r="4560" spans="1:18">
      <c r="A4560" s="6">
        <v>4559</v>
      </c>
      <c r="B4560" s="6">
        <v>37</v>
      </c>
      <c r="C4560" s="6" t="s">
        <v>4220</v>
      </c>
      <c r="D4560" s="6">
        <v>369</v>
      </c>
      <c r="E4560" s="6" t="s">
        <v>4221</v>
      </c>
      <c r="F4560" s="6">
        <v>14332</v>
      </c>
      <c r="G4560" s="6" t="s">
        <v>4225</v>
      </c>
      <c r="H4560" s="6">
        <v>1</v>
      </c>
      <c r="I4560" s="6" t="s">
        <v>251</v>
      </c>
      <c r="J4560" s="6">
        <v>2</v>
      </c>
      <c r="K4560" s="6" t="s">
        <v>252</v>
      </c>
      <c r="L4560" s="8">
        <v>5</v>
      </c>
      <c r="M4560" s="6" t="s">
        <v>251</v>
      </c>
      <c r="N4560" s="6" t="s">
        <v>4223</v>
      </c>
      <c r="R4560" s="6" t="str">
        <f t="shared" si="71"/>
        <v>37369Phường Bích Đào12</v>
      </c>
    </row>
    <row r="4561" spans="1:18">
      <c r="A4561" s="6">
        <v>4560</v>
      </c>
      <c r="B4561" s="6">
        <v>37</v>
      </c>
      <c r="C4561" s="6" t="s">
        <v>4220</v>
      </c>
      <c r="D4561" s="6">
        <v>369</v>
      </c>
      <c r="E4561" s="6" t="s">
        <v>4221</v>
      </c>
      <c r="F4561" s="6">
        <v>14335</v>
      </c>
      <c r="G4561" s="6" t="s">
        <v>4226</v>
      </c>
      <c r="H4561" s="6">
        <v>1</v>
      </c>
      <c r="I4561" s="6" t="s">
        <v>251</v>
      </c>
      <c r="J4561" s="6">
        <v>2</v>
      </c>
      <c r="K4561" s="6" t="s">
        <v>252</v>
      </c>
      <c r="L4561" s="8">
        <v>5</v>
      </c>
      <c r="M4561" s="6" t="s">
        <v>251</v>
      </c>
      <c r="N4561" s="6" t="s">
        <v>4223</v>
      </c>
      <c r="R4561" s="6" t="str">
        <f t="shared" si="71"/>
        <v>37369Phường Phúc Thành12</v>
      </c>
    </row>
    <row r="4562" spans="1:18">
      <c r="A4562" s="6">
        <v>4561</v>
      </c>
      <c r="B4562" s="6">
        <v>37</v>
      </c>
      <c r="C4562" s="6" t="s">
        <v>4220</v>
      </c>
      <c r="D4562" s="6">
        <v>369</v>
      </c>
      <c r="E4562" s="6" t="s">
        <v>4221</v>
      </c>
      <c r="F4562" s="6">
        <v>14338</v>
      </c>
      <c r="G4562" s="6" t="s">
        <v>4227</v>
      </c>
      <c r="H4562" s="6">
        <v>1</v>
      </c>
      <c r="I4562" s="6" t="s">
        <v>251</v>
      </c>
      <c r="J4562" s="6">
        <v>2</v>
      </c>
      <c r="K4562" s="6" t="s">
        <v>252</v>
      </c>
      <c r="L4562" s="8">
        <v>5</v>
      </c>
      <c r="M4562" s="6" t="s">
        <v>251</v>
      </c>
      <c r="N4562" s="6" t="s">
        <v>4223</v>
      </c>
      <c r="R4562" s="6" t="str">
        <f t="shared" si="71"/>
        <v>37369Phường Nam Bình12</v>
      </c>
    </row>
    <row r="4563" spans="1:18">
      <c r="A4563" s="6">
        <v>4562</v>
      </c>
      <c r="B4563" s="6">
        <v>37</v>
      </c>
      <c r="C4563" s="6" t="s">
        <v>4220</v>
      </c>
      <c r="D4563" s="6">
        <v>369</v>
      </c>
      <c r="E4563" s="6" t="s">
        <v>4221</v>
      </c>
      <c r="F4563" s="6">
        <v>14341</v>
      </c>
      <c r="G4563" s="6" t="s">
        <v>4228</v>
      </c>
      <c r="H4563" s="6">
        <v>1</v>
      </c>
      <c r="I4563" s="6" t="s">
        <v>251</v>
      </c>
      <c r="J4563" s="6">
        <v>2</v>
      </c>
      <c r="K4563" s="6" t="s">
        <v>252</v>
      </c>
      <c r="L4563" s="8">
        <v>5</v>
      </c>
      <c r="M4563" s="6" t="s">
        <v>251</v>
      </c>
      <c r="N4563" s="6" t="s">
        <v>4223</v>
      </c>
      <c r="R4563" s="6" t="str">
        <f t="shared" si="71"/>
        <v>37369Phường Nam Thành12</v>
      </c>
    </row>
    <row r="4564" spans="1:18">
      <c r="A4564" s="6">
        <v>4563</v>
      </c>
      <c r="B4564" s="6">
        <v>37</v>
      </c>
      <c r="C4564" s="6" t="s">
        <v>4220</v>
      </c>
      <c r="D4564" s="6">
        <v>369</v>
      </c>
      <c r="E4564" s="6" t="s">
        <v>4221</v>
      </c>
      <c r="F4564" s="6">
        <v>14344</v>
      </c>
      <c r="G4564" s="6" t="s">
        <v>4229</v>
      </c>
      <c r="H4564" s="6">
        <v>1</v>
      </c>
      <c r="I4564" s="6" t="s">
        <v>251</v>
      </c>
      <c r="J4564" s="6">
        <v>2</v>
      </c>
      <c r="K4564" s="6" t="s">
        <v>252</v>
      </c>
      <c r="L4564" s="8">
        <v>5</v>
      </c>
      <c r="M4564" s="6" t="s">
        <v>251</v>
      </c>
      <c r="N4564" s="6" t="s">
        <v>4223</v>
      </c>
      <c r="R4564" s="6" t="str">
        <f t="shared" si="71"/>
        <v>37369Phường Ninh Khánh12</v>
      </c>
    </row>
    <row r="4565" spans="1:18">
      <c r="A4565" s="6">
        <v>4564</v>
      </c>
      <c r="B4565" s="6">
        <v>37</v>
      </c>
      <c r="C4565" s="6" t="s">
        <v>4220</v>
      </c>
      <c r="D4565" s="6">
        <v>369</v>
      </c>
      <c r="E4565" s="6" t="s">
        <v>4221</v>
      </c>
      <c r="F4565" s="6">
        <v>14347</v>
      </c>
      <c r="G4565" s="6" t="s">
        <v>4230</v>
      </c>
      <c r="H4565" s="6">
        <v>2</v>
      </c>
      <c r="I4565" s="6" t="s">
        <v>297</v>
      </c>
      <c r="J4565" s="6">
        <v>2</v>
      </c>
      <c r="K4565" s="6" t="s">
        <v>252</v>
      </c>
      <c r="L4565" s="8">
        <v>6</v>
      </c>
      <c r="M4565" s="6" t="s">
        <v>297</v>
      </c>
      <c r="N4565" s="6" t="s">
        <v>4223</v>
      </c>
      <c r="R4565" s="6" t="str">
        <f t="shared" si="71"/>
        <v>37369Xã Ninh Nhất22</v>
      </c>
    </row>
    <row r="4566" spans="1:18">
      <c r="A4566" s="6">
        <v>4565</v>
      </c>
      <c r="B4566" s="6">
        <v>37</v>
      </c>
      <c r="C4566" s="6" t="s">
        <v>4220</v>
      </c>
      <c r="D4566" s="6">
        <v>369</v>
      </c>
      <c r="E4566" s="6" t="s">
        <v>4221</v>
      </c>
      <c r="F4566" s="6">
        <v>14350</v>
      </c>
      <c r="G4566" s="6" t="s">
        <v>4231</v>
      </c>
      <c r="H4566" s="6">
        <v>2</v>
      </c>
      <c r="I4566" s="6" t="s">
        <v>297</v>
      </c>
      <c r="J4566" s="6">
        <v>2</v>
      </c>
      <c r="K4566" s="6" t="s">
        <v>252</v>
      </c>
      <c r="L4566" s="8">
        <v>6</v>
      </c>
      <c r="M4566" s="6" t="s">
        <v>297</v>
      </c>
      <c r="N4566" s="6" t="s">
        <v>4223</v>
      </c>
      <c r="R4566" s="6" t="str">
        <f t="shared" si="71"/>
        <v>37369Xã Ninh Tiến22</v>
      </c>
    </row>
    <row r="4567" spans="1:18">
      <c r="A4567" s="6">
        <v>4566</v>
      </c>
      <c r="B4567" s="6">
        <v>37</v>
      </c>
      <c r="C4567" s="6" t="s">
        <v>4220</v>
      </c>
      <c r="D4567" s="6">
        <v>369</v>
      </c>
      <c r="E4567" s="6" t="s">
        <v>4221</v>
      </c>
      <c r="F4567" s="6">
        <v>14353</v>
      </c>
      <c r="G4567" s="6" t="s">
        <v>4232</v>
      </c>
      <c r="H4567" s="6">
        <v>2</v>
      </c>
      <c r="I4567" s="6" t="s">
        <v>297</v>
      </c>
      <c r="J4567" s="6">
        <v>2</v>
      </c>
      <c r="K4567" s="6" t="s">
        <v>252</v>
      </c>
      <c r="L4567" s="8">
        <v>6</v>
      </c>
      <c r="M4567" s="6" t="s">
        <v>297</v>
      </c>
      <c r="N4567" s="6" t="s">
        <v>4223</v>
      </c>
      <c r="R4567" s="6" t="str">
        <f t="shared" si="71"/>
        <v>37369Xã Ninh Phúc22</v>
      </c>
    </row>
    <row r="4568" spans="1:18">
      <c r="A4568" s="6">
        <v>4567</v>
      </c>
      <c r="B4568" s="6">
        <v>37</v>
      </c>
      <c r="C4568" s="6" t="s">
        <v>4220</v>
      </c>
      <c r="D4568" s="6">
        <v>369</v>
      </c>
      <c r="E4568" s="6" t="s">
        <v>4221</v>
      </c>
      <c r="F4568" s="6">
        <v>14356</v>
      </c>
      <c r="G4568" s="6" t="s">
        <v>4233</v>
      </c>
      <c r="H4568" s="6">
        <v>1</v>
      </c>
      <c r="I4568" s="6" t="s">
        <v>251</v>
      </c>
      <c r="J4568" s="6">
        <v>2</v>
      </c>
      <c r="K4568" s="6" t="s">
        <v>252</v>
      </c>
      <c r="L4568" s="8">
        <v>5</v>
      </c>
      <c r="M4568" s="6" t="s">
        <v>251</v>
      </c>
      <c r="N4568" s="6" t="s">
        <v>4223</v>
      </c>
      <c r="R4568" s="6" t="str">
        <f t="shared" si="71"/>
        <v>37369Phường Ninh Sơn12</v>
      </c>
    </row>
    <row r="4569" spans="1:18">
      <c r="A4569" s="6">
        <v>4568</v>
      </c>
      <c r="B4569" s="6">
        <v>37</v>
      </c>
      <c r="C4569" s="6" t="s">
        <v>4220</v>
      </c>
      <c r="D4569" s="6">
        <v>369</v>
      </c>
      <c r="E4569" s="6" t="s">
        <v>4221</v>
      </c>
      <c r="F4569" s="6">
        <v>14359</v>
      </c>
      <c r="G4569" s="6" t="s">
        <v>4234</v>
      </c>
      <c r="H4569" s="6">
        <v>1</v>
      </c>
      <c r="I4569" s="6" t="s">
        <v>251</v>
      </c>
      <c r="J4569" s="6">
        <v>2</v>
      </c>
      <c r="K4569" s="6" t="s">
        <v>252</v>
      </c>
      <c r="L4569" s="8">
        <v>5</v>
      </c>
      <c r="M4569" s="6" t="s">
        <v>251</v>
      </c>
      <c r="N4569" s="6" t="s">
        <v>4223</v>
      </c>
      <c r="R4569" s="6" t="str">
        <f t="shared" si="71"/>
        <v>37369Phường Ninh Phong12</v>
      </c>
    </row>
    <row r="4570" spans="1:18">
      <c r="A4570" s="6">
        <v>4569</v>
      </c>
      <c r="B4570" s="6">
        <v>37</v>
      </c>
      <c r="C4570" s="6" t="s">
        <v>4220</v>
      </c>
      <c r="D4570" s="6">
        <v>370</v>
      </c>
      <c r="E4570" s="6" t="s">
        <v>4235</v>
      </c>
      <c r="F4570" s="6">
        <v>14362</v>
      </c>
      <c r="G4570" s="6" t="s">
        <v>2422</v>
      </c>
      <c r="H4570" s="6">
        <v>1</v>
      </c>
      <c r="I4570" s="6" t="s">
        <v>251</v>
      </c>
      <c r="J4570" s="6">
        <v>2</v>
      </c>
      <c r="K4570" s="6" t="s">
        <v>252</v>
      </c>
      <c r="L4570" s="8">
        <v>5</v>
      </c>
      <c r="M4570" s="6" t="s">
        <v>251</v>
      </c>
      <c r="N4570" s="6" t="s">
        <v>4223</v>
      </c>
      <c r="R4570" s="6" t="str">
        <f t="shared" si="71"/>
        <v>37370Phường Bắc Sơn12</v>
      </c>
    </row>
    <row r="4571" spans="1:18">
      <c r="A4571" s="6">
        <v>4570</v>
      </c>
      <c r="B4571" s="6">
        <v>37</v>
      </c>
      <c r="C4571" s="6" t="s">
        <v>4220</v>
      </c>
      <c r="D4571" s="6">
        <v>370</v>
      </c>
      <c r="E4571" s="6" t="s">
        <v>4235</v>
      </c>
      <c r="F4571" s="6">
        <v>14365</v>
      </c>
      <c r="G4571" s="6" t="s">
        <v>4236</v>
      </c>
      <c r="H4571" s="6">
        <v>1</v>
      </c>
      <c r="I4571" s="6" t="s">
        <v>251</v>
      </c>
      <c r="J4571" s="6">
        <v>2</v>
      </c>
      <c r="K4571" s="6" t="s">
        <v>252</v>
      </c>
      <c r="L4571" s="8">
        <v>5</v>
      </c>
      <c r="M4571" s="6" t="s">
        <v>251</v>
      </c>
      <c r="N4571" s="6" t="s">
        <v>4223</v>
      </c>
      <c r="R4571" s="6" t="str">
        <f t="shared" si="71"/>
        <v>37370Phường Trung Sơn12</v>
      </c>
    </row>
    <row r="4572" spans="1:18">
      <c r="A4572" s="6">
        <v>4571</v>
      </c>
      <c r="B4572" s="6">
        <v>37</v>
      </c>
      <c r="C4572" s="6" t="s">
        <v>4220</v>
      </c>
      <c r="D4572" s="6">
        <v>370</v>
      </c>
      <c r="E4572" s="6" t="s">
        <v>4235</v>
      </c>
      <c r="F4572" s="6">
        <v>14368</v>
      </c>
      <c r="G4572" s="6" t="s">
        <v>3254</v>
      </c>
      <c r="H4572" s="6">
        <v>1</v>
      </c>
      <c r="I4572" s="6" t="s">
        <v>251</v>
      </c>
      <c r="J4572" s="6">
        <v>2</v>
      </c>
      <c r="K4572" s="6" t="s">
        <v>252</v>
      </c>
      <c r="L4572" s="8">
        <v>5</v>
      </c>
      <c r="M4572" s="6" t="s">
        <v>251</v>
      </c>
      <c r="N4572" s="6" t="s">
        <v>4223</v>
      </c>
      <c r="R4572" s="6" t="str">
        <f t="shared" si="71"/>
        <v>37370Phường Nam Sơn12</v>
      </c>
    </row>
    <row r="4573" spans="1:18">
      <c r="A4573" s="6">
        <v>4572</v>
      </c>
      <c r="B4573" s="6">
        <v>37</v>
      </c>
      <c r="C4573" s="6" t="s">
        <v>4220</v>
      </c>
      <c r="D4573" s="6">
        <v>370</v>
      </c>
      <c r="E4573" s="6" t="s">
        <v>4235</v>
      </c>
      <c r="F4573" s="6">
        <v>14369</v>
      </c>
      <c r="G4573" s="6" t="s">
        <v>4237</v>
      </c>
      <c r="H4573" s="6">
        <v>1</v>
      </c>
      <c r="I4573" s="6" t="s">
        <v>251</v>
      </c>
      <c r="J4573" s="6">
        <v>2</v>
      </c>
      <c r="K4573" s="6" t="s">
        <v>252</v>
      </c>
      <c r="L4573" s="8">
        <v>5</v>
      </c>
      <c r="M4573" s="6" t="s">
        <v>251</v>
      </c>
      <c r="N4573" s="6" t="s">
        <v>4223</v>
      </c>
      <c r="R4573" s="6" t="str">
        <f t="shared" si="71"/>
        <v>37370Phường Tây Sơn12</v>
      </c>
    </row>
    <row r="4574" spans="1:18">
      <c r="A4574" s="6">
        <v>4573</v>
      </c>
      <c r="B4574" s="6">
        <v>37</v>
      </c>
      <c r="C4574" s="6" t="s">
        <v>4220</v>
      </c>
      <c r="D4574" s="6">
        <v>370</v>
      </c>
      <c r="E4574" s="6" t="s">
        <v>4235</v>
      </c>
      <c r="F4574" s="6">
        <v>14371</v>
      </c>
      <c r="G4574" s="6" t="s">
        <v>605</v>
      </c>
      <c r="H4574" s="6">
        <v>2</v>
      </c>
      <c r="I4574" s="6" t="s">
        <v>297</v>
      </c>
      <c r="J4574" s="6">
        <v>2</v>
      </c>
      <c r="K4574" s="6" t="s">
        <v>252</v>
      </c>
      <c r="L4574" s="8">
        <v>6</v>
      </c>
      <c r="M4574" s="6" t="s">
        <v>297</v>
      </c>
      <c r="N4574" s="6" t="s">
        <v>4223</v>
      </c>
      <c r="R4574" s="6" t="str">
        <f t="shared" si="71"/>
        <v>37370Xã Yên Sơn22</v>
      </c>
    </row>
    <row r="4575" spans="1:18">
      <c r="A4575" s="6">
        <v>4574</v>
      </c>
      <c r="B4575" s="6">
        <v>37</v>
      </c>
      <c r="C4575" s="6" t="s">
        <v>4220</v>
      </c>
      <c r="D4575" s="6">
        <v>370</v>
      </c>
      <c r="E4575" s="6" t="s">
        <v>4235</v>
      </c>
      <c r="F4575" s="6">
        <v>14374</v>
      </c>
      <c r="G4575" s="6" t="s">
        <v>4238</v>
      </c>
      <c r="H4575" s="6">
        <v>1</v>
      </c>
      <c r="I4575" s="6" t="s">
        <v>251</v>
      </c>
      <c r="J4575" s="6">
        <v>2</v>
      </c>
      <c r="K4575" s="6" t="s">
        <v>252</v>
      </c>
      <c r="L4575" s="8">
        <v>5</v>
      </c>
      <c r="M4575" s="6" t="s">
        <v>251</v>
      </c>
      <c r="N4575" s="6" t="s">
        <v>4223</v>
      </c>
      <c r="R4575" s="6" t="str">
        <f t="shared" si="71"/>
        <v>37370Phường Yên Bình12</v>
      </c>
    </row>
    <row r="4576" spans="1:18">
      <c r="A4576" s="6">
        <v>4575</v>
      </c>
      <c r="B4576" s="6">
        <v>37</v>
      </c>
      <c r="C4576" s="6" t="s">
        <v>4220</v>
      </c>
      <c r="D4576" s="6">
        <v>370</v>
      </c>
      <c r="E4576" s="6" t="s">
        <v>4235</v>
      </c>
      <c r="F4576" s="6">
        <v>14375</v>
      </c>
      <c r="G4576" s="6" t="s">
        <v>3360</v>
      </c>
      <c r="H4576" s="6">
        <v>1</v>
      </c>
      <c r="I4576" s="6" t="s">
        <v>251</v>
      </c>
      <c r="J4576" s="6">
        <v>2</v>
      </c>
      <c r="K4576" s="6" t="s">
        <v>252</v>
      </c>
      <c r="L4576" s="8">
        <v>5</v>
      </c>
      <c r="M4576" s="6" t="s">
        <v>251</v>
      </c>
      <c r="N4576" s="6" t="s">
        <v>4223</v>
      </c>
      <c r="R4576" s="6" t="str">
        <f t="shared" si="71"/>
        <v>37370Phường Tân Bình12</v>
      </c>
    </row>
    <row r="4577" spans="1:18">
      <c r="A4577" s="6">
        <v>4576</v>
      </c>
      <c r="B4577" s="6">
        <v>37</v>
      </c>
      <c r="C4577" s="6" t="s">
        <v>4220</v>
      </c>
      <c r="D4577" s="6">
        <v>370</v>
      </c>
      <c r="E4577" s="6" t="s">
        <v>4235</v>
      </c>
      <c r="F4577" s="6">
        <v>14377</v>
      </c>
      <c r="G4577" s="6" t="s">
        <v>2370</v>
      </c>
      <c r="H4577" s="6">
        <v>2</v>
      </c>
      <c r="I4577" s="6" t="s">
        <v>297</v>
      </c>
      <c r="J4577" s="6">
        <v>2</v>
      </c>
      <c r="K4577" s="6" t="s">
        <v>252</v>
      </c>
      <c r="L4577" s="8">
        <v>6</v>
      </c>
      <c r="M4577" s="6" t="s">
        <v>297</v>
      </c>
      <c r="N4577" s="6" t="s">
        <v>4223</v>
      </c>
      <c r="R4577" s="6" t="str">
        <f t="shared" si="71"/>
        <v>37370Xã Quang Sơn22</v>
      </c>
    </row>
    <row r="4578" spans="1:18">
      <c r="A4578" s="6">
        <v>4577</v>
      </c>
      <c r="B4578" s="6">
        <v>37</v>
      </c>
      <c r="C4578" s="6" t="s">
        <v>4220</v>
      </c>
      <c r="D4578" s="6">
        <v>370</v>
      </c>
      <c r="E4578" s="6" t="s">
        <v>4235</v>
      </c>
      <c r="F4578" s="6">
        <v>14380</v>
      </c>
      <c r="G4578" s="6" t="s">
        <v>651</v>
      </c>
      <c r="H4578" s="6">
        <v>2</v>
      </c>
      <c r="I4578" s="6" t="s">
        <v>297</v>
      </c>
      <c r="J4578" s="6">
        <v>2</v>
      </c>
      <c r="K4578" s="6" t="s">
        <v>252</v>
      </c>
      <c r="L4578" s="8">
        <v>6</v>
      </c>
      <c r="M4578" s="6" t="s">
        <v>297</v>
      </c>
      <c r="N4578" s="6" t="s">
        <v>4223</v>
      </c>
      <c r="R4578" s="6" t="str">
        <f t="shared" si="71"/>
        <v>37370Xã Đông Sơn22</v>
      </c>
    </row>
    <row r="4579" spans="1:18">
      <c r="A4579" s="6">
        <v>4578</v>
      </c>
      <c r="B4579" s="6">
        <v>37</v>
      </c>
      <c r="C4579" s="6" t="s">
        <v>4220</v>
      </c>
      <c r="D4579" s="6">
        <v>372</v>
      </c>
      <c r="E4579" s="6" t="s">
        <v>4239</v>
      </c>
      <c r="F4579" s="6">
        <v>14383</v>
      </c>
      <c r="G4579" s="6" t="s">
        <v>4240</v>
      </c>
      <c r="H4579" s="6">
        <v>1</v>
      </c>
      <c r="I4579" s="6" t="s">
        <v>251</v>
      </c>
      <c r="J4579" s="6">
        <v>2</v>
      </c>
      <c r="K4579" s="6" t="s">
        <v>252</v>
      </c>
      <c r="L4579" s="8">
        <v>5</v>
      </c>
      <c r="M4579" s="6" t="s">
        <v>251</v>
      </c>
      <c r="N4579" s="6" t="s">
        <v>4223</v>
      </c>
      <c r="R4579" s="6" t="str">
        <f t="shared" si="71"/>
        <v>37372Thị trấn Nho Quan12</v>
      </c>
    </row>
    <row r="4580" spans="1:18">
      <c r="A4580" s="6">
        <v>4579</v>
      </c>
      <c r="B4580" s="6">
        <v>37</v>
      </c>
      <c r="C4580" s="6" t="s">
        <v>4220</v>
      </c>
      <c r="D4580" s="6">
        <v>372</v>
      </c>
      <c r="E4580" s="6" t="s">
        <v>4239</v>
      </c>
      <c r="F4580" s="6">
        <v>14386</v>
      </c>
      <c r="G4580" s="6" t="s">
        <v>4241</v>
      </c>
      <c r="H4580" s="6">
        <v>2</v>
      </c>
      <c r="I4580" s="6" t="s">
        <v>297</v>
      </c>
      <c r="J4580" s="6">
        <v>2</v>
      </c>
      <c r="K4580" s="6" t="s">
        <v>252</v>
      </c>
      <c r="L4580" s="8">
        <v>6</v>
      </c>
      <c r="M4580" s="6" t="s">
        <v>297</v>
      </c>
      <c r="N4580" s="6" t="s">
        <v>4223</v>
      </c>
      <c r="R4580" s="6" t="str">
        <f t="shared" si="71"/>
        <v>37372Xã Xích Thổ22</v>
      </c>
    </row>
    <row r="4581" spans="1:18">
      <c r="A4581" s="6">
        <v>4580</v>
      </c>
      <c r="B4581" s="6">
        <v>37</v>
      </c>
      <c r="C4581" s="6" t="s">
        <v>4220</v>
      </c>
      <c r="D4581" s="6">
        <v>372</v>
      </c>
      <c r="E4581" s="6" t="s">
        <v>4239</v>
      </c>
      <c r="F4581" s="6">
        <v>14389</v>
      </c>
      <c r="G4581" s="6" t="s">
        <v>4242</v>
      </c>
      <c r="H4581" s="6">
        <v>2</v>
      </c>
      <c r="I4581" s="6" t="s">
        <v>297</v>
      </c>
      <c r="J4581" s="6">
        <v>2</v>
      </c>
      <c r="K4581" s="6" t="s">
        <v>252</v>
      </c>
      <c r="L4581" s="8">
        <v>6</v>
      </c>
      <c r="M4581" s="6" t="s">
        <v>297</v>
      </c>
      <c r="N4581" s="6" t="s">
        <v>4223</v>
      </c>
      <c r="R4581" s="6" t="str">
        <f t="shared" si="71"/>
        <v>37372Xã Gia Lâm22</v>
      </c>
    </row>
    <row r="4582" spans="1:18">
      <c r="A4582" s="6">
        <v>4581</v>
      </c>
      <c r="B4582" s="6">
        <v>37</v>
      </c>
      <c r="C4582" s="6" t="s">
        <v>4220</v>
      </c>
      <c r="D4582" s="6">
        <v>372</v>
      </c>
      <c r="E4582" s="6" t="s">
        <v>4239</v>
      </c>
      <c r="F4582" s="6">
        <v>14392</v>
      </c>
      <c r="G4582" s="6" t="s">
        <v>4243</v>
      </c>
      <c r="H4582" s="6">
        <v>2</v>
      </c>
      <c r="I4582" s="6" t="s">
        <v>297</v>
      </c>
      <c r="J4582" s="6">
        <v>2</v>
      </c>
      <c r="K4582" s="6" t="s">
        <v>252</v>
      </c>
      <c r="L4582" s="8">
        <v>6</v>
      </c>
      <c r="M4582" s="6" t="s">
        <v>297</v>
      </c>
      <c r="N4582" s="6" t="s">
        <v>4223</v>
      </c>
      <c r="R4582" s="6" t="str">
        <f t="shared" si="71"/>
        <v>37372Xã Gia Sơn22</v>
      </c>
    </row>
    <row r="4583" spans="1:18">
      <c r="A4583" s="6">
        <v>4582</v>
      </c>
      <c r="B4583" s="6">
        <v>37</v>
      </c>
      <c r="C4583" s="6" t="s">
        <v>4220</v>
      </c>
      <c r="D4583" s="6">
        <v>372</v>
      </c>
      <c r="E4583" s="6" t="s">
        <v>4239</v>
      </c>
      <c r="F4583" s="6">
        <v>14395</v>
      </c>
      <c r="G4583" s="6" t="s">
        <v>4244</v>
      </c>
      <c r="H4583" s="6">
        <v>2</v>
      </c>
      <c r="I4583" s="6" t="s">
        <v>297</v>
      </c>
      <c r="J4583" s="6">
        <v>2</v>
      </c>
      <c r="K4583" s="6" t="s">
        <v>252</v>
      </c>
      <c r="L4583" s="8">
        <v>6</v>
      </c>
      <c r="M4583" s="6" t="s">
        <v>297</v>
      </c>
      <c r="N4583" s="6" t="s">
        <v>4223</v>
      </c>
      <c r="R4583" s="6" t="str">
        <f t="shared" si="71"/>
        <v>37372Xã Thạch Bình22</v>
      </c>
    </row>
    <row r="4584" spans="1:18">
      <c r="A4584" s="6">
        <v>4583</v>
      </c>
      <c r="B4584" s="6">
        <v>37</v>
      </c>
      <c r="C4584" s="6" t="s">
        <v>4220</v>
      </c>
      <c r="D4584" s="6">
        <v>372</v>
      </c>
      <c r="E4584" s="6" t="s">
        <v>4239</v>
      </c>
      <c r="F4584" s="6">
        <v>14398</v>
      </c>
      <c r="G4584" s="6" t="s">
        <v>4245</v>
      </c>
      <c r="H4584" s="6">
        <v>2</v>
      </c>
      <c r="I4584" s="6" t="s">
        <v>297</v>
      </c>
      <c r="J4584" s="6">
        <v>2</v>
      </c>
      <c r="K4584" s="6" t="s">
        <v>252</v>
      </c>
      <c r="L4584" s="8">
        <v>6</v>
      </c>
      <c r="M4584" s="6" t="s">
        <v>297</v>
      </c>
      <c r="N4584" s="6" t="s">
        <v>4223</v>
      </c>
      <c r="R4584" s="6" t="str">
        <f t="shared" si="71"/>
        <v>37372Xã Gia Thủy22</v>
      </c>
    </row>
    <row r="4585" spans="1:18">
      <c r="A4585" s="6">
        <v>4584</v>
      </c>
      <c r="B4585" s="6">
        <v>37</v>
      </c>
      <c r="C4585" s="6" t="s">
        <v>4220</v>
      </c>
      <c r="D4585" s="6">
        <v>372</v>
      </c>
      <c r="E4585" s="6" t="s">
        <v>4239</v>
      </c>
      <c r="F4585" s="6">
        <v>14401</v>
      </c>
      <c r="G4585" s="6" t="s">
        <v>4246</v>
      </c>
      <c r="H4585" s="6">
        <v>2</v>
      </c>
      <c r="I4585" s="6" t="s">
        <v>297</v>
      </c>
      <c r="J4585" s="6">
        <v>2</v>
      </c>
      <c r="K4585" s="6" t="s">
        <v>252</v>
      </c>
      <c r="L4585" s="8">
        <v>6</v>
      </c>
      <c r="M4585" s="6" t="s">
        <v>297</v>
      </c>
      <c r="N4585" s="6" t="s">
        <v>4223</v>
      </c>
      <c r="R4585" s="6" t="str">
        <f t="shared" si="71"/>
        <v>37372Xã Gia Tường22</v>
      </c>
    </row>
    <row r="4586" spans="1:18">
      <c r="A4586" s="6">
        <v>4585</v>
      </c>
      <c r="B4586" s="6">
        <v>37</v>
      </c>
      <c r="C4586" s="6" t="s">
        <v>4220</v>
      </c>
      <c r="D4586" s="6">
        <v>372</v>
      </c>
      <c r="E4586" s="6" t="s">
        <v>4239</v>
      </c>
      <c r="F4586" s="6">
        <v>14404</v>
      </c>
      <c r="G4586" s="6" t="s">
        <v>4247</v>
      </c>
      <c r="H4586" s="6">
        <v>2</v>
      </c>
      <c r="I4586" s="6" t="s">
        <v>297</v>
      </c>
      <c r="J4586" s="6">
        <v>2</v>
      </c>
      <c r="K4586" s="6" t="s">
        <v>252</v>
      </c>
      <c r="L4586" s="8">
        <v>6</v>
      </c>
      <c r="M4586" s="6" t="s">
        <v>297</v>
      </c>
      <c r="N4586" s="6" t="s">
        <v>4223</v>
      </c>
      <c r="R4586" s="6" t="str">
        <f t="shared" si="71"/>
        <v>37372Xã Cúc Phương22</v>
      </c>
    </row>
    <row r="4587" spans="1:18">
      <c r="A4587" s="6">
        <v>4586</v>
      </c>
      <c r="B4587" s="6">
        <v>37</v>
      </c>
      <c r="C4587" s="6" t="s">
        <v>4220</v>
      </c>
      <c r="D4587" s="6">
        <v>372</v>
      </c>
      <c r="E4587" s="6" t="s">
        <v>4239</v>
      </c>
      <c r="F4587" s="6">
        <v>14407</v>
      </c>
      <c r="G4587" s="6" t="s">
        <v>526</v>
      </c>
      <c r="H4587" s="6">
        <v>2</v>
      </c>
      <c r="I4587" s="6" t="s">
        <v>297</v>
      </c>
      <c r="J4587" s="6">
        <v>2</v>
      </c>
      <c r="K4587" s="6" t="s">
        <v>252</v>
      </c>
      <c r="L4587" s="8">
        <v>6</v>
      </c>
      <c r="M4587" s="6" t="s">
        <v>297</v>
      </c>
      <c r="N4587" s="6" t="s">
        <v>4223</v>
      </c>
      <c r="R4587" s="6" t="str">
        <f t="shared" si="71"/>
        <v>37372Xã Phú Sơn22</v>
      </c>
    </row>
    <row r="4588" spans="1:18">
      <c r="A4588" s="6">
        <v>4587</v>
      </c>
      <c r="B4588" s="6">
        <v>37</v>
      </c>
      <c r="C4588" s="6" t="s">
        <v>4220</v>
      </c>
      <c r="D4588" s="6">
        <v>372</v>
      </c>
      <c r="E4588" s="6" t="s">
        <v>4239</v>
      </c>
      <c r="F4588" s="6">
        <v>14410</v>
      </c>
      <c r="G4588" s="6" t="s">
        <v>1120</v>
      </c>
      <c r="H4588" s="6">
        <v>2</v>
      </c>
      <c r="I4588" s="6" t="s">
        <v>297</v>
      </c>
      <c r="J4588" s="6">
        <v>2</v>
      </c>
      <c r="K4588" s="6" t="s">
        <v>252</v>
      </c>
      <c r="L4588" s="8">
        <v>6</v>
      </c>
      <c r="M4588" s="6" t="s">
        <v>297</v>
      </c>
      <c r="N4588" s="6" t="s">
        <v>4223</v>
      </c>
      <c r="R4588" s="6" t="str">
        <f t="shared" si="71"/>
        <v>37372Xã Đức Long22</v>
      </c>
    </row>
    <row r="4589" spans="1:18">
      <c r="A4589" s="6">
        <v>4588</v>
      </c>
      <c r="B4589" s="6">
        <v>37</v>
      </c>
      <c r="C4589" s="6" t="s">
        <v>4220</v>
      </c>
      <c r="D4589" s="6">
        <v>372</v>
      </c>
      <c r="E4589" s="6" t="s">
        <v>4239</v>
      </c>
      <c r="F4589" s="6">
        <v>14413</v>
      </c>
      <c r="G4589" s="6" t="s">
        <v>4248</v>
      </c>
      <c r="H4589" s="6">
        <v>2</v>
      </c>
      <c r="I4589" s="6" t="s">
        <v>297</v>
      </c>
      <c r="J4589" s="6">
        <v>2</v>
      </c>
      <c r="K4589" s="6" t="s">
        <v>252</v>
      </c>
      <c r="L4589" s="8">
        <v>6</v>
      </c>
      <c r="M4589" s="6" t="s">
        <v>297</v>
      </c>
      <c r="N4589" s="6" t="s">
        <v>4223</v>
      </c>
      <c r="R4589" s="6" t="str">
        <f t="shared" si="71"/>
        <v>37372Xã Lạc Vân22</v>
      </c>
    </row>
    <row r="4590" spans="1:18">
      <c r="A4590" s="6">
        <v>4589</v>
      </c>
      <c r="B4590" s="6">
        <v>37</v>
      </c>
      <c r="C4590" s="6" t="s">
        <v>4220</v>
      </c>
      <c r="D4590" s="6">
        <v>372</v>
      </c>
      <c r="E4590" s="6" t="s">
        <v>4239</v>
      </c>
      <c r="F4590" s="6">
        <v>14416</v>
      </c>
      <c r="G4590" s="6" t="s">
        <v>4249</v>
      </c>
      <c r="H4590" s="6">
        <v>2</v>
      </c>
      <c r="I4590" s="6" t="s">
        <v>297</v>
      </c>
      <c r="J4590" s="6">
        <v>2</v>
      </c>
      <c r="K4590" s="6" t="s">
        <v>252</v>
      </c>
      <c r="L4590" s="8">
        <v>6</v>
      </c>
      <c r="M4590" s="6" t="s">
        <v>297</v>
      </c>
      <c r="N4590" s="6" t="s">
        <v>4223</v>
      </c>
      <c r="R4590" s="6" t="str">
        <f t="shared" si="71"/>
        <v>37372Xã Đồng Phong22</v>
      </c>
    </row>
    <row r="4591" spans="1:18">
      <c r="A4591" s="6">
        <v>4590</v>
      </c>
      <c r="B4591" s="6">
        <v>37</v>
      </c>
      <c r="C4591" s="6" t="s">
        <v>4220</v>
      </c>
      <c r="D4591" s="6">
        <v>372</v>
      </c>
      <c r="E4591" s="6" t="s">
        <v>4239</v>
      </c>
      <c r="F4591" s="6">
        <v>14419</v>
      </c>
      <c r="G4591" s="6" t="s">
        <v>4095</v>
      </c>
      <c r="H4591" s="6">
        <v>2</v>
      </c>
      <c r="I4591" s="6" t="s">
        <v>297</v>
      </c>
      <c r="J4591" s="6">
        <v>2</v>
      </c>
      <c r="K4591" s="6" t="s">
        <v>252</v>
      </c>
      <c r="L4591" s="8">
        <v>6</v>
      </c>
      <c r="M4591" s="6" t="s">
        <v>297</v>
      </c>
      <c r="N4591" s="6" t="s">
        <v>4223</v>
      </c>
      <c r="R4591" s="6" t="str">
        <f t="shared" si="71"/>
        <v>37372Xã Yên Quang22</v>
      </c>
    </row>
    <row r="4592" spans="1:18">
      <c r="A4592" s="6">
        <v>4591</v>
      </c>
      <c r="B4592" s="6">
        <v>37</v>
      </c>
      <c r="C4592" s="6" t="s">
        <v>4220</v>
      </c>
      <c r="D4592" s="6">
        <v>372</v>
      </c>
      <c r="E4592" s="6" t="s">
        <v>4239</v>
      </c>
      <c r="F4592" s="6">
        <v>14422</v>
      </c>
      <c r="G4592" s="6" t="s">
        <v>4250</v>
      </c>
      <c r="H4592" s="6">
        <v>2</v>
      </c>
      <c r="I4592" s="6" t="s">
        <v>297</v>
      </c>
      <c r="J4592" s="6">
        <v>2</v>
      </c>
      <c r="K4592" s="6" t="s">
        <v>252</v>
      </c>
      <c r="L4592" s="8">
        <v>6</v>
      </c>
      <c r="M4592" s="6" t="s">
        <v>297</v>
      </c>
      <c r="N4592" s="6" t="s">
        <v>4223</v>
      </c>
      <c r="R4592" s="6" t="str">
        <f t="shared" si="71"/>
        <v>37372Xã Lạng Phong22</v>
      </c>
    </row>
    <row r="4593" spans="1:18">
      <c r="A4593" s="6">
        <v>4592</v>
      </c>
      <c r="B4593" s="6">
        <v>37</v>
      </c>
      <c r="C4593" s="6" t="s">
        <v>4220</v>
      </c>
      <c r="D4593" s="6">
        <v>372</v>
      </c>
      <c r="E4593" s="6" t="s">
        <v>4239</v>
      </c>
      <c r="F4593" s="6">
        <v>14425</v>
      </c>
      <c r="G4593" s="6" t="s">
        <v>4251</v>
      </c>
      <c r="H4593" s="6">
        <v>2</v>
      </c>
      <c r="I4593" s="6" t="s">
        <v>297</v>
      </c>
      <c r="J4593" s="6">
        <v>2</v>
      </c>
      <c r="K4593" s="6" t="s">
        <v>252</v>
      </c>
      <c r="L4593" s="8">
        <v>6</v>
      </c>
      <c r="M4593" s="6" t="s">
        <v>297</v>
      </c>
      <c r="N4593" s="6" t="s">
        <v>4223</v>
      </c>
      <c r="R4593" s="6" t="str">
        <f t="shared" si="71"/>
        <v>37372Xã Thượng Hòa22</v>
      </c>
    </row>
    <row r="4594" spans="1:18">
      <c r="A4594" s="6">
        <v>4593</v>
      </c>
      <c r="B4594" s="6">
        <v>37</v>
      </c>
      <c r="C4594" s="6" t="s">
        <v>4220</v>
      </c>
      <c r="D4594" s="6">
        <v>372</v>
      </c>
      <c r="E4594" s="6" t="s">
        <v>4239</v>
      </c>
      <c r="F4594" s="6">
        <v>14428</v>
      </c>
      <c r="G4594" s="6" t="s">
        <v>3659</v>
      </c>
      <c r="H4594" s="6">
        <v>2</v>
      </c>
      <c r="I4594" s="6" t="s">
        <v>297</v>
      </c>
      <c r="J4594" s="6">
        <v>2</v>
      </c>
      <c r="K4594" s="6" t="s">
        <v>252</v>
      </c>
      <c r="L4594" s="8">
        <v>6</v>
      </c>
      <c r="M4594" s="6" t="s">
        <v>297</v>
      </c>
      <c r="N4594" s="6" t="s">
        <v>4223</v>
      </c>
      <c r="R4594" s="6" t="str">
        <f t="shared" si="71"/>
        <v>37372Xã Văn Phong22</v>
      </c>
    </row>
    <row r="4595" spans="1:18">
      <c r="A4595" s="6">
        <v>4594</v>
      </c>
      <c r="B4595" s="6">
        <v>37</v>
      </c>
      <c r="C4595" s="6" t="s">
        <v>4220</v>
      </c>
      <c r="D4595" s="6">
        <v>372</v>
      </c>
      <c r="E4595" s="6" t="s">
        <v>4239</v>
      </c>
      <c r="F4595" s="6">
        <v>14431</v>
      </c>
      <c r="G4595" s="6" t="s">
        <v>4252</v>
      </c>
      <c r="H4595" s="6">
        <v>2</v>
      </c>
      <c r="I4595" s="6" t="s">
        <v>297</v>
      </c>
      <c r="J4595" s="6">
        <v>2</v>
      </c>
      <c r="K4595" s="6" t="s">
        <v>252</v>
      </c>
      <c r="L4595" s="8">
        <v>6</v>
      </c>
      <c r="M4595" s="6" t="s">
        <v>297</v>
      </c>
      <c r="N4595" s="6" t="s">
        <v>4223</v>
      </c>
      <c r="R4595" s="6" t="str">
        <f t="shared" si="71"/>
        <v>37372Xã Văn Phương22</v>
      </c>
    </row>
    <row r="4596" spans="1:18">
      <c r="A4596" s="6">
        <v>4595</v>
      </c>
      <c r="B4596" s="6">
        <v>37</v>
      </c>
      <c r="C4596" s="6" t="s">
        <v>4220</v>
      </c>
      <c r="D4596" s="6">
        <v>372</v>
      </c>
      <c r="E4596" s="6" t="s">
        <v>4239</v>
      </c>
      <c r="F4596" s="6">
        <v>14434</v>
      </c>
      <c r="G4596" s="6" t="s">
        <v>4253</v>
      </c>
      <c r="H4596" s="6">
        <v>2</v>
      </c>
      <c r="I4596" s="6" t="s">
        <v>297</v>
      </c>
      <c r="J4596" s="6">
        <v>2</v>
      </c>
      <c r="K4596" s="6" t="s">
        <v>252</v>
      </c>
      <c r="L4596" s="8">
        <v>6</v>
      </c>
      <c r="M4596" s="6" t="s">
        <v>297</v>
      </c>
      <c r="N4596" s="6" t="s">
        <v>4223</v>
      </c>
      <c r="R4596" s="6" t="str">
        <f t="shared" si="71"/>
        <v>37372Xã Thanh Lạc22</v>
      </c>
    </row>
    <row r="4597" spans="1:18">
      <c r="A4597" s="6">
        <v>4596</v>
      </c>
      <c r="B4597" s="6">
        <v>37</v>
      </c>
      <c r="C4597" s="6" t="s">
        <v>4220</v>
      </c>
      <c r="D4597" s="6">
        <v>372</v>
      </c>
      <c r="E4597" s="6" t="s">
        <v>4239</v>
      </c>
      <c r="F4597" s="6">
        <v>14437</v>
      </c>
      <c r="G4597" s="6" t="s">
        <v>4254</v>
      </c>
      <c r="H4597" s="6">
        <v>2</v>
      </c>
      <c r="I4597" s="6" t="s">
        <v>297</v>
      </c>
      <c r="J4597" s="6">
        <v>2</v>
      </c>
      <c r="K4597" s="6" t="s">
        <v>252</v>
      </c>
      <c r="L4597" s="8">
        <v>6</v>
      </c>
      <c r="M4597" s="6" t="s">
        <v>297</v>
      </c>
      <c r="N4597" s="6" t="s">
        <v>4223</v>
      </c>
      <c r="R4597" s="6" t="str">
        <f t="shared" si="71"/>
        <v>37372Xã Sơn Lai22</v>
      </c>
    </row>
    <row r="4598" spans="1:18">
      <c r="A4598" s="6">
        <v>4597</v>
      </c>
      <c r="B4598" s="6">
        <v>37</v>
      </c>
      <c r="C4598" s="6" t="s">
        <v>4220</v>
      </c>
      <c r="D4598" s="6">
        <v>372</v>
      </c>
      <c r="E4598" s="6" t="s">
        <v>4239</v>
      </c>
      <c r="F4598" s="6">
        <v>14440</v>
      </c>
      <c r="G4598" s="6" t="s">
        <v>1259</v>
      </c>
      <c r="H4598" s="6">
        <v>2</v>
      </c>
      <c r="I4598" s="6" t="s">
        <v>297</v>
      </c>
      <c r="J4598" s="6">
        <v>2</v>
      </c>
      <c r="K4598" s="6" t="s">
        <v>252</v>
      </c>
      <c r="L4598" s="8">
        <v>6</v>
      </c>
      <c r="M4598" s="6" t="s">
        <v>297</v>
      </c>
      <c r="N4598" s="6" t="s">
        <v>4223</v>
      </c>
      <c r="R4598" s="6" t="str">
        <f t="shared" si="71"/>
        <v>37372Xã Sơn Thành22</v>
      </c>
    </row>
    <row r="4599" spans="1:18">
      <c r="A4599" s="6">
        <v>4598</v>
      </c>
      <c r="B4599" s="6">
        <v>37</v>
      </c>
      <c r="C4599" s="6" t="s">
        <v>4220</v>
      </c>
      <c r="D4599" s="6">
        <v>372</v>
      </c>
      <c r="E4599" s="6" t="s">
        <v>4239</v>
      </c>
      <c r="F4599" s="6">
        <v>14443</v>
      </c>
      <c r="G4599" s="6" t="s">
        <v>713</v>
      </c>
      <c r="H4599" s="6">
        <v>2</v>
      </c>
      <c r="I4599" s="6" t="s">
        <v>297</v>
      </c>
      <c r="J4599" s="6">
        <v>2</v>
      </c>
      <c r="K4599" s="6" t="s">
        <v>252</v>
      </c>
      <c r="L4599" s="8">
        <v>6</v>
      </c>
      <c r="M4599" s="6" t="s">
        <v>297</v>
      </c>
      <c r="N4599" s="6" t="s">
        <v>4223</v>
      </c>
      <c r="R4599" s="6" t="str">
        <f t="shared" si="71"/>
        <v>37372Xã Văn Phú22</v>
      </c>
    </row>
    <row r="4600" spans="1:18">
      <c r="A4600" s="6">
        <v>4599</v>
      </c>
      <c r="B4600" s="6">
        <v>37</v>
      </c>
      <c r="C4600" s="6" t="s">
        <v>4220</v>
      </c>
      <c r="D4600" s="6">
        <v>372</v>
      </c>
      <c r="E4600" s="6" t="s">
        <v>4239</v>
      </c>
      <c r="F4600" s="6">
        <v>14446</v>
      </c>
      <c r="G4600" s="6" t="s">
        <v>3016</v>
      </c>
      <c r="H4600" s="6">
        <v>2</v>
      </c>
      <c r="I4600" s="6" t="s">
        <v>297</v>
      </c>
      <c r="J4600" s="6">
        <v>2</v>
      </c>
      <c r="K4600" s="6" t="s">
        <v>252</v>
      </c>
      <c r="L4600" s="8">
        <v>6</v>
      </c>
      <c r="M4600" s="6" t="s">
        <v>297</v>
      </c>
      <c r="N4600" s="6" t="s">
        <v>4223</v>
      </c>
      <c r="R4600" s="6" t="str">
        <f t="shared" si="71"/>
        <v>37372Xã Phú Lộc22</v>
      </c>
    </row>
    <row r="4601" spans="1:18">
      <c r="A4601" s="6">
        <v>4600</v>
      </c>
      <c r="B4601" s="6">
        <v>37</v>
      </c>
      <c r="C4601" s="6" t="s">
        <v>4220</v>
      </c>
      <c r="D4601" s="6">
        <v>372</v>
      </c>
      <c r="E4601" s="6" t="s">
        <v>4239</v>
      </c>
      <c r="F4601" s="6">
        <v>14449</v>
      </c>
      <c r="G4601" s="6" t="s">
        <v>4255</v>
      </c>
      <c r="H4601" s="6">
        <v>2</v>
      </c>
      <c r="I4601" s="6" t="s">
        <v>297</v>
      </c>
      <c r="J4601" s="6">
        <v>2</v>
      </c>
      <c r="K4601" s="6" t="s">
        <v>252</v>
      </c>
      <c r="L4601" s="8">
        <v>6</v>
      </c>
      <c r="M4601" s="6" t="s">
        <v>297</v>
      </c>
      <c r="N4601" s="6" t="s">
        <v>4223</v>
      </c>
      <c r="R4601" s="6" t="str">
        <f t="shared" si="71"/>
        <v>37372Xã Kỳ Phú22</v>
      </c>
    </row>
    <row r="4602" spans="1:18">
      <c r="A4602" s="6">
        <v>4601</v>
      </c>
      <c r="B4602" s="6">
        <v>37</v>
      </c>
      <c r="C4602" s="6" t="s">
        <v>4220</v>
      </c>
      <c r="D4602" s="6">
        <v>372</v>
      </c>
      <c r="E4602" s="6" t="s">
        <v>4239</v>
      </c>
      <c r="F4602" s="6">
        <v>14452</v>
      </c>
      <c r="G4602" s="6" t="s">
        <v>4256</v>
      </c>
      <c r="H4602" s="6">
        <v>2</v>
      </c>
      <c r="I4602" s="6" t="s">
        <v>297</v>
      </c>
      <c r="J4602" s="6">
        <v>2</v>
      </c>
      <c r="K4602" s="6" t="s">
        <v>252</v>
      </c>
      <c r="L4602" s="8">
        <v>6</v>
      </c>
      <c r="M4602" s="6" t="s">
        <v>297</v>
      </c>
      <c r="N4602" s="6" t="s">
        <v>4223</v>
      </c>
      <c r="R4602" s="6" t="str">
        <f t="shared" si="71"/>
        <v>37372Xã Quỳnh Lưu22</v>
      </c>
    </row>
    <row r="4603" spans="1:18">
      <c r="A4603" s="6">
        <v>4602</v>
      </c>
      <c r="B4603" s="6">
        <v>37</v>
      </c>
      <c r="C4603" s="6" t="s">
        <v>4220</v>
      </c>
      <c r="D4603" s="6">
        <v>372</v>
      </c>
      <c r="E4603" s="6" t="s">
        <v>4239</v>
      </c>
      <c r="F4603" s="6">
        <v>14455</v>
      </c>
      <c r="G4603" s="6" t="s">
        <v>744</v>
      </c>
      <c r="H4603" s="6">
        <v>2</v>
      </c>
      <c r="I4603" s="6" t="s">
        <v>297</v>
      </c>
      <c r="J4603" s="6">
        <v>2</v>
      </c>
      <c r="K4603" s="6" t="s">
        <v>252</v>
      </c>
      <c r="L4603" s="8">
        <v>6</v>
      </c>
      <c r="M4603" s="6" t="s">
        <v>297</v>
      </c>
      <c r="N4603" s="6" t="s">
        <v>4223</v>
      </c>
      <c r="R4603" s="6" t="str">
        <f t="shared" si="71"/>
        <v>37372Xã Sơn Hà22</v>
      </c>
    </row>
    <row r="4604" spans="1:18">
      <c r="A4604" s="6">
        <v>4603</v>
      </c>
      <c r="B4604" s="6">
        <v>37</v>
      </c>
      <c r="C4604" s="6" t="s">
        <v>4220</v>
      </c>
      <c r="D4604" s="6">
        <v>372</v>
      </c>
      <c r="E4604" s="6" t="s">
        <v>4239</v>
      </c>
      <c r="F4604" s="6">
        <v>14458</v>
      </c>
      <c r="G4604" s="6" t="s">
        <v>4257</v>
      </c>
      <c r="H4604" s="6">
        <v>2</v>
      </c>
      <c r="I4604" s="6" t="s">
        <v>297</v>
      </c>
      <c r="J4604" s="6">
        <v>2</v>
      </c>
      <c r="K4604" s="6" t="s">
        <v>252</v>
      </c>
      <c r="L4604" s="8">
        <v>6</v>
      </c>
      <c r="M4604" s="6" t="s">
        <v>297</v>
      </c>
      <c r="N4604" s="6" t="s">
        <v>4223</v>
      </c>
      <c r="R4604" s="6" t="str">
        <f t="shared" si="71"/>
        <v>37372Xã Phú Long22</v>
      </c>
    </row>
    <row r="4605" spans="1:18">
      <c r="A4605" s="6">
        <v>4604</v>
      </c>
      <c r="B4605" s="6">
        <v>37</v>
      </c>
      <c r="C4605" s="6" t="s">
        <v>4220</v>
      </c>
      <c r="D4605" s="6">
        <v>372</v>
      </c>
      <c r="E4605" s="6" t="s">
        <v>4239</v>
      </c>
      <c r="F4605" s="6">
        <v>14461</v>
      </c>
      <c r="G4605" s="6" t="s">
        <v>2458</v>
      </c>
      <c r="H4605" s="6">
        <v>2</v>
      </c>
      <c r="I4605" s="6" t="s">
        <v>297</v>
      </c>
      <c r="J4605" s="6">
        <v>2</v>
      </c>
      <c r="K4605" s="6" t="s">
        <v>252</v>
      </c>
      <c r="L4605" s="8">
        <v>6</v>
      </c>
      <c r="M4605" s="6" t="s">
        <v>297</v>
      </c>
      <c r="N4605" s="6" t="s">
        <v>4223</v>
      </c>
      <c r="R4605" s="6" t="str">
        <f t="shared" si="71"/>
        <v>37372Xã Quảng Lạc22</v>
      </c>
    </row>
    <row r="4606" spans="1:18">
      <c r="A4606" s="6">
        <v>4605</v>
      </c>
      <c r="B4606" s="6">
        <v>37</v>
      </c>
      <c r="C4606" s="6" t="s">
        <v>4220</v>
      </c>
      <c r="D4606" s="6">
        <v>373</v>
      </c>
      <c r="E4606" s="6" t="s">
        <v>4258</v>
      </c>
      <c r="F4606" s="6">
        <v>14464</v>
      </c>
      <c r="G4606" s="6" t="s">
        <v>4259</v>
      </c>
      <c r="H4606" s="6">
        <v>1</v>
      </c>
      <c r="I4606" s="6" t="s">
        <v>251</v>
      </c>
      <c r="J4606" s="6">
        <v>2</v>
      </c>
      <c r="K4606" s="6" t="s">
        <v>252</v>
      </c>
      <c r="L4606" s="8">
        <v>5</v>
      </c>
      <c r="M4606" s="6" t="s">
        <v>251</v>
      </c>
      <c r="N4606" s="6" t="s">
        <v>4223</v>
      </c>
      <c r="R4606" s="6" t="str">
        <f t="shared" si="71"/>
        <v>37373Thị trấn Me12</v>
      </c>
    </row>
    <row r="4607" spans="1:18">
      <c r="A4607" s="6">
        <v>4606</v>
      </c>
      <c r="B4607" s="6">
        <v>37</v>
      </c>
      <c r="C4607" s="6" t="s">
        <v>4220</v>
      </c>
      <c r="D4607" s="6">
        <v>373</v>
      </c>
      <c r="E4607" s="6" t="s">
        <v>4258</v>
      </c>
      <c r="F4607" s="6">
        <v>14467</v>
      </c>
      <c r="G4607" s="6" t="s">
        <v>4260</v>
      </c>
      <c r="H4607" s="6">
        <v>2</v>
      </c>
      <c r="I4607" s="6" t="s">
        <v>297</v>
      </c>
      <c r="J4607" s="6">
        <v>2</v>
      </c>
      <c r="K4607" s="6" t="s">
        <v>252</v>
      </c>
      <c r="L4607" s="8">
        <v>6</v>
      </c>
      <c r="M4607" s="6" t="s">
        <v>297</v>
      </c>
      <c r="N4607" s="6" t="s">
        <v>4223</v>
      </c>
      <c r="R4607" s="6" t="str">
        <f t="shared" si="71"/>
        <v>37373Xã Gia Hòa22</v>
      </c>
    </row>
    <row r="4608" spans="1:18">
      <c r="A4608" s="6">
        <v>4607</v>
      </c>
      <c r="B4608" s="6">
        <v>37</v>
      </c>
      <c r="C4608" s="6" t="s">
        <v>4220</v>
      </c>
      <c r="D4608" s="6">
        <v>373</v>
      </c>
      <c r="E4608" s="6" t="s">
        <v>4258</v>
      </c>
      <c r="F4608" s="6">
        <v>14470</v>
      </c>
      <c r="G4608" s="6" t="s">
        <v>4261</v>
      </c>
      <c r="H4608" s="6">
        <v>2</v>
      </c>
      <c r="I4608" s="6" t="s">
        <v>297</v>
      </c>
      <c r="J4608" s="6">
        <v>2</v>
      </c>
      <c r="K4608" s="6" t="s">
        <v>252</v>
      </c>
      <c r="L4608" s="8">
        <v>6</v>
      </c>
      <c r="M4608" s="6" t="s">
        <v>297</v>
      </c>
      <c r="N4608" s="6" t="s">
        <v>4223</v>
      </c>
      <c r="R4608" s="6" t="str">
        <f t="shared" si="71"/>
        <v>37373Xã Gia Hưng22</v>
      </c>
    </row>
    <row r="4609" spans="1:18">
      <c r="A4609" s="6">
        <v>4608</v>
      </c>
      <c r="B4609" s="6">
        <v>37</v>
      </c>
      <c r="C4609" s="6" t="s">
        <v>4220</v>
      </c>
      <c r="D4609" s="6">
        <v>373</v>
      </c>
      <c r="E4609" s="6" t="s">
        <v>4258</v>
      </c>
      <c r="F4609" s="6">
        <v>14473</v>
      </c>
      <c r="G4609" s="6" t="s">
        <v>2199</v>
      </c>
      <c r="H4609" s="6">
        <v>2</v>
      </c>
      <c r="I4609" s="6" t="s">
        <v>297</v>
      </c>
      <c r="J4609" s="6">
        <v>2</v>
      </c>
      <c r="K4609" s="6" t="s">
        <v>252</v>
      </c>
      <c r="L4609" s="8">
        <v>6</v>
      </c>
      <c r="M4609" s="6" t="s">
        <v>297</v>
      </c>
      <c r="N4609" s="6" t="s">
        <v>4223</v>
      </c>
      <c r="R4609" s="6" t="str">
        <f t="shared" si="71"/>
        <v>37373Xã Liên Sơn22</v>
      </c>
    </row>
    <row r="4610" spans="1:18">
      <c r="A4610" s="6">
        <v>4609</v>
      </c>
      <c r="B4610" s="6">
        <v>37</v>
      </c>
      <c r="C4610" s="6" t="s">
        <v>4220</v>
      </c>
      <c r="D4610" s="6">
        <v>373</v>
      </c>
      <c r="E4610" s="6" t="s">
        <v>4258</v>
      </c>
      <c r="F4610" s="6">
        <v>14476</v>
      </c>
      <c r="G4610" s="6" t="s">
        <v>3017</v>
      </c>
      <c r="H4610" s="6">
        <v>2</v>
      </c>
      <c r="I4610" s="6" t="s">
        <v>297</v>
      </c>
      <c r="J4610" s="6">
        <v>2</v>
      </c>
      <c r="K4610" s="6" t="s">
        <v>252</v>
      </c>
      <c r="L4610" s="8">
        <v>6</v>
      </c>
      <c r="M4610" s="6" t="s">
        <v>297</v>
      </c>
      <c r="N4610" s="6" t="s">
        <v>4223</v>
      </c>
      <c r="R4610" s="6" t="str">
        <f t="shared" si="71"/>
        <v>37373Xã Gia Thanh22</v>
      </c>
    </row>
    <row r="4611" spans="1:18">
      <c r="A4611" s="6">
        <v>4610</v>
      </c>
      <c r="B4611" s="6">
        <v>37</v>
      </c>
      <c r="C4611" s="6" t="s">
        <v>4220</v>
      </c>
      <c r="D4611" s="6">
        <v>373</v>
      </c>
      <c r="E4611" s="6" t="s">
        <v>4258</v>
      </c>
      <c r="F4611" s="6">
        <v>14479</v>
      </c>
      <c r="G4611" s="6" t="s">
        <v>4262</v>
      </c>
      <c r="H4611" s="6">
        <v>2</v>
      </c>
      <c r="I4611" s="6" t="s">
        <v>297</v>
      </c>
      <c r="J4611" s="6">
        <v>2</v>
      </c>
      <c r="K4611" s="6" t="s">
        <v>252</v>
      </c>
      <c r="L4611" s="8">
        <v>6</v>
      </c>
      <c r="M4611" s="6" t="s">
        <v>297</v>
      </c>
      <c r="N4611" s="6" t="s">
        <v>4223</v>
      </c>
      <c r="R4611" s="6" t="str">
        <f t="shared" ref="R4611:R4674" si="72">CONCATENATE(B4611,D4611,G4611,H4611,J4611)</f>
        <v>37373Xã Gia Vân22</v>
      </c>
    </row>
    <row r="4612" spans="1:18">
      <c r="A4612" s="6">
        <v>4611</v>
      </c>
      <c r="B4612" s="6">
        <v>37</v>
      </c>
      <c r="C4612" s="6" t="s">
        <v>4220</v>
      </c>
      <c r="D4612" s="6">
        <v>373</v>
      </c>
      <c r="E4612" s="6" t="s">
        <v>4258</v>
      </c>
      <c r="F4612" s="6">
        <v>14482</v>
      </c>
      <c r="G4612" s="6" t="s">
        <v>1491</v>
      </c>
      <c r="H4612" s="6">
        <v>2</v>
      </c>
      <c r="I4612" s="6" t="s">
        <v>297</v>
      </c>
      <c r="J4612" s="6">
        <v>2</v>
      </c>
      <c r="K4612" s="6" t="s">
        <v>252</v>
      </c>
      <c r="L4612" s="8">
        <v>6</v>
      </c>
      <c r="M4612" s="6" t="s">
        <v>297</v>
      </c>
      <c r="N4612" s="6" t="s">
        <v>4223</v>
      </c>
      <c r="R4612" s="6" t="str">
        <f t="shared" si="72"/>
        <v>37373Xã Gia Phú22</v>
      </c>
    </row>
    <row r="4613" spans="1:18">
      <c r="A4613" s="6">
        <v>4612</v>
      </c>
      <c r="B4613" s="6">
        <v>37</v>
      </c>
      <c r="C4613" s="6" t="s">
        <v>4220</v>
      </c>
      <c r="D4613" s="6">
        <v>373</v>
      </c>
      <c r="E4613" s="6" t="s">
        <v>4258</v>
      </c>
      <c r="F4613" s="6">
        <v>14485</v>
      </c>
      <c r="G4613" s="6" t="s">
        <v>4263</v>
      </c>
      <c r="H4613" s="6">
        <v>2</v>
      </c>
      <c r="I4613" s="6" t="s">
        <v>297</v>
      </c>
      <c r="J4613" s="6">
        <v>2</v>
      </c>
      <c r="K4613" s="6" t="s">
        <v>252</v>
      </c>
      <c r="L4613" s="8">
        <v>6</v>
      </c>
      <c r="M4613" s="6" t="s">
        <v>297</v>
      </c>
      <c r="N4613" s="6" t="s">
        <v>4223</v>
      </c>
      <c r="R4613" s="6" t="str">
        <f t="shared" si="72"/>
        <v>37373Xã Gia Xuân22</v>
      </c>
    </row>
    <row r="4614" spans="1:18">
      <c r="A4614" s="6">
        <v>4613</v>
      </c>
      <c r="B4614" s="6">
        <v>37</v>
      </c>
      <c r="C4614" s="6" t="s">
        <v>4220</v>
      </c>
      <c r="D4614" s="6">
        <v>373</v>
      </c>
      <c r="E4614" s="6" t="s">
        <v>4258</v>
      </c>
      <c r="F4614" s="6">
        <v>14488</v>
      </c>
      <c r="G4614" s="6" t="s">
        <v>4264</v>
      </c>
      <c r="H4614" s="6">
        <v>2</v>
      </c>
      <c r="I4614" s="6" t="s">
        <v>297</v>
      </c>
      <c r="J4614" s="6">
        <v>2</v>
      </c>
      <c r="K4614" s="6" t="s">
        <v>252</v>
      </c>
      <c r="L4614" s="8">
        <v>6</v>
      </c>
      <c r="M4614" s="6" t="s">
        <v>297</v>
      </c>
      <c r="N4614" s="6" t="s">
        <v>4223</v>
      </c>
      <c r="R4614" s="6" t="str">
        <f t="shared" si="72"/>
        <v>37373Xã Gia Lập22</v>
      </c>
    </row>
    <row r="4615" spans="1:18">
      <c r="A4615" s="6">
        <v>4614</v>
      </c>
      <c r="B4615" s="6">
        <v>37</v>
      </c>
      <c r="C4615" s="6" t="s">
        <v>4220</v>
      </c>
      <c r="D4615" s="6">
        <v>373</v>
      </c>
      <c r="E4615" s="6" t="s">
        <v>4258</v>
      </c>
      <c r="F4615" s="6">
        <v>14491</v>
      </c>
      <c r="G4615" s="6" t="s">
        <v>4265</v>
      </c>
      <c r="H4615" s="6">
        <v>2</v>
      </c>
      <c r="I4615" s="6" t="s">
        <v>297</v>
      </c>
      <c r="J4615" s="6">
        <v>2</v>
      </c>
      <c r="K4615" s="6" t="s">
        <v>252</v>
      </c>
      <c r="L4615" s="8">
        <v>6</v>
      </c>
      <c r="M4615" s="6" t="s">
        <v>297</v>
      </c>
      <c r="N4615" s="6" t="s">
        <v>4223</v>
      </c>
      <c r="R4615" s="6" t="str">
        <f t="shared" si="72"/>
        <v>37373Xã Gia Vượng22</v>
      </c>
    </row>
    <row r="4616" spans="1:18">
      <c r="A4616" s="6">
        <v>4615</v>
      </c>
      <c r="B4616" s="6">
        <v>37</v>
      </c>
      <c r="C4616" s="6" t="s">
        <v>4220</v>
      </c>
      <c r="D4616" s="6">
        <v>373</v>
      </c>
      <c r="E4616" s="6" t="s">
        <v>4258</v>
      </c>
      <c r="F4616" s="6">
        <v>14494</v>
      </c>
      <c r="G4616" s="6" t="s">
        <v>4266</v>
      </c>
      <c r="H4616" s="6">
        <v>2</v>
      </c>
      <c r="I4616" s="6" t="s">
        <v>297</v>
      </c>
      <c r="J4616" s="6">
        <v>2</v>
      </c>
      <c r="K4616" s="6" t="s">
        <v>252</v>
      </c>
      <c r="L4616" s="8">
        <v>6</v>
      </c>
      <c r="M4616" s="6" t="s">
        <v>297</v>
      </c>
      <c r="N4616" s="6" t="s">
        <v>4223</v>
      </c>
      <c r="R4616" s="6" t="str">
        <f t="shared" si="72"/>
        <v>37373Xã Gia Trấn22</v>
      </c>
    </row>
    <row r="4617" spans="1:18">
      <c r="A4617" s="6">
        <v>4616</v>
      </c>
      <c r="B4617" s="6">
        <v>37</v>
      </c>
      <c r="C4617" s="6" t="s">
        <v>4220</v>
      </c>
      <c r="D4617" s="6">
        <v>373</v>
      </c>
      <c r="E4617" s="6" t="s">
        <v>4258</v>
      </c>
      <c r="F4617" s="6">
        <v>14497</v>
      </c>
      <c r="G4617" s="6" t="s">
        <v>4267</v>
      </c>
      <c r="H4617" s="6">
        <v>2</v>
      </c>
      <c r="I4617" s="6" t="s">
        <v>297</v>
      </c>
      <c r="J4617" s="6">
        <v>2</v>
      </c>
      <c r="K4617" s="6" t="s">
        <v>252</v>
      </c>
      <c r="L4617" s="8">
        <v>6</v>
      </c>
      <c r="M4617" s="6" t="s">
        <v>297</v>
      </c>
      <c r="N4617" s="6" t="s">
        <v>4223</v>
      </c>
      <c r="R4617" s="6" t="str">
        <f t="shared" si="72"/>
        <v>37373Xã Gia Thịnh22</v>
      </c>
    </row>
    <row r="4618" spans="1:18">
      <c r="A4618" s="6">
        <v>4617</v>
      </c>
      <c r="B4618" s="6">
        <v>37</v>
      </c>
      <c r="C4618" s="6" t="s">
        <v>4220</v>
      </c>
      <c r="D4618" s="6">
        <v>373</v>
      </c>
      <c r="E4618" s="6" t="s">
        <v>4258</v>
      </c>
      <c r="F4618" s="6">
        <v>14500</v>
      </c>
      <c r="G4618" s="6" t="s">
        <v>4268</v>
      </c>
      <c r="H4618" s="6">
        <v>2</v>
      </c>
      <c r="I4618" s="6" t="s">
        <v>297</v>
      </c>
      <c r="J4618" s="6">
        <v>2</v>
      </c>
      <c r="K4618" s="6" t="s">
        <v>252</v>
      </c>
      <c r="L4618" s="8">
        <v>6</v>
      </c>
      <c r="M4618" s="6" t="s">
        <v>297</v>
      </c>
      <c r="N4618" s="6" t="s">
        <v>4223</v>
      </c>
      <c r="R4618" s="6" t="str">
        <f t="shared" si="72"/>
        <v>37373Xã Gia Phương22</v>
      </c>
    </row>
    <row r="4619" spans="1:18">
      <c r="A4619" s="6">
        <v>4618</v>
      </c>
      <c r="B4619" s="6">
        <v>37</v>
      </c>
      <c r="C4619" s="6" t="s">
        <v>4220</v>
      </c>
      <c r="D4619" s="6">
        <v>373</v>
      </c>
      <c r="E4619" s="6" t="s">
        <v>4258</v>
      </c>
      <c r="F4619" s="6">
        <v>14503</v>
      </c>
      <c r="G4619" s="6" t="s">
        <v>3476</v>
      </c>
      <c r="H4619" s="6">
        <v>2</v>
      </c>
      <c r="I4619" s="6" t="s">
        <v>297</v>
      </c>
      <c r="J4619" s="6">
        <v>2</v>
      </c>
      <c r="K4619" s="6" t="s">
        <v>252</v>
      </c>
      <c r="L4619" s="8">
        <v>6</v>
      </c>
      <c r="M4619" s="6" t="s">
        <v>297</v>
      </c>
      <c r="N4619" s="6" t="s">
        <v>4223</v>
      </c>
      <c r="R4619" s="6" t="str">
        <f t="shared" si="72"/>
        <v>37373Xã Gia Tân22</v>
      </c>
    </row>
    <row r="4620" spans="1:18">
      <c r="A4620" s="6">
        <v>4619</v>
      </c>
      <c r="B4620" s="6">
        <v>37</v>
      </c>
      <c r="C4620" s="6" t="s">
        <v>4220</v>
      </c>
      <c r="D4620" s="6">
        <v>373</v>
      </c>
      <c r="E4620" s="6" t="s">
        <v>4258</v>
      </c>
      <c r="F4620" s="6">
        <v>14506</v>
      </c>
      <c r="G4620" s="6" t="s">
        <v>4269</v>
      </c>
      <c r="H4620" s="6">
        <v>2</v>
      </c>
      <c r="I4620" s="6" t="s">
        <v>297</v>
      </c>
      <c r="J4620" s="6">
        <v>2</v>
      </c>
      <c r="K4620" s="6" t="s">
        <v>252</v>
      </c>
      <c r="L4620" s="8">
        <v>6</v>
      </c>
      <c r="M4620" s="6" t="s">
        <v>297</v>
      </c>
      <c r="N4620" s="6" t="s">
        <v>4223</v>
      </c>
      <c r="R4620" s="6" t="str">
        <f t="shared" si="72"/>
        <v>37373Xã Gia Thắng22</v>
      </c>
    </row>
    <row r="4621" spans="1:18">
      <c r="A4621" s="6">
        <v>4620</v>
      </c>
      <c r="B4621" s="6">
        <v>37</v>
      </c>
      <c r="C4621" s="6" t="s">
        <v>4220</v>
      </c>
      <c r="D4621" s="6">
        <v>373</v>
      </c>
      <c r="E4621" s="6" t="s">
        <v>4258</v>
      </c>
      <c r="F4621" s="6">
        <v>14509</v>
      </c>
      <c r="G4621" s="6" t="s">
        <v>4270</v>
      </c>
      <c r="H4621" s="6">
        <v>2</v>
      </c>
      <c r="I4621" s="6" t="s">
        <v>297</v>
      </c>
      <c r="J4621" s="6">
        <v>2</v>
      </c>
      <c r="K4621" s="6" t="s">
        <v>252</v>
      </c>
      <c r="L4621" s="8">
        <v>6</v>
      </c>
      <c r="M4621" s="6" t="s">
        <v>297</v>
      </c>
      <c r="N4621" s="6" t="s">
        <v>4223</v>
      </c>
      <c r="R4621" s="6" t="str">
        <f t="shared" si="72"/>
        <v>37373Xã Gia Trung22</v>
      </c>
    </row>
    <row r="4622" spans="1:18">
      <c r="A4622" s="6">
        <v>4621</v>
      </c>
      <c r="B4622" s="6">
        <v>37</v>
      </c>
      <c r="C4622" s="6" t="s">
        <v>4220</v>
      </c>
      <c r="D4622" s="6">
        <v>373</v>
      </c>
      <c r="E4622" s="6" t="s">
        <v>4258</v>
      </c>
      <c r="F4622" s="6">
        <v>14512</v>
      </c>
      <c r="G4622" s="6" t="s">
        <v>3577</v>
      </c>
      <c r="H4622" s="6">
        <v>2</v>
      </c>
      <c r="I4622" s="6" t="s">
        <v>297</v>
      </c>
      <c r="J4622" s="6">
        <v>2</v>
      </c>
      <c r="K4622" s="6" t="s">
        <v>252</v>
      </c>
      <c r="L4622" s="8">
        <v>6</v>
      </c>
      <c r="M4622" s="6" t="s">
        <v>297</v>
      </c>
      <c r="N4622" s="6" t="s">
        <v>4223</v>
      </c>
      <c r="R4622" s="6" t="str">
        <f t="shared" si="72"/>
        <v>37373Xã Gia Minh22</v>
      </c>
    </row>
    <row r="4623" spans="1:18">
      <c r="A4623" s="6">
        <v>4622</v>
      </c>
      <c r="B4623" s="6">
        <v>37</v>
      </c>
      <c r="C4623" s="6" t="s">
        <v>4220</v>
      </c>
      <c r="D4623" s="6">
        <v>373</v>
      </c>
      <c r="E4623" s="6" t="s">
        <v>4258</v>
      </c>
      <c r="F4623" s="6">
        <v>14515</v>
      </c>
      <c r="G4623" s="6" t="s">
        <v>4271</v>
      </c>
      <c r="H4623" s="6">
        <v>2</v>
      </c>
      <c r="I4623" s="6" t="s">
        <v>297</v>
      </c>
      <c r="J4623" s="6">
        <v>2</v>
      </c>
      <c r="K4623" s="6" t="s">
        <v>252</v>
      </c>
      <c r="L4623" s="8">
        <v>6</v>
      </c>
      <c r="M4623" s="6" t="s">
        <v>297</v>
      </c>
      <c r="N4623" s="6" t="s">
        <v>4223</v>
      </c>
      <c r="R4623" s="6" t="str">
        <f t="shared" si="72"/>
        <v>37373Xã Gia Lạc22</v>
      </c>
    </row>
    <row r="4624" spans="1:18">
      <c r="A4624" s="6">
        <v>4623</v>
      </c>
      <c r="B4624" s="6">
        <v>37</v>
      </c>
      <c r="C4624" s="6" t="s">
        <v>4220</v>
      </c>
      <c r="D4624" s="6">
        <v>373</v>
      </c>
      <c r="E4624" s="6" t="s">
        <v>4258</v>
      </c>
      <c r="F4624" s="6">
        <v>14518</v>
      </c>
      <c r="G4624" s="6" t="s">
        <v>4272</v>
      </c>
      <c r="H4624" s="6">
        <v>2</v>
      </c>
      <c r="I4624" s="6" t="s">
        <v>297</v>
      </c>
      <c r="J4624" s="6">
        <v>2</v>
      </c>
      <c r="K4624" s="6" t="s">
        <v>252</v>
      </c>
      <c r="L4624" s="8">
        <v>6</v>
      </c>
      <c r="M4624" s="6" t="s">
        <v>297</v>
      </c>
      <c r="N4624" s="6" t="s">
        <v>4223</v>
      </c>
      <c r="R4624" s="6" t="str">
        <f t="shared" si="72"/>
        <v>37373Xã Gia Tiến22</v>
      </c>
    </row>
    <row r="4625" spans="1:18">
      <c r="A4625" s="6">
        <v>4624</v>
      </c>
      <c r="B4625" s="6">
        <v>37</v>
      </c>
      <c r="C4625" s="6" t="s">
        <v>4220</v>
      </c>
      <c r="D4625" s="6">
        <v>373</v>
      </c>
      <c r="E4625" s="6" t="s">
        <v>4258</v>
      </c>
      <c r="F4625" s="6">
        <v>14521</v>
      </c>
      <c r="G4625" s="6" t="s">
        <v>4273</v>
      </c>
      <c r="H4625" s="6">
        <v>2</v>
      </c>
      <c r="I4625" s="6" t="s">
        <v>297</v>
      </c>
      <c r="J4625" s="6">
        <v>2</v>
      </c>
      <c r="K4625" s="6" t="s">
        <v>252</v>
      </c>
      <c r="L4625" s="8">
        <v>6</v>
      </c>
      <c r="M4625" s="6" t="s">
        <v>297</v>
      </c>
      <c r="N4625" s="6" t="s">
        <v>4223</v>
      </c>
      <c r="R4625" s="6" t="str">
        <f t="shared" si="72"/>
        <v>37373Xã Gia Sinh22</v>
      </c>
    </row>
    <row r="4626" spans="1:18">
      <c r="A4626" s="6">
        <v>4625</v>
      </c>
      <c r="B4626" s="6">
        <v>37</v>
      </c>
      <c r="C4626" s="6" t="s">
        <v>4220</v>
      </c>
      <c r="D4626" s="6">
        <v>373</v>
      </c>
      <c r="E4626" s="6" t="s">
        <v>4258</v>
      </c>
      <c r="F4626" s="6">
        <v>14524</v>
      </c>
      <c r="G4626" s="6" t="s">
        <v>4274</v>
      </c>
      <c r="H4626" s="6">
        <v>2</v>
      </c>
      <c r="I4626" s="6" t="s">
        <v>297</v>
      </c>
      <c r="J4626" s="6">
        <v>2</v>
      </c>
      <c r="K4626" s="6" t="s">
        <v>252</v>
      </c>
      <c r="L4626" s="8">
        <v>6</v>
      </c>
      <c r="M4626" s="6" t="s">
        <v>297</v>
      </c>
      <c r="N4626" s="6" t="s">
        <v>4223</v>
      </c>
      <c r="R4626" s="6" t="str">
        <f t="shared" si="72"/>
        <v>37373Xã Gia Phong22</v>
      </c>
    </row>
    <row r="4627" spans="1:18">
      <c r="A4627" s="6">
        <v>4626</v>
      </c>
      <c r="B4627" s="6">
        <v>37</v>
      </c>
      <c r="C4627" s="6" t="s">
        <v>4220</v>
      </c>
      <c r="D4627" s="6">
        <v>374</v>
      </c>
      <c r="E4627" s="6" t="s">
        <v>4275</v>
      </c>
      <c r="F4627" s="6">
        <v>14527</v>
      </c>
      <c r="G4627" s="6" t="s">
        <v>4276</v>
      </c>
      <c r="H4627" s="6">
        <v>1</v>
      </c>
      <c r="I4627" s="6" t="s">
        <v>251</v>
      </c>
      <c r="J4627" s="6">
        <v>2</v>
      </c>
      <c r="K4627" s="6" t="s">
        <v>252</v>
      </c>
      <c r="L4627" s="8">
        <v>5</v>
      </c>
      <c r="M4627" s="6" t="s">
        <v>251</v>
      </c>
      <c r="N4627" s="6" t="s">
        <v>4223</v>
      </c>
      <c r="R4627" s="6" t="str">
        <f t="shared" si="72"/>
        <v>37374Thị trấn Thiên Tôn12</v>
      </c>
    </row>
    <row r="4628" spans="1:18">
      <c r="A4628" s="6">
        <v>4627</v>
      </c>
      <c r="B4628" s="6">
        <v>37</v>
      </c>
      <c r="C4628" s="6" t="s">
        <v>4220</v>
      </c>
      <c r="D4628" s="6">
        <v>374</v>
      </c>
      <c r="E4628" s="6" t="s">
        <v>4275</v>
      </c>
      <c r="F4628" s="6">
        <v>14530</v>
      </c>
      <c r="G4628" s="6" t="s">
        <v>4277</v>
      </c>
      <c r="H4628" s="6">
        <v>2</v>
      </c>
      <c r="I4628" s="6" t="s">
        <v>297</v>
      </c>
      <c r="J4628" s="6">
        <v>2</v>
      </c>
      <c r="K4628" s="6" t="s">
        <v>252</v>
      </c>
      <c r="L4628" s="8">
        <v>6</v>
      </c>
      <c r="M4628" s="6" t="s">
        <v>297</v>
      </c>
      <c r="N4628" s="6" t="s">
        <v>4223</v>
      </c>
      <c r="R4628" s="6" t="str">
        <f t="shared" si="72"/>
        <v>37374Xã Ninh Giang22</v>
      </c>
    </row>
    <row r="4629" spans="1:18">
      <c r="A4629" s="6">
        <v>4628</v>
      </c>
      <c r="B4629" s="6">
        <v>37</v>
      </c>
      <c r="C4629" s="6" t="s">
        <v>4220</v>
      </c>
      <c r="D4629" s="6">
        <v>374</v>
      </c>
      <c r="E4629" s="6" t="s">
        <v>4275</v>
      </c>
      <c r="F4629" s="6">
        <v>14533</v>
      </c>
      <c r="G4629" s="6" t="s">
        <v>654</v>
      </c>
      <c r="H4629" s="6">
        <v>2</v>
      </c>
      <c r="I4629" s="6" t="s">
        <v>297</v>
      </c>
      <c r="J4629" s="6">
        <v>2</v>
      </c>
      <c r="K4629" s="6" t="s">
        <v>252</v>
      </c>
      <c r="L4629" s="8">
        <v>6</v>
      </c>
      <c r="M4629" s="6" t="s">
        <v>297</v>
      </c>
      <c r="N4629" s="6" t="s">
        <v>4223</v>
      </c>
      <c r="R4629" s="6" t="str">
        <f t="shared" si="72"/>
        <v>37374Xã Trường Yên22</v>
      </c>
    </row>
    <row r="4630" spans="1:18">
      <c r="A4630" s="6">
        <v>4629</v>
      </c>
      <c r="B4630" s="6">
        <v>37</v>
      </c>
      <c r="C4630" s="6" t="s">
        <v>4220</v>
      </c>
      <c r="D4630" s="6">
        <v>374</v>
      </c>
      <c r="E4630" s="6" t="s">
        <v>4275</v>
      </c>
      <c r="F4630" s="6">
        <v>14536</v>
      </c>
      <c r="G4630" s="6" t="s">
        <v>4278</v>
      </c>
      <c r="H4630" s="6">
        <v>2</v>
      </c>
      <c r="I4630" s="6" t="s">
        <v>297</v>
      </c>
      <c r="J4630" s="6">
        <v>2</v>
      </c>
      <c r="K4630" s="6" t="s">
        <v>252</v>
      </c>
      <c r="L4630" s="8">
        <v>6</v>
      </c>
      <c r="M4630" s="6" t="s">
        <v>297</v>
      </c>
      <c r="N4630" s="6" t="s">
        <v>4223</v>
      </c>
      <c r="R4630" s="6" t="str">
        <f t="shared" si="72"/>
        <v>37374Xã Ninh Khang22</v>
      </c>
    </row>
    <row r="4631" spans="1:18">
      <c r="A4631" s="6">
        <v>4630</v>
      </c>
      <c r="B4631" s="6">
        <v>37</v>
      </c>
      <c r="C4631" s="6" t="s">
        <v>4220</v>
      </c>
      <c r="D4631" s="6">
        <v>374</v>
      </c>
      <c r="E4631" s="6" t="s">
        <v>4275</v>
      </c>
      <c r="F4631" s="6">
        <v>14539</v>
      </c>
      <c r="G4631" s="6" t="s">
        <v>4279</v>
      </c>
      <c r="H4631" s="6">
        <v>2</v>
      </c>
      <c r="I4631" s="6" t="s">
        <v>297</v>
      </c>
      <c r="J4631" s="6">
        <v>2</v>
      </c>
      <c r="K4631" s="6" t="s">
        <v>252</v>
      </c>
      <c r="L4631" s="8">
        <v>6</v>
      </c>
      <c r="M4631" s="6" t="s">
        <v>297</v>
      </c>
      <c r="N4631" s="6" t="s">
        <v>4223</v>
      </c>
      <c r="R4631" s="6" t="str">
        <f t="shared" si="72"/>
        <v>37374Xã Ninh Mỹ22</v>
      </c>
    </row>
    <row r="4632" spans="1:18">
      <c r="A4632" s="6">
        <v>4631</v>
      </c>
      <c r="B4632" s="6">
        <v>37</v>
      </c>
      <c r="C4632" s="6" t="s">
        <v>4220</v>
      </c>
      <c r="D4632" s="6">
        <v>374</v>
      </c>
      <c r="E4632" s="6" t="s">
        <v>4275</v>
      </c>
      <c r="F4632" s="6">
        <v>14542</v>
      </c>
      <c r="G4632" s="6" t="s">
        <v>4280</v>
      </c>
      <c r="H4632" s="6">
        <v>2</v>
      </c>
      <c r="I4632" s="6" t="s">
        <v>297</v>
      </c>
      <c r="J4632" s="6">
        <v>2</v>
      </c>
      <c r="K4632" s="6" t="s">
        <v>252</v>
      </c>
      <c r="L4632" s="8">
        <v>6</v>
      </c>
      <c r="M4632" s="6" t="s">
        <v>297</v>
      </c>
      <c r="N4632" s="6" t="s">
        <v>4223</v>
      </c>
      <c r="R4632" s="6" t="str">
        <f t="shared" si="72"/>
        <v>37374Xã Ninh Hòa22</v>
      </c>
    </row>
    <row r="4633" spans="1:18">
      <c r="A4633" s="6">
        <v>4632</v>
      </c>
      <c r="B4633" s="6">
        <v>37</v>
      </c>
      <c r="C4633" s="6" t="s">
        <v>4220</v>
      </c>
      <c r="D4633" s="6">
        <v>374</v>
      </c>
      <c r="E4633" s="6" t="s">
        <v>4275</v>
      </c>
      <c r="F4633" s="6">
        <v>14545</v>
      </c>
      <c r="G4633" s="6" t="s">
        <v>4281</v>
      </c>
      <c r="H4633" s="6">
        <v>2</v>
      </c>
      <c r="I4633" s="6" t="s">
        <v>297</v>
      </c>
      <c r="J4633" s="6">
        <v>2</v>
      </c>
      <c r="K4633" s="6" t="s">
        <v>252</v>
      </c>
      <c r="L4633" s="8">
        <v>6</v>
      </c>
      <c r="M4633" s="6" t="s">
        <v>297</v>
      </c>
      <c r="N4633" s="6" t="s">
        <v>4223</v>
      </c>
      <c r="R4633" s="6" t="str">
        <f t="shared" si="72"/>
        <v>37374Xã Ninh Xuân22</v>
      </c>
    </row>
    <row r="4634" spans="1:18">
      <c r="A4634" s="6">
        <v>4633</v>
      </c>
      <c r="B4634" s="6">
        <v>37</v>
      </c>
      <c r="C4634" s="6" t="s">
        <v>4220</v>
      </c>
      <c r="D4634" s="6">
        <v>374</v>
      </c>
      <c r="E4634" s="6" t="s">
        <v>4275</v>
      </c>
      <c r="F4634" s="6">
        <v>14548</v>
      </c>
      <c r="G4634" s="6" t="s">
        <v>3511</v>
      </c>
      <c r="H4634" s="6">
        <v>2</v>
      </c>
      <c r="I4634" s="6" t="s">
        <v>297</v>
      </c>
      <c r="J4634" s="6">
        <v>2</v>
      </c>
      <c r="K4634" s="6" t="s">
        <v>252</v>
      </c>
      <c r="L4634" s="8">
        <v>6</v>
      </c>
      <c r="M4634" s="6" t="s">
        <v>297</v>
      </c>
      <c r="N4634" s="6" t="s">
        <v>4223</v>
      </c>
      <c r="R4634" s="6" t="str">
        <f t="shared" si="72"/>
        <v>37374Xã Ninh Hải22</v>
      </c>
    </row>
    <row r="4635" spans="1:18">
      <c r="A4635" s="6">
        <v>4634</v>
      </c>
      <c r="B4635" s="6">
        <v>37</v>
      </c>
      <c r="C4635" s="6" t="s">
        <v>4220</v>
      </c>
      <c r="D4635" s="6">
        <v>374</v>
      </c>
      <c r="E4635" s="6" t="s">
        <v>4275</v>
      </c>
      <c r="F4635" s="6">
        <v>14551</v>
      </c>
      <c r="G4635" s="6" t="s">
        <v>4282</v>
      </c>
      <c r="H4635" s="6">
        <v>2</v>
      </c>
      <c r="I4635" s="6" t="s">
        <v>297</v>
      </c>
      <c r="J4635" s="6">
        <v>2</v>
      </c>
      <c r="K4635" s="6" t="s">
        <v>252</v>
      </c>
      <c r="L4635" s="8">
        <v>6</v>
      </c>
      <c r="M4635" s="6" t="s">
        <v>297</v>
      </c>
      <c r="N4635" s="6" t="s">
        <v>4223</v>
      </c>
      <c r="R4635" s="6" t="str">
        <f t="shared" si="72"/>
        <v>37374Xã Ninh Thắng22</v>
      </c>
    </row>
    <row r="4636" spans="1:18">
      <c r="A4636" s="6">
        <v>4635</v>
      </c>
      <c r="B4636" s="6">
        <v>37</v>
      </c>
      <c r="C4636" s="6" t="s">
        <v>4220</v>
      </c>
      <c r="D4636" s="6">
        <v>374</v>
      </c>
      <c r="E4636" s="6" t="s">
        <v>4275</v>
      </c>
      <c r="F4636" s="6">
        <v>14554</v>
      </c>
      <c r="G4636" s="6" t="s">
        <v>4283</v>
      </c>
      <c r="H4636" s="6">
        <v>2</v>
      </c>
      <c r="I4636" s="6" t="s">
        <v>297</v>
      </c>
      <c r="J4636" s="6">
        <v>2</v>
      </c>
      <c r="K4636" s="6" t="s">
        <v>252</v>
      </c>
      <c r="L4636" s="8">
        <v>6</v>
      </c>
      <c r="M4636" s="6" t="s">
        <v>297</v>
      </c>
      <c r="N4636" s="6" t="s">
        <v>4223</v>
      </c>
      <c r="R4636" s="6" t="str">
        <f t="shared" si="72"/>
        <v>37374Xã Ninh Vân22</v>
      </c>
    </row>
    <row r="4637" spans="1:18">
      <c r="A4637" s="6">
        <v>4636</v>
      </c>
      <c r="B4637" s="6">
        <v>37</v>
      </c>
      <c r="C4637" s="6" t="s">
        <v>4220</v>
      </c>
      <c r="D4637" s="6">
        <v>374</v>
      </c>
      <c r="E4637" s="6" t="s">
        <v>4275</v>
      </c>
      <c r="F4637" s="6">
        <v>14557</v>
      </c>
      <c r="G4637" s="6" t="s">
        <v>4284</v>
      </c>
      <c r="H4637" s="6">
        <v>2</v>
      </c>
      <c r="I4637" s="6" t="s">
        <v>297</v>
      </c>
      <c r="J4637" s="6">
        <v>2</v>
      </c>
      <c r="K4637" s="6" t="s">
        <v>252</v>
      </c>
      <c r="L4637" s="8">
        <v>6</v>
      </c>
      <c r="M4637" s="6" t="s">
        <v>297</v>
      </c>
      <c r="N4637" s="6" t="s">
        <v>4223</v>
      </c>
      <c r="R4637" s="6" t="str">
        <f t="shared" si="72"/>
        <v>37374Xã Ninh An22</v>
      </c>
    </row>
    <row r="4638" spans="1:18">
      <c r="A4638" s="6">
        <v>4637</v>
      </c>
      <c r="B4638" s="6">
        <v>37</v>
      </c>
      <c r="C4638" s="6" t="s">
        <v>4220</v>
      </c>
      <c r="D4638" s="6">
        <v>375</v>
      </c>
      <c r="E4638" s="6" t="s">
        <v>4285</v>
      </c>
      <c r="F4638" s="6">
        <v>14560</v>
      </c>
      <c r="G4638" s="6" t="s">
        <v>4286</v>
      </c>
      <c r="H4638" s="6">
        <v>1</v>
      </c>
      <c r="I4638" s="6" t="s">
        <v>251</v>
      </c>
      <c r="J4638" s="6">
        <v>2</v>
      </c>
      <c r="K4638" s="6" t="s">
        <v>252</v>
      </c>
      <c r="L4638" s="8">
        <v>5</v>
      </c>
      <c r="M4638" s="6" t="s">
        <v>251</v>
      </c>
      <c r="N4638" s="6" t="s">
        <v>4223</v>
      </c>
      <c r="R4638" s="6" t="str">
        <f t="shared" si="72"/>
        <v>37375Thị trấn Yên Ninh12</v>
      </c>
    </row>
    <row r="4639" spans="1:18">
      <c r="A4639" s="6">
        <v>4638</v>
      </c>
      <c r="B4639" s="6">
        <v>37</v>
      </c>
      <c r="C4639" s="6" t="s">
        <v>4220</v>
      </c>
      <c r="D4639" s="6">
        <v>375</v>
      </c>
      <c r="E4639" s="6" t="s">
        <v>4285</v>
      </c>
      <c r="F4639" s="6">
        <v>14563</v>
      </c>
      <c r="G4639" s="6" t="s">
        <v>4287</v>
      </c>
      <c r="H4639" s="6">
        <v>2</v>
      </c>
      <c r="I4639" s="6" t="s">
        <v>297</v>
      </c>
      <c r="J4639" s="6">
        <v>2</v>
      </c>
      <c r="K4639" s="6" t="s">
        <v>252</v>
      </c>
      <c r="L4639" s="8">
        <v>6</v>
      </c>
      <c r="M4639" s="6" t="s">
        <v>297</v>
      </c>
      <c r="N4639" s="6" t="s">
        <v>4223</v>
      </c>
      <c r="R4639" s="6" t="str">
        <f t="shared" si="72"/>
        <v>37375Xã Khánh Tiên22</v>
      </c>
    </row>
    <row r="4640" spans="1:18">
      <c r="A4640" s="6">
        <v>4639</v>
      </c>
      <c r="B4640" s="6">
        <v>37</v>
      </c>
      <c r="C4640" s="6" t="s">
        <v>4220</v>
      </c>
      <c r="D4640" s="6">
        <v>375</v>
      </c>
      <c r="E4640" s="6" t="s">
        <v>4285</v>
      </c>
      <c r="F4640" s="6">
        <v>14566</v>
      </c>
      <c r="G4640" s="6" t="s">
        <v>4288</v>
      </c>
      <c r="H4640" s="6">
        <v>2</v>
      </c>
      <c r="I4640" s="6" t="s">
        <v>297</v>
      </c>
      <c r="J4640" s="6">
        <v>2</v>
      </c>
      <c r="K4640" s="6" t="s">
        <v>252</v>
      </c>
      <c r="L4640" s="8">
        <v>6</v>
      </c>
      <c r="M4640" s="6" t="s">
        <v>297</v>
      </c>
      <c r="N4640" s="6" t="s">
        <v>4223</v>
      </c>
      <c r="R4640" s="6" t="str">
        <f t="shared" si="72"/>
        <v>37375Xã Khánh Phú22</v>
      </c>
    </row>
    <row r="4641" spans="1:18">
      <c r="A4641" s="6">
        <v>4640</v>
      </c>
      <c r="B4641" s="6">
        <v>37</v>
      </c>
      <c r="C4641" s="6" t="s">
        <v>4220</v>
      </c>
      <c r="D4641" s="6">
        <v>375</v>
      </c>
      <c r="E4641" s="6" t="s">
        <v>4285</v>
      </c>
      <c r="F4641" s="6">
        <v>14569</v>
      </c>
      <c r="G4641" s="6" t="s">
        <v>4289</v>
      </c>
      <c r="H4641" s="6">
        <v>2</v>
      </c>
      <c r="I4641" s="6" t="s">
        <v>297</v>
      </c>
      <c r="J4641" s="6">
        <v>2</v>
      </c>
      <c r="K4641" s="6" t="s">
        <v>252</v>
      </c>
      <c r="L4641" s="8">
        <v>6</v>
      </c>
      <c r="M4641" s="6" t="s">
        <v>297</v>
      </c>
      <c r="N4641" s="6" t="s">
        <v>4223</v>
      </c>
      <c r="R4641" s="6" t="str">
        <f t="shared" si="72"/>
        <v>37375Xã Khánh Hòa22</v>
      </c>
    </row>
    <row r="4642" spans="1:18">
      <c r="A4642" s="6">
        <v>4641</v>
      </c>
      <c r="B4642" s="6">
        <v>37</v>
      </c>
      <c r="C4642" s="6" t="s">
        <v>4220</v>
      </c>
      <c r="D4642" s="6">
        <v>375</v>
      </c>
      <c r="E4642" s="6" t="s">
        <v>4285</v>
      </c>
      <c r="F4642" s="6">
        <v>14572</v>
      </c>
      <c r="G4642" s="6" t="s">
        <v>4290</v>
      </c>
      <c r="H4642" s="6">
        <v>2</v>
      </c>
      <c r="I4642" s="6" t="s">
        <v>297</v>
      </c>
      <c r="J4642" s="6">
        <v>2</v>
      </c>
      <c r="K4642" s="6" t="s">
        <v>252</v>
      </c>
      <c r="L4642" s="8">
        <v>6</v>
      </c>
      <c r="M4642" s="6" t="s">
        <v>297</v>
      </c>
      <c r="N4642" s="6" t="s">
        <v>4223</v>
      </c>
      <c r="R4642" s="6" t="str">
        <f t="shared" si="72"/>
        <v>37375Xã Khánh Lợi22</v>
      </c>
    </row>
    <row r="4643" spans="1:18">
      <c r="A4643" s="6">
        <v>4642</v>
      </c>
      <c r="B4643" s="6">
        <v>37</v>
      </c>
      <c r="C4643" s="6" t="s">
        <v>4220</v>
      </c>
      <c r="D4643" s="6">
        <v>375</v>
      </c>
      <c r="E4643" s="6" t="s">
        <v>4285</v>
      </c>
      <c r="F4643" s="6">
        <v>14575</v>
      </c>
      <c r="G4643" s="6" t="s">
        <v>4291</v>
      </c>
      <c r="H4643" s="6">
        <v>2</v>
      </c>
      <c r="I4643" s="6" t="s">
        <v>297</v>
      </c>
      <c r="J4643" s="6">
        <v>2</v>
      </c>
      <c r="K4643" s="6" t="s">
        <v>252</v>
      </c>
      <c r="L4643" s="8">
        <v>6</v>
      </c>
      <c r="M4643" s="6" t="s">
        <v>297</v>
      </c>
      <c r="N4643" s="6" t="s">
        <v>4223</v>
      </c>
      <c r="R4643" s="6" t="str">
        <f t="shared" si="72"/>
        <v>37375Xã Khánh An22</v>
      </c>
    </row>
    <row r="4644" spans="1:18">
      <c r="A4644" s="6">
        <v>4643</v>
      </c>
      <c r="B4644" s="6">
        <v>37</v>
      </c>
      <c r="C4644" s="6" t="s">
        <v>4220</v>
      </c>
      <c r="D4644" s="6">
        <v>375</v>
      </c>
      <c r="E4644" s="6" t="s">
        <v>4285</v>
      </c>
      <c r="F4644" s="6">
        <v>14578</v>
      </c>
      <c r="G4644" s="6" t="s">
        <v>4292</v>
      </c>
      <c r="H4644" s="6">
        <v>2</v>
      </c>
      <c r="I4644" s="6" t="s">
        <v>297</v>
      </c>
      <c r="J4644" s="6">
        <v>2</v>
      </c>
      <c r="K4644" s="6" t="s">
        <v>252</v>
      </c>
      <c r="L4644" s="8">
        <v>6</v>
      </c>
      <c r="M4644" s="6" t="s">
        <v>297</v>
      </c>
      <c r="N4644" s="6" t="s">
        <v>4223</v>
      </c>
      <c r="R4644" s="6" t="str">
        <f t="shared" si="72"/>
        <v>37375Xã Khánh Cường22</v>
      </c>
    </row>
    <row r="4645" spans="1:18">
      <c r="A4645" s="6">
        <v>4644</v>
      </c>
      <c r="B4645" s="6">
        <v>37</v>
      </c>
      <c r="C4645" s="6" t="s">
        <v>4220</v>
      </c>
      <c r="D4645" s="6">
        <v>375</v>
      </c>
      <c r="E4645" s="6" t="s">
        <v>4285</v>
      </c>
      <c r="F4645" s="6">
        <v>14581</v>
      </c>
      <c r="G4645" s="6" t="s">
        <v>4293</v>
      </c>
      <c r="H4645" s="6">
        <v>2</v>
      </c>
      <c r="I4645" s="6" t="s">
        <v>297</v>
      </c>
      <c r="J4645" s="6">
        <v>2</v>
      </c>
      <c r="K4645" s="6" t="s">
        <v>252</v>
      </c>
      <c r="L4645" s="8">
        <v>6</v>
      </c>
      <c r="M4645" s="6" t="s">
        <v>297</v>
      </c>
      <c r="N4645" s="6" t="s">
        <v>4223</v>
      </c>
      <c r="R4645" s="6" t="str">
        <f t="shared" si="72"/>
        <v>37375Xã Khánh Cư22</v>
      </c>
    </row>
    <row r="4646" spans="1:18">
      <c r="A4646" s="6">
        <v>4645</v>
      </c>
      <c r="B4646" s="6">
        <v>37</v>
      </c>
      <c r="C4646" s="6" t="s">
        <v>4220</v>
      </c>
      <c r="D4646" s="6">
        <v>375</v>
      </c>
      <c r="E4646" s="6" t="s">
        <v>4285</v>
      </c>
      <c r="F4646" s="6">
        <v>14584</v>
      </c>
      <c r="G4646" s="6" t="s">
        <v>2031</v>
      </c>
      <c r="H4646" s="6">
        <v>2</v>
      </c>
      <c r="I4646" s="6" t="s">
        <v>297</v>
      </c>
      <c r="J4646" s="6">
        <v>2</v>
      </c>
      <c r="K4646" s="6" t="s">
        <v>252</v>
      </c>
      <c r="L4646" s="8">
        <v>6</v>
      </c>
      <c r="M4646" s="6" t="s">
        <v>297</v>
      </c>
      <c r="N4646" s="6" t="s">
        <v>4223</v>
      </c>
      <c r="R4646" s="6" t="str">
        <f t="shared" si="72"/>
        <v>37375Xã Khánh Thiện22</v>
      </c>
    </row>
    <row r="4647" spans="1:18">
      <c r="A4647" s="6">
        <v>4646</v>
      </c>
      <c r="B4647" s="6">
        <v>37</v>
      </c>
      <c r="C4647" s="6" t="s">
        <v>4220</v>
      </c>
      <c r="D4647" s="6">
        <v>375</v>
      </c>
      <c r="E4647" s="6" t="s">
        <v>4285</v>
      </c>
      <c r="F4647" s="6">
        <v>14587</v>
      </c>
      <c r="G4647" s="6" t="s">
        <v>4294</v>
      </c>
      <c r="H4647" s="6">
        <v>2</v>
      </c>
      <c r="I4647" s="6" t="s">
        <v>297</v>
      </c>
      <c r="J4647" s="6">
        <v>2</v>
      </c>
      <c r="K4647" s="6" t="s">
        <v>252</v>
      </c>
      <c r="L4647" s="8">
        <v>6</v>
      </c>
      <c r="M4647" s="6" t="s">
        <v>297</v>
      </c>
      <c r="N4647" s="6" t="s">
        <v>4223</v>
      </c>
      <c r="R4647" s="6" t="str">
        <f t="shared" si="72"/>
        <v>37375Xã Khánh Hải22</v>
      </c>
    </row>
    <row r="4648" spans="1:18">
      <c r="A4648" s="6">
        <v>4647</v>
      </c>
      <c r="B4648" s="6">
        <v>37</v>
      </c>
      <c r="C4648" s="6" t="s">
        <v>4220</v>
      </c>
      <c r="D4648" s="6">
        <v>375</v>
      </c>
      <c r="E4648" s="6" t="s">
        <v>4285</v>
      </c>
      <c r="F4648" s="6">
        <v>14590</v>
      </c>
      <c r="G4648" s="6" t="s">
        <v>4295</v>
      </c>
      <c r="H4648" s="6">
        <v>2</v>
      </c>
      <c r="I4648" s="6" t="s">
        <v>297</v>
      </c>
      <c r="J4648" s="6">
        <v>2</v>
      </c>
      <c r="K4648" s="6" t="s">
        <v>252</v>
      </c>
      <c r="L4648" s="8">
        <v>6</v>
      </c>
      <c r="M4648" s="6" t="s">
        <v>297</v>
      </c>
      <c r="N4648" s="6" t="s">
        <v>4223</v>
      </c>
      <c r="R4648" s="6" t="str">
        <f t="shared" si="72"/>
        <v>37375Xã Khánh Trung22</v>
      </c>
    </row>
    <row r="4649" spans="1:18">
      <c r="A4649" s="6">
        <v>4648</v>
      </c>
      <c r="B4649" s="6">
        <v>37</v>
      </c>
      <c r="C4649" s="6" t="s">
        <v>4220</v>
      </c>
      <c r="D4649" s="6">
        <v>375</v>
      </c>
      <c r="E4649" s="6" t="s">
        <v>4285</v>
      </c>
      <c r="F4649" s="6">
        <v>14593</v>
      </c>
      <c r="G4649" s="6" t="s">
        <v>4296</v>
      </c>
      <c r="H4649" s="6">
        <v>2</v>
      </c>
      <c r="I4649" s="6" t="s">
        <v>297</v>
      </c>
      <c r="J4649" s="6">
        <v>2</v>
      </c>
      <c r="K4649" s="6" t="s">
        <v>252</v>
      </c>
      <c r="L4649" s="8">
        <v>6</v>
      </c>
      <c r="M4649" s="6" t="s">
        <v>297</v>
      </c>
      <c r="N4649" s="6" t="s">
        <v>4223</v>
      </c>
      <c r="R4649" s="6" t="str">
        <f t="shared" si="72"/>
        <v>37375Xã Khánh Mậu22</v>
      </c>
    </row>
    <row r="4650" spans="1:18">
      <c r="A4650" s="6">
        <v>4649</v>
      </c>
      <c r="B4650" s="6">
        <v>37</v>
      </c>
      <c r="C4650" s="6" t="s">
        <v>4220</v>
      </c>
      <c r="D4650" s="6">
        <v>375</v>
      </c>
      <c r="E4650" s="6" t="s">
        <v>4285</v>
      </c>
      <c r="F4650" s="6">
        <v>14596</v>
      </c>
      <c r="G4650" s="6" t="s">
        <v>4297</v>
      </c>
      <c r="H4650" s="6">
        <v>2</v>
      </c>
      <c r="I4650" s="6" t="s">
        <v>297</v>
      </c>
      <c r="J4650" s="6">
        <v>2</v>
      </c>
      <c r="K4650" s="6" t="s">
        <v>252</v>
      </c>
      <c r="L4650" s="8">
        <v>6</v>
      </c>
      <c r="M4650" s="6" t="s">
        <v>297</v>
      </c>
      <c r="N4650" s="6" t="s">
        <v>4223</v>
      </c>
      <c r="R4650" s="6" t="str">
        <f t="shared" si="72"/>
        <v>37375Xã Khánh Vân22</v>
      </c>
    </row>
    <row r="4651" spans="1:18">
      <c r="A4651" s="6">
        <v>4650</v>
      </c>
      <c r="B4651" s="6">
        <v>37</v>
      </c>
      <c r="C4651" s="6" t="s">
        <v>4220</v>
      </c>
      <c r="D4651" s="6">
        <v>375</v>
      </c>
      <c r="E4651" s="6" t="s">
        <v>4285</v>
      </c>
      <c r="F4651" s="6">
        <v>14599</v>
      </c>
      <c r="G4651" s="6" t="s">
        <v>4298</v>
      </c>
      <c r="H4651" s="6">
        <v>2</v>
      </c>
      <c r="I4651" s="6" t="s">
        <v>297</v>
      </c>
      <c r="J4651" s="6">
        <v>2</v>
      </c>
      <c r="K4651" s="6" t="s">
        <v>252</v>
      </c>
      <c r="L4651" s="8">
        <v>6</v>
      </c>
      <c r="M4651" s="6" t="s">
        <v>297</v>
      </c>
      <c r="N4651" s="6" t="s">
        <v>4223</v>
      </c>
      <c r="R4651" s="6" t="str">
        <f t="shared" si="72"/>
        <v>37375Xã Khánh Hội22</v>
      </c>
    </row>
    <row r="4652" spans="1:18">
      <c r="A4652" s="6">
        <v>4651</v>
      </c>
      <c r="B4652" s="6">
        <v>37</v>
      </c>
      <c r="C4652" s="6" t="s">
        <v>4220</v>
      </c>
      <c r="D4652" s="6">
        <v>375</v>
      </c>
      <c r="E4652" s="6" t="s">
        <v>4285</v>
      </c>
      <c r="F4652" s="6">
        <v>14602</v>
      </c>
      <c r="G4652" s="6" t="s">
        <v>4299</v>
      </c>
      <c r="H4652" s="6">
        <v>2</v>
      </c>
      <c r="I4652" s="6" t="s">
        <v>297</v>
      </c>
      <c r="J4652" s="6">
        <v>2</v>
      </c>
      <c r="K4652" s="6" t="s">
        <v>252</v>
      </c>
      <c r="L4652" s="8">
        <v>6</v>
      </c>
      <c r="M4652" s="6" t="s">
        <v>297</v>
      </c>
      <c r="N4652" s="6" t="s">
        <v>4223</v>
      </c>
      <c r="R4652" s="6" t="str">
        <f t="shared" si="72"/>
        <v>37375Xã Khánh Công22</v>
      </c>
    </row>
    <row r="4653" spans="1:18">
      <c r="A4653" s="6">
        <v>4652</v>
      </c>
      <c r="B4653" s="6">
        <v>37</v>
      </c>
      <c r="C4653" s="6" t="s">
        <v>4220</v>
      </c>
      <c r="D4653" s="6">
        <v>375</v>
      </c>
      <c r="E4653" s="6" t="s">
        <v>4285</v>
      </c>
      <c r="F4653" s="6">
        <v>14608</v>
      </c>
      <c r="G4653" s="6" t="s">
        <v>4300</v>
      </c>
      <c r="H4653" s="6">
        <v>2</v>
      </c>
      <c r="I4653" s="6" t="s">
        <v>297</v>
      </c>
      <c r="J4653" s="6">
        <v>2</v>
      </c>
      <c r="K4653" s="6" t="s">
        <v>252</v>
      </c>
      <c r="L4653" s="8">
        <v>6</v>
      </c>
      <c r="M4653" s="6" t="s">
        <v>297</v>
      </c>
      <c r="N4653" s="6" t="s">
        <v>4223</v>
      </c>
      <c r="R4653" s="6" t="str">
        <f t="shared" si="72"/>
        <v>37375Xã Khánh Thành22</v>
      </c>
    </row>
    <row r="4654" spans="1:18">
      <c r="A4654" s="6">
        <v>4653</v>
      </c>
      <c r="B4654" s="6">
        <v>37</v>
      </c>
      <c r="C4654" s="6" t="s">
        <v>4220</v>
      </c>
      <c r="D4654" s="6">
        <v>375</v>
      </c>
      <c r="E4654" s="6" t="s">
        <v>4285</v>
      </c>
      <c r="F4654" s="6">
        <v>14611</v>
      </c>
      <c r="G4654" s="6" t="s">
        <v>4301</v>
      </c>
      <c r="H4654" s="6">
        <v>2</v>
      </c>
      <c r="I4654" s="6" t="s">
        <v>297</v>
      </c>
      <c r="J4654" s="6">
        <v>2</v>
      </c>
      <c r="K4654" s="6" t="s">
        <v>252</v>
      </c>
      <c r="L4654" s="8">
        <v>6</v>
      </c>
      <c r="M4654" s="6" t="s">
        <v>297</v>
      </c>
      <c r="N4654" s="6" t="s">
        <v>4223</v>
      </c>
      <c r="R4654" s="6" t="str">
        <f t="shared" si="72"/>
        <v>37375Xã Khánh Nhạc22</v>
      </c>
    </row>
    <row r="4655" spans="1:18">
      <c r="A4655" s="6">
        <v>4654</v>
      </c>
      <c r="B4655" s="6">
        <v>37</v>
      </c>
      <c r="C4655" s="6" t="s">
        <v>4220</v>
      </c>
      <c r="D4655" s="6">
        <v>375</v>
      </c>
      <c r="E4655" s="6" t="s">
        <v>4285</v>
      </c>
      <c r="F4655" s="6">
        <v>14614</v>
      </c>
      <c r="G4655" s="6" t="s">
        <v>4302</v>
      </c>
      <c r="H4655" s="6">
        <v>2</v>
      </c>
      <c r="I4655" s="6" t="s">
        <v>297</v>
      </c>
      <c r="J4655" s="6">
        <v>2</v>
      </c>
      <c r="K4655" s="6" t="s">
        <v>252</v>
      </c>
      <c r="L4655" s="8">
        <v>6</v>
      </c>
      <c r="M4655" s="6" t="s">
        <v>297</v>
      </c>
      <c r="N4655" s="6" t="s">
        <v>4223</v>
      </c>
      <c r="R4655" s="6" t="str">
        <f t="shared" si="72"/>
        <v>37375Xã Khánh Thủy22</v>
      </c>
    </row>
    <row r="4656" spans="1:18">
      <c r="A4656" s="6">
        <v>4655</v>
      </c>
      <c r="B4656" s="6">
        <v>37</v>
      </c>
      <c r="C4656" s="6" t="s">
        <v>4220</v>
      </c>
      <c r="D4656" s="6">
        <v>375</v>
      </c>
      <c r="E4656" s="6" t="s">
        <v>4285</v>
      </c>
      <c r="F4656" s="6">
        <v>14617</v>
      </c>
      <c r="G4656" s="6" t="s">
        <v>4303</v>
      </c>
      <c r="H4656" s="6">
        <v>2</v>
      </c>
      <c r="I4656" s="6" t="s">
        <v>297</v>
      </c>
      <c r="J4656" s="6">
        <v>2</v>
      </c>
      <c r="K4656" s="6" t="s">
        <v>252</v>
      </c>
      <c r="L4656" s="8">
        <v>6</v>
      </c>
      <c r="M4656" s="6" t="s">
        <v>297</v>
      </c>
      <c r="N4656" s="6" t="s">
        <v>4223</v>
      </c>
      <c r="R4656" s="6" t="str">
        <f t="shared" si="72"/>
        <v>37375Xã Khánh Hồng22</v>
      </c>
    </row>
    <row r="4657" spans="1:18">
      <c r="A4657" s="6">
        <v>4656</v>
      </c>
      <c r="B4657" s="6">
        <v>37</v>
      </c>
      <c r="C4657" s="6" t="s">
        <v>4220</v>
      </c>
      <c r="D4657" s="6">
        <v>376</v>
      </c>
      <c r="E4657" s="6" t="s">
        <v>4304</v>
      </c>
      <c r="F4657" s="6">
        <v>14620</v>
      </c>
      <c r="G4657" s="6" t="s">
        <v>4305</v>
      </c>
      <c r="H4657" s="6">
        <v>1</v>
      </c>
      <c r="I4657" s="6" t="s">
        <v>251</v>
      </c>
      <c r="J4657" s="6">
        <v>2</v>
      </c>
      <c r="K4657" s="6" t="s">
        <v>252</v>
      </c>
      <c r="L4657" s="8">
        <v>5</v>
      </c>
      <c r="M4657" s="6" t="s">
        <v>251</v>
      </c>
      <c r="N4657" s="6" t="s">
        <v>4223</v>
      </c>
      <c r="R4657" s="6" t="str">
        <f t="shared" si="72"/>
        <v>37376Thị trấn Phát Diệm12</v>
      </c>
    </row>
    <row r="4658" spans="1:18">
      <c r="A4658" s="6">
        <v>4657</v>
      </c>
      <c r="B4658" s="6">
        <v>37</v>
      </c>
      <c r="C4658" s="6" t="s">
        <v>4220</v>
      </c>
      <c r="D4658" s="6">
        <v>376</v>
      </c>
      <c r="E4658" s="6" t="s">
        <v>4304</v>
      </c>
      <c r="F4658" s="6">
        <v>14623</v>
      </c>
      <c r="G4658" s="6" t="s">
        <v>4306</v>
      </c>
      <c r="H4658" s="6">
        <v>1</v>
      </c>
      <c r="I4658" s="6" t="s">
        <v>251</v>
      </c>
      <c r="J4658" s="6">
        <v>2</v>
      </c>
      <c r="K4658" s="6" t="s">
        <v>252</v>
      </c>
      <c r="L4658" s="8">
        <v>5</v>
      </c>
      <c r="M4658" s="6" t="s">
        <v>251</v>
      </c>
      <c r="N4658" s="6" t="s">
        <v>4223</v>
      </c>
      <c r="R4658" s="6" t="str">
        <f t="shared" si="72"/>
        <v>37376Thị trấn Bình Minh12</v>
      </c>
    </row>
    <row r="4659" spans="1:18">
      <c r="A4659" s="6">
        <v>4658</v>
      </c>
      <c r="B4659" s="6">
        <v>37</v>
      </c>
      <c r="C4659" s="6" t="s">
        <v>4220</v>
      </c>
      <c r="D4659" s="6">
        <v>376</v>
      </c>
      <c r="E4659" s="6" t="s">
        <v>4304</v>
      </c>
      <c r="F4659" s="6">
        <v>14629</v>
      </c>
      <c r="G4659" s="6" t="s">
        <v>4307</v>
      </c>
      <c r="H4659" s="6">
        <v>2</v>
      </c>
      <c r="I4659" s="6" t="s">
        <v>297</v>
      </c>
      <c r="J4659" s="6">
        <v>2</v>
      </c>
      <c r="K4659" s="6" t="s">
        <v>252</v>
      </c>
      <c r="L4659" s="8">
        <v>6</v>
      </c>
      <c r="M4659" s="6" t="s">
        <v>297</v>
      </c>
      <c r="N4659" s="6" t="s">
        <v>4223</v>
      </c>
      <c r="R4659" s="6" t="str">
        <f t="shared" si="72"/>
        <v>37376Xã Hồi Ninh22</v>
      </c>
    </row>
    <row r="4660" spans="1:18">
      <c r="A4660" s="6">
        <v>4659</v>
      </c>
      <c r="B4660" s="6">
        <v>37</v>
      </c>
      <c r="C4660" s="6" t="s">
        <v>4220</v>
      </c>
      <c r="D4660" s="6">
        <v>376</v>
      </c>
      <c r="E4660" s="6" t="s">
        <v>4304</v>
      </c>
      <c r="F4660" s="6">
        <v>14632</v>
      </c>
      <c r="G4660" s="6" t="s">
        <v>4308</v>
      </c>
      <c r="H4660" s="6">
        <v>2</v>
      </c>
      <c r="I4660" s="6" t="s">
        <v>297</v>
      </c>
      <c r="J4660" s="6">
        <v>2</v>
      </c>
      <c r="K4660" s="6" t="s">
        <v>252</v>
      </c>
      <c r="L4660" s="8">
        <v>6</v>
      </c>
      <c r="M4660" s="6" t="s">
        <v>297</v>
      </c>
      <c r="N4660" s="6" t="s">
        <v>4223</v>
      </c>
      <c r="R4660" s="6" t="str">
        <f t="shared" si="72"/>
        <v>37376Xã Xuân Chính22</v>
      </c>
    </row>
    <row r="4661" spans="1:18">
      <c r="A4661" s="6">
        <v>4660</v>
      </c>
      <c r="B4661" s="6">
        <v>37</v>
      </c>
      <c r="C4661" s="6" t="s">
        <v>4220</v>
      </c>
      <c r="D4661" s="6">
        <v>376</v>
      </c>
      <c r="E4661" s="6" t="s">
        <v>4304</v>
      </c>
      <c r="F4661" s="6">
        <v>14635</v>
      </c>
      <c r="G4661" s="6" t="s">
        <v>4309</v>
      </c>
      <c r="H4661" s="6">
        <v>2</v>
      </c>
      <c r="I4661" s="6" t="s">
        <v>297</v>
      </c>
      <c r="J4661" s="6">
        <v>2</v>
      </c>
      <c r="K4661" s="6" t="s">
        <v>252</v>
      </c>
      <c r="L4661" s="8">
        <v>6</v>
      </c>
      <c r="M4661" s="6" t="s">
        <v>297</v>
      </c>
      <c r="N4661" s="6" t="s">
        <v>4223</v>
      </c>
      <c r="R4661" s="6" t="str">
        <f t="shared" si="72"/>
        <v>37376Xã Kim Định22</v>
      </c>
    </row>
    <row r="4662" spans="1:18">
      <c r="A4662" s="6">
        <v>4661</v>
      </c>
      <c r="B4662" s="6">
        <v>37</v>
      </c>
      <c r="C4662" s="6" t="s">
        <v>4220</v>
      </c>
      <c r="D4662" s="6">
        <v>376</v>
      </c>
      <c r="E4662" s="6" t="s">
        <v>4304</v>
      </c>
      <c r="F4662" s="6">
        <v>14638</v>
      </c>
      <c r="G4662" s="6" t="s">
        <v>4310</v>
      </c>
      <c r="H4662" s="6">
        <v>2</v>
      </c>
      <c r="I4662" s="6" t="s">
        <v>297</v>
      </c>
      <c r="J4662" s="6">
        <v>2</v>
      </c>
      <c r="K4662" s="6" t="s">
        <v>252</v>
      </c>
      <c r="L4662" s="8">
        <v>6</v>
      </c>
      <c r="M4662" s="6" t="s">
        <v>297</v>
      </c>
      <c r="N4662" s="6" t="s">
        <v>4223</v>
      </c>
      <c r="R4662" s="6" t="str">
        <f t="shared" si="72"/>
        <v>37376Xã Ân Hòa22</v>
      </c>
    </row>
    <row r="4663" spans="1:18">
      <c r="A4663" s="6">
        <v>4662</v>
      </c>
      <c r="B4663" s="6">
        <v>37</v>
      </c>
      <c r="C4663" s="6" t="s">
        <v>4220</v>
      </c>
      <c r="D4663" s="6">
        <v>376</v>
      </c>
      <c r="E4663" s="6" t="s">
        <v>4304</v>
      </c>
      <c r="F4663" s="6">
        <v>14641</v>
      </c>
      <c r="G4663" s="6" t="s">
        <v>803</v>
      </c>
      <c r="H4663" s="6">
        <v>2</v>
      </c>
      <c r="I4663" s="6" t="s">
        <v>297</v>
      </c>
      <c r="J4663" s="6">
        <v>2</v>
      </c>
      <c r="K4663" s="6" t="s">
        <v>252</v>
      </c>
      <c r="L4663" s="8">
        <v>6</v>
      </c>
      <c r="M4663" s="6" t="s">
        <v>297</v>
      </c>
      <c r="N4663" s="6" t="s">
        <v>4223</v>
      </c>
      <c r="R4663" s="6" t="str">
        <f t="shared" si="72"/>
        <v>37376Xã Hùng Tiến22</v>
      </c>
    </row>
    <row r="4664" spans="1:18">
      <c r="A4664" s="6">
        <v>4663</v>
      </c>
      <c r="B4664" s="6">
        <v>37</v>
      </c>
      <c r="C4664" s="6" t="s">
        <v>4220</v>
      </c>
      <c r="D4664" s="6">
        <v>376</v>
      </c>
      <c r="E4664" s="6" t="s">
        <v>4304</v>
      </c>
      <c r="F4664" s="6">
        <v>14647</v>
      </c>
      <c r="G4664" s="6" t="s">
        <v>4311</v>
      </c>
      <c r="H4664" s="6">
        <v>2</v>
      </c>
      <c r="I4664" s="6" t="s">
        <v>297</v>
      </c>
      <c r="J4664" s="6">
        <v>2</v>
      </c>
      <c r="K4664" s="6" t="s">
        <v>252</v>
      </c>
      <c r="L4664" s="8">
        <v>6</v>
      </c>
      <c r="M4664" s="6" t="s">
        <v>297</v>
      </c>
      <c r="N4664" s="6" t="s">
        <v>4223</v>
      </c>
      <c r="R4664" s="6" t="str">
        <f t="shared" si="72"/>
        <v>37376Xã Quang Thiện22</v>
      </c>
    </row>
    <row r="4665" spans="1:18">
      <c r="A4665" s="6">
        <v>4664</v>
      </c>
      <c r="B4665" s="6">
        <v>37</v>
      </c>
      <c r="C4665" s="6" t="s">
        <v>4220</v>
      </c>
      <c r="D4665" s="6">
        <v>376</v>
      </c>
      <c r="E4665" s="6" t="s">
        <v>4304</v>
      </c>
      <c r="F4665" s="6">
        <v>14650</v>
      </c>
      <c r="G4665" s="6" t="s">
        <v>4312</v>
      </c>
      <c r="H4665" s="6">
        <v>2</v>
      </c>
      <c r="I4665" s="6" t="s">
        <v>297</v>
      </c>
      <c r="J4665" s="6">
        <v>2</v>
      </c>
      <c r="K4665" s="6" t="s">
        <v>252</v>
      </c>
      <c r="L4665" s="8">
        <v>6</v>
      </c>
      <c r="M4665" s="6" t="s">
        <v>297</v>
      </c>
      <c r="N4665" s="6" t="s">
        <v>4223</v>
      </c>
      <c r="R4665" s="6" t="str">
        <f t="shared" si="72"/>
        <v>37376Xã Như Hòa22</v>
      </c>
    </row>
    <row r="4666" spans="1:18">
      <c r="A4666" s="6">
        <v>4665</v>
      </c>
      <c r="B4666" s="6">
        <v>37</v>
      </c>
      <c r="C4666" s="6" t="s">
        <v>4220</v>
      </c>
      <c r="D4666" s="6">
        <v>376</v>
      </c>
      <c r="E4666" s="6" t="s">
        <v>4304</v>
      </c>
      <c r="F4666" s="6">
        <v>14653</v>
      </c>
      <c r="G4666" s="6" t="s">
        <v>4313</v>
      </c>
      <c r="H4666" s="6">
        <v>2</v>
      </c>
      <c r="I4666" s="6" t="s">
        <v>297</v>
      </c>
      <c r="J4666" s="6">
        <v>2</v>
      </c>
      <c r="K4666" s="6" t="s">
        <v>252</v>
      </c>
      <c r="L4666" s="8">
        <v>6</v>
      </c>
      <c r="M4666" s="6" t="s">
        <v>297</v>
      </c>
      <c r="N4666" s="6" t="s">
        <v>4223</v>
      </c>
      <c r="R4666" s="6" t="str">
        <f t="shared" si="72"/>
        <v>37376Xã Chất Bình22</v>
      </c>
    </row>
    <row r="4667" spans="1:18">
      <c r="A4667" s="6">
        <v>4666</v>
      </c>
      <c r="B4667" s="6">
        <v>37</v>
      </c>
      <c r="C4667" s="6" t="s">
        <v>4220</v>
      </c>
      <c r="D4667" s="6">
        <v>376</v>
      </c>
      <c r="E4667" s="6" t="s">
        <v>4304</v>
      </c>
      <c r="F4667" s="6">
        <v>14656</v>
      </c>
      <c r="G4667" s="6" t="s">
        <v>4314</v>
      </c>
      <c r="H4667" s="6">
        <v>2</v>
      </c>
      <c r="I4667" s="6" t="s">
        <v>297</v>
      </c>
      <c r="J4667" s="6">
        <v>2</v>
      </c>
      <c r="K4667" s="6" t="s">
        <v>252</v>
      </c>
      <c r="L4667" s="8">
        <v>6</v>
      </c>
      <c r="M4667" s="6" t="s">
        <v>297</v>
      </c>
      <c r="N4667" s="6" t="s">
        <v>4223</v>
      </c>
      <c r="R4667" s="6" t="str">
        <f t="shared" si="72"/>
        <v>37376Xã Đồng Hướng22</v>
      </c>
    </row>
    <row r="4668" spans="1:18">
      <c r="A4668" s="6">
        <v>4667</v>
      </c>
      <c r="B4668" s="6">
        <v>37</v>
      </c>
      <c r="C4668" s="6" t="s">
        <v>4220</v>
      </c>
      <c r="D4668" s="6">
        <v>376</v>
      </c>
      <c r="E4668" s="6" t="s">
        <v>4304</v>
      </c>
      <c r="F4668" s="6">
        <v>14659</v>
      </c>
      <c r="G4668" s="6" t="s">
        <v>4315</v>
      </c>
      <c r="H4668" s="6">
        <v>2</v>
      </c>
      <c r="I4668" s="6" t="s">
        <v>297</v>
      </c>
      <c r="J4668" s="6">
        <v>2</v>
      </c>
      <c r="K4668" s="6" t="s">
        <v>252</v>
      </c>
      <c r="L4668" s="8">
        <v>6</v>
      </c>
      <c r="M4668" s="6" t="s">
        <v>297</v>
      </c>
      <c r="N4668" s="6" t="s">
        <v>4223</v>
      </c>
      <c r="R4668" s="6" t="str">
        <f t="shared" si="72"/>
        <v>37376Xã Kim Chính22</v>
      </c>
    </row>
    <row r="4669" spans="1:18">
      <c r="A4669" s="6">
        <v>4668</v>
      </c>
      <c r="B4669" s="6">
        <v>37</v>
      </c>
      <c r="C4669" s="6" t="s">
        <v>4220</v>
      </c>
      <c r="D4669" s="6">
        <v>376</v>
      </c>
      <c r="E4669" s="6" t="s">
        <v>4304</v>
      </c>
      <c r="F4669" s="6">
        <v>14662</v>
      </c>
      <c r="G4669" s="6" t="s">
        <v>4316</v>
      </c>
      <c r="H4669" s="6">
        <v>2</v>
      </c>
      <c r="I4669" s="6" t="s">
        <v>297</v>
      </c>
      <c r="J4669" s="6">
        <v>2</v>
      </c>
      <c r="K4669" s="6" t="s">
        <v>252</v>
      </c>
      <c r="L4669" s="8">
        <v>6</v>
      </c>
      <c r="M4669" s="6" t="s">
        <v>297</v>
      </c>
      <c r="N4669" s="6" t="s">
        <v>4223</v>
      </c>
      <c r="R4669" s="6" t="str">
        <f t="shared" si="72"/>
        <v>37376Xã Thượng Kiệm22</v>
      </c>
    </row>
    <row r="4670" spans="1:18">
      <c r="A4670" s="6">
        <v>4669</v>
      </c>
      <c r="B4670" s="6">
        <v>37</v>
      </c>
      <c r="C4670" s="6" t="s">
        <v>4220</v>
      </c>
      <c r="D4670" s="6">
        <v>376</v>
      </c>
      <c r="E4670" s="6" t="s">
        <v>4304</v>
      </c>
      <c r="F4670" s="6">
        <v>14665</v>
      </c>
      <c r="G4670" s="6" t="s">
        <v>4317</v>
      </c>
      <c r="H4670" s="6">
        <v>2</v>
      </c>
      <c r="I4670" s="6" t="s">
        <v>297</v>
      </c>
      <c r="J4670" s="6">
        <v>2</v>
      </c>
      <c r="K4670" s="6" t="s">
        <v>252</v>
      </c>
      <c r="L4670" s="8">
        <v>6</v>
      </c>
      <c r="M4670" s="6" t="s">
        <v>297</v>
      </c>
      <c r="N4670" s="6" t="s">
        <v>4223</v>
      </c>
      <c r="R4670" s="6" t="str">
        <f t="shared" si="72"/>
        <v>37376Xã Lưu Phương22</v>
      </c>
    </row>
    <row r="4671" spans="1:18">
      <c r="A4671" s="6">
        <v>4670</v>
      </c>
      <c r="B4671" s="6">
        <v>37</v>
      </c>
      <c r="C4671" s="6" t="s">
        <v>4220</v>
      </c>
      <c r="D4671" s="6">
        <v>376</v>
      </c>
      <c r="E4671" s="6" t="s">
        <v>4304</v>
      </c>
      <c r="F4671" s="6">
        <v>14668</v>
      </c>
      <c r="G4671" s="6" t="s">
        <v>969</v>
      </c>
      <c r="H4671" s="6">
        <v>2</v>
      </c>
      <c r="I4671" s="6" t="s">
        <v>297</v>
      </c>
      <c r="J4671" s="6">
        <v>2</v>
      </c>
      <c r="K4671" s="6" t="s">
        <v>252</v>
      </c>
      <c r="L4671" s="8">
        <v>6</v>
      </c>
      <c r="M4671" s="6" t="s">
        <v>297</v>
      </c>
      <c r="N4671" s="6" t="s">
        <v>4223</v>
      </c>
      <c r="R4671" s="6" t="str">
        <f t="shared" si="72"/>
        <v>37376Xã Tân Thành22</v>
      </c>
    </row>
    <row r="4672" spans="1:18">
      <c r="A4672" s="6">
        <v>4671</v>
      </c>
      <c r="B4672" s="6">
        <v>37</v>
      </c>
      <c r="C4672" s="6" t="s">
        <v>4220</v>
      </c>
      <c r="D4672" s="6">
        <v>376</v>
      </c>
      <c r="E4672" s="6" t="s">
        <v>4304</v>
      </c>
      <c r="F4672" s="6">
        <v>14671</v>
      </c>
      <c r="G4672" s="6" t="s">
        <v>4097</v>
      </c>
      <c r="H4672" s="6">
        <v>2</v>
      </c>
      <c r="I4672" s="6" t="s">
        <v>297</v>
      </c>
      <c r="J4672" s="6">
        <v>2</v>
      </c>
      <c r="K4672" s="6" t="s">
        <v>252</v>
      </c>
      <c r="L4672" s="8">
        <v>6</v>
      </c>
      <c r="M4672" s="6" t="s">
        <v>297</v>
      </c>
      <c r="N4672" s="6" t="s">
        <v>4223</v>
      </c>
      <c r="R4672" s="6" t="str">
        <f t="shared" si="72"/>
        <v>37376Xã Yên Lộc22</v>
      </c>
    </row>
    <row r="4673" spans="1:18">
      <c r="A4673" s="6">
        <v>4672</v>
      </c>
      <c r="B4673" s="6">
        <v>37</v>
      </c>
      <c r="C4673" s="6" t="s">
        <v>4220</v>
      </c>
      <c r="D4673" s="6">
        <v>376</v>
      </c>
      <c r="E4673" s="6" t="s">
        <v>4304</v>
      </c>
      <c r="F4673" s="6">
        <v>14674</v>
      </c>
      <c r="G4673" s="6" t="s">
        <v>4318</v>
      </c>
      <c r="H4673" s="6">
        <v>2</v>
      </c>
      <c r="I4673" s="6" t="s">
        <v>297</v>
      </c>
      <c r="J4673" s="6">
        <v>2</v>
      </c>
      <c r="K4673" s="6" t="s">
        <v>252</v>
      </c>
      <c r="L4673" s="8">
        <v>6</v>
      </c>
      <c r="M4673" s="6" t="s">
        <v>297</v>
      </c>
      <c r="N4673" s="6" t="s">
        <v>4223</v>
      </c>
      <c r="R4673" s="6" t="str">
        <f t="shared" si="72"/>
        <v>37376Xã Lai Thành22</v>
      </c>
    </row>
    <row r="4674" spans="1:18">
      <c r="A4674" s="6">
        <v>4673</v>
      </c>
      <c r="B4674" s="6">
        <v>37</v>
      </c>
      <c r="C4674" s="6" t="s">
        <v>4220</v>
      </c>
      <c r="D4674" s="6">
        <v>376</v>
      </c>
      <c r="E4674" s="6" t="s">
        <v>4304</v>
      </c>
      <c r="F4674" s="6">
        <v>14677</v>
      </c>
      <c r="G4674" s="6" t="s">
        <v>4319</v>
      </c>
      <c r="H4674" s="6">
        <v>2</v>
      </c>
      <c r="I4674" s="6" t="s">
        <v>297</v>
      </c>
      <c r="J4674" s="6">
        <v>2</v>
      </c>
      <c r="K4674" s="6" t="s">
        <v>252</v>
      </c>
      <c r="L4674" s="8">
        <v>6</v>
      </c>
      <c r="M4674" s="6" t="s">
        <v>297</v>
      </c>
      <c r="N4674" s="6" t="s">
        <v>4223</v>
      </c>
      <c r="R4674" s="6" t="str">
        <f t="shared" si="72"/>
        <v>37376Xã Định Hóa22</v>
      </c>
    </row>
    <row r="4675" spans="1:18">
      <c r="A4675" s="6">
        <v>4674</v>
      </c>
      <c r="B4675" s="6">
        <v>37</v>
      </c>
      <c r="C4675" s="6" t="s">
        <v>4220</v>
      </c>
      <c r="D4675" s="6">
        <v>376</v>
      </c>
      <c r="E4675" s="6" t="s">
        <v>4304</v>
      </c>
      <c r="F4675" s="6">
        <v>14680</v>
      </c>
      <c r="G4675" s="6" t="s">
        <v>4320</v>
      </c>
      <c r="H4675" s="6">
        <v>2</v>
      </c>
      <c r="I4675" s="6" t="s">
        <v>297</v>
      </c>
      <c r="J4675" s="6">
        <v>2</v>
      </c>
      <c r="K4675" s="6" t="s">
        <v>252</v>
      </c>
      <c r="L4675" s="8">
        <v>6</v>
      </c>
      <c r="M4675" s="6" t="s">
        <v>297</v>
      </c>
      <c r="N4675" s="6" t="s">
        <v>4223</v>
      </c>
      <c r="R4675" s="6" t="str">
        <f t="shared" ref="R4675:R4738" si="73">CONCATENATE(B4675,D4675,G4675,H4675,J4675)</f>
        <v>37376Xã Văn Hải22</v>
      </c>
    </row>
    <row r="4676" spans="1:18">
      <c r="A4676" s="6">
        <v>4675</v>
      </c>
      <c r="B4676" s="6">
        <v>37</v>
      </c>
      <c r="C4676" s="6" t="s">
        <v>4220</v>
      </c>
      <c r="D4676" s="6">
        <v>376</v>
      </c>
      <c r="E4676" s="6" t="s">
        <v>4304</v>
      </c>
      <c r="F4676" s="6">
        <v>14683</v>
      </c>
      <c r="G4676" s="6" t="s">
        <v>3428</v>
      </c>
      <c r="H4676" s="6">
        <v>2</v>
      </c>
      <c r="I4676" s="6" t="s">
        <v>297</v>
      </c>
      <c r="J4676" s="6">
        <v>2</v>
      </c>
      <c r="K4676" s="6" t="s">
        <v>252</v>
      </c>
      <c r="L4676" s="8">
        <v>6</v>
      </c>
      <c r="M4676" s="6" t="s">
        <v>297</v>
      </c>
      <c r="N4676" s="6" t="s">
        <v>4223</v>
      </c>
      <c r="R4676" s="6" t="str">
        <f t="shared" si="73"/>
        <v>37376Xã Kim Tân22</v>
      </c>
    </row>
    <row r="4677" spans="1:18">
      <c r="A4677" s="6">
        <v>4676</v>
      </c>
      <c r="B4677" s="6">
        <v>37</v>
      </c>
      <c r="C4677" s="6" t="s">
        <v>4220</v>
      </c>
      <c r="D4677" s="6">
        <v>376</v>
      </c>
      <c r="E4677" s="6" t="s">
        <v>4304</v>
      </c>
      <c r="F4677" s="6">
        <v>14686</v>
      </c>
      <c r="G4677" s="6" t="s">
        <v>4321</v>
      </c>
      <c r="H4677" s="6">
        <v>2</v>
      </c>
      <c r="I4677" s="6" t="s">
        <v>297</v>
      </c>
      <c r="J4677" s="6">
        <v>2</v>
      </c>
      <c r="K4677" s="6" t="s">
        <v>252</v>
      </c>
      <c r="L4677" s="8">
        <v>6</v>
      </c>
      <c r="M4677" s="6" t="s">
        <v>297</v>
      </c>
      <c r="N4677" s="6" t="s">
        <v>4223</v>
      </c>
      <c r="R4677" s="6" t="str">
        <f t="shared" si="73"/>
        <v>37376Xã Kim Mỹ22</v>
      </c>
    </row>
    <row r="4678" spans="1:18">
      <c r="A4678" s="6">
        <v>4677</v>
      </c>
      <c r="B4678" s="6">
        <v>37</v>
      </c>
      <c r="C4678" s="6" t="s">
        <v>4220</v>
      </c>
      <c r="D4678" s="6">
        <v>376</v>
      </c>
      <c r="E4678" s="6" t="s">
        <v>4304</v>
      </c>
      <c r="F4678" s="6">
        <v>14689</v>
      </c>
      <c r="G4678" s="6" t="s">
        <v>4322</v>
      </c>
      <c r="H4678" s="6">
        <v>2</v>
      </c>
      <c r="I4678" s="6" t="s">
        <v>297</v>
      </c>
      <c r="J4678" s="6">
        <v>2</v>
      </c>
      <c r="K4678" s="6" t="s">
        <v>252</v>
      </c>
      <c r="L4678" s="8">
        <v>6</v>
      </c>
      <c r="M4678" s="6" t="s">
        <v>297</v>
      </c>
      <c r="N4678" s="6" t="s">
        <v>4223</v>
      </c>
      <c r="R4678" s="6" t="str">
        <f t="shared" si="73"/>
        <v>37376Xã Cồn Thoi22</v>
      </c>
    </row>
    <row r="4679" spans="1:18">
      <c r="A4679" s="6">
        <v>4678</v>
      </c>
      <c r="B4679" s="6">
        <v>37</v>
      </c>
      <c r="C4679" s="6" t="s">
        <v>4220</v>
      </c>
      <c r="D4679" s="6">
        <v>376</v>
      </c>
      <c r="E4679" s="6" t="s">
        <v>4304</v>
      </c>
      <c r="F4679" s="6">
        <v>14692</v>
      </c>
      <c r="G4679" s="6" t="s">
        <v>4323</v>
      </c>
      <c r="H4679" s="6">
        <v>2</v>
      </c>
      <c r="I4679" s="6" t="s">
        <v>297</v>
      </c>
      <c r="J4679" s="6">
        <v>2</v>
      </c>
      <c r="K4679" s="6" t="s">
        <v>252</v>
      </c>
      <c r="L4679" s="8">
        <v>6</v>
      </c>
      <c r="M4679" s="6" t="s">
        <v>297</v>
      </c>
      <c r="N4679" s="6" t="s">
        <v>4223</v>
      </c>
      <c r="R4679" s="6" t="str">
        <f t="shared" si="73"/>
        <v>37376Xã Kim Hải22</v>
      </c>
    </row>
    <row r="4680" spans="1:18">
      <c r="A4680" s="6">
        <v>4679</v>
      </c>
      <c r="B4680" s="6">
        <v>37</v>
      </c>
      <c r="C4680" s="6" t="s">
        <v>4220</v>
      </c>
      <c r="D4680" s="6">
        <v>376</v>
      </c>
      <c r="E4680" s="6" t="s">
        <v>4304</v>
      </c>
      <c r="F4680" s="6">
        <v>14695</v>
      </c>
      <c r="G4680" s="6" t="s">
        <v>4324</v>
      </c>
      <c r="H4680" s="6">
        <v>2</v>
      </c>
      <c r="I4680" s="6" t="s">
        <v>297</v>
      </c>
      <c r="J4680" s="6">
        <v>2</v>
      </c>
      <c r="K4680" s="6" t="s">
        <v>252</v>
      </c>
      <c r="L4680" s="8">
        <v>6</v>
      </c>
      <c r="M4680" s="6" t="s">
        <v>297</v>
      </c>
      <c r="N4680" s="6" t="s">
        <v>4223</v>
      </c>
      <c r="R4680" s="6" t="str">
        <f t="shared" si="73"/>
        <v>37376Xã Kim Trung22</v>
      </c>
    </row>
    <row r="4681" spans="1:18">
      <c r="A4681" s="6">
        <v>4680</v>
      </c>
      <c r="B4681" s="6">
        <v>37</v>
      </c>
      <c r="C4681" s="6" t="s">
        <v>4220</v>
      </c>
      <c r="D4681" s="6">
        <v>376</v>
      </c>
      <c r="E4681" s="6" t="s">
        <v>4304</v>
      </c>
      <c r="F4681" s="6">
        <v>14698</v>
      </c>
      <c r="G4681" s="6" t="s">
        <v>4325</v>
      </c>
      <c r="H4681" s="6">
        <v>2</v>
      </c>
      <c r="I4681" s="6" t="s">
        <v>297</v>
      </c>
      <c r="J4681" s="6">
        <v>2</v>
      </c>
      <c r="K4681" s="6" t="s">
        <v>252</v>
      </c>
      <c r="L4681" s="8">
        <v>6</v>
      </c>
      <c r="M4681" s="6" t="s">
        <v>297</v>
      </c>
      <c r="N4681" s="6" t="s">
        <v>4223</v>
      </c>
      <c r="R4681" s="6" t="str">
        <f t="shared" si="73"/>
        <v>37376Xã Kim Đông22</v>
      </c>
    </row>
    <row r="4682" spans="1:18">
      <c r="A4682" s="6">
        <v>4681</v>
      </c>
      <c r="B4682" s="6">
        <v>37</v>
      </c>
      <c r="C4682" s="6" t="s">
        <v>4220</v>
      </c>
      <c r="D4682" s="6">
        <v>377</v>
      </c>
      <c r="E4682" s="6" t="s">
        <v>4326</v>
      </c>
      <c r="F4682" s="6">
        <v>14701</v>
      </c>
      <c r="G4682" s="6" t="s">
        <v>4327</v>
      </c>
      <c r="H4682" s="6">
        <v>1</v>
      </c>
      <c r="I4682" s="6" t="s">
        <v>251</v>
      </c>
      <c r="J4682" s="6">
        <v>2</v>
      </c>
      <c r="K4682" s="6" t="s">
        <v>252</v>
      </c>
      <c r="L4682" s="8">
        <v>5</v>
      </c>
      <c r="M4682" s="6" t="s">
        <v>251</v>
      </c>
      <c r="N4682" s="6" t="s">
        <v>4223</v>
      </c>
      <c r="R4682" s="6" t="str">
        <f t="shared" si="73"/>
        <v>37377Thị trấn Yên Thịnh12</v>
      </c>
    </row>
    <row r="4683" spans="1:18">
      <c r="A4683" s="6">
        <v>4682</v>
      </c>
      <c r="B4683" s="6">
        <v>37</v>
      </c>
      <c r="C4683" s="6" t="s">
        <v>4220</v>
      </c>
      <c r="D4683" s="6">
        <v>377</v>
      </c>
      <c r="E4683" s="6" t="s">
        <v>4326</v>
      </c>
      <c r="F4683" s="6">
        <v>14704</v>
      </c>
      <c r="G4683" s="6" t="s">
        <v>544</v>
      </c>
      <c r="H4683" s="6">
        <v>2</v>
      </c>
      <c r="I4683" s="6" t="s">
        <v>297</v>
      </c>
      <c r="J4683" s="6">
        <v>2</v>
      </c>
      <c r="K4683" s="6" t="s">
        <v>252</v>
      </c>
      <c r="L4683" s="8">
        <v>6</v>
      </c>
      <c r="M4683" s="6" t="s">
        <v>297</v>
      </c>
      <c r="N4683" s="6" t="s">
        <v>4223</v>
      </c>
      <c r="R4683" s="6" t="str">
        <f t="shared" si="73"/>
        <v>37377Xã Khánh Thượng22</v>
      </c>
    </row>
    <row r="4684" spans="1:18">
      <c r="A4684" s="6">
        <v>4683</v>
      </c>
      <c r="B4684" s="6">
        <v>37</v>
      </c>
      <c r="C4684" s="6" t="s">
        <v>4220</v>
      </c>
      <c r="D4684" s="6">
        <v>377</v>
      </c>
      <c r="E4684" s="6" t="s">
        <v>4326</v>
      </c>
      <c r="F4684" s="6">
        <v>14707</v>
      </c>
      <c r="G4684" s="6" t="s">
        <v>4328</v>
      </c>
      <c r="H4684" s="6">
        <v>2</v>
      </c>
      <c r="I4684" s="6" t="s">
        <v>297</v>
      </c>
      <c r="J4684" s="6">
        <v>2</v>
      </c>
      <c r="K4684" s="6" t="s">
        <v>252</v>
      </c>
      <c r="L4684" s="8">
        <v>6</v>
      </c>
      <c r="M4684" s="6" t="s">
        <v>297</v>
      </c>
      <c r="N4684" s="6" t="s">
        <v>4223</v>
      </c>
      <c r="R4684" s="6" t="str">
        <f t="shared" si="73"/>
        <v>37377Xã Khánh Dương22</v>
      </c>
    </row>
    <row r="4685" spans="1:18">
      <c r="A4685" s="6">
        <v>4684</v>
      </c>
      <c r="B4685" s="6">
        <v>37</v>
      </c>
      <c r="C4685" s="6" t="s">
        <v>4220</v>
      </c>
      <c r="D4685" s="6">
        <v>377</v>
      </c>
      <c r="E4685" s="6" t="s">
        <v>4326</v>
      </c>
      <c r="F4685" s="6">
        <v>14710</v>
      </c>
      <c r="G4685" s="6" t="s">
        <v>2033</v>
      </c>
      <c r="H4685" s="6">
        <v>2</v>
      </c>
      <c r="I4685" s="6" t="s">
        <v>297</v>
      </c>
      <c r="J4685" s="6">
        <v>2</v>
      </c>
      <c r="K4685" s="6" t="s">
        <v>252</v>
      </c>
      <c r="L4685" s="8">
        <v>6</v>
      </c>
      <c r="M4685" s="6" t="s">
        <v>297</v>
      </c>
      <c r="N4685" s="6" t="s">
        <v>4223</v>
      </c>
      <c r="R4685" s="6" t="str">
        <f t="shared" si="73"/>
        <v>37377Xã Mai Sơn22</v>
      </c>
    </row>
    <row r="4686" spans="1:18">
      <c r="A4686" s="6">
        <v>4685</v>
      </c>
      <c r="B4686" s="6">
        <v>37</v>
      </c>
      <c r="C4686" s="6" t="s">
        <v>4220</v>
      </c>
      <c r="D4686" s="6">
        <v>377</v>
      </c>
      <c r="E4686" s="6" t="s">
        <v>4326</v>
      </c>
      <c r="F4686" s="6">
        <v>14713</v>
      </c>
      <c r="G4686" s="6" t="s">
        <v>4329</v>
      </c>
      <c r="H4686" s="6">
        <v>2</v>
      </c>
      <c r="I4686" s="6" t="s">
        <v>297</v>
      </c>
      <c r="J4686" s="6">
        <v>2</v>
      </c>
      <c r="K4686" s="6" t="s">
        <v>252</v>
      </c>
      <c r="L4686" s="8">
        <v>6</v>
      </c>
      <c r="M4686" s="6" t="s">
        <v>297</v>
      </c>
      <c r="N4686" s="6" t="s">
        <v>4223</v>
      </c>
      <c r="R4686" s="6" t="str">
        <f t="shared" si="73"/>
        <v>37377Xã Khánh Thịnh22</v>
      </c>
    </row>
    <row r="4687" spans="1:18">
      <c r="A4687" s="6">
        <v>4686</v>
      </c>
      <c r="B4687" s="6">
        <v>37</v>
      </c>
      <c r="C4687" s="6" t="s">
        <v>4220</v>
      </c>
      <c r="D4687" s="6">
        <v>377</v>
      </c>
      <c r="E4687" s="6" t="s">
        <v>4326</v>
      </c>
      <c r="F4687" s="6">
        <v>14719</v>
      </c>
      <c r="G4687" s="6" t="s">
        <v>916</v>
      </c>
      <c r="H4687" s="6">
        <v>2</v>
      </c>
      <c r="I4687" s="6" t="s">
        <v>297</v>
      </c>
      <c r="J4687" s="6">
        <v>2</v>
      </c>
      <c r="K4687" s="6" t="s">
        <v>252</v>
      </c>
      <c r="L4687" s="8">
        <v>6</v>
      </c>
      <c r="M4687" s="6" t="s">
        <v>297</v>
      </c>
      <c r="N4687" s="6" t="s">
        <v>4223</v>
      </c>
      <c r="R4687" s="6" t="str">
        <f t="shared" si="73"/>
        <v>37377Xã Yên Phong22</v>
      </c>
    </row>
    <row r="4688" spans="1:18">
      <c r="A4688" s="6">
        <v>4687</v>
      </c>
      <c r="B4688" s="6">
        <v>37</v>
      </c>
      <c r="C4688" s="6" t="s">
        <v>4220</v>
      </c>
      <c r="D4688" s="6">
        <v>377</v>
      </c>
      <c r="E4688" s="6" t="s">
        <v>4326</v>
      </c>
      <c r="F4688" s="6">
        <v>14722</v>
      </c>
      <c r="G4688" s="6" t="s">
        <v>2188</v>
      </c>
      <c r="H4688" s="6">
        <v>2</v>
      </c>
      <c r="I4688" s="6" t="s">
        <v>297</v>
      </c>
      <c r="J4688" s="6">
        <v>2</v>
      </c>
      <c r="K4688" s="6" t="s">
        <v>252</v>
      </c>
      <c r="L4688" s="8">
        <v>6</v>
      </c>
      <c r="M4688" s="6" t="s">
        <v>297</v>
      </c>
      <c r="N4688" s="6" t="s">
        <v>4223</v>
      </c>
      <c r="R4688" s="6" t="str">
        <f t="shared" si="73"/>
        <v>37377Xã Yên Hòa22</v>
      </c>
    </row>
    <row r="4689" spans="1:18">
      <c r="A4689" s="6">
        <v>4688</v>
      </c>
      <c r="B4689" s="6">
        <v>37</v>
      </c>
      <c r="C4689" s="6" t="s">
        <v>4220</v>
      </c>
      <c r="D4689" s="6">
        <v>377</v>
      </c>
      <c r="E4689" s="6" t="s">
        <v>4326</v>
      </c>
      <c r="F4689" s="6">
        <v>14725</v>
      </c>
      <c r="G4689" s="6" t="s">
        <v>2039</v>
      </c>
      <c r="H4689" s="6">
        <v>2</v>
      </c>
      <c r="I4689" s="6" t="s">
        <v>297</v>
      </c>
      <c r="J4689" s="6">
        <v>2</v>
      </c>
      <c r="K4689" s="6" t="s">
        <v>252</v>
      </c>
      <c r="L4689" s="8">
        <v>6</v>
      </c>
      <c r="M4689" s="6" t="s">
        <v>297</v>
      </c>
      <c r="N4689" s="6" t="s">
        <v>4223</v>
      </c>
      <c r="R4689" s="6" t="str">
        <f t="shared" si="73"/>
        <v>37377Xã Yên Thắng22</v>
      </c>
    </row>
    <row r="4690" spans="1:18">
      <c r="A4690" s="6">
        <v>4689</v>
      </c>
      <c r="B4690" s="6">
        <v>37</v>
      </c>
      <c r="C4690" s="6" t="s">
        <v>4220</v>
      </c>
      <c r="D4690" s="6">
        <v>377</v>
      </c>
      <c r="E4690" s="6" t="s">
        <v>4326</v>
      </c>
      <c r="F4690" s="6">
        <v>14728</v>
      </c>
      <c r="G4690" s="6" t="s">
        <v>4330</v>
      </c>
      <c r="H4690" s="6">
        <v>2</v>
      </c>
      <c r="I4690" s="6" t="s">
        <v>297</v>
      </c>
      <c r="J4690" s="6">
        <v>2</v>
      </c>
      <c r="K4690" s="6" t="s">
        <v>252</v>
      </c>
      <c r="L4690" s="8">
        <v>6</v>
      </c>
      <c r="M4690" s="6" t="s">
        <v>297</v>
      </c>
      <c r="N4690" s="6" t="s">
        <v>4223</v>
      </c>
      <c r="R4690" s="6" t="str">
        <f t="shared" si="73"/>
        <v>37377Xã Yên Từ22</v>
      </c>
    </row>
    <row r="4691" spans="1:18">
      <c r="A4691" s="6">
        <v>4690</v>
      </c>
      <c r="B4691" s="6">
        <v>37</v>
      </c>
      <c r="C4691" s="6" t="s">
        <v>4220</v>
      </c>
      <c r="D4691" s="6">
        <v>377</v>
      </c>
      <c r="E4691" s="6" t="s">
        <v>4326</v>
      </c>
      <c r="F4691" s="6">
        <v>14731</v>
      </c>
      <c r="G4691" s="6" t="s">
        <v>1968</v>
      </c>
      <c r="H4691" s="6">
        <v>2</v>
      </c>
      <c r="I4691" s="6" t="s">
        <v>297</v>
      </c>
      <c r="J4691" s="6">
        <v>2</v>
      </c>
      <c r="K4691" s="6" t="s">
        <v>252</v>
      </c>
      <c r="L4691" s="8">
        <v>6</v>
      </c>
      <c r="M4691" s="6" t="s">
        <v>297</v>
      </c>
      <c r="N4691" s="6" t="s">
        <v>4223</v>
      </c>
      <c r="R4691" s="6" t="str">
        <f t="shared" si="73"/>
        <v>37377Xã Yên Hưng22</v>
      </c>
    </row>
    <row r="4692" spans="1:18">
      <c r="A4692" s="6">
        <v>4691</v>
      </c>
      <c r="B4692" s="6">
        <v>37</v>
      </c>
      <c r="C4692" s="6" t="s">
        <v>4220</v>
      </c>
      <c r="D4692" s="6">
        <v>377</v>
      </c>
      <c r="E4692" s="6" t="s">
        <v>4326</v>
      </c>
      <c r="F4692" s="6">
        <v>14734</v>
      </c>
      <c r="G4692" s="6" t="s">
        <v>991</v>
      </c>
      <c r="H4692" s="6">
        <v>2</v>
      </c>
      <c r="I4692" s="6" t="s">
        <v>297</v>
      </c>
      <c r="J4692" s="6">
        <v>2</v>
      </c>
      <c r="K4692" s="6" t="s">
        <v>252</v>
      </c>
      <c r="L4692" s="8">
        <v>6</v>
      </c>
      <c r="M4692" s="6" t="s">
        <v>297</v>
      </c>
      <c r="N4692" s="6" t="s">
        <v>4223</v>
      </c>
      <c r="R4692" s="6" t="str">
        <f t="shared" si="73"/>
        <v>37377Xã Yên Thành22</v>
      </c>
    </row>
    <row r="4693" spans="1:18">
      <c r="A4693" s="6">
        <v>4692</v>
      </c>
      <c r="B4693" s="6">
        <v>37</v>
      </c>
      <c r="C4693" s="6" t="s">
        <v>4220</v>
      </c>
      <c r="D4693" s="6">
        <v>377</v>
      </c>
      <c r="E4693" s="6" t="s">
        <v>4326</v>
      </c>
      <c r="F4693" s="6">
        <v>14737</v>
      </c>
      <c r="G4693" s="6" t="s">
        <v>4100</v>
      </c>
      <c r="H4693" s="6">
        <v>2</v>
      </c>
      <c r="I4693" s="6" t="s">
        <v>297</v>
      </c>
      <c r="J4693" s="6">
        <v>2</v>
      </c>
      <c r="K4693" s="6" t="s">
        <v>252</v>
      </c>
      <c r="L4693" s="8">
        <v>6</v>
      </c>
      <c r="M4693" s="6" t="s">
        <v>297</v>
      </c>
      <c r="N4693" s="6" t="s">
        <v>4223</v>
      </c>
      <c r="R4693" s="6" t="str">
        <f t="shared" si="73"/>
        <v>37377Xã Yên Nhân22</v>
      </c>
    </row>
    <row r="4694" spans="1:18">
      <c r="A4694" s="6">
        <v>4693</v>
      </c>
      <c r="B4694" s="6">
        <v>37</v>
      </c>
      <c r="C4694" s="6" t="s">
        <v>4220</v>
      </c>
      <c r="D4694" s="6">
        <v>377</v>
      </c>
      <c r="E4694" s="6" t="s">
        <v>4326</v>
      </c>
      <c r="F4694" s="6">
        <v>14740</v>
      </c>
      <c r="G4694" s="6" t="s">
        <v>442</v>
      </c>
      <c r="H4694" s="6">
        <v>2</v>
      </c>
      <c r="I4694" s="6" t="s">
        <v>297</v>
      </c>
      <c r="J4694" s="6">
        <v>2</v>
      </c>
      <c r="K4694" s="6" t="s">
        <v>252</v>
      </c>
      <c r="L4694" s="8">
        <v>6</v>
      </c>
      <c r="M4694" s="6" t="s">
        <v>297</v>
      </c>
      <c r="N4694" s="6" t="s">
        <v>4223</v>
      </c>
      <c r="R4694" s="6" t="str">
        <f t="shared" si="73"/>
        <v>37377Xã Yên Mỹ22</v>
      </c>
    </row>
    <row r="4695" spans="1:18">
      <c r="A4695" s="6">
        <v>4694</v>
      </c>
      <c r="B4695" s="6">
        <v>37</v>
      </c>
      <c r="C4695" s="6" t="s">
        <v>4220</v>
      </c>
      <c r="D4695" s="6">
        <v>377</v>
      </c>
      <c r="E4695" s="6" t="s">
        <v>4326</v>
      </c>
      <c r="F4695" s="6">
        <v>14743</v>
      </c>
      <c r="G4695" s="6" t="s">
        <v>4331</v>
      </c>
      <c r="H4695" s="6">
        <v>2</v>
      </c>
      <c r="I4695" s="6" t="s">
        <v>297</v>
      </c>
      <c r="J4695" s="6">
        <v>2</v>
      </c>
      <c r="K4695" s="6" t="s">
        <v>252</v>
      </c>
      <c r="L4695" s="8">
        <v>6</v>
      </c>
      <c r="M4695" s="6" t="s">
        <v>297</v>
      </c>
      <c r="N4695" s="6" t="s">
        <v>4223</v>
      </c>
      <c r="R4695" s="6" t="str">
        <f t="shared" si="73"/>
        <v>37377Xã Yên Mạc22</v>
      </c>
    </row>
    <row r="4696" spans="1:18">
      <c r="A4696" s="6">
        <v>4695</v>
      </c>
      <c r="B4696" s="6">
        <v>37</v>
      </c>
      <c r="C4696" s="6" t="s">
        <v>4220</v>
      </c>
      <c r="D4696" s="6">
        <v>377</v>
      </c>
      <c r="E4696" s="6" t="s">
        <v>4326</v>
      </c>
      <c r="F4696" s="6">
        <v>14746</v>
      </c>
      <c r="G4696" s="6" t="s">
        <v>3190</v>
      </c>
      <c r="H4696" s="6">
        <v>2</v>
      </c>
      <c r="I4696" s="6" t="s">
        <v>297</v>
      </c>
      <c r="J4696" s="6">
        <v>2</v>
      </c>
      <c r="K4696" s="6" t="s">
        <v>252</v>
      </c>
      <c r="L4696" s="8">
        <v>6</v>
      </c>
      <c r="M4696" s="6" t="s">
        <v>297</v>
      </c>
      <c r="N4696" s="6" t="s">
        <v>4223</v>
      </c>
      <c r="R4696" s="6" t="str">
        <f t="shared" si="73"/>
        <v>37377Xã Yên Đồng22</v>
      </c>
    </row>
    <row r="4697" spans="1:18">
      <c r="A4697" s="6">
        <v>4696</v>
      </c>
      <c r="B4697" s="6">
        <v>37</v>
      </c>
      <c r="C4697" s="6" t="s">
        <v>4220</v>
      </c>
      <c r="D4697" s="6">
        <v>377</v>
      </c>
      <c r="E4697" s="6" t="s">
        <v>4326</v>
      </c>
      <c r="F4697" s="6">
        <v>14749</v>
      </c>
      <c r="G4697" s="6" t="s">
        <v>2062</v>
      </c>
      <c r="H4697" s="6">
        <v>2</v>
      </c>
      <c r="I4697" s="6" t="s">
        <v>297</v>
      </c>
      <c r="J4697" s="6">
        <v>2</v>
      </c>
      <c r="K4697" s="6" t="s">
        <v>252</v>
      </c>
      <c r="L4697" s="8">
        <v>6</v>
      </c>
      <c r="M4697" s="6" t="s">
        <v>297</v>
      </c>
      <c r="N4697" s="6" t="s">
        <v>4223</v>
      </c>
      <c r="R4697" s="6" t="str">
        <f t="shared" si="73"/>
        <v>37377Xã Yên Thái22</v>
      </c>
    </row>
    <row r="4698" spans="1:18">
      <c r="A4698" s="6">
        <v>4697</v>
      </c>
      <c r="B4698" s="6">
        <v>37</v>
      </c>
      <c r="C4698" s="6" t="s">
        <v>4220</v>
      </c>
      <c r="D4698" s="6">
        <v>377</v>
      </c>
      <c r="E4698" s="6" t="s">
        <v>4326</v>
      </c>
      <c r="F4698" s="6">
        <v>14752</v>
      </c>
      <c r="G4698" s="6" t="s">
        <v>1331</v>
      </c>
      <c r="H4698" s="6">
        <v>2</v>
      </c>
      <c r="I4698" s="6" t="s">
        <v>297</v>
      </c>
      <c r="J4698" s="6">
        <v>2</v>
      </c>
      <c r="K4698" s="6" t="s">
        <v>252</v>
      </c>
      <c r="L4698" s="8">
        <v>6</v>
      </c>
      <c r="M4698" s="6" t="s">
        <v>297</v>
      </c>
      <c r="N4698" s="6" t="s">
        <v>4223</v>
      </c>
      <c r="R4698" s="6" t="str">
        <f t="shared" si="73"/>
        <v>37377Xã Yên Lâm22</v>
      </c>
    </row>
    <row r="4699" spans="1:18">
      <c r="A4699" s="6">
        <v>4698</v>
      </c>
      <c r="B4699" s="6">
        <v>38</v>
      </c>
      <c r="C4699" s="6" t="s">
        <v>4332</v>
      </c>
      <c r="D4699" s="6">
        <v>380</v>
      </c>
      <c r="E4699" s="6" t="s">
        <v>4333</v>
      </c>
      <c r="F4699" s="6">
        <v>14755</v>
      </c>
      <c r="G4699" s="6" t="s">
        <v>1516</v>
      </c>
      <c r="H4699" s="6">
        <v>1</v>
      </c>
      <c r="I4699" s="6" t="s">
        <v>251</v>
      </c>
      <c r="J4699" s="6">
        <v>3</v>
      </c>
      <c r="K4699" s="6" t="s">
        <v>4334</v>
      </c>
      <c r="L4699" s="8">
        <v>5</v>
      </c>
      <c r="M4699" s="6" t="s">
        <v>251</v>
      </c>
      <c r="N4699" s="6" t="s">
        <v>4335</v>
      </c>
      <c r="R4699" s="6" t="str">
        <f t="shared" si="73"/>
        <v>38380Phường Hàm Rồng13</v>
      </c>
    </row>
    <row r="4700" spans="1:18">
      <c r="A4700" s="6">
        <v>4699</v>
      </c>
      <c r="B4700" s="6">
        <v>38</v>
      </c>
      <c r="C4700" s="6" t="s">
        <v>4332</v>
      </c>
      <c r="D4700" s="6">
        <v>380</v>
      </c>
      <c r="E4700" s="6" t="s">
        <v>4333</v>
      </c>
      <c r="F4700" s="6">
        <v>14758</v>
      </c>
      <c r="G4700" s="6" t="s">
        <v>4336</v>
      </c>
      <c r="H4700" s="6">
        <v>1</v>
      </c>
      <c r="I4700" s="6" t="s">
        <v>251</v>
      </c>
      <c r="J4700" s="6">
        <v>3</v>
      </c>
      <c r="K4700" s="6" t="s">
        <v>4334</v>
      </c>
      <c r="L4700" s="8">
        <v>5</v>
      </c>
      <c r="M4700" s="6" t="s">
        <v>251</v>
      </c>
      <c r="N4700" s="6" t="s">
        <v>4335</v>
      </c>
      <c r="R4700" s="6" t="str">
        <f t="shared" si="73"/>
        <v>38380Phường Đông Thọ13</v>
      </c>
    </row>
    <row r="4701" spans="1:18">
      <c r="A4701" s="6">
        <v>4700</v>
      </c>
      <c r="B4701" s="6">
        <v>38</v>
      </c>
      <c r="C4701" s="6" t="s">
        <v>4332</v>
      </c>
      <c r="D4701" s="6">
        <v>380</v>
      </c>
      <c r="E4701" s="6" t="s">
        <v>4333</v>
      </c>
      <c r="F4701" s="6">
        <v>14761</v>
      </c>
      <c r="G4701" s="6" t="s">
        <v>4337</v>
      </c>
      <c r="H4701" s="6">
        <v>1</v>
      </c>
      <c r="I4701" s="6" t="s">
        <v>251</v>
      </c>
      <c r="J4701" s="6">
        <v>3</v>
      </c>
      <c r="K4701" s="6" t="s">
        <v>4334</v>
      </c>
      <c r="L4701" s="8">
        <v>5</v>
      </c>
      <c r="M4701" s="6" t="s">
        <v>251</v>
      </c>
      <c r="N4701" s="6" t="s">
        <v>4335</v>
      </c>
      <c r="R4701" s="6" t="str">
        <f t="shared" si="73"/>
        <v>38380Phường Nam Ngạn13</v>
      </c>
    </row>
    <row r="4702" spans="1:18">
      <c r="A4702" s="6">
        <v>4701</v>
      </c>
      <c r="B4702" s="6">
        <v>38</v>
      </c>
      <c r="C4702" s="6" t="s">
        <v>4332</v>
      </c>
      <c r="D4702" s="6">
        <v>380</v>
      </c>
      <c r="E4702" s="6" t="s">
        <v>4333</v>
      </c>
      <c r="F4702" s="6">
        <v>14764</v>
      </c>
      <c r="G4702" s="6" t="s">
        <v>4058</v>
      </c>
      <c r="H4702" s="6">
        <v>1</v>
      </c>
      <c r="I4702" s="6" t="s">
        <v>251</v>
      </c>
      <c r="J4702" s="6">
        <v>3</v>
      </c>
      <c r="K4702" s="6" t="s">
        <v>4334</v>
      </c>
      <c r="L4702" s="8">
        <v>5</v>
      </c>
      <c r="M4702" s="6" t="s">
        <v>251</v>
      </c>
      <c r="N4702" s="6" t="s">
        <v>4335</v>
      </c>
      <c r="R4702" s="6" t="str">
        <f t="shared" si="73"/>
        <v>38380Phường Trường Thi13</v>
      </c>
    </row>
    <row r="4703" spans="1:18">
      <c r="A4703" s="6">
        <v>4702</v>
      </c>
      <c r="B4703" s="6">
        <v>38</v>
      </c>
      <c r="C4703" s="6" t="s">
        <v>4332</v>
      </c>
      <c r="D4703" s="6">
        <v>380</v>
      </c>
      <c r="E4703" s="6" t="s">
        <v>4333</v>
      </c>
      <c r="F4703" s="6">
        <v>14767</v>
      </c>
      <c r="G4703" s="6" t="s">
        <v>263</v>
      </c>
      <c r="H4703" s="6">
        <v>1</v>
      </c>
      <c r="I4703" s="6" t="s">
        <v>251</v>
      </c>
      <c r="J4703" s="6">
        <v>3</v>
      </c>
      <c r="K4703" s="6" t="s">
        <v>4334</v>
      </c>
      <c r="L4703" s="8">
        <v>5</v>
      </c>
      <c r="M4703" s="6" t="s">
        <v>251</v>
      </c>
      <c r="N4703" s="6" t="s">
        <v>4335</v>
      </c>
      <c r="R4703" s="6" t="str">
        <f t="shared" si="73"/>
        <v>38380Phường Điện Biên13</v>
      </c>
    </row>
    <row r="4704" spans="1:18">
      <c r="A4704" s="6">
        <v>4703</v>
      </c>
      <c r="B4704" s="6">
        <v>38</v>
      </c>
      <c r="C4704" s="6" t="s">
        <v>4332</v>
      </c>
      <c r="D4704" s="6">
        <v>380</v>
      </c>
      <c r="E4704" s="6" t="s">
        <v>4333</v>
      </c>
      <c r="F4704" s="6">
        <v>14770</v>
      </c>
      <c r="G4704" s="6" t="s">
        <v>4338</v>
      </c>
      <c r="H4704" s="6">
        <v>1</v>
      </c>
      <c r="I4704" s="6" t="s">
        <v>251</v>
      </c>
      <c r="J4704" s="6">
        <v>3</v>
      </c>
      <c r="K4704" s="6" t="s">
        <v>4334</v>
      </c>
      <c r="L4704" s="8">
        <v>5</v>
      </c>
      <c r="M4704" s="6" t="s">
        <v>251</v>
      </c>
      <c r="N4704" s="6" t="s">
        <v>4335</v>
      </c>
      <c r="R4704" s="6" t="str">
        <f t="shared" si="73"/>
        <v>38380Phường Phú Sơn13</v>
      </c>
    </row>
    <row r="4705" spans="1:18">
      <c r="A4705" s="6">
        <v>4704</v>
      </c>
      <c r="B4705" s="6">
        <v>38</v>
      </c>
      <c r="C4705" s="6" t="s">
        <v>4332</v>
      </c>
      <c r="D4705" s="6">
        <v>380</v>
      </c>
      <c r="E4705" s="6" t="s">
        <v>4333</v>
      </c>
      <c r="F4705" s="6">
        <v>14773</v>
      </c>
      <c r="G4705" s="6" t="s">
        <v>145</v>
      </c>
      <c r="H4705" s="6">
        <v>1</v>
      </c>
      <c r="I4705" s="6" t="s">
        <v>251</v>
      </c>
      <c r="J4705" s="6">
        <v>3</v>
      </c>
      <c r="K4705" s="6" t="s">
        <v>4334</v>
      </c>
      <c r="L4705" s="8">
        <v>5</v>
      </c>
      <c r="M4705" s="6" t="s">
        <v>251</v>
      </c>
      <c r="N4705" s="6" t="s">
        <v>4335</v>
      </c>
      <c r="R4705" s="6" t="str">
        <f t="shared" si="73"/>
        <v>38380Phường Lam Sơn13</v>
      </c>
    </row>
    <row r="4706" spans="1:18">
      <c r="A4706" s="6">
        <v>4705</v>
      </c>
      <c r="B4706" s="6">
        <v>38</v>
      </c>
      <c r="C4706" s="6" t="s">
        <v>4332</v>
      </c>
      <c r="D4706" s="6">
        <v>380</v>
      </c>
      <c r="E4706" s="6" t="s">
        <v>4333</v>
      </c>
      <c r="F4706" s="6">
        <v>14776</v>
      </c>
      <c r="G4706" s="6" t="s">
        <v>4339</v>
      </c>
      <c r="H4706" s="6">
        <v>1</v>
      </c>
      <c r="I4706" s="6" t="s">
        <v>251</v>
      </c>
      <c r="J4706" s="6">
        <v>3</v>
      </c>
      <c r="K4706" s="6" t="s">
        <v>4334</v>
      </c>
      <c r="L4706" s="8">
        <v>5</v>
      </c>
      <c r="M4706" s="6" t="s">
        <v>251</v>
      </c>
      <c r="N4706" s="6" t="s">
        <v>4335</v>
      </c>
      <c r="R4706" s="6" t="str">
        <f t="shared" si="73"/>
        <v>38380Phường Ba Đình13</v>
      </c>
    </row>
    <row r="4707" spans="1:18">
      <c r="A4707" s="6">
        <v>4706</v>
      </c>
      <c r="B4707" s="6">
        <v>38</v>
      </c>
      <c r="C4707" s="6" t="s">
        <v>4332</v>
      </c>
      <c r="D4707" s="6">
        <v>380</v>
      </c>
      <c r="E4707" s="6" t="s">
        <v>4333</v>
      </c>
      <c r="F4707" s="6">
        <v>14779</v>
      </c>
      <c r="G4707" s="6" t="s">
        <v>4340</v>
      </c>
      <c r="H4707" s="6">
        <v>1</v>
      </c>
      <c r="I4707" s="6" t="s">
        <v>251</v>
      </c>
      <c r="J4707" s="6">
        <v>3</v>
      </c>
      <c r="K4707" s="6" t="s">
        <v>4334</v>
      </c>
      <c r="L4707" s="8">
        <v>5</v>
      </c>
      <c r="M4707" s="6" t="s">
        <v>251</v>
      </c>
      <c r="N4707" s="6" t="s">
        <v>4335</v>
      </c>
      <c r="R4707" s="6" t="str">
        <f t="shared" si="73"/>
        <v>38380Phường Ngọc Trạo13</v>
      </c>
    </row>
    <row r="4708" spans="1:18">
      <c r="A4708" s="6">
        <v>4707</v>
      </c>
      <c r="B4708" s="6">
        <v>38</v>
      </c>
      <c r="C4708" s="6" t="s">
        <v>4332</v>
      </c>
      <c r="D4708" s="6">
        <v>380</v>
      </c>
      <c r="E4708" s="6" t="s">
        <v>4333</v>
      </c>
      <c r="F4708" s="6">
        <v>14782</v>
      </c>
      <c r="G4708" s="6" t="s">
        <v>4341</v>
      </c>
      <c r="H4708" s="6">
        <v>1</v>
      </c>
      <c r="I4708" s="6" t="s">
        <v>251</v>
      </c>
      <c r="J4708" s="6">
        <v>3</v>
      </c>
      <c r="K4708" s="6" t="s">
        <v>4334</v>
      </c>
      <c r="L4708" s="8">
        <v>5</v>
      </c>
      <c r="M4708" s="6" t="s">
        <v>251</v>
      </c>
      <c r="N4708" s="6" t="s">
        <v>4335</v>
      </c>
      <c r="R4708" s="6" t="str">
        <f t="shared" si="73"/>
        <v>38380Phường Đông Vệ13</v>
      </c>
    </row>
    <row r="4709" spans="1:18">
      <c r="A4709" s="6">
        <v>4708</v>
      </c>
      <c r="B4709" s="6">
        <v>38</v>
      </c>
      <c r="C4709" s="6" t="s">
        <v>4332</v>
      </c>
      <c r="D4709" s="6">
        <v>380</v>
      </c>
      <c r="E4709" s="6" t="s">
        <v>4333</v>
      </c>
      <c r="F4709" s="6">
        <v>14785</v>
      </c>
      <c r="G4709" s="6" t="s">
        <v>4342</v>
      </c>
      <c r="H4709" s="6">
        <v>1</v>
      </c>
      <c r="I4709" s="6" t="s">
        <v>251</v>
      </c>
      <c r="J4709" s="6">
        <v>3</v>
      </c>
      <c r="K4709" s="6" t="s">
        <v>4334</v>
      </c>
      <c r="L4709" s="8">
        <v>5</v>
      </c>
      <c r="M4709" s="6" t="s">
        <v>251</v>
      </c>
      <c r="N4709" s="6" t="s">
        <v>4335</v>
      </c>
      <c r="R4709" s="6" t="str">
        <f t="shared" si="73"/>
        <v>38380Phường Đông Sơn13</v>
      </c>
    </row>
    <row r="4710" spans="1:18">
      <c r="A4710" s="6">
        <v>4709</v>
      </c>
      <c r="B4710" s="6">
        <v>38</v>
      </c>
      <c r="C4710" s="6" t="s">
        <v>4332</v>
      </c>
      <c r="D4710" s="6">
        <v>380</v>
      </c>
      <c r="E4710" s="6" t="s">
        <v>4333</v>
      </c>
      <c r="F4710" s="6">
        <v>14788</v>
      </c>
      <c r="G4710" s="6" t="s">
        <v>4343</v>
      </c>
      <c r="H4710" s="6">
        <v>1</v>
      </c>
      <c r="I4710" s="6" t="s">
        <v>251</v>
      </c>
      <c r="J4710" s="6">
        <v>3</v>
      </c>
      <c r="K4710" s="6" t="s">
        <v>4334</v>
      </c>
      <c r="L4710" s="8">
        <v>5</v>
      </c>
      <c r="M4710" s="6" t="s">
        <v>251</v>
      </c>
      <c r="N4710" s="6" t="s">
        <v>4335</v>
      </c>
      <c r="R4710" s="6" t="str">
        <f t="shared" si="73"/>
        <v>38380Phường Tân Sơn13</v>
      </c>
    </row>
    <row r="4711" spans="1:18">
      <c r="A4711" s="6">
        <v>4710</v>
      </c>
      <c r="B4711" s="6">
        <v>38</v>
      </c>
      <c r="C4711" s="6" t="s">
        <v>4332</v>
      </c>
      <c r="D4711" s="6">
        <v>380</v>
      </c>
      <c r="E4711" s="6" t="s">
        <v>4333</v>
      </c>
      <c r="F4711" s="6">
        <v>14791</v>
      </c>
      <c r="G4711" s="6" t="s">
        <v>4344</v>
      </c>
      <c r="H4711" s="6">
        <v>1</v>
      </c>
      <c r="I4711" s="6" t="s">
        <v>251</v>
      </c>
      <c r="J4711" s="6">
        <v>3</v>
      </c>
      <c r="K4711" s="6" t="s">
        <v>4334</v>
      </c>
      <c r="L4711" s="8">
        <v>5</v>
      </c>
      <c r="M4711" s="6" t="s">
        <v>251</v>
      </c>
      <c r="N4711" s="6" t="s">
        <v>4335</v>
      </c>
      <c r="R4711" s="6" t="str">
        <f t="shared" si="73"/>
        <v>38380Phường Đông Cương13</v>
      </c>
    </row>
    <row r="4712" spans="1:18">
      <c r="A4712" s="6">
        <v>4711</v>
      </c>
      <c r="B4712" s="6">
        <v>38</v>
      </c>
      <c r="C4712" s="6" t="s">
        <v>4332</v>
      </c>
      <c r="D4712" s="6">
        <v>380</v>
      </c>
      <c r="E4712" s="6" t="s">
        <v>4333</v>
      </c>
      <c r="F4712" s="6">
        <v>14794</v>
      </c>
      <c r="G4712" s="6" t="s">
        <v>4345</v>
      </c>
      <c r="H4712" s="6">
        <v>1</v>
      </c>
      <c r="I4712" s="6" t="s">
        <v>251</v>
      </c>
      <c r="J4712" s="6">
        <v>3</v>
      </c>
      <c r="K4712" s="6" t="s">
        <v>4334</v>
      </c>
      <c r="L4712" s="8">
        <v>5</v>
      </c>
      <c r="M4712" s="6" t="s">
        <v>251</v>
      </c>
      <c r="N4712" s="6" t="s">
        <v>4335</v>
      </c>
      <c r="R4712" s="6" t="str">
        <f t="shared" si="73"/>
        <v>38380Phường Đông Hương13</v>
      </c>
    </row>
    <row r="4713" spans="1:18">
      <c r="A4713" s="6">
        <v>4712</v>
      </c>
      <c r="B4713" s="6">
        <v>38</v>
      </c>
      <c r="C4713" s="6" t="s">
        <v>4332</v>
      </c>
      <c r="D4713" s="6">
        <v>380</v>
      </c>
      <c r="E4713" s="6" t="s">
        <v>4333</v>
      </c>
      <c r="F4713" s="6">
        <v>14797</v>
      </c>
      <c r="G4713" s="6" t="s">
        <v>176</v>
      </c>
      <c r="H4713" s="6">
        <v>1</v>
      </c>
      <c r="I4713" s="6" t="s">
        <v>251</v>
      </c>
      <c r="J4713" s="6">
        <v>3</v>
      </c>
      <c r="K4713" s="6" t="s">
        <v>4334</v>
      </c>
      <c r="L4713" s="8">
        <v>5</v>
      </c>
      <c r="M4713" s="6" t="s">
        <v>251</v>
      </c>
      <c r="N4713" s="6" t="s">
        <v>4335</v>
      </c>
      <c r="R4713" s="6" t="str">
        <f t="shared" si="73"/>
        <v>38380Phường Đông Hải13</v>
      </c>
    </row>
    <row r="4714" spans="1:18">
      <c r="A4714" s="6">
        <v>4713</v>
      </c>
      <c r="B4714" s="6">
        <v>38</v>
      </c>
      <c r="C4714" s="6" t="s">
        <v>4332</v>
      </c>
      <c r="D4714" s="6">
        <v>380</v>
      </c>
      <c r="E4714" s="6" t="s">
        <v>4333</v>
      </c>
      <c r="F4714" s="6">
        <v>14800</v>
      </c>
      <c r="G4714" s="6" t="s">
        <v>4346</v>
      </c>
      <c r="H4714" s="6">
        <v>1</v>
      </c>
      <c r="I4714" s="6" t="s">
        <v>251</v>
      </c>
      <c r="J4714" s="6">
        <v>3</v>
      </c>
      <c r="K4714" s="6" t="s">
        <v>4334</v>
      </c>
      <c r="L4714" s="8">
        <v>5</v>
      </c>
      <c r="M4714" s="6" t="s">
        <v>251</v>
      </c>
      <c r="N4714" s="6" t="s">
        <v>4335</v>
      </c>
      <c r="R4714" s="6" t="str">
        <f t="shared" si="73"/>
        <v>38380Phường Quảng Hưng13</v>
      </c>
    </row>
    <row r="4715" spans="1:18">
      <c r="A4715" s="6">
        <v>4714</v>
      </c>
      <c r="B4715" s="6">
        <v>38</v>
      </c>
      <c r="C4715" s="6" t="s">
        <v>4332</v>
      </c>
      <c r="D4715" s="6">
        <v>380</v>
      </c>
      <c r="E4715" s="6" t="s">
        <v>4333</v>
      </c>
      <c r="F4715" s="6">
        <v>14803</v>
      </c>
      <c r="G4715" s="6" t="s">
        <v>4347</v>
      </c>
      <c r="H4715" s="6">
        <v>1</v>
      </c>
      <c r="I4715" s="6" t="s">
        <v>251</v>
      </c>
      <c r="J4715" s="6">
        <v>3</v>
      </c>
      <c r="K4715" s="6" t="s">
        <v>4334</v>
      </c>
      <c r="L4715" s="8">
        <v>5</v>
      </c>
      <c r="M4715" s="6" t="s">
        <v>251</v>
      </c>
      <c r="N4715" s="6" t="s">
        <v>4335</v>
      </c>
      <c r="R4715" s="6" t="str">
        <f t="shared" si="73"/>
        <v>38380Phường Quảng Thắng13</v>
      </c>
    </row>
    <row r="4716" spans="1:18">
      <c r="A4716" s="6">
        <v>4715</v>
      </c>
      <c r="B4716" s="6">
        <v>38</v>
      </c>
      <c r="C4716" s="6" t="s">
        <v>4332</v>
      </c>
      <c r="D4716" s="6">
        <v>380</v>
      </c>
      <c r="E4716" s="6" t="s">
        <v>4333</v>
      </c>
      <c r="F4716" s="6">
        <v>14806</v>
      </c>
      <c r="G4716" s="6" t="s">
        <v>4348</v>
      </c>
      <c r="H4716" s="6">
        <v>1</v>
      </c>
      <c r="I4716" s="6" t="s">
        <v>251</v>
      </c>
      <c r="J4716" s="6">
        <v>3</v>
      </c>
      <c r="K4716" s="6" t="s">
        <v>4334</v>
      </c>
      <c r="L4716" s="8">
        <v>5</v>
      </c>
      <c r="M4716" s="6" t="s">
        <v>251</v>
      </c>
      <c r="N4716" s="6" t="s">
        <v>4335</v>
      </c>
      <c r="R4716" s="6" t="str">
        <f t="shared" si="73"/>
        <v>38380Phường Quảng Thành13</v>
      </c>
    </row>
    <row r="4717" spans="1:18">
      <c r="A4717" s="6">
        <v>4716</v>
      </c>
      <c r="B4717" s="6">
        <v>38</v>
      </c>
      <c r="C4717" s="6" t="s">
        <v>4332</v>
      </c>
      <c r="D4717" s="6">
        <v>380</v>
      </c>
      <c r="E4717" s="6" t="s">
        <v>4333</v>
      </c>
      <c r="F4717" s="6">
        <v>15850</v>
      </c>
      <c r="G4717" s="6" t="s">
        <v>4349</v>
      </c>
      <c r="H4717" s="6">
        <v>2</v>
      </c>
      <c r="I4717" s="6" t="s">
        <v>297</v>
      </c>
      <c r="J4717" s="6">
        <v>3</v>
      </c>
      <c r="K4717" s="6" t="s">
        <v>4334</v>
      </c>
      <c r="L4717" s="8">
        <v>6</v>
      </c>
      <c r="M4717" s="6" t="s">
        <v>297</v>
      </c>
      <c r="N4717" s="6" t="s">
        <v>4335</v>
      </c>
      <c r="R4717" s="6" t="str">
        <f t="shared" si="73"/>
        <v>38380Xã Thiệu Vân23</v>
      </c>
    </row>
    <row r="4718" spans="1:18">
      <c r="A4718" s="6">
        <v>4717</v>
      </c>
      <c r="B4718" s="6">
        <v>38</v>
      </c>
      <c r="C4718" s="6" t="s">
        <v>4332</v>
      </c>
      <c r="D4718" s="6">
        <v>380</v>
      </c>
      <c r="E4718" s="6" t="s">
        <v>4333</v>
      </c>
      <c r="F4718" s="6">
        <v>15856</v>
      </c>
      <c r="G4718" s="6" t="s">
        <v>4350</v>
      </c>
      <c r="H4718" s="6">
        <v>1</v>
      </c>
      <c r="I4718" s="6" t="s">
        <v>251</v>
      </c>
      <c r="J4718" s="6">
        <v>3</v>
      </c>
      <c r="K4718" s="6" t="s">
        <v>4334</v>
      </c>
      <c r="L4718" s="8">
        <v>5</v>
      </c>
      <c r="M4718" s="6" t="s">
        <v>251</v>
      </c>
      <c r="N4718" s="6" t="s">
        <v>4335</v>
      </c>
      <c r="R4718" s="6" t="str">
        <f t="shared" si="73"/>
        <v>38380Phường Thiệu Khánh13</v>
      </c>
    </row>
    <row r="4719" spans="1:18">
      <c r="A4719" s="6">
        <v>4718</v>
      </c>
      <c r="B4719" s="6">
        <v>38</v>
      </c>
      <c r="C4719" s="6" t="s">
        <v>4332</v>
      </c>
      <c r="D4719" s="6">
        <v>380</v>
      </c>
      <c r="E4719" s="6" t="s">
        <v>4333</v>
      </c>
      <c r="F4719" s="6">
        <v>15859</v>
      </c>
      <c r="G4719" s="6" t="s">
        <v>4351</v>
      </c>
      <c r="H4719" s="6">
        <v>1</v>
      </c>
      <c r="I4719" s="6" t="s">
        <v>251</v>
      </c>
      <c r="J4719" s="6">
        <v>3</v>
      </c>
      <c r="K4719" s="6" t="s">
        <v>4334</v>
      </c>
      <c r="L4719" s="8">
        <v>5</v>
      </c>
      <c r="M4719" s="6" t="s">
        <v>251</v>
      </c>
      <c r="N4719" s="6" t="s">
        <v>4335</v>
      </c>
      <c r="R4719" s="6" t="str">
        <f t="shared" si="73"/>
        <v>38380Phường Thiệu Dương13</v>
      </c>
    </row>
    <row r="4720" spans="1:18">
      <c r="A4720" s="6">
        <v>4719</v>
      </c>
      <c r="B4720" s="6">
        <v>38</v>
      </c>
      <c r="C4720" s="6" t="s">
        <v>4332</v>
      </c>
      <c r="D4720" s="6">
        <v>380</v>
      </c>
      <c r="E4720" s="6" t="s">
        <v>4333</v>
      </c>
      <c r="F4720" s="6">
        <v>15913</v>
      </c>
      <c r="G4720" s="6" t="s">
        <v>4352</v>
      </c>
      <c r="H4720" s="6">
        <v>1</v>
      </c>
      <c r="I4720" s="6" t="s">
        <v>251</v>
      </c>
      <c r="J4720" s="6">
        <v>3</v>
      </c>
      <c r="K4720" s="6" t="s">
        <v>4334</v>
      </c>
      <c r="L4720" s="8">
        <v>5</v>
      </c>
      <c r="M4720" s="6" t="s">
        <v>251</v>
      </c>
      <c r="N4720" s="6" t="s">
        <v>4335</v>
      </c>
      <c r="R4720" s="6" t="str">
        <f t="shared" si="73"/>
        <v>38380Phường Tào Xuyên13</v>
      </c>
    </row>
    <row r="4721" spans="1:18">
      <c r="A4721" s="6">
        <v>4720</v>
      </c>
      <c r="B4721" s="6">
        <v>38</v>
      </c>
      <c r="C4721" s="6" t="s">
        <v>4332</v>
      </c>
      <c r="D4721" s="6">
        <v>380</v>
      </c>
      <c r="E4721" s="6" t="s">
        <v>4333</v>
      </c>
      <c r="F4721" s="6">
        <v>15922</v>
      </c>
      <c r="G4721" s="6" t="s">
        <v>4353</v>
      </c>
      <c r="H4721" s="6">
        <v>1</v>
      </c>
      <c r="I4721" s="6" t="s">
        <v>251</v>
      </c>
      <c r="J4721" s="6">
        <v>3</v>
      </c>
      <c r="K4721" s="6" t="s">
        <v>4334</v>
      </c>
      <c r="L4721" s="8">
        <v>5</v>
      </c>
      <c r="M4721" s="6" t="s">
        <v>251</v>
      </c>
      <c r="N4721" s="6" t="s">
        <v>4335</v>
      </c>
      <c r="R4721" s="6" t="str">
        <f t="shared" si="73"/>
        <v>38380Phường Long Anh13</v>
      </c>
    </row>
    <row r="4722" spans="1:18">
      <c r="A4722" s="6">
        <v>4721</v>
      </c>
      <c r="B4722" s="6">
        <v>38</v>
      </c>
      <c r="C4722" s="6" t="s">
        <v>4332</v>
      </c>
      <c r="D4722" s="6">
        <v>380</v>
      </c>
      <c r="E4722" s="6" t="s">
        <v>4333</v>
      </c>
      <c r="F4722" s="6">
        <v>15925</v>
      </c>
      <c r="G4722" s="6" t="s">
        <v>4354</v>
      </c>
      <c r="H4722" s="6">
        <v>2</v>
      </c>
      <c r="I4722" s="6" t="s">
        <v>297</v>
      </c>
      <c r="J4722" s="6">
        <v>3</v>
      </c>
      <c r="K4722" s="6" t="s">
        <v>4334</v>
      </c>
      <c r="L4722" s="8">
        <v>6</v>
      </c>
      <c r="M4722" s="6" t="s">
        <v>297</v>
      </c>
      <c r="N4722" s="6" t="s">
        <v>4335</v>
      </c>
      <c r="R4722" s="6" t="str">
        <f t="shared" si="73"/>
        <v>38380Xã Hoằng Quang23</v>
      </c>
    </row>
    <row r="4723" spans="1:18">
      <c r="A4723" s="6">
        <v>4722</v>
      </c>
      <c r="B4723" s="6">
        <v>38</v>
      </c>
      <c r="C4723" s="6" t="s">
        <v>4332</v>
      </c>
      <c r="D4723" s="6">
        <v>380</v>
      </c>
      <c r="E4723" s="6" t="s">
        <v>4333</v>
      </c>
      <c r="F4723" s="6">
        <v>15970</v>
      </c>
      <c r="G4723" s="6" t="s">
        <v>4355</v>
      </c>
      <c r="H4723" s="6">
        <v>2</v>
      </c>
      <c r="I4723" s="6" t="s">
        <v>297</v>
      </c>
      <c r="J4723" s="6">
        <v>3</v>
      </c>
      <c r="K4723" s="6" t="s">
        <v>4334</v>
      </c>
      <c r="L4723" s="8">
        <v>6</v>
      </c>
      <c r="M4723" s="6" t="s">
        <v>297</v>
      </c>
      <c r="N4723" s="6" t="s">
        <v>4335</v>
      </c>
      <c r="R4723" s="6" t="str">
        <f t="shared" si="73"/>
        <v>38380Xã Hoằng Đại23</v>
      </c>
    </row>
    <row r="4724" spans="1:18">
      <c r="A4724" s="6">
        <v>4723</v>
      </c>
      <c r="B4724" s="6">
        <v>38</v>
      </c>
      <c r="C4724" s="6" t="s">
        <v>4332</v>
      </c>
      <c r="D4724" s="6">
        <v>380</v>
      </c>
      <c r="E4724" s="6" t="s">
        <v>4333</v>
      </c>
      <c r="F4724" s="6">
        <v>16396</v>
      </c>
      <c r="G4724" s="6" t="s">
        <v>4356</v>
      </c>
      <c r="H4724" s="6">
        <v>1</v>
      </c>
      <c r="I4724" s="6" t="s">
        <v>251</v>
      </c>
      <c r="J4724" s="6">
        <v>3</v>
      </c>
      <c r="K4724" s="6" t="s">
        <v>4334</v>
      </c>
      <c r="L4724" s="8">
        <v>5</v>
      </c>
      <c r="M4724" s="6" t="s">
        <v>251</v>
      </c>
      <c r="N4724" s="6" t="s">
        <v>4335</v>
      </c>
      <c r="R4724" s="6" t="str">
        <f t="shared" si="73"/>
        <v>38380Phường Đông Lĩnh13</v>
      </c>
    </row>
    <row r="4725" spans="1:18">
      <c r="A4725" s="6">
        <v>4724</v>
      </c>
      <c r="B4725" s="6">
        <v>38</v>
      </c>
      <c r="C4725" s="6" t="s">
        <v>4332</v>
      </c>
      <c r="D4725" s="6">
        <v>380</v>
      </c>
      <c r="E4725" s="6" t="s">
        <v>4333</v>
      </c>
      <c r="F4725" s="6">
        <v>16429</v>
      </c>
      <c r="G4725" s="6" t="s">
        <v>3858</v>
      </c>
      <c r="H4725" s="6">
        <v>2</v>
      </c>
      <c r="I4725" s="6" t="s">
        <v>297</v>
      </c>
      <c r="J4725" s="6">
        <v>3</v>
      </c>
      <c r="K4725" s="6" t="s">
        <v>4334</v>
      </c>
      <c r="L4725" s="8">
        <v>6</v>
      </c>
      <c r="M4725" s="6" t="s">
        <v>297</v>
      </c>
      <c r="N4725" s="6" t="s">
        <v>4335</v>
      </c>
      <c r="R4725" s="6" t="str">
        <f t="shared" si="73"/>
        <v>38380Xã Đông Vinh23</v>
      </c>
    </row>
    <row r="4726" spans="1:18">
      <c r="A4726" s="6">
        <v>4725</v>
      </c>
      <c r="B4726" s="6">
        <v>38</v>
      </c>
      <c r="C4726" s="6" t="s">
        <v>4332</v>
      </c>
      <c r="D4726" s="6">
        <v>380</v>
      </c>
      <c r="E4726" s="6" t="s">
        <v>4333</v>
      </c>
      <c r="F4726" s="6">
        <v>16432</v>
      </c>
      <c r="G4726" s="6" t="s">
        <v>4357</v>
      </c>
      <c r="H4726" s="6">
        <v>1</v>
      </c>
      <c r="I4726" s="6" t="s">
        <v>251</v>
      </c>
      <c r="J4726" s="6">
        <v>3</v>
      </c>
      <c r="K4726" s="6" t="s">
        <v>4334</v>
      </c>
      <c r="L4726" s="8">
        <v>5</v>
      </c>
      <c r="M4726" s="6" t="s">
        <v>251</v>
      </c>
      <c r="N4726" s="6" t="s">
        <v>4335</v>
      </c>
      <c r="R4726" s="6" t="str">
        <f t="shared" si="73"/>
        <v>38380Phường Đông Tân13</v>
      </c>
    </row>
    <row r="4727" spans="1:18">
      <c r="A4727" s="6">
        <v>4726</v>
      </c>
      <c r="B4727" s="6">
        <v>38</v>
      </c>
      <c r="C4727" s="6" t="s">
        <v>4332</v>
      </c>
      <c r="D4727" s="6">
        <v>380</v>
      </c>
      <c r="E4727" s="6" t="s">
        <v>4333</v>
      </c>
      <c r="F4727" s="6">
        <v>16435</v>
      </c>
      <c r="G4727" s="6" t="s">
        <v>4358</v>
      </c>
      <c r="H4727" s="6">
        <v>1</v>
      </c>
      <c r="I4727" s="6" t="s">
        <v>251</v>
      </c>
      <c r="J4727" s="6">
        <v>3</v>
      </c>
      <c r="K4727" s="6" t="s">
        <v>4334</v>
      </c>
      <c r="L4727" s="8">
        <v>5</v>
      </c>
      <c r="M4727" s="6" t="s">
        <v>251</v>
      </c>
      <c r="N4727" s="6" t="s">
        <v>4335</v>
      </c>
      <c r="R4727" s="6" t="str">
        <f t="shared" si="73"/>
        <v>38380Phường An Hưng13</v>
      </c>
    </row>
    <row r="4728" spans="1:18">
      <c r="A4728" s="6">
        <v>4727</v>
      </c>
      <c r="B4728" s="6">
        <v>38</v>
      </c>
      <c r="C4728" s="6" t="s">
        <v>4332</v>
      </c>
      <c r="D4728" s="6">
        <v>380</v>
      </c>
      <c r="E4728" s="6" t="s">
        <v>4333</v>
      </c>
      <c r="F4728" s="6">
        <v>16441</v>
      </c>
      <c r="G4728" s="6" t="s">
        <v>4359</v>
      </c>
      <c r="H4728" s="6">
        <v>1</v>
      </c>
      <c r="I4728" s="6" t="s">
        <v>251</v>
      </c>
      <c r="J4728" s="6">
        <v>3</v>
      </c>
      <c r="K4728" s="6" t="s">
        <v>4334</v>
      </c>
      <c r="L4728" s="8">
        <v>5</v>
      </c>
      <c r="M4728" s="6" t="s">
        <v>251</v>
      </c>
      <c r="N4728" s="6" t="s">
        <v>4335</v>
      </c>
      <c r="R4728" s="6" t="str">
        <f t="shared" si="73"/>
        <v>38380Phường Quảng Thịnh13</v>
      </c>
    </row>
    <row r="4729" spans="1:18">
      <c r="A4729" s="6">
        <v>4728</v>
      </c>
      <c r="B4729" s="6">
        <v>38</v>
      </c>
      <c r="C4729" s="6" t="s">
        <v>4332</v>
      </c>
      <c r="D4729" s="6">
        <v>380</v>
      </c>
      <c r="E4729" s="6" t="s">
        <v>4333</v>
      </c>
      <c r="F4729" s="6">
        <v>16459</v>
      </c>
      <c r="G4729" s="6" t="s">
        <v>4360</v>
      </c>
      <c r="H4729" s="6">
        <v>1</v>
      </c>
      <c r="I4729" s="6" t="s">
        <v>251</v>
      </c>
      <c r="J4729" s="6">
        <v>3</v>
      </c>
      <c r="K4729" s="6" t="s">
        <v>4334</v>
      </c>
      <c r="L4729" s="8">
        <v>5</v>
      </c>
      <c r="M4729" s="6" t="s">
        <v>251</v>
      </c>
      <c r="N4729" s="6" t="s">
        <v>4335</v>
      </c>
      <c r="R4729" s="6" t="str">
        <f t="shared" si="73"/>
        <v>38380Phường Quảng Đông13</v>
      </c>
    </row>
    <row r="4730" spans="1:18">
      <c r="A4730" s="6">
        <v>4729</v>
      </c>
      <c r="B4730" s="6">
        <v>38</v>
      </c>
      <c r="C4730" s="6" t="s">
        <v>4332</v>
      </c>
      <c r="D4730" s="6">
        <v>380</v>
      </c>
      <c r="E4730" s="6" t="s">
        <v>4333</v>
      </c>
      <c r="F4730" s="6">
        <v>16507</v>
      </c>
      <c r="G4730" s="6" t="s">
        <v>4361</v>
      </c>
      <c r="H4730" s="6">
        <v>1</v>
      </c>
      <c r="I4730" s="6" t="s">
        <v>251</v>
      </c>
      <c r="J4730" s="6">
        <v>3</v>
      </c>
      <c r="K4730" s="6" t="s">
        <v>4334</v>
      </c>
      <c r="L4730" s="8">
        <v>5</v>
      </c>
      <c r="M4730" s="6" t="s">
        <v>251</v>
      </c>
      <c r="N4730" s="6" t="s">
        <v>4335</v>
      </c>
      <c r="R4730" s="6" t="str">
        <f t="shared" si="73"/>
        <v>38380Phường Quảng Cát13</v>
      </c>
    </row>
    <row r="4731" spans="1:18">
      <c r="A4731" s="6">
        <v>4730</v>
      </c>
      <c r="B4731" s="6">
        <v>38</v>
      </c>
      <c r="C4731" s="6" t="s">
        <v>4332</v>
      </c>
      <c r="D4731" s="6">
        <v>380</v>
      </c>
      <c r="E4731" s="6" t="s">
        <v>4333</v>
      </c>
      <c r="F4731" s="6">
        <v>16522</v>
      </c>
      <c r="G4731" s="6" t="s">
        <v>4362</v>
      </c>
      <c r="H4731" s="6">
        <v>1</v>
      </c>
      <c r="I4731" s="6" t="s">
        <v>251</v>
      </c>
      <c r="J4731" s="6">
        <v>3</v>
      </c>
      <c r="K4731" s="6" t="s">
        <v>4334</v>
      </c>
      <c r="L4731" s="8">
        <v>5</v>
      </c>
      <c r="M4731" s="6" t="s">
        <v>251</v>
      </c>
      <c r="N4731" s="6" t="s">
        <v>4335</v>
      </c>
      <c r="R4731" s="6" t="str">
        <f t="shared" si="73"/>
        <v>38380Phường Quảng Phú13</v>
      </c>
    </row>
    <row r="4732" spans="1:18">
      <c r="A4732" s="6">
        <v>4731</v>
      </c>
      <c r="B4732" s="6">
        <v>38</v>
      </c>
      <c r="C4732" s="6" t="s">
        <v>4332</v>
      </c>
      <c r="D4732" s="6">
        <v>380</v>
      </c>
      <c r="E4732" s="6" t="s">
        <v>4333</v>
      </c>
      <c r="F4732" s="6">
        <v>16525</v>
      </c>
      <c r="G4732" s="6" t="s">
        <v>4363</v>
      </c>
      <c r="H4732" s="6">
        <v>1</v>
      </c>
      <c r="I4732" s="6" t="s">
        <v>251</v>
      </c>
      <c r="J4732" s="6">
        <v>3</v>
      </c>
      <c r="K4732" s="6" t="s">
        <v>4334</v>
      </c>
      <c r="L4732" s="8">
        <v>5</v>
      </c>
      <c r="M4732" s="6" t="s">
        <v>251</v>
      </c>
      <c r="N4732" s="6" t="s">
        <v>4335</v>
      </c>
      <c r="R4732" s="6" t="str">
        <f t="shared" si="73"/>
        <v>38380Phường Quảng Tâm13</v>
      </c>
    </row>
    <row r="4733" spans="1:18">
      <c r="A4733" s="6">
        <v>4732</v>
      </c>
      <c r="B4733" s="6">
        <v>38</v>
      </c>
      <c r="C4733" s="6" t="s">
        <v>4332</v>
      </c>
      <c r="D4733" s="6">
        <v>381</v>
      </c>
      <c r="E4733" s="6" t="s">
        <v>4364</v>
      </c>
      <c r="F4733" s="6">
        <v>14809</v>
      </c>
      <c r="G4733" s="6" t="s">
        <v>2422</v>
      </c>
      <c r="H4733" s="6">
        <v>1</v>
      </c>
      <c r="I4733" s="6" t="s">
        <v>251</v>
      </c>
      <c r="J4733" s="6">
        <v>3</v>
      </c>
      <c r="K4733" s="6" t="s">
        <v>4334</v>
      </c>
      <c r="L4733" s="8">
        <v>5</v>
      </c>
      <c r="M4733" s="6" t="s">
        <v>251</v>
      </c>
      <c r="N4733" s="6" t="s">
        <v>4335</v>
      </c>
      <c r="R4733" s="6" t="str">
        <f t="shared" si="73"/>
        <v>38381Phường Bắc Sơn13</v>
      </c>
    </row>
    <row r="4734" spans="1:18">
      <c r="A4734" s="6">
        <v>4733</v>
      </c>
      <c r="B4734" s="6">
        <v>38</v>
      </c>
      <c r="C4734" s="6" t="s">
        <v>4332</v>
      </c>
      <c r="D4734" s="6">
        <v>381</v>
      </c>
      <c r="E4734" s="6" t="s">
        <v>4364</v>
      </c>
      <c r="F4734" s="6">
        <v>14812</v>
      </c>
      <c r="G4734" s="6" t="s">
        <v>4339</v>
      </c>
      <c r="H4734" s="6">
        <v>1</v>
      </c>
      <c r="I4734" s="6" t="s">
        <v>251</v>
      </c>
      <c r="J4734" s="6">
        <v>3</v>
      </c>
      <c r="K4734" s="6" t="s">
        <v>4334</v>
      </c>
      <c r="L4734" s="8">
        <v>5</v>
      </c>
      <c r="M4734" s="6" t="s">
        <v>251</v>
      </c>
      <c r="N4734" s="6" t="s">
        <v>4335</v>
      </c>
      <c r="R4734" s="6" t="str">
        <f t="shared" si="73"/>
        <v>38381Phường Ba Đình13</v>
      </c>
    </row>
    <row r="4735" spans="1:18">
      <c r="A4735" s="6">
        <v>4734</v>
      </c>
      <c r="B4735" s="6">
        <v>38</v>
      </c>
      <c r="C4735" s="6" t="s">
        <v>4332</v>
      </c>
      <c r="D4735" s="6">
        <v>381</v>
      </c>
      <c r="E4735" s="6" t="s">
        <v>4364</v>
      </c>
      <c r="F4735" s="6">
        <v>14815</v>
      </c>
      <c r="G4735" s="6" t="s">
        <v>145</v>
      </c>
      <c r="H4735" s="6">
        <v>1</v>
      </c>
      <c r="I4735" s="6" t="s">
        <v>251</v>
      </c>
      <c r="J4735" s="6">
        <v>3</v>
      </c>
      <c r="K4735" s="6" t="s">
        <v>4334</v>
      </c>
      <c r="L4735" s="8">
        <v>5</v>
      </c>
      <c r="M4735" s="6" t="s">
        <v>251</v>
      </c>
      <c r="N4735" s="6" t="s">
        <v>4335</v>
      </c>
      <c r="R4735" s="6" t="str">
        <f t="shared" si="73"/>
        <v>38381Phường Lam Sơn13</v>
      </c>
    </row>
    <row r="4736" spans="1:18">
      <c r="A4736" s="6">
        <v>4735</v>
      </c>
      <c r="B4736" s="6">
        <v>38</v>
      </c>
      <c r="C4736" s="6" t="s">
        <v>4332</v>
      </c>
      <c r="D4736" s="6">
        <v>381</v>
      </c>
      <c r="E4736" s="6" t="s">
        <v>4364</v>
      </c>
      <c r="F4736" s="6">
        <v>14818</v>
      </c>
      <c r="G4736" s="6" t="s">
        <v>4340</v>
      </c>
      <c r="H4736" s="6">
        <v>1</v>
      </c>
      <c r="I4736" s="6" t="s">
        <v>251</v>
      </c>
      <c r="J4736" s="6">
        <v>3</v>
      </c>
      <c r="K4736" s="6" t="s">
        <v>4334</v>
      </c>
      <c r="L4736" s="8">
        <v>5</v>
      </c>
      <c r="M4736" s="6" t="s">
        <v>251</v>
      </c>
      <c r="N4736" s="6" t="s">
        <v>4335</v>
      </c>
      <c r="R4736" s="6" t="str">
        <f t="shared" si="73"/>
        <v>38381Phường Ngọc Trạo13</v>
      </c>
    </row>
    <row r="4737" spans="1:18">
      <c r="A4737" s="6">
        <v>4736</v>
      </c>
      <c r="B4737" s="6">
        <v>38</v>
      </c>
      <c r="C4737" s="6" t="s">
        <v>4332</v>
      </c>
      <c r="D4737" s="6">
        <v>381</v>
      </c>
      <c r="E4737" s="6" t="s">
        <v>4364</v>
      </c>
      <c r="F4737" s="6">
        <v>14821</v>
      </c>
      <c r="G4737" s="6" t="s">
        <v>4342</v>
      </c>
      <c r="H4737" s="6">
        <v>1</v>
      </c>
      <c r="I4737" s="6" t="s">
        <v>251</v>
      </c>
      <c r="J4737" s="6">
        <v>3</v>
      </c>
      <c r="K4737" s="6" t="s">
        <v>4334</v>
      </c>
      <c r="L4737" s="8">
        <v>5</v>
      </c>
      <c r="M4737" s="6" t="s">
        <v>251</v>
      </c>
      <c r="N4737" s="6" t="s">
        <v>4335</v>
      </c>
      <c r="R4737" s="6" t="str">
        <f t="shared" si="73"/>
        <v>38381Phường Đông Sơn13</v>
      </c>
    </row>
    <row r="4738" spans="1:18">
      <c r="A4738" s="6">
        <v>4737</v>
      </c>
      <c r="B4738" s="6">
        <v>38</v>
      </c>
      <c r="C4738" s="6" t="s">
        <v>4332</v>
      </c>
      <c r="D4738" s="6">
        <v>381</v>
      </c>
      <c r="E4738" s="6" t="s">
        <v>4364</v>
      </c>
      <c r="F4738" s="6">
        <v>14823</v>
      </c>
      <c r="G4738" s="6" t="s">
        <v>4338</v>
      </c>
      <c r="H4738" s="6">
        <v>1</v>
      </c>
      <c r="I4738" s="6" t="s">
        <v>251</v>
      </c>
      <c r="J4738" s="6">
        <v>3</v>
      </c>
      <c r="K4738" s="6" t="s">
        <v>4334</v>
      </c>
      <c r="L4738" s="8">
        <v>5</v>
      </c>
      <c r="M4738" s="6" t="s">
        <v>251</v>
      </c>
      <c r="N4738" s="6" t="s">
        <v>4335</v>
      </c>
      <c r="R4738" s="6" t="str">
        <f t="shared" si="73"/>
        <v>38381Phường Phú Sơn13</v>
      </c>
    </row>
    <row r="4739" spans="1:18">
      <c r="A4739" s="6">
        <v>4738</v>
      </c>
      <c r="B4739" s="6">
        <v>38</v>
      </c>
      <c r="C4739" s="6" t="s">
        <v>4332</v>
      </c>
      <c r="D4739" s="6">
        <v>381</v>
      </c>
      <c r="E4739" s="6" t="s">
        <v>4364</v>
      </c>
      <c r="F4739" s="6">
        <v>14824</v>
      </c>
      <c r="G4739" s="6" t="s">
        <v>741</v>
      </c>
      <c r="H4739" s="6">
        <v>2</v>
      </c>
      <c r="I4739" s="6" t="s">
        <v>297</v>
      </c>
      <c r="J4739" s="6">
        <v>3</v>
      </c>
      <c r="K4739" s="6" t="s">
        <v>4334</v>
      </c>
      <c r="L4739" s="8">
        <v>6</v>
      </c>
      <c r="M4739" s="6" t="s">
        <v>297</v>
      </c>
      <c r="N4739" s="6" t="s">
        <v>4335</v>
      </c>
      <c r="R4739" s="6" t="str">
        <f t="shared" ref="R4739:R4802" si="74">CONCATENATE(B4739,D4739,G4739,H4739,J4739)</f>
        <v>38381Xã Quang Trung23</v>
      </c>
    </row>
    <row r="4740" spans="1:18">
      <c r="A4740" s="6">
        <v>4739</v>
      </c>
      <c r="B4740" s="6">
        <v>38</v>
      </c>
      <c r="C4740" s="6" t="s">
        <v>4332</v>
      </c>
      <c r="D4740" s="6">
        <v>382</v>
      </c>
      <c r="E4740" s="6" t="s">
        <v>4365</v>
      </c>
      <c r="F4740" s="6">
        <v>14830</v>
      </c>
      <c r="G4740" s="6" t="s">
        <v>4236</v>
      </c>
      <c r="H4740" s="6">
        <v>1</v>
      </c>
      <c r="I4740" s="6" t="s">
        <v>251</v>
      </c>
      <c r="J4740" s="6">
        <v>3</v>
      </c>
      <c r="K4740" s="6" t="s">
        <v>4334</v>
      </c>
      <c r="L4740" s="8">
        <v>5</v>
      </c>
      <c r="M4740" s="6" t="s">
        <v>251</v>
      </c>
      <c r="N4740" s="6" t="s">
        <v>4335</v>
      </c>
      <c r="R4740" s="6" t="str">
        <f t="shared" si="74"/>
        <v>38382Phường Trung Sơn13</v>
      </c>
    </row>
    <row r="4741" spans="1:18">
      <c r="A4741" s="6">
        <v>4740</v>
      </c>
      <c r="B4741" s="6">
        <v>38</v>
      </c>
      <c r="C4741" s="6" t="s">
        <v>4332</v>
      </c>
      <c r="D4741" s="6">
        <v>382</v>
      </c>
      <c r="E4741" s="6" t="s">
        <v>4365</v>
      </c>
      <c r="F4741" s="6">
        <v>14833</v>
      </c>
      <c r="G4741" s="6" t="s">
        <v>2422</v>
      </c>
      <c r="H4741" s="6">
        <v>1</v>
      </c>
      <c r="I4741" s="6" t="s">
        <v>251</v>
      </c>
      <c r="J4741" s="6">
        <v>3</v>
      </c>
      <c r="K4741" s="6" t="s">
        <v>4334</v>
      </c>
      <c r="L4741" s="8">
        <v>5</v>
      </c>
      <c r="M4741" s="6" t="s">
        <v>251</v>
      </c>
      <c r="N4741" s="6" t="s">
        <v>4335</v>
      </c>
      <c r="R4741" s="6" t="str">
        <f t="shared" si="74"/>
        <v>38382Phường Bắc Sơn13</v>
      </c>
    </row>
    <row r="4742" spans="1:18">
      <c r="A4742" s="6">
        <v>4741</v>
      </c>
      <c r="B4742" s="6">
        <v>38</v>
      </c>
      <c r="C4742" s="6" t="s">
        <v>4332</v>
      </c>
      <c r="D4742" s="6">
        <v>382</v>
      </c>
      <c r="E4742" s="6" t="s">
        <v>4365</v>
      </c>
      <c r="F4742" s="6">
        <v>14836</v>
      </c>
      <c r="G4742" s="6" t="s">
        <v>4366</v>
      </c>
      <c r="H4742" s="6">
        <v>1</v>
      </c>
      <c r="I4742" s="6" t="s">
        <v>251</v>
      </c>
      <c r="J4742" s="6">
        <v>3</v>
      </c>
      <c r="K4742" s="6" t="s">
        <v>4334</v>
      </c>
      <c r="L4742" s="8">
        <v>5</v>
      </c>
      <c r="M4742" s="6" t="s">
        <v>251</v>
      </c>
      <c r="N4742" s="6" t="s">
        <v>4335</v>
      </c>
      <c r="R4742" s="6" t="str">
        <f t="shared" si="74"/>
        <v>38382Phường Trường Sơn13</v>
      </c>
    </row>
    <row r="4743" spans="1:18">
      <c r="A4743" s="6">
        <v>4742</v>
      </c>
      <c r="B4743" s="6">
        <v>38</v>
      </c>
      <c r="C4743" s="6" t="s">
        <v>4332</v>
      </c>
      <c r="D4743" s="6">
        <v>382</v>
      </c>
      <c r="E4743" s="6" t="s">
        <v>4365</v>
      </c>
      <c r="F4743" s="6">
        <v>14839</v>
      </c>
      <c r="G4743" s="6" t="s">
        <v>4367</v>
      </c>
      <c r="H4743" s="6">
        <v>1</v>
      </c>
      <c r="I4743" s="6" t="s">
        <v>251</v>
      </c>
      <c r="J4743" s="6">
        <v>3</v>
      </c>
      <c r="K4743" s="6" t="s">
        <v>4334</v>
      </c>
      <c r="L4743" s="8">
        <v>5</v>
      </c>
      <c r="M4743" s="6" t="s">
        <v>251</v>
      </c>
      <c r="N4743" s="6" t="s">
        <v>4335</v>
      </c>
      <c r="R4743" s="6" t="str">
        <f t="shared" si="74"/>
        <v>38382Phường Quảng Cư13</v>
      </c>
    </row>
    <row r="4744" spans="1:18">
      <c r="A4744" s="6">
        <v>4743</v>
      </c>
      <c r="B4744" s="6">
        <v>38</v>
      </c>
      <c r="C4744" s="6" t="s">
        <v>4332</v>
      </c>
      <c r="D4744" s="6">
        <v>382</v>
      </c>
      <c r="E4744" s="6" t="s">
        <v>4365</v>
      </c>
      <c r="F4744" s="6">
        <v>14842</v>
      </c>
      <c r="G4744" s="6" t="s">
        <v>4368</v>
      </c>
      <c r="H4744" s="6">
        <v>1</v>
      </c>
      <c r="I4744" s="6" t="s">
        <v>251</v>
      </c>
      <c r="J4744" s="6">
        <v>3</v>
      </c>
      <c r="K4744" s="6" t="s">
        <v>4334</v>
      </c>
      <c r="L4744" s="8">
        <v>5</v>
      </c>
      <c r="M4744" s="6" t="s">
        <v>251</v>
      </c>
      <c r="N4744" s="6" t="s">
        <v>4335</v>
      </c>
      <c r="R4744" s="6" t="str">
        <f t="shared" si="74"/>
        <v>38382Phường Quảng Tiến13</v>
      </c>
    </row>
    <row r="4745" spans="1:18">
      <c r="A4745" s="6">
        <v>4744</v>
      </c>
      <c r="B4745" s="6">
        <v>38</v>
      </c>
      <c r="C4745" s="6" t="s">
        <v>4332</v>
      </c>
      <c r="D4745" s="6">
        <v>382</v>
      </c>
      <c r="E4745" s="6" t="s">
        <v>4365</v>
      </c>
      <c r="F4745" s="6">
        <v>16513</v>
      </c>
      <c r="G4745" s="6" t="s">
        <v>2697</v>
      </c>
      <c r="H4745" s="6">
        <v>2</v>
      </c>
      <c r="I4745" s="6" t="s">
        <v>297</v>
      </c>
      <c r="J4745" s="6">
        <v>3</v>
      </c>
      <c r="K4745" s="6" t="s">
        <v>4334</v>
      </c>
      <c r="L4745" s="8">
        <v>6</v>
      </c>
      <c r="M4745" s="6" t="s">
        <v>297</v>
      </c>
      <c r="N4745" s="6" t="s">
        <v>4335</v>
      </c>
      <c r="R4745" s="6" t="str">
        <f t="shared" si="74"/>
        <v>38382Xã Quảng Minh23</v>
      </c>
    </row>
    <row r="4746" spans="1:18">
      <c r="A4746" s="6">
        <v>4745</v>
      </c>
      <c r="B4746" s="6">
        <v>38</v>
      </c>
      <c r="C4746" s="6" t="s">
        <v>4332</v>
      </c>
      <c r="D4746" s="6">
        <v>382</v>
      </c>
      <c r="E4746" s="6" t="s">
        <v>4365</v>
      </c>
      <c r="F4746" s="6">
        <v>16516</v>
      </c>
      <c r="G4746" s="6" t="s">
        <v>4369</v>
      </c>
      <c r="H4746" s="6">
        <v>2</v>
      </c>
      <c r="I4746" s="6" t="s">
        <v>297</v>
      </c>
      <c r="J4746" s="6">
        <v>3</v>
      </c>
      <c r="K4746" s="6" t="s">
        <v>4334</v>
      </c>
      <c r="L4746" s="8">
        <v>6</v>
      </c>
      <c r="M4746" s="6" t="s">
        <v>297</v>
      </c>
      <c r="N4746" s="6" t="s">
        <v>4335</v>
      </c>
      <c r="R4746" s="6" t="str">
        <f t="shared" si="74"/>
        <v>38382Xã Quảng Hùng23</v>
      </c>
    </row>
    <row r="4747" spans="1:18">
      <c r="A4747" s="6">
        <v>4746</v>
      </c>
      <c r="B4747" s="6">
        <v>38</v>
      </c>
      <c r="C4747" s="6" t="s">
        <v>4332</v>
      </c>
      <c r="D4747" s="6">
        <v>382</v>
      </c>
      <c r="E4747" s="6" t="s">
        <v>4365</v>
      </c>
      <c r="F4747" s="6">
        <v>16528</v>
      </c>
      <c r="G4747" s="6" t="s">
        <v>4370</v>
      </c>
      <c r="H4747" s="6">
        <v>1</v>
      </c>
      <c r="I4747" s="6" t="s">
        <v>251</v>
      </c>
      <c r="J4747" s="6">
        <v>3</v>
      </c>
      <c r="K4747" s="6" t="s">
        <v>4334</v>
      </c>
      <c r="L4747" s="8">
        <v>5</v>
      </c>
      <c r="M4747" s="6" t="s">
        <v>251</v>
      </c>
      <c r="N4747" s="6" t="s">
        <v>4335</v>
      </c>
      <c r="R4747" s="6" t="str">
        <f t="shared" si="74"/>
        <v>38382Phường Quảng Thọ13</v>
      </c>
    </row>
    <row r="4748" spans="1:18">
      <c r="A4748" s="6">
        <v>4747</v>
      </c>
      <c r="B4748" s="6">
        <v>38</v>
      </c>
      <c r="C4748" s="6" t="s">
        <v>4332</v>
      </c>
      <c r="D4748" s="6">
        <v>382</v>
      </c>
      <c r="E4748" s="6" t="s">
        <v>4365</v>
      </c>
      <c r="F4748" s="6">
        <v>16531</v>
      </c>
      <c r="G4748" s="6" t="s">
        <v>4371</v>
      </c>
      <c r="H4748" s="6">
        <v>1</v>
      </c>
      <c r="I4748" s="6" t="s">
        <v>251</v>
      </c>
      <c r="J4748" s="6">
        <v>3</v>
      </c>
      <c r="K4748" s="6" t="s">
        <v>4334</v>
      </c>
      <c r="L4748" s="8">
        <v>5</v>
      </c>
      <c r="M4748" s="6" t="s">
        <v>251</v>
      </c>
      <c r="N4748" s="6" t="s">
        <v>4335</v>
      </c>
      <c r="R4748" s="6" t="str">
        <f t="shared" si="74"/>
        <v>38382Phường Quảng Châu13</v>
      </c>
    </row>
    <row r="4749" spans="1:18">
      <c r="A4749" s="6">
        <v>4748</v>
      </c>
      <c r="B4749" s="6">
        <v>38</v>
      </c>
      <c r="C4749" s="6" t="s">
        <v>4332</v>
      </c>
      <c r="D4749" s="6">
        <v>382</v>
      </c>
      <c r="E4749" s="6" t="s">
        <v>4365</v>
      </c>
      <c r="F4749" s="6">
        <v>16534</v>
      </c>
      <c r="G4749" s="6" t="s">
        <v>4372</v>
      </c>
      <c r="H4749" s="6">
        <v>1</v>
      </c>
      <c r="I4749" s="6" t="s">
        <v>251</v>
      </c>
      <c r="J4749" s="6">
        <v>3</v>
      </c>
      <c r="K4749" s="6" t="s">
        <v>4334</v>
      </c>
      <c r="L4749" s="8">
        <v>5</v>
      </c>
      <c r="M4749" s="6" t="s">
        <v>251</v>
      </c>
      <c r="N4749" s="6" t="s">
        <v>4335</v>
      </c>
      <c r="R4749" s="6" t="str">
        <f t="shared" si="74"/>
        <v>38382Phường Quảng Vinh13</v>
      </c>
    </row>
    <row r="4750" spans="1:18">
      <c r="A4750" s="6">
        <v>4749</v>
      </c>
      <c r="B4750" s="6">
        <v>38</v>
      </c>
      <c r="C4750" s="6" t="s">
        <v>4332</v>
      </c>
      <c r="D4750" s="6">
        <v>382</v>
      </c>
      <c r="E4750" s="6" t="s">
        <v>4365</v>
      </c>
      <c r="F4750" s="6">
        <v>16537</v>
      </c>
      <c r="G4750" s="6" t="s">
        <v>4373</v>
      </c>
      <c r="H4750" s="6">
        <v>2</v>
      </c>
      <c r="I4750" s="6" t="s">
        <v>297</v>
      </c>
      <c r="J4750" s="6">
        <v>3</v>
      </c>
      <c r="K4750" s="6" t="s">
        <v>4334</v>
      </c>
      <c r="L4750" s="8">
        <v>6</v>
      </c>
      <c r="M4750" s="6" t="s">
        <v>297</v>
      </c>
      <c r="N4750" s="6" t="s">
        <v>4335</v>
      </c>
      <c r="R4750" s="6" t="str">
        <f t="shared" si="74"/>
        <v>38382Xã Quảng Đại23</v>
      </c>
    </row>
    <row r="4751" spans="1:18">
      <c r="A4751" s="6">
        <v>4750</v>
      </c>
      <c r="B4751" s="6">
        <v>38</v>
      </c>
      <c r="C4751" s="6" t="s">
        <v>4332</v>
      </c>
      <c r="D4751" s="6">
        <v>384</v>
      </c>
      <c r="E4751" s="6" t="s">
        <v>4374</v>
      </c>
      <c r="F4751" s="6">
        <v>14845</v>
      </c>
      <c r="G4751" s="6" t="s">
        <v>4375</v>
      </c>
      <c r="H4751" s="6">
        <v>1</v>
      </c>
      <c r="I4751" s="6" t="s">
        <v>251</v>
      </c>
      <c r="J4751" s="6">
        <v>3</v>
      </c>
      <c r="K4751" s="6" t="s">
        <v>4334</v>
      </c>
      <c r="L4751" s="8">
        <v>5</v>
      </c>
      <c r="M4751" s="6" t="s">
        <v>251</v>
      </c>
      <c r="N4751" s="6" t="s">
        <v>4335</v>
      </c>
      <c r="R4751" s="6" t="str">
        <f t="shared" si="74"/>
        <v>38384Thị trấn Mường Lát13</v>
      </c>
    </row>
    <row r="4752" spans="1:18">
      <c r="A4752" s="6">
        <v>4751</v>
      </c>
      <c r="B4752" s="6">
        <v>38</v>
      </c>
      <c r="C4752" s="6" t="s">
        <v>4332</v>
      </c>
      <c r="D4752" s="6">
        <v>384</v>
      </c>
      <c r="E4752" s="6" t="s">
        <v>4374</v>
      </c>
      <c r="F4752" s="6">
        <v>14848</v>
      </c>
      <c r="G4752" s="6" t="s">
        <v>4376</v>
      </c>
      <c r="H4752" s="6">
        <v>2</v>
      </c>
      <c r="I4752" s="6" t="s">
        <v>297</v>
      </c>
      <c r="J4752" s="6">
        <v>3</v>
      </c>
      <c r="K4752" s="6" t="s">
        <v>4334</v>
      </c>
      <c r="L4752" s="8">
        <v>6</v>
      </c>
      <c r="M4752" s="6" t="s">
        <v>297</v>
      </c>
      <c r="N4752" s="6" t="s">
        <v>4335</v>
      </c>
      <c r="R4752" s="6" t="str">
        <f t="shared" si="74"/>
        <v>38384Xã Tam Chung23</v>
      </c>
    </row>
    <row r="4753" spans="1:18">
      <c r="A4753" s="6">
        <v>4752</v>
      </c>
      <c r="B4753" s="6">
        <v>38</v>
      </c>
      <c r="C4753" s="6" t="s">
        <v>4332</v>
      </c>
      <c r="D4753" s="6">
        <v>384</v>
      </c>
      <c r="E4753" s="6" t="s">
        <v>4374</v>
      </c>
      <c r="F4753" s="6">
        <v>14854</v>
      </c>
      <c r="G4753" s="6" t="s">
        <v>4377</v>
      </c>
      <c r="H4753" s="6">
        <v>2</v>
      </c>
      <c r="I4753" s="6" t="s">
        <v>297</v>
      </c>
      <c r="J4753" s="6">
        <v>3</v>
      </c>
      <c r="K4753" s="6" t="s">
        <v>4334</v>
      </c>
      <c r="L4753" s="8">
        <v>6</v>
      </c>
      <c r="M4753" s="6" t="s">
        <v>297</v>
      </c>
      <c r="N4753" s="6" t="s">
        <v>4335</v>
      </c>
      <c r="R4753" s="6" t="str">
        <f t="shared" si="74"/>
        <v>38384Xã Mường Lý23</v>
      </c>
    </row>
    <row r="4754" spans="1:18">
      <c r="A4754" s="6">
        <v>4753</v>
      </c>
      <c r="B4754" s="6">
        <v>38</v>
      </c>
      <c r="C4754" s="6" t="s">
        <v>4332</v>
      </c>
      <c r="D4754" s="6">
        <v>384</v>
      </c>
      <c r="E4754" s="6" t="s">
        <v>4374</v>
      </c>
      <c r="F4754" s="6">
        <v>14857</v>
      </c>
      <c r="G4754" s="6" t="s">
        <v>4378</v>
      </c>
      <c r="H4754" s="6">
        <v>2</v>
      </c>
      <c r="I4754" s="6" t="s">
        <v>297</v>
      </c>
      <c r="J4754" s="6">
        <v>3</v>
      </c>
      <c r="K4754" s="6" t="s">
        <v>4334</v>
      </c>
      <c r="L4754" s="8">
        <v>6</v>
      </c>
      <c r="M4754" s="6" t="s">
        <v>297</v>
      </c>
      <c r="N4754" s="6" t="s">
        <v>4335</v>
      </c>
      <c r="R4754" s="6" t="str">
        <f t="shared" si="74"/>
        <v>38384Xã Trung Lý23</v>
      </c>
    </row>
    <row r="4755" spans="1:18">
      <c r="A4755" s="6">
        <v>4754</v>
      </c>
      <c r="B4755" s="6">
        <v>38</v>
      </c>
      <c r="C4755" s="6" t="s">
        <v>4332</v>
      </c>
      <c r="D4755" s="6">
        <v>384</v>
      </c>
      <c r="E4755" s="6" t="s">
        <v>4374</v>
      </c>
      <c r="F4755" s="6">
        <v>14860</v>
      </c>
      <c r="G4755" s="6" t="s">
        <v>4379</v>
      </c>
      <c r="H4755" s="6">
        <v>2</v>
      </c>
      <c r="I4755" s="6" t="s">
        <v>297</v>
      </c>
      <c r="J4755" s="6">
        <v>3</v>
      </c>
      <c r="K4755" s="6" t="s">
        <v>4334</v>
      </c>
      <c r="L4755" s="8">
        <v>6</v>
      </c>
      <c r="M4755" s="6" t="s">
        <v>297</v>
      </c>
      <c r="N4755" s="6" t="s">
        <v>4335</v>
      </c>
      <c r="R4755" s="6" t="str">
        <f t="shared" si="74"/>
        <v>38384Xã Quang Chiểu23</v>
      </c>
    </row>
    <row r="4756" spans="1:18">
      <c r="A4756" s="6">
        <v>4755</v>
      </c>
      <c r="B4756" s="6">
        <v>38</v>
      </c>
      <c r="C4756" s="6" t="s">
        <v>4332</v>
      </c>
      <c r="D4756" s="6">
        <v>384</v>
      </c>
      <c r="E4756" s="6" t="s">
        <v>4374</v>
      </c>
      <c r="F4756" s="6">
        <v>14863</v>
      </c>
      <c r="G4756" s="6" t="s">
        <v>4380</v>
      </c>
      <c r="H4756" s="6">
        <v>2</v>
      </c>
      <c r="I4756" s="6" t="s">
        <v>297</v>
      </c>
      <c r="J4756" s="6">
        <v>3</v>
      </c>
      <c r="K4756" s="6" t="s">
        <v>4334</v>
      </c>
      <c r="L4756" s="8">
        <v>6</v>
      </c>
      <c r="M4756" s="6" t="s">
        <v>297</v>
      </c>
      <c r="N4756" s="6" t="s">
        <v>4335</v>
      </c>
      <c r="R4756" s="6" t="str">
        <f t="shared" si="74"/>
        <v>38384Xã Pù Nhi23</v>
      </c>
    </row>
    <row r="4757" spans="1:18">
      <c r="A4757" s="6">
        <v>4756</v>
      </c>
      <c r="B4757" s="6">
        <v>38</v>
      </c>
      <c r="C4757" s="6" t="s">
        <v>4332</v>
      </c>
      <c r="D4757" s="6">
        <v>384</v>
      </c>
      <c r="E4757" s="6" t="s">
        <v>4374</v>
      </c>
      <c r="F4757" s="6">
        <v>14864</v>
      </c>
      <c r="G4757" s="6" t="s">
        <v>4381</v>
      </c>
      <c r="H4757" s="6">
        <v>2</v>
      </c>
      <c r="I4757" s="6" t="s">
        <v>297</v>
      </c>
      <c r="J4757" s="6">
        <v>3</v>
      </c>
      <c r="K4757" s="6" t="s">
        <v>4334</v>
      </c>
      <c r="L4757" s="8">
        <v>6</v>
      </c>
      <c r="M4757" s="6" t="s">
        <v>297</v>
      </c>
      <c r="N4757" s="6" t="s">
        <v>4335</v>
      </c>
      <c r="R4757" s="6" t="str">
        <f t="shared" si="74"/>
        <v>38384Xã Nhi Sơn23</v>
      </c>
    </row>
    <row r="4758" spans="1:18">
      <c r="A4758" s="6">
        <v>4757</v>
      </c>
      <c r="B4758" s="6">
        <v>38</v>
      </c>
      <c r="C4758" s="6" t="s">
        <v>4332</v>
      </c>
      <c r="D4758" s="6">
        <v>384</v>
      </c>
      <c r="E4758" s="6" t="s">
        <v>4374</v>
      </c>
      <c r="F4758" s="6">
        <v>14866</v>
      </c>
      <c r="G4758" s="6" t="s">
        <v>4382</v>
      </c>
      <c r="H4758" s="6">
        <v>2</v>
      </c>
      <c r="I4758" s="6" t="s">
        <v>297</v>
      </c>
      <c r="J4758" s="6">
        <v>3</v>
      </c>
      <c r="K4758" s="6" t="s">
        <v>4334</v>
      </c>
      <c r="L4758" s="8">
        <v>6</v>
      </c>
      <c r="M4758" s="6" t="s">
        <v>297</v>
      </c>
      <c r="N4758" s="6" t="s">
        <v>4335</v>
      </c>
      <c r="R4758" s="6" t="str">
        <f t="shared" si="74"/>
        <v>38384Xã Mường Chanh23</v>
      </c>
    </row>
    <row r="4759" spans="1:18">
      <c r="A4759" s="6">
        <v>4758</v>
      </c>
      <c r="B4759" s="6">
        <v>38</v>
      </c>
      <c r="C4759" s="6" t="s">
        <v>4332</v>
      </c>
      <c r="D4759" s="6">
        <v>385</v>
      </c>
      <c r="E4759" s="6" t="s">
        <v>4383</v>
      </c>
      <c r="F4759" s="6">
        <v>14869</v>
      </c>
      <c r="G4759" s="6" t="s">
        <v>4384</v>
      </c>
      <c r="H4759" s="6">
        <v>1</v>
      </c>
      <c r="I4759" s="6" t="s">
        <v>251</v>
      </c>
      <c r="J4759" s="6">
        <v>3</v>
      </c>
      <c r="K4759" s="6" t="s">
        <v>4334</v>
      </c>
      <c r="L4759" s="8">
        <v>5</v>
      </c>
      <c r="M4759" s="6" t="s">
        <v>251</v>
      </c>
      <c r="N4759" s="6" t="s">
        <v>4335</v>
      </c>
      <c r="R4759" s="6" t="str">
        <f t="shared" si="74"/>
        <v>38385Thị trấn Hồi Xuân13</v>
      </c>
    </row>
    <row r="4760" spans="1:18">
      <c r="A4760" s="6">
        <v>4759</v>
      </c>
      <c r="B4760" s="6">
        <v>38</v>
      </c>
      <c r="C4760" s="6" t="s">
        <v>4332</v>
      </c>
      <c r="D4760" s="6">
        <v>385</v>
      </c>
      <c r="E4760" s="6" t="s">
        <v>4383</v>
      </c>
      <c r="F4760" s="6">
        <v>14872</v>
      </c>
      <c r="G4760" s="6" t="s">
        <v>2253</v>
      </c>
      <c r="H4760" s="6">
        <v>2</v>
      </c>
      <c r="I4760" s="6" t="s">
        <v>297</v>
      </c>
      <c r="J4760" s="6">
        <v>3</v>
      </c>
      <c r="K4760" s="6" t="s">
        <v>4334</v>
      </c>
      <c r="L4760" s="8">
        <v>6</v>
      </c>
      <c r="M4760" s="6" t="s">
        <v>297</v>
      </c>
      <c r="N4760" s="6" t="s">
        <v>4335</v>
      </c>
      <c r="R4760" s="6" t="str">
        <f t="shared" si="74"/>
        <v>38385Xã Thành Sơn23</v>
      </c>
    </row>
    <row r="4761" spans="1:18">
      <c r="A4761" s="6">
        <v>4760</v>
      </c>
      <c r="B4761" s="6">
        <v>38</v>
      </c>
      <c r="C4761" s="6" t="s">
        <v>4332</v>
      </c>
      <c r="D4761" s="6">
        <v>385</v>
      </c>
      <c r="E4761" s="6" t="s">
        <v>4383</v>
      </c>
      <c r="F4761" s="6">
        <v>14875</v>
      </c>
      <c r="G4761" s="6" t="s">
        <v>1351</v>
      </c>
      <c r="H4761" s="6">
        <v>2</v>
      </c>
      <c r="I4761" s="6" t="s">
        <v>297</v>
      </c>
      <c r="J4761" s="6">
        <v>3</v>
      </c>
      <c r="K4761" s="6" t="s">
        <v>4334</v>
      </c>
      <c r="L4761" s="8">
        <v>6</v>
      </c>
      <c r="M4761" s="6" t="s">
        <v>297</v>
      </c>
      <c r="N4761" s="6" t="s">
        <v>4335</v>
      </c>
      <c r="R4761" s="6" t="str">
        <f t="shared" si="74"/>
        <v>38385Xã Trung Sơn23</v>
      </c>
    </row>
    <row r="4762" spans="1:18">
      <c r="A4762" s="6">
        <v>4761</v>
      </c>
      <c r="B4762" s="6">
        <v>38</v>
      </c>
      <c r="C4762" s="6" t="s">
        <v>4332</v>
      </c>
      <c r="D4762" s="6">
        <v>385</v>
      </c>
      <c r="E4762" s="6" t="s">
        <v>4383</v>
      </c>
      <c r="F4762" s="6">
        <v>14878</v>
      </c>
      <c r="G4762" s="6" t="s">
        <v>4385</v>
      </c>
      <c r="H4762" s="6">
        <v>2</v>
      </c>
      <c r="I4762" s="6" t="s">
        <v>297</v>
      </c>
      <c r="J4762" s="6">
        <v>3</v>
      </c>
      <c r="K4762" s="6" t="s">
        <v>4334</v>
      </c>
      <c r="L4762" s="8">
        <v>6</v>
      </c>
      <c r="M4762" s="6" t="s">
        <v>297</v>
      </c>
      <c r="N4762" s="6" t="s">
        <v>4335</v>
      </c>
      <c r="R4762" s="6" t="str">
        <f t="shared" si="74"/>
        <v>38385Xã Phú Thanh23</v>
      </c>
    </row>
    <row r="4763" spans="1:18">
      <c r="A4763" s="6">
        <v>4762</v>
      </c>
      <c r="B4763" s="6">
        <v>38</v>
      </c>
      <c r="C4763" s="6" t="s">
        <v>4332</v>
      </c>
      <c r="D4763" s="6">
        <v>385</v>
      </c>
      <c r="E4763" s="6" t="s">
        <v>4383</v>
      </c>
      <c r="F4763" s="6">
        <v>14881</v>
      </c>
      <c r="G4763" s="6" t="s">
        <v>909</v>
      </c>
      <c r="H4763" s="6">
        <v>2</v>
      </c>
      <c r="I4763" s="6" t="s">
        <v>297</v>
      </c>
      <c r="J4763" s="6">
        <v>3</v>
      </c>
      <c r="K4763" s="6" t="s">
        <v>4334</v>
      </c>
      <c r="L4763" s="8">
        <v>6</v>
      </c>
      <c r="M4763" s="6" t="s">
        <v>297</v>
      </c>
      <c r="N4763" s="6" t="s">
        <v>4335</v>
      </c>
      <c r="R4763" s="6" t="str">
        <f t="shared" si="74"/>
        <v>38385Xã Trung Thành23</v>
      </c>
    </row>
    <row r="4764" spans="1:18">
      <c r="A4764" s="6">
        <v>4763</v>
      </c>
      <c r="B4764" s="6">
        <v>38</v>
      </c>
      <c r="C4764" s="6" t="s">
        <v>4332</v>
      </c>
      <c r="D4764" s="6">
        <v>385</v>
      </c>
      <c r="E4764" s="6" t="s">
        <v>4383</v>
      </c>
      <c r="F4764" s="6">
        <v>14884</v>
      </c>
      <c r="G4764" s="6" t="s">
        <v>4386</v>
      </c>
      <c r="H4764" s="6">
        <v>2</v>
      </c>
      <c r="I4764" s="6" t="s">
        <v>297</v>
      </c>
      <c r="J4764" s="6">
        <v>3</v>
      </c>
      <c r="K4764" s="6" t="s">
        <v>4334</v>
      </c>
      <c r="L4764" s="8">
        <v>6</v>
      </c>
      <c r="M4764" s="6" t="s">
        <v>297</v>
      </c>
      <c r="N4764" s="6" t="s">
        <v>4335</v>
      </c>
      <c r="R4764" s="6" t="str">
        <f t="shared" si="74"/>
        <v>38385Xã Phú Lệ23</v>
      </c>
    </row>
    <row r="4765" spans="1:18">
      <c r="A4765" s="6">
        <v>4764</v>
      </c>
      <c r="B4765" s="6">
        <v>38</v>
      </c>
      <c r="C4765" s="6" t="s">
        <v>4332</v>
      </c>
      <c r="D4765" s="6">
        <v>385</v>
      </c>
      <c r="E4765" s="6" t="s">
        <v>4383</v>
      </c>
      <c r="F4765" s="6">
        <v>14887</v>
      </c>
      <c r="G4765" s="6" t="s">
        <v>526</v>
      </c>
      <c r="H4765" s="6">
        <v>2</v>
      </c>
      <c r="I4765" s="6" t="s">
        <v>297</v>
      </c>
      <c r="J4765" s="6">
        <v>3</v>
      </c>
      <c r="K4765" s="6" t="s">
        <v>4334</v>
      </c>
      <c r="L4765" s="8">
        <v>6</v>
      </c>
      <c r="M4765" s="6" t="s">
        <v>297</v>
      </c>
      <c r="N4765" s="6" t="s">
        <v>4335</v>
      </c>
      <c r="R4765" s="6" t="str">
        <f t="shared" si="74"/>
        <v>38385Xã Phú Sơn23</v>
      </c>
    </row>
    <row r="4766" spans="1:18">
      <c r="A4766" s="6">
        <v>4765</v>
      </c>
      <c r="B4766" s="6">
        <v>38</v>
      </c>
      <c r="C4766" s="6" t="s">
        <v>4332</v>
      </c>
      <c r="D4766" s="6">
        <v>385</v>
      </c>
      <c r="E4766" s="6" t="s">
        <v>4383</v>
      </c>
      <c r="F4766" s="6">
        <v>14890</v>
      </c>
      <c r="G4766" s="6" t="s">
        <v>3182</v>
      </c>
      <c r="H4766" s="6">
        <v>2</v>
      </c>
      <c r="I4766" s="6" t="s">
        <v>297</v>
      </c>
      <c r="J4766" s="6">
        <v>3</v>
      </c>
      <c r="K4766" s="6" t="s">
        <v>4334</v>
      </c>
      <c r="L4766" s="8">
        <v>6</v>
      </c>
      <c r="M4766" s="6" t="s">
        <v>297</v>
      </c>
      <c r="N4766" s="6" t="s">
        <v>4335</v>
      </c>
      <c r="R4766" s="6" t="str">
        <f t="shared" si="74"/>
        <v>38385Xã Phú Xuân23</v>
      </c>
    </row>
    <row r="4767" spans="1:18">
      <c r="A4767" s="6">
        <v>4766</v>
      </c>
      <c r="B4767" s="6">
        <v>38</v>
      </c>
      <c r="C4767" s="6" t="s">
        <v>4332</v>
      </c>
      <c r="D4767" s="6">
        <v>385</v>
      </c>
      <c r="E4767" s="6" t="s">
        <v>4383</v>
      </c>
      <c r="F4767" s="6">
        <v>14896</v>
      </c>
      <c r="G4767" s="6" t="s">
        <v>4387</v>
      </c>
      <c r="H4767" s="6">
        <v>2</v>
      </c>
      <c r="I4767" s="6" t="s">
        <v>297</v>
      </c>
      <c r="J4767" s="6">
        <v>3</v>
      </c>
      <c r="K4767" s="6" t="s">
        <v>4334</v>
      </c>
      <c r="L4767" s="8">
        <v>6</v>
      </c>
      <c r="M4767" s="6" t="s">
        <v>297</v>
      </c>
      <c r="N4767" s="6" t="s">
        <v>4335</v>
      </c>
      <c r="R4767" s="6" t="str">
        <f t="shared" si="74"/>
        <v>38385Xã Hiền Chung23</v>
      </c>
    </row>
    <row r="4768" spans="1:18">
      <c r="A4768" s="6">
        <v>4767</v>
      </c>
      <c r="B4768" s="6">
        <v>38</v>
      </c>
      <c r="C4768" s="6" t="s">
        <v>4332</v>
      </c>
      <c r="D4768" s="6">
        <v>385</v>
      </c>
      <c r="E4768" s="6" t="s">
        <v>4383</v>
      </c>
      <c r="F4768" s="6">
        <v>14899</v>
      </c>
      <c r="G4768" s="6" t="s">
        <v>4388</v>
      </c>
      <c r="H4768" s="6">
        <v>2</v>
      </c>
      <c r="I4768" s="6" t="s">
        <v>297</v>
      </c>
      <c r="J4768" s="6">
        <v>3</v>
      </c>
      <c r="K4768" s="6" t="s">
        <v>4334</v>
      </c>
      <c r="L4768" s="8">
        <v>6</v>
      </c>
      <c r="M4768" s="6" t="s">
        <v>297</v>
      </c>
      <c r="N4768" s="6" t="s">
        <v>4335</v>
      </c>
      <c r="R4768" s="6" t="str">
        <f t="shared" si="74"/>
        <v>38385Xã Hiền Kiệt23</v>
      </c>
    </row>
    <row r="4769" spans="1:18">
      <c r="A4769" s="6">
        <v>4768</v>
      </c>
      <c r="B4769" s="6">
        <v>38</v>
      </c>
      <c r="C4769" s="6" t="s">
        <v>4332</v>
      </c>
      <c r="D4769" s="6">
        <v>385</v>
      </c>
      <c r="E4769" s="6" t="s">
        <v>4383</v>
      </c>
      <c r="F4769" s="6">
        <v>14902</v>
      </c>
      <c r="G4769" s="6" t="s">
        <v>734</v>
      </c>
      <c r="H4769" s="6">
        <v>2</v>
      </c>
      <c r="I4769" s="6" t="s">
        <v>297</v>
      </c>
      <c r="J4769" s="6">
        <v>3</v>
      </c>
      <c r="K4769" s="6" t="s">
        <v>4334</v>
      </c>
      <c r="L4769" s="8">
        <v>6</v>
      </c>
      <c r="M4769" s="6" t="s">
        <v>297</v>
      </c>
      <c r="N4769" s="6" t="s">
        <v>4335</v>
      </c>
      <c r="R4769" s="6" t="str">
        <f t="shared" si="74"/>
        <v>38385Xã Nam Tiến23</v>
      </c>
    </row>
    <row r="4770" spans="1:18">
      <c r="A4770" s="6">
        <v>4769</v>
      </c>
      <c r="B4770" s="6">
        <v>38</v>
      </c>
      <c r="C4770" s="6" t="s">
        <v>4332</v>
      </c>
      <c r="D4770" s="6">
        <v>385</v>
      </c>
      <c r="E4770" s="6" t="s">
        <v>4383</v>
      </c>
      <c r="F4770" s="6">
        <v>14908</v>
      </c>
      <c r="G4770" s="6" t="s">
        <v>4389</v>
      </c>
      <c r="H4770" s="6">
        <v>2</v>
      </c>
      <c r="I4770" s="6" t="s">
        <v>297</v>
      </c>
      <c r="J4770" s="6">
        <v>3</v>
      </c>
      <c r="K4770" s="6" t="s">
        <v>4334</v>
      </c>
      <c r="L4770" s="8">
        <v>6</v>
      </c>
      <c r="M4770" s="6" t="s">
        <v>297</v>
      </c>
      <c r="N4770" s="6" t="s">
        <v>4335</v>
      </c>
      <c r="R4770" s="6" t="str">
        <f t="shared" si="74"/>
        <v>38385Xã Thiên Phủ23</v>
      </c>
    </row>
    <row r="4771" spans="1:18">
      <c r="A4771" s="6">
        <v>4770</v>
      </c>
      <c r="B4771" s="6">
        <v>38</v>
      </c>
      <c r="C4771" s="6" t="s">
        <v>4332</v>
      </c>
      <c r="D4771" s="6">
        <v>385</v>
      </c>
      <c r="E4771" s="6" t="s">
        <v>4383</v>
      </c>
      <c r="F4771" s="6">
        <v>14911</v>
      </c>
      <c r="G4771" s="6" t="s">
        <v>4390</v>
      </c>
      <c r="H4771" s="6">
        <v>2</v>
      </c>
      <c r="I4771" s="6" t="s">
        <v>297</v>
      </c>
      <c r="J4771" s="6">
        <v>3</v>
      </c>
      <c r="K4771" s="6" t="s">
        <v>4334</v>
      </c>
      <c r="L4771" s="8">
        <v>6</v>
      </c>
      <c r="M4771" s="6" t="s">
        <v>297</v>
      </c>
      <c r="N4771" s="6" t="s">
        <v>4335</v>
      </c>
      <c r="R4771" s="6" t="str">
        <f t="shared" si="74"/>
        <v>38385Xã Phú Nghiêm23</v>
      </c>
    </row>
    <row r="4772" spans="1:18">
      <c r="A4772" s="6">
        <v>4771</v>
      </c>
      <c r="B4772" s="6">
        <v>38</v>
      </c>
      <c r="C4772" s="6" t="s">
        <v>4332</v>
      </c>
      <c r="D4772" s="6">
        <v>385</v>
      </c>
      <c r="E4772" s="6" t="s">
        <v>4383</v>
      </c>
      <c r="F4772" s="6">
        <v>14914</v>
      </c>
      <c r="G4772" s="6" t="s">
        <v>4391</v>
      </c>
      <c r="H4772" s="6">
        <v>2</v>
      </c>
      <c r="I4772" s="6" t="s">
        <v>297</v>
      </c>
      <c r="J4772" s="6">
        <v>3</v>
      </c>
      <c r="K4772" s="6" t="s">
        <v>4334</v>
      </c>
      <c r="L4772" s="8">
        <v>6</v>
      </c>
      <c r="M4772" s="6" t="s">
        <v>297</v>
      </c>
      <c r="N4772" s="6" t="s">
        <v>4335</v>
      </c>
      <c r="R4772" s="6" t="str">
        <f t="shared" si="74"/>
        <v>38385Xã Nam Xuân23</v>
      </c>
    </row>
    <row r="4773" spans="1:18">
      <c r="A4773" s="6">
        <v>4772</v>
      </c>
      <c r="B4773" s="6">
        <v>38</v>
      </c>
      <c r="C4773" s="6" t="s">
        <v>4332</v>
      </c>
      <c r="D4773" s="6">
        <v>385</v>
      </c>
      <c r="E4773" s="6" t="s">
        <v>4383</v>
      </c>
      <c r="F4773" s="6">
        <v>14917</v>
      </c>
      <c r="G4773" s="6" t="s">
        <v>4392</v>
      </c>
      <c r="H4773" s="6">
        <v>2</v>
      </c>
      <c r="I4773" s="6" t="s">
        <v>297</v>
      </c>
      <c r="J4773" s="6">
        <v>3</v>
      </c>
      <c r="K4773" s="6" t="s">
        <v>4334</v>
      </c>
      <c r="L4773" s="8">
        <v>6</v>
      </c>
      <c r="M4773" s="6" t="s">
        <v>297</v>
      </c>
      <c r="N4773" s="6" t="s">
        <v>4335</v>
      </c>
      <c r="R4773" s="6" t="str">
        <f t="shared" si="74"/>
        <v>38385Xã Nam Động23</v>
      </c>
    </row>
    <row r="4774" spans="1:18">
      <c r="A4774" s="6">
        <v>4773</v>
      </c>
      <c r="B4774" s="6">
        <v>38</v>
      </c>
      <c r="C4774" s="6" t="s">
        <v>4332</v>
      </c>
      <c r="D4774" s="6">
        <v>386</v>
      </c>
      <c r="E4774" s="6" t="s">
        <v>4393</v>
      </c>
      <c r="F4774" s="6">
        <v>14923</v>
      </c>
      <c r="G4774" s="6" t="s">
        <v>4394</v>
      </c>
      <c r="H4774" s="6">
        <v>1</v>
      </c>
      <c r="I4774" s="6" t="s">
        <v>251</v>
      </c>
      <c r="J4774" s="6">
        <v>3</v>
      </c>
      <c r="K4774" s="6" t="s">
        <v>4334</v>
      </c>
      <c r="L4774" s="8">
        <v>5</v>
      </c>
      <c r="M4774" s="6" t="s">
        <v>251</v>
      </c>
      <c r="N4774" s="6" t="s">
        <v>4335</v>
      </c>
      <c r="R4774" s="6" t="str">
        <f t="shared" si="74"/>
        <v>38386Thị trấn Cành Nàng13</v>
      </c>
    </row>
    <row r="4775" spans="1:18">
      <c r="A4775" s="6">
        <v>4774</v>
      </c>
      <c r="B4775" s="6">
        <v>38</v>
      </c>
      <c r="C4775" s="6" t="s">
        <v>4332</v>
      </c>
      <c r="D4775" s="6">
        <v>386</v>
      </c>
      <c r="E4775" s="6" t="s">
        <v>4393</v>
      </c>
      <c r="F4775" s="6">
        <v>14926</v>
      </c>
      <c r="G4775" s="6" t="s">
        <v>4395</v>
      </c>
      <c r="H4775" s="6">
        <v>2</v>
      </c>
      <c r="I4775" s="6" t="s">
        <v>297</v>
      </c>
      <c r="J4775" s="6">
        <v>3</v>
      </c>
      <c r="K4775" s="6" t="s">
        <v>4334</v>
      </c>
      <c r="L4775" s="8">
        <v>6</v>
      </c>
      <c r="M4775" s="6" t="s">
        <v>297</v>
      </c>
      <c r="N4775" s="6" t="s">
        <v>4335</v>
      </c>
      <c r="R4775" s="6" t="str">
        <f t="shared" si="74"/>
        <v>38386Xã Điền Thượng23</v>
      </c>
    </row>
    <row r="4776" spans="1:18">
      <c r="A4776" s="6">
        <v>4775</v>
      </c>
      <c r="B4776" s="6">
        <v>38</v>
      </c>
      <c r="C4776" s="6" t="s">
        <v>4332</v>
      </c>
      <c r="D4776" s="6">
        <v>386</v>
      </c>
      <c r="E4776" s="6" t="s">
        <v>4393</v>
      </c>
      <c r="F4776" s="6">
        <v>14929</v>
      </c>
      <c r="G4776" s="6" t="s">
        <v>4396</v>
      </c>
      <c r="H4776" s="6">
        <v>2</v>
      </c>
      <c r="I4776" s="6" t="s">
        <v>297</v>
      </c>
      <c r="J4776" s="6">
        <v>3</v>
      </c>
      <c r="K4776" s="6" t="s">
        <v>4334</v>
      </c>
      <c r="L4776" s="8">
        <v>6</v>
      </c>
      <c r="M4776" s="6" t="s">
        <v>297</v>
      </c>
      <c r="N4776" s="6" t="s">
        <v>4335</v>
      </c>
      <c r="R4776" s="6" t="str">
        <f t="shared" si="74"/>
        <v>38386Xã Điền Hạ23</v>
      </c>
    </row>
    <row r="4777" spans="1:18">
      <c r="A4777" s="6">
        <v>4776</v>
      </c>
      <c r="B4777" s="6">
        <v>38</v>
      </c>
      <c r="C4777" s="6" t="s">
        <v>4332</v>
      </c>
      <c r="D4777" s="6">
        <v>386</v>
      </c>
      <c r="E4777" s="6" t="s">
        <v>4393</v>
      </c>
      <c r="F4777" s="6">
        <v>14932</v>
      </c>
      <c r="G4777" s="6" t="s">
        <v>4397</v>
      </c>
      <c r="H4777" s="6">
        <v>2</v>
      </c>
      <c r="I4777" s="6" t="s">
        <v>297</v>
      </c>
      <c r="J4777" s="6">
        <v>3</v>
      </c>
      <c r="K4777" s="6" t="s">
        <v>4334</v>
      </c>
      <c r="L4777" s="8">
        <v>6</v>
      </c>
      <c r="M4777" s="6" t="s">
        <v>297</v>
      </c>
      <c r="N4777" s="6" t="s">
        <v>4335</v>
      </c>
      <c r="R4777" s="6" t="str">
        <f t="shared" si="74"/>
        <v>38386Xã Điền Quang23</v>
      </c>
    </row>
    <row r="4778" spans="1:18">
      <c r="A4778" s="6">
        <v>4777</v>
      </c>
      <c r="B4778" s="6">
        <v>38</v>
      </c>
      <c r="C4778" s="6" t="s">
        <v>4332</v>
      </c>
      <c r="D4778" s="6">
        <v>386</v>
      </c>
      <c r="E4778" s="6" t="s">
        <v>4393</v>
      </c>
      <c r="F4778" s="6">
        <v>14935</v>
      </c>
      <c r="G4778" s="6" t="s">
        <v>4398</v>
      </c>
      <c r="H4778" s="6">
        <v>2</v>
      </c>
      <c r="I4778" s="6" t="s">
        <v>297</v>
      </c>
      <c r="J4778" s="6">
        <v>3</v>
      </c>
      <c r="K4778" s="6" t="s">
        <v>4334</v>
      </c>
      <c r="L4778" s="8">
        <v>6</v>
      </c>
      <c r="M4778" s="6" t="s">
        <v>297</v>
      </c>
      <c r="N4778" s="6" t="s">
        <v>4335</v>
      </c>
      <c r="R4778" s="6" t="str">
        <f t="shared" si="74"/>
        <v>38386Xã Điền Trung23</v>
      </c>
    </row>
    <row r="4779" spans="1:18">
      <c r="A4779" s="6">
        <v>4778</v>
      </c>
      <c r="B4779" s="6">
        <v>38</v>
      </c>
      <c r="C4779" s="6" t="s">
        <v>4332</v>
      </c>
      <c r="D4779" s="6">
        <v>386</v>
      </c>
      <c r="E4779" s="6" t="s">
        <v>4393</v>
      </c>
      <c r="F4779" s="6">
        <v>14938</v>
      </c>
      <c r="G4779" s="6" t="s">
        <v>2253</v>
      </c>
      <c r="H4779" s="6">
        <v>2</v>
      </c>
      <c r="I4779" s="6" t="s">
        <v>297</v>
      </c>
      <c r="J4779" s="6">
        <v>3</v>
      </c>
      <c r="K4779" s="6" t="s">
        <v>4334</v>
      </c>
      <c r="L4779" s="8">
        <v>6</v>
      </c>
      <c r="M4779" s="6" t="s">
        <v>297</v>
      </c>
      <c r="N4779" s="6" t="s">
        <v>4335</v>
      </c>
      <c r="R4779" s="6" t="str">
        <f t="shared" si="74"/>
        <v>38386Xã Thành Sơn23</v>
      </c>
    </row>
    <row r="4780" spans="1:18">
      <c r="A4780" s="6">
        <v>4779</v>
      </c>
      <c r="B4780" s="6">
        <v>38</v>
      </c>
      <c r="C4780" s="6" t="s">
        <v>4332</v>
      </c>
      <c r="D4780" s="6">
        <v>386</v>
      </c>
      <c r="E4780" s="6" t="s">
        <v>4393</v>
      </c>
      <c r="F4780" s="6">
        <v>14941</v>
      </c>
      <c r="G4780" s="6" t="s">
        <v>4399</v>
      </c>
      <c r="H4780" s="6">
        <v>2</v>
      </c>
      <c r="I4780" s="6" t="s">
        <v>297</v>
      </c>
      <c r="J4780" s="6">
        <v>3</v>
      </c>
      <c r="K4780" s="6" t="s">
        <v>4334</v>
      </c>
      <c r="L4780" s="8">
        <v>6</v>
      </c>
      <c r="M4780" s="6" t="s">
        <v>297</v>
      </c>
      <c r="N4780" s="6" t="s">
        <v>4335</v>
      </c>
      <c r="R4780" s="6" t="str">
        <f t="shared" si="74"/>
        <v>38386Xã Lương Ngoại23</v>
      </c>
    </row>
    <row r="4781" spans="1:18">
      <c r="A4781" s="6">
        <v>4780</v>
      </c>
      <c r="B4781" s="6">
        <v>38</v>
      </c>
      <c r="C4781" s="6" t="s">
        <v>4332</v>
      </c>
      <c r="D4781" s="6">
        <v>386</v>
      </c>
      <c r="E4781" s="6" t="s">
        <v>4393</v>
      </c>
      <c r="F4781" s="6">
        <v>14944</v>
      </c>
      <c r="G4781" s="6" t="s">
        <v>4400</v>
      </c>
      <c r="H4781" s="6">
        <v>2</v>
      </c>
      <c r="I4781" s="6" t="s">
        <v>297</v>
      </c>
      <c r="J4781" s="6">
        <v>3</v>
      </c>
      <c r="K4781" s="6" t="s">
        <v>4334</v>
      </c>
      <c r="L4781" s="8">
        <v>6</v>
      </c>
      <c r="M4781" s="6" t="s">
        <v>297</v>
      </c>
      <c r="N4781" s="6" t="s">
        <v>4335</v>
      </c>
      <c r="R4781" s="6" t="str">
        <f t="shared" si="74"/>
        <v>38386Xã Ái Thượng23</v>
      </c>
    </row>
    <row r="4782" spans="1:18">
      <c r="A4782" s="6">
        <v>4781</v>
      </c>
      <c r="B4782" s="6">
        <v>38</v>
      </c>
      <c r="C4782" s="6" t="s">
        <v>4332</v>
      </c>
      <c r="D4782" s="6">
        <v>386</v>
      </c>
      <c r="E4782" s="6" t="s">
        <v>4393</v>
      </c>
      <c r="F4782" s="6">
        <v>14947</v>
      </c>
      <c r="G4782" s="6" t="s">
        <v>4401</v>
      </c>
      <c r="H4782" s="6">
        <v>2</v>
      </c>
      <c r="I4782" s="6" t="s">
        <v>297</v>
      </c>
      <c r="J4782" s="6">
        <v>3</v>
      </c>
      <c r="K4782" s="6" t="s">
        <v>4334</v>
      </c>
      <c r="L4782" s="8">
        <v>6</v>
      </c>
      <c r="M4782" s="6" t="s">
        <v>297</v>
      </c>
      <c r="N4782" s="6" t="s">
        <v>4335</v>
      </c>
      <c r="R4782" s="6" t="str">
        <f t="shared" si="74"/>
        <v>38386Xã Lương Nội23</v>
      </c>
    </row>
    <row r="4783" spans="1:18">
      <c r="A4783" s="6">
        <v>4782</v>
      </c>
      <c r="B4783" s="6">
        <v>38</v>
      </c>
      <c r="C4783" s="6" t="s">
        <v>4332</v>
      </c>
      <c r="D4783" s="6">
        <v>386</v>
      </c>
      <c r="E4783" s="6" t="s">
        <v>4393</v>
      </c>
      <c r="F4783" s="6">
        <v>14950</v>
      </c>
      <c r="G4783" s="6" t="s">
        <v>4402</v>
      </c>
      <c r="H4783" s="6">
        <v>2</v>
      </c>
      <c r="I4783" s="6" t="s">
        <v>297</v>
      </c>
      <c r="J4783" s="6">
        <v>3</v>
      </c>
      <c r="K4783" s="6" t="s">
        <v>4334</v>
      </c>
      <c r="L4783" s="8">
        <v>6</v>
      </c>
      <c r="M4783" s="6" t="s">
        <v>297</v>
      </c>
      <c r="N4783" s="6" t="s">
        <v>4335</v>
      </c>
      <c r="R4783" s="6" t="str">
        <f t="shared" si="74"/>
        <v>38386Xã Điền Lư23</v>
      </c>
    </row>
    <row r="4784" spans="1:18">
      <c r="A4784" s="6">
        <v>4783</v>
      </c>
      <c r="B4784" s="6">
        <v>38</v>
      </c>
      <c r="C4784" s="6" t="s">
        <v>4332</v>
      </c>
      <c r="D4784" s="6">
        <v>386</v>
      </c>
      <c r="E4784" s="6" t="s">
        <v>4393</v>
      </c>
      <c r="F4784" s="6">
        <v>14953</v>
      </c>
      <c r="G4784" s="6" t="s">
        <v>4403</v>
      </c>
      <c r="H4784" s="6">
        <v>2</v>
      </c>
      <c r="I4784" s="6" t="s">
        <v>297</v>
      </c>
      <c r="J4784" s="6">
        <v>3</v>
      </c>
      <c r="K4784" s="6" t="s">
        <v>4334</v>
      </c>
      <c r="L4784" s="8">
        <v>6</v>
      </c>
      <c r="M4784" s="6" t="s">
        <v>297</v>
      </c>
      <c r="N4784" s="6" t="s">
        <v>4335</v>
      </c>
      <c r="R4784" s="6" t="str">
        <f t="shared" si="74"/>
        <v>38386Xã Lương Trung23</v>
      </c>
    </row>
    <row r="4785" spans="1:18">
      <c r="A4785" s="6">
        <v>4784</v>
      </c>
      <c r="B4785" s="6">
        <v>38</v>
      </c>
      <c r="C4785" s="6" t="s">
        <v>4332</v>
      </c>
      <c r="D4785" s="6">
        <v>386</v>
      </c>
      <c r="E4785" s="6" t="s">
        <v>4393</v>
      </c>
      <c r="F4785" s="6">
        <v>14956</v>
      </c>
      <c r="G4785" s="6" t="s">
        <v>4404</v>
      </c>
      <c r="H4785" s="6">
        <v>2</v>
      </c>
      <c r="I4785" s="6" t="s">
        <v>297</v>
      </c>
      <c r="J4785" s="6">
        <v>3</v>
      </c>
      <c r="K4785" s="6" t="s">
        <v>4334</v>
      </c>
      <c r="L4785" s="8">
        <v>6</v>
      </c>
      <c r="M4785" s="6" t="s">
        <v>297</v>
      </c>
      <c r="N4785" s="6" t="s">
        <v>4335</v>
      </c>
      <c r="R4785" s="6" t="str">
        <f t="shared" si="74"/>
        <v>38386Xã Lũng Niêm23</v>
      </c>
    </row>
    <row r="4786" spans="1:18">
      <c r="A4786" s="6">
        <v>4785</v>
      </c>
      <c r="B4786" s="6">
        <v>38</v>
      </c>
      <c r="C4786" s="6" t="s">
        <v>4332</v>
      </c>
      <c r="D4786" s="6">
        <v>386</v>
      </c>
      <c r="E4786" s="6" t="s">
        <v>4393</v>
      </c>
      <c r="F4786" s="6">
        <v>14959</v>
      </c>
      <c r="G4786" s="6" t="s">
        <v>4405</v>
      </c>
      <c r="H4786" s="6">
        <v>2</v>
      </c>
      <c r="I4786" s="6" t="s">
        <v>297</v>
      </c>
      <c r="J4786" s="6">
        <v>3</v>
      </c>
      <c r="K4786" s="6" t="s">
        <v>4334</v>
      </c>
      <c r="L4786" s="8">
        <v>6</v>
      </c>
      <c r="M4786" s="6" t="s">
        <v>297</v>
      </c>
      <c r="N4786" s="6" t="s">
        <v>4335</v>
      </c>
      <c r="R4786" s="6" t="str">
        <f t="shared" si="74"/>
        <v>38386Xã Lũng Cao23</v>
      </c>
    </row>
    <row r="4787" spans="1:18">
      <c r="A4787" s="6">
        <v>4786</v>
      </c>
      <c r="B4787" s="6">
        <v>38</v>
      </c>
      <c r="C4787" s="6" t="s">
        <v>4332</v>
      </c>
      <c r="D4787" s="6">
        <v>386</v>
      </c>
      <c r="E4787" s="6" t="s">
        <v>4393</v>
      </c>
      <c r="F4787" s="6">
        <v>14962</v>
      </c>
      <c r="G4787" s="6" t="s">
        <v>4406</v>
      </c>
      <c r="H4787" s="6">
        <v>2</v>
      </c>
      <c r="I4787" s="6" t="s">
        <v>297</v>
      </c>
      <c r="J4787" s="6">
        <v>3</v>
      </c>
      <c r="K4787" s="6" t="s">
        <v>4334</v>
      </c>
      <c r="L4787" s="8">
        <v>6</v>
      </c>
      <c r="M4787" s="6" t="s">
        <v>297</v>
      </c>
      <c r="N4787" s="6" t="s">
        <v>4335</v>
      </c>
      <c r="R4787" s="6" t="str">
        <f t="shared" si="74"/>
        <v>38386Xã Hạ Trung23</v>
      </c>
    </row>
    <row r="4788" spans="1:18">
      <c r="A4788" s="6">
        <v>4787</v>
      </c>
      <c r="B4788" s="6">
        <v>38</v>
      </c>
      <c r="C4788" s="6" t="s">
        <v>4332</v>
      </c>
      <c r="D4788" s="6">
        <v>386</v>
      </c>
      <c r="E4788" s="6" t="s">
        <v>4393</v>
      </c>
      <c r="F4788" s="6">
        <v>14965</v>
      </c>
      <c r="G4788" s="6" t="s">
        <v>2365</v>
      </c>
      <c r="H4788" s="6">
        <v>2</v>
      </c>
      <c r="I4788" s="6" t="s">
        <v>297</v>
      </c>
      <c r="J4788" s="6">
        <v>3</v>
      </c>
      <c r="K4788" s="6" t="s">
        <v>4334</v>
      </c>
      <c r="L4788" s="8">
        <v>6</v>
      </c>
      <c r="M4788" s="6" t="s">
        <v>297</v>
      </c>
      <c r="N4788" s="6" t="s">
        <v>4335</v>
      </c>
      <c r="R4788" s="6" t="str">
        <f t="shared" si="74"/>
        <v>38386Xã Cổ Lũng23</v>
      </c>
    </row>
    <row r="4789" spans="1:18">
      <c r="A4789" s="6">
        <v>4788</v>
      </c>
      <c r="B4789" s="6">
        <v>38</v>
      </c>
      <c r="C4789" s="6" t="s">
        <v>4332</v>
      </c>
      <c r="D4789" s="6">
        <v>386</v>
      </c>
      <c r="E4789" s="6" t="s">
        <v>4393</v>
      </c>
      <c r="F4789" s="6">
        <v>14968</v>
      </c>
      <c r="G4789" s="6" t="s">
        <v>4407</v>
      </c>
      <c r="H4789" s="6">
        <v>2</v>
      </c>
      <c r="I4789" s="6" t="s">
        <v>297</v>
      </c>
      <c r="J4789" s="6">
        <v>3</v>
      </c>
      <c r="K4789" s="6" t="s">
        <v>4334</v>
      </c>
      <c r="L4789" s="8">
        <v>6</v>
      </c>
      <c r="M4789" s="6" t="s">
        <v>297</v>
      </c>
      <c r="N4789" s="6" t="s">
        <v>4335</v>
      </c>
      <c r="R4789" s="6" t="str">
        <f t="shared" si="74"/>
        <v>38386Xã Thành Lâm23</v>
      </c>
    </row>
    <row r="4790" spans="1:18">
      <c r="A4790" s="6">
        <v>4789</v>
      </c>
      <c r="B4790" s="6">
        <v>38</v>
      </c>
      <c r="C4790" s="6" t="s">
        <v>4332</v>
      </c>
      <c r="D4790" s="6">
        <v>386</v>
      </c>
      <c r="E4790" s="6" t="s">
        <v>4393</v>
      </c>
      <c r="F4790" s="6">
        <v>14971</v>
      </c>
      <c r="G4790" s="6" t="s">
        <v>4408</v>
      </c>
      <c r="H4790" s="6">
        <v>2</v>
      </c>
      <c r="I4790" s="6" t="s">
        <v>297</v>
      </c>
      <c r="J4790" s="6">
        <v>3</v>
      </c>
      <c r="K4790" s="6" t="s">
        <v>4334</v>
      </c>
      <c r="L4790" s="8">
        <v>6</v>
      </c>
      <c r="M4790" s="6" t="s">
        <v>297</v>
      </c>
      <c r="N4790" s="6" t="s">
        <v>4335</v>
      </c>
      <c r="R4790" s="6" t="str">
        <f t="shared" si="74"/>
        <v>38386Xã Ban Công23</v>
      </c>
    </row>
    <row r="4791" spans="1:18">
      <c r="A4791" s="6">
        <v>4790</v>
      </c>
      <c r="B4791" s="6">
        <v>38</v>
      </c>
      <c r="C4791" s="6" t="s">
        <v>4332</v>
      </c>
      <c r="D4791" s="6">
        <v>386</v>
      </c>
      <c r="E4791" s="6" t="s">
        <v>4393</v>
      </c>
      <c r="F4791" s="6">
        <v>14974</v>
      </c>
      <c r="G4791" s="6" t="s">
        <v>4409</v>
      </c>
      <c r="H4791" s="6">
        <v>2</v>
      </c>
      <c r="I4791" s="6" t="s">
        <v>297</v>
      </c>
      <c r="J4791" s="6">
        <v>3</v>
      </c>
      <c r="K4791" s="6" t="s">
        <v>4334</v>
      </c>
      <c r="L4791" s="8">
        <v>6</v>
      </c>
      <c r="M4791" s="6" t="s">
        <v>297</v>
      </c>
      <c r="N4791" s="6" t="s">
        <v>4335</v>
      </c>
      <c r="R4791" s="6" t="str">
        <f t="shared" si="74"/>
        <v>38386Xã Kỳ Tân23</v>
      </c>
    </row>
    <row r="4792" spans="1:18">
      <c r="A4792" s="6">
        <v>4791</v>
      </c>
      <c r="B4792" s="6">
        <v>38</v>
      </c>
      <c r="C4792" s="6" t="s">
        <v>4332</v>
      </c>
      <c r="D4792" s="6">
        <v>386</v>
      </c>
      <c r="E4792" s="6" t="s">
        <v>4393</v>
      </c>
      <c r="F4792" s="6">
        <v>14977</v>
      </c>
      <c r="G4792" s="6" t="s">
        <v>4410</v>
      </c>
      <c r="H4792" s="6">
        <v>2</v>
      </c>
      <c r="I4792" s="6" t="s">
        <v>297</v>
      </c>
      <c r="J4792" s="6">
        <v>3</v>
      </c>
      <c r="K4792" s="6" t="s">
        <v>4334</v>
      </c>
      <c r="L4792" s="8">
        <v>6</v>
      </c>
      <c r="M4792" s="6" t="s">
        <v>297</v>
      </c>
      <c r="N4792" s="6" t="s">
        <v>4335</v>
      </c>
      <c r="R4792" s="6" t="str">
        <f t="shared" si="74"/>
        <v>38386Xã Văn Nho23</v>
      </c>
    </row>
    <row r="4793" spans="1:18">
      <c r="A4793" s="6">
        <v>4792</v>
      </c>
      <c r="B4793" s="6">
        <v>38</v>
      </c>
      <c r="C4793" s="6" t="s">
        <v>4332</v>
      </c>
      <c r="D4793" s="6">
        <v>386</v>
      </c>
      <c r="E4793" s="6" t="s">
        <v>4393</v>
      </c>
      <c r="F4793" s="6">
        <v>14980</v>
      </c>
      <c r="G4793" s="6" t="s">
        <v>4411</v>
      </c>
      <c r="H4793" s="6">
        <v>2</v>
      </c>
      <c r="I4793" s="6" t="s">
        <v>297</v>
      </c>
      <c r="J4793" s="6">
        <v>3</v>
      </c>
      <c r="K4793" s="6" t="s">
        <v>4334</v>
      </c>
      <c r="L4793" s="8">
        <v>6</v>
      </c>
      <c r="M4793" s="6" t="s">
        <v>297</v>
      </c>
      <c r="N4793" s="6" t="s">
        <v>4335</v>
      </c>
      <c r="R4793" s="6" t="str">
        <f t="shared" si="74"/>
        <v>38386Xã Thiết Ống23</v>
      </c>
    </row>
    <row r="4794" spans="1:18">
      <c r="A4794" s="6">
        <v>4793</v>
      </c>
      <c r="B4794" s="6">
        <v>38</v>
      </c>
      <c r="C4794" s="6" t="s">
        <v>4332</v>
      </c>
      <c r="D4794" s="6">
        <v>386</v>
      </c>
      <c r="E4794" s="6" t="s">
        <v>4393</v>
      </c>
      <c r="F4794" s="6">
        <v>14986</v>
      </c>
      <c r="G4794" s="6" t="s">
        <v>4412</v>
      </c>
      <c r="H4794" s="6">
        <v>2</v>
      </c>
      <c r="I4794" s="6" t="s">
        <v>297</v>
      </c>
      <c r="J4794" s="6">
        <v>3</v>
      </c>
      <c r="K4794" s="6" t="s">
        <v>4334</v>
      </c>
      <c r="L4794" s="8">
        <v>6</v>
      </c>
      <c r="M4794" s="6" t="s">
        <v>297</v>
      </c>
      <c r="N4794" s="6" t="s">
        <v>4335</v>
      </c>
      <c r="R4794" s="6" t="str">
        <f t="shared" si="74"/>
        <v>38386Xã Thiết Kế23</v>
      </c>
    </row>
    <row r="4795" spans="1:18">
      <c r="A4795" s="6">
        <v>4794</v>
      </c>
      <c r="B4795" s="6">
        <v>38</v>
      </c>
      <c r="C4795" s="6" t="s">
        <v>4332</v>
      </c>
      <c r="D4795" s="6">
        <v>387</v>
      </c>
      <c r="E4795" s="6" t="s">
        <v>4413</v>
      </c>
      <c r="F4795" s="6">
        <v>14995</v>
      </c>
      <c r="G4795" s="6" t="s">
        <v>4414</v>
      </c>
      <c r="H4795" s="6">
        <v>2</v>
      </c>
      <c r="I4795" s="6" t="s">
        <v>297</v>
      </c>
      <c r="J4795" s="6">
        <v>3</v>
      </c>
      <c r="K4795" s="6" t="s">
        <v>4334</v>
      </c>
      <c r="L4795" s="8">
        <v>6</v>
      </c>
      <c r="M4795" s="6" t="s">
        <v>297</v>
      </c>
      <c r="N4795" s="6" t="s">
        <v>4335</v>
      </c>
      <c r="R4795" s="6" t="str">
        <f t="shared" si="74"/>
        <v>38387Xã Trung Xuân23</v>
      </c>
    </row>
    <row r="4796" spans="1:18">
      <c r="A4796" s="6">
        <v>4795</v>
      </c>
      <c r="B4796" s="6">
        <v>38</v>
      </c>
      <c r="C4796" s="6" t="s">
        <v>4332</v>
      </c>
      <c r="D4796" s="6">
        <v>387</v>
      </c>
      <c r="E4796" s="6" t="s">
        <v>4413</v>
      </c>
      <c r="F4796" s="6">
        <v>14998</v>
      </c>
      <c r="G4796" s="6" t="s">
        <v>4415</v>
      </c>
      <c r="H4796" s="6">
        <v>2</v>
      </c>
      <c r="I4796" s="6" t="s">
        <v>297</v>
      </c>
      <c r="J4796" s="6">
        <v>3</v>
      </c>
      <c r="K4796" s="6" t="s">
        <v>4334</v>
      </c>
      <c r="L4796" s="8">
        <v>6</v>
      </c>
      <c r="M4796" s="6" t="s">
        <v>297</v>
      </c>
      <c r="N4796" s="6" t="s">
        <v>4335</v>
      </c>
      <c r="R4796" s="6" t="str">
        <f t="shared" si="74"/>
        <v>38387Xã Trung Thượng23</v>
      </c>
    </row>
    <row r="4797" spans="1:18">
      <c r="A4797" s="6">
        <v>4796</v>
      </c>
      <c r="B4797" s="6">
        <v>38</v>
      </c>
      <c r="C4797" s="6" t="s">
        <v>4332</v>
      </c>
      <c r="D4797" s="6">
        <v>387</v>
      </c>
      <c r="E4797" s="6" t="s">
        <v>4413</v>
      </c>
      <c r="F4797" s="6">
        <v>14999</v>
      </c>
      <c r="G4797" s="6" t="s">
        <v>4416</v>
      </c>
      <c r="H4797" s="6">
        <v>2</v>
      </c>
      <c r="I4797" s="6" t="s">
        <v>297</v>
      </c>
      <c r="J4797" s="6">
        <v>3</v>
      </c>
      <c r="K4797" s="6" t="s">
        <v>4334</v>
      </c>
      <c r="L4797" s="8">
        <v>6</v>
      </c>
      <c r="M4797" s="6" t="s">
        <v>297</v>
      </c>
      <c r="N4797" s="6" t="s">
        <v>4335</v>
      </c>
      <c r="R4797" s="6" t="str">
        <f t="shared" si="74"/>
        <v>38387Xã Trung Tiến23</v>
      </c>
    </row>
    <row r="4798" spans="1:18">
      <c r="A4798" s="6">
        <v>4797</v>
      </c>
      <c r="B4798" s="6">
        <v>38</v>
      </c>
      <c r="C4798" s="6" t="s">
        <v>4332</v>
      </c>
      <c r="D4798" s="6">
        <v>387</v>
      </c>
      <c r="E4798" s="6" t="s">
        <v>4413</v>
      </c>
      <c r="F4798" s="6">
        <v>15001</v>
      </c>
      <c r="G4798" s="6" t="s">
        <v>4417</v>
      </c>
      <c r="H4798" s="6">
        <v>2</v>
      </c>
      <c r="I4798" s="6" t="s">
        <v>297</v>
      </c>
      <c r="J4798" s="6">
        <v>3</v>
      </c>
      <c r="K4798" s="6" t="s">
        <v>4334</v>
      </c>
      <c r="L4798" s="8">
        <v>6</v>
      </c>
      <c r="M4798" s="6" t="s">
        <v>297</v>
      </c>
      <c r="N4798" s="6" t="s">
        <v>4335</v>
      </c>
      <c r="R4798" s="6" t="str">
        <f t="shared" si="74"/>
        <v>38387Xã Trung Hạ23</v>
      </c>
    </row>
    <row r="4799" spans="1:18">
      <c r="A4799" s="6">
        <v>4798</v>
      </c>
      <c r="B4799" s="6">
        <v>38</v>
      </c>
      <c r="C4799" s="6" t="s">
        <v>4332</v>
      </c>
      <c r="D4799" s="6">
        <v>387</v>
      </c>
      <c r="E4799" s="6" t="s">
        <v>4413</v>
      </c>
      <c r="F4799" s="6">
        <v>15004</v>
      </c>
      <c r="G4799" s="6" t="s">
        <v>744</v>
      </c>
      <c r="H4799" s="6">
        <v>2</v>
      </c>
      <c r="I4799" s="6" t="s">
        <v>297</v>
      </c>
      <c r="J4799" s="6">
        <v>3</v>
      </c>
      <c r="K4799" s="6" t="s">
        <v>4334</v>
      </c>
      <c r="L4799" s="8">
        <v>6</v>
      </c>
      <c r="M4799" s="6" t="s">
        <v>297</v>
      </c>
      <c r="N4799" s="6" t="s">
        <v>4335</v>
      </c>
      <c r="R4799" s="6" t="str">
        <f t="shared" si="74"/>
        <v>38387Xã Sơn Hà23</v>
      </c>
    </row>
    <row r="4800" spans="1:18">
      <c r="A4800" s="6">
        <v>4799</v>
      </c>
      <c r="B4800" s="6">
        <v>38</v>
      </c>
      <c r="C4800" s="6" t="s">
        <v>4332</v>
      </c>
      <c r="D4800" s="6">
        <v>387</v>
      </c>
      <c r="E4800" s="6" t="s">
        <v>4413</v>
      </c>
      <c r="F4800" s="6">
        <v>15007</v>
      </c>
      <c r="G4800" s="6" t="s">
        <v>3117</v>
      </c>
      <c r="H4800" s="6">
        <v>2</v>
      </c>
      <c r="I4800" s="6" t="s">
        <v>297</v>
      </c>
      <c r="J4800" s="6">
        <v>3</v>
      </c>
      <c r="K4800" s="6" t="s">
        <v>4334</v>
      </c>
      <c r="L4800" s="8">
        <v>6</v>
      </c>
      <c r="M4800" s="6" t="s">
        <v>297</v>
      </c>
      <c r="N4800" s="6" t="s">
        <v>4335</v>
      </c>
      <c r="R4800" s="6" t="str">
        <f t="shared" si="74"/>
        <v>38387Xã Tam Thanh23</v>
      </c>
    </row>
    <row r="4801" spans="1:18">
      <c r="A4801" s="6">
        <v>4800</v>
      </c>
      <c r="B4801" s="6">
        <v>38</v>
      </c>
      <c r="C4801" s="6" t="s">
        <v>4332</v>
      </c>
      <c r="D4801" s="6">
        <v>387</v>
      </c>
      <c r="E4801" s="6" t="s">
        <v>4413</v>
      </c>
      <c r="F4801" s="6">
        <v>15010</v>
      </c>
      <c r="G4801" s="6" t="s">
        <v>2243</v>
      </c>
      <c r="H4801" s="6">
        <v>2</v>
      </c>
      <c r="I4801" s="6" t="s">
        <v>297</v>
      </c>
      <c r="J4801" s="6">
        <v>3</v>
      </c>
      <c r="K4801" s="6" t="s">
        <v>4334</v>
      </c>
      <c r="L4801" s="8">
        <v>6</v>
      </c>
      <c r="M4801" s="6" t="s">
        <v>297</v>
      </c>
      <c r="N4801" s="6" t="s">
        <v>4335</v>
      </c>
      <c r="R4801" s="6" t="str">
        <f t="shared" si="74"/>
        <v>38387Xã Sơn Thủy23</v>
      </c>
    </row>
    <row r="4802" spans="1:18">
      <c r="A4802" s="6">
        <v>4801</v>
      </c>
      <c r="B4802" s="6">
        <v>38</v>
      </c>
      <c r="C4802" s="6" t="s">
        <v>4332</v>
      </c>
      <c r="D4802" s="6">
        <v>387</v>
      </c>
      <c r="E4802" s="6" t="s">
        <v>4413</v>
      </c>
      <c r="F4802" s="6">
        <v>15013</v>
      </c>
      <c r="G4802" s="6" t="s">
        <v>4418</v>
      </c>
      <c r="H4802" s="6">
        <v>2</v>
      </c>
      <c r="I4802" s="6" t="s">
        <v>297</v>
      </c>
      <c r="J4802" s="6">
        <v>3</v>
      </c>
      <c r="K4802" s="6" t="s">
        <v>4334</v>
      </c>
      <c r="L4802" s="8">
        <v>6</v>
      </c>
      <c r="M4802" s="6" t="s">
        <v>297</v>
      </c>
      <c r="N4802" s="6" t="s">
        <v>4335</v>
      </c>
      <c r="R4802" s="6" t="str">
        <f t="shared" si="74"/>
        <v>38387Xã Na Mèo23</v>
      </c>
    </row>
    <row r="4803" spans="1:18">
      <c r="A4803" s="6">
        <v>4802</v>
      </c>
      <c r="B4803" s="6">
        <v>38</v>
      </c>
      <c r="C4803" s="6" t="s">
        <v>4332</v>
      </c>
      <c r="D4803" s="6">
        <v>387</v>
      </c>
      <c r="E4803" s="6" t="s">
        <v>4413</v>
      </c>
      <c r="F4803" s="6">
        <v>15016</v>
      </c>
      <c r="G4803" s="6" t="s">
        <v>4419</v>
      </c>
      <c r="H4803" s="6">
        <v>1</v>
      </c>
      <c r="I4803" s="6" t="s">
        <v>251</v>
      </c>
      <c r="J4803" s="6">
        <v>3</v>
      </c>
      <c r="K4803" s="6" t="s">
        <v>4334</v>
      </c>
      <c r="L4803" s="8">
        <v>5</v>
      </c>
      <c r="M4803" s="6" t="s">
        <v>251</v>
      </c>
      <c r="N4803" s="6" t="s">
        <v>4335</v>
      </c>
      <c r="R4803" s="6" t="str">
        <f t="shared" ref="R4803:R4866" si="75">CONCATENATE(B4803,D4803,G4803,H4803,J4803)</f>
        <v>38387Thị trấn Sơn Lư13</v>
      </c>
    </row>
    <row r="4804" spans="1:18">
      <c r="A4804" s="6">
        <v>4803</v>
      </c>
      <c r="B4804" s="6">
        <v>38</v>
      </c>
      <c r="C4804" s="6" t="s">
        <v>4332</v>
      </c>
      <c r="D4804" s="6">
        <v>387</v>
      </c>
      <c r="E4804" s="6" t="s">
        <v>4413</v>
      </c>
      <c r="F4804" s="6">
        <v>15019</v>
      </c>
      <c r="G4804" s="6" t="s">
        <v>4420</v>
      </c>
      <c r="H4804" s="6">
        <v>2</v>
      </c>
      <c r="I4804" s="6" t="s">
        <v>297</v>
      </c>
      <c r="J4804" s="6">
        <v>3</v>
      </c>
      <c r="K4804" s="6" t="s">
        <v>4334</v>
      </c>
      <c r="L4804" s="8">
        <v>6</v>
      </c>
      <c r="M4804" s="6" t="s">
        <v>297</v>
      </c>
      <c r="N4804" s="6" t="s">
        <v>4335</v>
      </c>
      <c r="R4804" s="6" t="str">
        <f t="shared" si="75"/>
        <v>38387Xã Tam Lư23</v>
      </c>
    </row>
    <row r="4805" spans="1:18">
      <c r="A4805" s="6">
        <v>4804</v>
      </c>
      <c r="B4805" s="6">
        <v>38</v>
      </c>
      <c r="C4805" s="6" t="s">
        <v>4332</v>
      </c>
      <c r="D4805" s="6">
        <v>387</v>
      </c>
      <c r="E4805" s="6" t="s">
        <v>4413</v>
      </c>
      <c r="F4805" s="6">
        <v>15022</v>
      </c>
      <c r="G4805" s="6" t="s">
        <v>4421</v>
      </c>
      <c r="H4805" s="6">
        <v>2</v>
      </c>
      <c r="I4805" s="6" t="s">
        <v>297</v>
      </c>
      <c r="J4805" s="6">
        <v>3</v>
      </c>
      <c r="K4805" s="6" t="s">
        <v>4334</v>
      </c>
      <c r="L4805" s="8">
        <v>6</v>
      </c>
      <c r="M4805" s="6" t="s">
        <v>297</v>
      </c>
      <c r="N4805" s="6" t="s">
        <v>4335</v>
      </c>
      <c r="R4805" s="6" t="str">
        <f t="shared" si="75"/>
        <v>38387Xã Sơn Điện23</v>
      </c>
    </row>
    <row r="4806" spans="1:18">
      <c r="A4806" s="6">
        <v>4805</v>
      </c>
      <c r="B4806" s="6">
        <v>38</v>
      </c>
      <c r="C4806" s="6" t="s">
        <v>4332</v>
      </c>
      <c r="D4806" s="6">
        <v>387</v>
      </c>
      <c r="E4806" s="6" t="s">
        <v>4413</v>
      </c>
      <c r="F4806" s="6">
        <v>15025</v>
      </c>
      <c r="G4806" s="6" t="s">
        <v>4422</v>
      </c>
      <c r="H4806" s="6">
        <v>2</v>
      </c>
      <c r="I4806" s="6" t="s">
        <v>297</v>
      </c>
      <c r="J4806" s="6">
        <v>3</v>
      </c>
      <c r="K4806" s="6" t="s">
        <v>4334</v>
      </c>
      <c r="L4806" s="8">
        <v>6</v>
      </c>
      <c r="M4806" s="6" t="s">
        <v>297</v>
      </c>
      <c r="N4806" s="6" t="s">
        <v>4335</v>
      </c>
      <c r="R4806" s="6" t="str">
        <f t="shared" si="75"/>
        <v>38387Xã Mường Mìn23</v>
      </c>
    </row>
    <row r="4807" spans="1:18">
      <c r="A4807" s="6">
        <v>4806</v>
      </c>
      <c r="B4807" s="6">
        <v>38</v>
      </c>
      <c r="C4807" s="6" t="s">
        <v>4332</v>
      </c>
      <c r="D4807" s="6">
        <v>388</v>
      </c>
      <c r="E4807" s="6" t="s">
        <v>4423</v>
      </c>
      <c r="F4807" s="6">
        <v>15031</v>
      </c>
      <c r="G4807" s="6" t="s">
        <v>4424</v>
      </c>
      <c r="H4807" s="6">
        <v>2</v>
      </c>
      <c r="I4807" s="6" t="s">
        <v>297</v>
      </c>
      <c r="J4807" s="6">
        <v>3</v>
      </c>
      <c r="K4807" s="6" t="s">
        <v>4334</v>
      </c>
      <c r="L4807" s="8">
        <v>6</v>
      </c>
      <c r="M4807" s="6" t="s">
        <v>297</v>
      </c>
      <c r="N4807" s="6" t="s">
        <v>4335</v>
      </c>
      <c r="R4807" s="6" t="str">
        <f t="shared" si="75"/>
        <v>38388Xã Yên Khương23</v>
      </c>
    </row>
    <row r="4808" spans="1:18">
      <c r="A4808" s="6">
        <v>4807</v>
      </c>
      <c r="B4808" s="6">
        <v>38</v>
      </c>
      <c r="C4808" s="6" t="s">
        <v>4332</v>
      </c>
      <c r="D4808" s="6">
        <v>388</v>
      </c>
      <c r="E4808" s="6" t="s">
        <v>4423</v>
      </c>
      <c r="F4808" s="6">
        <v>15034</v>
      </c>
      <c r="G4808" s="6" t="s">
        <v>2039</v>
      </c>
      <c r="H4808" s="6">
        <v>2</v>
      </c>
      <c r="I4808" s="6" t="s">
        <v>297</v>
      </c>
      <c r="J4808" s="6">
        <v>3</v>
      </c>
      <c r="K4808" s="6" t="s">
        <v>4334</v>
      </c>
      <c r="L4808" s="8">
        <v>6</v>
      </c>
      <c r="M4808" s="6" t="s">
        <v>297</v>
      </c>
      <c r="N4808" s="6" t="s">
        <v>4335</v>
      </c>
      <c r="R4808" s="6" t="str">
        <f t="shared" si="75"/>
        <v>38388Xã Yên Thắng23</v>
      </c>
    </row>
    <row r="4809" spans="1:18">
      <c r="A4809" s="6">
        <v>4808</v>
      </c>
      <c r="B4809" s="6">
        <v>38</v>
      </c>
      <c r="C4809" s="6" t="s">
        <v>4332</v>
      </c>
      <c r="D4809" s="6">
        <v>388</v>
      </c>
      <c r="E4809" s="6" t="s">
        <v>4423</v>
      </c>
      <c r="F4809" s="6">
        <v>15037</v>
      </c>
      <c r="G4809" s="6" t="s">
        <v>4425</v>
      </c>
      <c r="H4809" s="6">
        <v>2</v>
      </c>
      <c r="I4809" s="6" t="s">
        <v>297</v>
      </c>
      <c r="J4809" s="6">
        <v>3</v>
      </c>
      <c r="K4809" s="6" t="s">
        <v>4334</v>
      </c>
      <c r="L4809" s="8">
        <v>6</v>
      </c>
      <c r="M4809" s="6" t="s">
        <v>297</v>
      </c>
      <c r="N4809" s="6" t="s">
        <v>4335</v>
      </c>
      <c r="R4809" s="6" t="str">
        <f t="shared" si="75"/>
        <v>38388Xã Trí Nang23</v>
      </c>
    </row>
    <row r="4810" spans="1:18">
      <c r="A4810" s="6">
        <v>4809</v>
      </c>
      <c r="B4810" s="6">
        <v>38</v>
      </c>
      <c r="C4810" s="6" t="s">
        <v>4332</v>
      </c>
      <c r="D4810" s="6">
        <v>388</v>
      </c>
      <c r="E4810" s="6" t="s">
        <v>4423</v>
      </c>
      <c r="F4810" s="6">
        <v>15040</v>
      </c>
      <c r="G4810" s="6" t="s">
        <v>4178</v>
      </c>
      <c r="H4810" s="6">
        <v>2</v>
      </c>
      <c r="I4810" s="6" t="s">
        <v>297</v>
      </c>
      <c r="J4810" s="6">
        <v>3</v>
      </c>
      <c r="K4810" s="6" t="s">
        <v>4334</v>
      </c>
      <c r="L4810" s="8">
        <v>6</v>
      </c>
      <c r="M4810" s="6" t="s">
        <v>297</v>
      </c>
      <c r="N4810" s="6" t="s">
        <v>4335</v>
      </c>
      <c r="R4810" s="6" t="str">
        <f t="shared" si="75"/>
        <v>38388Xã Giao An23</v>
      </c>
    </row>
    <row r="4811" spans="1:18">
      <c r="A4811" s="6">
        <v>4810</v>
      </c>
      <c r="B4811" s="6">
        <v>38</v>
      </c>
      <c r="C4811" s="6" t="s">
        <v>4332</v>
      </c>
      <c r="D4811" s="6">
        <v>388</v>
      </c>
      <c r="E4811" s="6" t="s">
        <v>4423</v>
      </c>
      <c r="F4811" s="6">
        <v>15043</v>
      </c>
      <c r="G4811" s="6" t="s">
        <v>4172</v>
      </c>
      <c r="H4811" s="6">
        <v>2</v>
      </c>
      <c r="I4811" s="6" t="s">
        <v>297</v>
      </c>
      <c r="J4811" s="6">
        <v>3</v>
      </c>
      <c r="K4811" s="6" t="s">
        <v>4334</v>
      </c>
      <c r="L4811" s="8">
        <v>6</v>
      </c>
      <c r="M4811" s="6" t="s">
        <v>297</v>
      </c>
      <c r="N4811" s="6" t="s">
        <v>4335</v>
      </c>
      <c r="R4811" s="6" t="str">
        <f t="shared" si="75"/>
        <v>38388Xã Giao Thiện23</v>
      </c>
    </row>
    <row r="4812" spans="1:18">
      <c r="A4812" s="6">
        <v>4811</v>
      </c>
      <c r="B4812" s="6">
        <v>38</v>
      </c>
      <c r="C4812" s="6" t="s">
        <v>4332</v>
      </c>
      <c r="D4812" s="6">
        <v>388</v>
      </c>
      <c r="E4812" s="6" t="s">
        <v>4423</v>
      </c>
      <c r="F4812" s="6">
        <v>15046</v>
      </c>
      <c r="G4812" s="6" t="s">
        <v>3721</v>
      </c>
      <c r="H4812" s="6">
        <v>2</v>
      </c>
      <c r="I4812" s="6" t="s">
        <v>297</v>
      </c>
      <c r="J4812" s="6">
        <v>3</v>
      </c>
      <c r="K4812" s="6" t="s">
        <v>4334</v>
      </c>
      <c r="L4812" s="8">
        <v>6</v>
      </c>
      <c r="M4812" s="6" t="s">
        <v>297</v>
      </c>
      <c r="N4812" s="6" t="s">
        <v>4335</v>
      </c>
      <c r="R4812" s="6" t="str">
        <f t="shared" si="75"/>
        <v>38388Xã Tân Phúc23</v>
      </c>
    </row>
    <row r="4813" spans="1:18">
      <c r="A4813" s="6">
        <v>4812</v>
      </c>
      <c r="B4813" s="6">
        <v>38</v>
      </c>
      <c r="C4813" s="6" t="s">
        <v>4332</v>
      </c>
      <c r="D4813" s="6">
        <v>388</v>
      </c>
      <c r="E4813" s="6" t="s">
        <v>4423</v>
      </c>
      <c r="F4813" s="6">
        <v>15049</v>
      </c>
      <c r="G4813" s="6" t="s">
        <v>4426</v>
      </c>
      <c r="H4813" s="6">
        <v>2</v>
      </c>
      <c r="I4813" s="6" t="s">
        <v>297</v>
      </c>
      <c r="J4813" s="6">
        <v>3</v>
      </c>
      <c r="K4813" s="6" t="s">
        <v>4334</v>
      </c>
      <c r="L4813" s="8">
        <v>6</v>
      </c>
      <c r="M4813" s="6" t="s">
        <v>297</v>
      </c>
      <c r="N4813" s="6" t="s">
        <v>4335</v>
      </c>
      <c r="R4813" s="6" t="str">
        <f t="shared" si="75"/>
        <v>38388Xã Tam Văn23</v>
      </c>
    </row>
    <row r="4814" spans="1:18">
      <c r="A4814" s="6">
        <v>4813</v>
      </c>
      <c r="B4814" s="6">
        <v>38</v>
      </c>
      <c r="C4814" s="6" t="s">
        <v>4332</v>
      </c>
      <c r="D4814" s="6">
        <v>388</v>
      </c>
      <c r="E4814" s="6" t="s">
        <v>4423</v>
      </c>
      <c r="F4814" s="6">
        <v>15052</v>
      </c>
      <c r="G4814" s="6" t="s">
        <v>4427</v>
      </c>
      <c r="H4814" s="6">
        <v>2</v>
      </c>
      <c r="I4814" s="6" t="s">
        <v>297</v>
      </c>
      <c r="J4814" s="6">
        <v>3</v>
      </c>
      <c r="K4814" s="6" t="s">
        <v>4334</v>
      </c>
      <c r="L4814" s="8">
        <v>6</v>
      </c>
      <c r="M4814" s="6" t="s">
        <v>297</v>
      </c>
      <c r="N4814" s="6" t="s">
        <v>4335</v>
      </c>
      <c r="R4814" s="6" t="str">
        <f t="shared" si="75"/>
        <v>38388Xã Lâm Phú23</v>
      </c>
    </row>
    <row r="4815" spans="1:18">
      <c r="A4815" s="6">
        <v>4814</v>
      </c>
      <c r="B4815" s="6">
        <v>38</v>
      </c>
      <c r="C4815" s="6" t="s">
        <v>4332</v>
      </c>
      <c r="D4815" s="6">
        <v>388</v>
      </c>
      <c r="E4815" s="6" t="s">
        <v>4423</v>
      </c>
      <c r="F4815" s="6">
        <v>15055</v>
      </c>
      <c r="G4815" s="6" t="s">
        <v>4428</v>
      </c>
      <c r="H4815" s="6">
        <v>1</v>
      </c>
      <c r="I4815" s="6" t="s">
        <v>251</v>
      </c>
      <c r="J4815" s="6">
        <v>3</v>
      </c>
      <c r="K4815" s="6" t="s">
        <v>4334</v>
      </c>
      <c r="L4815" s="8">
        <v>5</v>
      </c>
      <c r="M4815" s="6" t="s">
        <v>251</v>
      </c>
      <c r="N4815" s="6" t="s">
        <v>4335</v>
      </c>
      <c r="R4815" s="6" t="str">
        <f t="shared" si="75"/>
        <v>38388Thị trấn Lang Chánh13</v>
      </c>
    </row>
    <row r="4816" spans="1:18">
      <c r="A4816" s="6">
        <v>4815</v>
      </c>
      <c r="B4816" s="6">
        <v>38</v>
      </c>
      <c r="C4816" s="6" t="s">
        <v>4332</v>
      </c>
      <c r="D4816" s="6">
        <v>388</v>
      </c>
      <c r="E4816" s="6" t="s">
        <v>4423</v>
      </c>
      <c r="F4816" s="6">
        <v>15058</v>
      </c>
      <c r="G4816" s="6" t="s">
        <v>3052</v>
      </c>
      <c r="H4816" s="6">
        <v>2</v>
      </c>
      <c r="I4816" s="6" t="s">
        <v>297</v>
      </c>
      <c r="J4816" s="6">
        <v>3</v>
      </c>
      <c r="K4816" s="6" t="s">
        <v>4334</v>
      </c>
      <c r="L4816" s="8">
        <v>6</v>
      </c>
      <c r="M4816" s="6" t="s">
        <v>297</v>
      </c>
      <c r="N4816" s="6" t="s">
        <v>4335</v>
      </c>
      <c r="R4816" s="6" t="str">
        <f t="shared" si="75"/>
        <v>38388Xã Đồng Lương23</v>
      </c>
    </row>
    <row r="4817" spans="1:18">
      <c r="A4817" s="6">
        <v>4816</v>
      </c>
      <c r="B4817" s="6">
        <v>38</v>
      </c>
      <c r="C4817" s="6" t="s">
        <v>4332</v>
      </c>
      <c r="D4817" s="6">
        <v>389</v>
      </c>
      <c r="E4817" s="6" t="s">
        <v>4429</v>
      </c>
      <c r="F4817" s="6">
        <v>15061</v>
      </c>
      <c r="G4817" s="6" t="s">
        <v>4430</v>
      </c>
      <c r="H4817" s="6">
        <v>1</v>
      </c>
      <c r="I4817" s="6" t="s">
        <v>251</v>
      </c>
      <c r="J4817" s="6">
        <v>3</v>
      </c>
      <c r="K4817" s="6" t="s">
        <v>4334</v>
      </c>
      <c r="L4817" s="8">
        <v>5</v>
      </c>
      <c r="M4817" s="6" t="s">
        <v>251</v>
      </c>
      <c r="N4817" s="6" t="s">
        <v>4335</v>
      </c>
      <c r="R4817" s="6" t="str">
        <f t="shared" si="75"/>
        <v>38389Thị Trấn Ngọc Lặc13</v>
      </c>
    </row>
    <row r="4818" spans="1:18">
      <c r="A4818" s="6">
        <v>4817</v>
      </c>
      <c r="B4818" s="6">
        <v>38</v>
      </c>
      <c r="C4818" s="6" t="s">
        <v>4332</v>
      </c>
      <c r="D4818" s="6">
        <v>389</v>
      </c>
      <c r="E4818" s="6" t="s">
        <v>4429</v>
      </c>
      <c r="F4818" s="6">
        <v>15064</v>
      </c>
      <c r="G4818" s="6" t="s">
        <v>3057</v>
      </c>
      <c r="H4818" s="6">
        <v>2</v>
      </c>
      <c r="I4818" s="6" t="s">
        <v>297</v>
      </c>
      <c r="J4818" s="6">
        <v>3</v>
      </c>
      <c r="K4818" s="6" t="s">
        <v>4334</v>
      </c>
      <c r="L4818" s="8">
        <v>6</v>
      </c>
      <c r="M4818" s="6" t="s">
        <v>297</v>
      </c>
      <c r="N4818" s="6" t="s">
        <v>4335</v>
      </c>
      <c r="R4818" s="6" t="str">
        <f t="shared" si="75"/>
        <v>38389Xã Lam Sơn23</v>
      </c>
    </row>
    <row r="4819" spans="1:18">
      <c r="A4819" s="6">
        <v>4818</v>
      </c>
      <c r="B4819" s="6">
        <v>38</v>
      </c>
      <c r="C4819" s="6" t="s">
        <v>4332</v>
      </c>
      <c r="D4819" s="6">
        <v>389</v>
      </c>
      <c r="E4819" s="6" t="s">
        <v>4429</v>
      </c>
      <c r="F4819" s="6">
        <v>15067</v>
      </c>
      <c r="G4819" s="6" t="s">
        <v>4073</v>
      </c>
      <c r="H4819" s="6">
        <v>2</v>
      </c>
      <c r="I4819" s="6" t="s">
        <v>297</v>
      </c>
      <c r="J4819" s="6">
        <v>3</v>
      </c>
      <c r="K4819" s="6" t="s">
        <v>4334</v>
      </c>
      <c r="L4819" s="8">
        <v>6</v>
      </c>
      <c r="M4819" s="6" t="s">
        <v>297</v>
      </c>
      <c r="N4819" s="6" t="s">
        <v>4335</v>
      </c>
      <c r="R4819" s="6" t="str">
        <f t="shared" si="75"/>
        <v>38389Xã Mỹ Tân23</v>
      </c>
    </row>
    <row r="4820" spans="1:18">
      <c r="A4820" s="6">
        <v>4819</v>
      </c>
      <c r="B4820" s="6">
        <v>38</v>
      </c>
      <c r="C4820" s="6" t="s">
        <v>4332</v>
      </c>
      <c r="D4820" s="6">
        <v>389</v>
      </c>
      <c r="E4820" s="6" t="s">
        <v>4429</v>
      </c>
      <c r="F4820" s="6">
        <v>15070</v>
      </c>
      <c r="G4820" s="6" t="s">
        <v>4431</v>
      </c>
      <c r="H4820" s="6">
        <v>2</v>
      </c>
      <c r="I4820" s="6" t="s">
        <v>297</v>
      </c>
      <c r="J4820" s="6">
        <v>3</v>
      </c>
      <c r="K4820" s="6" t="s">
        <v>4334</v>
      </c>
      <c r="L4820" s="8">
        <v>6</v>
      </c>
      <c r="M4820" s="6" t="s">
        <v>297</v>
      </c>
      <c r="N4820" s="6" t="s">
        <v>4335</v>
      </c>
      <c r="R4820" s="6" t="str">
        <f t="shared" si="75"/>
        <v>38389Xã Thúy Sơn23</v>
      </c>
    </row>
    <row r="4821" spans="1:18">
      <c r="A4821" s="6">
        <v>4820</v>
      </c>
      <c r="B4821" s="6">
        <v>38</v>
      </c>
      <c r="C4821" s="6" t="s">
        <v>4332</v>
      </c>
      <c r="D4821" s="6">
        <v>389</v>
      </c>
      <c r="E4821" s="6" t="s">
        <v>4429</v>
      </c>
      <c r="F4821" s="6">
        <v>15073</v>
      </c>
      <c r="G4821" s="6" t="s">
        <v>4432</v>
      </c>
      <c r="H4821" s="6">
        <v>2</v>
      </c>
      <c r="I4821" s="6" t="s">
        <v>297</v>
      </c>
      <c r="J4821" s="6">
        <v>3</v>
      </c>
      <c r="K4821" s="6" t="s">
        <v>4334</v>
      </c>
      <c r="L4821" s="8">
        <v>6</v>
      </c>
      <c r="M4821" s="6" t="s">
        <v>297</v>
      </c>
      <c r="N4821" s="6" t="s">
        <v>4335</v>
      </c>
      <c r="R4821" s="6" t="str">
        <f t="shared" si="75"/>
        <v>38389Xã Thạch Lập23</v>
      </c>
    </row>
    <row r="4822" spans="1:18">
      <c r="A4822" s="6">
        <v>4821</v>
      </c>
      <c r="B4822" s="6">
        <v>38</v>
      </c>
      <c r="C4822" s="6" t="s">
        <v>4332</v>
      </c>
      <c r="D4822" s="6">
        <v>389</v>
      </c>
      <c r="E4822" s="6" t="s">
        <v>4429</v>
      </c>
      <c r="F4822" s="6">
        <v>15076</v>
      </c>
      <c r="G4822" s="6" t="s">
        <v>4433</v>
      </c>
      <c r="H4822" s="6">
        <v>2</v>
      </c>
      <c r="I4822" s="6" t="s">
        <v>297</v>
      </c>
      <c r="J4822" s="6">
        <v>3</v>
      </c>
      <c r="K4822" s="6" t="s">
        <v>4334</v>
      </c>
      <c r="L4822" s="8">
        <v>6</v>
      </c>
      <c r="M4822" s="6" t="s">
        <v>297</v>
      </c>
      <c r="N4822" s="6" t="s">
        <v>4335</v>
      </c>
      <c r="R4822" s="6" t="str">
        <f t="shared" si="75"/>
        <v>38389Xã Vân Âm23</v>
      </c>
    </row>
    <row r="4823" spans="1:18">
      <c r="A4823" s="6">
        <v>4822</v>
      </c>
      <c r="B4823" s="6">
        <v>38</v>
      </c>
      <c r="C4823" s="6" t="s">
        <v>4332</v>
      </c>
      <c r="D4823" s="6">
        <v>389</v>
      </c>
      <c r="E4823" s="6" t="s">
        <v>4429</v>
      </c>
      <c r="F4823" s="6">
        <v>15079</v>
      </c>
      <c r="G4823" s="6" t="s">
        <v>4434</v>
      </c>
      <c r="H4823" s="6">
        <v>2</v>
      </c>
      <c r="I4823" s="6" t="s">
        <v>297</v>
      </c>
      <c r="J4823" s="6">
        <v>3</v>
      </c>
      <c r="K4823" s="6" t="s">
        <v>4334</v>
      </c>
      <c r="L4823" s="8">
        <v>6</v>
      </c>
      <c r="M4823" s="6" t="s">
        <v>297</v>
      </c>
      <c r="N4823" s="6" t="s">
        <v>4335</v>
      </c>
      <c r="R4823" s="6" t="str">
        <f t="shared" si="75"/>
        <v>38389Xã Cao Ngọc23</v>
      </c>
    </row>
    <row r="4824" spans="1:18">
      <c r="A4824" s="6">
        <v>4823</v>
      </c>
      <c r="B4824" s="6">
        <v>38</v>
      </c>
      <c r="C4824" s="6" t="s">
        <v>4332</v>
      </c>
      <c r="D4824" s="6">
        <v>389</v>
      </c>
      <c r="E4824" s="6" t="s">
        <v>4429</v>
      </c>
      <c r="F4824" s="6">
        <v>15085</v>
      </c>
      <c r="G4824" s="6" t="s">
        <v>741</v>
      </c>
      <c r="H4824" s="6">
        <v>2</v>
      </c>
      <c r="I4824" s="6" t="s">
        <v>297</v>
      </c>
      <c r="J4824" s="6">
        <v>3</v>
      </c>
      <c r="K4824" s="6" t="s">
        <v>4334</v>
      </c>
      <c r="L4824" s="8">
        <v>6</v>
      </c>
      <c r="M4824" s="6" t="s">
        <v>297</v>
      </c>
      <c r="N4824" s="6" t="s">
        <v>4335</v>
      </c>
      <c r="R4824" s="6" t="str">
        <f t="shared" si="75"/>
        <v>38389Xã Quang Trung23</v>
      </c>
    </row>
    <row r="4825" spans="1:18">
      <c r="A4825" s="6">
        <v>4824</v>
      </c>
      <c r="B4825" s="6">
        <v>38</v>
      </c>
      <c r="C4825" s="6" t="s">
        <v>4332</v>
      </c>
      <c r="D4825" s="6">
        <v>389</v>
      </c>
      <c r="E4825" s="6" t="s">
        <v>4429</v>
      </c>
      <c r="F4825" s="6">
        <v>15088</v>
      </c>
      <c r="G4825" s="6" t="s">
        <v>2342</v>
      </c>
      <c r="H4825" s="6">
        <v>2</v>
      </c>
      <c r="I4825" s="6" t="s">
        <v>297</v>
      </c>
      <c r="J4825" s="6">
        <v>3</v>
      </c>
      <c r="K4825" s="6" t="s">
        <v>4334</v>
      </c>
      <c r="L4825" s="8">
        <v>6</v>
      </c>
      <c r="M4825" s="6" t="s">
        <v>297</v>
      </c>
      <c r="N4825" s="6" t="s">
        <v>4335</v>
      </c>
      <c r="R4825" s="6" t="str">
        <f t="shared" si="75"/>
        <v>38389Xã Đồng Thịnh23</v>
      </c>
    </row>
    <row r="4826" spans="1:18">
      <c r="A4826" s="6">
        <v>4825</v>
      </c>
      <c r="B4826" s="6">
        <v>38</v>
      </c>
      <c r="C4826" s="6" t="s">
        <v>4332</v>
      </c>
      <c r="D4826" s="6">
        <v>389</v>
      </c>
      <c r="E4826" s="6" t="s">
        <v>4429</v>
      </c>
      <c r="F4826" s="6">
        <v>15091</v>
      </c>
      <c r="G4826" s="6" t="s">
        <v>3449</v>
      </c>
      <c r="H4826" s="6">
        <v>2</v>
      </c>
      <c r="I4826" s="6" t="s">
        <v>297</v>
      </c>
      <c r="J4826" s="6">
        <v>3</v>
      </c>
      <c r="K4826" s="6" t="s">
        <v>4334</v>
      </c>
      <c r="L4826" s="8">
        <v>6</v>
      </c>
      <c r="M4826" s="6" t="s">
        <v>297</v>
      </c>
      <c r="N4826" s="6" t="s">
        <v>4335</v>
      </c>
      <c r="R4826" s="6" t="str">
        <f t="shared" si="75"/>
        <v>38389Xã Ngọc Liên23</v>
      </c>
    </row>
    <row r="4827" spans="1:18">
      <c r="A4827" s="6">
        <v>4826</v>
      </c>
      <c r="B4827" s="6">
        <v>38</v>
      </c>
      <c r="C4827" s="6" t="s">
        <v>4332</v>
      </c>
      <c r="D4827" s="6">
        <v>389</v>
      </c>
      <c r="E4827" s="6" t="s">
        <v>4429</v>
      </c>
      <c r="F4827" s="6">
        <v>15094</v>
      </c>
      <c r="G4827" s="6" t="s">
        <v>2268</v>
      </c>
      <c r="H4827" s="6">
        <v>2</v>
      </c>
      <c r="I4827" s="6" t="s">
        <v>297</v>
      </c>
      <c r="J4827" s="6">
        <v>3</v>
      </c>
      <c r="K4827" s="6" t="s">
        <v>4334</v>
      </c>
      <c r="L4827" s="8">
        <v>6</v>
      </c>
      <c r="M4827" s="6" t="s">
        <v>297</v>
      </c>
      <c r="N4827" s="6" t="s">
        <v>4335</v>
      </c>
      <c r="R4827" s="6" t="str">
        <f t="shared" si="75"/>
        <v>38389Xã Ngọc Sơn23</v>
      </c>
    </row>
    <row r="4828" spans="1:18">
      <c r="A4828" s="6">
        <v>4827</v>
      </c>
      <c r="B4828" s="6">
        <v>38</v>
      </c>
      <c r="C4828" s="6" t="s">
        <v>4332</v>
      </c>
      <c r="D4828" s="6">
        <v>389</v>
      </c>
      <c r="E4828" s="6" t="s">
        <v>4429</v>
      </c>
      <c r="F4828" s="6">
        <v>15097</v>
      </c>
      <c r="G4828" s="6" t="s">
        <v>4435</v>
      </c>
      <c r="H4828" s="6">
        <v>2</v>
      </c>
      <c r="I4828" s="6" t="s">
        <v>297</v>
      </c>
      <c r="J4828" s="6">
        <v>3</v>
      </c>
      <c r="K4828" s="6" t="s">
        <v>4334</v>
      </c>
      <c r="L4828" s="8">
        <v>6</v>
      </c>
      <c r="M4828" s="6" t="s">
        <v>297</v>
      </c>
      <c r="N4828" s="6" t="s">
        <v>4335</v>
      </c>
      <c r="R4828" s="6" t="str">
        <f t="shared" si="75"/>
        <v>38389Xã Lộc Thịnh23</v>
      </c>
    </row>
    <row r="4829" spans="1:18">
      <c r="A4829" s="6">
        <v>4828</v>
      </c>
      <c r="B4829" s="6">
        <v>38</v>
      </c>
      <c r="C4829" s="6" t="s">
        <v>4332</v>
      </c>
      <c r="D4829" s="6">
        <v>389</v>
      </c>
      <c r="E4829" s="6" t="s">
        <v>4429</v>
      </c>
      <c r="F4829" s="6">
        <v>15100</v>
      </c>
      <c r="G4829" s="6" t="s">
        <v>4436</v>
      </c>
      <c r="H4829" s="6">
        <v>2</v>
      </c>
      <c r="I4829" s="6" t="s">
        <v>297</v>
      </c>
      <c r="J4829" s="6">
        <v>3</v>
      </c>
      <c r="K4829" s="6" t="s">
        <v>4334</v>
      </c>
      <c r="L4829" s="8">
        <v>6</v>
      </c>
      <c r="M4829" s="6" t="s">
        <v>297</v>
      </c>
      <c r="N4829" s="6" t="s">
        <v>4335</v>
      </c>
      <c r="R4829" s="6" t="str">
        <f t="shared" si="75"/>
        <v>38389Xã Cao Thịnh23</v>
      </c>
    </row>
    <row r="4830" spans="1:18">
      <c r="A4830" s="6">
        <v>4829</v>
      </c>
      <c r="B4830" s="6">
        <v>38</v>
      </c>
      <c r="C4830" s="6" t="s">
        <v>4332</v>
      </c>
      <c r="D4830" s="6">
        <v>389</v>
      </c>
      <c r="E4830" s="6" t="s">
        <v>4429</v>
      </c>
      <c r="F4830" s="6">
        <v>15103</v>
      </c>
      <c r="G4830" s="6" t="s">
        <v>4437</v>
      </c>
      <c r="H4830" s="6">
        <v>2</v>
      </c>
      <c r="I4830" s="6" t="s">
        <v>297</v>
      </c>
      <c r="J4830" s="6">
        <v>3</v>
      </c>
      <c r="K4830" s="6" t="s">
        <v>4334</v>
      </c>
      <c r="L4830" s="8">
        <v>6</v>
      </c>
      <c r="M4830" s="6" t="s">
        <v>297</v>
      </c>
      <c r="N4830" s="6" t="s">
        <v>4335</v>
      </c>
      <c r="R4830" s="6" t="str">
        <f t="shared" si="75"/>
        <v>38389Xã Ngọc Trung23</v>
      </c>
    </row>
    <row r="4831" spans="1:18">
      <c r="A4831" s="6">
        <v>4830</v>
      </c>
      <c r="B4831" s="6">
        <v>38</v>
      </c>
      <c r="C4831" s="6" t="s">
        <v>4332</v>
      </c>
      <c r="D4831" s="6">
        <v>389</v>
      </c>
      <c r="E4831" s="6" t="s">
        <v>4429</v>
      </c>
      <c r="F4831" s="6">
        <v>15106</v>
      </c>
      <c r="G4831" s="6" t="s">
        <v>4438</v>
      </c>
      <c r="H4831" s="6">
        <v>2</v>
      </c>
      <c r="I4831" s="6" t="s">
        <v>297</v>
      </c>
      <c r="J4831" s="6">
        <v>3</v>
      </c>
      <c r="K4831" s="6" t="s">
        <v>4334</v>
      </c>
      <c r="L4831" s="8">
        <v>6</v>
      </c>
      <c r="M4831" s="6" t="s">
        <v>297</v>
      </c>
      <c r="N4831" s="6" t="s">
        <v>4335</v>
      </c>
      <c r="R4831" s="6" t="str">
        <f t="shared" si="75"/>
        <v>38389Xã Phùng Giáo23</v>
      </c>
    </row>
    <row r="4832" spans="1:18">
      <c r="A4832" s="6">
        <v>4831</v>
      </c>
      <c r="B4832" s="6">
        <v>38</v>
      </c>
      <c r="C4832" s="6" t="s">
        <v>4332</v>
      </c>
      <c r="D4832" s="6">
        <v>389</v>
      </c>
      <c r="E4832" s="6" t="s">
        <v>4429</v>
      </c>
      <c r="F4832" s="6">
        <v>15109</v>
      </c>
      <c r="G4832" s="6" t="s">
        <v>4439</v>
      </c>
      <c r="H4832" s="6">
        <v>2</v>
      </c>
      <c r="I4832" s="6" t="s">
        <v>297</v>
      </c>
      <c r="J4832" s="6">
        <v>3</v>
      </c>
      <c r="K4832" s="6" t="s">
        <v>4334</v>
      </c>
      <c r="L4832" s="8">
        <v>6</v>
      </c>
      <c r="M4832" s="6" t="s">
        <v>297</v>
      </c>
      <c r="N4832" s="6" t="s">
        <v>4335</v>
      </c>
      <c r="R4832" s="6" t="str">
        <f t="shared" si="75"/>
        <v>38389Xã Phùng Minh23</v>
      </c>
    </row>
    <row r="4833" spans="1:18">
      <c r="A4833" s="6">
        <v>4832</v>
      </c>
      <c r="B4833" s="6">
        <v>38</v>
      </c>
      <c r="C4833" s="6" t="s">
        <v>4332</v>
      </c>
      <c r="D4833" s="6">
        <v>389</v>
      </c>
      <c r="E4833" s="6" t="s">
        <v>4429</v>
      </c>
      <c r="F4833" s="6">
        <v>15112</v>
      </c>
      <c r="G4833" s="6" t="s">
        <v>1315</v>
      </c>
      <c r="H4833" s="6">
        <v>2</v>
      </c>
      <c r="I4833" s="6" t="s">
        <v>297</v>
      </c>
      <c r="J4833" s="6">
        <v>3</v>
      </c>
      <c r="K4833" s="6" t="s">
        <v>4334</v>
      </c>
      <c r="L4833" s="8">
        <v>6</v>
      </c>
      <c r="M4833" s="6" t="s">
        <v>297</v>
      </c>
      <c r="N4833" s="6" t="s">
        <v>4335</v>
      </c>
      <c r="R4833" s="6" t="str">
        <f t="shared" si="75"/>
        <v>38389Xã Phúc Thịnh23</v>
      </c>
    </row>
    <row r="4834" spans="1:18">
      <c r="A4834" s="6">
        <v>4833</v>
      </c>
      <c r="B4834" s="6">
        <v>38</v>
      </c>
      <c r="C4834" s="6" t="s">
        <v>4332</v>
      </c>
      <c r="D4834" s="6">
        <v>389</v>
      </c>
      <c r="E4834" s="6" t="s">
        <v>4429</v>
      </c>
      <c r="F4834" s="6">
        <v>15115</v>
      </c>
      <c r="G4834" s="6" t="s">
        <v>4440</v>
      </c>
      <c r="H4834" s="6">
        <v>2</v>
      </c>
      <c r="I4834" s="6" t="s">
        <v>297</v>
      </c>
      <c r="J4834" s="6">
        <v>3</v>
      </c>
      <c r="K4834" s="6" t="s">
        <v>4334</v>
      </c>
      <c r="L4834" s="8">
        <v>6</v>
      </c>
      <c r="M4834" s="6" t="s">
        <v>297</v>
      </c>
      <c r="N4834" s="6" t="s">
        <v>4335</v>
      </c>
      <c r="R4834" s="6" t="str">
        <f t="shared" si="75"/>
        <v>38389Xã Nguyệt Ấn23</v>
      </c>
    </row>
    <row r="4835" spans="1:18">
      <c r="A4835" s="6">
        <v>4834</v>
      </c>
      <c r="B4835" s="6">
        <v>38</v>
      </c>
      <c r="C4835" s="6" t="s">
        <v>4332</v>
      </c>
      <c r="D4835" s="6">
        <v>389</v>
      </c>
      <c r="E4835" s="6" t="s">
        <v>4429</v>
      </c>
      <c r="F4835" s="6">
        <v>15118</v>
      </c>
      <c r="G4835" s="6" t="s">
        <v>4441</v>
      </c>
      <c r="H4835" s="6">
        <v>2</v>
      </c>
      <c r="I4835" s="6" t="s">
        <v>297</v>
      </c>
      <c r="J4835" s="6">
        <v>3</v>
      </c>
      <c r="K4835" s="6" t="s">
        <v>4334</v>
      </c>
      <c r="L4835" s="8">
        <v>6</v>
      </c>
      <c r="M4835" s="6" t="s">
        <v>297</v>
      </c>
      <c r="N4835" s="6" t="s">
        <v>4335</v>
      </c>
      <c r="R4835" s="6" t="str">
        <f t="shared" si="75"/>
        <v>38389Xã Kiên Thọ23</v>
      </c>
    </row>
    <row r="4836" spans="1:18">
      <c r="A4836" s="6">
        <v>4835</v>
      </c>
      <c r="B4836" s="6">
        <v>38</v>
      </c>
      <c r="C4836" s="6" t="s">
        <v>4332</v>
      </c>
      <c r="D4836" s="6">
        <v>389</v>
      </c>
      <c r="E4836" s="6" t="s">
        <v>4429</v>
      </c>
      <c r="F4836" s="6">
        <v>15121</v>
      </c>
      <c r="G4836" s="6" t="s">
        <v>2044</v>
      </c>
      <c r="H4836" s="6">
        <v>2</v>
      </c>
      <c r="I4836" s="6" t="s">
        <v>297</v>
      </c>
      <c r="J4836" s="6">
        <v>3</v>
      </c>
      <c r="K4836" s="6" t="s">
        <v>4334</v>
      </c>
      <c r="L4836" s="8">
        <v>6</v>
      </c>
      <c r="M4836" s="6" t="s">
        <v>297</v>
      </c>
      <c r="N4836" s="6" t="s">
        <v>4335</v>
      </c>
      <c r="R4836" s="6" t="str">
        <f t="shared" si="75"/>
        <v>38389Xã Minh Tiến23</v>
      </c>
    </row>
    <row r="4837" spans="1:18">
      <c r="A4837" s="6">
        <v>4836</v>
      </c>
      <c r="B4837" s="6">
        <v>38</v>
      </c>
      <c r="C4837" s="6" t="s">
        <v>4332</v>
      </c>
      <c r="D4837" s="6">
        <v>389</v>
      </c>
      <c r="E4837" s="6" t="s">
        <v>4429</v>
      </c>
      <c r="F4837" s="6">
        <v>15124</v>
      </c>
      <c r="G4837" s="6" t="s">
        <v>911</v>
      </c>
      <c r="H4837" s="6">
        <v>2</v>
      </c>
      <c r="I4837" s="6" t="s">
        <v>297</v>
      </c>
      <c r="J4837" s="6">
        <v>3</v>
      </c>
      <c r="K4837" s="6" t="s">
        <v>4334</v>
      </c>
      <c r="L4837" s="8">
        <v>6</v>
      </c>
      <c r="M4837" s="6" t="s">
        <v>297</v>
      </c>
      <c r="N4837" s="6" t="s">
        <v>4335</v>
      </c>
      <c r="R4837" s="6" t="str">
        <f t="shared" si="75"/>
        <v>38389Xã Minh Sơn23</v>
      </c>
    </row>
    <row r="4838" spans="1:18">
      <c r="A4838" s="6">
        <v>4837</v>
      </c>
      <c r="B4838" s="6">
        <v>38</v>
      </c>
      <c r="C4838" s="6" t="s">
        <v>4332</v>
      </c>
      <c r="D4838" s="6">
        <v>390</v>
      </c>
      <c r="E4838" s="6" t="s">
        <v>4442</v>
      </c>
      <c r="F4838" s="6">
        <v>15127</v>
      </c>
      <c r="G4838" s="6" t="s">
        <v>4443</v>
      </c>
      <c r="H4838" s="6">
        <v>1</v>
      </c>
      <c r="I4838" s="6" t="s">
        <v>251</v>
      </c>
      <c r="J4838" s="6">
        <v>3</v>
      </c>
      <c r="K4838" s="6" t="s">
        <v>4334</v>
      </c>
      <c r="L4838" s="8">
        <v>5</v>
      </c>
      <c r="M4838" s="6" t="s">
        <v>251</v>
      </c>
      <c r="N4838" s="6" t="s">
        <v>4335</v>
      </c>
      <c r="R4838" s="6" t="str">
        <f t="shared" si="75"/>
        <v>38390Thị trấn Phong Sơn13</v>
      </c>
    </row>
    <row r="4839" spans="1:18">
      <c r="A4839" s="6">
        <v>4838</v>
      </c>
      <c r="B4839" s="6">
        <v>38</v>
      </c>
      <c r="C4839" s="6" t="s">
        <v>4332</v>
      </c>
      <c r="D4839" s="6">
        <v>390</v>
      </c>
      <c r="E4839" s="6" t="s">
        <v>4442</v>
      </c>
      <c r="F4839" s="6">
        <v>15133</v>
      </c>
      <c r="G4839" s="6" t="s">
        <v>4444</v>
      </c>
      <c r="H4839" s="6">
        <v>2</v>
      </c>
      <c r="I4839" s="6" t="s">
        <v>297</v>
      </c>
      <c r="J4839" s="6">
        <v>3</v>
      </c>
      <c r="K4839" s="6" t="s">
        <v>4334</v>
      </c>
      <c r="L4839" s="8">
        <v>6</v>
      </c>
      <c r="M4839" s="6" t="s">
        <v>297</v>
      </c>
      <c r="N4839" s="6" t="s">
        <v>4335</v>
      </c>
      <c r="R4839" s="6" t="str">
        <f t="shared" si="75"/>
        <v>38390Xã Cẩm Thành23</v>
      </c>
    </row>
    <row r="4840" spans="1:18">
      <c r="A4840" s="6">
        <v>4839</v>
      </c>
      <c r="B4840" s="6">
        <v>38</v>
      </c>
      <c r="C4840" s="6" t="s">
        <v>4332</v>
      </c>
      <c r="D4840" s="6">
        <v>390</v>
      </c>
      <c r="E4840" s="6" t="s">
        <v>4442</v>
      </c>
      <c r="F4840" s="6">
        <v>15136</v>
      </c>
      <c r="G4840" s="6" t="s">
        <v>4445</v>
      </c>
      <c r="H4840" s="6">
        <v>2</v>
      </c>
      <c r="I4840" s="6" t="s">
        <v>297</v>
      </c>
      <c r="J4840" s="6">
        <v>3</v>
      </c>
      <c r="K4840" s="6" t="s">
        <v>4334</v>
      </c>
      <c r="L4840" s="8">
        <v>6</v>
      </c>
      <c r="M4840" s="6" t="s">
        <v>297</v>
      </c>
      <c r="N4840" s="6" t="s">
        <v>4335</v>
      </c>
      <c r="R4840" s="6" t="str">
        <f t="shared" si="75"/>
        <v>38390Xã Cẩm Quý23</v>
      </c>
    </row>
    <row r="4841" spans="1:18">
      <c r="A4841" s="6">
        <v>4840</v>
      </c>
      <c r="B4841" s="6">
        <v>38</v>
      </c>
      <c r="C4841" s="6" t="s">
        <v>4332</v>
      </c>
      <c r="D4841" s="6">
        <v>390</v>
      </c>
      <c r="E4841" s="6" t="s">
        <v>4442</v>
      </c>
      <c r="F4841" s="6">
        <v>15139</v>
      </c>
      <c r="G4841" s="6" t="s">
        <v>4446</v>
      </c>
      <c r="H4841" s="6">
        <v>2</v>
      </c>
      <c r="I4841" s="6" t="s">
        <v>297</v>
      </c>
      <c r="J4841" s="6">
        <v>3</v>
      </c>
      <c r="K4841" s="6" t="s">
        <v>4334</v>
      </c>
      <c r="L4841" s="8">
        <v>6</v>
      </c>
      <c r="M4841" s="6" t="s">
        <v>297</v>
      </c>
      <c r="N4841" s="6" t="s">
        <v>4335</v>
      </c>
      <c r="R4841" s="6" t="str">
        <f t="shared" si="75"/>
        <v>38390Xã Cẩm Lương23</v>
      </c>
    </row>
    <row r="4842" spans="1:18">
      <c r="A4842" s="6">
        <v>4841</v>
      </c>
      <c r="B4842" s="6">
        <v>38</v>
      </c>
      <c r="C4842" s="6" t="s">
        <v>4332</v>
      </c>
      <c r="D4842" s="6">
        <v>390</v>
      </c>
      <c r="E4842" s="6" t="s">
        <v>4442</v>
      </c>
      <c r="F4842" s="6">
        <v>15142</v>
      </c>
      <c r="G4842" s="6" t="s">
        <v>4447</v>
      </c>
      <c r="H4842" s="6">
        <v>2</v>
      </c>
      <c r="I4842" s="6" t="s">
        <v>297</v>
      </c>
      <c r="J4842" s="6">
        <v>3</v>
      </c>
      <c r="K4842" s="6" t="s">
        <v>4334</v>
      </c>
      <c r="L4842" s="8">
        <v>6</v>
      </c>
      <c r="M4842" s="6" t="s">
        <v>297</v>
      </c>
      <c r="N4842" s="6" t="s">
        <v>4335</v>
      </c>
      <c r="R4842" s="6" t="str">
        <f t="shared" si="75"/>
        <v>38390Xã Cẩm Thạch23</v>
      </c>
    </row>
    <row r="4843" spans="1:18">
      <c r="A4843" s="6">
        <v>4842</v>
      </c>
      <c r="B4843" s="6">
        <v>38</v>
      </c>
      <c r="C4843" s="6" t="s">
        <v>4332</v>
      </c>
      <c r="D4843" s="6">
        <v>390</v>
      </c>
      <c r="E4843" s="6" t="s">
        <v>4442</v>
      </c>
      <c r="F4843" s="6">
        <v>15145</v>
      </c>
      <c r="G4843" s="6" t="s">
        <v>4448</v>
      </c>
      <c r="H4843" s="6">
        <v>2</v>
      </c>
      <c r="I4843" s="6" t="s">
        <v>297</v>
      </c>
      <c r="J4843" s="6">
        <v>3</v>
      </c>
      <c r="K4843" s="6" t="s">
        <v>4334</v>
      </c>
      <c r="L4843" s="8">
        <v>6</v>
      </c>
      <c r="M4843" s="6" t="s">
        <v>297</v>
      </c>
      <c r="N4843" s="6" t="s">
        <v>4335</v>
      </c>
      <c r="R4843" s="6" t="str">
        <f t="shared" si="75"/>
        <v>38390Xã Cẩm Liên23</v>
      </c>
    </row>
    <row r="4844" spans="1:18">
      <c r="A4844" s="6">
        <v>4843</v>
      </c>
      <c r="B4844" s="6">
        <v>38</v>
      </c>
      <c r="C4844" s="6" t="s">
        <v>4332</v>
      </c>
      <c r="D4844" s="6">
        <v>390</v>
      </c>
      <c r="E4844" s="6" t="s">
        <v>4442</v>
      </c>
      <c r="F4844" s="6">
        <v>15148</v>
      </c>
      <c r="G4844" s="6" t="s">
        <v>4449</v>
      </c>
      <c r="H4844" s="6">
        <v>2</v>
      </c>
      <c r="I4844" s="6" t="s">
        <v>297</v>
      </c>
      <c r="J4844" s="6">
        <v>3</v>
      </c>
      <c r="K4844" s="6" t="s">
        <v>4334</v>
      </c>
      <c r="L4844" s="8">
        <v>6</v>
      </c>
      <c r="M4844" s="6" t="s">
        <v>297</v>
      </c>
      <c r="N4844" s="6" t="s">
        <v>4335</v>
      </c>
      <c r="R4844" s="6" t="str">
        <f t="shared" si="75"/>
        <v>38390Xã Cẩm Giang23</v>
      </c>
    </row>
    <row r="4845" spans="1:18">
      <c r="A4845" s="6">
        <v>4844</v>
      </c>
      <c r="B4845" s="6">
        <v>38</v>
      </c>
      <c r="C4845" s="6" t="s">
        <v>4332</v>
      </c>
      <c r="D4845" s="6">
        <v>390</v>
      </c>
      <c r="E4845" s="6" t="s">
        <v>4442</v>
      </c>
      <c r="F4845" s="6">
        <v>15151</v>
      </c>
      <c r="G4845" s="6" t="s">
        <v>4450</v>
      </c>
      <c r="H4845" s="6">
        <v>2</v>
      </c>
      <c r="I4845" s="6" t="s">
        <v>297</v>
      </c>
      <c r="J4845" s="6">
        <v>3</v>
      </c>
      <c r="K4845" s="6" t="s">
        <v>4334</v>
      </c>
      <c r="L4845" s="8">
        <v>6</v>
      </c>
      <c r="M4845" s="6" t="s">
        <v>297</v>
      </c>
      <c r="N4845" s="6" t="s">
        <v>4335</v>
      </c>
      <c r="R4845" s="6" t="str">
        <f t="shared" si="75"/>
        <v>38390Xã Cẩm Bình23</v>
      </c>
    </row>
    <row r="4846" spans="1:18">
      <c r="A4846" s="6">
        <v>4845</v>
      </c>
      <c r="B4846" s="6">
        <v>38</v>
      </c>
      <c r="C4846" s="6" t="s">
        <v>4332</v>
      </c>
      <c r="D4846" s="6">
        <v>390</v>
      </c>
      <c r="E4846" s="6" t="s">
        <v>4442</v>
      </c>
      <c r="F4846" s="6">
        <v>15154</v>
      </c>
      <c r="G4846" s="6" t="s">
        <v>4451</v>
      </c>
      <c r="H4846" s="6">
        <v>2</v>
      </c>
      <c r="I4846" s="6" t="s">
        <v>297</v>
      </c>
      <c r="J4846" s="6">
        <v>3</v>
      </c>
      <c r="K4846" s="6" t="s">
        <v>4334</v>
      </c>
      <c r="L4846" s="8">
        <v>6</v>
      </c>
      <c r="M4846" s="6" t="s">
        <v>297</v>
      </c>
      <c r="N4846" s="6" t="s">
        <v>4335</v>
      </c>
      <c r="R4846" s="6" t="str">
        <f t="shared" si="75"/>
        <v>38390Xã Cẩm Tú23</v>
      </c>
    </row>
    <row r="4847" spans="1:18">
      <c r="A4847" s="6">
        <v>4846</v>
      </c>
      <c r="B4847" s="6">
        <v>38</v>
      </c>
      <c r="C4847" s="6" t="s">
        <v>4332</v>
      </c>
      <c r="D4847" s="6">
        <v>390</v>
      </c>
      <c r="E4847" s="6" t="s">
        <v>4442</v>
      </c>
      <c r="F4847" s="6">
        <v>15160</v>
      </c>
      <c r="G4847" s="6" t="s">
        <v>4452</v>
      </c>
      <c r="H4847" s="6">
        <v>2</v>
      </c>
      <c r="I4847" s="6" t="s">
        <v>297</v>
      </c>
      <c r="J4847" s="6">
        <v>3</v>
      </c>
      <c r="K4847" s="6" t="s">
        <v>4334</v>
      </c>
      <c r="L4847" s="8">
        <v>6</v>
      </c>
      <c r="M4847" s="6" t="s">
        <v>297</v>
      </c>
      <c r="N4847" s="6" t="s">
        <v>4335</v>
      </c>
      <c r="R4847" s="6" t="str">
        <f t="shared" si="75"/>
        <v>38390Xã Cẩm Châu23</v>
      </c>
    </row>
    <row r="4848" spans="1:18">
      <c r="A4848" s="6">
        <v>4847</v>
      </c>
      <c r="B4848" s="6">
        <v>38</v>
      </c>
      <c r="C4848" s="6" t="s">
        <v>4332</v>
      </c>
      <c r="D4848" s="6">
        <v>390</v>
      </c>
      <c r="E4848" s="6" t="s">
        <v>4442</v>
      </c>
      <c r="F4848" s="6">
        <v>15163</v>
      </c>
      <c r="G4848" s="6" t="s">
        <v>4453</v>
      </c>
      <c r="H4848" s="6">
        <v>2</v>
      </c>
      <c r="I4848" s="6" t="s">
        <v>297</v>
      </c>
      <c r="J4848" s="6">
        <v>3</v>
      </c>
      <c r="K4848" s="6" t="s">
        <v>4334</v>
      </c>
      <c r="L4848" s="8">
        <v>6</v>
      </c>
      <c r="M4848" s="6" t="s">
        <v>297</v>
      </c>
      <c r="N4848" s="6" t="s">
        <v>4335</v>
      </c>
      <c r="R4848" s="6" t="str">
        <f t="shared" si="75"/>
        <v>38390Xã Cẩm Tâm23</v>
      </c>
    </row>
    <row r="4849" spans="1:18">
      <c r="A4849" s="6">
        <v>4848</v>
      </c>
      <c r="B4849" s="6">
        <v>38</v>
      </c>
      <c r="C4849" s="6" t="s">
        <v>4332</v>
      </c>
      <c r="D4849" s="6">
        <v>390</v>
      </c>
      <c r="E4849" s="6" t="s">
        <v>4442</v>
      </c>
      <c r="F4849" s="6">
        <v>15169</v>
      </c>
      <c r="G4849" s="6" t="s">
        <v>4454</v>
      </c>
      <c r="H4849" s="6">
        <v>2</v>
      </c>
      <c r="I4849" s="6" t="s">
        <v>297</v>
      </c>
      <c r="J4849" s="6">
        <v>3</v>
      </c>
      <c r="K4849" s="6" t="s">
        <v>4334</v>
      </c>
      <c r="L4849" s="8">
        <v>6</v>
      </c>
      <c r="M4849" s="6" t="s">
        <v>297</v>
      </c>
      <c r="N4849" s="6" t="s">
        <v>4335</v>
      </c>
      <c r="R4849" s="6" t="str">
        <f t="shared" si="75"/>
        <v>38390Xã Cẩm Ngọc23</v>
      </c>
    </row>
    <row r="4850" spans="1:18">
      <c r="A4850" s="6">
        <v>4849</v>
      </c>
      <c r="B4850" s="6">
        <v>38</v>
      </c>
      <c r="C4850" s="6" t="s">
        <v>4332</v>
      </c>
      <c r="D4850" s="6">
        <v>390</v>
      </c>
      <c r="E4850" s="6" t="s">
        <v>4442</v>
      </c>
      <c r="F4850" s="6">
        <v>15172</v>
      </c>
      <c r="G4850" s="6" t="s">
        <v>4455</v>
      </c>
      <c r="H4850" s="6">
        <v>2</v>
      </c>
      <c r="I4850" s="6" t="s">
        <v>297</v>
      </c>
      <c r="J4850" s="6">
        <v>3</v>
      </c>
      <c r="K4850" s="6" t="s">
        <v>4334</v>
      </c>
      <c r="L4850" s="8">
        <v>6</v>
      </c>
      <c r="M4850" s="6" t="s">
        <v>297</v>
      </c>
      <c r="N4850" s="6" t="s">
        <v>4335</v>
      </c>
      <c r="R4850" s="6" t="str">
        <f t="shared" si="75"/>
        <v>38390Xã Cẩm Long23</v>
      </c>
    </row>
    <row r="4851" spans="1:18">
      <c r="A4851" s="6">
        <v>4850</v>
      </c>
      <c r="B4851" s="6">
        <v>38</v>
      </c>
      <c r="C4851" s="6" t="s">
        <v>4332</v>
      </c>
      <c r="D4851" s="6">
        <v>390</v>
      </c>
      <c r="E4851" s="6" t="s">
        <v>4442</v>
      </c>
      <c r="F4851" s="6">
        <v>15175</v>
      </c>
      <c r="G4851" s="6" t="s">
        <v>628</v>
      </c>
      <c r="H4851" s="6">
        <v>2</v>
      </c>
      <c r="I4851" s="6" t="s">
        <v>297</v>
      </c>
      <c r="J4851" s="6">
        <v>3</v>
      </c>
      <c r="K4851" s="6" t="s">
        <v>4334</v>
      </c>
      <c r="L4851" s="8">
        <v>6</v>
      </c>
      <c r="M4851" s="6" t="s">
        <v>297</v>
      </c>
      <c r="N4851" s="6" t="s">
        <v>4335</v>
      </c>
      <c r="R4851" s="6" t="str">
        <f t="shared" si="75"/>
        <v>38390Xã Cẩm Yên23</v>
      </c>
    </row>
    <row r="4852" spans="1:18">
      <c r="A4852" s="6">
        <v>4851</v>
      </c>
      <c r="B4852" s="6">
        <v>38</v>
      </c>
      <c r="C4852" s="6" t="s">
        <v>4332</v>
      </c>
      <c r="D4852" s="6">
        <v>390</v>
      </c>
      <c r="E4852" s="6" t="s">
        <v>4442</v>
      </c>
      <c r="F4852" s="6">
        <v>15178</v>
      </c>
      <c r="G4852" s="6" t="s">
        <v>4456</v>
      </c>
      <c r="H4852" s="6">
        <v>2</v>
      </c>
      <c r="I4852" s="6" t="s">
        <v>297</v>
      </c>
      <c r="J4852" s="6">
        <v>3</v>
      </c>
      <c r="K4852" s="6" t="s">
        <v>4334</v>
      </c>
      <c r="L4852" s="8">
        <v>6</v>
      </c>
      <c r="M4852" s="6" t="s">
        <v>297</v>
      </c>
      <c r="N4852" s="6" t="s">
        <v>4335</v>
      </c>
      <c r="R4852" s="6" t="str">
        <f t="shared" si="75"/>
        <v>38390Xã Cẩm Tân23</v>
      </c>
    </row>
    <row r="4853" spans="1:18">
      <c r="A4853" s="6">
        <v>4852</v>
      </c>
      <c r="B4853" s="6">
        <v>38</v>
      </c>
      <c r="C4853" s="6" t="s">
        <v>4332</v>
      </c>
      <c r="D4853" s="6">
        <v>390</v>
      </c>
      <c r="E4853" s="6" t="s">
        <v>4442</v>
      </c>
      <c r="F4853" s="6">
        <v>15181</v>
      </c>
      <c r="G4853" s="6" t="s">
        <v>4457</v>
      </c>
      <c r="H4853" s="6">
        <v>2</v>
      </c>
      <c r="I4853" s="6" t="s">
        <v>297</v>
      </c>
      <c r="J4853" s="6">
        <v>3</v>
      </c>
      <c r="K4853" s="6" t="s">
        <v>4334</v>
      </c>
      <c r="L4853" s="8">
        <v>6</v>
      </c>
      <c r="M4853" s="6" t="s">
        <v>297</v>
      </c>
      <c r="N4853" s="6" t="s">
        <v>4335</v>
      </c>
      <c r="R4853" s="6" t="str">
        <f t="shared" si="75"/>
        <v>38390Xã Cẩm Phú23</v>
      </c>
    </row>
    <row r="4854" spans="1:18">
      <c r="A4854" s="6">
        <v>4853</v>
      </c>
      <c r="B4854" s="6">
        <v>38</v>
      </c>
      <c r="C4854" s="6" t="s">
        <v>4332</v>
      </c>
      <c r="D4854" s="6">
        <v>390</v>
      </c>
      <c r="E4854" s="6" t="s">
        <v>4442</v>
      </c>
      <c r="F4854" s="6">
        <v>15184</v>
      </c>
      <c r="G4854" s="6" t="s">
        <v>4458</v>
      </c>
      <c r="H4854" s="6">
        <v>2</v>
      </c>
      <c r="I4854" s="6" t="s">
        <v>297</v>
      </c>
      <c r="J4854" s="6">
        <v>3</v>
      </c>
      <c r="K4854" s="6" t="s">
        <v>4334</v>
      </c>
      <c r="L4854" s="8">
        <v>6</v>
      </c>
      <c r="M4854" s="6" t="s">
        <v>297</v>
      </c>
      <c r="N4854" s="6" t="s">
        <v>4335</v>
      </c>
      <c r="R4854" s="6" t="str">
        <f t="shared" si="75"/>
        <v>38390Xã Cẩm Vân23</v>
      </c>
    </row>
    <row r="4855" spans="1:18">
      <c r="A4855" s="6">
        <v>4854</v>
      </c>
      <c r="B4855" s="6">
        <v>38</v>
      </c>
      <c r="C4855" s="6" t="s">
        <v>4332</v>
      </c>
      <c r="D4855" s="6">
        <v>391</v>
      </c>
      <c r="E4855" s="6" t="s">
        <v>4459</v>
      </c>
      <c r="F4855" s="6">
        <v>15187</v>
      </c>
      <c r="G4855" s="6" t="s">
        <v>4460</v>
      </c>
      <c r="H4855" s="6">
        <v>1</v>
      </c>
      <c r="I4855" s="6" t="s">
        <v>251</v>
      </c>
      <c r="J4855" s="6">
        <v>3</v>
      </c>
      <c r="K4855" s="6" t="s">
        <v>4334</v>
      </c>
      <c r="L4855" s="8">
        <v>5</v>
      </c>
      <c r="M4855" s="6" t="s">
        <v>251</v>
      </c>
      <c r="N4855" s="6" t="s">
        <v>4335</v>
      </c>
      <c r="R4855" s="6" t="str">
        <f t="shared" si="75"/>
        <v>38391Thị trấn Kim Tân13</v>
      </c>
    </row>
    <row r="4856" spans="1:18">
      <c r="A4856" s="6">
        <v>4855</v>
      </c>
      <c r="B4856" s="6">
        <v>38</v>
      </c>
      <c r="C4856" s="6" t="s">
        <v>4332</v>
      </c>
      <c r="D4856" s="6">
        <v>391</v>
      </c>
      <c r="E4856" s="6" t="s">
        <v>4459</v>
      </c>
      <c r="F4856" s="6">
        <v>15190</v>
      </c>
      <c r="G4856" s="6" t="s">
        <v>4461</v>
      </c>
      <c r="H4856" s="6">
        <v>1</v>
      </c>
      <c r="I4856" s="6" t="s">
        <v>251</v>
      </c>
      <c r="J4856" s="6">
        <v>3</v>
      </c>
      <c r="K4856" s="6" t="s">
        <v>4334</v>
      </c>
      <c r="L4856" s="8">
        <v>5</v>
      </c>
      <c r="M4856" s="6" t="s">
        <v>251</v>
      </c>
      <c r="N4856" s="6" t="s">
        <v>4335</v>
      </c>
      <c r="R4856" s="6" t="str">
        <f t="shared" si="75"/>
        <v>38391Thị trấn Vân Du13</v>
      </c>
    </row>
    <row r="4857" spans="1:18">
      <c r="A4857" s="6">
        <v>4856</v>
      </c>
      <c r="B4857" s="6">
        <v>38</v>
      </c>
      <c r="C4857" s="6" t="s">
        <v>4332</v>
      </c>
      <c r="D4857" s="6">
        <v>391</v>
      </c>
      <c r="E4857" s="6" t="s">
        <v>4459</v>
      </c>
      <c r="F4857" s="6">
        <v>15196</v>
      </c>
      <c r="G4857" s="6" t="s">
        <v>1021</v>
      </c>
      <c r="H4857" s="6">
        <v>2</v>
      </c>
      <c r="I4857" s="6" t="s">
        <v>297</v>
      </c>
      <c r="J4857" s="6">
        <v>3</v>
      </c>
      <c r="K4857" s="6" t="s">
        <v>4334</v>
      </c>
      <c r="L4857" s="8">
        <v>6</v>
      </c>
      <c r="M4857" s="6" t="s">
        <v>297</v>
      </c>
      <c r="N4857" s="6" t="s">
        <v>4335</v>
      </c>
      <c r="R4857" s="6" t="str">
        <f t="shared" si="75"/>
        <v>38391Xã Thạch Lâm23</v>
      </c>
    </row>
    <row r="4858" spans="1:18">
      <c r="A4858" s="6">
        <v>4857</v>
      </c>
      <c r="B4858" s="6">
        <v>38</v>
      </c>
      <c r="C4858" s="6" t="s">
        <v>4332</v>
      </c>
      <c r="D4858" s="6">
        <v>391</v>
      </c>
      <c r="E4858" s="6" t="s">
        <v>4459</v>
      </c>
      <c r="F4858" s="6">
        <v>15199</v>
      </c>
      <c r="G4858" s="6" t="s">
        <v>4462</v>
      </c>
      <c r="H4858" s="6">
        <v>2</v>
      </c>
      <c r="I4858" s="6" t="s">
        <v>297</v>
      </c>
      <c r="J4858" s="6">
        <v>3</v>
      </c>
      <c r="K4858" s="6" t="s">
        <v>4334</v>
      </c>
      <c r="L4858" s="8">
        <v>6</v>
      </c>
      <c r="M4858" s="6" t="s">
        <v>297</v>
      </c>
      <c r="N4858" s="6" t="s">
        <v>4335</v>
      </c>
      <c r="R4858" s="6" t="str">
        <f t="shared" si="75"/>
        <v>38391Xã Thạch Quảng23</v>
      </c>
    </row>
    <row r="4859" spans="1:18">
      <c r="A4859" s="6">
        <v>4858</v>
      </c>
      <c r="B4859" s="6">
        <v>38</v>
      </c>
      <c r="C4859" s="6" t="s">
        <v>4332</v>
      </c>
      <c r="D4859" s="6">
        <v>391</v>
      </c>
      <c r="E4859" s="6" t="s">
        <v>4459</v>
      </c>
      <c r="F4859" s="6">
        <v>15202</v>
      </c>
      <c r="G4859" s="6" t="s">
        <v>4463</v>
      </c>
      <c r="H4859" s="6">
        <v>2</v>
      </c>
      <c r="I4859" s="6" t="s">
        <v>297</v>
      </c>
      <c r="J4859" s="6">
        <v>3</v>
      </c>
      <c r="K4859" s="6" t="s">
        <v>4334</v>
      </c>
      <c r="L4859" s="8">
        <v>6</v>
      </c>
      <c r="M4859" s="6" t="s">
        <v>297</v>
      </c>
      <c r="N4859" s="6" t="s">
        <v>4335</v>
      </c>
      <c r="R4859" s="6" t="str">
        <f t="shared" si="75"/>
        <v>38391Xã Thạch Tượng23</v>
      </c>
    </row>
    <row r="4860" spans="1:18">
      <c r="A4860" s="6">
        <v>4859</v>
      </c>
      <c r="B4860" s="6">
        <v>38</v>
      </c>
      <c r="C4860" s="6" t="s">
        <v>4332</v>
      </c>
      <c r="D4860" s="6">
        <v>391</v>
      </c>
      <c r="E4860" s="6" t="s">
        <v>4459</v>
      </c>
      <c r="F4860" s="6">
        <v>15205</v>
      </c>
      <c r="G4860" s="6" t="s">
        <v>4464</v>
      </c>
      <c r="H4860" s="6">
        <v>2</v>
      </c>
      <c r="I4860" s="6" t="s">
        <v>297</v>
      </c>
      <c r="J4860" s="6">
        <v>3</v>
      </c>
      <c r="K4860" s="6" t="s">
        <v>4334</v>
      </c>
      <c r="L4860" s="8">
        <v>6</v>
      </c>
      <c r="M4860" s="6" t="s">
        <v>297</v>
      </c>
      <c r="N4860" s="6" t="s">
        <v>4335</v>
      </c>
      <c r="R4860" s="6" t="str">
        <f t="shared" si="75"/>
        <v>38391Xã Thạch Cẩm23</v>
      </c>
    </row>
    <row r="4861" spans="1:18">
      <c r="A4861" s="6">
        <v>4860</v>
      </c>
      <c r="B4861" s="6">
        <v>38</v>
      </c>
      <c r="C4861" s="6" t="s">
        <v>4332</v>
      </c>
      <c r="D4861" s="6">
        <v>391</v>
      </c>
      <c r="E4861" s="6" t="s">
        <v>4459</v>
      </c>
      <c r="F4861" s="6">
        <v>15208</v>
      </c>
      <c r="G4861" s="6" t="s">
        <v>3069</v>
      </c>
      <c r="H4861" s="6">
        <v>2</v>
      </c>
      <c r="I4861" s="6" t="s">
        <v>297</v>
      </c>
      <c r="J4861" s="6">
        <v>3</v>
      </c>
      <c r="K4861" s="6" t="s">
        <v>4334</v>
      </c>
      <c r="L4861" s="8">
        <v>6</v>
      </c>
      <c r="M4861" s="6" t="s">
        <v>297</v>
      </c>
      <c r="N4861" s="6" t="s">
        <v>4335</v>
      </c>
      <c r="R4861" s="6" t="str">
        <f t="shared" si="75"/>
        <v>38391Xã Thạch Sơn23</v>
      </c>
    </row>
    <row r="4862" spans="1:18">
      <c r="A4862" s="6">
        <v>4861</v>
      </c>
      <c r="B4862" s="6">
        <v>38</v>
      </c>
      <c r="C4862" s="6" t="s">
        <v>4332</v>
      </c>
      <c r="D4862" s="6">
        <v>391</v>
      </c>
      <c r="E4862" s="6" t="s">
        <v>4459</v>
      </c>
      <c r="F4862" s="6">
        <v>15211</v>
      </c>
      <c r="G4862" s="6" t="s">
        <v>4244</v>
      </c>
      <c r="H4862" s="6">
        <v>2</v>
      </c>
      <c r="I4862" s="6" t="s">
        <v>297</v>
      </c>
      <c r="J4862" s="6">
        <v>3</v>
      </c>
      <c r="K4862" s="6" t="s">
        <v>4334</v>
      </c>
      <c r="L4862" s="8">
        <v>6</v>
      </c>
      <c r="M4862" s="6" t="s">
        <v>297</v>
      </c>
      <c r="N4862" s="6" t="s">
        <v>4335</v>
      </c>
      <c r="R4862" s="6" t="str">
        <f t="shared" si="75"/>
        <v>38391Xã Thạch Bình23</v>
      </c>
    </row>
    <row r="4863" spans="1:18">
      <c r="A4863" s="6">
        <v>4862</v>
      </c>
      <c r="B4863" s="6">
        <v>38</v>
      </c>
      <c r="C4863" s="6" t="s">
        <v>4332</v>
      </c>
      <c r="D4863" s="6">
        <v>391</v>
      </c>
      <c r="E4863" s="6" t="s">
        <v>4459</v>
      </c>
      <c r="F4863" s="6">
        <v>15214</v>
      </c>
      <c r="G4863" s="6" t="s">
        <v>4465</v>
      </c>
      <c r="H4863" s="6">
        <v>2</v>
      </c>
      <c r="I4863" s="6" t="s">
        <v>297</v>
      </c>
      <c r="J4863" s="6">
        <v>3</v>
      </c>
      <c r="K4863" s="6" t="s">
        <v>4334</v>
      </c>
      <c r="L4863" s="8">
        <v>6</v>
      </c>
      <c r="M4863" s="6" t="s">
        <v>297</v>
      </c>
      <c r="N4863" s="6" t="s">
        <v>4335</v>
      </c>
      <c r="R4863" s="6" t="str">
        <f t="shared" si="75"/>
        <v>38391Xã Thạch Định23</v>
      </c>
    </row>
    <row r="4864" spans="1:18">
      <c r="A4864" s="6">
        <v>4863</v>
      </c>
      <c r="B4864" s="6">
        <v>38</v>
      </c>
      <c r="C4864" s="6" t="s">
        <v>4332</v>
      </c>
      <c r="D4864" s="6">
        <v>391</v>
      </c>
      <c r="E4864" s="6" t="s">
        <v>4459</v>
      </c>
      <c r="F4864" s="6">
        <v>15217</v>
      </c>
      <c r="G4864" s="6" t="s">
        <v>3096</v>
      </c>
      <c r="H4864" s="6">
        <v>2</v>
      </c>
      <c r="I4864" s="6" t="s">
        <v>297</v>
      </c>
      <c r="J4864" s="6">
        <v>3</v>
      </c>
      <c r="K4864" s="6" t="s">
        <v>4334</v>
      </c>
      <c r="L4864" s="8">
        <v>6</v>
      </c>
      <c r="M4864" s="6" t="s">
        <v>297</v>
      </c>
      <c r="N4864" s="6" t="s">
        <v>4335</v>
      </c>
      <c r="R4864" s="6" t="str">
        <f t="shared" si="75"/>
        <v>38391Xã Thạch Đồng23</v>
      </c>
    </row>
    <row r="4865" spans="1:18">
      <c r="A4865" s="6">
        <v>4864</v>
      </c>
      <c r="B4865" s="6">
        <v>38</v>
      </c>
      <c r="C4865" s="6" t="s">
        <v>4332</v>
      </c>
      <c r="D4865" s="6">
        <v>391</v>
      </c>
      <c r="E4865" s="6" t="s">
        <v>4459</v>
      </c>
      <c r="F4865" s="6">
        <v>15220</v>
      </c>
      <c r="G4865" s="6" t="s">
        <v>4466</v>
      </c>
      <c r="H4865" s="6">
        <v>2</v>
      </c>
      <c r="I4865" s="6" t="s">
        <v>297</v>
      </c>
      <c r="J4865" s="6">
        <v>3</v>
      </c>
      <c r="K4865" s="6" t="s">
        <v>4334</v>
      </c>
      <c r="L4865" s="8">
        <v>6</v>
      </c>
      <c r="M4865" s="6" t="s">
        <v>297</v>
      </c>
      <c r="N4865" s="6" t="s">
        <v>4335</v>
      </c>
      <c r="R4865" s="6" t="str">
        <f t="shared" si="75"/>
        <v>38391Xã Thạch Long23</v>
      </c>
    </row>
    <row r="4866" spans="1:18">
      <c r="A4866" s="6">
        <v>4865</v>
      </c>
      <c r="B4866" s="6">
        <v>38</v>
      </c>
      <c r="C4866" s="6" t="s">
        <v>4332</v>
      </c>
      <c r="D4866" s="6">
        <v>391</v>
      </c>
      <c r="E4866" s="6" t="s">
        <v>4459</v>
      </c>
      <c r="F4866" s="6">
        <v>15223</v>
      </c>
      <c r="G4866" s="6" t="s">
        <v>4467</v>
      </c>
      <c r="H4866" s="6">
        <v>2</v>
      </c>
      <c r="I4866" s="6" t="s">
        <v>297</v>
      </c>
      <c r="J4866" s="6">
        <v>3</v>
      </c>
      <c r="K4866" s="6" t="s">
        <v>4334</v>
      </c>
      <c r="L4866" s="8">
        <v>6</v>
      </c>
      <c r="M4866" s="6" t="s">
        <v>297</v>
      </c>
      <c r="N4866" s="6" t="s">
        <v>4335</v>
      </c>
      <c r="R4866" s="6" t="str">
        <f t="shared" si="75"/>
        <v>38391Xã Thành Mỹ23</v>
      </c>
    </row>
    <row r="4867" spans="1:18">
      <c r="A4867" s="6">
        <v>4866</v>
      </c>
      <c r="B4867" s="6">
        <v>38</v>
      </c>
      <c r="C4867" s="6" t="s">
        <v>4332</v>
      </c>
      <c r="D4867" s="6">
        <v>391</v>
      </c>
      <c r="E4867" s="6" t="s">
        <v>4459</v>
      </c>
      <c r="F4867" s="6">
        <v>15226</v>
      </c>
      <c r="G4867" s="6" t="s">
        <v>4468</v>
      </c>
      <c r="H4867" s="6">
        <v>2</v>
      </c>
      <c r="I4867" s="6" t="s">
        <v>297</v>
      </c>
      <c r="J4867" s="6">
        <v>3</v>
      </c>
      <c r="K4867" s="6" t="s">
        <v>4334</v>
      </c>
      <c r="L4867" s="8">
        <v>6</v>
      </c>
      <c r="M4867" s="6" t="s">
        <v>297</v>
      </c>
      <c r="N4867" s="6" t="s">
        <v>4335</v>
      </c>
      <c r="R4867" s="6" t="str">
        <f t="shared" ref="R4867:R4930" si="76">CONCATENATE(B4867,D4867,G4867,H4867,J4867)</f>
        <v>38391Xã Thành Yên23</v>
      </c>
    </row>
    <row r="4868" spans="1:18">
      <c r="A4868" s="6">
        <v>4867</v>
      </c>
      <c r="B4868" s="6">
        <v>38</v>
      </c>
      <c r="C4868" s="6" t="s">
        <v>4332</v>
      </c>
      <c r="D4868" s="6">
        <v>391</v>
      </c>
      <c r="E4868" s="6" t="s">
        <v>4459</v>
      </c>
      <c r="F4868" s="6">
        <v>15229</v>
      </c>
      <c r="G4868" s="6" t="s">
        <v>4469</v>
      </c>
      <c r="H4868" s="6">
        <v>2</v>
      </c>
      <c r="I4868" s="6" t="s">
        <v>297</v>
      </c>
      <c r="J4868" s="6">
        <v>3</v>
      </c>
      <c r="K4868" s="6" t="s">
        <v>4334</v>
      </c>
      <c r="L4868" s="8">
        <v>6</v>
      </c>
      <c r="M4868" s="6" t="s">
        <v>297</v>
      </c>
      <c r="N4868" s="6" t="s">
        <v>4335</v>
      </c>
      <c r="R4868" s="6" t="str">
        <f t="shared" si="76"/>
        <v>38391Xã Thành Vinh23</v>
      </c>
    </row>
    <row r="4869" spans="1:18">
      <c r="A4869" s="6">
        <v>4868</v>
      </c>
      <c r="B4869" s="6">
        <v>38</v>
      </c>
      <c r="C4869" s="6" t="s">
        <v>4332</v>
      </c>
      <c r="D4869" s="6">
        <v>391</v>
      </c>
      <c r="E4869" s="6" t="s">
        <v>4459</v>
      </c>
      <c r="F4869" s="6">
        <v>15232</v>
      </c>
      <c r="G4869" s="6" t="s">
        <v>4470</v>
      </c>
      <c r="H4869" s="6">
        <v>2</v>
      </c>
      <c r="I4869" s="6" t="s">
        <v>297</v>
      </c>
      <c r="J4869" s="6">
        <v>3</v>
      </c>
      <c r="K4869" s="6" t="s">
        <v>4334</v>
      </c>
      <c r="L4869" s="8">
        <v>6</v>
      </c>
      <c r="M4869" s="6" t="s">
        <v>297</v>
      </c>
      <c r="N4869" s="6" t="s">
        <v>4335</v>
      </c>
      <c r="R4869" s="6" t="str">
        <f t="shared" si="76"/>
        <v>38391Xã Thành Minh23</v>
      </c>
    </row>
    <row r="4870" spans="1:18">
      <c r="A4870" s="6">
        <v>4869</v>
      </c>
      <c r="B4870" s="6">
        <v>38</v>
      </c>
      <c r="C4870" s="6" t="s">
        <v>4332</v>
      </c>
      <c r="D4870" s="6">
        <v>391</v>
      </c>
      <c r="E4870" s="6" t="s">
        <v>4459</v>
      </c>
      <c r="F4870" s="6">
        <v>15235</v>
      </c>
      <c r="G4870" s="6" t="s">
        <v>1144</v>
      </c>
      <c r="H4870" s="6">
        <v>2</v>
      </c>
      <c r="I4870" s="6" t="s">
        <v>297</v>
      </c>
      <c r="J4870" s="6">
        <v>3</v>
      </c>
      <c r="K4870" s="6" t="s">
        <v>4334</v>
      </c>
      <c r="L4870" s="8">
        <v>6</v>
      </c>
      <c r="M4870" s="6" t="s">
        <v>297</v>
      </c>
      <c r="N4870" s="6" t="s">
        <v>4335</v>
      </c>
      <c r="R4870" s="6" t="str">
        <f t="shared" si="76"/>
        <v>38391Xã Thành Công23</v>
      </c>
    </row>
    <row r="4871" spans="1:18">
      <c r="A4871" s="6">
        <v>4870</v>
      </c>
      <c r="B4871" s="6">
        <v>38</v>
      </c>
      <c r="C4871" s="6" t="s">
        <v>4332</v>
      </c>
      <c r="D4871" s="6">
        <v>391</v>
      </c>
      <c r="E4871" s="6" t="s">
        <v>4459</v>
      </c>
      <c r="F4871" s="6">
        <v>15238</v>
      </c>
      <c r="G4871" s="6" t="s">
        <v>4471</v>
      </c>
      <c r="H4871" s="6">
        <v>2</v>
      </c>
      <c r="I4871" s="6" t="s">
        <v>297</v>
      </c>
      <c r="J4871" s="6">
        <v>3</v>
      </c>
      <c r="K4871" s="6" t="s">
        <v>4334</v>
      </c>
      <c r="L4871" s="8">
        <v>6</v>
      </c>
      <c r="M4871" s="6" t="s">
        <v>297</v>
      </c>
      <c r="N4871" s="6" t="s">
        <v>4335</v>
      </c>
      <c r="R4871" s="6" t="str">
        <f t="shared" si="76"/>
        <v>38391Xã Thành Tân23</v>
      </c>
    </row>
    <row r="4872" spans="1:18">
      <c r="A4872" s="6">
        <v>4871</v>
      </c>
      <c r="B4872" s="6">
        <v>38</v>
      </c>
      <c r="C4872" s="6" t="s">
        <v>4332</v>
      </c>
      <c r="D4872" s="6">
        <v>391</v>
      </c>
      <c r="E4872" s="6" t="s">
        <v>4459</v>
      </c>
      <c r="F4872" s="6">
        <v>15241</v>
      </c>
      <c r="G4872" s="6" t="s">
        <v>4472</v>
      </c>
      <c r="H4872" s="6">
        <v>2</v>
      </c>
      <c r="I4872" s="6" t="s">
        <v>297</v>
      </c>
      <c r="J4872" s="6">
        <v>3</v>
      </c>
      <c r="K4872" s="6" t="s">
        <v>4334</v>
      </c>
      <c r="L4872" s="8">
        <v>6</v>
      </c>
      <c r="M4872" s="6" t="s">
        <v>297</v>
      </c>
      <c r="N4872" s="6" t="s">
        <v>4335</v>
      </c>
      <c r="R4872" s="6" t="str">
        <f t="shared" si="76"/>
        <v>38391Xã Thành Trực23</v>
      </c>
    </row>
    <row r="4873" spans="1:18">
      <c r="A4873" s="6">
        <v>4872</v>
      </c>
      <c r="B4873" s="6">
        <v>38</v>
      </c>
      <c r="C4873" s="6" t="s">
        <v>4332</v>
      </c>
      <c r="D4873" s="6">
        <v>391</v>
      </c>
      <c r="E4873" s="6" t="s">
        <v>4459</v>
      </c>
      <c r="F4873" s="6">
        <v>15247</v>
      </c>
      <c r="G4873" s="6" t="s">
        <v>4473</v>
      </c>
      <c r="H4873" s="6">
        <v>2</v>
      </c>
      <c r="I4873" s="6" t="s">
        <v>297</v>
      </c>
      <c r="J4873" s="6">
        <v>3</v>
      </c>
      <c r="K4873" s="6" t="s">
        <v>4334</v>
      </c>
      <c r="L4873" s="8">
        <v>6</v>
      </c>
      <c r="M4873" s="6" t="s">
        <v>297</v>
      </c>
      <c r="N4873" s="6" t="s">
        <v>4335</v>
      </c>
      <c r="R4873" s="6" t="str">
        <f t="shared" si="76"/>
        <v>38391Xã Thành Tâm23</v>
      </c>
    </row>
    <row r="4874" spans="1:18">
      <c r="A4874" s="6">
        <v>4873</v>
      </c>
      <c r="B4874" s="6">
        <v>38</v>
      </c>
      <c r="C4874" s="6" t="s">
        <v>4332</v>
      </c>
      <c r="D4874" s="6">
        <v>391</v>
      </c>
      <c r="E4874" s="6" t="s">
        <v>4459</v>
      </c>
      <c r="F4874" s="6">
        <v>15250</v>
      </c>
      <c r="G4874" s="6" t="s">
        <v>4474</v>
      </c>
      <c r="H4874" s="6">
        <v>2</v>
      </c>
      <c r="I4874" s="6" t="s">
        <v>297</v>
      </c>
      <c r="J4874" s="6">
        <v>3</v>
      </c>
      <c r="K4874" s="6" t="s">
        <v>4334</v>
      </c>
      <c r="L4874" s="8">
        <v>6</v>
      </c>
      <c r="M4874" s="6" t="s">
        <v>297</v>
      </c>
      <c r="N4874" s="6" t="s">
        <v>4335</v>
      </c>
      <c r="R4874" s="6" t="str">
        <f t="shared" si="76"/>
        <v>38391Xã Thành An23</v>
      </c>
    </row>
    <row r="4875" spans="1:18">
      <c r="A4875" s="6">
        <v>4874</v>
      </c>
      <c r="B4875" s="6">
        <v>38</v>
      </c>
      <c r="C4875" s="6" t="s">
        <v>4332</v>
      </c>
      <c r="D4875" s="6">
        <v>391</v>
      </c>
      <c r="E4875" s="6" t="s">
        <v>4459</v>
      </c>
      <c r="F4875" s="6">
        <v>15253</v>
      </c>
      <c r="G4875" s="6" t="s">
        <v>4475</v>
      </c>
      <c r="H4875" s="6">
        <v>2</v>
      </c>
      <c r="I4875" s="6" t="s">
        <v>297</v>
      </c>
      <c r="J4875" s="6">
        <v>3</v>
      </c>
      <c r="K4875" s="6" t="s">
        <v>4334</v>
      </c>
      <c r="L4875" s="8">
        <v>6</v>
      </c>
      <c r="M4875" s="6" t="s">
        <v>297</v>
      </c>
      <c r="N4875" s="6" t="s">
        <v>4335</v>
      </c>
      <c r="R4875" s="6" t="str">
        <f t="shared" si="76"/>
        <v>38391Xã Thành Thọ23</v>
      </c>
    </row>
    <row r="4876" spans="1:18">
      <c r="A4876" s="6">
        <v>4875</v>
      </c>
      <c r="B4876" s="6">
        <v>38</v>
      </c>
      <c r="C4876" s="6" t="s">
        <v>4332</v>
      </c>
      <c r="D4876" s="6">
        <v>391</v>
      </c>
      <c r="E4876" s="6" t="s">
        <v>4459</v>
      </c>
      <c r="F4876" s="6">
        <v>15256</v>
      </c>
      <c r="G4876" s="6" t="s">
        <v>4476</v>
      </c>
      <c r="H4876" s="6">
        <v>2</v>
      </c>
      <c r="I4876" s="6" t="s">
        <v>297</v>
      </c>
      <c r="J4876" s="6">
        <v>3</v>
      </c>
      <c r="K4876" s="6" t="s">
        <v>4334</v>
      </c>
      <c r="L4876" s="8">
        <v>6</v>
      </c>
      <c r="M4876" s="6" t="s">
        <v>297</v>
      </c>
      <c r="N4876" s="6" t="s">
        <v>4335</v>
      </c>
      <c r="R4876" s="6" t="str">
        <f t="shared" si="76"/>
        <v>38391Xã Thành Tiến23</v>
      </c>
    </row>
    <row r="4877" spans="1:18">
      <c r="A4877" s="6">
        <v>4876</v>
      </c>
      <c r="B4877" s="6">
        <v>38</v>
      </c>
      <c r="C4877" s="6" t="s">
        <v>4332</v>
      </c>
      <c r="D4877" s="6">
        <v>391</v>
      </c>
      <c r="E4877" s="6" t="s">
        <v>4459</v>
      </c>
      <c r="F4877" s="6">
        <v>15259</v>
      </c>
      <c r="G4877" s="6" t="s">
        <v>1337</v>
      </c>
      <c r="H4877" s="6">
        <v>2</v>
      </c>
      <c r="I4877" s="6" t="s">
        <v>297</v>
      </c>
      <c r="J4877" s="6">
        <v>3</v>
      </c>
      <c r="K4877" s="6" t="s">
        <v>4334</v>
      </c>
      <c r="L4877" s="8">
        <v>6</v>
      </c>
      <c r="M4877" s="6" t="s">
        <v>297</v>
      </c>
      <c r="N4877" s="6" t="s">
        <v>4335</v>
      </c>
      <c r="R4877" s="6" t="str">
        <f t="shared" si="76"/>
        <v>38391Xã Thành Long23</v>
      </c>
    </row>
    <row r="4878" spans="1:18">
      <c r="A4878" s="6">
        <v>4877</v>
      </c>
      <c r="B4878" s="6">
        <v>38</v>
      </c>
      <c r="C4878" s="6" t="s">
        <v>4332</v>
      </c>
      <c r="D4878" s="6">
        <v>391</v>
      </c>
      <c r="E4878" s="6" t="s">
        <v>4459</v>
      </c>
      <c r="F4878" s="6">
        <v>15265</v>
      </c>
      <c r="G4878" s="6" t="s">
        <v>4477</v>
      </c>
      <c r="H4878" s="6">
        <v>2</v>
      </c>
      <c r="I4878" s="6" t="s">
        <v>297</v>
      </c>
      <c r="J4878" s="6">
        <v>3</v>
      </c>
      <c r="K4878" s="6" t="s">
        <v>4334</v>
      </c>
      <c r="L4878" s="8">
        <v>6</v>
      </c>
      <c r="M4878" s="6" t="s">
        <v>297</v>
      </c>
      <c r="N4878" s="6" t="s">
        <v>4335</v>
      </c>
      <c r="R4878" s="6" t="str">
        <f t="shared" si="76"/>
        <v>38391Xã Thành Hưng23</v>
      </c>
    </row>
    <row r="4879" spans="1:18">
      <c r="A4879" s="6">
        <v>4878</v>
      </c>
      <c r="B4879" s="6">
        <v>38</v>
      </c>
      <c r="C4879" s="6" t="s">
        <v>4332</v>
      </c>
      <c r="D4879" s="6">
        <v>391</v>
      </c>
      <c r="E4879" s="6" t="s">
        <v>4459</v>
      </c>
      <c r="F4879" s="6">
        <v>15268</v>
      </c>
      <c r="G4879" s="6" t="s">
        <v>4478</v>
      </c>
      <c r="H4879" s="6">
        <v>2</v>
      </c>
      <c r="I4879" s="6" t="s">
        <v>297</v>
      </c>
      <c r="J4879" s="6">
        <v>3</v>
      </c>
      <c r="K4879" s="6" t="s">
        <v>4334</v>
      </c>
      <c r="L4879" s="8">
        <v>6</v>
      </c>
      <c r="M4879" s="6" t="s">
        <v>297</v>
      </c>
      <c r="N4879" s="6" t="s">
        <v>4335</v>
      </c>
      <c r="R4879" s="6" t="str">
        <f t="shared" si="76"/>
        <v>38391Xã Ngọc Trạo23</v>
      </c>
    </row>
    <row r="4880" spans="1:18">
      <c r="A4880" s="6">
        <v>4879</v>
      </c>
      <c r="B4880" s="6">
        <v>38</v>
      </c>
      <c r="C4880" s="6" t="s">
        <v>4332</v>
      </c>
      <c r="D4880" s="6">
        <v>392</v>
      </c>
      <c r="E4880" s="6" t="s">
        <v>4479</v>
      </c>
      <c r="F4880" s="6">
        <v>15271</v>
      </c>
      <c r="G4880" s="6" t="s">
        <v>4480</v>
      </c>
      <c r="H4880" s="6">
        <v>1</v>
      </c>
      <c r="I4880" s="6" t="s">
        <v>251</v>
      </c>
      <c r="J4880" s="6">
        <v>3</v>
      </c>
      <c r="K4880" s="6" t="s">
        <v>4334</v>
      </c>
      <c r="L4880" s="8">
        <v>5</v>
      </c>
      <c r="M4880" s="6" t="s">
        <v>251</v>
      </c>
      <c r="N4880" s="6" t="s">
        <v>4335</v>
      </c>
      <c r="R4880" s="6" t="str">
        <f t="shared" si="76"/>
        <v>38392Thị trấn Hà Trung13</v>
      </c>
    </row>
    <row r="4881" spans="1:18">
      <c r="A4881" s="6">
        <v>4880</v>
      </c>
      <c r="B4881" s="6">
        <v>38</v>
      </c>
      <c r="C4881" s="6" t="s">
        <v>4332</v>
      </c>
      <c r="D4881" s="6">
        <v>392</v>
      </c>
      <c r="E4881" s="6" t="s">
        <v>4479</v>
      </c>
      <c r="F4881" s="6">
        <v>15274</v>
      </c>
      <c r="G4881" s="6" t="s">
        <v>4481</v>
      </c>
      <c r="H4881" s="6">
        <v>2</v>
      </c>
      <c r="I4881" s="6" t="s">
        <v>297</v>
      </c>
      <c r="J4881" s="6">
        <v>3</v>
      </c>
      <c r="K4881" s="6" t="s">
        <v>4334</v>
      </c>
      <c r="L4881" s="8">
        <v>6</v>
      </c>
      <c r="M4881" s="6" t="s">
        <v>297</v>
      </c>
      <c r="N4881" s="6" t="s">
        <v>4335</v>
      </c>
      <c r="R4881" s="6" t="str">
        <f t="shared" si="76"/>
        <v>38392Xã Hà Long23</v>
      </c>
    </row>
    <row r="4882" spans="1:18">
      <c r="A4882" s="6">
        <v>4881</v>
      </c>
      <c r="B4882" s="6">
        <v>38</v>
      </c>
      <c r="C4882" s="6" t="s">
        <v>4332</v>
      </c>
      <c r="D4882" s="6">
        <v>392</v>
      </c>
      <c r="E4882" s="6" t="s">
        <v>4479</v>
      </c>
      <c r="F4882" s="6">
        <v>15277</v>
      </c>
      <c r="G4882" s="6" t="s">
        <v>4482</v>
      </c>
      <c r="H4882" s="6">
        <v>2</v>
      </c>
      <c r="I4882" s="6" t="s">
        <v>297</v>
      </c>
      <c r="J4882" s="6">
        <v>3</v>
      </c>
      <c r="K4882" s="6" t="s">
        <v>4334</v>
      </c>
      <c r="L4882" s="8">
        <v>6</v>
      </c>
      <c r="M4882" s="6" t="s">
        <v>297</v>
      </c>
      <c r="N4882" s="6" t="s">
        <v>4335</v>
      </c>
      <c r="R4882" s="6" t="str">
        <f t="shared" si="76"/>
        <v>38392Xã Hà Vinh23</v>
      </c>
    </row>
    <row r="4883" spans="1:18">
      <c r="A4883" s="6">
        <v>4882</v>
      </c>
      <c r="B4883" s="6">
        <v>38</v>
      </c>
      <c r="C4883" s="6" t="s">
        <v>4332</v>
      </c>
      <c r="D4883" s="6">
        <v>392</v>
      </c>
      <c r="E4883" s="6" t="s">
        <v>4479</v>
      </c>
      <c r="F4883" s="6">
        <v>15280</v>
      </c>
      <c r="G4883" s="6" t="s">
        <v>4483</v>
      </c>
      <c r="H4883" s="6">
        <v>2</v>
      </c>
      <c r="I4883" s="6" t="s">
        <v>297</v>
      </c>
      <c r="J4883" s="6">
        <v>3</v>
      </c>
      <c r="K4883" s="6" t="s">
        <v>4334</v>
      </c>
      <c r="L4883" s="8">
        <v>6</v>
      </c>
      <c r="M4883" s="6" t="s">
        <v>297</v>
      </c>
      <c r="N4883" s="6" t="s">
        <v>4335</v>
      </c>
      <c r="R4883" s="6" t="str">
        <f t="shared" si="76"/>
        <v>38392Xã Hà Bắc23</v>
      </c>
    </row>
    <row r="4884" spans="1:18">
      <c r="A4884" s="6">
        <v>4883</v>
      </c>
      <c r="B4884" s="6">
        <v>38</v>
      </c>
      <c r="C4884" s="6" t="s">
        <v>4332</v>
      </c>
      <c r="D4884" s="6">
        <v>392</v>
      </c>
      <c r="E4884" s="6" t="s">
        <v>4479</v>
      </c>
      <c r="F4884" s="6">
        <v>15283</v>
      </c>
      <c r="G4884" s="6" t="s">
        <v>4484</v>
      </c>
      <c r="H4884" s="6">
        <v>2</v>
      </c>
      <c r="I4884" s="6" t="s">
        <v>297</v>
      </c>
      <c r="J4884" s="6">
        <v>3</v>
      </c>
      <c r="K4884" s="6" t="s">
        <v>4334</v>
      </c>
      <c r="L4884" s="8">
        <v>6</v>
      </c>
      <c r="M4884" s="6" t="s">
        <v>297</v>
      </c>
      <c r="N4884" s="6" t="s">
        <v>4335</v>
      </c>
      <c r="R4884" s="6" t="str">
        <f t="shared" si="76"/>
        <v>38392Xã Hoạt Giang23</v>
      </c>
    </row>
    <row r="4885" spans="1:18">
      <c r="A4885" s="6">
        <v>4884</v>
      </c>
      <c r="B4885" s="6">
        <v>38</v>
      </c>
      <c r="C4885" s="6" t="s">
        <v>4332</v>
      </c>
      <c r="D4885" s="6">
        <v>392</v>
      </c>
      <c r="E4885" s="6" t="s">
        <v>4479</v>
      </c>
      <c r="F4885" s="6">
        <v>15286</v>
      </c>
      <c r="G4885" s="6" t="s">
        <v>3168</v>
      </c>
      <c r="H4885" s="6">
        <v>2</v>
      </c>
      <c r="I4885" s="6" t="s">
        <v>297</v>
      </c>
      <c r="J4885" s="6">
        <v>3</v>
      </c>
      <c r="K4885" s="6" t="s">
        <v>4334</v>
      </c>
      <c r="L4885" s="8">
        <v>6</v>
      </c>
      <c r="M4885" s="6" t="s">
        <v>297</v>
      </c>
      <c r="N4885" s="6" t="s">
        <v>4335</v>
      </c>
      <c r="R4885" s="6" t="str">
        <f t="shared" si="76"/>
        <v>38392Xã Yên Dương23</v>
      </c>
    </row>
    <row r="4886" spans="1:18">
      <c r="A4886" s="6">
        <v>4885</v>
      </c>
      <c r="B4886" s="6">
        <v>38</v>
      </c>
      <c r="C4886" s="6" t="s">
        <v>4332</v>
      </c>
      <c r="D4886" s="6">
        <v>392</v>
      </c>
      <c r="E4886" s="6" t="s">
        <v>4479</v>
      </c>
      <c r="F4886" s="6">
        <v>15292</v>
      </c>
      <c r="G4886" s="6" t="s">
        <v>3853</v>
      </c>
      <c r="H4886" s="6">
        <v>2</v>
      </c>
      <c r="I4886" s="6" t="s">
        <v>297</v>
      </c>
      <c r="J4886" s="6">
        <v>3</v>
      </c>
      <c r="K4886" s="6" t="s">
        <v>4334</v>
      </c>
      <c r="L4886" s="8">
        <v>6</v>
      </c>
      <c r="M4886" s="6" t="s">
        <v>297</v>
      </c>
      <c r="N4886" s="6" t="s">
        <v>4335</v>
      </c>
      <c r="R4886" s="6" t="str">
        <f t="shared" si="76"/>
        <v>38392Xã Hà Giang23</v>
      </c>
    </row>
    <row r="4887" spans="1:18">
      <c r="A4887" s="6">
        <v>4886</v>
      </c>
      <c r="B4887" s="6">
        <v>38</v>
      </c>
      <c r="C4887" s="6" t="s">
        <v>4332</v>
      </c>
      <c r="D4887" s="6">
        <v>392</v>
      </c>
      <c r="E4887" s="6" t="s">
        <v>4479</v>
      </c>
      <c r="F4887" s="6">
        <v>15298</v>
      </c>
      <c r="G4887" s="6" t="s">
        <v>4485</v>
      </c>
      <c r="H4887" s="6">
        <v>2</v>
      </c>
      <c r="I4887" s="6" t="s">
        <v>297</v>
      </c>
      <c r="J4887" s="6">
        <v>3</v>
      </c>
      <c r="K4887" s="6" t="s">
        <v>4334</v>
      </c>
      <c r="L4887" s="8">
        <v>6</v>
      </c>
      <c r="M4887" s="6" t="s">
        <v>297</v>
      </c>
      <c r="N4887" s="6" t="s">
        <v>4335</v>
      </c>
      <c r="R4887" s="6" t="str">
        <f t="shared" si="76"/>
        <v>38392Xã Lĩnh Toại23</v>
      </c>
    </row>
    <row r="4888" spans="1:18">
      <c r="A4888" s="6">
        <v>4887</v>
      </c>
      <c r="B4888" s="6">
        <v>38</v>
      </c>
      <c r="C4888" s="6" t="s">
        <v>4332</v>
      </c>
      <c r="D4888" s="6">
        <v>392</v>
      </c>
      <c r="E4888" s="6" t="s">
        <v>4479</v>
      </c>
      <c r="F4888" s="6">
        <v>15304</v>
      </c>
      <c r="G4888" s="6" t="s">
        <v>4486</v>
      </c>
      <c r="H4888" s="6">
        <v>2</v>
      </c>
      <c r="I4888" s="6" t="s">
        <v>297</v>
      </c>
      <c r="J4888" s="6">
        <v>3</v>
      </c>
      <c r="K4888" s="6" t="s">
        <v>4334</v>
      </c>
      <c r="L4888" s="8">
        <v>6</v>
      </c>
      <c r="M4888" s="6" t="s">
        <v>297</v>
      </c>
      <c r="N4888" s="6" t="s">
        <v>4335</v>
      </c>
      <c r="R4888" s="6" t="str">
        <f t="shared" si="76"/>
        <v>38392Xã Hà Ngọc23</v>
      </c>
    </row>
    <row r="4889" spans="1:18">
      <c r="A4889" s="6">
        <v>4888</v>
      </c>
      <c r="B4889" s="6">
        <v>38</v>
      </c>
      <c r="C4889" s="6" t="s">
        <v>4332</v>
      </c>
      <c r="D4889" s="6">
        <v>392</v>
      </c>
      <c r="E4889" s="6" t="s">
        <v>4479</v>
      </c>
      <c r="F4889" s="6">
        <v>15307</v>
      </c>
      <c r="G4889" s="6" t="s">
        <v>4487</v>
      </c>
      <c r="H4889" s="6">
        <v>2</v>
      </c>
      <c r="I4889" s="6" t="s">
        <v>297</v>
      </c>
      <c r="J4889" s="6">
        <v>3</v>
      </c>
      <c r="K4889" s="6" t="s">
        <v>4334</v>
      </c>
      <c r="L4889" s="8">
        <v>6</v>
      </c>
      <c r="M4889" s="6" t="s">
        <v>297</v>
      </c>
      <c r="N4889" s="6" t="s">
        <v>4335</v>
      </c>
      <c r="R4889" s="6" t="str">
        <f t="shared" si="76"/>
        <v>38392Xã Yến Sơn23</v>
      </c>
    </row>
    <row r="4890" spans="1:18">
      <c r="A4890" s="6">
        <v>4889</v>
      </c>
      <c r="B4890" s="6">
        <v>38</v>
      </c>
      <c r="C4890" s="6" t="s">
        <v>4332</v>
      </c>
      <c r="D4890" s="6">
        <v>392</v>
      </c>
      <c r="E4890" s="6" t="s">
        <v>4479</v>
      </c>
      <c r="F4890" s="6">
        <v>15313</v>
      </c>
      <c r="G4890" s="6" t="s">
        <v>4488</v>
      </c>
      <c r="H4890" s="6">
        <v>2</v>
      </c>
      <c r="I4890" s="6" t="s">
        <v>297</v>
      </c>
      <c r="J4890" s="6">
        <v>3</v>
      </c>
      <c r="K4890" s="6" t="s">
        <v>4334</v>
      </c>
      <c r="L4890" s="8">
        <v>6</v>
      </c>
      <c r="M4890" s="6" t="s">
        <v>297</v>
      </c>
      <c r="N4890" s="6" t="s">
        <v>4335</v>
      </c>
      <c r="R4890" s="6" t="str">
        <f t="shared" si="76"/>
        <v>38392Xã Hà Sơn23</v>
      </c>
    </row>
    <row r="4891" spans="1:18">
      <c r="A4891" s="6">
        <v>4890</v>
      </c>
      <c r="B4891" s="6">
        <v>38</v>
      </c>
      <c r="C4891" s="6" t="s">
        <v>4332</v>
      </c>
      <c r="D4891" s="6">
        <v>392</v>
      </c>
      <c r="E4891" s="6" t="s">
        <v>4479</v>
      </c>
      <c r="F4891" s="6">
        <v>15316</v>
      </c>
      <c r="G4891" s="6" t="s">
        <v>4489</v>
      </c>
      <c r="H4891" s="6">
        <v>2</v>
      </c>
      <c r="I4891" s="6" t="s">
        <v>297</v>
      </c>
      <c r="J4891" s="6">
        <v>3</v>
      </c>
      <c r="K4891" s="6" t="s">
        <v>4334</v>
      </c>
      <c r="L4891" s="8">
        <v>6</v>
      </c>
      <c r="M4891" s="6" t="s">
        <v>297</v>
      </c>
      <c r="N4891" s="6" t="s">
        <v>4335</v>
      </c>
      <c r="R4891" s="6" t="str">
        <f t="shared" si="76"/>
        <v>38392Xã Hà Lĩnh23</v>
      </c>
    </row>
    <row r="4892" spans="1:18">
      <c r="A4892" s="6">
        <v>4891</v>
      </c>
      <c r="B4892" s="6">
        <v>38</v>
      </c>
      <c r="C4892" s="6" t="s">
        <v>4332</v>
      </c>
      <c r="D4892" s="6">
        <v>392</v>
      </c>
      <c r="E4892" s="6" t="s">
        <v>4479</v>
      </c>
      <c r="F4892" s="6">
        <v>15319</v>
      </c>
      <c r="G4892" s="6" t="s">
        <v>4490</v>
      </c>
      <c r="H4892" s="6">
        <v>2</v>
      </c>
      <c r="I4892" s="6" t="s">
        <v>297</v>
      </c>
      <c r="J4892" s="6">
        <v>3</v>
      </c>
      <c r="K4892" s="6" t="s">
        <v>4334</v>
      </c>
      <c r="L4892" s="8">
        <v>6</v>
      </c>
      <c r="M4892" s="6" t="s">
        <v>297</v>
      </c>
      <c r="N4892" s="6" t="s">
        <v>4335</v>
      </c>
      <c r="R4892" s="6" t="str">
        <f t="shared" si="76"/>
        <v>38392Xã Hà Đông23</v>
      </c>
    </row>
    <row r="4893" spans="1:18">
      <c r="A4893" s="6">
        <v>4892</v>
      </c>
      <c r="B4893" s="6">
        <v>38</v>
      </c>
      <c r="C4893" s="6" t="s">
        <v>4332</v>
      </c>
      <c r="D4893" s="6">
        <v>392</v>
      </c>
      <c r="E4893" s="6" t="s">
        <v>4479</v>
      </c>
      <c r="F4893" s="6">
        <v>15322</v>
      </c>
      <c r="G4893" s="6" t="s">
        <v>4491</v>
      </c>
      <c r="H4893" s="6">
        <v>2</v>
      </c>
      <c r="I4893" s="6" t="s">
        <v>297</v>
      </c>
      <c r="J4893" s="6">
        <v>3</v>
      </c>
      <c r="K4893" s="6" t="s">
        <v>4334</v>
      </c>
      <c r="L4893" s="8">
        <v>6</v>
      </c>
      <c r="M4893" s="6" t="s">
        <v>297</v>
      </c>
      <c r="N4893" s="6" t="s">
        <v>4335</v>
      </c>
      <c r="R4893" s="6" t="str">
        <f t="shared" si="76"/>
        <v>38392Xã Hà Tân23</v>
      </c>
    </row>
    <row r="4894" spans="1:18">
      <c r="A4894" s="6">
        <v>4893</v>
      </c>
      <c r="B4894" s="6">
        <v>38</v>
      </c>
      <c r="C4894" s="6" t="s">
        <v>4332</v>
      </c>
      <c r="D4894" s="6">
        <v>392</v>
      </c>
      <c r="E4894" s="6" t="s">
        <v>4479</v>
      </c>
      <c r="F4894" s="6">
        <v>15325</v>
      </c>
      <c r="G4894" s="6" t="s">
        <v>4492</v>
      </c>
      <c r="H4894" s="6">
        <v>2</v>
      </c>
      <c r="I4894" s="6" t="s">
        <v>297</v>
      </c>
      <c r="J4894" s="6">
        <v>3</v>
      </c>
      <c r="K4894" s="6" t="s">
        <v>4334</v>
      </c>
      <c r="L4894" s="8">
        <v>6</v>
      </c>
      <c r="M4894" s="6" t="s">
        <v>297</v>
      </c>
      <c r="N4894" s="6" t="s">
        <v>4335</v>
      </c>
      <c r="R4894" s="6" t="str">
        <f t="shared" si="76"/>
        <v>38392Xã Hà Tiến23</v>
      </c>
    </row>
    <row r="4895" spans="1:18">
      <c r="A4895" s="6">
        <v>4894</v>
      </c>
      <c r="B4895" s="6">
        <v>38</v>
      </c>
      <c r="C4895" s="6" t="s">
        <v>4332</v>
      </c>
      <c r="D4895" s="6">
        <v>392</v>
      </c>
      <c r="E4895" s="6" t="s">
        <v>4479</v>
      </c>
      <c r="F4895" s="6">
        <v>15328</v>
      </c>
      <c r="G4895" s="6" t="s">
        <v>4493</v>
      </c>
      <c r="H4895" s="6">
        <v>2</v>
      </c>
      <c r="I4895" s="6" t="s">
        <v>297</v>
      </c>
      <c r="J4895" s="6">
        <v>3</v>
      </c>
      <c r="K4895" s="6" t="s">
        <v>4334</v>
      </c>
      <c r="L4895" s="8">
        <v>6</v>
      </c>
      <c r="M4895" s="6" t="s">
        <v>297</v>
      </c>
      <c r="N4895" s="6" t="s">
        <v>4335</v>
      </c>
      <c r="R4895" s="6" t="str">
        <f t="shared" si="76"/>
        <v>38392Xã Hà Bình23</v>
      </c>
    </row>
    <row r="4896" spans="1:18">
      <c r="A4896" s="6">
        <v>4895</v>
      </c>
      <c r="B4896" s="6">
        <v>38</v>
      </c>
      <c r="C4896" s="6" t="s">
        <v>4332</v>
      </c>
      <c r="D4896" s="6">
        <v>392</v>
      </c>
      <c r="E4896" s="6" t="s">
        <v>4479</v>
      </c>
      <c r="F4896" s="6">
        <v>15331</v>
      </c>
      <c r="G4896" s="6" t="s">
        <v>4494</v>
      </c>
      <c r="H4896" s="6">
        <v>2</v>
      </c>
      <c r="I4896" s="6" t="s">
        <v>297</v>
      </c>
      <c r="J4896" s="6">
        <v>3</v>
      </c>
      <c r="K4896" s="6" t="s">
        <v>4334</v>
      </c>
      <c r="L4896" s="8">
        <v>6</v>
      </c>
      <c r="M4896" s="6" t="s">
        <v>297</v>
      </c>
      <c r="N4896" s="6" t="s">
        <v>4335</v>
      </c>
      <c r="R4896" s="6" t="str">
        <f t="shared" si="76"/>
        <v>38392Xã Hà Lai23</v>
      </c>
    </row>
    <row r="4897" spans="1:18">
      <c r="A4897" s="6">
        <v>4896</v>
      </c>
      <c r="B4897" s="6">
        <v>38</v>
      </c>
      <c r="C4897" s="6" t="s">
        <v>4332</v>
      </c>
      <c r="D4897" s="6">
        <v>392</v>
      </c>
      <c r="E4897" s="6" t="s">
        <v>4479</v>
      </c>
      <c r="F4897" s="6">
        <v>15334</v>
      </c>
      <c r="G4897" s="6" t="s">
        <v>2449</v>
      </c>
      <c r="H4897" s="6">
        <v>2</v>
      </c>
      <c r="I4897" s="6" t="s">
        <v>297</v>
      </c>
      <c r="J4897" s="6">
        <v>3</v>
      </c>
      <c r="K4897" s="6" t="s">
        <v>4334</v>
      </c>
      <c r="L4897" s="8">
        <v>6</v>
      </c>
      <c r="M4897" s="6" t="s">
        <v>297</v>
      </c>
      <c r="N4897" s="6" t="s">
        <v>4335</v>
      </c>
      <c r="R4897" s="6" t="str">
        <f t="shared" si="76"/>
        <v>38392Xã Hà Châu23</v>
      </c>
    </row>
    <row r="4898" spans="1:18">
      <c r="A4898" s="6">
        <v>4897</v>
      </c>
      <c r="B4898" s="6">
        <v>38</v>
      </c>
      <c r="C4898" s="6" t="s">
        <v>4332</v>
      </c>
      <c r="D4898" s="6">
        <v>392</v>
      </c>
      <c r="E4898" s="6" t="s">
        <v>4479</v>
      </c>
      <c r="F4898" s="6">
        <v>15340</v>
      </c>
      <c r="G4898" s="6" t="s">
        <v>4495</v>
      </c>
      <c r="H4898" s="6">
        <v>2</v>
      </c>
      <c r="I4898" s="6" t="s">
        <v>297</v>
      </c>
      <c r="J4898" s="6">
        <v>3</v>
      </c>
      <c r="K4898" s="6" t="s">
        <v>4334</v>
      </c>
      <c r="L4898" s="8">
        <v>6</v>
      </c>
      <c r="M4898" s="6" t="s">
        <v>297</v>
      </c>
      <c r="N4898" s="6" t="s">
        <v>4335</v>
      </c>
      <c r="R4898" s="6" t="str">
        <f t="shared" si="76"/>
        <v>38392Xã Hà Thái23</v>
      </c>
    </row>
    <row r="4899" spans="1:18">
      <c r="A4899" s="6">
        <v>4898</v>
      </c>
      <c r="B4899" s="6">
        <v>38</v>
      </c>
      <c r="C4899" s="6" t="s">
        <v>4332</v>
      </c>
      <c r="D4899" s="6">
        <v>392</v>
      </c>
      <c r="E4899" s="6" t="s">
        <v>4479</v>
      </c>
      <c r="F4899" s="6">
        <v>15343</v>
      </c>
      <c r="G4899" s="6" t="s">
        <v>4496</v>
      </c>
      <c r="H4899" s="6">
        <v>2</v>
      </c>
      <c r="I4899" s="6" t="s">
        <v>297</v>
      </c>
      <c r="J4899" s="6">
        <v>3</v>
      </c>
      <c r="K4899" s="6" t="s">
        <v>4334</v>
      </c>
      <c r="L4899" s="8">
        <v>6</v>
      </c>
      <c r="M4899" s="6" t="s">
        <v>297</v>
      </c>
      <c r="N4899" s="6" t="s">
        <v>4335</v>
      </c>
      <c r="R4899" s="6" t="str">
        <f t="shared" si="76"/>
        <v>38392Xã Hà Hải23</v>
      </c>
    </row>
    <row r="4900" spans="1:18">
      <c r="A4900" s="6">
        <v>4899</v>
      </c>
      <c r="B4900" s="6">
        <v>38</v>
      </c>
      <c r="C4900" s="6" t="s">
        <v>4332</v>
      </c>
      <c r="D4900" s="6">
        <v>393</v>
      </c>
      <c r="E4900" s="6" t="s">
        <v>4497</v>
      </c>
      <c r="F4900" s="6">
        <v>15349</v>
      </c>
      <c r="G4900" s="6" t="s">
        <v>1304</v>
      </c>
      <c r="H4900" s="6">
        <v>1</v>
      </c>
      <c r="I4900" s="6" t="s">
        <v>251</v>
      </c>
      <c r="J4900" s="6">
        <v>3</v>
      </c>
      <c r="K4900" s="6" t="s">
        <v>4334</v>
      </c>
      <c r="L4900" s="8">
        <v>5</v>
      </c>
      <c r="M4900" s="6" t="s">
        <v>251</v>
      </c>
      <c r="N4900" s="6" t="s">
        <v>4335</v>
      </c>
      <c r="R4900" s="6" t="str">
        <f t="shared" si="76"/>
        <v>38393Thị trấn Vĩnh Lộc13</v>
      </c>
    </row>
    <row r="4901" spans="1:18">
      <c r="A4901" s="6">
        <v>4900</v>
      </c>
      <c r="B4901" s="6">
        <v>38</v>
      </c>
      <c r="C4901" s="6" t="s">
        <v>4332</v>
      </c>
      <c r="D4901" s="6">
        <v>393</v>
      </c>
      <c r="E4901" s="6" t="s">
        <v>4497</v>
      </c>
      <c r="F4901" s="6">
        <v>15352</v>
      </c>
      <c r="G4901" s="6" t="s">
        <v>1011</v>
      </c>
      <c r="H4901" s="6">
        <v>2</v>
      </c>
      <c r="I4901" s="6" t="s">
        <v>297</v>
      </c>
      <c r="J4901" s="6">
        <v>3</v>
      </c>
      <c r="K4901" s="6" t="s">
        <v>4334</v>
      </c>
      <c r="L4901" s="8">
        <v>6</v>
      </c>
      <c r="M4901" s="6" t="s">
        <v>297</v>
      </c>
      <c r="N4901" s="6" t="s">
        <v>4335</v>
      </c>
      <c r="R4901" s="6" t="str">
        <f t="shared" si="76"/>
        <v>38393Xã Vĩnh Quang23</v>
      </c>
    </row>
    <row r="4902" spans="1:18">
      <c r="A4902" s="6">
        <v>4901</v>
      </c>
      <c r="B4902" s="6">
        <v>38</v>
      </c>
      <c r="C4902" s="6" t="s">
        <v>4332</v>
      </c>
      <c r="D4902" s="6">
        <v>393</v>
      </c>
      <c r="E4902" s="6" t="s">
        <v>4497</v>
      </c>
      <c r="F4902" s="6">
        <v>15355</v>
      </c>
      <c r="G4902" s="6" t="s">
        <v>1499</v>
      </c>
      <c r="H4902" s="6">
        <v>2</v>
      </c>
      <c r="I4902" s="6" t="s">
        <v>297</v>
      </c>
      <c r="J4902" s="6">
        <v>3</v>
      </c>
      <c r="K4902" s="6" t="s">
        <v>4334</v>
      </c>
      <c r="L4902" s="8">
        <v>6</v>
      </c>
      <c r="M4902" s="6" t="s">
        <v>297</v>
      </c>
      <c r="N4902" s="6" t="s">
        <v>4335</v>
      </c>
      <c r="R4902" s="6" t="str">
        <f t="shared" si="76"/>
        <v>38393Xã Vĩnh Yên23</v>
      </c>
    </row>
    <row r="4903" spans="1:18">
      <c r="A4903" s="6">
        <v>4902</v>
      </c>
      <c r="B4903" s="6">
        <v>38</v>
      </c>
      <c r="C4903" s="6" t="s">
        <v>4332</v>
      </c>
      <c r="D4903" s="6">
        <v>393</v>
      </c>
      <c r="E4903" s="6" t="s">
        <v>4497</v>
      </c>
      <c r="F4903" s="6">
        <v>15358</v>
      </c>
      <c r="G4903" s="6" t="s">
        <v>2207</v>
      </c>
      <c r="H4903" s="6">
        <v>2</v>
      </c>
      <c r="I4903" s="6" t="s">
        <v>297</v>
      </c>
      <c r="J4903" s="6">
        <v>3</v>
      </c>
      <c r="K4903" s="6" t="s">
        <v>4334</v>
      </c>
      <c r="L4903" s="8">
        <v>6</v>
      </c>
      <c r="M4903" s="6" t="s">
        <v>297</v>
      </c>
      <c r="N4903" s="6" t="s">
        <v>4335</v>
      </c>
      <c r="R4903" s="6" t="str">
        <f t="shared" si="76"/>
        <v>38393Xã Vĩnh Tiến23</v>
      </c>
    </row>
    <row r="4904" spans="1:18">
      <c r="A4904" s="6">
        <v>4903</v>
      </c>
      <c r="B4904" s="6">
        <v>38</v>
      </c>
      <c r="C4904" s="6" t="s">
        <v>4332</v>
      </c>
      <c r="D4904" s="6">
        <v>393</v>
      </c>
      <c r="E4904" s="6" t="s">
        <v>4497</v>
      </c>
      <c r="F4904" s="6">
        <v>15361</v>
      </c>
      <c r="G4904" s="6" t="s">
        <v>3643</v>
      </c>
      <c r="H4904" s="6">
        <v>2</v>
      </c>
      <c r="I4904" s="6" t="s">
        <v>297</v>
      </c>
      <c r="J4904" s="6">
        <v>3</v>
      </c>
      <c r="K4904" s="6" t="s">
        <v>4334</v>
      </c>
      <c r="L4904" s="8">
        <v>6</v>
      </c>
      <c r="M4904" s="6" t="s">
        <v>297</v>
      </c>
      <c r="N4904" s="6" t="s">
        <v>4335</v>
      </c>
      <c r="R4904" s="6" t="str">
        <f t="shared" si="76"/>
        <v>38393Xã Vĩnh Long23</v>
      </c>
    </row>
    <row r="4905" spans="1:18">
      <c r="A4905" s="6">
        <v>4904</v>
      </c>
      <c r="B4905" s="6">
        <v>38</v>
      </c>
      <c r="C4905" s="6" t="s">
        <v>4332</v>
      </c>
      <c r="D4905" s="6">
        <v>393</v>
      </c>
      <c r="E4905" s="6" t="s">
        <v>4497</v>
      </c>
      <c r="F4905" s="6">
        <v>15364</v>
      </c>
      <c r="G4905" s="6" t="s">
        <v>983</v>
      </c>
      <c r="H4905" s="6">
        <v>2</v>
      </c>
      <c r="I4905" s="6" t="s">
        <v>297</v>
      </c>
      <c r="J4905" s="6">
        <v>3</v>
      </c>
      <c r="K4905" s="6" t="s">
        <v>4334</v>
      </c>
      <c r="L4905" s="8">
        <v>6</v>
      </c>
      <c r="M4905" s="6" t="s">
        <v>297</v>
      </c>
      <c r="N4905" s="6" t="s">
        <v>4335</v>
      </c>
      <c r="R4905" s="6" t="str">
        <f t="shared" si="76"/>
        <v>38393Xã Vĩnh Phúc23</v>
      </c>
    </row>
    <row r="4906" spans="1:18">
      <c r="A4906" s="6">
        <v>4905</v>
      </c>
      <c r="B4906" s="6">
        <v>38</v>
      </c>
      <c r="C4906" s="6" t="s">
        <v>4332</v>
      </c>
      <c r="D4906" s="6">
        <v>393</v>
      </c>
      <c r="E4906" s="6" t="s">
        <v>4497</v>
      </c>
      <c r="F4906" s="6">
        <v>15367</v>
      </c>
      <c r="G4906" s="6" t="s">
        <v>3463</v>
      </c>
      <c r="H4906" s="6">
        <v>2</v>
      </c>
      <c r="I4906" s="6" t="s">
        <v>297</v>
      </c>
      <c r="J4906" s="6">
        <v>3</v>
      </c>
      <c r="K4906" s="6" t="s">
        <v>4334</v>
      </c>
      <c r="L4906" s="8">
        <v>6</v>
      </c>
      <c r="M4906" s="6" t="s">
        <v>297</v>
      </c>
      <c r="N4906" s="6" t="s">
        <v>4335</v>
      </c>
      <c r="R4906" s="6" t="str">
        <f t="shared" si="76"/>
        <v>38393Xã Vĩnh Hưng23</v>
      </c>
    </row>
    <row r="4907" spans="1:18">
      <c r="A4907" s="6">
        <v>4906</v>
      </c>
      <c r="B4907" s="6">
        <v>38</v>
      </c>
      <c r="C4907" s="6" t="s">
        <v>4332</v>
      </c>
      <c r="D4907" s="6">
        <v>393</v>
      </c>
      <c r="E4907" s="6" t="s">
        <v>4497</v>
      </c>
      <c r="F4907" s="6">
        <v>15376</v>
      </c>
      <c r="G4907" s="6" t="s">
        <v>3509</v>
      </c>
      <c r="H4907" s="6">
        <v>2</v>
      </c>
      <c r="I4907" s="6" t="s">
        <v>297</v>
      </c>
      <c r="J4907" s="6">
        <v>3</v>
      </c>
      <c r="K4907" s="6" t="s">
        <v>4334</v>
      </c>
      <c r="L4907" s="8">
        <v>6</v>
      </c>
      <c r="M4907" s="6" t="s">
        <v>297</v>
      </c>
      <c r="N4907" s="6" t="s">
        <v>4335</v>
      </c>
      <c r="R4907" s="6" t="str">
        <f t="shared" si="76"/>
        <v>38393Xã Vĩnh Hòa23</v>
      </c>
    </row>
    <row r="4908" spans="1:18">
      <c r="A4908" s="6">
        <v>4907</v>
      </c>
      <c r="B4908" s="6">
        <v>38</v>
      </c>
      <c r="C4908" s="6" t="s">
        <v>4332</v>
      </c>
      <c r="D4908" s="6">
        <v>393</v>
      </c>
      <c r="E4908" s="6" t="s">
        <v>4497</v>
      </c>
      <c r="F4908" s="6">
        <v>15379</v>
      </c>
      <c r="G4908" s="6" t="s">
        <v>4498</v>
      </c>
      <c r="H4908" s="6">
        <v>2</v>
      </c>
      <c r="I4908" s="6" t="s">
        <v>297</v>
      </c>
      <c r="J4908" s="6">
        <v>3</v>
      </c>
      <c r="K4908" s="6" t="s">
        <v>4334</v>
      </c>
      <c r="L4908" s="8">
        <v>6</v>
      </c>
      <c r="M4908" s="6" t="s">
        <v>297</v>
      </c>
      <c r="N4908" s="6" t="s">
        <v>4335</v>
      </c>
      <c r="R4908" s="6" t="str">
        <f t="shared" si="76"/>
        <v>38393Xã Vĩnh Hùng23</v>
      </c>
    </row>
    <row r="4909" spans="1:18">
      <c r="A4909" s="6">
        <v>4908</v>
      </c>
      <c r="B4909" s="6">
        <v>38</v>
      </c>
      <c r="C4909" s="6" t="s">
        <v>4332</v>
      </c>
      <c r="D4909" s="6">
        <v>393</v>
      </c>
      <c r="E4909" s="6" t="s">
        <v>4497</v>
      </c>
      <c r="F4909" s="6">
        <v>15382</v>
      </c>
      <c r="G4909" s="6" t="s">
        <v>755</v>
      </c>
      <c r="H4909" s="6">
        <v>2</v>
      </c>
      <c r="I4909" s="6" t="s">
        <v>297</v>
      </c>
      <c r="J4909" s="6">
        <v>3</v>
      </c>
      <c r="K4909" s="6" t="s">
        <v>4334</v>
      </c>
      <c r="L4909" s="8">
        <v>6</v>
      </c>
      <c r="M4909" s="6" t="s">
        <v>297</v>
      </c>
      <c r="N4909" s="6" t="s">
        <v>4335</v>
      </c>
      <c r="R4909" s="6" t="str">
        <f t="shared" si="76"/>
        <v>38393Xã Minh Tân23</v>
      </c>
    </row>
    <row r="4910" spans="1:18">
      <c r="A4910" s="6">
        <v>4909</v>
      </c>
      <c r="B4910" s="6">
        <v>38</v>
      </c>
      <c r="C4910" s="6" t="s">
        <v>4332</v>
      </c>
      <c r="D4910" s="6">
        <v>393</v>
      </c>
      <c r="E4910" s="6" t="s">
        <v>4497</v>
      </c>
      <c r="F4910" s="6">
        <v>15385</v>
      </c>
      <c r="G4910" s="6" t="s">
        <v>4278</v>
      </c>
      <c r="H4910" s="6">
        <v>2</v>
      </c>
      <c r="I4910" s="6" t="s">
        <v>297</v>
      </c>
      <c r="J4910" s="6">
        <v>3</v>
      </c>
      <c r="K4910" s="6" t="s">
        <v>4334</v>
      </c>
      <c r="L4910" s="8">
        <v>6</v>
      </c>
      <c r="M4910" s="6" t="s">
        <v>297</v>
      </c>
      <c r="N4910" s="6" t="s">
        <v>4335</v>
      </c>
      <c r="R4910" s="6" t="str">
        <f t="shared" si="76"/>
        <v>38393Xã Ninh Khang23</v>
      </c>
    </row>
    <row r="4911" spans="1:18">
      <c r="A4911" s="6">
        <v>4910</v>
      </c>
      <c r="B4911" s="6">
        <v>38</v>
      </c>
      <c r="C4911" s="6" t="s">
        <v>4332</v>
      </c>
      <c r="D4911" s="6">
        <v>393</v>
      </c>
      <c r="E4911" s="6" t="s">
        <v>4497</v>
      </c>
      <c r="F4911" s="6">
        <v>15388</v>
      </c>
      <c r="G4911" s="6" t="s">
        <v>3217</v>
      </c>
      <c r="H4911" s="6">
        <v>2</v>
      </c>
      <c r="I4911" s="6" t="s">
        <v>297</v>
      </c>
      <c r="J4911" s="6">
        <v>3</v>
      </c>
      <c r="K4911" s="6" t="s">
        <v>4334</v>
      </c>
      <c r="L4911" s="8">
        <v>6</v>
      </c>
      <c r="M4911" s="6" t="s">
        <v>297</v>
      </c>
      <c r="N4911" s="6" t="s">
        <v>4335</v>
      </c>
      <c r="R4911" s="6" t="str">
        <f t="shared" si="76"/>
        <v>38393Xã Vĩnh Thịnh23</v>
      </c>
    </row>
    <row r="4912" spans="1:18">
      <c r="A4912" s="6">
        <v>4911</v>
      </c>
      <c r="B4912" s="6">
        <v>38</v>
      </c>
      <c r="C4912" s="6" t="s">
        <v>4332</v>
      </c>
      <c r="D4912" s="6">
        <v>393</v>
      </c>
      <c r="E4912" s="6" t="s">
        <v>4497</v>
      </c>
      <c r="F4912" s="6">
        <v>15391</v>
      </c>
      <c r="G4912" s="6" t="s">
        <v>2867</v>
      </c>
      <c r="H4912" s="6">
        <v>2</v>
      </c>
      <c r="I4912" s="6" t="s">
        <v>297</v>
      </c>
      <c r="J4912" s="6">
        <v>3</v>
      </c>
      <c r="K4912" s="6" t="s">
        <v>4334</v>
      </c>
      <c r="L4912" s="8">
        <v>6</v>
      </c>
      <c r="M4912" s="6" t="s">
        <v>297</v>
      </c>
      <c r="N4912" s="6" t="s">
        <v>4335</v>
      </c>
      <c r="R4912" s="6" t="str">
        <f t="shared" si="76"/>
        <v>38393Xã Vĩnh An23</v>
      </c>
    </row>
    <row r="4913" spans="1:18">
      <c r="A4913" s="6">
        <v>4912</v>
      </c>
      <c r="B4913" s="6">
        <v>38</v>
      </c>
      <c r="C4913" s="6" t="s">
        <v>4332</v>
      </c>
      <c r="D4913" s="6">
        <v>394</v>
      </c>
      <c r="E4913" s="6" t="s">
        <v>4499</v>
      </c>
      <c r="F4913" s="6">
        <v>15397</v>
      </c>
      <c r="G4913" s="6" t="s">
        <v>4500</v>
      </c>
      <c r="H4913" s="6">
        <v>1</v>
      </c>
      <c r="I4913" s="6" t="s">
        <v>251</v>
      </c>
      <c r="J4913" s="6">
        <v>3</v>
      </c>
      <c r="K4913" s="6" t="s">
        <v>4334</v>
      </c>
      <c r="L4913" s="8">
        <v>5</v>
      </c>
      <c r="M4913" s="6" t="s">
        <v>251</v>
      </c>
      <c r="N4913" s="6" t="s">
        <v>4335</v>
      </c>
      <c r="R4913" s="6" t="str">
        <f t="shared" si="76"/>
        <v>38394Thị trấn Thống Nhất13</v>
      </c>
    </row>
    <row r="4914" spans="1:18">
      <c r="A4914" s="6">
        <v>4913</v>
      </c>
      <c r="B4914" s="6">
        <v>38</v>
      </c>
      <c r="C4914" s="6" t="s">
        <v>4332</v>
      </c>
      <c r="D4914" s="6">
        <v>394</v>
      </c>
      <c r="E4914" s="6" t="s">
        <v>4499</v>
      </c>
      <c r="F4914" s="6">
        <v>15403</v>
      </c>
      <c r="G4914" s="6" t="s">
        <v>1331</v>
      </c>
      <c r="H4914" s="6">
        <v>2</v>
      </c>
      <c r="I4914" s="6" t="s">
        <v>297</v>
      </c>
      <c r="J4914" s="6">
        <v>3</v>
      </c>
      <c r="K4914" s="6" t="s">
        <v>4334</v>
      </c>
      <c r="L4914" s="8">
        <v>6</v>
      </c>
      <c r="M4914" s="6" t="s">
        <v>297</v>
      </c>
      <c r="N4914" s="6" t="s">
        <v>4335</v>
      </c>
      <c r="R4914" s="6" t="str">
        <f t="shared" si="76"/>
        <v>38394Xã Yên Lâm23</v>
      </c>
    </row>
    <row r="4915" spans="1:18">
      <c r="A4915" s="6">
        <v>4914</v>
      </c>
      <c r="B4915" s="6">
        <v>38</v>
      </c>
      <c r="C4915" s="6" t="s">
        <v>4332</v>
      </c>
      <c r="D4915" s="6">
        <v>394</v>
      </c>
      <c r="E4915" s="6" t="s">
        <v>4499</v>
      </c>
      <c r="F4915" s="6">
        <v>15406</v>
      </c>
      <c r="G4915" s="6" t="s">
        <v>4501</v>
      </c>
      <c r="H4915" s="6">
        <v>2</v>
      </c>
      <c r="I4915" s="6" t="s">
        <v>297</v>
      </c>
      <c r="J4915" s="6">
        <v>3</v>
      </c>
      <c r="K4915" s="6" t="s">
        <v>4334</v>
      </c>
      <c r="L4915" s="8">
        <v>6</v>
      </c>
      <c r="M4915" s="6" t="s">
        <v>297</v>
      </c>
      <c r="N4915" s="6" t="s">
        <v>4335</v>
      </c>
      <c r="R4915" s="6" t="str">
        <f t="shared" si="76"/>
        <v>38394Xã Yên Tâm23</v>
      </c>
    </row>
    <row r="4916" spans="1:18">
      <c r="A4916" s="6">
        <v>4915</v>
      </c>
      <c r="B4916" s="6">
        <v>38</v>
      </c>
      <c r="C4916" s="6" t="s">
        <v>4332</v>
      </c>
      <c r="D4916" s="6">
        <v>394</v>
      </c>
      <c r="E4916" s="6" t="s">
        <v>4499</v>
      </c>
      <c r="F4916" s="6">
        <v>15409</v>
      </c>
      <c r="G4916" s="6" t="s">
        <v>1334</v>
      </c>
      <c r="H4916" s="6">
        <v>2</v>
      </c>
      <c r="I4916" s="6" t="s">
        <v>297</v>
      </c>
      <c r="J4916" s="6">
        <v>3</v>
      </c>
      <c r="K4916" s="6" t="s">
        <v>4334</v>
      </c>
      <c r="L4916" s="8">
        <v>6</v>
      </c>
      <c r="M4916" s="6" t="s">
        <v>297</v>
      </c>
      <c r="N4916" s="6" t="s">
        <v>4335</v>
      </c>
      <c r="R4916" s="6" t="str">
        <f t="shared" si="76"/>
        <v>38394Xã Yên Phú23</v>
      </c>
    </row>
    <row r="4917" spans="1:18">
      <c r="A4917" s="6">
        <v>4916</v>
      </c>
      <c r="B4917" s="6">
        <v>38</v>
      </c>
      <c r="C4917" s="6" t="s">
        <v>4332</v>
      </c>
      <c r="D4917" s="6">
        <v>394</v>
      </c>
      <c r="E4917" s="6" t="s">
        <v>4499</v>
      </c>
      <c r="F4917" s="6">
        <v>15412</v>
      </c>
      <c r="G4917" s="6" t="s">
        <v>4502</v>
      </c>
      <c r="H4917" s="6">
        <v>2</v>
      </c>
      <c r="I4917" s="6" t="s">
        <v>297</v>
      </c>
      <c r="J4917" s="6">
        <v>3</v>
      </c>
      <c r="K4917" s="6" t="s">
        <v>4334</v>
      </c>
      <c r="L4917" s="8">
        <v>6</v>
      </c>
      <c r="M4917" s="6" t="s">
        <v>297</v>
      </c>
      <c r="N4917" s="6" t="s">
        <v>4335</v>
      </c>
      <c r="R4917" s="6" t="str">
        <f t="shared" si="76"/>
        <v>38394Xã Quý Lộc23</v>
      </c>
    </row>
    <row r="4918" spans="1:18">
      <c r="A4918" s="6">
        <v>4917</v>
      </c>
      <c r="B4918" s="6">
        <v>38</v>
      </c>
      <c r="C4918" s="6" t="s">
        <v>4332</v>
      </c>
      <c r="D4918" s="6">
        <v>394</v>
      </c>
      <c r="E4918" s="6" t="s">
        <v>4499</v>
      </c>
      <c r="F4918" s="6">
        <v>15415</v>
      </c>
      <c r="G4918" s="6" t="s">
        <v>4089</v>
      </c>
      <c r="H4918" s="6">
        <v>2</v>
      </c>
      <c r="I4918" s="6" t="s">
        <v>297</v>
      </c>
      <c r="J4918" s="6">
        <v>3</v>
      </c>
      <c r="K4918" s="6" t="s">
        <v>4334</v>
      </c>
      <c r="L4918" s="8">
        <v>6</v>
      </c>
      <c r="M4918" s="6" t="s">
        <v>297</v>
      </c>
      <c r="N4918" s="6" t="s">
        <v>4335</v>
      </c>
      <c r="R4918" s="6" t="str">
        <f t="shared" si="76"/>
        <v>38394Xã Yên Thọ23</v>
      </c>
    </row>
    <row r="4919" spans="1:18">
      <c r="A4919" s="6">
        <v>4918</v>
      </c>
      <c r="B4919" s="6">
        <v>38</v>
      </c>
      <c r="C4919" s="6" t="s">
        <v>4332</v>
      </c>
      <c r="D4919" s="6">
        <v>394</v>
      </c>
      <c r="E4919" s="6" t="s">
        <v>4499</v>
      </c>
      <c r="F4919" s="6">
        <v>15418</v>
      </c>
      <c r="G4919" s="6" t="s">
        <v>623</v>
      </c>
      <c r="H4919" s="6">
        <v>2</v>
      </c>
      <c r="I4919" s="6" t="s">
        <v>297</v>
      </c>
      <c r="J4919" s="6">
        <v>3</v>
      </c>
      <c r="K4919" s="6" t="s">
        <v>4334</v>
      </c>
      <c r="L4919" s="8">
        <v>6</v>
      </c>
      <c r="M4919" s="6" t="s">
        <v>297</v>
      </c>
      <c r="N4919" s="6" t="s">
        <v>4335</v>
      </c>
      <c r="R4919" s="6" t="str">
        <f t="shared" si="76"/>
        <v>38394Xã Yên Trung23</v>
      </c>
    </row>
    <row r="4920" spans="1:18">
      <c r="A4920" s="6">
        <v>4919</v>
      </c>
      <c r="B4920" s="6">
        <v>38</v>
      </c>
      <c r="C4920" s="6" t="s">
        <v>4332</v>
      </c>
      <c r="D4920" s="6">
        <v>394</v>
      </c>
      <c r="E4920" s="6" t="s">
        <v>4499</v>
      </c>
      <c r="F4920" s="6">
        <v>15421</v>
      </c>
      <c r="G4920" s="6" t="s">
        <v>4503</v>
      </c>
      <c r="H4920" s="6">
        <v>2</v>
      </c>
      <c r="I4920" s="6" t="s">
        <v>297</v>
      </c>
      <c r="J4920" s="6">
        <v>3</v>
      </c>
      <c r="K4920" s="6" t="s">
        <v>4334</v>
      </c>
      <c r="L4920" s="8">
        <v>6</v>
      </c>
      <c r="M4920" s="6" t="s">
        <v>297</v>
      </c>
      <c r="N4920" s="6" t="s">
        <v>4335</v>
      </c>
      <c r="R4920" s="6" t="str">
        <f t="shared" si="76"/>
        <v>38394Xã Yên Trường23</v>
      </c>
    </row>
    <row r="4921" spans="1:18">
      <c r="A4921" s="6">
        <v>4920</v>
      </c>
      <c r="B4921" s="6">
        <v>38</v>
      </c>
      <c r="C4921" s="6" t="s">
        <v>4332</v>
      </c>
      <c r="D4921" s="6">
        <v>394</v>
      </c>
      <c r="E4921" s="6" t="s">
        <v>4499</v>
      </c>
      <c r="F4921" s="6">
        <v>15427</v>
      </c>
      <c r="G4921" s="6" t="s">
        <v>916</v>
      </c>
      <c r="H4921" s="6">
        <v>2</v>
      </c>
      <c r="I4921" s="6" t="s">
        <v>297</v>
      </c>
      <c r="J4921" s="6">
        <v>3</v>
      </c>
      <c r="K4921" s="6" t="s">
        <v>4334</v>
      </c>
      <c r="L4921" s="8">
        <v>6</v>
      </c>
      <c r="M4921" s="6" t="s">
        <v>297</v>
      </c>
      <c r="N4921" s="6" t="s">
        <v>4335</v>
      </c>
      <c r="R4921" s="6" t="str">
        <f t="shared" si="76"/>
        <v>38394Xã Yên Phong23</v>
      </c>
    </row>
    <row r="4922" spans="1:18">
      <c r="A4922" s="6">
        <v>4921</v>
      </c>
      <c r="B4922" s="6">
        <v>38</v>
      </c>
      <c r="C4922" s="6" t="s">
        <v>4332</v>
      </c>
      <c r="D4922" s="6">
        <v>394</v>
      </c>
      <c r="E4922" s="6" t="s">
        <v>4499</v>
      </c>
      <c r="F4922" s="6">
        <v>15430</v>
      </c>
      <c r="G4922" s="6" t="s">
        <v>2062</v>
      </c>
      <c r="H4922" s="6">
        <v>2</v>
      </c>
      <c r="I4922" s="6" t="s">
        <v>297</v>
      </c>
      <c r="J4922" s="6">
        <v>3</v>
      </c>
      <c r="K4922" s="6" t="s">
        <v>4334</v>
      </c>
      <c r="L4922" s="8">
        <v>6</v>
      </c>
      <c r="M4922" s="6" t="s">
        <v>297</v>
      </c>
      <c r="N4922" s="6" t="s">
        <v>4335</v>
      </c>
      <c r="R4922" s="6" t="str">
        <f t="shared" si="76"/>
        <v>38394Xã Yên Thái23</v>
      </c>
    </row>
    <row r="4923" spans="1:18">
      <c r="A4923" s="6">
        <v>4922</v>
      </c>
      <c r="B4923" s="6">
        <v>38</v>
      </c>
      <c r="C4923" s="6" t="s">
        <v>4332</v>
      </c>
      <c r="D4923" s="6">
        <v>394</v>
      </c>
      <c r="E4923" s="6" t="s">
        <v>4499</v>
      </c>
      <c r="F4923" s="6">
        <v>15433</v>
      </c>
      <c r="G4923" s="6" t="s">
        <v>4504</v>
      </c>
      <c r="H4923" s="6">
        <v>2</v>
      </c>
      <c r="I4923" s="6" t="s">
        <v>297</v>
      </c>
      <c r="J4923" s="6">
        <v>3</v>
      </c>
      <c r="K4923" s="6" t="s">
        <v>4334</v>
      </c>
      <c r="L4923" s="8">
        <v>6</v>
      </c>
      <c r="M4923" s="6" t="s">
        <v>297</v>
      </c>
      <c r="N4923" s="6" t="s">
        <v>4335</v>
      </c>
      <c r="R4923" s="6" t="str">
        <f t="shared" si="76"/>
        <v>38394Xã Yên Hùng23</v>
      </c>
    </row>
    <row r="4924" spans="1:18">
      <c r="A4924" s="6">
        <v>4923</v>
      </c>
      <c r="B4924" s="6">
        <v>38</v>
      </c>
      <c r="C4924" s="6" t="s">
        <v>4332</v>
      </c>
      <c r="D4924" s="6">
        <v>394</v>
      </c>
      <c r="E4924" s="6" t="s">
        <v>4499</v>
      </c>
      <c r="F4924" s="6">
        <v>15436</v>
      </c>
      <c r="G4924" s="6" t="s">
        <v>1227</v>
      </c>
      <c r="H4924" s="6">
        <v>2</v>
      </c>
      <c r="I4924" s="6" t="s">
        <v>297</v>
      </c>
      <c r="J4924" s="6">
        <v>3</v>
      </c>
      <c r="K4924" s="6" t="s">
        <v>4334</v>
      </c>
      <c r="L4924" s="8">
        <v>6</v>
      </c>
      <c r="M4924" s="6" t="s">
        <v>297</v>
      </c>
      <c r="N4924" s="6" t="s">
        <v>4335</v>
      </c>
      <c r="R4924" s="6" t="str">
        <f t="shared" si="76"/>
        <v>38394Xã Yên Thịnh23</v>
      </c>
    </row>
    <row r="4925" spans="1:18">
      <c r="A4925" s="6">
        <v>4924</v>
      </c>
      <c r="B4925" s="6">
        <v>38</v>
      </c>
      <c r="C4925" s="6" t="s">
        <v>4332</v>
      </c>
      <c r="D4925" s="6">
        <v>394</v>
      </c>
      <c r="E4925" s="6" t="s">
        <v>4499</v>
      </c>
      <c r="F4925" s="6">
        <v>15439</v>
      </c>
      <c r="G4925" s="6" t="s">
        <v>2355</v>
      </c>
      <c r="H4925" s="6">
        <v>2</v>
      </c>
      <c r="I4925" s="6" t="s">
        <v>297</v>
      </c>
      <c r="J4925" s="6">
        <v>3</v>
      </c>
      <c r="K4925" s="6" t="s">
        <v>4334</v>
      </c>
      <c r="L4925" s="8">
        <v>6</v>
      </c>
      <c r="M4925" s="6" t="s">
        <v>297</v>
      </c>
      <c r="N4925" s="6" t="s">
        <v>4335</v>
      </c>
      <c r="R4925" s="6" t="str">
        <f t="shared" si="76"/>
        <v>38394Xã Yên Ninh23</v>
      </c>
    </row>
    <row r="4926" spans="1:18">
      <c r="A4926" s="6">
        <v>4925</v>
      </c>
      <c r="B4926" s="6">
        <v>38</v>
      </c>
      <c r="C4926" s="6" t="s">
        <v>4332</v>
      </c>
      <c r="D4926" s="6">
        <v>394</v>
      </c>
      <c r="E4926" s="6" t="s">
        <v>4499</v>
      </c>
      <c r="F4926" s="6">
        <v>15442</v>
      </c>
      <c r="G4926" s="6" t="s">
        <v>1133</v>
      </c>
      <c r="H4926" s="6">
        <v>2</v>
      </c>
      <c r="I4926" s="6" t="s">
        <v>297</v>
      </c>
      <c r="J4926" s="6">
        <v>3</v>
      </c>
      <c r="K4926" s="6" t="s">
        <v>4334</v>
      </c>
      <c r="L4926" s="8">
        <v>6</v>
      </c>
      <c r="M4926" s="6" t="s">
        <v>297</v>
      </c>
      <c r="N4926" s="6" t="s">
        <v>4335</v>
      </c>
      <c r="R4926" s="6" t="str">
        <f t="shared" si="76"/>
        <v>38394Xã Yên Lạc23</v>
      </c>
    </row>
    <row r="4927" spans="1:18">
      <c r="A4927" s="6">
        <v>4926</v>
      </c>
      <c r="B4927" s="6">
        <v>38</v>
      </c>
      <c r="C4927" s="6" t="s">
        <v>4332</v>
      </c>
      <c r="D4927" s="6">
        <v>394</v>
      </c>
      <c r="E4927" s="6" t="s">
        <v>4499</v>
      </c>
      <c r="F4927" s="6">
        <v>15445</v>
      </c>
      <c r="G4927" s="6" t="s">
        <v>4505</v>
      </c>
      <c r="H4927" s="6">
        <v>2</v>
      </c>
      <c r="I4927" s="6" t="s">
        <v>297</v>
      </c>
      <c r="J4927" s="6">
        <v>3</v>
      </c>
      <c r="K4927" s="6" t="s">
        <v>4334</v>
      </c>
      <c r="L4927" s="8">
        <v>6</v>
      </c>
      <c r="M4927" s="6" t="s">
        <v>297</v>
      </c>
      <c r="N4927" s="6" t="s">
        <v>4335</v>
      </c>
      <c r="R4927" s="6" t="str">
        <f t="shared" si="76"/>
        <v>38394Xã Định Tăng23</v>
      </c>
    </row>
    <row r="4928" spans="1:18">
      <c r="A4928" s="6">
        <v>4927</v>
      </c>
      <c r="B4928" s="6">
        <v>38</v>
      </c>
      <c r="C4928" s="6" t="s">
        <v>4332</v>
      </c>
      <c r="D4928" s="6">
        <v>394</v>
      </c>
      <c r="E4928" s="6" t="s">
        <v>4499</v>
      </c>
      <c r="F4928" s="6">
        <v>15448</v>
      </c>
      <c r="G4928" s="6" t="s">
        <v>4506</v>
      </c>
      <c r="H4928" s="6">
        <v>2</v>
      </c>
      <c r="I4928" s="6" t="s">
        <v>297</v>
      </c>
      <c r="J4928" s="6">
        <v>3</v>
      </c>
      <c r="K4928" s="6" t="s">
        <v>4334</v>
      </c>
      <c r="L4928" s="8">
        <v>6</v>
      </c>
      <c r="M4928" s="6" t="s">
        <v>297</v>
      </c>
      <c r="N4928" s="6" t="s">
        <v>4335</v>
      </c>
      <c r="R4928" s="6" t="str">
        <f t="shared" si="76"/>
        <v>38394Xã Định Hòa23</v>
      </c>
    </row>
    <row r="4929" spans="1:18">
      <c r="A4929" s="6">
        <v>4928</v>
      </c>
      <c r="B4929" s="6">
        <v>38</v>
      </c>
      <c r="C4929" s="6" t="s">
        <v>4332</v>
      </c>
      <c r="D4929" s="6">
        <v>394</v>
      </c>
      <c r="E4929" s="6" t="s">
        <v>4499</v>
      </c>
      <c r="F4929" s="6">
        <v>15451</v>
      </c>
      <c r="G4929" s="6" t="s">
        <v>4507</v>
      </c>
      <c r="H4929" s="6">
        <v>2</v>
      </c>
      <c r="I4929" s="6" t="s">
        <v>297</v>
      </c>
      <c r="J4929" s="6">
        <v>3</v>
      </c>
      <c r="K4929" s="6" t="s">
        <v>4334</v>
      </c>
      <c r="L4929" s="8">
        <v>6</v>
      </c>
      <c r="M4929" s="6" t="s">
        <v>297</v>
      </c>
      <c r="N4929" s="6" t="s">
        <v>4335</v>
      </c>
      <c r="R4929" s="6" t="str">
        <f t="shared" si="76"/>
        <v>38394Xã Định Thành23</v>
      </c>
    </row>
    <row r="4930" spans="1:18">
      <c r="A4930" s="6">
        <v>4929</v>
      </c>
      <c r="B4930" s="6">
        <v>38</v>
      </c>
      <c r="C4930" s="6" t="s">
        <v>4332</v>
      </c>
      <c r="D4930" s="6">
        <v>394</v>
      </c>
      <c r="E4930" s="6" t="s">
        <v>4499</v>
      </c>
      <c r="F4930" s="6">
        <v>15454</v>
      </c>
      <c r="G4930" s="6" t="s">
        <v>4508</v>
      </c>
      <c r="H4930" s="6">
        <v>2</v>
      </c>
      <c r="I4930" s="6" t="s">
        <v>297</v>
      </c>
      <c r="J4930" s="6">
        <v>3</v>
      </c>
      <c r="K4930" s="6" t="s">
        <v>4334</v>
      </c>
      <c r="L4930" s="8">
        <v>6</v>
      </c>
      <c r="M4930" s="6" t="s">
        <v>297</v>
      </c>
      <c r="N4930" s="6" t="s">
        <v>4335</v>
      </c>
      <c r="R4930" s="6" t="str">
        <f t="shared" si="76"/>
        <v>38394Xã Định Công23</v>
      </c>
    </row>
    <row r="4931" spans="1:18">
      <c r="A4931" s="6">
        <v>4930</v>
      </c>
      <c r="B4931" s="6">
        <v>38</v>
      </c>
      <c r="C4931" s="6" t="s">
        <v>4332</v>
      </c>
      <c r="D4931" s="6">
        <v>394</v>
      </c>
      <c r="E4931" s="6" t="s">
        <v>4499</v>
      </c>
      <c r="F4931" s="6">
        <v>15457</v>
      </c>
      <c r="G4931" s="6" t="s">
        <v>4509</v>
      </c>
      <c r="H4931" s="6">
        <v>2</v>
      </c>
      <c r="I4931" s="6" t="s">
        <v>297</v>
      </c>
      <c r="J4931" s="6">
        <v>3</v>
      </c>
      <c r="K4931" s="6" t="s">
        <v>4334</v>
      </c>
      <c r="L4931" s="8">
        <v>6</v>
      </c>
      <c r="M4931" s="6" t="s">
        <v>297</v>
      </c>
      <c r="N4931" s="6" t="s">
        <v>4335</v>
      </c>
      <c r="R4931" s="6" t="str">
        <f t="shared" ref="R4931:R4994" si="77">CONCATENATE(B4931,D4931,G4931,H4931,J4931)</f>
        <v>38394Xã Định Tân23</v>
      </c>
    </row>
    <row r="4932" spans="1:18">
      <c r="A4932" s="6">
        <v>4931</v>
      </c>
      <c r="B4932" s="6">
        <v>38</v>
      </c>
      <c r="C4932" s="6" t="s">
        <v>4332</v>
      </c>
      <c r="D4932" s="6">
        <v>394</v>
      </c>
      <c r="E4932" s="6" t="s">
        <v>4499</v>
      </c>
      <c r="F4932" s="6">
        <v>15460</v>
      </c>
      <c r="G4932" s="6" t="s">
        <v>4510</v>
      </c>
      <c r="H4932" s="6">
        <v>2</v>
      </c>
      <c r="I4932" s="6" t="s">
        <v>297</v>
      </c>
      <c r="J4932" s="6">
        <v>3</v>
      </c>
      <c r="K4932" s="6" t="s">
        <v>4334</v>
      </c>
      <c r="L4932" s="8">
        <v>6</v>
      </c>
      <c r="M4932" s="6" t="s">
        <v>297</v>
      </c>
      <c r="N4932" s="6" t="s">
        <v>4335</v>
      </c>
      <c r="R4932" s="6" t="str">
        <f t="shared" si="77"/>
        <v>38394Xã Định Tiến23</v>
      </c>
    </row>
    <row r="4933" spans="1:18">
      <c r="A4933" s="6">
        <v>4932</v>
      </c>
      <c r="B4933" s="6">
        <v>38</v>
      </c>
      <c r="C4933" s="6" t="s">
        <v>4332</v>
      </c>
      <c r="D4933" s="6">
        <v>394</v>
      </c>
      <c r="E4933" s="6" t="s">
        <v>4499</v>
      </c>
      <c r="F4933" s="6">
        <v>15463</v>
      </c>
      <c r="G4933" s="6" t="s">
        <v>4511</v>
      </c>
      <c r="H4933" s="6">
        <v>2</v>
      </c>
      <c r="I4933" s="6" t="s">
        <v>297</v>
      </c>
      <c r="J4933" s="6">
        <v>3</v>
      </c>
      <c r="K4933" s="6" t="s">
        <v>4334</v>
      </c>
      <c r="L4933" s="8">
        <v>6</v>
      </c>
      <c r="M4933" s="6" t="s">
        <v>297</v>
      </c>
      <c r="N4933" s="6" t="s">
        <v>4335</v>
      </c>
      <c r="R4933" s="6" t="str">
        <f t="shared" si="77"/>
        <v>38394Xã Định Long23</v>
      </c>
    </row>
    <row r="4934" spans="1:18">
      <c r="A4934" s="6">
        <v>4933</v>
      </c>
      <c r="B4934" s="6">
        <v>38</v>
      </c>
      <c r="C4934" s="6" t="s">
        <v>4332</v>
      </c>
      <c r="D4934" s="6">
        <v>394</v>
      </c>
      <c r="E4934" s="6" t="s">
        <v>4499</v>
      </c>
      <c r="F4934" s="6">
        <v>15466</v>
      </c>
      <c r="G4934" s="6" t="s">
        <v>4512</v>
      </c>
      <c r="H4934" s="6">
        <v>2</v>
      </c>
      <c r="I4934" s="6" t="s">
        <v>297</v>
      </c>
      <c r="J4934" s="6">
        <v>3</v>
      </c>
      <c r="K4934" s="6" t="s">
        <v>4334</v>
      </c>
      <c r="L4934" s="8">
        <v>6</v>
      </c>
      <c r="M4934" s="6" t="s">
        <v>297</v>
      </c>
      <c r="N4934" s="6" t="s">
        <v>4335</v>
      </c>
      <c r="R4934" s="6" t="str">
        <f t="shared" si="77"/>
        <v>38394Xã Định Liên23</v>
      </c>
    </row>
    <row r="4935" spans="1:18">
      <c r="A4935" s="6">
        <v>4934</v>
      </c>
      <c r="B4935" s="6">
        <v>38</v>
      </c>
      <c r="C4935" s="6" t="s">
        <v>4332</v>
      </c>
      <c r="D4935" s="6">
        <v>394</v>
      </c>
      <c r="E4935" s="6" t="s">
        <v>4499</v>
      </c>
      <c r="F4935" s="6">
        <v>15469</v>
      </c>
      <c r="G4935" s="6" t="s">
        <v>4513</v>
      </c>
      <c r="H4935" s="6">
        <v>1</v>
      </c>
      <c r="I4935" s="6" t="s">
        <v>251</v>
      </c>
      <c r="J4935" s="6">
        <v>3</v>
      </c>
      <c r="K4935" s="6" t="s">
        <v>4334</v>
      </c>
      <c r="L4935" s="8">
        <v>5</v>
      </c>
      <c r="M4935" s="6" t="s">
        <v>251</v>
      </c>
      <c r="N4935" s="6" t="s">
        <v>4335</v>
      </c>
      <c r="R4935" s="6" t="str">
        <f t="shared" si="77"/>
        <v>38394Thị trấn Quán Lào13</v>
      </c>
    </row>
    <row r="4936" spans="1:18">
      <c r="A4936" s="6">
        <v>4935</v>
      </c>
      <c r="B4936" s="6">
        <v>38</v>
      </c>
      <c r="C4936" s="6" t="s">
        <v>4332</v>
      </c>
      <c r="D4936" s="6">
        <v>394</v>
      </c>
      <c r="E4936" s="6" t="s">
        <v>4499</v>
      </c>
      <c r="F4936" s="6">
        <v>15472</v>
      </c>
      <c r="G4936" s="6" t="s">
        <v>4514</v>
      </c>
      <c r="H4936" s="6">
        <v>2</v>
      </c>
      <c r="I4936" s="6" t="s">
        <v>297</v>
      </c>
      <c r="J4936" s="6">
        <v>3</v>
      </c>
      <c r="K4936" s="6" t="s">
        <v>4334</v>
      </c>
      <c r="L4936" s="8">
        <v>6</v>
      </c>
      <c r="M4936" s="6" t="s">
        <v>297</v>
      </c>
      <c r="N4936" s="6" t="s">
        <v>4335</v>
      </c>
      <c r="R4936" s="6" t="str">
        <f t="shared" si="77"/>
        <v>38394Xã Định Hưng23</v>
      </c>
    </row>
    <row r="4937" spans="1:18">
      <c r="A4937" s="6">
        <v>4936</v>
      </c>
      <c r="B4937" s="6">
        <v>38</v>
      </c>
      <c r="C4937" s="6" t="s">
        <v>4332</v>
      </c>
      <c r="D4937" s="6">
        <v>394</v>
      </c>
      <c r="E4937" s="6" t="s">
        <v>4499</v>
      </c>
      <c r="F4937" s="6">
        <v>15475</v>
      </c>
      <c r="G4937" s="6" t="s">
        <v>4515</v>
      </c>
      <c r="H4937" s="6">
        <v>2</v>
      </c>
      <c r="I4937" s="6" t="s">
        <v>297</v>
      </c>
      <c r="J4937" s="6">
        <v>3</v>
      </c>
      <c r="K4937" s="6" t="s">
        <v>4334</v>
      </c>
      <c r="L4937" s="8">
        <v>6</v>
      </c>
      <c r="M4937" s="6" t="s">
        <v>297</v>
      </c>
      <c r="N4937" s="6" t="s">
        <v>4335</v>
      </c>
      <c r="R4937" s="6" t="str">
        <f t="shared" si="77"/>
        <v>38394Xã Định Hải23</v>
      </c>
    </row>
    <row r="4938" spans="1:18">
      <c r="A4938" s="6">
        <v>4937</v>
      </c>
      <c r="B4938" s="6">
        <v>38</v>
      </c>
      <c r="C4938" s="6" t="s">
        <v>4332</v>
      </c>
      <c r="D4938" s="6">
        <v>394</v>
      </c>
      <c r="E4938" s="6" t="s">
        <v>4499</v>
      </c>
      <c r="F4938" s="6">
        <v>15478</v>
      </c>
      <c r="G4938" s="6" t="s">
        <v>4516</v>
      </c>
      <c r="H4938" s="6">
        <v>2</v>
      </c>
      <c r="I4938" s="6" t="s">
        <v>297</v>
      </c>
      <c r="J4938" s="6">
        <v>3</v>
      </c>
      <c r="K4938" s="6" t="s">
        <v>4334</v>
      </c>
      <c r="L4938" s="8">
        <v>6</v>
      </c>
      <c r="M4938" s="6" t="s">
        <v>297</v>
      </c>
      <c r="N4938" s="6" t="s">
        <v>4335</v>
      </c>
      <c r="R4938" s="6" t="str">
        <f t="shared" si="77"/>
        <v>38394Xã Định Bình23</v>
      </c>
    </row>
    <row r="4939" spans="1:18">
      <c r="A4939" s="6">
        <v>4938</v>
      </c>
      <c r="B4939" s="6">
        <v>38</v>
      </c>
      <c r="C4939" s="6" t="s">
        <v>4332</v>
      </c>
      <c r="D4939" s="6">
        <v>395</v>
      </c>
      <c r="E4939" s="6" t="s">
        <v>4517</v>
      </c>
      <c r="F4939" s="6">
        <v>15493</v>
      </c>
      <c r="G4939" s="6" t="s">
        <v>4155</v>
      </c>
      <c r="H4939" s="6">
        <v>2</v>
      </c>
      <c r="I4939" s="6" t="s">
        <v>297</v>
      </c>
      <c r="J4939" s="6">
        <v>3</v>
      </c>
      <c r="K4939" s="6" t="s">
        <v>4334</v>
      </c>
      <c r="L4939" s="8">
        <v>6</v>
      </c>
      <c r="M4939" s="6" t="s">
        <v>297</v>
      </c>
      <c r="N4939" s="6" t="s">
        <v>4335</v>
      </c>
      <c r="R4939" s="6" t="str">
        <f t="shared" si="77"/>
        <v>38395Xã Xuân Hồng23</v>
      </c>
    </row>
    <row r="4940" spans="1:18">
      <c r="A4940" s="6">
        <v>4939</v>
      </c>
      <c r="B4940" s="6">
        <v>38</v>
      </c>
      <c r="C4940" s="6" t="s">
        <v>4332</v>
      </c>
      <c r="D4940" s="6">
        <v>395</v>
      </c>
      <c r="E4940" s="6" t="s">
        <v>4517</v>
      </c>
      <c r="F4940" s="6">
        <v>15499</v>
      </c>
      <c r="G4940" s="6" t="s">
        <v>4518</v>
      </c>
      <c r="H4940" s="6">
        <v>1</v>
      </c>
      <c r="I4940" s="6" t="s">
        <v>251</v>
      </c>
      <c r="J4940" s="6">
        <v>3</v>
      </c>
      <c r="K4940" s="6" t="s">
        <v>4334</v>
      </c>
      <c r="L4940" s="8">
        <v>5</v>
      </c>
      <c r="M4940" s="6" t="s">
        <v>251</v>
      </c>
      <c r="N4940" s="6" t="s">
        <v>4335</v>
      </c>
      <c r="R4940" s="6" t="str">
        <f t="shared" si="77"/>
        <v>38395Thị trấn Thọ Xuân13</v>
      </c>
    </row>
    <row r="4941" spans="1:18">
      <c r="A4941" s="6">
        <v>4940</v>
      </c>
      <c r="B4941" s="6">
        <v>38</v>
      </c>
      <c r="C4941" s="6" t="s">
        <v>4332</v>
      </c>
      <c r="D4941" s="6">
        <v>395</v>
      </c>
      <c r="E4941" s="6" t="s">
        <v>4517</v>
      </c>
      <c r="F4941" s="6">
        <v>15502</v>
      </c>
      <c r="G4941" s="6" t="s">
        <v>4519</v>
      </c>
      <c r="H4941" s="6">
        <v>2</v>
      </c>
      <c r="I4941" s="6" t="s">
        <v>297</v>
      </c>
      <c r="J4941" s="6">
        <v>3</v>
      </c>
      <c r="K4941" s="6" t="s">
        <v>4334</v>
      </c>
      <c r="L4941" s="8">
        <v>6</v>
      </c>
      <c r="M4941" s="6" t="s">
        <v>297</v>
      </c>
      <c r="N4941" s="6" t="s">
        <v>4335</v>
      </c>
      <c r="R4941" s="6" t="str">
        <f t="shared" si="77"/>
        <v>38395Xã Bắc Lương23</v>
      </c>
    </row>
    <row r="4942" spans="1:18">
      <c r="A4942" s="6">
        <v>4941</v>
      </c>
      <c r="B4942" s="6">
        <v>38</v>
      </c>
      <c r="C4942" s="6" t="s">
        <v>4332</v>
      </c>
      <c r="D4942" s="6">
        <v>395</v>
      </c>
      <c r="E4942" s="6" t="s">
        <v>4517</v>
      </c>
      <c r="F4942" s="6">
        <v>15505</v>
      </c>
      <c r="G4942" s="6" t="s">
        <v>4520</v>
      </c>
      <c r="H4942" s="6">
        <v>2</v>
      </c>
      <c r="I4942" s="6" t="s">
        <v>297</v>
      </c>
      <c r="J4942" s="6">
        <v>3</v>
      </c>
      <c r="K4942" s="6" t="s">
        <v>4334</v>
      </c>
      <c r="L4942" s="8">
        <v>6</v>
      </c>
      <c r="M4942" s="6" t="s">
        <v>297</v>
      </c>
      <c r="N4942" s="6" t="s">
        <v>4335</v>
      </c>
      <c r="R4942" s="6" t="str">
        <f t="shared" si="77"/>
        <v>38395Xã Nam Giang23</v>
      </c>
    </row>
    <row r="4943" spans="1:18">
      <c r="A4943" s="6">
        <v>4942</v>
      </c>
      <c r="B4943" s="6">
        <v>38</v>
      </c>
      <c r="C4943" s="6" t="s">
        <v>4332</v>
      </c>
      <c r="D4943" s="6">
        <v>395</v>
      </c>
      <c r="E4943" s="6" t="s">
        <v>4517</v>
      </c>
      <c r="F4943" s="6">
        <v>15508</v>
      </c>
      <c r="G4943" s="6" t="s">
        <v>4157</v>
      </c>
      <c r="H4943" s="6">
        <v>2</v>
      </c>
      <c r="I4943" s="6" t="s">
        <v>297</v>
      </c>
      <c r="J4943" s="6">
        <v>3</v>
      </c>
      <c r="K4943" s="6" t="s">
        <v>4334</v>
      </c>
      <c r="L4943" s="8">
        <v>6</v>
      </c>
      <c r="M4943" s="6" t="s">
        <v>297</v>
      </c>
      <c r="N4943" s="6" t="s">
        <v>4335</v>
      </c>
      <c r="R4943" s="6" t="str">
        <f t="shared" si="77"/>
        <v>38395Xã Xuân Phong23</v>
      </c>
    </row>
    <row r="4944" spans="1:18">
      <c r="A4944" s="6">
        <v>4943</v>
      </c>
      <c r="B4944" s="6">
        <v>38</v>
      </c>
      <c r="C4944" s="6" t="s">
        <v>4332</v>
      </c>
      <c r="D4944" s="6">
        <v>395</v>
      </c>
      <c r="E4944" s="6" t="s">
        <v>4517</v>
      </c>
      <c r="F4944" s="6">
        <v>15511</v>
      </c>
      <c r="G4944" s="6" t="s">
        <v>552</v>
      </c>
      <c r="H4944" s="6">
        <v>2</v>
      </c>
      <c r="I4944" s="6" t="s">
        <v>297</v>
      </c>
      <c r="J4944" s="6">
        <v>3</v>
      </c>
      <c r="K4944" s="6" t="s">
        <v>4334</v>
      </c>
      <c r="L4944" s="8">
        <v>6</v>
      </c>
      <c r="M4944" s="6" t="s">
        <v>297</v>
      </c>
      <c r="N4944" s="6" t="s">
        <v>4335</v>
      </c>
      <c r="R4944" s="6" t="str">
        <f t="shared" si="77"/>
        <v>38395Xã Thọ Lộc23</v>
      </c>
    </row>
    <row r="4945" spans="1:18">
      <c r="A4945" s="6">
        <v>4944</v>
      </c>
      <c r="B4945" s="6">
        <v>38</v>
      </c>
      <c r="C4945" s="6" t="s">
        <v>4332</v>
      </c>
      <c r="D4945" s="6">
        <v>395</v>
      </c>
      <c r="E4945" s="6" t="s">
        <v>4517</v>
      </c>
      <c r="F4945" s="6">
        <v>15514</v>
      </c>
      <c r="G4945" s="6" t="s">
        <v>1034</v>
      </c>
      <c r="H4945" s="6">
        <v>2</v>
      </c>
      <c r="I4945" s="6" t="s">
        <v>297</v>
      </c>
      <c r="J4945" s="6">
        <v>3</v>
      </c>
      <c r="K4945" s="6" t="s">
        <v>4334</v>
      </c>
      <c r="L4945" s="8">
        <v>6</v>
      </c>
      <c r="M4945" s="6" t="s">
        <v>297</v>
      </c>
      <c r="N4945" s="6" t="s">
        <v>4335</v>
      </c>
      <c r="R4945" s="6" t="str">
        <f t="shared" si="77"/>
        <v>38395Xã Xuân Trường23</v>
      </c>
    </row>
    <row r="4946" spans="1:18">
      <c r="A4946" s="6">
        <v>4945</v>
      </c>
      <c r="B4946" s="6">
        <v>38</v>
      </c>
      <c r="C4946" s="6" t="s">
        <v>4332</v>
      </c>
      <c r="D4946" s="6">
        <v>395</v>
      </c>
      <c r="E4946" s="6" t="s">
        <v>4517</v>
      </c>
      <c r="F4946" s="6">
        <v>15517</v>
      </c>
      <c r="G4946" s="6" t="s">
        <v>3143</v>
      </c>
      <c r="H4946" s="6">
        <v>2</v>
      </c>
      <c r="I4946" s="6" t="s">
        <v>297</v>
      </c>
      <c r="J4946" s="6">
        <v>3</v>
      </c>
      <c r="K4946" s="6" t="s">
        <v>4334</v>
      </c>
      <c r="L4946" s="8">
        <v>6</v>
      </c>
      <c r="M4946" s="6" t="s">
        <v>297</v>
      </c>
      <c r="N4946" s="6" t="s">
        <v>4335</v>
      </c>
      <c r="R4946" s="6" t="str">
        <f t="shared" si="77"/>
        <v>38395Xã Xuân Hòa23</v>
      </c>
    </row>
    <row r="4947" spans="1:18">
      <c r="A4947" s="6">
        <v>4946</v>
      </c>
      <c r="B4947" s="6">
        <v>38</v>
      </c>
      <c r="C4947" s="6" t="s">
        <v>4332</v>
      </c>
      <c r="D4947" s="6">
        <v>395</v>
      </c>
      <c r="E4947" s="6" t="s">
        <v>4517</v>
      </c>
      <c r="F4947" s="6">
        <v>15520</v>
      </c>
      <c r="G4947" s="6" t="s">
        <v>4521</v>
      </c>
      <c r="H4947" s="6">
        <v>2</v>
      </c>
      <c r="I4947" s="6" t="s">
        <v>297</v>
      </c>
      <c r="J4947" s="6">
        <v>3</v>
      </c>
      <c r="K4947" s="6" t="s">
        <v>4334</v>
      </c>
      <c r="L4947" s="8">
        <v>6</v>
      </c>
      <c r="M4947" s="6" t="s">
        <v>297</v>
      </c>
      <c r="N4947" s="6" t="s">
        <v>4335</v>
      </c>
      <c r="R4947" s="6" t="str">
        <f t="shared" si="77"/>
        <v>38395Xã Thọ Hải23</v>
      </c>
    </row>
    <row r="4948" spans="1:18">
      <c r="A4948" s="6">
        <v>4947</v>
      </c>
      <c r="B4948" s="6">
        <v>38</v>
      </c>
      <c r="C4948" s="6" t="s">
        <v>4332</v>
      </c>
      <c r="D4948" s="6">
        <v>395</v>
      </c>
      <c r="E4948" s="6" t="s">
        <v>4517</v>
      </c>
      <c r="F4948" s="6">
        <v>15523</v>
      </c>
      <c r="G4948" s="6" t="s">
        <v>4522</v>
      </c>
      <c r="H4948" s="6">
        <v>2</v>
      </c>
      <c r="I4948" s="6" t="s">
        <v>297</v>
      </c>
      <c r="J4948" s="6">
        <v>3</v>
      </c>
      <c r="K4948" s="6" t="s">
        <v>4334</v>
      </c>
      <c r="L4948" s="8">
        <v>6</v>
      </c>
      <c r="M4948" s="6" t="s">
        <v>297</v>
      </c>
      <c r="N4948" s="6" t="s">
        <v>4335</v>
      </c>
      <c r="R4948" s="6" t="str">
        <f t="shared" si="77"/>
        <v>38395Xã Tây Hồ23</v>
      </c>
    </row>
    <row r="4949" spans="1:18">
      <c r="A4949" s="6">
        <v>4948</v>
      </c>
      <c r="B4949" s="6">
        <v>38</v>
      </c>
      <c r="C4949" s="6" t="s">
        <v>4332</v>
      </c>
      <c r="D4949" s="6">
        <v>395</v>
      </c>
      <c r="E4949" s="6" t="s">
        <v>4517</v>
      </c>
      <c r="F4949" s="6">
        <v>15526</v>
      </c>
      <c r="G4949" s="6" t="s">
        <v>376</v>
      </c>
      <c r="H4949" s="6">
        <v>2</v>
      </c>
      <c r="I4949" s="6" t="s">
        <v>297</v>
      </c>
      <c r="J4949" s="6">
        <v>3</v>
      </c>
      <c r="K4949" s="6" t="s">
        <v>4334</v>
      </c>
      <c r="L4949" s="8">
        <v>6</v>
      </c>
      <c r="M4949" s="6" t="s">
        <v>297</v>
      </c>
      <c r="N4949" s="6" t="s">
        <v>4335</v>
      </c>
      <c r="R4949" s="6" t="str">
        <f t="shared" si="77"/>
        <v>38395Xã Xuân Giang23</v>
      </c>
    </row>
    <row r="4950" spans="1:18">
      <c r="A4950" s="6">
        <v>4949</v>
      </c>
      <c r="B4950" s="6">
        <v>38</v>
      </c>
      <c r="C4950" s="6" t="s">
        <v>4332</v>
      </c>
      <c r="D4950" s="6">
        <v>395</v>
      </c>
      <c r="E4950" s="6" t="s">
        <v>4517</v>
      </c>
      <c r="F4950" s="6">
        <v>15532</v>
      </c>
      <c r="G4950" s="6" t="s">
        <v>4523</v>
      </c>
      <c r="H4950" s="6">
        <v>2</v>
      </c>
      <c r="I4950" s="6" t="s">
        <v>297</v>
      </c>
      <c r="J4950" s="6">
        <v>3</v>
      </c>
      <c r="K4950" s="6" t="s">
        <v>4334</v>
      </c>
      <c r="L4950" s="8">
        <v>6</v>
      </c>
      <c r="M4950" s="6" t="s">
        <v>297</v>
      </c>
      <c r="N4950" s="6" t="s">
        <v>4335</v>
      </c>
      <c r="R4950" s="6" t="str">
        <f t="shared" si="77"/>
        <v>38395Xã Xuân Sinh23</v>
      </c>
    </row>
    <row r="4951" spans="1:18">
      <c r="A4951" s="6">
        <v>4950</v>
      </c>
      <c r="B4951" s="6">
        <v>38</v>
      </c>
      <c r="C4951" s="6" t="s">
        <v>4332</v>
      </c>
      <c r="D4951" s="6">
        <v>395</v>
      </c>
      <c r="E4951" s="6" t="s">
        <v>4517</v>
      </c>
      <c r="F4951" s="6">
        <v>15535</v>
      </c>
      <c r="G4951" s="6" t="s">
        <v>4524</v>
      </c>
      <c r="H4951" s="6">
        <v>2</v>
      </c>
      <c r="I4951" s="6" t="s">
        <v>297</v>
      </c>
      <c r="J4951" s="6">
        <v>3</v>
      </c>
      <c r="K4951" s="6" t="s">
        <v>4334</v>
      </c>
      <c r="L4951" s="8">
        <v>6</v>
      </c>
      <c r="M4951" s="6" t="s">
        <v>297</v>
      </c>
      <c r="N4951" s="6" t="s">
        <v>4335</v>
      </c>
      <c r="R4951" s="6" t="str">
        <f t="shared" si="77"/>
        <v>38395Xã Xuân Hưng23</v>
      </c>
    </row>
    <row r="4952" spans="1:18">
      <c r="A4952" s="6">
        <v>4951</v>
      </c>
      <c r="B4952" s="6">
        <v>38</v>
      </c>
      <c r="C4952" s="6" t="s">
        <v>4332</v>
      </c>
      <c r="D4952" s="6">
        <v>395</v>
      </c>
      <c r="E4952" s="6" t="s">
        <v>4517</v>
      </c>
      <c r="F4952" s="6">
        <v>15538</v>
      </c>
      <c r="G4952" s="6" t="s">
        <v>4525</v>
      </c>
      <c r="H4952" s="6">
        <v>2</v>
      </c>
      <c r="I4952" s="6" t="s">
        <v>297</v>
      </c>
      <c r="J4952" s="6">
        <v>3</v>
      </c>
      <c r="K4952" s="6" t="s">
        <v>4334</v>
      </c>
      <c r="L4952" s="8">
        <v>6</v>
      </c>
      <c r="M4952" s="6" t="s">
        <v>297</v>
      </c>
      <c r="N4952" s="6" t="s">
        <v>4335</v>
      </c>
      <c r="R4952" s="6" t="str">
        <f t="shared" si="77"/>
        <v>38395Xã Thọ Diên23</v>
      </c>
    </row>
    <row r="4953" spans="1:18">
      <c r="A4953" s="6">
        <v>4952</v>
      </c>
      <c r="B4953" s="6">
        <v>38</v>
      </c>
      <c r="C4953" s="6" t="s">
        <v>4332</v>
      </c>
      <c r="D4953" s="6">
        <v>395</v>
      </c>
      <c r="E4953" s="6" t="s">
        <v>4517</v>
      </c>
      <c r="F4953" s="6">
        <v>15541</v>
      </c>
      <c r="G4953" s="6" t="s">
        <v>4526</v>
      </c>
      <c r="H4953" s="6">
        <v>2</v>
      </c>
      <c r="I4953" s="6" t="s">
        <v>297</v>
      </c>
      <c r="J4953" s="6">
        <v>3</v>
      </c>
      <c r="K4953" s="6" t="s">
        <v>4334</v>
      </c>
      <c r="L4953" s="8">
        <v>6</v>
      </c>
      <c r="M4953" s="6" t="s">
        <v>297</v>
      </c>
      <c r="N4953" s="6" t="s">
        <v>4335</v>
      </c>
      <c r="R4953" s="6" t="str">
        <f t="shared" si="77"/>
        <v>38395Xã Thọ Lâm23</v>
      </c>
    </row>
    <row r="4954" spans="1:18">
      <c r="A4954" s="6">
        <v>4953</v>
      </c>
      <c r="B4954" s="6">
        <v>38</v>
      </c>
      <c r="C4954" s="6" t="s">
        <v>4332</v>
      </c>
      <c r="D4954" s="6">
        <v>395</v>
      </c>
      <c r="E4954" s="6" t="s">
        <v>4517</v>
      </c>
      <c r="F4954" s="6">
        <v>15544</v>
      </c>
      <c r="G4954" s="6" t="s">
        <v>4527</v>
      </c>
      <c r="H4954" s="6">
        <v>2</v>
      </c>
      <c r="I4954" s="6" t="s">
        <v>297</v>
      </c>
      <c r="J4954" s="6">
        <v>3</v>
      </c>
      <c r="K4954" s="6" t="s">
        <v>4334</v>
      </c>
      <c r="L4954" s="8">
        <v>6</v>
      </c>
      <c r="M4954" s="6" t="s">
        <v>297</v>
      </c>
      <c r="N4954" s="6" t="s">
        <v>4335</v>
      </c>
      <c r="R4954" s="6" t="str">
        <f t="shared" si="77"/>
        <v>38395Xã Thọ Xương23</v>
      </c>
    </row>
    <row r="4955" spans="1:18">
      <c r="A4955" s="6">
        <v>4954</v>
      </c>
      <c r="B4955" s="6">
        <v>38</v>
      </c>
      <c r="C4955" s="6" t="s">
        <v>4332</v>
      </c>
      <c r="D4955" s="6">
        <v>395</v>
      </c>
      <c r="E4955" s="6" t="s">
        <v>4517</v>
      </c>
      <c r="F4955" s="6">
        <v>15547</v>
      </c>
      <c r="G4955" s="6" t="s">
        <v>4528</v>
      </c>
      <c r="H4955" s="6">
        <v>2</v>
      </c>
      <c r="I4955" s="6" t="s">
        <v>297</v>
      </c>
      <c r="J4955" s="6">
        <v>3</v>
      </c>
      <c r="K4955" s="6" t="s">
        <v>4334</v>
      </c>
      <c r="L4955" s="8">
        <v>6</v>
      </c>
      <c r="M4955" s="6" t="s">
        <v>297</v>
      </c>
      <c r="N4955" s="6" t="s">
        <v>4335</v>
      </c>
      <c r="R4955" s="6" t="str">
        <f t="shared" si="77"/>
        <v>38395Xã Xuân Bái23</v>
      </c>
    </row>
    <row r="4956" spans="1:18">
      <c r="A4956" s="6">
        <v>4955</v>
      </c>
      <c r="B4956" s="6">
        <v>38</v>
      </c>
      <c r="C4956" s="6" t="s">
        <v>4332</v>
      </c>
      <c r="D4956" s="6">
        <v>395</v>
      </c>
      <c r="E4956" s="6" t="s">
        <v>4517</v>
      </c>
      <c r="F4956" s="6">
        <v>15550</v>
      </c>
      <c r="G4956" s="6" t="s">
        <v>2881</v>
      </c>
      <c r="H4956" s="6">
        <v>2</v>
      </c>
      <c r="I4956" s="6" t="s">
        <v>297</v>
      </c>
      <c r="J4956" s="6">
        <v>3</v>
      </c>
      <c r="K4956" s="6" t="s">
        <v>4334</v>
      </c>
      <c r="L4956" s="8">
        <v>6</v>
      </c>
      <c r="M4956" s="6" t="s">
        <v>297</v>
      </c>
      <c r="N4956" s="6" t="s">
        <v>4335</v>
      </c>
      <c r="R4956" s="6" t="str">
        <f t="shared" si="77"/>
        <v>38395Xã Xuân Phú23</v>
      </c>
    </row>
    <row r="4957" spans="1:18">
      <c r="A4957" s="6">
        <v>4956</v>
      </c>
      <c r="B4957" s="6">
        <v>38</v>
      </c>
      <c r="C4957" s="6" t="s">
        <v>4332</v>
      </c>
      <c r="D4957" s="6">
        <v>395</v>
      </c>
      <c r="E4957" s="6" t="s">
        <v>4517</v>
      </c>
      <c r="F4957" s="6">
        <v>15553</v>
      </c>
      <c r="G4957" s="6" t="s">
        <v>4529</v>
      </c>
      <c r="H4957" s="6">
        <v>1</v>
      </c>
      <c r="I4957" s="6" t="s">
        <v>251</v>
      </c>
      <c r="J4957" s="6">
        <v>3</v>
      </c>
      <c r="K4957" s="6" t="s">
        <v>4334</v>
      </c>
      <c r="L4957" s="8">
        <v>5</v>
      </c>
      <c r="M4957" s="6" t="s">
        <v>251</v>
      </c>
      <c r="N4957" s="6" t="s">
        <v>4335</v>
      </c>
      <c r="R4957" s="6" t="str">
        <f t="shared" si="77"/>
        <v>38395Thị trấn Sao Vàng13</v>
      </c>
    </row>
    <row r="4958" spans="1:18">
      <c r="A4958" s="6">
        <v>4957</v>
      </c>
      <c r="B4958" s="6">
        <v>38</v>
      </c>
      <c r="C4958" s="6" t="s">
        <v>4332</v>
      </c>
      <c r="D4958" s="6">
        <v>395</v>
      </c>
      <c r="E4958" s="6" t="s">
        <v>4517</v>
      </c>
      <c r="F4958" s="6">
        <v>15556</v>
      </c>
      <c r="G4958" s="6" t="s">
        <v>4530</v>
      </c>
      <c r="H4958" s="6">
        <v>1</v>
      </c>
      <c r="I4958" s="6" t="s">
        <v>251</v>
      </c>
      <c r="J4958" s="6">
        <v>3</v>
      </c>
      <c r="K4958" s="6" t="s">
        <v>4334</v>
      </c>
      <c r="L4958" s="8">
        <v>5</v>
      </c>
      <c r="M4958" s="6" t="s">
        <v>251</v>
      </c>
      <c r="N4958" s="6" t="s">
        <v>4335</v>
      </c>
      <c r="R4958" s="6" t="str">
        <f t="shared" si="77"/>
        <v>38395Thị trấn Lam Sơn13</v>
      </c>
    </row>
    <row r="4959" spans="1:18">
      <c r="A4959" s="6">
        <v>4958</v>
      </c>
      <c r="B4959" s="6">
        <v>38</v>
      </c>
      <c r="C4959" s="6" t="s">
        <v>4332</v>
      </c>
      <c r="D4959" s="6">
        <v>395</v>
      </c>
      <c r="E4959" s="6" t="s">
        <v>4517</v>
      </c>
      <c r="F4959" s="6">
        <v>15559</v>
      </c>
      <c r="G4959" s="6" t="s">
        <v>4531</v>
      </c>
      <c r="H4959" s="6">
        <v>2</v>
      </c>
      <c r="I4959" s="6" t="s">
        <v>297</v>
      </c>
      <c r="J4959" s="6">
        <v>3</v>
      </c>
      <c r="K4959" s="6" t="s">
        <v>4334</v>
      </c>
      <c r="L4959" s="8">
        <v>6</v>
      </c>
      <c r="M4959" s="6" t="s">
        <v>297</v>
      </c>
      <c r="N4959" s="6" t="s">
        <v>4335</v>
      </c>
      <c r="R4959" s="6" t="str">
        <f t="shared" si="77"/>
        <v>38395Xã Xuân Thiên23</v>
      </c>
    </row>
    <row r="4960" spans="1:18">
      <c r="A4960" s="6">
        <v>4959</v>
      </c>
      <c r="B4960" s="6">
        <v>38</v>
      </c>
      <c r="C4960" s="6" t="s">
        <v>4332</v>
      </c>
      <c r="D4960" s="6">
        <v>395</v>
      </c>
      <c r="E4960" s="6" t="s">
        <v>4517</v>
      </c>
      <c r="F4960" s="6">
        <v>15565</v>
      </c>
      <c r="G4960" s="6" t="s">
        <v>4532</v>
      </c>
      <c r="H4960" s="6">
        <v>2</v>
      </c>
      <c r="I4960" s="6" t="s">
        <v>297</v>
      </c>
      <c r="J4960" s="6">
        <v>3</v>
      </c>
      <c r="K4960" s="6" t="s">
        <v>4334</v>
      </c>
      <c r="L4960" s="8">
        <v>6</v>
      </c>
      <c r="M4960" s="6" t="s">
        <v>297</v>
      </c>
      <c r="N4960" s="6" t="s">
        <v>4335</v>
      </c>
      <c r="R4960" s="6" t="str">
        <f t="shared" si="77"/>
        <v>38395Xã Thuận Minh23</v>
      </c>
    </row>
    <row r="4961" spans="1:18">
      <c r="A4961" s="6">
        <v>4960</v>
      </c>
      <c r="B4961" s="6">
        <v>38</v>
      </c>
      <c r="C4961" s="6" t="s">
        <v>4332</v>
      </c>
      <c r="D4961" s="6">
        <v>395</v>
      </c>
      <c r="E4961" s="6" t="s">
        <v>4517</v>
      </c>
      <c r="F4961" s="6">
        <v>15568</v>
      </c>
      <c r="G4961" s="6" t="s">
        <v>4533</v>
      </c>
      <c r="H4961" s="6">
        <v>2</v>
      </c>
      <c r="I4961" s="6" t="s">
        <v>297</v>
      </c>
      <c r="J4961" s="6">
        <v>3</v>
      </c>
      <c r="K4961" s="6" t="s">
        <v>4334</v>
      </c>
      <c r="L4961" s="8">
        <v>6</v>
      </c>
      <c r="M4961" s="6" t="s">
        <v>297</v>
      </c>
      <c r="N4961" s="6" t="s">
        <v>4335</v>
      </c>
      <c r="R4961" s="6" t="str">
        <f t="shared" si="77"/>
        <v>38395Xã Thọ Lập23</v>
      </c>
    </row>
    <row r="4962" spans="1:18">
      <c r="A4962" s="6">
        <v>4961</v>
      </c>
      <c r="B4962" s="6">
        <v>38</v>
      </c>
      <c r="C4962" s="6" t="s">
        <v>4332</v>
      </c>
      <c r="D4962" s="6">
        <v>395</v>
      </c>
      <c r="E4962" s="6" t="s">
        <v>4517</v>
      </c>
      <c r="F4962" s="6">
        <v>15571</v>
      </c>
      <c r="G4962" s="6" t="s">
        <v>3347</v>
      </c>
      <c r="H4962" s="6">
        <v>2</v>
      </c>
      <c r="I4962" s="6" t="s">
        <v>297</v>
      </c>
      <c r="J4962" s="6">
        <v>3</v>
      </c>
      <c r="K4962" s="6" t="s">
        <v>4334</v>
      </c>
      <c r="L4962" s="8">
        <v>6</v>
      </c>
      <c r="M4962" s="6" t="s">
        <v>297</v>
      </c>
      <c r="N4962" s="6" t="s">
        <v>4335</v>
      </c>
      <c r="R4962" s="6" t="str">
        <f t="shared" si="77"/>
        <v>38395Xã Quảng Phú23</v>
      </c>
    </row>
    <row r="4963" spans="1:18">
      <c r="A4963" s="6">
        <v>4962</v>
      </c>
      <c r="B4963" s="6">
        <v>38</v>
      </c>
      <c r="C4963" s="6" t="s">
        <v>4332</v>
      </c>
      <c r="D4963" s="6">
        <v>395</v>
      </c>
      <c r="E4963" s="6" t="s">
        <v>4517</v>
      </c>
      <c r="F4963" s="6">
        <v>15574</v>
      </c>
      <c r="G4963" s="6" t="s">
        <v>4534</v>
      </c>
      <c r="H4963" s="6">
        <v>2</v>
      </c>
      <c r="I4963" s="6" t="s">
        <v>297</v>
      </c>
      <c r="J4963" s="6">
        <v>3</v>
      </c>
      <c r="K4963" s="6" t="s">
        <v>4334</v>
      </c>
      <c r="L4963" s="8">
        <v>6</v>
      </c>
      <c r="M4963" s="6" t="s">
        <v>297</v>
      </c>
      <c r="N4963" s="6" t="s">
        <v>4335</v>
      </c>
      <c r="R4963" s="6" t="str">
        <f t="shared" si="77"/>
        <v>38395Xã Xuân Tín23</v>
      </c>
    </row>
    <row r="4964" spans="1:18">
      <c r="A4964" s="6">
        <v>4963</v>
      </c>
      <c r="B4964" s="6">
        <v>38</v>
      </c>
      <c r="C4964" s="6" t="s">
        <v>4332</v>
      </c>
      <c r="D4964" s="6">
        <v>395</v>
      </c>
      <c r="E4964" s="6" t="s">
        <v>4517</v>
      </c>
      <c r="F4964" s="6">
        <v>15577</v>
      </c>
      <c r="G4964" s="6" t="s">
        <v>3182</v>
      </c>
      <c r="H4964" s="6">
        <v>2</v>
      </c>
      <c r="I4964" s="6" t="s">
        <v>297</v>
      </c>
      <c r="J4964" s="6">
        <v>3</v>
      </c>
      <c r="K4964" s="6" t="s">
        <v>4334</v>
      </c>
      <c r="L4964" s="8">
        <v>6</v>
      </c>
      <c r="M4964" s="6" t="s">
        <v>297</v>
      </c>
      <c r="N4964" s="6" t="s">
        <v>4335</v>
      </c>
      <c r="R4964" s="6" t="str">
        <f t="shared" si="77"/>
        <v>38395Xã Phú Xuân23</v>
      </c>
    </row>
    <row r="4965" spans="1:18">
      <c r="A4965" s="6">
        <v>4964</v>
      </c>
      <c r="B4965" s="6">
        <v>38</v>
      </c>
      <c r="C4965" s="6" t="s">
        <v>4332</v>
      </c>
      <c r="D4965" s="6">
        <v>395</v>
      </c>
      <c r="E4965" s="6" t="s">
        <v>4517</v>
      </c>
      <c r="F4965" s="6">
        <v>15583</v>
      </c>
      <c r="G4965" s="6" t="s">
        <v>2149</v>
      </c>
      <c r="H4965" s="6">
        <v>2</v>
      </c>
      <c r="I4965" s="6" t="s">
        <v>297</v>
      </c>
      <c r="J4965" s="6">
        <v>3</v>
      </c>
      <c r="K4965" s="6" t="s">
        <v>4334</v>
      </c>
      <c r="L4965" s="8">
        <v>6</v>
      </c>
      <c r="M4965" s="6" t="s">
        <v>297</v>
      </c>
      <c r="N4965" s="6" t="s">
        <v>4335</v>
      </c>
      <c r="R4965" s="6" t="str">
        <f t="shared" si="77"/>
        <v>38395Xã Xuân Lai23</v>
      </c>
    </row>
    <row r="4966" spans="1:18">
      <c r="A4966" s="6">
        <v>4965</v>
      </c>
      <c r="B4966" s="6">
        <v>38</v>
      </c>
      <c r="C4966" s="6" t="s">
        <v>4332</v>
      </c>
      <c r="D4966" s="6">
        <v>395</v>
      </c>
      <c r="E4966" s="6" t="s">
        <v>4517</v>
      </c>
      <c r="F4966" s="6">
        <v>15586</v>
      </c>
      <c r="G4966" s="6" t="s">
        <v>1286</v>
      </c>
      <c r="H4966" s="6">
        <v>2</v>
      </c>
      <c r="I4966" s="6" t="s">
        <v>297</v>
      </c>
      <c r="J4966" s="6">
        <v>3</v>
      </c>
      <c r="K4966" s="6" t="s">
        <v>4334</v>
      </c>
      <c r="L4966" s="8">
        <v>6</v>
      </c>
      <c r="M4966" s="6" t="s">
        <v>297</v>
      </c>
      <c r="N4966" s="6" t="s">
        <v>4335</v>
      </c>
      <c r="R4966" s="6" t="str">
        <f t="shared" si="77"/>
        <v>38395Xã Xuân Lập23</v>
      </c>
    </row>
    <row r="4967" spans="1:18">
      <c r="A4967" s="6">
        <v>4966</v>
      </c>
      <c r="B4967" s="6">
        <v>38</v>
      </c>
      <c r="C4967" s="6" t="s">
        <v>4332</v>
      </c>
      <c r="D4967" s="6">
        <v>395</v>
      </c>
      <c r="E4967" s="6" t="s">
        <v>4517</v>
      </c>
      <c r="F4967" s="6">
        <v>15592</v>
      </c>
      <c r="G4967" s="6" t="s">
        <v>987</v>
      </c>
      <c r="H4967" s="6">
        <v>2</v>
      </c>
      <c r="I4967" s="6" t="s">
        <v>297</v>
      </c>
      <c r="J4967" s="6">
        <v>3</v>
      </c>
      <c r="K4967" s="6" t="s">
        <v>4334</v>
      </c>
      <c r="L4967" s="8">
        <v>6</v>
      </c>
      <c r="M4967" s="6" t="s">
        <v>297</v>
      </c>
      <c r="N4967" s="6" t="s">
        <v>4335</v>
      </c>
      <c r="R4967" s="6" t="str">
        <f t="shared" si="77"/>
        <v>38395Xã Xuân Minh23</v>
      </c>
    </row>
    <row r="4968" spans="1:18">
      <c r="A4968" s="6">
        <v>4967</v>
      </c>
      <c r="B4968" s="6">
        <v>38</v>
      </c>
      <c r="C4968" s="6" t="s">
        <v>4332</v>
      </c>
      <c r="D4968" s="6">
        <v>395</v>
      </c>
      <c r="E4968" s="6" t="s">
        <v>4517</v>
      </c>
      <c r="F4968" s="6">
        <v>15598</v>
      </c>
      <c r="G4968" s="6" t="s">
        <v>4535</v>
      </c>
      <c r="H4968" s="6">
        <v>2</v>
      </c>
      <c r="I4968" s="6" t="s">
        <v>297</v>
      </c>
      <c r="J4968" s="6">
        <v>3</v>
      </c>
      <c r="K4968" s="6" t="s">
        <v>4334</v>
      </c>
      <c r="L4968" s="8">
        <v>6</v>
      </c>
      <c r="M4968" s="6" t="s">
        <v>297</v>
      </c>
      <c r="N4968" s="6" t="s">
        <v>4335</v>
      </c>
      <c r="R4968" s="6" t="str">
        <f t="shared" si="77"/>
        <v>38395Xã Trường Xuân23</v>
      </c>
    </row>
    <row r="4969" spans="1:18">
      <c r="A4969" s="6">
        <v>4968</v>
      </c>
      <c r="B4969" s="6">
        <v>38</v>
      </c>
      <c r="C4969" s="6" t="s">
        <v>4332</v>
      </c>
      <c r="D4969" s="6">
        <v>396</v>
      </c>
      <c r="E4969" s="6" t="s">
        <v>4536</v>
      </c>
      <c r="F4969" s="6">
        <v>15607</v>
      </c>
      <c r="G4969" s="6" t="s">
        <v>4537</v>
      </c>
      <c r="H4969" s="6">
        <v>2</v>
      </c>
      <c r="I4969" s="6" t="s">
        <v>297</v>
      </c>
      <c r="J4969" s="6">
        <v>3</v>
      </c>
      <c r="K4969" s="6" t="s">
        <v>4334</v>
      </c>
      <c r="L4969" s="8">
        <v>6</v>
      </c>
      <c r="M4969" s="6" t="s">
        <v>297</v>
      </c>
      <c r="N4969" s="6" t="s">
        <v>4335</v>
      </c>
      <c r="R4969" s="6" t="str">
        <f t="shared" si="77"/>
        <v>38396Xã Bát Mọt23</v>
      </c>
    </row>
    <row r="4970" spans="1:18">
      <c r="A4970" s="6">
        <v>4969</v>
      </c>
      <c r="B4970" s="6">
        <v>38</v>
      </c>
      <c r="C4970" s="6" t="s">
        <v>4332</v>
      </c>
      <c r="D4970" s="6">
        <v>396</v>
      </c>
      <c r="E4970" s="6" t="s">
        <v>4536</v>
      </c>
      <c r="F4970" s="6">
        <v>15610</v>
      </c>
      <c r="G4970" s="6" t="s">
        <v>4100</v>
      </c>
      <c r="H4970" s="6">
        <v>2</v>
      </c>
      <c r="I4970" s="6" t="s">
        <v>297</v>
      </c>
      <c r="J4970" s="6">
        <v>3</v>
      </c>
      <c r="K4970" s="6" t="s">
        <v>4334</v>
      </c>
      <c r="L4970" s="8">
        <v>6</v>
      </c>
      <c r="M4970" s="6" t="s">
        <v>297</v>
      </c>
      <c r="N4970" s="6" t="s">
        <v>4335</v>
      </c>
      <c r="R4970" s="6" t="str">
        <f t="shared" si="77"/>
        <v>38396Xã Yên Nhân23</v>
      </c>
    </row>
    <row r="4971" spans="1:18">
      <c r="A4971" s="6">
        <v>4970</v>
      </c>
      <c r="B4971" s="6">
        <v>38</v>
      </c>
      <c r="C4971" s="6" t="s">
        <v>4332</v>
      </c>
      <c r="D4971" s="6">
        <v>396</v>
      </c>
      <c r="E4971" s="6" t="s">
        <v>4536</v>
      </c>
      <c r="F4971" s="6">
        <v>15619</v>
      </c>
      <c r="G4971" s="6" t="s">
        <v>4538</v>
      </c>
      <c r="H4971" s="6">
        <v>2</v>
      </c>
      <c r="I4971" s="6" t="s">
        <v>297</v>
      </c>
      <c r="J4971" s="6">
        <v>3</v>
      </c>
      <c r="K4971" s="6" t="s">
        <v>4334</v>
      </c>
      <c r="L4971" s="8">
        <v>6</v>
      </c>
      <c r="M4971" s="6" t="s">
        <v>297</v>
      </c>
      <c r="N4971" s="6" t="s">
        <v>4335</v>
      </c>
      <c r="R4971" s="6" t="str">
        <f t="shared" si="77"/>
        <v>38396Xã Xuân Lẹ23</v>
      </c>
    </row>
    <row r="4972" spans="1:18">
      <c r="A4972" s="6">
        <v>4971</v>
      </c>
      <c r="B4972" s="6">
        <v>38</v>
      </c>
      <c r="C4972" s="6" t="s">
        <v>4332</v>
      </c>
      <c r="D4972" s="6">
        <v>396</v>
      </c>
      <c r="E4972" s="6" t="s">
        <v>4536</v>
      </c>
      <c r="F4972" s="6">
        <v>15622</v>
      </c>
      <c r="G4972" s="6" t="s">
        <v>3058</v>
      </c>
      <c r="H4972" s="6">
        <v>2</v>
      </c>
      <c r="I4972" s="6" t="s">
        <v>297</v>
      </c>
      <c r="J4972" s="6">
        <v>3</v>
      </c>
      <c r="K4972" s="6" t="s">
        <v>4334</v>
      </c>
      <c r="L4972" s="8">
        <v>6</v>
      </c>
      <c r="M4972" s="6" t="s">
        <v>297</v>
      </c>
      <c r="N4972" s="6" t="s">
        <v>4335</v>
      </c>
      <c r="R4972" s="6" t="str">
        <f t="shared" si="77"/>
        <v>38396Xã Vạn Xuân23</v>
      </c>
    </row>
    <row r="4973" spans="1:18">
      <c r="A4973" s="6">
        <v>4972</v>
      </c>
      <c r="B4973" s="6">
        <v>38</v>
      </c>
      <c r="C4973" s="6" t="s">
        <v>4332</v>
      </c>
      <c r="D4973" s="6">
        <v>396</v>
      </c>
      <c r="E4973" s="6" t="s">
        <v>4536</v>
      </c>
      <c r="F4973" s="6">
        <v>15628</v>
      </c>
      <c r="G4973" s="6" t="s">
        <v>1507</v>
      </c>
      <c r="H4973" s="6">
        <v>2</v>
      </c>
      <c r="I4973" s="6" t="s">
        <v>297</v>
      </c>
      <c r="J4973" s="6">
        <v>3</v>
      </c>
      <c r="K4973" s="6" t="s">
        <v>4334</v>
      </c>
      <c r="L4973" s="8">
        <v>6</v>
      </c>
      <c r="M4973" s="6" t="s">
        <v>297</v>
      </c>
      <c r="N4973" s="6" t="s">
        <v>4335</v>
      </c>
      <c r="R4973" s="6" t="str">
        <f t="shared" si="77"/>
        <v>38396Xã Lương Sơn23</v>
      </c>
    </row>
    <row r="4974" spans="1:18">
      <c r="A4974" s="6">
        <v>4973</v>
      </c>
      <c r="B4974" s="6">
        <v>38</v>
      </c>
      <c r="C4974" s="6" t="s">
        <v>4332</v>
      </c>
      <c r="D4974" s="6">
        <v>396</v>
      </c>
      <c r="E4974" s="6" t="s">
        <v>4536</v>
      </c>
      <c r="F4974" s="6">
        <v>15631</v>
      </c>
      <c r="G4974" s="6" t="s">
        <v>4539</v>
      </c>
      <c r="H4974" s="6">
        <v>2</v>
      </c>
      <c r="I4974" s="6" t="s">
        <v>297</v>
      </c>
      <c r="J4974" s="6">
        <v>3</v>
      </c>
      <c r="K4974" s="6" t="s">
        <v>4334</v>
      </c>
      <c r="L4974" s="8">
        <v>6</v>
      </c>
      <c r="M4974" s="6" t="s">
        <v>297</v>
      </c>
      <c r="N4974" s="6" t="s">
        <v>4335</v>
      </c>
      <c r="R4974" s="6" t="str">
        <f t="shared" si="77"/>
        <v>38396Xã Xuân Cao23</v>
      </c>
    </row>
    <row r="4975" spans="1:18">
      <c r="A4975" s="6">
        <v>4974</v>
      </c>
      <c r="B4975" s="6">
        <v>38</v>
      </c>
      <c r="C4975" s="6" t="s">
        <v>4332</v>
      </c>
      <c r="D4975" s="6">
        <v>396</v>
      </c>
      <c r="E4975" s="6" t="s">
        <v>4536</v>
      </c>
      <c r="F4975" s="6">
        <v>15634</v>
      </c>
      <c r="G4975" s="6" t="s">
        <v>4540</v>
      </c>
      <c r="H4975" s="6">
        <v>2</v>
      </c>
      <c r="I4975" s="6" t="s">
        <v>297</v>
      </c>
      <c r="J4975" s="6">
        <v>3</v>
      </c>
      <c r="K4975" s="6" t="s">
        <v>4334</v>
      </c>
      <c r="L4975" s="8">
        <v>6</v>
      </c>
      <c r="M4975" s="6" t="s">
        <v>297</v>
      </c>
      <c r="N4975" s="6" t="s">
        <v>4335</v>
      </c>
      <c r="R4975" s="6" t="str">
        <f t="shared" si="77"/>
        <v>38396Xã Luận Thành23</v>
      </c>
    </row>
    <row r="4976" spans="1:18">
      <c r="A4976" s="6">
        <v>4975</v>
      </c>
      <c r="B4976" s="6">
        <v>38</v>
      </c>
      <c r="C4976" s="6" t="s">
        <v>4332</v>
      </c>
      <c r="D4976" s="6">
        <v>396</v>
      </c>
      <c r="E4976" s="6" t="s">
        <v>4536</v>
      </c>
      <c r="F4976" s="6">
        <v>15637</v>
      </c>
      <c r="G4976" s="6" t="s">
        <v>4541</v>
      </c>
      <c r="H4976" s="6">
        <v>2</v>
      </c>
      <c r="I4976" s="6" t="s">
        <v>297</v>
      </c>
      <c r="J4976" s="6">
        <v>3</v>
      </c>
      <c r="K4976" s="6" t="s">
        <v>4334</v>
      </c>
      <c r="L4976" s="8">
        <v>6</v>
      </c>
      <c r="M4976" s="6" t="s">
        <v>297</v>
      </c>
      <c r="N4976" s="6" t="s">
        <v>4335</v>
      </c>
      <c r="R4976" s="6" t="str">
        <f t="shared" si="77"/>
        <v>38396Xã Luận Khê23</v>
      </c>
    </row>
    <row r="4977" spans="1:18">
      <c r="A4977" s="6">
        <v>4976</v>
      </c>
      <c r="B4977" s="6">
        <v>38</v>
      </c>
      <c r="C4977" s="6" t="s">
        <v>4332</v>
      </c>
      <c r="D4977" s="6">
        <v>396</v>
      </c>
      <c r="E4977" s="6" t="s">
        <v>4536</v>
      </c>
      <c r="F4977" s="6">
        <v>15640</v>
      </c>
      <c r="G4977" s="6" t="s">
        <v>4542</v>
      </c>
      <c r="H4977" s="6">
        <v>2</v>
      </c>
      <c r="I4977" s="6" t="s">
        <v>297</v>
      </c>
      <c r="J4977" s="6">
        <v>3</v>
      </c>
      <c r="K4977" s="6" t="s">
        <v>4334</v>
      </c>
      <c r="L4977" s="8">
        <v>6</v>
      </c>
      <c r="M4977" s="6" t="s">
        <v>297</v>
      </c>
      <c r="N4977" s="6" t="s">
        <v>4335</v>
      </c>
      <c r="R4977" s="6" t="str">
        <f t="shared" si="77"/>
        <v>38396Xã Xuân Thắng23</v>
      </c>
    </row>
    <row r="4978" spans="1:18">
      <c r="A4978" s="6">
        <v>4977</v>
      </c>
      <c r="B4978" s="6">
        <v>38</v>
      </c>
      <c r="C4978" s="6" t="s">
        <v>4332</v>
      </c>
      <c r="D4978" s="6">
        <v>396</v>
      </c>
      <c r="E4978" s="6" t="s">
        <v>4536</v>
      </c>
      <c r="F4978" s="6">
        <v>15643</v>
      </c>
      <c r="G4978" s="6" t="s">
        <v>3097</v>
      </c>
      <c r="H4978" s="6">
        <v>2</v>
      </c>
      <c r="I4978" s="6" t="s">
        <v>297</v>
      </c>
      <c r="J4978" s="6">
        <v>3</v>
      </c>
      <c r="K4978" s="6" t="s">
        <v>4334</v>
      </c>
      <c r="L4978" s="8">
        <v>6</v>
      </c>
      <c r="M4978" s="6" t="s">
        <v>297</v>
      </c>
      <c r="N4978" s="6" t="s">
        <v>4335</v>
      </c>
      <c r="R4978" s="6" t="str">
        <f t="shared" si="77"/>
        <v>38396Xã Xuân Lộc23</v>
      </c>
    </row>
    <row r="4979" spans="1:18">
      <c r="A4979" s="6">
        <v>4978</v>
      </c>
      <c r="B4979" s="6">
        <v>38</v>
      </c>
      <c r="C4979" s="6" t="s">
        <v>4332</v>
      </c>
      <c r="D4979" s="6">
        <v>396</v>
      </c>
      <c r="E4979" s="6" t="s">
        <v>4536</v>
      </c>
      <c r="F4979" s="6">
        <v>15646</v>
      </c>
      <c r="G4979" s="6" t="s">
        <v>4543</v>
      </c>
      <c r="H4979" s="6">
        <v>1</v>
      </c>
      <c r="I4979" s="6" t="s">
        <v>251</v>
      </c>
      <c r="J4979" s="6">
        <v>3</v>
      </c>
      <c r="K4979" s="6" t="s">
        <v>4334</v>
      </c>
      <c r="L4979" s="8">
        <v>5</v>
      </c>
      <c r="M4979" s="6" t="s">
        <v>251</v>
      </c>
      <c r="N4979" s="6" t="s">
        <v>4335</v>
      </c>
      <c r="R4979" s="6" t="str">
        <f t="shared" si="77"/>
        <v>38396Thị trấn Thường Xuân13</v>
      </c>
    </row>
    <row r="4980" spans="1:18">
      <c r="A4980" s="6">
        <v>4979</v>
      </c>
      <c r="B4980" s="6">
        <v>38</v>
      </c>
      <c r="C4980" s="6" t="s">
        <v>4332</v>
      </c>
      <c r="D4980" s="6">
        <v>396</v>
      </c>
      <c r="E4980" s="6" t="s">
        <v>4536</v>
      </c>
      <c r="F4980" s="6">
        <v>15649</v>
      </c>
      <c r="G4980" s="6" t="s">
        <v>699</v>
      </c>
      <c r="H4980" s="6">
        <v>2</v>
      </c>
      <c r="I4980" s="6" t="s">
        <v>297</v>
      </c>
      <c r="J4980" s="6">
        <v>3</v>
      </c>
      <c r="K4980" s="6" t="s">
        <v>4334</v>
      </c>
      <c r="L4980" s="8">
        <v>6</v>
      </c>
      <c r="M4980" s="6" t="s">
        <v>297</v>
      </c>
      <c r="N4980" s="6" t="s">
        <v>4335</v>
      </c>
      <c r="R4980" s="6" t="str">
        <f t="shared" si="77"/>
        <v>38396Xã Xuân Dương23</v>
      </c>
    </row>
    <row r="4981" spans="1:18">
      <c r="A4981" s="6">
        <v>4980</v>
      </c>
      <c r="B4981" s="6">
        <v>38</v>
      </c>
      <c r="C4981" s="6" t="s">
        <v>4332</v>
      </c>
      <c r="D4981" s="6">
        <v>396</v>
      </c>
      <c r="E4981" s="6" t="s">
        <v>4536</v>
      </c>
      <c r="F4981" s="6">
        <v>15652</v>
      </c>
      <c r="G4981" s="6" t="s">
        <v>4544</v>
      </c>
      <c r="H4981" s="6">
        <v>2</v>
      </c>
      <c r="I4981" s="6" t="s">
        <v>297</v>
      </c>
      <c r="J4981" s="6">
        <v>3</v>
      </c>
      <c r="K4981" s="6" t="s">
        <v>4334</v>
      </c>
      <c r="L4981" s="8">
        <v>6</v>
      </c>
      <c r="M4981" s="6" t="s">
        <v>297</v>
      </c>
      <c r="N4981" s="6" t="s">
        <v>4335</v>
      </c>
      <c r="R4981" s="6" t="str">
        <f t="shared" si="77"/>
        <v>38396Xã Thọ Thanh23</v>
      </c>
    </row>
    <row r="4982" spans="1:18">
      <c r="A4982" s="6">
        <v>4981</v>
      </c>
      <c r="B4982" s="6">
        <v>38</v>
      </c>
      <c r="C4982" s="6" t="s">
        <v>4332</v>
      </c>
      <c r="D4982" s="6">
        <v>396</v>
      </c>
      <c r="E4982" s="6" t="s">
        <v>4536</v>
      </c>
      <c r="F4982" s="6">
        <v>15655</v>
      </c>
      <c r="G4982" s="6" t="s">
        <v>4545</v>
      </c>
      <c r="H4982" s="6">
        <v>2</v>
      </c>
      <c r="I4982" s="6" t="s">
        <v>297</v>
      </c>
      <c r="J4982" s="6">
        <v>3</v>
      </c>
      <c r="K4982" s="6" t="s">
        <v>4334</v>
      </c>
      <c r="L4982" s="8">
        <v>6</v>
      </c>
      <c r="M4982" s="6" t="s">
        <v>297</v>
      </c>
      <c r="N4982" s="6" t="s">
        <v>4335</v>
      </c>
      <c r="R4982" s="6" t="str">
        <f t="shared" si="77"/>
        <v>38396Xã Ngọc Phụng23</v>
      </c>
    </row>
    <row r="4983" spans="1:18">
      <c r="A4983" s="6">
        <v>4982</v>
      </c>
      <c r="B4983" s="6">
        <v>38</v>
      </c>
      <c r="C4983" s="6" t="s">
        <v>4332</v>
      </c>
      <c r="D4983" s="6">
        <v>396</v>
      </c>
      <c r="E4983" s="6" t="s">
        <v>4536</v>
      </c>
      <c r="F4983" s="6">
        <v>15658</v>
      </c>
      <c r="G4983" s="6" t="s">
        <v>4546</v>
      </c>
      <c r="H4983" s="6">
        <v>2</v>
      </c>
      <c r="I4983" s="6" t="s">
        <v>297</v>
      </c>
      <c r="J4983" s="6">
        <v>3</v>
      </c>
      <c r="K4983" s="6" t="s">
        <v>4334</v>
      </c>
      <c r="L4983" s="8">
        <v>6</v>
      </c>
      <c r="M4983" s="6" t="s">
        <v>297</v>
      </c>
      <c r="N4983" s="6" t="s">
        <v>4335</v>
      </c>
      <c r="R4983" s="6" t="str">
        <f t="shared" si="77"/>
        <v>38396Xã Xuân Chinh23</v>
      </c>
    </row>
    <row r="4984" spans="1:18">
      <c r="A4984" s="6">
        <v>4983</v>
      </c>
      <c r="B4984" s="6">
        <v>38</v>
      </c>
      <c r="C4984" s="6" t="s">
        <v>4332</v>
      </c>
      <c r="D4984" s="6">
        <v>396</v>
      </c>
      <c r="E4984" s="6" t="s">
        <v>4536</v>
      </c>
      <c r="F4984" s="6">
        <v>15661</v>
      </c>
      <c r="G4984" s="6" t="s">
        <v>969</v>
      </c>
      <c r="H4984" s="6">
        <v>2</v>
      </c>
      <c r="I4984" s="6" t="s">
        <v>297</v>
      </c>
      <c r="J4984" s="6">
        <v>3</v>
      </c>
      <c r="K4984" s="6" t="s">
        <v>4334</v>
      </c>
      <c r="L4984" s="8">
        <v>6</v>
      </c>
      <c r="M4984" s="6" t="s">
        <v>297</v>
      </c>
      <c r="N4984" s="6" t="s">
        <v>4335</v>
      </c>
      <c r="R4984" s="6" t="str">
        <f t="shared" si="77"/>
        <v>38396Xã Tân Thành23</v>
      </c>
    </row>
    <row r="4985" spans="1:18">
      <c r="A4985" s="6">
        <v>4984</v>
      </c>
      <c r="B4985" s="6">
        <v>38</v>
      </c>
      <c r="C4985" s="6" t="s">
        <v>4332</v>
      </c>
      <c r="D4985" s="6">
        <v>397</v>
      </c>
      <c r="E4985" s="6" t="s">
        <v>4547</v>
      </c>
      <c r="F4985" s="6">
        <v>15664</v>
      </c>
      <c r="G4985" s="6" t="s">
        <v>4548</v>
      </c>
      <c r="H4985" s="6">
        <v>1</v>
      </c>
      <c r="I4985" s="6" t="s">
        <v>251</v>
      </c>
      <c r="J4985" s="6">
        <v>3</v>
      </c>
      <c r="K4985" s="6" t="s">
        <v>4334</v>
      </c>
      <c r="L4985" s="8">
        <v>5</v>
      </c>
      <c r="M4985" s="6" t="s">
        <v>251</v>
      </c>
      <c r="N4985" s="6" t="s">
        <v>4335</v>
      </c>
      <c r="R4985" s="6" t="str">
        <f t="shared" si="77"/>
        <v>38397Thị trấn Triệu Sơn13</v>
      </c>
    </row>
    <row r="4986" spans="1:18">
      <c r="A4986" s="6">
        <v>4985</v>
      </c>
      <c r="B4986" s="6">
        <v>38</v>
      </c>
      <c r="C4986" s="6" t="s">
        <v>4332</v>
      </c>
      <c r="D4986" s="6">
        <v>397</v>
      </c>
      <c r="E4986" s="6" t="s">
        <v>4547</v>
      </c>
      <c r="F4986" s="6">
        <v>15667</v>
      </c>
      <c r="G4986" s="6" t="s">
        <v>4549</v>
      </c>
      <c r="H4986" s="6">
        <v>2</v>
      </c>
      <c r="I4986" s="6" t="s">
        <v>297</v>
      </c>
      <c r="J4986" s="6">
        <v>3</v>
      </c>
      <c r="K4986" s="6" t="s">
        <v>4334</v>
      </c>
      <c r="L4986" s="8">
        <v>6</v>
      </c>
      <c r="M4986" s="6" t="s">
        <v>297</v>
      </c>
      <c r="N4986" s="6" t="s">
        <v>4335</v>
      </c>
      <c r="R4986" s="6" t="str">
        <f t="shared" si="77"/>
        <v>38397Xã Thọ Sơn23</v>
      </c>
    </row>
    <row r="4987" spans="1:18">
      <c r="A4987" s="6">
        <v>4986</v>
      </c>
      <c r="B4987" s="6">
        <v>38</v>
      </c>
      <c r="C4987" s="6" t="s">
        <v>4332</v>
      </c>
      <c r="D4987" s="6">
        <v>397</v>
      </c>
      <c r="E4987" s="6" t="s">
        <v>4547</v>
      </c>
      <c r="F4987" s="6">
        <v>15670</v>
      </c>
      <c r="G4987" s="6" t="s">
        <v>4550</v>
      </c>
      <c r="H4987" s="6">
        <v>2</v>
      </c>
      <c r="I4987" s="6" t="s">
        <v>297</v>
      </c>
      <c r="J4987" s="6">
        <v>3</v>
      </c>
      <c r="K4987" s="6" t="s">
        <v>4334</v>
      </c>
      <c r="L4987" s="8">
        <v>6</v>
      </c>
      <c r="M4987" s="6" t="s">
        <v>297</v>
      </c>
      <c r="N4987" s="6" t="s">
        <v>4335</v>
      </c>
      <c r="R4987" s="6" t="str">
        <f t="shared" si="77"/>
        <v>38397Xã Thọ Bình23</v>
      </c>
    </row>
    <row r="4988" spans="1:18">
      <c r="A4988" s="6">
        <v>4987</v>
      </c>
      <c r="B4988" s="6">
        <v>38</v>
      </c>
      <c r="C4988" s="6" t="s">
        <v>4332</v>
      </c>
      <c r="D4988" s="6">
        <v>397</v>
      </c>
      <c r="E4988" s="6" t="s">
        <v>4547</v>
      </c>
      <c r="F4988" s="6">
        <v>15673</v>
      </c>
      <c r="G4988" s="6" t="s">
        <v>4551</v>
      </c>
      <c r="H4988" s="6">
        <v>2</v>
      </c>
      <c r="I4988" s="6" t="s">
        <v>297</v>
      </c>
      <c r="J4988" s="6">
        <v>3</v>
      </c>
      <c r="K4988" s="6" t="s">
        <v>4334</v>
      </c>
      <c r="L4988" s="8">
        <v>6</v>
      </c>
      <c r="M4988" s="6" t="s">
        <v>297</v>
      </c>
      <c r="N4988" s="6" t="s">
        <v>4335</v>
      </c>
      <c r="R4988" s="6" t="str">
        <f t="shared" si="77"/>
        <v>38397Xã Thọ Tiến23</v>
      </c>
    </row>
    <row r="4989" spans="1:18">
      <c r="A4989" s="6">
        <v>4988</v>
      </c>
      <c r="B4989" s="6">
        <v>38</v>
      </c>
      <c r="C4989" s="6" t="s">
        <v>4332</v>
      </c>
      <c r="D4989" s="6">
        <v>397</v>
      </c>
      <c r="E4989" s="6" t="s">
        <v>4547</v>
      </c>
      <c r="F4989" s="6">
        <v>15676</v>
      </c>
      <c r="G4989" s="6" t="s">
        <v>3139</v>
      </c>
      <c r="H4989" s="6">
        <v>2</v>
      </c>
      <c r="I4989" s="6" t="s">
        <v>297</v>
      </c>
      <c r="J4989" s="6">
        <v>3</v>
      </c>
      <c r="K4989" s="6" t="s">
        <v>4334</v>
      </c>
      <c r="L4989" s="8">
        <v>6</v>
      </c>
      <c r="M4989" s="6" t="s">
        <v>297</v>
      </c>
      <c r="N4989" s="6" t="s">
        <v>4335</v>
      </c>
      <c r="R4989" s="6" t="str">
        <f t="shared" si="77"/>
        <v>38397Xã Hợp Lý23</v>
      </c>
    </row>
    <row r="4990" spans="1:18">
      <c r="A4990" s="6">
        <v>4989</v>
      </c>
      <c r="B4990" s="6">
        <v>38</v>
      </c>
      <c r="C4990" s="6" t="s">
        <v>4332</v>
      </c>
      <c r="D4990" s="6">
        <v>397</v>
      </c>
      <c r="E4990" s="6" t="s">
        <v>4547</v>
      </c>
      <c r="F4990" s="6">
        <v>15679</v>
      </c>
      <c r="G4990" s="6" t="s">
        <v>805</v>
      </c>
      <c r="H4990" s="6">
        <v>2</v>
      </c>
      <c r="I4990" s="6" t="s">
        <v>297</v>
      </c>
      <c r="J4990" s="6">
        <v>3</v>
      </c>
      <c r="K4990" s="6" t="s">
        <v>4334</v>
      </c>
      <c r="L4990" s="8">
        <v>6</v>
      </c>
      <c r="M4990" s="6" t="s">
        <v>297</v>
      </c>
      <c r="N4990" s="6" t="s">
        <v>4335</v>
      </c>
      <c r="R4990" s="6" t="str">
        <f t="shared" si="77"/>
        <v>38397Xã Hợp Tiến23</v>
      </c>
    </row>
    <row r="4991" spans="1:18">
      <c r="A4991" s="6">
        <v>4990</v>
      </c>
      <c r="B4991" s="6">
        <v>38</v>
      </c>
      <c r="C4991" s="6" t="s">
        <v>4332</v>
      </c>
      <c r="D4991" s="6">
        <v>397</v>
      </c>
      <c r="E4991" s="6" t="s">
        <v>4547</v>
      </c>
      <c r="F4991" s="6">
        <v>15682</v>
      </c>
      <c r="G4991" s="6" t="s">
        <v>1377</v>
      </c>
      <c r="H4991" s="6">
        <v>2</v>
      </c>
      <c r="I4991" s="6" t="s">
        <v>297</v>
      </c>
      <c r="J4991" s="6">
        <v>3</v>
      </c>
      <c r="K4991" s="6" t="s">
        <v>4334</v>
      </c>
      <c r="L4991" s="8">
        <v>6</v>
      </c>
      <c r="M4991" s="6" t="s">
        <v>297</v>
      </c>
      <c r="N4991" s="6" t="s">
        <v>4335</v>
      </c>
      <c r="R4991" s="6" t="str">
        <f t="shared" si="77"/>
        <v>38397Xã Hợp Thành23</v>
      </c>
    </row>
    <row r="4992" spans="1:18">
      <c r="A4992" s="6">
        <v>4991</v>
      </c>
      <c r="B4992" s="6">
        <v>38</v>
      </c>
      <c r="C4992" s="6" t="s">
        <v>4332</v>
      </c>
      <c r="D4992" s="6">
        <v>397</v>
      </c>
      <c r="E4992" s="6" t="s">
        <v>4547</v>
      </c>
      <c r="F4992" s="6">
        <v>15685</v>
      </c>
      <c r="G4992" s="6" t="s">
        <v>4552</v>
      </c>
      <c r="H4992" s="6">
        <v>2</v>
      </c>
      <c r="I4992" s="6" t="s">
        <v>297</v>
      </c>
      <c r="J4992" s="6">
        <v>3</v>
      </c>
      <c r="K4992" s="6" t="s">
        <v>4334</v>
      </c>
      <c r="L4992" s="8">
        <v>6</v>
      </c>
      <c r="M4992" s="6" t="s">
        <v>297</v>
      </c>
      <c r="N4992" s="6" t="s">
        <v>4335</v>
      </c>
      <c r="R4992" s="6" t="str">
        <f t="shared" si="77"/>
        <v>38397Xã Triệu Thành23</v>
      </c>
    </row>
    <row r="4993" spans="1:18">
      <c r="A4993" s="6">
        <v>4992</v>
      </c>
      <c r="B4993" s="6">
        <v>38</v>
      </c>
      <c r="C4993" s="6" t="s">
        <v>4332</v>
      </c>
      <c r="D4993" s="6">
        <v>397</v>
      </c>
      <c r="E4993" s="6" t="s">
        <v>4547</v>
      </c>
      <c r="F4993" s="6">
        <v>15688</v>
      </c>
      <c r="G4993" s="6" t="s">
        <v>4553</v>
      </c>
      <c r="H4993" s="6">
        <v>2</v>
      </c>
      <c r="I4993" s="6" t="s">
        <v>297</v>
      </c>
      <c r="J4993" s="6">
        <v>3</v>
      </c>
      <c r="K4993" s="6" t="s">
        <v>4334</v>
      </c>
      <c r="L4993" s="8">
        <v>6</v>
      </c>
      <c r="M4993" s="6" t="s">
        <v>297</v>
      </c>
      <c r="N4993" s="6" t="s">
        <v>4335</v>
      </c>
      <c r="R4993" s="6" t="str">
        <f t="shared" si="77"/>
        <v>38397Xã Hợp Thắng23</v>
      </c>
    </row>
    <row r="4994" spans="1:18">
      <c r="A4994" s="6">
        <v>4993</v>
      </c>
      <c r="B4994" s="6">
        <v>38</v>
      </c>
      <c r="C4994" s="6" t="s">
        <v>4332</v>
      </c>
      <c r="D4994" s="6">
        <v>397</v>
      </c>
      <c r="E4994" s="6" t="s">
        <v>4547</v>
      </c>
      <c r="F4994" s="6">
        <v>15691</v>
      </c>
      <c r="G4994" s="6" t="s">
        <v>911</v>
      </c>
      <c r="H4994" s="6">
        <v>2</v>
      </c>
      <c r="I4994" s="6" t="s">
        <v>297</v>
      </c>
      <c r="J4994" s="6">
        <v>3</v>
      </c>
      <c r="K4994" s="6" t="s">
        <v>4334</v>
      </c>
      <c r="L4994" s="8">
        <v>6</v>
      </c>
      <c r="M4994" s="6" t="s">
        <v>297</v>
      </c>
      <c r="N4994" s="6" t="s">
        <v>4335</v>
      </c>
      <c r="R4994" s="6" t="str">
        <f t="shared" si="77"/>
        <v>38397Xã Minh Sơn23</v>
      </c>
    </row>
    <row r="4995" spans="1:18">
      <c r="A4995" s="6">
        <v>4994</v>
      </c>
      <c r="B4995" s="6">
        <v>38</v>
      </c>
      <c r="C4995" s="6" t="s">
        <v>4332</v>
      </c>
      <c r="D4995" s="6">
        <v>397</v>
      </c>
      <c r="E4995" s="6" t="s">
        <v>4547</v>
      </c>
      <c r="F4995" s="6">
        <v>15700</v>
      </c>
      <c r="G4995" s="6" t="s">
        <v>4554</v>
      </c>
      <c r="H4995" s="6">
        <v>2</v>
      </c>
      <c r="I4995" s="6" t="s">
        <v>297</v>
      </c>
      <c r="J4995" s="6">
        <v>3</v>
      </c>
      <c r="K4995" s="6" t="s">
        <v>4334</v>
      </c>
      <c r="L4995" s="8">
        <v>6</v>
      </c>
      <c r="M4995" s="6" t="s">
        <v>297</v>
      </c>
      <c r="N4995" s="6" t="s">
        <v>4335</v>
      </c>
      <c r="R4995" s="6" t="str">
        <f t="shared" ref="R4995:R5058" si="78">CONCATENATE(B4995,D4995,G4995,H4995,J4995)</f>
        <v>38397Xã Dân Lực23</v>
      </c>
    </row>
    <row r="4996" spans="1:18">
      <c r="A4996" s="6">
        <v>4995</v>
      </c>
      <c r="B4996" s="6">
        <v>38</v>
      </c>
      <c r="C4996" s="6" t="s">
        <v>4332</v>
      </c>
      <c r="D4996" s="6">
        <v>397</v>
      </c>
      <c r="E4996" s="6" t="s">
        <v>4547</v>
      </c>
      <c r="F4996" s="6">
        <v>15703</v>
      </c>
      <c r="G4996" s="6" t="s">
        <v>4555</v>
      </c>
      <c r="H4996" s="6">
        <v>2</v>
      </c>
      <c r="I4996" s="6" t="s">
        <v>297</v>
      </c>
      <c r="J4996" s="6">
        <v>3</v>
      </c>
      <c r="K4996" s="6" t="s">
        <v>4334</v>
      </c>
      <c r="L4996" s="8">
        <v>6</v>
      </c>
      <c r="M4996" s="6" t="s">
        <v>297</v>
      </c>
      <c r="N4996" s="6" t="s">
        <v>4335</v>
      </c>
      <c r="R4996" s="6" t="str">
        <f t="shared" si="78"/>
        <v>38397Xã Dân Lý23</v>
      </c>
    </row>
    <row r="4997" spans="1:18">
      <c r="A4997" s="6">
        <v>4996</v>
      </c>
      <c r="B4997" s="6">
        <v>38</v>
      </c>
      <c r="C4997" s="6" t="s">
        <v>4332</v>
      </c>
      <c r="D4997" s="6">
        <v>397</v>
      </c>
      <c r="E4997" s="6" t="s">
        <v>4547</v>
      </c>
      <c r="F4997" s="6">
        <v>15706</v>
      </c>
      <c r="G4997" s="6" t="s">
        <v>3063</v>
      </c>
      <c r="H4997" s="6">
        <v>2</v>
      </c>
      <c r="I4997" s="6" t="s">
        <v>297</v>
      </c>
      <c r="J4997" s="6">
        <v>3</v>
      </c>
      <c r="K4997" s="6" t="s">
        <v>4334</v>
      </c>
      <c r="L4997" s="8">
        <v>6</v>
      </c>
      <c r="M4997" s="6" t="s">
        <v>297</v>
      </c>
      <c r="N4997" s="6" t="s">
        <v>4335</v>
      </c>
      <c r="R4997" s="6" t="str">
        <f t="shared" si="78"/>
        <v>38397Xã Dân Quyền23</v>
      </c>
    </row>
    <row r="4998" spans="1:18">
      <c r="A4998" s="6">
        <v>4997</v>
      </c>
      <c r="B4998" s="6">
        <v>38</v>
      </c>
      <c r="C4998" s="6" t="s">
        <v>4332</v>
      </c>
      <c r="D4998" s="6">
        <v>397</v>
      </c>
      <c r="E4998" s="6" t="s">
        <v>4547</v>
      </c>
      <c r="F4998" s="6">
        <v>15709</v>
      </c>
      <c r="G4998" s="6" t="s">
        <v>4556</v>
      </c>
      <c r="H4998" s="6">
        <v>2</v>
      </c>
      <c r="I4998" s="6" t="s">
        <v>297</v>
      </c>
      <c r="J4998" s="6">
        <v>3</v>
      </c>
      <c r="K4998" s="6" t="s">
        <v>4334</v>
      </c>
      <c r="L4998" s="8">
        <v>6</v>
      </c>
      <c r="M4998" s="6" t="s">
        <v>297</v>
      </c>
      <c r="N4998" s="6" t="s">
        <v>4335</v>
      </c>
      <c r="R4998" s="6" t="str">
        <f t="shared" si="78"/>
        <v>38397Xã An Nông23</v>
      </c>
    </row>
    <row r="4999" spans="1:18">
      <c r="A4999" s="6">
        <v>4998</v>
      </c>
      <c r="B4999" s="6">
        <v>38</v>
      </c>
      <c r="C4999" s="6" t="s">
        <v>4332</v>
      </c>
      <c r="D4999" s="6">
        <v>397</v>
      </c>
      <c r="E4999" s="6" t="s">
        <v>4547</v>
      </c>
      <c r="F4999" s="6">
        <v>15712</v>
      </c>
      <c r="G4999" s="6" t="s">
        <v>2262</v>
      </c>
      <c r="H4999" s="6">
        <v>2</v>
      </c>
      <c r="I4999" s="6" t="s">
        <v>297</v>
      </c>
      <c r="J4999" s="6">
        <v>3</v>
      </c>
      <c r="K4999" s="6" t="s">
        <v>4334</v>
      </c>
      <c r="L4999" s="8">
        <v>6</v>
      </c>
      <c r="M4999" s="6" t="s">
        <v>297</v>
      </c>
      <c r="N4999" s="6" t="s">
        <v>4335</v>
      </c>
      <c r="R4999" s="6" t="str">
        <f t="shared" si="78"/>
        <v>38397Xã Văn Sơn23</v>
      </c>
    </row>
    <row r="5000" spans="1:18">
      <c r="A5000" s="6">
        <v>4999</v>
      </c>
      <c r="B5000" s="6">
        <v>38</v>
      </c>
      <c r="C5000" s="6" t="s">
        <v>4332</v>
      </c>
      <c r="D5000" s="6">
        <v>397</v>
      </c>
      <c r="E5000" s="6" t="s">
        <v>4547</v>
      </c>
      <c r="F5000" s="6">
        <v>15715</v>
      </c>
      <c r="G5000" s="6" t="s">
        <v>524</v>
      </c>
      <c r="H5000" s="6">
        <v>2</v>
      </c>
      <c r="I5000" s="6" t="s">
        <v>297</v>
      </c>
      <c r="J5000" s="6">
        <v>3</v>
      </c>
      <c r="K5000" s="6" t="s">
        <v>4334</v>
      </c>
      <c r="L5000" s="8">
        <v>6</v>
      </c>
      <c r="M5000" s="6" t="s">
        <v>297</v>
      </c>
      <c r="N5000" s="6" t="s">
        <v>4335</v>
      </c>
      <c r="R5000" s="6" t="str">
        <f t="shared" si="78"/>
        <v>38397Xã Thái Hòa23</v>
      </c>
    </row>
    <row r="5001" spans="1:18">
      <c r="A5001" s="6">
        <v>5000</v>
      </c>
      <c r="B5001" s="6">
        <v>38</v>
      </c>
      <c r="C5001" s="6" t="s">
        <v>4332</v>
      </c>
      <c r="D5001" s="6">
        <v>397</v>
      </c>
      <c r="E5001" s="6" t="s">
        <v>4547</v>
      </c>
      <c r="F5001" s="6">
        <v>15718</v>
      </c>
      <c r="G5001" s="6" t="s">
        <v>4557</v>
      </c>
      <c r="H5001" s="6">
        <v>1</v>
      </c>
      <c r="I5001" s="6" t="s">
        <v>251</v>
      </c>
      <c r="J5001" s="6">
        <v>3</v>
      </c>
      <c r="K5001" s="6" t="s">
        <v>4334</v>
      </c>
      <c r="L5001" s="8">
        <v>5</v>
      </c>
      <c r="M5001" s="6" t="s">
        <v>251</v>
      </c>
      <c r="N5001" s="6" t="s">
        <v>4335</v>
      </c>
      <c r="R5001" s="6" t="str">
        <f t="shared" si="78"/>
        <v>38397Thị trấn Nưa13</v>
      </c>
    </row>
    <row r="5002" spans="1:18">
      <c r="A5002" s="6">
        <v>5001</v>
      </c>
      <c r="B5002" s="6">
        <v>38</v>
      </c>
      <c r="C5002" s="6" t="s">
        <v>4332</v>
      </c>
      <c r="D5002" s="6">
        <v>397</v>
      </c>
      <c r="E5002" s="6" t="s">
        <v>4547</v>
      </c>
      <c r="F5002" s="6">
        <v>15721</v>
      </c>
      <c r="G5002" s="6" t="s">
        <v>4558</v>
      </c>
      <c r="H5002" s="6">
        <v>2</v>
      </c>
      <c r="I5002" s="6" t="s">
        <v>297</v>
      </c>
      <c r="J5002" s="6">
        <v>3</v>
      </c>
      <c r="K5002" s="6" t="s">
        <v>4334</v>
      </c>
      <c r="L5002" s="8">
        <v>6</v>
      </c>
      <c r="M5002" s="6" t="s">
        <v>297</v>
      </c>
      <c r="N5002" s="6" t="s">
        <v>4335</v>
      </c>
      <c r="R5002" s="6" t="str">
        <f t="shared" si="78"/>
        <v>38397Xã Đồng Lợi23</v>
      </c>
    </row>
    <row r="5003" spans="1:18">
      <c r="A5003" s="6">
        <v>5002</v>
      </c>
      <c r="B5003" s="6">
        <v>38</v>
      </c>
      <c r="C5003" s="6" t="s">
        <v>4332</v>
      </c>
      <c r="D5003" s="6">
        <v>397</v>
      </c>
      <c r="E5003" s="6" t="s">
        <v>4547</v>
      </c>
      <c r="F5003" s="6">
        <v>15724</v>
      </c>
      <c r="G5003" s="6" t="s">
        <v>766</v>
      </c>
      <c r="H5003" s="6">
        <v>2</v>
      </c>
      <c r="I5003" s="6" t="s">
        <v>297</v>
      </c>
      <c r="J5003" s="6">
        <v>3</v>
      </c>
      <c r="K5003" s="6" t="s">
        <v>4334</v>
      </c>
      <c r="L5003" s="8">
        <v>6</v>
      </c>
      <c r="M5003" s="6" t="s">
        <v>297</v>
      </c>
      <c r="N5003" s="6" t="s">
        <v>4335</v>
      </c>
      <c r="R5003" s="6" t="str">
        <f t="shared" si="78"/>
        <v>38397Xã Đồng Tiến23</v>
      </c>
    </row>
    <row r="5004" spans="1:18">
      <c r="A5004" s="6">
        <v>5003</v>
      </c>
      <c r="B5004" s="6">
        <v>38</v>
      </c>
      <c r="C5004" s="6" t="s">
        <v>4332</v>
      </c>
      <c r="D5004" s="6">
        <v>397</v>
      </c>
      <c r="E5004" s="6" t="s">
        <v>4547</v>
      </c>
      <c r="F5004" s="6">
        <v>15727</v>
      </c>
      <c r="G5004" s="6" t="s">
        <v>1231</v>
      </c>
      <c r="H5004" s="6">
        <v>2</v>
      </c>
      <c r="I5004" s="6" t="s">
        <v>297</v>
      </c>
      <c r="J5004" s="6">
        <v>3</v>
      </c>
      <c r="K5004" s="6" t="s">
        <v>4334</v>
      </c>
      <c r="L5004" s="8">
        <v>6</v>
      </c>
      <c r="M5004" s="6" t="s">
        <v>297</v>
      </c>
      <c r="N5004" s="6" t="s">
        <v>4335</v>
      </c>
      <c r="R5004" s="6" t="str">
        <f t="shared" si="78"/>
        <v>38397Xã Đồng Thắng23</v>
      </c>
    </row>
    <row r="5005" spans="1:18">
      <c r="A5005" s="6">
        <v>5004</v>
      </c>
      <c r="B5005" s="6">
        <v>38</v>
      </c>
      <c r="C5005" s="6" t="s">
        <v>4332</v>
      </c>
      <c r="D5005" s="6">
        <v>397</v>
      </c>
      <c r="E5005" s="6" t="s">
        <v>4547</v>
      </c>
      <c r="F5005" s="6">
        <v>15730</v>
      </c>
      <c r="G5005" s="6" t="s">
        <v>4559</v>
      </c>
      <c r="H5005" s="6">
        <v>2</v>
      </c>
      <c r="I5005" s="6" t="s">
        <v>297</v>
      </c>
      <c r="J5005" s="6">
        <v>3</v>
      </c>
      <c r="K5005" s="6" t="s">
        <v>4334</v>
      </c>
      <c r="L5005" s="8">
        <v>6</v>
      </c>
      <c r="M5005" s="6" t="s">
        <v>297</v>
      </c>
      <c r="N5005" s="6" t="s">
        <v>4335</v>
      </c>
      <c r="R5005" s="6" t="str">
        <f t="shared" si="78"/>
        <v>38397Xã Tiến Nông23</v>
      </c>
    </row>
    <row r="5006" spans="1:18">
      <c r="A5006" s="6">
        <v>5005</v>
      </c>
      <c r="B5006" s="6">
        <v>38</v>
      </c>
      <c r="C5006" s="6" t="s">
        <v>4332</v>
      </c>
      <c r="D5006" s="6">
        <v>397</v>
      </c>
      <c r="E5006" s="6" t="s">
        <v>4547</v>
      </c>
      <c r="F5006" s="6">
        <v>15733</v>
      </c>
      <c r="G5006" s="6" t="s">
        <v>4560</v>
      </c>
      <c r="H5006" s="6">
        <v>2</v>
      </c>
      <c r="I5006" s="6" t="s">
        <v>297</v>
      </c>
      <c r="J5006" s="6">
        <v>3</v>
      </c>
      <c r="K5006" s="6" t="s">
        <v>4334</v>
      </c>
      <c r="L5006" s="8">
        <v>6</v>
      </c>
      <c r="M5006" s="6" t="s">
        <v>297</v>
      </c>
      <c r="N5006" s="6" t="s">
        <v>4335</v>
      </c>
      <c r="R5006" s="6" t="str">
        <f t="shared" si="78"/>
        <v>38397Xã Khuyến Nông23</v>
      </c>
    </row>
    <row r="5007" spans="1:18">
      <c r="A5007" s="6">
        <v>5006</v>
      </c>
      <c r="B5007" s="6">
        <v>38</v>
      </c>
      <c r="C5007" s="6" t="s">
        <v>4332</v>
      </c>
      <c r="D5007" s="6">
        <v>397</v>
      </c>
      <c r="E5007" s="6" t="s">
        <v>4547</v>
      </c>
      <c r="F5007" s="6">
        <v>15736</v>
      </c>
      <c r="G5007" s="6" t="s">
        <v>4561</v>
      </c>
      <c r="H5007" s="6">
        <v>2</v>
      </c>
      <c r="I5007" s="6" t="s">
        <v>297</v>
      </c>
      <c r="J5007" s="6">
        <v>3</v>
      </c>
      <c r="K5007" s="6" t="s">
        <v>4334</v>
      </c>
      <c r="L5007" s="8">
        <v>6</v>
      </c>
      <c r="M5007" s="6" t="s">
        <v>297</v>
      </c>
      <c r="N5007" s="6" t="s">
        <v>4335</v>
      </c>
      <c r="R5007" s="6" t="str">
        <f t="shared" si="78"/>
        <v>38397Xã Xuân Thịnh23</v>
      </c>
    </row>
    <row r="5008" spans="1:18">
      <c r="A5008" s="6">
        <v>5007</v>
      </c>
      <c r="B5008" s="6">
        <v>38</v>
      </c>
      <c r="C5008" s="6" t="s">
        <v>4332</v>
      </c>
      <c r="D5008" s="6">
        <v>397</v>
      </c>
      <c r="E5008" s="6" t="s">
        <v>4547</v>
      </c>
      <c r="F5008" s="6">
        <v>15739</v>
      </c>
      <c r="G5008" s="6" t="s">
        <v>3097</v>
      </c>
      <c r="H5008" s="6">
        <v>2</v>
      </c>
      <c r="I5008" s="6" t="s">
        <v>297</v>
      </c>
      <c r="J5008" s="6">
        <v>3</v>
      </c>
      <c r="K5008" s="6" t="s">
        <v>4334</v>
      </c>
      <c r="L5008" s="8">
        <v>6</v>
      </c>
      <c r="M5008" s="6" t="s">
        <v>297</v>
      </c>
      <c r="N5008" s="6" t="s">
        <v>4335</v>
      </c>
      <c r="R5008" s="6" t="str">
        <f t="shared" si="78"/>
        <v>38397Xã Xuân Lộc23</v>
      </c>
    </row>
    <row r="5009" spans="1:18">
      <c r="A5009" s="6">
        <v>5008</v>
      </c>
      <c r="B5009" s="6">
        <v>38</v>
      </c>
      <c r="C5009" s="6" t="s">
        <v>4332</v>
      </c>
      <c r="D5009" s="6">
        <v>397</v>
      </c>
      <c r="E5009" s="6" t="s">
        <v>4547</v>
      </c>
      <c r="F5009" s="6">
        <v>15742</v>
      </c>
      <c r="G5009" s="6" t="s">
        <v>4562</v>
      </c>
      <c r="H5009" s="6">
        <v>2</v>
      </c>
      <c r="I5009" s="6" t="s">
        <v>297</v>
      </c>
      <c r="J5009" s="6">
        <v>3</v>
      </c>
      <c r="K5009" s="6" t="s">
        <v>4334</v>
      </c>
      <c r="L5009" s="8">
        <v>6</v>
      </c>
      <c r="M5009" s="6" t="s">
        <v>297</v>
      </c>
      <c r="N5009" s="6" t="s">
        <v>4335</v>
      </c>
      <c r="R5009" s="6" t="str">
        <f t="shared" si="78"/>
        <v>38397Xã Thọ Dân23</v>
      </c>
    </row>
    <row r="5010" spans="1:18">
      <c r="A5010" s="6">
        <v>5009</v>
      </c>
      <c r="B5010" s="6">
        <v>38</v>
      </c>
      <c r="C5010" s="6" t="s">
        <v>4332</v>
      </c>
      <c r="D5010" s="6">
        <v>397</v>
      </c>
      <c r="E5010" s="6" t="s">
        <v>4547</v>
      </c>
      <c r="F5010" s="6">
        <v>15745</v>
      </c>
      <c r="G5010" s="6" t="s">
        <v>4563</v>
      </c>
      <c r="H5010" s="6">
        <v>2</v>
      </c>
      <c r="I5010" s="6" t="s">
        <v>297</v>
      </c>
      <c r="J5010" s="6">
        <v>3</v>
      </c>
      <c r="K5010" s="6" t="s">
        <v>4334</v>
      </c>
      <c r="L5010" s="8">
        <v>6</v>
      </c>
      <c r="M5010" s="6" t="s">
        <v>297</v>
      </c>
      <c r="N5010" s="6" t="s">
        <v>4335</v>
      </c>
      <c r="R5010" s="6" t="str">
        <f t="shared" si="78"/>
        <v>38397Xã Xuân Thọ23</v>
      </c>
    </row>
    <row r="5011" spans="1:18">
      <c r="A5011" s="6">
        <v>5010</v>
      </c>
      <c r="B5011" s="6">
        <v>38</v>
      </c>
      <c r="C5011" s="6" t="s">
        <v>4332</v>
      </c>
      <c r="D5011" s="6">
        <v>397</v>
      </c>
      <c r="E5011" s="6" t="s">
        <v>4547</v>
      </c>
      <c r="F5011" s="6">
        <v>15748</v>
      </c>
      <c r="G5011" s="6" t="s">
        <v>4564</v>
      </c>
      <c r="H5011" s="6">
        <v>2</v>
      </c>
      <c r="I5011" s="6" t="s">
        <v>297</v>
      </c>
      <c r="J5011" s="6">
        <v>3</v>
      </c>
      <c r="K5011" s="6" t="s">
        <v>4334</v>
      </c>
      <c r="L5011" s="8">
        <v>6</v>
      </c>
      <c r="M5011" s="6" t="s">
        <v>297</v>
      </c>
      <c r="N5011" s="6" t="s">
        <v>4335</v>
      </c>
      <c r="R5011" s="6" t="str">
        <f t="shared" si="78"/>
        <v>38397Xã Thọ Tân23</v>
      </c>
    </row>
    <row r="5012" spans="1:18">
      <c r="A5012" s="6">
        <v>5011</v>
      </c>
      <c r="B5012" s="6">
        <v>38</v>
      </c>
      <c r="C5012" s="6" t="s">
        <v>4332</v>
      </c>
      <c r="D5012" s="6">
        <v>397</v>
      </c>
      <c r="E5012" s="6" t="s">
        <v>4547</v>
      </c>
      <c r="F5012" s="6">
        <v>15751</v>
      </c>
      <c r="G5012" s="6" t="s">
        <v>4565</v>
      </c>
      <c r="H5012" s="6">
        <v>2</v>
      </c>
      <c r="I5012" s="6" t="s">
        <v>297</v>
      </c>
      <c r="J5012" s="6">
        <v>3</v>
      </c>
      <c r="K5012" s="6" t="s">
        <v>4334</v>
      </c>
      <c r="L5012" s="8">
        <v>6</v>
      </c>
      <c r="M5012" s="6" t="s">
        <v>297</v>
      </c>
      <c r="N5012" s="6" t="s">
        <v>4335</v>
      </c>
      <c r="R5012" s="6" t="str">
        <f t="shared" si="78"/>
        <v>38397Xã Thọ Ngọc23</v>
      </c>
    </row>
    <row r="5013" spans="1:18">
      <c r="A5013" s="6">
        <v>5012</v>
      </c>
      <c r="B5013" s="6">
        <v>38</v>
      </c>
      <c r="C5013" s="6" t="s">
        <v>4332</v>
      </c>
      <c r="D5013" s="6">
        <v>397</v>
      </c>
      <c r="E5013" s="6" t="s">
        <v>4547</v>
      </c>
      <c r="F5013" s="6">
        <v>15754</v>
      </c>
      <c r="G5013" s="6" t="s">
        <v>4566</v>
      </c>
      <c r="H5013" s="6">
        <v>2</v>
      </c>
      <c r="I5013" s="6" t="s">
        <v>297</v>
      </c>
      <c r="J5013" s="6">
        <v>3</v>
      </c>
      <c r="K5013" s="6" t="s">
        <v>4334</v>
      </c>
      <c r="L5013" s="8">
        <v>6</v>
      </c>
      <c r="M5013" s="6" t="s">
        <v>297</v>
      </c>
      <c r="N5013" s="6" t="s">
        <v>4335</v>
      </c>
      <c r="R5013" s="6" t="str">
        <f t="shared" si="78"/>
        <v>38397Xã Thọ Cường23</v>
      </c>
    </row>
    <row r="5014" spans="1:18">
      <c r="A5014" s="6">
        <v>5013</v>
      </c>
      <c r="B5014" s="6">
        <v>38</v>
      </c>
      <c r="C5014" s="6" t="s">
        <v>4332</v>
      </c>
      <c r="D5014" s="6">
        <v>397</v>
      </c>
      <c r="E5014" s="6" t="s">
        <v>4547</v>
      </c>
      <c r="F5014" s="6">
        <v>15757</v>
      </c>
      <c r="G5014" s="6" t="s">
        <v>4567</v>
      </c>
      <c r="H5014" s="6">
        <v>2</v>
      </c>
      <c r="I5014" s="6" t="s">
        <v>297</v>
      </c>
      <c r="J5014" s="6">
        <v>3</v>
      </c>
      <c r="K5014" s="6" t="s">
        <v>4334</v>
      </c>
      <c r="L5014" s="8">
        <v>6</v>
      </c>
      <c r="M5014" s="6" t="s">
        <v>297</v>
      </c>
      <c r="N5014" s="6" t="s">
        <v>4335</v>
      </c>
      <c r="R5014" s="6" t="str">
        <f t="shared" si="78"/>
        <v>38397Xã Thọ Phú23</v>
      </c>
    </row>
    <row r="5015" spans="1:18">
      <c r="A5015" s="6">
        <v>5014</v>
      </c>
      <c r="B5015" s="6">
        <v>38</v>
      </c>
      <c r="C5015" s="6" t="s">
        <v>4332</v>
      </c>
      <c r="D5015" s="6">
        <v>397</v>
      </c>
      <c r="E5015" s="6" t="s">
        <v>4547</v>
      </c>
      <c r="F5015" s="6">
        <v>15760</v>
      </c>
      <c r="G5015" s="6" t="s">
        <v>4568</v>
      </c>
      <c r="H5015" s="6">
        <v>2</v>
      </c>
      <c r="I5015" s="6" t="s">
        <v>297</v>
      </c>
      <c r="J5015" s="6">
        <v>3</v>
      </c>
      <c r="K5015" s="6" t="s">
        <v>4334</v>
      </c>
      <c r="L5015" s="8">
        <v>6</v>
      </c>
      <c r="M5015" s="6" t="s">
        <v>297</v>
      </c>
      <c r="N5015" s="6" t="s">
        <v>4335</v>
      </c>
      <c r="R5015" s="6" t="str">
        <f t="shared" si="78"/>
        <v>38397Xã Thọ Vực23</v>
      </c>
    </row>
    <row r="5016" spans="1:18">
      <c r="A5016" s="6">
        <v>5015</v>
      </c>
      <c r="B5016" s="6">
        <v>38</v>
      </c>
      <c r="C5016" s="6" t="s">
        <v>4332</v>
      </c>
      <c r="D5016" s="6">
        <v>397</v>
      </c>
      <c r="E5016" s="6" t="s">
        <v>4547</v>
      </c>
      <c r="F5016" s="6">
        <v>15763</v>
      </c>
      <c r="G5016" s="6" t="s">
        <v>4569</v>
      </c>
      <c r="H5016" s="6">
        <v>2</v>
      </c>
      <c r="I5016" s="6" t="s">
        <v>297</v>
      </c>
      <c r="J5016" s="6">
        <v>3</v>
      </c>
      <c r="K5016" s="6" t="s">
        <v>4334</v>
      </c>
      <c r="L5016" s="8">
        <v>6</v>
      </c>
      <c r="M5016" s="6" t="s">
        <v>297</v>
      </c>
      <c r="N5016" s="6" t="s">
        <v>4335</v>
      </c>
      <c r="R5016" s="6" t="str">
        <f t="shared" si="78"/>
        <v>38397Xã Thọ Thế23</v>
      </c>
    </row>
    <row r="5017" spans="1:18">
      <c r="A5017" s="6">
        <v>5016</v>
      </c>
      <c r="B5017" s="6">
        <v>38</v>
      </c>
      <c r="C5017" s="6" t="s">
        <v>4332</v>
      </c>
      <c r="D5017" s="6">
        <v>397</v>
      </c>
      <c r="E5017" s="6" t="s">
        <v>4547</v>
      </c>
      <c r="F5017" s="6">
        <v>15766</v>
      </c>
      <c r="G5017" s="6" t="s">
        <v>4570</v>
      </c>
      <c r="H5017" s="6">
        <v>2</v>
      </c>
      <c r="I5017" s="6" t="s">
        <v>297</v>
      </c>
      <c r="J5017" s="6">
        <v>3</v>
      </c>
      <c r="K5017" s="6" t="s">
        <v>4334</v>
      </c>
      <c r="L5017" s="8">
        <v>6</v>
      </c>
      <c r="M5017" s="6" t="s">
        <v>297</v>
      </c>
      <c r="N5017" s="6" t="s">
        <v>4335</v>
      </c>
      <c r="R5017" s="6" t="str">
        <f t="shared" si="78"/>
        <v>38397Xã Nông Trường23</v>
      </c>
    </row>
    <row r="5018" spans="1:18">
      <c r="A5018" s="6">
        <v>5017</v>
      </c>
      <c r="B5018" s="6">
        <v>38</v>
      </c>
      <c r="C5018" s="6" t="s">
        <v>4332</v>
      </c>
      <c r="D5018" s="6">
        <v>397</v>
      </c>
      <c r="E5018" s="6" t="s">
        <v>4547</v>
      </c>
      <c r="F5018" s="6">
        <v>15769</v>
      </c>
      <c r="G5018" s="6" t="s">
        <v>2205</v>
      </c>
      <c r="H5018" s="6">
        <v>2</v>
      </c>
      <c r="I5018" s="6" t="s">
        <v>297</v>
      </c>
      <c r="J5018" s="6">
        <v>3</v>
      </c>
      <c r="K5018" s="6" t="s">
        <v>4334</v>
      </c>
      <c r="L5018" s="8">
        <v>6</v>
      </c>
      <c r="M5018" s="6" t="s">
        <v>297</v>
      </c>
      <c r="N5018" s="6" t="s">
        <v>4335</v>
      </c>
      <c r="R5018" s="6" t="str">
        <f t="shared" si="78"/>
        <v>38397Xã Bình Sơn23</v>
      </c>
    </row>
    <row r="5019" spans="1:18">
      <c r="A5019" s="6">
        <v>5018</v>
      </c>
      <c r="B5019" s="6">
        <v>38</v>
      </c>
      <c r="C5019" s="6" t="s">
        <v>4332</v>
      </c>
      <c r="D5019" s="6">
        <v>398</v>
      </c>
      <c r="E5019" s="6" t="s">
        <v>4571</v>
      </c>
      <c r="F5019" s="6">
        <v>15772</v>
      </c>
      <c r="G5019" s="6" t="s">
        <v>4572</v>
      </c>
      <c r="H5019" s="6">
        <v>1</v>
      </c>
      <c r="I5019" s="6" t="s">
        <v>251</v>
      </c>
      <c r="J5019" s="6">
        <v>3</v>
      </c>
      <c r="K5019" s="6" t="s">
        <v>4334</v>
      </c>
      <c r="L5019" s="8">
        <v>5</v>
      </c>
      <c r="M5019" s="6" t="s">
        <v>251</v>
      </c>
      <c r="N5019" s="6" t="s">
        <v>4335</v>
      </c>
      <c r="R5019" s="6" t="str">
        <f t="shared" si="78"/>
        <v>38398Thị trấn Thiệu Hóa13</v>
      </c>
    </row>
    <row r="5020" spans="1:18">
      <c r="A5020" s="6">
        <v>5019</v>
      </c>
      <c r="B5020" s="6">
        <v>38</v>
      </c>
      <c r="C5020" s="6" t="s">
        <v>4332</v>
      </c>
      <c r="D5020" s="6">
        <v>398</v>
      </c>
      <c r="E5020" s="6" t="s">
        <v>4571</v>
      </c>
      <c r="F5020" s="6">
        <v>15775</v>
      </c>
      <c r="G5020" s="6" t="s">
        <v>4573</v>
      </c>
      <c r="H5020" s="6">
        <v>2</v>
      </c>
      <c r="I5020" s="6" t="s">
        <v>297</v>
      </c>
      <c r="J5020" s="6">
        <v>3</v>
      </c>
      <c r="K5020" s="6" t="s">
        <v>4334</v>
      </c>
      <c r="L5020" s="8">
        <v>6</v>
      </c>
      <c r="M5020" s="6" t="s">
        <v>297</v>
      </c>
      <c r="N5020" s="6" t="s">
        <v>4335</v>
      </c>
      <c r="R5020" s="6" t="str">
        <f t="shared" si="78"/>
        <v>38398Xã Thiệu Ngọc23</v>
      </c>
    </row>
    <row r="5021" spans="1:18">
      <c r="A5021" s="6">
        <v>5020</v>
      </c>
      <c r="B5021" s="6">
        <v>38</v>
      </c>
      <c r="C5021" s="6" t="s">
        <v>4332</v>
      </c>
      <c r="D5021" s="6">
        <v>398</v>
      </c>
      <c r="E5021" s="6" t="s">
        <v>4571</v>
      </c>
      <c r="F5021" s="6">
        <v>15778</v>
      </c>
      <c r="G5021" s="6" t="s">
        <v>4574</v>
      </c>
      <c r="H5021" s="6">
        <v>2</v>
      </c>
      <c r="I5021" s="6" t="s">
        <v>297</v>
      </c>
      <c r="J5021" s="6">
        <v>3</v>
      </c>
      <c r="K5021" s="6" t="s">
        <v>4334</v>
      </c>
      <c r="L5021" s="8">
        <v>6</v>
      </c>
      <c r="M5021" s="6" t="s">
        <v>297</v>
      </c>
      <c r="N5021" s="6" t="s">
        <v>4335</v>
      </c>
      <c r="R5021" s="6" t="str">
        <f t="shared" si="78"/>
        <v>38398Xã Thiệu Vũ23</v>
      </c>
    </row>
    <row r="5022" spans="1:18">
      <c r="A5022" s="6">
        <v>5021</v>
      </c>
      <c r="B5022" s="6">
        <v>38</v>
      </c>
      <c r="C5022" s="6" t="s">
        <v>4332</v>
      </c>
      <c r="D5022" s="6">
        <v>398</v>
      </c>
      <c r="E5022" s="6" t="s">
        <v>4571</v>
      </c>
      <c r="F5022" s="6">
        <v>15781</v>
      </c>
      <c r="G5022" s="6" t="s">
        <v>4575</v>
      </c>
      <c r="H5022" s="6">
        <v>2</v>
      </c>
      <c r="I5022" s="6" t="s">
        <v>297</v>
      </c>
      <c r="J5022" s="6">
        <v>3</v>
      </c>
      <c r="K5022" s="6" t="s">
        <v>4334</v>
      </c>
      <c r="L5022" s="8">
        <v>6</v>
      </c>
      <c r="M5022" s="6" t="s">
        <v>297</v>
      </c>
      <c r="N5022" s="6" t="s">
        <v>4335</v>
      </c>
      <c r="R5022" s="6" t="str">
        <f t="shared" si="78"/>
        <v>38398Xã Thiệu Phúc23</v>
      </c>
    </row>
    <row r="5023" spans="1:18">
      <c r="A5023" s="6">
        <v>5022</v>
      </c>
      <c r="B5023" s="6">
        <v>38</v>
      </c>
      <c r="C5023" s="6" t="s">
        <v>4332</v>
      </c>
      <c r="D5023" s="6">
        <v>398</v>
      </c>
      <c r="E5023" s="6" t="s">
        <v>4571</v>
      </c>
      <c r="F5023" s="6">
        <v>15784</v>
      </c>
      <c r="G5023" s="6" t="s">
        <v>4576</v>
      </c>
      <c r="H5023" s="6">
        <v>2</v>
      </c>
      <c r="I5023" s="6" t="s">
        <v>297</v>
      </c>
      <c r="J5023" s="6">
        <v>3</v>
      </c>
      <c r="K5023" s="6" t="s">
        <v>4334</v>
      </c>
      <c r="L5023" s="8">
        <v>6</v>
      </c>
      <c r="M5023" s="6" t="s">
        <v>297</v>
      </c>
      <c r="N5023" s="6" t="s">
        <v>4335</v>
      </c>
      <c r="R5023" s="6" t="str">
        <f t="shared" si="78"/>
        <v>38398Xã Thiệu Tiến23</v>
      </c>
    </row>
    <row r="5024" spans="1:18">
      <c r="A5024" s="6">
        <v>5023</v>
      </c>
      <c r="B5024" s="6">
        <v>38</v>
      </c>
      <c r="C5024" s="6" t="s">
        <v>4332</v>
      </c>
      <c r="D5024" s="6">
        <v>398</v>
      </c>
      <c r="E5024" s="6" t="s">
        <v>4571</v>
      </c>
      <c r="F5024" s="6">
        <v>15787</v>
      </c>
      <c r="G5024" s="6" t="s">
        <v>4577</v>
      </c>
      <c r="H5024" s="6">
        <v>2</v>
      </c>
      <c r="I5024" s="6" t="s">
        <v>297</v>
      </c>
      <c r="J5024" s="6">
        <v>3</v>
      </c>
      <c r="K5024" s="6" t="s">
        <v>4334</v>
      </c>
      <c r="L5024" s="8">
        <v>6</v>
      </c>
      <c r="M5024" s="6" t="s">
        <v>297</v>
      </c>
      <c r="N5024" s="6" t="s">
        <v>4335</v>
      </c>
      <c r="R5024" s="6" t="str">
        <f t="shared" si="78"/>
        <v>38398Xã Thiệu Công23</v>
      </c>
    </row>
    <row r="5025" spans="1:18">
      <c r="A5025" s="6">
        <v>5024</v>
      </c>
      <c r="B5025" s="6">
        <v>38</v>
      </c>
      <c r="C5025" s="6" t="s">
        <v>4332</v>
      </c>
      <c r="D5025" s="6">
        <v>398</v>
      </c>
      <c r="E5025" s="6" t="s">
        <v>4571</v>
      </c>
      <c r="F5025" s="6">
        <v>15790</v>
      </c>
      <c r="G5025" s="6" t="s">
        <v>4578</v>
      </c>
      <c r="H5025" s="6">
        <v>2</v>
      </c>
      <c r="I5025" s="6" t="s">
        <v>297</v>
      </c>
      <c r="J5025" s="6">
        <v>3</v>
      </c>
      <c r="K5025" s="6" t="s">
        <v>4334</v>
      </c>
      <c r="L5025" s="8">
        <v>6</v>
      </c>
      <c r="M5025" s="6" t="s">
        <v>297</v>
      </c>
      <c r="N5025" s="6" t="s">
        <v>4335</v>
      </c>
      <c r="R5025" s="6" t="str">
        <f t="shared" si="78"/>
        <v>38398Xã Thiệu Phú23</v>
      </c>
    </row>
    <row r="5026" spans="1:18">
      <c r="A5026" s="6">
        <v>5025</v>
      </c>
      <c r="B5026" s="6">
        <v>38</v>
      </c>
      <c r="C5026" s="6" t="s">
        <v>4332</v>
      </c>
      <c r="D5026" s="6">
        <v>398</v>
      </c>
      <c r="E5026" s="6" t="s">
        <v>4571</v>
      </c>
      <c r="F5026" s="6">
        <v>15793</v>
      </c>
      <c r="G5026" s="6" t="s">
        <v>4579</v>
      </c>
      <c r="H5026" s="6">
        <v>2</v>
      </c>
      <c r="I5026" s="6" t="s">
        <v>297</v>
      </c>
      <c r="J5026" s="6">
        <v>3</v>
      </c>
      <c r="K5026" s="6" t="s">
        <v>4334</v>
      </c>
      <c r="L5026" s="8">
        <v>6</v>
      </c>
      <c r="M5026" s="6" t="s">
        <v>297</v>
      </c>
      <c r="N5026" s="6" t="s">
        <v>4335</v>
      </c>
      <c r="R5026" s="6" t="str">
        <f t="shared" si="78"/>
        <v>38398Xã Thiệu Long23</v>
      </c>
    </row>
    <row r="5027" spans="1:18">
      <c r="A5027" s="6">
        <v>5026</v>
      </c>
      <c r="B5027" s="6">
        <v>38</v>
      </c>
      <c r="C5027" s="6" t="s">
        <v>4332</v>
      </c>
      <c r="D5027" s="6">
        <v>398</v>
      </c>
      <c r="E5027" s="6" t="s">
        <v>4571</v>
      </c>
      <c r="F5027" s="6">
        <v>15796</v>
      </c>
      <c r="G5027" s="6" t="s">
        <v>4580</v>
      </c>
      <c r="H5027" s="6">
        <v>2</v>
      </c>
      <c r="I5027" s="6" t="s">
        <v>297</v>
      </c>
      <c r="J5027" s="6">
        <v>3</v>
      </c>
      <c r="K5027" s="6" t="s">
        <v>4334</v>
      </c>
      <c r="L5027" s="8">
        <v>6</v>
      </c>
      <c r="M5027" s="6" t="s">
        <v>297</v>
      </c>
      <c r="N5027" s="6" t="s">
        <v>4335</v>
      </c>
      <c r="R5027" s="6" t="str">
        <f t="shared" si="78"/>
        <v>38398Xã Thiệu Giang23</v>
      </c>
    </row>
    <row r="5028" spans="1:18">
      <c r="A5028" s="6">
        <v>5027</v>
      </c>
      <c r="B5028" s="6">
        <v>38</v>
      </c>
      <c r="C5028" s="6" t="s">
        <v>4332</v>
      </c>
      <c r="D5028" s="6">
        <v>398</v>
      </c>
      <c r="E5028" s="6" t="s">
        <v>4571</v>
      </c>
      <c r="F5028" s="6">
        <v>15799</v>
      </c>
      <c r="G5028" s="6" t="s">
        <v>4581</v>
      </c>
      <c r="H5028" s="6">
        <v>2</v>
      </c>
      <c r="I5028" s="6" t="s">
        <v>297</v>
      </c>
      <c r="J5028" s="6">
        <v>3</v>
      </c>
      <c r="K5028" s="6" t="s">
        <v>4334</v>
      </c>
      <c r="L5028" s="8">
        <v>6</v>
      </c>
      <c r="M5028" s="6" t="s">
        <v>297</v>
      </c>
      <c r="N5028" s="6" t="s">
        <v>4335</v>
      </c>
      <c r="R5028" s="6" t="str">
        <f t="shared" si="78"/>
        <v>38398Xã Thiệu Duy23</v>
      </c>
    </row>
    <row r="5029" spans="1:18">
      <c r="A5029" s="6">
        <v>5028</v>
      </c>
      <c r="B5029" s="6">
        <v>38</v>
      </c>
      <c r="C5029" s="6" t="s">
        <v>4332</v>
      </c>
      <c r="D5029" s="6">
        <v>398</v>
      </c>
      <c r="E5029" s="6" t="s">
        <v>4571</v>
      </c>
      <c r="F5029" s="6">
        <v>15802</v>
      </c>
      <c r="G5029" s="6" t="s">
        <v>4582</v>
      </c>
      <c r="H5029" s="6">
        <v>2</v>
      </c>
      <c r="I5029" s="6" t="s">
        <v>297</v>
      </c>
      <c r="J5029" s="6">
        <v>3</v>
      </c>
      <c r="K5029" s="6" t="s">
        <v>4334</v>
      </c>
      <c r="L5029" s="8">
        <v>6</v>
      </c>
      <c r="M5029" s="6" t="s">
        <v>297</v>
      </c>
      <c r="N5029" s="6" t="s">
        <v>4335</v>
      </c>
      <c r="R5029" s="6" t="str">
        <f t="shared" si="78"/>
        <v>38398Xã Thiệu Nguyên23</v>
      </c>
    </row>
    <row r="5030" spans="1:18">
      <c r="A5030" s="6">
        <v>5029</v>
      </c>
      <c r="B5030" s="6">
        <v>38</v>
      </c>
      <c r="C5030" s="6" t="s">
        <v>4332</v>
      </c>
      <c r="D5030" s="6">
        <v>398</v>
      </c>
      <c r="E5030" s="6" t="s">
        <v>4571</v>
      </c>
      <c r="F5030" s="6">
        <v>15805</v>
      </c>
      <c r="G5030" s="6" t="s">
        <v>4583</v>
      </c>
      <c r="H5030" s="6">
        <v>2</v>
      </c>
      <c r="I5030" s="6" t="s">
        <v>297</v>
      </c>
      <c r="J5030" s="6">
        <v>3</v>
      </c>
      <c r="K5030" s="6" t="s">
        <v>4334</v>
      </c>
      <c r="L5030" s="8">
        <v>6</v>
      </c>
      <c r="M5030" s="6" t="s">
        <v>297</v>
      </c>
      <c r="N5030" s="6" t="s">
        <v>4335</v>
      </c>
      <c r="R5030" s="6" t="str">
        <f t="shared" si="78"/>
        <v>38398Xã Thiệu Hợp23</v>
      </c>
    </row>
    <row r="5031" spans="1:18">
      <c r="A5031" s="6">
        <v>5030</v>
      </c>
      <c r="B5031" s="6">
        <v>38</v>
      </c>
      <c r="C5031" s="6" t="s">
        <v>4332</v>
      </c>
      <c r="D5031" s="6">
        <v>398</v>
      </c>
      <c r="E5031" s="6" t="s">
        <v>4571</v>
      </c>
      <c r="F5031" s="6">
        <v>15808</v>
      </c>
      <c r="G5031" s="6" t="s">
        <v>4584</v>
      </c>
      <c r="H5031" s="6">
        <v>2</v>
      </c>
      <c r="I5031" s="6" t="s">
        <v>297</v>
      </c>
      <c r="J5031" s="6">
        <v>3</v>
      </c>
      <c r="K5031" s="6" t="s">
        <v>4334</v>
      </c>
      <c r="L5031" s="8">
        <v>6</v>
      </c>
      <c r="M5031" s="6" t="s">
        <v>297</v>
      </c>
      <c r="N5031" s="6" t="s">
        <v>4335</v>
      </c>
      <c r="R5031" s="6" t="str">
        <f t="shared" si="78"/>
        <v>38398Xã Thiệu Thịnh23</v>
      </c>
    </row>
    <row r="5032" spans="1:18">
      <c r="A5032" s="6">
        <v>5031</v>
      </c>
      <c r="B5032" s="6">
        <v>38</v>
      </c>
      <c r="C5032" s="6" t="s">
        <v>4332</v>
      </c>
      <c r="D5032" s="6">
        <v>398</v>
      </c>
      <c r="E5032" s="6" t="s">
        <v>4571</v>
      </c>
      <c r="F5032" s="6">
        <v>15811</v>
      </c>
      <c r="G5032" s="6" t="s">
        <v>4585</v>
      </c>
      <c r="H5032" s="6">
        <v>2</v>
      </c>
      <c r="I5032" s="6" t="s">
        <v>297</v>
      </c>
      <c r="J5032" s="6">
        <v>3</v>
      </c>
      <c r="K5032" s="6" t="s">
        <v>4334</v>
      </c>
      <c r="L5032" s="8">
        <v>6</v>
      </c>
      <c r="M5032" s="6" t="s">
        <v>297</v>
      </c>
      <c r="N5032" s="6" t="s">
        <v>4335</v>
      </c>
      <c r="R5032" s="6" t="str">
        <f t="shared" si="78"/>
        <v>38398Xã Thiệu Quang23</v>
      </c>
    </row>
    <row r="5033" spans="1:18">
      <c r="A5033" s="6">
        <v>5032</v>
      </c>
      <c r="B5033" s="6">
        <v>38</v>
      </c>
      <c r="C5033" s="6" t="s">
        <v>4332</v>
      </c>
      <c r="D5033" s="6">
        <v>398</v>
      </c>
      <c r="E5033" s="6" t="s">
        <v>4571</v>
      </c>
      <c r="F5033" s="6">
        <v>15814</v>
      </c>
      <c r="G5033" s="6" t="s">
        <v>4586</v>
      </c>
      <c r="H5033" s="6">
        <v>2</v>
      </c>
      <c r="I5033" s="6" t="s">
        <v>297</v>
      </c>
      <c r="J5033" s="6">
        <v>3</v>
      </c>
      <c r="K5033" s="6" t="s">
        <v>4334</v>
      </c>
      <c r="L5033" s="8">
        <v>6</v>
      </c>
      <c r="M5033" s="6" t="s">
        <v>297</v>
      </c>
      <c r="N5033" s="6" t="s">
        <v>4335</v>
      </c>
      <c r="R5033" s="6" t="str">
        <f t="shared" si="78"/>
        <v>38398Xã Thiệu Thành23</v>
      </c>
    </row>
    <row r="5034" spans="1:18">
      <c r="A5034" s="6">
        <v>5033</v>
      </c>
      <c r="B5034" s="6">
        <v>38</v>
      </c>
      <c r="C5034" s="6" t="s">
        <v>4332</v>
      </c>
      <c r="D5034" s="6">
        <v>398</v>
      </c>
      <c r="E5034" s="6" t="s">
        <v>4571</v>
      </c>
      <c r="F5034" s="6">
        <v>15817</v>
      </c>
      <c r="G5034" s="6" t="s">
        <v>4587</v>
      </c>
      <c r="H5034" s="6">
        <v>2</v>
      </c>
      <c r="I5034" s="6" t="s">
        <v>297</v>
      </c>
      <c r="J5034" s="6">
        <v>3</v>
      </c>
      <c r="K5034" s="6" t="s">
        <v>4334</v>
      </c>
      <c r="L5034" s="8">
        <v>6</v>
      </c>
      <c r="M5034" s="6" t="s">
        <v>297</v>
      </c>
      <c r="N5034" s="6" t="s">
        <v>4335</v>
      </c>
      <c r="R5034" s="6" t="str">
        <f t="shared" si="78"/>
        <v>38398Xã Thiệu Toán23</v>
      </c>
    </row>
    <row r="5035" spans="1:18">
      <c r="A5035" s="6">
        <v>5034</v>
      </c>
      <c r="B5035" s="6">
        <v>38</v>
      </c>
      <c r="C5035" s="6" t="s">
        <v>4332</v>
      </c>
      <c r="D5035" s="6">
        <v>398</v>
      </c>
      <c r="E5035" s="6" t="s">
        <v>4571</v>
      </c>
      <c r="F5035" s="6">
        <v>15820</v>
      </c>
      <c r="G5035" s="6" t="s">
        <v>4588</v>
      </c>
      <c r="H5035" s="6">
        <v>2</v>
      </c>
      <c r="I5035" s="6" t="s">
        <v>297</v>
      </c>
      <c r="J5035" s="6">
        <v>3</v>
      </c>
      <c r="K5035" s="6" t="s">
        <v>4334</v>
      </c>
      <c r="L5035" s="8">
        <v>6</v>
      </c>
      <c r="M5035" s="6" t="s">
        <v>297</v>
      </c>
      <c r="N5035" s="6" t="s">
        <v>4335</v>
      </c>
      <c r="R5035" s="6" t="str">
        <f t="shared" si="78"/>
        <v>38398Xã Thiệu Chính23</v>
      </c>
    </row>
    <row r="5036" spans="1:18">
      <c r="A5036" s="6">
        <v>5035</v>
      </c>
      <c r="B5036" s="6">
        <v>38</v>
      </c>
      <c r="C5036" s="6" t="s">
        <v>4332</v>
      </c>
      <c r="D5036" s="6">
        <v>398</v>
      </c>
      <c r="E5036" s="6" t="s">
        <v>4571</v>
      </c>
      <c r="F5036" s="6">
        <v>15823</v>
      </c>
      <c r="G5036" s="6" t="s">
        <v>4589</v>
      </c>
      <c r="H5036" s="6">
        <v>2</v>
      </c>
      <c r="I5036" s="6" t="s">
        <v>297</v>
      </c>
      <c r="J5036" s="6">
        <v>3</v>
      </c>
      <c r="K5036" s="6" t="s">
        <v>4334</v>
      </c>
      <c r="L5036" s="8">
        <v>6</v>
      </c>
      <c r="M5036" s="6" t="s">
        <v>297</v>
      </c>
      <c r="N5036" s="6" t="s">
        <v>4335</v>
      </c>
      <c r="R5036" s="6" t="str">
        <f t="shared" si="78"/>
        <v>38398Xã Thiệu Hòa23</v>
      </c>
    </row>
    <row r="5037" spans="1:18">
      <c r="A5037" s="6">
        <v>5036</v>
      </c>
      <c r="B5037" s="6">
        <v>38</v>
      </c>
      <c r="C5037" s="6" t="s">
        <v>4332</v>
      </c>
      <c r="D5037" s="6">
        <v>398</v>
      </c>
      <c r="E5037" s="6" t="s">
        <v>4571</v>
      </c>
      <c r="F5037" s="6">
        <v>15829</v>
      </c>
      <c r="G5037" s="6" t="s">
        <v>1137</v>
      </c>
      <c r="H5037" s="6">
        <v>2</v>
      </c>
      <c r="I5037" s="6" t="s">
        <v>297</v>
      </c>
      <c r="J5037" s="6">
        <v>3</v>
      </c>
      <c r="K5037" s="6" t="s">
        <v>4334</v>
      </c>
      <c r="L5037" s="8">
        <v>6</v>
      </c>
      <c r="M5037" s="6" t="s">
        <v>297</v>
      </c>
      <c r="N5037" s="6" t="s">
        <v>4335</v>
      </c>
      <c r="R5037" s="6" t="str">
        <f t="shared" si="78"/>
        <v>38398Xã Minh Tâm23</v>
      </c>
    </row>
    <row r="5038" spans="1:18">
      <c r="A5038" s="6">
        <v>5037</v>
      </c>
      <c r="B5038" s="6">
        <v>38</v>
      </c>
      <c r="C5038" s="6" t="s">
        <v>4332</v>
      </c>
      <c r="D5038" s="6">
        <v>398</v>
      </c>
      <c r="E5038" s="6" t="s">
        <v>4571</v>
      </c>
      <c r="F5038" s="6">
        <v>15832</v>
      </c>
      <c r="G5038" s="6" t="s">
        <v>4590</v>
      </c>
      <c r="H5038" s="6">
        <v>2</v>
      </c>
      <c r="I5038" s="6" t="s">
        <v>297</v>
      </c>
      <c r="J5038" s="6">
        <v>3</v>
      </c>
      <c r="K5038" s="6" t="s">
        <v>4334</v>
      </c>
      <c r="L5038" s="8">
        <v>6</v>
      </c>
      <c r="M5038" s="6" t="s">
        <v>297</v>
      </c>
      <c r="N5038" s="6" t="s">
        <v>4335</v>
      </c>
      <c r="R5038" s="6" t="str">
        <f t="shared" si="78"/>
        <v>38398Xã Thiệu Viên23</v>
      </c>
    </row>
    <row r="5039" spans="1:18">
      <c r="A5039" s="6">
        <v>5038</v>
      </c>
      <c r="B5039" s="6">
        <v>38</v>
      </c>
      <c r="C5039" s="6" t="s">
        <v>4332</v>
      </c>
      <c r="D5039" s="6">
        <v>398</v>
      </c>
      <c r="E5039" s="6" t="s">
        <v>4571</v>
      </c>
      <c r="F5039" s="6">
        <v>15835</v>
      </c>
      <c r="G5039" s="6" t="s">
        <v>4591</v>
      </c>
      <c r="H5039" s="6">
        <v>2</v>
      </c>
      <c r="I5039" s="6" t="s">
        <v>297</v>
      </c>
      <c r="J5039" s="6">
        <v>3</v>
      </c>
      <c r="K5039" s="6" t="s">
        <v>4334</v>
      </c>
      <c r="L5039" s="8">
        <v>6</v>
      </c>
      <c r="M5039" s="6" t="s">
        <v>297</v>
      </c>
      <c r="N5039" s="6" t="s">
        <v>4335</v>
      </c>
      <c r="R5039" s="6" t="str">
        <f t="shared" si="78"/>
        <v>38398Xã Thiệu Lý23</v>
      </c>
    </row>
    <row r="5040" spans="1:18">
      <c r="A5040" s="6">
        <v>5039</v>
      </c>
      <c r="B5040" s="6">
        <v>38</v>
      </c>
      <c r="C5040" s="6" t="s">
        <v>4332</v>
      </c>
      <c r="D5040" s="6">
        <v>398</v>
      </c>
      <c r="E5040" s="6" t="s">
        <v>4571</v>
      </c>
      <c r="F5040" s="6">
        <v>15838</v>
      </c>
      <c r="G5040" s="6" t="s">
        <v>4592</v>
      </c>
      <c r="H5040" s="6">
        <v>2</v>
      </c>
      <c r="I5040" s="6" t="s">
        <v>297</v>
      </c>
      <c r="J5040" s="6">
        <v>3</v>
      </c>
      <c r="K5040" s="6" t="s">
        <v>4334</v>
      </c>
      <c r="L5040" s="8">
        <v>6</v>
      </c>
      <c r="M5040" s="6" t="s">
        <v>297</v>
      </c>
      <c r="N5040" s="6" t="s">
        <v>4335</v>
      </c>
      <c r="R5040" s="6" t="str">
        <f t="shared" si="78"/>
        <v>38398Xã Thiệu Vận23</v>
      </c>
    </row>
    <row r="5041" spans="1:18">
      <c r="A5041" s="6">
        <v>5040</v>
      </c>
      <c r="B5041" s="6">
        <v>38</v>
      </c>
      <c r="C5041" s="6" t="s">
        <v>4332</v>
      </c>
      <c r="D5041" s="6">
        <v>398</v>
      </c>
      <c r="E5041" s="6" t="s">
        <v>4571</v>
      </c>
      <c r="F5041" s="6">
        <v>15841</v>
      </c>
      <c r="G5041" s="6" t="s">
        <v>4593</v>
      </c>
      <c r="H5041" s="6">
        <v>2</v>
      </c>
      <c r="I5041" s="6" t="s">
        <v>297</v>
      </c>
      <c r="J5041" s="6">
        <v>3</v>
      </c>
      <c r="K5041" s="6" t="s">
        <v>4334</v>
      </c>
      <c r="L5041" s="8">
        <v>6</v>
      </c>
      <c r="M5041" s="6" t="s">
        <v>297</v>
      </c>
      <c r="N5041" s="6" t="s">
        <v>4335</v>
      </c>
      <c r="R5041" s="6" t="str">
        <f t="shared" si="78"/>
        <v>38398Xã Thiệu Trung23</v>
      </c>
    </row>
    <row r="5042" spans="1:18">
      <c r="A5042" s="6">
        <v>5041</v>
      </c>
      <c r="B5042" s="6">
        <v>38</v>
      </c>
      <c r="C5042" s="6" t="s">
        <v>4332</v>
      </c>
      <c r="D5042" s="6">
        <v>398</v>
      </c>
      <c r="E5042" s="6" t="s">
        <v>4571</v>
      </c>
      <c r="F5042" s="6">
        <v>15847</v>
      </c>
      <c r="G5042" s="6" t="s">
        <v>3740</v>
      </c>
      <c r="H5042" s="6">
        <v>2</v>
      </c>
      <c r="I5042" s="6" t="s">
        <v>297</v>
      </c>
      <c r="J5042" s="6">
        <v>3</v>
      </c>
      <c r="K5042" s="6" t="s">
        <v>4334</v>
      </c>
      <c r="L5042" s="8">
        <v>6</v>
      </c>
      <c r="M5042" s="6" t="s">
        <v>297</v>
      </c>
      <c r="N5042" s="6" t="s">
        <v>4335</v>
      </c>
      <c r="R5042" s="6" t="str">
        <f t="shared" si="78"/>
        <v>38398Xã Tân Châu23</v>
      </c>
    </row>
    <row r="5043" spans="1:18">
      <c r="A5043" s="6">
        <v>5042</v>
      </c>
      <c r="B5043" s="6">
        <v>38</v>
      </c>
      <c r="C5043" s="6" t="s">
        <v>4332</v>
      </c>
      <c r="D5043" s="6">
        <v>398</v>
      </c>
      <c r="E5043" s="6" t="s">
        <v>4571</v>
      </c>
      <c r="F5043" s="6">
        <v>15853</v>
      </c>
      <c r="G5043" s="6" t="s">
        <v>4594</v>
      </c>
      <c r="H5043" s="6">
        <v>2</v>
      </c>
      <c r="I5043" s="6" t="s">
        <v>297</v>
      </c>
      <c r="J5043" s="6">
        <v>3</v>
      </c>
      <c r="K5043" s="6" t="s">
        <v>4334</v>
      </c>
      <c r="L5043" s="8">
        <v>6</v>
      </c>
      <c r="M5043" s="6" t="s">
        <v>297</v>
      </c>
      <c r="N5043" s="6" t="s">
        <v>4335</v>
      </c>
      <c r="R5043" s="6" t="str">
        <f t="shared" si="78"/>
        <v>38398Xã Thiệu Giao23</v>
      </c>
    </row>
    <row r="5044" spans="1:18">
      <c r="A5044" s="6">
        <v>5043</v>
      </c>
      <c r="B5044" s="6">
        <v>38</v>
      </c>
      <c r="C5044" s="6" t="s">
        <v>4332</v>
      </c>
      <c r="D5044" s="6">
        <v>399</v>
      </c>
      <c r="E5044" s="6" t="s">
        <v>4595</v>
      </c>
      <c r="F5044" s="6">
        <v>15865</v>
      </c>
      <c r="G5044" s="6" t="s">
        <v>4596</v>
      </c>
      <c r="H5044" s="6">
        <v>1</v>
      </c>
      <c r="I5044" s="6" t="s">
        <v>251</v>
      </c>
      <c r="J5044" s="6">
        <v>3</v>
      </c>
      <c r="K5044" s="6" t="s">
        <v>4334</v>
      </c>
      <c r="L5044" s="8">
        <v>5</v>
      </c>
      <c r="M5044" s="6" t="s">
        <v>251</v>
      </c>
      <c r="N5044" s="6" t="s">
        <v>4335</v>
      </c>
      <c r="R5044" s="6" t="str">
        <f t="shared" si="78"/>
        <v>38399Thị trấn Bút Sơn13</v>
      </c>
    </row>
    <row r="5045" spans="1:18">
      <c r="A5045" s="6">
        <v>5044</v>
      </c>
      <c r="B5045" s="6">
        <v>38</v>
      </c>
      <c r="C5045" s="6" t="s">
        <v>4332</v>
      </c>
      <c r="D5045" s="6">
        <v>399</v>
      </c>
      <c r="E5045" s="6" t="s">
        <v>4595</v>
      </c>
      <c r="F5045" s="6">
        <v>15871</v>
      </c>
      <c r="G5045" s="6" t="s">
        <v>4597</v>
      </c>
      <c r="H5045" s="6">
        <v>2</v>
      </c>
      <c r="I5045" s="6" t="s">
        <v>297</v>
      </c>
      <c r="J5045" s="6">
        <v>3</v>
      </c>
      <c r="K5045" s="6" t="s">
        <v>4334</v>
      </c>
      <c r="L5045" s="8">
        <v>6</v>
      </c>
      <c r="M5045" s="6" t="s">
        <v>297</v>
      </c>
      <c r="N5045" s="6" t="s">
        <v>4335</v>
      </c>
      <c r="R5045" s="6" t="str">
        <f t="shared" si="78"/>
        <v>38399Xã Hoằng Giang23</v>
      </c>
    </row>
    <row r="5046" spans="1:18">
      <c r="A5046" s="6">
        <v>5045</v>
      </c>
      <c r="B5046" s="6">
        <v>38</v>
      </c>
      <c r="C5046" s="6" t="s">
        <v>4332</v>
      </c>
      <c r="D5046" s="6">
        <v>399</v>
      </c>
      <c r="E5046" s="6" t="s">
        <v>4595</v>
      </c>
      <c r="F5046" s="6">
        <v>15877</v>
      </c>
      <c r="G5046" s="6" t="s">
        <v>4598</v>
      </c>
      <c r="H5046" s="6">
        <v>2</v>
      </c>
      <c r="I5046" s="6" t="s">
        <v>297</v>
      </c>
      <c r="J5046" s="6">
        <v>3</v>
      </c>
      <c r="K5046" s="6" t="s">
        <v>4334</v>
      </c>
      <c r="L5046" s="8">
        <v>6</v>
      </c>
      <c r="M5046" s="6" t="s">
        <v>297</v>
      </c>
      <c r="N5046" s="6" t="s">
        <v>4335</v>
      </c>
      <c r="R5046" s="6" t="str">
        <f t="shared" si="78"/>
        <v>38399Xã Hoằng Xuân23</v>
      </c>
    </row>
    <row r="5047" spans="1:18">
      <c r="A5047" s="6">
        <v>5046</v>
      </c>
      <c r="B5047" s="6">
        <v>38</v>
      </c>
      <c r="C5047" s="6" t="s">
        <v>4332</v>
      </c>
      <c r="D5047" s="6">
        <v>399</v>
      </c>
      <c r="E5047" s="6" t="s">
        <v>4595</v>
      </c>
      <c r="F5047" s="6">
        <v>15880</v>
      </c>
      <c r="G5047" s="6" t="s">
        <v>4599</v>
      </c>
      <c r="H5047" s="6">
        <v>2</v>
      </c>
      <c r="I5047" s="6" t="s">
        <v>297</v>
      </c>
      <c r="J5047" s="6">
        <v>3</v>
      </c>
      <c r="K5047" s="6" t="s">
        <v>4334</v>
      </c>
      <c r="L5047" s="8">
        <v>6</v>
      </c>
      <c r="M5047" s="6" t="s">
        <v>297</v>
      </c>
      <c r="N5047" s="6" t="s">
        <v>4335</v>
      </c>
      <c r="R5047" s="6" t="str">
        <f t="shared" si="78"/>
        <v>38399Xã Hoằng Phượng23</v>
      </c>
    </row>
    <row r="5048" spans="1:18">
      <c r="A5048" s="6">
        <v>5047</v>
      </c>
      <c r="B5048" s="6">
        <v>38</v>
      </c>
      <c r="C5048" s="6" t="s">
        <v>4332</v>
      </c>
      <c r="D5048" s="6">
        <v>399</v>
      </c>
      <c r="E5048" s="6" t="s">
        <v>4595</v>
      </c>
      <c r="F5048" s="6">
        <v>15883</v>
      </c>
      <c r="G5048" s="6" t="s">
        <v>4600</v>
      </c>
      <c r="H5048" s="6">
        <v>2</v>
      </c>
      <c r="I5048" s="6" t="s">
        <v>297</v>
      </c>
      <c r="J5048" s="6">
        <v>3</v>
      </c>
      <c r="K5048" s="6" t="s">
        <v>4334</v>
      </c>
      <c r="L5048" s="8">
        <v>6</v>
      </c>
      <c r="M5048" s="6" t="s">
        <v>297</v>
      </c>
      <c r="N5048" s="6" t="s">
        <v>4335</v>
      </c>
      <c r="R5048" s="6" t="str">
        <f t="shared" si="78"/>
        <v>38399Xã Hoằng Phú23</v>
      </c>
    </row>
    <row r="5049" spans="1:18">
      <c r="A5049" s="6">
        <v>5048</v>
      </c>
      <c r="B5049" s="6">
        <v>38</v>
      </c>
      <c r="C5049" s="6" t="s">
        <v>4332</v>
      </c>
      <c r="D5049" s="6">
        <v>399</v>
      </c>
      <c r="E5049" s="6" t="s">
        <v>4595</v>
      </c>
      <c r="F5049" s="6">
        <v>15886</v>
      </c>
      <c r="G5049" s="6" t="s">
        <v>4601</v>
      </c>
      <c r="H5049" s="6">
        <v>2</v>
      </c>
      <c r="I5049" s="6" t="s">
        <v>297</v>
      </c>
      <c r="J5049" s="6">
        <v>3</v>
      </c>
      <c r="K5049" s="6" t="s">
        <v>4334</v>
      </c>
      <c r="L5049" s="8">
        <v>6</v>
      </c>
      <c r="M5049" s="6" t="s">
        <v>297</v>
      </c>
      <c r="N5049" s="6" t="s">
        <v>4335</v>
      </c>
      <c r="R5049" s="6" t="str">
        <f t="shared" si="78"/>
        <v>38399Xã Hoằng Quỳ23</v>
      </c>
    </row>
    <row r="5050" spans="1:18">
      <c r="A5050" s="6">
        <v>5049</v>
      </c>
      <c r="B5050" s="6">
        <v>38</v>
      </c>
      <c r="C5050" s="6" t="s">
        <v>4332</v>
      </c>
      <c r="D5050" s="6">
        <v>399</v>
      </c>
      <c r="E5050" s="6" t="s">
        <v>4595</v>
      </c>
      <c r="F5050" s="6">
        <v>15889</v>
      </c>
      <c r="G5050" s="6" t="s">
        <v>4602</v>
      </c>
      <c r="H5050" s="6">
        <v>2</v>
      </c>
      <c r="I5050" s="6" t="s">
        <v>297</v>
      </c>
      <c r="J5050" s="6">
        <v>3</v>
      </c>
      <c r="K5050" s="6" t="s">
        <v>4334</v>
      </c>
      <c r="L5050" s="8">
        <v>6</v>
      </c>
      <c r="M5050" s="6" t="s">
        <v>297</v>
      </c>
      <c r="N5050" s="6" t="s">
        <v>4335</v>
      </c>
      <c r="R5050" s="6" t="str">
        <f t="shared" si="78"/>
        <v>38399Xã Hoằng Kim23</v>
      </c>
    </row>
    <row r="5051" spans="1:18">
      <c r="A5051" s="6">
        <v>5050</v>
      </c>
      <c r="B5051" s="6">
        <v>38</v>
      </c>
      <c r="C5051" s="6" t="s">
        <v>4332</v>
      </c>
      <c r="D5051" s="6">
        <v>399</v>
      </c>
      <c r="E5051" s="6" t="s">
        <v>4595</v>
      </c>
      <c r="F5051" s="6">
        <v>15892</v>
      </c>
      <c r="G5051" s="6" t="s">
        <v>4603</v>
      </c>
      <c r="H5051" s="6">
        <v>2</v>
      </c>
      <c r="I5051" s="6" t="s">
        <v>297</v>
      </c>
      <c r="J5051" s="6">
        <v>3</v>
      </c>
      <c r="K5051" s="6" t="s">
        <v>4334</v>
      </c>
      <c r="L5051" s="8">
        <v>6</v>
      </c>
      <c r="M5051" s="6" t="s">
        <v>297</v>
      </c>
      <c r="N5051" s="6" t="s">
        <v>4335</v>
      </c>
      <c r="R5051" s="6" t="str">
        <f t="shared" si="78"/>
        <v>38399Xã Hoằng Trung23</v>
      </c>
    </row>
    <row r="5052" spans="1:18">
      <c r="A5052" s="6">
        <v>5051</v>
      </c>
      <c r="B5052" s="6">
        <v>38</v>
      </c>
      <c r="C5052" s="6" t="s">
        <v>4332</v>
      </c>
      <c r="D5052" s="6">
        <v>399</v>
      </c>
      <c r="E5052" s="6" t="s">
        <v>4595</v>
      </c>
      <c r="F5052" s="6">
        <v>15895</v>
      </c>
      <c r="G5052" s="6" t="s">
        <v>4604</v>
      </c>
      <c r="H5052" s="6">
        <v>2</v>
      </c>
      <c r="I5052" s="6" t="s">
        <v>297</v>
      </c>
      <c r="J5052" s="6">
        <v>3</v>
      </c>
      <c r="K5052" s="6" t="s">
        <v>4334</v>
      </c>
      <c r="L5052" s="8">
        <v>6</v>
      </c>
      <c r="M5052" s="6" t="s">
        <v>297</v>
      </c>
      <c r="N5052" s="6" t="s">
        <v>4335</v>
      </c>
      <c r="R5052" s="6" t="str">
        <f t="shared" si="78"/>
        <v>38399Xã Hoằng Trinh23</v>
      </c>
    </row>
    <row r="5053" spans="1:18">
      <c r="A5053" s="6">
        <v>5052</v>
      </c>
      <c r="B5053" s="6">
        <v>38</v>
      </c>
      <c r="C5053" s="6" t="s">
        <v>4332</v>
      </c>
      <c r="D5053" s="6">
        <v>399</v>
      </c>
      <c r="E5053" s="6" t="s">
        <v>4595</v>
      </c>
      <c r="F5053" s="6">
        <v>15901</v>
      </c>
      <c r="G5053" s="6" t="s">
        <v>4605</v>
      </c>
      <c r="H5053" s="6">
        <v>2</v>
      </c>
      <c r="I5053" s="6" t="s">
        <v>297</v>
      </c>
      <c r="J5053" s="6">
        <v>3</v>
      </c>
      <c r="K5053" s="6" t="s">
        <v>4334</v>
      </c>
      <c r="L5053" s="8">
        <v>6</v>
      </c>
      <c r="M5053" s="6" t="s">
        <v>297</v>
      </c>
      <c r="N5053" s="6" t="s">
        <v>4335</v>
      </c>
      <c r="R5053" s="6" t="str">
        <f t="shared" si="78"/>
        <v>38399Xã Hoằng Sơn23</v>
      </c>
    </row>
    <row r="5054" spans="1:18">
      <c r="A5054" s="6">
        <v>5053</v>
      </c>
      <c r="B5054" s="6">
        <v>38</v>
      </c>
      <c r="C5054" s="6" t="s">
        <v>4332</v>
      </c>
      <c r="D5054" s="6">
        <v>399</v>
      </c>
      <c r="E5054" s="6" t="s">
        <v>4595</v>
      </c>
      <c r="F5054" s="6">
        <v>15907</v>
      </c>
      <c r="G5054" s="6" t="s">
        <v>4606</v>
      </c>
      <c r="H5054" s="6">
        <v>2</v>
      </c>
      <c r="I5054" s="6" t="s">
        <v>297</v>
      </c>
      <c r="J5054" s="6">
        <v>3</v>
      </c>
      <c r="K5054" s="6" t="s">
        <v>4334</v>
      </c>
      <c r="L5054" s="8">
        <v>6</v>
      </c>
      <c r="M5054" s="6" t="s">
        <v>297</v>
      </c>
      <c r="N5054" s="6" t="s">
        <v>4335</v>
      </c>
      <c r="R5054" s="6" t="str">
        <f t="shared" si="78"/>
        <v>38399Xã Hoằng Cát23</v>
      </c>
    </row>
    <row r="5055" spans="1:18">
      <c r="A5055" s="6">
        <v>5054</v>
      </c>
      <c r="B5055" s="6">
        <v>38</v>
      </c>
      <c r="C5055" s="6" t="s">
        <v>4332</v>
      </c>
      <c r="D5055" s="6">
        <v>399</v>
      </c>
      <c r="E5055" s="6" t="s">
        <v>4595</v>
      </c>
      <c r="F5055" s="6">
        <v>15910</v>
      </c>
      <c r="G5055" s="6" t="s">
        <v>4607</v>
      </c>
      <c r="H5055" s="6">
        <v>2</v>
      </c>
      <c r="I5055" s="6" t="s">
        <v>297</v>
      </c>
      <c r="J5055" s="6">
        <v>3</v>
      </c>
      <c r="K5055" s="6" t="s">
        <v>4334</v>
      </c>
      <c r="L5055" s="8">
        <v>6</v>
      </c>
      <c r="M5055" s="6" t="s">
        <v>297</v>
      </c>
      <c r="N5055" s="6" t="s">
        <v>4335</v>
      </c>
      <c r="R5055" s="6" t="str">
        <f t="shared" si="78"/>
        <v>38399Xã Hoằng Xuyên23</v>
      </c>
    </row>
    <row r="5056" spans="1:18">
      <c r="A5056" s="6">
        <v>5055</v>
      </c>
      <c r="B5056" s="6">
        <v>38</v>
      </c>
      <c r="C5056" s="6" t="s">
        <v>4332</v>
      </c>
      <c r="D5056" s="6">
        <v>399</v>
      </c>
      <c r="E5056" s="6" t="s">
        <v>4595</v>
      </c>
      <c r="F5056" s="6">
        <v>15916</v>
      </c>
      <c r="G5056" s="6" t="s">
        <v>4608</v>
      </c>
      <c r="H5056" s="6">
        <v>2</v>
      </c>
      <c r="I5056" s="6" t="s">
        <v>297</v>
      </c>
      <c r="J5056" s="6">
        <v>3</v>
      </c>
      <c r="K5056" s="6" t="s">
        <v>4334</v>
      </c>
      <c r="L5056" s="8">
        <v>6</v>
      </c>
      <c r="M5056" s="6" t="s">
        <v>297</v>
      </c>
      <c r="N5056" s="6" t="s">
        <v>4335</v>
      </c>
      <c r="R5056" s="6" t="str">
        <f t="shared" si="78"/>
        <v>38399Xã Hoằng Quý23</v>
      </c>
    </row>
    <row r="5057" spans="1:18">
      <c r="A5057" s="6">
        <v>5056</v>
      </c>
      <c r="B5057" s="6">
        <v>38</v>
      </c>
      <c r="C5057" s="6" t="s">
        <v>4332</v>
      </c>
      <c r="D5057" s="6">
        <v>399</v>
      </c>
      <c r="E5057" s="6" t="s">
        <v>4595</v>
      </c>
      <c r="F5057" s="6">
        <v>15919</v>
      </c>
      <c r="G5057" s="6" t="s">
        <v>4609</v>
      </c>
      <c r="H5057" s="6">
        <v>2</v>
      </c>
      <c r="I5057" s="6" t="s">
        <v>297</v>
      </c>
      <c r="J5057" s="6">
        <v>3</v>
      </c>
      <c r="K5057" s="6" t="s">
        <v>4334</v>
      </c>
      <c r="L5057" s="8">
        <v>6</v>
      </c>
      <c r="M5057" s="6" t="s">
        <v>297</v>
      </c>
      <c r="N5057" s="6" t="s">
        <v>4335</v>
      </c>
      <c r="R5057" s="6" t="str">
        <f t="shared" si="78"/>
        <v>38399Xã Hoằng Hợp23</v>
      </c>
    </row>
    <row r="5058" spans="1:18">
      <c r="A5058" s="6">
        <v>5057</v>
      </c>
      <c r="B5058" s="6">
        <v>38</v>
      </c>
      <c r="C5058" s="6" t="s">
        <v>4332</v>
      </c>
      <c r="D5058" s="6">
        <v>399</v>
      </c>
      <c r="E5058" s="6" t="s">
        <v>4595</v>
      </c>
      <c r="F5058" s="6">
        <v>15928</v>
      </c>
      <c r="G5058" s="6" t="s">
        <v>4610</v>
      </c>
      <c r="H5058" s="6">
        <v>2</v>
      </c>
      <c r="I5058" s="6" t="s">
        <v>297</v>
      </c>
      <c r="J5058" s="6">
        <v>3</v>
      </c>
      <c r="K5058" s="6" t="s">
        <v>4334</v>
      </c>
      <c r="L5058" s="8">
        <v>6</v>
      </c>
      <c r="M5058" s="6" t="s">
        <v>297</v>
      </c>
      <c r="N5058" s="6" t="s">
        <v>4335</v>
      </c>
      <c r="R5058" s="6" t="str">
        <f t="shared" si="78"/>
        <v>38399Xã Hoằng Đức23</v>
      </c>
    </row>
    <row r="5059" spans="1:18">
      <c r="A5059" s="6">
        <v>5058</v>
      </c>
      <c r="B5059" s="6">
        <v>38</v>
      </c>
      <c r="C5059" s="6" t="s">
        <v>4332</v>
      </c>
      <c r="D5059" s="6">
        <v>399</v>
      </c>
      <c r="E5059" s="6" t="s">
        <v>4595</v>
      </c>
      <c r="F5059" s="6">
        <v>15937</v>
      </c>
      <c r="G5059" s="6" t="s">
        <v>4611</v>
      </c>
      <c r="H5059" s="6">
        <v>2</v>
      </c>
      <c r="I5059" s="6" t="s">
        <v>297</v>
      </c>
      <c r="J5059" s="6">
        <v>3</v>
      </c>
      <c r="K5059" s="6" t="s">
        <v>4334</v>
      </c>
      <c r="L5059" s="8">
        <v>6</v>
      </c>
      <c r="M5059" s="6" t="s">
        <v>297</v>
      </c>
      <c r="N5059" s="6" t="s">
        <v>4335</v>
      </c>
      <c r="R5059" s="6" t="str">
        <f t="shared" ref="R5059:R5122" si="79">CONCATENATE(B5059,D5059,G5059,H5059,J5059)</f>
        <v>38399Xã Hoằng Hà23</v>
      </c>
    </row>
    <row r="5060" spans="1:18">
      <c r="A5060" s="6">
        <v>5059</v>
      </c>
      <c r="B5060" s="6">
        <v>38</v>
      </c>
      <c r="C5060" s="6" t="s">
        <v>4332</v>
      </c>
      <c r="D5060" s="6">
        <v>399</v>
      </c>
      <c r="E5060" s="6" t="s">
        <v>4595</v>
      </c>
      <c r="F5060" s="6">
        <v>15940</v>
      </c>
      <c r="G5060" s="6" t="s">
        <v>4612</v>
      </c>
      <c r="H5060" s="6">
        <v>2</v>
      </c>
      <c r="I5060" s="6" t="s">
        <v>297</v>
      </c>
      <c r="J5060" s="6">
        <v>3</v>
      </c>
      <c r="K5060" s="6" t="s">
        <v>4334</v>
      </c>
      <c r="L5060" s="8">
        <v>6</v>
      </c>
      <c r="M5060" s="6" t="s">
        <v>297</v>
      </c>
      <c r="N5060" s="6" t="s">
        <v>4335</v>
      </c>
      <c r="R5060" s="6" t="str">
        <f t="shared" si="79"/>
        <v>38399Xã Hoằng Đạt23</v>
      </c>
    </row>
    <row r="5061" spans="1:18">
      <c r="A5061" s="6">
        <v>5060</v>
      </c>
      <c r="B5061" s="6">
        <v>38</v>
      </c>
      <c r="C5061" s="6" t="s">
        <v>4332</v>
      </c>
      <c r="D5061" s="6">
        <v>399</v>
      </c>
      <c r="E5061" s="6" t="s">
        <v>4595</v>
      </c>
      <c r="F5061" s="6">
        <v>15946</v>
      </c>
      <c r="G5061" s="6" t="s">
        <v>4613</v>
      </c>
      <c r="H5061" s="6">
        <v>2</v>
      </c>
      <c r="I5061" s="6" t="s">
        <v>297</v>
      </c>
      <c r="J5061" s="6">
        <v>3</v>
      </c>
      <c r="K5061" s="6" t="s">
        <v>4334</v>
      </c>
      <c r="L5061" s="8">
        <v>6</v>
      </c>
      <c r="M5061" s="6" t="s">
        <v>297</v>
      </c>
      <c r="N5061" s="6" t="s">
        <v>4335</v>
      </c>
      <c r="R5061" s="6" t="str">
        <f t="shared" si="79"/>
        <v>38399Xã Hoằng Đạo23</v>
      </c>
    </row>
    <row r="5062" spans="1:18">
      <c r="A5062" s="6">
        <v>5061</v>
      </c>
      <c r="B5062" s="6">
        <v>38</v>
      </c>
      <c r="C5062" s="6" t="s">
        <v>4332</v>
      </c>
      <c r="D5062" s="6">
        <v>399</v>
      </c>
      <c r="E5062" s="6" t="s">
        <v>4595</v>
      </c>
      <c r="F5062" s="6">
        <v>15949</v>
      </c>
      <c r="G5062" s="6" t="s">
        <v>4614</v>
      </c>
      <c r="H5062" s="6">
        <v>2</v>
      </c>
      <c r="I5062" s="6" t="s">
        <v>297</v>
      </c>
      <c r="J5062" s="6">
        <v>3</v>
      </c>
      <c r="K5062" s="6" t="s">
        <v>4334</v>
      </c>
      <c r="L5062" s="8">
        <v>6</v>
      </c>
      <c r="M5062" s="6" t="s">
        <v>297</v>
      </c>
      <c r="N5062" s="6" t="s">
        <v>4335</v>
      </c>
      <c r="R5062" s="6" t="str">
        <f t="shared" si="79"/>
        <v>38399Xã Hoằng Thắng23</v>
      </c>
    </row>
    <row r="5063" spans="1:18">
      <c r="A5063" s="6">
        <v>5062</v>
      </c>
      <c r="B5063" s="6">
        <v>38</v>
      </c>
      <c r="C5063" s="6" t="s">
        <v>4332</v>
      </c>
      <c r="D5063" s="6">
        <v>399</v>
      </c>
      <c r="E5063" s="6" t="s">
        <v>4595</v>
      </c>
      <c r="F5063" s="6">
        <v>15952</v>
      </c>
      <c r="G5063" s="6" t="s">
        <v>4615</v>
      </c>
      <c r="H5063" s="6">
        <v>2</v>
      </c>
      <c r="I5063" s="6" t="s">
        <v>297</v>
      </c>
      <c r="J5063" s="6">
        <v>3</v>
      </c>
      <c r="K5063" s="6" t="s">
        <v>4334</v>
      </c>
      <c r="L5063" s="8">
        <v>6</v>
      </c>
      <c r="M5063" s="6" t="s">
        <v>297</v>
      </c>
      <c r="N5063" s="6" t="s">
        <v>4335</v>
      </c>
      <c r="R5063" s="6" t="str">
        <f t="shared" si="79"/>
        <v>38399Xã Hoằng Đồng23</v>
      </c>
    </row>
    <row r="5064" spans="1:18">
      <c r="A5064" s="6">
        <v>5063</v>
      </c>
      <c r="B5064" s="6">
        <v>38</v>
      </c>
      <c r="C5064" s="6" t="s">
        <v>4332</v>
      </c>
      <c r="D5064" s="6">
        <v>399</v>
      </c>
      <c r="E5064" s="6" t="s">
        <v>4595</v>
      </c>
      <c r="F5064" s="6">
        <v>15955</v>
      </c>
      <c r="G5064" s="6" t="s">
        <v>4616</v>
      </c>
      <c r="H5064" s="6">
        <v>2</v>
      </c>
      <c r="I5064" s="6" t="s">
        <v>297</v>
      </c>
      <c r="J5064" s="6">
        <v>3</v>
      </c>
      <c r="K5064" s="6" t="s">
        <v>4334</v>
      </c>
      <c r="L5064" s="8">
        <v>6</v>
      </c>
      <c r="M5064" s="6" t="s">
        <v>297</v>
      </c>
      <c r="N5064" s="6" t="s">
        <v>4335</v>
      </c>
      <c r="R5064" s="6" t="str">
        <f t="shared" si="79"/>
        <v>38399Xã Hoằng Thái23</v>
      </c>
    </row>
    <row r="5065" spans="1:18">
      <c r="A5065" s="6">
        <v>5064</v>
      </c>
      <c r="B5065" s="6">
        <v>38</v>
      </c>
      <c r="C5065" s="6" t="s">
        <v>4332</v>
      </c>
      <c r="D5065" s="6">
        <v>399</v>
      </c>
      <c r="E5065" s="6" t="s">
        <v>4595</v>
      </c>
      <c r="F5065" s="6">
        <v>15958</v>
      </c>
      <c r="G5065" s="6" t="s">
        <v>4617</v>
      </c>
      <c r="H5065" s="6">
        <v>2</v>
      </c>
      <c r="I5065" s="6" t="s">
        <v>297</v>
      </c>
      <c r="J5065" s="6">
        <v>3</v>
      </c>
      <c r="K5065" s="6" t="s">
        <v>4334</v>
      </c>
      <c r="L5065" s="8">
        <v>6</v>
      </c>
      <c r="M5065" s="6" t="s">
        <v>297</v>
      </c>
      <c r="N5065" s="6" t="s">
        <v>4335</v>
      </c>
      <c r="R5065" s="6" t="str">
        <f t="shared" si="79"/>
        <v>38399Xã Hoằng Thịnh23</v>
      </c>
    </row>
    <row r="5066" spans="1:18">
      <c r="A5066" s="6">
        <v>5065</v>
      </c>
      <c r="B5066" s="6">
        <v>38</v>
      </c>
      <c r="C5066" s="6" t="s">
        <v>4332</v>
      </c>
      <c r="D5066" s="6">
        <v>399</v>
      </c>
      <c r="E5066" s="6" t="s">
        <v>4595</v>
      </c>
      <c r="F5066" s="6">
        <v>15961</v>
      </c>
      <c r="G5066" s="6" t="s">
        <v>4618</v>
      </c>
      <c r="H5066" s="6">
        <v>2</v>
      </c>
      <c r="I5066" s="6" t="s">
        <v>297</v>
      </c>
      <c r="J5066" s="6">
        <v>3</v>
      </c>
      <c r="K5066" s="6" t="s">
        <v>4334</v>
      </c>
      <c r="L5066" s="8">
        <v>6</v>
      </c>
      <c r="M5066" s="6" t="s">
        <v>297</v>
      </c>
      <c r="N5066" s="6" t="s">
        <v>4335</v>
      </c>
      <c r="R5066" s="6" t="str">
        <f t="shared" si="79"/>
        <v>38399Xã Hoằng Thành23</v>
      </c>
    </row>
    <row r="5067" spans="1:18">
      <c r="A5067" s="6">
        <v>5066</v>
      </c>
      <c r="B5067" s="6">
        <v>38</v>
      </c>
      <c r="C5067" s="6" t="s">
        <v>4332</v>
      </c>
      <c r="D5067" s="6">
        <v>399</v>
      </c>
      <c r="E5067" s="6" t="s">
        <v>4595</v>
      </c>
      <c r="F5067" s="6">
        <v>15964</v>
      </c>
      <c r="G5067" s="6" t="s">
        <v>4619</v>
      </c>
      <c r="H5067" s="6">
        <v>2</v>
      </c>
      <c r="I5067" s="6" t="s">
        <v>297</v>
      </c>
      <c r="J5067" s="6">
        <v>3</v>
      </c>
      <c r="K5067" s="6" t="s">
        <v>4334</v>
      </c>
      <c r="L5067" s="8">
        <v>6</v>
      </c>
      <c r="M5067" s="6" t="s">
        <v>297</v>
      </c>
      <c r="N5067" s="6" t="s">
        <v>4335</v>
      </c>
      <c r="R5067" s="6" t="str">
        <f t="shared" si="79"/>
        <v>38399Xã Hoằng Lộc23</v>
      </c>
    </row>
    <row r="5068" spans="1:18">
      <c r="A5068" s="6">
        <v>5067</v>
      </c>
      <c r="B5068" s="6">
        <v>38</v>
      </c>
      <c r="C5068" s="6" t="s">
        <v>4332</v>
      </c>
      <c r="D5068" s="6">
        <v>399</v>
      </c>
      <c r="E5068" s="6" t="s">
        <v>4595</v>
      </c>
      <c r="F5068" s="6">
        <v>15967</v>
      </c>
      <c r="G5068" s="6" t="s">
        <v>4620</v>
      </c>
      <c r="H5068" s="6">
        <v>2</v>
      </c>
      <c r="I5068" s="6" t="s">
        <v>297</v>
      </c>
      <c r="J5068" s="6">
        <v>3</v>
      </c>
      <c r="K5068" s="6" t="s">
        <v>4334</v>
      </c>
      <c r="L5068" s="8">
        <v>6</v>
      </c>
      <c r="M5068" s="6" t="s">
        <v>297</v>
      </c>
      <c r="N5068" s="6" t="s">
        <v>4335</v>
      </c>
      <c r="R5068" s="6" t="str">
        <f t="shared" si="79"/>
        <v>38399Xã Hoằng Trạch23</v>
      </c>
    </row>
    <row r="5069" spans="1:18">
      <c r="A5069" s="6">
        <v>5068</v>
      </c>
      <c r="B5069" s="6">
        <v>38</v>
      </c>
      <c r="C5069" s="6" t="s">
        <v>4332</v>
      </c>
      <c r="D5069" s="6">
        <v>399</v>
      </c>
      <c r="E5069" s="6" t="s">
        <v>4595</v>
      </c>
      <c r="F5069" s="6">
        <v>15973</v>
      </c>
      <c r="G5069" s="6" t="s">
        <v>4621</v>
      </c>
      <c r="H5069" s="6">
        <v>2</v>
      </c>
      <c r="I5069" s="6" t="s">
        <v>297</v>
      </c>
      <c r="J5069" s="6">
        <v>3</v>
      </c>
      <c r="K5069" s="6" t="s">
        <v>4334</v>
      </c>
      <c r="L5069" s="8">
        <v>6</v>
      </c>
      <c r="M5069" s="6" t="s">
        <v>297</v>
      </c>
      <c r="N5069" s="6" t="s">
        <v>4335</v>
      </c>
      <c r="R5069" s="6" t="str">
        <f t="shared" si="79"/>
        <v>38399Xã Hoằng Phong23</v>
      </c>
    </row>
    <row r="5070" spans="1:18">
      <c r="A5070" s="6">
        <v>5069</v>
      </c>
      <c r="B5070" s="6">
        <v>38</v>
      </c>
      <c r="C5070" s="6" t="s">
        <v>4332</v>
      </c>
      <c r="D5070" s="6">
        <v>399</v>
      </c>
      <c r="E5070" s="6" t="s">
        <v>4595</v>
      </c>
      <c r="F5070" s="6">
        <v>15976</v>
      </c>
      <c r="G5070" s="6" t="s">
        <v>4622</v>
      </c>
      <c r="H5070" s="6">
        <v>2</v>
      </c>
      <c r="I5070" s="6" t="s">
        <v>297</v>
      </c>
      <c r="J5070" s="6">
        <v>3</v>
      </c>
      <c r="K5070" s="6" t="s">
        <v>4334</v>
      </c>
      <c r="L5070" s="8">
        <v>6</v>
      </c>
      <c r="M5070" s="6" t="s">
        <v>297</v>
      </c>
      <c r="N5070" s="6" t="s">
        <v>4335</v>
      </c>
      <c r="R5070" s="6" t="str">
        <f t="shared" si="79"/>
        <v>38399Xã Hoằng Lưu23</v>
      </c>
    </row>
    <row r="5071" spans="1:18">
      <c r="A5071" s="6">
        <v>5070</v>
      </c>
      <c r="B5071" s="6">
        <v>38</v>
      </c>
      <c r="C5071" s="6" t="s">
        <v>4332</v>
      </c>
      <c r="D5071" s="6">
        <v>399</v>
      </c>
      <c r="E5071" s="6" t="s">
        <v>4595</v>
      </c>
      <c r="F5071" s="6">
        <v>15979</v>
      </c>
      <c r="G5071" s="6" t="s">
        <v>4623</v>
      </c>
      <c r="H5071" s="6">
        <v>2</v>
      </c>
      <c r="I5071" s="6" t="s">
        <v>297</v>
      </c>
      <c r="J5071" s="6">
        <v>3</v>
      </c>
      <c r="K5071" s="6" t="s">
        <v>4334</v>
      </c>
      <c r="L5071" s="8">
        <v>6</v>
      </c>
      <c r="M5071" s="6" t="s">
        <v>297</v>
      </c>
      <c r="N5071" s="6" t="s">
        <v>4335</v>
      </c>
      <c r="R5071" s="6" t="str">
        <f t="shared" si="79"/>
        <v>38399Xã Hoằng Châu23</v>
      </c>
    </row>
    <row r="5072" spans="1:18">
      <c r="A5072" s="6">
        <v>5071</v>
      </c>
      <c r="B5072" s="6">
        <v>38</v>
      </c>
      <c r="C5072" s="6" t="s">
        <v>4332</v>
      </c>
      <c r="D5072" s="6">
        <v>399</v>
      </c>
      <c r="E5072" s="6" t="s">
        <v>4595</v>
      </c>
      <c r="F5072" s="6">
        <v>15982</v>
      </c>
      <c r="G5072" s="6" t="s">
        <v>4624</v>
      </c>
      <c r="H5072" s="6">
        <v>2</v>
      </c>
      <c r="I5072" s="6" t="s">
        <v>297</v>
      </c>
      <c r="J5072" s="6">
        <v>3</v>
      </c>
      <c r="K5072" s="6" t="s">
        <v>4334</v>
      </c>
      <c r="L5072" s="8">
        <v>6</v>
      </c>
      <c r="M5072" s="6" t="s">
        <v>297</v>
      </c>
      <c r="N5072" s="6" t="s">
        <v>4335</v>
      </c>
      <c r="R5072" s="6" t="str">
        <f t="shared" si="79"/>
        <v>38399Xã Hoằng Tân23</v>
      </c>
    </row>
    <row r="5073" spans="1:18">
      <c r="A5073" s="6">
        <v>5072</v>
      </c>
      <c r="B5073" s="6">
        <v>38</v>
      </c>
      <c r="C5073" s="6" t="s">
        <v>4332</v>
      </c>
      <c r="D5073" s="6">
        <v>399</v>
      </c>
      <c r="E5073" s="6" t="s">
        <v>4595</v>
      </c>
      <c r="F5073" s="6">
        <v>15985</v>
      </c>
      <c r="G5073" s="6" t="s">
        <v>4625</v>
      </c>
      <c r="H5073" s="6">
        <v>2</v>
      </c>
      <c r="I5073" s="6" t="s">
        <v>297</v>
      </c>
      <c r="J5073" s="6">
        <v>3</v>
      </c>
      <c r="K5073" s="6" t="s">
        <v>4334</v>
      </c>
      <c r="L5073" s="8">
        <v>6</v>
      </c>
      <c r="M5073" s="6" t="s">
        <v>297</v>
      </c>
      <c r="N5073" s="6" t="s">
        <v>4335</v>
      </c>
      <c r="R5073" s="6" t="str">
        <f t="shared" si="79"/>
        <v>38399Xã Hoằng Yến23</v>
      </c>
    </row>
    <row r="5074" spans="1:18">
      <c r="A5074" s="6">
        <v>5073</v>
      </c>
      <c r="B5074" s="6">
        <v>38</v>
      </c>
      <c r="C5074" s="6" t="s">
        <v>4332</v>
      </c>
      <c r="D5074" s="6">
        <v>399</v>
      </c>
      <c r="E5074" s="6" t="s">
        <v>4595</v>
      </c>
      <c r="F5074" s="6">
        <v>15988</v>
      </c>
      <c r="G5074" s="6" t="s">
        <v>4626</v>
      </c>
      <c r="H5074" s="6">
        <v>2</v>
      </c>
      <c r="I5074" s="6" t="s">
        <v>297</v>
      </c>
      <c r="J5074" s="6">
        <v>3</v>
      </c>
      <c r="K5074" s="6" t="s">
        <v>4334</v>
      </c>
      <c r="L5074" s="8">
        <v>6</v>
      </c>
      <c r="M5074" s="6" t="s">
        <v>297</v>
      </c>
      <c r="N5074" s="6" t="s">
        <v>4335</v>
      </c>
      <c r="R5074" s="6" t="str">
        <f t="shared" si="79"/>
        <v>38399Xã Hoằng Tiến23</v>
      </c>
    </row>
    <row r="5075" spans="1:18">
      <c r="A5075" s="6">
        <v>5074</v>
      </c>
      <c r="B5075" s="6">
        <v>38</v>
      </c>
      <c r="C5075" s="6" t="s">
        <v>4332</v>
      </c>
      <c r="D5075" s="6">
        <v>399</v>
      </c>
      <c r="E5075" s="6" t="s">
        <v>4595</v>
      </c>
      <c r="F5075" s="6">
        <v>15991</v>
      </c>
      <c r="G5075" s="6" t="s">
        <v>4627</v>
      </c>
      <c r="H5075" s="6">
        <v>2</v>
      </c>
      <c r="I5075" s="6" t="s">
        <v>297</v>
      </c>
      <c r="J5075" s="6">
        <v>3</v>
      </c>
      <c r="K5075" s="6" t="s">
        <v>4334</v>
      </c>
      <c r="L5075" s="8">
        <v>6</v>
      </c>
      <c r="M5075" s="6" t="s">
        <v>297</v>
      </c>
      <c r="N5075" s="6" t="s">
        <v>4335</v>
      </c>
      <c r="R5075" s="6" t="str">
        <f t="shared" si="79"/>
        <v>38399Xã Hoằng Hải23</v>
      </c>
    </row>
    <row r="5076" spans="1:18">
      <c r="A5076" s="6">
        <v>5075</v>
      </c>
      <c r="B5076" s="6">
        <v>38</v>
      </c>
      <c r="C5076" s="6" t="s">
        <v>4332</v>
      </c>
      <c r="D5076" s="6">
        <v>399</v>
      </c>
      <c r="E5076" s="6" t="s">
        <v>4595</v>
      </c>
      <c r="F5076" s="6">
        <v>15994</v>
      </c>
      <c r="G5076" s="6" t="s">
        <v>4628</v>
      </c>
      <c r="H5076" s="6">
        <v>2</v>
      </c>
      <c r="I5076" s="6" t="s">
        <v>297</v>
      </c>
      <c r="J5076" s="6">
        <v>3</v>
      </c>
      <c r="K5076" s="6" t="s">
        <v>4334</v>
      </c>
      <c r="L5076" s="8">
        <v>6</v>
      </c>
      <c r="M5076" s="6" t="s">
        <v>297</v>
      </c>
      <c r="N5076" s="6" t="s">
        <v>4335</v>
      </c>
      <c r="R5076" s="6" t="str">
        <f t="shared" si="79"/>
        <v>38399Xã Hoằng Ngọc23</v>
      </c>
    </row>
    <row r="5077" spans="1:18">
      <c r="A5077" s="6">
        <v>5076</v>
      </c>
      <c r="B5077" s="6">
        <v>38</v>
      </c>
      <c r="C5077" s="6" t="s">
        <v>4332</v>
      </c>
      <c r="D5077" s="6">
        <v>399</v>
      </c>
      <c r="E5077" s="6" t="s">
        <v>4595</v>
      </c>
      <c r="F5077" s="6">
        <v>15997</v>
      </c>
      <c r="G5077" s="6" t="s">
        <v>4629</v>
      </c>
      <c r="H5077" s="6">
        <v>2</v>
      </c>
      <c r="I5077" s="6" t="s">
        <v>297</v>
      </c>
      <c r="J5077" s="6">
        <v>3</v>
      </c>
      <c r="K5077" s="6" t="s">
        <v>4334</v>
      </c>
      <c r="L5077" s="8">
        <v>6</v>
      </c>
      <c r="M5077" s="6" t="s">
        <v>297</v>
      </c>
      <c r="N5077" s="6" t="s">
        <v>4335</v>
      </c>
      <c r="R5077" s="6" t="str">
        <f t="shared" si="79"/>
        <v>38399Xã Hoằng Đông23</v>
      </c>
    </row>
    <row r="5078" spans="1:18">
      <c r="A5078" s="6">
        <v>5077</v>
      </c>
      <c r="B5078" s="6">
        <v>38</v>
      </c>
      <c r="C5078" s="6" t="s">
        <v>4332</v>
      </c>
      <c r="D5078" s="6">
        <v>399</v>
      </c>
      <c r="E5078" s="6" t="s">
        <v>4595</v>
      </c>
      <c r="F5078" s="6">
        <v>16000</v>
      </c>
      <c r="G5078" s="6" t="s">
        <v>4630</v>
      </c>
      <c r="H5078" s="6">
        <v>2</v>
      </c>
      <c r="I5078" s="6" t="s">
        <v>297</v>
      </c>
      <c r="J5078" s="6">
        <v>3</v>
      </c>
      <c r="K5078" s="6" t="s">
        <v>4334</v>
      </c>
      <c r="L5078" s="8">
        <v>6</v>
      </c>
      <c r="M5078" s="6" t="s">
        <v>297</v>
      </c>
      <c r="N5078" s="6" t="s">
        <v>4335</v>
      </c>
      <c r="R5078" s="6" t="str">
        <f t="shared" si="79"/>
        <v>38399Xã Hoằng Thanh23</v>
      </c>
    </row>
    <row r="5079" spans="1:18">
      <c r="A5079" s="6">
        <v>5078</v>
      </c>
      <c r="B5079" s="6">
        <v>38</v>
      </c>
      <c r="C5079" s="6" t="s">
        <v>4332</v>
      </c>
      <c r="D5079" s="6">
        <v>399</v>
      </c>
      <c r="E5079" s="6" t="s">
        <v>4595</v>
      </c>
      <c r="F5079" s="6">
        <v>16003</v>
      </c>
      <c r="G5079" s="6" t="s">
        <v>4631</v>
      </c>
      <c r="H5079" s="6">
        <v>2</v>
      </c>
      <c r="I5079" s="6" t="s">
        <v>297</v>
      </c>
      <c r="J5079" s="6">
        <v>3</v>
      </c>
      <c r="K5079" s="6" t="s">
        <v>4334</v>
      </c>
      <c r="L5079" s="8">
        <v>6</v>
      </c>
      <c r="M5079" s="6" t="s">
        <v>297</v>
      </c>
      <c r="N5079" s="6" t="s">
        <v>4335</v>
      </c>
      <c r="R5079" s="6" t="str">
        <f t="shared" si="79"/>
        <v>38399Xã Hoằng Phụ23</v>
      </c>
    </row>
    <row r="5080" spans="1:18">
      <c r="A5080" s="6">
        <v>5079</v>
      </c>
      <c r="B5080" s="6">
        <v>38</v>
      </c>
      <c r="C5080" s="6" t="s">
        <v>4332</v>
      </c>
      <c r="D5080" s="6">
        <v>399</v>
      </c>
      <c r="E5080" s="6" t="s">
        <v>4595</v>
      </c>
      <c r="F5080" s="6">
        <v>16006</v>
      </c>
      <c r="G5080" s="6" t="s">
        <v>4632</v>
      </c>
      <c r="H5080" s="6">
        <v>2</v>
      </c>
      <c r="I5080" s="6" t="s">
        <v>297</v>
      </c>
      <c r="J5080" s="6">
        <v>3</v>
      </c>
      <c r="K5080" s="6" t="s">
        <v>4334</v>
      </c>
      <c r="L5080" s="8">
        <v>6</v>
      </c>
      <c r="M5080" s="6" t="s">
        <v>297</v>
      </c>
      <c r="N5080" s="6" t="s">
        <v>4335</v>
      </c>
      <c r="R5080" s="6" t="str">
        <f t="shared" si="79"/>
        <v>38399Xã Hoằng Trường23</v>
      </c>
    </row>
    <row r="5081" spans="1:18">
      <c r="A5081" s="6">
        <v>5080</v>
      </c>
      <c r="B5081" s="6">
        <v>38</v>
      </c>
      <c r="C5081" s="6" t="s">
        <v>4332</v>
      </c>
      <c r="D5081" s="6">
        <v>400</v>
      </c>
      <c r="E5081" s="6" t="s">
        <v>4633</v>
      </c>
      <c r="F5081" s="6">
        <v>16012</v>
      </c>
      <c r="G5081" s="6" t="s">
        <v>4634</v>
      </c>
      <c r="H5081" s="6">
        <v>1</v>
      </c>
      <c r="I5081" s="6" t="s">
        <v>251</v>
      </c>
      <c r="J5081" s="6">
        <v>3</v>
      </c>
      <c r="K5081" s="6" t="s">
        <v>4334</v>
      </c>
      <c r="L5081" s="8">
        <v>5</v>
      </c>
      <c r="M5081" s="6" t="s">
        <v>251</v>
      </c>
      <c r="N5081" s="6" t="s">
        <v>4335</v>
      </c>
      <c r="R5081" s="6" t="str">
        <f t="shared" si="79"/>
        <v>38400Thị trấn Hậu Lộc13</v>
      </c>
    </row>
    <row r="5082" spans="1:18">
      <c r="A5082" s="6">
        <v>5081</v>
      </c>
      <c r="B5082" s="6">
        <v>38</v>
      </c>
      <c r="C5082" s="6" t="s">
        <v>4332</v>
      </c>
      <c r="D5082" s="6">
        <v>400</v>
      </c>
      <c r="E5082" s="6" t="s">
        <v>4633</v>
      </c>
      <c r="F5082" s="6">
        <v>16015</v>
      </c>
      <c r="G5082" s="6" t="s">
        <v>4635</v>
      </c>
      <c r="H5082" s="6">
        <v>2</v>
      </c>
      <c r="I5082" s="6" t="s">
        <v>297</v>
      </c>
      <c r="J5082" s="6">
        <v>3</v>
      </c>
      <c r="K5082" s="6" t="s">
        <v>4334</v>
      </c>
      <c r="L5082" s="8">
        <v>6</v>
      </c>
      <c r="M5082" s="6" t="s">
        <v>297</v>
      </c>
      <c r="N5082" s="6" t="s">
        <v>4335</v>
      </c>
      <c r="R5082" s="6" t="str">
        <f t="shared" si="79"/>
        <v>38400Xã Đồng Lộc23</v>
      </c>
    </row>
    <row r="5083" spans="1:18">
      <c r="A5083" s="6">
        <v>5082</v>
      </c>
      <c r="B5083" s="6">
        <v>38</v>
      </c>
      <c r="C5083" s="6" t="s">
        <v>4332</v>
      </c>
      <c r="D5083" s="6">
        <v>400</v>
      </c>
      <c r="E5083" s="6" t="s">
        <v>4633</v>
      </c>
      <c r="F5083" s="6">
        <v>16018</v>
      </c>
      <c r="G5083" s="6" t="s">
        <v>4636</v>
      </c>
      <c r="H5083" s="6">
        <v>2</v>
      </c>
      <c r="I5083" s="6" t="s">
        <v>297</v>
      </c>
      <c r="J5083" s="6">
        <v>3</v>
      </c>
      <c r="K5083" s="6" t="s">
        <v>4334</v>
      </c>
      <c r="L5083" s="8">
        <v>6</v>
      </c>
      <c r="M5083" s="6" t="s">
        <v>297</v>
      </c>
      <c r="N5083" s="6" t="s">
        <v>4335</v>
      </c>
      <c r="R5083" s="6" t="str">
        <f t="shared" si="79"/>
        <v>38400Xã Đại Lộc23</v>
      </c>
    </row>
    <row r="5084" spans="1:18">
      <c r="A5084" s="6">
        <v>5083</v>
      </c>
      <c r="B5084" s="6">
        <v>38</v>
      </c>
      <c r="C5084" s="6" t="s">
        <v>4332</v>
      </c>
      <c r="D5084" s="6">
        <v>400</v>
      </c>
      <c r="E5084" s="6" t="s">
        <v>4633</v>
      </c>
      <c r="F5084" s="6">
        <v>16021</v>
      </c>
      <c r="G5084" s="6" t="s">
        <v>4637</v>
      </c>
      <c r="H5084" s="6">
        <v>2</v>
      </c>
      <c r="I5084" s="6" t="s">
        <v>297</v>
      </c>
      <c r="J5084" s="6">
        <v>3</v>
      </c>
      <c r="K5084" s="6" t="s">
        <v>4334</v>
      </c>
      <c r="L5084" s="8">
        <v>6</v>
      </c>
      <c r="M5084" s="6" t="s">
        <v>297</v>
      </c>
      <c r="N5084" s="6" t="s">
        <v>4335</v>
      </c>
      <c r="R5084" s="6" t="str">
        <f t="shared" si="79"/>
        <v>38400Xã Triệu Lộc23</v>
      </c>
    </row>
    <row r="5085" spans="1:18">
      <c r="A5085" s="6">
        <v>5084</v>
      </c>
      <c r="B5085" s="6">
        <v>38</v>
      </c>
      <c r="C5085" s="6" t="s">
        <v>4332</v>
      </c>
      <c r="D5085" s="6">
        <v>400</v>
      </c>
      <c r="E5085" s="6" t="s">
        <v>4633</v>
      </c>
      <c r="F5085" s="6">
        <v>16027</v>
      </c>
      <c r="G5085" s="6" t="s">
        <v>4638</v>
      </c>
      <c r="H5085" s="6">
        <v>2</v>
      </c>
      <c r="I5085" s="6" t="s">
        <v>297</v>
      </c>
      <c r="J5085" s="6">
        <v>3</v>
      </c>
      <c r="K5085" s="6" t="s">
        <v>4334</v>
      </c>
      <c r="L5085" s="8">
        <v>6</v>
      </c>
      <c r="M5085" s="6" t="s">
        <v>297</v>
      </c>
      <c r="N5085" s="6" t="s">
        <v>4335</v>
      </c>
      <c r="R5085" s="6" t="str">
        <f t="shared" si="79"/>
        <v>38400Xã Tiến Lộc23</v>
      </c>
    </row>
    <row r="5086" spans="1:18">
      <c r="A5086" s="6">
        <v>5085</v>
      </c>
      <c r="B5086" s="6">
        <v>38</v>
      </c>
      <c r="C5086" s="6" t="s">
        <v>4332</v>
      </c>
      <c r="D5086" s="6">
        <v>400</v>
      </c>
      <c r="E5086" s="6" t="s">
        <v>4633</v>
      </c>
      <c r="F5086" s="6">
        <v>16030</v>
      </c>
      <c r="G5086" s="6" t="s">
        <v>4639</v>
      </c>
      <c r="H5086" s="6">
        <v>2</v>
      </c>
      <c r="I5086" s="6" t="s">
        <v>297</v>
      </c>
      <c r="J5086" s="6">
        <v>3</v>
      </c>
      <c r="K5086" s="6" t="s">
        <v>4334</v>
      </c>
      <c r="L5086" s="8">
        <v>6</v>
      </c>
      <c r="M5086" s="6" t="s">
        <v>297</v>
      </c>
      <c r="N5086" s="6" t="s">
        <v>4335</v>
      </c>
      <c r="R5086" s="6" t="str">
        <f t="shared" si="79"/>
        <v>38400Xã Lộc Sơn23</v>
      </c>
    </row>
    <row r="5087" spans="1:18">
      <c r="A5087" s="6">
        <v>5086</v>
      </c>
      <c r="B5087" s="6">
        <v>38</v>
      </c>
      <c r="C5087" s="6" t="s">
        <v>4332</v>
      </c>
      <c r="D5087" s="6">
        <v>400</v>
      </c>
      <c r="E5087" s="6" t="s">
        <v>4633</v>
      </c>
      <c r="F5087" s="6">
        <v>16033</v>
      </c>
      <c r="G5087" s="6" t="s">
        <v>4640</v>
      </c>
      <c r="H5087" s="6">
        <v>2</v>
      </c>
      <c r="I5087" s="6" t="s">
        <v>297</v>
      </c>
      <c r="J5087" s="6">
        <v>3</v>
      </c>
      <c r="K5087" s="6" t="s">
        <v>4334</v>
      </c>
      <c r="L5087" s="8">
        <v>6</v>
      </c>
      <c r="M5087" s="6" t="s">
        <v>297</v>
      </c>
      <c r="N5087" s="6" t="s">
        <v>4335</v>
      </c>
      <c r="R5087" s="6" t="str">
        <f t="shared" si="79"/>
        <v>38400Xã Cầu Lộc23</v>
      </c>
    </row>
    <row r="5088" spans="1:18">
      <c r="A5088" s="6">
        <v>5087</v>
      </c>
      <c r="B5088" s="6">
        <v>38</v>
      </c>
      <c r="C5088" s="6" t="s">
        <v>4332</v>
      </c>
      <c r="D5088" s="6">
        <v>400</v>
      </c>
      <c r="E5088" s="6" t="s">
        <v>4633</v>
      </c>
      <c r="F5088" s="6">
        <v>16036</v>
      </c>
      <c r="G5088" s="6" t="s">
        <v>4641</v>
      </c>
      <c r="H5088" s="6">
        <v>2</v>
      </c>
      <c r="I5088" s="6" t="s">
        <v>297</v>
      </c>
      <c r="J5088" s="6">
        <v>3</v>
      </c>
      <c r="K5088" s="6" t="s">
        <v>4334</v>
      </c>
      <c r="L5088" s="8">
        <v>6</v>
      </c>
      <c r="M5088" s="6" t="s">
        <v>297</v>
      </c>
      <c r="N5088" s="6" t="s">
        <v>4335</v>
      </c>
      <c r="R5088" s="6" t="str">
        <f t="shared" si="79"/>
        <v>38400Xã Thành Lộc23</v>
      </c>
    </row>
    <row r="5089" spans="1:18">
      <c r="A5089" s="6">
        <v>5088</v>
      </c>
      <c r="B5089" s="6">
        <v>38</v>
      </c>
      <c r="C5089" s="6" t="s">
        <v>4332</v>
      </c>
      <c r="D5089" s="6">
        <v>400</v>
      </c>
      <c r="E5089" s="6" t="s">
        <v>4633</v>
      </c>
      <c r="F5089" s="6">
        <v>16039</v>
      </c>
      <c r="G5089" s="6" t="s">
        <v>2009</v>
      </c>
      <c r="H5089" s="6">
        <v>2</v>
      </c>
      <c r="I5089" s="6" t="s">
        <v>297</v>
      </c>
      <c r="J5089" s="6">
        <v>3</v>
      </c>
      <c r="K5089" s="6" t="s">
        <v>4334</v>
      </c>
      <c r="L5089" s="8">
        <v>6</v>
      </c>
      <c r="M5089" s="6" t="s">
        <v>297</v>
      </c>
      <c r="N5089" s="6" t="s">
        <v>4335</v>
      </c>
      <c r="R5089" s="6" t="str">
        <f t="shared" si="79"/>
        <v>38400Xã Tuy Lộc23</v>
      </c>
    </row>
    <row r="5090" spans="1:18">
      <c r="A5090" s="6">
        <v>5089</v>
      </c>
      <c r="B5090" s="6">
        <v>38</v>
      </c>
      <c r="C5090" s="6" t="s">
        <v>4332</v>
      </c>
      <c r="D5090" s="6">
        <v>400</v>
      </c>
      <c r="E5090" s="6" t="s">
        <v>4633</v>
      </c>
      <c r="F5090" s="6">
        <v>16042</v>
      </c>
      <c r="G5090" s="6" t="s">
        <v>4642</v>
      </c>
      <c r="H5090" s="6">
        <v>2</v>
      </c>
      <c r="I5090" s="6" t="s">
        <v>297</v>
      </c>
      <c r="J5090" s="6">
        <v>3</v>
      </c>
      <c r="K5090" s="6" t="s">
        <v>4334</v>
      </c>
      <c r="L5090" s="8">
        <v>6</v>
      </c>
      <c r="M5090" s="6" t="s">
        <v>297</v>
      </c>
      <c r="N5090" s="6" t="s">
        <v>4335</v>
      </c>
      <c r="R5090" s="6" t="str">
        <f t="shared" si="79"/>
        <v>38400Xã Phong Lộc23</v>
      </c>
    </row>
    <row r="5091" spans="1:18">
      <c r="A5091" s="6">
        <v>5090</v>
      </c>
      <c r="B5091" s="6">
        <v>38</v>
      </c>
      <c r="C5091" s="6" t="s">
        <v>4332</v>
      </c>
      <c r="D5091" s="6">
        <v>400</v>
      </c>
      <c r="E5091" s="6" t="s">
        <v>4633</v>
      </c>
      <c r="F5091" s="6">
        <v>16045</v>
      </c>
      <c r="G5091" s="6" t="s">
        <v>4643</v>
      </c>
      <c r="H5091" s="6">
        <v>2</v>
      </c>
      <c r="I5091" s="6" t="s">
        <v>297</v>
      </c>
      <c r="J5091" s="6">
        <v>3</v>
      </c>
      <c r="K5091" s="6" t="s">
        <v>4334</v>
      </c>
      <c r="L5091" s="8">
        <v>6</v>
      </c>
      <c r="M5091" s="6" t="s">
        <v>297</v>
      </c>
      <c r="N5091" s="6" t="s">
        <v>4335</v>
      </c>
      <c r="R5091" s="6" t="str">
        <f t="shared" si="79"/>
        <v>38400Xã Mỹ Lộc23</v>
      </c>
    </row>
    <row r="5092" spans="1:18">
      <c r="A5092" s="6">
        <v>5091</v>
      </c>
      <c r="B5092" s="6">
        <v>38</v>
      </c>
      <c r="C5092" s="6" t="s">
        <v>4332</v>
      </c>
      <c r="D5092" s="6">
        <v>400</v>
      </c>
      <c r="E5092" s="6" t="s">
        <v>4633</v>
      </c>
      <c r="F5092" s="6">
        <v>16048</v>
      </c>
      <c r="G5092" s="6" t="s">
        <v>4644</v>
      </c>
      <c r="H5092" s="6">
        <v>2</v>
      </c>
      <c r="I5092" s="6" t="s">
        <v>297</v>
      </c>
      <c r="J5092" s="6">
        <v>3</v>
      </c>
      <c r="K5092" s="6" t="s">
        <v>4334</v>
      </c>
      <c r="L5092" s="8">
        <v>6</v>
      </c>
      <c r="M5092" s="6" t="s">
        <v>297</v>
      </c>
      <c r="N5092" s="6" t="s">
        <v>4335</v>
      </c>
      <c r="R5092" s="6" t="str">
        <f t="shared" si="79"/>
        <v>38400Xã Thuần Lộc23</v>
      </c>
    </row>
    <row r="5093" spans="1:18">
      <c r="A5093" s="6">
        <v>5092</v>
      </c>
      <c r="B5093" s="6">
        <v>38</v>
      </c>
      <c r="C5093" s="6" t="s">
        <v>4332</v>
      </c>
      <c r="D5093" s="6">
        <v>400</v>
      </c>
      <c r="E5093" s="6" t="s">
        <v>4633</v>
      </c>
      <c r="F5093" s="6">
        <v>16057</v>
      </c>
      <c r="G5093" s="6" t="s">
        <v>3097</v>
      </c>
      <c r="H5093" s="6">
        <v>2</v>
      </c>
      <c r="I5093" s="6" t="s">
        <v>297</v>
      </c>
      <c r="J5093" s="6">
        <v>3</v>
      </c>
      <c r="K5093" s="6" t="s">
        <v>4334</v>
      </c>
      <c r="L5093" s="8">
        <v>6</v>
      </c>
      <c r="M5093" s="6" t="s">
        <v>297</v>
      </c>
      <c r="N5093" s="6" t="s">
        <v>4335</v>
      </c>
      <c r="R5093" s="6" t="str">
        <f t="shared" si="79"/>
        <v>38400Xã Xuân Lộc23</v>
      </c>
    </row>
    <row r="5094" spans="1:18">
      <c r="A5094" s="6">
        <v>5093</v>
      </c>
      <c r="B5094" s="6">
        <v>38</v>
      </c>
      <c r="C5094" s="6" t="s">
        <v>4332</v>
      </c>
      <c r="D5094" s="6">
        <v>400</v>
      </c>
      <c r="E5094" s="6" t="s">
        <v>4633</v>
      </c>
      <c r="F5094" s="6">
        <v>16063</v>
      </c>
      <c r="G5094" s="6" t="s">
        <v>4645</v>
      </c>
      <c r="H5094" s="6">
        <v>2</v>
      </c>
      <c r="I5094" s="6" t="s">
        <v>297</v>
      </c>
      <c r="J5094" s="6">
        <v>3</v>
      </c>
      <c r="K5094" s="6" t="s">
        <v>4334</v>
      </c>
      <c r="L5094" s="8">
        <v>6</v>
      </c>
      <c r="M5094" s="6" t="s">
        <v>297</v>
      </c>
      <c r="N5094" s="6" t="s">
        <v>4335</v>
      </c>
      <c r="R5094" s="6" t="str">
        <f t="shared" si="79"/>
        <v>38400Xã Hoa Lộc23</v>
      </c>
    </row>
    <row r="5095" spans="1:18">
      <c r="A5095" s="6">
        <v>5094</v>
      </c>
      <c r="B5095" s="6">
        <v>38</v>
      </c>
      <c r="C5095" s="6" t="s">
        <v>4332</v>
      </c>
      <c r="D5095" s="6">
        <v>400</v>
      </c>
      <c r="E5095" s="6" t="s">
        <v>4633</v>
      </c>
      <c r="F5095" s="6">
        <v>16066</v>
      </c>
      <c r="G5095" s="6" t="s">
        <v>4646</v>
      </c>
      <c r="H5095" s="6">
        <v>2</v>
      </c>
      <c r="I5095" s="6" t="s">
        <v>297</v>
      </c>
      <c r="J5095" s="6">
        <v>3</v>
      </c>
      <c r="K5095" s="6" t="s">
        <v>4334</v>
      </c>
      <c r="L5095" s="8">
        <v>6</v>
      </c>
      <c r="M5095" s="6" t="s">
        <v>297</v>
      </c>
      <c r="N5095" s="6" t="s">
        <v>4335</v>
      </c>
      <c r="R5095" s="6" t="str">
        <f t="shared" si="79"/>
        <v>38400Xã Liên Lộc23</v>
      </c>
    </row>
    <row r="5096" spans="1:18">
      <c r="A5096" s="6">
        <v>5095</v>
      </c>
      <c r="B5096" s="6">
        <v>38</v>
      </c>
      <c r="C5096" s="6" t="s">
        <v>4332</v>
      </c>
      <c r="D5096" s="6">
        <v>400</v>
      </c>
      <c r="E5096" s="6" t="s">
        <v>4633</v>
      </c>
      <c r="F5096" s="6">
        <v>16069</v>
      </c>
      <c r="G5096" s="6" t="s">
        <v>4647</v>
      </c>
      <c r="H5096" s="6">
        <v>2</v>
      </c>
      <c r="I5096" s="6" t="s">
        <v>297</v>
      </c>
      <c r="J5096" s="6">
        <v>3</v>
      </c>
      <c r="K5096" s="6" t="s">
        <v>4334</v>
      </c>
      <c r="L5096" s="8">
        <v>6</v>
      </c>
      <c r="M5096" s="6" t="s">
        <v>297</v>
      </c>
      <c r="N5096" s="6" t="s">
        <v>4335</v>
      </c>
      <c r="R5096" s="6" t="str">
        <f t="shared" si="79"/>
        <v>38400Xã Quang Lộc23</v>
      </c>
    </row>
    <row r="5097" spans="1:18">
      <c r="A5097" s="6">
        <v>5096</v>
      </c>
      <c r="B5097" s="6">
        <v>38</v>
      </c>
      <c r="C5097" s="6" t="s">
        <v>4332</v>
      </c>
      <c r="D5097" s="6">
        <v>400</v>
      </c>
      <c r="E5097" s="6" t="s">
        <v>4633</v>
      </c>
      <c r="F5097" s="6">
        <v>16072</v>
      </c>
      <c r="G5097" s="6" t="s">
        <v>3016</v>
      </c>
      <c r="H5097" s="6">
        <v>2</v>
      </c>
      <c r="I5097" s="6" t="s">
        <v>297</v>
      </c>
      <c r="J5097" s="6">
        <v>3</v>
      </c>
      <c r="K5097" s="6" t="s">
        <v>4334</v>
      </c>
      <c r="L5097" s="8">
        <v>6</v>
      </c>
      <c r="M5097" s="6" t="s">
        <v>297</v>
      </c>
      <c r="N5097" s="6" t="s">
        <v>4335</v>
      </c>
      <c r="R5097" s="6" t="str">
        <f t="shared" si="79"/>
        <v>38400Xã Phú Lộc23</v>
      </c>
    </row>
    <row r="5098" spans="1:18">
      <c r="A5098" s="6">
        <v>5097</v>
      </c>
      <c r="B5098" s="6">
        <v>38</v>
      </c>
      <c r="C5098" s="6" t="s">
        <v>4332</v>
      </c>
      <c r="D5098" s="6">
        <v>400</v>
      </c>
      <c r="E5098" s="6" t="s">
        <v>4633</v>
      </c>
      <c r="F5098" s="6">
        <v>16075</v>
      </c>
      <c r="G5098" s="6" t="s">
        <v>4648</v>
      </c>
      <c r="H5098" s="6">
        <v>2</v>
      </c>
      <c r="I5098" s="6" t="s">
        <v>297</v>
      </c>
      <c r="J5098" s="6">
        <v>3</v>
      </c>
      <c r="K5098" s="6" t="s">
        <v>4334</v>
      </c>
      <c r="L5098" s="8">
        <v>6</v>
      </c>
      <c r="M5098" s="6" t="s">
        <v>297</v>
      </c>
      <c r="N5098" s="6" t="s">
        <v>4335</v>
      </c>
      <c r="R5098" s="6" t="str">
        <f t="shared" si="79"/>
        <v>38400Xã Hòa Lộc23</v>
      </c>
    </row>
    <row r="5099" spans="1:18">
      <c r="A5099" s="6">
        <v>5098</v>
      </c>
      <c r="B5099" s="6">
        <v>38</v>
      </c>
      <c r="C5099" s="6" t="s">
        <v>4332</v>
      </c>
      <c r="D5099" s="6">
        <v>400</v>
      </c>
      <c r="E5099" s="6" t="s">
        <v>4633</v>
      </c>
      <c r="F5099" s="6">
        <v>16078</v>
      </c>
      <c r="G5099" s="6" t="s">
        <v>4649</v>
      </c>
      <c r="H5099" s="6">
        <v>2</v>
      </c>
      <c r="I5099" s="6" t="s">
        <v>297</v>
      </c>
      <c r="J5099" s="6">
        <v>3</v>
      </c>
      <c r="K5099" s="6" t="s">
        <v>4334</v>
      </c>
      <c r="L5099" s="8">
        <v>6</v>
      </c>
      <c r="M5099" s="6" t="s">
        <v>297</v>
      </c>
      <c r="N5099" s="6" t="s">
        <v>4335</v>
      </c>
      <c r="R5099" s="6" t="str">
        <f t="shared" si="79"/>
        <v>38400Xã Minh Lộc23</v>
      </c>
    </row>
    <row r="5100" spans="1:18">
      <c r="A5100" s="6">
        <v>5099</v>
      </c>
      <c r="B5100" s="6">
        <v>38</v>
      </c>
      <c r="C5100" s="6" t="s">
        <v>4332</v>
      </c>
      <c r="D5100" s="6">
        <v>400</v>
      </c>
      <c r="E5100" s="6" t="s">
        <v>4633</v>
      </c>
      <c r="F5100" s="6">
        <v>16081</v>
      </c>
      <c r="G5100" s="6" t="s">
        <v>4650</v>
      </c>
      <c r="H5100" s="6">
        <v>2</v>
      </c>
      <c r="I5100" s="6" t="s">
        <v>297</v>
      </c>
      <c r="J5100" s="6">
        <v>3</v>
      </c>
      <c r="K5100" s="6" t="s">
        <v>4334</v>
      </c>
      <c r="L5100" s="8">
        <v>6</v>
      </c>
      <c r="M5100" s="6" t="s">
        <v>297</v>
      </c>
      <c r="N5100" s="6" t="s">
        <v>4335</v>
      </c>
      <c r="R5100" s="6" t="str">
        <f t="shared" si="79"/>
        <v>38400Xã Hưng Lộc23</v>
      </c>
    </row>
    <row r="5101" spans="1:18">
      <c r="A5101" s="6">
        <v>5100</v>
      </c>
      <c r="B5101" s="6">
        <v>38</v>
      </c>
      <c r="C5101" s="6" t="s">
        <v>4332</v>
      </c>
      <c r="D5101" s="6">
        <v>400</v>
      </c>
      <c r="E5101" s="6" t="s">
        <v>4633</v>
      </c>
      <c r="F5101" s="6">
        <v>16084</v>
      </c>
      <c r="G5101" s="6" t="s">
        <v>4206</v>
      </c>
      <c r="H5101" s="6">
        <v>2</v>
      </c>
      <c r="I5101" s="6" t="s">
        <v>297</v>
      </c>
      <c r="J5101" s="6">
        <v>3</v>
      </c>
      <c r="K5101" s="6" t="s">
        <v>4334</v>
      </c>
      <c r="L5101" s="8">
        <v>6</v>
      </c>
      <c r="M5101" s="6" t="s">
        <v>297</v>
      </c>
      <c r="N5101" s="6" t="s">
        <v>4335</v>
      </c>
      <c r="R5101" s="6" t="str">
        <f t="shared" si="79"/>
        <v>38400Xã Hải Lộc23</v>
      </c>
    </row>
    <row r="5102" spans="1:18">
      <c r="A5102" s="6">
        <v>5101</v>
      </c>
      <c r="B5102" s="6">
        <v>38</v>
      </c>
      <c r="C5102" s="6" t="s">
        <v>4332</v>
      </c>
      <c r="D5102" s="6">
        <v>400</v>
      </c>
      <c r="E5102" s="6" t="s">
        <v>4633</v>
      </c>
      <c r="F5102" s="6">
        <v>16087</v>
      </c>
      <c r="G5102" s="6" t="s">
        <v>3727</v>
      </c>
      <c r="H5102" s="6">
        <v>2</v>
      </c>
      <c r="I5102" s="6" t="s">
        <v>297</v>
      </c>
      <c r="J5102" s="6">
        <v>3</v>
      </c>
      <c r="K5102" s="6" t="s">
        <v>4334</v>
      </c>
      <c r="L5102" s="8">
        <v>6</v>
      </c>
      <c r="M5102" s="6" t="s">
        <v>297</v>
      </c>
      <c r="N5102" s="6" t="s">
        <v>4335</v>
      </c>
      <c r="R5102" s="6" t="str">
        <f t="shared" si="79"/>
        <v>38400Xã Đa Lộc23</v>
      </c>
    </row>
    <row r="5103" spans="1:18">
      <c r="A5103" s="6">
        <v>5102</v>
      </c>
      <c r="B5103" s="6">
        <v>38</v>
      </c>
      <c r="C5103" s="6" t="s">
        <v>4332</v>
      </c>
      <c r="D5103" s="6">
        <v>400</v>
      </c>
      <c r="E5103" s="6" t="s">
        <v>4633</v>
      </c>
      <c r="F5103" s="6">
        <v>16090</v>
      </c>
      <c r="G5103" s="6" t="s">
        <v>4651</v>
      </c>
      <c r="H5103" s="6">
        <v>2</v>
      </c>
      <c r="I5103" s="6" t="s">
        <v>297</v>
      </c>
      <c r="J5103" s="6">
        <v>3</v>
      </c>
      <c r="K5103" s="6" t="s">
        <v>4334</v>
      </c>
      <c r="L5103" s="8">
        <v>6</v>
      </c>
      <c r="M5103" s="6" t="s">
        <v>297</v>
      </c>
      <c r="N5103" s="6" t="s">
        <v>4335</v>
      </c>
      <c r="R5103" s="6" t="str">
        <f t="shared" si="79"/>
        <v>38400Xã Ngư Lộc23</v>
      </c>
    </row>
    <row r="5104" spans="1:18">
      <c r="A5104" s="6">
        <v>5103</v>
      </c>
      <c r="B5104" s="6">
        <v>38</v>
      </c>
      <c r="C5104" s="6" t="s">
        <v>4332</v>
      </c>
      <c r="D5104" s="6">
        <v>401</v>
      </c>
      <c r="E5104" s="6" t="s">
        <v>4652</v>
      </c>
      <c r="F5104" s="6">
        <v>16093</v>
      </c>
      <c r="G5104" s="6" t="s">
        <v>4653</v>
      </c>
      <c r="H5104" s="6">
        <v>1</v>
      </c>
      <c r="I5104" s="6" t="s">
        <v>251</v>
      </c>
      <c r="J5104" s="6">
        <v>3</v>
      </c>
      <c r="K5104" s="6" t="s">
        <v>4334</v>
      </c>
      <c r="L5104" s="8">
        <v>5</v>
      </c>
      <c r="M5104" s="6" t="s">
        <v>251</v>
      </c>
      <c r="N5104" s="6" t="s">
        <v>4335</v>
      </c>
      <c r="R5104" s="6" t="str">
        <f t="shared" si="79"/>
        <v>38401Thị trấn Nga Sơn13</v>
      </c>
    </row>
    <row r="5105" spans="1:18">
      <c r="A5105" s="6">
        <v>5104</v>
      </c>
      <c r="B5105" s="6">
        <v>38</v>
      </c>
      <c r="C5105" s="6" t="s">
        <v>4332</v>
      </c>
      <c r="D5105" s="6">
        <v>401</v>
      </c>
      <c r="E5105" s="6" t="s">
        <v>4652</v>
      </c>
      <c r="F5105" s="6">
        <v>16096</v>
      </c>
      <c r="G5105" s="6" t="s">
        <v>4654</v>
      </c>
      <c r="H5105" s="6">
        <v>2</v>
      </c>
      <c r="I5105" s="6" t="s">
        <v>297</v>
      </c>
      <c r="J5105" s="6">
        <v>3</v>
      </c>
      <c r="K5105" s="6" t="s">
        <v>4334</v>
      </c>
      <c r="L5105" s="8">
        <v>6</v>
      </c>
      <c r="M5105" s="6" t="s">
        <v>297</v>
      </c>
      <c r="N5105" s="6" t="s">
        <v>4335</v>
      </c>
      <c r="R5105" s="6" t="str">
        <f t="shared" si="79"/>
        <v>38401Xã Ba Đình23</v>
      </c>
    </row>
    <row r="5106" spans="1:18">
      <c r="A5106" s="6">
        <v>5105</v>
      </c>
      <c r="B5106" s="6">
        <v>38</v>
      </c>
      <c r="C5106" s="6" t="s">
        <v>4332</v>
      </c>
      <c r="D5106" s="6">
        <v>401</v>
      </c>
      <c r="E5106" s="6" t="s">
        <v>4652</v>
      </c>
      <c r="F5106" s="6">
        <v>16099</v>
      </c>
      <c r="G5106" s="6" t="s">
        <v>4655</v>
      </c>
      <c r="H5106" s="6">
        <v>2</v>
      </c>
      <c r="I5106" s="6" t="s">
        <v>297</v>
      </c>
      <c r="J5106" s="6">
        <v>3</v>
      </c>
      <c r="K5106" s="6" t="s">
        <v>4334</v>
      </c>
      <c r="L5106" s="8">
        <v>6</v>
      </c>
      <c r="M5106" s="6" t="s">
        <v>297</v>
      </c>
      <c r="N5106" s="6" t="s">
        <v>4335</v>
      </c>
      <c r="R5106" s="6" t="str">
        <f t="shared" si="79"/>
        <v>38401Xã Nga Vịnh23</v>
      </c>
    </row>
    <row r="5107" spans="1:18">
      <c r="A5107" s="6">
        <v>5106</v>
      </c>
      <c r="B5107" s="6">
        <v>38</v>
      </c>
      <c r="C5107" s="6" t="s">
        <v>4332</v>
      </c>
      <c r="D5107" s="6">
        <v>401</v>
      </c>
      <c r="E5107" s="6" t="s">
        <v>4652</v>
      </c>
      <c r="F5107" s="6">
        <v>16102</v>
      </c>
      <c r="G5107" s="6" t="s">
        <v>4656</v>
      </c>
      <c r="H5107" s="6">
        <v>2</v>
      </c>
      <c r="I5107" s="6" t="s">
        <v>297</v>
      </c>
      <c r="J5107" s="6">
        <v>3</v>
      </c>
      <c r="K5107" s="6" t="s">
        <v>4334</v>
      </c>
      <c r="L5107" s="8">
        <v>6</v>
      </c>
      <c r="M5107" s="6" t="s">
        <v>297</v>
      </c>
      <c r="N5107" s="6" t="s">
        <v>4335</v>
      </c>
      <c r="R5107" s="6" t="str">
        <f t="shared" si="79"/>
        <v>38401Xã Nga Văn23</v>
      </c>
    </row>
    <row r="5108" spans="1:18">
      <c r="A5108" s="6">
        <v>5107</v>
      </c>
      <c r="B5108" s="6">
        <v>38</v>
      </c>
      <c r="C5108" s="6" t="s">
        <v>4332</v>
      </c>
      <c r="D5108" s="6">
        <v>401</v>
      </c>
      <c r="E5108" s="6" t="s">
        <v>4652</v>
      </c>
      <c r="F5108" s="6">
        <v>16105</v>
      </c>
      <c r="G5108" s="6" t="s">
        <v>4657</v>
      </c>
      <c r="H5108" s="6">
        <v>2</v>
      </c>
      <c r="I5108" s="6" t="s">
        <v>297</v>
      </c>
      <c r="J5108" s="6">
        <v>3</v>
      </c>
      <c r="K5108" s="6" t="s">
        <v>4334</v>
      </c>
      <c r="L5108" s="8">
        <v>6</v>
      </c>
      <c r="M5108" s="6" t="s">
        <v>297</v>
      </c>
      <c r="N5108" s="6" t="s">
        <v>4335</v>
      </c>
      <c r="R5108" s="6" t="str">
        <f t="shared" si="79"/>
        <v>38401Xã Nga Thiện23</v>
      </c>
    </row>
    <row r="5109" spans="1:18">
      <c r="A5109" s="6">
        <v>5108</v>
      </c>
      <c r="B5109" s="6">
        <v>38</v>
      </c>
      <c r="C5109" s="6" t="s">
        <v>4332</v>
      </c>
      <c r="D5109" s="6">
        <v>401</v>
      </c>
      <c r="E5109" s="6" t="s">
        <v>4652</v>
      </c>
      <c r="F5109" s="6">
        <v>16108</v>
      </c>
      <c r="G5109" s="6" t="s">
        <v>4658</v>
      </c>
      <c r="H5109" s="6">
        <v>2</v>
      </c>
      <c r="I5109" s="6" t="s">
        <v>297</v>
      </c>
      <c r="J5109" s="6">
        <v>3</v>
      </c>
      <c r="K5109" s="6" t="s">
        <v>4334</v>
      </c>
      <c r="L5109" s="8">
        <v>6</v>
      </c>
      <c r="M5109" s="6" t="s">
        <v>297</v>
      </c>
      <c r="N5109" s="6" t="s">
        <v>4335</v>
      </c>
      <c r="R5109" s="6" t="str">
        <f t="shared" si="79"/>
        <v>38401Xã Nga Tiến23</v>
      </c>
    </row>
    <row r="5110" spans="1:18">
      <c r="A5110" s="6">
        <v>5109</v>
      </c>
      <c r="B5110" s="6">
        <v>38</v>
      </c>
      <c r="C5110" s="6" t="s">
        <v>4332</v>
      </c>
      <c r="D5110" s="6">
        <v>401</v>
      </c>
      <c r="E5110" s="6" t="s">
        <v>4652</v>
      </c>
      <c r="F5110" s="6">
        <v>16114</v>
      </c>
      <c r="G5110" s="6" t="s">
        <v>4659</v>
      </c>
      <c r="H5110" s="6">
        <v>2</v>
      </c>
      <c r="I5110" s="6" t="s">
        <v>297</v>
      </c>
      <c r="J5110" s="6">
        <v>3</v>
      </c>
      <c r="K5110" s="6" t="s">
        <v>4334</v>
      </c>
      <c r="L5110" s="8">
        <v>6</v>
      </c>
      <c r="M5110" s="6" t="s">
        <v>297</v>
      </c>
      <c r="N5110" s="6" t="s">
        <v>4335</v>
      </c>
      <c r="R5110" s="6" t="str">
        <f t="shared" si="79"/>
        <v>38401Xã Nga Phượng23</v>
      </c>
    </row>
    <row r="5111" spans="1:18">
      <c r="A5111" s="6">
        <v>5110</v>
      </c>
      <c r="B5111" s="6">
        <v>38</v>
      </c>
      <c r="C5111" s="6" t="s">
        <v>4332</v>
      </c>
      <c r="D5111" s="6">
        <v>401</v>
      </c>
      <c r="E5111" s="6" t="s">
        <v>4652</v>
      </c>
      <c r="F5111" s="6">
        <v>16117</v>
      </c>
      <c r="G5111" s="6" t="s">
        <v>4660</v>
      </c>
      <c r="H5111" s="6">
        <v>2</v>
      </c>
      <c r="I5111" s="6" t="s">
        <v>297</v>
      </c>
      <c r="J5111" s="6">
        <v>3</v>
      </c>
      <c r="K5111" s="6" t="s">
        <v>4334</v>
      </c>
      <c r="L5111" s="8">
        <v>6</v>
      </c>
      <c r="M5111" s="6" t="s">
        <v>297</v>
      </c>
      <c r="N5111" s="6" t="s">
        <v>4335</v>
      </c>
      <c r="R5111" s="6" t="str">
        <f t="shared" si="79"/>
        <v>38401Xã Nga Trung23</v>
      </c>
    </row>
    <row r="5112" spans="1:18">
      <c r="A5112" s="6">
        <v>5111</v>
      </c>
      <c r="B5112" s="6">
        <v>38</v>
      </c>
      <c r="C5112" s="6" t="s">
        <v>4332</v>
      </c>
      <c r="D5112" s="6">
        <v>401</v>
      </c>
      <c r="E5112" s="6" t="s">
        <v>4652</v>
      </c>
      <c r="F5112" s="6">
        <v>16120</v>
      </c>
      <c r="G5112" s="6" t="s">
        <v>4661</v>
      </c>
      <c r="H5112" s="6">
        <v>2</v>
      </c>
      <c r="I5112" s="6" t="s">
        <v>297</v>
      </c>
      <c r="J5112" s="6">
        <v>3</v>
      </c>
      <c r="K5112" s="6" t="s">
        <v>4334</v>
      </c>
      <c r="L5112" s="8">
        <v>6</v>
      </c>
      <c r="M5112" s="6" t="s">
        <v>297</v>
      </c>
      <c r="N5112" s="6" t="s">
        <v>4335</v>
      </c>
      <c r="R5112" s="6" t="str">
        <f t="shared" si="79"/>
        <v>38401Xã Nga Bạch23</v>
      </c>
    </row>
    <row r="5113" spans="1:18">
      <c r="A5113" s="6">
        <v>5112</v>
      </c>
      <c r="B5113" s="6">
        <v>38</v>
      </c>
      <c r="C5113" s="6" t="s">
        <v>4332</v>
      </c>
      <c r="D5113" s="6">
        <v>401</v>
      </c>
      <c r="E5113" s="6" t="s">
        <v>4652</v>
      </c>
      <c r="F5113" s="6">
        <v>16123</v>
      </c>
      <c r="G5113" s="6" t="s">
        <v>4662</v>
      </c>
      <c r="H5113" s="6">
        <v>2</v>
      </c>
      <c r="I5113" s="6" t="s">
        <v>297</v>
      </c>
      <c r="J5113" s="6">
        <v>3</v>
      </c>
      <c r="K5113" s="6" t="s">
        <v>4334</v>
      </c>
      <c r="L5113" s="8">
        <v>6</v>
      </c>
      <c r="M5113" s="6" t="s">
        <v>297</v>
      </c>
      <c r="N5113" s="6" t="s">
        <v>4335</v>
      </c>
      <c r="R5113" s="6" t="str">
        <f t="shared" si="79"/>
        <v>38401Xã Nga Thanh23</v>
      </c>
    </row>
    <row r="5114" spans="1:18">
      <c r="A5114" s="6">
        <v>5113</v>
      </c>
      <c r="B5114" s="6">
        <v>38</v>
      </c>
      <c r="C5114" s="6" t="s">
        <v>4332</v>
      </c>
      <c r="D5114" s="6">
        <v>401</v>
      </c>
      <c r="E5114" s="6" t="s">
        <v>4652</v>
      </c>
      <c r="F5114" s="6">
        <v>16132</v>
      </c>
      <c r="G5114" s="6" t="s">
        <v>4663</v>
      </c>
      <c r="H5114" s="6">
        <v>2</v>
      </c>
      <c r="I5114" s="6" t="s">
        <v>297</v>
      </c>
      <c r="J5114" s="6">
        <v>3</v>
      </c>
      <c r="K5114" s="6" t="s">
        <v>4334</v>
      </c>
      <c r="L5114" s="8">
        <v>6</v>
      </c>
      <c r="M5114" s="6" t="s">
        <v>297</v>
      </c>
      <c r="N5114" s="6" t="s">
        <v>4335</v>
      </c>
      <c r="R5114" s="6" t="str">
        <f t="shared" si="79"/>
        <v>38401Xã Nga Yên23</v>
      </c>
    </row>
    <row r="5115" spans="1:18">
      <c r="A5115" s="6">
        <v>5114</v>
      </c>
      <c r="B5115" s="6">
        <v>38</v>
      </c>
      <c r="C5115" s="6" t="s">
        <v>4332</v>
      </c>
      <c r="D5115" s="6">
        <v>401</v>
      </c>
      <c r="E5115" s="6" t="s">
        <v>4652</v>
      </c>
      <c r="F5115" s="6">
        <v>16135</v>
      </c>
      <c r="G5115" s="6" t="s">
        <v>4664</v>
      </c>
      <c r="H5115" s="6">
        <v>2</v>
      </c>
      <c r="I5115" s="6" t="s">
        <v>297</v>
      </c>
      <c r="J5115" s="6">
        <v>3</v>
      </c>
      <c r="K5115" s="6" t="s">
        <v>4334</v>
      </c>
      <c r="L5115" s="8">
        <v>6</v>
      </c>
      <c r="M5115" s="6" t="s">
        <v>297</v>
      </c>
      <c r="N5115" s="6" t="s">
        <v>4335</v>
      </c>
      <c r="R5115" s="6" t="str">
        <f t="shared" si="79"/>
        <v>38401Xã Nga Giáp23</v>
      </c>
    </row>
    <row r="5116" spans="1:18">
      <c r="A5116" s="6">
        <v>5115</v>
      </c>
      <c r="B5116" s="6">
        <v>38</v>
      </c>
      <c r="C5116" s="6" t="s">
        <v>4332</v>
      </c>
      <c r="D5116" s="6">
        <v>401</v>
      </c>
      <c r="E5116" s="6" t="s">
        <v>4652</v>
      </c>
      <c r="F5116" s="6">
        <v>16138</v>
      </c>
      <c r="G5116" s="6" t="s">
        <v>4665</v>
      </c>
      <c r="H5116" s="6">
        <v>2</v>
      </c>
      <c r="I5116" s="6" t="s">
        <v>297</v>
      </c>
      <c r="J5116" s="6">
        <v>3</v>
      </c>
      <c r="K5116" s="6" t="s">
        <v>4334</v>
      </c>
      <c r="L5116" s="8">
        <v>6</v>
      </c>
      <c r="M5116" s="6" t="s">
        <v>297</v>
      </c>
      <c r="N5116" s="6" t="s">
        <v>4335</v>
      </c>
      <c r="R5116" s="6" t="str">
        <f t="shared" si="79"/>
        <v>38401Xã Nga Hải23</v>
      </c>
    </row>
    <row r="5117" spans="1:18">
      <c r="A5117" s="6">
        <v>5116</v>
      </c>
      <c r="B5117" s="6">
        <v>38</v>
      </c>
      <c r="C5117" s="6" t="s">
        <v>4332</v>
      </c>
      <c r="D5117" s="6">
        <v>401</v>
      </c>
      <c r="E5117" s="6" t="s">
        <v>4652</v>
      </c>
      <c r="F5117" s="6">
        <v>16141</v>
      </c>
      <c r="G5117" s="6" t="s">
        <v>4666</v>
      </c>
      <c r="H5117" s="6">
        <v>2</v>
      </c>
      <c r="I5117" s="6" t="s">
        <v>297</v>
      </c>
      <c r="J5117" s="6">
        <v>3</v>
      </c>
      <c r="K5117" s="6" t="s">
        <v>4334</v>
      </c>
      <c r="L5117" s="8">
        <v>6</v>
      </c>
      <c r="M5117" s="6" t="s">
        <v>297</v>
      </c>
      <c r="N5117" s="6" t="s">
        <v>4335</v>
      </c>
      <c r="R5117" s="6" t="str">
        <f t="shared" si="79"/>
        <v>38401Xã Nga Thành23</v>
      </c>
    </row>
    <row r="5118" spans="1:18">
      <c r="A5118" s="6">
        <v>5117</v>
      </c>
      <c r="B5118" s="6">
        <v>38</v>
      </c>
      <c r="C5118" s="6" t="s">
        <v>4332</v>
      </c>
      <c r="D5118" s="6">
        <v>401</v>
      </c>
      <c r="E5118" s="6" t="s">
        <v>4652</v>
      </c>
      <c r="F5118" s="6">
        <v>16144</v>
      </c>
      <c r="G5118" s="6" t="s">
        <v>4667</v>
      </c>
      <c r="H5118" s="6">
        <v>2</v>
      </c>
      <c r="I5118" s="6" t="s">
        <v>297</v>
      </c>
      <c r="J5118" s="6">
        <v>3</v>
      </c>
      <c r="K5118" s="6" t="s">
        <v>4334</v>
      </c>
      <c r="L5118" s="8">
        <v>6</v>
      </c>
      <c r="M5118" s="6" t="s">
        <v>297</v>
      </c>
      <c r="N5118" s="6" t="s">
        <v>4335</v>
      </c>
      <c r="R5118" s="6" t="str">
        <f t="shared" si="79"/>
        <v>38401Xã Nga An23</v>
      </c>
    </row>
    <row r="5119" spans="1:18">
      <c r="A5119" s="6">
        <v>5118</v>
      </c>
      <c r="B5119" s="6">
        <v>38</v>
      </c>
      <c r="C5119" s="6" t="s">
        <v>4332</v>
      </c>
      <c r="D5119" s="6">
        <v>401</v>
      </c>
      <c r="E5119" s="6" t="s">
        <v>4652</v>
      </c>
      <c r="F5119" s="6">
        <v>16147</v>
      </c>
      <c r="G5119" s="6" t="s">
        <v>4668</v>
      </c>
      <c r="H5119" s="6">
        <v>2</v>
      </c>
      <c r="I5119" s="6" t="s">
        <v>297</v>
      </c>
      <c r="J5119" s="6">
        <v>3</v>
      </c>
      <c r="K5119" s="6" t="s">
        <v>4334</v>
      </c>
      <c r="L5119" s="8">
        <v>6</v>
      </c>
      <c r="M5119" s="6" t="s">
        <v>297</v>
      </c>
      <c r="N5119" s="6" t="s">
        <v>4335</v>
      </c>
      <c r="R5119" s="6" t="str">
        <f t="shared" si="79"/>
        <v>38401Xã Nga Phú23</v>
      </c>
    </row>
    <row r="5120" spans="1:18">
      <c r="A5120" s="6">
        <v>5119</v>
      </c>
      <c r="B5120" s="6">
        <v>38</v>
      </c>
      <c r="C5120" s="6" t="s">
        <v>4332</v>
      </c>
      <c r="D5120" s="6">
        <v>401</v>
      </c>
      <c r="E5120" s="6" t="s">
        <v>4652</v>
      </c>
      <c r="F5120" s="6">
        <v>16150</v>
      </c>
      <c r="G5120" s="6" t="s">
        <v>4669</v>
      </c>
      <c r="H5120" s="6">
        <v>2</v>
      </c>
      <c r="I5120" s="6" t="s">
        <v>297</v>
      </c>
      <c r="J5120" s="6">
        <v>3</v>
      </c>
      <c r="K5120" s="6" t="s">
        <v>4334</v>
      </c>
      <c r="L5120" s="8">
        <v>6</v>
      </c>
      <c r="M5120" s="6" t="s">
        <v>297</v>
      </c>
      <c r="N5120" s="6" t="s">
        <v>4335</v>
      </c>
      <c r="R5120" s="6" t="str">
        <f t="shared" si="79"/>
        <v>38401Xã Nga Điền23</v>
      </c>
    </row>
    <row r="5121" spans="1:18">
      <c r="A5121" s="6">
        <v>5120</v>
      </c>
      <c r="B5121" s="6">
        <v>38</v>
      </c>
      <c r="C5121" s="6" t="s">
        <v>4332</v>
      </c>
      <c r="D5121" s="6">
        <v>401</v>
      </c>
      <c r="E5121" s="6" t="s">
        <v>4652</v>
      </c>
      <c r="F5121" s="6">
        <v>16153</v>
      </c>
      <c r="G5121" s="6" t="s">
        <v>4670</v>
      </c>
      <c r="H5121" s="6">
        <v>2</v>
      </c>
      <c r="I5121" s="6" t="s">
        <v>297</v>
      </c>
      <c r="J5121" s="6">
        <v>3</v>
      </c>
      <c r="K5121" s="6" t="s">
        <v>4334</v>
      </c>
      <c r="L5121" s="8">
        <v>6</v>
      </c>
      <c r="M5121" s="6" t="s">
        <v>297</v>
      </c>
      <c r="N5121" s="6" t="s">
        <v>4335</v>
      </c>
      <c r="R5121" s="6" t="str">
        <f t="shared" si="79"/>
        <v>38401Xã Nga Tân23</v>
      </c>
    </row>
    <row r="5122" spans="1:18">
      <c r="A5122" s="6">
        <v>5121</v>
      </c>
      <c r="B5122" s="6">
        <v>38</v>
      </c>
      <c r="C5122" s="6" t="s">
        <v>4332</v>
      </c>
      <c r="D5122" s="6">
        <v>401</v>
      </c>
      <c r="E5122" s="6" t="s">
        <v>4652</v>
      </c>
      <c r="F5122" s="6">
        <v>16156</v>
      </c>
      <c r="G5122" s="6" t="s">
        <v>4671</v>
      </c>
      <c r="H5122" s="6">
        <v>2</v>
      </c>
      <c r="I5122" s="6" t="s">
        <v>297</v>
      </c>
      <c r="J5122" s="6">
        <v>3</v>
      </c>
      <c r="K5122" s="6" t="s">
        <v>4334</v>
      </c>
      <c r="L5122" s="8">
        <v>6</v>
      </c>
      <c r="M5122" s="6" t="s">
        <v>297</v>
      </c>
      <c r="N5122" s="6" t="s">
        <v>4335</v>
      </c>
      <c r="R5122" s="6" t="str">
        <f t="shared" si="79"/>
        <v>38401Xã Nga Thủy23</v>
      </c>
    </row>
    <row r="5123" spans="1:18">
      <c r="A5123" s="6">
        <v>5122</v>
      </c>
      <c r="B5123" s="6">
        <v>38</v>
      </c>
      <c r="C5123" s="6" t="s">
        <v>4332</v>
      </c>
      <c r="D5123" s="6">
        <v>401</v>
      </c>
      <c r="E5123" s="6" t="s">
        <v>4652</v>
      </c>
      <c r="F5123" s="6">
        <v>16159</v>
      </c>
      <c r="G5123" s="6" t="s">
        <v>4672</v>
      </c>
      <c r="H5123" s="6">
        <v>2</v>
      </c>
      <c r="I5123" s="6" t="s">
        <v>297</v>
      </c>
      <c r="J5123" s="6">
        <v>3</v>
      </c>
      <c r="K5123" s="6" t="s">
        <v>4334</v>
      </c>
      <c r="L5123" s="8">
        <v>6</v>
      </c>
      <c r="M5123" s="6" t="s">
        <v>297</v>
      </c>
      <c r="N5123" s="6" t="s">
        <v>4335</v>
      </c>
      <c r="R5123" s="6" t="str">
        <f t="shared" ref="R5123:R5186" si="80">CONCATENATE(B5123,D5123,G5123,H5123,J5123)</f>
        <v>38401Xã Nga Liên23</v>
      </c>
    </row>
    <row r="5124" spans="1:18">
      <c r="A5124" s="6">
        <v>5123</v>
      </c>
      <c r="B5124" s="6">
        <v>38</v>
      </c>
      <c r="C5124" s="6" t="s">
        <v>4332</v>
      </c>
      <c r="D5124" s="6">
        <v>401</v>
      </c>
      <c r="E5124" s="6" t="s">
        <v>4652</v>
      </c>
      <c r="F5124" s="6">
        <v>16162</v>
      </c>
      <c r="G5124" s="6" t="s">
        <v>4673</v>
      </c>
      <c r="H5124" s="6">
        <v>2</v>
      </c>
      <c r="I5124" s="6" t="s">
        <v>297</v>
      </c>
      <c r="J5124" s="6">
        <v>3</v>
      </c>
      <c r="K5124" s="6" t="s">
        <v>4334</v>
      </c>
      <c r="L5124" s="8">
        <v>6</v>
      </c>
      <c r="M5124" s="6" t="s">
        <v>297</v>
      </c>
      <c r="N5124" s="6" t="s">
        <v>4335</v>
      </c>
      <c r="R5124" s="6" t="str">
        <f t="shared" si="80"/>
        <v>38401Xã Nga Thái23</v>
      </c>
    </row>
    <row r="5125" spans="1:18">
      <c r="A5125" s="6">
        <v>5124</v>
      </c>
      <c r="B5125" s="6">
        <v>38</v>
      </c>
      <c r="C5125" s="6" t="s">
        <v>4332</v>
      </c>
      <c r="D5125" s="6">
        <v>401</v>
      </c>
      <c r="E5125" s="6" t="s">
        <v>4652</v>
      </c>
      <c r="F5125" s="6">
        <v>16165</v>
      </c>
      <c r="G5125" s="6" t="s">
        <v>4674</v>
      </c>
      <c r="H5125" s="6">
        <v>2</v>
      </c>
      <c r="I5125" s="6" t="s">
        <v>297</v>
      </c>
      <c r="J5125" s="6">
        <v>3</v>
      </c>
      <c r="K5125" s="6" t="s">
        <v>4334</v>
      </c>
      <c r="L5125" s="8">
        <v>6</v>
      </c>
      <c r="M5125" s="6" t="s">
        <v>297</v>
      </c>
      <c r="N5125" s="6" t="s">
        <v>4335</v>
      </c>
      <c r="R5125" s="6" t="str">
        <f t="shared" si="80"/>
        <v>38401Xã Nga Thạch23</v>
      </c>
    </row>
    <row r="5126" spans="1:18">
      <c r="A5126" s="6">
        <v>5125</v>
      </c>
      <c r="B5126" s="6">
        <v>38</v>
      </c>
      <c r="C5126" s="6" t="s">
        <v>4332</v>
      </c>
      <c r="D5126" s="6">
        <v>401</v>
      </c>
      <c r="E5126" s="6" t="s">
        <v>4652</v>
      </c>
      <c r="F5126" s="6">
        <v>16168</v>
      </c>
      <c r="G5126" s="6" t="s">
        <v>4675</v>
      </c>
      <c r="H5126" s="6">
        <v>2</v>
      </c>
      <c r="I5126" s="6" t="s">
        <v>297</v>
      </c>
      <c r="J5126" s="6">
        <v>3</v>
      </c>
      <c r="K5126" s="6" t="s">
        <v>4334</v>
      </c>
      <c r="L5126" s="8">
        <v>6</v>
      </c>
      <c r="M5126" s="6" t="s">
        <v>297</v>
      </c>
      <c r="N5126" s="6" t="s">
        <v>4335</v>
      </c>
      <c r="R5126" s="6" t="str">
        <f t="shared" si="80"/>
        <v>38401Xã Nga Thắng23</v>
      </c>
    </row>
    <row r="5127" spans="1:18">
      <c r="A5127" s="6">
        <v>5126</v>
      </c>
      <c r="B5127" s="6">
        <v>38</v>
      </c>
      <c r="C5127" s="6" t="s">
        <v>4332</v>
      </c>
      <c r="D5127" s="6">
        <v>401</v>
      </c>
      <c r="E5127" s="6" t="s">
        <v>4652</v>
      </c>
      <c r="F5127" s="6">
        <v>16171</v>
      </c>
      <c r="G5127" s="6" t="s">
        <v>4676</v>
      </c>
      <c r="H5127" s="6">
        <v>2</v>
      </c>
      <c r="I5127" s="6" t="s">
        <v>297</v>
      </c>
      <c r="J5127" s="6">
        <v>3</v>
      </c>
      <c r="K5127" s="6" t="s">
        <v>4334</v>
      </c>
      <c r="L5127" s="8">
        <v>6</v>
      </c>
      <c r="M5127" s="6" t="s">
        <v>297</v>
      </c>
      <c r="N5127" s="6" t="s">
        <v>4335</v>
      </c>
      <c r="R5127" s="6" t="str">
        <f t="shared" si="80"/>
        <v>38401Xã Nga Trường23</v>
      </c>
    </row>
    <row r="5128" spans="1:18">
      <c r="A5128" s="6">
        <v>5127</v>
      </c>
      <c r="B5128" s="6">
        <v>38</v>
      </c>
      <c r="C5128" s="6" t="s">
        <v>4332</v>
      </c>
      <c r="D5128" s="6">
        <v>402</v>
      </c>
      <c r="E5128" s="6" t="s">
        <v>4677</v>
      </c>
      <c r="F5128" s="6">
        <v>16174</v>
      </c>
      <c r="G5128" s="6" t="s">
        <v>4678</v>
      </c>
      <c r="H5128" s="6">
        <v>1</v>
      </c>
      <c r="I5128" s="6" t="s">
        <v>251</v>
      </c>
      <c r="J5128" s="6">
        <v>3</v>
      </c>
      <c r="K5128" s="6" t="s">
        <v>4334</v>
      </c>
      <c r="L5128" s="8">
        <v>5</v>
      </c>
      <c r="M5128" s="6" t="s">
        <v>251</v>
      </c>
      <c r="N5128" s="6" t="s">
        <v>4335</v>
      </c>
      <c r="R5128" s="6" t="str">
        <f t="shared" si="80"/>
        <v>38402Thị trấn Yên Cát13</v>
      </c>
    </row>
    <row r="5129" spans="1:18">
      <c r="A5129" s="6">
        <v>5128</v>
      </c>
      <c r="B5129" s="6">
        <v>38</v>
      </c>
      <c r="C5129" s="6" t="s">
        <v>4332</v>
      </c>
      <c r="D5129" s="6">
        <v>402</v>
      </c>
      <c r="E5129" s="6" t="s">
        <v>4677</v>
      </c>
      <c r="F5129" s="6">
        <v>16177</v>
      </c>
      <c r="G5129" s="6" t="s">
        <v>4679</v>
      </c>
      <c r="H5129" s="6">
        <v>2</v>
      </c>
      <c r="I5129" s="6" t="s">
        <v>297</v>
      </c>
      <c r="J5129" s="6">
        <v>3</v>
      </c>
      <c r="K5129" s="6" t="s">
        <v>4334</v>
      </c>
      <c r="L5129" s="8">
        <v>6</v>
      </c>
      <c r="M5129" s="6" t="s">
        <v>297</v>
      </c>
      <c r="N5129" s="6" t="s">
        <v>4335</v>
      </c>
      <c r="R5129" s="6" t="str">
        <f t="shared" si="80"/>
        <v>38402Xã Bãi Trành23</v>
      </c>
    </row>
    <row r="5130" spans="1:18">
      <c r="A5130" s="6">
        <v>5129</v>
      </c>
      <c r="B5130" s="6">
        <v>38</v>
      </c>
      <c r="C5130" s="6" t="s">
        <v>4332</v>
      </c>
      <c r="D5130" s="6">
        <v>402</v>
      </c>
      <c r="E5130" s="6" t="s">
        <v>4677</v>
      </c>
      <c r="F5130" s="6">
        <v>16180</v>
      </c>
      <c r="G5130" s="6" t="s">
        <v>3143</v>
      </c>
      <c r="H5130" s="6">
        <v>2</v>
      </c>
      <c r="I5130" s="6" t="s">
        <v>297</v>
      </c>
      <c r="J5130" s="6">
        <v>3</v>
      </c>
      <c r="K5130" s="6" t="s">
        <v>4334</v>
      </c>
      <c r="L5130" s="8">
        <v>6</v>
      </c>
      <c r="M5130" s="6" t="s">
        <v>297</v>
      </c>
      <c r="N5130" s="6" t="s">
        <v>4335</v>
      </c>
      <c r="R5130" s="6" t="str">
        <f t="shared" si="80"/>
        <v>38402Xã Xuân Hòa23</v>
      </c>
    </row>
    <row r="5131" spans="1:18">
      <c r="A5131" s="6">
        <v>5130</v>
      </c>
      <c r="B5131" s="6">
        <v>38</v>
      </c>
      <c r="C5131" s="6" t="s">
        <v>4332</v>
      </c>
      <c r="D5131" s="6">
        <v>402</v>
      </c>
      <c r="E5131" s="6" t="s">
        <v>4677</v>
      </c>
      <c r="F5131" s="6">
        <v>16183</v>
      </c>
      <c r="G5131" s="6" t="s">
        <v>4680</v>
      </c>
      <c r="H5131" s="6">
        <v>2</v>
      </c>
      <c r="I5131" s="6" t="s">
        <v>297</v>
      </c>
      <c r="J5131" s="6">
        <v>3</v>
      </c>
      <c r="K5131" s="6" t="s">
        <v>4334</v>
      </c>
      <c r="L5131" s="8">
        <v>6</v>
      </c>
      <c r="M5131" s="6" t="s">
        <v>297</v>
      </c>
      <c r="N5131" s="6" t="s">
        <v>4335</v>
      </c>
      <c r="R5131" s="6" t="str">
        <f t="shared" si="80"/>
        <v>38402Xã Xuân Bình23</v>
      </c>
    </row>
    <row r="5132" spans="1:18">
      <c r="A5132" s="6">
        <v>5131</v>
      </c>
      <c r="B5132" s="6">
        <v>38</v>
      </c>
      <c r="C5132" s="6" t="s">
        <v>4332</v>
      </c>
      <c r="D5132" s="6">
        <v>402</v>
      </c>
      <c r="E5132" s="6" t="s">
        <v>4677</v>
      </c>
      <c r="F5132" s="6">
        <v>16186</v>
      </c>
      <c r="G5132" s="6" t="s">
        <v>4681</v>
      </c>
      <c r="H5132" s="6">
        <v>2</v>
      </c>
      <c r="I5132" s="6" t="s">
        <v>297</v>
      </c>
      <c r="J5132" s="6">
        <v>3</v>
      </c>
      <c r="K5132" s="6" t="s">
        <v>4334</v>
      </c>
      <c r="L5132" s="8">
        <v>6</v>
      </c>
      <c r="M5132" s="6" t="s">
        <v>297</v>
      </c>
      <c r="N5132" s="6" t="s">
        <v>4335</v>
      </c>
      <c r="R5132" s="6" t="str">
        <f t="shared" si="80"/>
        <v>38402Xã Hóa Quỳ23</v>
      </c>
    </row>
    <row r="5133" spans="1:18">
      <c r="A5133" s="6">
        <v>5132</v>
      </c>
      <c r="B5133" s="6">
        <v>38</v>
      </c>
      <c r="C5133" s="6" t="s">
        <v>4332</v>
      </c>
      <c r="D5133" s="6">
        <v>402</v>
      </c>
      <c r="E5133" s="6" t="s">
        <v>4677</v>
      </c>
      <c r="F5133" s="6">
        <v>16195</v>
      </c>
      <c r="G5133" s="6" t="s">
        <v>4682</v>
      </c>
      <c r="H5133" s="6">
        <v>2</v>
      </c>
      <c r="I5133" s="6" t="s">
        <v>297</v>
      </c>
      <c r="J5133" s="6">
        <v>3</v>
      </c>
      <c r="K5133" s="6" t="s">
        <v>4334</v>
      </c>
      <c r="L5133" s="8">
        <v>6</v>
      </c>
      <c r="M5133" s="6" t="s">
        <v>297</v>
      </c>
      <c r="N5133" s="6" t="s">
        <v>4335</v>
      </c>
      <c r="R5133" s="6" t="str">
        <f t="shared" si="80"/>
        <v>38402Xã Cát Vân23</v>
      </c>
    </row>
    <row r="5134" spans="1:18">
      <c r="A5134" s="6">
        <v>5133</v>
      </c>
      <c r="B5134" s="6">
        <v>38</v>
      </c>
      <c r="C5134" s="6" t="s">
        <v>4332</v>
      </c>
      <c r="D5134" s="6">
        <v>402</v>
      </c>
      <c r="E5134" s="6" t="s">
        <v>4677</v>
      </c>
      <c r="F5134" s="6">
        <v>16198</v>
      </c>
      <c r="G5134" s="6" t="s">
        <v>4683</v>
      </c>
      <c r="H5134" s="6">
        <v>2</v>
      </c>
      <c r="I5134" s="6" t="s">
        <v>297</v>
      </c>
      <c r="J5134" s="6">
        <v>3</v>
      </c>
      <c r="K5134" s="6" t="s">
        <v>4334</v>
      </c>
      <c r="L5134" s="8">
        <v>6</v>
      </c>
      <c r="M5134" s="6" t="s">
        <v>297</v>
      </c>
      <c r="N5134" s="6" t="s">
        <v>4335</v>
      </c>
      <c r="R5134" s="6" t="str">
        <f t="shared" si="80"/>
        <v>38402Xã Cát Tân23</v>
      </c>
    </row>
    <row r="5135" spans="1:18">
      <c r="A5135" s="6">
        <v>5134</v>
      </c>
      <c r="B5135" s="6">
        <v>38</v>
      </c>
      <c r="C5135" s="6" t="s">
        <v>4332</v>
      </c>
      <c r="D5135" s="6">
        <v>402</v>
      </c>
      <c r="E5135" s="6" t="s">
        <v>4677</v>
      </c>
      <c r="F5135" s="6">
        <v>16201</v>
      </c>
      <c r="G5135" s="6" t="s">
        <v>2686</v>
      </c>
      <c r="H5135" s="6">
        <v>2</v>
      </c>
      <c r="I5135" s="6" t="s">
        <v>297</v>
      </c>
      <c r="J5135" s="6">
        <v>3</v>
      </c>
      <c r="K5135" s="6" t="s">
        <v>4334</v>
      </c>
      <c r="L5135" s="8">
        <v>6</v>
      </c>
      <c r="M5135" s="6" t="s">
        <v>297</v>
      </c>
      <c r="N5135" s="6" t="s">
        <v>4335</v>
      </c>
      <c r="R5135" s="6" t="str">
        <f t="shared" si="80"/>
        <v>38402Xã Tân Bình23</v>
      </c>
    </row>
    <row r="5136" spans="1:18">
      <c r="A5136" s="6">
        <v>5135</v>
      </c>
      <c r="B5136" s="6">
        <v>38</v>
      </c>
      <c r="C5136" s="6" t="s">
        <v>4332</v>
      </c>
      <c r="D5136" s="6">
        <v>402</v>
      </c>
      <c r="E5136" s="6" t="s">
        <v>4677</v>
      </c>
      <c r="F5136" s="6">
        <v>16204</v>
      </c>
      <c r="G5136" s="6" t="s">
        <v>4684</v>
      </c>
      <c r="H5136" s="6">
        <v>2</v>
      </c>
      <c r="I5136" s="6" t="s">
        <v>297</v>
      </c>
      <c r="J5136" s="6">
        <v>3</v>
      </c>
      <c r="K5136" s="6" t="s">
        <v>4334</v>
      </c>
      <c r="L5136" s="8">
        <v>6</v>
      </c>
      <c r="M5136" s="6" t="s">
        <v>297</v>
      </c>
      <c r="N5136" s="6" t="s">
        <v>4335</v>
      </c>
      <c r="R5136" s="6" t="str">
        <f t="shared" si="80"/>
        <v>38402Xã Bình Lương23</v>
      </c>
    </row>
    <row r="5137" spans="1:18">
      <c r="A5137" s="6">
        <v>5136</v>
      </c>
      <c r="B5137" s="6">
        <v>38</v>
      </c>
      <c r="C5137" s="6" t="s">
        <v>4332</v>
      </c>
      <c r="D5137" s="6">
        <v>402</v>
      </c>
      <c r="E5137" s="6" t="s">
        <v>4677</v>
      </c>
      <c r="F5137" s="6">
        <v>16207</v>
      </c>
      <c r="G5137" s="6" t="s">
        <v>4685</v>
      </c>
      <c r="H5137" s="6">
        <v>2</v>
      </c>
      <c r="I5137" s="6" t="s">
        <v>297</v>
      </c>
      <c r="J5137" s="6">
        <v>3</v>
      </c>
      <c r="K5137" s="6" t="s">
        <v>4334</v>
      </c>
      <c r="L5137" s="8">
        <v>6</v>
      </c>
      <c r="M5137" s="6" t="s">
        <v>297</v>
      </c>
      <c r="N5137" s="6" t="s">
        <v>4335</v>
      </c>
      <c r="R5137" s="6" t="str">
        <f t="shared" si="80"/>
        <v>38402Xã Thanh Quân23</v>
      </c>
    </row>
    <row r="5138" spans="1:18">
      <c r="A5138" s="6">
        <v>5137</v>
      </c>
      <c r="B5138" s="6">
        <v>38</v>
      </c>
      <c r="C5138" s="6" t="s">
        <v>4332</v>
      </c>
      <c r="D5138" s="6">
        <v>402</v>
      </c>
      <c r="E5138" s="6" t="s">
        <v>4677</v>
      </c>
      <c r="F5138" s="6">
        <v>16210</v>
      </c>
      <c r="G5138" s="6" t="s">
        <v>379</v>
      </c>
      <c r="H5138" s="6">
        <v>2</v>
      </c>
      <c r="I5138" s="6" t="s">
        <v>297</v>
      </c>
      <c r="J5138" s="6">
        <v>3</v>
      </c>
      <c r="K5138" s="6" t="s">
        <v>4334</v>
      </c>
      <c r="L5138" s="8">
        <v>6</v>
      </c>
      <c r="M5138" s="6" t="s">
        <v>297</v>
      </c>
      <c r="N5138" s="6" t="s">
        <v>4335</v>
      </c>
      <c r="R5138" s="6" t="str">
        <f t="shared" si="80"/>
        <v>38402Xã Thanh Xuân23</v>
      </c>
    </row>
    <row r="5139" spans="1:18">
      <c r="A5139" s="6">
        <v>5138</v>
      </c>
      <c r="B5139" s="6">
        <v>38</v>
      </c>
      <c r="C5139" s="6" t="s">
        <v>4332</v>
      </c>
      <c r="D5139" s="6">
        <v>402</v>
      </c>
      <c r="E5139" s="6" t="s">
        <v>4677</v>
      </c>
      <c r="F5139" s="6">
        <v>16213</v>
      </c>
      <c r="G5139" s="6" t="s">
        <v>4686</v>
      </c>
      <c r="H5139" s="6">
        <v>2</v>
      </c>
      <c r="I5139" s="6" t="s">
        <v>297</v>
      </c>
      <c r="J5139" s="6">
        <v>3</v>
      </c>
      <c r="K5139" s="6" t="s">
        <v>4334</v>
      </c>
      <c r="L5139" s="8">
        <v>6</v>
      </c>
      <c r="M5139" s="6" t="s">
        <v>297</v>
      </c>
      <c r="N5139" s="6" t="s">
        <v>4335</v>
      </c>
      <c r="R5139" s="6" t="str">
        <f t="shared" si="80"/>
        <v>38402Xã Thanh Hòa23</v>
      </c>
    </row>
    <row r="5140" spans="1:18">
      <c r="A5140" s="6">
        <v>5139</v>
      </c>
      <c r="B5140" s="6">
        <v>38</v>
      </c>
      <c r="C5140" s="6" t="s">
        <v>4332</v>
      </c>
      <c r="D5140" s="6">
        <v>402</v>
      </c>
      <c r="E5140" s="6" t="s">
        <v>4677</v>
      </c>
      <c r="F5140" s="6">
        <v>16216</v>
      </c>
      <c r="G5140" s="6" t="s">
        <v>4008</v>
      </c>
      <c r="H5140" s="6">
        <v>2</v>
      </c>
      <c r="I5140" s="6" t="s">
        <v>297</v>
      </c>
      <c r="J5140" s="6">
        <v>3</v>
      </c>
      <c r="K5140" s="6" t="s">
        <v>4334</v>
      </c>
      <c r="L5140" s="8">
        <v>6</v>
      </c>
      <c r="M5140" s="6" t="s">
        <v>297</v>
      </c>
      <c r="N5140" s="6" t="s">
        <v>4335</v>
      </c>
      <c r="R5140" s="6" t="str">
        <f t="shared" si="80"/>
        <v>38402Xã Thanh Phong23</v>
      </c>
    </row>
    <row r="5141" spans="1:18">
      <c r="A5141" s="6">
        <v>5140</v>
      </c>
      <c r="B5141" s="6">
        <v>38</v>
      </c>
      <c r="C5141" s="6" t="s">
        <v>4332</v>
      </c>
      <c r="D5141" s="6">
        <v>402</v>
      </c>
      <c r="E5141" s="6" t="s">
        <v>4677</v>
      </c>
      <c r="F5141" s="6">
        <v>16219</v>
      </c>
      <c r="G5141" s="6" t="s">
        <v>472</v>
      </c>
      <c r="H5141" s="6">
        <v>2</v>
      </c>
      <c r="I5141" s="6" t="s">
        <v>297</v>
      </c>
      <c r="J5141" s="6">
        <v>3</v>
      </c>
      <c r="K5141" s="6" t="s">
        <v>4334</v>
      </c>
      <c r="L5141" s="8">
        <v>6</v>
      </c>
      <c r="M5141" s="6" t="s">
        <v>297</v>
      </c>
      <c r="N5141" s="6" t="s">
        <v>4335</v>
      </c>
      <c r="R5141" s="6" t="str">
        <f t="shared" si="80"/>
        <v>38402Xã Thanh Lâm23</v>
      </c>
    </row>
    <row r="5142" spans="1:18">
      <c r="A5142" s="6">
        <v>5141</v>
      </c>
      <c r="B5142" s="6">
        <v>38</v>
      </c>
      <c r="C5142" s="6" t="s">
        <v>4332</v>
      </c>
      <c r="D5142" s="6">
        <v>402</v>
      </c>
      <c r="E5142" s="6" t="s">
        <v>4677</v>
      </c>
      <c r="F5142" s="6">
        <v>16222</v>
      </c>
      <c r="G5142" s="6" t="s">
        <v>2200</v>
      </c>
      <c r="H5142" s="6">
        <v>2</v>
      </c>
      <c r="I5142" s="6" t="s">
        <v>297</v>
      </c>
      <c r="J5142" s="6">
        <v>3</v>
      </c>
      <c r="K5142" s="6" t="s">
        <v>4334</v>
      </c>
      <c r="L5142" s="8">
        <v>6</v>
      </c>
      <c r="M5142" s="6" t="s">
        <v>297</v>
      </c>
      <c r="N5142" s="6" t="s">
        <v>4335</v>
      </c>
      <c r="R5142" s="6" t="str">
        <f t="shared" si="80"/>
        <v>38402Xã Thanh Sơn23</v>
      </c>
    </row>
    <row r="5143" spans="1:18">
      <c r="A5143" s="6">
        <v>5142</v>
      </c>
      <c r="B5143" s="6">
        <v>38</v>
      </c>
      <c r="C5143" s="6" t="s">
        <v>4332</v>
      </c>
      <c r="D5143" s="6">
        <v>402</v>
      </c>
      <c r="E5143" s="6" t="s">
        <v>4677</v>
      </c>
      <c r="F5143" s="6">
        <v>16225</v>
      </c>
      <c r="G5143" s="6" t="s">
        <v>4687</v>
      </c>
      <c r="H5143" s="6">
        <v>2</v>
      </c>
      <c r="I5143" s="6" t="s">
        <v>297</v>
      </c>
      <c r="J5143" s="6">
        <v>3</v>
      </c>
      <c r="K5143" s="6" t="s">
        <v>4334</v>
      </c>
      <c r="L5143" s="8">
        <v>6</v>
      </c>
      <c r="M5143" s="6" t="s">
        <v>297</v>
      </c>
      <c r="N5143" s="6" t="s">
        <v>4335</v>
      </c>
      <c r="R5143" s="6" t="str">
        <f t="shared" si="80"/>
        <v>38402Xã Thượng Ninh23</v>
      </c>
    </row>
    <row r="5144" spans="1:18">
      <c r="A5144" s="6">
        <v>5143</v>
      </c>
      <c r="B5144" s="6">
        <v>38</v>
      </c>
      <c r="C5144" s="6" t="s">
        <v>4332</v>
      </c>
      <c r="D5144" s="6">
        <v>403</v>
      </c>
      <c r="E5144" s="6" t="s">
        <v>4688</v>
      </c>
      <c r="F5144" s="6">
        <v>16228</v>
      </c>
      <c r="G5144" s="6" t="s">
        <v>4689</v>
      </c>
      <c r="H5144" s="6">
        <v>1</v>
      </c>
      <c r="I5144" s="6" t="s">
        <v>251</v>
      </c>
      <c r="J5144" s="6">
        <v>3</v>
      </c>
      <c r="K5144" s="6" t="s">
        <v>4334</v>
      </c>
      <c r="L5144" s="8">
        <v>5</v>
      </c>
      <c r="M5144" s="6" t="s">
        <v>251</v>
      </c>
      <c r="N5144" s="6" t="s">
        <v>4335</v>
      </c>
      <c r="R5144" s="6" t="str">
        <f t="shared" si="80"/>
        <v>38403Thị trấn Bến Sung13</v>
      </c>
    </row>
    <row r="5145" spans="1:18">
      <c r="A5145" s="6">
        <v>5144</v>
      </c>
      <c r="B5145" s="6">
        <v>38</v>
      </c>
      <c r="C5145" s="6" t="s">
        <v>4332</v>
      </c>
      <c r="D5145" s="6">
        <v>403</v>
      </c>
      <c r="E5145" s="6" t="s">
        <v>4688</v>
      </c>
      <c r="F5145" s="6">
        <v>16231</v>
      </c>
      <c r="G5145" s="6" t="s">
        <v>4690</v>
      </c>
      <c r="H5145" s="6">
        <v>2</v>
      </c>
      <c r="I5145" s="6" t="s">
        <v>297</v>
      </c>
      <c r="J5145" s="6">
        <v>3</v>
      </c>
      <c r="K5145" s="6" t="s">
        <v>4334</v>
      </c>
      <c r="L5145" s="8">
        <v>6</v>
      </c>
      <c r="M5145" s="6" t="s">
        <v>297</v>
      </c>
      <c r="N5145" s="6" t="s">
        <v>4335</v>
      </c>
      <c r="R5145" s="6" t="str">
        <f t="shared" si="80"/>
        <v>38403Xã Cán Khê23</v>
      </c>
    </row>
    <row r="5146" spans="1:18">
      <c r="A5146" s="6">
        <v>5145</v>
      </c>
      <c r="B5146" s="6">
        <v>38</v>
      </c>
      <c r="C5146" s="6" t="s">
        <v>4332</v>
      </c>
      <c r="D5146" s="6">
        <v>403</v>
      </c>
      <c r="E5146" s="6" t="s">
        <v>4688</v>
      </c>
      <c r="F5146" s="6">
        <v>16234</v>
      </c>
      <c r="G5146" s="6" t="s">
        <v>4691</v>
      </c>
      <c r="H5146" s="6">
        <v>2</v>
      </c>
      <c r="I5146" s="6" t="s">
        <v>297</v>
      </c>
      <c r="J5146" s="6">
        <v>3</v>
      </c>
      <c r="K5146" s="6" t="s">
        <v>4334</v>
      </c>
      <c r="L5146" s="8">
        <v>6</v>
      </c>
      <c r="M5146" s="6" t="s">
        <v>297</v>
      </c>
      <c r="N5146" s="6" t="s">
        <v>4335</v>
      </c>
      <c r="R5146" s="6" t="str">
        <f t="shared" si="80"/>
        <v>38403Xã Xuân Du23</v>
      </c>
    </row>
    <row r="5147" spans="1:18">
      <c r="A5147" s="6">
        <v>5146</v>
      </c>
      <c r="B5147" s="6">
        <v>38</v>
      </c>
      <c r="C5147" s="6" t="s">
        <v>4332</v>
      </c>
      <c r="D5147" s="6">
        <v>403</v>
      </c>
      <c r="E5147" s="6" t="s">
        <v>4688</v>
      </c>
      <c r="F5147" s="6">
        <v>16240</v>
      </c>
      <c r="G5147" s="6" t="s">
        <v>4692</v>
      </c>
      <c r="H5147" s="6">
        <v>2</v>
      </c>
      <c r="I5147" s="6" t="s">
        <v>297</v>
      </c>
      <c r="J5147" s="6">
        <v>3</v>
      </c>
      <c r="K5147" s="6" t="s">
        <v>4334</v>
      </c>
      <c r="L5147" s="8">
        <v>6</v>
      </c>
      <c r="M5147" s="6" t="s">
        <v>297</v>
      </c>
      <c r="N5147" s="6" t="s">
        <v>4335</v>
      </c>
      <c r="R5147" s="6" t="str">
        <f t="shared" si="80"/>
        <v>38403Xã Phượng Nghi23</v>
      </c>
    </row>
    <row r="5148" spans="1:18">
      <c r="A5148" s="6">
        <v>5147</v>
      </c>
      <c r="B5148" s="6">
        <v>38</v>
      </c>
      <c r="C5148" s="6" t="s">
        <v>4332</v>
      </c>
      <c r="D5148" s="6">
        <v>403</v>
      </c>
      <c r="E5148" s="6" t="s">
        <v>4688</v>
      </c>
      <c r="F5148" s="6">
        <v>16243</v>
      </c>
      <c r="G5148" s="6" t="s">
        <v>4693</v>
      </c>
      <c r="H5148" s="6">
        <v>2</v>
      </c>
      <c r="I5148" s="6" t="s">
        <v>297</v>
      </c>
      <c r="J5148" s="6">
        <v>3</v>
      </c>
      <c r="K5148" s="6" t="s">
        <v>4334</v>
      </c>
      <c r="L5148" s="8">
        <v>6</v>
      </c>
      <c r="M5148" s="6" t="s">
        <v>297</v>
      </c>
      <c r="N5148" s="6" t="s">
        <v>4335</v>
      </c>
      <c r="R5148" s="6" t="str">
        <f t="shared" si="80"/>
        <v>38403Xã Mậu Lâm23</v>
      </c>
    </row>
    <row r="5149" spans="1:18">
      <c r="A5149" s="6">
        <v>5148</v>
      </c>
      <c r="B5149" s="6">
        <v>38</v>
      </c>
      <c r="C5149" s="6" t="s">
        <v>4332</v>
      </c>
      <c r="D5149" s="6">
        <v>403</v>
      </c>
      <c r="E5149" s="6" t="s">
        <v>4688</v>
      </c>
      <c r="F5149" s="6">
        <v>16246</v>
      </c>
      <c r="G5149" s="6" t="s">
        <v>4694</v>
      </c>
      <c r="H5149" s="6">
        <v>2</v>
      </c>
      <c r="I5149" s="6" t="s">
        <v>297</v>
      </c>
      <c r="J5149" s="6">
        <v>3</v>
      </c>
      <c r="K5149" s="6" t="s">
        <v>4334</v>
      </c>
      <c r="L5149" s="8">
        <v>6</v>
      </c>
      <c r="M5149" s="6" t="s">
        <v>297</v>
      </c>
      <c r="N5149" s="6" t="s">
        <v>4335</v>
      </c>
      <c r="R5149" s="6" t="str">
        <f t="shared" si="80"/>
        <v>38403Xã Xuân Khang23</v>
      </c>
    </row>
    <row r="5150" spans="1:18">
      <c r="A5150" s="6">
        <v>5149</v>
      </c>
      <c r="B5150" s="6">
        <v>38</v>
      </c>
      <c r="C5150" s="6" t="s">
        <v>4332</v>
      </c>
      <c r="D5150" s="6">
        <v>403</v>
      </c>
      <c r="E5150" s="6" t="s">
        <v>4688</v>
      </c>
      <c r="F5150" s="6">
        <v>16249</v>
      </c>
      <c r="G5150" s="6" t="s">
        <v>1495</v>
      </c>
      <c r="H5150" s="6">
        <v>2</v>
      </c>
      <c r="I5150" s="6" t="s">
        <v>297</v>
      </c>
      <c r="J5150" s="6">
        <v>3</v>
      </c>
      <c r="K5150" s="6" t="s">
        <v>4334</v>
      </c>
      <c r="L5150" s="8">
        <v>6</v>
      </c>
      <c r="M5150" s="6" t="s">
        <v>297</v>
      </c>
      <c r="N5150" s="6" t="s">
        <v>4335</v>
      </c>
      <c r="R5150" s="6" t="str">
        <f t="shared" si="80"/>
        <v>38403Xã Phú Nhuận23</v>
      </c>
    </row>
    <row r="5151" spans="1:18">
      <c r="A5151" s="6">
        <v>5150</v>
      </c>
      <c r="B5151" s="6">
        <v>38</v>
      </c>
      <c r="C5151" s="6" t="s">
        <v>4332</v>
      </c>
      <c r="D5151" s="6">
        <v>403</v>
      </c>
      <c r="E5151" s="6" t="s">
        <v>4688</v>
      </c>
      <c r="F5151" s="6">
        <v>16252</v>
      </c>
      <c r="G5151" s="6" t="s">
        <v>4203</v>
      </c>
      <c r="H5151" s="6">
        <v>2</v>
      </c>
      <c r="I5151" s="6" t="s">
        <v>297</v>
      </c>
      <c r="J5151" s="6">
        <v>3</v>
      </c>
      <c r="K5151" s="6" t="s">
        <v>4334</v>
      </c>
      <c r="L5151" s="8">
        <v>6</v>
      </c>
      <c r="M5151" s="6" t="s">
        <v>297</v>
      </c>
      <c r="N5151" s="6" t="s">
        <v>4335</v>
      </c>
      <c r="R5151" s="6" t="str">
        <f t="shared" si="80"/>
        <v>38403Xã Hải Long23</v>
      </c>
    </row>
    <row r="5152" spans="1:18">
      <c r="A5152" s="6">
        <v>5151</v>
      </c>
      <c r="B5152" s="6">
        <v>38</v>
      </c>
      <c r="C5152" s="6" t="s">
        <v>4332</v>
      </c>
      <c r="D5152" s="6">
        <v>403</v>
      </c>
      <c r="E5152" s="6" t="s">
        <v>4688</v>
      </c>
      <c r="F5152" s="6">
        <v>16258</v>
      </c>
      <c r="G5152" s="6" t="s">
        <v>4695</v>
      </c>
      <c r="H5152" s="6">
        <v>2</v>
      </c>
      <c r="I5152" s="6" t="s">
        <v>297</v>
      </c>
      <c r="J5152" s="6">
        <v>3</v>
      </c>
      <c r="K5152" s="6" t="s">
        <v>4334</v>
      </c>
      <c r="L5152" s="8">
        <v>6</v>
      </c>
      <c r="M5152" s="6" t="s">
        <v>297</v>
      </c>
      <c r="N5152" s="6" t="s">
        <v>4335</v>
      </c>
      <c r="R5152" s="6" t="str">
        <f t="shared" si="80"/>
        <v>38403Xã Xuân Thái23</v>
      </c>
    </row>
    <row r="5153" spans="1:18">
      <c r="A5153" s="6">
        <v>5152</v>
      </c>
      <c r="B5153" s="6">
        <v>38</v>
      </c>
      <c r="C5153" s="6" t="s">
        <v>4332</v>
      </c>
      <c r="D5153" s="6">
        <v>403</v>
      </c>
      <c r="E5153" s="6" t="s">
        <v>4688</v>
      </c>
      <c r="F5153" s="6">
        <v>16261</v>
      </c>
      <c r="G5153" s="6" t="s">
        <v>4696</v>
      </c>
      <c r="H5153" s="6">
        <v>2</v>
      </c>
      <c r="I5153" s="6" t="s">
        <v>297</v>
      </c>
      <c r="J5153" s="6">
        <v>3</v>
      </c>
      <c r="K5153" s="6" t="s">
        <v>4334</v>
      </c>
      <c r="L5153" s="8">
        <v>6</v>
      </c>
      <c r="M5153" s="6" t="s">
        <v>297</v>
      </c>
      <c r="N5153" s="6" t="s">
        <v>4335</v>
      </c>
      <c r="R5153" s="6" t="str">
        <f t="shared" si="80"/>
        <v>38403Xã Xuân Phúc23</v>
      </c>
    </row>
    <row r="5154" spans="1:18">
      <c r="A5154" s="6">
        <v>5153</v>
      </c>
      <c r="B5154" s="6">
        <v>38</v>
      </c>
      <c r="C5154" s="6" t="s">
        <v>4332</v>
      </c>
      <c r="D5154" s="6">
        <v>403</v>
      </c>
      <c r="E5154" s="6" t="s">
        <v>4688</v>
      </c>
      <c r="F5154" s="6">
        <v>16264</v>
      </c>
      <c r="G5154" s="6" t="s">
        <v>4089</v>
      </c>
      <c r="H5154" s="6">
        <v>2</v>
      </c>
      <c r="I5154" s="6" t="s">
        <v>297</v>
      </c>
      <c r="J5154" s="6">
        <v>3</v>
      </c>
      <c r="K5154" s="6" t="s">
        <v>4334</v>
      </c>
      <c r="L5154" s="8">
        <v>6</v>
      </c>
      <c r="M5154" s="6" t="s">
        <v>297</v>
      </c>
      <c r="N5154" s="6" t="s">
        <v>4335</v>
      </c>
      <c r="R5154" s="6" t="str">
        <f t="shared" si="80"/>
        <v>38403Xã Yên Thọ23</v>
      </c>
    </row>
    <row r="5155" spans="1:18">
      <c r="A5155" s="6">
        <v>5154</v>
      </c>
      <c r="B5155" s="6">
        <v>38</v>
      </c>
      <c r="C5155" s="6" t="s">
        <v>4332</v>
      </c>
      <c r="D5155" s="6">
        <v>403</v>
      </c>
      <c r="E5155" s="6" t="s">
        <v>4688</v>
      </c>
      <c r="F5155" s="6">
        <v>16267</v>
      </c>
      <c r="G5155" s="6" t="s">
        <v>1133</v>
      </c>
      <c r="H5155" s="6">
        <v>2</v>
      </c>
      <c r="I5155" s="6" t="s">
        <v>297</v>
      </c>
      <c r="J5155" s="6">
        <v>3</v>
      </c>
      <c r="K5155" s="6" t="s">
        <v>4334</v>
      </c>
      <c r="L5155" s="8">
        <v>6</v>
      </c>
      <c r="M5155" s="6" t="s">
        <v>297</v>
      </c>
      <c r="N5155" s="6" t="s">
        <v>4335</v>
      </c>
      <c r="R5155" s="6" t="str">
        <f t="shared" si="80"/>
        <v>38403Xã Yên Lạc23</v>
      </c>
    </row>
    <row r="5156" spans="1:18">
      <c r="A5156" s="6">
        <v>5155</v>
      </c>
      <c r="B5156" s="6">
        <v>38</v>
      </c>
      <c r="C5156" s="6" t="s">
        <v>4332</v>
      </c>
      <c r="D5156" s="6">
        <v>403</v>
      </c>
      <c r="E5156" s="6" t="s">
        <v>4688</v>
      </c>
      <c r="F5156" s="6">
        <v>16273</v>
      </c>
      <c r="G5156" s="6" t="s">
        <v>3925</v>
      </c>
      <c r="H5156" s="6">
        <v>2</v>
      </c>
      <c r="I5156" s="6" t="s">
        <v>297</v>
      </c>
      <c r="J5156" s="6">
        <v>3</v>
      </c>
      <c r="K5156" s="6" t="s">
        <v>4334</v>
      </c>
      <c r="L5156" s="8">
        <v>6</v>
      </c>
      <c r="M5156" s="6" t="s">
        <v>297</v>
      </c>
      <c r="N5156" s="6" t="s">
        <v>4335</v>
      </c>
      <c r="R5156" s="6" t="str">
        <f t="shared" si="80"/>
        <v>38403Xã Thanh Tân23</v>
      </c>
    </row>
    <row r="5157" spans="1:18">
      <c r="A5157" s="6">
        <v>5156</v>
      </c>
      <c r="B5157" s="6">
        <v>38</v>
      </c>
      <c r="C5157" s="6" t="s">
        <v>4332</v>
      </c>
      <c r="D5157" s="6">
        <v>403</v>
      </c>
      <c r="E5157" s="6" t="s">
        <v>4688</v>
      </c>
      <c r="F5157" s="6">
        <v>16276</v>
      </c>
      <c r="G5157" s="6" t="s">
        <v>4697</v>
      </c>
      <c r="H5157" s="6">
        <v>2</v>
      </c>
      <c r="I5157" s="6" t="s">
        <v>297</v>
      </c>
      <c r="J5157" s="6">
        <v>3</v>
      </c>
      <c r="K5157" s="6" t="s">
        <v>4334</v>
      </c>
      <c r="L5157" s="8">
        <v>6</v>
      </c>
      <c r="M5157" s="6" t="s">
        <v>297</v>
      </c>
      <c r="N5157" s="6" t="s">
        <v>4335</v>
      </c>
      <c r="R5157" s="6" t="str">
        <f t="shared" si="80"/>
        <v>38403Xã Thanh Kỳ23</v>
      </c>
    </row>
    <row r="5158" spans="1:18">
      <c r="A5158" s="6">
        <v>5157</v>
      </c>
      <c r="B5158" s="6">
        <v>38</v>
      </c>
      <c r="C5158" s="6" t="s">
        <v>4332</v>
      </c>
      <c r="D5158" s="6">
        <v>404</v>
      </c>
      <c r="E5158" s="6" t="s">
        <v>4698</v>
      </c>
      <c r="F5158" s="6">
        <v>16279</v>
      </c>
      <c r="G5158" s="6" t="s">
        <v>4699</v>
      </c>
      <c r="H5158" s="6">
        <v>1</v>
      </c>
      <c r="I5158" s="6" t="s">
        <v>251</v>
      </c>
      <c r="J5158" s="6">
        <v>3</v>
      </c>
      <c r="K5158" s="6" t="s">
        <v>4334</v>
      </c>
      <c r="L5158" s="8">
        <v>5</v>
      </c>
      <c r="M5158" s="6" t="s">
        <v>251</v>
      </c>
      <c r="N5158" s="6" t="s">
        <v>4335</v>
      </c>
      <c r="R5158" s="6" t="str">
        <f t="shared" si="80"/>
        <v>38404Thị trấn Nông Cống13</v>
      </c>
    </row>
    <row r="5159" spans="1:18">
      <c r="A5159" s="6">
        <v>5158</v>
      </c>
      <c r="B5159" s="6">
        <v>38</v>
      </c>
      <c r="C5159" s="6" t="s">
        <v>4332</v>
      </c>
      <c r="D5159" s="6">
        <v>404</v>
      </c>
      <c r="E5159" s="6" t="s">
        <v>4698</v>
      </c>
      <c r="F5159" s="6">
        <v>16282</v>
      </c>
      <c r="G5159" s="6" t="s">
        <v>3721</v>
      </c>
      <c r="H5159" s="6">
        <v>2</v>
      </c>
      <c r="I5159" s="6" t="s">
        <v>297</v>
      </c>
      <c r="J5159" s="6">
        <v>3</v>
      </c>
      <c r="K5159" s="6" t="s">
        <v>4334</v>
      </c>
      <c r="L5159" s="8">
        <v>6</v>
      </c>
      <c r="M5159" s="6" t="s">
        <v>297</v>
      </c>
      <c r="N5159" s="6" t="s">
        <v>4335</v>
      </c>
      <c r="R5159" s="6" t="str">
        <f t="shared" si="80"/>
        <v>38404Xã Tân Phúc23</v>
      </c>
    </row>
    <row r="5160" spans="1:18">
      <c r="A5160" s="6">
        <v>5159</v>
      </c>
      <c r="B5160" s="6">
        <v>38</v>
      </c>
      <c r="C5160" s="6" t="s">
        <v>4332</v>
      </c>
      <c r="D5160" s="6">
        <v>404</v>
      </c>
      <c r="E5160" s="6" t="s">
        <v>4698</v>
      </c>
      <c r="F5160" s="6">
        <v>16285</v>
      </c>
      <c r="G5160" s="6" t="s">
        <v>4700</v>
      </c>
      <c r="H5160" s="6">
        <v>2</v>
      </c>
      <c r="I5160" s="6" t="s">
        <v>297</v>
      </c>
      <c r="J5160" s="6">
        <v>3</v>
      </c>
      <c r="K5160" s="6" t="s">
        <v>4334</v>
      </c>
      <c r="L5160" s="8">
        <v>6</v>
      </c>
      <c r="M5160" s="6" t="s">
        <v>297</v>
      </c>
      <c r="N5160" s="6" t="s">
        <v>4335</v>
      </c>
      <c r="R5160" s="6" t="str">
        <f t="shared" si="80"/>
        <v>38404Xã Tân Thọ23</v>
      </c>
    </row>
    <row r="5161" spans="1:18">
      <c r="A5161" s="6">
        <v>5160</v>
      </c>
      <c r="B5161" s="6">
        <v>38</v>
      </c>
      <c r="C5161" s="6" t="s">
        <v>4332</v>
      </c>
      <c r="D5161" s="6">
        <v>404</v>
      </c>
      <c r="E5161" s="6" t="s">
        <v>4698</v>
      </c>
      <c r="F5161" s="6">
        <v>16288</v>
      </c>
      <c r="G5161" s="6" t="s">
        <v>4701</v>
      </c>
      <c r="H5161" s="6">
        <v>2</v>
      </c>
      <c r="I5161" s="6" t="s">
        <v>297</v>
      </c>
      <c r="J5161" s="6">
        <v>3</v>
      </c>
      <c r="K5161" s="6" t="s">
        <v>4334</v>
      </c>
      <c r="L5161" s="8">
        <v>6</v>
      </c>
      <c r="M5161" s="6" t="s">
        <v>297</v>
      </c>
      <c r="N5161" s="6" t="s">
        <v>4335</v>
      </c>
      <c r="R5161" s="6" t="str">
        <f t="shared" si="80"/>
        <v>38404Xã Hoàng Sơn23</v>
      </c>
    </row>
    <row r="5162" spans="1:18">
      <c r="A5162" s="6">
        <v>5161</v>
      </c>
      <c r="B5162" s="6">
        <v>38</v>
      </c>
      <c r="C5162" s="6" t="s">
        <v>4332</v>
      </c>
      <c r="D5162" s="6">
        <v>404</v>
      </c>
      <c r="E5162" s="6" t="s">
        <v>4698</v>
      </c>
      <c r="F5162" s="6">
        <v>16291</v>
      </c>
      <c r="G5162" s="6" t="s">
        <v>4702</v>
      </c>
      <c r="H5162" s="6">
        <v>2</v>
      </c>
      <c r="I5162" s="6" t="s">
        <v>297</v>
      </c>
      <c r="J5162" s="6">
        <v>3</v>
      </c>
      <c r="K5162" s="6" t="s">
        <v>4334</v>
      </c>
      <c r="L5162" s="8">
        <v>6</v>
      </c>
      <c r="M5162" s="6" t="s">
        <v>297</v>
      </c>
      <c r="N5162" s="6" t="s">
        <v>4335</v>
      </c>
      <c r="R5162" s="6" t="str">
        <f t="shared" si="80"/>
        <v>38404Xã Tân Khang23</v>
      </c>
    </row>
    <row r="5163" spans="1:18">
      <c r="A5163" s="6">
        <v>5162</v>
      </c>
      <c r="B5163" s="6">
        <v>38</v>
      </c>
      <c r="C5163" s="6" t="s">
        <v>4332</v>
      </c>
      <c r="D5163" s="6">
        <v>404</v>
      </c>
      <c r="E5163" s="6" t="s">
        <v>4698</v>
      </c>
      <c r="F5163" s="6">
        <v>16294</v>
      </c>
      <c r="G5163" s="6" t="s">
        <v>4703</v>
      </c>
      <c r="H5163" s="6">
        <v>2</v>
      </c>
      <c r="I5163" s="6" t="s">
        <v>297</v>
      </c>
      <c r="J5163" s="6">
        <v>3</v>
      </c>
      <c r="K5163" s="6" t="s">
        <v>4334</v>
      </c>
      <c r="L5163" s="8">
        <v>6</v>
      </c>
      <c r="M5163" s="6" t="s">
        <v>297</v>
      </c>
      <c r="N5163" s="6" t="s">
        <v>4335</v>
      </c>
      <c r="R5163" s="6" t="str">
        <f t="shared" si="80"/>
        <v>38404Xã Hoàng Giang23</v>
      </c>
    </row>
    <row r="5164" spans="1:18">
      <c r="A5164" s="6">
        <v>5163</v>
      </c>
      <c r="B5164" s="6">
        <v>38</v>
      </c>
      <c r="C5164" s="6" t="s">
        <v>4332</v>
      </c>
      <c r="D5164" s="6">
        <v>404</v>
      </c>
      <c r="E5164" s="6" t="s">
        <v>4698</v>
      </c>
      <c r="F5164" s="6">
        <v>16297</v>
      </c>
      <c r="G5164" s="6" t="s">
        <v>3350</v>
      </c>
      <c r="H5164" s="6">
        <v>2</v>
      </c>
      <c r="I5164" s="6" t="s">
        <v>297</v>
      </c>
      <c r="J5164" s="6">
        <v>3</v>
      </c>
      <c r="K5164" s="6" t="s">
        <v>4334</v>
      </c>
      <c r="L5164" s="8">
        <v>6</v>
      </c>
      <c r="M5164" s="6" t="s">
        <v>297</v>
      </c>
      <c r="N5164" s="6" t="s">
        <v>4335</v>
      </c>
      <c r="R5164" s="6" t="str">
        <f t="shared" si="80"/>
        <v>38404Xã Trung Chính23</v>
      </c>
    </row>
    <row r="5165" spans="1:18">
      <c r="A5165" s="6">
        <v>5164</v>
      </c>
      <c r="B5165" s="6">
        <v>38</v>
      </c>
      <c r="C5165" s="6" t="s">
        <v>4332</v>
      </c>
      <c r="D5165" s="6">
        <v>404</v>
      </c>
      <c r="E5165" s="6" t="s">
        <v>4698</v>
      </c>
      <c r="F5165" s="6">
        <v>16303</v>
      </c>
      <c r="G5165" s="6" t="s">
        <v>909</v>
      </c>
      <c r="H5165" s="6">
        <v>2</v>
      </c>
      <c r="I5165" s="6" t="s">
        <v>297</v>
      </c>
      <c r="J5165" s="6">
        <v>3</v>
      </c>
      <c r="K5165" s="6" t="s">
        <v>4334</v>
      </c>
      <c r="L5165" s="8">
        <v>6</v>
      </c>
      <c r="M5165" s="6" t="s">
        <v>297</v>
      </c>
      <c r="N5165" s="6" t="s">
        <v>4335</v>
      </c>
      <c r="R5165" s="6" t="str">
        <f t="shared" si="80"/>
        <v>38404Xã Trung Thành23</v>
      </c>
    </row>
    <row r="5166" spans="1:18">
      <c r="A5166" s="6">
        <v>5165</v>
      </c>
      <c r="B5166" s="6">
        <v>38</v>
      </c>
      <c r="C5166" s="6" t="s">
        <v>4332</v>
      </c>
      <c r="D5166" s="6">
        <v>404</v>
      </c>
      <c r="E5166" s="6" t="s">
        <v>4698</v>
      </c>
      <c r="F5166" s="6">
        <v>16309</v>
      </c>
      <c r="G5166" s="6" t="s">
        <v>4704</v>
      </c>
      <c r="H5166" s="6">
        <v>2</v>
      </c>
      <c r="I5166" s="6" t="s">
        <v>297</v>
      </c>
      <c r="J5166" s="6">
        <v>3</v>
      </c>
      <c r="K5166" s="6" t="s">
        <v>4334</v>
      </c>
      <c r="L5166" s="8">
        <v>6</v>
      </c>
      <c r="M5166" s="6" t="s">
        <v>297</v>
      </c>
      <c r="N5166" s="6" t="s">
        <v>4335</v>
      </c>
      <c r="R5166" s="6" t="str">
        <f t="shared" si="80"/>
        <v>38404Xã Tế Thắng23</v>
      </c>
    </row>
    <row r="5167" spans="1:18">
      <c r="A5167" s="6">
        <v>5166</v>
      </c>
      <c r="B5167" s="6">
        <v>38</v>
      </c>
      <c r="C5167" s="6" t="s">
        <v>4332</v>
      </c>
      <c r="D5167" s="6">
        <v>404</v>
      </c>
      <c r="E5167" s="6" t="s">
        <v>4698</v>
      </c>
      <c r="F5167" s="6">
        <v>16315</v>
      </c>
      <c r="G5167" s="6" t="s">
        <v>4705</v>
      </c>
      <c r="H5167" s="6">
        <v>2</v>
      </c>
      <c r="I5167" s="6" t="s">
        <v>297</v>
      </c>
      <c r="J5167" s="6">
        <v>3</v>
      </c>
      <c r="K5167" s="6" t="s">
        <v>4334</v>
      </c>
      <c r="L5167" s="8">
        <v>6</v>
      </c>
      <c r="M5167" s="6" t="s">
        <v>297</v>
      </c>
      <c r="N5167" s="6" t="s">
        <v>4335</v>
      </c>
      <c r="R5167" s="6" t="str">
        <f t="shared" si="80"/>
        <v>38404Xã Tế Lợi23</v>
      </c>
    </row>
    <row r="5168" spans="1:18">
      <c r="A5168" s="6">
        <v>5167</v>
      </c>
      <c r="B5168" s="6">
        <v>38</v>
      </c>
      <c r="C5168" s="6" t="s">
        <v>4332</v>
      </c>
      <c r="D5168" s="6">
        <v>404</v>
      </c>
      <c r="E5168" s="6" t="s">
        <v>4698</v>
      </c>
      <c r="F5168" s="6">
        <v>16318</v>
      </c>
      <c r="G5168" s="6" t="s">
        <v>4706</v>
      </c>
      <c r="H5168" s="6">
        <v>2</v>
      </c>
      <c r="I5168" s="6" t="s">
        <v>297</v>
      </c>
      <c r="J5168" s="6">
        <v>3</v>
      </c>
      <c r="K5168" s="6" t="s">
        <v>4334</v>
      </c>
      <c r="L5168" s="8">
        <v>6</v>
      </c>
      <c r="M5168" s="6" t="s">
        <v>297</v>
      </c>
      <c r="N5168" s="6" t="s">
        <v>4335</v>
      </c>
      <c r="R5168" s="6" t="str">
        <f t="shared" si="80"/>
        <v>38404Xã Tế Nông23</v>
      </c>
    </row>
    <row r="5169" spans="1:18">
      <c r="A5169" s="6">
        <v>5168</v>
      </c>
      <c r="B5169" s="6">
        <v>38</v>
      </c>
      <c r="C5169" s="6" t="s">
        <v>4332</v>
      </c>
      <c r="D5169" s="6">
        <v>404</v>
      </c>
      <c r="E5169" s="6" t="s">
        <v>4698</v>
      </c>
      <c r="F5169" s="6">
        <v>16321</v>
      </c>
      <c r="G5169" s="6" t="s">
        <v>4707</v>
      </c>
      <c r="H5169" s="6">
        <v>2</v>
      </c>
      <c r="I5169" s="6" t="s">
        <v>297</v>
      </c>
      <c r="J5169" s="6">
        <v>3</v>
      </c>
      <c r="K5169" s="6" t="s">
        <v>4334</v>
      </c>
      <c r="L5169" s="8">
        <v>6</v>
      </c>
      <c r="M5169" s="6" t="s">
        <v>297</v>
      </c>
      <c r="N5169" s="6" t="s">
        <v>4335</v>
      </c>
      <c r="R5169" s="6" t="str">
        <f t="shared" si="80"/>
        <v>38404Xã Minh Nghĩa23</v>
      </c>
    </row>
    <row r="5170" spans="1:18">
      <c r="A5170" s="6">
        <v>5169</v>
      </c>
      <c r="B5170" s="6">
        <v>38</v>
      </c>
      <c r="C5170" s="6" t="s">
        <v>4332</v>
      </c>
      <c r="D5170" s="6">
        <v>404</v>
      </c>
      <c r="E5170" s="6" t="s">
        <v>4698</v>
      </c>
      <c r="F5170" s="6">
        <v>16324</v>
      </c>
      <c r="G5170" s="6" t="s">
        <v>4708</v>
      </c>
      <c r="H5170" s="6">
        <v>2</v>
      </c>
      <c r="I5170" s="6" t="s">
        <v>297</v>
      </c>
      <c r="J5170" s="6">
        <v>3</v>
      </c>
      <c r="K5170" s="6" t="s">
        <v>4334</v>
      </c>
      <c r="L5170" s="8">
        <v>6</v>
      </c>
      <c r="M5170" s="6" t="s">
        <v>297</v>
      </c>
      <c r="N5170" s="6" t="s">
        <v>4335</v>
      </c>
      <c r="R5170" s="6" t="str">
        <f t="shared" si="80"/>
        <v>38404Xã Minh Khôi23</v>
      </c>
    </row>
    <row r="5171" spans="1:18">
      <c r="A5171" s="6">
        <v>5170</v>
      </c>
      <c r="B5171" s="6">
        <v>38</v>
      </c>
      <c r="C5171" s="6" t="s">
        <v>4332</v>
      </c>
      <c r="D5171" s="6">
        <v>404</v>
      </c>
      <c r="E5171" s="6" t="s">
        <v>4698</v>
      </c>
      <c r="F5171" s="6">
        <v>16327</v>
      </c>
      <c r="G5171" s="6" t="s">
        <v>4709</v>
      </c>
      <c r="H5171" s="6">
        <v>2</v>
      </c>
      <c r="I5171" s="6" t="s">
        <v>297</v>
      </c>
      <c r="J5171" s="6">
        <v>3</v>
      </c>
      <c r="K5171" s="6" t="s">
        <v>4334</v>
      </c>
      <c r="L5171" s="8">
        <v>6</v>
      </c>
      <c r="M5171" s="6" t="s">
        <v>297</v>
      </c>
      <c r="N5171" s="6" t="s">
        <v>4335</v>
      </c>
      <c r="R5171" s="6" t="str">
        <f t="shared" si="80"/>
        <v>38404Xã Vạn Hòa23</v>
      </c>
    </row>
    <row r="5172" spans="1:18">
      <c r="A5172" s="6">
        <v>5171</v>
      </c>
      <c r="B5172" s="6">
        <v>38</v>
      </c>
      <c r="C5172" s="6" t="s">
        <v>4332</v>
      </c>
      <c r="D5172" s="6">
        <v>404</v>
      </c>
      <c r="E5172" s="6" t="s">
        <v>4698</v>
      </c>
      <c r="F5172" s="6">
        <v>16330</v>
      </c>
      <c r="G5172" s="6" t="s">
        <v>4710</v>
      </c>
      <c r="H5172" s="6">
        <v>2</v>
      </c>
      <c r="I5172" s="6" t="s">
        <v>297</v>
      </c>
      <c r="J5172" s="6">
        <v>3</v>
      </c>
      <c r="K5172" s="6" t="s">
        <v>4334</v>
      </c>
      <c r="L5172" s="8">
        <v>6</v>
      </c>
      <c r="M5172" s="6" t="s">
        <v>297</v>
      </c>
      <c r="N5172" s="6" t="s">
        <v>4335</v>
      </c>
      <c r="R5172" s="6" t="str">
        <f t="shared" si="80"/>
        <v>38404Xã Trường Trung23</v>
      </c>
    </row>
    <row r="5173" spans="1:18">
      <c r="A5173" s="6">
        <v>5172</v>
      </c>
      <c r="B5173" s="6">
        <v>38</v>
      </c>
      <c r="C5173" s="6" t="s">
        <v>4332</v>
      </c>
      <c r="D5173" s="6">
        <v>404</v>
      </c>
      <c r="E5173" s="6" t="s">
        <v>4698</v>
      </c>
      <c r="F5173" s="6">
        <v>16333</v>
      </c>
      <c r="G5173" s="6" t="s">
        <v>518</v>
      </c>
      <c r="H5173" s="6">
        <v>2</v>
      </c>
      <c r="I5173" s="6" t="s">
        <v>297</v>
      </c>
      <c r="J5173" s="6">
        <v>3</v>
      </c>
      <c r="K5173" s="6" t="s">
        <v>4334</v>
      </c>
      <c r="L5173" s="8">
        <v>6</v>
      </c>
      <c r="M5173" s="6" t="s">
        <v>297</v>
      </c>
      <c r="N5173" s="6" t="s">
        <v>4335</v>
      </c>
      <c r="R5173" s="6" t="str">
        <f t="shared" si="80"/>
        <v>38404Xã Vạn Thắng23</v>
      </c>
    </row>
    <row r="5174" spans="1:18">
      <c r="A5174" s="6">
        <v>5173</v>
      </c>
      <c r="B5174" s="6">
        <v>38</v>
      </c>
      <c r="C5174" s="6" t="s">
        <v>4332</v>
      </c>
      <c r="D5174" s="6">
        <v>404</v>
      </c>
      <c r="E5174" s="6" t="s">
        <v>4698</v>
      </c>
      <c r="F5174" s="6">
        <v>16336</v>
      </c>
      <c r="G5174" s="6" t="s">
        <v>2826</v>
      </c>
      <c r="H5174" s="6">
        <v>2</v>
      </c>
      <c r="I5174" s="6" t="s">
        <v>297</v>
      </c>
      <c r="J5174" s="6">
        <v>3</v>
      </c>
      <c r="K5174" s="6" t="s">
        <v>4334</v>
      </c>
      <c r="L5174" s="8">
        <v>6</v>
      </c>
      <c r="M5174" s="6" t="s">
        <v>297</v>
      </c>
      <c r="N5174" s="6" t="s">
        <v>4335</v>
      </c>
      <c r="R5174" s="6" t="str">
        <f t="shared" si="80"/>
        <v>38404Xã Trường Giang23</v>
      </c>
    </row>
    <row r="5175" spans="1:18">
      <c r="A5175" s="6">
        <v>5174</v>
      </c>
      <c r="B5175" s="6">
        <v>38</v>
      </c>
      <c r="C5175" s="6" t="s">
        <v>4332</v>
      </c>
      <c r="D5175" s="6">
        <v>404</v>
      </c>
      <c r="E5175" s="6" t="s">
        <v>4698</v>
      </c>
      <c r="F5175" s="6">
        <v>16339</v>
      </c>
      <c r="G5175" s="6" t="s">
        <v>4711</v>
      </c>
      <c r="H5175" s="6">
        <v>2</v>
      </c>
      <c r="I5175" s="6" t="s">
        <v>297</v>
      </c>
      <c r="J5175" s="6">
        <v>3</v>
      </c>
      <c r="K5175" s="6" t="s">
        <v>4334</v>
      </c>
      <c r="L5175" s="8">
        <v>6</v>
      </c>
      <c r="M5175" s="6" t="s">
        <v>297</v>
      </c>
      <c r="N5175" s="6" t="s">
        <v>4335</v>
      </c>
      <c r="R5175" s="6" t="str">
        <f t="shared" si="80"/>
        <v>38404Xã Vạn Thiện23</v>
      </c>
    </row>
    <row r="5176" spans="1:18">
      <c r="A5176" s="6">
        <v>5175</v>
      </c>
      <c r="B5176" s="6">
        <v>38</v>
      </c>
      <c r="C5176" s="6" t="s">
        <v>4332</v>
      </c>
      <c r="D5176" s="6">
        <v>404</v>
      </c>
      <c r="E5176" s="6" t="s">
        <v>4698</v>
      </c>
      <c r="F5176" s="6">
        <v>16342</v>
      </c>
      <c r="G5176" s="6" t="s">
        <v>3407</v>
      </c>
      <c r="H5176" s="6">
        <v>2</v>
      </c>
      <c r="I5176" s="6" t="s">
        <v>297</v>
      </c>
      <c r="J5176" s="6">
        <v>3</v>
      </c>
      <c r="K5176" s="6" t="s">
        <v>4334</v>
      </c>
      <c r="L5176" s="8">
        <v>6</v>
      </c>
      <c r="M5176" s="6" t="s">
        <v>297</v>
      </c>
      <c r="N5176" s="6" t="s">
        <v>4335</v>
      </c>
      <c r="R5176" s="6" t="str">
        <f t="shared" si="80"/>
        <v>38404Xã Thăng Long23</v>
      </c>
    </row>
    <row r="5177" spans="1:18">
      <c r="A5177" s="6">
        <v>5176</v>
      </c>
      <c r="B5177" s="6">
        <v>38</v>
      </c>
      <c r="C5177" s="6" t="s">
        <v>4332</v>
      </c>
      <c r="D5177" s="6">
        <v>404</v>
      </c>
      <c r="E5177" s="6" t="s">
        <v>4698</v>
      </c>
      <c r="F5177" s="6">
        <v>16345</v>
      </c>
      <c r="G5177" s="6" t="s">
        <v>4712</v>
      </c>
      <c r="H5177" s="6">
        <v>2</v>
      </c>
      <c r="I5177" s="6" t="s">
        <v>297</v>
      </c>
      <c r="J5177" s="6">
        <v>3</v>
      </c>
      <c r="K5177" s="6" t="s">
        <v>4334</v>
      </c>
      <c r="L5177" s="8">
        <v>6</v>
      </c>
      <c r="M5177" s="6" t="s">
        <v>297</v>
      </c>
      <c r="N5177" s="6" t="s">
        <v>4335</v>
      </c>
      <c r="R5177" s="6" t="str">
        <f t="shared" si="80"/>
        <v>38404Xã Trường Minh23</v>
      </c>
    </row>
    <row r="5178" spans="1:18">
      <c r="A5178" s="6">
        <v>5177</v>
      </c>
      <c r="B5178" s="6">
        <v>38</v>
      </c>
      <c r="C5178" s="6" t="s">
        <v>4332</v>
      </c>
      <c r="D5178" s="6">
        <v>404</v>
      </c>
      <c r="E5178" s="6" t="s">
        <v>4698</v>
      </c>
      <c r="F5178" s="6">
        <v>16348</v>
      </c>
      <c r="G5178" s="6" t="s">
        <v>2834</v>
      </c>
      <c r="H5178" s="6">
        <v>2</v>
      </c>
      <c r="I5178" s="6" t="s">
        <v>297</v>
      </c>
      <c r="J5178" s="6">
        <v>3</v>
      </c>
      <c r="K5178" s="6" t="s">
        <v>4334</v>
      </c>
      <c r="L5178" s="8">
        <v>6</v>
      </c>
      <c r="M5178" s="6" t="s">
        <v>297</v>
      </c>
      <c r="N5178" s="6" t="s">
        <v>4335</v>
      </c>
      <c r="R5178" s="6" t="str">
        <f t="shared" si="80"/>
        <v>38404Xã Trường Sơn23</v>
      </c>
    </row>
    <row r="5179" spans="1:18">
      <c r="A5179" s="6">
        <v>5178</v>
      </c>
      <c r="B5179" s="6">
        <v>38</v>
      </c>
      <c r="C5179" s="6" t="s">
        <v>4332</v>
      </c>
      <c r="D5179" s="6">
        <v>404</v>
      </c>
      <c r="E5179" s="6" t="s">
        <v>4698</v>
      </c>
      <c r="F5179" s="6">
        <v>16351</v>
      </c>
      <c r="G5179" s="6" t="s">
        <v>4713</v>
      </c>
      <c r="H5179" s="6">
        <v>2</v>
      </c>
      <c r="I5179" s="6" t="s">
        <v>297</v>
      </c>
      <c r="J5179" s="6">
        <v>3</v>
      </c>
      <c r="K5179" s="6" t="s">
        <v>4334</v>
      </c>
      <c r="L5179" s="8">
        <v>6</v>
      </c>
      <c r="M5179" s="6" t="s">
        <v>297</v>
      </c>
      <c r="N5179" s="6" t="s">
        <v>4335</v>
      </c>
      <c r="R5179" s="6" t="str">
        <f t="shared" si="80"/>
        <v>38404Xã Thăng Bình23</v>
      </c>
    </row>
    <row r="5180" spans="1:18">
      <c r="A5180" s="6">
        <v>5179</v>
      </c>
      <c r="B5180" s="6">
        <v>38</v>
      </c>
      <c r="C5180" s="6" t="s">
        <v>4332</v>
      </c>
      <c r="D5180" s="6">
        <v>404</v>
      </c>
      <c r="E5180" s="6" t="s">
        <v>4698</v>
      </c>
      <c r="F5180" s="6">
        <v>16354</v>
      </c>
      <c r="G5180" s="6" t="s">
        <v>4714</v>
      </c>
      <c r="H5180" s="6">
        <v>2</v>
      </c>
      <c r="I5180" s="6" t="s">
        <v>297</v>
      </c>
      <c r="J5180" s="6">
        <v>3</v>
      </c>
      <c r="K5180" s="6" t="s">
        <v>4334</v>
      </c>
      <c r="L5180" s="8">
        <v>6</v>
      </c>
      <c r="M5180" s="6" t="s">
        <v>297</v>
      </c>
      <c r="N5180" s="6" t="s">
        <v>4335</v>
      </c>
      <c r="R5180" s="6" t="str">
        <f t="shared" si="80"/>
        <v>38404Xã Công Liêm23</v>
      </c>
    </row>
    <row r="5181" spans="1:18">
      <c r="A5181" s="6">
        <v>5180</v>
      </c>
      <c r="B5181" s="6">
        <v>38</v>
      </c>
      <c r="C5181" s="6" t="s">
        <v>4332</v>
      </c>
      <c r="D5181" s="6">
        <v>404</v>
      </c>
      <c r="E5181" s="6" t="s">
        <v>4698</v>
      </c>
      <c r="F5181" s="6">
        <v>16357</v>
      </c>
      <c r="G5181" s="6" t="s">
        <v>4715</v>
      </c>
      <c r="H5181" s="6">
        <v>2</v>
      </c>
      <c r="I5181" s="6" t="s">
        <v>297</v>
      </c>
      <c r="J5181" s="6">
        <v>3</v>
      </c>
      <c r="K5181" s="6" t="s">
        <v>4334</v>
      </c>
      <c r="L5181" s="8">
        <v>6</v>
      </c>
      <c r="M5181" s="6" t="s">
        <v>297</v>
      </c>
      <c r="N5181" s="6" t="s">
        <v>4335</v>
      </c>
      <c r="R5181" s="6" t="str">
        <f t="shared" si="80"/>
        <v>38404Xã Tượng Văn23</v>
      </c>
    </row>
    <row r="5182" spans="1:18">
      <c r="A5182" s="6">
        <v>5181</v>
      </c>
      <c r="B5182" s="6">
        <v>38</v>
      </c>
      <c r="C5182" s="6" t="s">
        <v>4332</v>
      </c>
      <c r="D5182" s="6">
        <v>404</v>
      </c>
      <c r="E5182" s="6" t="s">
        <v>4698</v>
      </c>
      <c r="F5182" s="6">
        <v>16360</v>
      </c>
      <c r="G5182" s="6" t="s">
        <v>4716</v>
      </c>
      <c r="H5182" s="6">
        <v>2</v>
      </c>
      <c r="I5182" s="6" t="s">
        <v>297</v>
      </c>
      <c r="J5182" s="6">
        <v>3</v>
      </c>
      <c r="K5182" s="6" t="s">
        <v>4334</v>
      </c>
      <c r="L5182" s="8">
        <v>6</v>
      </c>
      <c r="M5182" s="6" t="s">
        <v>297</v>
      </c>
      <c r="N5182" s="6" t="s">
        <v>4335</v>
      </c>
      <c r="R5182" s="6" t="str">
        <f t="shared" si="80"/>
        <v>38404Xã Thăng Thọ23</v>
      </c>
    </row>
    <row r="5183" spans="1:18">
      <c r="A5183" s="6">
        <v>5182</v>
      </c>
      <c r="B5183" s="6">
        <v>38</v>
      </c>
      <c r="C5183" s="6" t="s">
        <v>4332</v>
      </c>
      <c r="D5183" s="6">
        <v>404</v>
      </c>
      <c r="E5183" s="6" t="s">
        <v>4698</v>
      </c>
      <c r="F5183" s="6">
        <v>16363</v>
      </c>
      <c r="G5183" s="6" t="s">
        <v>3995</v>
      </c>
      <c r="H5183" s="6">
        <v>2</v>
      </c>
      <c r="I5183" s="6" t="s">
        <v>297</v>
      </c>
      <c r="J5183" s="6">
        <v>3</v>
      </c>
      <c r="K5183" s="6" t="s">
        <v>4334</v>
      </c>
      <c r="L5183" s="8">
        <v>6</v>
      </c>
      <c r="M5183" s="6" t="s">
        <v>297</v>
      </c>
      <c r="N5183" s="6" t="s">
        <v>4335</v>
      </c>
      <c r="R5183" s="6" t="str">
        <f t="shared" si="80"/>
        <v>38404Xã Tượng Lĩnh23</v>
      </c>
    </row>
    <row r="5184" spans="1:18">
      <c r="A5184" s="6">
        <v>5183</v>
      </c>
      <c r="B5184" s="6">
        <v>38</v>
      </c>
      <c r="C5184" s="6" t="s">
        <v>4332</v>
      </c>
      <c r="D5184" s="6">
        <v>404</v>
      </c>
      <c r="E5184" s="6" t="s">
        <v>4698</v>
      </c>
      <c r="F5184" s="6">
        <v>16366</v>
      </c>
      <c r="G5184" s="6" t="s">
        <v>4717</v>
      </c>
      <c r="H5184" s="6">
        <v>2</v>
      </c>
      <c r="I5184" s="6" t="s">
        <v>297</v>
      </c>
      <c r="J5184" s="6">
        <v>3</v>
      </c>
      <c r="K5184" s="6" t="s">
        <v>4334</v>
      </c>
      <c r="L5184" s="8">
        <v>6</v>
      </c>
      <c r="M5184" s="6" t="s">
        <v>297</v>
      </c>
      <c r="N5184" s="6" t="s">
        <v>4335</v>
      </c>
      <c r="R5184" s="6" t="str">
        <f t="shared" si="80"/>
        <v>38404Xã Tượng Sơn23</v>
      </c>
    </row>
    <row r="5185" spans="1:18">
      <c r="A5185" s="6">
        <v>5184</v>
      </c>
      <c r="B5185" s="6">
        <v>38</v>
      </c>
      <c r="C5185" s="6" t="s">
        <v>4332</v>
      </c>
      <c r="D5185" s="6">
        <v>404</v>
      </c>
      <c r="E5185" s="6" t="s">
        <v>4698</v>
      </c>
      <c r="F5185" s="6">
        <v>16369</v>
      </c>
      <c r="G5185" s="6" t="s">
        <v>4718</v>
      </c>
      <c r="H5185" s="6">
        <v>2</v>
      </c>
      <c r="I5185" s="6" t="s">
        <v>297</v>
      </c>
      <c r="J5185" s="6">
        <v>3</v>
      </c>
      <c r="K5185" s="6" t="s">
        <v>4334</v>
      </c>
      <c r="L5185" s="8">
        <v>6</v>
      </c>
      <c r="M5185" s="6" t="s">
        <v>297</v>
      </c>
      <c r="N5185" s="6" t="s">
        <v>4335</v>
      </c>
      <c r="R5185" s="6" t="str">
        <f t="shared" si="80"/>
        <v>38404Xã Công Chính23</v>
      </c>
    </row>
    <row r="5186" spans="1:18">
      <c r="A5186" s="6">
        <v>5185</v>
      </c>
      <c r="B5186" s="6">
        <v>38</v>
      </c>
      <c r="C5186" s="6" t="s">
        <v>4332</v>
      </c>
      <c r="D5186" s="6">
        <v>404</v>
      </c>
      <c r="E5186" s="6" t="s">
        <v>4698</v>
      </c>
      <c r="F5186" s="6">
        <v>16375</v>
      </c>
      <c r="G5186" s="6" t="s">
        <v>442</v>
      </c>
      <c r="H5186" s="6">
        <v>2</v>
      </c>
      <c r="I5186" s="6" t="s">
        <v>297</v>
      </c>
      <c r="J5186" s="6">
        <v>3</v>
      </c>
      <c r="K5186" s="6" t="s">
        <v>4334</v>
      </c>
      <c r="L5186" s="8">
        <v>6</v>
      </c>
      <c r="M5186" s="6" t="s">
        <v>297</v>
      </c>
      <c r="N5186" s="6" t="s">
        <v>4335</v>
      </c>
      <c r="R5186" s="6" t="str">
        <f t="shared" si="80"/>
        <v>38404Xã Yên Mỹ23</v>
      </c>
    </row>
    <row r="5187" spans="1:18">
      <c r="A5187" s="6">
        <v>5186</v>
      </c>
      <c r="B5187" s="6">
        <v>38</v>
      </c>
      <c r="C5187" s="6" t="s">
        <v>4332</v>
      </c>
      <c r="D5187" s="6">
        <v>405</v>
      </c>
      <c r="E5187" s="6" t="s">
        <v>4719</v>
      </c>
      <c r="F5187" s="6">
        <v>16378</v>
      </c>
      <c r="G5187" s="6" t="s">
        <v>4720</v>
      </c>
      <c r="H5187" s="6">
        <v>1</v>
      </c>
      <c r="I5187" s="6" t="s">
        <v>251</v>
      </c>
      <c r="J5187" s="6">
        <v>3</v>
      </c>
      <c r="K5187" s="6" t="s">
        <v>4334</v>
      </c>
      <c r="L5187" s="8">
        <v>5</v>
      </c>
      <c r="M5187" s="6" t="s">
        <v>251</v>
      </c>
      <c r="N5187" s="6" t="s">
        <v>4335</v>
      </c>
      <c r="R5187" s="6" t="str">
        <f t="shared" ref="R5187:R5250" si="81">CONCATENATE(B5187,D5187,G5187,H5187,J5187)</f>
        <v>38405Thị trấn Rừng Thông13</v>
      </c>
    </row>
    <row r="5188" spans="1:18">
      <c r="A5188" s="6">
        <v>5187</v>
      </c>
      <c r="B5188" s="6">
        <v>38</v>
      </c>
      <c r="C5188" s="6" t="s">
        <v>4332</v>
      </c>
      <c r="D5188" s="6">
        <v>405</v>
      </c>
      <c r="E5188" s="6" t="s">
        <v>4719</v>
      </c>
      <c r="F5188" s="6">
        <v>16381</v>
      </c>
      <c r="G5188" s="6" t="s">
        <v>3863</v>
      </c>
      <c r="H5188" s="6">
        <v>2</v>
      </c>
      <c r="I5188" s="6" t="s">
        <v>297</v>
      </c>
      <c r="J5188" s="6">
        <v>3</v>
      </c>
      <c r="K5188" s="6" t="s">
        <v>4334</v>
      </c>
      <c r="L5188" s="8">
        <v>6</v>
      </c>
      <c r="M5188" s="6" t="s">
        <v>297</v>
      </c>
      <c r="N5188" s="6" t="s">
        <v>4335</v>
      </c>
      <c r="R5188" s="6" t="str">
        <f t="shared" si="81"/>
        <v>38405Xã Đông Hoàng23</v>
      </c>
    </row>
    <row r="5189" spans="1:18">
      <c r="A5189" s="6">
        <v>5188</v>
      </c>
      <c r="B5189" s="6">
        <v>38</v>
      </c>
      <c r="C5189" s="6" t="s">
        <v>4332</v>
      </c>
      <c r="D5189" s="6">
        <v>405</v>
      </c>
      <c r="E5189" s="6" t="s">
        <v>4719</v>
      </c>
      <c r="F5189" s="6">
        <v>16384</v>
      </c>
      <c r="G5189" s="6" t="s">
        <v>3743</v>
      </c>
      <c r="H5189" s="6">
        <v>2</v>
      </c>
      <c r="I5189" s="6" t="s">
        <v>297</v>
      </c>
      <c r="J5189" s="6">
        <v>3</v>
      </c>
      <c r="K5189" s="6" t="s">
        <v>4334</v>
      </c>
      <c r="L5189" s="8">
        <v>6</v>
      </c>
      <c r="M5189" s="6" t="s">
        <v>297</v>
      </c>
      <c r="N5189" s="6" t="s">
        <v>4335</v>
      </c>
      <c r="R5189" s="6" t="str">
        <f t="shared" si="81"/>
        <v>38405Xã Đông Ninh23</v>
      </c>
    </row>
    <row r="5190" spans="1:18">
      <c r="A5190" s="6">
        <v>5189</v>
      </c>
      <c r="B5190" s="6">
        <v>38</v>
      </c>
      <c r="C5190" s="6" t="s">
        <v>4332</v>
      </c>
      <c r="D5190" s="6">
        <v>405</v>
      </c>
      <c r="E5190" s="6" t="s">
        <v>4719</v>
      </c>
      <c r="F5190" s="6">
        <v>16390</v>
      </c>
      <c r="G5190" s="6" t="s">
        <v>3792</v>
      </c>
      <c r="H5190" s="6">
        <v>2</v>
      </c>
      <c r="I5190" s="6" t="s">
        <v>297</v>
      </c>
      <c r="J5190" s="6">
        <v>3</v>
      </c>
      <c r="K5190" s="6" t="s">
        <v>4334</v>
      </c>
      <c r="L5190" s="8">
        <v>6</v>
      </c>
      <c r="M5190" s="6" t="s">
        <v>297</v>
      </c>
      <c r="N5190" s="6" t="s">
        <v>4335</v>
      </c>
      <c r="R5190" s="6" t="str">
        <f t="shared" si="81"/>
        <v>38405Xã Đông Hòa23</v>
      </c>
    </row>
    <row r="5191" spans="1:18">
      <c r="A5191" s="6">
        <v>5190</v>
      </c>
      <c r="B5191" s="6">
        <v>38</v>
      </c>
      <c r="C5191" s="6" t="s">
        <v>4332</v>
      </c>
      <c r="D5191" s="6">
        <v>405</v>
      </c>
      <c r="E5191" s="6" t="s">
        <v>4719</v>
      </c>
      <c r="F5191" s="6">
        <v>16393</v>
      </c>
      <c r="G5191" s="6" t="s">
        <v>621</v>
      </c>
      <c r="H5191" s="6">
        <v>2</v>
      </c>
      <c r="I5191" s="6" t="s">
        <v>297</v>
      </c>
      <c r="J5191" s="6">
        <v>3</v>
      </c>
      <c r="K5191" s="6" t="s">
        <v>4334</v>
      </c>
      <c r="L5191" s="8">
        <v>6</v>
      </c>
      <c r="M5191" s="6" t="s">
        <v>297</v>
      </c>
      <c r="N5191" s="6" t="s">
        <v>4335</v>
      </c>
      <c r="R5191" s="6" t="str">
        <f t="shared" si="81"/>
        <v>38405Xã Đông Yên23</v>
      </c>
    </row>
    <row r="5192" spans="1:18">
      <c r="A5192" s="6">
        <v>5191</v>
      </c>
      <c r="B5192" s="6">
        <v>38</v>
      </c>
      <c r="C5192" s="6" t="s">
        <v>4332</v>
      </c>
      <c r="D5192" s="6">
        <v>405</v>
      </c>
      <c r="E5192" s="6" t="s">
        <v>4719</v>
      </c>
      <c r="F5192" s="6">
        <v>16399</v>
      </c>
      <c r="G5192" s="6" t="s">
        <v>864</v>
      </c>
      <c r="H5192" s="6">
        <v>2</v>
      </c>
      <c r="I5192" s="6" t="s">
        <v>297</v>
      </c>
      <c r="J5192" s="6">
        <v>3</v>
      </c>
      <c r="K5192" s="6" t="s">
        <v>4334</v>
      </c>
      <c r="L5192" s="8">
        <v>6</v>
      </c>
      <c r="M5192" s="6" t="s">
        <v>297</v>
      </c>
      <c r="N5192" s="6" t="s">
        <v>4335</v>
      </c>
      <c r="R5192" s="6" t="str">
        <f t="shared" si="81"/>
        <v>38405Xã Đông Minh23</v>
      </c>
    </row>
    <row r="5193" spans="1:18">
      <c r="A5193" s="6">
        <v>5192</v>
      </c>
      <c r="B5193" s="6">
        <v>38</v>
      </c>
      <c r="C5193" s="6" t="s">
        <v>4332</v>
      </c>
      <c r="D5193" s="6">
        <v>405</v>
      </c>
      <c r="E5193" s="6" t="s">
        <v>4719</v>
      </c>
      <c r="F5193" s="6">
        <v>16402</v>
      </c>
      <c r="G5193" s="6" t="s">
        <v>4721</v>
      </c>
      <c r="H5193" s="6">
        <v>2</v>
      </c>
      <c r="I5193" s="6" t="s">
        <v>297</v>
      </c>
      <c r="J5193" s="6">
        <v>3</v>
      </c>
      <c r="K5193" s="6" t="s">
        <v>4334</v>
      </c>
      <c r="L5193" s="8">
        <v>6</v>
      </c>
      <c r="M5193" s="6" t="s">
        <v>297</v>
      </c>
      <c r="N5193" s="6" t="s">
        <v>4335</v>
      </c>
      <c r="R5193" s="6" t="str">
        <f t="shared" si="81"/>
        <v>38405Xã Đông Thanh23</v>
      </c>
    </row>
    <row r="5194" spans="1:18">
      <c r="A5194" s="6">
        <v>5193</v>
      </c>
      <c r="B5194" s="6">
        <v>38</v>
      </c>
      <c r="C5194" s="6" t="s">
        <v>4332</v>
      </c>
      <c r="D5194" s="6">
        <v>405</v>
      </c>
      <c r="E5194" s="6" t="s">
        <v>4719</v>
      </c>
      <c r="F5194" s="6">
        <v>16405</v>
      </c>
      <c r="G5194" s="6" t="s">
        <v>3263</v>
      </c>
      <c r="H5194" s="6">
        <v>2</v>
      </c>
      <c r="I5194" s="6" t="s">
        <v>297</v>
      </c>
      <c r="J5194" s="6">
        <v>3</v>
      </c>
      <c r="K5194" s="6" t="s">
        <v>4334</v>
      </c>
      <c r="L5194" s="8">
        <v>6</v>
      </c>
      <c r="M5194" s="6" t="s">
        <v>297</v>
      </c>
      <c r="N5194" s="6" t="s">
        <v>4335</v>
      </c>
      <c r="R5194" s="6" t="str">
        <f t="shared" si="81"/>
        <v>38405Xã Đông Tiến23</v>
      </c>
    </row>
    <row r="5195" spans="1:18">
      <c r="A5195" s="6">
        <v>5194</v>
      </c>
      <c r="B5195" s="6">
        <v>38</v>
      </c>
      <c r="C5195" s="6" t="s">
        <v>4332</v>
      </c>
      <c r="D5195" s="6">
        <v>405</v>
      </c>
      <c r="E5195" s="6" t="s">
        <v>4719</v>
      </c>
      <c r="F5195" s="6">
        <v>16408</v>
      </c>
      <c r="G5195" s="6" t="s">
        <v>4722</v>
      </c>
      <c r="H5195" s="6">
        <v>2</v>
      </c>
      <c r="I5195" s="6" t="s">
        <v>297</v>
      </c>
      <c r="J5195" s="6">
        <v>3</v>
      </c>
      <c r="K5195" s="6" t="s">
        <v>4334</v>
      </c>
      <c r="L5195" s="8">
        <v>6</v>
      </c>
      <c r="M5195" s="6" t="s">
        <v>297</v>
      </c>
      <c r="N5195" s="6" t="s">
        <v>4335</v>
      </c>
      <c r="R5195" s="6" t="str">
        <f t="shared" si="81"/>
        <v>38405Xã Đông Khê23</v>
      </c>
    </row>
    <row r="5196" spans="1:18">
      <c r="A5196" s="6">
        <v>5195</v>
      </c>
      <c r="B5196" s="6">
        <v>38</v>
      </c>
      <c r="C5196" s="6" t="s">
        <v>4332</v>
      </c>
      <c r="D5196" s="6">
        <v>405</v>
      </c>
      <c r="E5196" s="6" t="s">
        <v>4719</v>
      </c>
      <c r="F5196" s="6">
        <v>16414</v>
      </c>
      <c r="G5196" s="6" t="s">
        <v>4723</v>
      </c>
      <c r="H5196" s="6">
        <v>2</v>
      </c>
      <c r="I5196" s="6" t="s">
        <v>297</v>
      </c>
      <c r="J5196" s="6">
        <v>3</v>
      </c>
      <c r="K5196" s="6" t="s">
        <v>4334</v>
      </c>
      <c r="L5196" s="8">
        <v>6</v>
      </c>
      <c r="M5196" s="6" t="s">
        <v>297</v>
      </c>
      <c r="N5196" s="6" t="s">
        <v>4335</v>
      </c>
      <c r="R5196" s="6" t="str">
        <f t="shared" si="81"/>
        <v>38405Xã Đông Thịnh23</v>
      </c>
    </row>
    <row r="5197" spans="1:18">
      <c r="A5197" s="6">
        <v>5196</v>
      </c>
      <c r="B5197" s="6">
        <v>38</v>
      </c>
      <c r="C5197" s="6" t="s">
        <v>4332</v>
      </c>
      <c r="D5197" s="6">
        <v>405</v>
      </c>
      <c r="E5197" s="6" t="s">
        <v>4719</v>
      </c>
      <c r="F5197" s="6">
        <v>16417</v>
      </c>
      <c r="G5197" s="6" t="s">
        <v>4724</v>
      </c>
      <c r="H5197" s="6">
        <v>2</v>
      </c>
      <c r="I5197" s="6" t="s">
        <v>297</v>
      </c>
      <c r="J5197" s="6">
        <v>3</v>
      </c>
      <c r="K5197" s="6" t="s">
        <v>4334</v>
      </c>
      <c r="L5197" s="8">
        <v>6</v>
      </c>
      <c r="M5197" s="6" t="s">
        <v>297</v>
      </c>
      <c r="N5197" s="6" t="s">
        <v>4335</v>
      </c>
      <c r="R5197" s="6" t="str">
        <f t="shared" si="81"/>
        <v>38405Xã Đông Văn23</v>
      </c>
    </row>
    <row r="5198" spans="1:18">
      <c r="A5198" s="6">
        <v>5197</v>
      </c>
      <c r="B5198" s="6">
        <v>38</v>
      </c>
      <c r="C5198" s="6" t="s">
        <v>4332</v>
      </c>
      <c r="D5198" s="6">
        <v>405</v>
      </c>
      <c r="E5198" s="6" t="s">
        <v>4719</v>
      </c>
      <c r="F5198" s="6">
        <v>16420</v>
      </c>
      <c r="G5198" s="6" t="s">
        <v>2821</v>
      </c>
      <c r="H5198" s="6">
        <v>2</v>
      </c>
      <c r="I5198" s="6" t="s">
        <v>297</v>
      </c>
      <c r="J5198" s="6">
        <v>3</v>
      </c>
      <c r="K5198" s="6" t="s">
        <v>4334</v>
      </c>
      <c r="L5198" s="8">
        <v>6</v>
      </c>
      <c r="M5198" s="6" t="s">
        <v>297</v>
      </c>
      <c r="N5198" s="6" t="s">
        <v>4335</v>
      </c>
      <c r="R5198" s="6" t="str">
        <f t="shared" si="81"/>
        <v>38405Xã Đông Phú23</v>
      </c>
    </row>
    <row r="5199" spans="1:18">
      <c r="A5199" s="6">
        <v>5198</v>
      </c>
      <c r="B5199" s="6">
        <v>38</v>
      </c>
      <c r="C5199" s="6" t="s">
        <v>4332</v>
      </c>
      <c r="D5199" s="6">
        <v>405</v>
      </c>
      <c r="E5199" s="6" t="s">
        <v>4719</v>
      </c>
      <c r="F5199" s="6">
        <v>16423</v>
      </c>
      <c r="G5199" s="6" t="s">
        <v>4725</v>
      </c>
      <c r="H5199" s="6">
        <v>2</v>
      </c>
      <c r="I5199" s="6" t="s">
        <v>297</v>
      </c>
      <c r="J5199" s="6">
        <v>3</v>
      </c>
      <c r="K5199" s="6" t="s">
        <v>4334</v>
      </c>
      <c r="L5199" s="8">
        <v>6</v>
      </c>
      <c r="M5199" s="6" t="s">
        <v>297</v>
      </c>
      <c r="N5199" s="6" t="s">
        <v>4335</v>
      </c>
      <c r="R5199" s="6" t="str">
        <f t="shared" si="81"/>
        <v>38405Xã Đông Nam23</v>
      </c>
    </row>
    <row r="5200" spans="1:18">
      <c r="A5200" s="6">
        <v>5199</v>
      </c>
      <c r="B5200" s="6">
        <v>38</v>
      </c>
      <c r="C5200" s="6" t="s">
        <v>4332</v>
      </c>
      <c r="D5200" s="6">
        <v>405</v>
      </c>
      <c r="E5200" s="6" t="s">
        <v>4719</v>
      </c>
      <c r="F5200" s="6">
        <v>16426</v>
      </c>
      <c r="G5200" s="6" t="s">
        <v>533</v>
      </c>
      <c r="H5200" s="6">
        <v>2</v>
      </c>
      <c r="I5200" s="6" t="s">
        <v>297</v>
      </c>
      <c r="J5200" s="6">
        <v>3</v>
      </c>
      <c r="K5200" s="6" t="s">
        <v>4334</v>
      </c>
      <c r="L5200" s="8">
        <v>6</v>
      </c>
      <c r="M5200" s="6" t="s">
        <v>297</v>
      </c>
      <c r="N5200" s="6" t="s">
        <v>4335</v>
      </c>
      <c r="R5200" s="6" t="str">
        <f t="shared" si="81"/>
        <v>38405Xã Đông Quang23</v>
      </c>
    </row>
    <row r="5201" spans="1:18">
      <c r="A5201" s="6">
        <v>5200</v>
      </c>
      <c r="B5201" s="6">
        <v>38</v>
      </c>
      <c r="C5201" s="6" t="s">
        <v>4332</v>
      </c>
      <c r="D5201" s="6">
        <v>406</v>
      </c>
      <c r="E5201" s="6" t="s">
        <v>4726</v>
      </c>
      <c r="F5201" s="6">
        <v>16438</v>
      </c>
      <c r="G5201" s="6" t="s">
        <v>4727</v>
      </c>
      <c r="H5201" s="6">
        <v>1</v>
      </c>
      <c r="I5201" s="6" t="s">
        <v>251</v>
      </c>
      <c r="J5201" s="6">
        <v>3</v>
      </c>
      <c r="K5201" s="6" t="s">
        <v>4334</v>
      </c>
      <c r="L5201" s="8">
        <v>5</v>
      </c>
      <c r="M5201" s="6" t="s">
        <v>251</v>
      </c>
      <c r="N5201" s="6" t="s">
        <v>4335</v>
      </c>
      <c r="R5201" s="6" t="str">
        <f t="shared" si="81"/>
        <v>38406Thị trấn Tân Phong13</v>
      </c>
    </row>
    <row r="5202" spans="1:18">
      <c r="A5202" s="6">
        <v>5201</v>
      </c>
      <c r="B5202" s="6">
        <v>38</v>
      </c>
      <c r="C5202" s="6" t="s">
        <v>4332</v>
      </c>
      <c r="D5202" s="6">
        <v>406</v>
      </c>
      <c r="E5202" s="6" t="s">
        <v>4726</v>
      </c>
      <c r="F5202" s="6">
        <v>16447</v>
      </c>
      <c r="G5202" s="6" t="s">
        <v>4728</v>
      </c>
      <c r="H5202" s="6">
        <v>2</v>
      </c>
      <c r="I5202" s="6" t="s">
        <v>297</v>
      </c>
      <c r="J5202" s="6">
        <v>3</v>
      </c>
      <c r="K5202" s="6" t="s">
        <v>4334</v>
      </c>
      <c r="L5202" s="8">
        <v>6</v>
      </c>
      <c r="M5202" s="6" t="s">
        <v>297</v>
      </c>
      <c r="N5202" s="6" t="s">
        <v>4335</v>
      </c>
      <c r="R5202" s="6" t="str">
        <f t="shared" si="81"/>
        <v>38406Xã Quảng Trạch23</v>
      </c>
    </row>
    <row r="5203" spans="1:18">
      <c r="A5203" s="6">
        <v>5202</v>
      </c>
      <c r="B5203" s="6">
        <v>38</v>
      </c>
      <c r="C5203" s="6" t="s">
        <v>4332</v>
      </c>
      <c r="D5203" s="6">
        <v>406</v>
      </c>
      <c r="E5203" s="6" t="s">
        <v>4726</v>
      </c>
      <c r="F5203" s="6">
        <v>16453</v>
      </c>
      <c r="G5203" s="6" t="s">
        <v>2693</v>
      </c>
      <c r="H5203" s="6">
        <v>2</v>
      </c>
      <c r="I5203" s="6" t="s">
        <v>297</v>
      </c>
      <c r="J5203" s="6">
        <v>3</v>
      </c>
      <c r="K5203" s="6" t="s">
        <v>4334</v>
      </c>
      <c r="L5203" s="8">
        <v>6</v>
      </c>
      <c r="M5203" s="6" t="s">
        <v>297</v>
      </c>
      <c r="N5203" s="6" t="s">
        <v>4335</v>
      </c>
      <c r="R5203" s="6" t="str">
        <f t="shared" si="81"/>
        <v>38406Xã Quảng Đức23</v>
      </c>
    </row>
    <row r="5204" spans="1:18">
      <c r="A5204" s="6">
        <v>5203</v>
      </c>
      <c r="B5204" s="6">
        <v>38</v>
      </c>
      <c r="C5204" s="6" t="s">
        <v>4332</v>
      </c>
      <c r="D5204" s="6">
        <v>406</v>
      </c>
      <c r="E5204" s="6" t="s">
        <v>4726</v>
      </c>
      <c r="F5204" s="6">
        <v>16456</v>
      </c>
      <c r="G5204" s="6" t="s">
        <v>4729</v>
      </c>
      <c r="H5204" s="6">
        <v>2</v>
      </c>
      <c r="I5204" s="6" t="s">
        <v>297</v>
      </c>
      <c r="J5204" s="6">
        <v>3</v>
      </c>
      <c r="K5204" s="6" t="s">
        <v>4334</v>
      </c>
      <c r="L5204" s="8">
        <v>6</v>
      </c>
      <c r="M5204" s="6" t="s">
        <v>297</v>
      </c>
      <c r="N5204" s="6" t="s">
        <v>4335</v>
      </c>
      <c r="R5204" s="6" t="str">
        <f t="shared" si="81"/>
        <v>38406Xã Quảng Định23</v>
      </c>
    </row>
    <row r="5205" spans="1:18">
      <c r="A5205" s="6">
        <v>5204</v>
      </c>
      <c r="B5205" s="6">
        <v>38</v>
      </c>
      <c r="C5205" s="6" t="s">
        <v>4332</v>
      </c>
      <c r="D5205" s="6">
        <v>406</v>
      </c>
      <c r="E5205" s="6" t="s">
        <v>4726</v>
      </c>
      <c r="F5205" s="6">
        <v>16462</v>
      </c>
      <c r="G5205" s="6" t="s">
        <v>4730</v>
      </c>
      <c r="H5205" s="6">
        <v>2</v>
      </c>
      <c r="I5205" s="6" t="s">
        <v>297</v>
      </c>
      <c r="J5205" s="6">
        <v>3</v>
      </c>
      <c r="K5205" s="6" t="s">
        <v>4334</v>
      </c>
      <c r="L5205" s="8">
        <v>6</v>
      </c>
      <c r="M5205" s="6" t="s">
        <v>297</v>
      </c>
      <c r="N5205" s="6" t="s">
        <v>4335</v>
      </c>
      <c r="R5205" s="6" t="str">
        <f t="shared" si="81"/>
        <v>38406Xã Quảng Nhân23</v>
      </c>
    </row>
    <row r="5206" spans="1:18">
      <c r="A5206" s="6">
        <v>5205</v>
      </c>
      <c r="B5206" s="6">
        <v>38</v>
      </c>
      <c r="C5206" s="6" t="s">
        <v>4332</v>
      </c>
      <c r="D5206" s="6">
        <v>406</v>
      </c>
      <c r="E5206" s="6" t="s">
        <v>4726</v>
      </c>
      <c r="F5206" s="6">
        <v>16465</v>
      </c>
      <c r="G5206" s="6" t="s">
        <v>4731</v>
      </c>
      <c r="H5206" s="6">
        <v>2</v>
      </c>
      <c r="I5206" s="6" t="s">
        <v>297</v>
      </c>
      <c r="J5206" s="6">
        <v>3</v>
      </c>
      <c r="K5206" s="6" t="s">
        <v>4334</v>
      </c>
      <c r="L5206" s="8">
        <v>6</v>
      </c>
      <c r="M5206" s="6" t="s">
        <v>297</v>
      </c>
      <c r="N5206" s="6" t="s">
        <v>4335</v>
      </c>
      <c r="R5206" s="6" t="str">
        <f t="shared" si="81"/>
        <v>38406Xã Quảng Ninh23</v>
      </c>
    </row>
    <row r="5207" spans="1:18">
      <c r="A5207" s="6">
        <v>5206</v>
      </c>
      <c r="B5207" s="6">
        <v>38</v>
      </c>
      <c r="C5207" s="6" t="s">
        <v>4332</v>
      </c>
      <c r="D5207" s="6">
        <v>406</v>
      </c>
      <c r="E5207" s="6" t="s">
        <v>4726</v>
      </c>
      <c r="F5207" s="6">
        <v>16468</v>
      </c>
      <c r="G5207" s="6" t="s">
        <v>4732</v>
      </c>
      <c r="H5207" s="6">
        <v>2</v>
      </c>
      <c r="I5207" s="6" t="s">
        <v>297</v>
      </c>
      <c r="J5207" s="6">
        <v>3</v>
      </c>
      <c r="K5207" s="6" t="s">
        <v>4334</v>
      </c>
      <c r="L5207" s="8">
        <v>6</v>
      </c>
      <c r="M5207" s="6" t="s">
        <v>297</v>
      </c>
      <c r="N5207" s="6" t="s">
        <v>4335</v>
      </c>
      <c r="R5207" s="6" t="str">
        <f t="shared" si="81"/>
        <v>38406Xã Quảng Bình23</v>
      </c>
    </row>
    <row r="5208" spans="1:18">
      <c r="A5208" s="6">
        <v>5207</v>
      </c>
      <c r="B5208" s="6">
        <v>38</v>
      </c>
      <c r="C5208" s="6" t="s">
        <v>4332</v>
      </c>
      <c r="D5208" s="6">
        <v>406</v>
      </c>
      <c r="E5208" s="6" t="s">
        <v>4726</v>
      </c>
      <c r="F5208" s="6">
        <v>16471</v>
      </c>
      <c r="G5208" s="6" t="s">
        <v>4733</v>
      </c>
      <c r="H5208" s="6">
        <v>2</v>
      </c>
      <c r="I5208" s="6" t="s">
        <v>297</v>
      </c>
      <c r="J5208" s="6">
        <v>3</v>
      </c>
      <c r="K5208" s="6" t="s">
        <v>4334</v>
      </c>
      <c r="L5208" s="8">
        <v>6</v>
      </c>
      <c r="M5208" s="6" t="s">
        <v>297</v>
      </c>
      <c r="N5208" s="6" t="s">
        <v>4335</v>
      </c>
      <c r="R5208" s="6" t="str">
        <f t="shared" si="81"/>
        <v>38406Xã Quảng Hợp23</v>
      </c>
    </row>
    <row r="5209" spans="1:18">
      <c r="A5209" s="6">
        <v>5208</v>
      </c>
      <c r="B5209" s="6">
        <v>38</v>
      </c>
      <c r="C5209" s="6" t="s">
        <v>4332</v>
      </c>
      <c r="D5209" s="6">
        <v>406</v>
      </c>
      <c r="E5209" s="6" t="s">
        <v>4726</v>
      </c>
      <c r="F5209" s="6">
        <v>16474</v>
      </c>
      <c r="G5209" s="6" t="s">
        <v>4734</v>
      </c>
      <c r="H5209" s="6">
        <v>2</v>
      </c>
      <c r="I5209" s="6" t="s">
        <v>297</v>
      </c>
      <c r="J5209" s="6">
        <v>3</v>
      </c>
      <c r="K5209" s="6" t="s">
        <v>4334</v>
      </c>
      <c r="L5209" s="8">
        <v>6</v>
      </c>
      <c r="M5209" s="6" t="s">
        <v>297</v>
      </c>
      <c r="N5209" s="6" t="s">
        <v>4335</v>
      </c>
      <c r="R5209" s="6" t="str">
        <f t="shared" si="81"/>
        <v>38406Xã Quảng Văn23</v>
      </c>
    </row>
    <row r="5210" spans="1:18">
      <c r="A5210" s="6">
        <v>5209</v>
      </c>
      <c r="B5210" s="6">
        <v>38</v>
      </c>
      <c r="C5210" s="6" t="s">
        <v>4332</v>
      </c>
      <c r="D5210" s="6">
        <v>406</v>
      </c>
      <c r="E5210" s="6" t="s">
        <v>4726</v>
      </c>
      <c r="F5210" s="6">
        <v>16477</v>
      </c>
      <c r="G5210" s="6" t="s">
        <v>2699</v>
      </c>
      <c r="H5210" s="6">
        <v>2</v>
      </c>
      <c r="I5210" s="6" t="s">
        <v>297</v>
      </c>
      <c r="J5210" s="6">
        <v>3</v>
      </c>
      <c r="K5210" s="6" t="s">
        <v>4334</v>
      </c>
      <c r="L5210" s="8">
        <v>6</v>
      </c>
      <c r="M5210" s="6" t="s">
        <v>297</v>
      </c>
      <c r="N5210" s="6" t="s">
        <v>4335</v>
      </c>
      <c r="R5210" s="6" t="str">
        <f t="shared" si="81"/>
        <v>38406Xã Quảng Long23</v>
      </c>
    </row>
    <row r="5211" spans="1:18">
      <c r="A5211" s="6">
        <v>5210</v>
      </c>
      <c r="B5211" s="6">
        <v>38</v>
      </c>
      <c r="C5211" s="6" t="s">
        <v>4332</v>
      </c>
      <c r="D5211" s="6">
        <v>406</v>
      </c>
      <c r="E5211" s="6" t="s">
        <v>4726</v>
      </c>
      <c r="F5211" s="6">
        <v>16480</v>
      </c>
      <c r="G5211" s="6" t="s">
        <v>2994</v>
      </c>
      <c r="H5211" s="6">
        <v>2</v>
      </c>
      <c r="I5211" s="6" t="s">
        <v>297</v>
      </c>
      <c r="J5211" s="6">
        <v>3</v>
      </c>
      <c r="K5211" s="6" t="s">
        <v>4334</v>
      </c>
      <c r="L5211" s="8">
        <v>6</v>
      </c>
      <c r="M5211" s="6" t="s">
        <v>297</v>
      </c>
      <c r="N5211" s="6" t="s">
        <v>4335</v>
      </c>
      <c r="R5211" s="6" t="str">
        <f t="shared" si="81"/>
        <v>38406Xã Quảng Yên23</v>
      </c>
    </row>
    <row r="5212" spans="1:18">
      <c r="A5212" s="6">
        <v>5211</v>
      </c>
      <c r="B5212" s="6">
        <v>38</v>
      </c>
      <c r="C5212" s="6" t="s">
        <v>4332</v>
      </c>
      <c r="D5212" s="6">
        <v>406</v>
      </c>
      <c r="E5212" s="6" t="s">
        <v>4726</v>
      </c>
      <c r="F5212" s="6">
        <v>16483</v>
      </c>
      <c r="G5212" s="6" t="s">
        <v>4735</v>
      </c>
      <c r="H5212" s="6">
        <v>2</v>
      </c>
      <c r="I5212" s="6" t="s">
        <v>297</v>
      </c>
      <c r="J5212" s="6">
        <v>3</v>
      </c>
      <c r="K5212" s="6" t="s">
        <v>4334</v>
      </c>
      <c r="L5212" s="8">
        <v>6</v>
      </c>
      <c r="M5212" s="6" t="s">
        <v>297</v>
      </c>
      <c r="N5212" s="6" t="s">
        <v>4335</v>
      </c>
      <c r="R5212" s="6" t="str">
        <f t="shared" si="81"/>
        <v>38406Xã Quảng Hòa23</v>
      </c>
    </row>
    <row r="5213" spans="1:18">
      <c r="A5213" s="6">
        <v>5212</v>
      </c>
      <c r="B5213" s="6">
        <v>38</v>
      </c>
      <c r="C5213" s="6" t="s">
        <v>4332</v>
      </c>
      <c r="D5213" s="6">
        <v>406</v>
      </c>
      <c r="E5213" s="6" t="s">
        <v>4726</v>
      </c>
      <c r="F5213" s="6">
        <v>16489</v>
      </c>
      <c r="G5213" s="6" t="s">
        <v>1190</v>
      </c>
      <c r="H5213" s="6">
        <v>2</v>
      </c>
      <c r="I5213" s="6" t="s">
        <v>297</v>
      </c>
      <c r="J5213" s="6">
        <v>3</v>
      </c>
      <c r="K5213" s="6" t="s">
        <v>4334</v>
      </c>
      <c r="L5213" s="8">
        <v>6</v>
      </c>
      <c r="M5213" s="6" t="s">
        <v>297</v>
      </c>
      <c r="N5213" s="6" t="s">
        <v>4335</v>
      </c>
      <c r="R5213" s="6" t="str">
        <f t="shared" si="81"/>
        <v>38406Xã Quảng Khê23</v>
      </c>
    </row>
    <row r="5214" spans="1:18">
      <c r="A5214" s="6">
        <v>5213</v>
      </c>
      <c r="B5214" s="6">
        <v>38</v>
      </c>
      <c r="C5214" s="6" t="s">
        <v>4332</v>
      </c>
      <c r="D5214" s="6">
        <v>406</v>
      </c>
      <c r="E5214" s="6" t="s">
        <v>4726</v>
      </c>
      <c r="F5214" s="6">
        <v>16492</v>
      </c>
      <c r="G5214" s="6" t="s">
        <v>4736</v>
      </c>
      <c r="H5214" s="6">
        <v>2</v>
      </c>
      <c r="I5214" s="6" t="s">
        <v>297</v>
      </c>
      <c r="J5214" s="6">
        <v>3</v>
      </c>
      <c r="K5214" s="6" t="s">
        <v>4334</v>
      </c>
      <c r="L5214" s="8">
        <v>6</v>
      </c>
      <c r="M5214" s="6" t="s">
        <v>297</v>
      </c>
      <c r="N5214" s="6" t="s">
        <v>4335</v>
      </c>
      <c r="R5214" s="6" t="str">
        <f t="shared" si="81"/>
        <v>38406Xã Quảng Trung23</v>
      </c>
    </row>
    <row r="5215" spans="1:18">
      <c r="A5215" s="6">
        <v>5214</v>
      </c>
      <c r="B5215" s="6">
        <v>38</v>
      </c>
      <c r="C5215" s="6" t="s">
        <v>4332</v>
      </c>
      <c r="D5215" s="6">
        <v>406</v>
      </c>
      <c r="E5215" s="6" t="s">
        <v>4726</v>
      </c>
      <c r="F5215" s="6">
        <v>16495</v>
      </c>
      <c r="G5215" s="6" t="s">
        <v>2698</v>
      </c>
      <c r="H5215" s="6">
        <v>2</v>
      </c>
      <c r="I5215" s="6" t="s">
        <v>297</v>
      </c>
      <c r="J5215" s="6">
        <v>3</v>
      </c>
      <c r="K5215" s="6" t="s">
        <v>4334</v>
      </c>
      <c r="L5215" s="8">
        <v>6</v>
      </c>
      <c r="M5215" s="6" t="s">
        <v>297</v>
      </c>
      <c r="N5215" s="6" t="s">
        <v>4335</v>
      </c>
      <c r="R5215" s="6" t="str">
        <f t="shared" si="81"/>
        <v>38406Xã Quảng Chính23</v>
      </c>
    </row>
    <row r="5216" spans="1:18">
      <c r="A5216" s="6">
        <v>5215</v>
      </c>
      <c r="B5216" s="6">
        <v>38</v>
      </c>
      <c r="C5216" s="6" t="s">
        <v>4332</v>
      </c>
      <c r="D5216" s="6">
        <v>406</v>
      </c>
      <c r="E5216" s="6" t="s">
        <v>4726</v>
      </c>
      <c r="F5216" s="6">
        <v>16498</v>
      </c>
      <c r="G5216" s="6" t="s">
        <v>4737</v>
      </c>
      <c r="H5216" s="6">
        <v>2</v>
      </c>
      <c r="I5216" s="6" t="s">
        <v>297</v>
      </c>
      <c r="J5216" s="6">
        <v>3</v>
      </c>
      <c r="K5216" s="6" t="s">
        <v>4334</v>
      </c>
      <c r="L5216" s="8">
        <v>6</v>
      </c>
      <c r="M5216" s="6" t="s">
        <v>297</v>
      </c>
      <c r="N5216" s="6" t="s">
        <v>4335</v>
      </c>
      <c r="R5216" s="6" t="str">
        <f t="shared" si="81"/>
        <v>38406Xã Quảng Ngọc23</v>
      </c>
    </row>
    <row r="5217" spans="1:18">
      <c r="A5217" s="6">
        <v>5216</v>
      </c>
      <c r="B5217" s="6">
        <v>38</v>
      </c>
      <c r="C5217" s="6" t="s">
        <v>4332</v>
      </c>
      <c r="D5217" s="6">
        <v>406</v>
      </c>
      <c r="E5217" s="6" t="s">
        <v>4726</v>
      </c>
      <c r="F5217" s="6">
        <v>16501</v>
      </c>
      <c r="G5217" s="6" t="s">
        <v>4738</v>
      </c>
      <c r="H5217" s="6">
        <v>2</v>
      </c>
      <c r="I5217" s="6" t="s">
        <v>297</v>
      </c>
      <c r="J5217" s="6">
        <v>3</v>
      </c>
      <c r="K5217" s="6" t="s">
        <v>4334</v>
      </c>
      <c r="L5217" s="8">
        <v>6</v>
      </c>
      <c r="M5217" s="6" t="s">
        <v>297</v>
      </c>
      <c r="N5217" s="6" t="s">
        <v>4335</v>
      </c>
      <c r="R5217" s="6" t="str">
        <f t="shared" si="81"/>
        <v>38406Xã Quảng Trường23</v>
      </c>
    </row>
    <row r="5218" spans="1:18">
      <c r="A5218" s="6">
        <v>5217</v>
      </c>
      <c r="B5218" s="6">
        <v>38</v>
      </c>
      <c r="C5218" s="6" t="s">
        <v>4332</v>
      </c>
      <c r="D5218" s="6">
        <v>406</v>
      </c>
      <c r="E5218" s="6" t="s">
        <v>4726</v>
      </c>
      <c r="F5218" s="6">
        <v>16510</v>
      </c>
      <c r="G5218" s="6" t="s">
        <v>4739</v>
      </c>
      <c r="H5218" s="6">
        <v>2</v>
      </c>
      <c r="I5218" s="6" t="s">
        <v>297</v>
      </c>
      <c r="J5218" s="6">
        <v>3</v>
      </c>
      <c r="K5218" s="6" t="s">
        <v>4334</v>
      </c>
      <c r="L5218" s="8">
        <v>6</v>
      </c>
      <c r="M5218" s="6" t="s">
        <v>297</v>
      </c>
      <c r="N5218" s="6" t="s">
        <v>4335</v>
      </c>
      <c r="R5218" s="6" t="str">
        <f t="shared" si="81"/>
        <v>38406Xã Quảng Phúc23</v>
      </c>
    </row>
    <row r="5219" spans="1:18">
      <c r="A5219" s="6">
        <v>5218</v>
      </c>
      <c r="B5219" s="6">
        <v>38</v>
      </c>
      <c r="C5219" s="6" t="s">
        <v>4332</v>
      </c>
      <c r="D5219" s="6">
        <v>406</v>
      </c>
      <c r="E5219" s="6" t="s">
        <v>4726</v>
      </c>
      <c r="F5219" s="6">
        <v>16519</v>
      </c>
      <c r="G5219" s="6" t="s">
        <v>4740</v>
      </c>
      <c r="H5219" s="6">
        <v>2</v>
      </c>
      <c r="I5219" s="6" t="s">
        <v>297</v>
      </c>
      <c r="J5219" s="6">
        <v>3</v>
      </c>
      <c r="K5219" s="6" t="s">
        <v>4334</v>
      </c>
      <c r="L5219" s="8">
        <v>6</v>
      </c>
      <c r="M5219" s="6" t="s">
        <v>297</v>
      </c>
      <c r="N5219" s="6" t="s">
        <v>4335</v>
      </c>
      <c r="R5219" s="6" t="str">
        <f t="shared" si="81"/>
        <v>38406Xã Quảng Giao23</v>
      </c>
    </row>
    <row r="5220" spans="1:18">
      <c r="A5220" s="6">
        <v>5219</v>
      </c>
      <c r="B5220" s="6">
        <v>38</v>
      </c>
      <c r="C5220" s="6" t="s">
        <v>4332</v>
      </c>
      <c r="D5220" s="6">
        <v>406</v>
      </c>
      <c r="E5220" s="6" t="s">
        <v>4726</v>
      </c>
      <c r="F5220" s="6">
        <v>16540</v>
      </c>
      <c r="G5220" s="6" t="s">
        <v>4741</v>
      </c>
      <c r="H5220" s="6">
        <v>2</v>
      </c>
      <c r="I5220" s="6" t="s">
        <v>297</v>
      </c>
      <c r="J5220" s="6">
        <v>3</v>
      </c>
      <c r="K5220" s="6" t="s">
        <v>4334</v>
      </c>
      <c r="L5220" s="8">
        <v>6</v>
      </c>
      <c r="M5220" s="6" t="s">
        <v>297</v>
      </c>
      <c r="N5220" s="6" t="s">
        <v>4335</v>
      </c>
      <c r="R5220" s="6" t="str">
        <f t="shared" si="81"/>
        <v>38406Xã Quảng Hải23</v>
      </c>
    </row>
    <row r="5221" spans="1:18">
      <c r="A5221" s="6">
        <v>5220</v>
      </c>
      <c r="B5221" s="6">
        <v>38</v>
      </c>
      <c r="C5221" s="6" t="s">
        <v>4332</v>
      </c>
      <c r="D5221" s="6">
        <v>406</v>
      </c>
      <c r="E5221" s="6" t="s">
        <v>4726</v>
      </c>
      <c r="F5221" s="6">
        <v>16543</v>
      </c>
      <c r="G5221" s="6" t="s">
        <v>4742</v>
      </c>
      <c r="H5221" s="6">
        <v>2</v>
      </c>
      <c r="I5221" s="6" t="s">
        <v>297</v>
      </c>
      <c r="J5221" s="6">
        <v>3</v>
      </c>
      <c r="K5221" s="6" t="s">
        <v>4334</v>
      </c>
      <c r="L5221" s="8">
        <v>6</v>
      </c>
      <c r="M5221" s="6" t="s">
        <v>297</v>
      </c>
      <c r="N5221" s="6" t="s">
        <v>4335</v>
      </c>
      <c r="R5221" s="6" t="str">
        <f t="shared" si="81"/>
        <v>38406Xã Quảng Lưu23</v>
      </c>
    </row>
    <row r="5222" spans="1:18">
      <c r="A5222" s="6">
        <v>5221</v>
      </c>
      <c r="B5222" s="6">
        <v>38</v>
      </c>
      <c r="C5222" s="6" t="s">
        <v>4332</v>
      </c>
      <c r="D5222" s="6">
        <v>406</v>
      </c>
      <c r="E5222" s="6" t="s">
        <v>4726</v>
      </c>
      <c r="F5222" s="6">
        <v>16546</v>
      </c>
      <c r="G5222" s="6" t="s">
        <v>4743</v>
      </c>
      <c r="H5222" s="6">
        <v>2</v>
      </c>
      <c r="I5222" s="6" t="s">
        <v>297</v>
      </c>
      <c r="J5222" s="6">
        <v>3</v>
      </c>
      <c r="K5222" s="6" t="s">
        <v>4334</v>
      </c>
      <c r="L5222" s="8">
        <v>6</v>
      </c>
      <c r="M5222" s="6" t="s">
        <v>297</v>
      </c>
      <c r="N5222" s="6" t="s">
        <v>4335</v>
      </c>
      <c r="R5222" s="6" t="str">
        <f t="shared" si="81"/>
        <v>38406Xã Quảng Lộc23</v>
      </c>
    </row>
    <row r="5223" spans="1:18">
      <c r="A5223" s="6">
        <v>5222</v>
      </c>
      <c r="B5223" s="6">
        <v>38</v>
      </c>
      <c r="C5223" s="6" t="s">
        <v>4332</v>
      </c>
      <c r="D5223" s="6">
        <v>406</v>
      </c>
      <c r="E5223" s="6" t="s">
        <v>4726</v>
      </c>
      <c r="F5223" s="6">
        <v>16549</v>
      </c>
      <c r="G5223" s="6" t="s">
        <v>4744</v>
      </c>
      <c r="H5223" s="6">
        <v>2</v>
      </c>
      <c r="I5223" s="6" t="s">
        <v>297</v>
      </c>
      <c r="J5223" s="6">
        <v>3</v>
      </c>
      <c r="K5223" s="6" t="s">
        <v>4334</v>
      </c>
      <c r="L5223" s="8">
        <v>6</v>
      </c>
      <c r="M5223" s="6" t="s">
        <v>297</v>
      </c>
      <c r="N5223" s="6" t="s">
        <v>4335</v>
      </c>
      <c r="R5223" s="6" t="str">
        <f t="shared" si="81"/>
        <v>38406Xã Tiên Trang23</v>
      </c>
    </row>
    <row r="5224" spans="1:18">
      <c r="A5224" s="6">
        <v>5223</v>
      </c>
      <c r="B5224" s="6">
        <v>38</v>
      </c>
      <c r="C5224" s="6" t="s">
        <v>4332</v>
      </c>
      <c r="D5224" s="6">
        <v>406</v>
      </c>
      <c r="E5224" s="6" t="s">
        <v>4726</v>
      </c>
      <c r="F5224" s="6">
        <v>16552</v>
      </c>
      <c r="G5224" s="6" t="s">
        <v>4745</v>
      </c>
      <c r="H5224" s="6">
        <v>2</v>
      </c>
      <c r="I5224" s="6" t="s">
        <v>297</v>
      </c>
      <c r="J5224" s="6">
        <v>3</v>
      </c>
      <c r="K5224" s="6" t="s">
        <v>4334</v>
      </c>
      <c r="L5224" s="8">
        <v>6</v>
      </c>
      <c r="M5224" s="6" t="s">
        <v>297</v>
      </c>
      <c r="N5224" s="6" t="s">
        <v>4335</v>
      </c>
      <c r="R5224" s="6" t="str">
        <f t="shared" si="81"/>
        <v>38406Xã Quảng Nham23</v>
      </c>
    </row>
    <row r="5225" spans="1:18">
      <c r="A5225" s="6">
        <v>5224</v>
      </c>
      <c r="B5225" s="6">
        <v>38</v>
      </c>
      <c r="C5225" s="6" t="s">
        <v>4332</v>
      </c>
      <c r="D5225" s="6">
        <v>406</v>
      </c>
      <c r="E5225" s="6" t="s">
        <v>4726</v>
      </c>
      <c r="F5225" s="6">
        <v>16555</v>
      </c>
      <c r="G5225" s="6" t="s">
        <v>4746</v>
      </c>
      <c r="H5225" s="6">
        <v>2</v>
      </c>
      <c r="I5225" s="6" t="s">
        <v>297</v>
      </c>
      <c r="J5225" s="6">
        <v>3</v>
      </c>
      <c r="K5225" s="6" t="s">
        <v>4334</v>
      </c>
      <c r="L5225" s="8">
        <v>6</v>
      </c>
      <c r="M5225" s="6" t="s">
        <v>297</v>
      </c>
      <c r="N5225" s="6" t="s">
        <v>4335</v>
      </c>
      <c r="R5225" s="6" t="str">
        <f t="shared" si="81"/>
        <v>38406Xã Quảng Thạch23</v>
      </c>
    </row>
    <row r="5226" spans="1:18">
      <c r="A5226" s="6">
        <v>5225</v>
      </c>
      <c r="B5226" s="6">
        <v>38</v>
      </c>
      <c r="C5226" s="6" t="s">
        <v>4332</v>
      </c>
      <c r="D5226" s="6">
        <v>406</v>
      </c>
      <c r="E5226" s="6" t="s">
        <v>4726</v>
      </c>
      <c r="F5226" s="6">
        <v>16558</v>
      </c>
      <c r="G5226" s="6" t="s">
        <v>4747</v>
      </c>
      <c r="H5226" s="6">
        <v>2</v>
      </c>
      <c r="I5226" s="6" t="s">
        <v>297</v>
      </c>
      <c r="J5226" s="6">
        <v>3</v>
      </c>
      <c r="K5226" s="6" t="s">
        <v>4334</v>
      </c>
      <c r="L5226" s="8">
        <v>6</v>
      </c>
      <c r="M5226" s="6" t="s">
        <v>297</v>
      </c>
      <c r="N5226" s="6" t="s">
        <v>4335</v>
      </c>
      <c r="R5226" s="6" t="str">
        <f t="shared" si="81"/>
        <v>38406Xã Quảng Thái23</v>
      </c>
    </row>
    <row r="5227" spans="1:18">
      <c r="A5227" s="6">
        <v>5226</v>
      </c>
      <c r="B5227" s="6">
        <v>38</v>
      </c>
      <c r="C5227" s="6" t="s">
        <v>4332</v>
      </c>
      <c r="D5227" s="6">
        <v>407</v>
      </c>
      <c r="E5227" s="6" t="s">
        <v>4748</v>
      </c>
      <c r="F5227" s="6">
        <v>16561</v>
      </c>
      <c r="G5227" s="6" t="s">
        <v>4749</v>
      </c>
      <c r="H5227" s="6">
        <v>1</v>
      </c>
      <c r="I5227" s="6" t="s">
        <v>251</v>
      </c>
      <c r="J5227" s="6">
        <v>3</v>
      </c>
      <c r="K5227" s="6" t="s">
        <v>4334</v>
      </c>
      <c r="L5227" s="8">
        <v>5</v>
      </c>
      <c r="M5227" s="6" t="s">
        <v>251</v>
      </c>
      <c r="N5227" s="6" t="s">
        <v>4335</v>
      </c>
      <c r="R5227" s="6" t="str">
        <f t="shared" si="81"/>
        <v>38407Phường Hải Hòa13</v>
      </c>
    </row>
    <row r="5228" spans="1:18">
      <c r="A5228" s="6">
        <v>5227</v>
      </c>
      <c r="B5228" s="6">
        <v>38</v>
      </c>
      <c r="C5228" s="6" t="s">
        <v>4332</v>
      </c>
      <c r="D5228" s="6">
        <v>407</v>
      </c>
      <c r="E5228" s="6" t="s">
        <v>4748</v>
      </c>
      <c r="F5228" s="6">
        <v>16564</v>
      </c>
      <c r="G5228" s="6" t="s">
        <v>4750</v>
      </c>
      <c r="H5228" s="6">
        <v>1</v>
      </c>
      <c r="I5228" s="6" t="s">
        <v>251</v>
      </c>
      <c r="J5228" s="6">
        <v>3</v>
      </c>
      <c r="K5228" s="6" t="s">
        <v>4334</v>
      </c>
      <c r="L5228" s="8">
        <v>5</v>
      </c>
      <c r="M5228" s="6" t="s">
        <v>251</v>
      </c>
      <c r="N5228" s="6" t="s">
        <v>4335</v>
      </c>
      <c r="R5228" s="6" t="str">
        <f t="shared" si="81"/>
        <v>38407Phường Hải Châu13</v>
      </c>
    </row>
    <row r="5229" spans="1:18">
      <c r="A5229" s="6">
        <v>5228</v>
      </c>
      <c r="B5229" s="6">
        <v>38</v>
      </c>
      <c r="C5229" s="6" t="s">
        <v>4332</v>
      </c>
      <c r="D5229" s="6">
        <v>407</v>
      </c>
      <c r="E5229" s="6" t="s">
        <v>4748</v>
      </c>
      <c r="F5229" s="6">
        <v>16567</v>
      </c>
      <c r="G5229" s="6" t="s">
        <v>894</v>
      </c>
      <c r="H5229" s="6">
        <v>2</v>
      </c>
      <c r="I5229" s="6" t="s">
        <v>297</v>
      </c>
      <c r="J5229" s="6">
        <v>3</v>
      </c>
      <c r="K5229" s="6" t="s">
        <v>4334</v>
      </c>
      <c r="L5229" s="8">
        <v>6</v>
      </c>
      <c r="M5229" s="6" t="s">
        <v>297</v>
      </c>
      <c r="N5229" s="6" t="s">
        <v>4335</v>
      </c>
      <c r="R5229" s="6" t="str">
        <f t="shared" si="81"/>
        <v>38407Xã Thanh Thủy23</v>
      </c>
    </row>
    <row r="5230" spans="1:18">
      <c r="A5230" s="6">
        <v>5229</v>
      </c>
      <c r="B5230" s="6">
        <v>38</v>
      </c>
      <c r="C5230" s="6" t="s">
        <v>4332</v>
      </c>
      <c r="D5230" s="6">
        <v>407</v>
      </c>
      <c r="E5230" s="6" t="s">
        <v>4748</v>
      </c>
      <c r="F5230" s="6">
        <v>16570</v>
      </c>
      <c r="G5230" s="6" t="s">
        <v>2200</v>
      </c>
      <c r="H5230" s="6">
        <v>2</v>
      </c>
      <c r="I5230" s="6" t="s">
        <v>297</v>
      </c>
      <c r="J5230" s="6">
        <v>3</v>
      </c>
      <c r="K5230" s="6" t="s">
        <v>4334</v>
      </c>
      <c r="L5230" s="8">
        <v>6</v>
      </c>
      <c r="M5230" s="6" t="s">
        <v>297</v>
      </c>
      <c r="N5230" s="6" t="s">
        <v>4335</v>
      </c>
      <c r="R5230" s="6" t="str">
        <f t="shared" si="81"/>
        <v>38407Xã Thanh Sơn23</v>
      </c>
    </row>
    <row r="5231" spans="1:18">
      <c r="A5231" s="6">
        <v>5230</v>
      </c>
      <c r="B5231" s="6">
        <v>38</v>
      </c>
      <c r="C5231" s="6" t="s">
        <v>4332</v>
      </c>
      <c r="D5231" s="6">
        <v>407</v>
      </c>
      <c r="E5231" s="6" t="s">
        <v>4748</v>
      </c>
      <c r="F5231" s="6">
        <v>16576</v>
      </c>
      <c r="G5231" s="6" t="s">
        <v>4751</v>
      </c>
      <c r="H5231" s="6">
        <v>1</v>
      </c>
      <c r="I5231" s="6" t="s">
        <v>251</v>
      </c>
      <c r="J5231" s="6">
        <v>3</v>
      </c>
      <c r="K5231" s="6" t="s">
        <v>4334</v>
      </c>
      <c r="L5231" s="8">
        <v>5</v>
      </c>
      <c r="M5231" s="6" t="s">
        <v>251</v>
      </c>
      <c r="N5231" s="6" t="s">
        <v>4335</v>
      </c>
      <c r="R5231" s="6" t="str">
        <f t="shared" si="81"/>
        <v>38407Phường Hải Ninh13</v>
      </c>
    </row>
    <row r="5232" spans="1:18">
      <c r="A5232" s="6">
        <v>5231</v>
      </c>
      <c r="B5232" s="6">
        <v>38</v>
      </c>
      <c r="C5232" s="6" t="s">
        <v>4332</v>
      </c>
      <c r="D5232" s="6">
        <v>407</v>
      </c>
      <c r="E5232" s="6" t="s">
        <v>4748</v>
      </c>
      <c r="F5232" s="6">
        <v>16579</v>
      </c>
      <c r="G5232" s="6" t="s">
        <v>4752</v>
      </c>
      <c r="H5232" s="6">
        <v>2</v>
      </c>
      <c r="I5232" s="6" t="s">
        <v>297</v>
      </c>
      <c r="J5232" s="6">
        <v>3</v>
      </c>
      <c r="K5232" s="6" t="s">
        <v>4334</v>
      </c>
      <c r="L5232" s="8">
        <v>6</v>
      </c>
      <c r="M5232" s="6" t="s">
        <v>297</v>
      </c>
      <c r="N5232" s="6" t="s">
        <v>4335</v>
      </c>
      <c r="R5232" s="6" t="str">
        <f t="shared" si="81"/>
        <v>38407Xã Anh Sơn23</v>
      </c>
    </row>
    <row r="5233" spans="1:18">
      <c r="A5233" s="6">
        <v>5232</v>
      </c>
      <c r="B5233" s="6">
        <v>38</v>
      </c>
      <c r="C5233" s="6" t="s">
        <v>4332</v>
      </c>
      <c r="D5233" s="6">
        <v>407</v>
      </c>
      <c r="E5233" s="6" t="s">
        <v>4748</v>
      </c>
      <c r="F5233" s="6">
        <v>16582</v>
      </c>
      <c r="G5233" s="6" t="s">
        <v>4753</v>
      </c>
      <c r="H5233" s="6">
        <v>2</v>
      </c>
      <c r="I5233" s="6" t="s">
        <v>297</v>
      </c>
      <c r="J5233" s="6">
        <v>3</v>
      </c>
      <c r="K5233" s="6" t="s">
        <v>4334</v>
      </c>
      <c r="L5233" s="8">
        <v>6</v>
      </c>
      <c r="M5233" s="6" t="s">
        <v>297</v>
      </c>
      <c r="N5233" s="6" t="s">
        <v>4335</v>
      </c>
      <c r="R5233" s="6" t="str">
        <f t="shared" si="81"/>
        <v>38407Xã Ngọc Lĩnh23</v>
      </c>
    </row>
    <row r="5234" spans="1:18">
      <c r="A5234" s="6">
        <v>5233</v>
      </c>
      <c r="B5234" s="6">
        <v>38</v>
      </c>
      <c r="C5234" s="6" t="s">
        <v>4332</v>
      </c>
      <c r="D5234" s="6">
        <v>407</v>
      </c>
      <c r="E5234" s="6" t="s">
        <v>4748</v>
      </c>
      <c r="F5234" s="6">
        <v>16585</v>
      </c>
      <c r="G5234" s="6" t="s">
        <v>4754</v>
      </c>
      <c r="H5234" s="6">
        <v>1</v>
      </c>
      <c r="I5234" s="6" t="s">
        <v>251</v>
      </c>
      <c r="J5234" s="6">
        <v>3</v>
      </c>
      <c r="K5234" s="6" t="s">
        <v>4334</v>
      </c>
      <c r="L5234" s="8">
        <v>5</v>
      </c>
      <c r="M5234" s="6" t="s">
        <v>251</v>
      </c>
      <c r="N5234" s="6" t="s">
        <v>4335</v>
      </c>
      <c r="R5234" s="6" t="str">
        <f t="shared" si="81"/>
        <v>38407Phường Hải An13</v>
      </c>
    </row>
    <row r="5235" spans="1:18">
      <c r="A5235" s="6">
        <v>5234</v>
      </c>
      <c r="B5235" s="6">
        <v>38</v>
      </c>
      <c r="C5235" s="6" t="s">
        <v>4332</v>
      </c>
      <c r="D5235" s="6">
        <v>407</v>
      </c>
      <c r="E5235" s="6" t="s">
        <v>4748</v>
      </c>
      <c r="F5235" s="6">
        <v>16591</v>
      </c>
      <c r="G5235" s="6" t="s">
        <v>4755</v>
      </c>
      <c r="H5235" s="6">
        <v>2</v>
      </c>
      <c r="I5235" s="6" t="s">
        <v>297</v>
      </c>
      <c r="J5235" s="6">
        <v>3</v>
      </c>
      <c r="K5235" s="6" t="s">
        <v>4334</v>
      </c>
      <c r="L5235" s="8">
        <v>6</v>
      </c>
      <c r="M5235" s="6" t="s">
        <v>297</v>
      </c>
      <c r="N5235" s="6" t="s">
        <v>4335</v>
      </c>
      <c r="R5235" s="6" t="str">
        <f t="shared" si="81"/>
        <v>38407Xã Các Sơn23</v>
      </c>
    </row>
    <row r="5236" spans="1:18">
      <c r="A5236" s="6">
        <v>5235</v>
      </c>
      <c r="B5236" s="6">
        <v>38</v>
      </c>
      <c r="C5236" s="6" t="s">
        <v>4332</v>
      </c>
      <c r="D5236" s="6">
        <v>407</v>
      </c>
      <c r="E5236" s="6" t="s">
        <v>4748</v>
      </c>
      <c r="F5236" s="6">
        <v>16594</v>
      </c>
      <c r="G5236" s="6" t="s">
        <v>2924</v>
      </c>
      <c r="H5236" s="6">
        <v>1</v>
      </c>
      <c r="I5236" s="6" t="s">
        <v>251</v>
      </c>
      <c r="J5236" s="6">
        <v>3</v>
      </c>
      <c r="K5236" s="6" t="s">
        <v>4334</v>
      </c>
      <c r="L5236" s="8">
        <v>5</v>
      </c>
      <c r="M5236" s="6" t="s">
        <v>251</v>
      </c>
      <c r="N5236" s="6" t="s">
        <v>4335</v>
      </c>
      <c r="R5236" s="6" t="str">
        <f t="shared" si="81"/>
        <v>38407Phường Tân Dân13</v>
      </c>
    </row>
    <row r="5237" spans="1:18">
      <c r="A5237" s="6">
        <v>5236</v>
      </c>
      <c r="B5237" s="6">
        <v>38</v>
      </c>
      <c r="C5237" s="6" t="s">
        <v>4332</v>
      </c>
      <c r="D5237" s="6">
        <v>407</v>
      </c>
      <c r="E5237" s="6" t="s">
        <v>4748</v>
      </c>
      <c r="F5237" s="6">
        <v>16597</v>
      </c>
      <c r="G5237" s="6" t="s">
        <v>4756</v>
      </c>
      <c r="H5237" s="6">
        <v>1</v>
      </c>
      <c r="I5237" s="6" t="s">
        <v>251</v>
      </c>
      <c r="J5237" s="6">
        <v>3</v>
      </c>
      <c r="K5237" s="6" t="s">
        <v>4334</v>
      </c>
      <c r="L5237" s="8">
        <v>5</v>
      </c>
      <c r="M5237" s="6" t="s">
        <v>251</v>
      </c>
      <c r="N5237" s="6" t="s">
        <v>4335</v>
      </c>
      <c r="R5237" s="6" t="str">
        <f t="shared" si="81"/>
        <v>38407Phường Hải Lĩnh13</v>
      </c>
    </row>
    <row r="5238" spans="1:18">
      <c r="A5238" s="6">
        <v>5237</v>
      </c>
      <c r="B5238" s="6">
        <v>38</v>
      </c>
      <c r="C5238" s="6" t="s">
        <v>4332</v>
      </c>
      <c r="D5238" s="6">
        <v>407</v>
      </c>
      <c r="E5238" s="6" t="s">
        <v>4748</v>
      </c>
      <c r="F5238" s="6">
        <v>16600</v>
      </c>
      <c r="G5238" s="6" t="s">
        <v>4515</v>
      </c>
      <c r="H5238" s="6">
        <v>2</v>
      </c>
      <c r="I5238" s="6" t="s">
        <v>297</v>
      </c>
      <c r="J5238" s="6">
        <v>3</v>
      </c>
      <c r="K5238" s="6" t="s">
        <v>4334</v>
      </c>
      <c r="L5238" s="8">
        <v>6</v>
      </c>
      <c r="M5238" s="6" t="s">
        <v>297</v>
      </c>
      <c r="N5238" s="6" t="s">
        <v>4335</v>
      </c>
      <c r="R5238" s="6" t="str">
        <f t="shared" si="81"/>
        <v>38407Xã Định Hải23</v>
      </c>
    </row>
    <row r="5239" spans="1:18">
      <c r="A5239" s="6">
        <v>5238</v>
      </c>
      <c r="B5239" s="6">
        <v>38</v>
      </c>
      <c r="C5239" s="6" t="s">
        <v>4332</v>
      </c>
      <c r="D5239" s="6">
        <v>407</v>
      </c>
      <c r="E5239" s="6" t="s">
        <v>4748</v>
      </c>
      <c r="F5239" s="6">
        <v>16603</v>
      </c>
      <c r="G5239" s="6" t="s">
        <v>526</v>
      </c>
      <c r="H5239" s="6">
        <v>2</v>
      </c>
      <c r="I5239" s="6" t="s">
        <v>297</v>
      </c>
      <c r="J5239" s="6">
        <v>3</v>
      </c>
      <c r="K5239" s="6" t="s">
        <v>4334</v>
      </c>
      <c r="L5239" s="8">
        <v>6</v>
      </c>
      <c r="M5239" s="6" t="s">
        <v>297</v>
      </c>
      <c r="N5239" s="6" t="s">
        <v>4335</v>
      </c>
      <c r="R5239" s="6" t="str">
        <f t="shared" si="81"/>
        <v>38407Xã Phú Sơn23</v>
      </c>
    </row>
    <row r="5240" spans="1:18">
      <c r="A5240" s="6">
        <v>5239</v>
      </c>
      <c r="B5240" s="6">
        <v>38</v>
      </c>
      <c r="C5240" s="6" t="s">
        <v>4332</v>
      </c>
      <c r="D5240" s="6">
        <v>407</v>
      </c>
      <c r="E5240" s="6" t="s">
        <v>4748</v>
      </c>
      <c r="F5240" s="6">
        <v>16606</v>
      </c>
      <c r="G5240" s="6" t="s">
        <v>4757</v>
      </c>
      <c r="H5240" s="6">
        <v>1</v>
      </c>
      <c r="I5240" s="6" t="s">
        <v>251</v>
      </c>
      <c r="J5240" s="6">
        <v>3</v>
      </c>
      <c r="K5240" s="6" t="s">
        <v>4334</v>
      </c>
      <c r="L5240" s="8">
        <v>5</v>
      </c>
      <c r="M5240" s="6" t="s">
        <v>251</v>
      </c>
      <c r="N5240" s="6" t="s">
        <v>4335</v>
      </c>
      <c r="R5240" s="6" t="str">
        <f t="shared" si="81"/>
        <v>38407Phường Ninh Hải13</v>
      </c>
    </row>
    <row r="5241" spans="1:18">
      <c r="A5241" s="6">
        <v>5240</v>
      </c>
      <c r="B5241" s="6">
        <v>38</v>
      </c>
      <c r="C5241" s="6" t="s">
        <v>4332</v>
      </c>
      <c r="D5241" s="6">
        <v>407</v>
      </c>
      <c r="E5241" s="6" t="s">
        <v>4748</v>
      </c>
      <c r="F5241" s="6">
        <v>16609</v>
      </c>
      <c r="G5241" s="6" t="s">
        <v>4758</v>
      </c>
      <c r="H5241" s="6">
        <v>1</v>
      </c>
      <c r="I5241" s="6" t="s">
        <v>251</v>
      </c>
      <c r="J5241" s="6">
        <v>3</v>
      </c>
      <c r="K5241" s="6" t="s">
        <v>4334</v>
      </c>
      <c r="L5241" s="8">
        <v>5</v>
      </c>
      <c r="M5241" s="6" t="s">
        <v>251</v>
      </c>
      <c r="N5241" s="6" t="s">
        <v>4335</v>
      </c>
      <c r="R5241" s="6" t="str">
        <f t="shared" si="81"/>
        <v>38407Phường Nguyên Bình13</v>
      </c>
    </row>
    <row r="5242" spans="1:18">
      <c r="A5242" s="6">
        <v>5241</v>
      </c>
      <c r="B5242" s="6">
        <v>38</v>
      </c>
      <c r="C5242" s="6" t="s">
        <v>4332</v>
      </c>
      <c r="D5242" s="6">
        <v>407</v>
      </c>
      <c r="E5242" s="6" t="s">
        <v>4748</v>
      </c>
      <c r="F5242" s="6">
        <v>16612</v>
      </c>
      <c r="G5242" s="6" t="s">
        <v>4759</v>
      </c>
      <c r="H5242" s="6">
        <v>2</v>
      </c>
      <c r="I5242" s="6" t="s">
        <v>297</v>
      </c>
      <c r="J5242" s="6">
        <v>3</v>
      </c>
      <c r="K5242" s="6" t="s">
        <v>4334</v>
      </c>
      <c r="L5242" s="8">
        <v>6</v>
      </c>
      <c r="M5242" s="6" t="s">
        <v>297</v>
      </c>
      <c r="N5242" s="6" t="s">
        <v>4335</v>
      </c>
      <c r="R5242" s="6" t="str">
        <f t="shared" si="81"/>
        <v>38407Xã Hải Nhân23</v>
      </c>
    </row>
    <row r="5243" spans="1:18">
      <c r="A5243" s="6">
        <v>5242</v>
      </c>
      <c r="B5243" s="6">
        <v>38</v>
      </c>
      <c r="C5243" s="6" t="s">
        <v>4332</v>
      </c>
      <c r="D5243" s="6">
        <v>407</v>
      </c>
      <c r="E5243" s="6" t="s">
        <v>4748</v>
      </c>
      <c r="F5243" s="6">
        <v>16618</v>
      </c>
      <c r="G5243" s="6" t="s">
        <v>1407</v>
      </c>
      <c r="H5243" s="6">
        <v>1</v>
      </c>
      <c r="I5243" s="6" t="s">
        <v>251</v>
      </c>
      <c r="J5243" s="6">
        <v>3</v>
      </c>
      <c r="K5243" s="6" t="s">
        <v>4334</v>
      </c>
      <c r="L5243" s="8">
        <v>5</v>
      </c>
      <c r="M5243" s="6" t="s">
        <v>251</v>
      </c>
      <c r="N5243" s="6" t="s">
        <v>4335</v>
      </c>
      <c r="R5243" s="6" t="str">
        <f t="shared" si="81"/>
        <v>38407Phường Bình Minh13</v>
      </c>
    </row>
    <row r="5244" spans="1:18">
      <c r="A5244" s="6">
        <v>5243</v>
      </c>
      <c r="B5244" s="6">
        <v>38</v>
      </c>
      <c r="C5244" s="6" t="s">
        <v>4332</v>
      </c>
      <c r="D5244" s="6">
        <v>407</v>
      </c>
      <c r="E5244" s="6" t="s">
        <v>4748</v>
      </c>
      <c r="F5244" s="6">
        <v>16621</v>
      </c>
      <c r="G5244" s="6" t="s">
        <v>4760</v>
      </c>
      <c r="H5244" s="6">
        <v>1</v>
      </c>
      <c r="I5244" s="6" t="s">
        <v>251</v>
      </c>
      <c r="J5244" s="6">
        <v>3</v>
      </c>
      <c r="K5244" s="6" t="s">
        <v>4334</v>
      </c>
      <c r="L5244" s="8">
        <v>5</v>
      </c>
      <c r="M5244" s="6" t="s">
        <v>251</v>
      </c>
      <c r="N5244" s="6" t="s">
        <v>4335</v>
      </c>
      <c r="R5244" s="6" t="str">
        <f t="shared" si="81"/>
        <v>38407Phường Hải Thanh13</v>
      </c>
    </row>
    <row r="5245" spans="1:18">
      <c r="A5245" s="6">
        <v>5244</v>
      </c>
      <c r="B5245" s="6">
        <v>38</v>
      </c>
      <c r="C5245" s="6" t="s">
        <v>4332</v>
      </c>
      <c r="D5245" s="6">
        <v>407</v>
      </c>
      <c r="E5245" s="6" t="s">
        <v>4748</v>
      </c>
      <c r="F5245" s="6">
        <v>16624</v>
      </c>
      <c r="G5245" s="6" t="s">
        <v>2956</v>
      </c>
      <c r="H5245" s="6">
        <v>2</v>
      </c>
      <c r="I5245" s="6" t="s">
        <v>297</v>
      </c>
      <c r="J5245" s="6">
        <v>3</v>
      </c>
      <c r="K5245" s="6" t="s">
        <v>4334</v>
      </c>
      <c r="L5245" s="8">
        <v>6</v>
      </c>
      <c r="M5245" s="6" t="s">
        <v>297</v>
      </c>
      <c r="N5245" s="6" t="s">
        <v>4335</v>
      </c>
      <c r="R5245" s="6" t="str">
        <f t="shared" si="81"/>
        <v>38407Xã Phú Lâm23</v>
      </c>
    </row>
    <row r="5246" spans="1:18">
      <c r="A5246" s="6">
        <v>5245</v>
      </c>
      <c r="B5246" s="6">
        <v>38</v>
      </c>
      <c r="C5246" s="6" t="s">
        <v>4332</v>
      </c>
      <c r="D5246" s="6">
        <v>407</v>
      </c>
      <c r="E5246" s="6" t="s">
        <v>4748</v>
      </c>
      <c r="F5246" s="6">
        <v>16627</v>
      </c>
      <c r="G5246" s="6" t="s">
        <v>4761</v>
      </c>
      <c r="H5246" s="6">
        <v>1</v>
      </c>
      <c r="I5246" s="6" t="s">
        <v>251</v>
      </c>
      <c r="J5246" s="6">
        <v>3</v>
      </c>
      <c r="K5246" s="6" t="s">
        <v>4334</v>
      </c>
      <c r="L5246" s="8">
        <v>5</v>
      </c>
      <c r="M5246" s="6" t="s">
        <v>251</v>
      </c>
      <c r="N5246" s="6" t="s">
        <v>4335</v>
      </c>
      <c r="R5246" s="6" t="str">
        <f t="shared" si="81"/>
        <v>38407Phường Xuân Lâm13</v>
      </c>
    </row>
    <row r="5247" spans="1:18">
      <c r="A5247" s="6">
        <v>5246</v>
      </c>
      <c r="B5247" s="6">
        <v>38</v>
      </c>
      <c r="C5247" s="6" t="s">
        <v>4332</v>
      </c>
      <c r="D5247" s="6">
        <v>407</v>
      </c>
      <c r="E5247" s="6" t="s">
        <v>4748</v>
      </c>
      <c r="F5247" s="6">
        <v>16630</v>
      </c>
      <c r="G5247" s="6" t="s">
        <v>4762</v>
      </c>
      <c r="H5247" s="6">
        <v>1</v>
      </c>
      <c r="I5247" s="6" t="s">
        <v>251</v>
      </c>
      <c r="J5247" s="6">
        <v>3</v>
      </c>
      <c r="K5247" s="6" t="s">
        <v>4334</v>
      </c>
      <c r="L5247" s="8">
        <v>5</v>
      </c>
      <c r="M5247" s="6" t="s">
        <v>251</v>
      </c>
      <c r="N5247" s="6" t="s">
        <v>4335</v>
      </c>
      <c r="R5247" s="6" t="str">
        <f t="shared" si="81"/>
        <v>38407Phường Trúc Lâm13</v>
      </c>
    </row>
    <row r="5248" spans="1:18">
      <c r="A5248" s="6">
        <v>5247</v>
      </c>
      <c r="B5248" s="6">
        <v>38</v>
      </c>
      <c r="C5248" s="6" t="s">
        <v>4332</v>
      </c>
      <c r="D5248" s="6">
        <v>407</v>
      </c>
      <c r="E5248" s="6" t="s">
        <v>4748</v>
      </c>
      <c r="F5248" s="6">
        <v>16633</v>
      </c>
      <c r="G5248" s="6" t="s">
        <v>4763</v>
      </c>
      <c r="H5248" s="6">
        <v>1</v>
      </c>
      <c r="I5248" s="6" t="s">
        <v>251</v>
      </c>
      <c r="J5248" s="6">
        <v>3</v>
      </c>
      <c r="K5248" s="6" t="s">
        <v>4334</v>
      </c>
      <c r="L5248" s="8">
        <v>5</v>
      </c>
      <c r="M5248" s="6" t="s">
        <v>251</v>
      </c>
      <c r="N5248" s="6" t="s">
        <v>4335</v>
      </c>
      <c r="R5248" s="6" t="str">
        <f t="shared" si="81"/>
        <v>38407Phường Hải Bình13</v>
      </c>
    </row>
    <row r="5249" spans="1:18">
      <c r="A5249" s="6">
        <v>5248</v>
      </c>
      <c r="B5249" s="6">
        <v>38</v>
      </c>
      <c r="C5249" s="6" t="s">
        <v>4332</v>
      </c>
      <c r="D5249" s="6">
        <v>407</v>
      </c>
      <c r="E5249" s="6" t="s">
        <v>4748</v>
      </c>
      <c r="F5249" s="6">
        <v>16636</v>
      </c>
      <c r="G5249" s="6" t="s">
        <v>3456</v>
      </c>
      <c r="H5249" s="6">
        <v>2</v>
      </c>
      <c r="I5249" s="6" t="s">
        <v>297</v>
      </c>
      <c r="J5249" s="6">
        <v>3</v>
      </c>
      <c r="K5249" s="6" t="s">
        <v>4334</v>
      </c>
      <c r="L5249" s="8">
        <v>6</v>
      </c>
      <c r="M5249" s="6" t="s">
        <v>297</v>
      </c>
      <c r="N5249" s="6" t="s">
        <v>4335</v>
      </c>
      <c r="R5249" s="6" t="str">
        <f t="shared" si="81"/>
        <v>38407Xã Tân Trường23</v>
      </c>
    </row>
    <row r="5250" spans="1:18">
      <c r="A5250" s="6">
        <v>5249</v>
      </c>
      <c r="B5250" s="6">
        <v>38</v>
      </c>
      <c r="C5250" s="6" t="s">
        <v>4332</v>
      </c>
      <c r="D5250" s="6">
        <v>407</v>
      </c>
      <c r="E5250" s="6" t="s">
        <v>4748</v>
      </c>
      <c r="F5250" s="6">
        <v>16639</v>
      </c>
      <c r="G5250" s="6" t="s">
        <v>4764</v>
      </c>
      <c r="H5250" s="6">
        <v>2</v>
      </c>
      <c r="I5250" s="6" t="s">
        <v>297</v>
      </c>
      <c r="J5250" s="6">
        <v>3</v>
      </c>
      <c r="K5250" s="6" t="s">
        <v>4334</v>
      </c>
      <c r="L5250" s="8">
        <v>6</v>
      </c>
      <c r="M5250" s="6" t="s">
        <v>297</v>
      </c>
      <c r="N5250" s="6" t="s">
        <v>4335</v>
      </c>
      <c r="R5250" s="6" t="str">
        <f t="shared" si="81"/>
        <v>38407Xã Tùng Lâm23</v>
      </c>
    </row>
    <row r="5251" spans="1:18">
      <c r="A5251" s="6">
        <v>5250</v>
      </c>
      <c r="B5251" s="6">
        <v>38</v>
      </c>
      <c r="C5251" s="6" t="s">
        <v>4332</v>
      </c>
      <c r="D5251" s="6">
        <v>407</v>
      </c>
      <c r="E5251" s="6" t="s">
        <v>4748</v>
      </c>
      <c r="F5251" s="6">
        <v>16642</v>
      </c>
      <c r="G5251" s="6" t="s">
        <v>4765</v>
      </c>
      <c r="H5251" s="6">
        <v>1</v>
      </c>
      <c r="I5251" s="6" t="s">
        <v>251</v>
      </c>
      <c r="J5251" s="6">
        <v>3</v>
      </c>
      <c r="K5251" s="6" t="s">
        <v>4334</v>
      </c>
      <c r="L5251" s="8">
        <v>5</v>
      </c>
      <c r="M5251" s="6" t="s">
        <v>251</v>
      </c>
      <c r="N5251" s="6" t="s">
        <v>4335</v>
      </c>
      <c r="R5251" s="6" t="str">
        <f t="shared" ref="R5251:R5314" si="82">CONCATENATE(B5251,D5251,G5251,H5251,J5251)</f>
        <v>38407Phường Tĩnh Hải13</v>
      </c>
    </row>
    <row r="5252" spans="1:18">
      <c r="A5252" s="6">
        <v>5251</v>
      </c>
      <c r="B5252" s="6">
        <v>38</v>
      </c>
      <c r="C5252" s="6" t="s">
        <v>4332</v>
      </c>
      <c r="D5252" s="6">
        <v>407</v>
      </c>
      <c r="E5252" s="6" t="s">
        <v>4748</v>
      </c>
      <c r="F5252" s="6">
        <v>16645</v>
      </c>
      <c r="G5252" s="6" t="s">
        <v>4766</v>
      </c>
      <c r="H5252" s="6">
        <v>1</v>
      </c>
      <c r="I5252" s="6" t="s">
        <v>251</v>
      </c>
      <c r="J5252" s="6">
        <v>3</v>
      </c>
      <c r="K5252" s="6" t="s">
        <v>4334</v>
      </c>
      <c r="L5252" s="8">
        <v>5</v>
      </c>
      <c r="M5252" s="6" t="s">
        <v>251</v>
      </c>
      <c r="N5252" s="6" t="s">
        <v>4335</v>
      </c>
      <c r="R5252" s="6" t="str">
        <f t="shared" si="82"/>
        <v>38407Phường Mai Lâm13</v>
      </c>
    </row>
    <row r="5253" spans="1:18">
      <c r="A5253" s="6">
        <v>5252</v>
      </c>
      <c r="B5253" s="6">
        <v>38</v>
      </c>
      <c r="C5253" s="6" t="s">
        <v>4332</v>
      </c>
      <c r="D5253" s="6">
        <v>407</v>
      </c>
      <c r="E5253" s="6" t="s">
        <v>4748</v>
      </c>
      <c r="F5253" s="6">
        <v>16648</v>
      </c>
      <c r="G5253" s="6" t="s">
        <v>4767</v>
      </c>
      <c r="H5253" s="6">
        <v>2</v>
      </c>
      <c r="I5253" s="6" t="s">
        <v>297</v>
      </c>
      <c r="J5253" s="6">
        <v>3</v>
      </c>
      <c r="K5253" s="6" t="s">
        <v>4334</v>
      </c>
      <c r="L5253" s="8">
        <v>6</v>
      </c>
      <c r="M5253" s="6" t="s">
        <v>297</v>
      </c>
      <c r="N5253" s="6" t="s">
        <v>4335</v>
      </c>
      <c r="R5253" s="6" t="str">
        <f t="shared" si="82"/>
        <v>38407Xã Trường Lâm23</v>
      </c>
    </row>
    <row r="5254" spans="1:18">
      <c r="A5254" s="6">
        <v>5253</v>
      </c>
      <c r="B5254" s="6">
        <v>38</v>
      </c>
      <c r="C5254" s="6" t="s">
        <v>4332</v>
      </c>
      <c r="D5254" s="6">
        <v>407</v>
      </c>
      <c r="E5254" s="6" t="s">
        <v>4748</v>
      </c>
      <c r="F5254" s="6">
        <v>16651</v>
      </c>
      <c r="G5254" s="6" t="s">
        <v>2505</v>
      </c>
      <c r="H5254" s="6">
        <v>2</v>
      </c>
      <c r="I5254" s="6" t="s">
        <v>297</v>
      </c>
      <c r="J5254" s="6">
        <v>3</v>
      </c>
      <c r="K5254" s="6" t="s">
        <v>4334</v>
      </c>
      <c r="L5254" s="8">
        <v>6</v>
      </c>
      <c r="M5254" s="6" t="s">
        <v>297</v>
      </c>
      <c r="N5254" s="6" t="s">
        <v>4335</v>
      </c>
      <c r="R5254" s="6" t="str">
        <f t="shared" si="82"/>
        <v>38407Xã Hải Yến23</v>
      </c>
    </row>
    <row r="5255" spans="1:18">
      <c r="A5255" s="6">
        <v>5254</v>
      </c>
      <c r="B5255" s="6">
        <v>38</v>
      </c>
      <c r="C5255" s="6" t="s">
        <v>4332</v>
      </c>
      <c r="D5255" s="6">
        <v>407</v>
      </c>
      <c r="E5255" s="6" t="s">
        <v>4748</v>
      </c>
      <c r="F5255" s="6">
        <v>16654</v>
      </c>
      <c r="G5255" s="6" t="s">
        <v>4768</v>
      </c>
      <c r="H5255" s="6">
        <v>1</v>
      </c>
      <c r="I5255" s="6" t="s">
        <v>251</v>
      </c>
      <c r="J5255" s="6">
        <v>3</v>
      </c>
      <c r="K5255" s="6" t="s">
        <v>4334</v>
      </c>
      <c r="L5255" s="8">
        <v>5</v>
      </c>
      <c r="M5255" s="6" t="s">
        <v>251</v>
      </c>
      <c r="N5255" s="6" t="s">
        <v>4335</v>
      </c>
      <c r="R5255" s="6" t="str">
        <f t="shared" si="82"/>
        <v>38407Phường Hải Thượng13</v>
      </c>
    </row>
    <row r="5256" spans="1:18">
      <c r="A5256" s="6">
        <v>5255</v>
      </c>
      <c r="B5256" s="6">
        <v>38</v>
      </c>
      <c r="C5256" s="6" t="s">
        <v>4332</v>
      </c>
      <c r="D5256" s="6">
        <v>407</v>
      </c>
      <c r="E5256" s="6" t="s">
        <v>4748</v>
      </c>
      <c r="F5256" s="6">
        <v>16657</v>
      </c>
      <c r="G5256" s="6" t="s">
        <v>4769</v>
      </c>
      <c r="H5256" s="6">
        <v>2</v>
      </c>
      <c r="I5256" s="6" t="s">
        <v>297</v>
      </c>
      <c r="J5256" s="6">
        <v>3</v>
      </c>
      <c r="K5256" s="6" t="s">
        <v>4334</v>
      </c>
      <c r="L5256" s="8">
        <v>6</v>
      </c>
      <c r="M5256" s="6" t="s">
        <v>297</v>
      </c>
      <c r="N5256" s="6" t="s">
        <v>4335</v>
      </c>
      <c r="R5256" s="6" t="str">
        <f t="shared" si="82"/>
        <v>38407Xã Nghi Sơn23</v>
      </c>
    </row>
    <row r="5257" spans="1:18">
      <c r="A5257" s="6">
        <v>5256</v>
      </c>
      <c r="B5257" s="6">
        <v>38</v>
      </c>
      <c r="C5257" s="6" t="s">
        <v>4332</v>
      </c>
      <c r="D5257" s="6">
        <v>407</v>
      </c>
      <c r="E5257" s="6" t="s">
        <v>4748</v>
      </c>
      <c r="F5257" s="6">
        <v>16660</v>
      </c>
      <c r="G5257" s="6" t="s">
        <v>4202</v>
      </c>
      <c r="H5257" s="6">
        <v>2</v>
      </c>
      <c r="I5257" s="6" t="s">
        <v>297</v>
      </c>
      <c r="J5257" s="6">
        <v>3</v>
      </c>
      <c r="K5257" s="6" t="s">
        <v>4334</v>
      </c>
      <c r="L5257" s="8">
        <v>6</v>
      </c>
      <c r="M5257" s="6" t="s">
        <v>297</v>
      </c>
      <c r="N5257" s="6" t="s">
        <v>4335</v>
      </c>
      <c r="R5257" s="6" t="str">
        <f t="shared" si="82"/>
        <v>38407Xã Hải Hà23</v>
      </c>
    </row>
    <row r="5258" spans="1:18">
      <c r="A5258" s="6">
        <v>5257</v>
      </c>
      <c r="B5258" s="6">
        <v>40</v>
      </c>
      <c r="C5258" s="6" t="s">
        <v>4770</v>
      </c>
      <c r="D5258" s="6">
        <v>412</v>
      </c>
      <c r="E5258" s="6" t="s">
        <v>4771</v>
      </c>
      <c r="F5258" s="6">
        <v>16663</v>
      </c>
      <c r="G5258" s="6" t="s">
        <v>4772</v>
      </c>
      <c r="H5258" s="6">
        <v>1</v>
      </c>
      <c r="I5258" s="6" t="s">
        <v>251</v>
      </c>
      <c r="J5258" s="6">
        <v>3</v>
      </c>
      <c r="K5258" s="6" t="s">
        <v>4334</v>
      </c>
      <c r="L5258" s="8">
        <v>5</v>
      </c>
      <c r="M5258" s="6" t="s">
        <v>251</v>
      </c>
      <c r="N5258" s="6" t="s">
        <v>4773</v>
      </c>
      <c r="R5258" s="6" t="str">
        <f t="shared" si="82"/>
        <v>40412Phường Đông Vĩnh13</v>
      </c>
    </row>
    <row r="5259" spans="1:18">
      <c r="A5259" s="6">
        <v>5258</v>
      </c>
      <c r="B5259" s="6">
        <v>40</v>
      </c>
      <c r="C5259" s="6" t="s">
        <v>4770</v>
      </c>
      <c r="D5259" s="6">
        <v>412</v>
      </c>
      <c r="E5259" s="6" t="s">
        <v>4771</v>
      </c>
      <c r="F5259" s="6">
        <v>16666</v>
      </c>
      <c r="G5259" s="6" t="s">
        <v>4774</v>
      </c>
      <c r="H5259" s="6">
        <v>1</v>
      </c>
      <c r="I5259" s="6" t="s">
        <v>251</v>
      </c>
      <c r="J5259" s="6">
        <v>3</v>
      </c>
      <c r="K5259" s="6" t="s">
        <v>4334</v>
      </c>
      <c r="L5259" s="8">
        <v>5</v>
      </c>
      <c r="M5259" s="6" t="s">
        <v>251</v>
      </c>
      <c r="N5259" s="6" t="s">
        <v>4773</v>
      </c>
      <c r="R5259" s="6" t="str">
        <f t="shared" si="82"/>
        <v>40412Phường Hà Huy Tập13</v>
      </c>
    </row>
    <row r="5260" spans="1:18">
      <c r="A5260" s="6">
        <v>5259</v>
      </c>
      <c r="B5260" s="6">
        <v>40</v>
      </c>
      <c r="C5260" s="6" t="s">
        <v>4770</v>
      </c>
      <c r="D5260" s="6">
        <v>412</v>
      </c>
      <c r="E5260" s="6" t="s">
        <v>4771</v>
      </c>
      <c r="F5260" s="6">
        <v>16669</v>
      </c>
      <c r="G5260" s="6" t="s">
        <v>501</v>
      </c>
      <c r="H5260" s="6">
        <v>1</v>
      </c>
      <c r="I5260" s="6" t="s">
        <v>251</v>
      </c>
      <c r="J5260" s="6">
        <v>3</v>
      </c>
      <c r="K5260" s="6" t="s">
        <v>4334</v>
      </c>
      <c r="L5260" s="8">
        <v>5</v>
      </c>
      <c r="M5260" s="6" t="s">
        <v>251</v>
      </c>
      <c r="N5260" s="6" t="s">
        <v>4773</v>
      </c>
      <c r="R5260" s="6" t="str">
        <f t="shared" si="82"/>
        <v>40412Phường Lê Lợi13</v>
      </c>
    </row>
    <row r="5261" spans="1:18">
      <c r="A5261" s="6">
        <v>5260</v>
      </c>
      <c r="B5261" s="6">
        <v>40</v>
      </c>
      <c r="C5261" s="6" t="s">
        <v>4770</v>
      </c>
      <c r="D5261" s="6">
        <v>412</v>
      </c>
      <c r="E5261" s="6" t="s">
        <v>4771</v>
      </c>
      <c r="F5261" s="6">
        <v>16670</v>
      </c>
      <c r="G5261" s="6" t="s">
        <v>4775</v>
      </c>
      <c r="H5261" s="6">
        <v>1</v>
      </c>
      <c r="I5261" s="6" t="s">
        <v>251</v>
      </c>
      <c r="J5261" s="6">
        <v>3</v>
      </c>
      <c r="K5261" s="6" t="s">
        <v>4334</v>
      </c>
      <c r="L5261" s="8">
        <v>5</v>
      </c>
      <c r="M5261" s="6" t="s">
        <v>251</v>
      </c>
      <c r="N5261" s="6" t="s">
        <v>4773</v>
      </c>
      <c r="R5261" s="6" t="str">
        <f t="shared" si="82"/>
        <v>40412Phường Quán Bàu13</v>
      </c>
    </row>
    <row r="5262" spans="1:18">
      <c r="A5262" s="6">
        <v>5261</v>
      </c>
      <c r="B5262" s="6">
        <v>40</v>
      </c>
      <c r="C5262" s="6" t="s">
        <v>4770</v>
      </c>
      <c r="D5262" s="6">
        <v>412</v>
      </c>
      <c r="E5262" s="6" t="s">
        <v>4771</v>
      </c>
      <c r="F5262" s="6">
        <v>16672</v>
      </c>
      <c r="G5262" s="6" t="s">
        <v>4776</v>
      </c>
      <c r="H5262" s="6">
        <v>1</v>
      </c>
      <c r="I5262" s="6" t="s">
        <v>251</v>
      </c>
      <c r="J5262" s="6">
        <v>3</v>
      </c>
      <c r="K5262" s="6" t="s">
        <v>4334</v>
      </c>
      <c r="L5262" s="8">
        <v>5</v>
      </c>
      <c r="M5262" s="6" t="s">
        <v>251</v>
      </c>
      <c r="N5262" s="6" t="s">
        <v>4773</v>
      </c>
      <c r="R5262" s="6" t="str">
        <f t="shared" si="82"/>
        <v>40412Phường Hưng Bình13</v>
      </c>
    </row>
    <row r="5263" spans="1:18">
      <c r="A5263" s="6">
        <v>5262</v>
      </c>
      <c r="B5263" s="6">
        <v>40</v>
      </c>
      <c r="C5263" s="6" t="s">
        <v>4770</v>
      </c>
      <c r="D5263" s="6">
        <v>412</v>
      </c>
      <c r="E5263" s="6" t="s">
        <v>4771</v>
      </c>
      <c r="F5263" s="6">
        <v>16673</v>
      </c>
      <c r="G5263" s="6" t="s">
        <v>4777</v>
      </c>
      <c r="H5263" s="6">
        <v>1</v>
      </c>
      <c r="I5263" s="6" t="s">
        <v>251</v>
      </c>
      <c r="J5263" s="6">
        <v>3</v>
      </c>
      <c r="K5263" s="6" t="s">
        <v>4334</v>
      </c>
      <c r="L5263" s="8">
        <v>5</v>
      </c>
      <c r="M5263" s="6" t="s">
        <v>251</v>
      </c>
      <c r="N5263" s="6" t="s">
        <v>4773</v>
      </c>
      <c r="R5263" s="6" t="str">
        <f t="shared" si="82"/>
        <v>40412Phường Hưng Phúc13</v>
      </c>
    </row>
    <row r="5264" spans="1:18">
      <c r="A5264" s="6">
        <v>5263</v>
      </c>
      <c r="B5264" s="6">
        <v>40</v>
      </c>
      <c r="C5264" s="6" t="s">
        <v>4770</v>
      </c>
      <c r="D5264" s="6">
        <v>412</v>
      </c>
      <c r="E5264" s="6" t="s">
        <v>4771</v>
      </c>
      <c r="F5264" s="6">
        <v>16675</v>
      </c>
      <c r="G5264" s="6" t="s">
        <v>4778</v>
      </c>
      <c r="H5264" s="6">
        <v>1</v>
      </c>
      <c r="I5264" s="6" t="s">
        <v>251</v>
      </c>
      <c r="J5264" s="6">
        <v>3</v>
      </c>
      <c r="K5264" s="6" t="s">
        <v>4334</v>
      </c>
      <c r="L5264" s="8">
        <v>5</v>
      </c>
      <c r="M5264" s="6" t="s">
        <v>251</v>
      </c>
      <c r="N5264" s="6" t="s">
        <v>4773</v>
      </c>
      <c r="R5264" s="6" t="str">
        <f t="shared" si="82"/>
        <v>40412Phường Hưng Dũng13</v>
      </c>
    </row>
    <row r="5265" spans="1:18">
      <c r="A5265" s="6">
        <v>5264</v>
      </c>
      <c r="B5265" s="6">
        <v>40</v>
      </c>
      <c r="C5265" s="6" t="s">
        <v>4770</v>
      </c>
      <c r="D5265" s="6">
        <v>412</v>
      </c>
      <c r="E5265" s="6" t="s">
        <v>4771</v>
      </c>
      <c r="F5265" s="6">
        <v>16678</v>
      </c>
      <c r="G5265" s="6" t="s">
        <v>282</v>
      </c>
      <c r="H5265" s="6">
        <v>1</v>
      </c>
      <c r="I5265" s="6" t="s">
        <v>251</v>
      </c>
      <c r="J5265" s="6">
        <v>3</v>
      </c>
      <c r="K5265" s="6" t="s">
        <v>4334</v>
      </c>
      <c r="L5265" s="8">
        <v>5</v>
      </c>
      <c r="M5265" s="6" t="s">
        <v>251</v>
      </c>
      <c r="N5265" s="6" t="s">
        <v>4773</v>
      </c>
      <c r="R5265" s="6" t="str">
        <f t="shared" si="82"/>
        <v>40412Phường Cửa Nam13</v>
      </c>
    </row>
    <row r="5266" spans="1:18">
      <c r="A5266" s="6">
        <v>5265</v>
      </c>
      <c r="B5266" s="6">
        <v>40</v>
      </c>
      <c r="C5266" s="6" t="s">
        <v>4770</v>
      </c>
      <c r="D5266" s="6">
        <v>412</v>
      </c>
      <c r="E5266" s="6" t="s">
        <v>4771</v>
      </c>
      <c r="F5266" s="6">
        <v>16681</v>
      </c>
      <c r="G5266" s="6" t="s">
        <v>320</v>
      </c>
      <c r="H5266" s="6">
        <v>1</v>
      </c>
      <c r="I5266" s="6" t="s">
        <v>251</v>
      </c>
      <c r="J5266" s="6">
        <v>3</v>
      </c>
      <c r="K5266" s="6" t="s">
        <v>4334</v>
      </c>
      <c r="L5266" s="8">
        <v>5</v>
      </c>
      <c r="M5266" s="6" t="s">
        <v>251</v>
      </c>
      <c r="N5266" s="6" t="s">
        <v>4773</v>
      </c>
      <c r="R5266" s="6" t="str">
        <f t="shared" si="82"/>
        <v>40412Phường Quang Trung13</v>
      </c>
    </row>
    <row r="5267" spans="1:18">
      <c r="A5267" s="6">
        <v>5266</v>
      </c>
      <c r="B5267" s="6">
        <v>40</v>
      </c>
      <c r="C5267" s="6" t="s">
        <v>4770</v>
      </c>
      <c r="D5267" s="6">
        <v>412</v>
      </c>
      <c r="E5267" s="6" t="s">
        <v>4771</v>
      </c>
      <c r="F5267" s="6">
        <v>16684</v>
      </c>
      <c r="G5267" s="6" t="s">
        <v>4779</v>
      </c>
      <c r="H5267" s="6">
        <v>1</v>
      </c>
      <c r="I5267" s="6" t="s">
        <v>251</v>
      </c>
      <c r="J5267" s="6">
        <v>3</v>
      </c>
      <c r="K5267" s="6" t="s">
        <v>4334</v>
      </c>
      <c r="L5267" s="8">
        <v>5</v>
      </c>
      <c r="M5267" s="6" t="s">
        <v>251</v>
      </c>
      <c r="N5267" s="6" t="s">
        <v>4773</v>
      </c>
      <c r="R5267" s="6" t="str">
        <f t="shared" si="82"/>
        <v>40412Phường Đội Cung13</v>
      </c>
    </row>
    <row r="5268" spans="1:18">
      <c r="A5268" s="6">
        <v>5267</v>
      </c>
      <c r="B5268" s="6">
        <v>40</v>
      </c>
      <c r="C5268" s="6" t="s">
        <v>4770</v>
      </c>
      <c r="D5268" s="6">
        <v>412</v>
      </c>
      <c r="E5268" s="6" t="s">
        <v>4771</v>
      </c>
      <c r="F5268" s="6">
        <v>16687</v>
      </c>
      <c r="G5268" s="6" t="s">
        <v>4780</v>
      </c>
      <c r="H5268" s="6">
        <v>1</v>
      </c>
      <c r="I5268" s="6" t="s">
        <v>251</v>
      </c>
      <c r="J5268" s="6">
        <v>3</v>
      </c>
      <c r="K5268" s="6" t="s">
        <v>4334</v>
      </c>
      <c r="L5268" s="8">
        <v>5</v>
      </c>
      <c r="M5268" s="6" t="s">
        <v>251</v>
      </c>
      <c r="N5268" s="6" t="s">
        <v>4773</v>
      </c>
      <c r="R5268" s="6" t="str">
        <f t="shared" si="82"/>
        <v>40412Phường Lê Mao13</v>
      </c>
    </row>
    <row r="5269" spans="1:18">
      <c r="A5269" s="6">
        <v>5268</v>
      </c>
      <c r="B5269" s="6">
        <v>40</v>
      </c>
      <c r="C5269" s="6" t="s">
        <v>4770</v>
      </c>
      <c r="D5269" s="6">
        <v>412</v>
      </c>
      <c r="E5269" s="6" t="s">
        <v>4771</v>
      </c>
      <c r="F5269" s="6">
        <v>16690</v>
      </c>
      <c r="G5269" s="6" t="s">
        <v>4058</v>
      </c>
      <c r="H5269" s="6">
        <v>1</v>
      </c>
      <c r="I5269" s="6" t="s">
        <v>251</v>
      </c>
      <c r="J5269" s="6">
        <v>3</v>
      </c>
      <c r="K5269" s="6" t="s">
        <v>4334</v>
      </c>
      <c r="L5269" s="8">
        <v>5</v>
      </c>
      <c r="M5269" s="6" t="s">
        <v>251</v>
      </c>
      <c r="N5269" s="6" t="s">
        <v>4773</v>
      </c>
      <c r="R5269" s="6" t="str">
        <f t="shared" si="82"/>
        <v>40412Phường Trường Thi13</v>
      </c>
    </row>
    <row r="5270" spans="1:18">
      <c r="A5270" s="6">
        <v>5269</v>
      </c>
      <c r="B5270" s="6">
        <v>40</v>
      </c>
      <c r="C5270" s="6" t="s">
        <v>4770</v>
      </c>
      <c r="D5270" s="6">
        <v>412</v>
      </c>
      <c r="E5270" s="6" t="s">
        <v>4771</v>
      </c>
      <c r="F5270" s="6">
        <v>16693</v>
      </c>
      <c r="G5270" s="6" t="s">
        <v>4781</v>
      </c>
      <c r="H5270" s="6">
        <v>1</v>
      </c>
      <c r="I5270" s="6" t="s">
        <v>251</v>
      </c>
      <c r="J5270" s="6">
        <v>3</v>
      </c>
      <c r="K5270" s="6" t="s">
        <v>4334</v>
      </c>
      <c r="L5270" s="8">
        <v>5</v>
      </c>
      <c r="M5270" s="6" t="s">
        <v>251</v>
      </c>
      <c r="N5270" s="6" t="s">
        <v>4773</v>
      </c>
      <c r="R5270" s="6" t="str">
        <f t="shared" si="82"/>
        <v>40412Phường Bến Thủy13</v>
      </c>
    </row>
    <row r="5271" spans="1:18">
      <c r="A5271" s="6">
        <v>5270</v>
      </c>
      <c r="B5271" s="6">
        <v>40</v>
      </c>
      <c r="C5271" s="6" t="s">
        <v>4770</v>
      </c>
      <c r="D5271" s="6">
        <v>412</v>
      </c>
      <c r="E5271" s="6" t="s">
        <v>4771</v>
      </c>
      <c r="F5271" s="6">
        <v>16696</v>
      </c>
      <c r="G5271" s="6" t="s">
        <v>4782</v>
      </c>
      <c r="H5271" s="6">
        <v>1</v>
      </c>
      <c r="I5271" s="6" t="s">
        <v>251</v>
      </c>
      <c r="J5271" s="6">
        <v>3</v>
      </c>
      <c r="K5271" s="6" t="s">
        <v>4334</v>
      </c>
      <c r="L5271" s="8">
        <v>5</v>
      </c>
      <c r="M5271" s="6" t="s">
        <v>251</v>
      </c>
      <c r="N5271" s="6" t="s">
        <v>4773</v>
      </c>
      <c r="R5271" s="6" t="str">
        <f t="shared" si="82"/>
        <v>40412Phường Hồng Sơn13</v>
      </c>
    </row>
    <row r="5272" spans="1:18">
      <c r="A5272" s="6">
        <v>5271</v>
      </c>
      <c r="B5272" s="6">
        <v>40</v>
      </c>
      <c r="C5272" s="6" t="s">
        <v>4770</v>
      </c>
      <c r="D5272" s="6">
        <v>412</v>
      </c>
      <c r="E5272" s="6" t="s">
        <v>4771</v>
      </c>
      <c r="F5272" s="6">
        <v>16699</v>
      </c>
      <c r="G5272" s="6" t="s">
        <v>4783</v>
      </c>
      <c r="H5272" s="6">
        <v>1</v>
      </c>
      <c r="I5272" s="6" t="s">
        <v>251</v>
      </c>
      <c r="J5272" s="6">
        <v>3</v>
      </c>
      <c r="K5272" s="6" t="s">
        <v>4334</v>
      </c>
      <c r="L5272" s="8">
        <v>5</v>
      </c>
      <c r="M5272" s="6" t="s">
        <v>251</v>
      </c>
      <c r="N5272" s="6" t="s">
        <v>4773</v>
      </c>
      <c r="R5272" s="6" t="str">
        <f t="shared" si="82"/>
        <v>40412Phường Trung Đô13</v>
      </c>
    </row>
    <row r="5273" spans="1:18">
      <c r="A5273" s="6">
        <v>5272</v>
      </c>
      <c r="B5273" s="6">
        <v>40</v>
      </c>
      <c r="C5273" s="6" t="s">
        <v>4770</v>
      </c>
      <c r="D5273" s="6">
        <v>412</v>
      </c>
      <c r="E5273" s="6" t="s">
        <v>4771</v>
      </c>
      <c r="F5273" s="6">
        <v>16702</v>
      </c>
      <c r="G5273" s="6" t="s">
        <v>4784</v>
      </c>
      <c r="H5273" s="6">
        <v>2</v>
      </c>
      <c r="I5273" s="6" t="s">
        <v>297</v>
      </c>
      <c r="J5273" s="6">
        <v>3</v>
      </c>
      <c r="K5273" s="6" t="s">
        <v>4334</v>
      </c>
      <c r="L5273" s="8">
        <v>6</v>
      </c>
      <c r="M5273" s="6" t="s">
        <v>297</v>
      </c>
      <c r="N5273" s="6" t="s">
        <v>4773</v>
      </c>
      <c r="R5273" s="6" t="str">
        <f t="shared" si="82"/>
        <v>40412Xã Nghi Phú23</v>
      </c>
    </row>
    <row r="5274" spans="1:18">
      <c r="A5274" s="6">
        <v>5273</v>
      </c>
      <c r="B5274" s="6">
        <v>40</v>
      </c>
      <c r="C5274" s="6" t="s">
        <v>4770</v>
      </c>
      <c r="D5274" s="6">
        <v>412</v>
      </c>
      <c r="E5274" s="6" t="s">
        <v>4771</v>
      </c>
      <c r="F5274" s="6">
        <v>16705</v>
      </c>
      <c r="G5274" s="6" t="s">
        <v>4785</v>
      </c>
      <c r="H5274" s="6">
        <v>2</v>
      </c>
      <c r="I5274" s="6" t="s">
        <v>297</v>
      </c>
      <c r="J5274" s="6">
        <v>3</v>
      </c>
      <c r="K5274" s="6" t="s">
        <v>4334</v>
      </c>
      <c r="L5274" s="8">
        <v>6</v>
      </c>
      <c r="M5274" s="6" t="s">
        <v>297</v>
      </c>
      <c r="N5274" s="6" t="s">
        <v>4773</v>
      </c>
      <c r="R5274" s="6" t="str">
        <f t="shared" si="82"/>
        <v>40412Xã Hưng Đông23</v>
      </c>
    </row>
    <row r="5275" spans="1:18">
      <c r="A5275" s="6">
        <v>5274</v>
      </c>
      <c r="B5275" s="6">
        <v>40</v>
      </c>
      <c r="C5275" s="6" t="s">
        <v>4770</v>
      </c>
      <c r="D5275" s="6">
        <v>412</v>
      </c>
      <c r="E5275" s="6" t="s">
        <v>4771</v>
      </c>
      <c r="F5275" s="6">
        <v>16708</v>
      </c>
      <c r="G5275" s="6" t="s">
        <v>4650</v>
      </c>
      <c r="H5275" s="6">
        <v>2</v>
      </c>
      <c r="I5275" s="6" t="s">
        <v>297</v>
      </c>
      <c r="J5275" s="6">
        <v>3</v>
      </c>
      <c r="K5275" s="6" t="s">
        <v>4334</v>
      </c>
      <c r="L5275" s="8">
        <v>6</v>
      </c>
      <c r="M5275" s="6" t="s">
        <v>297</v>
      </c>
      <c r="N5275" s="6" t="s">
        <v>4773</v>
      </c>
      <c r="R5275" s="6" t="str">
        <f t="shared" si="82"/>
        <v>40412Xã Hưng Lộc23</v>
      </c>
    </row>
    <row r="5276" spans="1:18">
      <c r="A5276" s="6">
        <v>5275</v>
      </c>
      <c r="B5276" s="6">
        <v>40</v>
      </c>
      <c r="C5276" s="6" t="s">
        <v>4770</v>
      </c>
      <c r="D5276" s="6">
        <v>412</v>
      </c>
      <c r="E5276" s="6" t="s">
        <v>4771</v>
      </c>
      <c r="F5276" s="6">
        <v>16711</v>
      </c>
      <c r="G5276" s="6" t="s">
        <v>4786</v>
      </c>
      <c r="H5276" s="6">
        <v>2</v>
      </c>
      <c r="I5276" s="6" t="s">
        <v>297</v>
      </c>
      <c r="J5276" s="6">
        <v>3</v>
      </c>
      <c r="K5276" s="6" t="s">
        <v>4334</v>
      </c>
      <c r="L5276" s="8">
        <v>6</v>
      </c>
      <c r="M5276" s="6" t="s">
        <v>297</v>
      </c>
      <c r="N5276" s="6" t="s">
        <v>4773</v>
      </c>
      <c r="R5276" s="6" t="str">
        <f t="shared" si="82"/>
        <v>40412Xã Hưng Hòa23</v>
      </c>
    </row>
    <row r="5277" spans="1:18">
      <c r="A5277" s="6">
        <v>5276</v>
      </c>
      <c r="B5277" s="6">
        <v>40</v>
      </c>
      <c r="C5277" s="6" t="s">
        <v>4770</v>
      </c>
      <c r="D5277" s="6">
        <v>412</v>
      </c>
      <c r="E5277" s="6" t="s">
        <v>4771</v>
      </c>
      <c r="F5277" s="6">
        <v>16714</v>
      </c>
      <c r="G5277" s="6" t="s">
        <v>4787</v>
      </c>
      <c r="H5277" s="6">
        <v>1</v>
      </c>
      <c r="I5277" s="6" t="s">
        <v>251</v>
      </c>
      <c r="J5277" s="6">
        <v>3</v>
      </c>
      <c r="K5277" s="6" t="s">
        <v>4334</v>
      </c>
      <c r="L5277" s="8">
        <v>5</v>
      </c>
      <c r="M5277" s="6" t="s">
        <v>251</v>
      </c>
      <c r="N5277" s="6" t="s">
        <v>4773</v>
      </c>
      <c r="R5277" s="6" t="str">
        <f t="shared" si="82"/>
        <v>40412Phường Vinh Tân13</v>
      </c>
    </row>
    <row r="5278" spans="1:18">
      <c r="A5278" s="6">
        <v>5277</v>
      </c>
      <c r="B5278" s="6">
        <v>40</v>
      </c>
      <c r="C5278" s="6" t="s">
        <v>4770</v>
      </c>
      <c r="D5278" s="6">
        <v>412</v>
      </c>
      <c r="E5278" s="6" t="s">
        <v>4771</v>
      </c>
      <c r="F5278" s="6">
        <v>17908</v>
      </c>
      <c r="G5278" s="6" t="s">
        <v>4788</v>
      </c>
      <c r="H5278" s="6">
        <v>2</v>
      </c>
      <c r="I5278" s="6" t="s">
        <v>297</v>
      </c>
      <c r="J5278" s="6">
        <v>3</v>
      </c>
      <c r="K5278" s="6" t="s">
        <v>4334</v>
      </c>
      <c r="L5278" s="8">
        <v>6</v>
      </c>
      <c r="M5278" s="6" t="s">
        <v>297</v>
      </c>
      <c r="N5278" s="6" t="s">
        <v>4773</v>
      </c>
      <c r="R5278" s="6" t="str">
        <f t="shared" si="82"/>
        <v>40412Xã Nghi Liên23</v>
      </c>
    </row>
    <row r="5279" spans="1:18">
      <c r="A5279" s="6">
        <v>5278</v>
      </c>
      <c r="B5279" s="6">
        <v>40</v>
      </c>
      <c r="C5279" s="6" t="s">
        <v>4770</v>
      </c>
      <c r="D5279" s="6">
        <v>412</v>
      </c>
      <c r="E5279" s="6" t="s">
        <v>4771</v>
      </c>
      <c r="F5279" s="6">
        <v>17914</v>
      </c>
      <c r="G5279" s="6" t="s">
        <v>4789</v>
      </c>
      <c r="H5279" s="6">
        <v>2</v>
      </c>
      <c r="I5279" s="6" t="s">
        <v>297</v>
      </c>
      <c r="J5279" s="6">
        <v>3</v>
      </c>
      <c r="K5279" s="6" t="s">
        <v>4334</v>
      </c>
      <c r="L5279" s="8">
        <v>6</v>
      </c>
      <c r="M5279" s="6" t="s">
        <v>297</v>
      </c>
      <c r="N5279" s="6" t="s">
        <v>4773</v>
      </c>
      <c r="R5279" s="6" t="str">
        <f t="shared" si="82"/>
        <v>40412Xã Nghi Ân23</v>
      </c>
    </row>
    <row r="5280" spans="1:18">
      <c r="A5280" s="6">
        <v>5279</v>
      </c>
      <c r="B5280" s="6">
        <v>40</v>
      </c>
      <c r="C5280" s="6" t="s">
        <v>4770</v>
      </c>
      <c r="D5280" s="6">
        <v>412</v>
      </c>
      <c r="E5280" s="6" t="s">
        <v>4771</v>
      </c>
      <c r="F5280" s="6">
        <v>17920</v>
      </c>
      <c r="G5280" s="6" t="s">
        <v>4790</v>
      </c>
      <c r="H5280" s="6">
        <v>2</v>
      </c>
      <c r="I5280" s="6" t="s">
        <v>297</v>
      </c>
      <c r="J5280" s="6">
        <v>3</v>
      </c>
      <c r="K5280" s="6" t="s">
        <v>4334</v>
      </c>
      <c r="L5280" s="8">
        <v>6</v>
      </c>
      <c r="M5280" s="6" t="s">
        <v>297</v>
      </c>
      <c r="N5280" s="6" t="s">
        <v>4773</v>
      </c>
      <c r="R5280" s="6" t="str">
        <f t="shared" si="82"/>
        <v>40412Xã Nghi Kim23</v>
      </c>
    </row>
    <row r="5281" spans="1:18">
      <c r="A5281" s="6">
        <v>5280</v>
      </c>
      <c r="B5281" s="6">
        <v>40</v>
      </c>
      <c r="C5281" s="6" t="s">
        <v>4770</v>
      </c>
      <c r="D5281" s="6">
        <v>412</v>
      </c>
      <c r="E5281" s="6" t="s">
        <v>4771</v>
      </c>
      <c r="F5281" s="6">
        <v>17923</v>
      </c>
      <c r="G5281" s="6" t="s">
        <v>4791</v>
      </c>
      <c r="H5281" s="6">
        <v>2</v>
      </c>
      <c r="I5281" s="6" t="s">
        <v>297</v>
      </c>
      <c r="J5281" s="6">
        <v>3</v>
      </c>
      <c r="K5281" s="6" t="s">
        <v>4334</v>
      </c>
      <c r="L5281" s="8">
        <v>6</v>
      </c>
      <c r="M5281" s="6" t="s">
        <v>297</v>
      </c>
      <c r="N5281" s="6" t="s">
        <v>4773</v>
      </c>
      <c r="R5281" s="6" t="str">
        <f t="shared" si="82"/>
        <v>40412Xã Nghi Đức23</v>
      </c>
    </row>
    <row r="5282" spans="1:18">
      <c r="A5282" s="6">
        <v>5281</v>
      </c>
      <c r="B5282" s="6">
        <v>40</v>
      </c>
      <c r="C5282" s="6" t="s">
        <v>4770</v>
      </c>
      <c r="D5282" s="6">
        <v>412</v>
      </c>
      <c r="E5282" s="6" t="s">
        <v>4771</v>
      </c>
      <c r="F5282" s="6">
        <v>18013</v>
      </c>
      <c r="G5282" s="6" t="s">
        <v>4792</v>
      </c>
      <c r="H5282" s="6">
        <v>2</v>
      </c>
      <c r="I5282" s="6" t="s">
        <v>297</v>
      </c>
      <c r="J5282" s="6">
        <v>3</v>
      </c>
      <c r="K5282" s="6" t="s">
        <v>4334</v>
      </c>
      <c r="L5282" s="8">
        <v>6</v>
      </c>
      <c r="M5282" s="6" t="s">
        <v>297</v>
      </c>
      <c r="N5282" s="6" t="s">
        <v>4773</v>
      </c>
      <c r="R5282" s="6" t="str">
        <f t="shared" si="82"/>
        <v>40412Xã Hưng Chính23</v>
      </c>
    </row>
    <row r="5283" spans="1:18">
      <c r="A5283" s="6">
        <v>5282</v>
      </c>
      <c r="B5283" s="6">
        <v>40</v>
      </c>
      <c r="C5283" s="6" t="s">
        <v>4770</v>
      </c>
      <c r="D5283" s="6">
        <v>413</v>
      </c>
      <c r="E5283" s="6" t="s">
        <v>4793</v>
      </c>
      <c r="F5283" s="6">
        <v>16717</v>
      </c>
      <c r="G5283" s="6" t="s">
        <v>4794</v>
      </c>
      <c r="H5283" s="6">
        <v>1</v>
      </c>
      <c r="I5283" s="6" t="s">
        <v>251</v>
      </c>
      <c r="J5283" s="6">
        <v>3</v>
      </c>
      <c r="K5283" s="6" t="s">
        <v>4334</v>
      </c>
      <c r="L5283" s="8">
        <v>5</v>
      </c>
      <c r="M5283" s="6" t="s">
        <v>251</v>
      </c>
      <c r="N5283" s="6" t="s">
        <v>4773</v>
      </c>
      <c r="R5283" s="6" t="str">
        <f t="shared" si="82"/>
        <v>40413Phường Nghi Thuỷ13</v>
      </c>
    </row>
    <row r="5284" spans="1:18">
      <c r="A5284" s="6">
        <v>5283</v>
      </c>
      <c r="B5284" s="6">
        <v>40</v>
      </c>
      <c r="C5284" s="6" t="s">
        <v>4770</v>
      </c>
      <c r="D5284" s="6">
        <v>413</v>
      </c>
      <c r="E5284" s="6" t="s">
        <v>4793</v>
      </c>
      <c r="F5284" s="6">
        <v>16720</v>
      </c>
      <c r="G5284" s="6" t="s">
        <v>4795</v>
      </c>
      <c r="H5284" s="6">
        <v>1</v>
      </c>
      <c r="I5284" s="6" t="s">
        <v>251</v>
      </c>
      <c r="J5284" s="6">
        <v>3</v>
      </c>
      <c r="K5284" s="6" t="s">
        <v>4334</v>
      </c>
      <c r="L5284" s="8">
        <v>5</v>
      </c>
      <c r="M5284" s="6" t="s">
        <v>251</v>
      </c>
      <c r="N5284" s="6" t="s">
        <v>4773</v>
      </c>
      <c r="R5284" s="6" t="str">
        <f t="shared" si="82"/>
        <v>40413Phường Nghi Tân13</v>
      </c>
    </row>
    <row r="5285" spans="1:18">
      <c r="A5285" s="6">
        <v>5284</v>
      </c>
      <c r="B5285" s="6">
        <v>40</v>
      </c>
      <c r="C5285" s="6" t="s">
        <v>4770</v>
      </c>
      <c r="D5285" s="6">
        <v>413</v>
      </c>
      <c r="E5285" s="6" t="s">
        <v>4793</v>
      </c>
      <c r="F5285" s="6">
        <v>16723</v>
      </c>
      <c r="G5285" s="6" t="s">
        <v>4796</v>
      </c>
      <c r="H5285" s="6">
        <v>1</v>
      </c>
      <c r="I5285" s="6" t="s">
        <v>251</v>
      </c>
      <c r="J5285" s="6">
        <v>3</v>
      </c>
      <c r="K5285" s="6" t="s">
        <v>4334</v>
      </c>
      <c r="L5285" s="8">
        <v>5</v>
      </c>
      <c r="M5285" s="6" t="s">
        <v>251</v>
      </c>
      <c r="N5285" s="6" t="s">
        <v>4773</v>
      </c>
      <c r="R5285" s="6" t="str">
        <f t="shared" si="82"/>
        <v>40413Phường Thu Thuỷ13</v>
      </c>
    </row>
    <row r="5286" spans="1:18">
      <c r="A5286" s="6">
        <v>5285</v>
      </c>
      <c r="B5286" s="6">
        <v>40</v>
      </c>
      <c r="C5286" s="6" t="s">
        <v>4770</v>
      </c>
      <c r="D5286" s="6">
        <v>413</v>
      </c>
      <c r="E5286" s="6" t="s">
        <v>4793</v>
      </c>
      <c r="F5286" s="6">
        <v>16726</v>
      </c>
      <c r="G5286" s="6" t="s">
        <v>4797</v>
      </c>
      <c r="H5286" s="6">
        <v>1</v>
      </c>
      <c r="I5286" s="6" t="s">
        <v>251</v>
      </c>
      <c r="J5286" s="6">
        <v>3</v>
      </c>
      <c r="K5286" s="6" t="s">
        <v>4334</v>
      </c>
      <c r="L5286" s="8">
        <v>5</v>
      </c>
      <c r="M5286" s="6" t="s">
        <v>251</v>
      </c>
      <c r="N5286" s="6" t="s">
        <v>4773</v>
      </c>
      <c r="R5286" s="6" t="str">
        <f t="shared" si="82"/>
        <v>40413Phường Nghi Hòa13</v>
      </c>
    </row>
    <row r="5287" spans="1:18">
      <c r="A5287" s="6">
        <v>5286</v>
      </c>
      <c r="B5287" s="6">
        <v>40</v>
      </c>
      <c r="C5287" s="6" t="s">
        <v>4770</v>
      </c>
      <c r="D5287" s="6">
        <v>413</v>
      </c>
      <c r="E5287" s="6" t="s">
        <v>4793</v>
      </c>
      <c r="F5287" s="6">
        <v>16729</v>
      </c>
      <c r="G5287" s="6" t="s">
        <v>4798</v>
      </c>
      <c r="H5287" s="6">
        <v>1</v>
      </c>
      <c r="I5287" s="6" t="s">
        <v>251</v>
      </c>
      <c r="J5287" s="6">
        <v>3</v>
      </c>
      <c r="K5287" s="6" t="s">
        <v>4334</v>
      </c>
      <c r="L5287" s="8">
        <v>5</v>
      </c>
      <c r="M5287" s="6" t="s">
        <v>251</v>
      </c>
      <c r="N5287" s="6" t="s">
        <v>4773</v>
      </c>
      <c r="R5287" s="6" t="str">
        <f t="shared" si="82"/>
        <v>40413Phường Nghi Hải13</v>
      </c>
    </row>
    <row r="5288" spans="1:18">
      <c r="A5288" s="6">
        <v>5287</v>
      </c>
      <c r="B5288" s="6">
        <v>40</v>
      </c>
      <c r="C5288" s="6" t="s">
        <v>4770</v>
      </c>
      <c r="D5288" s="6">
        <v>413</v>
      </c>
      <c r="E5288" s="6" t="s">
        <v>4793</v>
      </c>
      <c r="F5288" s="6">
        <v>16732</v>
      </c>
      <c r="G5288" s="6" t="s">
        <v>4799</v>
      </c>
      <c r="H5288" s="6">
        <v>1</v>
      </c>
      <c r="I5288" s="6" t="s">
        <v>251</v>
      </c>
      <c r="J5288" s="6">
        <v>3</v>
      </c>
      <c r="K5288" s="6" t="s">
        <v>4334</v>
      </c>
      <c r="L5288" s="8">
        <v>5</v>
      </c>
      <c r="M5288" s="6" t="s">
        <v>251</v>
      </c>
      <c r="N5288" s="6" t="s">
        <v>4773</v>
      </c>
      <c r="R5288" s="6" t="str">
        <f t="shared" si="82"/>
        <v>40413Phường Nghi Hương13</v>
      </c>
    </row>
    <row r="5289" spans="1:18">
      <c r="A5289" s="6">
        <v>5288</v>
      </c>
      <c r="B5289" s="6">
        <v>40</v>
      </c>
      <c r="C5289" s="6" t="s">
        <v>4770</v>
      </c>
      <c r="D5289" s="6">
        <v>413</v>
      </c>
      <c r="E5289" s="6" t="s">
        <v>4793</v>
      </c>
      <c r="F5289" s="6">
        <v>16735</v>
      </c>
      <c r="G5289" s="6" t="s">
        <v>4800</v>
      </c>
      <c r="H5289" s="6">
        <v>1</v>
      </c>
      <c r="I5289" s="6" t="s">
        <v>251</v>
      </c>
      <c r="J5289" s="6">
        <v>3</v>
      </c>
      <c r="K5289" s="6" t="s">
        <v>4334</v>
      </c>
      <c r="L5289" s="8">
        <v>5</v>
      </c>
      <c r="M5289" s="6" t="s">
        <v>251</v>
      </c>
      <c r="N5289" s="6" t="s">
        <v>4773</v>
      </c>
      <c r="R5289" s="6" t="str">
        <f t="shared" si="82"/>
        <v>40413Phường Nghi Thu13</v>
      </c>
    </row>
    <row r="5290" spans="1:18">
      <c r="A5290" s="6">
        <v>5289</v>
      </c>
      <c r="B5290" s="6">
        <v>40</v>
      </c>
      <c r="C5290" s="6" t="s">
        <v>4770</v>
      </c>
      <c r="D5290" s="6">
        <v>414</v>
      </c>
      <c r="E5290" s="6" t="s">
        <v>4801</v>
      </c>
      <c r="F5290" s="6">
        <v>16939</v>
      </c>
      <c r="G5290" s="6" t="s">
        <v>4802</v>
      </c>
      <c r="H5290" s="6">
        <v>1</v>
      </c>
      <c r="I5290" s="6" t="s">
        <v>251</v>
      </c>
      <c r="J5290" s="6">
        <v>3</v>
      </c>
      <c r="K5290" s="6" t="s">
        <v>4334</v>
      </c>
      <c r="L5290" s="8">
        <v>5</v>
      </c>
      <c r="M5290" s="6" t="s">
        <v>251</v>
      </c>
      <c r="N5290" s="6" t="s">
        <v>4773</v>
      </c>
      <c r="R5290" s="6" t="str">
        <f t="shared" si="82"/>
        <v>40414Phường Hoà Hiếu13</v>
      </c>
    </row>
    <row r="5291" spans="1:18">
      <c r="A5291" s="6">
        <v>5290</v>
      </c>
      <c r="B5291" s="6">
        <v>40</v>
      </c>
      <c r="C5291" s="6" t="s">
        <v>4770</v>
      </c>
      <c r="D5291" s="6">
        <v>414</v>
      </c>
      <c r="E5291" s="6" t="s">
        <v>4801</v>
      </c>
      <c r="F5291" s="6">
        <v>16993</v>
      </c>
      <c r="G5291" s="6" t="s">
        <v>4803</v>
      </c>
      <c r="H5291" s="6">
        <v>1</v>
      </c>
      <c r="I5291" s="6" t="s">
        <v>251</v>
      </c>
      <c r="J5291" s="6">
        <v>3</v>
      </c>
      <c r="K5291" s="6" t="s">
        <v>4334</v>
      </c>
      <c r="L5291" s="8">
        <v>5</v>
      </c>
      <c r="M5291" s="6" t="s">
        <v>251</v>
      </c>
      <c r="N5291" s="6" t="s">
        <v>4773</v>
      </c>
      <c r="R5291" s="6" t="str">
        <f t="shared" si="82"/>
        <v>40414Phường Quang Phong13</v>
      </c>
    </row>
    <row r="5292" spans="1:18">
      <c r="A5292" s="6">
        <v>5291</v>
      </c>
      <c r="B5292" s="6">
        <v>40</v>
      </c>
      <c r="C5292" s="6" t="s">
        <v>4770</v>
      </c>
      <c r="D5292" s="6">
        <v>414</v>
      </c>
      <c r="E5292" s="6" t="s">
        <v>4801</v>
      </c>
      <c r="F5292" s="6">
        <v>16994</v>
      </c>
      <c r="G5292" s="6" t="s">
        <v>4804</v>
      </c>
      <c r="H5292" s="6">
        <v>1</v>
      </c>
      <c r="I5292" s="6" t="s">
        <v>251</v>
      </c>
      <c r="J5292" s="6">
        <v>3</v>
      </c>
      <c r="K5292" s="6" t="s">
        <v>4334</v>
      </c>
      <c r="L5292" s="8">
        <v>5</v>
      </c>
      <c r="M5292" s="6" t="s">
        <v>251</v>
      </c>
      <c r="N5292" s="6" t="s">
        <v>4773</v>
      </c>
      <c r="R5292" s="6" t="str">
        <f t="shared" si="82"/>
        <v>40414Phường Quang Tiến13</v>
      </c>
    </row>
    <row r="5293" spans="1:18">
      <c r="A5293" s="6">
        <v>5292</v>
      </c>
      <c r="B5293" s="6">
        <v>40</v>
      </c>
      <c r="C5293" s="6" t="s">
        <v>4770</v>
      </c>
      <c r="D5293" s="6">
        <v>414</v>
      </c>
      <c r="E5293" s="6" t="s">
        <v>4801</v>
      </c>
      <c r="F5293" s="6">
        <v>17003</v>
      </c>
      <c r="G5293" s="6" t="s">
        <v>4805</v>
      </c>
      <c r="H5293" s="6">
        <v>1</v>
      </c>
      <c r="I5293" s="6" t="s">
        <v>251</v>
      </c>
      <c r="J5293" s="6">
        <v>3</v>
      </c>
      <c r="K5293" s="6" t="s">
        <v>4334</v>
      </c>
      <c r="L5293" s="8">
        <v>5</v>
      </c>
      <c r="M5293" s="6" t="s">
        <v>251</v>
      </c>
      <c r="N5293" s="6" t="s">
        <v>4773</v>
      </c>
      <c r="R5293" s="6" t="str">
        <f t="shared" si="82"/>
        <v>40414Phường Long Sơn13</v>
      </c>
    </row>
    <row r="5294" spans="1:18">
      <c r="A5294" s="6">
        <v>5293</v>
      </c>
      <c r="B5294" s="6">
        <v>40</v>
      </c>
      <c r="C5294" s="6" t="s">
        <v>4770</v>
      </c>
      <c r="D5294" s="6">
        <v>414</v>
      </c>
      <c r="E5294" s="6" t="s">
        <v>4801</v>
      </c>
      <c r="F5294" s="6">
        <v>17005</v>
      </c>
      <c r="G5294" s="6" t="s">
        <v>4806</v>
      </c>
      <c r="H5294" s="6">
        <v>2</v>
      </c>
      <c r="I5294" s="6" t="s">
        <v>297</v>
      </c>
      <c r="J5294" s="6">
        <v>3</v>
      </c>
      <c r="K5294" s="6" t="s">
        <v>4334</v>
      </c>
      <c r="L5294" s="8">
        <v>6</v>
      </c>
      <c r="M5294" s="6" t="s">
        <v>297</v>
      </c>
      <c r="N5294" s="6" t="s">
        <v>4773</v>
      </c>
      <c r="R5294" s="6" t="str">
        <f t="shared" si="82"/>
        <v>40414Xã Nghĩa Tiến23</v>
      </c>
    </row>
    <row r="5295" spans="1:18">
      <c r="A5295" s="6">
        <v>5294</v>
      </c>
      <c r="B5295" s="6">
        <v>40</v>
      </c>
      <c r="C5295" s="6" t="s">
        <v>4770</v>
      </c>
      <c r="D5295" s="6">
        <v>414</v>
      </c>
      <c r="E5295" s="6" t="s">
        <v>4801</v>
      </c>
      <c r="F5295" s="6">
        <v>17008</v>
      </c>
      <c r="G5295" s="6" t="s">
        <v>4807</v>
      </c>
      <c r="H5295" s="6">
        <v>2</v>
      </c>
      <c r="I5295" s="6" t="s">
        <v>297</v>
      </c>
      <c r="J5295" s="6">
        <v>3</v>
      </c>
      <c r="K5295" s="6" t="s">
        <v>4334</v>
      </c>
      <c r="L5295" s="8">
        <v>6</v>
      </c>
      <c r="M5295" s="6" t="s">
        <v>297</v>
      </c>
      <c r="N5295" s="6" t="s">
        <v>4773</v>
      </c>
      <c r="R5295" s="6" t="str">
        <f t="shared" si="82"/>
        <v>40414Xã Nghĩa Mỹ23</v>
      </c>
    </row>
    <row r="5296" spans="1:18">
      <c r="A5296" s="6">
        <v>5295</v>
      </c>
      <c r="B5296" s="6">
        <v>40</v>
      </c>
      <c r="C5296" s="6" t="s">
        <v>4770</v>
      </c>
      <c r="D5296" s="6">
        <v>414</v>
      </c>
      <c r="E5296" s="6" t="s">
        <v>4801</v>
      </c>
      <c r="F5296" s="6">
        <v>17011</v>
      </c>
      <c r="G5296" s="6" t="s">
        <v>4808</v>
      </c>
      <c r="H5296" s="6">
        <v>2</v>
      </c>
      <c r="I5296" s="6" t="s">
        <v>297</v>
      </c>
      <c r="J5296" s="6">
        <v>3</v>
      </c>
      <c r="K5296" s="6" t="s">
        <v>4334</v>
      </c>
      <c r="L5296" s="8">
        <v>6</v>
      </c>
      <c r="M5296" s="6" t="s">
        <v>297</v>
      </c>
      <c r="N5296" s="6" t="s">
        <v>4773</v>
      </c>
      <c r="R5296" s="6" t="str">
        <f t="shared" si="82"/>
        <v>40414Xã Tây Hiếu23</v>
      </c>
    </row>
    <row r="5297" spans="1:18">
      <c r="A5297" s="6">
        <v>5296</v>
      </c>
      <c r="B5297" s="6">
        <v>40</v>
      </c>
      <c r="C5297" s="6" t="s">
        <v>4770</v>
      </c>
      <c r="D5297" s="6">
        <v>414</v>
      </c>
      <c r="E5297" s="6" t="s">
        <v>4801</v>
      </c>
      <c r="F5297" s="6">
        <v>17014</v>
      </c>
      <c r="G5297" s="6" t="s">
        <v>875</v>
      </c>
      <c r="H5297" s="6">
        <v>2</v>
      </c>
      <c r="I5297" s="6" t="s">
        <v>297</v>
      </c>
      <c r="J5297" s="6">
        <v>3</v>
      </c>
      <c r="K5297" s="6" t="s">
        <v>4334</v>
      </c>
      <c r="L5297" s="8">
        <v>6</v>
      </c>
      <c r="M5297" s="6" t="s">
        <v>297</v>
      </c>
      <c r="N5297" s="6" t="s">
        <v>4773</v>
      </c>
      <c r="R5297" s="6" t="str">
        <f t="shared" si="82"/>
        <v>40414Xã Nghĩa Thuận23</v>
      </c>
    </row>
    <row r="5298" spans="1:18">
      <c r="A5298" s="6">
        <v>5297</v>
      </c>
      <c r="B5298" s="6">
        <v>40</v>
      </c>
      <c r="C5298" s="6" t="s">
        <v>4770</v>
      </c>
      <c r="D5298" s="6">
        <v>414</v>
      </c>
      <c r="E5298" s="6" t="s">
        <v>4801</v>
      </c>
      <c r="F5298" s="6">
        <v>17017</v>
      </c>
      <c r="G5298" s="6" t="s">
        <v>4809</v>
      </c>
      <c r="H5298" s="6">
        <v>2</v>
      </c>
      <c r="I5298" s="6" t="s">
        <v>297</v>
      </c>
      <c r="J5298" s="6">
        <v>3</v>
      </c>
      <c r="K5298" s="6" t="s">
        <v>4334</v>
      </c>
      <c r="L5298" s="8">
        <v>6</v>
      </c>
      <c r="M5298" s="6" t="s">
        <v>297</v>
      </c>
      <c r="N5298" s="6" t="s">
        <v>4773</v>
      </c>
      <c r="R5298" s="6" t="str">
        <f t="shared" si="82"/>
        <v>40414Xã Đông Hiếu23</v>
      </c>
    </row>
    <row r="5299" spans="1:18">
      <c r="A5299" s="6">
        <v>5298</v>
      </c>
      <c r="B5299" s="6">
        <v>40</v>
      </c>
      <c r="C5299" s="6" t="s">
        <v>4770</v>
      </c>
      <c r="D5299" s="6">
        <v>415</v>
      </c>
      <c r="E5299" s="6" t="s">
        <v>4810</v>
      </c>
      <c r="F5299" s="6">
        <v>16738</v>
      </c>
      <c r="G5299" s="6" t="s">
        <v>4811</v>
      </c>
      <c r="H5299" s="6">
        <v>1</v>
      </c>
      <c r="I5299" s="6" t="s">
        <v>251</v>
      </c>
      <c r="J5299" s="6">
        <v>3</v>
      </c>
      <c r="K5299" s="6" t="s">
        <v>4334</v>
      </c>
      <c r="L5299" s="8">
        <v>5</v>
      </c>
      <c r="M5299" s="6" t="s">
        <v>251</v>
      </c>
      <c r="N5299" s="6" t="s">
        <v>4773</v>
      </c>
      <c r="R5299" s="6" t="str">
        <f t="shared" si="82"/>
        <v>40415Thị trấn Kim Sơn13</v>
      </c>
    </row>
    <row r="5300" spans="1:18">
      <c r="A5300" s="6">
        <v>5299</v>
      </c>
      <c r="B5300" s="6">
        <v>40</v>
      </c>
      <c r="C5300" s="6" t="s">
        <v>4770</v>
      </c>
      <c r="D5300" s="6">
        <v>415</v>
      </c>
      <c r="E5300" s="6" t="s">
        <v>4810</v>
      </c>
      <c r="F5300" s="6">
        <v>16741</v>
      </c>
      <c r="G5300" s="6" t="s">
        <v>4812</v>
      </c>
      <c r="H5300" s="6">
        <v>2</v>
      </c>
      <c r="I5300" s="6" t="s">
        <v>297</v>
      </c>
      <c r="J5300" s="6">
        <v>3</v>
      </c>
      <c r="K5300" s="6" t="s">
        <v>4334</v>
      </c>
      <c r="L5300" s="8">
        <v>6</v>
      </c>
      <c r="M5300" s="6" t="s">
        <v>297</v>
      </c>
      <c r="N5300" s="6" t="s">
        <v>4773</v>
      </c>
      <c r="R5300" s="6" t="str">
        <f t="shared" si="82"/>
        <v>40415Xã Thông Thụ23</v>
      </c>
    </row>
    <row r="5301" spans="1:18">
      <c r="A5301" s="6">
        <v>5300</v>
      </c>
      <c r="B5301" s="6">
        <v>40</v>
      </c>
      <c r="C5301" s="6" t="s">
        <v>4770</v>
      </c>
      <c r="D5301" s="6">
        <v>415</v>
      </c>
      <c r="E5301" s="6" t="s">
        <v>4810</v>
      </c>
      <c r="F5301" s="6">
        <v>16744</v>
      </c>
      <c r="G5301" s="6" t="s">
        <v>2667</v>
      </c>
      <c r="H5301" s="6">
        <v>2</v>
      </c>
      <c r="I5301" s="6" t="s">
        <v>297</v>
      </c>
      <c r="J5301" s="6">
        <v>3</v>
      </c>
      <c r="K5301" s="6" t="s">
        <v>4334</v>
      </c>
      <c r="L5301" s="8">
        <v>6</v>
      </c>
      <c r="M5301" s="6" t="s">
        <v>297</v>
      </c>
      <c r="N5301" s="6" t="s">
        <v>4773</v>
      </c>
      <c r="R5301" s="6" t="str">
        <f t="shared" si="82"/>
        <v>40415Xã Đồng Văn23</v>
      </c>
    </row>
    <row r="5302" spans="1:18">
      <c r="A5302" s="6">
        <v>5301</v>
      </c>
      <c r="B5302" s="6">
        <v>40</v>
      </c>
      <c r="C5302" s="6" t="s">
        <v>4770</v>
      </c>
      <c r="D5302" s="6">
        <v>415</v>
      </c>
      <c r="E5302" s="6" t="s">
        <v>4810</v>
      </c>
      <c r="F5302" s="6">
        <v>16747</v>
      </c>
      <c r="G5302" s="6" t="s">
        <v>4813</v>
      </c>
      <c r="H5302" s="6">
        <v>2</v>
      </c>
      <c r="I5302" s="6" t="s">
        <v>297</v>
      </c>
      <c r="J5302" s="6">
        <v>3</v>
      </c>
      <c r="K5302" s="6" t="s">
        <v>4334</v>
      </c>
      <c r="L5302" s="8">
        <v>6</v>
      </c>
      <c r="M5302" s="6" t="s">
        <v>297</v>
      </c>
      <c r="N5302" s="6" t="s">
        <v>4773</v>
      </c>
      <c r="R5302" s="6" t="str">
        <f t="shared" si="82"/>
        <v>40415Xã Hạnh Dịch23</v>
      </c>
    </row>
    <row r="5303" spans="1:18">
      <c r="A5303" s="6">
        <v>5302</v>
      </c>
      <c r="B5303" s="6">
        <v>40</v>
      </c>
      <c r="C5303" s="6" t="s">
        <v>4770</v>
      </c>
      <c r="D5303" s="6">
        <v>415</v>
      </c>
      <c r="E5303" s="6" t="s">
        <v>4810</v>
      </c>
      <c r="F5303" s="6">
        <v>16750</v>
      </c>
      <c r="G5303" s="6" t="s">
        <v>481</v>
      </c>
      <c r="H5303" s="6">
        <v>2</v>
      </c>
      <c r="I5303" s="6" t="s">
        <v>297</v>
      </c>
      <c r="J5303" s="6">
        <v>3</v>
      </c>
      <c r="K5303" s="6" t="s">
        <v>4334</v>
      </c>
      <c r="L5303" s="8">
        <v>6</v>
      </c>
      <c r="M5303" s="6" t="s">
        <v>297</v>
      </c>
      <c r="N5303" s="6" t="s">
        <v>4773</v>
      </c>
      <c r="R5303" s="6" t="str">
        <f t="shared" si="82"/>
        <v>40415Xã Tiền Phong23</v>
      </c>
    </row>
    <row r="5304" spans="1:18">
      <c r="A5304" s="6">
        <v>5303</v>
      </c>
      <c r="B5304" s="6">
        <v>40</v>
      </c>
      <c r="C5304" s="6" t="s">
        <v>4770</v>
      </c>
      <c r="D5304" s="6">
        <v>415</v>
      </c>
      <c r="E5304" s="6" t="s">
        <v>4810</v>
      </c>
      <c r="F5304" s="6">
        <v>16753</v>
      </c>
      <c r="G5304" s="6" t="s">
        <v>4814</v>
      </c>
      <c r="H5304" s="6">
        <v>2</v>
      </c>
      <c r="I5304" s="6" t="s">
        <v>297</v>
      </c>
      <c r="J5304" s="6">
        <v>3</v>
      </c>
      <c r="K5304" s="6" t="s">
        <v>4334</v>
      </c>
      <c r="L5304" s="8">
        <v>6</v>
      </c>
      <c r="M5304" s="6" t="s">
        <v>297</v>
      </c>
      <c r="N5304" s="6" t="s">
        <v>4773</v>
      </c>
      <c r="R5304" s="6" t="str">
        <f t="shared" si="82"/>
        <v>40415Xã Nậm Giải23</v>
      </c>
    </row>
    <row r="5305" spans="1:18">
      <c r="A5305" s="6">
        <v>5304</v>
      </c>
      <c r="B5305" s="6">
        <v>40</v>
      </c>
      <c r="C5305" s="6" t="s">
        <v>4770</v>
      </c>
      <c r="D5305" s="6">
        <v>415</v>
      </c>
      <c r="E5305" s="6" t="s">
        <v>4810</v>
      </c>
      <c r="F5305" s="6">
        <v>16756</v>
      </c>
      <c r="G5305" s="6" t="s">
        <v>2524</v>
      </c>
      <c r="H5305" s="6">
        <v>2</v>
      </c>
      <c r="I5305" s="6" t="s">
        <v>297</v>
      </c>
      <c r="J5305" s="6">
        <v>3</v>
      </c>
      <c r="K5305" s="6" t="s">
        <v>4334</v>
      </c>
      <c r="L5305" s="8">
        <v>6</v>
      </c>
      <c r="M5305" s="6" t="s">
        <v>297</v>
      </c>
      <c r="N5305" s="6" t="s">
        <v>4773</v>
      </c>
      <c r="R5305" s="6" t="str">
        <f t="shared" si="82"/>
        <v>40415Xã Tri Lễ23</v>
      </c>
    </row>
    <row r="5306" spans="1:18">
      <c r="A5306" s="6">
        <v>5305</v>
      </c>
      <c r="B5306" s="6">
        <v>40</v>
      </c>
      <c r="C5306" s="6" t="s">
        <v>4770</v>
      </c>
      <c r="D5306" s="6">
        <v>415</v>
      </c>
      <c r="E5306" s="6" t="s">
        <v>4810</v>
      </c>
      <c r="F5306" s="6">
        <v>16759</v>
      </c>
      <c r="G5306" s="6" t="s">
        <v>4815</v>
      </c>
      <c r="H5306" s="6">
        <v>2</v>
      </c>
      <c r="I5306" s="6" t="s">
        <v>297</v>
      </c>
      <c r="J5306" s="6">
        <v>3</v>
      </c>
      <c r="K5306" s="6" t="s">
        <v>4334</v>
      </c>
      <c r="L5306" s="8">
        <v>6</v>
      </c>
      <c r="M5306" s="6" t="s">
        <v>297</v>
      </c>
      <c r="N5306" s="6" t="s">
        <v>4773</v>
      </c>
      <c r="R5306" s="6" t="str">
        <f t="shared" si="82"/>
        <v>40415Xã Châu Kim23</v>
      </c>
    </row>
    <row r="5307" spans="1:18">
      <c r="A5307" s="6">
        <v>5306</v>
      </c>
      <c r="B5307" s="6">
        <v>40</v>
      </c>
      <c r="C5307" s="6" t="s">
        <v>4770</v>
      </c>
      <c r="D5307" s="6">
        <v>415</v>
      </c>
      <c r="E5307" s="6" t="s">
        <v>4810</v>
      </c>
      <c r="F5307" s="6">
        <v>16763</v>
      </c>
      <c r="G5307" s="6" t="s">
        <v>4816</v>
      </c>
      <c r="H5307" s="6">
        <v>2</v>
      </c>
      <c r="I5307" s="6" t="s">
        <v>297</v>
      </c>
      <c r="J5307" s="6">
        <v>3</v>
      </c>
      <c r="K5307" s="6" t="s">
        <v>4334</v>
      </c>
      <c r="L5307" s="8">
        <v>6</v>
      </c>
      <c r="M5307" s="6" t="s">
        <v>297</v>
      </c>
      <c r="N5307" s="6" t="s">
        <v>4773</v>
      </c>
      <c r="R5307" s="6" t="str">
        <f t="shared" si="82"/>
        <v>40415Xã Mường Nọc23</v>
      </c>
    </row>
    <row r="5308" spans="1:18">
      <c r="A5308" s="6">
        <v>5307</v>
      </c>
      <c r="B5308" s="6">
        <v>40</v>
      </c>
      <c r="C5308" s="6" t="s">
        <v>4770</v>
      </c>
      <c r="D5308" s="6">
        <v>415</v>
      </c>
      <c r="E5308" s="6" t="s">
        <v>4810</v>
      </c>
      <c r="F5308" s="6">
        <v>16765</v>
      </c>
      <c r="G5308" s="6" t="s">
        <v>4817</v>
      </c>
      <c r="H5308" s="6">
        <v>2</v>
      </c>
      <c r="I5308" s="6" t="s">
        <v>297</v>
      </c>
      <c r="J5308" s="6">
        <v>3</v>
      </c>
      <c r="K5308" s="6" t="s">
        <v>4334</v>
      </c>
      <c r="L5308" s="8">
        <v>6</v>
      </c>
      <c r="M5308" s="6" t="s">
        <v>297</v>
      </c>
      <c r="N5308" s="6" t="s">
        <v>4773</v>
      </c>
      <c r="R5308" s="6" t="str">
        <f t="shared" si="82"/>
        <v>40415Xã Châu Thôn23</v>
      </c>
    </row>
    <row r="5309" spans="1:18">
      <c r="A5309" s="6">
        <v>5308</v>
      </c>
      <c r="B5309" s="6">
        <v>40</v>
      </c>
      <c r="C5309" s="6" t="s">
        <v>4770</v>
      </c>
      <c r="D5309" s="6">
        <v>415</v>
      </c>
      <c r="E5309" s="6" t="s">
        <v>4810</v>
      </c>
      <c r="F5309" s="6">
        <v>16768</v>
      </c>
      <c r="G5309" s="6" t="s">
        <v>4818</v>
      </c>
      <c r="H5309" s="6">
        <v>2</v>
      </c>
      <c r="I5309" s="6" t="s">
        <v>297</v>
      </c>
      <c r="J5309" s="6">
        <v>3</v>
      </c>
      <c r="K5309" s="6" t="s">
        <v>4334</v>
      </c>
      <c r="L5309" s="8">
        <v>6</v>
      </c>
      <c r="M5309" s="6" t="s">
        <v>297</v>
      </c>
      <c r="N5309" s="6" t="s">
        <v>4773</v>
      </c>
      <c r="R5309" s="6" t="str">
        <f t="shared" si="82"/>
        <v>40415Xã Nậm Nhoóng23</v>
      </c>
    </row>
    <row r="5310" spans="1:18">
      <c r="A5310" s="6">
        <v>5309</v>
      </c>
      <c r="B5310" s="6">
        <v>40</v>
      </c>
      <c r="C5310" s="6" t="s">
        <v>4770</v>
      </c>
      <c r="D5310" s="6">
        <v>415</v>
      </c>
      <c r="E5310" s="6" t="s">
        <v>4810</v>
      </c>
      <c r="F5310" s="6">
        <v>16771</v>
      </c>
      <c r="G5310" s="6" t="s">
        <v>1263</v>
      </c>
      <c r="H5310" s="6">
        <v>2</v>
      </c>
      <c r="I5310" s="6" t="s">
        <v>297</v>
      </c>
      <c r="J5310" s="6">
        <v>3</v>
      </c>
      <c r="K5310" s="6" t="s">
        <v>4334</v>
      </c>
      <c r="L5310" s="8">
        <v>6</v>
      </c>
      <c r="M5310" s="6" t="s">
        <v>297</v>
      </c>
      <c r="N5310" s="6" t="s">
        <v>4773</v>
      </c>
      <c r="R5310" s="6" t="str">
        <f t="shared" si="82"/>
        <v>40415Xã Quang Phong23</v>
      </c>
    </row>
    <row r="5311" spans="1:18">
      <c r="A5311" s="6">
        <v>5310</v>
      </c>
      <c r="B5311" s="6">
        <v>40</v>
      </c>
      <c r="C5311" s="6" t="s">
        <v>4770</v>
      </c>
      <c r="D5311" s="6">
        <v>415</v>
      </c>
      <c r="E5311" s="6" t="s">
        <v>4810</v>
      </c>
      <c r="F5311" s="6">
        <v>16774</v>
      </c>
      <c r="G5311" s="6" t="s">
        <v>4819</v>
      </c>
      <c r="H5311" s="6">
        <v>2</v>
      </c>
      <c r="I5311" s="6" t="s">
        <v>297</v>
      </c>
      <c r="J5311" s="6">
        <v>3</v>
      </c>
      <c r="K5311" s="6" t="s">
        <v>4334</v>
      </c>
      <c r="L5311" s="8">
        <v>6</v>
      </c>
      <c r="M5311" s="6" t="s">
        <v>297</v>
      </c>
      <c r="N5311" s="6" t="s">
        <v>4773</v>
      </c>
      <c r="R5311" s="6" t="str">
        <f t="shared" si="82"/>
        <v>40415Xã Căm Muộn23</v>
      </c>
    </row>
    <row r="5312" spans="1:18">
      <c r="A5312" s="6">
        <v>5311</v>
      </c>
      <c r="B5312" s="6">
        <v>40</v>
      </c>
      <c r="C5312" s="6" t="s">
        <v>4770</v>
      </c>
      <c r="D5312" s="6">
        <v>416</v>
      </c>
      <c r="E5312" s="6" t="s">
        <v>4820</v>
      </c>
      <c r="F5312" s="6">
        <v>16777</v>
      </c>
      <c r="G5312" s="6" t="s">
        <v>4821</v>
      </c>
      <c r="H5312" s="6">
        <v>1</v>
      </c>
      <c r="I5312" s="6" t="s">
        <v>251</v>
      </c>
      <c r="J5312" s="6">
        <v>3</v>
      </c>
      <c r="K5312" s="6" t="s">
        <v>4334</v>
      </c>
      <c r="L5312" s="8">
        <v>5</v>
      </c>
      <c r="M5312" s="6" t="s">
        <v>251</v>
      </c>
      <c r="N5312" s="6" t="s">
        <v>4773</v>
      </c>
      <c r="R5312" s="6" t="str">
        <f t="shared" si="82"/>
        <v>40416Thị trấn Tân Lạc13</v>
      </c>
    </row>
    <row r="5313" spans="1:18">
      <c r="A5313" s="6">
        <v>5312</v>
      </c>
      <c r="B5313" s="6">
        <v>40</v>
      </c>
      <c r="C5313" s="6" t="s">
        <v>4770</v>
      </c>
      <c r="D5313" s="6">
        <v>416</v>
      </c>
      <c r="E5313" s="6" t="s">
        <v>4820</v>
      </c>
      <c r="F5313" s="6">
        <v>16780</v>
      </c>
      <c r="G5313" s="6" t="s">
        <v>4822</v>
      </c>
      <c r="H5313" s="6">
        <v>2</v>
      </c>
      <c r="I5313" s="6" t="s">
        <v>297</v>
      </c>
      <c r="J5313" s="6">
        <v>3</v>
      </c>
      <c r="K5313" s="6" t="s">
        <v>4334</v>
      </c>
      <c r="L5313" s="8">
        <v>6</v>
      </c>
      <c r="M5313" s="6" t="s">
        <v>297</v>
      </c>
      <c r="N5313" s="6" t="s">
        <v>4773</v>
      </c>
      <c r="R5313" s="6" t="str">
        <f t="shared" si="82"/>
        <v>40416Xã Châu Bính23</v>
      </c>
    </row>
    <row r="5314" spans="1:18">
      <c r="A5314" s="6">
        <v>5313</v>
      </c>
      <c r="B5314" s="6">
        <v>40</v>
      </c>
      <c r="C5314" s="6" t="s">
        <v>4770</v>
      </c>
      <c r="D5314" s="6">
        <v>416</v>
      </c>
      <c r="E5314" s="6" t="s">
        <v>4820</v>
      </c>
      <c r="F5314" s="6">
        <v>16783</v>
      </c>
      <c r="G5314" s="6" t="s">
        <v>4823</v>
      </c>
      <c r="H5314" s="6">
        <v>2</v>
      </c>
      <c r="I5314" s="6" t="s">
        <v>297</v>
      </c>
      <c r="J5314" s="6">
        <v>3</v>
      </c>
      <c r="K5314" s="6" t="s">
        <v>4334</v>
      </c>
      <c r="L5314" s="8">
        <v>6</v>
      </c>
      <c r="M5314" s="6" t="s">
        <v>297</v>
      </c>
      <c r="N5314" s="6" t="s">
        <v>4773</v>
      </c>
      <c r="R5314" s="6" t="str">
        <f t="shared" si="82"/>
        <v>40416Xã Châu Thuận23</v>
      </c>
    </row>
    <row r="5315" spans="1:18">
      <c r="A5315" s="6">
        <v>5314</v>
      </c>
      <c r="B5315" s="6">
        <v>40</v>
      </c>
      <c r="C5315" s="6" t="s">
        <v>4770</v>
      </c>
      <c r="D5315" s="6">
        <v>416</v>
      </c>
      <c r="E5315" s="6" t="s">
        <v>4820</v>
      </c>
      <c r="F5315" s="6">
        <v>16786</v>
      </c>
      <c r="G5315" s="6" t="s">
        <v>4824</v>
      </c>
      <c r="H5315" s="6">
        <v>2</v>
      </c>
      <c r="I5315" s="6" t="s">
        <v>297</v>
      </c>
      <c r="J5315" s="6">
        <v>3</v>
      </c>
      <c r="K5315" s="6" t="s">
        <v>4334</v>
      </c>
      <c r="L5315" s="8">
        <v>6</v>
      </c>
      <c r="M5315" s="6" t="s">
        <v>297</v>
      </c>
      <c r="N5315" s="6" t="s">
        <v>4773</v>
      </c>
      <c r="R5315" s="6" t="str">
        <f t="shared" ref="R5315:R5378" si="83">CONCATENATE(B5315,D5315,G5315,H5315,J5315)</f>
        <v>40416Xã Châu Hội23</v>
      </c>
    </row>
    <row r="5316" spans="1:18">
      <c r="A5316" s="6">
        <v>5315</v>
      </c>
      <c r="B5316" s="6">
        <v>40</v>
      </c>
      <c r="C5316" s="6" t="s">
        <v>4770</v>
      </c>
      <c r="D5316" s="6">
        <v>416</v>
      </c>
      <c r="E5316" s="6" t="s">
        <v>4820</v>
      </c>
      <c r="F5316" s="6">
        <v>16789</v>
      </c>
      <c r="G5316" s="6" t="s">
        <v>4825</v>
      </c>
      <c r="H5316" s="6">
        <v>2</v>
      </c>
      <c r="I5316" s="6" t="s">
        <v>297</v>
      </c>
      <c r="J5316" s="6">
        <v>3</v>
      </c>
      <c r="K5316" s="6" t="s">
        <v>4334</v>
      </c>
      <c r="L5316" s="8">
        <v>6</v>
      </c>
      <c r="M5316" s="6" t="s">
        <v>297</v>
      </c>
      <c r="N5316" s="6" t="s">
        <v>4773</v>
      </c>
      <c r="R5316" s="6" t="str">
        <f t="shared" si="83"/>
        <v>40416Xã Châu Nga23</v>
      </c>
    </row>
    <row r="5317" spans="1:18">
      <c r="A5317" s="6">
        <v>5316</v>
      </c>
      <c r="B5317" s="6">
        <v>40</v>
      </c>
      <c r="C5317" s="6" t="s">
        <v>4770</v>
      </c>
      <c r="D5317" s="6">
        <v>416</v>
      </c>
      <c r="E5317" s="6" t="s">
        <v>4820</v>
      </c>
      <c r="F5317" s="6">
        <v>16792</v>
      </c>
      <c r="G5317" s="6" t="s">
        <v>4826</v>
      </c>
      <c r="H5317" s="6">
        <v>2</v>
      </c>
      <c r="I5317" s="6" t="s">
        <v>297</v>
      </c>
      <c r="J5317" s="6">
        <v>3</v>
      </c>
      <c r="K5317" s="6" t="s">
        <v>4334</v>
      </c>
      <c r="L5317" s="8">
        <v>6</v>
      </c>
      <c r="M5317" s="6" t="s">
        <v>297</v>
      </c>
      <c r="N5317" s="6" t="s">
        <v>4773</v>
      </c>
      <c r="R5317" s="6" t="str">
        <f t="shared" si="83"/>
        <v>40416Xã Châu Tiến23</v>
      </c>
    </row>
    <row r="5318" spans="1:18">
      <c r="A5318" s="6">
        <v>5317</v>
      </c>
      <c r="B5318" s="6">
        <v>40</v>
      </c>
      <c r="C5318" s="6" t="s">
        <v>4770</v>
      </c>
      <c r="D5318" s="6">
        <v>416</v>
      </c>
      <c r="E5318" s="6" t="s">
        <v>4820</v>
      </c>
      <c r="F5318" s="6">
        <v>16795</v>
      </c>
      <c r="G5318" s="6" t="s">
        <v>4827</v>
      </c>
      <c r="H5318" s="6">
        <v>2</v>
      </c>
      <c r="I5318" s="6" t="s">
        <v>297</v>
      </c>
      <c r="J5318" s="6">
        <v>3</v>
      </c>
      <c r="K5318" s="6" t="s">
        <v>4334</v>
      </c>
      <c r="L5318" s="8">
        <v>6</v>
      </c>
      <c r="M5318" s="6" t="s">
        <v>297</v>
      </c>
      <c r="N5318" s="6" t="s">
        <v>4773</v>
      </c>
      <c r="R5318" s="6" t="str">
        <f t="shared" si="83"/>
        <v>40416Xã Châu Hạnh23</v>
      </c>
    </row>
    <row r="5319" spans="1:18">
      <c r="A5319" s="6">
        <v>5318</v>
      </c>
      <c r="B5319" s="6">
        <v>40</v>
      </c>
      <c r="C5319" s="6" t="s">
        <v>4770</v>
      </c>
      <c r="D5319" s="6">
        <v>416</v>
      </c>
      <c r="E5319" s="6" t="s">
        <v>4820</v>
      </c>
      <c r="F5319" s="6">
        <v>16798</v>
      </c>
      <c r="G5319" s="6" t="s">
        <v>4828</v>
      </c>
      <c r="H5319" s="6">
        <v>2</v>
      </c>
      <c r="I5319" s="6" t="s">
        <v>297</v>
      </c>
      <c r="J5319" s="6">
        <v>3</v>
      </c>
      <c r="K5319" s="6" t="s">
        <v>4334</v>
      </c>
      <c r="L5319" s="8">
        <v>6</v>
      </c>
      <c r="M5319" s="6" t="s">
        <v>297</v>
      </c>
      <c r="N5319" s="6" t="s">
        <v>4773</v>
      </c>
      <c r="R5319" s="6" t="str">
        <f t="shared" si="83"/>
        <v>40416Xã Châu Thắng23</v>
      </c>
    </row>
    <row r="5320" spans="1:18">
      <c r="A5320" s="6">
        <v>5319</v>
      </c>
      <c r="B5320" s="6">
        <v>40</v>
      </c>
      <c r="C5320" s="6" t="s">
        <v>4770</v>
      </c>
      <c r="D5320" s="6">
        <v>416</v>
      </c>
      <c r="E5320" s="6" t="s">
        <v>4820</v>
      </c>
      <c r="F5320" s="6">
        <v>16801</v>
      </c>
      <c r="G5320" s="6" t="s">
        <v>3281</v>
      </c>
      <c r="H5320" s="6">
        <v>2</v>
      </c>
      <c r="I5320" s="6" t="s">
        <v>297</v>
      </c>
      <c r="J5320" s="6">
        <v>3</v>
      </c>
      <c r="K5320" s="6" t="s">
        <v>4334</v>
      </c>
      <c r="L5320" s="8">
        <v>6</v>
      </c>
      <c r="M5320" s="6" t="s">
        <v>297</v>
      </c>
      <c r="N5320" s="6" t="s">
        <v>4773</v>
      </c>
      <c r="R5320" s="6" t="str">
        <f t="shared" si="83"/>
        <v>40416Xã Châu Phong23</v>
      </c>
    </row>
    <row r="5321" spans="1:18">
      <c r="A5321" s="6">
        <v>5320</v>
      </c>
      <c r="B5321" s="6">
        <v>40</v>
      </c>
      <c r="C5321" s="6" t="s">
        <v>4770</v>
      </c>
      <c r="D5321" s="6">
        <v>416</v>
      </c>
      <c r="E5321" s="6" t="s">
        <v>4820</v>
      </c>
      <c r="F5321" s="6">
        <v>16804</v>
      </c>
      <c r="G5321" s="6" t="s">
        <v>4829</v>
      </c>
      <c r="H5321" s="6">
        <v>2</v>
      </c>
      <c r="I5321" s="6" t="s">
        <v>297</v>
      </c>
      <c r="J5321" s="6">
        <v>3</v>
      </c>
      <c r="K5321" s="6" t="s">
        <v>4334</v>
      </c>
      <c r="L5321" s="8">
        <v>6</v>
      </c>
      <c r="M5321" s="6" t="s">
        <v>297</v>
      </c>
      <c r="N5321" s="6" t="s">
        <v>4773</v>
      </c>
      <c r="R5321" s="6" t="str">
        <f t="shared" si="83"/>
        <v>40416Xã Châu Bình23</v>
      </c>
    </row>
    <row r="5322" spans="1:18">
      <c r="A5322" s="6">
        <v>5321</v>
      </c>
      <c r="B5322" s="6">
        <v>40</v>
      </c>
      <c r="C5322" s="6" t="s">
        <v>4770</v>
      </c>
      <c r="D5322" s="6">
        <v>416</v>
      </c>
      <c r="E5322" s="6" t="s">
        <v>4820</v>
      </c>
      <c r="F5322" s="6">
        <v>16807</v>
      </c>
      <c r="G5322" s="6" t="s">
        <v>4830</v>
      </c>
      <c r="H5322" s="6">
        <v>2</v>
      </c>
      <c r="I5322" s="6" t="s">
        <v>297</v>
      </c>
      <c r="J5322" s="6">
        <v>3</v>
      </c>
      <c r="K5322" s="6" t="s">
        <v>4334</v>
      </c>
      <c r="L5322" s="8">
        <v>6</v>
      </c>
      <c r="M5322" s="6" t="s">
        <v>297</v>
      </c>
      <c r="N5322" s="6" t="s">
        <v>4773</v>
      </c>
      <c r="R5322" s="6" t="str">
        <f t="shared" si="83"/>
        <v>40416Xã Châu Hoàn23</v>
      </c>
    </row>
    <row r="5323" spans="1:18">
      <c r="A5323" s="6">
        <v>5322</v>
      </c>
      <c r="B5323" s="6">
        <v>40</v>
      </c>
      <c r="C5323" s="6" t="s">
        <v>4770</v>
      </c>
      <c r="D5323" s="6">
        <v>416</v>
      </c>
      <c r="E5323" s="6" t="s">
        <v>4820</v>
      </c>
      <c r="F5323" s="6">
        <v>16810</v>
      </c>
      <c r="G5323" s="6" t="s">
        <v>4831</v>
      </c>
      <c r="H5323" s="6">
        <v>2</v>
      </c>
      <c r="I5323" s="6" t="s">
        <v>297</v>
      </c>
      <c r="J5323" s="6">
        <v>3</v>
      </c>
      <c r="K5323" s="6" t="s">
        <v>4334</v>
      </c>
      <c r="L5323" s="8">
        <v>6</v>
      </c>
      <c r="M5323" s="6" t="s">
        <v>297</v>
      </c>
      <c r="N5323" s="6" t="s">
        <v>4773</v>
      </c>
      <c r="R5323" s="6" t="str">
        <f t="shared" si="83"/>
        <v>40416Xã Diên Lãm23</v>
      </c>
    </row>
    <row r="5324" spans="1:18">
      <c r="A5324" s="6">
        <v>5323</v>
      </c>
      <c r="B5324" s="6">
        <v>40</v>
      </c>
      <c r="C5324" s="6" t="s">
        <v>4770</v>
      </c>
      <c r="D5324" s="6">
        <v>417</v>
      </c>
      <c r="E5324" s="6" t="s">
        <v>4832</v>
      </c>
      <c r="F5324" s="6">
        <v>16813</v>
      </c>
      <c r="G5324" s="6" t="s">
        <v>4833</v>
      </c>
      <c r="H5324" s="6">
        <v>1</v>
      </c>
      <c r="I5324" s="6" t="s">
        <v>251</v>
      </c>
      <c r="J5324" s="6">
        <v>3</v>
      </c>
      <c r="K5324" s="6" t="s">
        <v>4334</v>
      </c>
      <c r="L5324" s="8">
        <v>5</v>
      </c>
      <c r="M5324" s="6" t="s">
        <v>251</v>
      </c>
      <c r="N5324" s="6" t="s">
        <v>4773</v>
      </c>
      <c r="R5324" s="6" t="str">
        <f t="shared" si="83"/>
        <v>40417Thị trấn Mường Xén13</v>
      </c>
    </row>
    <row r="5325" spans="1:18">
      <c r="A5325" s="6">
        <v>5324</v>
      </c>
      <c r="B5325" s="6">
        <v>40</v>
      </c>
      <c r="C5325" s="6" t="s">
        <v>4770</v>
      </c>
      <c r="D5325" s="6">
        <v>417</v>
      </c>
      <c r="E5325" s="6" t="s">
        <v>4832</v>
      </c>
      <c r="F5325" s="6">
        <v>16816</v>
      </c>
      <c r="G5325" s="6" t="s">
        <v>4834</v>
      </c>
      <c r="H5325" s="6">
        <v>2</v>
      </c>
      <c r="I5325" s="6" t="s">
        <v>297</v>
      </c>
      <c r="J5325" s="6">
        <v>3</v>
      </c>
      <c r="K5325" s="6" t="s">
        <v>4334</v>
      </c>
      <c r="L5325" s="8">
        <v>6</v>
      </c>
      <c r="M5325" s="6" t="s">
        <v>297</v>
      </c>
      <c r="N5325" s="6" t="s">
        <v>4773</v>
      </c>
      <c r="R5325" s="6" t="str">
        <f t="shared" si="83"/>
        <v>40417Xã Mỹ Lý23</v>
      </c>
    </row>
    <row r="5326" spans="1:18">
      <c r="A5326" s="6">
        <v>5325</v>
      </c>
      <c r="B5326" s="6">
        <v>40</v>
      </c>
      <c r="C5326" s="6" t="s">
        <v>4770</v>
      </c>
      <c r="D5326" s="6">
        <v>417</v>
      </c>
      <c r="E5326" s="6" t="s">
        <v>4832</v>
      </c>
      <c r="F5326" s="6">
        <v>16819</v>
      </c>
      <c r="G5326" s="6" t="s">
        <v>2914</v>
      </c>
      <c r="H5326" s="6">
        <v>2</v>
      </c>
      <c r="I5326" s="6" t="s">
        <v>297</v>
      </c>
      <c r="J5326" s="6">
        <v>3</v>
      </c>
      <c r="K5326" s="6" t="s">
        <v>4334</v>
      </c>
      <c r="L5326" s="8">
        <v>6</v>
      </c>
      <c r="M5326" s="6" t="s">
        <v>297</v>
      </c>
      <c r="N5326" s="6" t="s">
        <v>4773</v>
      </c>
      <c r="R5326" s="6" t="str">
        <f t="shared" si="83"/>
        <v>40417Xã Bắc Lý23</v>
      </c>
    </row>
    <row r="5327" spans="1:18">
      <c r="A5327" s="6">
        <v>5326</v>
      </c>
      <c r="B5327" s="6">
        <v>40</v>
      </c>
      <c r="C5327" s="6" t="s">
        <v>4770</v>
      </c>
      <c r="D5327" s="6">
        <v>417</v>
      </c>
      <c r="E5327" s="6" t="s">
        <v>4832</v>
      </c>
      <c r="F5327" s="6">
        <v>16822</v>
      </c>
      <c r="G5327" s="6" t="s">
        <v>4835</v>
      </c>
      <c r="H5327" s="6">
        <v>2</v>
      </c>
      <c r="I5327" s="6" t="s">
        <v>297</v>
      </c>
      <c r="J5327" s="6">
        <v>3</v>
      </c>
      <c r="K5327" s="6" t="s">
        <v>4334</v>
      </c>
      <c r="L5327" s="8">
        <v>6</v>
      </c>
      <c r="M5327" s="6" t="s">
        <v>297</v>
      </c>
      <c r="N5327" s="6" t="s">
        <v>4773</v>
      </c>
      <c r="R5327" s="6" t="str">
        <f t="shared" si="83"/>
        <v>40417Xã Keng Đu23</v>
      </c>
    </row>
    <row r="5328" spans="1:18">
      <c r="A5328" s="6">
        <v>5327</v>
      </c>
      <c r="B5328" s="6">
        <v>40</v>
      </c>
      <c r="C5328" s="6" t="s">
        <v>4770</v>
      </c>
      <c r="D5328" s="6">
        <v>417</v>
      </c>
      <c r="E5328" s="6" t="s">
        <v>4832</v>
      </c>
      <c r="F5328" s="6">
        <v>16825</v>
      </c>
      <c r="G5328" s="6" t="s">
        <v>4836</v>
      </c>
      <c r="H5328" s="6">
        <v>2</v>
      </c>
      <c r="I5328" s="6" t="s">
        <v>297</v>
      </c>
      <c r="J5328" s="6">
        <v>3</v>
      </c>
      <c r="K5328" s="6" t="s">
        <v>4334</v>
      </c>
      <c r="L5328" s="8">
        <v>6</v>
      </c>
      <c r="M5328" s="6" t="s">
        <v>297</v>
      </c>
      <c r="N5328" s="6" t="s">
        <v>4773</v>
      </c>
      <c r="R5328" s="6" t="str">
        <f t="shared" si="83"/>
        <v>40417Xã Đoọc Mạy23</v>
      </c>
    </row>
    <row r="5329" spans="1:18">
      <c r="A5329" s="6">
        <v>5328</v>
      </c>
      <c r="B5329" s="6">
        <v>40</v>
      </c>
      <c r="C5329" s="6" t="s">
        <v>4770</v>
      </c>
      <c r="D5329" s="6">
        <v>417</v>
      </c>
      <c r="E5329" s="6" t="s">
        <v>4832</v>
      </c>
      <c r="F5329" s="6">
        <v>16828</v>
      </c>
      <c r="G5329" s="6" t="s">
        <v>4837</v>
      </c>
      <c r="H5329" s="6">
        <v>2</v>
      </c>
      <c r="I5329" s="6" t="s">
        <v>297</v>
      </c>
      <c r="J5329" s="6">
        <v>3</v>
      </c>
      <c r="K5329" s="6" t="s">
        <v>4334</v>
      </c>
      <c r="L5329" s="8">
        <v>6</v>
      </c>
      <c r="M5329" s="6" t="s">
        <v>297</v>
      </c>
      <c r="N5329" s="6" t="s">
        <v>4773</v>
      </c>
      <c r="R5329" s="6" t="str">
        <f t="shared" si="83"/>
        <v>40417Xã Huồi Tụ23</v>
      </c>
    </row>
    <row r="5330" spans="1:18">
      <c r="A5330" s="6">
        <v>5329</v>
      </c>
      <c r="B5330" s="6">
        <v>40</v>
      </c>
      <c r="C5330" s="6" t="s">
        <v>4770</v>
      </c>
      <c r="D5330" s="6">
        <v>417</v>
      </c>
      <c r="E5330" s="6" t="s">
        <v>4832</v>
      </c>
      <c r="F5330" s="6">
        <v>16831</v>
      </c>
      <c r="G5330" s="6" t="s">
        <v>4838</v>
      </c>
      <c r="H5330" s="6">
        <v>2</v>
      </c>
      <c r="I5330" s="6" t="s">
        <v>297</v>
      </c>
      <c r="J5330" s="6">
        <v>3</v>
      </c>
      <c r="K5330" s="6" t="s">
        <v>4334</v>
      </c>
      <c r="L5330" s="8">
        <v>6</v>
      </c>
      <c r="M5330" s="6" t="s">
        <v>297</v>
      </c>
      <c r="N5330" s="6" t="s">
        <v>4773</v>
      </c>
      <c r="R5330" s="6" t="str">
        <f t="shared" si="83"/>
        <v>40417Xã Mường Lống23</v>
      </c>
    </row>
    <row r="5331" spans="1:18">
      <c r="A5331" s="6">
        <v>5330</v>
      </c>
      <c r="B5331" s="6">
        <v>40</v>
      </c>
      <c r="C5331" s="6" t="s">
        <v>4770</v>
      </c>
      <c r="D5331" s="6">
        <v>417</v>
      </c>
      <c r="E5331" s="6" t="s">
        <v>4832</v>
      </c>
      <c r="F5331" s="6">
        <v>16834</v>
      </c>
      <c r="G5331" s="6" t="s">
        <v>4839</v>
      </c>
      <c r="H5331" s="6">
        <v>2</v>
      </c>
      <c r="I5331" s="6" t="s">
        <v>297</v>
      </c>
      <c r="J5331" s="6">
        <v>3</v>
      </c>
      <c r="K5331" s="6" t="s">
        <v>4334</v>
      </c>
      <c r="L5331" s="8">
        <v>6</v>
      </c>
      <c r="M5331" s="6" t="s">
        <v>297</v>
      </c>
      <c r="N5331" s="6" t="s">
        <v>4773</v>
      </c>
      <c r="R5331" s="6" t="str">
        <f t="shared" si="83"/>
        <v>40417Xã Na Loi23</v>
      </c>
    </row>
    <row r="5332" spans="1:18">
      <c r="A5332" s="6">
        <v>5331</v>
      </c>
      <c r="B5332" s="6">
        <v>40</v>
      </c>
      <c r="C5332" s="6" t="s">
        <v>4770</v>
      </c>
      <c r="D5332" s="6">
        <v>417</v>
      </c>
      <c r="E5332" s="6" t="s">
        <v>4832</v>
      </c>
      <c r="F5332" s="6">
        <v>16837</v>
      </c>
      <c r="G5332" s="6" t="s">
        <v>4840</v>
      </c>
      <c r="H5332" s="6">
        <v>2</v>
      </c>
      <c r="I5332" s="6" t="s">
        <v>297</v>
      </c>
      <c r="J5332" s="6">
        <v>3</v>
      </c>
      <c r="K5332" s="6" t="s">
        <v>4334</v>
      </c>
      <c r="L5332" s="8">
        <v>6</v>
      </c>
      <c r="M5332" s="6" t="s">
        <v>297</v>
      </c>
      <c r="N5332" s="6" t="s">
        <v>4773</v>
      </c>
      <c r="R5332" s="6" t="str">
        <f t="shared" si="83"/>
        <v>40417Xã Nậm Cắn23</v>
      </c>
    </row>
    <row r="5333" spans="1:18">
      <c r="A5333" s="6">
        <v>5332</v>
      </c>
      <c r="B5333" s="6">
        <v>40</v>
      </c>
      <c r="C5333" s="6" t="s">
        <v>4770</v>
      </c>
      <c r="D5333" s="6">
        <v>417</v>
      </c>
      <c r="E5333" s="6" t="s">
        <v>4832</v>
      </c>
      <c r="F5333" s="6">
        <v>16840</v>
      </c>
      <c r="G5333" s="6" t="s">
        <v>4841</v>
      </c>
      <c r="H5333" s="6">
        <v>2</v>
      </c>
      <c r="I5333" s="6" t="s">
        <v>297</v>
      </c>
      <c r="J5333" s="6">
        <v>3</v>
      </c>
      <c r="K5333" s="6" t="s">
        <v>4334</v>
      </c>
      <c r="L5333" s="8">
        <v>6</v>
      </c>
      <c r="M5333" s="6" t="s">
        <v>297</v>
      </c>
      <c r="N5333" s="6" t="s">
        <v>4773</v>
      </c>
      <c r="R5333" s="6" t="str">
        <f t="shared" si="83"/>
        <v>40417Xã Bảo Nam23</v>
      </c>
    </row>
    <row r="5334" spans="1:18">
      <c r="A5334" s="6">
        <v>5333</v>
      </c>
      <c r="B5334" s="6">
        <v>40</v>
      </c>
      <c r="C5334" s="6" t="s">
        <v>4770</v>
      </c>
      <c r="D5334" s="6">
        <v>417</v>
      </c>
      <c r="E5334" s="6" t="s">
        <v>4832</v>
      </c>
      <c r="F5334" s="6">
        <v>16843</v>
      </c>
      <c r="G5334" s="6" t="s">
        <v>4842</v>
      </c>
      <c r="H5334" s="6">
        <v>2</v>
      </c>
      <c r="I5334" s="6" t="s">
        <v>297</v>
      </c>
      <c r="J5334" s="6">
        <v>3</v>
      </c>
      <c r="K5334" s="6" t="s">
        <v>4334</v>
      </c>
      <c r="L5334" s="8">
        <v>6</v>
      </c>
      <c r="M5334" s="6" t="s">
        <v>297</v>
      </c>
      <c r="N5334" s="6" t="s">
        <v>4773</v>
      </c>
      <c r="R5334" s="6" t="str">
        <f t="shared" si="83"/>
        <v>40417Xã Phà Đánh23</v>
      </c>
    </row>
    <row r="5335" spans="1:18">
      <c r="A5335" s="6">
        <v>5334</v>
      </c>
      <c r="B5335" s="6">
        <v>40</v>
      </c>
      <c r="C5335" s="6" t="s">
        <v>4770</v>
      </c>
      <c r="D5335" s="6">
        <v>417</v>
      </c>
      <c r="E5335" s="6" t="s">
        <v>4832</v>
      </c>
      <c r="F5335" s="6">
        <v>16846</v>
      </c>
      <c r="G5335" s="6" t="s">
        <v>4843</v>
      </c>
      <c r="H5335" s="6">
        <v>2</v>
      </c>
      <c r="I5335" s="6" t="s">
        <v>297</v>
      </c>
      <c r="J5335" s="6">
        <v>3</v>
      </c>
      <c r="K5335" s="6" t="s">
        <v>4334</v>
      </c>
      <c r="L5335" s="8">
        <v>6</v>
      </c>
      <c r="M5335" s="6" t="s">
        <v>297</v>
      </c>
      <c r="N5335" s="6" t="s">
        <v>4773</v>
      </c>
      <c r="R5335" s="6" t="str">
        <f t="shared" si="83"/>
        <v>40417Xã Bảo Thắng23</v>
      </c>
    </row>
    <row r="5336" spans="1:18">
      <c r="A5336" s="6">
        <v>5335</v>
      </c>
      <c r="B5336" s="6">
        <v>40</v>
      </c>
      <c r="C5336" s="6" t="s">
        <v>4770</v>
      </c>
      <c r="D5336" s="6">
        <v>417</v>
      </c>
      <c r="E5336" s="6" t="s">
        <v>4832</v>
      </c>
      <c r="F5336" s="6">
        <v>16849</v>
      </c>
      <c r="G5336" s="6" t="s">
        <v>4844</v>
      </c>
      <c r="H5336" s="6">
        <v>2</v>
      </c>
      <c r="I5336" s="6" t="s">
        <v>297</v>
      </c>
      <c r="J5336" s="6">
        <v>3</v>
      </c>
      <c r="K5336" s="6" t="s">
        <v>4334</v>
      </c>
      <c r="L5336" s="8">
        <v>6</v>
      </c>
      <c r="M5336" s="6" t="s">
        <v>297</v>
      </c>
      <c r="N5336" s="6" t="s">
        <v>4773</v>
      </c>
      <c r="R5336" s="6" t="str">
        <f t="shared" si="83"/>
        <v>40417Xã Hữu Lập23</v>
      </c>
    </row>
    <row r="5337" spans="1:18">
      <c r="A5337" s="6">
        <v>5336</v>
      </c>
      <c r="B5337" s="6">
        <v>40</v>
      </c>
      <c r="C5337" s="6" t="s">
        <v>4770</v>
      </c>
      <c r="D5337" s="6">
        <v>417</v>
      </c>
      <c r="E5337" s="6" t="s">
        <v>4832</v>
      </c>
      <c r="F5337" s="6">
        <v>16852</v>
      </c>
      <c r="G5337" s="6" t="s">
        <v>4845</v>
      </c>
      <c r="H5337" s="6">
        <v>2</v>
      </c>
      <c r="I5337" s="6" t="s">
        <v>297</v>
      </c>
      <c r="J5337" s="6">
        <v>3</v>
      </c>
      <c r="K5337" s="6" t="s">
        <v>4334</v>
      </c>
      <c r="L5337" s="8">
        <v>6</v>
      </c>
      <c r="M5337" s="6" t="s">
        <v>297</v>
      </c>
      <c r="N5337" s="6" t="s">
        <v>4773</v>
      </c>
      <c r="R5337" s="6" t="str">
        <f t="shared" si="83"/>
        <v>40417Xã Tà Cạ23</v>
      </c>
    </row>
    <row r="5338" spans="1:18">
      <c r="A5338" s="6">
        <v>5337</v>
      </c>
      <c r="B5338" s="6">
        <v>40</v>
      </c>
      <c r="C5338" s="6" t="s">
        <v>4770</v>
      </c>
      <c r="D5338" s="6">
        <v>417</v>
      </c>
      <c r="E5338" s="6" t="s">
        <v>4832</v>
      </c>
      <c r="F5338" s="6">
        <v>16855</v>
      </c>
      <c r="G5338" s="6" t="s">
        <v>4846</v>
      </c>
      <c r="H5338" s="6">
        <v>2</v>
      </c>
      <c r="I5338" s="6" t="s">
        <v>297</v>
      </c>
      <c r="J5338" s="6">
        <v>3</v>
      </c>
      <c r="K5338" s="6" t="s">
        <v>4334</v>
      </c>
      <c r="L5338" s="8">
        <v>6</v>
      </c>
      <c r="M5338" s="6" t="s">
        <v>297</v>
      </c>
      <c r="N5338" s="6" t="s">
        <v>4773</v>
      </c>
      <c r="R5338" s="6" t="str">
        <f t="shared" si="83"/>
        <v>40417Xã Chiêu Lưu23</v>
      </c>
    </row>
    <row r="5339" spans="1:18">
      <c r="A5339" s="6">
        <v>5338</v>
      </c>
      <c r="B5339" s="6">
        <v>40</v>
      </c>
      <c r="C5339" s="6" t="s">
        <v>4770</v>
      </c>
      <c r="D5339" s="6">
        <v>417</v>
      </c>
      <c r="E5339" s="6" t="s">
        <v>4832</v>
      </c>
      <c r="F5339" s="6">
        <v>16858</v>
      </c>
      <c r="G5339" s="6" t="s">
        <v>4847</v>
      </c>
      <c r="H5339" s="6">
        <v>2</v>
      </c>
      <c r="I5339" s="6" t="s">
        <v>297</v>
      </c>
      <c r="J5339" s="6">
        <v>3</v>
      </c>
      <c r="K5339" s="6" t="s">
        <v>4334</v>
      </c>
      <c r="L5339" s="8">
        <v>6</v>
      </c>
      <c r="M5339" s="6" t="s">
        <v>297</v>
      </c>
      <c r="N5339" s="6" t="s">
        <v>4773</v>
      </c>
      <c r="R5339" s="6" t="str">
        <f t="shared" si="83"/>
        <v>40417Xã Mường Típ23</v>
      </c>
    </row>
    <row r="5340" spans="1:18">
      <c r="A5340" s="6">
        <v>5339</v>
      </c>
      <c r="B5340" s="6">
        <v>40</v>
      </c>
      <c r="C5340" s="6" t="s">
        <v>4770</v>
      </c>
      <c r="D5340" s="6">
        <v>417</v>
      </c>
      <c r="E5340" s="6" t="s">
        <v>4832</v>
      </c>
      <c r="F5340" s="6">
        <v>16861</v>
      </c>
      <c r="G5340" s="6" t="s">
        <v>4848</v>
      </c>
      <c r="H5340" s="6">
        <v>2</v>
      </c>
      <c r="I5340" s="6" t="s">
        <v>297</v>
      </c>
      <c r="J5340" s="6">
        <v>3</v>
      </c>
      <c r="K5340" s="6" t="s">
        <v>4334</v>
      </c>
      <c r="L5340" s="8">
        <v>6</v>
      </c>
      <c r="M5340" s="6" t="s">
        <v>297</v>
      </c>
      <c r="N5340" s="6" t="s">
        <v>4773</v>
      </c>
      <c r="R5340" s="6" t="str">
        <f t="shared" si="83"/>
        <v>40417Xã Hữu Kiệm23</v>
      </c>
    </row>
    <row r="5341" spans="1:18">
      <c r="A5341" s="6">
        <v>5340</v>
      </c>
      <c r="B5341" s="6">
        <v>40</v>
      </c>
      <c r="C5341" s="6" t="s">
        <v>4770</v>
      </c>
      <c r="D5341" s="6">
        <v>417</v>
      </c>
      <c r="E5341" s="6" t="s">
        <v>4832</v>
      </c>
      <c r="F5341" s="6">
        <v>16864</v>
      </c>
      <c r="G5341" s="6" t="s">
        <v>3923</v>
      </c>
      <c r="H5341" s="6">
        <v>2</v>
      </c>
      <c r="I5341" s="6" t="s">
        <v>297</v>
      </c>
      <c r="J5341" s="6">
        <v>3</v>
      </c>
      <c r="K5341" s="6" t="s">
        <v>4334</v>
      </c>
      <c r="L5341" s="8">
        <v>6</v>
      </c>
      <c r="M5341" s="6" t="s">
        <v>297</v>
      </c>
      <c r="N5341" s="6" t="s">
        <v>4773</v>
      </c>
      <c r="R5341" s="6" t="str">
        <f t="shared" si="83"/>
        <v>40417Xã Tây Sơn23</v>
      </c>
    </row>
    <row r="5342" spans="1:18">
      <c r="A5342" s="6">
        <v>5341</v>
      </c>
      <c r="B5342" s="6">
        <v>40</v>
      </c>
      <c r="C5342" s="6" t="s">
        <v>4770</v>
      </c>
      <c r="D5342" s="6">
        <v>417</v>
      </c>
      <c r="E5342" s="6" t="s">
        <v>4832</v>
      </c>
      <c r="F5342" s="6">
        <v>16867</v>
      </c>
      <c r="G5342" s="6" t="s">
        <v>4849</v>
      </c>
      <c r="H5342" s="6">
        <v>2</v>
      </c>
      <c r="I5342" s="6" t="s">
        <v>297</v>
      </c>
      <c r="J5342" s="6">
        <v>3</v>
      </c>
      <c r="K5342" s="6" t="s">
        <v>4334</v>
      </c>
      <c r="L5342" s="8">
        <v>6</v>
      </c>
      <c r="M5342" s="6" t="s">
        <v>297</v>
      </c>
      <c r="N5342" s="6" t="s">
        <v>4773</v>
      </c>
      <c r="R5342" s="6" t="str">
        <f t="shared" si="83"/>
        <v>40417Xã Mường Ải23</v>
      </c>
    </row>
    <row r="5343" spans="1:18">
      <c r="A5343" s="6">
        <v>5342</v>
      </c>
      <c r="B5343" s="6">
        <v>40</v>
      </c>
      <c r="C5343" s="6" t="s">
        <v>4770</v>
      </c>
      <c r="D5343" s="6">
        <v>417</v>
      </c>
      <c r="E5343" s="6" t="s">
        <v>4832</v>
      </c>
      <c r="F5343" s="6">
        <v>16870</v>
      </c>
      <c r="G5343" s="6" t="s">
        <v>4850</v>
      </c>
      <c r="H5343" s="6">
        <v>2</v>
      </c>
      <c r="I5343" s="6" t="s">
        <v>297</v>
      </c>
      <c r="J5343" s="6">
        <v>3</v>
      </c>
      <c r="K5343" s="6" t="s">
        <v>4334</v>
      </c>
      <c r="L5343" s="8">
        <v>6</v>
      </c>
      <c r="M5343" s="6" t="s">
        <v>297</v>
      </c>
      <c r="N5343" s="6" t="s">
        <v>4773</v>
      </c>
      <c r="R5343" s="6" t="str">
        <f t="shared" si="83"/>
        <v>40417Xã Na Ngoi23</v>
      </c>
    </row>
    <row r="5344" spans="1:18">
      <c r="A5344" s="6">
        <v>5343</v>
      </c>
      <c r="B5344" s="6">
        <v>40</v>
      </c>
      <c r="C5344" s="6" t="s">
        <v>4770</v>
      </c>
      <c r="D5344" s="6">
        <v>417</v>
      </c>
      <c r="E5344" s="6" t="s">
        <v>4832</v>
      </c>
      <c r="F5344" s="6">
        <v>16873</v>
      </c>
      <c r="G5344" s="6" t="s">
        <v>4851</v>
      </c>
      <c r="H5344" s="6">
        <v>2</v>
      </c>
      <c r="I5344" s="6" t="s">
        <v>297</v>
      </c>
      <c r="J5344" s="6">
        <v>3</v>
      </c>
      <c r="K5344" s="6" t="s">
        <v>4334</v>
      </c>
      <c r="L5344" s="8">
        <v>6</v>
      </c>
      <c r="M5344" s="6" t="s">
        <v>297</v>
      </c>
      <c r="N5344" s="6" t="s">
        <v>4773</v>
      </c>
      <c r="R5344" s="6" t="str">
        <f t="shared" si="83"/>
        <v>40417Xã Nậm Càn23</v>
      </c>
    </row>
    <row r="5345" spans="1:18">
      <c r="A5345" s="6">
        <v>5344</v>
      </c>
      <c r="B5345" s="6">
        <v>40</v>
      </c>
      <c r="C5345" s="6" t="s">
        <v>4770</v>
      </c>
      <c r="D5345" s="6">
        <v>418</v>
      </c>
      <c r="E5345" s="6" t="s">
        <v>4852</v>
      </c>
      <c r="F5345" s="6">
        <v>16876</v>
      </c>
      <c r="G5345" s="6" t="s">
        <v>4853</v>
      </c>
      <c r="H5345" s="6">
        <v>1</v>
      </c>
      <c r="I5345" s="6" t="s">
        <v>251</v>
      </c>
      <c r="J5345" s="6">
        <v>3</v>
      </c>
      <c r="K5345" s="6" t="s">
        <v>4334</v>
      </c>
      <c r="L5345" s="8">
        <v>5</v>
      </c>
      <c r="M5345" s="6" t="s">
        <v>251</v>
      </c>
      <c r="N5345" s="6" t="s">
        <v>4773</v>
      </c>
      <c r="R5345" s="6" t="str">
        <f t="shared" si="83"/>
        <v>40418Thị trấn Thạch Giám13</v>
      </c>
    </row>
    <row r="5346" spans="1:18">
      <c r="A5346" s="6">
        <v>5345</v>
      </c>
      <c r="B5346" s="6">
        <v>40</v>
      </c>
      <c r="C5346" s="6" t="s">
        <v>4770</v>
      </c>
      <c r="D5346" s="6">
        <v>418</v>
      </c>
      <c r="E5346" s="6" t="s">
        <v>4852</v>
      </c>
      <c r="F5346" s="6">
        <v>16879</v>
      </c>
      <c r="G5346" s="6" t="s">
        <v>2033</v>
      </c>
      <c r="H5346" s="6">
        <v>2</v>
      </c>
      <c r="I5346" s="6" t="s">
        <v>297</v>
      </c>
      <c r="J5346" s="6">
        <v>3</v>
      </c>
      <c r="K5346" s="6" t="s">
        <v>4334</v>
      </c>
      <c r="L5346" s="8">
        <v>6</v>
      </c>
      <c r="M5346" s="6" t="s">
        <v>297</v>
      </c>
      <c r="N5346" s="6" t="s">
        <v>4773</v>
      </c>
      <c r="R5346" s="6" t="str">
        <f t="shared" si="83"/>
        <v>40418Xã Mai Sơn23</v>
      </c>
    </row>
    <row r="5347" spans="1:18">
      <c r="A5347" s="6">
        <v>5346</v>
      </c>
      <c r="B5347" s="6">
        <v>40</v>
      </c>
      <c r="C5347" s="6" t="s">
        <v>4770</v>
      </c>
      <c r="D5347" s="6">
        <v>418</v>
      </c>
      <c r="E5347" s="6" t="s">
        <v>4852</v>
      </c>
      <c r="F5347" s="6">
        <v>16882</v>
      </c>
      <c r="G5347" s="6" t="s">
        <v>4854</v>
      </c>
      <c r="H5347" s="6">
        <v>2</v>
      </c>
      <c r="I5347" s="6" t="s">
        <v>297</v>
      </c>
      <c r="J5347" s="6">
        <v>3</v>
      </c>
      <c r="K5347" s="6" t="s">
        <v>4334</v>
      </c>
      <c r="L5347" s="8">
        <v>6</v>
      </c>
      <c r="M5347" s="6" t="s">
        <v>297</v>
      </c>
      <c r="N5347" s="6" t="s">
        <v>4773</v>
      </c>
      <c r="R5347" s="6" t="str">
        <f t="shared" si="83"/>
        <v>40418Xã Nhôn Mai23</v>
      </c>
    </row>
    <row r="5348" spans="1:18">
      <c r="A5348" s="6">
        <v>5347</v>
      </c>
      <c r="B5348" s="6">
        <v>40</v>
      </c>
      <c r="C5348" s="6" t="s">
        <v>4770</v>
      </c>
      <c r="D5348" s="6">
        <v>418</v>
      </c>
      <c r="E5348" s="6" t="s">
        <v>4852</v>
      </c>
      <c r="F5348" s="6">
        <v>16885</v>
      </c>
      <c r="G5348" s="6" t="s">
        <v>4855</v>
      </c>
      <c r="H5348" s="6">
        <v>2</v>
      </c>
      <c r="I5348" s="6" t="s">
        <v>297</v>
      </c>
      <c r="J5348" s="6">
        <v>3</v>
      </c>
      <c r="K5348" s="6" t="s">
        <v>4334</v>
      </c>
      <c r="L5348" s="8">
        <v>6</v>
      </c>
      <c r="M5348" s="6" t="s">
        <v>297</v>
      </c>
      <c r="N5348" s="6" t="s">
        <v>4773</v>
      </c>
      <c r="R5348" s="6" t="str">
        <f t="shared" si="83"/>
        <v>40418Xã Hữu Khuông23</v>
      </c>
    </row>
    <row r="5349" spans="1:18">
      <c r="A5349" s="6">
        <v>5348</v>
      </c>
      <c r="B5349" s="6">
        <v>40</v>
      </c>
      <c r="C5349" s="6" t="s">
        <v>4770</v>
      </c>
      <c r="D5349" s="6">
        <v>418</v>
      </c>
      <c r="E5349" s="6" t="s">
        <v>4852</v>
      </c>
      <c r="F5349" s="6">
        <v>16900</v>
      </c>
      <c r="G5349" s="6" t="s">
        <v>4856</v>
      </c>
      <c r="H5349" s="6">
        <v>2</v>
      </c>
      <c r="I5349" s="6" t="s">
        <v>297</v>
      </c>
      <c r="J5349" s="6">
        <v>3</v>
      </c>
      <c r="K5349" s="6" t="s">
        <v>4334</v>
      </c>
      <c r="L5349" s="8">
        <v>6</v>
      </c>
      <c r="M5349" s="6" t="s">
        <v>297</v>
      </c>
      <c r="N5349" s="6" t="s">
        <v>4773</v>
      </c>
      <c r="R5349" s="6" t="str">
        <f t="shared" si="83"/>
        <v>40418Xã Yên Tĩnh23</v>
      </c>
    </row>
    <row r="5350" spans="1:18">
      <c r="A5350" s="6">
        <v>5349</v>
      </c>
      <c r="B5350" s="6">
        <v>40</v>
      </c>
      <c r="C5350" s="6" t="s">
        <v>4770</v>
      </c>
      <c r="D5350" s="6">
        <v>418</v>
      </c>
      <c r="E5350" s="6" t="s">
        <v>4852</v>
      </c>
      <c r="F5350" s="6">
        <v>16903</v>
      </c>
      <c r="G5350" s="6" t="s">
        <v>2445</v>
      </c>
      <c r="H5350" s="6">
        <v>2</v>
      </c>
      <c r="I5350" s="6" t="s">
        <v>297</v>
      </c>
      <c r="J5350" s="6">
        <v>3</v>
      </c>
      <c r="K5350" s="6" t="s">
        <v>4334</v>
      </c>
      <c r="L5350" s="8">
        <v>6</v>
      </c>
      <c r="M5350" s="6" t="s">
        <v>297</v>
      </c>
      <c r="N5350" s="6" t="s">
        <v>4773</v>
      </c>
      <c r="R5350" s="6" t="str">
        <f t="shared" si="83"/>
        <v>40418Xã Nga My23</v>
      </c>
    </row>
    <row r="5351" spans="1:18">
      <c r="A5351" s="6">
        <v>5350</v>
      </c>
      <c r="B5351" s="6">
        <v>40</v>
      </c>
      <c r="C5351" s="6" t="s">
        <v>4770</v>
      </c>
      <c r="D5351" s="6">
        <v>418</v>
      </c>
      <c r="E5351" s="6" t="s">
        <v>4852</v>
      </c>
      <c r="F5351" s="6">
        <v>16904</v>
      </c>
      <c r="G5351" s="6" t="s">
        <v>4857</v>
      </c>
      <c r="H5351" s="6">
        <v>2</v>
      </c>
      <c r="I5351" s="6" t="s">
        <v>297</v>
      </c>
      <c r="J5351" s="6">
        <v>3</v>
      </c>
      <c r="K5351" s="6" t="s">
        <v>4334</v>
      </c>
      <c r="L5351" s="8">
        <v>6</v>
      </c>
      <c r="M5351" s="6" t="s">
        <v>297</v>
      </c>
      <c r="N5351" s="6" t="s">
        <v>4773</v>
      </c>
      <c r="R5351" s="6" t="str">
        <f t="shared" si="83"/>
        <v>40418Xã Xiêng My23</v>
      </c>
    </row>
    <row r="5352" spans="1:18">
      <c r="A5352" s="6">
        <v>5351</v>
      </c>
      <c r="B5352" s="6">
        <v>40</v>
      </c>
      <c r="C5352" s="6" t="s">
        <v>4770</v>
      </c>
      <c r="D5352" s="6">
        <v>418</v>
      </c>
      <c r="E5352" s="6" t="s">
        <v>4852</v>
      </c>
      <c r="F5352" s="6">
        <v>16906</v>
      </c>
      <c r="G5352" s="6" t="s">
        <v>4858</v>
      </c>
      <c r="H5352" s="6">
        <v>2</v>
      </c>
      <c r="I5352" s="6" t="s">
        <v>297</v>
      </c>
      <c r="J5352" s="6">
        <v>3</v>
      </c>
      <c r="K5352" s="6" t="s">
        <v>4334</v>
      </c>
      <c r="L5352" s="8">
        <v>6</v>
      </c>
      <c r="M5352" s="6" t="s">
        <v>297</v>
      </c>
      <c r="N5352" s="6" t="s">
        <v>4773</v>
      </c>
      <c r="R5352" s="6" t="str">
        <f t="shared" si="83"/>
        <v>40418Xã Lưỡng Minh23</v>
      </c>
    </row>
    <row r="5353" spans="1:18">
      <c r="A5353" s="6">
        <v>5352</v>
      </c>
      <c r="B5353" s="6">
        <v>40</v>
      </c>
      <c r="C5353" s="6" t="s">
        <v>4770</v>
      </c>
      <c r="D5353" s="6">
        <v>418</v>
      </c>
      <c r="E5353" s="6" t="s">
        <v>4852</v>
      </c>
      <c r="F5353" s="6">
        <v>16909</v>
      </c>
      <c r="G5353" s="6" t="s">
        <v>2188</v>
      </c>
      <c r="H5353" s="6">
        <v>2</v>
      </c>
      <c r="I5353" s="6" t="s">
        <v>297</v>
      </c>
      <c r="J5353" s="6">
        <v>3</v>
      </c>
      <c r="K5353" s="6" t="s">
        <v>4334</v>
      </c>
      <c r="L5353" s="8">
        <v>6</v>
      </c>
      <c r="M5353" s="6" t="s">
        <v>297</v>
      </c>
      <c r="N5353" s="6" t="s">
        <v>4773</v>
      </c>
      <c r="R5353" s="6" t="str">
        <f t="shared" si="83"/>
        <v>40418Xã Yên Hòa23</v>
      </c>
    </row>
    <row r="5354" spans="1:18">
      <c r="A5354" s="6">
        <v>5353</v>
      </c>
      <c r="B5354" s="6">
        <v>40</v>
      </c>
      <c r="C5354" s="6" t="s">
        <v>4770</v>
      </c>
      <c r="D5354" s="6">
        <v>418</v>
      </c>
      <c r="E5354" s="6" t="s">
        <v>4852</v>
      </c>
      <c r="F5354" s="6">
        <v>16912</v>
      </c>
      <c r="G5354" s="6" t="s">
        <v>4859</v>
      </c>
      <c r="H5354" s="6">
        <v>2</v>
      </c>
      <c r="I5354" s="6" t="s">
        <v>297</v>
      </c>
      <c r="J5354" s="6">
        <v>3</v>
      </c>
      <c r="K5354" s="6" t="s">
        <v>4334</v>
      </c>
      <c r="L5354" s="8">
        <v>6</v>
      </c>
      <c r="M5354" s="6" t="s">
        <v>297</v>
      </c>
      <c r="N5354" s="6" t="s">
        <v>4773</v>
      </c>
      <c r="R5354" s="6" t="str">
        <f t="shared" si="83"/>
        <v>40418Xã Yên Na23</v>
      </c>
    </row>
    <row r="5355" spans="1:18">
      <c r="A5355" s="6">
        <v>5354</v>
      </c>
      <c r="B5355" s="6">
        <v>40</v>
      </c>
      <c r="C5355" s="6" t="s">
        <v>4770</v>
      </c>
      <c r="D5355" s="6">
        <v>418</v>
      </c>
      <c r="E5355" s="6" t="s">
        <v>4852</v>
      </c>
      <c r="F5355" s="6">
        <v>16915</v>
      </c>
      <c r="G5355" s="6" t="s">
        <v>4860</v>
      </c>
      <c r="H5355" s="6">
        <v>2</v>
      </c>
      <c r="I5355" s="6" t="s">
        <v>297</v>
      </c>
      <c r="J5355" s="6">
        <v>3</v>
      </c>
      <c r="K5355" s="6" t="s">
        <v>4334</v>
      </c>
      <c r="L5355" s="8">
        <v>6</v>
      </c>
      <c r="M5355" s="6" t="s">
        <v>297</v>
      </c>
      <c r="N5355" s="6" t="s">
        <v>4773</v>
      </c>
      <c r="R5355" s="6" t="str">
        <f t="shared" si="83"/>
        <v>40418Xã Lưu Kiền23</v>
      </c>
    </row>
    <row r="5356" spans="1:18">
      <c r="A5356" s="6">
        <v>5355</v>
      </c>
      <c r="B5356" s="6">
        <v>40</v>
      </c>
      <c r="C5356" s="6" t="s">
        <v>4770</v>
      </c>
      <c r="D5356" s="6">
        <v>418</v>
      </c>
      <c r="E5356" s="6" t="s">
        <v>4852</v>
      </c>
      <c r="F5356" s="6">
        <v>16921</v>
      </c>
      <c r="G5356" s="6" t="s">
        <v>4861</v>
      </c>
      <c r="H5356" s="6">
        <v>2</v>
      </c>
      <c r="I5356" s="6" t="s">
        <v>297</v>
      </c>
      <c r="J5356" s="6">
        <v>3</v>
      </c>
      <c r="K5356" s="6" t="s">
        <v>4334</v>
      </c>
      <c r="L5356" s="8">
        <v>6</v>
      </c>
      <c r="M5356" s="6" t="s">
        <v>297</v>
      </c>
      <c r="N5356" s="6" t="s">
        <v>4773</v>
      </c>
      <c r="R5356" s="6" t="str">
        <f t="shared" si="83"/>
        <v>40418Xã Xá Lượng23</v>
      </c>
    </row>
    <row r="5357" spans="1:18">
      <c r="A5357" s="6">
        <v>5356</v>
      </c>
      <c r="B5357" s="6">
        <v>40</v>
      </c>
      <c r="C5357" s="6" t="s">
        <v>4770</v>
      </c>
      <c r="D5357" s="6">
        <v>418</v>
      </c>
      <c r="E5357" s="6" t="s">
        <v>4852</v>
      </c>
      <c r="F5357" s="6">
        <v>16924</v>
      </c>
      <c r="G5357" s="6" t="s">
        <v>4862</v>
      </c>
      <c r="H5357" s="6">
        <v>2</v>
      </c>
      <c r="I5357" s="6" t="s">
        <v>297</v>
      </c>
      <c r="J5357" s="6">
        <v>3</v>
      </c>
      <c r="K5357" s="6" t="s">
        <v>4334</v>
      </c>
      <c r="L5357" s="8">
        <v>6</v>
      </c>
      <c r="M5357" s="6" t="s">
        <v>297</v>
      </c>
      <c r="N5357" s="6" t="s">
        <v>4773</v>
      </c>
      <c r="R5357" s="6" t="str">
        <f t="shared" si="83"/>
        <v>40418Xã Tam Thái23</v>
      </c>
    </row>
    <row r="5358" spans="1:18">
      <c r="A5358" s="6">
        <v>5357</v>
      </c>
      <c r="B5358" s="6">
        <v>40</v>
      </c>
      <c r="C5358" s="6" t="s">
        <v>4770</v>
      </c>
      <c r="D5358" s="6">
        <v>418</v>
      </c>
      <c r="E5358" s="6" t="s">
        <v>4852</v>
      </c>
      <c r="F5358" s="6">
        <v>16927</v>
      </c>
      <c r="G5358" s="6" t="s">
        <v>4863</v>
      </c>
      <c r="H5358" s="6">
        <v>2</v>
      </c>
      <c r="I5358" s="6" t="s">
        <v>297</v>
      </c>
      <c r="J5358" s="6">
        <v>3</v>
      </c>
      <c r="K5358" s="6" t="s">
        <v>4334</v>
      </c>
      <c r="L5358" s="8">
        <v>6</v>
      </c>
      <c r="M5358" s="6" t="s">
        <v>297</v>
      </c>
      <c r="N5358" s="6" t="s">
        <v>4773</v>
      </c>
      <c r="R5358" s="6" t="str">
        <f t="shared" si="83"/>
        <v>40418Xã Tam Đình23</v>
      </c>
    </row>
    <row r="5359" spans="1:18">
      <c r="A5359" s="6">
        <v>5358</v>
      </c>
      <c r="B5359" s="6">
        <v>40</v>
      </c>
      <c r="C5359" s="6" t="s">
        <v>4770</v>
      </c>
      <c r="D5359" s="6">
        <v>418</v>
      </c>
      <c r="E5359" s="6" t="s">
        <v>4852</v>
      </c>
      <c r="F5359" s="6">
        <v>16930</v>
      </c>
      <c r="G5359" s="6" t="s">
        <v>2039</v>
      </c>
      <c r="H5359" s="6">
        <v>2</v>
      </c>
      <c r="I5359" s="6" t="s">
        <v>297</v>
      </c>
      <c r="J5359" s="6">
        <v>3</v>
      </c>
      <c r="K5359" s="6" t="s">
        <v>4334</v>
      </c>
      <c r="L5359" s="8">
        <v>6</v>
      </c>
      <c r="M5359" s="6" t="s">
        <v>297</v>
      </c>
      <c r="N5359" s="6" t="s">
        <v>4773</v>
      </c>
      <c r="R5359" s="6" t="str">
        <f t="shared" si="83"/>
        <v>40418Xã Yên Thắng23</v>
      </c>
    </row>
    <row r="5360" spans="1:18">
      <c r="A5360" s="6">
        <v>5359</v>
      </c>
      <c r="B5360" s="6">
        <v>40</v>
      </c>
      <c r="C5360" s="6" t="s">
        <v>4770</v>
      </c>
      <c r="D5360" s="6">
        <v>418</v>
      </c>
      <c r="E5360" s="6" t="s">
        <v>4852</v>
      </c>
      <c r="F5360" s="6">
        <v>16933</v>
      </c>
      <c r="G5360" s="6" t="s">
        <v>3944</v>
      </c>
      <c r="H5360" s="6">
        <v>2</v>
      </c>
      <c r="I5360" s="6" t="s">
        <v>297</v>
      </c>
      <c r="J5360" s="6">
        <v>3</v>
      </c>
      <c r="K5360" s="6" t="s">
        <v>4334</v>
      </c>
      <c r="L5360" s="8">
        <v>6</v>
      </c>
      <c r="M5360" s="6" t="s">
        <v>297</v>
      </c>
      <c r="N5360" s="6" t="s">
        <v>4773</v>
      </c>
      <c r="R5360" s="6" t="str">
        <f t="shared" si="83"/>
        <v>40418Xã Tam Quang23</v>
      </c>
    </row>
    <row r="5361" spans="1:18">
      <c r="A5361" s="6">
        <v>5360</v>
      </c>
      <c r="B5361" s="6">
        <v>40</v>
      </c>
      <c r="C5361" s="6" t="s">
        <v>4770</v>
      </c>
      <c r="D5361" s="6">
        <v>418</v>
      </c>
      <c r="E5361" s="6" t="s">
        <v>4852</v>
      </c>
      <c r="F5361" s="6">
        <v>16936</v>
      </c>
      <c r="G5361" s="6" t="s">
        <v>3177</v>
      </c>
      <c r="H5361" s="6">
        <v>2</v>
      </c>
      <c r="I5361" s="6" t="s">
        <v>297</v>
      </c>
      <c r="J5361" s="6">
        <v>3</v>
      </c>
      <c r="K5361" s="6" t="s">
        <v>4334</v>
      </c>
      <c r="L5361" s="8">
        <v>6</v>
      </c>
      <c r="M5361" s="6" t="s">
        <v>297</v>
      </c>
      <c r="N5361" s="6" t="s">
        <v>4773</v>
      </c>
      <c r="R5361" s="6" t="str">
        <f t="shared" si="83"/>
        <v>40418Xã Tam Hợp23</v>
      </c>
    </row>
    <row r="5362" spans="1:18">
      <c r="A5362" s="6">
        <v>5361</v>
      </c>
      <c r="B5362" s="6">
        <v>40</v>
      </c>
      <c r="C5362" s="6" t="s">
        <v>4770</v>
      </c>
      <c r="D5362" s="6">
        <v>419</v>
      </c>
      <c r="E5362" s="6" t="s">
        <v>4864</v>
      </c>
      <c r="F5362" s="6">
        <v>16941</v>
      </c>
      <c r="G5362" s="6" t="s">
        <v>4865</v>
      </c>
      <c r="H5362" s="6">
        <v>1</v>
      </c>
      <c r="I5362" s="6" t="s">
        <v>251</v>
      </c>
      <c r="J5362" s="6">
        <v>3</v>
      </c>
      <c r="K5362" s="6" t="s">
        <v>4334</v>
      </c>
      <c r="L5362" s="8">
        <v>5</v>
      </c>
      <c r="M5362" s="6" t="s">
        <v>251</v>
      </c>
      <c r="N5362" s="6" t="s">
        <v>4773</v>
      </c>
      <c r="R5362" s="6" t="str">
        <f t="shared" si="83"/>
        <v>40419Thị trấn Nghĩa Đàn13</v>
      </c>
    </row>
    <row r="5363" spans="1:18">
      <c r="A5363" s="6">
        <v>5362</v>
      </c>
      <c r="B5363" s="6">
        <v>40</v>
      </c>
      <c r="C5363" s="6" t="s">
        <v>4770</v>
      </c>
      <c r="D5363" s="6">
        <v>419</v>
      </c>
      <c r="E5363" s="6" t="s">
        <v>4864</v>
      </c>
      <c r="F5363" s="6">
        <v>16942</v>
      </c>
      <c r="G5363" s="6" t="s">
        <v>4866</v>
      </c>
      <c r="H5363" s="6">
        <v>2</v>
      </c>
      <c r="I5363" s="6" t="s">
        <v>297</v>
      </c>
      <c r="J5363" s="6">
        <v>3</v>
      </c>
      <c r="K5363" s="6" t="s">
        <v>4334</v>
      </c>
      <c r="L5363" s="8">
        <v>6</v>
      </c>
      <c r="M5363" s="6" t="s">
        <v>297</v>
      </c>
      <c r="N5363" s="6" t="s">
        <v>4773</v>
      </c>
      <c r="R5363" s="6" t="str">
        <f t="shared" si="83"/>
        <v>40419Xã Nghĩa Mai23</v>
      </c>
    </row>
    <row r="5364" spans="1:18">
      <c r="A5364" s="6">
        <v>5363</v>
      </c>
      <c r="B5364" s="6">
        <v>40</v>
      </c>
      <c r="C5364" s="6" t="s">
        <v>4770</v>
      </c>
      <c r="D5364" s="6">
        <v>419</v>
      </c>
      <c r="E5364" s="6" t="s">
        <v>4864</v>
      </c>
      <c r="F5364" s="6">
        <v>16945</v>
      </c>
      <c r="G5364" s="6" t="s">
        <v>4867</v>
      </c>
      <c r="H5364" s="6">
        <v>2</v>
      </c>
      <c r="I5364" s="6" t="s">
        <v>297</v>
      </c>
      <c r="J5364" s="6">
        <v>3</v>
      </c>
      <c r="K5364" s="6" t="s">
        <v>4334</v>
      </c>
      <c r="L5364" s="8">
        <v>6</v>
      </c>
      <c r="M5364" s="6" t="s">
        <v>297</v>
      </c>
      <c r="N5364" s="6" t="s">
        <v>4773</v>
      </c>
      <c r="R5364" s="6" t="str">
        <f t="shared" si="83"/>
        <v>40419Xã Nghĩa Yên23</v>
      </c>
    </row>
    <row r="5365" spans="1:18">
      <c r="A5365" s="6">
        <v>5364</v>
      </c>
      <c r="B5365" s="6">
        <v>40</v>
      </c>
      <c r="C5365" s="6" t="s">
        <v>4770</v>
      </c>
      <c r="D5365" s="6">
        <v>419</v>
      </c>
      <c r="E5365" s="6" t="s">
        <v>4864</v>
      </c>
      <c r="F5365" s="6">
        <v>16948</v>
      </c>
      <c r="G5365" s="6" t="s">
        <v>4110</v>
      </c>
      <c r="H5365" s="6">
        <v>2</v>
      </c>
      <c r="I5365" s="6" t="s">
        <v>297</v>
      </c>
      <c r="J5365" s="6">
        <v>3</v>
      </c>
      <c r="K5365" s="6" t="s">
        <v>4334</v>
      </c>
      <c r="L5365" s="8">
        <v>6</v>
      </c>
      <c r="M5365" s="6" t="s">
        <v>297</v>
      </c>
      <c r="N5365" s="6" t="s">
        <v>4773</v>
      </c>
      <c r="R5365" s="6" t="str">
        <f t="shared" si="83"/>
        <v>40419Xã Nghĩa Lạc23</v>
      </c>
    </row>
    <row r="5366" spans="1:18">
      <c r="A5366" s="6">
        <v>5365</v>
      </c>
      <c r="B5366" s="6">
        <v>40</v>
      </c>
      <c r="C5366" s="6" t="s">
        <v>4770</v>
      </c>
      <c r="D5366" s="6">
        <v>419</v>
      </c>
      <c r="E5366" s="6" t="s">
        <v>4864</v>
      </c>
      <c r="F5366" s="6">
        <v>16951</v>
      </c>
      <c r="G5366" s="6" t="s">
        <v>4118</v>
      </c>
      <c r="H5366" s="6">
        <v>2</v>
      </c>
      <c r="I5366" s="6" t="s">
        <v>297</v>
      </c>
      <c r="J5366" s="6">
        <v>3</v>
      </c>
      <c r="K5366" s="6" t="s">
        <v>4334</v>
      </c>
      <c r="L5366" s="8">
        <v>6</v>
      </c>
      <c r="M5366" s="6" t="s">
        <v>297</v>
      </c>
      <c r="N5366" s="6" t="s">
        <v>4773</v>
      </c>
      <c r="R5366" s="6" t="str">
        <f t="shared" si="83"/>
        <v>40419Xã Nghĩa Lâm23</v>
      </c>
    </row>
    <row r="5367" spans="1:18">
      <c r="A5367" s="6">
        <v>5366</v>
      </c>
      <c r="B5367" s="6">
        <v>40</v>
      </c>
      <c r="C5367" s="6" t="s">
        <v>4770</v>
      </c>
      <c r="D5367" s="6">
        <v>419</v>
      </c>
      <c r="E5367" s="6" t="s">
        <v>4864</v>
      </c>
      <c r="F5367" s="6">
        <v>16954</v>
      </c>
      <c r="G5367" s="6" t="s">
        <v>2130</v>
      </c>
      <c r="H5367" s="6">
        <v>2</v>
      </c>
      <c r="I5367" s="6" t="s">
        <v>297</v>
      </c>
      <c r="J5367" s="6">
        <v>3</v>
      </c>
      <c r="K5367" s="6" t="s">
        <v>4334</v>
      </c>
      <c r="L5367" s="8">
        <v>6</v>
      </c>
      <c r="M5367" s="6" t="s">
        <v>297</v>
      </c>
      <c r="N5367" s="6" t="s">
        <v>4773</v>
      </c>
      <c r="R5367" s="6" t="str">
        <f t="shared" si="83"/>
        <v>40419Xã Nghĩa Sơn23</v>
      </c>
    </row>
    <row r="5368" spans="1:18">
      <c r="A5368" s="6">
        <v>5367</v>
      </c>
      <c r="B5368" s="6">
        <v>40</v>
      </c>
      <c r="C5368" s="6" t="s">
        <v>4770</v>
      </c>
      <c r="D5368" s="6">
        <v>419</v>
      </c>
      <c r="E5368" s="6" t="s">
        <v>4864</v>
      </c>
      <c r="F5368" s="6">
        <v>16957</v>
      </c>
      <c r="G5368" s="6" t="s">
        <v>2018</v>
      </c>
      <c r="H5368" s="6">
        <v>2</v>
      </c>
      <c r="I5368" s="6" t="s">
        <v>297</v>
      </c>
      <c r="J5368" s="6">
        <v>3</v>
      </c>
      <c r="K5368" s="6" t="s">
        <v>4334</v>
      </c>
      <c r="L5368" s="8">
        <v>6</v>
      </c>
      <c r="M5368" s="6" t="s">
        <v>297</v>
      </c>
      <c r="N5368" s="6" t="s">
        <v>4773</v>
      </c>
      <c r="R5368" s="6" t="str">
        <f t="shared" si="83"/>
        <v>40419Xã Nghĩa Lợi23</v>
      </c>
    </row>
    <row r="5369" spans="1:18">
      <c r="A5369" s="6">
        <v>5368</v>
      </c>
      <c r="B5369" s="6">
        <v>40</v>
      </c>
      <c r="C5369" s="6" t="s">
        <v>4770</v>
      </c>
      <c r="D5369" s="6">
        <v>419</v>
      </c>
      <c r="E5369" s="6" t="s">
        <v>4864</v>
      </c>
      <c r="F5369" s="6">
        <v>16960</v>
      </c>
      <c r="G5369" s="6" t="s">
        <v>4114</v>
      </c>
      <c r="H5369" s="6">
        <v>2</v>
      </c>
      <c r="I5369" s="6" t="s">
        <v>297</v>
      </c>
      <c r="J5369" s="6">
        <v>3</v>
      </c>
      <c r="K5369" s="6" t="s">
        <v>4334</v>
      </c>
      <c r="L5369" s="8">
        <v>6</v>
      </c>
      <c r="M5369" s="6" t="s">
        <v>297</v>
      </c>
      <c r="N5369" s="6" t="s">
        <v>4773</v>
      </c>
      <c r="R5369" s="6" t="str">
        <f t="shared" si="83"/>
        <v>40419Xã Nghĩa Bình23</v>
      </c>
    </row>
    <row r="5370" spans="1:18">
      <c r="A5370" s="6">
        <v>5369</v>
      </c>
      <c r="B5370" s="6">
        <v>40</v>
      </c>
      <c r="C5370" s="6" t="s">
        <v>4770</v>
      </c>
      <c r="D5370" s="6">
        <v>419</v>
      </c>
      <c r="E5370" s="6" t="s">
        <v>4864</v>
      </c>
      <c r="F5370" s="6">
        <v>16963</v>
      </c>
      <c r="G5370" s="6" t="s">
        <v>4868</v>
      </c>
      <c r="H5370" s="6">
        <v>2</v>
      </c>
      <c r="I5370" s="6" t="s">
        <v>297</v>
      </c>
      <c r="J5370" s="6">
        <v>3</v>
      </c>
      <c r="K5370" s="6" t="s">
        <v>4334</v>
      </c>
      <c r="L5370" s="8">
        <v>6</v>
      </c>
      <c r="M5370" s="6" t="s">
        <v>297</v>
      </c>
      <c r="N5370" s="6" t="s">
        <v>4773</v>
      </c>
      <c r="R5370" s="6" t="str">
        <f t="shared" si="83"/>
        <v>40419Xã Nghĩa Thọ23</v>
      </c>
    </row>
    <row r="5371" spans="1:18">
      <c r="A5371" s="6">
        <v>5370</v>
      </c>
      <c r="B5371" s="6">
        <v>40</v>
      </c>
      <c r="C5371" s="6" t="s">
        <v>4770</v>
      </c>
      <c r="D5371" s="6">
        <v>419</v>
      </c>
      <c r="E5371" s="6" t="s">
        <v>4864</v>
      </c>
      <c r="F5371" s="6">
        <v>16966</v>
      </c>
      <c r="G5371" s="6" t="s">
        <v>4106</v>
      </c>
      <c r="H5371" s="6">
        <v>2</v>
      </c>
      <c r="I5371" s="6" t="s">
        <v>297</v>
      </c>
      <c r="J5371" s="6">
        <v>3</v>
      </c>
      <c r="K5371" s="6" t="s">
        <v>4334</v>
      </c>
      <c r="L5371" s="8">
        <v>6</v>
      </c>
      <c r="M5371" s="6" t="s">
        <v>297</v>
      </c>
      <c r="N5371" s="6" t="s">
        <v>4773</v>
      </c>
      <c r="R5371" s="6" t="str">
        <f t="shared" si="83"/>
        <v>40419Xã Nghĩa Minh23</v>
      </c>
    </row>
    <row r="5372" spans="1:18">
      <c r="A5372" s="6">
        <v>5371</v>
      </c>
      <c r="B5372" s="6">
        <v>40</v>
      </c>
      <c r="C5372" s="6" t="s">
        <v>4770</v>
      </c>
      <c r="D5372" s="6">
        <v>419</v>
      </c>
      <c r="E5372" s="6" t="s">
        <v>4864</v>
      </c>
      <c r="F5372" s="6">
        <v>16969</v>
      </c>
      <c r="G5372" s="6" t="s">
        <v>4113</v>
      </c>
      <c r="H5372" s="6">
        <v>2</v>
      </c>
      <c r="I5372" s="6" t="s">
        <v>297</v>
      </c>
      <c r="J5372" s="6">
        <v>3</v>
      </c>
      <c r="K5372" s="6" t="s">
        <v>4334</v>
      </c>
      <c r="L5372" s="8">
        <v>6</v>
      </c>
      <c r="M5372" s="6" t="s">
        <v>297</v>
      </c>
      <c r="N5372" s="6" t="s">
        <v>4773</v>
      </c>
      <c r="R5372" s="6" t="str">
        <f t="shared" si="83"/>
        <v>40419Xã Nghĩa Phú23</v>
      </c>
    </row>
    <row r="5373" spans="1:18">
      <c r="A5373" s="6">
        <v>5372</v>
      </c>
      <c r="B5373" s="6">
        <v>40</v>
      </c>
      <c r="C5373" s="6" t="s">
        <v>4770</v>
      </c>
      <c r="D5373" s="6">
        <v>419</v>
      </c>
      <c r="E5373" s="6" t="s">
        <v>4864</v>
      </c>
      <c r="F5373" s="6">
        <v>16972</v>
      </c>
      <c r="G5373" s="6" t="s">
        <v>2803</v>
      </c>
      <c r="H5373" s="6">
        <v>2</v>
      </c>
      <c r="I5373" s="6" t="s">
        <v>297</v>
      </c>
      <c r="J5373" s="6">
        <v>3</v>
      </c>
      <c r="K5373" s="6" t="s">
        <v>4334</v>
      </c>
      <c r="L5373" s="8">
        <v>6</v>
      </c>
      <c r="M5373" s="6" t="s">
        <v>297</v>
      </c>
      <c r="N5373" s="6" t="s">
        <v>4773</v>
      </c>
      <c r="R5373" s="6" t="str">
        <f t="shared" si="83"/>
        <v>40419Xã Nghĩa Hưng23</v>
      </c>
    </row>
    <row r="5374" spans="1:18">
      <c r="A5374" s="6">
        <v>5373</v>
      </c>
      <c r="B5374" s="6">
        <v>40</v>
      </c>
      <c r="C5374" s="6" t="s">
        <v>4770</v>
      </c>
      <c r="D5374" s="6">
        <v>419</v>
      </c>
      <c r="E5374" s="6" t="s">
        <v>4864</v>
      </c>
      <c r="F5374" s="6">
        <v>16975</v>
      </c>
      <c r="G5374" s="6" t="s">
        <v>4111</v>
      </c>
      <c r="H5374" s="6">
        <v>2</v>
      </c>
      <c r="I5374" s="6" t="s">
        <v>297</v>
      </c>
      <c r="J5374" s="6">
        <v>3</v>
      </c>
      <c r="K5374" s="6" t="s">
        <v>4334</v>
      </c>
      <c r="L5374" s="8">
        <v>6</v>
      </c>
      <c r="M5374" s="6" t="s">
        <v>297</v>
      </c>
      <c r="N5374" s="6" t="s">
        <v>4773</v>
      </c>
      <c r="R5374" s="6" t="str">
        <f t="shared" si="83"/>
        <v>40419Xã Nghĩa Hồng23</v>
      </c>
    </row>
    <row r="5375" spans="1:18">
      <c r="A5375" s="6">
        <v>5374</v>
      </c>
      <c r="B5375" s="6">
        <v>40</v>
      </c>
      <c r="C5375" s="6" t="s">
        <v>4770</v>
      </c>
      <c r="D5375" s="6">
        <v>419</v>
      </c>
      <c r="E5375" s="6" t="s">
        <v>4864</v>
      </c>
      <c r="F5375" s="6">
        <v>16978</v>
      </c>
      <c r="G5375" s="6" t="s">
        <v>4105</v>
      </c>
      <c r="H5375" s="6">
        <v>2</v>
      </c>
      <c r="I5375" s="6" t="s">
        <v>297</v>
      </c>
      <c r="J5375" s="6">
        <v>3</v>
      </c>
      <c r="K5375" s="6" t="s">
        <v>4334</v>
      </c>
      <c r="L5375" s="8">
        <v>6</v>
      </c>
      <c r="M5375" s="6" t="s">
        <v>297</v>
      </c>
      <c r="N5375" s="6" t="s">
        <v>4773</v>
      </c>
      <c r="R5375" s="6" t="str">
        <f t="shared" si="83"/>
        <v>40419Xã Nghĩa Thịnh23</v>
      </c>
    </row>
    <row r="5376" spans="1:18">
      <c r="A5376" s="6">
        <v>5375</v>
      </c>
      <c r="B5376" s="6">
        <v>40</v>
      </c>
      <c r="C5376" s="6" t="s">
        <v>4770</v>
      </c>
      <c r="D5376" s="6">
        <v>419</v>
      </c>
      <c r="E5376" s="6" t="s">
        <v>4864</v>
      </c>
      <c r="F5376" s="6">
        <v>16981</v>
      </c>
      <c r="G5376" s="6" t="s">
        <v>2892</v>
      </c>
      <c r="H5376" s="6">
        <v>2</v>
      </c>
      <c r="I5376" s="6" t="s">
        <v>297</v>
      </c>
      <c r="J5376" s="6">
        <v>3</v>
      </c>
      <c r="K5376" s="6" t="s">
        <v>4334</v>
      </c>
      <c r="L5376" s="8">
        <v>6</v>
      </c>
      <c r="M5376" s="6" t="s">
        <v>297</v>
      </c>
      <c r="N5376" s="6" t="s">
        <v>4773</v>
      </c>
      <c r="R5376" s="6" t="str">
        <f t="shared" si="83"/>
        <v>40419Xã Nghĩa Trung23</v>
      </c>
    </row>
    <row r="5377" spans="1:18">
      <c r="A5377" s="6">
        <v>5376</v>
      </c>
      <c r="B5377" s="6">
        <v>40</v>
      </c>
      <c r="C5377" s="6" t="s">
        <v>4770</v>
      </c>
      <c r="D5377" s="6">
        <v>419</v>
      </c>
      <c r="E5377" s="6" t="s">
        <v>4864</v>
      </c>
      <c r="F5377" s="6">
        <v>16984</v>
      </c>
      <c r="G5377" s="6" t="s">
        <v>4869</v>
      </c>
      <c r="H5377" s="6">
        <v>2</v>
      </c>
      <c r="I5377" s="6" t="s">
        <v>297</v>
      </c>
      <c r="J5377" s="6">
        <v>3</v>
      </c>
      <c r="K5377" s="6" t="s">
        <v>4334</v>
      </c>
      <c r="L5377" s="8">
        <v>6</v>
      </c>
      <c r="M5377" s="6" t="s">
        <v>297</v>
      </c>
      <c r="N5377" s="6" t="s">
        <v>4773</v>
      </c>
      <c r="R5377" s="6" t="str">
        <f t="shared" si="83"/>
        <v>40419Xã Nghĩa Hội23</v>
      </c>
    </row>
    <row r="5378" spans="1:18">
      <c r="A5378" s="6">
        <v>5377</v>
      </c>
      <c r="B5378" s="6">
        <v>40</v>
      </c>
      <c r="C5378" s="6" t="s">
        <v>4770</v>
      </c>
      <c r="D5378" s="6">
        <v>419</v>
      </c>
      <c r="E5378" s="6" t="s">
        <v>4864</v>
      </c>
      <c r="F5378" s="6">
        <v>16987</v>
      </c>
      <c r="G5378" s="6" t="s">
        <v>4119</v>
      </c>
      <c r="H5378" s="6">
        <v>2</v>
      </c>
      <c r="I5378" s="6" t="s">
        <v>297</v>
      </c>
      <c r="J5378" s="6">
        <v>3</v>
      </c>
      <c r="K5378" s="6" t="s">
        <v>4334</v>
      </c>
      <c r="L5378" s="8">
        <v>6</v>
      </c>
      <c r="M5378" s="6" t="s">
        <v>297</v>
      </c>
      <c r="N5378" s="6" t="s">
        <v>4773</v>
      </c>
      <c r="R5378" s="6" t="str">
        <f t="shared" si="83"/>
        <v>40419Xã Nghĩa Thành23</v>
      </c>
    </row>
    <row r="5379" spans="1:18">
      <c r="A5379" s="6">
        <v>5378</v>
      </c>
      <c r="B5379" s="6">
        <v>40</v>
      </c>
      <c r="C5379" s="6" t="s">
        <v>4770</v>
      </c>
      <c r="D5379" s="6">
        <v>419</v>
      </c>
      <c r="E5379" s="6" t="s">
        <v>4864</v>
      </c>
      <c r="F5379" s="6">
        <v>16996</v>
      </c>
      <c r="G5379" s="6" t="s">
        <v>4870</v>
      </c>
      <c r="H5379" s="6">
        <v>2</v>
      </c>
      <c r="I5379" s="6" t="s">
        <v>297</v>
      </c>
      <c r="J5379" s="6">
        <v>3</v>
      </c>
      <c r="K5379" s="6" t="s">
        <v>4334</v>
      </c>
      <c r="L5379" s="8">
        <v>6</v>
      </c>
      <c r="M5379" s="6" t="s">
        <v>297</v>
      </c>
      <c r="N5379" s="6" t="s">
        <v>4773</v>
      </c>
      <c r="R5379" s="6" t="str">
        <f t="shared" ref="R5379:R5442" si="84">CONCATENATE(B5379,D5379,G5379,H5379,J5379)</f>
        <v>40419Xã Nghĩa Hiếu23</v>
      </c>
    </row>
    <row r="5380" spans="1:18">
      <c r="A5380" s="6">
        <v>5379</v>
      </c>
      <c r="B5380" s="6">
        <v>40</v>
      </c>
      <c r="C5380" s="6" t="s">
        <v>4770</v>
      </c>
      <c r="D5380" s="6">
        <v>419</v>
      </c>
      <c r="E5380" s="6" t="s">
        <v>4864</v>
      </c>
      <c r="F5380" s="6">
        <v>17020</v>
      </c>
      <c r="G5380" s="6" t="s">
        <v>4871</v>
      </c>
      <c r="H5380" s="6">
        <v>2</v>
      </c>
      <c r="I5380" s="6" t="s">
        <v>297</v>
      </c>
      <c r="J5380" s="6">
        <v>3</v>
      </c>
      <c r="K5380" s="6" t="s">
        <v>4334</v>
      </c>
      <c r="L5380" s="8">
        <v>6</v>
      </c>
      <c r="M5380" s="6" t="s">
        <v>297</v>
      </c>
      <c r="N5380" s="6" t="s">
        <v>4773</v>
      </c>
      <c r="R5380" s="6" t="str">
        <f t="shared" si="84"/>
        <v>40419Xã Nghĩa Đức23</v>
      </c>
    </row>
    <row r="5381" spans="1:18">
      <c r="A5381" s="6">
        <v>5380</v>
      </c>
      <c r="B5381" s="6">
        <v>40</v>
      </c>
      <c r="C5381" s="6" t="s">
        <v>4770</v>
      </c>
      <c r="D5381" s="6">
        <v>419</v>
      </c>
      <c r="E5381" s="6" t="s">
        <v>4864</v>
      </c>
      <c r="F5381" s="6">
        <v>17023</v>
      </c>
      <c r="G5381" s="6" t="s">
        <v>2020</v>
      </c>
      <c r="H5381" s="6">
        <v>2</v>
      </c>
      <c r="I5381" s="6" t="s">
        <v>297</v>
      </c>
      <c r="J5381" s="6">
        <v>3</v>
      </c>
      <c r="K5381" s="6" t="s">
        <v>4334</v>
      </c>
      <c r="L5381" s="8">
        <v>6</v>
      </c>
      <c r="M5381" s="6" t="s">
        <v>297</v>
      </c>
      <c r="N5381" s="6" t="s">
        <v>4773</v>
      </c>
      <c r="R5381" s="6" t="str">
        <f t="shared" si="84"/>
        <v>40419Xã Nghĩa An23</v>
      </c>
    </row>
    <row r="5382" spans="1:18">
      <c r="A5382" s="6">
        <v>5381</v>
      </c>
      <c r="B5382" s="6">
        <v>40</v>
      </c>
      <c r="C5382" s="6" t="s">
        <v>4770</v>
      </c>
      <c r="D5382" s="6">
        <v>419</v>
      </c>
      <c r="E5382" s="6" t="s">
        <v>4864</v>
      </c>
      <c r="F5382" s="6">
        <v>17026</v>
      </c>
      <c r="G5382" s="6" t="s">
        <v>4872</v>
      </c>
      <c r="H5382" s="6">
        <v>2</v>
      </c>
      <c r="I5382" s="6" t="s">
        <v>297</v>
      </c>
      <c r="J5382" s="6">
        <v>3</v>
      </c>
      <c r="K5382" s="6" t="s">
        <v>4334</v>
      </c>
      <c r="L5382" s="8">
        <v>6</v>
      </c>
      <c r="M5382" s="6" t="s">
        <v>297</v>
      </c>
      <c r="N5382" s="6" t="s">
        <v>4773</v>
      </c>
      <c r="R5382" s="6" t="str">
        <f t="shared" si="84"/>
        <v>40419Xã Nghĩa Long23</v>
      </c>
    </row>
    <row r="5383" spans="1:18">
      <c r="A5383" s="6">
        <v>5382</v>
      </c>
      <c r="B5383" s="6">
        <v>40</v>
      </c>
      <c r="C5383" s="6" t="s">
        <v>4770</v>
      </c>
      <c r="D5383" s="6">
        <v>419</v>
      </c>
      <c r="E5383" s="6" t="s">
        <v>4864</v>
      </c>
      <c r="F5383" s="6">
        <v>17029</v>
      </c>
      <c r="G5383" s="6" t="s">
        <v>4873</v>
      </c>
      <c r="H5383" s="6">
        <v>2</v>
      </c>
      <c r="I5383" s="6" t="s">
        <v>297</v>
      </c>
      <c r="J5383" s="6">
        <v>3</v>
      </c>
      <c r="K5383" s="6" t="s">
        <v>4334</v>
      </c>
      <c r="L5383" s="8">
        <v>6</v>
      </c>
      <c r="M5383" s="6" t="s">
        <v>297</v>
      </c>
      <c r="N5383" s="6" t="s">
        <v>4773</v>
      </c>
      <c r="R5383" s="6" t="str">
        <f t="shared" si="84"/>
        <v>40419Xã Nghĩa Lộc23</v>
      </c>
    </row>
    <row r="5384" spans="1:18">
      <c r="A5384" s="6">
        <v>5383</v>
      </c>
      <c r="B5384" s="6">
        <v>40</v>
      </c>
      <c r="C5384" s="6" t="s">
        <v>4770</v>
      </c>
      <c r="D5384" s="6">
        <v>419</v>
      </c>
      <c r="E5384" s="6" t="s">
        <v>4864</v>
      </c>
      <c r="F5384" s="6">
        <v>17032</v>
      </c>
      <c r="G5384" s="6" t="s">
        <v>4874</v>
      </c>
      <c r="H5384" s="6">
        <v>2</v>
      </c>
      <c r="I5384" s="6" t="s">
        <v>297</v>
      </c>
      <c r="J5384" s="6">
        <v>3</v>
      </c>
      <c r="K5384" s="6" t="s">
        <v>4334</v>
      </c>
      <c r="L5384" s="8">
        <v>6</v>
      </c>
      <c r="M5384" s="6" t="s">
        <v>297</v>
      </c>
      <c r="N5384" s="6" t="s">
        <v>4773</v>
      </c>
      <c r="R5384" s="6" t="str">
        <f t="shared" si="84"/>
        <v>40419Xã Nghĩa Khánh23</v>
      </c>
    </row>
    <row r="5385" spans="1:18">
      <c r="A5385" s="6">
        <v>5384</v>
      </c>
      <c r="B5385" s="6">
        <v>40</v>
      </c>
      <c r="C5385" s="6" t="s">
        <v>4770</v>
      </c>
      <c r="D5385" s="6">
        <v>420</v>
      </c>
      <c r="E5385" s="6" t="s">
        <v>4875</v>
      </c>
      <c r="F5385" s="6">
        <v>17035</v>
      </c>
      <c r="G5385" s="6" t="s">
        <v>4876</v>
      </c>
      <c r="H5385" s="6">
        <v>1</v>
      </c>
      <c r="I5385" s="6" t="s">
        <v>251</v>
      </c>
      <c r="J5385" s="6">
        <v>3</v>
      </c>
      <c r="K5385" s="6" t="s">
        <v>4334</v>
      </c>
      <c r="L5385" s="8">
        <v>5</v>
      </c>
      <c r="M5385" s="6" t="s">
        <v>251</v>
      </c>
      <c r="N5385" s="6" t="s">
        <v>4773</v>
      </c>
      <c r="R5385" s="6" t="str">
        <f t="shared" si="84"/>
        <v>40420Thị trấn Quỳ Hợp13</v>
      </c>
    </row>
    <row r="5386" spans="1:18">
      <c r="A5386" s="6">
        <v>5385</v>
      </c>
      <c r="B5386" s="6">
        <v>40</v>
      </c>
      <c r="C5386" s="6" t="s">
        <v>4770</v>
      </c>
      <c r="D5386" s="6">
        <v>420</v>
      </c>
      <c r="E5386" s="6" t="s">
        <v>4875</v>
      </c>
      <c r="F5386" s="6">
        <v>17038</v>
      </c>
      <c r="G5386" s="6" t="s">
        <v>2064</v>
      </c>
      <c r="H5386" s="6">
        <v>2</v>
      </c>
      <c r="I5386" s="6" t="s">
        <v>297</v>
      </c>
      <c r="J5386" s="6">
        <v>3</v>
      </c>
      <c r="K5386" s="6" t="s">
        <v>4334</v>
      </c>
      <c r="L5386" s="8">
        <v>6</v>
      </c>
      <c r="M5386" s="6" t="s">
        <v>297</v>
      </c>
      <c r="N5386" s="6" t="s">
        <v>4773</v>
      </c>
      <c r="R5386" s="6" t="str">
        <f t="shared" si="84"/>
        <v>40420Xã Yên Hợp23</v>
      </c>
    </row>
    <row r="5387" spans="1:18">
      <c r="A5387" s="6">
        <v>5386</v>
      </c>
      <c r="B5387" s="6">
        <v>40</v>
      </c>
      <c r="C5387" s="6" t="s">
        <v>4770</v>
      </c>
      <c r="D5387" s="6">
        <v>420</v>
      </c>
      <c r="E5387" s="6" t="s">
        <v>4875</v>
      </c>
      <c r="F5387" s="6">
        <v>17041</v>
      </c>
      <c r="G5387" s="6" t="s">
        <v>4826</v>
      </c>
      <c r="H5387" s="6">
        <v>2</v>
      </c>
      <c r="I5387" s="6" t="s">
        <v>297</v>
      </c>
      <c r="J5387" s="6">
        <v>3</v>
      </c>
      <c r="K5387" s="6" t="s">
        <v>4334</v>
      </c>
      <c r="L5387" s="8">
        <v>6</v>
      </c>
      <c r="M5387" s="6" t="s">
        <v>297</v>
      </c>
      <c r="N5387" s="6" t="s">
        <v>4773</v>
      </c>
      <c r="R5387" s="6" t="str">
        <f t="shared" si="84"/>
        <v>40420Xã Châu Tiến23</v>
      </c>
    </row>
    <row r="5388" spans="1:18">
      <c r="A5388" s="6">
        <v>5387</v>
      </c>
      <c r="B5388" s="6">
        <v>40</v>
      </c>
      <c r="C5388" s="6" t="s">
        <v>4770</v>
      </c>
      <c r="D5388" s="6">
        <v>420</v>
      </c>
      <c r="E5388" s="6" t="s">
        <v>4875</v>
      </c>
      <c r="F5388" s="6">
        <v>17044</v>
      </c>
      <c r="G5388" s="6" t="s">
        <v>4877</v>
      </c>
      <c r="H5388" s="6">
        <v>2</v>
      </c>
      <c r="I5388" s="6" t="s">
        <v>297</v>
      </c>
      <c r="J5388" s="6">
        <v>3</v>
      </c>
      <c r="K5388" s="6" t="s">
        <v>4334</v>
      </c>
      <c r="L5388" s="8">
        <v>6</v>
      </c>
      <c r="M5388" s="6" t="s">
        <v>297</v>
      </c>
      <c r="N5388" s="6" t="s">
        <v>4773</v>
      </c>
      <c r="R5388" s="6" t="str">
        <f t="shared" si="84"/>
        <v>40420Xã Châu Hồng23</v>
      </c>
    </row>
    <row r="5389" spans="1:18">
      <c r="A5389" s="6">
        <v>5388</v>
      </c>
      <c r="B5389" s="6">
        <v>40</v>
      </c>
      <c r="C5389" s="6" t="s">
        <v>4770</v>
      </c>
      <c r="D5389" s="6">
        <v>420</v>
      </c>
      <c r="E5389" s="6" t="s">
        <v>4875</v>
      </c>
      <c r="F5389" s="6">
        <v>17047</v>
      </c>
      <c r="G5389" s="6" t="s">
        <v>4878</v>
      </c>
      <c r="H5389" s="6">
        <v>2</v>
      </c>
      <c r="I5389" s="6" t="s">
        <v>297</v>
      </c>
      <c r="J5389" s="6">
        <v>3</v>
      </c>
      <c r="K5389" s="6" t="s">
        <v>4334</v>
      </c>
      <c r="L5389" s="8">
        <v>6</v>
      </c>
      <c r="M5389" s="6" t="s">
        <v>297</v>
      </c>
      <c r="N5389" s="6" t="s">
        <v>4773</v>
      </c>
      <c r="R5389" s="6" t="str">
        <f t="shared" si="84"/>
        <v>40420Xã Đồng Hợp23</v>
      </c>
    </row>
    <row r="5390" spans="1:18">
      <c r="A5390" s="6">
        <v>5389</v>
      </c>
      <c r="B5390" s="6">
        <v>40</v>
      </c>
      <c r="C5390" s="6" t="s">
        <v>4770</v>
      </c>
      <c r="D5390" s="6">
        <v>420</v>
      </c>
      <c r="E5390" s="6" t="s">
        <v>4875</v>
      </c>
      <c r="F5390" s="6">
        <v>17050</v>
      </c>
      <c r="G5390" s="6" t="s">
        <v>4879</v>
      </c>
      <c r="H5390" s="6">
        <v>2</v>
      </c>
      <c r="I5390" s="6" t="s">
        <v>297</v>
      </c>
      <c r="J5390" s="6">
        <v>3</v>
      </c>
      <c r="K5390" s="6" t="s">
        <v>4334</v>
      </c>
      <c r="L5390" s="8">
        <v>6</v>
      </c>
      <c r="M5390" s="6" t="s">
        <v>297</v>
      </c>
      <c r="N5390" s="6" t="s">
        <v>4773</v>
      </c>
      <c r="R5390" s="6" t="str">
        <f t="shared" si="84"/>
        <v>40420Xã Châu Thành23</v>
      </c>
    </row>
    <row r="5391" spans="1:18">
      <c r="A5391" s="6">
        <v>5390</v>
      </c>
      <c r="B5391" s="6">
        <v>40</v>
      </c>
      <c r="C5391" s="6" t="s">
        <v>4770</v>
      </c>
      <c r="D5391" s="6">
        <v>420</v>
      </c>
      <c r="E5391" s="6" t="s">
        <v>4875</v>
      </c>
      <c r="F5391" s="6">
        <v>17053</v>
      </c>
      <c r="G5391" s="6" t="s">
        <v>4880</v>
      </c>
      <c r="H5391" s="6">
        <v>2</v>
      </c>
      <c r="I5391" s="6" t="s">
        <v>297</v>
      </c>
      <c r="J5391" s="6">
        <v>3</v>
      </c>
      <c r="K5391" s="6" t="s">
        <v>4334</v>
      </c>
      <c r="L5391" s="8">
        <v>6</v>
      </c>
      <c r="M5391" s="6" t="s">
        <v>297</v>
      </c>
      <c r="N5391" s="6" t="s">
        <v>4773</v>
      </c>
      <c r="R5391" s="6" t="str">
        <f t="shared" si="84"/>
        <v>40420Xã Liên Hợp23</v>
      </c>
    </row>
    <row r="5392" spans="1:18">
      <c r="A5392" s="6">
        <v>5391</v>
      </c>
      <c r="B5392" s="6">
        <v>40</v>
      </c>
      <c r="C5392" s="6" t="s">
        <v>4770</v>
      </c>
      <c r="D5392" s="6">
        <v>420</v>
      </c>
      <c r="E5392" s="6" t="s">
        <v>4875</v>
      </c>
      <c r="F5392" s="6">
        <v>17056</v>
      </c>
      <c r="G5392" s="6" t="s">
        <v>4881</v>
      </c>
      <c r="H5392" s="6">
        <v>2</v>
      </c>
      <c r="I5392" s="6" t="s">
        <v>297</v>
      </c>
      <c r="J5392" s="6">
        <v>3</v>
      </c>
      <c r="K5392" s="6" t="s">
        <v>4334</v>
      </c>
      <c r="L5392" s="8">
        <v>6</v>
      </c>
      <c r="M5392" s="6" t="s">
        <v>297</v>
      </c>
      <c r="N5392" s="6" t="s">
        <v>4773</v>
      </c>
      <c r="R5392" s="6" t="str">
        <f t="shared" si="84"/>
        <v>40420Xã Châu Lộc23</v>
      </c>
    </row>
    <row r="5393" spans="1:18">
      <c r="A5393" s="6">
        <v>5392</v>
      </c>
      <c r="B5393" s="6">
        <v>40</v>
      </c>
      <c r="C5393" s="6" t="s">
        <v>4770</v>
      </c>
      <c r="D5393" s="6">
        <v>420</v>
      </c>
      <c r="E5393" s="6" t="s">
        <v>4875</v>
      </c>
      <c r="F5393" s="6">
        <v>17059</v>
      </c>
      <c r="G5393" s="6" t="s">
        <v>3177</v>
      </c>
      <c r="H5393" s="6">
        <v>2</v>
      </c>
      <c r="I5393" s="6" t="s">
        <v>297</v>
      </c>
      <c r="J5393" s="6">
        <v>3</v>
      </c>
      <c r="K5393" s="6" t="s">
        <v>4334</v>
      </c>
      <c r="L5393" s="8">
        <v>6</v>
      </c>
      <c r="M5393" s="6" t="s">
        <v>297</v>
      </c>
      <c r="N5393" s="6" t="s">
        <v>4773</v>
      </c>
      <c r="R5393" s="6" t="str">
        <f t="shared" si="84"/>
        <v>40420Xã Tam Hợp23</v>
      </c>
    </row>
    <row r="5394" spans="1:18">
      <c r="A5394" s="6">
        <v>5393</v>
      </c>
      <c r="B5394" s="6">
        <v>40</v>
      </c>
      <c r="C5394" s="6" t="s">
        <v>4770</v>
      </c>
      <c r="D5394" s="6">
        <v>420</v>
      </c>
      <c r="E5394" s="6" t="s">
        <v>4875</v>
      </c>
      <c r="F5394" s="6">
        <v>17062</v>
      </c>
      <c r="G5394" s="6" t="s">
        <v>4882</v>
      </c>
      <c r="H5394" s="6">
        <v>2</v>
      </c>
      <c r="I5394" s="6" t="s">
        <v>297</v>
      </c>
      <c r="J5394" s="6">
        <v>3</v>
      </c>
      <c r="K5394" s="6" t="s">
        <v>4334</v>
      </c>
      <c r="L5394" s="8">
        <v>6</v>
      </c>
      <c r="M5394" s="6" t="s">
        <v>297</v>
      </c>
      <c r="N5394" s="6" t="s">
        <v>4773</v>
      </c>
      <c r="R5394" s="6" t="str">
        <f t="shared" si="84"/>
        <v>40420Xã Châu Cường23</v>
      </c>
    </row>
    <row r="5395" spans="1:18">
      <c r="A5395" s="6">
        <v>5394</v>
      </c>
      <c r="B5395" s="6">
        <v>40</v>
      </c>
      <c r="C5395" s="6" t="s">
        <v>4770</v>
      </c>
      <c r="D5395" s="6">
        <v>420</v>
      </c>
      <c r="E5395" s="6" t="s">
        <v>4875</v>
      </c>
      <c r="F5395" s="6">
        <v>17065</v>
      </c>
      <c r="G5395" s="6" t="s">
        <v>4883</v>
      </c>
      <c r="H5395" s="6">
        <v>2</v>
      </c>
      <c r="I5395" s="6" t="s">
        <v>297</v>
      </c>
      <c r="J5395" s="6">
        <v>3</v>
      </c>
      <c r="K5395" s="6" t="s">
        <v>4334</v>
      </c>
      <c r="L5395" s="8">
        <v>6</v>
      </c>
      <c r="M5395" s="6" t="s">
        <v>297</v>
      </c>
      <c r="N5395" s="6" t="s">
        <v>4773</v>
      </c>
      <c r="R5395" s="6" t="str">
        <f t="shared" si="84"/>
        <v>40420Xã Châu Quang23</v>
      </c>
    </row>
    <row r="5396" spans="1:18">
      <c r="A5396" s="6">
        <v>5395</v>
      </c>
      <c r="B5396" s="6">
        <v>40</v>
      </c>
      <c r="C5396" s="6" t="s">
        <v>4770</v>
      </c>
      <c r="D5396" s="6">
        <v>420</v>
      </c>
      <c r="E5396" s="6" t="s">
        <v>4875</v>
      </c>
      <c r="F5396" s="6">
        <v>17068</v>
      </c>
      <c r="G5396" s="6" t="s">
        <v>4884</v>
      </c>
      <c r="H5396" s="6">
        <v>2</v>
      </c>
      <c r="I5396" s="6" t="s">
        <v>297</v>
      </c>
      <c r="J5396" s="6">
        <v>3</v>
      </c>
      <c r="K5396" s="6" t="s">
        <v>4334</v>
      </c>
      <c r="L5396" s="8">
        <v>6</v>
      </c>
      <c r="M5396" s="6" t="s">
        <v>297</v>
      </c>
      <c r="N5396" s="6" t="s">
        <v>4773</v>
      </c>
      <c r="R5396" s="6" t="str">
        <f t="shared" si="84"/>
        <v>40420Xã Thọ Hợp23</v>
      </c>
    </row>
    <row r="5397" spans="1:18">
      <c r="A5397" s="6">
        <v>5396</v>
      </c>
      <c r="B5397" s="6">
        <v>40</v>
      </c>
      <c r="C5397" s="6" t="s">
        <v>4770</v>
      </c>
      <c r="D5397" s="6">
        <v>420</v>
      </c>
      <c r="E5397" s="6" t="s">
        <v>4875</v>
      </c>
      <c r="F5397" s="6">
        <v>17071</v>
      </c>
      <c r="G5397" s="6" t="s">
        <v>4885</v>
      </c>
      <c r="H5397" s="6">
        <v>2</v>
      </c>
      <c r="I5397" s="6" t="s">
        <v>297</v>
      </c>
      <c r="J5397" s="6">
        <v>3</v>
      </c>
      <c r="K5397" s="6" t="s">
        <v>4334</v>
      </c>
      <c r="L5397" s="8">
        <v>6</v>
      </c>
      <c r="M5397" s="6" t="s">
        <v>297</v>
      </c>
      <c r="N5397" s="6" t="s">
        <v>4773</v>
      </c>
      <c r="R5397" s="6" t="str">
        <f t="shared" si="84"/>
        <v>40420Xã Minh Hợp23</v>
      </c>
    </row>
    <row r="5398" spans="1:18">
      <c r="A5398" s="6">
        <v>5397</v>
      </c>
      <c r="B5398" s="6">
        <v>40</v>
      </c>
      <c r="C5398" s="6" t="s">
        <v>4770</v>
      </c>
      <c r="D5398" s="6">
        <v>420</v>
      </c>
      <c r="E5398" s="6" t="s">
        <v>4875</v>
      </c>
      <c r="F5398" s="6">
        <v>17074</v>
      </c>
      <c r="G5398" s="6" t="s">
        <v>4886</v>
      </c>
      <c r="H5398" s="6">
        <v>2</v>
      </c>
      <c r="I5398" s="6" t="s">
        <v>297</v>
      </c>
      <c r="J5398" s="6">
        <v>3</v>
      </c>
      <c r="K5398" s="6" t="s">
        <v>4334</v>
      </c>
      <c r="L5398" s="8">
        <v>6</v>
      </c>
      <c r="M5398" s="6" t="s">
        <v>297</v>
      </c>
      <c r="N5398" s="6" t="s">
        <v>4773</v>
      </c>
      <c r="R5398" s="6" t="str">
        <f t="shared" si="84"/>
        <v>40420Xã Nghĩa Xuân23</v>
      </c>
    </row>
    <row r="5399" spans="1:18">
      <c r="A5399" s="6">
        <v>5398</v>
      </c>
      <c r="B5399" s="6">
        <v>40</v>
      </c>
      <c r="C5399" s="6" t="s">
        <v>4770</v>
      </c>
      <c r="D5399" s="6">
        <v>420</v>
      </c>
      <c r="E5399" s="6" t="s">
        <v>4875</v>
      </c>
      <c r="F5399" s="6">
        <v>17077</v>
      </c>
      <c r="G5399" s="6" t="s">
        <v>4887</v>
      </c>
      <c r="H5399" s="6">
        <v>2</v>
      </c>
      <c r="I5399" s="6" t="s">
        <v>297</v>
      </c>
      <c r="J5399" s="6">
        <v>3</v>
      </c>
      <c r="K5399" s="6" t="s">
        <v>4334</v>
      </c>
      <c r="L5399" s="8">
        <v>6</v>
      </c>
      <c r="M5399" s="6" t="s">
        <v>297</v>
      </c>
      <c r="N5399" s="6" t="s">
        <v>4773</v>
      </c>
      <c r="R5399" s="6" t="str">
        <f t="shared" si="84"/>
        <v>40420Xã Châu Thái23</v>
      </c>
    </row>
    <row r="5400" spans="1:18">
      <c r="A5400" s="6">
        <v>5399</v>
      </c>
      <c r="B5400" s="6">
        <v>40</v>
      </c>
      <c r="C5400" s="6" t="s">
        <v>4770</v>
      </c>
      <c r="D5400" s="6">
        <v>420</v>
      </c>
      <c r="E5400" s="6" t="s">
        <v>4875</v>
      </c>
      <c r="F5400" s="6">
        <v>17080</v>
      </c>
      <c r="G5400" s="6" t="s">
        <v>4888</v>
      </c>
      <c r="H5400" s="6">
        <v>2</v>
      </c>
      <c r="I5400" s="6" t="s">
        <v>297</v>
      </c>
      <c r="J5400" s="6">
        <v>3</v>
      </c>
      <c r="K5400" s="6" t="s">
        <v>4334</v>
      </c>
      <c r="L5400" s="8">
        <v>6</v>
      </c>
      <c r="M5400" s="6" t="s">
        <v>297</v>
      </c>
      <c r="N5400" s="6" t="s">
        <v>4773</v>
      </c>
      <c r="R5400" s="6" t="str">
        <f t="shared" si="84"/>
        <v>40420Xã Châu Đình23</v>
      </c>
    </row>
    <row r="5401" spans="1:18">
      <c r="A5401" s="6">
        <v>5400</v>
      </c>
      <c r="B5401" s="6">
        <v>40</v>
      </c>
      <c r="C5401" s="6" t="s">
        <v>4770</v>
      </c>
      <c r="D5401" s="6">
        <v>420</v>
      </c>
      <c r="E5401" s="6" t="s">
        <v>4875</v>
      </c>
      <c r="F5401" s="6">
        <v>17083</v>
      </c>
      <c r="G5401" s="6" t="s">
        <v>4889</v>
      </c>
      <c r="H5401" s="6">
        <v>2</v>
      </c>
      <c r="I5401" s="6" t="s">
        <v>297</v>
      </c>
      <c r="J5401" s="6">
        <v>3</v>
      </c>
      <c r="K5401" s="6" t="s">
        <v>4334</v>
      </c>
      <c r="L5401" s="8">
        <v>6</v>
      </c>
      <c r="M5401" s="6" t="s">
        <v>297</v>
      </c>
      <c r="N5401" s="6" t="s">
        <v>4773</v>
      </c>
      <c r="R5401" s="6" t="str">
        <f t="shared" si="84"/>
        <v>40420Xã Văn Lợi23</v>
      </c>
    </row>
    <row r="5402" spans="1:18">
      <c r="A5402" s="6">
        <v>5401</v>
      </c>
      <c r="B5402" s="6">
        <v>40</v>
      </c>
      <c r="C5402" s="6" t="s">
        <v>4770</v>
      </c>
      <c r="D5402" s="6">
        <v>420</v>
      </c>
      <c r="E5402" s="6" t="s">
        <v>4875</v>
      </c>
      <c r="F5402" s="6">
        <v>17086</v>
      </c>
      <c r="G5402" s="6" t="s">
        <v>364</v>
      </c>
      <c r="H5402" s="6">
        <v>2</v>
      </c>
      <c r="I5402" s="6" t="s">
        <v>297</v>
      </c>
      <c r="J5402" s="6">
        <v>3</v>
      </c>
      <c r="K5402" s="6" t="s">
        <v>4334</v>
      </c>
      <c r="L5402" s="8">
        <v>6</v>
      </c>
      <c r="M5402" s="6" t="s">
        <v>297</v>
      </c>
      <c r="N5402" s="6" t="s">
        <v>4773</v>
      </c>
      <c r="R5402" s="6" t="str">
        <f t="shared" si="84"/>
        <v>40420Xã Nam Sơn23</v>
      </c>
    </row>
    <row r="5403" spans="1:18">
      <c r="A5403" s="6">
        <v>5402</v>
      </c>
      <c r="B5403" s="6">
        <v>40</v>
      </c>
      <c r="C5403" s="6" t="s">
        <v>4770</v>
      </c>
      <c r="D5403" s="6">
        <v>420</v>
      </c>
      <c r="E5403" s="6" t="s">
        <v>4875</v>
      </c>
      <c r="F5403" s="6">
        <v>17089</v>
      </c>
      <c r="G5403" s="6" t="s">
        <v>4890</v>
      </c>
      <c r="H5403" s="6">
        <v>2</v>
      </c>
      <c r="I5403" s="6" t="s">
        <v>297</v>
      </c>
      <c r="J5403" s="6">
        <v>3</v>
      </c>
      <c r="K5403" s="6" t="s">
        <v>4334</v>
      </c>
      <c r="L5403" s="8">
        <v>6</v>
      </c>
      <c r="M5403" s="6" t="s">
        <v>297</v>
      </c>
      <c r="N5403" s="6" t="s">
        <v>4773</v>
      </c>
      <c r="R5403" s="6" t="str">
        <f t="shared" si="84"/>
        <v>40420Xã Châu Lý23</v>
      </c>
    </row>
    <row r="5404" spans="1:18">
      <c r="A5404" s="6">
        <v>5403</v>
      </c>
      <c r="B5404" s="6">
        <v>40</v>
      </c>
      <c r="C5404" s="6" t="s">
        <v>4770</v>
      </c>
      <c r="D5404" s="6">
        <v>420</v>
      </c>
      <c r="E5404" s="6" t="s">
        <v>4875</v>
      </c>
      <c r="F5404" s="6">
        <v>17092</v>
      </c>
      <c r="G5404" s="6" t="s">
        <v>4891</v>
      </c>
      <c r="H5404" s="6">
        <v>2</v>
      </c>
      <c r="I5404" s="6" t="s">
        <v>297</v>
      </c>
      <c r="J5404" s="6">
        <v>3</v>
      </c>
      <c r="K5404" s="6" t="s">
        <v>4334</v>
      </c>
      <c r="L5404" s="8">
        <v>6</v>
      </c>
      <c r="M5404" s="6" t="s">
        <v>297</v>
      </c>
      <c r="N5404" s="6" t="s">
        <v>4773</v>
      </c>
      <c r="R5404" s="6" t="str">
        <f t="shared" si="84"/>
        <v>40420Xã Hạ Sơn23</v>
      </c>
    </row>
    <row r="5405" spans="1:18">
      <c r="A5405" s="6">
        <v>5404</v>
      </c>
      <c r="B5405" s="6">
        <v>40</v>
      </c>
      <c r="C5405" s="6" t="s">
        <v>4770</v>
      </c>
      <c r="D5405" s="6">
        <v>420</v>
      </c>
      <c r="E5405" s="6" t="s">
        <v>4875</v>
      </c>
      <c r="F5405" s="6">
        <v>17095</v>
      </c>
      <c r="G5405" s="6" t="s">
        <v>360</v>
      </c>
      <c r="H5405" s="6">
        <v>2</v>
      </c>
      <c r="I5405" s="6" t="s">
        <v>297</v>
      </c>
      <c r="J5405" s="6">
        <v>3</v>
      </c>
      <c r="K5405" s="6" t="s">
        <v>4334</v>
      </c>
      <c r="L5405" s="8">
        <v>6</v>
      </c>
      <c r="M5405" s="6" t="s">
        <v>297</v>
      </c>
      <c r="N5405" s="6" t="s">
        <v>4773</v>
      </c>
      <c r="R5405" s="6" t="str">
        <f t="shared" si="84"/>
        <v>40420Xã Bắc Sơn23</v>
      </c>
    </row>
    <row r="5406" spans="1:18">
      <c r="A5406" s="6">
        <v>5405</v>
      </c>
      <c r="B5406" s="6">
        <v>40</v>
      </c>
      <c r="C5406" s="6" t="s">
        <v>4770</v>
      </c>
      <c r="D5406" s="6">
        <v>421</v>
      </c>
      <c r="E5406" s="6" t="s">
        <v>4892</v>
      </c>
      <c r="F5406" s="6">
        <v>17098</v>
      </c>
      <c r="G5406" s="6" t="s">
        <v>4893</v>
      </c>
      <c r="H5406" s="6">
        <v>1</v>
      </c>
      <c r="I5406" s="6" t="s">
        <v>251</v>
      </c>
      <c r="J5406" s="6">
        <v>3</v>
      </c>
      <c r="K5406" s="6" t="s">
        <v>4334</v>
      </c>
      <c r="L5406" s="8">
        <v>5</v>
      </c>
      <c r="M5406" s="6" t="s">
        <v>251</v>
      </c>
      <c r="N5406" s="6" t="s">
        <v>4773</v>
      </c>
      <c r="R5406" s="6" t="str">
        <f t="shared" si="84"/>
        <v>40421Thị trấn Cầu Giát13</v>
      </c>
    </row>
    <row r="5407" spans="1:18">
      <c r="A5407" s="6">
        <v>5406</v>
      </c>
      <c r="B5407" s="6">
        <v>40</v>
      </c>
      <c r="C5407" s="6" t="s">
        <v>4770</v>
      </c>
      <c r="D5407" s="6">
        <v>421</v>
      </c>
      <c r="E5407" s="6" t="s">
        <v>4892</v>
      </c>
      <c r="F5407" s="6">
        <v>17101</v>
      </c>
      <c r="G5407" s="6" t="s">
        <v>4894</v>
      </c>
      <c r="H5407" s="6">
        <v>2</v>
      </c>
      <c r="I5407" s="6" t="s">
        <v>297</v>
      </c>
      <c r="J5407" s="6">
        <v>3</v>
      </c>
      <c r="K5407" s="6" t="s">
        <v>4334</v>
      </c>
      <c r="L5407" s="8">
        <v>6</v>
      </c>
      <c r="M5407" s="6" t="s">
        <v>297</v>
      </c>
      <c r="N5407" s="6" t="s">
        <v>4773</v>
      </c>
      <c r="R5407" s="6" t="str">
        <f t="shared" si="84"/>
        <v>40421Xã Quỳnh Thắng23</v>
      </c>
    </row>
    <row r="5408" spans="1:18">
      <c r="A5408" s="6">
        <v>5407</v>
      </c>
      <c r="B5408" s="6">
        <v>40</v>
      </c>
      <c r="C5408" s="6" t="s">
        <v>4770</v>
      </c>
      <c r="D5408" s="6">
        <v>421</v>
      </c>
      <c r="E5408" s="6" t="s">
        <v>4892</v>
      </c>
      <c r="F5408" s="6">
        <v>17119</v>
      </c>
      <c r="G5408" s="6" t="s">
        <v>4895</v>
      </c>
      <c r="H5408" s="6">
        <v>2</v>
      </c>
      <c r="I5408" s="6" t="s">
        <v>297</v>
      </c>
      <c r="J5408" s="6">
        <v>3</v>
      </c>
      <c r="K5408" s="6" t="s">
        <v>4334</v>
      </c>
      <c r="L5408" s="8">
        <v>6</v>
      </c>
      <c r="M5408" s="6" t="s">
        <v>297</v>
      </c>
      <c r="N5408" s="6" t="s">
        <v>4773</v>
      </c>
      <c r="R5408" s="6" t="str">
        <f t="shared" si="84"/>
        <v>40421Xã Quỳnh Tân23</v>
      </c>
    </row>
    <row r="5409" spans="1:18">
      <c r="A5409" s="6">
        <v>5408</v>
      </c>
      <c r="B5409" s="6">
        <v>40</v>
      </c>
      <c r="C5409" s="6" t="s">
        <v>4770</v>
      </c>
      <c r="D5409" s="6">
        <v>421</v>
      </c>
      <c r="E5409" s="6" t="s">
        <v>4892</v>
      </c>
      <c r="F5409" s="6">
        <v>17122</v>
      </c>
      <c r="G5409" s="6" t="s">
        <v>4896</v>
      </c>
      <c r="H5409" s="6">
        <v>2</v>
      </c>
      <c r="I5409" s="6" t="s">
        <v>297</v>
      </c>
      <c r="J5409" s="6">
        <v>3</v>
      </c>
      <c r="K5409" s="6" t="s">
        <v>4334</v>
      </c>
      <c r="L5409" s="8">
        <v>6</v>
      </c>
      <c r="M5409" s="6" t="s">
        <v>297</v>
      </c>
      <c r="N5409" s="6" t="s">
        <v>4773</v>
      </c>
      <c r="R5409" s="6" t="str">
        <f t="shared" si="84"/>
        <v>40421Xã Quỳnh Châu23</v>
      </c>
    </row>
    <row r="5410" spans="1:18">
      <c r="A5410" s="6">
        <v>5409</v>
      </c>
      <c r="B5410" s="6">
        <v>40</v>
      </c>
      <c r="C5410" s="6" t="s">
        <v>4770</v>
      </c>
      <c r="D5410" s="6">
        <v>421</v>
      </c>
      <c r="E5410" s="6" t="s">
        <v>4892</v>
      </c>
      <c r="F5410" s="6">
        <v>17140</v>
      </c>
      <c r="G5410" s="6" t="s">
        <v>1239</v>
      </c>
      <c r="H5410" s="6">
        <v>2</v>
      </c>
      <c r="I5410" s="6" t="s">
        <v>297</v>
      </c>
      <c r="J5410" s="6">
        <v>3</v>
      </c>
      <c r="K5410" s="6" t="s">
        <v>4334</v>
      </c>
      <c r="L5410" s="8">
        <v>6</v>
      </c>
      <c r="M5410" s="6" t="s">
        <v>297</v>
      </c>
      <c r="N5410" s="6" t="s">
        <v>4773</v>
      </c>
      <c r="R5410" s="6" t="str">
        <f t="shared" si="84"/>
        <v>40421Xã Tân Sơn23</v>
      </c>
    </row>
    <row r="5411" spans="1:18">
      <c r="A5411" s="6">
        <v>5410</v>
      </c>
      <c r="B5411" s="6">
        <v>40</v>
      </c>
      <c r="C5411" s="6" t="s">
        <v>4770</v>
      </c>
      <c r="D5411" s="6">
        <v>421</v>
      </c>
      <c r="E5411" s="6" t="s">
        <v>4892</v>
      </c>
      <c r="F5411" s="6">
        <v>17143</v>
      </c>
      <c r="G5411" s="6" t="s">
        <v>4897</v>
      </c>
      <c r="H5411" s="6">
        <v>2</v>
      </c>
      <c r="I5411" s="6" t="s">
        <v>297</v>
      </c>
      <c r="J5411" s="6">
        <v>3</v>
      </c>
      <c r="K5411" s="6" t="s">
        <v>4334</v>
      </c>
      <c r="L5411" s="8">
        <v>6</v>
      </c>
      <c r="M5411" s="6" t="s">
        <v>297</v>
      </c>
      <c r="N5411" s="6" t="s">
        <v>4773</v>
      </c>
      <c r="R5411" s="6" t="str">
        <f t="shared" si="84"/>
        <v>40421Xã Quỳnh Văn23</v>
      </c>
    </row>
    <row r="5412" spans="1:18">
      <c r="A5412" s="6">
        <v>5411</v>
      </c>
      <c r="B5412" s="6">
        <v>40</v>
      </c>
      <c r="C5412" s="6" t="s">
        <v>4770</v>
      </c>
      <c r="D5412" s="6">
        <v>421</v>
      </c>
      <c r="E5412" s="6" t="s">
        <v>4892</v>
      </c>
      <c r="F5412" s="6">
        <v>17146</v>
      </c>
      <c r="G5412" s="6" t="s">
        <v>2268</v>
      </c>
      <c r="H5412" s="6">
        <v>2</v>
      </c>
      <c r="I5412" s="6" t="s">
        <v>297</v>
      </c>
      <c r="J5412" s="6">
        <v>3</v>
      </c>
      <c r="K5412" s="6" t="s">
        <v>4334</v>
      </c>
      <c r="L5412" s="8">
        <v>6</v>
      </c>
      <c r="M5412" s="6" t="s">
        <v>297</v>
      </c>
      <c r="N5412" s="6" t="s">
        <v>4773</v>
      </c>
      <c r="R5412" s="6" t="str">
        <f t="shared" si="84"/>
        <v>40421Xã Ngọc Sơn23</v>
      </c>
    </row>
    <row r="5413" spans="1:18">
      <c r="A5413" s="6">
        <v>5412</v>
      </c>
      <c r="B5413" s="6">
        <v>40</v>
      </c>
      <c r="C5413" s="6" t="s">
        <v>4770</v>
      </c>
      <c r="D5413" s="6">
        <v>421</v>
      </c>
      <c r="E5413" s="6" t="s">
        <v>4892</v>
      </c>
      <c r="F5413" s="6">
        <v>17149</v>
      </c>
      <c r="G5413" s="6" t="s">
        <v>4898</v>
      </c>
      <c r="H5413" s="6">
        <v>2</v>
      </c>
      <c r="I5413" s="6" t="s">
        <v>297</v>
      </c>
      <c r="J5413" s="6">
        <v>3</v>
      </c>
      <c r="K5413" s="6" t="s">
        <v>4334</v>
      </c>
      <c r="L5413" s="8">
        <v>6</v>
      </c>
      <c r="M5413" s="6" t="s">
        <v>297</v>
      </c>
      <c r="N5413" s="6" t="s">
        <v>4773</v>
      </c>
      <c r="R5413" s="6" t="str">
        <f t="shared" si="84"/>
        <v>40421Xã Quỳnh Tam23</v>
      </c>
    </row>
    <row r="5414" spans="1:18">
      <c r="A5414" s="6">
        <v>5413</v>
      </c>
      <c r="B5414" s="6">
        <v>40</v>
      </c>
      <c r="C5414" s="6" t="s">
        <v>4770</v>
      </c>
      <c r="D5414" s="6">
        <v>421</v>
      </c>
      <c r="E5414" s="6" t="s">
        <v>4892</v>
      </c>
      <c r="F5414" s="6">
        <v>17152</v>
      </c>
      <c r="G5414" s="6" t="s">
        <v>3801</v>
      </c>
      <c r="H5414" s="6">
        <v>2</v>
      </c>
      <c r="I5414" s="6" t="s">
        <v>297</v>
      </c>
      <c r="J5414" s="6">
        <v>3</v>
      </c>
      <c r="K5414" s="6" t="s">
        <v>4334</v>
      </c>
      <c r="L5414" s="8">
        <v>6</v>
      </c>
      <c r="M5414" s="6" t="s">
        <v>297</v>
      </c>
      <c r="N5414" s="6" t="s">
        <v>4773</v>
      </c>
      <c r="R5414" s="6" t="str">
        <f t="shared" si="84"/>
        <v>40421Xã Quỳnh Hoa23</v>
      </c>
    </row>
    <row r="5415" spans="1:18">
      <c r="A5415" s="6">
        <v>5414</v>
      </c>
      <c r="B5415" s="6">
        <v>40</v>
      </c>
      <c r="C5415" s="6" t="s">
        <v>4770</v>
      </c>
      <c r="D5415" s="6">
        <v>421</v>
      </c>
      <c r="E5415" s="6" t="s">
        <v>4892</v>
      </c>
      <c r="F5415" s="6">
        <v>17155</v>
      </c>
      <c r="G5415" s="6" t="s">
        <v>4899</v>
      </c>
      <c r="H5415" s="6">
        <v>2</v>
      </c>
      <c r="I5415" s="6" t="s">
        <v>297</v>
      </c>
      <c r="J5415" s="6">
        <v>3</v>
      </c>
      <c r="K5415" s="6" t="s">
        <v>4334</v>
      </c>
      <c r="L5415" s="8">
        <v>6</v>
      </c>
      <c r="M5415" s="6" t="s">
        <v>297</v>
      </c>
      <c r="N5415" s="6" t="s">
        <v>4773</v>
      </c>
      <c r="R5415" s="6" t="str">
        <f t="shared" si="84"/>
        <v>40421Xã Quỳnh Thạch23</v>
      </c>
    </row>
    <row r="5416" spans="1:18">
      <c r="A5416" s="6">
        <v>5415</v>
      </c>
      <c r="B5416" s="6">
        <v>40</v>
      </c>
      <c r="C5416" s="6" t="s">
        <v>4770</v>
      </c>
      <c r="D5416" s="6">
        <v>421</v>
      </c>
      <c r="E5416" s="6" t="s">
        <v>4892</v>
      </c>
      <c r="F5416" s="6">
        <v>17158</v>
      </c>
      <c r="G5416" s="6" t="s">
        <v>4900</v>
      </c>
      <c r="H5416" s="6">
        <v>2</v>
      </c>
      <c r="I5416" s="6" t="s">
        <v>297</v>
      </c>
      <c r="J5416" s="6">
        <v>3</v>
      </c>
      <c r="K5416" s="6" t="s">
        <v>4334</v>
      </c>
      <c r="L5416" s="8">
        <v>6</v>
      </c>
      <c r="M5416" s="6" t="s">
        <v>297</v>
      </c>
      <c r="N5416" s="6" t="s">
        <v>4773</v>
      </c>
      <c r="R5416" s="6" t="str">
        <f t="shared" si="84"/>
        <v>40421Xã Quỳnh Bảng23</v>
      </c>
    </row>
    <row r="5417" spans="1:18">
      <c r="A5417" s="6">
        <v>5416</v>
      </c>
      <c r="B5417" s="6">
        <v>40</v>
      </c>
      <c r="C5417" s="6" t="s">
        <v>4770</v>
      </c>
      <c r="D5417" s="6">
        <v>421</v>
      </c>
      <c r="E5417" s="6" t="s">
        <v>4892</v>
      </c>
      <c r="F5417" s="6">
        <v>17161</v>
      </c>
      <c r="G5417" s="6" t="s">
        <v>3817</v>
      </c>
      <c r="H5417" s="6">
        <v>2</v>
      </c>
      <c r="I5417" s="6" t="s">
        <v>297</v>
      </c>
      <c r="J5417" s="6">
        <v>3</v>
      </c>
      <c r="K5417" s="6" t="s">
        <v>4334</v>
      </c>
      <c r="L5417" s="8">
        <v>6</v>
      </c>
      <c r="M5417" s="6" t="s">
        <v>297</v>
      </c>
      <c r="N5417" s="6" t="s">
        <v>4773</v>
      </c>
      <c r="R5417" s="6" t="str">
        <f t="shared" si="84"/>
        <v>40421Xã Quỳnh Mỹ23</v>
      </c>
    </row>
    <row r="5418" spans="1:18">
      <c r="A5418" s="6">
        <v>5417</v>
      </c>
      <c r="B5418" s="6">
        <v>40</v>
      </c>
      <c r="C5418" s="6" t="s">
        <v>4770</v>
      </c>
      <c r="D5418" s="6">
        <v>421</v>
      </c>
      <c r="E5418" s="6" t="s">
        <v>4892</v>
      </c>
      <c r="F5418" s="6">
        <v>17164</v>
      </c>
      <c r="G5418" s="6" t="s">
        <v>4901</v>
      </c>
      <c r="H5418" s="6">
        <v>2</v>
      </c>
      <c r="I5418" s="6" t="s">
        <v>297</v>
      </c>
      <c r="J5418" s="6">
        <v>3</v>
      </c>
      <c r="K5418" s="6" t="s">
        <v>4334</v>
      </c>
      <c r="L5418" s="8">
        <v>6</v>
      </c>
      <c r="M5418" s="6" t="s">
        <v>297</v>
      </c>
      <c r="N5418" s="6" t="s">
        <v>4773</v>
      </c>
      <c r="R5418" s="6" t="str">
        <f t="shared" si="84"/>
        <v>40421Xã Quỳnh Thanh23</v>
      </c>
    </row>
    <row r="5419" spans="1:18">
      <c r="A5419" s="6">
        <v>5418</v>
      </c>
      <c r="B5419" s="6">
        <v>40</v>
      </c>
      <c r="C5419" s="6" t="s">
        <v>4770</v>
      </c>
      <c r="D5419" s="6">
        <v>421</v>
      </c>
      <c r="E5419" s="6" t="s">
        <v>4892</v>
      </c>
      <c r="F5419" s="6">
        <v>17167</v>
      </c>
      <c r="G5419" s="6" t="s">
        <v>4902</v>
      </c>
      <c r="H5419" s="6">
        <v>2</v>
      </c>
      <c r="I5419" s="6" t="s">
        <v>297</v>
      </c>
      <c r="J5419" s="6">
        <v>3</v>
      </c>
      <c r="K5419" s="6" t="s">
        <v>4334</v>
      </c>
      <c r="L5419" s="8">
        <v>6</v>
      </c>
      <c r="M5419" s="6" t="s">
        <v>297</v>
      </c>
      <c r="N5419" s="6" t="s">
        <v>4773</v>
      </c>
      <c r="R5419" s="6" t="str">
        <f t="shared" si="84"/>
        <v>40421Xã Quỳnh Hậu23</v>
      </c>
    </row>
    <row r="5420" spans="1:18">
      <c r="A5420" s="6">
        <v>5419</v>
      </c>
      <c r="B5420" s="6">
        <v>40</v>
      </c>
      <c r="C5420" s="6" t="s">
        <v>4770</v>
      </c>
      <c r="D5420" s="6">
        <v>421</v>
      </c>
      <c r="E5420" s="6" t="s">
        <v>4892</v>
      </c>
      <c r="F5420" s="6">
        <v>17170</v>
      </c>
      <c r="G5420" s="6" t="s">
        <v>3802</v>
      </c>
      <c r="H5420" s="6">
        <v>2</v>
      </c>
      <c r="I5420" s="6" t="s">
        <v>297</v>
      </c>
      <c r="J5420" s="6">
        <v>3</v>
      </c>
      <c r="K5420" s="6" t="s">
        <v>4334</v>
      </c>
      <c r="L5420" s="8">
        <v>6</v>
      </c>
      <c r="M5420" s="6" t="s">
        <v>297</v>
      </c>
      <c r="N5420" s="6" t="s">
        <v>4773</v>
      </c>
      <c r="R5420" s="6" t="str">
        <f t="shared" si="84"/>
        <v>40421Xã Quỳnh Lâm23</v>
      </c>
    </row>
    <row r="5421" spans="1:18">
      <c r="A5421" s="6">
        <v>5420</v>
      </c>
      <c r="B5421" s="6">
        <v>40</v>
      </c>
      <c r="C5421" s="6" t="s">
        <v>4770</v>
      </c>
      <c r="D5421" s="6">
        <v>421</v>
      </c>
      <c r="E5421" s="6" t="s">
        <v>4892</v>
      </c>
      <c r="F5421" s="6">
        <v>17173</v>
      </c>
      <c r="G5421" s="6" t="s">
        <v>4903</v>
      </c>
      <c r="H5421" s="6">
        <v>2</v>
      </c>
      <c r="I5421" s="6" t="s">
        <v>297</v>
      </c>
      <c r="J5421" s="6">
        <v>3</v>
      </c>
      <c r="K5421" s="6" t="s">
        <v>4334</v>
      </c>
      <c r="L5421" s="8">
        <v>6</v>
      </c>
      <c r="M5421" s="6" t="s">
        <v>297</v>
      </c>
      <c r="N5421" s="6" t="s">
        <v>4773</v>
      </c>
      <c r="R5421" s="6" t="str">
        <f t="shared" si="84"/>
        <v>40421Xã Quỳnh Đôi23</v>
      </c>
    </row>
    <row r="5422" spans="1:18">
      <c r="A5422" s="6">
        <v>5421</v>
      </c>
      <c r="B5422" s="6">
        <v>40</v>
      </c>
      <c r="C5422" s="6" t="s">
        <v>4770</v>
      </c>
      <c r="D5422" s="6">
        <v>421</v>
      </c>
      <c r="E5422" s="6" t="s">
        <v>4892</v>
      </c>
      <c r="F5422" s="6">
        <v>17176</v>
      </c>
      <c r="G5422" s="6" t="s">
        <v>4904</v>
      </c>
      <c r="H5422" s="6">
        <v>2</v>
      </c>
      <c r="I5422" s="6" t="s">
        <v>297</v>
      </c>
      <c r="J5422" s="6">
        <v>3</v>
      </c>
      <c r="K5422" s="6" t="s">
        <v>4334</v>
      </c>
      <c r="L5422" s="8">
        <v>6</v>
      </c>
      <c r="M5422" s="6" t="s">
        <v>297</v>
      </c>
      <c r="N5422" s="6" t="s">
        <v>4773</v>
      </c>
      <c r="R5422" s="6" t="str">
        <f t="shared" si="84"/>
        <v>40421Xã Quỳnh Lương23</v>
      </c>
    </row>
    <row r="5423" spans="1:18">
      <c r="A5423" s="6">
        <v>5422</v>
      </c>
      <c r="B5423" s="6">
        <v>40</v>
      </c>
      <c r="C5423" s="6" t="s">
        <v>4770</v>
      </c>
      <c r="D5423" s="6">
        <v>421</v>
      </c>
      <c r="E5423" s="6" t="s">
        <v>4892</v>
      </c>
      <c r="F5423" s="6">
        <v>17179</v>
      </c>
      <c r="G5423" s="6" t="s">
        <v>3808</v>
      </c>
      <c r="H5423" s="6">
        <v>2</v>
      </c>
      <c r="I5423" s="6" t="s">
        <v>297</v>
      </c>
      <c r="J5423" s="6">
        <v>3</v>
      </c>
      <c r="K5423" s="6" t="s">
        <v>4334</v>
      </c>
      <c r="L5423" s="8">
        <v>6</v>
      </c>
      <c r="M5423" s="6" t="s">
        <v>297</v>
      </c>
      <c r="N5423" s="6" t="s">
        <v>4773</v>
      </c>
      <c r="R5423" s="6" t="str">
        <f t="shared" si="84"/>
        <v>40421Xã Quỳnh Hồng23</v>
      </c>
    </row>
    <row r="5424" spans="1:18">
      <c r="A5424" s="6">
        <v>5423</v>
      </c>
      <c r="B5424" s="6">
        <v>40</v>
      </c>
      <c r="C5424" s="6" t="s">
        <v>4770</v>
      </c>
      <c r="D5424" s="6">
        <v>421</v>
      </c>
      <c r="E5424" s="6" t="s">
        <v>4892</v>
      </c>
      <c r="F5424" s="6">
        <v>17182</v>
      </c>
      <c r="G5424" s="6" t="s">
        <v>4905</v>
      </c>
      <c r="H5424" s="6">
        <v>2</v>
      </c>
      <c r="I5424" s="6" t="s">
        <v>297</v>
      </c>
      <c r="J5424" s="6">
        <v>3</v>
      </c>
      <c r="K5424" s="6" t="s">
        <v>4334</v>
      </c>
      <c r="L5424" s="8">
        <v>6</v>
      </c>
      <c r="M5424" s="6" t="s">
        <v>297</v>
      </c>
      <c r="N5424" s="6" t="s">
        <v>4773</v>
      </c>
      <c r="R5424" s="6" t="str">
        <f t="shared" si="84"/>
        <v>40421Xã Quỳnh Yên23</v>
      </c>
    </row>
    <row r="5425" spans="1:18">
      <c r="A5425" s="6">
        <v>5424</v>
      </c>
      <c r="B5425" s="6">
        <v>40</v>
      </c>
      <c r="C5425" s="6" t="s">
        <v>4770</v>
      </c>
      <c r="D5425" s="6">
        <v>421</v>
      </c>
      <c r="E5425" s="6" t="s">
        <v>4892</v>
      </c>
      <c r="F5425" s="6">
        <v>17185</v>
      </c>
      <c r="G5425" s="6" t="s">
        <v>4906</v>
      </c>
      <c r="H5425" s="6">
        <v>2</v>
      </c>
      <c r="I5425" s="6" t="s">
        <v>297</v>
      </c>
      <c r="J5425" s="6">
        <v>3</v>
      </c>
      <c r="K5425" s="6" t="s">
        <v>4334</v>
      </c>
      <c r="L5425" s="8">
        <v>6</v>
      </c>
      <c r="M5425" s="6" t="s">
        <v>297</v>
      </c>
      <c r="N5425" s="6" t="s">
        <v>4773</v>
      </c>
      <c r="R5425" s="6" t="str">
        <f t="shared" si="84"/>
        <v>40421Xã Quỳnh Bá23</v>
      </c>
    </row>
    <row r="5426" spans="1:18">
      <c r="A5426" s="6">
        <v>5425</v>
      </c>
      <c r="B5426" s="6">
        <v>40</v>
      </c>
      <c r="C5426" s="6" t="s">
        <v>4770</v>
      </c>
      <c r="D5426" s="6">
        <v>421</v>
      </c>
      <c r="E5426" s="6" t="s">
        <v>4892</v>
      </c>
      <c r="F5426" s="6">
        <v>17188</v>
      </c>
      <c r="G5426" s="6" t="s">
        <v>3810</v>
      </c>
      <c r="H5426" s="6">
        <v>2</v>
      </c>
      <c r="I5426" s="6" t="s">
        <v>297</v>
      </c>
      <c r="J5426" s="6">
        <v>3</v>
      </c>
      <c r="K5426" s="6" t="s">
        <v>4334</v>
      </c>
      <c r="L5426" s="8">
        <v>6</v>
      </c>
      <c r="M5426" s="6" t="s">
        <v>297</v>
      </c>
      <c r="N5426" s="6" t="s">
        <v>4773</v>
      </c>
      <c r="R5426" s="6" t="str">
        <f t="shared" si="84"/>
        <v>40421Xã Quỳnh Minh23</v>
      </c>
    </row>
    <row r="5427" spans="1:18">
      <c r="A5427" s="6">
        <v>5426</v>
      </c>
      <c r="B5427" s="6">
        <v>40</v>
      </c>
      <c r="C5427" s="6" t="s">
        <v>4770</v>
      </c>
      <c r="D5427" s="6">
        <v>421</v>
      </c>
      <c r="E5427" s="6" t="s">
        <v>4892</v>
      </c>
      <c r="F5427" s="6">
        <v>17191</v>
      </c>
      <c r="G5427" s="6" t="s">
        <v>4907</v>
      </c>
      <c r="H5427" s="6">
        <v>2</v>
      </c>
      <c r="I5427" s="6" t="s">
        <v>297</v>
      </c>
      <c r="J5427" s="6">
        <v>3</v>
      </c>
      <c r="K5427" s="6" t="s">
        <v>4334</v>
      </c>
      <c r="L5427" s="8">
        <v>6</v>
      </c>
      <c r="M5427" s="6" t="s">
        <v>297</v>
      </c>
      <c r="N5427" s="6" t="s">
        <v>4773</v>
      </c>
      <c r="R5427" s="6" t="str">
        <f t="shared" si="84"/>
        <v>40421Xã Quỳnh Diễn23</v>
      </c>
    </row>
    <row r="5428" spans="1:18">
      <c r="A5428" s="6">
        <v>5427</v>
      </c>
      <c r="B5428" s="6">
        <v>40</v>
      </c>
      <c r="C5428" s="6" t="s">
        <v>4770</v>
      </c>
      <c r="D5428" s="6">
        <v>421</v>
      </c>
      <c r="E5428" s="6" t="s">
        <v>4892</v>
      </c>
      <c r="F5428" s="6">
        <v>17194</v>
      </c>
      <c r="G5428" s="6" t="s">
        <v>3821</v>
      </c>
      <c r="H5428" s="6">
        <v>2</v>
      </c>
      <c r="I5428" s="6" t="s">
        <v>297</v>
      </c>
      <c r="J5428" s="6">
        <v>3</v>
      </c>
      <c r="K5428" s="6" t="s">
        <v>4334</v>
      </c>
      <c r="L5428" s="8">
        <v>6</v>
      </c>
      <c r="M5428" s="6" t="s">
        <v>297</v>
      </c>
      <c r="N5428" s="6" t="s">
        <v>4773</v>
      </c>
      <c r="R5428" s="6" t="str">
        <f t="shared" si="84"/>
        <v>40421Xã Quỳnh Hưng23</v>
      </c>
    </row>
    <row r="5429" spans="1:18">
      <c r="A5429" s="6">
        <v>5428</v>
      </c>
      <c r="B5429" s="6">
        <v>40</v>
      </c>
      <c r="C5429" s="6" t="s">
        <v>4770</v>
      </c>
      <c r="D5429" s="6">
        <v>421</v>
      </c>
      <c r="E5429" s="6" t="s">
        <v>4892</v>
      </c>
      <c r="F5429" s="6">
        <v>17197</v>
      </c>
      <c r="G5429" s="6" t="s">
        <v>4908</v>
      </c>
      <c r="H5429" s="6">
        <v>2</v>
      </c>
      <c r="I5429" s="6" t="s">
        <v>297</v>
      </c>
      <c r="J5429" s="6">
        <v>3</v>
      </c>
      <c r="K5429" s="6" t="s">
        <v>4334</v>
      </c>
      <c r="L5429" s="8">
        <v>6</v>
      </c>
      <c r="M5429" s="6" t="s">
        <v>297</v>
      </c>
      <c r="N5429" s="6" t="s">
        <v>4773</v>
      </c>
      <c r="R5429" s="6" t="str">
        <f t="shared" si="84"/>
        <v>40421Xã Quỳnh Giang23</v>
      </c>
    </row>
    <row r="5430" spans="1:18">
      <c r="A5430" s="6">
        <v>5429</v>
      </c>
      <c r="B5430" s="6">
        <v>40</v>
      </c>
      <c r="C5430" s="6" t="s">
        <v>4770</v>
      </c>
      <c r="D5430" s="6">
        <v>421</v>
      </c>
      <c r="E5430" s="6" t="s">
        <v>4892</v>
      </c>
      <c r="F5430" s="6">
        <v>17200</v>
      </c>
      <c r="G5430" s="6" t="s">
        <v>3812</v>
      </c>
      <c r="H5430" s="6">
        <v>2</v>
      </c>
      <c r="I5430" s="6" t="s">
        <v>297</v>
      </c>
      <c r="J5430" s="6">
        <v>3</v>
      </c>
      <c r="K5430" s="6" t="s">
        <v>4334</v>
      </c>
      <c r="L5430" s="8">
        <v>6</v>
      </c>
      <c r="M5430" s="6" t="s">
        <v>297</v>
      </c>
      <c r="N5430" s="6" t="s">
        <v>4773</v>
      </c>
      <c r="R5430" s="6" t="str">
        <f t="shared" si="84"/>
        <v>40421Xã Quỳnh Ngọc23</v>
      </c>
    </row>
    <row r="5431" spans="1:18">
      <c r="A5431" s="6">
        <v>5430</v>
      </c>
      <c r="B5431" s="6">
        <v>40</v>
      </c>
      <c r="C5431" s="6" t="s">
        <v>4770</v>
      </c>
      <c r="D5431" s="6">
        <v>421</v>
      </c>
      <c r="E5431" s="6" t="s">
        <v>4892</v>
      </c>
      <c r="F5431" s="6">
        <v>17203</v>
      </c>
      <c r="G5431" s="6" t="s">
        <v>4909</v>
      </c>
      <c r="H5431" s="6">
        <v>2</v>
      </c>
      <c r="I5431" s="6" t="s">
        <v>297</v>
      </c>
      <c r="J5431" s="6">
        <v>3</v>
      </c>
      <c r="K5431" s="6" t="s">
        <v>4334</v>
      </c>
      <c r="L5431" s="8">
        <v>6</v>
      </c>
      <c r="M5431" s="6" t="s">
        <v>297</v>
      </c>
      <c r="N5431" s="6" t="s">
        <v>4773</v>
      </c>
      <c r="R5431" s="6" t="str">
        <f t="shared" si="84"/>
        <v>40421Xã Quỳnh Nghĩa23</v>
      </c>
    </row>
    <row r="5432" spans="1:18">
      <c r="A5432" s="6">
        <v>5431</v>
      </c>
      <c r="B5432" s="6">
        <v>40</v>
      </c>
      <c r="C5432" s="6" t="s">
        <v>4770</v>
      </c>
      <c r="D5432" s="6">
        <v>421</v>
      </c>
      <c r="E5432" s="6" t="s">
        <v>4892</v>
      </c>
      <c r="F5432" s="6">
        <v>17206</v>
      </c>
      <c r="G5432" s="6" t="s">
        <v>3160</v>
      </c>
      <c r="H5432" s="6">
        <v>2</v>
      </c>
      <c r="I5432" s="6" t="s">
        <v>297</v>
      </c>
      <c r="J5432" s="6">
        <v>3</v>
      </c>
      <c r="K5432" s="6" t="s">
        <v>4334</v>
      </c>
      <c r="L5432" s="8">
        <v>6</v>
      </c>
      <c r="M5432" s="6" t="s">
        <v>297</v>
      </c>
      <c r="N5432" s="6" t="s">
        <v>4773</v>
      </c>
      <c r="R5432" s="6" t="str">
        <f t="shared" si="84"/>
        <v>40421Xã An Hòa23</v>
      </c>
    </row>
    <row r="5433" spans="1:18">
      <c r="A5433" s="6">
        <v>5432</v>
      </c>
      <c r="B5433" s="6">
        <v>40</v>
      </c>
      <c r="C5433" s="6" t="s">
        <v>4770</v>
      </c>
      <c r="D5433" s="6">
        <v>421</v>
      </c>
      <c r="E5433" s="6" t="s">
        <v>4892</v>
      </c>
      <c r="F5433" s="6">
        <v>17209</v>
      </c>
      <c r="G5433" s="6" t="s">
        <v>4910</v>
      </c>
      <c r="H5433" s="6">
        <v>2</v>
      </c>
      <c r="I5433" s="6" t="s">
        <v>297</v>
      </c>
      <c r="J5433" s="6">
        <v>3</v>
      </c>
      <c r="K5433" s="6" t="s">
        <v>4334</v>
      </c>
      <c r="L5433" s="8">
        <v>6</v>
      </c>
      <c r="M5433" s="6" t="s">
        <v>297</v>
      </c>
      <c r="N5433" s="6" t="s">
        <v>4773</v>
      </c>
      <c r="R5433" s="6" t="str">
        <f t="shared" si="84"/>
        <v>40421Xã Tiến Thủy23</v>
      </c>
    </row>
    <row r="5434" spans="1:18">
      <c r="A5434" s="6">
        <v>5433</v>
      </c>
      <c r="B5434" s="6">
        <v>40</v>
      </c>
      <c r="C5434" s="6" t="s">
        <v>4770</v>
      </c>
      <c r="D5434" s="6">
        <v>421</v>
      </c>
      <c r="E5434" s="6" t="s">
        <v>4892</v>
      </c>
      <c r="F5434" s="6">
        <v>17212</v>
      </c>
      <c r="G5434" s="6" t="s">
        <v>1492</v>
      </c>
      <c r="H5434" s="6">
        <v>2</v>
      </c>
      <c r="I5434" s="6" t="s">
        <v>297</v>
      </c>
      <c r="J5434" s="6">
        <v>3</v>
      </c>
      <c r="K5434" s="6" t="s">
        <v>4334</v>
      </c>
      <c r="L5434" s="8">
        <v>6</v>
      </c>
      <c r="M5434" s="6" t="s">
        <v>297</v>
      </c>
      <c r="N5434" s="6" t="s">
        <v>4773</v>
      </c>
      <c r="R5434" s="6" t="str">
        <f t="shared" si="84"/>
        <v>40421Xã Sơn Hải23</v>
      </c>
    </row>
    <row r="5435" spans="1:18">
      <c r="A5435" s="6">
        <v>5434</v>
      </c>
      <c r="B5435" s="6">
        <v>40</v>
      </c>
      <c r="C5435" s="6" t="s">
        <v>4770</v>
      </c>
      <c r="D5435" s="6">
        <v>421</v>
      </c>
      <c r="E5435" s="6" t="s">
        <v>4892</v>
      </c>
      <c r="F5435" s="6">
        <v>17215</v>
      </c>
      <c r="G5435" s="6" t="s">
        <v>3803</v>
      </c>
      <c r="H5435" s="6">
        <v>2</v>
      </c>
      <c r="I5435" s="6" t="s">
        <v>297</v>
      </c>
      <c r="J5435" s="6">
        <v>3</v>
      </c>
      <c r="K5435" s="6" t="s">
        <v>4334</v>
      </c>
      <c r="L5435" s="8">
        <v>6</v>
      </c>
      <c r="M5435" s="6" t="s">
        <v>297</v>
      </c>
      <c r="N5435" s="6" t="s">
        <v>4773</v>
      </c>
      <c r="R5435" s="6" t="str">
        <f t="shared" si="84"/>
        <v>40421Xã Quỳnh Thọ23</v>
      </c>
    </row>
    <row r="5436" spans="1:18">
      <c r="A5436" s="6">
        <v>5435</v>
      </c>
      <c r="B5436" s="6">
        <v>40</v>
      </c>
      <c r="C5436" s="6" t="s">
        <v>4770</v>
      </c>
      <c r="D5436" s="6">
        <v>421</v>
      </c>
      <c r="E5436" s="6" t="s">
        <v>4892</v>
      </c>
      <c r="F5436" s="6">
        <v>17218</v>
      </c>
      <c r="G5436" s="6" t="s">
        <v>4911</v>
      </c>
      <c r="H5436" s="6">
        <v>2</v>
      </c>
      <c r="I5436" s="6" t="s">
        <v>297</v>
      </c>
      <c r="J5436" s="6">
        <v>3</v>
      </c>
      <c r="K5436" s="6" t="s">
        <v>4334</v>
      </c>
      <c r="L5436" s="8">
        <v>6</v>
      </c>
      <c r="M5436" s="6" t="s">
        <v>297</v>
      </c>
      <c r="N5436" s="6" t="s">
        <v>4773</v>
      </c>
      <c r="R5436" s="6" t="str">
        <f t="shared" si="84"/>
        <v>40421Xã Quỳnh Thuận23</v>
      </c>
    </row>
    <row r="5437" spans="1:18">
      <c r="A5437" s="6">
        <v>5436</v>
      </c>
      <c r="B5437" s="6">
        <v>40</v>
      </c>
      <c r="C5437" s="6" t="s">
        <v>4770</v>
      </c>
      <c r="D5437" s="6">
        <v>421</v>
      </c>
      <c r="E5437" s="6" t="s">
        <v>4892</v>
      </c>
      <c r="F5437" s="6">
        <v>17221</v>
      </c>
      <c r="G5437" s="6" t="s">
        <v>4912</v>
      </c>
      <c r="H5437" s="6">
        <v>2</v>
      </c>
      <c r="I5437" s="6" t="s">
        <v>297</v>
      </c>
      <c r="J5437" s="6">
        <v>3</v>
      </c>
      <c r="K5437" s="6" t="s">
        <v>4334</v>
      </c>
      <c r="L5437" s="8">
        <v>6</v>
      </c>
      <c r="M5437" s="6" t="s">
        <v>297</v>
      </c>
      <c r="N5437" s="6" t="s">
        <v>4773</v>
      </c>
      <c r="R5437" s="6" t="str">
        <f t="shared" si="84"/>
        <v>40421Xã Quỳnh Long23</v>
      </c>
    </row>
    <row r="5438" spans="1:18">
      <c r="A5438" s="6">
        <v>5437</v>
      </c>
      <c r="B5438" s="6">
        <v>40</v>
      </c>
      <c r="C5438" s="6" t="s">
        <v>4770</v>
      </c>
      <c r="D5438" s="6">
        <v>421</v>
      </c>
      <c r="E5438" s="6" t="s">
        <v>4892</v>
      </c>
      <c r="F5438" s="6">
        <v>17224</v>
      </c>
      <c r="G5438" s="6" t="s">
        <v>4913</v>
      </c>
      <c r="H5438" s="6">
        <v>2</v>
      </c>
      <c r="I5438" s="6" t="s">
        <v>297</v>
      </c>
      <c r="J5438" s="6">
        <v>3</v>
      </c>
      <c r="K5438" s="6" t="s">
        <v>4334</v>
      </c>
      <c r="L5438" s="8">
        <v>6</v>
      </c>
      <c r="M5438" s="6" t="s">
        <v>297</v>
      </c>
      <c r="N5438" s="6" t="s">
        <v>4773</v>
      </c>
      <c r="R5438" s="6" t="str">
        <f t="shared" si="84"/>
        <v>40421Xã Tân Thắng23</v>
      </c>
    </row>
    <row r="5439" spans="1:18">
      <c r="A5439" s="6">
        <v>5438</v>
      </c>
      <c r="B5439" s="6">
        <v>40</v>
      </c>
      <c r="C5439" s="6" t="s">
        <v>4770</v>
      </c>
      <c r="D5439" s="6">
        <v>422</v>
      </c>
      <c r="E5439" s="6" t="s">
        <v>4914</v>
      </c>
      <c r="F5439" s="6">
        <v>17227</v>
      </c>
      <c r="G5439" s="6" t="s">
        <v>4915</v>
      </c>
      <c r="H5439" s="6">
        <v>1</v>
      </c>
      <c r="I5439" s="6" t="s">
        <v>251</v>
      </c>
      <c r="J5439" s="6">
        <v>3</v>
      </c>
      <c r="K5439" s="6" t="s">
        <v>4334</v>
      </c>
      <c r="L5439" s="8">
        <v>5</v>
      </c>
      <c r="M5439" s="6" t="s">
        <v>251</v>
      </c>
      <c r="N5439" s="6" t="s">
        <v>4773</v>
      </c>
      <c r="R5439" s="6" t="str">
        <f t="shared" si="84"/>
        <v>40422Thị trấn Con Cuông13</v>
      </c>
    </row>
    <row r="5440" spans="1:18">
      <c r="A5440" s="6">
        <v>5439</v>
      </c>
      <c r="B5440" s="6">
        <v>40</v>
      </c>
      <c r="C5440" s="6" t="s">
        <v>4770</v>
      </c>
      <c r="D5440" s="6">
        <v>422</v>
      </c>
      <c r="E5440" s="6" t="s">
        <v>4914</v>
      </c>
      <c r="F5440" s="6">
        <v>17230</v>
      </c>
      <c r="G5440" s="6" t="s">
        <v>4916</v>
      </c>
      <c r="H5440" s="6">
        <v>2</v>
      </c>
      <c r="I5440" s="6" t="s">
        <v>297</v>
      </c>
      <c r="J5440" s="6">
        <v>3</v>
      </c>
      <c r="K5440" s="6" t="s">
        <v>4334</v>
      </c>
      <c r="L5440" s="8">
        <v>6</v>
      </c>
      <c r="M5440" s="6" t="s">
        <v>297</v>
      </c>
      <c r="N5440" s="6" t="s">
        <v>4773</v>
      </c>
      <c r="R5440" s="6" t="str">
        <f t="shared" si="84"/>
        <v>40422Xã Bình Chuẩn23</v>
      </c>
    </row>
    <row r="5441" spans="1:18">
      <c r="A5441" s="6">
        <v>5440</v>
      </c>
      <c r="B5441" s="6">
        <v>40</v>
      </c>
      <c r="C5441" s="6" t="s">
        <v>4770</v>
      </c>
      <c r="D5441" s="6">
        <v>422</v>
      </c>
      <c r="E5441" s="6" t="s">
        <v>4914</v>
      </c>
      <c r="F5441" s="6">
        <v>17233</v>
      </c>
      <c r="G5441" s="6" t="s">
        <v>4917</v>
      </c>
      <c r="H5441" s="6">
        <v>2</v>
      </c>
      <c r="I5441" s="6" t="s">
        <v>297</v>
      </c>
      <c r="J5441" s="6">
        <v>3</v>
      </c>
      <c r="K5441" s="6" t="s">
        <v>4334</v>
      </c>
      <c r="L5441" s="8">
        <v>6</v>
      </c>
      <c r="M5441" s="6" t="s">
        <v>297</v>
      </c>
      <c r="N5441" s="6" t="s">
        <v>4773</v>
      </c>
      <c r="R5441" s="6" t="str">
        <f t="shared" si="84"/>
        <v>40422Xã Lạng Khê23</v>
      </c>
    </row>
    <row r="5442" spans="1:18">
      <c r="A5442" s="6">
        <v>5441</v>
      </c>
      <c r="B5442" s="6">
        <v>40</v>
      </c>
      <c r="C5442" s="6" t="s">
        <v>4770</v>
      </c>
      <c r="D5442" s="6">
        <v>422</v>
      </c>
      <c r="E5442" s="6" t="s">
        <v>4914</v>
      </c>
      <c r="F5442" s="6">
        <v>17236</v>
      </c>
      <c r="G5442" s="6" t="s">
        <v>4918</v>
      </c>
      <c r="H5442" s="6">
        <v>2</v>
      </c>
      <c r="I5442" s="6" t="s">
        <v>297</v>
      </c>
      <c r="J5442" s="6">
        <v>3</v>
      </c>
      <c r="K5442" s="6" t="s">
        <v>4334</v>
      </c>
      <c r="L5442" s="8">
        <v>6</v>
      </c>
      <c r="M5442" s="6" t="s">
        <v>297</v>
      </c>
      <c r="N5442" s="6" t="s">
        <v>4773</v>
      </c>
      <c r="R5442" s="6" t="str">
        <f t="shared" si="84"/>
        <v>40422Xã Cam Lâm23</v>
      </c>
    </row>
    <row r="5443" spans="1:18">
      <c r="A5443" s="6">
        <v>5442</v>
      </c>
      <c r="B5443" s="6">
        <v>40</v>
      </c>
      <c r="C5443" s="6" t="s">
        <v>4770</v>
      </c>
      <c r="D5443" s="6">
        <v>422</v>
      </c>
      <c r="E5443" s="6" t="s">
        <v>4914</v>
      </c>
      <c r="F5443" s="6">
        <v>17239</v>
      </c>
      <c r="G5443" s="6" t="s">
        <v>4919</v>
      </c>
      <c r="H5443" s="6">
        <v>2</v>
      </c>
      <c r="I5443" s="6" t="s">
        <v>297</v>
      </c>
      <c r="J5443" s="6">
        <v>3</v>
      </c>
      <c r="K5443" s="6" t="s">
        <v>4334</v>
      </c>
      <c r="L5443" s="8">
        <v>6</v>
      </c>
      <c r="M5443" s="6" t="s">
        <v>297</v>
      </c>
      <c r="N5443" s="6" t="s">
        <v>4773</v>
      </c>
      <c r="R5443" s="6" t="str">
        <f t="shared" ref="R5443:R5506" si="85">CONCATENATE(B5443,D5443,G5443,H5443,J5443)</f>
        <v>40422Xã Thạch Ngàn23</v>
      </c>
    </row>
    <row r="5444" spans="1:18">
      <c r="A5444" s="6">
        <v>5443</v>
      </c>
      <c r="B5444" s="6">
        <v>40</v>
      </c>
      <c r="C5444" s="6" t="s">
        <v>4770</v>
      </c>
      <c r="D5444" s="6">
        <v>422</v>
      </c>
      <c r="E5444" s="6" t="s">
        <v>4914</v>
      </c>
      <c r="F5444" s="6">
        <v>17242</v>
      </c>
      <c r="G5444" s="6" t="s">
        <v>4920</v>
      </c>
      <c r="H5444" s="6">
        <v>2</v>
      </c>
      <c r="I5444" s="6" t="s">
        <v>297</v>
      </c>
      <c r="J5444" s="6">
        <v>3</v>
      </c>
      <c r="K5444" s="6" t="s">
        <v>4334</v>
      </c>
      <c r="L5444" s="8">
        <v>6</v>
      </c>
      <c r="M5444" s="6" t="s">
        <v>297</v>
      </c>
      <c r="N5444" s="6" t="s">
        <v>4773</v>
      </c>
      <c r="R5444" s="6" t="str">
        <f t="shared" si="85"/>
        <v>40422Xã Đôn Phục23</v>
      </c>
    </row>
    <row r="5445" spans="1:18">
      <c r="A5445" s="6">
        <v>5444</v>
      </c>
      <c r="B5445" s="6">
        <v>40</v>
      </c>
      <c r="C5445" s="6" t="s">
        <v>4770</v>
      </c>
      <c r="D5445" s="6">
        <v>422</v>
      </c>
      <c r="E5445" s="6" t="s">
        <v>4914</v>
      </c>
      <c r="F5445" s="6">
        <v>17245</v>
      </c>
      <c r="G5445" s="6" t="s">
        <v>4921</v>
      </c>
      <c r="H5445" s="6">
        <v>2</v>
      </c>
      <c r="I5445" s="6" t="s">
        <v>297</v>
      </c>
      <c r="J5445" s="6">
        <v>3</v>
      </c>
      <c r="K5445" s="6" t="s">
        <v>4334</v>
      </c>
      <c r="L5445" s="8">
        <v>6</v>
      </c>
      <c r="M5445" s="6" t="s">
        <v>297</v>
      </c>
      <c r="N5445" s="6" t="s">
        <v>4773</v>
      </c>
      <c r="R5445" s="6" t="str">
        <f t="shared" si="85"/>
        <v>40422Xã Mậu Đức23</v>
      </c>
    </row>
    <row r="5446" spans="1:18">
      <c r="A5446" s="6">
        <v>5445</v>
      </c>
      <c r="B5446" s="6">
        <v>40</v>
      </c>
      <c r="C5446" s="6" t="s">
        <v>4770</v>
      </c>
      <c r="D5446" s="6">
        <v>422</v>
      </c>
      <c r="E5446" s="6" t="s">
        <v>4914</v>
      </c>
      <c r="F5446" s="6">
        <v>17248</v>
      </c>
      <c r="G5446" s="6" t="s">
        <v>4922</v>
      </c>
      <c r="H5446" s="6">
        <v>2</v>
      </c>
      <c r="I5446" s="6" t="s">
        <v>297</v>
      </c>
      <c r="J5446" s="6">
        <v>3</v>
      </c>
      <c r="K5446" s="6" t="s">
        <v>4334</v>
      </c>
      <c r="L5446" s="8">
        <v>6</v>
      </c>
      <c r="M5446" s="6" t="s">
        <v>297</v>
      </c>
      <c r="N5446" s="6" t="s">
        <v>4773</v>
      </c>
      <c r="R5446" s="6" t="str">
        <f t="shared" si="85"/>
        <v>40422Xã Châu Khê23</v>
      </c>
    </row>
    <row r="5447" spans="1:18">
      <c r="A5447" s="6">
        <v>5446</v>
      </c>
      <c r="B5447" s="6">
        <v>40</v>
      </c>
      <c r="C5447" s="6" t="s">
        <v>4770</v>
      </c>
      <c r="D5447" s="6">
        <v>422</v>
      </c>
      <c r="E5447" s="6" t="s">
        <v>4914</v>
      </c>
      <c r="F5447" s="6">
        <v>17251</v>
      </c>
      <c r="G5447" s="6" t="s">
        <v>4923</v>
      </c>
      <c r="H5447" s="6">
        <v>2</v>
      </c>
      <c r="I5447" s="6" t="s">
        <v>297</v>
      </c>
      <c r="J5447" s="6">
        <v>3</v>
      </c>
      <c r="K5447" s="6" t="s">
        <v>4334</v>
      </c>
      <c r="L5447" s="8">
        <v>6</v>
      </c>
      <c r="M5447" s="6" t="s">
        <v>297</v>
      </c>
      <c r="N5447" s="6" t="s">
        <v>4773</v>
      </c>
      <c r="R5447" s="6" t="str">
        <f t="shared" si="85"/>
        <v>40422Xã Chi Khê23</v>
      </c>
    </row>
    <row r="5448" spans="1:18">
      <c r="A5448" s="6">
        <v>5447</v>
      </c>
      <c r="B5448" s="6">
        <v>40</v>
      </c>
      <c r="C5448" s="6" t="s">
        <v>4770</v>
      </c>
      <c r="D5448" s="6">
        <v>422</v>
      </c>
      <c r="E5448" s="6" t="s">
        <v>4914</v>
      </c>
      <c r="F5448" s="6">
        <v>17254</v>
      </c>
      <c r="G5448" s="6" t="s">
        <v>4924</v>
      </c>
      <c r="H5448" s="6">
        <v>2</v>
      </c>
      <c r="I5448" s="6" t="s">
        <v>297</v>
      </c>
      <c r="J5448" s="6">
        <v>3</v>
      </c>
      <c r="K5448" s="6" t="s">
        <v>4334</v>
      </c>
      <c r="L5448" s="8">
        <v>6</v>
      </c>
      <c r="M5448" s="6" t="s">
        <v>297</v>
      </c>
      <c r="N5448" s="6" t="s">
        <v>4773</v>
      </c>
      <c r="R5448" s="6" t="str">
        <f t="shared" si="85"/>
        <v>40422Xã Bồng Khê23</v>
      </c>
    </row>
    <row r="5449" spans="1:18">
      <c r="A5449" s="6">
        <v>5448</v>
      </c>
      <c r="B5449" s="6">
        <v>40</v>
      </c>
      <c r="C5449" s="6" t="s">
        <v>4770</v>
      </c>
      <c r="D5449" s="6">
        <v>422</v>
      </c>
      <c r="E5449" s="6" t="s">
        <v>4914</v>
      </c>
      <c r="F5449" s="6">
        <v>17257</v>
      </c>
      <c r="G5449" s="6" t="s">
        <v>4925</v>
      </c>
      <c r="H5449" s="6">
        <v>2</v>
      </c>
      <c r="I5449" s="6" t="s">
        <v>297</v>
      </c>
      <c r="J5449" s="6">
        <v>3</v>
      </c>
      <c r="K5449" s="6" t="s">
        <v>4334</v>
      </c>
      <c r="L5449" s="8">
        <v>6</v>
      </c>
      <c r="M5449" s="6" t="s">
        <v>297</v>
      </c>
      <c r="N5449" s="6" t="s">
        <v>4773</v>
      </c>
      <c r="R5449" s="6" t="str">
        <f t="shared" si="85"/>
        <v>40422Xã Yên Khê23</v>
      </c>
    </row>
    <row r="5450" spans="1:18">
      <c r="A5450" s="6">
        <v>5449</v>
      </c>
      <c r="B5450" s="6">
        <v>40</v>
      </c>
      <c r="C5450" s="6" t="s">
        <v>4770</v>
      </c>
      <c r="D5450" s="6">
        <v>422</v>
      </c>
      <c r="E5450" s="6" t="s">
        <v>4914</v>
      </c>
      <c r="F5450" s="6">
        <v>17260</v>
      </c>
      <c r="G5450" s="6" t="s">
        <v>4926</v>
      </c>
      <c r="H5450" s="6">
        <v>2</v>
      </c>
      <c r="I5450" s="6" t="s">
        <v>297</v>
      </c>
      <c r="J5450" s="6">
        <v>3</v>
      </c>
      <c r="K5450" s="6" t="s">
        <v>4334</v>
      </c>
      <c r="L5450" s="8">
        <v>6</v>
      </c>
      <c r="M5450" s="6" t="s">
        <v>297</v>
      </c>
      <c r="N5450" s="6" t="s">
        <v>4773</v>
      </c>
      <c r="R5450" s="6" t="str">
        <f t="shared" si="85"/>
        <v>40422Xã Lục Dạ23</v>
      </c>
    </row>
    <row r="5451" spans="1:18">
      <c r="A5451" s="6">
        <v>5450</v>
      </c>
      <c r="B5451" s="6">
        <v>40</v>
      </c>
      <c r="C5451" s="6" t="s">
        <v>4770</v>
      </c>
      <c r="D5451" s="6">
        <v>422</v>
      </c>
      <c r="E5451" s="6" t="s">
        <v>4914</v>
      </c>
      <c r="F5451" s="6">
        <v>17263</v>
      </c>
      <c r="G5451" s="6" t="s">
        <v>4927</v>
      </c>
      <c r="H5451" s="6">
        <v>2</v>
      </c>
      <c r="I5451" s="6" t="s">
        <v>297</v>
      </c>
      <c r="J5451" s="6">
        <v>3</v>
      </c>
      <c r="K5451" s="6" t="s">
        <v>4334</v>
      </c>
      <c r="L5451" s="8">
        <v>6</v>
      </c>
      <c r="M5451" s="6" t="s">
        <v>297</v>
      </c>
      <c r="N5451" s="6" t="s">
        <v>4773</v>
      </c>
      <c r="R5451" s="6" t="str">
        <f t="shared" si="85"/>
        <v>40422Xã Môn Sơn23</v>
      </c>
    </row>
    <row r="5452" spans="1:18">
      <c r="A5452" s="6">
        <v>5451</v>
      </c>
      <c r="B5452" s="6">
        <v>40</v>
      </c>
      <c r="C5452" s="6" t="s">
        <v>4770</v>
      </c>
      <c r="D5452" s="6">
        <v>423</v>
      </c>
      <c r="E5452" s="6" t="s">
        <v>4928</v>
      </c>
      <c r="F5452" s="6">
        <v>17266</v>
      </c>
      <c r="G5452" s="6" t="s">
        <v>4929</v>
      </c>
      <c r="H5452" s="6">
        <v>1</v>
      </c>
      <c r="I5452" s="6" t="s">
        <v>251</v>
      </c>
      <c r="J5452" s="6">
        <v>3</v>
      </c>
      <c r="K5452" s="6" t="s">
        <v>4334</v>
      </c>
      <c r="L5452" s="8">
        <v>5</v>
      </c>
      <c r="M5452" s="6" t="s">
        <v>251</v>
      </c>
      <c r="N5452" s="6" t="s">
        <v>4773</v>
      </c>
      <c r="R5452" s="6" t="str">
        <f t="shared" si="85"/>
        <v>40423Thị trấn Tân Kỳ13</v>
      </c>
    </row>
    <row r="5453" spans="1:18">
      <c r="A5453" s="6">
        <v>5452</v>
      </c>
      <c r="B5453" s="6">
        <v>40</v>
      </c>
      <c r="C5453" s="6" t="s">
        <v>4770</v>
      </c>
      <c r="D5453" s="6">
        <v>423</v>
      </c>
      <c r="E5453" s="6" t="s">
        <v>4928</v>
      </c>
      <c r="F5453" s="6">
        <v>17269</v>
      </c>
      <c r="G5453" s="6" t="s">
        <v>1912</v>
      </c>
      <c r="H5453" s="6">
        <v>2</v>
      </c>
      <c r="I5453" s="6" t="s">
        <v>297</v>
      </c>
      <c r="J5453" s="6">
        <v>3</v>
      </c>
      <c r="K5453" s="6" t="s">
        <v>4334</v>
      </c>
      <c r="L5453" s="8">
        <v>6</v>
      </c>
      <c r="M5453" s="6" t="s">
        <v>297</v>
      </c>
      <c r="N5453" s="6" t="s">
        <v>4773</v>
      </c>
      <c r="R5453" s="6" t="str">
        <f t="shared" si="85"/>
        <v>40423Xã Tân Hợp23</v>
      </c>
    </row>
    <row r="5454" spans="1:18">
      <c r="A5454" s="6">
        <v>5453</v>
      </c>
      <c r="B5454" s="6">
        <v>40</v>
      </c>
      <c r="C5454" s="6" t="s">
        <v>4770</v>
      </c>
      <c r="D5454" s="6">
        <v>423</v>
      </c>
      <c r="E5454" s="6" t="s">
        <v>4928</v>
      </c>
      <c r="F5454" s="6">
        <v>17272</v>
      </c>
      <c r="G5454" s="6" t="s">
        <v>615</v>
      </c>
      <c r="H5454" s="6">
        <v>2</v>
      </c>
      <c r="I5454" s="6" t="s">
        <v>297</v>
      </c>
      <c r="J5454" s="6">
        <v>3</v>
      </c>
      <c r="K5454" s="6" t="s">
        <v>4334</v>
      </c>
      <c r="L5454" s="8">
        <v>6</v>
      </c>
      <c r="M5454" s="6" t="s">
        <v>297</v>
      </c>
      <c r="N5454" s="6" t="s">
        <v>4773</v>
      </c>
      <c r="R5454" s="6" t="str">
        <f t="shared" si="85"/>
        <v>40423Xã Tân Phú23</v>
      </c>
    </row>
    <row r="5455" spans="1:18">
      <c r="A5455" s="6">
        <v>5454</v>
      </c>
      <c r="B5455" s="6">
        <v>40</v>
      </c>
      <c r="C5455" s="6" t="s">
        <v>4770</v>
      </c>
      <c r="D5455" s="6">
        <v>423</v>
      </c>
      <c r="E5455" s="6" t="s">
        <v>4928</v>
      </c>
      <c r="F5455" s="6">
        <v>17275</v>
      </c>
      <c r="G5455" s="6" t="s">
        <v>1998</v>
      </c>
      <c r="H5455" s="6">
        <v>2</v>
      </c>
      <c r="I5455" s="6" t="s">
        <v>297</v>
      </c>
      <c r="J5455" s="6">
        <v>3</v>
      </c>
      <c r="K5455" s="6" t="s">
        <v>4334</v>
      </c>
      <c r="L5455" s="8">
        <v>6</v>
      </c>
      <c r="M5455" s="6" t="s">
        <v>297</v>
      </c>
      <c r="N5455" s="6" t="s">
        <v>4773</v>
      </c>
      <c r="R5455" s="6" t="str">
        <f t="shared" si="85"/>
        <v>40423Xã Tân Xuân23</v>
      </c>
    </row>
    <row r="5456" spans="1:18">
      <c r="A5456" s="6">
        <v>5455</v>
      </c>
      <c r="B5456" s="6">
        <v>40</v>
      </c>
      <c r="C5456" s="6" t="s">
        <v>4770</v>
      </c>
      <c r="D5456" s="6">
        <v>423</v>
      </c>
      <c r="E5456" s="6" t="s">
        <v>4928</v>
      </c>
      <c r="F5456" s="6">
        <v>17278</v>
      </c>
      <c r="G5456" s="6" t="s">
        <v>4930</v>
      </c>
      <c r="H5456" s="6">
        <v>2</v>
      </c>
      <c r="I5456" s="6" t="s">
        <v>297</v>
      </c>
      <c r="J5456" s="6">
        <v>3</v>
      </c>
      <c r="K5456" s="6" t="s">
        <v>4334</v>
      </c>
      <c r="L5456" s="8">
        <v>6</v>
      </c>
      <c r="M5456" s="6" t="s">
        <v>297</v>
      </c>
      <c r="N5456" s="6" t="s">
        <v>4773</v>
      </c>
      <c r="R5456" s="6" t="str">
        <f t="shared" si="85"/>
        <v>40423Xã Giai Xuân23</v>
      </c>
    </row>
    <row r="5457" spans="1:18">
      <c r="A5457" s="6">
        <v>5456</v>
      </c>
      <c r="B5457" s="6">
        <v>40</v>
      </c>
      <c r="C5457" s="6" t="s">
        <v>4770</v>
      </c>
      <c r="D5457" s="6">
        <v>423</v>
      </c>
      <c r="E5457" s="6" t="s">
        <v>4928</v>
      </c>
      <c r="F5457" s="6">
        <v>17281</v>
      </c>
      <c r="G5457" s="6" t="s">
        <v>4114</v>
      </c>
      <c r="H5457" s="6">
        <v>2</v>
      </c>
      <c r="I5457" s="6" t="s">
        <v>297</v>
      </c>
      <c r="J5457" s="6">
        <v>3</v>
      </c>
      <c r="K5457" s="6" t="s">
        <v>4334</v>
      </c>
      <c r="L5457" s="8">
        <v>6</v>
      </c>
      <c r="M5457" s="6" t="s">
        <v>297</v>
      </c>
      <c r="N5457" s="6" t="s">
        <v>4773</v>
      </c>
      <c r="R5457" s="6" t="str">
        <f t="shared" si="85"/>
        <v>40423Xã Nghĩa Bình23</v>
      </c>
    </row>
    <row r="5458" spans="1:18">
      <c r="A5458" s="6">
        <v>5457</v>
      </c>
      <c r="B5458" s="6">
        <v>40</v>
      </c>
      <c r="C5458" s="6" t="s">
        <v>4770</v>
      </c>
      <c r="D5458" s="6">
        <v>423</v>
      </c>
      <c r="E5458" s="6" t="s">
        <v>4928</v>
      </c>
      <c r="F5458" s="6">
        <v>17284</v>
      </c>
      <c r="G5458" s="6" t="s">
        <v>4104</v>
      </c>
      <c r="H5458" s="6">
        <v>2</v>
      </c>
      <c r="I5458" s="6" t="s">
        <v>297</v>
      </c>
      <c r="J5458" s="6">
        <v>3</v>
      </c>
      <c r="K5458" s="6" t="s">
        <v>4334</v>
      </c>
      <c r="L5458" s="8">
        <v>6</v>
      </c>
      <c r="M5458" s="6" t="s">
        <v>297</v>
      </c>
      <c r="N5458" s="6" t="s">
        <v>4773</v>
      </c>
      <c r="R5458" s="6" t="str">
        <f t="shared" si="85"/>
        <v>40423Xã Nghĩa Đồng23</v>
      </c>
    </row>
    <row r="5459" spans="1:18">
      <c r="A5459" s="6">
        <v>5458</v>
      </c>
      <c r="B5459" s="6">
        <v>40</v>
      </c>
      <c r="C5459" s="6" t="s">
        <v>4770</v>
      </c>
      <c r="D5459" s="6">
        <v>423</v>
      </c>
      <c r="E5459" s="6" t="s">
        <v>4928</v>
      </c>
      <c r="F5459" s="6">
        <v>17287</v>
      </c>
      <c r="G5459" s="6" t="s">
        <v>2667</v>
      </c>
      <c r="H5459" s="6">
        <v>2</v>
      </c>
      <c r="I5459" s="6" t="s">
        <v>297</v>
      </c>
      <c r="J5459" s="6">
        <v>3</v>
      </c>
      <c r="K5459" s="6" t="s">
        <v>4334</v>
      </c>
      <c r="L5459" s="8">
        <v>6</v>
      </c>
      <c r="M5459" s="6" t="s">
        <v>297</v>
      </c>
      <c r="N5459" s="6" t="s">
        <v>4773</v>
      </c>
      <c r="R5459" s="6" t="str">
        <f t="shared" si="85"/>
        <v>40423Xã Đồng Văn23</v>
      </c>
    </row>
    <row r="5460" spans="1:18">
      <c r="A5460" s="6">
        <v>5459</v>
      </c>
      <c r="B5460" s="6">
        <v>40</v>
      </c>
      <c r="C5460" s="6" t="s">
        <v>4770</v>
      </c>
      <c r="D5460" s="6">
        <v>423</v>
      </c>
      <c r="E5460" s="6" t="s">
        <v>4928</v>
      </c>
      <c r="F5460" s="6">
        <v>17290</v>
      </c>
      <c r="G5460" s="6" t="s">
        <v>4107</v>
      </c>
      <c r="H5460" s="6">
        <v>2</v>
      </c>
      <c r="I5460" s="6" t="s">
        <v>297</v>
      </c>
      <c r="J5460" s="6">
        <v>3</v>
      </c>
      <c r="K5460" s="6" t="s">
        <v>4334</v>
      </c>
      <c r="L5460" s="8">
        <v>6</v>
      </c>
      <c r="M5460" s="6" t="s">
        <v>297</v>
      </c>
      <c r="N5460" s="6" t="s">
        <v>4773</v>
      </c>
      <c r="R5460" s="6" t="str">
        <f t="shared" si="85"/>
        <v>40423Xã Nghĩa Thái23</v>
      </c>
    </row>
    <row r="5461" spans="1:18">
      <c r="A5461" s="6">
        <v>5460</v>
      </c>
      <c r="B5461" s="6">
        <v>40</v>
      </c>
      <c r="C5461" s="6" t="s">
        <v>4770</v>
      </c>
      <c r="D5461" s="6">
        <v>423</v>
      </c>
      <c r="E5461" s="6" t="s">
        <v>4928</v>
      </c>
      <c r="F5461" s="6">
        <v>17293</v>
      </c>
      <c r="G5461" s="6" t="s">
        <v>4931</v>
      </c>
      <c r="H5461" s="6">
        <v>2</v>
      </c>
      <c r="I5461" s="6" t="s">
        <v>297</v>
      </c>
      <c r="J5461" s="6">
        <v>3</v>
      </c>
      <c r="K5461" s="6" t="s">
        <v>4334</v>
      </c>
      <c r="L5461" s="8">
        <v>6</v>
      </c>
      <c r="M5461" s="6" t="s">
        <v>297</v>
      </c>
      <c r="N5461" s="6" t="s">
        <v>4773</v>
      </c>
      <c r="R5461" s="6" t="str">
        <f t="shared" si="85"/>
        <v>40423Xã Nghĩa Hợp23</v>
      </c>
    </row>
    <row r="5462" spans="1:18">
      <c r="A5462" s="6">
        <v>5461</v>
      </c>
      <c r="B5462" s="6">
        <v>40</v>
      </c>
      <c r="C5462" s="6" t="s">
        <v>4770</v>
      </c>
      <c r="D5462" s="6">
        <v>423</v>
      </c>
      <c r="E5462" s="6" t="s">
        <v>4928</v>
      </c>
      <c r="F5462" s="6">
        <v>17296</v>
      </c>
      <c r="G5462" s="6" t="s">
        <v>4932</v>
      </c>
      <c r="H5462" s="6">
        <v>2</v>
      </c>
      <c r="I5462" s="6" t="s">
        <v>297</v>
      </c>
      <c r="J5462" s="6">
        <v>3</v>
      </c>
      <c r="K5462" s="6" t="s">
        <v>4334</v>
      </c>
      <c r="L5462" s="8">
        <v>6</v>
      </c>
      <c r="M5462" s="6" t="s">
        <v>297</v>
      </c>
      <c r="N5462" s="6" t="s">
        <v>4773</v>
      </c>
      <c r="R5462" s="6" t="str">
        <f t="shared" si="85"/>
        <v>40423Xã Nghĩa Hoàn23</v>
      </c>
    </row>
    <row r="5463" spans="1:18">
      <c r="A5463" s="6">
        <v>5462</v>
      </c>
      <c r="B5463" s="6">
        <v>40</v>
      </c>
      <c r="C5463" s="6" t="s">
        <v>4770</v>
      </c>
      <c r="D5463" s="6">
        <v>423</v>
      </c>
      <c r="E5463" s="6" t="s">
        <v>4928</v>
      </c>
      <c r="F5463" s="6">
        <v>17299</v>
      </c>
      <c r="G5463" s="6" t="s">
        <v>2019</v>
      </c>
      <c r="H5463" s="6">
        <v>2</v>
      </c>
      <c r="I5463" s="6" t="s">
        <v>297</v>
      </c>
      <c r="J5463" s="6">
        <v>3</v>
      </c>
      <c r="K5463" s="6" t="s">
        <v>4334</v>
      </c>
      <c r="L5463" s="8">
        <v>6</v>
      </c>
      <c r="M5463" s="6" t="s">
        <v>297</v>
      </c>
      <c r="N5463" s="6" t="s">
        <v>4773</v>
      </c>
      <c r="R5463" s="6" t="str">
        <f t="shared" si="85"/>
        <v>40423Xã Nghĩa Phúc23</v>
      </c>
    </row>
    <row r="5464" spans="1:18">
      <c r="A5464" s="6">
        <v>5463</v>
      </c>
      <c r="B5464" s="6">
        <v>40</v>
      </c>
      <c r="C5464" s="6" t="s">
        <v>4770</v>
      </c>
      <c r="D5464" s="6">
        <v>423</v>
      </c>
      <c r="E5464" s="6" t="s">
        <v>4928</v>
      </c>
      <c r="F5464" s="6">
        <v>17302</v>
      </c>
      <c r="G5464" s="6" t="s">
        <v>4933</v>
      </c>
      <c r="H5464" s="6">
        <v>2</v>
      </c>
      <c r="I5464" s="6" t="s">
        <v>297</v>
      </c>
      <c r="J5464" s="6">
        <v>3</v>
      </c>
      <c r="K5464" s="6" t="s">
        <v>4334</v>
      </c>
      <c r="L5464" s="8">
        <v>6</v>
      </c>
      <c r="M5464" s="6" t="s">
        <v>297</v>
      </c>
      <c r="N5464" s="6" t="s">
        <v>4773</v>
      </c>
      <c r="R5464" s="6" t="str">
        <f t="shared" si="85"/>
        <v>40423Xã Tiên Kỳ23</v>
      </c>
    </row>
    <row r="5465" spans="1:18">
      <c r="A5465" s="6">
        <v>5464</v>
      </c>
      <c r="B5465" s="6">
        <v>40</v>
      </c>
      <c r="C5465" s="6" t="s">
        <v>4770</v>
      </c>
      <c r="D5465" s="6">
        <v>423</v>
      </c>
      <c r="E5465" s="6" t="s">
        <v>4928</v>
      </c>
      <c r="F5465" s="6">
        <v>17305</v>
      </c>
      <c r="G5465" s="6" t="s">
        <v>1311</v>
      </c>
      <c r="H5465" s="6">
        <v>2</v>
      </c>
      <c r="I5465" s="6" t="s">
        <v>297</v>
      </c>
      <c r="J5465" s="6">
        <v>3</v>
      </c>
      <c r="K5465" s="6" t="s">
        <v>4334</v>
      </c>
      <c r="L5465" s="8">
        <v>6</v>
      </c>
      <c r="M5465" s="6" t="s">
        <v>297</v>
      </c>
      <c r="N5465" s="6" t="s">
        <v>4773</v>
      </c>
      <c r="R5465" s="6" t="str">
        <f t="shared" si="85"/>
        <v>40423Xã Tân An23</v>
      </c>
    </row>
    <row r="5466" spans="1:18">
      <c r="A5466" s="6">
        <v>5465</v>
      </c>
      <c r="B5466" s="6">
        <v>40</v>
      </c>
      <c r="C5466" s="6" t="s">
        <v>4770</v>
      </c>
      <c r="D5466" s="6">
        <v>423</v>
      </c>
      <c r="E5466" s="6" t="s">
        <v>4928</v>
      </c>
      <c r="F5466" s="6">
        <v>17308</v>
      </c>
      <c r="G5466" s="6" t="s">
        <v>4934</v>
      </c>
      <c r="H5466" s="6">
        <v>2</v>
      </c>
      <c r="I5466" s="6" t="s">
        <v>297</v>
      </c>
      <c r="J5466" s="6">
        <v>3</v>
      </c>
      <c r="K5466" s="6" t="s">
        <v>4334</v>
      </c>
      <c r="L5466" s="8">
        <v>6</v>
      </c>
      <c r="M5466" s="6" t="s">
        <v>297</v>
      </c>
      <c r="N5466" s="6" t="s">
        <v>4773</v>
      </c>
      <c r="R5466" s="6" t="str">
        <f t="shared" si="85"/>
        <v>40423Xã Nghĩa Dũng23</v>
      </c>
    </row>
    <row r="5467" spans="1:18">
      <c r="A5467" s="6">
        <v>5466</v>
      </c>
      <c r="B5467" s="6">
        <v>40</v>
      </c>
      <c r="C5467" s="6" t="s">
        <v>4770</v>
      </c>
      <c r="D5467" s="6">
        <v>423</v>
      </c>
      <c r="E5467" s="6" t="s">
        <v>4928</v>
      </c>
      <c r="F5467" s="6">
        <v>17311</v>
      </c>
      <c r="G5467" s="6" t="s">
        <v>1354</v>
      </c>
      <c r="H5467" s="6">
        <v>2</v>
      </c>
      <c r="I5467" s="6" t="s">
        <v>297</v>
      </c>
      <c r="J5467" s="6">
        <v>3</v>
      </c>
      <c r="K5467" s="6" t="s">
        <v>4334</v>
      </c>
      <c r="L5467" s="8">
        <v>6</v>
      </c>
      <c r="M5467" s="6" t="s">
        <v>297</v>
      </c>
      <c r="N5467" s="6" t="s">
        <v>4773</v>
      </c>
      <c r="R5467" s="6" t="str">
        <f t="shared" si="85"/>
        <v>40423Xã Tân Long23</v>
      </c>
    </row>
    <row r="5468" spans="1:18">
      <c r="A5468" s="6">
        <v>5467</v>
      </c>
      <c r="B5468" s="6">
        <v>40</v>
      </c>
      <c r="C5468" s="6" t="s">
        <v>4770</v>
      </c>
      <c r="D5468" s="6">
        <v>423</v>
      </c>
      <c r="E5468" s="6" t="s">
        <v>4928</v>
      </c>
      <c r="F5468" s="6">
        <v>17314</v>
      </c>
      <c r="G5468" s="6" t="s">
        <v>3573</v>
      </c>
      <c r="H5468" s="6">
        <v>2</v>
      </c>
      <c r="I5468" s="6" t="s">
        <v>297</v>
      </c>
      <c r="J5468" s="6">
        <v>3</v>
      </c>
      <c r="K5468" s="6" t="s">
        <v>4334</v>
      </c>
      <c r="L5468" s="8">
        <v>6</v>
      </c>
      <c r="M5468" s="6" t="s">
        <v>297</v>
      </c>
      <c r="N5468" s="6" t="s">
        <v>4773</v>
      </c>
      <c r="R5468" s="6" t="str">
        <f t="shared" si="85"/>
        <v>40423Xã Kỳ Sơn23</v>
      </c>
    </row>
    <row r="5469" spans="1:18">
      <c r="A5469" s="6">
        <v>5468</v>
      </c>
      <c r="B5469" s="6">
        <v>40</v>
      </c>
      <c r="C5469" s="6" t="s">
        <v>4770</v>
      </c>
      <c r="D5469" s="6">
        <v>423</v>
      </c>
      <c r="E5469" s="6" t="s">
        <v>4928</v>
      </c>
      <c r="F5469" s="6">
        <v>17317</v>
      </c>
      <c r="G5469" s="6" t="s">
        <v>802</v>
      </c>
      <c r="H5469" s="6">
        <v>2</v>
      </c>
      <c r="I5469" s="6" t="s">
        <v>297</v>
      </c>
      <c r="J5469" s="6">
        <v>3</v>
      </c>
      <c r="K5469" s="6" t="s">
        <v>4334</v>
      </c>
      <c r="L5469" s="8">
        <v>6</v>
      </c>
      <c r="M5469" s="6" t="s">
        <v>297</v>
      </c>
      <c r="N5469" s="6" t="s">
        <v>4773</v>
      </c>
      <c r="R5469" s="6" t="str">
        <f t="shared" si="85"/>
        <v>40423Xã Hương Sơn23</v>
      </c>
    </row>
    <row r="5470" spans="1:18">
      <c r="A5470" s="6">
        <v>5469</v>
      </c>
      <c r="B5470" s="6">
        <v>40</v>
      </c>
      <c r="C5470" s="6" t="s">
        <v>4770</v>
      </c>
      <c r="D5470" s="6">
        <v>423</v>
      </c>
      <c r="E5470" s="6" t="s">
        <v>4928</v>
      </c>
      <c r="F5470" s="6">
        <v>17320</v>
      </c>
      <c r="G5470" s="6" t="s">
        <v>4409</v>
      </c>
      <c r="H5470" s="6">
        <v>2</v>
      </c>
      <c r="I5470" s="6" t="s">
        <v>297</v>
      </c>
      <c r="J5470" s="6">
        <v>3</v>
      </c>
      <c r="K5470" s="6" t="s">
        <v>4334</v>
      </c>
      <c r="L5470" s="8">
        <v>6</v>
      </c>
      <c r="M5470" s="6" t="s">
        <v>297</v>
      </c>
      <c r="N5470" s="6" t="s">
        <v>4773</v>
      </c>
      <c r="R5470" s="6" t="str">
        <f t="shared" si="85"/>
        <v>40423Xã Kỳ Tân23</v>
      </c>
    </row>
    <row r="5471" spans="1:18">
      <c r="A5471" s="6">
        <v>5470</v>
      </c>
      <c r="B5471" s="6">
        <v>40</v>
      </c>
      <c r="C5471" s="6" t="s">
        <v>4770</v>
      </c>
      <c r="D5471" s="6">
        <v>423</v>
      </c>
      <c r="E5471" s="6" t="s">
        <v>4928</v>
      </c>
      <c r="F5471" s="6">
        <v>17323</v>
      </c>
      <c r="G5471" s="6" t="s">
        <v>526</v>
      </c>
      <c r="H5471" s="6">
        <v>2</v>
      </c>
      <c r="I5471" s="6" t="s">
        <v>297</v>
      </c>
      <c r="J5471" s="6">
        <v>3</v>
      </c>
      <c r="K5471" s="6" t="s">
        <v>4334</v>
      </c>
      <c r="L5471" s="8">
        <v>6</v>
      </c>
      <c r="M5471" s="6" t="s">
        <v>297</v>
      </c>
      <c r="N5471" s="6" t="s">
        <v>4773</v>
      </c>
      <c r="R5471" s="6" t="str">
        <f t="shared" si="85"/>
        <v>40423Xã Phú Sơn23</v>
      </c>
    </row>
    <row r="5472" spans="1:18">
      <c r="A5472" s="6">
        <v>5471</v>
      </c>
      <c r="B5472" s="6">
        <v>40</v>
      </c>
      <c r="C5472" s="6" t="s">
        <v>4770</v>
      </c>
      <c r="D5472" s="6">
        <v>423</v>
      </c>
      <c r="E5472" s="6" t="s">
        <v>4928</v>
      </c>
      <c r="F5472" s="6">
        <v>17325</v>
      </c>
      <c r="G5472" s="6" t="s">
        <v>2152</v>
      </c>
      <c r="H5472" s="6">
        <v>2</v>
      </c>
      <c r="I5472" s="6" t="s">
        <v>297</v>
      </c>
      <c r="J5472" s="6">
        <v>3</v>
      </c>
      <c r="K5472" s="6" t="s">
        <v>4334</v>
      </c>
      <c r="L5472" s="8">
        <v>6</v>
      </c>
      <c r="M5472" s="6" t="s">
        <v>297</v>
      </c>
      <c r="N5472" s="6" t="s">
        <v>4773</v>
      </c>
      <c r="R5472" s="6" t="str">
        <f t="shared" si="85"/>
        <v>40423Xã Tân Hương23</v>
      </c>
    </row>
    <row r="5473" spans="1:18">
      <c r="A5473" s="6">
        <v>5472</v>
      </c>
      <c r="B5473" s="6">
        <v>40</v>
      </c>
      <c r="C5473" s="6" t="s">
        <v>4770</v>
      </c>
      <c r="D5473" s="6">
        <v>423</v>
      </c>
      <c r="E5473" s="6" t="s">
        <v>4928</v>
      </c>
      <c r="F5473" s="6">
        <v>17326</v>
      </c>
      <c r="G5473" s="6" t="s">
        <v>4935</v>
      </c>
      <c r="H5473" s="6">
        <v>2</v>
      </c>
      <c r="I5473" s="6" t="s">
        <v>297</v>
      </c>
      <c r="J5473" s="6">
        <v>3</v>
      </c>
      <c r="K5473" s="6" t="s">
        <v>4334</v>
      </c>
      <c r="L5473" s="8">
        <v>6</v>
      </c>
      <c r="M5473" s="6" t="s">
        <v>297</v>
      </c>
      <c r="N5473" s="6" t="s">
        <v>4773</v>
      </c>
      <c r="R5473" s="6" t="str">
        <f t="shared" si="85"/>
        <v>40423Xã Nghĩa Hành23</v>
      </c>
    </row>
    <row r="5474" spans="1:18">
      <c r="A5474" s="6">
        <v>5473</v>
      </c>
      <c r="B5474" s="6">
        <v>40</v>
      </c>
      <c r="C5474" s="6" t="s">
        <v>4770</v>
      </c>
      <c r="D5474" s="6">
        <v>424</v>
      </c>
      <c r="E5474" s="6" t="s">
        <v>4936</v>
      </c>
      <c r="F5474" s="6">
        <v>17329</v>
      </c>
      <c r="G5474" s="6" t="s">
        <v>4937</v>
      </c>
      <c r="H5474" s="6">
        <v>1</v>
      </c>
      <c r="I5474" s="6" t="s">
        <v>251</v>
      </c>
      <c r="J5474" s="6">
        <v>3</v>
      </c>
      <c r="K5474" s="6" t="s">
        <v>4334</v>
      </c>
      <c r="L5474" s="8">
        <v>5</v>
      </c>
      <c r="M5474" s="6" t="s">
        <v>251</v>
      </c>
      <c r="N5474" s="6" t="s">
        <v>4773</v>
      </c>
      <c r="R5474" s="6" t="str">
        <f t="shared" si="85"/>
        <v>40424Thị trấn Anh Sơn13</v>
      </c>
    </row>
    <row r="5475" spans="1:18">
      <c r="A5475" s="6">
        <v>5474</v>
      </c>
      <c r="B5475" s="6">
        <v>40</v>
      </c>
      <c r="C5475" s="6" t="s">
        <v>4770</v>
      </c>
      <c r="D5475" s="6">
        <v>424</v>
      </c>
      <c r="E5475" s="6" t="s">
        <v>4936</v>
      </c>
      <c r="F5475" s="6">
        <v>17332</v>
      </c>
      <c r="G5475" s="6" t="s">
        <v>4549</v>
      </c>
      <c r="H5475" s="6">
        <v>2</v>
      </c>
      <c r="I5475" s="6" t="s">
        <v>297</v>
      </c>
      <c r="J5475" s="6">
        <v>3</v>
      </c>
      <c r="K5475" s="6" t="s">
        <v>4334</v>
      </c>
      <c r="L5475" s="8">
        <v>6</v>
      </c>
      <c r="M5475" s="6" t="s">
        <v>297</v>
      </c>
      <c r="N5475" s="6" t="s">
        <v>4773</v>
      </c>
      <c r="R5475" s="6" t="str">
        <f t="shared" si="85"/>
        <v>40424Xã Thọ Sơn23</v>
      </c>
    </row>
    <row r="5476" spans="1:18">
      <c r="A5476" s="6">
        <v>5475</v>
      </c>
      <c r="B5476" s="6">
        <v>40</v>
      </c>
      <c r="C5476" s="6" t="s">
        <v>4770</v>
      </c>
      <c r="D5476" s="6">
        <v>424</v>
      </c>
      <c r="E5476" s="6" t="s">
        <v>4936</v>
      </c>
      <c r="F5476" s="6">
        <v>17335</v>
      </c>
      <c r="G5476" s="6" t="s">
        <v>2253</v>
      </c>
      <c r="H5476" s="6">
        <v>2</v>
      </c>
      <c r="I5476" s="6" t="s">
        <v>297</v>
      </c>
      <c r="J5476" s="6">
        <v>3</v>
      </c>
      <c r="K5476" s="6" t="s">
        <v>4334</v>
      </c>
      <c r="L5476" s="8">
        <v>6</v>
      </c>
      <c r="M5476" s="6" t="s">
        <v>297</v>
      </c>
      <c r="N5476" s="6" t="s">
        <v>4773</v>
      </c>
      <c r="R5476" s="6" t="str">
        <f t="shared" si="85"/>
        <v>40424Xã Thành Sơn23</v>
      </c>
    </row>
    <row r="5477" spans="1:18">
      <c r="A5477" s="6">
        <v>5476</v>
      </c>
      <c r="B5477" s="6">
        <v>40</v>
      </c>
      <c r="C5477" s="6" t="s">
        <v>4770</v>
      </c>
      <c r="D5477" s="6">
        <v>424</v>
      </c>
      <c r="E5477" s="6" t="s">
        <v>4936</v>
      </c>
      <c r="F5477" s="6">
        <v>17338</v>
      </c>
      <c r="G5477" s="6" t="s">
        <v>2205</v>
      </c>
      <c r="H5477" s="6">
        <v>2</v>
      </c>
      <c r="I5477" s="6" t="s">
        <v>297</v>
      </c>
      <c r="J5477" s="6">
        <v>3</v>
      </c>
      <c r="K5477" s="6" t="s">
        <v>4334</v>
      </c>
      <c r="L5477" s="8">
        <v>6</v>
      </c>
      <c r="M5477" s="6" t="s">
        <v>297</v>
      </c>
      <c r="N5477" s="6" t="s">
        <v>4773</v>
      </c>
      <c r="R5477" s="6" t="str">
        <f t="shared" si="85"/>
        <v>40424Xã Bình Sơn23</v>
      </c>
    </row>
    <row r="5478" spans="1:18">
      <c r="A5478" s="6">
        <v>5477</v>
      </c>
      <c r="B5478" s="6">
        <v>40</v>
      </c>
      <c r="C5478" s="6" t="s">
        <v>4770</v>
      </c>
      <c r="D5478" s="6">
        <v>424</v>
      </c>
      <c r="E5478" s="6" t="s">
        <v>4936</v>
      </c>
      <c r="F5478" s="6">
        <v>17341</v>
      </c>
      <c r="G5478" s="6" t="s">
        <v>3039</v>
      </c>
      <c r="H5478" s="6">
        <v>2</v>
      </c>
      <c r="I5478" s="6" t="s">
        <v>297</v>
      </c>
      <c r="J5478" s="6">
        <v>3</v>
      </c>
      <c r="K5478" s="6" t="s">
        <v>4334</v>
      </c>
      <c r="L5478" s="8">
        <v>6</v>
      </c>
      <c r="M5478" s="6" t="s">
        <v>297</v>
      </c>
      <c r="N5478" s="6" t="s">
        <v>4773</v>
      </c>
      <c r="R5478" s="6" t="str">
        <f t="shared" si="85"/>
        <v>40424Xã Tam Sơn23</v>
      </c>
    </row>
    <row r="5479" spans="1:18">
      <c r="A5479" s="6">
        <v>5478</v>
      </c>
      <c r="B5479" s="6">
        <v>40</v>
      </c>
      <c r="C5479" s="6" t="s">
        <v>4770</v>
      </c>
      <c r="D5479" s="6">
        <v>424</v>
      </c>
      <c r="E5479" s="6" t="s">
        <v>4936</v>
      </c>
      <c r="F5479" s="6">
        <v>17344</v>
      </c>
      <c r="G5479" s="6" t="s">
        <v>4938</v>
      </c>
      <c r="H5479" s="6">
        <v>2</v>
      </c>
      <c r="I5479" s="6" t="s">
        <v>297</v>
      </c>
      <c r="J5479" s="6">
        <v>3</v>
      </c>
      <c r="K5479" s="6" t="s">
        <v>4334</v>
      </c>
      <c r="L5479" s="8">
        <v>6</v>
      </c>
      <c r="M5479" s="6" t="s">
        <v>297</v>
      </c>
      <c r="N5479" s="6" t="s">
        <v>4773</v>
      </c>
      <c r="R5479" s="6" t="str">
        <f t="shared" si="85"/>
        <v>40424Xã Đỉnh Sơn23</v>
      </c>
    </row>
    <row r="5480" spans="1:18">
      <c r="A5480" s="6">
        <v>5479</v>
      </c>
      <c r="B5480" s="6">
        <v>40</v>
      </c>
      <c r="C5480" s="6" t="s">
        <v>4770</v>
      </c>
      <c r="D5480" s="6">
        <v>424</v>
      </c>
      <c r="E5480" s="6" t="s">
        <v>4936</v>
      </c>
      <c r="F5480" s="6">
        <v>17347</v>
      </c>
      <c r="G5480" s="6" t="s">
        <v>2204</v>
      </c>
      <c r="H5480" s="6">
        <v>2</v>
      </c>
      <c r="I5480" s="6" t="s">
        <v>297</v>
      </c>
      <c r="J5480" s="6">
        <v>3</v>
      </c>
      <c r="K5480" s="6" t="s">
        <v>4334</v>
      </c>
      <c r="L5480" s="8">
        <v>6</v>
      </c>
      <c r="M5480" s="6" t="s">
        <v>297</v>
      </c>
      <c r="N5480" s="6" t="s">
        <v>4773</v>
      </c>
      <c r="R5480" s="6" t="str">
        <f t="shared" si="85"/>
        <v>40424Xã Hùng Sơn23</v>
      </c>
    </row>
    <row r="5481" spans="1:18">
      <c r="A5481" s="6">
        <v>5480</v>
      </c>
      <c r="B5481" s="6">
        <v>40</v>
      </c>
      <c r="C5481" s="6" t="s">
        <v>4770</v>
      </c>
      <c r="D5481" s="6">
        <v>424</v>
      </c>
      <c r="E5481" s="6" t="s">
        <v>4936</v>
      </c>
      <c r="F5481" s="6">
        <v>17350</v>
      </c>
      <c r="G5481" s="6" t="s">
        <v>4939</v>
      </c>
      <c r="H5481" s="6">
        <v>2</v>
      </c>
      <c r="I5481" s="6" t="s">
        <v>297</v>
      </c>
      <c r="J5481" s="6">
        <v>3</v>
      </c>
      <c r="K5481" s="6" t="s">
        <v>4334</v>
      </c>
      <c r="L5481" s="8">
        <v>6</v>
      </c>
      <c r="M5481" s="6" t="s">
        <v>297</v>
      </c>
      <c r="N5481" s="6" t="s">
        <v>4773</v>
      </c>
      <c r="R5481" s="6" t="str">
        <f t="shared" si="85"/>
        <v>40424Xã Cẩm Sơn23</v>
      </c>
    </row>
    <row r="5482" spans="1:18">
      <c r="A5482" s="6">
        <v>5481</v>
      </c>
      <c r="B5482" s="6">
        <v>40</v>
      </c>
      <c r="C5482" s="6" t="s">
        <v>4770</v>
      </c>
      <c r="D5482" s="6">
        <v>424</v>
      </c>
      <c r="E5482" s="6" t="s">
        <v>4936</v>
      </c>
      <c r="F5482" s="6">
        <v>17353</v>
      </c>
      <c r="G5482" s="6" t="s">
        <v>4940</v>
      </c>
      <c r="H5482" s="6">
        <v>2</v>
      </c>
      <c r="I5482" s="6" t="s">
        <v>297</v>
      </c>
      <c r="J5482" s="6">
        <v>3</v>
      </c>
      <c r="K5482" s="6" t="s">
        <v>4334</v>
      </c>
      <c r="L5482" s="8">
        <v>6</v>
      </c>
      <c r="M5482" s="6" t="s">
        <v>297</v>
      </c>
      <c r="N5482" s="6" t="s">
        <v>4773</v>
      </c>
      <c r="R5482" s="6" t="str">
        <f t="shared" si="85"/>
        <v>40424Xã Đức Sơn23</v>
      </c>
    </row>
    <row r="5483" spans="1:18">
      <c r="A5483" s="6">
        <v>5482</v>
      </c>
      <c r="B5483" s="6">
        <v>40</v>
      </c>
      <c r="C5483" s="6" t="s">
        <v>4770</v>
      </c>
      <c r="D5483" s="6">
        <v>424</v>
      </c>
      <c r="E5483" s="6" t="s">
        <v>4936</v>
      </c>
      <c r="F5483" s="6">
        <v>17356</v>
      </c>
      <c r="G5483" s="6" t="s">
        <v>4941</v>
      </c>
      <c r="H5483" s="6">
        <v>2</v>
      </c>
      <c r="I5483" s="6" t="s">
        <v>297</v>
      </c>
      <c r="J5483" s="6">
        <v>3</v>
      </c>
      <c r="K5483" s="6" t="s">
        <v>4334</v>
      </c>
      <c r="L5483" s="8">
        <v>6</v>
      </c>
      <c r="M5483" s="6" t="s">
        <v>297</v>
      </c>
      <c r="N5483" s="6" t="s">
        <v>4773</v>
      </c>
      <c r="R5483" s="6" t="str">
        <f t="shared" si="85"/>
        <v>40424Xã Tường Sơn23</v>
      </c>
    </row>
    <row r="5484" spans="1:18">
      <c r="A5484" s="6">
        <v>5483</v>
      </c>
      <c r="B5484" s="6">
        <v>40</v>
      </c>
      <c r="C5484" s="6" t="s">
        <v>4770</v>
      </c>
      <c r="D5484" s="6">
        <v>424</v>
      </c>
      <c r="E5484" s="6" t="s">
        <v>4936</v>
      </c>
      <c r="F5484" s="6">
        <v>17357</v>
      </c>
      <c r="G5484" s="6" t="s">
        <v>760</v>
      </c>
      <c r="H5484" s="6">
        <v>2</v>
      </c>
      <c r="I5484" s="6" t="s">
        <v>297</v>
      </c>
      <c r="J5484" s="6">
        <v>3</v>
      </c>
      <c r="K5484" s="6" t="s">
        <v>4334</v>
      </c>
      <c r="L5484" s="8">
        <v>6</v>
      </c>
      <c r="M5484" s="6" t="s">
        <v>297</v>
      </c>
      <c r="N5484" s="6" t="s">
        <v>4773</v>
      </c>
      <c r="R5484" s="6" t="str">
        <f t="shared" si="85"/>
        <v>40424Xã Hoa Sơn23</v>
      </c>
    </row>
    <row r="5485" spans="1:18">
      <c r="A5485" s="6">
        <v>5484</v>
      </c>
      <c r="B5485" s="6">
        <v>40</v>
      </c>
      <c r="C5485" s="6" t="s">
        <v>4770</v>
      </c>
      <c r="D5485" s="6">
        <v>424</v>
      </c>
      <c r="E5485" s="6" t="s">
        <v>4936</v>
      </c>
      <c r="F5485" s="6">
        <v>17359</v>
      </c>
      <c r="G5485" s="6" t="s">
        <v>4942</v>
      </c>
      <c r="H5485" s="6">
        <v>2</v>
      </c>
      <c r="I5485" s="6" t="s">
        <v>297</v>
      </c>
      <c r="J5485" s="6">
        <v>3</v>
      </c>
      <c r="K5485" s="6" t="s">
        <v>4334</v>
      </c>
      <c r="L5485" s="8">
        <v>6</v>
      </c>
      <c r="M5485" s="6" t="s">
        <v>297</v>
      </c>
      <c r="N5485" s="6" t="s">
        <v>4773</v>
      </c>
      <c r="R5485" s="6" t="str">
        <f t="shared" si="85"/>
        <v>40424Xã Tào Sơn23</v>
      </c>
    </row>
    <row r="5486" spans="1:18">
      <c r="A5486" s="6">
        <v>5485</v>
      </c>
      <c r="B5486" s="6">
        <v>40</v>
      </c>
      <c r="C5486" s="6" t="s">
        <v>4770</v>
      </c>
      <c r="D5486" s="6">
        <v>424</v>
      </c>
      <c r="E5486" s="6" t="s">
        <v>4936</v>
      </c>
      <c r="F5486" s="6">
        <v>17362</v>
      </c>
      <c r="G5486" s="6" t="s">
        <v>3207</v>
      </c>
      <c r="H5486" s="6">
        <v>2</v>
      </c>
      <c r="I5486" s="6" t="s">
        <v>297</v>
      </c>
      <c r="J5486" s="6">
        <v>3</v>
      </c>
      <c r="K5486" s="6" t="s">
        <v>4334</v>
      </c>
      <c r="L5486" s="8">
        <v>6</v>
      </c>
      <c r="M5486" s="6" t="s">
        <v>297</v>
      </c>
      <c r="N5486" s="6" t="s">
        <v>4773</v>
      </c>
      <c r="R5486" s="6" t="str">
        <f t="shared" si="85"/>
        <v>40424Xã Vĩnh Sơn23</v>
      </c>
    </row>
    <row r="5487" spans="1:18">
      <c r="A5487" s="6">
        <v>5486</v>
      </c>
      <c r="B5487" s="6">
        <v>40</v>
      </c>
      <c r="C5487" s="6" t="s">
        <v>4770</v>
      </c>
      <c r="D5487" s="6">
        <v>424</v>
      </c>
      <c r="E5487" s="6" t="s">
        <v>4936</v>
      </c>
      <c r="F5487" s="6">
        <v>17365</v>
      </c>
      <c r="G5487" s="6" t="s">
        <v>4943</v>
      </c>
      <c r="H5487" s="6">
        <v>2</v>
      </c>
      <c r="I5487" s="6" t="s">
        <v>297</v>
      </c>
      <c r="J5487" s="6">
        <v>3</v>
      </c>
      <c r="K5487" s="6" t="s">
        <v>4334</v>
      </c>
      <c r="L5487" s="8">
        <v>6</v>
      </c>
      <c r="M5487" s="6" t="s">
        <v>297</v>
      </c>
      <c r="N5487" s="6" t="s">
        <v>4773</v>
      </c>
      <c r="R5487" s="6" t="str">
        <f t="shared" si="85"/>
        <v>40424Xã Lạng Sơn23</v>
      </c>
    </row>
    <row r="5488" spans="1:18">
      <c r="A5488" s="6">
        <v>5487</v>
      </c>
      <c r="B5488" s="6">
        <v>40</v>
      </c>
      <c r="C5488" s="6" t="s">
        <v>4770</v>
      </c>
      <c r="D5488" s="6">
        <v>424</v>
      </c>
      <c r="E5488" s="6" t="s">
        <v>4936</v>
      </c>
      <c r="F5488" s="6">
        <v>17368</v>
      </c>
      <c r="G5488" s="6" t="s">
        <v>4944</v>
      </c>
      <c r="H5488" s="6">
        <v>2</v>
      </c>
      <c r="I5488" s="6" t="s">
        <v>297</v>
      </c>
      <c r="J5488" s="6">
        <v>3</v>
      </c>
      <c r="K5488" s="6" t="s">
        <v>4334</v>
      </c>
      <c r="L5488" s="8">
        <v>6</v>
      </c>
      <c r="M5488" s="6" t="s">
        <v>297</v>
      </c>
      <c r="N5488" s="6" t="s">
        <v>4773</v>
      </c>
      <c r="R5488" s="6" t="str">
        <f t="shared" si="85"/>
        <v>40424Xã Hội Sơn23</v>
      </c>
    </row>
    <row r="5489" spans="1:18">
      <c r="A5489" s="6">
        <v>5488</v>
      </c>
      <c r="B5489" s="6">
        <v>40</v>
      </c>
      <c r="C5489" s="6" t="s">
        <v>4770</v>
      </c>
      <c r="D5489" s="6">
        <v>424</v>
      </c>
      <c r="E5489" s="6" t="s">
        <v>4936</v>
      </c>
      <c r="F5489" s="6">
        <v>17371</v>
      </c>
      <c r="G5489" s="6" t="s">
        <v>3069</v>
      </c>
      <c r="H5489" s="6">
        <v>2</v>
      </c>
      <c r="I5489" s="6" t="s">
        <v>297</v>
      </c>
      <c r="J5489" s="6">
        <v>3</v>
      </c>
      <c r="K5489" s="6" t="s">
        <v>4334</v>
      </c>
      <c r="L5489" s="8">
        <v>6</v>
      </c>
      <c r="M5489" s="6" t="s">
        <v>297</v>
      </c>
      <c r="N5489" s="6" t="s">
        <v>4773</v>
      </c>
      <c r="R5489" s="6" t="str">
        <f t="shared" si="85"/>
        <v>40424Xã Thạch Sơn23</v>
      </c>
    </row>
    <row r="5490" spans="1:18">
      <c r="A5490" s="6">
        <v>5489</v>
      </c>
      <c r="B5490" s="6">
        <v>40</v>
      </c>
      <c r="C5490" s="6" t="s">
        <v>4770</v>
      </c>
      <c r="D5490" s="6">
        <v>424</v>
      </c>
      <c r="E5490" s="6" t="s">
        <v>4936</v>
      </c>
      <c r="F5490" s="6">
        <v>17374</v>
      </c>
      <c r="G5490" s="6" t="s">
        <v>1305</v>
      </c>
      <c r="H5490" s="6">
        <v>2</v>
      </c>
      <c r="I5490" s="6" t="s">
        <v>297</v>
      </c>
      <c r="J5490" s="6">
        <v>3</v>
      </c>
      <c r="K5490" s="6" t="s">
        <v>4334</v>
      </c>
      <c r="L5490" s="8">
        <v>6</v>
      </c>
      <c r="M5490" s="6" t="s">
        <v>297</v>
      </c>
      <c r="N5490" s="6" t="s">
        <v>4773</v>
      </c>
      <c r="R5490" s="6" t="str">
        <f t="shared" si="85"/>
        <v>40424Xã Phúc Sơn23</v>
      </c>
    </row>
    <row r="5491" spans="1:18">
      <c r="A5491" s="6">
        <v>5490</v>
      </c>
      <c r="B5491" s="6">
        <v>40</v>
      </c>
      <c r="C5491" s="6" t="s">
        <v>4770</v>
      </c>
      <c r="D5491" s="6">
        <v>424</v>
      </c>
      <c r="E5491" s="6" t="s">
        <v>4936</v>
      </c>
      <c r="F5491" s="6">
        <v>17377</v>
      </c>
      <c r="G5491" s="6" t="s">
        <v>2872</v>
      </c>
      <c r="H5491" s="6">
        <v>2</v>
      </c>
      <c r="I5491" s="6" t="s">
        <v>297</v>
      </c>
      <c r="J5491" s="6">
        <v>3</v>
      </c>
      <c r="K5491" s="6" t="s">
        <v>4334</v>
      </c>
      <c r="L5491" s="8">
        <v>6</v>
      </c>
      <c r="M5491" s="6" t="s">
        <v>297</v>
      </c>
      <c r="N5491" s="6" t="s">
        <v>4773</v>
      </c>
      <c r="R5491" s="6" t="str">
        <f t="shared" si="85"/>
        <v>40424Xã Long Sơn23</v>
      </c>
    </row>
    <row r="5492" spans="1:18">
      <c r="A5492" s="6">
        <v>5491</v>
      </c>
      <c r="B5492" s="6">
        <v>40</v>
      </c>
      <c r="C5492" s="6" t="s">
        <v>4770</v>
      </c>
      <c r="D5492" s="6">
        <v>424</v>
      </c>
      <c r="E5492" s="6" t="s">
        <v>4936</v>
      </c>
      <c r="F5492" s="6">
        <v>17380</v>
      </c>
      <c r="G5492" s="6" t="s">
        <v>4945</v>
      </c>
      <c r="H5492" s="6">
        <v>2</v>
      </c>
      <c r="I5492" s="6" t="s">
        <v>297</v>
      </c>
      <c r="J5492" s="6">
        <v>3</v>
      </c>
      <c r="K5492" s="6" t="s">
        <v>4334</v>
      </c>
      <c r="L5492" s="8">
        <v>6</v>
      </c>
      <c r="M5492" s="6" t="s">
        <v>297</v>
      </c>
      <c r="N5492" s="6" t="s">
        <v>4773</v>
      </c>
      <c r="R5492" s="6" t="str">
        <f t="shared" si="85"/>
        <v>40424Xã Khai Sơn23</v>
      </c>
    </row>
    <row r="5493" spans="1:18">
      <c r="A5493" s="6">
        <v>5492</v>
      </c>
      <c r="B5493" s="6">
        <v>40</v>
      </c>
      <c r="C5493" s="6" t="s">
        <v>4770</v>
      </c>
      <c r="D5493" s="6">
        <v>424</v>
      </c>
      <c r="E5493" s="6" t="s">
        <v>4936</v>
      </c>
      <c r="F5493" s="6">
        <v>17383</v>
      </c>
      <c r="G5493" s="6" t="s">
        <v>4946</v>
      </c>
      <c r="H5493" s="6">
        <v>2</v>
      </c>
      <c r="I5493" s="6" t="s">
        <v>297</v>
      </c>
      <c r="J5493" s="6">
        <v>3</v>
      </c>
      <c r="K5493" s="6" t="s">
        <v>4334</v>
      </c>
      <c r="L5493" s="8">
        <v>6</v>
      </c>
      <c r="M5493" s="6" t="s">
        <v>297</v>
      </c>
      <c r="N5493" s="6" t="s">
        <v>4773</v>
      </c>
      <c r="R5493" s="6" t="str">
        <f t="shared" si="85"/>
        <v>40424Xã Lĩnh Sơn23</v>
      </c>
    </row>
    <row r="5494" spans="1:18">
      <c r="A5494" s="6">
        <v>5493</v>
      </c>
      <c r="B5494" s="6">
        <v>40</v>
      </c>
      <c r="C5494" s="6" t="s">
        <v>4770</v>
      </c>
      <c r="D5494" s="6">
        <v>424</v>
      </c>
      <c r="E5494" s="6" t="s">
        <v>4936</v>
      </c>
      <c r="F5494" s="6">
        <v>17386</v>
      </c>
      <c r="G5494" s="6" t="s">
        <v>1214</v>
      </c>
      <c r="H5494" s="6">
        <v>2</v>
      </c>
      <c r="I5494" s="6" t="s">
        <v>297</v>
      </c>
      <c r="J5494" s="6">
        <v>3</v>
      </c>
      <c r="K5494" s="6" t="s">
        <v>4334</v>
      </c>
      <c r="L5494" s="8">
        <v>6</v>
      </c>
      <c r="M5494" s="6" t="s">
        <v>297</v>
      </c>
      <c r="N5494" s="6" t="s">
        <v>4773</v>
      </c>
      <c r="R5494" s="6" t="str">
        <f t="shared" si="85"/>
        <v>40424Xã Cao Sơn23</v>
      </c>
    </row>
    <row r="5495" spans="1:18">
      <c r="A5495" s="6">
        <v>5494</v>
      </c>
      <c r="B5495" s="6">
        <v>40</v>
      </c>
      <c r="C5495" s="6" t="s">
        <v>4770</v>
      </c>
      <c r="D5495" s="6">
        <v>425</v>
      </c>
      <c r="E5495" s="6" t="s">
        <v>4947</v>
      </c>
      <c r="F5495" s="6">
        <v>17389</v>
      </c>
      <c r="G5495" s="6" t="s">
        <v>4948</v>
      </c>
      <c r="H5495" s="6">
        <v>1</v>
      </c>
      <c r="I5495" s="6" t="s">
        <v>251</v>
      </c>
      <c r="J5495" s="6">
        <v>3</v>
      </c>
      <c r="K5495" s="6" t="s">
        <v>4334</v>
      </c>
      <c r="L5495" s="8">
        <v>5</v>
      </c>
      <c r="M5495" s="6" t="s">
        <v>251</v>
      </c>
      <c r="N5495" s="6" t="s">
        <v>4773</v>
      </c>
      <c r="R5495" s="6" t="str">
        <f t="shared" si="85"/>
        <v>40425Thị trấn Diễn Châu13</v>
      </c>
    </row>
    <row r="5496" spans="1:18">
      <c r="A5496" s="6">
        <v>5495</v>
      </c>
      <c r="B5496" s="6">
        <v>40</v>
      </c>
      <c r="C5496" s="6" t="s">
        <v>4770</v>
      </c>
      <c r="D5496" s="6">
        <v>425</v>
      </c>
      <c r="E5496" s="6" t="s">
        <v>4947</v>
      </c>
      <c r="F5496" s="6">
        <v>17392</v>
      </c>
      <c r="G5496" s="6" t="s">
        <v>4949</v>
      </c>
      <c r="H5496" s="6">
        <v>2</v>
      </c>
      <c r="I5496" s="6" t="s">
        <v>297</v>
      </c>
      <c r="J5496" s="6">
        <v>3</v>
      </c>
      <c r="K5496" s="6" t="s">
        <v>4334</v>
      </c>
      <c r="L5496" s="8">
        <v>6</v>
      </c>
      <c r="M5496" s="6" t="s">
        <v>297</v>
      </c>
      <c r="N5496" s="6" t="s">
        <v>4773</v>
      </c>
      <c r="R5496" s="6" t="str">
        <f t="shared" si="85"/>
        <v>40425Xã Diễn Lâm23</v>
      </c>
    </row>
    <row r="5497" spans="1:18">
      <c r="A5497" s="6">
        <v>5496</v>
      </c>
      <c r="B5497" s="6">
        <v>40</v>
      </c>
      <c r="C5497" s="6" t="s">
        <v>4770</v>
      </c>
      <c r="D5497" s="6">
        <v>425</v>
      </c>
      <c r="E5497" s="6" t="s">
        <v>4947</v>
      </c>
      <c r="F5497" s="6">
        <v>17395</v>
      </c>
      <c r="G5497" s="6" t="s">
        <v>4950</v>
      </c>
      <c r="H5497" s="6">
        <v>2</v>
      </c>
      <c r="I5497" s="6" t="s">
        <v>297</v>
      </c>
      <c r="J5497" s="6">
        <v>3</v>
      </c>
      <c r="K5497" s="6" t="s">
        <v>4334</v>
      </c>
      <c r="L5497" s="8">
        <v>6</v>
      </c>
      <c r="M5497" s="6" t="s">
        <v>297</v>
      </c>
      <c r="N5497" s="6" t="s">
        <v>4773</v>
      </c>
      <c r="R5497" s="6" t="str">
        <f t="shared" si="85"/>
        <v>40425Xã Diễn Đoài23</v>
      </c>
    </row>
    <row r="5498" spans="1:18">
      <c r="A5498" s="6">
        <v>5497</v>
      </c>
      <c r="B5498" s="6">
        <v>40</v>
      </c>
      <c r="C5498" s="6" t="s">
        <v>4770</v>
      </c>
      <c r="D5498" s="6">
        <v>425</v>
      </c>
      <c r="E5498" s="6" t="s">
        <v>4947</v>
      </c>
      <c r="F5498" s="6">
        <v>17398</v>
      </c>
      <c r="G5498" s="6" t="s">
        <v>4951</v>
      </c>
      <c r="H5498" s="6">
        <v>2</v>
      </c>
      <c r="I5498" s="6" t="s">
        <v>297</v>
      </c>
      <c r="J5498" s="6">
        <v>3</v>
      </c>
      <c r="K5498" s="6" t="s">
        <v>4334</v>
      </c>
      <c r="L5498" s="8">
        <v>6</v>
      </c>
      <c r="M5498" s="6" t="s">
        <v>297</v>
      </c>
      <c r="N5498" s="6" t="s">
        <v>4773</v>
      </c>
      <c r="R5498" s="6" t="str">
        <f t="shared" si="85"/>
        <v>40425Xã Diễn Trường23</v>
      </c>
    </row>
    <row r="5499" spans="1:18">
      <c r="A5499" s="6">
        <v>5498</v>
      </c>
      <c r="B5499" s="6">
        <v>40</v>
      </c>
      <c r="C5499" s="6" t="s">
        <v>4770</v>
      </c>
      <c r="D5499" s="6">
        <v>425</v>
      </c>
      <c r="E5499" s="6" t="s">
        <v>4947</v>
      </c>
      <c r="F5499" s="6">
        <v>17401</v>
      </c>
      <c r="G5499" s="6" t="s">
        <v>4952</v>
      </c>
      <c r="H5499" s="6">
        <v>2</v>
      </c>
      <c r="I5499" s="6" t="s">
        <v>297</v>
      </c>
      <c r="J5499" s="6">
        <v>3</v>
      </c>
      <c r="K5499" s="6" t="s">
        <v>4334</v>
      </c>
      <c r="L5499" s="8">
        <v>6</v>
      </c>
      <c r="M5499" s="6" t="s">
        <v>297</v>
      </c>
      <c r="N5499" s="6" t="s">
        <v>4773</v>
      </c>
      <c r="R5499" s="6" t="str">
        <f t="shared" si="85"/>
        <v>40425Xã Diễn Yên23</v>
      </c>
    </row>
    <row r="5500" spans="1:18">
      <c r="A5500" s="6">
        <v>5499</v>
      </c>
      <c r="B5500" s="6">
        <v>40</v>
      </c>
      <c r="C5500" s="6" t="s">
        <v>4770</v>
      </c>
      <c r="D5500" s="6">
        <v>425</v>
      </c>
      <c r="E5500" s="6" t="s">
        <v>4947</v>
      </c>
      <c r="F5500" s="6">
        <v>17404</v>
      </c>
      <c r="G5500" s="6" t="s">
        <v>4953</v>
      </c>
      <c r="H5500" s="6">
        <v>2</v>
      </c>
      <c r="I5500" s="6" t="s">
        <v>297</v>
      </c>
      <c r="J5500" s="6">
        <v>3</v>
      </c>
      <c r="K5500" s="6" t="s">
        <v>4334</v>
      </c>
      <c r="L5500" s="8">
        <v>6</v>
      </c>
      <c r="M5500" s="6" t="s">
        <v>297</v>
      </c>
      <c r="N5500" s="6" t="s">
        <v>4773</v>
      </c>
      <c r="R5500" s="6" t="str">
        <f t="shared" si="85"/>
        <v>40425Xã Diễn Hoàng23</v>
      </c>
    </row>
    <row r="5501" spans="1:18">
      <c r="A5501" s="6">
        <v>5500</v>
      </c>
      <c r="B5501" s="6">
        <v>40</v>
      </c>
      <c r="C5501" s="6" t="s">
        <v>4770</v>
      </c>
      <c r="D5501" s="6">
        <v>425</v>
      </c>
      <c r="E5501" s="6" t="s">
        <v>4947</v>
      </c>
      <c r="F5501" s="6">
        <v>17407</v>
      </c>
      <c r="G5501" s="6" t="s">
        <v>4954</v>
      </c>
      <c r="H5501" s="6">
        <v>2</v>
      </c>
      <c r="I5501" s="6" t="s">
        <v>297</v>
      </c>
      <c r="J5501" s="6">
        <v>3</v>
      </c>
      <c r="K5501" s="6" t="s">
        <v>4334</v>
      </c>
      <c r="L5501" s="8">
        <v>6</v>
      </c>
      <c r="M5501" s="6" t="s">
        <v>297</v>
      </c>
      <c r="N5501" s="6" t="s">
        <v>4773</v>
      </c>
      <c r="R5501" s="6" t="str">
        <f t="shared" si="85"/>
        <v>40425Xã Diễn Hùng23</v>
      </c>
    </row>
    <row r="5502" spans="1:18">
      <c r="A5502" s="6">
        <v>5501</v>
      </c>
      <c r="B5502" s="6">
        <v>40</v>
      </c>
      <c r="C5502" s="6" t="s">
        <v>4770</v>
      </c>
      <c r="D5502" s="6">
        <v>425</v>
      </c>
      <c r="E5502" s="6" t="s">
        <v>4947</v>
      </c>
      <c r="F5502" s="6">
        <v>17410</v>
      </c>
      <c r="G5502" s="6" t="s">
        <v>4955</v>
      </c>
      <c r="H5502" s="6">
        <v>2</v>
      </c>
      <c r="I5502" s="6" t="s">
        <v>297</v>
      </c>
      <c r="J5502" s="6">
        <v>3</v>
      </c>
      <c r="K5502" s="6" t="s">
        <v>4334</v>
      </c>
      <c r="L5502" s="8">
        <v>6</v>
      </c>
      <c r="M5502" s="6" t="s">
        <v>297</v>
      </c>
      <c r="N5502" s="6" t="s">
        <v>4773</v>
      </c>
      <c r="R5502" s="6" t="str">
        <f t="shared" si="85"/>
        <v>40425Xã Diễn Mỹ23</v>
      </c>
    </row>
    <row r="5503" spans="1:18">
      <c r="A5503" s="6">
        <v>5502</v>
      </c>
      <c r="B5503" s="6">
        <v>40</v>
      </c>
      <c r="C5503" s="6" t="s">
        <v>4770</v>
      </c>
      <c r="D5503" s="6">
        <v>425</v>
      </c>
      <c r="E5503" s="6" t="s">
        <v>4947</v>
      </c>
      <c r="F5503" s="6">
        <v>17413</v>
      </c>
      <c r="G5503" s="6" t="s">
        <v>4956</v>
      </c>
      <c r="H5503" s="6">
        <v>2</v>
      </c>
      <c r="I5503" s="6" t="s">
        <v>297</v>
      </c>
      <c r="J5503" s="6">
        <v>3</v>
      </c>
      <c r="K5503" s="6" t="s">
        <v>4334</v>
      </c>
      <c r="L5503" s="8">
        <v>6</v>
      </c>
      <c r="M5503" s="6" t="s">
        <v>297</v>
      </c>
      <c r="N5503" s="6" t="s">
        <v>4773</v>
      </c>
      <c r="R5503" s="6" t="str">
        <f t="shared" si="85"/>
        <v>40425Xã Diễn Hồng23</v>
      </c>
    </row>
    <row r="5504" spans="1:18">
      <c r="A5504" s="6">
        <v>5503</v>
      </c>
      <c r="B5504" s="6">
        <v>40</v>
      </c>
      <c r="C5504" s="6" t="s">
        <v>4770</v>
      </c>
      <c r="D5504" s="6">
        <v>425</v>
      </c>
      <c r="E5504" s="6" t="s">
        <v>4947</v>
      </c>
      <c r="F5504" s="6">
        <v>17416</v>
      </c>
      <c r="G5504" s="6" t="s">
        <v>4957</v>
      </c>
      <c r="H5504" s="6">
        <v>2</v>
      </c>
      <c r="I5504" s="6" t="s">
        <v>297</v>
      </c>
      <c r="J5504" s="6">
        <v>3</v>
      </c>
      <c r="K5504" s="6" t="s">
        <v>4334</v>
      </c>
      <c r="L5504" s="8">
        <v>6</v>
      </c>
      <c r="M5504" s="6" t="s">
        <v>297</v>
      </c>
      <c r="N5504" s="6" t="s">
        <v>4773</v>
      </c>
      <c r="R5504" s="6" t="str">
        <f t="shared" si="85"/>
        <v>40425Xã Diễn Phong23</v>
      </c>
    </row>
    <row r="5505" spans="1:18">
      <c r="A5505" s="6">
        <v>5504</v>
      </c>
      <c r="B5505" s="6">
        <v>40</v>
      </c>
      <c r="C5505" s="6" t="s">
        <v>4770</v>
      </c>
      <c r="D5505" s="6">
        <v>425</v>
      </c>
      <c r="E5505" s="6" t="s">
        <v>4947</v>
      </c>
      <c r="F5505" s="6">
        <v>17419</v>
      </c>
      <c r="G5505" s="6" t="s">
        <v>4958</v>
      </c>
      <c r="H5505" s="6">
        <v>2</v>
      </c>
      <c r="I5505" s="6" t="s">
        <v>297</v>
      </c>
      <c r="J5505" s="6">
        <v>3</v>
      </c>
      <c r="K5505" s="6" t="s">
        <v>4334</v>
      </c>
      <c r="L5505" s="8">
        <v>6</v>
      </c>
      <c r="M5505" s="6" t="s">
        <v>297</v>
      </c>
      <c r="N5505" s="6" t="s">
        <v>4773</v>
      </c>
      <c r="R5505" s="6" t="str">
        <f t="shared" si="85"/>
        <v>40425Xã Diễn Hải23</v>
      </c>
    </row>
    <row r="5506" spans="1:18">
      <c r="A5506" s="6">
        <v>5505</v>
      </c>
      <c r="B5506" s="6">
        <v>40</v>
      </c>
      <c r="C5506" s="6" t="s">
        <v>4770</v>
      </c>
      <c r="D5506" s="6">
        <v>425</v>
      </c>
      <c r="E5506" s="6" t="s">
        <v>4947</v>
      </c>
      <c r="F5506" s="6">
        <v>17422</v>
      </c>
      <c r="G5506" s="6" t="s">
        <v>4959</v>
      </c>
      <c r="H5506" s="6">
        <v>2</v>
      </c>
      <c r="I5506" s="6" t="s">
        <v>297</v>
      </c>
      <c r="J5506" s="6">
        <v>3</v>
      </c>
      <c r="K5506" s="6" t="s">
        <v>4334</v>
      </c>
      <c r="L5506" s="8">
        <v>6</v>
      </c>
      <c r="M5506" s="6" t="s">
        <v>297</v>
      </c>
      <c r="N5506" s="6" t="s">
        <v>4773</v>
      </c>
      <c r="R5506" s="6" t="str">
        <f t="shared" si="85"/>
        <v>40425Xã Diễn Tháp23</v>
      </c>
    </row>
    <row r="5507" spans="1:18">
      <c r="A5507" s="6">
        <v>5506</v>
      </c>
      <c r="B5507" s="6">
        <v>40</v>
      </c>
      <c r="C5507" s="6" t="s">
        <v>4770</v>
      </c>
      <c r="D5507" s="6">
        <v>425</v>
      </c>
      <c r="E5507" s="6" t="s">
        <v>4947</v>
      </c>
      <c r="F5507" s="6">
        <v>17425</v>
      </c>
      <c r="G5507" s="6" t="s">
        <v>4960</v>
      </c>
      <c r="H5507" s="6">
        <v>2</v>
      </c>
      <c r="I5507" s="6" t="s">
        <v>297</v>
      </c>
      <c r="J5507" s="6">
        <v>3</v>
      </c>
      <c r="K5507" s="6" t="s">
        <v>4334</v>
      </c>
      <c r="L5507" s="8">
        <v>6</v>
      </c>
      <c r="M5507" s="6" t="s">
        <v>297</v>
      </c>
      <c r="N5507" s="6" t="s">
        <v>4773</v>
      </c>
      <c r="R5507" s="6" t="str">
        <f t="shared" ref="R5507:R5570" si="86">CONCATENATE(B5507,D5507,G5507,H5507,J5507)</f>
        <v>40425Xã Diễn Liên23</v>
      </c>
    </row>
    <row r="5508" spans="1:18">
      <c r="A5508" s="6">
        <v>5507</v>
      </c>
      <c r="B5508" s="6">
        <v>40</v>
      </c>
      <c r="C5508" s="6" t="s">
        <v>4770</v>
      </c>
      <c r="D5508" s="6">
        <v>425</v>
      </c>
      <c r="E5508" s="6" t="s">
        <v>4947</v>
      </c>
      <c r="F5508" s="6">
        <v>17428</v>
      </c>
      <c r="G5508" s="6" t="s">
        <v>4961</v>
      </c>
      <c r="H5508" s="6">
        <v>2</v>
      </c>
      <c r="I5508" s="6" t="s">
        <v>297</v>
      </c>
      <c r="J5508" s="6">
        <v>3</v>
      </c>
      <c r="K5508" s="6" t="s">
        <v>4334</v>
      </c>
      <c r="L5508" s="8">
        <v>6</v>
      </c>
      <c r="M5508" s="6" t="s">
        <v>297</v>
      </c>
      <c r="N5508" s="6" t="s">
        <v>4773</v>
      </c>
      <c r="R5508" s="6" t="str">
        <f t="shared" si="86"/>
        <v>40425Xã Diễn Vạn23</v>
      </c>
    </row>
    <row r="5509" spans="1:18">
      <c r="A5509" s="6">
        <v>5508</v>
      </c>
      <c r="B5509" s="6">
        <v>40</v>
      </c>
      <c r="C5509" s="6" t="s">
        <v>4770</v>
      </c>
      <c r="D5509" s="6">
        <v>425</v>
      </c>
      <c r="E5509" s="6" t="s">
        <v>4947</v>
      </c>
      <c r="F5509" s="6">
        <v>17431</v>
      </c>
      <c r="G5509" s="6" t="s">
        <v>4962</v>
      </c>
      <c r="H5509" s="6">
        <v>2</v>
      </c>
      <c r="I5509" s="6" t="s">
        <v>297</v>
      </c>
      <c r="J5509" s="6">
        <v>3</v>
      </c>
      <c r="K5509" s="6" t="s">
        <v>4334</v>
      </c>
      <c r="L5509" s="8">
        <v>6</v>
      </c>
      <c r="M5509" s="6" t="s">
        <v>297</v>
      </c>
      <c r="N5509" s="6" t="s">
        <v>4773</v>
      </c>
      <c r="R5509" s="6" t="str">
        <f t="shared" si="86"/>
        <v>40425Xã Diễn Kim23</v>
      </c>
    </row>
    <row r="5510" spans="1:18">
      <c r="A5510" s="6">
        <v>5509</v>
      </c>
      <c r="B5510" s="6">
        <v>40</v>
      </c>
      <c r="C5510" s="6" t="s">
        <v>4770</v>
      </c>
      <c r="D5510" s="6">
        <v>425</v>
      </c>
      <c r="E5510" s="6" t="s">
        <v>4947</v>
      </c>
      <c r="F5510" s="6">
        <v>17434</v>
      </c>
      <c r="G5510" s="6" t="s">
        <v>4963</v>
      </c>
      <c r="H5510" s="6">
        <v>2</v>
      </c>
      <c r="I5510" s="6" t="s">
        <v>297</v>
      </c>
      <c r="J5510" s="6">
        <v>3</v>
      </c>
      <c r="K5510" s="6" t="s">
        <v>4334</v>
      </c>
      <c r="L5510" s="8">
        <v>6</v>
      </c>
      <c r="M5510" s="6" t="s">
        <v>297</v>
      </c>
      <c r="N5510" s="6" t="s">
        <v>4773</v>
      </c>
      <c r="R5510" s="6" t="str">
        <f t="shared" si="86"/>
        <v>40425Xã Diễn Kỷ23</v>
      </c>
    </row>
    <row r="5511" spans="1:18">
      <c r="A5511" s="6">
        <v>5510</v>
      </c>
      <c r="B5511" s="6">
        <v>40</v>
      </c>
      <c r="C5511" s="6" t="s">
        <v>4770</v>
      </c>
      <c r="D5511" s="6">
        <v>425</v>
      </c>
      <c r="E5511" s="6" t="s">
        <v>4947</v>
      </c>
      <c r="F5511" s="6">
        <v>17437</v>
      </c>
      <c r="G5511" s="6" t="s">
        <v>4964</v>
      </c>
      <c r="H5511" s="6">
        <v>2</v>
      </c>
      <c r="I5511" s="6" t="s">
        <v>297</v>
      </c>
      <c r="J5511" s="6">
        <v>3</v>
      </c>
      <c r="K5511" s="6" t="s">
        <v>4334</v>
      </c>
      <c r="L5511" s="8">
        <v>6</v>
      </c>
      <c r="M5511" s="6" t="s">
        <v>297</v>
      </c>
      <c r="N5511" s="6" t="s">
        <v>4773</v>
      </c>
      <c r="R5511" s="6" t="str">
        <f t="shared" si="86"/>
        <v>40425Xã Diễn Xuân23</v>
      </c>
    </row>
    <row r="5512" spans="1:18">
      <c r="A5512" s="6">
        <v>5511</v>
      </c>
      <c r="B5512" s="6">
        <v>40</v>
      </c>
      <c r="C5512" s="6" t="s">
        <v>4770</v>
      </c>
      <c r="D5512" s="6">
        <v>425</v>
      </c>
      <c r="E5512" s="6" t="s">
        <v>4947</v>
      </c>
      <c r="F5512" s="6">
        <v>17440</v>
      </c>
      <c r="G5512" s="6" t="s">
        <v>4965</v>
      </c>
      <c r="H5512" s="6">
        <v>2</v>
      </c>
      <c r="I5512" s="6" t="s">
        <v>297</v>
      </c>
      <c r="J5512" s="6">
        <v>3</v>
      </c>
      <c r="K5512" s="6" t="s">
        <v>4334</v>
      </c>
      <c r="L5512" s="8">
        <v>6</v>
      </c>
      <c r="M5512" s="6" t="s">
        <v>297</v>
      </c>
      <c r="N5512" s="6" t="s">
        <v>4773</v>
      </c>
      <c r="R5512" s="6" t="str">
        <f t="shared" si="86"/>
        <v>40425Xã Diễn Thái23</v>
      </c>
    </row>
    <row r="5513" spans="1:18">
      <c r="A5513" s="6">
        <v>5512</v>
      </c>
      <c r="B5513" s="6">
        <v>40</v>
      </c>
      <c r="C5513" s="6" t="s">
        <v>4770</v>
      </c>
      <c r="D5513" s="6">
        <v>425</v>
      </c>
      <c r="E5513" s="6" t="s">
        <v>4947</v>
      </c>
      <c r="F5513" s="6">
        <v>17443</v>
      </c>
      <c r="G5513" s="6" t="s">
        <v>4966</v>
      </c>
      <c r="H5513" s="6">
        <v>2</v>
      </c>
      <c r="I5513" s="6" t="s">
        <v>297</v>
      </c>
      <c r="J5513" s="6">
        <v>3</v>
      </c>
      <c r="K5513" s="6" t="s">
        <v>4334</v>
      </c>
      <c r="L5513" s="8">
        <v>6</v>
      </c>
      <c r="M5513" s="6" t="s">
        <v>297</v>
      </c>
      <c r="N5513" s="6" t="s">
        <v>4773</v>
      </c>
      <c r="R5513" s="6" t="str">
        <f t="shared" si="86"/>
        <v>40425Xã Diễn Đồng23</v>
      </c>
    </row>
    <row r="5514" spans="1:18">
      <c r="A5514" s="6">
        <v>5513</v>
      </c>
      <c r="B5514" s="6">
        <v>40</v>
      </c>
      <c r="C5514" s="6" t="s">
        <v>4770</v>
      </c>
      <c r="D5514" s="6">
        <v>425</v>
      </c>
      <c r="E5514" s="6" t="s">
        <v>4947</v>
      </c>
      <c r="F5514" s="6">
        <v>17446</v>
      </c>
      <c r="G5514" s="6" t="s">
        <v>4967</v>
      </c>
      <c r="H5514" s="6">
        <v>2</v>
      </c>
      <c r="I5514" s="6" t="s">
        <v>297</v>
      </c>
      <c r="J5514" s="6">
        <v>3</v>
      </c>
      <c r="K5514" s="6" t="s">
        <v>4334</v>
      </c>
      <c r="L5514" s="8">
        <v>6</v>
      </c>
      <c r="M5514" s="6" t="s">
        <v>297</v>
      </c>
      <c r="N5514" s="6" t="s">
        <v>4773</v>
      </c>
      <c r="R5514" s="6" t="str">
        <f t="shared" si="86"/>
        <v>40425Xã Diễn Bích23</v>
      </c>
    </row>
    <row r="5515" spans="1:18">
      <c r="A5515" s="6">
        <v>5514</v>
      </c>
      <c r="B5515" s="6">
        <v>40</v>
      </c>
      <c r="C5515" s="6" t="s">
        <v>4770</v>
      </c>
      <c r="D5515" s="6">
        <v>425</v>
      </c>
      <c r="E5515" s="6" t="s">
        <v>4947</v>
      </c>
      <c r="F5515" s="6">
        <v>17449</v>
      </c>
      <c r="G5515" s="6" t="s">
        <v>4968</v>
      </c>
      <c r="H5515" s="6">
        <v>2</v>
      </c>
      <c r="I5515" s="6" t="s">
        <v>297</v>
      </c>
      <c r="J5515" s="6">
        <v>3</v>
      </c>
      <c r="K5515" s="6" t="s">
        <v>4334</v>
      </c>
      <c r="L5515" s="8">
        <v>6</v>
      </c>
      <c r="M5515" s="6" t="s">
        <v>297</v>
      </c>
      <c r="N5515" s="6" t="s">
        <v>4773</v>
      </c>
      <c r="R5515" s="6" t="str">
        <f t="shared" si="86"/>
        <v>40425Xã Diễn Hạnh23</v>
      </c>
    </row>
    <row r="5516" spans="1:18">
      <c r="A5516" s="6">
        <v>5515</v>
      </c>
      <c r="B5516" s="6">
        <v>40</v>
      </c>
      <c r="C5516" s="6" t="s">
        <v>4770</v>
      </c>
      <c r="D5516" s="6">
        <v>425</v>
      </c>
      <c r="E5516" s="6" t="s">
        <v>4947</v>
      </c>
      <c r="F5516" s="6">
        <v>17452</v>
      </c>
      <c r="G5516" s="6" t="s">
        <v>4969</v>
      </c>
      <c r="H5516" s="6">
        <v>2</v>
      </c>
      <c r="I5516" s="6" t="s">
        <v>297</v>
      </c>
      <c r="J5516" s="6">
        <v>3</v>
      </c>
      <c r="K5516" s="6" t="s">
        <v>4334</v>
      </c>
      <c r="L5516" s="8">
        <v>6</v>
      </c>
      <c r="M5516" s="6" t="s">
        <v>297</v>
      </c>
      <c r="N5516" s="6" t="s">
        <v>4773</v>
      </c>
      <c r="R5516" s="6" t="str">
        <f t="shared" si="86"/>
        <v>40425Xã Diễn Ngọc23</v>
      </c>
    </row>
    <row r="5517" spans="1:18">
      <c r="A5517" s="6">
        <v>5516</v>
      </c>
      <c r="B5517" s="6">
        <v>40</v>
      </c>
      <c r="C5517" s="6" t="s">
        <v>4770</v>
      </c>
      <c r="D5517" s="6">
        <v>425</v>
      </c>
      <c r="E5517" s="6" t="s">
        <v>4947</v>
      </c>
      <c r="F5517" s="6">
        <v>17455</v>
      </c>
      <c r="G5517" s="6" t="s">
        <v>4970</v>
      </c>
      <c r="H5517" s="6">
        <v>2</v>
      </c>
      <c r="I5517" s="6" t="s">
        <v>297</v>
      </c>
      <c r="J5517" s="6">
        <v>3</v>
      </c>
      <c r="K5517" s="6" t="s">
        <v>4334</v>
      </c>
      <c r="L5517" s="8">
        <v>6</v>
      </c>
      <c r="M5517" s="6" t="s">
        <v>297</v>
      </c>
      <c r="N5517" s="6" t="s">
        <v>4773</v>
      </c>
      <c r="R5517" s="6" t="str">
        <f t="shared" si="86"/>
        <v>40425Xã Diễn Quảng23</v>
      </c>
    </row>
    <row r="5518" spans="1:18">
      <c r="A5518" s="6">
        <v>5517</v>
      </c>
      <c r="B5518" s="6">
        <v>40</v>
      </c>
      <c r="C5518" s="6" t="s">
        <v>4770</v>
      </c>
      <c r="D5518" s="6">
        <v>425</v>
      </c>
      <c r="E5518" s="6" t="s">
        <v>4947</v>
      </c>
      <c r="F5518" s="6">
        <v>17458</v>
      </c>
      <c r="G5518" s="6" t="s">
        <v>4971</v>
      </c>
      <c r="H5518" s="6">
        <v>2</v>
      </c>
      <c r="I5518" s="6" t="s">
        <v>297</v>
      </c>
      <c r="J5518" s="6">
        <v>3</v>
      </c>
      <c r="K5518" s="6" t="s">
        <v>4334</v>
      </c>
      <c r="L5518" s="8">
        <v>6</v>
      </c>
      <c r="M5518" s="6" t="s">
        <v>297</v>
      </c>
      <c r="N5518" s="6" t="s">
        <v>4773</v>
      </c>
      <c r="R5518" s="6" t="str">
        <f t="shared" si="86"/>
        <v>40425Xã Diễn Nguyên23</v>
      </c>
    </row>
    <row r="5519" spans="1:18">
      <c r="A5519" s="6">
        <v>5518</v>
      </c>
      <c r="B5519" s="6">
        <v>40</v>
      </c>
      <c r="C5519" s="6" t="s">
        <v>4770</v>
      </c>
      <c r="D5519" s="6">
        <v>425</v>
      </c>
      <c r="E5519" s="6" t="s">
        <v>4947</v>
      </c>
      <c r="F5519" s="6">
        <v>17461</v>
      </c>
      <c r="G5519" s="6" t="s">
        <v>4972</v>
      </c>
      <c r="H5519" s="6">
        <v>2</v>
      </c>
      <c r="I5519" s="6" t="s">
        <v>297</v>
      </c>
      <c r="J5519" s="6">
        <v>3</v>
      </c>
      <c r="K5519" s="6" t="s">
        <v>4334</v>
      </c>
      <c r="L5519" s="8">
        <v>6</v>
      </c>
      <c r="M5519" s="6" t="s">
        <v>297</v>
      </c>
      <c r="N5519" s="6" t="s">
        <v>4773</v>
      </c>
      <c r="R5519" s="6" t="str">
        <f t="shared" si="86"/>
        <v>40425Xã Diễn Hoa23</v>
      </c>
    </row>
    <row r="5520" spans="1:18">
      <c r="A5520" s="6">
        <v>5519</v>
      </c>
      <c r="B5520" s="6">
        <v>40</v>
      </c>
      <c r="C5520" s="6" t="s">
        <v>4770</v>
      </c>
      <c r="D5520" s="6">
        <v>425</v>
      </c>
      <c r="E5520" s="6" t="s">
        <v>4947</v>
      </c>
      <c r="F5520" s="6">
        <v>17464</v>
      </c>
      <c r="G5520" s="6" t="s">
        <v>4973</v>
      </c>
      <c r="H5520" s="6">
        <v>2</v>
      </c>
      <c r="I5520" s="6" t="s">
        <v>297</v>
      </c>
      <c r="J5520" s="6">
        <v>3</v>
      </c>
      <c r="K5520" s="6" t="s">
        <v>4334</v>
      </c>
      <c r="L5520" s="8">
        <v>6</v>
      </c>
      <c r="M5520" s="6" t="s">
        <v>297</v>
      </c>
      <c r="N5520" s="6" t="s">
        <v>4773</v>
      </c>
      <c r="R5520" s="6" t="str">
        <f t="shared" si="86"/>
        <v>40425Xã Diễn Thành23</v>
      </c>
    </row>
    <row r="5521" spans="1:18">
      <c r="A5521" s="6">
        <v>5520</v>
      </c>
      <c r="B5521" s="6">
        <v>40</v>
      </c>
      <c r="C5521" s="6" t="s">
        <v>4770</v>
      </c>
      <c r="D5521" s="6">
        <v>425</v>
      </c>
      <c r="E5521" s="6" t="s">
        <v>4947</v>
      </c>
      <c r="F5521" s="6">
        <v>17467</v>
      </c>
      <c r="G5521" s="6" t="s">
        <v>4974</v>
      </c>
      <c r="H5521" s="6">
        <v>2</v>
      </c>
      <c r="I5521" s="6" t="s">
        <v>297</v>
      </c>
      <c r="J5521" s="6">
        <v>3</v>
      </c>
      <c r="K5521" s="6" t="s">
        <v>4334</v>
      </c>
      <c r="L5521" s="8">
        <v>6</v>
      </c>
      <c r="M5521" s="6" t="s">
        <v>297</v>
      </c>
      <c r="N5521" s="6" t="s">
        <v>4773</v>
      </c>
      <c r="R5521" s="6" t="str">
        <f t="shared" si="86"/>
        <v>40425Xã Diễn Phúc23</v>
      </c>
    </row>
    <row r="5522" spans="1:18">
      <c r="A5522" s="6">
        <v>5521</v>
      </c>
      <c r="B5522" s="6">
        <v>40</v>
      </c>
      <c r="C5522" s="6" t="s">
        <v>4770</v>
      </c>
      <c r="D5522" s="6">
        <v>425</v>
      </c>
      <c r="E5522" s="6" t="s">
        <v>4947</v>
      </c>
      <c r="F5522" s="6">
        <v>17476</v>
      </c>
      <c r="G5522" s="6" t="s">
        <v>4975</v>
      </c>
      <c r="H5522" s="6">
        <v>2</v>
      </c>
      <c r="I5522" s="6" t="s">
        <v>297</v>
      </c>
      <c r="J5522" s="6">
        <v>3</v>
      </c>
      <c r="K5522" s="6" t="s">
        <v>4334</v>
      </c>
      <c r="L5522" s="8">
        <v>6</v>
      </c>
      <c r="M5522" s="6" t="s">
        <v>297</v>
      </c>
      <c r="N5522" s="6" t="s">
        <v>4773</v>
      </c>
      <c r="R5522" s="6" t="str">
        <f t="shared" si="86"/>
        <v>40425Xã Diễn Cát23</v>
      </c>
    </row>
    <row r="5523" spans="1:18">
      <c r="A5523" s="6">
        <v>5522</v>
      </c>
      <c r="B5523" s="6">
        <v>40</v>
      </c>
      <c r="C5523" s="6" t="s">
        <v>4770</v>
      </c>
      <c r="D5523" s="6">
        <v>425</v>
      </c>
      <c r="E5523" s="6" t="s">
        <v>4947</v>
      </c>
      <c r="F5523" s="6">
        <v>17479</v>
      </c>
      <c r="G5523" s="6" t="s">
        <v>4976</v>
      </c>
      <c r="H5523" s="6">
        <v>2</v>
      </c>
      <c r="I5523" s="6" t="s">
        <v>297</v>
      </c>
      <c r="J5523" s="6">
        <v>3</v>
      </c>
      <c r="K5523" s="6" t="s">
        <v>4334</v>
      </c>
      <c r="L5523" s="8">
        <v>6</v>
      </c>
      <c r="M5523" s="6" t="s">
        <v>297</v>
      </c>
      <c r="N5523" s="6" t="s">
        <v>4773</v>
      </c>
      <c r="R5523" s="6" t="str">
        <f t="shared" si="86"/>
        <v>40425Xã Diễn Thịnh23</v>
      </c>
    </row>
    <row r="5524" spans="1:18">
      <c r="A5524" s="6">
        <v>5523</v>
      </c>
      <c r="B5524" s="6">
        <v>40</v>
      </c>
      <c r="C5524" s="6" t="s">
        <v>4770</v>
      </c>
      <c r="D5524" s="6">
        <v>425</v>
      </c>
      <c r="E5524" s="6" t="s">
        <v>4947</v>
      </c>
      <c r="F5524" s="6">
        <v>17482</v>
      </c>
      <c r="G5524" s="6" t="s">
        <v>4977</v>
      </c>
      <c r="H5524" s="6">
        <v>2</v>
      </c>
      <c r="I5524" s="6" t="s">
        <v>297</v>
      </c>
      <c r="J5524" s="6">
        <v>3</v>
      </c>
      <c r="K5524" s="6" t="s">
        <v>4334</v>
      </c>
      <c r="L5524" s="8">
        <v>6</v>
      </c>
      <c r="M5524" s="6" t="s">
        <v>297</v>
      </c>
      <c r="N5524" s="6" t="s">
        <v>4773</v>
      </c>
      <c r="R5524" s="6" t="str">
        <f t="shared" si="86"/>
        <v>40425Xã Diễn Tân23</v>
      </c>
    </row>
    <row r="5525" spans="1:18">
      <c r="A5525" s="6">
        <v>5524</v>
      </c>
      <c r="B5525" s="6">
        <v>40</v>
      </c>
      <c r="C5525" s="6" t="s">
        <v>4770</v>
      </c>
      <c r="D5525" s="6">
        <v>425</v>
      </c>
      <c r="E5525" s="6" t="s">
        <v>4947</v>
      </c>
      <c r="F5525" s="6">
        <v>17485</v>
      </c>
      <c r="G5525" s="6" t="s">
        <v>527</v>
      </c>
      <c r="H5525" s="6">
        <v>2</v>
      </c>
      <c r="I5525" s="6" t="s">
        <v>297</v>
      </c>
      <c r="J5525" s="6">
        <v>3</v>
      </c>
      <c r="K5525" s="6" t="s">
        <v>4334</v>
      </c>
      <c r="L5525" s="8">
        <v>6</v>
      </c>
      <c r="M5525" s="6" t="s">
        <v>297</v>
      </c>
      <c r="N5525" s="6" t="s">
        <v>4773</v>
      </c>
      <c r="R5525" s="6" t="str">
        <f t="shared" si="86"/>
        <v>40425Xã Minh Châu23</v>
      </c>
    </row>
    <row r="5526" spans="1:18">
      <c r="A5526" s="6">
        <v>5525</v>
      </c>
      <c r="B5526" s="6">
        <v>40</v>
      </c>
      <c r="C5526" s="6" t="s">
        <v>4770</v>
      </c>
      <c r="D5526" s="6">
        <v>425</v>
      </c>
      <c r="E5526" s="6" t="s">
        <v>4947</v>
      </c>
      <c r="F5526" s="6">
        <v>17488</v>
      </c>
      <c r="G5526" s="6" t="s">
        <v>4978</v>
      </c>
      <c r="H5526" s="6">
        <v>2</v>
      </c>
      <c r="I5526" s="6" t="s">
        <v>297</v>
      </c>
      <c r="J5526" s="6">
        <v>3</v>
      </c>
      <c r="K5526" s="6" t="s">
        <v>4334</v>
      </c>
      <c r="L5526" s="8">
        <v>6</v>
      </c>
      <c r="M5526" s="6" t="s">
        <v>297</v>
      </c>
      <c r="N5526" s="6" t="s">
        <v>4773</v>
      </c>
      <c r="R5526" s="6" t="str">
        <f t="shared" si="86"/>
        <v>40425Xã Diễn Thọ23</v>
      </c>
    </row>
    <row r="5527" spans="1:18">
      <c r="A5527" s="6">
        <v>5526</v>
      </c>
      <c r="B5527" s="6">
        <v>40</v>
      </c>
      <c r="C5527" s="6" t="s">
        <v>4770</v>
      </c>
      <c r="D5527" s="6">
        <v>425</v>
      </c>
      <c r="E5527" s="6" t="s">
        <v>4947</v>
      </c>
      <c r="F5527" s="6">
        <v>17491</v>
      </c>
      <c r="G5527" s="6" t="s">
        <v>4979</v>
      </c>
      <c r="H5527" s="6">
        <v>2</v>
      </c>
      <c r="I5527" s="6" t="s">
        <v>297</v>
      </c>
      <c r="J5527" s="6">
        <v>3</v>
      </c>
      <c r="K5527" s="6" t="s">
        <v>4334</v>
      </c>
      <c r="L5527" s="8">
        <v>6</v>
      </c>
      <c r="M5527" s="6" t="s">
        <v>297</v>
      </c>
      <c r="N5527" s="6" t="s">
        <v>4773</v>
      </c>
      <c r="R5527" s="6" t="str">
        <f t="shared" si="86"/>
        <v>40425Xã Diễn Lợi23</v>
      </c>
    </row>
    <row r="5528" spans="1:18">
      <c r="A5528" s="6">
        <v>5527</v>
      </c>
      <c r="B5528" s="6">
        <v>40</v>
      </c>
      <c r="C5528" s="6" t="s">
        <v>4770</v>
      </c>
      <c r="D5528" s="6">
        <v>425</v>
      </c>
      <c r="E5528" s="6" t="s">
        <v>4947</v>
      </c>
      <c r="F5528" s="6">
        <v>17494</v>
      </c>
      <c r="G5528" s="6" t="s">
        <v>4980</v>
      </c>
      <c r="H5528" s="6">
        <v>2</v>
      </c>
      <c r="I5528" s="6" t="s">
        <v>297</v>
      </c>
      <c r="J5528" s="6">
        <v>3</v>
      </c>
      <c r="K5528" s="6" t="s">
        <v>4334</v>
      </c>
      <c r="L5528" s="8">
        <v>6</v>
      </c>
      <c r="M5528" s="6" t="s">
        <v>297</v>
      </c>
      <c r="N5528" s="6" t="s">
        <v>4773</v>
      </c>
      <c r="R5528" s="6" t="str">
        <f t="shared" si="86"/>
        <v>40425Xã Diễn Lộc23</v>
      </c>
    </row>
    <row r="5529" spans="1:18">
      <c r="A5529" s="6">
        <v>5528</v>
      </c>
      <c r="B5529" s="6">
        <v>40</v>
      </c>
      <c r="C5529" s="6" t="s">
        <v>4770</v>
      </c>
      <c r="D5529" s="6">
        <v>425</v>
      </c>
      <c r="E5529" s="6" t="s">
        <v>4947</v>
      </c>
      <c r="F5529" s="6">
        <v>17497</v>
      </c>
      <c r="G5529" s="6" t="s">
        <v>4981</v>
      </c>
      <c r="H5529" s="6">
        <v>2</v>
      </c>
      <c r="I5529" s="6" t="s">
        <v>297</v>
      </c>
      <c r="J5529" s="6">
        <v>3</v>
      </c>
      <c r="K5529" s="6" t="s">
        <v>4334</v>
      </c>
      <c r="L5529" s="8">
        <v>6</v>
      </c>
      <c r="M5529" s="6" t="s">
        <v>297</v>
      </c>
      <c r="N5529" s="6" t="s">
        <v>4773</v>
      </c>
      <c r="R5529" s="6" t="str">
        <f t="shared" si="86"/>
        <v>40425Xã Diễn Trung23</v>
      </c>
    </row>
    <row r="5530" spans="1:18">
      <c r="A5530" s="6">
        <v>5529</v>
      </c>
      <c r="B5530" s="6">
        <v>40</v>
      </c>
      <c r="C5530" s="6" t="s">
        <v>4770</v>
      </c>
      <c r="D5530" s="6">
        <v>425</v>
      </c>
      <c r="E5530" s="6" t="s">
        <v>4947</v>
      </c>
      <c r="F5530" s="6">
        <v>17500</v>
      </c>
      <c r="G5530" s="6" t="s">
        <v>4982</v>
      </c>
      <c r="H5530" s="6">
        <v>2</v>
      </c>
      <c r="I5530" s="6" t="s">
        <v>297</v>
      </c>
      <c r="J5530" s="6">
        <v>3</v>
      </c>
      <c r="K5530" s="6" t="s">
        <v>4334</v>
      </c>
      <c r="L5530" s="8">
        <v>6</v>
      </c>
      <c r="M5530" s="6" t="s">
        <v>297</v>
      </c>
      <c r="N5530" s="6" t="s">
        <v>4773</v>
      </c>
      <c r="R5530" s="6" t="str">
        <f t="shared" si="86"/>
        <v>40425Xã Diễn An23</v>
      </c>
    </row>
    <row r="5531" spans="1:18">
      <c r="A5531" s="6">
        <v>5530</v>
      </c>
      <c r="B5531" s="6">
        <v>40</v>
      </c>
      <c r="C5531" s="6" t="s">
        <v>4770</v>
      </c>
      <c r="D5531" s="6">
        <v>425</v>
      </c>
      <c r="E5531" s="6" t="s">
        <v>4947</v>
      </c>
      <c r="F5531" s="6">
        <v>17503</v>
      </c>
      <c r="G5531" s="6" t="s">
        <v>4983</v>
      </c>
      <c r="H5531" s="6">
        <v>2</v>
      </c>
      <c r="I5531" s="6" t="s">
        <v>297</v>
      </c>
      <c r="J5531" s="6">
        <v>3</v>
      </c>
      <c r="K5531" s="6" t="s">
        <v>4334</v>
      </c>
      <c r="L5531" s="8">
        <v>6</v>
      </c>
      <c r="M5531" s="6" t="s">
        <v>297</v>
      </c>
      <c r="N5531" s="6" t="s">
        <v>4773</v>
      </c>
      <c r="R5531" s="6" t="str">
        <f t="shared" si="86"/>
        <v>40425Xã Diễn Phú23</v>
      </c>
    </row>
    <row r="5532" spans="1:18">
      <c r="A5532" s="6">
        <v>5531</v>
      </c>
      <c r="B5532" s="6">
        <v>40</v>
      </c>
      <c r="C5532" s="6" t="s">
        <v>4770</v>
      </c>
      <c r="D5532" s="6">
        <v>426</v>
      </c>
      <c r="E5532" s="6" t="s">
        <v>4984</v>
      </c>
      <c r="F5532" s="6">
        <v>17506</v>
      </c>
      <c r="G5532" s="6" t="s">
        <v>4985</v>
      </c>
      <c r="H5532" s="6">
        <v>1</v>
      </c>
      <c r="I5532" s="6" t="s">
        <v>251</v>
      </c>
      <c r="J5532" s="6">
        <v>3</v>
      </c>
      <c r="K5532" s="6" t="s">
        <v>4334</v>
      </c>
      <c r="L5532" s="8">
        <v>5</v>
      </c>
      <c r="M5532" s="6" t="s">
        <v>251</v>
      </c>
      <c r="N5532" s="6" t="s">
        <v>4773</v>
      </c>
      <c r="R5532" s="6" t="str">
        <f t="shared" si="86"/>
        <v>40426Thị trấn Yên Thành13</v>
      </c>
    </row>
    <row r="5533" spans="1:18">
      <c r="A5533" s="6">
        <v>5532</v>
      </c>
      <c r="B5533" s="6">
        <v>40</v>
      </c>
      <c r="C5533" s="6" t="s">
        <v>4770</v>
      </c>
      <c r="D5533" s="6">
        <v>426</v>
      </c>
      <c r="E5533" s="6" t="s">
        <v>4984</v>
      </c>
      <c r="F5533" s="6">
        <v>17509</v>
      </c>
      <c r="G5533" s="6" t="s">
        <v>4986</v>
      </c>
      <c r="H5533" s="6">
        <v>2</v>
      </c>
      <c r="I5533" s="6" t="s">
        <v>297</v>
      </c>
      <c r="J5533" s="6">
        <v>3</v>
      </c>
      <c r="K5533" s="6" t="s">
        <v>4334</v>
      </c>
      <c r="L5533" s="8">
        <v>6</v>
      </c>
      <c r="M5533" s="6" t="s">
        <v>297</v>
      </c>
      <c r="N5533" s="6" t="s">
        <v>4773</v>
      </c>
      <c r="R5533" s="6" t="str">
        <f t="shared" si="86"/>
        <v>40426Xã Mã Thành23</v>
      </c>
    </row>
    <row r="5534" spans="1:18">
      <c r="A5534" s="6">
        <v>5533</v>
      </c>
      <c r="B5534" s="6">
        <v>40</v>
      </c>
      <c r="C5534" s="6" t="s">
        <v>4770</v>
      </c>
      <c r="D5534" s="6">
        <v>426</v>
      </c>
      <c r="E5534" s="6" t="s">
        <v>4984</v>
      </c>
      <c r="F5534" s="6">
        <v>17510</v>
      </c>
      <c r="G5534" s="6" t="s">
        <v>4987</v>
      </c>
      <c r="H5534" s="6">
        <v>2</v>
      </c>
      <c r="I5534" s="6" t="s">
        <v>297</v>
      </c>
      <c r="J5534" s="6">
        <v>3</v>
      </c>
      <c r="K5534" s="6" t="s">
        <v>4334</v>
      </c>
      <c r="L5534" s="8">
        <v>6</v>
      </c>
      <c r="M5534" s="6" t="s">
        <v>297</v>
      </c>
      <c r="N5534" s="6" t="s">
        <v>4773</v>
      </c>
      <c r="R5534" s="6" t="str">
        <f t="shared" si="86"/>
        <v>40426Xã Tiến Thành23</v>
      </c>
    </row>
    <row r="5535" spans="1:18">
      <c r="A5535" s="6">
        <v>5534</v>
      </c>
      <c r="B5535" s="6">
        <v>40</v>
      </c>
      <c r="C5535" s="6" t="s">
        <v>4770</v>
      </c>
      <c r="D5535" s="6">
        <v>426</v>
      </c>
      <c r="E5535" s="6" t="s">
        <v>4984</v>
      </c>
      <c r="F5535" s="6">
        <v>17512</v>
      </c>
      <c r="G5535" s="6" t="s">
        <v>4988</v>
      </c>
      <c r="H5535" s="6">
        <v>2</v>
      </c>
      <c r="I5535" s="6" t="s">
        <v>297</v>
      </c>
      <c r="J5535" s="6">
        <v>3</v>
      </c>
      <c r="K5535" s="6" t="s">
        <v>4334</v>
      </c>
      <c r="L5535" s="8">
        <v>6</v>
      </c>
      <c r="M5535" s="6" t="s">
        <v>297</v>
      </c>
      <c r="N5535" s="6" t="s">
        <v>4773</v>
      </c>
      <c r="R5535" s="6" t="str">
        <f t="shared" si="86"/>
        <v>40426Xã Lăng Thành23</v>
      </c>
    </row>
    <row r="5536" spans="1:18">
      <c r="A5536" s="6">
        <v>5535</v>
      </c>
      <c r="B5536" s="6">
        <v>40</v>
      </c>
      <c r="C5536" s="6" t="s">
        <v>4770</v>
      </c>
      <c r="D5536" s="6">
        <v>426</v>
      </c>
      <c r="E5536" s="6" t="s">
        <v>4984</v>
      </c>
      <c r="F5536" s="6">
        <v>17515</v>
      </c>
      <c r="G5536" s="6" t="s">
        <v>969</v>
      </c>
      <c r="H5536" s="6">
        <v>2</v>
      </c>
      <c r="I5536" s="6" t="s">
        <v>297</v>
      </c>
      <c r="J5536" s="6">
        <v>3</v>
      </c>
      <c r="K5536" s="6" t="s">
        <v>4334</v>
      </c>
      <c r="L5536" s="8">
        <v>6</v>
      </c>
      <c r="M5536" s="6" t="s">
        <v>297</v>
      </c>
      <c r="N5536" s="6" t="s">
        <v>4773</v>
      </c>
      <c r="R5536" s="6" t="str">
        <f t="shared" si="86"/>
        <v>40426Xã Tân Thành23</v>
      </c>
    </row>
    <row r="5537" spans="1:18">
      <c r="A5537" s="6">
        <v>5536</v>
      </c>
      <c r="B5537" s="6">
        <v>40</v>
      </c>
      <c r="C5537" s="6" t="s">
        <v>4770</v>
      </c>
      <c r="D5537" s="6">
        <v>426</v>
      </c>
      <c r="E5537" s="6" t="s">
        <v>4984</v>
      </c>
      <c r="F5537" s="6">
        <v>17518</v>
      </c>
      <c r="G5537" s="6" t="s">
        <v>4989</v>
      </c>
      <c r="H5537" s="6">
        <v>2</v>
      </c>
      <c r="I5537" s="6" t="s">
        <v>297</v>
      </c>
      <c r="J5537" s="6">
        <v>3</v>
      </c>
      <c r="K5537" s="6" t="s">
        <v>4334</v>
      </c>
      <c r="L5537" s="8">
        <v>6</v>
      </c>
      <c r="M5537" s="6" t="s">
        <v>297</v>
      </c>
      <c r="N5537" s="6" t="s">
        <v>4773</v>
      </c>
      <c r="R5537" s="6" t="str">
        <f t="shared" si="86"/>
        <v>40426Xã Đức Thành23</v>
      </c>
    </row>
    <row r="5538" spans="1:18">
      <c r="A5538" s="6">
        <v>5537</v>
      </c>
      <c r="B5538" s="6">
        <v>40</v>
      </c>
      <c r="C5538" s="6" t="s">
        <v>4770</v>
      </c>
      <c r="D5538" s="6">
        <v>426</v>
      </c>
      <c r="E5538" s="6" t="s">
        <v>4984</v>
      </c>
      <c r="F5538" s="6">
        <v>17521</v>
      </c>
      <c r="G5538" s="6" t="s">
        <v>4990</v>
      </c>
      <c r="H5538" s="6">
        <v>2</v>
      </c>
      <c r="I5538" s="6" t="s">
        <v>297</v>
      </c>
      <c r="J5538" s="6">
        <v>3</v>
      </c>
      <c r="K5538" s="6" t="s">
        <v>4334</v>
      </c>
      <c r="L5538" s="8">
        <v>6</v>
      </c>
      <c r="M5538" s="6" t="s">
        <v>297</v>
      </c>
      <c r="N5538" s="6" t="s">
        <v>4773</v>
      </c>
      <c r="R5538" s="6" t="str">
        <f t="shared" si="86"/>
        <v>40426Xã Kim Thành23</v>
      </c>
    </row>
    <row r="5539" spans="1:18">
      <c r="A5539" s="6">
        <v>5538</v>
      </c>
      <c r="B5539" s="6">
        <v>40</v>
      </c>
      <c r="C5539" s="6" t="s">
        <v>4770</v>
      </c>
      <c r="D5539" s="6">
        <v>426</v>
      </c>
      <c r="E5539" s="6" t="s">
        <v>4984</v>
      </c>
      <c r="F5539" s="6">
        <v>17524</v>
      </c>
      <c r="G5539" s="6" t="s">
        <v>4991</v>
      </c>
      <c r="H5539" s="6">
        <v>2</v>
      </c>
      <c r="I5539" s="6" t="s">
        <v>297</v>
      </c>
      <c r="J5539" s="6">
        <v>3</v>
      </c>
      <c r="K5539" s="6" t="s">
        <v>4334</v>
      </c>
      <c r="L5539" s="8">
        <v>6</v>
      </c>
      <c r="M5539" s="6" t="s">
        <v>297</v>
      </c>
      <c r="N5539" s="6" t="s">
        <v>4773</v>
      </c>
      <c r="R5539" s="6" t="str">
        <f t="shared" si="86"/>
        <v>40426Xã Hậu Thành23</v>
      </c>
    </row>
    <row r="5540" spans="1:18">
      <c r="A5540" s="6">
        <v>5539</v>
      </c>
      <c r="B5540" s="6">
        <v>40</v>
      </c>
      <c r="C5540" s="6" t="s">
        <v>4770</v>
      </c>
      <c r="D5540" s="6">
        <v>426</v>
      </c>
      <c r="E5540" s="6" t="s">
        <v>4984</v>
      </c>
      <c r="F5540" s="6">
        <v>17525</v>
      </c>
      <c r="G5540" s="6" t="s">
        <v>4992</v>
      </c>
      <c r="H5540" s="6">
        <v>2</v>
      </c>
      <c r="I5540" s="6" t="s">
        <v>297</v>
      </c>
      <c r="J5540" s="6">
        <v>3</v>
      </c>
      <c r="K5540" s="6" t="s">
        <v>4334</v>
      </c>
      <c r="L5540" s="8">
        <v>6</v>
      </c>
      <c r="M5540" s="6" t="s">
        <v>297</v>
      </c>
      <c r="N5540" s="6" t="s">
        <v>4773</v>
      </c>
      <c r="R5540" s="6" t="str">
        <f t="shared" si="86"/>
        <v>40426Xã Hùng Thành23</v>
      </c>
    </row>
    <row r="5541" spans="1:18">
      <c r="A5541" s="6">
        <v>5540</v>
      </c>
      <c r="B5541" s="6">
        <v>40</v>
      </c>
      <c r="C5541" s="6" t="s">
        <v>4770</v>
      </c>
      <c r="D5541" s="6">
        <v>426</v>
      </c>
      <c r="E5541" s="6" t="s">
        <v>4984</v>
      </c>
      <c r="F5541" s="6">
        <v>17527</v>
      </c>
      <c r="G5541" s="6" t="s">
        <v>4993</v>
      </c>
      <c r="H5541" s="6">
        <v>2</v>
      </c>
      <c r="I5541" s="6" t="s">
        <v>297</v>
      </c>
      <c r="J5541" s="6">
        <v>3</v>
      </c>
      <c r="K5541" s="6" t="s">
        <v>4334</v>
      </c>
      <c r="L5541" s="8">
        <v>6</v>
      </c>
      <c r="M5541" s="6" t="s">
        <v>297</v>
      </c>
      <c r="N5541" s="6" t="s">
        <v>4773</v>
      </c>
      <c r="R5541" s="6" t="str">
        <f t="shared" si="86"/>
        <v>40426Xã Đô Thành23</v>
      </c>
    </row>
    <row r="5542" spans="1:18">
      <c r="A5542" s="6">
        <v>5541</v>
      </c>
      <c r="B5542" s="6">
        <v>40</v>
      </c>
      <c r="C5542" s="6" t="s">
        <v>4770</v>
      </c>
      <c r="D5542" s="6">
        <v>426</v>
      </c>
      <c r="E5542" s="6" t="s">
        <v>4984</v>
      </c>
      <c r="F5542" s="6">
        <v>17530</v>
      </c>
      <c r="G5542" s="6" t="s">
        <v>4994</v>
      </c>
      <c r="H5542" s="6">
        <v>2</v>
      </c>
      <c r="I5542" s="6" t="s">
        <v>297</v>
      </c>
      <c r="J5542" s="6">
        <v>3</v>
      </c>
      <c r="K5542" s="6" t="s">
        <v>4334</v>
      </c>
      <c r="L5542" s="8">
        <v>6</v>
      </c>
      <c r="M5542" s="6" t="s">
        <v>297</v>
      </c>
      <c r="N5542" s="6" t="s">
        <v>4773</v>
      </c>
      <c r="R5542" s="6" t="str">
        <f t="shared" si="86"/>
        <v>40426Xã Thọ Thành23</v>
      </c>
    </row>
    <row r="5543" spans="1:18">
      <c r="A5543" s="6">
        <v>5542</v>
      </c>
      <c r="B5543" s="6">
        <v>40</v>
      </c>
      <c r="C5543" s="6" t="s">
        <v>4770</v>
      </c>
      <c r="D5543" s="6">
        <v>426</v>
      </c>
      <c r="E5543" s="6" t="s">
        <v>4984</v>
      </c>
      <c r="F5543" s="6">
        <v>17533</v>
      </c>
      <c r="G5543" s="6" t="s">
        <v>1142</v>
      </c>
      <c r="H5543" s="6">
        <v>2</v>
      </c>
      <c r="I5543" s="6" t="s">
        <v>297</v>
      </c>
      <c r="J5543" s="6">
        <v>3</v>
      </c>
      <c r="K5543" s="6" t="s">
        <v>4334</v>
      </c>
      <c r="L5543" s="8">
        <v>6</v>
      </c>
      <c r="M5543" s="6" t="s">
        <v>297</v>
      </c>
      <c r="N5543" s="6" t="s">
        <v>4773</v>
      </c>
      <c r="R5543" s="6" t="str">
        <f t="shared" si="86"/>
        <v>40426Xã Quang Thành23</v>
      </c>
    </row>
    <row r="5544" spans="1:18">
      <c r="A5544" s="6">
        <v>5543</v>
      </c>
      <c r="B5544" s="6">
        <v>40</v>
      </c>
      <c r="C5544" s="6" t="s">
        <v>4770</v>
      </c>
      <c r="D5544" s="6">
        <v>426</v>
      </c>
      <c r="E5544" s="6" t="s">
        <v>4984</v>
      </c>
      <c r="F5544" s="6">
        <v>17536</v>
      </c>
      <c r="G5544" s="6" t="s">
        <v>4995</v>
      </c>
      <c r="H5544" s="6">
        <v>2</v>
      </c>
      <c r="I5544" s="6" t="s">
        <v>297</v>
      </c>
      <c r="J5544" s="6">
        <v>3</v>
      </c>
      <c r="K5544" s="6" t="s">
        <v>4334</v>
      </c>
      <c r="L5544" s="8">
        <v>6</v>
      </c>
      <c r="M5544" s="6" t="s">
        <v>297</v>
      </c>
      <c r="N5544" s="6" t="s">
        <v>4773</v>
      </c>
      <c r="R5544" s="6" t="str">
        <f t="shared" si="86"/>
        <v>40426Xã Tây Thành23</v>
      </c>
    </row>
    <row r="5545" spans="1:18">
      <c r="A5545" s="6">
        <v>5544</v>
      </c>
      <c r="B5545" s="6">
        <v>40</v>
      </c>
      <c r="C5545" s="6" t="s">
        <v>4770</v>
      </c>
      <c r="D5545" s="6">
        <v>426</v>
      </c>
      <c r="E5545" s="6" t="s">
        <v>4984</v>
      </c>
      <c r="F5545" s="6">
        <v>17539</v>
      </c>
      <c r="G5545" s="6" t="s">
        <v>3940</v>
      </c>
      <c r="H5545" s="6">
        <v>2</v>
      </c>
      <c r="I5545" s="6" t="s">
        <v>297</v>
      </c>
      <c r="J5545" s="6">
        <v>3</v>
      </c>
      <c r="K5545" s="6" t="s">
        <v>4334</v>
      </c>
      <c r="L5545" s="8">
        <v>6</v>
      </c>
      <c r="M5545" s="6" t="s">
        <v>297</v>
      </c>
      <c r="N5545" s="6" t="s">
        <v>4773</v>
      </c>
      <c r="R5545" s="6" t="str">
        <f t="shared" si="86"/>
        <v>40426Xã Phúc Thành23</v>
      </c>
    </row>
    <row r="5546" spans="1:18">
      <c r="A5546" s="6">
        <v>5545</v>
      </c>
      <c r="B5546" s="6">
        <v>40</v>
      </c>
      <c r="C5546" s="6" t="s">
        <v>4770</v>
      </c>
      <c r="D5546" s="6">
        <v>426</v>
      </c>
      <c r="E5546" s="6" t="s">
        <v>4984</v>
      </c>
      <c r="F5546" s="6">
        <v>17542</v>
      </c>
      <c r="G5546" s="6" t="s">
        <v>4996</v>
      </c>
      <c r="H5546" s="6">
        <v>2</v>
      </c>
      <c r="I5546" s="6" t="s">
        <v>297</v>
      </c>
      <c r="J5546" s="6">
        <v>3</v>
      </c>
      <c r="K5546" s="6" t="s">
        <v>4334</v>
      </c>
      <c r="L5546" s="8">
        <v>6</v>
      </c>
      <c r="M5546" s="6" t="s">
        <v>297</v>
      </c>
      <c r="N5546" s="6" t="s">
        <v>4773</v>
      </c>
      <c r="R5546" s="6" t="str">
        <f t="shared" si="86"/>
        <v>40426Xã Hồng Thành23</v>
      </c>
    </row>
    <row r="5547" spans="1:18">
      <c r="A5547" s="6">
        <v>5546</v>
      </c>
      <c r="B5547" s="6">
        <v>40</v>
      </c>
      <c r="C5547" s="6" t="s">
        <v>4770</v>
      </c>
      <c r="D5547" s="6">
        <v>426</v>
      </c>
      <c r="E5547" s="6" t="s">
        <v>4984</v>
      </c>
      <c r="F5547" s="6">
        <v>17545</v>
      </c>
      <c r="G5547" s="6" t="s">
        <v>4997</v>
      </c>
      <c r="H5547" s="6">
        <v>2</v>
      </c>
      <c r="I5547" s="6" t="s">
        <v>297</v>
      </c>
      <c r="J5547" s="6">
        <v>3</v>
      </c>
      <c r="K5547" s="6" t="s">
        <v>4334</v>
      </c>
      <c r="L5547" s="8">
        <v>6</v>
      </c>
      <c r="M5547" s="6" t="s">
        <v>297</v>
      </c>
      <c r="N5547" s="6" t="s">
        <v>4773</v>
      </c>
      <c r="R5547" s="6" t="str">
        <f t="shared" si="86"/>
        <v>40426Xã Đồng Thành23</v>
      </c>
    </row>
    <row r="5548" spans="1:18">
      <c r="A5548" s="6">
        <v>5547</v>
      </c>
      <c r="B5548" s="6">
        <v>40</v>
      </c>
      <c r="C5548" s="6" t="s">
        <v>4770</v>
      </c>
      <c r="D5548" s="6">
        <v>426</v>
      </c>
      <c r="E5548" s="6" t="s">
        <v>4984</v>
      </c>
      <c r="F5548" s="6">
        <v>17548</v>
      </c>
      <c r="G5548" s="6" t="s">
        <v>2288</v>
      </c>
      <c r="H5548" s="6">
        <v>2</v>
      </c>
      <c r="I5548" s="6" t="s">
        <v>297</v>
      </c>
      <c r="J5548" s="6">
        <v>3</v>
      </c>
      <c r="K5548" s="6" t="s">
        <v>4334</v>
      </c>
      <c r="L5548" s="8">
        <v>6</v>
      </c>
      <c r="M5548" s="6" t="s">
        <v>297</v>
      </c>
      <c r="N5548" s="6" t="s">
        <v>4773</v>
      </c>
      <c r="R5548" s="6" t="str">
        <f t="shared" si="86"/>
        <v>40426Xã Phú Thành23</v>
      </c>
    </row>
    <row r="5549" spans="1:18">
      <c r="A5549" s="6">
        <v>5548</v>
      </c>
      <c r="B5549" s="6">
        <v>40</v>
      </c>
      <c r="C5549" s="6" t="s">
        <v>4770</v>
      </c>
      <c r="D5549" s="6">
        <v>426</v>
      </c>
      <c r="E5549" s="6" t="s">
        <v>4984</v>
      </c>
      <c r="F5549" s="6">
        <v>17551</v>
      </c>
      <c r="G5549" s="6" t="s">
        <v>4998</v>
      </c>
      <c r="H5549" s="6">
        <v>2</v>
      </c>
      <c r="I5549" s="6" t="s">
        <v>297</v>
      </c>
      <c r="J5549" s="6">
        <v>3</v>
      </c>
      <c r="K5549" s="6" t="s">
        <v>4334</v>
      </c>
      <c r="L5549" s="8">
        <v>6</v>
      </c>
      <c r="M5549" s="6" t="s">
        <v>297</v>
      </c>
      <c r="N5549" s="6" t="s">
        <v>4773</v>
      </c>
      <c r="R5549" s="6" t="str">
        <f t="shared" si="86"/>
        <v>40426Xã Hoa Thành23</v>
      </c>
    </row>
    <row r="5550" spans="1:18">
      <c r="A5550" s="6">
        <v>5549</v>
      </c>
      <c r="B5550" s="6">
        <v>40</v>
      </c>
      <c r="C5550" s="6" t="s">
        <v>4770</v>
      </c>
      <c r="D5550" s="6">
        <v>426</v>
      </c>
      <c r="E5550" s="6" t="s">
        <v>4984</v>
      </c>
      <c r="F5550" s="6">
        <v>17554</v>
      </c>
      <c r="G5550" s="6" t="s">
        <v>4999</v>
      </c>
      <c r="H5550" s="6">
        <v>2</v>
      </c>
      <c r="I5550" s="6" t="s">
        <v>297</v>
      </c>
      <c r="J5550" s="6">
        <v>3</v>
      </c>
      <c r="K5550" s="6" t="s">
        <v>4334</v>
      </c>
      <c r="L5550" s="8">
        <v>6</v>
      </c>
      <c r="M5550" s="6" t="s">
        <v>297</v>
      </c>
      <c r="N5550" s="6" t="s">
        <v>4773</v>
      </c>
      <c r="R5550" s="6" t="str">
        <f t="shared" si="86"/>
        <v>40426Xã Tăng Thành23</v>
      </c>
    </row>
    <row r="5551" spans="1:18">
      <c r="A5551" s="6">
        <v>5550</v>
      </c>
      <c r="B5551" s="6">
        <v>40</v>
      </c>
      <c r="C5551" s="6" t="s">
        <v>4770</v>
      </c>
      <c r="D5551" s="6">
        <v>426</v>
      </c>
      <c r="E5551" s="6" t="s">
        <v>4984</v>
      </c>
      <c r="F5551" s="6">
        <v>17557</v>
      </c>
      <c r="G5551" s="6" t="s">
        <v>5000</v>
      </c>
      <c r="H5551" s="6">
        <v>2</v>
      </c>
      <c r="I5551" s="6" t="s">
        <v>297</v>
      </c>
      <c r="J5551" s="6">
        <v>3</v>
      </c>
      <c r="K5551" s="6" t="s">
        <v>4334</v>
      </c>
      <c r="L5551" s="8">
        <v>6</v>
      </c>
      <c r="M5551" s="6" t="s">
        <v>297</v>
      </c>
      <c r="N5551" s="6" t="s">
        <v>4773</v>
      </c>
      <c r="R5551" s="6" t="str">
        <f t="shared" si="86"/>
        <v>40426Xã Văn Thành23</v>
      </c>
    </row>
    <row r="5552" spans="1:18">
      <c r="A5552" s="6">
        <v>5551</v>
      </c>
      <c r="B5552" s="6">
        <v>40</v>
      </c>
      <c r="C5552" s="6" t="s">
        <v>4770</v>
      </c>
      <c r="D5552" s="6">
        <v>426</v>
      </c>
      <c r="E5552" s="6" t="s">
        <v>4984</v>
      </c>
      <c r="F5552" s="6">
        <v>17560</v>
      </c>
      <c r="G5552" s="6" t="s">
        <v>5001</v>
      </c>
      <c r="H5552" s="6">
        <v>2</v>
      </c>
      <c r="I5552" s="6" t="s">
        <v>297</v>
      </c>
      <c r="J5552" s="6">
        <v>3</v>
      </c>
      <c r="K5552" s="6" t="s">
        <v>4334</v>
      </c>
      <c r="L5552" s="8">
        <v>6</v>
      </c>
      <c r="M5552" s="6" t="s">
        <v>297</v>
      </c>
      <c r="N5552" s="6" t="s">
        <v>4773</v>
      </c>
      <c r="R5552" s="6" t="str">
        <f t="shared" si="86"/>
        <v>40426Xã Thịnh Thành23</v>
      </c>
    </row>
    <row r="5553" spans="1:18">
      <c r="A5553" s="6">
        <v>5552</v>
      </c>
      <c r="B5553" s="6">
        <v>40</v>
      </c>
      <c r="C5553" s="6" t="s">
        <v>4770</v>
      </c>
      <c r="D5553" s="6">
        <v>426</v>
      </c>
      <c r="E5553" s="6" t="s">
        <v>4984</v>
      </c>
      <c r="F5553" s="6">
        <v>17563</v>
      </c>
      <c r="G5553" s="6" t="s">
        <v>1377</v>
      </c>
      <c r="H5553" s="6">
        <v>2</v>
      </c>
      <c r="I5553" s="6" t="s">
        <v>297</v>
      </c>
      <c r="J5553" s="6">
        <v>3</v>
      </c>
      <c r="K5553" s="6" t="s">
        <v>4334</v>
      </c>
      <c r="L5553" s="8">
        <v>6</v>
      </c>
      <c r="M5553" s="6" t="s">
        <v>297</v>
      </c>
      <c r="N5553" s="6" t="s">
        <v>4773</v>
      </c>
      <c r="R5553" s="6" t="str">
        <f t="shared" si="86"/>
        <v>40426Xã Hợp Thành23</v>
      </c>
    </row>
    <row r="5554" spans="1:18">
      <c r="A5554" s="6">
        <v>5553</v>
      </c>
      <c r="B5554" s="6">
        <v>40</v>
      </c>
      <c r="C5554" s="6" t="s">
        <v>4770</v>
      </c>
      <c r="D5554" s="6">
        <v>426</v>
      </c>
      <c r="E5554" s="6" t="s">
        <v>4984</v>
      </c>
      <c r="F5554" s="6">
        <v>17566</v>
      </c>
      <c r="G5554" s="6" t="s">
        <v>4156</v>
      </c>
      <c r="H5554" s="6">
        <v>2</v>
      </c>
      <c r="I5554" s="6" t="s">
        <v>297</v>
      </c>
      <c r="J5554" s="6">
        <v>3</v>
      </c>
      <c r="K5554" s="6" t="s">
        <v>4334</v>
      </c>
      <c r="L5554" s="8">
        <v>6</v>
      </c>
      <c r="M5554" s="6" t="s">
        <v>297</v>
      </c>
      <c r="N5554" s="6" t="s">
        <v>4773</v>
      </c>
      <c r="R5554" s="6" t="str">
        <f t="shared" si="86"/>
        <v>40426Xã Xuân Thành23</v>
      </c>
    </row>
    <row r="5555" spans="1:18">
      <c r="A5555" s="6">
        <v>5554</v>
      </c>
      <c r="B5555" s="6">
        <v>40</v>
      </c>
      <c r="C5555" s="6" t="s">
        <v>4770</v>
      </c>
      <c r="D5555" s="6">
        <v>426</v>
      </c>
      <c r="E5555" s="6" t="s">
        <v>4984</v>
      </c>
      <c r="F5555" s="6">
        <v>17569</v>
      </c>
      <c r="G5555" s="6" t="s">
        <v>5002</v>
      </c>
      <c r="H5555" s="6">
        <v>2</v>
      </c>
      <c r="I5555" s="6" t="s">
        <v>297</v>
      </c>
      <c r="J5555" s="6">
        <v>3</v>
      </c>
      <c r="K5555" s="6" t="s">
        <v>4334</v>
      </c>
      <c r="L5555" s="8">
        <v>6</v>
      </c>
      <c r="M5555" s="6" t="s">
        <v>297</v>
      </c>
      <c r="N5555" s="6" t="s">
        <v>4773</v>
      </c>
      <c r="R5555" s="6" t="str">
        <f t="shared" si="86"/>
        <v>40426Xã Bắc Thành23</v>
      </c>
    </row>
    <row r="5556" spans="1:18">
      <c r="A5556" s="6">
        <v>5555</v>
      </c>
      <c r="B5556" s="6">
        <v>40</v>
      </c>
      <c r="C5556" s="6" t="s">
        <v>4770</v>
      </c>
      <c r="D5556" s="6">
        <v>426</v>
      </c>
      <c r="E5556" s="6" t="s">
        <v>4984</v>
      </c>
      <c r="F5556" s="6">
        <v>17572</v>
      </c>
      <c r="G5556" s="6" t="s">
        <v>5003</v>
      </c>
      <c r="H5556" s="6">
        <v>2</v>
      </c>
      <c r="I5556" s="6" t="s">
        <v>297</v>
      </c>
      <c r="J5556" s="6">
        <v>3</v>
      </c>
      <c r="K5556" s="6" t="s">
        <v>4334</v>
      </c>
      <c r="L5556" s="8">
        <v>6</v>
      </c>
      <c r="M5556" s="6" t="s">
        <v>297</v>
      </c>
      <c r="N5556" s="6" t="s">
        <v>4773</v>
      </c>
      <c r="R5556" s="6" t="str">
        <f t="shared" si="86"/>
        <v>40426Xã Nhân Thành23</v>
      </c>
    </row>
    <row r="5557" spans="1:18">
      <c r="A5557" s="6">
        <v>5556</v>
      </c>
      <c r="B5557" s="6">
        <v>40</v>
      </c>
      <c r="C5557" s="6" t="s">
        <v>4770</v>
      </c>
      <c r="D5557" s="6">
        <v>426</v>
      </c>
      <c r="E5557" s="6" t="s">
        <v>4984</v>
      </c>
      <c r="F5557" s="6">
        <v>17575</v>
      </c>
      <c r="G5557" s="6" t="s">
        <v>909</v>
      </c>
      <c r="H5557" s="6">
        <v>2</v>
      </c>
      <c r="I5557" s="6" t="s">
        <v>297</v>
      </c>
      <c r="J5557" s="6">
        <v>3</v>
      </c>
      <c r="K5557" s="6" t="s">
        <v>4334</v>
      </c>
      <c r="L5557" s="8">
        <v>6</v>
      </c>
      <c r="M5557" s="6" t="s">
        <v>297</v>
      </c>
      <c r="N5557" s="6" t="s">
        <v>4773</v>
      </c>
      <c r="R5557" s="6" t="str">
        <f t="shared" si="86"/>
        <v>40426Xã Trung Thành23</v>
      </c>
    </row>
    <row r="5558" spans="1:18">
      <c r="A5558" s="6">
        <v>5557</v>
      </c>
      <c r="B5558" s="6">
        <v>40</v>
      </c>
      <c r="C5558" s="6" t="s">
        <v>4770</v>
      </c>
      <c r="D5558" s="6">
        <v>426</v>
      </c>
      <c r="E5558" s="6" t="s">
        <v>4984</v>
      </c>
      <c r="F5558" s="6">
        <v>17578</v>
      </c>
      <c r="G5558" s="6" t="s">
        <v>5004</v>
      </c>
      <c r="H5558" s="6">
        <v>2</v>
      </c>
      <c r="I5558" s="6" t="s">
        <v>297</v>
      </c>
      <c r="J5558" s="6">
        <v>3</v>
      </c>
      <c r="K5558" s="6" t="s">
        <v>4334</v>
      </c>
      <c r="L5558" s="8">
        <v>6</v>
      </c>
      <c r="M5558" s="6" t="s">
        <v>297</v>
      </c>
      <c r="N5558" s="6" t="s">
        <v>4773</v>
      </c>
      <c r="R5558" s="6" t="str">
        <f t="shared" si="86"/>
        <v>40426Xã Long Thành23</v>
      </c>
    </row>
    <row r="5559" spans="1:18">
      <c r="A5559" s="6">
        <v>5558</v>
      </c>
      <c r="B5559" s="6">
        <v>40</v>
      </c>
      <c r="C5559" s="6" t="s">
        <v>4770</v>
      </c>
      <c r="D5559" s="6">
        <v>426</v>
      </c>
      <c r="E5559" s="6" t="s">
        <v>4984</v>
      </c>
      <c r="F5559" s="6">
        <v>17581</v>
      </c>
      <c r="G5559" s="6" t="s">
        <v>5005</v>
      </c>
      <c r="H5559" s="6">
        <v>2</v>
      </c>
      <c r="I5559" s="6" t="s">
        <v>297</v>
      </c>
      <c r="J5559" s="6">
        <v>3</v>
      </c>
      <c r="K5559" s="6" t="s">
        <v>4334</v>
      </c>
      <c r="L5559" s="8">
        <v>6</v>
      </c>
      <c r="M5559" s="6" t="s">
        <v>297</v>
      </c>
      <c r="N5559" s="6" t="s">
        <v>4773</v>
      </c>
      <c r="R5559" s="6" t="str">
        <f t="shared" si="86"/>
        <v>40426Xã Minh Thành23</v>
      </c>
    </row>
    <row r="5560" spans="1:18">
      <c r="A5560" s="6">
        <v>5559</v>
      </c>
      <c r="B5560" s="6">
        <v>40</v>
      </c>
      <c r="C5560" s="6" t="s">
        <v>4770</v>
      </c>
      <c r="D5560" s="6">
        <v>426</v>
      </c>
      <c r="E5560" s="6" t="s">
        <v>4984</v>
      </c>
      <c r="F5560" s="6">
        <v>17584</v>
      </c>
      <c r="G5560" s="6" t="s">
        <v>5006</v>
      </c>
      <c r="H5560" s="6">
        <v>2</v>
      </c>
      <c r="I5560" s="6" t="s">
        <v>297</v>
      </c>
      <c r="J5560" s="6">
        <v>3</v>
      </c>
      <c r="K5560" s="6" t="s">
        <v>4334</v>
      </c>
      <c r="L5560" s="8">
        <v>6</v>
      </c>
      <c r="M5560" s="6" t="s">
        <v>297</v>
      </c>
      <c r="N5560" s="6" t="s">
        <v>4773</v>
      </c>
      <c r="R5560" s="6" t="str">
        <f t="shared" si="86"/>
        <v>40426Xã Nam Thành23</v>
      </c>
    </row>
    <row r="5561" spans="1:18">
      <c r="A5561" s="6">
        <v>5560</v>
      </c>
      <c r="B5561" s="6">
        <v>40</v>
      </c>
      <c r="C5561" s="6" t="s">
        <v>4770</v>
      </c>
      <c r="D5561" s="6">
        <v>426</v>
      </c>
      <c r="E5561" s="6" t="s">
        <v>4984</v>
      </c>
      <c r="F5561" s="6">
        <v>17587</v>
      </c>
      <c r="G5561" s="6" t="s">
        <v>5007</v>
      </c>
      <c r="H5561" s="6">
        <v>2</v>
      </c>
      <c r="I5561" s="6" t="s">
        <v>297</v>
      </c>
      <c r="J5561" s="6">
        <v>3</v>
      </c>
      <c r="K5561" s="6" t="s">
        <v>4334</v>
      </c>
      <c r="L5561" s="8">
        <v>6</v>
      </c>
      <c r="M5561" s="6" t="s">
        <v>297</v>
      </c>
      <c r="N5561" s="6" t="s">
        <v>4773</v>
      </c>
      <c r="R5561" s="6" t="str">
        <f t="shared" si="86"/>
        <v>40426Xã Vĩnh Thành23</v>
      </c>
    </row>
    <row r="5562" spans="1:18">
      <c r="A5562" s="6">
        <v>5561</v>
      </c>
      <c r="B5562" s="6">
        <v>40</v>
      </c>
      <c r="C5562" s="6" t="s">
        <v>4770</v>
      </c>
      <c r="D5562" s="6">
        <v>426</v>
      </c>
      <c r="E5562" s="6" t="s">
        <v>4984</v>
      </c>
      <c r="F5562" s="6">
        <v>17590</v>
      </c>
      <c r="G5562" s="6" t="s">
        <v>5008</v>
      </c>
      <c r="H5562" s="6">
        <v>2</v>
      </c>
      <c r="I5562" s="6" t="s">
        <v>297</v>
      </c>
      <c r="J5562" s="6">
        <v>3</v>
      </c>
      <c r="K5562" s="6" t="s">
        <v>4334</v>
      </c>
      <c r="L5562" s="8">
        <v>6</v>
      </c>
      <c r="M5562" s="6" t="s">
        <v>297</v>
      </c>
      <c r="N5562" s="6" t="s">
        <v>4773</v>
      </c>
      <c r="R5562" s="6" t="str">
        <f t="shared" si="86"/>
        <v>40426Xã Lý Thành23</v>
      </c>
    </row>
    <row r="5563" spans="1:18">
      <c r="A5563" s="6">
        <v>5562</v>
      </c>
      <c r="B5563" s="6">
        <v>40</v>
      </c>
      <c r="C5563" s="6" t="s">
        <v>4770</v>
      </c>
      <c r="D5563" s="6">
        <v>426</v>
      </c>
      <c r="E5563" s="6" t="s">
        <v>4984</v>
      </c>
      <c r="F5563" s="6">
        <v>17593</v>
      </c>
      <c r="G5563" s="6" t="s">
        <v>4300</v>
      </c>
      <c r="H5563" s="6">
        <v>2</v>
      </c>
      <c r="I5563" s="6" t="s">
        <v>297</v>
      </c>
      <c r="J5563" s="6">
        <v>3</v>
      </c>
      <c r="K5563" s="6" t="s">
        <v>4334</v>
      </c>
      <c r="L5563" s="8">
        <v>6</v>
      </c>
      <c r="M5563" s="6" t="s">
        <v>297</v>
      </c>
      <c r="N5563" s="6" t="s">
        <v>4773</v>
      </c>
      <c r="R5563" s="6" t="str">
        <f t="shared" si="86"/>
        <v>40426Xã Khánh Thành23</v>
      </c>
    </row>
    <row r="5564" spans="1:18">
      <c r="A5564" s="6">
        <v>5563</v>
      </c>
      <c r="B5564" s="6">
        <v>40</v>
      </c>
      <c r="C5564" s="6" t="s">
        <v>4770</v>
      </c>
      <c r="D5564" s="6">
        <v>426</v>
      </c>
      <c r="E5564" s="6" t="s">
        <v>4984</v>
      </c>
      <c r="F5564" s="6">
        <v>17596</v>
      </c>
      <c r="G5564" s="6" t="s">
        <v>5009</v>
      </c>
      <c r="H5564" s="6">
        <v>2</v>
      </c>
      <c r="I5564" s="6" t="s">
        <v>297</v>
      </c>
      <c r="J5564" s="6">
        <v>3</v>
      </c>
      <c r="K5564" s="6" t="s">
        <v>4334</v>
      </c>
      <c r="L5564" s="8">
        <v>6</v>
      </c>
      <c r="M5564" s="6" t="s">
        <v>297</v>
      </c>
      <c r="N5564" s="6" t="s">
        <v>4773</v>
      </c>
      <c r="R5564" s="6" t="str">
        <f t="shared" si="86"/>
        <v>40426Xã Viên Thành23</v>
      </c>
    </row>
    <row r="5565" spans="1:18">
      <c r="A5565" s="6">
        <v>5564</v>
      </c>
      <c r="B5565" s="6">
        <v>40</v>
      </c>
      <c r="C5565" s="6" t="s">
        <v>4770</v>
      </c>
      <c r="D5565" s="6">
        <v>426</v>
      </c>
      <c r="E5565" s="6" t="s">
        <v>4984</v>
      </c>
      <c r="F5565" s="6">
        <v>17599</v>
      </c>
      <c r="G5565" s="6" t="s">
        <v>616</v>
      </c>
      <c r="H5565" s="6">
        <v>2</v>
      </c>
      <c r="I5565" s="6" t="s">
        <v>297</v>
      </c>
      <c r="J5565" s="6">
        <v>3</v>
      </c>
      <c r="K5565" s="6" t="s">
        <v>4334</v>
      </c>
      <c r="L5565" s="8">
        <v>6</v>
      </c>
      <c r="M5565" s="6" t="s">
        <v>297</v>
      </c>
      <c r="N5565" s="6" t="s">
        <v>4773</v>
      </c>
      <c r="R5565" s="6" t="str">
        <f t="shared" si="86"/>
        <v>40426Xã Đại Thành23</v>
      </c>
    </row>
    <row r="5566" spans="1:18">
      <c r="A5566" s="6">
        <v>5565</v>
      </c>
      <c r="B5566" s="6">
        <v>40</v>
      </c>
      <c r="C5566" s="6" t="s">
        <v>4770</v>
      </c>
      <c r="D5566" s="6">
        <v>426</v>
      </c>
      <c r="E5566" s="6" t="s">
        <v>4984</v>
      </c>
      <c r="F5566" s="6">
        <v>17602</v>
      </c>
      <c r="G5566" s="6" t="s">
        <v>5010</v>
      </c>
      <c r="H5566" s="6">
        <v>2</v>
      </c>
      <c r="I5566" s="6" t="s">
        <v>297</v>
      </c>
      <c r="J5566" s="6">
        <v>3</v>
      </c>
      <c r="K5566" s="6" t="s">
        <v>4334</v>
      </c>
      <c r="L5566" s="8">
        <v>6</v>
      </c>
      <c r="M5566" s="6" t="s">
        <v>297</v>
      </c>
      <c r="N5566" s="6" t="s">
        <v>4773</v>
      </c>
      <c r="R5566" s="6" t="str">
        <f t="shared" si="86"/>
        <v>40426Xã Liên Thành23</v>
      </c>
    </row>
    <row r="5567" spans="1:18">
      <c r="A5567" s="6">
        <v>5566</v>
      </c>
      <c r="B5567" s="6">
        <v>40</v>
      </c>
      <c r="C5567" s="6" t="s">
        <v>4770</v>
      </c>
      <c r="D5567" s="6">
        <v>426</v>
      </c>
      <c r="E5567" s="6" t="s">
        <v>4984</v>
      </c>
      <c r="F5567" s="6">
        <v>17605</v>
      </c>
      <c r="G5567" s="6" t="s">
        <v>5011</v>
      </c>
      <c r="H5567" s="6">
        <v>2</v>
      </c>
      <c r="I5567" s="6" t="s">
        <v>297</v>
      </c>
      <c r="J5567" s="6">
        <v>3</v>
      </c>
      <c r="K5567" s="6" t="s">
        <v>4334</v>
      </c>
      <c r="L5567" s="8">
        <v>6</v>
      </c>
      <c r="M5567" s="6" t="s">
        <v>297</v>
      </c>
      <c r="N5567" s="6" t="s">
        <v>4773</v>
      </c>
      <c r="R5567" s="6" t="str">
        <f t="shared" si="86"/>
        <v>40426Xã Bảo Thành23</v>
      </c>
    </row>
    <row r="5568" spans="1:18">
      <c r="A5568" s="6">
        <v>5567</v>
      </c>
      <c r="B5568" s="6">
        <v>40</v>
      </c>
      <c r="C5568" s="6" t="s">
        <v>4770</v>
      </c>
      <c r="D5568" s="6">
        <v>426</v>
      </c>
      <c r="E5568" s="6" t="s">
        <v>4984</v>
      </c>
      <c r="F5568" s="6">
        <v>17608</v>
      </c>
      <c r="G5568" s="6" t="s">
        <v>792</v>
      </c>
      <c r="H5568" s="6">
        <v>2</v>
      </c>
      <c r="I5568" s="6" t="s">
        <v>297</v>
      </c>
      <c r="J5568" s="6">
        <v>3</v>
      </c>
      <c r="K5568" s="6" t="s">
        <v>4334</v>
      </c>
      <c r="L5568" s="8">
        <v>6</v>
      </c>
      <c r="M5568" s="6" t="s">
        <v>297</v>
      </c>
      <c r="N5568" s="6" t="s">
        <v>4773</v>
      </c>
      <c r="R5568" s="6" t="str">
        <f t="shared" si="86"/>
        <v>40426Xã Mỹ Thành23</v>
      </c>
    </row>
    <row r="5569" spans="1:18">
      <c r="A5569" s="6">
        <v>5568</v>
      </c>
      <c r="B5569" s="6">
        <v>40</v>
      </c>
      <c r="C5569" s="6" t="s">
        <v>4770</v>
      </c>
      <c r="D5569" s="6">
        <v>426</v>
      </c>
      <c r="E5569" s="6" t="s">
        <v>4984</v>
      </c>
      <c r="F5569" s="6">
        <v>17611</v>
      </c>
      <c r="G5569" s="6" t="s">
        <v>5012</v>
      </c>
      <c r="H5569" s="6">
        <v>2</v>
      </c>
      <c r="I5569" s="6" t="s">
        <v>297</v>
      </c>
      <c r="J5569" s="6">
        <v>3</v>
      </c>
      <c r="K5569" s="6" t="s">
        <v>4334</v>
      </c>
      <c r="L5569" s="8">
        <v>6</v>
      </c>
      <c r="M5569" s="6" t="s">
        <v>297</v>
      </c>
      <c r="N5569" s="6" t="s">
        <v>4773</v>
      </c>
      <c r="R5569" s="6" t="str">
        <f t="shared" si="86"/>
        <v>40426Xã Công Thành23</v>
      </c>
    </row>
    <row r="5570" spans="1:18">
      <c r="A5570" s="6">
        <v>5569</v>
      </c>
      <c r="B5570" s="6">
        <v>40</v>
      </c>
      <c r="C5570" s="6" t="s">
        <v>4770</v>
      </c>
      <c r="D5570" s="6">
        <v>426</v>
      </c>
      <c r="E5570" s="6" t="s">
        <v>4984</v>
      </c>
      <c r="F5570" s="6">
        <v>17614</v>
      </c>
      <c r="G5570" s="6" t="s">
        <v>1259</v>
      </c>
      <c r="H5570" s="6">
        <v>2</v>
      </c>
      <c r="I5570" s="6" t="s">
        <v>297</v>
      </c>
      <c r="J5570" s="6">
        <v>3</v>
      </c>
      <c r="K5570" s="6" t="s">
        <v>4334</v>
      </c>
      <c r="L5570" s="8">
        <v>6</v>
      </c>
      <c r="M5570" s="6" t="s">
        <v>297</v>
      </c>
      <c r="N5570" s="6" t="s">
        <v>4773</v>
      </c>
      <c r="R5570" s="6" t="str">
        <f t="shared" si="86"/>
        <v>40426Xã Sơn Thành23</v>
      </c>
    </row>
    <row r="5571" spans="1:18">
      <c r="A5571" s="6">
        <v>5570</v>
      </c>
      <c r="B5571" s="6">
        <v>40</v>
      </c>
      <c r="C5571" s="6" t="s">
        <v>4770</v>
      </c>
      <c r="D5571" s="6">
        <v>427</v>
      </c>
      <c r="E5571" s="6" t="s">
        <v>5013</v>
      </c>
      <c r="F5571" s="6">
        <v>17617</v>
      </c>
      <c r="G5571" s="6" t="s">
        <v>5014</v>
      </c>
      <c r="H5571" s="6">
        <v>1</v>
      </c>
      <c r="I5571" s="6" t="s">
        <v>251</v>
      </c>
      <c r="J5571" s="6">
        <v>3</v>
      </c>
      <c r="K5571" s="6" t="s">
        <v>4334</v>
      </c>
      <c r="L5571" s="8">
        <v>5</v>
      </c>
      <c r="M5571" s="6" t="s">
        <v>251</v>
      </c>
      <c r="N5571" s="6" t="s">
        <v>4773</v>
      </c>
      <c r="R5571" s="6" t="str">
        <f t="shared" ref="R5571:R5634" si="87">CONCATENATE(B5571,D5571,G5571,H5571,J5571)</f>
        <v>40427Thị trấn Đô Lương13</v>
      </c>
    </row>
    <row r="5572" spans="1:18">
      <c r="A5572" s="6">
        <v>5571</v>
      </c>
      <c r="B5572" s="6">
        <v>40</v>
      </c>
      <c r="C5572" s="6" t="s">
        <v>4770</v>
      </c>
      <c r="D5572" s="6">
        <v>427</v>
      </c>
      <c r="E5572" s="6" t="s">
        <v>5013</v>
      </c>
      <c r="F5572" s="6">
        <v>17619</v>
      </c>
      <c r="G5572" s="6" t="s">
        <v>5015</v>
      </c>
      <c r="H5572" s="6">
        <v>2</v>
      </c>
      <c r="I5572" s="6" t="s">
        <v>297</v>
      </c>
      <c r="J5572" s="6">
        <v>3</v>
      </c>
      <c r="K5572" s="6" t="s">
        <v>4334</v>
      </c>
      <c r="L5572" s="8">
        <v>6</v>
      </c>
      <c r="M5572" s="6" t="s">
        <v>297</v>
      </c>
      <c r="N5572" s="6" t="s">
        <v>4773</v>
      </c>
      <c r="R5572" s="6" t="str">
        <f t="shared" si="87"/>
        <v>40427Xã Giang Sơn Đông23</v>
      </c>
    </row>
    <row r="5573" spans="1:18">
      <c r="A5573" s="6">
        <v>5572</v>
      </c>
      <c r="B5573" s="6">
        <v>40</v>
      </c>
      <c r="C5573" s="6" t="s">
        <v>4770</v>
      </c>
      <c r="D5573" s="6">
        <v>427</v>
      </c>
      <c r="E5573" s="6" t="s">
        <v>5013</v>
      </c>
      <c r="F5573" s="6">
        <v>17620</v>
      </c>
      <c r="G5573" s="6" t="s">
        <v>5016</v>
      </c>
      <c r="H5573" s="6">
        <v>2</v>
      </c>
      <c r="I5573" s="6" t="s">
        <v>297</v>
      </c>
      <c r="J5573" s="6">
        <v>3</v>
      </c>
      <c r="K5573" s="6" t="s">
        <v>4334</v>
      </c>
      <c r="L5573" s="8">
        <v>6</v>
      </c>
      <c r="M5573" s="6" t="s">
        <v>297</v>
      </c>
      <c r="N5573" s="6" t="s">
        <v>4773</v>
      </c>
      <c r="R5573" s="6" t="str">
        <f t="shared" si="87"/>
        <v>40427Xã Giang Sơn Tây23</v>
      </c>
    </row>
    <row r="5574" spans="1:18">
      <c r="A5574" s="6">
        <v>5573</v>
      </c>
      <c r="B5574" s="6">
        <v>40</v>
      </c>
      <c r="C5574" s="6" t="s">
        <v>4770</v>
      </c>
      <c r="D5574" s="6">
        <v>427</v>
      </c>
      <c r="E5574" s="6" t="s">
        <v>5013</v>
      </c>
      <c r="F5574" s="6">
        <v>17623</v>
      </c>
      <c r="G5574" s="6" t="s">
        <v>3057</v>
      </c>
      <c r="H5574" s="6">
        <v>2</v>
      </c>
      <c r="I5574" s="6" t="s">
        <v>297</v>
      </c>
      <c r="J5574" s="6">
        <v>3</v>
      </c>
      <c r="K5574" s="6" t="s">
        <v>4334</v>
      </c>
      <c r="L5574" s="8">
        <v>6</v>
      </c>
      <c r="M5574" s="6" t="s">
        <v>297</v>
      </c>
      <c r="N5574" s="6" t="s">
        <v>4773</v>
      </c>
      <c r="R5574" s="6" t="str">
        <f t="shared" si="87"/>
        <v>40427Xã Lam Sơn23</v>
      </c>
    </row>
    <row r="5575" spans="1:18">
      <c r="A5575" s="6">
        <v>5574</v>
      </c>
      <c r="B5575" s="6">
        <v>40</v>
      </c>
      <c r="C5575" s="6" t="s">
        <v>4770</v>
      </c>
      <c r="D5575" s="6">
        <v>427</v>
      </c>
      <c r="E5575" s="6" t="s">
        <v>5013</v>
      </c>
      <c r="F5575" s="6">
        <v>17626</v>
      </c>
      <c r="G5575" s="6" t="s">
        <v>5017</v>
      </c>
      <c r="H5575" s="6">
        <v>2</v>
      </c>
      <c r="I5575" s="6" t="s">
        <v>297</v>
      </c>
      <c r="J5575" s="6">
        <v>3</v>
      </c>
      <c r="K5575" s="6" t="s">
        <v>4334</v>
      </c>
      <c r="L5575" s="8">
        <v>6</v>
      </c>
      <c r="M5575" s="6" t="s">
        <v>297</v>
      </c>
      <c r="N5575" s="6" t="s">
        <v>4773</v>
      </c>
      <c r="R5575" s="6" t="str">
        <f t="shared" si="87"/>
        <v>40427Xã Bồi Sơn23</v>
      </c>
    </row>
    <row r="5576" spans="1:18">
      <c r="A5576" s="6">
        <v>5575</v>
      </c>
      <c r="B5576" s="6">
        <v>40</v>
      </c>
      <c r="C5576" s="6" t="s">
        <v>4770</v>
      </c>
      <c r="D5576" s="6">
        <v>427</v>
      </c>
      <c r="E5576" s="6" t="s">
        <v>5013</v>
      </c>
      <c r="F5576" s="6">
        <v>17629</v>
      </c>
      <c r="G5576" s="6" t="s">
        <v>795</v>
      </c>
      <c r="H5576" s="6">
        <v>2</v>
      </c>
      <c r="I5576" s="6" t="s">
        <v>297</v>
      </c>
      <c r="J5576" s="6">
        <v>3</v>
      </c>
      <c r="K5576" s="6" t="s">
        <v>4334</v>
      </c>
      <c r="L5576" s="8">
        <v>6</v>
      </c>
      <c r="M5576" s="6" t="s">
        <v>297</v>
      </c>
      <c r="N5576" s="6" t="s">
        <v>4773</v>
      </c>
      <c r="R5576" s="6" t="str">
        <f t="shared" si="87"/>
        <v>40427Xã Hồng Sơn23</v>
      </c>
    </row>
    <row r="5577" spans="1:18">
      <c r="A5577" s="6">
        <v>5576</v>
      </c>
      <c r="B5577" s="6">
        <v>40</v>
      </c>
      <c r="C5577" s="6" t="s">
        <v>4770</v>
      </c>
      <c r="D5577" s="6">
        <v>427</v>
      </c>
      <c r="E5577" s="6" t="s">
        <v>5013</v>
      </c>
      <c r="F5577" s="6">
        <v>17632</v>
      </c>
      <c r="G5577" s="6" t="s">
        <v>5018</v>
      </c>
      <c r="H5577" s="6">
        <v>2</v>
      </c>
      <c r="I5577" s="6" t="s">
        <v>297</v>
      </c>
      <c r="J5577" s="6">
        <v>3</v>
      </c>
      <c r="K5577" s="6" t="s">
        <v>4334</v>
      </c>
      <c r="L5577" s="8">
        <v>6</v>
      </c>
      <c r="M5577" s="6" t="s">
        <v>297</v>
      </c>
      <c r="N5577" s="6" t="s">
        <v>4773</v>
      </c>
      <c r="R5577" s="6" t="str">
        <f t="shared" si="87"/>
        <v>40427Xã Bài Sơn23</v>
      </c>
    </row>
    <row r="5578" spans="1:18">
      <c r="A5578" s="6">
        <v>5577</v>
      </c>
      <c r="B5578" s="6">
        <v>40</v>
      </c>
      <c r="C5578" s="6" t="s">
        <v>4770</v>
      </c>
      <c r="D5578" s="6">
        <v>427</v>
      </c>
      <c r="E5578" s="6" t="s">
        <v>5013</v>
      </c>
      <c r="F5578" s="6">
        <v>17635</v>
      </c>
      <c r="G5578" s="6" t="s">
        <v>2268</v>
      </c>
      <c r="H5578" s="6">
        <v>2</v>
      </c>
      <c r="I5578" s="6" t="s">
        <v>297</v>
      </c>
      <c r="J5578" s="6">
        <v>3</v>
      </c>
      <c r="K5578" s="6" t="s">
        <v>4334</v>
      </c>
      <c r="L5578" s="8">
        <v>6</v>
      </c>
      <c r="M5578" s="6" t="s">
        <v>297</v>
      </c>
      <c r="N5578" s="6" t="s">
        <v>4773</v>
      </c>
      <c r="R5578" s="6" t="str">
        <f t="shared" si="87"/>
        <v>40427Xã Ngọc Sơn23</v>
      </c>
    </row>
    <row r="5579" spans="1:18">
      <c r="A5579" s="6">
        <v>5578</v>
      </c>
      <c r="B5579" s="6">
        <v>40</v>
      </c>
      <c r="C5579" s="6" t="s">
        <v>4770</v>
      </c>
      <c r="D5579" s="6">
        <v>427</v>
      </c>
      <c r="E5579" s="6" t="s">
        <v>5013</v>
      </c>
      <c r="F5579" s="6">
        <v>17638</v>
      </c>
      <c r="G5579" s="6" t="s">
        <v>360</v>
      </c>
      <c r="H5579" s="6">
        <v>2</v>
      </c>
      <c r="I5579" s="6" t="s">
        <v>297</v>
      </c>
      <c r="J5579" s="6">
        <v>3</v>
      </c>
      <c r="K5579" s="6" t="s">
        <v>4334</v>
      </c>
      <c r="L5579" s="8">
        <v>6</v>
      </c>
      <c r="M5579" s="6" t="s">
        <v>297</v>
      </c>
      <c r="N5579" s="6" t="s">
        <v>4773</v>
      </c>
      <c r="R5579" s="6" t="str">
        <f t="shared" si="87"/>
        <v>40427Xã Bắc Sơn23</v>
      </c>
    </row>
    <row r="5580" spans="1:18">
      <c r="A5580" s="6">
        <v>5579</v>
      </c>
      <c r="B5580" s="6">
        <v>40</v>
      </c>
      <c r="C5580" s="6" t="s">
        <v>4770</v>
      </c>
      <c r="D5580" s="6">
        <v>427</v>
      </c>
      <c r="E5580" s="6" t="s">
        <v>5013</v>
      </c>
      <c r="F5580" s="6">
        <v>17641</v>
      </c>
      <c r="G5580" s="6" t="s">
        <v>5019</v>
      </c>
      <c r="H5580" s="6">
        <v>2</v>
      </c>
      <c r="I5580" s="6" t="s">
        <v>297</v>
      </c>
      <c r="J5580" s="6">
        <v>3</v>
      </c>
      <c r="K5580" s="6" t="s">
        <v>4334</v>
      </c>
      <c r="L5580" s="8">
        <v>6</v>
      </c>
      <c r="M5580" s="6" t="s">
        <v>297</v>
      </c>
      <c r="N5580" s="6" t="s">
        <v>4773</v>
      </c>
      <c r="R5580" s="6" t="str">
        <f t="shared" si="87"/>
        <v>40427Xã Tràng Sơn23</v>
      </c>
    </row>
    <row r="5581" spans="1:18">
      <c r="A5581" s="6">
        <v>5580</v>
      </c>
      <c r="B5581" s="6">
        <v>40</v>
      </c>
      <c r="C5581" s="6" t="s">
        <v>4770</v>
      </c>
      <c r="D5581" s="6">
        <v>427</v>
      </c>
      <c r="E5581" s="6" t="s">
        <v>5013</v>
      </c>
      <c r="F5581" s="6">
        <v>17644</v>
      </c>
      <c r="G5581" s="6" t="s">
        <v>902</v>
      </c>
      <c r="H5581" s="6">
        <v>2</v>
      </c>
      <c r="I5581" s="6" t="s">
        <v>297</v>
      </c>
      <c r="J5581" s="6">
        <v>3</v>
      </c>
      <c r="K5581" s="6" t="s">
        <v>4334</v>
      </c>
      <c r="L5581" s="8">
        <v>6</v>
      </c>
      <c r="M5581" s="6" t="s">
        <v>297</v>
      </c>
      <c r="N5581" s="6" t="s">
        <v>4773</v>
      </c>
      <c r="R5581" s="6" t="str">
        <f t="shared" si="87"/>
        <v>40427Xã Thượng Sơn23</v>
      </c>
    </row>
    <row r="5582" spans="1:18">
      <c r="A5582" s="6">
        <v>5581</v>
      </c>
      <c r="B5582" s="6">
        <v>40</v>
      </c>
      <c r="C5582" s="6" t="s">
        <v>4770</v>
      </c>
      <c r="D5582" s="6">
        <v>427</v>
      </c>
      <c r="E5582" s="6" t="s">
        <v>5013</v>
      </c>
      <c r="F5582" s="6">
        <v>17647</v>
      </c>
      <c r="G5582" s="6" t="s">
        <v>2195</v>
      </c>
      <c r="H5582" s="6">
        <v>2</v>
      </c>
      <c r="I5582" s="6" t="s">
        <v>297</v>
      </c>
      <c r="J5582" s="6">
        <v>3</v>
      </c>
      <c r="K5582" s="6" t="s">
        <v>4334</v>
      </c>
      <c r="L5582" s="8">
        <v>6</v>
      </c>
      <c r="M5582" s="6" t="s">
        <v>297</v>
      </c>
      <c r="N5582" s="6" t="s">
        <v>4773</v>
      </c>
      <c r="R5582" s="6" t="str">
        <f t="shared" si="87"/>
        <v>40427Xã Hòa Sơn23</v>
      </c>
    </row>
    <row r="5583" spans="1:18">
      <c r="A5583" s="6">
        <v>5582</v>
      </c>
      <c r="B5583" s="6">
        <v>40</v>
      </c>
      <c r="C5583" s="6" t="s">
        <v>4770</v>
      </c>
      <c r="D5583" s="6">
        <v>427</v>
      </c>
      <c r="E5583" s="6" t="s">
        <v>5013</v>
      </c>
      <c r="F5583" s="6">
        <v>17650</v>
      </c>
      <c r="G5583" s="6" t="s">
        <v>5020</v>
      </c>
      <c r="H5583" s="6">
        <v>2</v>
      </c>
      <c r="I5583" s="6" t="s">
        <v>297</v>
      </c>
      <c r="J5583" s="6">
        <v>3</v>
      </c>
      <c r="K5583" s="6" t="s">
        <v>4334</v>
      </c>
      <c r="L5583" s="8">
        <v>6</v>
      </c>
      <c r="M5583" s="6" t="s">
        <v>297</v>
      </c>
      <c r="N5583" s="6" t="s">
        <v>4773</v>
      </c>
      <c r="R5583" s="6" t="str">
        <f t="shared" si="87"/>
        <v>40427Xã Đặng Sơn23</v>
      </c>
    </row>
    <row r="5584" spans="1:18">
      <c r="A5584" s="6">
        <v>5583</v>
      </c>
      <c r="B5584" s="6">
        <v>40</v>
      </c>
      <c r="C5584" s="6" t="s">
        <v>4770</v>
      </c>
      <c r="D5584" s="6">
        <v>427</v>
      </c>
      <c r="E5584" s="6" t="s">
        <v>5013</v>
      </c>
      <c r="F5584" s="6">
        <v>17653</v>
      </c>
      <c r="G5584" s="6" t="s">
        <v>651</v>
      </c>
      <c r="H5584" s="6">
        <v>2</v>
      </c>
      <c r="I5584" s="6" t="s">
        <v>297</v>
      </c>
      <c r="J5584" s="6">
        <v>3</v>
      </c>
      <c r="K5584" s="6" t="s">
        <v>4334</v>
      </c>
      <c r="L5584" s="8">
        <v>6</v>
      </c>
      <c r="M5584" s="6" t="s">
        <v>297</v>
      </c>
      <c r="N5584" s="6" t="s">
        <v>4773</v>
      </c>
      <c r="R5584" s="6" t="str">
        <f t="shared" si="87"/>
        <v>40427Xã Đông Sơn23</v>
      </c>
    </row>
    <row r="5585" spans="1:18">
      <c r="A5585" s="6">
        <v>5584</v>
      </c>
      <c r="B5585" s="6">
        <v>40</v>
      </c>
      <c r="C5585" s="6" t="s">
        <v>4770</v>
      </c>
      <c r="D5585" s="6">
        <v>427</v>
      </c>
      <c r="E5585" s="6" t="s">
        <v>5013</v>
      </c>
      <c r="F5585" s="6">
        <v>17656</v>
      </c>
      <c r="G5585" s="6" t="s">
        <v>364</v>
      </c>
      <c r="H5585" s="6">
        <v>2</v>
      </c>
      <c r="I5585" s="6" t="s">
        <v>297</v>
      </c>
      <c r="J5585" s="6">
        <v>3</v>
      </c>
      <c r="K5585" s="6" t="s">
        <v>4334</v>
      </c>
      <c r="L5585" s="8">
        <v>6</v>
      </c>
      <c r="M5585" s="6" t="s">
        <v>297</v>
      </c>
      <c r="N5585" s="6" t="s">
        <v>4773</v>
      </c>
      <c r="R5585" s="6" t="str">
        <f t="shared" si="87"/>
        <v>40427Xã Nam Sơn23</v>
      </c>
    </row>
    <row r="5586" spans="1:18">
      <c r="A5586" s="6">
        <v>5585</v>
      </c>
      <c r="B5586" s="6">
        <v>40</v>
      </c>
      <c r="C5586" s="6" t="s">
        <v>4770</v>
      </c>
      <c r="D5586" s="6">
        <v>427</v>
      </c>
      <c r="E5586" s="6" t="s">
        <v>5013</v>
      </c>
      <c r="F5586" s="6">
        <v>17659</v>
      </c>
      <c r="G5586" s="6" t="s">
        <v>5021</v>
      </c>
      <c r="H5586" s="6">
        <v>2</v>
      </c>
      <c r="I5586" s="6" t="s">
        <v>297</v>
      </c>
      <c r="J5586" s="6">
        <v>3</v>
      </c>
      <c r="K5586" s="6" t="s">
        <v>4334</v>
      </c>
      <c r="L5586" s="8">
        <v>6</v>
      </c>
      <c r="M5586" s="6" t="s">
        <v>297</v>
      </c>
      <c r="N5586" s="6" t="s">
        <v>4773</v>
      </c>
      <c r="R5586" s="6" t="str">
        <f t="shared" si="87"/>
        <v>40427Xã Lưu Sơn23</v>
      </c>
    </row>
    <row r="5587" spans="1:18">
      <c r="A5587" s="6">
        <v>5586</v>
      </c>
      <c r="B5587" s="6">
        <v>40</v>
      </c>
      <c r="C5587" s="6" t="s">
        <v>4770</v>
      </c>
      <c r="D5587" s="6">
        <v>427</v>
      </c>
      <c r="E5587" s="6" t="s">
        <v>5013</v>
      </c>
      <c r="F5587" s="6">
        <v>17662</v>
      </c>
      <c r="G5587" s="6" t="s">
        <v>605</v>
      </c>
      <c r="H5587" s="6">
        <v>2</v>
      </c>
      <c r="I5587" s="6" t="s">
        <v>297</v>
      </c>
      <c r="J5587" s="6">
        <v>3</v>
      </c>
      <c r="K5587" s="6" t="s">
        <v>4334</v>
      </c>
      <c r="L5587" s="8">
        <v>6</v>
      </c>
      <c r="M5587" s="6" t="s">
        <v>297</v>
      </c>
      <c r="N5587" s="6" t="s">
        <v>4773</v>
      </c>
      <c r="R5587" s="6" t="str">
        <f t="shared" si="87"/>
        <v>40427Xã Yên Sơn23</v>
      </c>
    </row>
    <row r="5588" spans="1:18">
      <c r="A5588" s="6">
        <v>5587</v>
      </c>
      <c r="B5588" s="6">
        <v>40</v>
      </c>
      <c r="C5588" s="6" t="s">
        <v>4770</v>
      </c>
      <c r="D5588" s="6">
        <v>427</v>
      </c>
      <c r="E5588" s="6" t="s">
        <v>5013</v>
      </c>
      <c r="F5588" s="6">
        <v>17665</v>
      </c>
      <c r="G5588" s="6" t="s">
        <v>2262</v>
      </c>
      <c r="H5588" s="6">
        <v>2</v>
      </c>
      <c r="I5588" s="6" t="s">
        <v>297</v>
      </c>
      <c r="J5588" s="6">
        <v>3</v>
      </c>
      <c r="K5588" s="6" t="s">
        <v>4334</v>
      </c>
      <c r="L5588" s="8">
        <v>6</v>
      </c>
      <c r="M5588" s="6" t="s">
        <v>297</v>
      </c>
      <c r="N5588" s="6" t="s">
        <v>4773</v>
      </c>
      <c r="R5588" s="6" t="str">
        <f t="shared" si="87"/>
        <v>40427Xã Văn Sơn23</v>
      </c>
    </row>
    <row r="5589" spans="1:18">
      <c r="A5589" s="6">
        <v>5588</v>
      </c>
      <c r="B5589" s="6">
        <v>40</v>
      </c>
      <c r="C5589" s="6" t="s">
        <v>4770</v>
      </c>
      <c r="D5589" s="6">
        <v>427</v>
      </c>
      <c r="E5589" s="6" t="s">
        <v>5013</v>
      </c>
      <c r="F5589" s="6">
        <v>17668</v>
      </c>
      <c r="G5589" s="6" t="s">
        <v>5022</v>
      </c>
      <c r="H5589" s="6">
        <v>2</v>
      </c>
      <c r="I5589" s="6" t="s">
        <v>297</v>
      </c>
      <c r="J5589" s="6">
        <v>3</v>
      </c>
      <c r="K5589" s="6" t="s">
        <v>4334</v>
      </c>
      <c r="L5589" s="8">
        <v>6</v>
      </c>
      <c r="M5589" s="6" t="s">
        <v>297</v>
      </c>
      <c r="N5589" s="6" t="s">
        <v>4773</v>
      </c>
      <c r="R5589" s="6" t="str">
        <f t="shared" si="87"/>
        <v>40427Xã Đà Sơn23</v>
      </c>
    </row>
    <row r="5590" spans="1:18">
      <c r="A5590" s="6">
        <v>5589</v>
      </c>
      <c r="B5590" s="6">
        <v>40</v>
      </c>
      <c r="C5590" s="6" t="s">
        <v>4770</v>
      </c>
      <c r="D5590" s="6">
        <v>427</v>
      </c>
      <c r="E5590" s="6" t="s">
        <v>5013</v>
      </c>
      <c r="F5590" s="6">
        <v>17671</v>
      </c>
      <c r="G5590" s="6" t="s">
        <v>5023</v>
      </c>
      <c r="H5590" s="6">
        <v>2</v>
      </c>
      <c r="I5590" s="6" t="s">
        <v>297</v>
      </c>
      <c r="J5590" s="6">
        <v>3</v>
      </c>
      <c r="K5590" s="6" t="s">
        <v>4334</v>
      </c>
      <c r="L5590" s="8">
        <v>6</v>
      </c>
      <c r="M5590" s="6" t="s">
        <v>297</v>
      </c>
      <c r="N5590" s="6" t="s">
        <v>4773</v>
      </c>
      <c r="R5590" s="6" t="str">
        <f t="shared" si="87"/>
        <v>40427Xã Lạc Sơn23</v>
      </c>
    </row>
    <row r="5591" spans="1:18">
      <c r="A5591" s="6">
        <v>5590</v>
      </c>
      <c r="B5591" s="6">
        <v>40</v>
      </c>
      <c r="C5591" s="6" t="s">
        <v>4770</v>
      </c>
      <c r="D5591" s="6">
        <v>427</v>
      </c>
      <c r="E5591" s="6" t="s">
        <v>5013</v>
      </c>
      <c r="F5591" s="6">
        <v>17674</v>
      </c>
      <c r="G5591" s="6" t="s">
        <v>1239</v>
      </c>
      <c r="H5591" s="6">
        <v>2</v>
      </c>
      <c r="I5591" s="6" t="s">
        <v>297</v>
      </c>
      <c r="J5591" s="6">
        <v>3</v>
      </c>
      <c r="K5591" s="6" t="s">
        <v>4334</v>
      </c>
      <c r="L5591" s="8">
        <v>6</v>
      </c>
      <c r="M5591" s="6" t="s">
        <v>297</v>
      </c>
      <c r="N5591" s="6" t="s">
        <v>4773</v>
      </c>
      <c r="R5591" s="6" t="str">
        <f t="shared" si="87"/>
        <v>40427Xã Tân Sơn23</v>
      </c>
    </row>
    <row r="5592" spans="1:18">
      <c r="A5592" s="6">
        <v>5591</v>
      </c>
      <c r="B5592" s="6">
        <v>40</v>
      </c>
      <c r="C5592" s="6" t="s">
        <v>4770</v>
      </c>
      <c r="D5592" s="6">
        <v>427</v>
      </c>
      <c r="E5592" s="6" t="s">
        <v>5013</v>
      </c>
      <c r="F5592" s="6">
        <v>17677</v>
      </c>
      <c r="G5592" s="6" t="s">
        <v>1025</v>
      </c>
      <c r="H5592" s="6">
        <v>2</v>
      </c>
      <c r="I5592" s="6" t="s">
        <v>297</v>
      </c>
      <c r="J5592" s="6">
        <v>3</v>
      </c>
      <c r="K5592" s="6" t="s">
        <v>4334</v>
      </c>
      <c r="L5592" s="8">
        <v>6</v>
      </c>
      <c r="M5592" s="6" t="s">
        <v>297</v>
      </c>
      <c r="N5592" s="6" t="s">
        <v>4773</v>
      </c>
      <c r="R5592" s="6" t="str">
        <f t="shared" si="87"/>
        <v>40427Xã Thái Sơn23</v>
      </c>
    </row>
    <row r="5593" spans="1:18">
      <c r="A5593" s="6">
        <v>5592</v>
      </c>
      <c r="B5593" s="6">
        <v>40</v>
      </c>
      <c r="C5593" s="6" t="s">
        <v>4770</v>
      </c>
      <c r="D5593" s="6">
        <v>427</v>
      </c>
      <c r="E5593" s="6" t="s">
        <v>5013</v>
      </c>
      <c r="F5593" s="6">
        <v>17680</v>
      </c>
      <c r="G5593" s="6" t="s">
        <v>2370</v>
      </c>
      <c r="H5593" s="6">
        <v>2</v>
      </c>
      <c r="I5593" s="6" t="s">
        <v>297</v>
      </c>
      <c r="J5593" s="6">
        <v>3</v>
      </c>
      <c r="K5593" s="6" t="s">
        <v>4334</v>
      </c>
      <c r="L5593" s="8">
        <v>6</v>
      </c>
      <c r="M5593" s="6" t="s">
        <v>297</v>
      </c>
      <c r="N5593" s="6" t="s">
        <v>4773</v>
      </c>
      <c r="R5593" s="6" t="str">
        <f t="shared" si="87"/>
        <v>40427Xã Quang Sơn23</v>
      </c>
    </row>
    <row r="5594" spans="1:18">
      <c r="A5594" s="6">
        <v>5593</v>
      </c>
      <c r="B5594" s="6">
        <v>40</v>
      </c>
      <c r="C5594" s="6" t="s">
        <v>4770</v>
      </c>
      <c r="D5594" s="6">
        <v>427</v>
      </c>
      <c r="E5594" s="6" t="s">
        <v>5013</v>
      </c>
      <c r="F5594" s="6">
        <v>17683</v>
      </c>
      <c r="G5594" s="6" t="s">
        <v>5024</v>
      </c>
      <c r="H5594" s="6">
        <v>2</v>
      </c>
      <c r="I5594" s="6" t="s">
        <v>297</v>
      </c>
      <c r="J5594" s="6">
        <v>3</v>
      </c>
      <c r="K5594" s="6" t="s">
        <v>4334</v>
      </c>
      <c r="L5594" s="8">
        <v>6</v>
      </c>
      <c r="M5594" s="6" t="s">
        <v>297</v>
      </c>
      <c r="N5594" s="6" t="s">
        <v>4773</v>
      </c>
      <c r="R5594" s="6" t="str">
        <f t="shared" si="87"/>
        <v>40427Xã Thịnh Sơn23</v>
      </c>
    </row>
    <row r="5595" spans="1:18">
      <c r="A5595" s="6">
        <v>5594</v>
      </c>
      <c r="B5595" s="6">
        <v>40</v>
      </c>
      <c r="C5595" s="6" t="s">
        <v>4770</v>
      </c>
      <c r="D5595" s="6">
        <v>427</v>
      </c>
      <c r="E5595" s="6" t="s">
        <v>5013</v>
      </c>
      <c r="F5595" s="6">
        <v>17686</v>
      </c>
      <c r="G5595" s="6" t="s">
        <v>1351</v>
      </c>
      <c r="H5595" s="6">
        <v>2</v>
      </c>
      <c r="I5595" s="6" t="s">
        <v>297</v>
      </c>
      <c r="J5595" s="6">
        <v>3</v>
      </c>
      <c r="K5595" s="6" t="s">
        <v>4334</v>
      </c>
      <c r="L5595" s="8">
        <v>6</v>
      </c>
      <c r="M5595" s="6" t="s">
        <v>297</v>
      </c>
      <c r="N5595" s="6" t="s">
        <v>4773</v>
      </c>
      <c r="R5595" s="6" t="str">
        <f t="shared" si="87"/>
        <v>40427Xã Trung Sơn23</v>
      </c>
    </row>
    <row r="5596" spans="1:18">
      <c r="A5596" s="6">
        <v>5595</v>
      </c>
      <c r="B5596" s="6">
        <v>40</v>
      </c>
      <c r="C5596" s="6" t="s">
        <v>4770</v>
      </c>
      <c r="D5596" s="6">
        <v>427</v>
      </c>
      <c r="E5596" s="6" t="s">
        <v>5013</v>
      </c>
      <c r="F5596" s="6">
        <v>17689</v>
      </c>
      <c r="G5596" s="6" t="s">
        <v>508</v>
      </c>
      <c r="H5596" s="6">
        <v>2</v>
      </c>
      <c r="I5596" s="6" t="s">
        <v>297</v>
      </c>
      <c r="J5596" s="6">
        <v>3</v>
      </c>
      <c r="K5596" s="6" t="s">
        <v>4334</v>
      </c>
      <c r="L5596" s="8">
        <v>6</v>
      </c>
      <c r="M5596" s="6" t="s">
        <v>297</v>
      </c>
      <c r="N5596" s="6" t="s">
        <v>4773</v>
      </c>
      <c r="R5596" s="6" t="str">
        <f t="shared" si="87"/>
        <v>40427Xã Xuân Sơn23</v>
      </c>
    </row>
    <row r="5597" spans="1:18">
      <c r="A5597" s="6">
        <v>5596</v>
      </c>
      <c r="B5597" s="6">
        <v>40</v>
      </c>
      <c r="C5597" s="6" t="s">
        <v>4770</v>
      </c>
      <c r="D5597" s="6">
        <v>427</v>
      </c>
      <c r="E5597" s="6" t="s">
        <v>5013</v>
      </c>
      <c r="F5597" s="6">
        <v>17692</v>
      </c>
      <c r="G5597" s="6" t="s">
        <v>911</v>
      </c>
      <c r="H5597" s="6">
        <v>2</v>
      </c>
      <c r="I5597" s="6" t="s">
        <v>297</v>
      </c>
      <c r="J5597" s="6">
        <v>3</v>
      </c>
      <c r="K5597" s="6" t="s">
        <v>4334</v>
      </c>
      <c r="L5597" s="8">
        <v>6</v>
      </c>
      <c r="M5597" s="6" t="s">
        <v>297</v>
      </c>
      <c r="N5597" s="6" t="s">
        <v>4773</v>
      </c>
      <c r="R5597" s="6" t="str">
        <f t="shared" si="87"/>
        <v>40427Xã Minh Sơn23</v>
      </c>
    </row>
    <row r="5598" spans="1:18">
      <c r="A5598" s="6">
        <v>5597</v>
      </c>
      <c r="B5598" s="6">
        <v>40</v>
      </c>
      <c r="C5598" s="6" t="s">
        <v>4770</v>
      </c>
      <c r="D5598" s="6">
        <v>427</v>
      </c>
      <c r="E5598" s="6" t="s">
        <v>5013</v>
      </c>
      <c r="F5598" s="6">
        <v>17695</v>
      </c>
      <c r="G5598" s="6" t="s">
        <v>5025</v>
      </c>
      <c r="H5598" s="6">
        <v>2</v>
      </c>
      <c r="I5598" s="6" t="s">
        <v>297</v>
      </c>
      <c r="J5598" s="6">
        <v>3</v>
      </c>
      <c r="K5598" s="6" t="s">
        <v>4334</v>
      </c>
      <c r="L5598" s="8">
        <v>6</v>
      </c>
      <c r="M5598" s="6" t="s">
        <v>297</v>
      </c>
      <c r="N5598" s="6" t="s">
        <v>4773</v>
      </c>
      <c r="R5598" s="6" t="str">
        <f t="shared" si="87"/>
        <v>40427Xã Thuận Sơn23</v>
      </c>
    </row>
    <row r="5599" spans="1:18">
      <c r="A5599" s="6">
        <v>5598</v>
      </c>
      <c r="B5599" s="6">
        <v>40</v>
      </c>
      <c r="C5599" s="6" t="s">
        <v>4770</v>
      </c>
      <c r="D5599" s="6">
        <v>427</v>
      </c>
      <c r="E5599" s="6" t="s">
        <v>5013</v>
      </c>
      <c r="F5599" s="6">
        <v>17698</v>
      </c>
      <c r="G5599" s="6" t="s">
        <v>5026</v>
      </c>
      <c r="H5599" s="6">
        <v>2</v>
      </c>
      <c r="I5599" s="6" t="s">
        <v>297</v>
      </c>
      <c r="J5599" s="6">
        <v>3</v>
      </c>
      <c r="K5599" s="6" t="s">
        <v>4334</v>
      </c>
      <c r="L5599" s="8">
        <v>6</v>
      </c>
      <c r="M5599" s="6" t="s">
        <v>297</v>
      </c>
      <c r="N5599" s="6" t="s">
        <v>4773</v>
      </c>
      <c r="R5599" s="6" t="str">
        <f t="shared" si="87"/>
        <v>40427Xã Nhân Sơn23</v>
      </c>
    </row>
    <row r="5600" spans="1:18">
      <c r="A5600" s="6">
        <v>5599</v>
      </c>
      <c r="B5600" s="6">
        <v>40</v>
      </c>
      <c r="C5600" s="6" t="s">
        <v>4770</v>
      </c>
      <c r="D5600" s="6">
        <v>427</v>
      </c>
      <c r="E5600" s="6" t="s">
        <v>5013</v>
      </c>
      <c r="F5600" s="6">
        <v>17701</v>
      </c>
      <c r="G5600" s="6" t="s">
        <v>5027</v>
      </c>
      <c r="H5600" s="6">
        <v>2</v>
      </c>
      <c r="I5600" s="6" t="s">
        <v>297</v>
      </c>
      <c r="J5600" s="6">
        <v>3</v>
      </c>
      <c r="K5600" s="6" t="s">
        <v>4334</v>
      </c>
      <c r="L5600" s="8">
        <v>6</v>
      </c>
      <c r="M5600" s="6" t="s">
        <v>297</v>
      </c>
      <c r="N5600" s="6" t="s">
        <v>4773</v>
      </c>
      <c r="R5600" s="6" t="str">
        <f t="shared" si="87"/>
        <v>40427Xã Hiến Sơn23</v>
      </c>
    </row>
    <row r="5601" spans="1:18">
      <c r="A5601" s="6">
        <v>5600</v>
      </c>
      <c r="B5601" s="6">
        <v>40</v>
      </c>
      <c r="C5601" s="6" t="s">
        <v>4770</v>
      </c>
      <c r="D5601" s="6">
        <v>427</v>
      </c>
      <c r="E5601" s="6" t="s">
        <v>5013</v>
      </c>
      <c r="F5601" s="6">
        <v>17704</v>
      </c>
      <c r="G5601" s="6" t="s">
        <v>5028</v>
      </c>
      <c r="H5601" s="6">
        <v>2</v>
      </c>
      <c r="I5601" s="6" t="s">
        <v>297</v>
      </c>
      <c r="J5601" s="6">
        <v>3</v>
      </c>
      <c r="K5601" s="6" t="s">
        <v>4334</v>
      </c>
      <c r="L5601" s="8">
        <v>6</v>
      </c>
      <c r="M5601" s="6" t="s">
        <v>297</v>
      </c>
      <c r="N5601" s="6" t="s">
        <v>4773</v>
      </c>
      <c r="R5601" s="6" t="str">
        <f t="shared" si="87"/>
        <v>40427Xã Mỹ Sơn23</v>
      </c>
    </row>
    <row r="5602" spans="1:18">
      <c r="A5602" s="6">
        <v>5601</v>
      </c>
      <c r="B5602" s="6">
        <v>40</v>
      </c>
      <c r="C5602" s="6" t="s">
        <v>4770</v>
      </c>
      <c r="D5602" s="6">
        <v>427</v>
      </c>
      <c r="E5602" s="6" t="s">
        <v>5013</v>
      </c>
      <c r="F5602" s="6">
        <v>17707</v>
      </c>
      <c r="G5602" s="6" t="s">
        <v>5029</v>
      </c>
      <c r="H5602" s="6">
        <v>2</v>
      </c>
      <c r="I5602" s="6" t="s">
        <v>297</v>
      </c>
      <c r="J5602" s="6">
        <v>3</v>
      </c>
      <c r="K5602" s="6" t="s">
        <v>4334</v>
      </c>
      <c r="L5602" s="8">
        <v>6</v>
      </c>
      <c r="M5602" s="6" t="s">
        <v>297</v>
      </c>
      <c r="N5602" s="6" t="s">
        <v>4773</v>
      </c>
      <c r="R5602" s="6" t="str">
        <f t="shared" si="87"/>
        <v>40427Xã Trù Sơn23</v>
      </c>
    </row>
    <row r="5603" spans="1:18">
      <c r="A5603" s="6">
        <v>5602</v>
      </c>
      <c r="B5603" s="6">
        <v>40</v>
      </c>
      <c r="C5603" s="6" t="s">
        <v>4770</v>
      </c>
      <c r="D5603" s="6">
        <v>427</v>
      </c>
      <c r="E5603" s="6" t="s">
        <v>5013</v>
      </c>
      <c r="F5603" s="6">
        <v>17710</v>
      </c>
      <c r="G5603" s="6" t="s">
        <v>1112</v>
      </c>
      <c r="H5603" s="6">
        <v>2</v>
      </c>
      <c r="I5603" s="6" t="s">
        <v>297</v>
      </c>
      <c r="J5603" s="6">
        <v>3</v>
      </c>
      <c r="K5603" s="6" t="s">
        <v>4334</v>
      </c>
      <c r="L5603" s="8">
        <v>6</v>
      </c>
      <c r="M5603" s="6" t="s">
        <v>297</v>
      </c>
      <c r="N5603" s="6" t="s">
        <v>4773</v>
      </c>
      <c r="R5603" s="6" t="str">
        <f t="shared" si="87"/>
        <v>40427Xã Đại Sơn23</v>
      </c>
    </row>
    <row r="5604" spans="1:18">
      <c r="A5604" s="6">
        <v>5603</v>
      </c>
      <c r="B5604" s="6">
        <v>40</v>
      </c>
      <c r="C5604" s="6" t="s">
        <v>4770</v>
      </c>
      <c r="D5604" s="6">
        <v>428</v>
      </c>
      <c r="E5604" s="6" t="s">
        <v>5030</v>
      </c>
      <c r="F5604" s="6">
        <v>17713</v>
      </c>
      <c r="G5604" s="6" t="s">
        <v>5031</v>
      </c>
      <c r="H5604" s="6">
        <v>1</v>
      </c>
      <c r="I5604" s="6" t="s">
        <v>251</v>
      </c>
      <c r="J5604" s="6">
        <v>3</v>
      </c>
      <c r="K5604" s="6" t="s">
        <v>4334</v>
      </c>
      <c r="L5604" s="8">
        <v>5</v>
      </c>
      <c r="M5604" s="6" t="s">
        <v>251</v>
      </c>
      <c r="N5604" s="6" t="s">
        <v>4773</v>
      </c>
      <c r="R5604" s="6" t="str">
        <f t="shared" si="87"/>
        <v>40428Thị trấn Thanh Chương13</v>
      </c>
    </row>
    <row r="5605" spans="1:18">
      <c r="A5605" s="6">
        <v>5604</v>
      </c>
      <c r="B5605" s="6">
        <v>40</v>
      </c>
      <c r="C5605" s="6" t="s">
        <v>4770</v>
      </c>
      <c r="D5605" s="6">
        <v>428</v>
      </c>
      <c r="E5605" s="6" t="s">
        <v>5030</v>
      </c>
      <c r="F5605" s="6">
        <v>17716</v>
      </c>
      <c r="G5605" s="6" t="s">
        <v>5032</v>
      </c>
      <c r="H5605" s="6">
        <v>2</v>
      </c>
      <c r="I5605" s="6" t="s">
        <v>297</v>
      </c>
      <c r="J5605" s="6">
        <v>3</v>
      </c>
      <c r="K5605" s="6" t="s">
        <v>4334</v>
      </c>
      <c r="L5605" s="8">
        <v>6</v>
      </c>
      <c r="M5605" s="6" t="s">
        <v>297</v>
      </c>
      <c r="N5605" s="6" t="s">
        <v>4773</v>
      </c>
      <c r="R5605" s="6" t="str">
        <f t="shared" si="87"/>
        <v>40428Xã Cát Văn23</v>
      </c>
    </row>
    <row r="5606" spans="1:18">
      <c r="A5606" s="6">
        <v>5605</v>
      </c>
      <c r="B5606" s="6">
        <v>40</v>
      </c>
      <c r="C5606" s="6" t="s">
        <v>4770</v>
      </c>
      <c r="D5606" s="6">
        <v>428</v>
      </c>
      <c r="E5606" s="6" t="s">
        <v>5030</v>
      </c>
      <c r="F5606" s="6">
        <v>17719</v>
      </c>
      <c r="G5606" s="6" t="s">
        <v>5033</v>
      </c>
      <c r="H5606" s="6">
        <v>2</v>
      </c>
      <c r="I5606" s="6" t="s">
        <v>297</v>
      </c>
      <c r="J5606" s="6">
        <v>3</v>
      </c>
      <c r="K5606" s="6" t="s">
        <v>4334</v>
      </c>
      <c r="L5606" s="8">
        <v>6</v>
      </c>
      <c r="M5606" s="6" t="s">
        <v>297</v>
      </c>
      <c r="N5606" s="6" t="s">
        <v>4773</v>
      </c>
      <c r="R5606" s="6" t="str">
        <f t="shared" si="87"/>
        <v>40428Xã Thanh Nho23</v>
      </c>
    </row>
    <row r="5607" spans="1:18">
      <c r="A5607" s="6">
        <v>5606</v>
      </c>
      <c r="B5607" s="6">
        <v>40</v>
      </c>
      <c r="C5607" s="6" t="s">
        <v>4770</v>
      </c>
      <c r="D5607" s="6">
        <v>428</v>
      </c>
      <c r="E5607" s="6" t="s">
        <v>5030</v>
      </c>
      <c r="F5607" s="6">
        <v>17722</v>
      </c>
      <c r="G5607" s="6" t="s">
        <v>5034</v>
      </c>
      <c r="H5607" s="6">
        <v>2</v>
      </c>
      <c r="I5607" s="6" t="s">
        <v>297</v>
      </c>
      <c r="J5607" s="6">
        <v>3</v>
      </c>
      <c r="K5607" s="6" t="s">
        <v>4334</v>
      </c>
      <c r="L5607" s="8">
        <v>6</v>
      </c>
      <c r="M5607" s="6" t="s">
        <v>297</v>
      </c>
      <c r="N5607" s="6" t="s">
        <v>4773</v>
      </c>
      <c r="R5607" s="6" t="str">
        <f t="shared" si="87"/>
        <v>40428Xã Hạnh Lâm23</v>
      </c>
    </row>
    <row r="5608" spans="1:18">
      <c r="A5608" s="6">
        <v>5607</v>
      </c>
      <c r="B5608" s="6">
        <v>40</v>
      </c>
      <c r="C5608" s="6" t="s">
        <v>4770</v>
      </c>
      <c r="D5608" s="6">
        <v>428</v>
      </c>
      <c r="E5608" s="6" t="s">
        <v>5030</v>
      </c>
      <c r="F5608" s="6">
        <v>17723</v>
      </c>
      <c r="G5608" s="6" t="s">
        <v>2200</v>
      </c>
      <c r="H5608" s="6">
        <v>2</v>
      </c>
      <c r="I5608" s="6" t="s">
        <v>297</v>
      </c>
      <c r="J5608" s="6">
        <v>3</v>
      </c>
      <c r="K5608" s="6" t="s">
        <v>4334</v>
      </c>
      <c r="L5608" s="8">
        <v>6</v>
      </c>
      <c r="M5608" s="6" t="s">
        <v>297</v>
      </c>
      <c r="N5608" s="6" t="s">
        <v>4773</v>
      </c>
      <c r="R5608" s="6" t="str">
        <f t="shared" si="87"/>
        <v>40428Xã Thanh Sơn23</v>
      </c>
    </row>
    <row r="5609" spans="1:18">
      <c r="A5609" s="6">
        <v>5608</v>
      </c>
      <c r="B5609" s="6">
        <v>40</v>
      </c>
      <c r="C5609" s="6" t="s">
        <v>4770</v>
      </c>
      <c r="D5609" s="6">
        <v>428</v>
      </c>
      <c r="E5609" s="6" t="s">
        <v>5030</v>
      </c>
      <c r="F5609" s="6">
        <v>17725</v>
      </c>
      <c r="G5609" s="6" t="s">
        <v>4686</v>
      </c>
      <c r="H5609" s="6">
        <v>2</v>
      </c>
      <c r="I5609" s="6" t="s">
        <v>297</v>
      </c>
      <c r="J5609" s="6">
        <v>3</v>
      </c>
      <c r="K5609" s="6" t="s">
        <v>4334</v>
      </c>
      <c r="L5609" s="8">
        <v>6</v>
      </c>
      <c r="M5609" s="6" t="s">
        <v>297</v>
      </c>
      <c r="N5609" s="6" t="s">
        <v>4773</v>
      </c>
      <c r="R5609" s="6" t="str">
        <f t="shared" si="87"/>
        <v>40428Xã Thanh Hòa23</v>
      </c>
    </row>
    <row r="5610" spans="1:18">
      <c r="A5610" s="6">
        <v>5609</v>
      </c>
      <c r="B5610" s="6">
        <v>40</v>
      </c>
      <c r="C5610" s="6" t="s">
        <v>4770</v>
      </c>
      <c r="D5610" s="6">
        <v>428</v>
      </c>
      <c r="E5610" s="6" t="s">
        <v>5030</v>
      </c>
      <c r="F5610" s="6">
        <v>17728</v>
      </c>
      <c r="G5610" s="6" t="s">
        <v>5035</v>
      </c>
      <c r="H5610" s="6">
        <v>2</v>
      </c>
      <c r="I5610" s="6" t="s">
        <v>297</v>
      </c>
      <c r="J5610" s="6">
        <v>3</v>
      </c>
      <c r="K5610" s="6" t="s">
        <v>4334</v>
      </c>
      <c r="L5610" s="8">
        <v>6</v>
      </c>
      <c r="M5610" s="6" t="s">
        <v>297</v>
      </c>
      <c r="N5610" s="6" t="s">
        <v>4773</v>
      </c>
      <c r="R5610" s="6" t="str">
        <f t="shared" si="87"/>
        <v>40428Xã Phong Thịnh23</v>
      </c>
    </row>
    <row r="5611" spans="1:18">
      <c r="A5611" s="6">
        <v>5610</v>
      </c>
      <c r="B5611" s="6">
        <v>40</v>
      </c>
      <c r="C5611" s="6" t="s">
        <v>4770</v>
      </c>
      <c r="D5611" s="6">
        <v>428</v>
      </c>
      <c r="E5611" s="6" t="s">
        <v>5030</v>
      </c>
      <c r="F5611" s="6">
        <v>17731</v>
      </c>
      <c r="G5611" s="6" t="s">
        <v>4008</v>
      </c>
      <c r="H5611" s="6">
        <v>2</v>
      </c>
      <c r="I5611" s="6" t="s">
        <v>297</v>
      </c>
      <c r="J5611" s="6">
        <v>3</v>
      </c>
      <c r="K5611" s="6" t="s">
        <v>4334</v>
      </c>
      <c r="L5611" s="8">
        <v>6</v>
      </c>
      <c r="M5611" s="6" t="s">
        <v>297</v>
      </c>
      <c r="N5611" s="6" t="s">
        <v>4773</v>
      </c>
      <c r="R5611" s="6" t="str">
        <f t="shared" si="87"/>
        <v>40428Xã Thanh Phong23</v>
      </c>
    </row>
    <row r="5612" spans="1:18">
      <c r="A5612" s="6">
        <v>5611</v>
      </c>
      <c r="B5612" s="6">
        <v>40</v>
      </c>
      <c r="C5612" s="6" t="s">
        <v>4770</v>
      </c>
      <c r="D5612" s="6">
        <v>428</v>
      </c>
      <c r="E5612" s="6" t="s">
        <v>5030</v>
      </c>
      <c r="F5612" s="6">
        <v>17734</v>
      </c>
      <c r="G5612" s="6" t="s">
        <v>510</v>
      </c>
      <c r="H5612" s="6">
        <v>2</v>
      </c>
      <c r="I5612" s="6" t="s">
        <v>297</v>
      </c>
      <c r="J5612" s="6">
        <v>3</v>
      </c>
      <c r="K5612" s="6" t="s">
        <v>4334</v>
      </c>
      <c r="L5612" s="8">
        <v>6</v>
      </c>
      <c r="M5612" s="6" t="s">
        <v>297</v>
      </c>
      <c r="N5612" s="6" t="s">
        <v>4773</v>
      </c>
      <c r="R5612" s="6" t="str">
        <f t="shared" si="87"/>
        <v>40428Xã Thanh Mỹ23</v>
      </c>
    </row>
    <row r="5613" spans="1:18">
      <c r="A5613" s="6">
        <v>5612</v>
      </c>
      <c r="B5613" s="6">
        <v>40</v>
      </c>
      <c r="C5613" s="6" t="s">
        <v>4770</v>
      </c>
      <c r="D5613" s="6">
        <v>428</v>
      </c>
      <c r="E5613" s="6" t="s">
        <v>5030</v>
      </c>
      <c r="F5613" s="6">
        <v>17737</v>
      </c>
      <c r="G5613" s="6" t="s">
        <v>5036</v>
      </c>
      <c r="H5613" s="6">
        <v>2</v>
      </c>
      <c r="I5613" s="6" t="s">
        <v>297</v>
      </c>
      <c r="J5613" s="6">
        <v>3</v>
      </c>
      <c r="K5613" s="6" t="s">
        <v>4334</v>
      </c>
      <c r="L5613" s="8">
        <v>6</v>
      </c>
      <c r="M5613" s="6" t="s">
        <v>297</v>
      </c>
      <c r="N5613" s="6" t="s">
        <v>4773</v>
      </c>
      <c r="R5613" s="6" t="str">
        <f t="shared" si="87"/>
        <v>40428Xã Thanh Tiên23</v>
      </c>
    </row>
    <row r="5614" spans="1:18">
      <c r="A5614" s="6">
        <v>5613</v>
      </c>
      <c r="B5614" s="6">
        <v>40</v>
      </c>
      <c r="C5614" s="6" t="s">
        <v>4770</v>
      </c>
      <c r="D5614" s="6">
        <v>428</v>
      </c>
      <c r="E5614" s="6" t="s">
        <v>5030</v>
      </c>
      <c r="F5614" s="6">
        <v>17743</v>
      </c>
      <c r="G5614" s="6" t="s">
        <v>5037</v>
      </c>
      <c r="H5614" s="6">
        <v>2</v>
      </c>
      <c r="I5614" s="6" t="s">
        <v>297</v>
      </c>
      <c r="J5614" s="6">
        <v>3</v>
      </c>
      <c r="K5614" s="6" t="s">
        <v>4334</v>
      </c>
      <c r="L5614" s="8">
        <v>6</v>
      </c>
      <c r="M5614" s="6" t="s">
        <v>297</v>
      </c>
      <c r="N5614" s="6" t="s">
        <v>4773</v>
      </c>
      <c r="R5614" s="6" t="str">
        <f t="shared" si="87"/>
        <v>40428Xã Thanh Liên23</v>
      </c>
    </row>
    <row r="5615" spans="1:18">
      <c r="A5615" s="6">
        <v>5614</v>
      </c>
      <c r="B5615" s="6">
        <v>40</v>
      </c>
      <c r="C5615" s="6" t="s">
        <v>4770</v>
      </c>
      <c r="D5615" s="6">
        <v>428</v>
      </c>
      <c r="E5615" s="6" t="s">
        <v>5030</v>
      </c>
      <c r="F5615" s="6">
        <v>17749</v>
      </c>
      <c r="G5615" s="6" t="s">
        <v>627</v>
      </c>
      <c r="H5615" s="6">
        <v>2</v>
      </c>
      <c r="I5615" s="6" t="s">
        <v>297</v>
      </c>
      <c r="J5615" s="6">
        <v>3</v>
      </c>
      <c r="K5615" s="6" t="s">
        <v>4334</v>
      </c>
      <c r="L5615" s="8">
        <v>6</v>
      </c>
      <c r="M5615" s="6" t="s">
        <v>297</v>
      </c>
      <c r="N5615" s="6" t="s">
        <v>4773</v>
      </c>
      <c r="R5615" s="6" t="str">
        <f t="shared" si="87"/>
        <v>40428Xã Đại Đồng23</v>
      </c>
    </row>
    <row r="5616" spans="1:18">
      <c r="A5616" s="6">
        <v>5615</v>
      </c>
      <c r="B5616" s="6">
        <v>40</v>
      </c>
      <c r="C5616" s="6" t="s">
        <v>4770</v>
      </c>
      <c r="D5616" s="6">
        <v>428</v>
      </c>
      <c r="E5616" s="6" t="s">
        <v>5030</v>
      </c>
      <c r="F5616" s="6">
        <v>17752</v>
      </c>
      <c r="G5616" s="6" t="s">
        <v>5038</v>
      </c>
      <c r="H5616" s="6">
        <v>2</v>
      </c>
      <c r="I5616" s="6" t="s">
        <v>297</v>
      </c>
      <c r="J5616" s="6">
        <v>3</v>
      </c>
      <c r="K5616" s="6" t="s">
        <v>4334</v>
      </c>
      <c r="L5616" s="8">
        <v>6</v>
      </c>
      <c r="M5616" s="6" t="s">
        <v>297</v>
      </c>
      <c r="N5616" s="6" t="s">
        <v>4773</v>
      </c>
      <c r="R5616" s="6" t="str">
        <f t="shared" si="87"/>
        <v>40428Xã Thanh Đồng23</v>
      </c>
    </row>
    <row r="5617" spans="1:18">
      <c r="A5617" s="6">
        <v>5616</v>
      </c>
      <c r="B5617" s="6">
        <v>40</v>
      </c>
      <c r="C5617" s="6" t="s">
        <v>4770</v>
      </c>
      <c r="D5617" s="6">
        <v>428</v>
      </c>
      <c r="E5617" s="6" t="s">
        <v>5030</v>
      </c>
      <c r="F5617" s="6">
        <v>17755</v>
      </c>
      <c r="G5617" s="6" t="s">
        <v>5039</v>
      </c>
      <c r="H5617" s="6">
        <v>2</v>
      </c>
      <c r="I5617" s="6" t="s">
        <v>297</v>
      </c>
      <c r="J5617" s="6">
        <v>3</v>
      </c>
      <c r="K5617" s="6" t="s">
        <v>4334</v>
      </c>
      <c r="L5617" s="8">
        <v>6</v>
      </c>
      <c r="M5617" s="6" t="s">
        <v>297</v>
      </c>
      <c r="N5617" s="6" t="s">
        <v>4773</v>
      </c>
      <c r="R5617" s="6" t="str">
        <f t="shared" si="87"/>
        <v>40428Xã Thanh Ngọc23</v>
      </c>
    </row>
    <row r="5618" spans="1:18">
      <c r="A5618" s="6">
        <v>5617</v>
      </c>
      <c r="B5618" s="6">
        <v>40</v>
      </c>
      <c r="C5618" s="6" t="s">
        <v>4770</v>
      </c>
      <c r="D5618" s="6">
        <v>428</v>
      </c>
      <c r="E5618" s="6" t="s">
        <v>5030</v>
      </c>
      <c r="F5618" s="6">
        <v>17758</v>
      </c>
      <c r="G5618" s="6" t="s">
        <v>4012</v>
      </c>
      <c r="H5618" s="6">
        <v>2</v>
      </c>
      <c r="I5618" s="6" t="s">
        <v>297</v>
      </c>
      <c r="J5618" s="6">
        <v>3</v>
      </c>
      <c r="K5618" s="6" t="s">
        <v>4334</v>
      </c>
      <c r="L5618" s="8">
        <v>6</v>
      </c>
      <c r="M5618" s="6" t="s">
        <v>297</v>
      </c>
      <c r="N5618" s="6" t="s">
        <v>4773</v>
      </c>
      <c r="R5618" s="6" t="str">
        <f t="shared" si="87"/>
        <v>40428Xã Thanh Hương23</v>
      </c>
    </row>
    <row r="5619" spans="1:18">
      <c r="A5619" s="6">
        <v>5618</v>
      </c>
      <c r="B5619" s="6">
        <v>40</v>
      </c>
      <c r="C5619" s="6" t="s">
        <v>4770</v>
      </c>
      <c r="D5619" s="6">
        <v>428</v>
      </c>
      <c r="E5619" s="6" t="s">
        <v>5030</v>
      </c>
      <c r="F5619" s="6">
        <v>17759</v>
      </c>
      <c r="G5619" s="6" t="s">
        <v>3715</v>
      </c>
      <c r="H5619" s="6">
        <v>2</v>
      </c>
      <c r="I5619" s="6" t="s">
        <v>297</v>
      </c>
      <c r="J5619" s="6">
        <v>3</v>
      </c>
      <c r="K5619" s="6" t="s">
        <v>4334</v>
      </c>
      <c r="L5619" s="8">
        <v>6</v>
      </c>
      <c r="M5619" s="6" t="s">
        <v>297</v>
      </c>
      <c r="N5619" s="6" t="s">
        <v>4773</v>
      </c>
      <c r="R5619" s="6" t="str">
        <f t="shared" si="87"/>
        <v>40428Xã Ngọc Lâm23</v>
      </c>
    </row>
    <row r="5620" spans="1:18">
      <c r="A5620" s="6">
        <v>5619</v>
      </c>
      <c r="B5620" s="6">
        <v>40</v>
      </c>
      <c r="C5620" s="6" t="s">
        <v>4770</v>
      </c>
      <c r="D5620" s="6">
        <v>428</v>
      </c>
      <c r="E5620" s="6" t="s">
        <v>5030</v>
      </c>
      <c r="F5620" s="6">
        <v>17761</v>
      </c>
      <c r="G5620" s="6" t="s">
        <v>5040</v>
      </c>
      <c r="H5620" s="6">
        <v>2</v>
      </c>
      <c r="I5620" s="6" t="s">
        <v>297</v>
      </c>
      <c r="J5620" s="6">
        <v>3</v>
      </c>
      <c r="K5620" s="6" t="s">
        <v>4334</v>
      </c>
      <c r="L5620" s="8">
        <v>6</v>
      </c>
      <c r="M5620" s="6" t="s">
        <v>297</v>
      </c>
      <c r="N5620" s="6" t="s">
        <v>4773</v>
      </c>
      <c r="R5620" s="6" t="str">
        <f t="shared" si="87"/>
        <v>40428Xã Thanh Lĩnh23</v>
      </c>
    </row>
    <row r="5621" spans="1:18">
      <c r="A5621" s="6">
        <v>5620</v>
      </c>
      <c r="B5621" s="6">
        <v>40</v>
      </c>
      <c r="C5621" s="6" t="s">
        <v>4770</v>
      </c>
      <c r="D5621" s="6">
        <v>428</v>
      </c>
      <c r="E5621" s="6" t="s">
        <v>5030</v>
      </c>
      <c r="F5621" s="6">
        <v>17764</v>
      </c>
      <c r="G5621" s="6" t="s">
        <v>2667</v>
      </c>
      <c r="H5621" s="6">
        <v>2</v>
      </c>
      <c r="I5621" s="6" t="s">
        <v>297</v>
      </c>
      <c r="J5621" s="6">
        <v>3</v>
      </c>
      <c r="K5621" s="6" t="s">
        <v>4334</v>
      </c>
      <c r="L5621" s="8">
        <v>6</v>
      </c>
      <c r="M5621" s="6" t="s">
        <v>297</v>
      </c>
      <c r="N5621" s="6" t="s">
        <v>4773</v>
      </c>
      <c r="R5621" s="6" t="str">
        <f t="shared" si="87"/>
        <v>40428Xã Đồng Văn23</v>
      </c>
    </row>
    <row r="5622" spans="1:18">
      <c r="A5622" s="6">
        <v>5621</v>
      </c>
      <c r="B5622" s="6">
        <v>40</v>
      </c>
      <c r="C5622" s="6" t="s">
        <v>4770</v>
      </c>
      <c r="D5622" s="6">
        <v>428</v>
      </c>
      <c r="E5622" s="6" t="s">
        <v>5030</v>
      </c>
      <c r="F5622" s="6">
        <v>17767</v>
      </c>
      <c r="G5622" s="6" t="s">
        <v>2268</v>
      </c>
      <c r="H5622" s="6">
        <v>2</v>
      </c>
      <c r="I5622" s="6" t="s">
        <v>297</v>
      </c>
      <c r="J5622" s="6">
        <v>3</v>
      </c>
      <c r="K5622" s="6" t="s">
        <v>4334</v>
      </c>
      <c r="L5622" s="8">
        <v>6</v>
      </c>
      <c r="M5622" s="6" t="s">
        <v>297</v>
      </c>
      <c r="N5622" s="6" t="s">
        <v>4773</v>
      </c>
      <c r="R5622" s="6" t="str">
        <f t="shared" si="87"/>
        <v>40428Xã Ngọc Sơn23</v>
      </c>
    </row>
    <row r="5623" spans="1:18">
      <c r="A5623" s="6">
        <v>5622</v>
      </c>
      <c r="B5623" s="6">
        <v>40</v>
      </c>
      <c r="C5623" s="6" t="s">
        <v>4770</v>
      </c>
      <c r="D5623" s="6">
        <v>428</v>
      </c>
      <c r="E5623" s="6" t="s">
        <v>5030</v>
      </c>
      <c r="F5623" s="6">
        <v>17770</v>
      </c>
      <c r="G5623" s="6" t="s">
        <v>1246</v>
      </c>
      <c r="H5623" s="6">
        <v>2</v>
      </c>
      <c r="I5623" s="6" t="s">
        <v>297</v>
      </c>
      <c r="J5623" s="6">
        <v>3</v>
      </c>
      <c r="K5623" s="6" t="s">
        <v>4334</v>
      </c>
      <c r="L5623" s="8">
        <v>6</v>
      </c>
      <c r="M5623" s="6" t="s">
        <v>297</v>
      </c>
      <c r="N5623" s="6" t="s">
        <v>4773</v>
      </c>
      <c r="R5623" s="6" t="str">
        <f t="shared" si="87"/>
        <v>40428Xã Thanh Thịnh23</v>
      </c>
    </row>
    <row r="5624" spans="1:18">
      <c r="A5624" s="6">
        <v>5623</v>
      </c>
      <c r="B5624" s="6">
        <v>40</v>
      </c>
      <c r="C5624" s="6" t="s">
        <v>4770</v>
      </c>
      <c r="D5624" s="6">
        <v>428</v>
      </c>
      <c r="E5624" s="6" t="s">
        <v>5030</v>
      </c>
      <c r="F5624" s="6">
        <v>17773</v>
      </c>
      <c r="G5624" s="6" t="s">
        <v>1628</v>
      </c>
      <c r="H5624" s="6">
        <v>2</v>
      </c>
      <c r="I5624" s="6" t="s">
        <v>297</v>
      </c>
      <c r="J5624" s="6">
        <v>3</v>
      </c>
      <c r="K5624" s="6" t="s">
        <v>4334</v>
      </c>
      <c r="L5624" s="8">
        <v>6</v>
      </c>
      <c r="M5624" s="6" t="s">
        <v>297</v>
      </c>
      <c r="N5624" s="6" t="s">
        <v>4773</v>
      </c>
      <c r="R5624" s="6" t="str">
        <f t="shared" si="87"/>
        <v>40428Xã Thanh An23</v>
      </c>
    </row>
    <row r="5625" spans="1:18">
      <c r="A5625" s="6">
        <v>5624</v>
      </c>
      <c r="B5625" s="6">
        <v>40</v>
      </c>
      <c r="C5625" s="6" t="s">
        <v>4770</v>
      </c>
      <c r="D5625" s="6">
        <v>428</v>
      </c>
      <c r="E5625" s="6" t="s">
        <v>5030</v>
      </c>
      <c r="F5625" s="6">
        <v>17776</v>
      </c>
      <c r="G5625" s="6" t="s">
        <v>5041</v>
      </c>
      <c r="H5625" s="6">
        <v>2</v>
      </c>
      <c r="I5625" s="6" t="s">
        <v>297</v>
      </c>
      <c r="J5625" s="6">
        <v>3</v>
      </c>
      <c r="K5625" s="6" t="s">
        <v>4334</v>
      </c>
      <c r="L5625" s="8">
        <v>6</v>
      </c>
      <c r="M5625" s="6" t="s">
        <v>297</v>
      </c>
      <c r="N5625" s="6" t="s">
        <v>4773</v>
      </c>
      <c r="R5625" s="6" t="str">
        <f t="shared" si="87"/>
        <v>40428Xã Thanh Chi23</v>
      </c>
    </row>
    <row r="5626" spans="1:18">
      <c r="A5626" s="6">
        <v>5625</v>
      </c>
      <c r="B5626" s="6">
        <v>40</v>
      </c>
      <c r="C5626" s="6" t="s">
        <v>4770</v>
      </c>
      <c r="D5626" s="6">
        <v>428</v>
      </c>
      <c r="E5626" s="6" t="s">
        <v>5030</v>
      </c>
      <c r="F5626" s="6">
        <v>17779</v>
      </c>
      <c r="G5626" s="6" t="s">
        <v>5042</v>
      </c>
      <c r="H5626" s="6">
        <v>2</v>
      </c>
      <c r="I5626" s="6" t="s">
        <v>297</v>
      </c>
      <c r="J5626" s="6">
        <v>3</v>
      </c>
      <c r="K5626" s="6" t="s">
        <v>4334</v>
      </c>
      <c r="L5626" s="8">
        <v>6</v>
      </c>
      <c r="M5626" s="6" t="s">
        <v>297</v>
      </c>
      <c r="N5626" s="6" t="s">
        <v>4773</v>
      </c>
      <c r="R5626" s="6" t="str">
        <f t="shared" si="87"/>
        <v>40428Xã Xuân Tường23</v>
      </c>
    </row>
    <row r="5627" spans="1:18">
      <c r="A5627" s="6">
        <v>5626</v>
      </c>
      <c r="B5627" s="6">
        <v>40</v>
      </c>
      <c r="C5627" s="6" t="s">
        <v>4770</v>
      </c>
      <c r="D5627" s="6">
        <v>428</v>
      </c>
      <c r="E5627" s="6" t="s">
        <v>5030</v>
      </c>
      <c r="F5627" s="6">
        <v>17782</v>
      </c>
      <c r="G5627" s="6" t="s">
        <v>5043</v>
      </c>
      <c r="H5627" s="6">
        <v>2</v>
      </c>
      <c r="I5627" s="6" t="s">
        <v>297</v>
      </c>
      <c r="J5627" s="6">
        <v>3</v>
      </c>
      <c r="K5627" s="6" t="s">
        <v>4334</v>
      </c>
      <c r="L5627" s="8">
        <v>6</v>
      </c>
      <c r="M5627" s="6" t="s">
        <v>297</v>
      </c>
      <c r="N5627" s="6" t="s">
        <v>4773</v>
      </c>
      <c r="R5627" s="6" t="str">
        <f t="shared" si="87"/>
        <v>40428Xã Thanh Dương23</v>
      </c>
    </row>
    <row r="5628" spans="1:18">
      <c r="A5628" s="6">
        <v>5627</v>
      </c>
      <c r="B5628" s="6">
        <v>40</v>
      </c>
      <c r="C5628" s="6" t="s">
        <v>4770</v>
      </c>
      <c r="D5628" s="6">
        <v>428</v>
      </c>
      <c r="E5628" s="6" t="s">
        <v>5030</v>
      </c>
      <c r="F5628" s="6">
        <v>17785</v>
      </c>
      <c r="G5628" s="6" t="s">
        <v>2024</v>
      </c>
      <c r="H5628" s="6">
        <v>2</v>
      </c>
      <c r="I5628" s="6" t="s">
        <v>297</v>
      </c>
      <c r="J5628" s="6">
        <v>3</v>
      </c>
      <c r="K5628" s="6" t="s">
        <v>4334</v>
      </c>
      <c r="L5628" s="8">
        <v>6</v>
      </c>
      <c r="M5628" s="6" t="s">
        <v>297</v>
      </c>
      <c r="N5628" s="6" t="s">
        <v>4773</v>
      </c>
      <c r="R5628" s="6" t="str">
        <f t="shared" si="87"/>
        <v>40428Xã Thanh Lương23</v>
      </c>
    </row>
    <row r="5629" spans="1:18">
      <c r="A5629" s="6">
        <v>5628</v>
      </c>
      <c r="B5629" s="6">
        <v>40</v>
      </c>
      <c r="C5629" s="6" t="s">
        <v>4770</v>
      </c>
      <c r="D5629" s="6">
        <v>428</v>
      </c>
      <c r="E5629" s="6" t="s">
        <v>5030</v>
      </c>
      <c r="F5629" s="6">
        <v>17788</v>
      </c>
      <c r="G5629" s="6" t="s">
        <v>3437</v>
      </c>
      <c r="H5629" s="6">
        <v>2</v>
      </c>
      <c r="I5629" s="6" t="s">
        <v>297</v>
      </c>
      <c r="J5629" s="6">
        <v>3</v>
      </c>
      <c r="K5629" s="6" t="s">
        <v>4334</v>
      </c>
      <c r="L5629" s="8">
        <v>6</v>
      </c>
      <c r="M5629" s="6" t="s">
        <v>297</v>
      </c>
      <c r="N5629" s="6" t="s">
        <v>4773</v>
      </c>
      <c r="R5629" s="6" t="str">
        <f t="shared" si="87"/>
        <v>40428Xã Thanh Khê23</v>
      </c>
    </row>
    <row r="5630" spans="1:18">
      <c r="A5630" s="6">
        <v>5629</v>
      </c>
      <c r="B5630" s="6">
        <v>40</v>
      </c>
      <c r="C5630" s="6" t="s">
        <v>4770</v>
      </c>
      <c r="D5630" s="6">
        <v>428</v>
      </c>
      <c r="E5630" s="6" t="s">
        <v>5030</v>
      </c>
      <c r="F5630" s="6">
        <v>17791</v>
      </c>
      <c r="G5630" s="6" t="s">
        <v>5044</v>
      </c>
      <c r="H5630" s="6">
        <v>2</v>
      </c>
      <c r="I5630" s="6" t="s">
        <v>297</v>
      </c>
      <c r="J5630" s="6">
        <v>3</v>
      </c>
      <c r="K5630" s="6" t="s">
        <v>4334</v>
      </c>
      <c r="L5630" s="8">
        <v>6</v>
      </c>
      <c r="M5630" s="6" t="s">
        <v>297</v>
      </c>
      <c r="N5630" s="6" t="s">
        <v>4773</v>
      </c>
      <c r="R5630" s="6" t="str">
        <f t="shared" si="87"/>
        <v>40428Xã Võ Liệt23</v>
      </c>
    </row>
    <row r="5631" spans="1:18">
      <c r="A5631" s="6">
        <v>5630</v>
      </c>
      <c r="B5631" s="6">
        <v>40</v>
      </c>
      <c r="C5631" s="6" t="s">
        <v>4770</v>
      </c>
      <c r="D5631" s="6">
        <v>428</v>
      </c>
      <c r="E5631" s="6" t="s">
        <v>5030</v>
      </c>
      <c r="F5631" s="6">
        <v>17794</v>
      </c>
      <c r="G5631" s="6" t="s">
        <v>1052</v>
      </c>
      <c r="H5631" s="6">
        <v>2</v>
      </c>
      <c r="I5631" s="6" t="s">
        <v>297</v>
      </c>
      <c r="J5631" s="6">
        <v>3</v>
      </c>
      <c r="K5631" s="6" t="s">
        <v>4334</v>
      </c>
      <c r="L5631" s="8">
        <v>6</v>
      </c>
      <c r="M5631" s="6" t="s">
        <v>297</v>
      </c>
      <c r="N5631" s="6" t="s">
        <v>4773</v>
      </c>
      <c r="R5631" s="6" t="str">
        <f t="shared" si="87"/>
        <v>40428Xã Thanh Long23</v>
      </c>
    </row>
    <row r="5632" spans="1:18">
      <c r="A5632" s="6">
        <v>5631</v>
      </c>
      <c r="B5632" s="6">
        <v>40</v>
      </c>
      <c r="C5632" s="6" t="s">
        <v>4770</v>
      </c>
      <c r="D5632" s="6">
        <v>428</v>
      </c>
      <c r="E5632" s="6" t="s">
        <v>5030</v>
      </c>
      <c r="F5632" s="6">
        <v>17797</v>
      </c>
      <c r="G5632" s="6" t="s">
        <v>894</v>
      </c>
      <c r="H5632" s="6">
        <v>2</v>
      </c>
      <c r="I5632" s="6" t="s">
        <v>297</v>
      </c>
      <c r="J5632" s="6">
        <v>3</v>
      </c>
      <c r="K5632" s="6" t="s">
        <v>4334</v>
      </c>
      <c r="L5632" s="8">
        <v>6</v>
      </c>
      <c r="M5632" s="6" t="s">
        <v>297</v>
      </c>
      <c r="N5632" s="6" t="s">
        <v>4773</v>
      </c>
      <c r="R5632" s="6" t="str">
        <f t="shared" si="87"/>
        <v>40428Xã Thanh Thủy23</v>
      </c>
    </row>
    <row r="5633" spans="1:18">
      <c r="A5633" s="6">
        <v>5632</v>
      </c>
      <c r="B5633" s="6">
        <v>40</v>
      </c>
      <c r="C5633" s="6" t="s">
        <v>4770</v>
      </c>
      <c r="D5633" s="6">
        <v>428</v>
      </c>
      <c r="E5633" s="6" t="s">
        <v>5030</v>
      </c>
      <c r="F5633" s="6">
        <v>17800</v>
      </c>
      <c r="G5633" s="6" t="s">
        <v>5045</v>
      </c>
      <c r="H5633" s="6">
        <v>2</v>
      </c>
      <c r="I5633" s="6" t="s">
        <v>297</v>
      </c>
      <c r="J5633" s="6">
        <v>3</v>
      </c>
      <c r="K5633" s="6" t="s">
        <v>4334</v>
      </c>
      <c r="L5633" s="8">
        <v>6</v>
      </c>
      <c r="M5633" s="6" t="s">
        <v>297</v>
      </c>
      <c r="N5633" s="6" t="s">
        <v>4773</v>
      </c>
      <c r="R5633" s="6" t="str">
        <f t="shared" si="87"/>
        <v>40428Xã Thanh Khai23</v>
      </c>
    </row>
    <row r="5634" spans="1:18">
      <c r="A5634" s="6">
        <v>5633</v>
      </c>
      <c r="B5634" s="6">
        <v>40</v>
      </c>
      <c r="C5634" s="6" t="s">
        <v>4770</v>
      </c>
      <c r="D5634" s="6">
        <v>428</v>
      </c>
      <c r="E5634" s="6" t="s">
        <v>5030</v>
      </c>
      <c r="F5634" s="6">
        <v>17803</v>
      </c>
      <c r="G5634" s="6" t="s">
        <v>1629</v>
      </c>
      <c r="H5634" s="6">
        <v>2</v>
      </c>
      <c r="I5634" s="6" t="s">
        <v>297</v>
      </c>
      <c r="J5634" s="6">
        <v>3</v>
      </c>
      <c r="K5634" s="6" t="s">
        <v>4334</v>
      </c>
      <c r="L5634" s="8">
        <v>6</v>
      </c>
      <c r="M5634" s="6" t="s">
        <v>297</v>
      </c>
      <c r="N5634" s="6" t="s">
        <v>4773</v>
      </c>
      <c r="R5634" s="6" t="str">
        <f t="shared" si="87"/>
        <v>40428Xã Thanh Yên23</v>
      </c>
    </row>
    <row r="5635" spans="1:18">
      <c r="A5635" s="6">
        <v>5634</v>
      </c>
      <c r="B5635" s="6">
        <v>40</v>
      </c>
      <c r="C5635" s="6" t="s">
        <v>4770</v>
      </c>
      <c r="D5635" s="6">
        <v>428</v>
      </c>
      <c r="E5635" s="6" t="s">
        <v>5030</v>
      </c>
      <c r="F5635" s="6">
        <v>17806</v>
      </c>
      <c r="G5635" s="6" t="s">
        <v>3001</v>
      </c>
      <c r="H5635" s="6">
        <v>2</v>
      </c>
      <c r="I5635" s="6" t="s">
        <v>297</v>
      </c>
      <c r="J5635" s="6">
        <v>3</v>
      </c>
      <c r="K5635" s="6" t="s">
        <v>4334</v>
      </c>
      <c r="L5635" s="8">
        <v>6</v>
      </c>
      <c r="M5635" s="6" t="s">
        <v>297</v>
      </c>
      <c r="N5635" s="6" t="s">
        <v>4773</v>
      </c>
      <c r="R5635" s="6" t="str">
        <f t="shared" ref="R5635:R5698" si="88">CONCATENATE(B5635,D5635,G5635,H5635,J5635)</f>
        <v>40428Xã Thanh Hà23</v>
      </c>
    </row>
    <row r="5636" spans="1:18">
      <c r="A5636" s="6">
        <v>5635</v>
      </c>
      <c r="B5636" s="6">
        <v>40</v>
      </c>
      <c r="C5636" s="6" t="s">
        <v>4770</v>
      </c>
      <c r="D5636" s="6">
        <v>428</v>
      </c>
      <c r="E5636" s="6" t="s">
        <v>5030</v>
      </c>
      <c r="F5636" s="6">
        <v>17809</v>
      </c>
      <c r="G5636" s="6" t="s">
        <v>3528</v>
      </c>
      <c r="H5636" s="6">
        <v>2</v>
      </c>
      <c r="I5636" s="6" t="s">
        <v>297</v>
      </c>
      <c r="J5636" s="6">
        <v>3</v>
      </c>
      <c r="K5636" s="6" t="s">
        <v>4334</v>
      </c>
      <c r="L5636" s="8">
        <v>6</v>
      </c>
      <c r="M5636" s="6" t="s">
        <v>297</v>
      </c>
      <c r="N5636" s="6" t="s">
        <v>4773</v>
      </c>
      <c r="R5636" s="6" t="str">
        <f t="shared" si="88"/>
        <v>40428Xã Thanh Giang23</v>
      </c>
    </row>
    <row r="5637" spans="1:18">
      <c r="A5637" s="6">
        <v>5636</v>
      </c>
      <c r="B5637" s="6">
        <v>40</v>
      </c>
      <c r="C5637" s="6" t="s">
        <v>4770</v>
      </c>
      <c r="D5637" s="6">
        <v>428</v>
      </c>
      <c r="E5637" s="6" t="s">
        <v>5030</v>
      </c>
      <c r="F5637" s="6">
        <v>17812</v>
      </c>
      <c r="G5637" s="6" t="s">
        <v>3518</v>
      </c>
      <c r="H5637" s="6">
        <v>2</v>
      </c>
      <c r="I5637" s="6" t="s">
        <v>297</v>
      </c>
      <c r="J5637" s="6">
        <v>3</v>
      </c>
      <c r="K5637" s="6" t="s">
        <v>4334</v>
      </c>
      <c r="L5637" s="8">
        <v>6</v>
      </c>
      <c r="M5637" s="6" t="s">
        <v>297</v>
      </c>
      <c r="N5637" s="6" t="s">
        <v>4773</v>
      </c>
      <c r="R5637" s="6" t="str">
        <f t="shared" si="88"/>
        <v>40428Xã Thanh Tùng23</v>
      </c>
    </row>
    <row r="5638" spans="1:18">
      <c r="A5638" s="6">
        <v>5637</v>
      </c>
      <c r="B5638" s="6">
        <v>40</v>
      </c>
      <c r="C5638" s="6" t="s">
        <v>4770</v>
      </c>
      <c r="D5638" s="6">
        <v>428</v>
      </c>
      <c r="E5638" s="6" t="s">
        <v>5030</v>
      </c>
      <c r="F5638" s="6">
        <v>17815</v>
      </c>
      <c r="G5638" s="6" t="s">
        <v>472</v>
      </c>
      <c r="H5638" s="6">
        <v>2</v>
      </c>
      <c r="I5638" s="6" t="s">
        <v>297</v>
      </c>
      <c r="J5638" s="6">
        <v>3</v>
      </c>
      <c r="K5638" s="6" t="s">
        <v>4334</v>
      </c>
      <c r="L5638" s="8">
        <v>6</v>
      </c>
      <c r="M5638" s="6" t="s">
        <v>297</v>
      </c>
      <c r="N5638" s="6" t="s">
        <v>4773</v>
      </c>
      <c r="R5638" s="6" t="str">
        <f t="shared" si="88"/>
        <v>40428Xã Thanh Lâm23</v>
      </c>
    </row>
    <row r="5639" spans="1:18">
      <c r="A5639" s="6">
        <v>5638</v>
      </c>
      <c r="B5639" s="6">
        <v>40</v>
      </c>
      <c r="C5639" s="6" t="s">
        <v>4770</v>
      </c>
      <c r="D5639" s="6">
        <v>428</v>
      </c>
      <c r="E5639" s="6" t="s">
        <v>5030</v>
      </c>
      <c r="F5639" s="6">
        <v>17818</v>
      </c>
      <c r="G5639" s="6" t="s">
        <v>689</v>
      </c>
      <c r="H5639" s="6">
        <v>2</v>
      </c>
      <c r="I5639" s="6" t="s">
        <v>297</v>
      </c>
      <c r="J5639" s="6">
        <v>3</v>
      </c>
      <c r="K5639" s="6" t="s">
        <v>4334</v>
      </c>
      <c r="L5639" s="8">
        <v>6</v>
      </c>
      <c r="M5639" s="6" t="s">
        <v>297</v>
      </c>
      <c r="N5639" s="6" t="s">
        <v>4773</v>
      </c>
      <c r="R5639" s="6" t="str">
        <f t="shared" si="88"/>
        <v>40428Xã Thanh Mai23</v>
      </c>
    </row>
    <row r="5640" spans="1:18">
      <c r="A5640" s="6">
        <v>5639</v>
      </c>
      <c r="B5640" s="6">
        <v>40</v>
      </c>
      <c r="C5640" s="6" t="s">
        <v>4770</v>
      </c>
      <c r="D5640" s="6">
        <v>428</v>
      </c>
      <c r="E5640" s="6" t="s">
        <v>5030</v>
      </c>
      <c r="F5640" s="6">
        <v>17821</v>
      </c>
      <c r="G5640" s="6" t="s">
        <v>379</v>
      </c>
      <c r="H5640" s="6">
        <v>2</v>
      </c>
      <c r="I5640" s="6" t="s">
        <v>297</v>
      </c>
      <c r="J5640" s="6">
        <v>3</v>
      </c>
      <c r="K5640" s="6" t="s">
        <v>4334</v>
      </c>
      <c r="L5640" s="8">
        <v>6</v>
      </c>
      <c r="M5640" s="6" t="s">
        <v>297</v>
      </c>
      <c r="N5640" s="6" t="s">
        <v>4773</v>
      </c>
      <c r="R5640" s="6" t="str">
        <f t="shared" si="88"/>
        <v>40428Xã Thanh Xuân23</v>
      </c>
    </row>
    <row r="5641" spans="1:18">
      <c r="A5641" s="6">
        <v>5640</v>
      </c>
      <c r="B5641" s="6">
        <v>40</v>
      </c>
      <c r="C5641" s="6" t="s">
        <v>4770</v>
      </c>
      <c r="D5641" s="6">
        <v>428</v>
      </c>
      <c r="E5641" s="6" t="s">
        <v>5030</v>
      </c>
      <c r="F5641" s="6">
        <v>17824</v>
      </c>
      <c r="G5641" s="6" t="s">
        <v>895</v>
      </c>
      <c r="H5641" s="6">
        <v>2</v>
      </c>
      <c r="I5641" s="6" t="s">
        <v>297</v>
      </c>
      <c r="J5641" s="6">
        <v>3</v>
      </c>
      <c r="K5641" s="6" t="s">
        <v>4334</v>
      </c>
      <c r="L5641" s="8">
        <v>6</v>
      </c>
      <c r="M5641" s="6" t="s">
        <v>297</v>
      </c>
      <c r="N5641" s="6" t="s">
        <v>4773</v>
      </c>
      <c r="R5641" s="6" t="str">
        <f t="shared" si="88"/>
        <v>40428Xã Thanh Đức23</v>
      </c>
    </row>
    <row r="5642" spans="1:18">
      <c r="A5642" s="6">
        <v>5641</v>
      </c>
      <c r="B5642" s="6">
        <v>40</v>
      </c>
      <c r="C5642" s="6" t="s">
        <v>4770</v>
      </c>
      <c r="D5642" s="6">
        <v>429</v>
      </c>
      <c r="E5642" s="6" t="s">
        <v>5046</v>
      </c>
      <c r="F5642" s="6">
        <v>17827</v>
      </c>
      <c r="G5642" s="6" t="s">
        <v>5047</v>
      </c>
      <c r="H5642" s="6">
        <v>1</v>
      </c>
      <c r="I5642" s="6" t="s">
        <v>251</v>
      </c>
      <c r="J5642" s="6">
        <v>3</v>
      </c>
      <c r="K5642" s="6" t="s">
        <v>4334</v>
      </c>
      <c r="L5642" s="8">
        <v>5</v>
      </c>
      <c r="M5642" s="6" t="s">
        <v>251</v>
      </c>
      <c r="N5642" s="6" t="s">
        <v>4773</v>
      </c>
      <c r="R5642" s="6" t="str">
        <f t="shared" si="88"/>
        <v>40429Thị trấn Quán Hành13</v>
      </c>
    </row>
    <row r="5643" spans="1:18">
      <c r="A5643" s="6">
        <v>5642</v>
      </c>
      <c r="B5643" s="6">
        <v>40</v>
      </c>
      <c r="C5643" s="6" t="s">
        <v>4770</v>
      </c>
      <c r="D5643" s="6">
        <v>429</v>
      </c>
      <c r="E5643" s="6" t="s">
        <v>5046</v>
      </c>
      <c r="F5643" s="6">
        <v>17830</v>
      </c>
      <c r="G5643" s="6" t="s">
        <v>5048</v>
      </c>
      <c r="H5643" s="6">
        <v>2</v>
      </c>
      <c r="I5643" s="6" t="s">
        <v>297</v>
      </c>
      <c r="J5643" s="6">
        <v>3</v>
      </c>
      <c r="K5643" s="6" t="s">
        <v>4334</v>
      </c>
      <c r="L5643" s="8">
        <v>6</v>
      </c>
      <c r="M5643" s="6" t="s">
        <v>297</v>
      </c>
      <c r="N5643" s="6" t="s">
        <v>4773</v>
      </c>
      <c r="R5643" s="6" t="str">
        <f t="shared" si="88"/>
        <v>40429Xã Nghi Văn23</v>
      </c>
    </row>
    <row r="5644" spans="1:18">
      <c r="A5644" s="6">
        <v>5643</v>
      </c>
      <c r="B5644" s="6">
        <v>40</v>
      </c>
      <c r="C5644" s="6" t="s">
        <v>4770</v>
      </c>
      <c r="D5644" s="6">
        <v>429</v>
      </c>
      <c r="E5644" s="6" t="s">
        <v>5046</v>
      </c>
      <c r="F5644" s="6">
        <v>17833</v>
      </c>
      <c r="G5644" s="6" t="s">
        <v>5049</v>
      </c>
      <c r="H5644" s="6">
        <v>2</v>
      </c>
      <c r="I5644" s="6" t="s">
        <v>297</v>
      </c>
      <c r="J5644" s="6">
        <v>3</v>
      </c>
      <c r="K5644" s="6" t="s">
        <v>4334</v>
      </c>
      <c r="L5644" s="8">
        <v>6</v>
      </c>
      <c r="M5644" s="6" t="s">
        <v>297</v>
      </c>
      <c r="N5644" s="6" t="s">
        <v>4773</v>
      </c>
      <c r="R5644" s="6" t="str">
        <f t="shared" si="88"/>
        <v>40429Xã Nghi Yên23</v>
      </c>
    </row>
    <row r="5645" spans="1:18">
      <c r="A5645" s="6">
        <v>5644</v>
      </c>
      <c r="B5645" s="6">
        <v>40</v>
      </c>
      <c r="C5645" s="6" t="s">
        <v>4770</v>
      </c>
      <c r="D5645" s="6">
        <v>429</v>
      </c>
      <c r="E5645" s="6" t="s">
        <v>5046</v>
      </c>
      <c r="F5645" s="6">
        <v>17836</v>
      </c>
      <c r="G5645" s="6" t="s">
        <v>5050</v>
      </c>
      <c r="H5645" s="6">
        <v>2</v>
      </c>
      <c r="I5645" s="6" t="s">
        <v>297</v>
      </c>
      <c r="J5645" s="6">
        <v>3</v>
      </c>
      <c r="K5645" s="6" t="s">
        <v>4334</v>
      </c>
      <c r="L5645" s="8">
        <v>6</v>
      </c>
      <c r="M5645" s="6" t="s">
        <v>297</v>
      </c>
      <c r="N5645" s="6" t="s">
        <v>4773</v>
      </c>
      <c r="R5645" s="6" t="str">
        <f t="shared" si="88"/>
        <v>40429Xã Nghi Tiến23</v>
      </c>
    </row>
    <row r="5646" spans="1:18">
      <c r="A5646" s="6">
        <v>5645</v>
      </c>
      <c r="B5646" s="6">
        <v>40</v>
      </c>
      <c r="C5646" s="6" t="s">
        <v>4770</v>
      </c>
      <c r="D5646" s="6">
        <v>429</v>
      </c>
      <c r="E5646" s="6" t="s">
        <v>5046</v>
      </c>
      <c r="F5646" s="6">
        <v>17839</v>
      </c>
      <c r="G5646" s="6" t="s">
        <v>5051</v>
      </c>
      <c r="H5646" s="6">
        <v>2</v>
      </c>
      <c r="I5646" s="6" t="s">
        <v>297</v>
      </c>
      <c r="J5646" s="6">
        <v>3</v>
      </c>
      <c r="K5646" s="6" t="s">
        <v>4334</v>
      </c>
      <c r="L5646" s="8">
        <v>6</v>
      </c>
      <c r="M5646" s="6" t="s">
        <v>297</v>
      </c>
      <c r="N5646" s="6" t="s">
        <v>4773</v>
      </c>
      <c r="R5646" s="6" t="str">
        <f t="shared" si="88"/>
        <v>40429Xã Nghi Hưng23</v>
      </c>
    </row>
    <row r="5647" spans="1:18">
      <c r="A5647" s="6">
        <v>5646</v>
      </c>
      <c r="B5647" s="6">
        <v>40</v>
      </c>
      <c r="C5647" s="6" t="s">
        <v>4770</v>
      </c>
      <c r="D5647" s="6">
        <v>429</v>
      </c>
      <c r="E5647" s="6" t="s">
        <v>5046</v>
      </c>
      <c r="F5647" s="6">
        <v>17842</v>
      </c>
      <c r="G5647" s="6" t="s">
        <v>5052</v>
      </c>
      <c r="H5647" s="6">
        <v>2</v>
      </c>
      <c r="I5647" s="6" t="s">
        <v>297</v>
      </c>
      <c r="J5647" s="6">
        <v>3</v>
      </c>
      <c r="K5647" s="6" t="s">
        <v>4334</v>
      </c>
      <c r="L5647" s="8">
        <v>6</v>
      </c>
      <c r="M5647" s="6" t="s">
        <v>297</v>
      </c>
      <c r="N5647" s="6" t="s">
        <v>4773</v>
      </c>
      <c r="R5647" s="6" t="str">
        <f t="shared" si="88"/>
        <v>40429Xã Nghi Đồng23</v>
      </c>
    </row>
    <row r="5648" spans="1:18">
      <c r="A5648" s="6">
        <v>5647</v>
      </c>
      <c r="B5648" s="6">
        <v>40</v>
      </c>
      <c r="C5648" s="6" t="s">
        <v>4770</v>
      </c>
      <c r="D5648" s="6">
        <v>429</v>
      </c>
      <c r="E5648" s="6" t="s">
        <v>5046</v>
      </c>
      <c r="F5648" s="6">
        <v>17845</v>
      </c>
      <c r="G5648" s="6" t="s">
        <v>5053</v>
      </c>
      <c r="H5648" s="6">
        <v>2</v>
      </c>
      <c r="I5648" s="6" t="s">
        <v>297</v>
      </c>
      <c r="J5648" s="6">
        <v>3</v>
      </c>
      <c r="K5648" s="6" t="s">
        <v>4334</v>
      </c>
      <c r="L5648" s="8">
        <v>6</v>
      </c>
      <c r="M5648" s="6" t="s">
        <v>297</v>
      </c>
      <c r="N5648" s="6" t="s">
        <v>4773</v>
      </c>
      <c r="R5648" s="6" t="str">
        <f t="shared" si="88"/>
        <v>40429Xã Nghi Thiết23</v>
      </c>
    </row>
    <row r="5649" spans="1:18">
      <c r="A5649" s="6">
        <v>5648</v>
      </c>
      <c r="B5649" s="6">
        <v>40</v>
      </c>
      <c r="C5649" s="6" t="s">
        <v>4770</v>
      </c>
      <c r="D5649" s="6">
        <v>429</v>
      </c>
      <c r="E5649" s="6" t="s">
        <v>5046</v>
      </c>
      <c r="F5649" s="6">
        <v>17848</v>
      </c>
      <c r="G5649" s="6" t="s">
        <v>5054</v>
      </c>
      <c r="H5649" s="6">
        <v>2</v>
      </c>
      <c r="I5649" s="6" t="s">
        <v>297</v>
      </c>
      <c r="J5649" s="6">
        <v>3</v>
      </c>
      <c r="K5649" s="6" t="s">
        <v>4334</v>
      </c>
      <c r="L5649" s="8">
        <v>6</v>
      </c>
      <c r="M5649" s="6" t="s">
        <v>297</v>
      </c>
      <c r="N5649" s="6" t="s">
        <v>4773</v>
      </c>
      <c r="R5649" s="6" t="str">
        <f t="shared" si="88"/>
        <v>40429Xã Nghi Lâm23</v>
      </c>
    </row>
    <row r="5650" spans="1:18">
      <c r="A5650" s="6">
        <v>5649</v>
      </c>
      <c r="B5650" s="6">
        <v>40</v>
      </c>
      <c r="C5650" s="6" t="s">
        <v>4770</v>
      </c>
      <c r="D5650" s="6">
        <v>429</v>
      </c>
      <c r="E5650" s="6" t="s">
        <v>5046</v>
      </c>
      <c r="F5650" s="6">
        <v>17851</v>
      </c>
      <c r="G5650" s="6" t="s">
        <v>5055</v>
      </c>
      <c r="H5650" s="6">
        <v>2</v>
      </c>
      <c r="I5650" s="6" t="s">
        <v>297</v>
      </c>
      <c r="J5650" s="6">
        <v>3</v>
      </c>
      <c r="K5650" s="6" t="s">
        <v>4334</v>
      </c>
      <c r="L5650" s="8">
        <v>6</v>
      </c>
      <c r="M5650" s="6" t="s">
        <v>297</v>
      </c>
      <c r="N5650" s="6" t="s">
        <v>4773</v>
      </c>
      <c r="R5650" s="6" t="str">
        <f t="shared" si="88"/>
        <v>40429Xã Nghi Quang23</v>
      </c>
    </row>
    <row r="5651" spans="1:18">
      <c r="A5651" s="6">
        <v>5650</v>
      </c>
      <c r="B5651" s="6">
        <v>40</v>
      </c>
      <c r="C5651" s="6" t="s">
        <v>4770</v>
      </c>
      <c r="D5651" s="6">
        <v>429</v>
      </c>
      <c r="E5651" s="6" t="s">
        <v>5046</v>
      </c>
      <c r="F5651" s="6">
        <v>17854</v>
      </c>
      <c r="G5651" s="6" t="s">
        <v>5056</v>
      </c>
      <c r="H5651" s="6">
        <v>2</v>
      </c>
      <c r="I5651" s="6" t="s">
        <v>297</v>
      </c>
      <c r="J5651" s="6">
        <v>3</v>
      </c>
      <c r="K5651" s="6" t="s">
        <v>4334</v>
      </c>
      <c r="L5651" s="8">
        <v>6</v>
      </c>
      <c r="M5651" s="6" t="s">
        <v>297</v>
      </c>
      <c r="N5651" s="6" t="s">
        <v>4773</v>
      </c>
      <c r="R5651" s="6" t="str">
        <f t="shared" si="88"/>
        <v>40429Xã Nghi Kiều23</v>
      </c>
    </row>
    <row r="5652" spans="1:18">
      <c r="A5652" s="6">
        <v>5651</v>
      </c>
      <c r="B5652" s="6">
        <v>40</v>
      </c>
      <c r="C5652" s="6" t="s">
        <v>4770</v>
      </c>
      <c r="D5652" s="6">
        <v>429</v>
      </c>
      <c r="E5652" s="6" t="s">
        <v>5046</v>
      </c>
      <c r="F5652" s="6">
        <v>17857</v>
      </c>
      <c r="G5652" s="6" t="s">
        <v>5057</v>
      </c>
      <c r="H5652" s="6">
        <v>2</v>
      </c>
      <c r="I5652" s="6" t="s">
        <v>297</v>
      </c>
      <c r="J5652" s="6">
        <v>3</v>
      </c>
      <c r="K5652" s="6" t="s">
        <v>4334</v>
      </c>
      <c r="L5652" s="8">
        <v>6</v>
      </c>
      <c r="M5652" s="6" t="s">
        <v>297</v>
      </c>
      <c r="N5652" s="6" t="s">
        <v>4773</v>
      </c>
      <c r="R5652" s="6" t="str">
        <f t="shared" si="88"/>
        <v>40429Xã Nghi Mỹ23</v>
      </c>
    </row>
    <row r="5653" spans="1:18">
      <c r="A5653" s="6">
        <v>5652</v>
      </c>
      <c r="B5653" s="6">
        <v>40</v>
      </c>
      <c r="C5653" s="6" t="s">
        <v>4770</v>
      </c>
      <c r="D5653" s="6">
        <v>429</v>
      </c>
      <c r="E5653" s="6" t="s">
        <v>5046</v>
      </c>
      <c r="F5653" s="6">
        <v>17860</v>
      </c>
      <c r="G5653" s="6" t="s">
        <v>5058</v>
      </c>
      <c r="H5653" s="6">
        <v>2</v>
      </c>
      <c r="I5653" s="6" t="s">
        <v>297</v>
      </c>
      <c r="J5653" s="6">
        <v>3</v>
      </c>
      <c r="K5653" s="6" t="s">
        <v>4334</v>
      </c>
      <c r="L5653" s="8">
        <v>6</v>
      </c>
      <c r="M5653" s="6" t="s">
        <v>297</v>
      </c>
      <c r="N5653" s="6" t="s">
        <v>4773</v>
      </c>
      <c r="R5653" s="6" t="str">
        <f t="shared" si="88"/>
        <v>40429Xã Nghi Phương23</v>
      </c>
    </row>
    <row r="5654" spans="1:18">
      <c r="A5654" s="6">
        <v>5653</v>
      </c>
      <c r="B5654" s="6">
        <v>40</v>
      </c>
      <c r="C5654" s="6" t="s">
        <v>4770</v>
      </c>
      <c r="D5654" s="6">
        <v>429</v>
      </c>
      <c r="E5654" s="6" t="s">
        <v>5046</v>
      </c>
      <c r="F5654" s="6">
        <v>17863</v>
      </c>
      <c r="G5654" s="6" t="s">
        <v>5059</v>
      </c>
      <c r="H5654" s="6">
        <v>2</v>
      </c>
      <c r="I5654" s="6" t="s">
        <v>297</v>
      </c>
      <c r="J5654" s="6">
        <v>3</v>
      </c>
      <c r="K5654" s="6" t="s">
        <v>4334</v>
      </c>
      <c r="L5654" s="8">
        <v>6</v>
      </c>
      <c r="M5654" s="6" t="s">
        <v>297</v>
      </c>
      <c r="N5654" s="6" t="s">
        <v>4773</v>
      </c>
      <c r="R5654" s="6" t="str">
        <f t="shared" si="88"/>
        <v>40429Xã Nghi Thuận23</v>
      </c>
    </row>
    <row r="5655" spans="1:18">
      <c r="A5655" s="6">
        <v>5654</v>
      </c>
      <c r="B5655" s="6">
        <v>40</v>
      </c>
      <c r="C5655" s="6" t="s">
        <v>4770</v>
      </c>
      <c r="D5655" s="6">
        <v>429</v>
      </c>
      <c r="E5655" s="6" t="s">
        <v>5046</v>
      </c>
      <c r="F5655" s="6">
        <v>17866</v>
      </c>
      <c r="G5655" s="6" t="s">
        <v>5060</v>
      </c>
      <c r="H5655" s="6">
        <v>2</v>
      </c>
      <c r="I5655" s="6" t="s">
        <v>297</v>
      </c>
      <c r="J5655" s="6">
        <v>3</v>
      </c>
      <c r="K5655" s="6" t="s">
        <v>4334</v>
      </c>
      <c r="L5655" s="8">
        <v>6</v>
      </c>
      <c r="M5655" s="6" t="s">
        <v>297</v>
      </c>
      <c r="N5655" s="6" t="s">
        <v>4773</v>
      </c>
      <c r="R5655" s="6" t="str">
        <f t="shared" si="88"/>
        <v>40429Xã Nghi Long23</v>
      </c>
    </row>
    <row r="5656" spans="1:18">
      <c r="A5656" s="6">
        <v>5655</v>
      </c>
      <c r="B5656" s="6">
        <v>40</v>
      </c>
      <c r="C5656" s="6" t="s">
        <v>4770</v>
      </c>
      <c r="D5656" s="6">
        <v>429</v>
      </c>
      <c r="E5656" s="6" t="s">
        <v>5046</v>
      </c>
      <c r="F5656" s="6">
        <v>17869</v>
      </c>
      <c r="G5656" s="6" t="s">
        <v>5061</v>
      </c>
      <c r="H5656" s="6">
        <v>2</v>
      </c>
      <c r="I5656" s="6" t="s">
        <v>297</v>
      </c>
      <c r="J5656" s="6">
        <v>3</v>
      </c>
      <c r="K5656" s="6" t="s">
        <v>4334</v>
      </c>
      <c r="L5656" s="8">
        <v>6</v>
      </c>
      <c r="M5656" s="6" t="s">
        <v>297</v>
      </c>
      <c r="N5656" s="6" t="s">
        <v>4773</v>
      </c>
      <c r="R5656" s="6" t="str">
        <f t="shared" si="88"/>
        <v>40429Xã Nghi Xá23</v>
      </c>
    </row>
    <row r="5657" spans="1:18">
      <c r="A5657" s="6">
        <v>5656</v>
      </c>
      <c r="B5657" s="6">
        <v>40</v>
      </c>
      <c r="C5657" s="6" t="s">
        <v>4770</v>
      </c>
      <c r="D5657" s="6">
        <v>429</v>
      </c>
      <c r="E5657" s="6" t="s">
        <v>5046</v>
      </c>
      <c r="F5657" s="6">
        <v>17875</v>
      </c>
      <c r="G5657" s="6" t="s">
        <v>5062</v>
      </c>
      <c r="H5657" s="6">
        <v>2</v>
      </c>
      <c r="I5657" s="6" t="s">
        <v>297</v>
      </c>
      <c r="J5657" s="6">
        <v>3</v>
      </c>
      <c r="K5657" s="6" t="s">
        <v>4334</v>
      </c>
      <c r="L5657" s="8">
        <v>6</v>
      </c>
      <c r="M5657" s="6" t="s">
        <v>297</v>
      </c>
      <c r="N5657" s="6" t="s">
        <v>4773</v>
      </c>
      <c r="R5657" s="6" t="str">
        <f t="shared" si="88"/>
        <v>40429Xã Nghi Hoa23</v>
      </c>
    </row>
    <row r="5658" spans="1:18">
      <c r="A5658" s="6">
        <v>5657</v>
      </c>
      <c r="B5658" s="6">
        <v>40</v>
      </c>
      <c r="C5658" s="6" t="s">
        <v>4770</v>
      </c>
      <c r="D5658" s="6">
        <v>429</v>
      </c>
      <c r="E5658" s="6" t="s">
        <v>5046</v>
      </c>
      <c r="F5658" s="6">
        <v>17878</v>
      </c>
      <c r="G5658" s="6" t="s">
        <v>5063</v>
      </c>
      <c r="H5658" s="6">
        <v>2</v>
      </c>
      <c r="I5658" s="6" t="s">
        <v>297</v>
      </c>
      <c r="J5658" s="6">
        <v>3</v>
      </c>
      <c r="K5658" s="6" t="s">
        <v>4334</v>
      </c>
      <c r="L5658" s="8">
        <v>6</v>
      </c>
      <c r="M5658" s="6" t="s">
        <v>297</v>
      </c>
      <c r="N5658" s="6" t="s">
        <v>4773</v>
      </c>
      <c r="R5658" s="6" t="str">
        <f t="shared" si="88"/>
        <v>40429Xã Khánh Hợp23</v>
      </c>
    </row>
    <row r="5659" spans="1:18">
      <c r="A5659" s="6">
        <v>5658</v>
      </c>
      <c r="B5659" s="6">
        <v>40</v>
      </c>
      <c r="C5659" s="6" t="s">
        <v>4770</v>
      </c>
      <c r="D5659" s="6">
        <v>429</v>
      </c>
      <c r="E5659" s="6" t="s">
        <v>5046</v>
      </c>
      <c r="F5659" s="6">
        <v>17881</v>
      </c>
      <c r="G5659" s="6" t="s">
        <v>5064</v>
      </c>
      <c r="H5659" s="6">
        <v>2</v>
      </c>
      <c r="I5659" s="6" t="s">
        <v>297</v>
      </c>
      <c r="J5659" s="6">
        <v>3</v>
      </c>
      <c r="K5659" s="6" t="s">
        <v>4334</v>
      </c>
      <c r="L5659" s="8">
        <v>6</v>
      </c>
      <c r="M5659" s="6" t="s">
        <v>297</v>
      </c>
      <c r="N5659" s="6" t="s">
        <v>4773</v>
      </c>
      <c r="R5659" s="6" t="str">
        <f t="shared" si="88"/>
        <v>40429Xã Nghi Thịnh23</v>
      </c>
    </row>
    <row r="5660" spans="1:18">
      <c r="A5660" s="6">
        <v>5659</v>
      </c>
      <c r="B5660" s="6">
        <v>40</v>
      </c>
      <c r="C5660" s="6" t="s">
        <v>4770</v>
      </c>
      <c r="D5660" s="6">
        <v>429</v>
      </c>
      <c r="E5660" s="6" t="s">
        <v>5046</v>
      </c>
      <c r="F5660" s="6">
        <v>17884</v>
      </c>
      <c r="G5660" s="6" t="s">
        <v>5065</v>
      </c>
      <c r="H5660" s="6">
        <v>2</v>
      </c>
      <c r="I5660" s="6" t="s">
        <v>297</v>
      </c>
      <c r="J5660" s="6">
        <v>3</v>
      </c>
      <c r="K5660" s="6" t="s">
        <v>4334</v>
      </c>
      <c r="L5660" s="8">
        <v>6</v>
      </c>
      <c r="M5660" s="6" t="s">
        <v>297</v>
      </c>
      <c r="N5660" s="6" t="s">
        <v>4773</v>
      </c>
      <c r="R5660" s="6" t="str">
        <f t="shared" si="88"/>
        <v>40429Xã Nghi Công Bắc23</v>
      </c>
    </row>
    <row r="5661" spans="1:18">
      <c r="A5661" s="6">
        <v>5660</v>
      </c>
      <c r="B5661" s="6">
        <v>40</v>
      </c>
      <c r="C5661" s="6" t="s">
        <v>4770</v>
      </c>
      <c r="D5661" s="6">
        <v>429</v>
      </c>
      <c r="E5661" s="6" t="s">
        <v>5046</v>
      </c>
      <c r="F5661" s="6">
        <v>17887</v>
      </c>
      <c r="G5661" s="6" t="s">
        <v>5066</v>
      </c>
      <c r="H5661" s="6">
        <v>2</v>
      </c>
      <c r="I5661" s="6" t="s">
        <v>297</v>
      </c>
      <c r="J5661" s="6">
        <v>3</v>
      </c>
      <c r="K5661" s="6" t="s">
        <v>4334</v>
      </c>
      <c r="L5661" s="8">
        <v>6</v>
      </c>
      <c r="M5661" s="6" t="s">
        <v>297</v>
      </c>
      <c r="N5661" s="6" t="s">
        <v>4773</v>
      </c>
      <c r="R5661" s="6" t="str">
        <f t="shared" si="88"/>
        <v>40429Xã Nghi Công Nam23</v>
      </c>
    </row>
    <row r="5662" spans="1:18">
      <c r="A5662" s="6">
        <v>5661</v>
      </c>
      <c r="B5662" s="6">
        <v>40</v>
      </c>
      <c r="C5662" s="6" t="s">
        <v>4770</v>
      </c>
      <c r="D5662" s="6">
        <v>429</v>
      </c>
      <c r="E5662" s="6" t="s">
        <v>5046</v>
      </c>
      <c r="F5662" s="6">
        <v>17890</v>
      </c>
      <c r="G5662" s="6" t="s">
        <v>5067</v>
      </c>
      <c r="H5662" s="6">
        <v>2</v>
      </c>
      <c r="I5662" s="6" t="s">
        <v>297</v>
      </c>
      <c r="J5662" s="6">
        <v>3</v>
      </c>
      <c r="K5662" s="6" t="s">
        <v>4334</v>
      </c>
      <c r="L5662" s="8">
        <v>6</v>
      </c>
      <c r="M5662" s="6" t="s">
        <v>297</v>
      </c>
      <c r="N5662" s="6" t="s">
        <v>4773</v>
      </c>
      <c r="R5662" s="6" t="str">
        <f t="shared" si="88"/>
        <v>40429Xã Nghi Thạch23</v>
      </c>
    </row>
    <row r="5663" spans="1:18">
      <c r="A5663" s="6">
        <v>5662</v>
      </c>
      <c r="B5663" s="6">
        <v>40</v>
      </c>
      <c r="C5663" s="6" t="s">
        <v>4770</v>
      </c>
      <c r="D5663" s="6">
        <v>429</v>
      </c>
      <c r="E5663" s="6" t="s">
        <v>5046</v>
      </c>
      <c r="F5663" s="6">
        <v>17893</v>
      </c>
      <c r="G5663" s="6" t="s">
        <v>5068</v>
      </c>
      <c r="H5663" s="6">
        <v>2</v>
      </c>
      <c r="I5663" s="6" t="s">
        <v>297</v>
      </c>
      <c r="J5663" s="6">
        <v>3</v>
      </c>
      <c r="K5663" s="6" t="s">
        <v>4334</v>
      </c>
      <c r="L5663" s="8">
        <v>6</v>
      </c>
      <c r="M5663" s="6" t="s">
        <v>297</v>
      </c>
      <c r="N5663" s="6" t="s">
        <v>4773</v>
      </c>
      <c r="R5663" s="6" t="str">
        <f t="shared" si="88"/>
        <v>40429Xã Nghi Trung23</v>
      </c>
    </row>
    <row r="5664" spans="1:18">
      <c r="A5664" s="6">
        <v>5663</v>
      </c>
      <c r="B5664" s="6">
        <v>40</v>
      </c>
      <c r="C5664" s="6" t="s">
        <v>4770</v>
      </c>
      <c r="D5664" s="6">
        <v>429</v>
      </c>
      <c r="E5664" s="6" t="s">
        <v>5046</v>
      </c>
      <c r="F5664" s="6">
        <v>17896</v>
      </c>
      <c r="G5664" s="6" t="s">
        <v>5069</v>
      </c>
      <c r="H5664" s="6">
        <v>2</v>
      </c>
      <c r="I5664" s="6" t="s">
        <v>297</v>
      </c>
      <c r="J5664" s="6">
        <v>3</v>
      </c>
      <c r="K5664" s="6" t="s">
        <v>4334</v>
      </c>
      <c r="L5664" s="8">
        <v>6</v>
      </c>
      <c r="M5664" s="6" t="s">
        <v>297</v>
      </c>
      <c r="N5664" s="6" t="s">
        <v>4773</v>
      </c>
      <c r="R5664" s="6" t="str">
        <f t="shared" si="88"/>
        <v>40429Xã Nghi Trường23</v>
      </c>
    </row>
    <row r="5665" spans="1:18">
      <c r="A5665" s="6">
        <v>5664</v>
      </c>
      <c r="B5665" s="6">
        <v>40</v>
      </c>
      <c r="C5665" s="6" t="s">
        <v>4770</v>
      </c>
      <c r="D5665" s="6">
        <v>429</v>
      </c>
      <c r="E5665" s="6" t="s">
        <v>5046</v>
      </c>
      <c r="F5665" s="6">
        <v>17899</v>
      </c>
      <c r="G5665" s="6" t="s">
        <v>5070</v>
      </c>
      <c r="H5665" s="6">
        <v>2</v>
      </c>
      <c r="I5665" s="6" t="s">
        <v>297</v>
      </c>
      <c r="J5665" s="6">
        <v>3</v>
      </c>
      <c r="K5665" s="6" t="s">
        <v>4334</v>
      </c>
      <c r="L5665" s="8">
        <v>6</v>
      </c>
      <c r="M5665" s="6" t="s">
        <v>297</v>
      </c>
      <c r="N5665" s="6" t="s">
        <v>4773</v>
      </c>
      <c r="R5665" s="6" t="str">
        <f t="shared" si="88"/>
        <v>40429Xã Nghi Diên23</v>
      </c>
    </row>
    <row r="5666" spans="1:18">
      <c r="A5666" s="6">
        <v>5665</v>
      </c>
      <c r="B5666" s="6">
        <v>40</v>
      </c>
      <c r="C5666" s="6" t="s">
        <v>4770</v>
      </c>
      <c r="D5666" s="6">
        <v>429</v>
      </c>
      <c r="E5666" s="6" t="s">
        <v>5046</v>
      </c>
      <c r="F5666" s="6">
        <v>17902</v>
      </c>
      <c r="G5666" s="6" t="s">
        <v>5071</v>
      </c>
      <c r="H5666" s="6">
        <v>2</v>
      </c>
      <c r="I5666" s="6" t="s">
        <v>297</v>
      </c>
      <c r="J5666" s="6">
        <v>3</v>
      </c>
      <c r="K5666" s="6" t="s">
        <v>4334</v>
      </c>
      <c r="L5666" s="8">
        <v>6</v>
      </c>
      <c r="M5666" s="6" t="s">
        <v>297</v>
      </c>
      <c r="N5666" s="6" t="s">
        <v>4773</v>
      </c>
      <c r="R5666" s="6" t="str">
        <f t="shared" si="88"/>
        <v>40429Xã Nghi Phong23</v>
      </c>
    </row>
    <row r="5667" spans="1:18">
      <c r="A5667" s="6">
        <v>5666</v>
      </c>
      <c r="B5667" s="6">
        <v>40</v>
      </c>
      <c r="C5667" s="6" t="s">
        <v>4770</v>
      </c>
      <c r="D5667" s="6">
        <v>429</v>
      </c>
      <c r="E5667" s="6" t="s">
        <v>5046</v>
      </c>
      <c r="F5667" s="6">
        <v>17905</v>
      </c>
      <c r="G5667" s="6" t="s">
        <v>5072</v>
      </c>
      <c r="H5667" s="6">
        <v>2</v>
      </c>
      <c r="I5667" s="6" t="s">
        <v>297</v>
      </c>
      <c r="J5667" s="6">
        <v>3</v>
      </c>
      <c r="K5667" s="6" t="s">
        <v>4334</v>
      </c>
      <c r="L5667" s="8">
        <v>6</v>
      </c>
      <c r="M5667" s="6" t="s">
        <v>297</v>
      </c>
      <c r="N5667" s="6" t="s">
        <v>4773</v>
      </c>
      <c r="R5667" s="6" t="str">
        <f t="shared" si="88"/>
        <v>40429Xã Nghi Xuân23</v>
      </c>
    </row>
    <row r="5668" spans="1:18">
      <c r="A5668" s="6">
        <v>5667</v>
      </c>
      <c r="B5668" s="6">
        <v>40</v>
      </c>
      <c r="C5668" s="6" t="s">
        <v>4770</v>
      </c>
      <c r="D5668" s="6">
        <v>429</v>
      </c>
      <c r="E5668" s="6" t="s">
        <v>5046</v>
      </c>
      <c r="F5668" s="6">
        <v>17911</v>
      </c>
      <c r="G5668" s="6" t="s">
        <v>5073</v>
      </c>
      <c r="H5668" s="6">
        <v>2</v>
      </c>
      <c r="I5668" s="6" t="s">
        <v>297</v>
      </c>
      <c r="J5668" s="6">
        <v>3</v>
      </c>
      <c r="K5668" s="6" t="s">
        <v>4334</v>
      </c>
      <c r="L5668" s="8">
        <v>6</v>
      </c>
      <c r="M5668" s="6" t="s">
        <v>297</v>
      </c>
      <c r="N5668" s="6" t="s">
        <v>4773</v>
      </c>
      <c r="R5668" s="6" t="str">
        <f t="shared" si="88"/>
        <v>40429Xã Nghi Vạn23</v>
      </c>
    </row>
    <row r="5669" spans="1:18">
      <c r="A5669" s="6">
        <v>5668</v>
      </c>
      <c r="B5669" s="6">
        <v>40</v>
      </c>
      <c r="C5669" s="6" t="s">
        <v>4770</v>
      </c>
      <c r="D5669" s="6">
        <v>429</v>
      </c>
      <c r="E5669" s="6" t="s">
        <v>5046</v>
      </c>
      <c r="F5669" s="6">
        <v>17917</v>
      </c>
      <c r="G5669" s="6" t="s">
        <v>5074</v>
      </c>
      <c r="H5669" s="6">
        <v>2</v>
      </c>
      <c r="I5669" s="6" t="s">
        <v>297</v>
      </c>
      <c r="J5669" s="6">
        <v>3</v>
      </c>
      <c r="K5669" s="6" t="s">
        <v>4334</v>
      </c>
      <c r="L5669" s="8">
        <v>6</v>
      </c>
      <c r="M5669" s="6" t="s">
        <v>297</v>
      </c>
      <c r="N5669" s="6" t="s">
        <v>4773</v>
      </c>
      <c r="R5669" s="6" t="str">
        <f t="shared" si="88"/>
        <v>40429Xã Phúc Thọ23</v>
      </c>
    </row>
    <row r="5670" spans="1:18">
      <c r="A5670" s="6">
        <v>5669</v>
      </c>
      <c r="B5670" s="6">
        <v>40</v>
      </c>
      <c r="C5670" s="6" t="s">
        <v>4770</v>
      </c>
      <c r="D5670" s="6">
        <v>429</v>
      </c>
      <c r="E5670" s="6" t="s">
        <v>5046</v>
      </c>
      <c r="F5670" s="6">
        <v>17926</v>
      </c>
      <c r="G5670" s="6" t="s">
        <v>5075</v>
      </c>
      <c r="H5670" s="6">
        <v>2</v>
      </c>
      <c r="I5670" s="6" t="s">
        <v>297</v>
      </c>
      <c r="J5670" s="6">
        <v>3</v>
      </c>
      <c r="K5670" s="6" t="s">
        <v>4334</v>
      </c>
      <c r="L5670" s="8">
        <v>6</v>
      </c>
      <c r="M5670" s="6" t="s">
        <v>297</v>
      </c>
      <c r="N5670" s="6" t="s">
        <v>4773</v>
      </c>
      <c r="R5670" s="6" t="str">
        <f t="shared" si="88"/>
        <v>40429Xã Nghi Thái23</v>
      </c>
    </row>
    <row r="5671" spans="1:18">
      <c r="A5671" s="6">
        <v>5670</v>
      </c>
      <c r="B5671" s="6">
        <v>40</v>
      </c>
      <c r="C5671" s="6" t="s">
        <v>4770</v>
      </c>
      <c r="D5671" s="6">
        <v>430</v>
      </c>
      <c r="E5671" s="6" t="s">
        <v>5076</v>
      </c>
      <c r="F5671" s="6">
        <v>17932</v>
      </c>
      <c r="G5671" s="6" t="s">
        <v>3389</v>
      </c>
      <c r="H5671" s="6">
        <v>2</v>
      </c>
      <c r="I5671" s="6" t="s">
        <v>297</v>
      </c>
      <c r="J5671" s="6">
        <v>3</v>
      </c>
      <c r="K5671" s="6" t="s">
        <v>4334</v>
      </c>
      <c r="L5671" s="8">
        <v>6</v>
      </c>
      <c r="M5671" s="6" t="s">
        <v>297</v>
      </c>
      <c r="N5671" s="6" t="s">
        <v>4773</v>
      </c>
      <c r="R5671" s="6" t="str">
        <f t="shared" si="88"/>
        <v>40430Xã Nam Hưng23</v>
      </c>
    </row>
    <row r="5672" spans="1:18">
      <c r="A5672" s="6">
        <v>5671</v>
      </c>
      <c r="B5672" s="6">
        <v>40</v>
      </c>
      <c r="C5672" s="6" t="s">
        <v>4770</v>
      </c>
      <c r="D5672" s="6">
        <v>430</v>
      </c>
      <c r="E5672" s="6" t="s">
        <v>5076</v>
      </c>
      <c r="F5672" s="6">
        <v>17935</v>
      </c>
      <c r="G5672" s="6" t="s">
        <v>5077</v>
      </c>
      <c r="H5672" s="6">
        <v>2</v>
      </c>
      <c r="I5672" s="6" t="s">
        <v>297</v>
      </c>
      <c r="J5672" s="6">
        <v>3</v>
      </c>
      <c r="K5672" s="6" t="s">
        <v>4334</v>
      </c>
      <c r="L5672" s="8">
        <v>6</v>
      </c>
      <c r="M5672" s="6" t="s">
        <v>297</v>
      </c>
      <c r="N5672" s="6" t="s">
        <v>4773</v>
      </c>
      <c r="R5672" s="6" t="str">
        <f t="shared" si="88"/>
        <v>40430Xã Nam Nghĩa23</v>
      </c>
    </row>
    <row r="5673" spans="1:18">
      <c r="A5673" s="6">
        <v>5672</v>
      </c>
      <c r="B5673" s="6">
        <v>40</v>
      </c>
      <c r="C5673" s="6" t="s">
        <v>4770</v>
      </c>
      <c r="D5673" s="6">
        <v>430</v>
      </c>
      <c r="E5673" s="6" t="s">
        <v>5076</v>
      </c>
      <c r="F5673" s="6">
        <v>17938</v>
      </c>
      <c r="G5673" s="6" t="s">
        <v>3917</v>
      </c>
      <c r="H5673" s="6">
        <v>2</v>
      </c>
      <c r="I5673" s="6" t="s">
        <v>297</v>
      </c>
      <c r="J5673" s="6">
        <v>3</v>
      </c>
      <c r="K5673" s="6" t="s">
        <v>4334</v>
      </c>
      <c r="L5673" s="8">
        <v>6</v>
      </c>
      <c r="M5673" s="6" t="s">
        <v>297</v>
      </c>
      <c r="N5673" s="6" t="s">
        <v>4773</v>
      </c>
      <c r="R5673" s="6" t="str">
        <f t="shared" si="88"/>
        <v>40430Xã Nam Thanh23</v>
      </c>
    </row>
    <row r="5674" spans="1:18">
      <c r="A5674" s="6">
        <v>5673</v>
      </c>
      <c r="B5674" s="6">
        <v>40</v>
      </c>
      <c r="C5674" s="6" t="s">
        <v>4770</v>
      </c>
      <c r="D5674" s="6">
        <v>430</v>
      </c>
      <c r="E5674" s="6" t="s">
        <v>5076</v>
      </c>
      <c r="F5674" s="6">
        <v>17941</v>
      </c>
      <c r="G5674" s="6" t="s">
        <v>5078</v>
      </c>
      <c r="H5674" s="6">
        <v>2</v>
      </c>
      <c r="I5674" s="6" t="s">
        <v>297</v>
      </c>
      <c r="J5674" s="6">
        <v>3</v>
      </c>
      <c r="K5674" s="6" t="s">
        <v>4334</v>
      </c>
      <c r="L5674" s="8">
        <v>6</v>
      </c>
      <c r="M5674" s="6" t="s">
        <v>297</v>
      </c>
      <c r="N5674" s="6" t="s">
        <v>4773</v>
      </c>
      <c r="R5674" s="6" t="str">
        <f t="shared" si="88"/>
        <v>40430Xã Nam Anh23</v>
      </c>
    </row>
    <row r="5675" spans="1:18">
      <c r="A5675" s="6">
        <v>5674</v>
      </c>
      <c r="B5675" s="6">
        <v>40</v>
      </c>
      <c r="C5675" s="6" t="s">
        <v>4770</v>
      </c>
      <c r="D5675" s="6">
        <v>430</v>
      </c>
      <c r="E5675" s="6" t="s">
        <v>5076</v>
      </c>
      <c r="F5675" s="6">
        <v>17944</v>
      </c>
      <c r="G5675" s="6" t="s">
        <v>4391</v>
      </c>
      <c r="H5675" s="6">
        <v>2</v>
      </c>
      <c r="I5675" s="6" t="s">
        <v>297</v>
      </c>
      <c r="J5675" s="6">
        <v>3</v>
      </c>
      <c r="K5675" s="6" t="s">
        <v>4334</v>
      </c>
      <c r="L5675" s="8">
        <v>6</v>
      </c>
      <c r="M5675" s="6" t="s">
        <v>297</v>
      </c>
      <c r="N5675" s="6" t="s">
        <v>4773</v>
      </c>
      <c r="R5675" s="6" t="str">
        <f t="shared" si="88"/>
        <v>40430Xã Nam Xuân23</v>
      </c>
    </row>
    <row r="5676" spans="1:18">
      <c r="A5676" s="6">
        <v>5675</v>
      </c>
      <c r="B5676" s="6">
        <v>40</v>
      </c>
      <c r="C5676" s="6" t="s">
        <v>4770</v>
      </c>
      <c r="D5676" s="6">
        <v>430</v>
      </c>
      <c r="E5676" s="6" t="s">
        <v>5076</v>
      </c>
      <c r="F5676" s="6">
        <v>17947</v>
      </c>
      <c r="G5676" s="6" t="s">
        <v>4130</v>
      </c>
      <c r="H5676" s="6">
        <v>2</v>
      </c>
      <c r="I5676" s="6" t="s">
        <v>297</v>
      </c>
      <c r="J5676" s="6">
        <v>3</v>
      </c>
      <c r="K5676" s="6" t="s">
        <v>4334</v>
      </c>
      <c r="L5676" s="8">
        <v>6</v>
      </c>
      <c r="M5676" s="6" t="s">
        <v>297</v>
      </c>
      <c r="N5676" s="6" t="s">
        <v>4773</v>
      </c>
      <c r="R5676" s="6" t="str">
        <f t="shared" si="88"/>
        <v>40430Xã Nam Thái23</v>
      </c>
    </row>
    <row r="5677" spans="1:18">
      <c r="A5677" s="6">
        <v>5676</v>
      </c>
      <c r="B5677" s="6">
        <v>40</v>
      </c>
      <c r="C5677" s="6" t="s">
        <v>4770</v>
      </c>
      <c r="D5677" s="6">
        <v>430</v>
      </c>
      <c r="E5677" s="6" t="s">
        <v>5076</v>
      </c>
      <c r="F5677" s="6">
        <v>17950</v>
      </c>
      <c r="G5677" s="6" t="s">
        <v>5079</v>
      </c>
      <c r="H5677" s="6">
        <v>1</v>
      </c>
      <c r="I5677" s="6" t="s">
        <v>251</v>
      </c>
      <c r="J5677" s="6">
        <v>3</v>
      </c>
      <c r="K5677" s="6" t="s">
        <v>4334</v>
      </c>
      <c r="L5677" s="8">
        <v>5</v>
      </c>
      <c r="M5677" s="6" t="s">
        <v>251</v>
      </c>
      <c r="N5677" s="6" t="s">
        <v>4773</v>
      </c>
      <c r="R5677" s="6" t="str">
        <f t="shared" si="88"/>
        <v>40430Thị trấn Nam Đàn13</v>
      </c>
    </row>
    <row r="5678" spans="1:18">
      <c r="A5678" s="6">
        <v>5677</v>
      </c>
      <c r="B5678" s="6">
        <v>40</v>
      </c>
      <c r="C5678" s="6" t="s">
        <v>4770</v>
      </c>
      <c r="D5678" s="6">
        <v>430</v>
      </c>
      <c r="E5678" s="6" t="s">
        <v>5076</v>
      </c>
      <c r="F5678" s="6">
        <v>17953</v>
      </c>
      <c r="G5678" s="6" t="s">
        <v>5080</v>
      </c>
      <c r="H5678" s="6">
        <v>2</v>
      </c>
      <c r="I5678" s="6" t="s">
        <v>297</v>
      </c>
      <c r="J5678" s="6">
        <v>3</v>
      </c>
      <c r="K5678" s="6" t="s">
        <v>4334</v>
      </c>
      <c r="L5678" s="8">
        <v>6</v>
      </c>
      <c r="M5678" s="6" t="s">
        <v>297</v>
      </c>
      <c r="N5678" s="6" t="s">
        <v>4773</v>
      </c>
      <c r="R5678" s="6" t="str">
        <f t="shared" si="88"/>
        <v>40430Xã Nam Lĩnh23</v>
      </c>
    </row>
    <row r="5679" spans="1:18">
      <c r="A5679" s="6">
        <v>5678</v>
      </c>
      <c r="B5679" s="6">
        <v>40</v>
      </c>
      <c r="C5679" s="6" t="s">
        <v>4770</v>
      </c>
      <c r="D5679" s="6">
        <v>430</v>
      </c>
      <c r="E5679" s="6" t="s">
        <v>5076</v>
      </c>
      <c r="F5679" s="6">
        <v>17956</v>
      </c>
      <c r="G5679" s="6" t="s">
        <v>4520</v>
      </c>
      <c r="H5679" s="6">
        <v>2</v>
      </c>
      <c r="I5679" s="6" t="s">
        <v>297</v>
      </c>
      <c r="J5679" s="6">
        <v>3</v>
      </c>
      <c r="K5679" s="6" t="s">
        <v>4334</v>
      </c>
      <c r="L5679" s="8">
        <v>6</v>
      </c>
      <c r="M5679" s="6" t="s">
        <v>297</v>
      </c>
      <c r="N5679" s="6" t="s">
        <v>4773</v>
      </c>
      <c r="R5679" s="6" t="str">
        <f t="shared" si="88"/>
        <v>40430Xã Nam Giang23</v>
      </c>
    </row>
    <row r="5680" spans="1:18">
      <c r="A5680" s="6">
        <v>5679</v>
      </c>
      <c r="B5680" s="6">
        <v>40</v>
      </c>
      <c r="C5680" s="6" t="s">
        <v>4770</v>
      </c>
      <c r="D5680" s="6">
        <v>430</v>
      </c>
      <c r="E5680" s="6" t="s">
        <v>5076</v>
      </c>
      <c r="F5680" s="6">
        <v>17959</v>
      </c>
      <c r="G5680" s="6" t="s">
        <v>3143</v>
      </c>
      <c r="H5680" s="6">
        <v>2</v>
      </c>
      <c r="I5680" s="6" t="s">
        <v>297</v>
      </c>
      <c r="J5680" s="6">
        <v>3</v>
      </c>
      <c r="K5680" s="6" t="s">
        <v>4334</v>
      </c>
      <c r="L5680" s="8">
        <v>6</v>
      </c>
      <c r="M5680" s="6" t="s">
        <v>297</v>
      </c>
      <c r="N5680" s="6" t="s">
        <v>4773</v>
      </c>
      <c r="R5680" s="6" t="str">
        <f t="shared" si="88"/>
        <v>40430Xã Xuân Hòa23</v>
      </c>
    </row>
    <row r="5681" spans="1:18">
      <c r="A5681" s="6">
        <v>5680</v>
      </c>
      <c r="B5681" s="6">
        <v>40</v>
      </c>
      <c r="C5681" s="6" t="s">
        <v>4770</v>
      </c>
      <c r="D5681" s="6">
        <v>430</v>
      </c>
      <c r="E5681" s="6" t="s">
        <v>5076</v>
      </c>
      <c r="F5681" s="6">
        <v>17962</v>
      </c>
      <c r="G5681" s="6" t="s">
        <v>803</v>
      </c>
      <c r="H5681" s="6">
        <v>2</v>
      </c>
      <c r="I5681" s="6" t="s">
        <v>297</v>
      </c>
      <c r="J5681" s="6">
        <v>3</v>
      </c>
      <c r="K5681" s="6" t="s">
        <v>4334</v>
      </c>
      <c r="L5681" s="8">
        <v>6</v>
      </c>
      <c r="M5681" s="6" t="s">
        <v>297</v>
      </c>
      <c r="N5681" s="6" t="s">
        <v>4773</v>
      </c>
      <c r="R5681" s="6" t="str">
        <f t="shared" si="88"/>
        <v>40430Xã Hùng Tiến23</v>
      </c>
    </row>
    <row r="5682" spans="1:18">
      <c r="A5682" s="6">
        <v>5681</v>
      </c>
      <c r="B5682" s="6">
        <v>40</v>
      </c>
      <c r="C5682" s="6" t="s">
        <v>4770</v>
      </c>
      <c r="D5682" s="6">
        <v>430</v>
      </c>
      <c r="E5682" s="6" t="s">
        <v>5076</v>
      </c>
      <c r="F5682" s="6">
        <v>17968</v>
      </c>
      <c r="G5682" s="6" t="s">
        <v>5081</v>
      </c>
      <c r="H5682" s="6">
        <v>2</v>
      </c>
      <c r="I5682" s="6" t="s">
        <v>297</v>
      </c>
      <c r="J5682" s="6">
        <v>3</v>
      </c>
      <c r="K5682" s="6" t="s">
        <v>4334</v>
      </c>
      <c r="L5682" s="8">
        <v>6</v>
      </c>
      <c r="M5682" s="6" t="s">
        <v>297</v>
      </c>
      <c r="N5682" s="6" t="s">
        <v>4773</v>
      </c>
      <c r="R5682" s="6" t="str">
        <f t="shared" si="88"/>
        <v>40430Xã Thượng Tân Lộc23</v>
      </c>
    </row>
    <row r="5683" spans="1:18">
      <c r="A5683" s="6">
        <v>5682</v>
      </c>
      <c r="B5683" s="6">
        <v>40</v>
      </c>
      <c r="C5683" s="6" t="s">
        <v>4770</v>
      </c>
      <c r="D5683" s="6">
        <v>430</v>
      </c>
      <c r="E5683" s="6" t="s">
        <v>5076</v>
      </c>
      <c r="F5683" s="6">
        <v>17971</v>
      </c>
      <c r="G5683" s="6" t="s">
        <v>3427</v>
      </c>
      <c r="H5683" s="6">
        <v>2</v>
      </c>
      <c r="I5683" s="6" t="s">
        <v>297</v>
      </c>
      <c r="J5683" s="6">
        <v>3</v>
      </c>
      <c r="K5683" s="6" t="s">
        <v>4334</v>
      </c>
      <c r="L5683" s="8">
        <v>6</v>
      </c>
      <c r="M5683" s="6" t="s">
        <v>297</v>
      </c>
      <c r="N5683" s="6" t="s">
        <v>4773</v>
      </c>
      <c r="R5683" s="6" t="str">
        <f t="shared" si="88"/>
        <v>40430Xã Kim Liên23</v>
      </c>
    </row>
    <row r="5684" spans="1:18">
      <c r="A5684" s="6">
        <v>5683</v>
      </c>
      <c r="B5684" s="6">
        <v>40</v>
      </c>
      <c r="C5684" s="6" t="s">
        <v>4770</v>
      </c>
      <c r="D5684" s="6">
        <v>430</v>
      </c>
      <c r="E5684" s="6" t="s">
        <v>5076</v>
      </c>
      <c r="F5684" s="6">
        <v>17977</v>
      </c>
      <c r="G5684" s="6" t="s">
        <v>5082</v>
      </c>
      <c r="H5684" s="6">
        <v>2</v>
      </c>
      <c r="I5684" s="6" t="s">
        <v>297</v>
      </c>
      <c r="J5684" s="6">
        <v>3</v>
      </c>
      <c r="K5684" s="6" t="s">
        <v>4334</v>
      </c>
      <c r="L5684" s="8">
        <v>6</v>
      </c>
      <c r="M5684" s="6" t="s">
        <v>297</v>
      </c>
      <c r="N5684" s="6" t="s">
        <v>4773</v>
      </c>
      <c r="R5684" s="6" t="str">
        <f t="shared" si="88"/>
        <v>40430Xã Hồng Long23</v>
      </c>
    </row>
    <row r="5685" spans="1:18">
      <c r="A5685" s="6">
        <v>5684</v>
      </c>
      <c r="B5685" s="6">
        <v>40</v>
      </c>
      <c r="C5685" s="6" t="s">
        <v>4770</v>
      </c>
      <c r="D5685" s="6">
        <v>430</v>
      </c>
      <c r="E5685" s="6" t="s">
        <v>5076</v>
      </c>
      <c r="F5685" s="6">
        <v>17980</v>
      </c>
      <c r="G5685" s="6" t="s">
        <v>3323</v>
      </c>
      <c r="H5685" s="6">
        <v>2</v>
      </c>
      <c r="I5685" s="6" t="s">
        <v>297</v>
      </c>
      <c r="J5685" s="6">
        <v>3</v>
      </c>
      <c r="K5685" s="6" t="s">
        <v>4334</v>
      </c>
      <c r="L5685" s="8">
        <v>6</v>
      </c>
      <c r="M5685" s="6" t="s">
        <v>297</v>
      </c>
      <c r="N5685" s="6" t="s">
        <v>4773</v>
      </c>
      <c r="R5685" s="6" t="str">
        <f t="shared" si="88"/>
        <v>40430Xã Xuân Lâm23</v>
      </c>
    </row>
    <row r="5686" spans="1:18">
      <c r="A5686" s="6">
        <v>5685</v>
      </c>
      <c r="B5686" s="6">
        <v>40</v>
      </c>
      <c r="C5686" s="6" t="s">
        <v>4770</v>
      </c>
      <c r="D5686" s="6">
        <v>430</v>
      </c>
      <c r="E5686" s="6" t="s">
        <v>5076</v>
      </c>
      <c r="F5686" s="6">
        <v>17983</v>
      </c>
      <c r="G5686" s="6" t="s">
        <v>5083</v>
      </c>
      <c r="H5686" s="6">
        <v>2</v>
      </c>
      <c r="I5686" s="6" t="s">
        <v>297</v>
      </c>
      <c r="J5686" s="6">
        <v>3</v>
      </c>
      <c r="K5686" s="6" t="s">
        <v>4334</v>
      </c>
      <c r="L5686" s="8">
        <v>6</v>
      </c>
      <c r="M5686" s="6" t="s">
        <v>297</v>
      </c>
      <c r="N5686" s="6" t="s">
        <v>4773</v>
      </c>
      <c r="R5686" s="6" t="str">
        <f t="shared" si="88"/>
        <v>40430Xã Nam Cát23</v>
      </c>
    </row>
    <row r="5687" spans="1:18">
      <c r="A5687" s="6">
        <v>5686</v>
      </c>
      <c r="B5687" s="6">
        <v>40</v>
      </c>
      <c r="C5687" s="6" t="s">
        <v>4770</v>
      </c>
      <c r="D5687" s="6">
        <v>430</v>
      </c>
      <c r="E5687" s="6" t="s">
        <v>5076</v>
      </c>
      <c r="F5687" s="6">
        <v>17986</v>
      </c>
      <c r="G5687" s="6" t="s">
        <v>5084</v>
      </c>
      <c r="H5687" s="6">
        <v>2</v>
      </c>
      <c r="I5687" s="6" t="s">
        <v>297</v>
      </c>
      <c r="J5687" s="6">
        <v>3</v>
      </c>
      <c r="K5687" s="6" t="s">
        <v>4334</v>
      </c>
      <c r="L5687" s="8">
        <v>6</v>
      </c>
      <c r="M5687" s="6" t="s">
        <v>297</v>
      </c>
      <c r="N5687" s="6" t="s">
        <v>4773</v>
      </c>
      <c r="R5687" s="6" t="str">
        <f t="shared" si="88"/>
        <v>40430Xã Khánh Sơn23</v>
      </c>
    </row>
    <row r="5688" spans="1:18">
      <c r="A5688" s="6">
        <v>5687</v>
      </c>
      <c r="B5688" s="6">
        <v>40</v>
      </c>
      <c r="C5688" s="6" t="s">
        <v>4770</v>
      </c>
      <c r="D5688" s="6">
        <v>430</v>
      </c>
      <c r="E5688" s="6" t="s">
        <v>5076</v>
      </c>
      <c r="F5688" s="6">
        <v>17989</v>
      </c>
      <c r="G5688" s="6" t="s">
        <v>5085</v>
      </c>
      <c r="H5688" s="6">
        <v>2</v>
      </c>
      <c r="I5688" s="6" t="s">
        <v>297</v>
      </c>
      <c r="J5688" s="6">
        <v>3</v>
      </c>
      <c r="K5688" s="6" t="s">
        <v>4334</v>
      </c>
      <c r="L5688" s="8">
        <v>6</v>
      </c>
      <c r="M5688" s="6" t="s">
        <v>297</v>
      </c>
      <c r="N5688" s="6" t="s">
        <v>4773</v>
      </c>
      <c r="R5688" s="6" t="str">
        <f t="shared" si="88"/>
        <v>40430Xã Trung Phúc Cường23</v>
      </c>
    </row>
    <row r="5689" spans="1:18">
      <c r="A5689" s="6">
        <v>5688</v>
      </c>
      <c r="B5689" s="6">
        <v>40</v>
      </c>
      <c r="C5689" s="6" t="s">
        <v>4770</v>
      </c>
      <c r="D5689" s="6">
        <v>430</v>
      </c>
      <c r="E5689" s="6" t="s">
        <v>5076</v>
      </c>
      <c r="F5689" s="6">
        <v>17998</v>
      </c>
      <c r="G5689" s="6" t="s">
        <v>5086</v>
      </c>
      <c r="H5689" s="6">
        <v>2</v>
      </c>
      <c r="I5689" s="6" t="s">
        <v>297</v>
      </c>
      <c r="J5689" s="6">
        <v>3</v>
      </c>
      <c r="K5689" s="6" t="s">
        <v>4334</v>
      </c>
      <c r="L5689" s="8">
        <v>6</v>
      </c>
      <c r="M5689" s="6" t="s">
        <v>297</v>
      </c>
      <c r="N5689" s="6" t="s">
        <v>4773</v>
      </c>
      <c r="R5689" s="6" t="str">
        <f t="shared" si="88"/>
        <v>40430Xã Nam Kim23</v>
      </c>
    </row>
    <row r="5690" spans="1:18">
      <c r="A5690" s="6">
        <v>5689</v>
      </c>
      <c r="B5690" s="6">
        <v>40</v>
      </c>
      <c r="C5690" s="6" t="s">
        <v>4770</v>
      </c>
      <c r="D5690" s="6">
        <v>431</v>
      </c>
      <c r="E5690" s="6" t="s">
        <v>5087</v>
      </c>
      <c r="F5690" s="6">
        <v>18001</v>
      </c>
      <c r="G5690" s="6" t="s">
        <v>5088</v>
      </c>
      <c r="H5690" s="6">
        <v>1</v>
      </c>
      <c r="I5690" s="6" t="s">
        <v>251</v>
      </c>
      <c r="J5690" s="6">
        <v>3</v>
      </c>
      <c r="K5690" s="6" t="s">
        <v>4334</v>
      </c>
      <c r="L5690" s="8">
        <v>5</v>
      </c>
      <c r="M5690" s="6" t="s">
        <v>251</v>
      </c>
      <c r="N5690" s="6" t="s">
        <v>4773</v>
      </c>
      <c r="R5690" s="6" t="str">
        <f t="shared" si="88"/>
        <v>40431Thị trấn Hưng Nguyên13</v>
      </c>
    </row>
    <row r="5691" spans="1:18">
      <c r="A5691" s="6">
        <v>5690</v>
      </c>
      <c r="B5691" s="6">
        <v>40</v>
      </c>
      <c r="C5691" s="6" t="s">
        <v>4770</v>
      </c>
      <c r="D5691" s="6">
        <v>431</v>
      </c>
      <c r="E5691" s="6" t="s">
        <v>5087</v>
      </c>
      <c r="F5691" s="6">
        <v>18004</v>
      </c>
      <c r="G5691" s="6" t="s">
        <v>5089</v>
      </c>
      <c r="H5691" s="6">
        <v>2</v>
      </c>
      <c r="I5691" s="6" t="s">
        <v>297</v>
      </c>
      <c r="J5691" s="6">
        <v>3</v>
      </c>
      <c r="K5691" s="6" t="s">
        <v>4334</v>
      </c>
      <c r="L5691" s="8">
        <v>6</v>
      </c>
      <c r="M5691" s="6" t="s">
        <v>297</v>
      </c>
      <c r="N5691" s="6" t="s">
        <v>4773</v>
      </c>
      <c r="R5691" s="6" t="str">
        <f t="shared" si="88"/>
        <v>40431Xã Hưng Trung23</v>
      </c>
    </row>
    <row r="5692" spans="1:18">
      <c r="A5692" s="6">
        <v>5691</v>
      </c>
      <c r="B5692" s="6">
        <v>40</v>
      </c>
      <c r="C5692" s="6" t="s">
        <v>4770</v>
      </c>
      <c r="D5692" s="6">
        <v>431</v>
      </c>
      <c r="E5692" s="6" t="s">
        <v>5087</v>
      </c>
      <c r="F5692" s="6">
        <v>18007</v>
      </c>
      <c r="G5692" s="6" t="s">
        <v>5090</v>
      </c>
      <c r="H5692" s="6">
        <v>2</v>
      </c>
      <c r="I5692" s="6" t="s">
        <v>297</v>
      </c>
      <c r="J5692" s="6">
        <v>3</v>
      </c>
      <c r="K5692" s="6" t="s">
        <v>4334</v>
      </c>
      <c r="L5692" s="8">
        <v>6</v>
      </c>
      <c r="M5692" s="6" t="s">
        <v>297</v>
      </c>
      <c r="N5692" s="6" t="s">
        <v>4773</v>
      </c>
      <c r="R5692" s="6" t="str">
        <f t="shared" si="88"/>
        <v>40431Xã Hưng Yên23</v>
      </c>
    </row>
    <row r="5693" spans="1:18">
      <c r="A5693" s="6">
        <v>5692</v>
      </c>
      <c r="B5693" s="6">
        <v>40</v>
      </c>
      <c r="C5693" s="6" t="s">
        <v>4770</v>
      </c>
      <c r="D5693" s="6">
        <v>431</v>
      </c>
      <c r="E5693" s="6" t="s">
        <v>5087</v>
      </c>
      <c r="F5693" s="6">
        <v>18008</v>
      </c>
      <c r="G5693" s="6" t="s">
        <v>5091</v>
      </c>
      <c r="H5693" s="6">
        <v>2</v>
      </c>
      <c r="I5693" s="6" t="s">
        <v>297</v>
      </c>
      <c r="J5693" s="6">
        <v>3</v>
      </c>
      <c r="K5693" s="6" t="s">
        <v>4334</v>
      </c>
      <c r="L5693" s="8">
        <v>6</v>
      </c>
      <c r="M5693" s="6" t="s">
        <v>297</v>
      </c>
      <c r="N5693" s="6" t="s">
        <v>4773</v>
      </c>
      <c r="R5693" s="6" t="str">
        <f t="shared" si="88"/>
        <v>40431Xã Hưng Yên Bắc23</v>
      </c>
    </row>
    <row r="5694" spans="1:18">
      <c r="A5694" s="6">
        <v>5693</v>
      </c>
      <c r="B5694" s="6">
        <v>40</v>
      </c>
      <c r="C5694" s="6" t="s">
        <v>4770</v>
      </c>
      <c r="D5694" s="6">
        <v>431</v>
      </c>
      <c r="E5694" s="6" t="s">
        <v>5087</v>
      </c>
      <c r="F5694" s="6">
        <v>18010</v>
      </c>
      <c r="G5694" s="6" t="s">
        <v>5092</v>
      </c>
      <c r="H5694" s="6">
        <v>2</v>
      </c>
      <c r="I5694" s="6" t="s">
        <v>297</v>
      </c>
      <c r="J5694" s="6">
        <v>3</v>
      </c>
      <c r="K5694" s="6" t="s">
        <v>4334</v>
      </c>
      <c r="L5694" s="8">
        <v>6</v>
      </c>
      <c r="M5694" s="6" t="s">
        <v>297</v>
      </c>
      <c r="N5694" s="6" t="s">
        <v>4773</v>
      </c>
      <c r="R5694" s="6" t="str">
        <f t="shared" si="88"/>
        <v>40431Xã Hưng Tây23</v>
      </c>
    </row>
    <row r="5695" spans="1:18">
      <c r="A5695" s="6">
        <v>5694</v>
      </c>
      <c r="B5695" s="6">
        <v>40</v>
      </c>
      <c r="C5695" s="6" t="s">
        <v>4770</v>
      </c>
      <c r="D5695" s="6">
        <v>431</v>
      </c>
      <c r="E5695" s="6" t="s">
        <v>5087</v>
      </c>
      <c r="F5695" s="6">
        <v>18016</v>
      </c>
      <c r="G5695" s="6" t="s">
        <v>1012</v>
      </c>
      <c r="H5695" s="6">
        <v>2</v>
      </c>
      <c r="I5695" s="6" t="s">
        <v>297</v>
      </c>
      <c r="J5695" s="6">
        <v>3</v>
      </c>
      <c r="K5695" s="6" t="s">
        <v>4334</v>
      </c>
      <c r="L5695" s="8">
        <v>6</v>
      </c>
      <c r="M5695" s="6" t="s">
        <v>297</v>
      </c>
      <c r="N5695" s="6" t="s">
        <v>4773</v>
      </c>
      <c r="R5695" s="6" t="str">
        <f t="shared" si="88"/>
        <v>40431Xã Hưng Đạo23</v>
      </c>
    </row>
    <row r="5696" spans="1:18">
      <c r="A5696" s="6">
        <v>5695</v>
      </c>
      <c r="B5696" s="6">
        <v>40</v>
      </c>
      <c r="C5696" s="6" t="s">
        <v>4770</v>
      </c>
      <c r="D5696" s="6">
        <v>431</v>
      </c>
      <c r="E5696" s="6" t="s">
        <v>5087</v>
      </c>
      <c r="F5696" s="6">
        <v>18019</v>
      </c>
      <c r="G5696" s="6" t="s">
        <v>5093</v>
      </c>
      <c r="H5696" s="6">
        <v>2</v>
      </c>
      <c r="I5696" s="6" t="s">
        <v>297</v>
      </c>
      <c r="J5696" s="6">
        <v>3</v>
      </c>
      <c r="K5696" s="6" t="s">
        <v>4334</v>
      </c>
      <c r="L5696" s="8">
        <v>6</v>
      </c>
      <c r="M5696" s="6" t="s">
        <v>297</v>
      </c>
      <c r="N5696" s="6" t="s">
        <v>4773</v>
      </c>
      <c r="R5696" s="6" t="str">
        <f t="shared" si="88"/>
        <v>40431Xã Hưng Mỹ23</v>
      </c>
    </row>
    <row r="5697" spans="1:18">
      <c r="A5697" s="6">
        <v>5696</v>
      </c>
      <c r="B5697" s="6">
        <v>40</v>
      </c>
      <c r="C5697" s="6" t="s">
        <v>4770</v>
      </c>
      <c r="D5697" s="6">
        <v>431</v>
      </c>
      <c r="E5697" s="6" t="s">
        <v>5087</v>
      </c>
      <c r="F5697" s="6">
        <v>18022</v>
      </c>
      <c r="G5697" s="6" t="s">
        <v>1039</v>
      </c>
      <c r="H5697" s="6">
        <v>2</v>
      </c>
      <c r="I5697" s="6" t="s">
        <v>297</v>
      </c>
      <c r="J5697" s="6">
        <v>3</v>
      </c>
      <c r="K5697" s="6" t="s">
        <v>4334</v>
      </c>
      <c r="L5697" s="8">
        <v>6</v>
      </c>
      <c r="M5697" s="6" t="s">
        <v>297</v>
      </c>
      <c r="N5697" s="6" t="s">
        <v>4773</v>
      </c>
      <c r="R5697" s="6" t="str">
        <f t="shared" si="88"/>
        <v>40431Xã Hưng Thịnh23</v>
      </c>
    </row>
    <row r="5698" spans="1:18">
      <c r="A5698" s="6">
        <v>5697</v>
      </c>
      <c r="B5698" s="6">
        <v>40</v>
      </c>
      <c r="C5698" s="6" t="s">
        <v>4770</v>
      </c>
      <c r="D5698" s="6">
        <v>431</v>
      </c>
      <c r="E5698" s="6" t="s">
        <v>5087</v>
      </c>
      <c r="F5698" s="6">
        <v>18025</v>
      </c>
      <c r="G5698" s="6" t="s">
        <v>5094</v>
      </c>
      <c r="H5698" s="6">
        <v>2</v>
      </c>
      <c r="I5698" s="6" t="s">
        <v>297</v>
      </c>
      <c r="J5698" s="6">
        <v>3</v>
      </c>
      <c r="K5698" s="6" t="s">
        <v>4334</v>
      </c>
      <c r="L5698" s="8">
        <v>6</v>
      </c>
      <c r="M5698" s="6" t="s">
        <v>297</v>
      </c>
      <c r="N5698" s="6" t="s">
        <v>4773</v>
      </c>
      <c r="R5698" s="6" t="str">
        <f t="shared" si="88"/>
        <v>40431Xã Hưng Lĩnh23</v>
      </c>
    </row>
    <row r="5699" spans="1:18">
      <c r="A5699" s="6">
        <v>5698</v>
      </c>
      <c r="B5699" s="6">
        <v>40</v>
      </c>
      <c r="C5699" s="6" t="s">
        <v>4770</v>
      </c>
      <c r="D5699" s="6">
        <v>431</v>
      </c>
      <c r="E5699" s="6" t="s">
        <v>5087</v>
      </c>
      <c r="F5699" s="6">
        <v>18028</v>
      </c>
      <c r="G5699" s="6" t="s">
        <v>5095</v>
      </c>
      <c r="H5699" s="6">
        <v>2</v>
      </c>
      <c r="I5699" s="6" t="s">
        <v>297</v>
      </c>
      <c r="J5699" s="6">
        <v>3</v>
      </c>
      <c r="K5699" s="6" t="s">
        <v>4334</v>
      </c>
      <c r="L5699" s="8">
        <v>6</v>
      </c>
      <c r="M5699" s="6" t="s">
        <v>297</v>
      </c>
      <c r="N5699" s="6" t="s">
        <v>4773</v>
      </c>
      <c r="R5699" s="6" t="str">
        <f t="shared" ref="R5699:R5762" si="89">CONCATENATE(B5699,D5699,G5699,H5699,J5699)</f>
        <v>40431Xã Hưng Thông23</v>
      </c>
    </row>
    <row r="5700" spans="1:18">
      <c r="A5700" s="6">
        <v>5699</v>
      </c>
      <c r="B5700" s="6">
        <v>40</v>
      </c>
      <c r="C5700" s="6" t="s">
        <v>4770</v>
      </c>
      <c r="D5700" s="6">
        <v>431</v>
      </c>
      <c r="E5700" s="6" t="s">
        <v>5087</v>
      </c>
      <c r="F5700" s="6">
        <v>18031</v>
      </c>
      <c r="G5700" s="6" t="s">
        <v>5096</v>
      </c>
      <c r="H5700" s="6">
        <v>2</v>
      </c>
      <c r="I5700" s="6" t="s">
        <v>297</v>
      </c>
      <c r="J5700" s="6">
        <v>3</v>
      </c>
      <c r="K5700" s="6" t="s">
        <v>4334</v>
      </c>
      <c r="L5700" s="8">
        <v>6</v>
      </c>
      <c r="M5700" s="6" t="s">
        <v>297</v>
      </c>
      <c r="N5700" s="6" t="s">
        <v>4773</v>
      </c>
      <c r="R5700" s="6" t="str">
        <f t="shared" si="89"/>
        <v>40431Xã Hưng Tân23</v>
      </c>
    </row>
    <row r="5701" spans="1:18">
      <c r="A5701" s="6">
        <v>5700</v>
      </c>
      <c r="B5701" s="6">
        <v>40</v>
      </c>
      <c r="C5701" s="6" t="s">
        <v>4770</v>
      </c>
      <c r="D5701" s="6">
        <v>431</v>
      </c>
      <c r="E5701" s="6" t="s">
        <v>5087</v>
      </c>
      <c r="F5701" s="6">
        <v>18034</v>
      </c>
      <c r="G5701" s="6" t="s">
        <v>5097</v>
      </c>
      <c r="H5701" s="6">
        <v>2</v>
      </c>
      <c r="I5701" s="6" t="s">
        <v>297</v>
      </c>
      <c r="J5701" s="6">
        <v>3</v>
      </c>
      <c r="K5701" s="6" t="s">
        <v>4334</v>
      </c>
      <c r="L5701" s="8">
        <v>6</v>
      </c>
      <c r="M5701" s="6" t="s">
        <v>297</v>
      </c>
      <c r="N5701" s="6" t="s">
        <v>4773</v>
      </c>
      <c r="R5701" s="6" t="str">
        <f t="shared" si="89"/>
        <v>40431Xã Hưng Lợi23</v>
      </c>
    </row>
    <row r="5702" spans="1:18">
      <c r="A5702" s="6">
        <v>5701</v>
      </c>
      <c r="B5702" s="6">
        <v>40</v>
      </c>
      <c r="C5702" s="6" t="s">
        <v>4770</v>
      </c>
      <c r="D5702" s="6">
        <v>431</v>
      </c>
      <c r="E5702" s="6" t="s">
        <v>5087</v>
      </c>
      <c r="F5702" s="6">
        <v>18037</v>
      </c>
      <c r="G5702" s="6" t="s">
        <v>5098</v>
      </c>
      <c r="H5702" s="6">
        <v>2</v>
      </c>
      <c r="I5702" s="6" t="s">
        <v>297</v>
      </c>
      <c r="J5702" s="6">
        <v>3</v>
      </c>
      <c r="K5702" s="6" t="s">
        <v>4334</v>
      </c>
      <c r="L5702" s="8">
        <v>6</v>
      </c>
      <c r="M5702" s="6" t="s">
        <v>297</v>
      </c>
      <c r="N5702" s="6" t="s">
        <v>4773</v>
      </c>
      <c r="R5702" s="6" t="str">
        <f t="shared" si="89"/>
        <v>40431Xã Hưng Nghĩa23</v>
      </c>
    </row>
    <row r="5703" spans="1:18">
      <c r="A5703" s="6">
        <v>5702</v>
      </c>
      <c r="B5703" s="6">
        <v>40</v>
      </c>
      <c r="C5703" s="6" t="s">
        <v>4770</v>
      </c>
      <c r="D5703" s="6">
        <v>431</v>
      </c>
      <c r="E5703" s="6" t="s">
        <v>5087</v>
      </c>
      <c r="F5703" s="6">
        <v>18040</v>
      </c>
      <c r="G5703" s="6" t="s">
        <v>5099</v>
      </c>
      <c r="H5703" s="6">
        <v>2</v>
      </c>
      <c r="I5703" s="6" t="s">
        <v>297</v>
      </c>
      <c r="J5703" s="6">
        <v>3</v>
      </c>
      <c r="K5703" s="6" t="s">
        <v>4334</v>
      </c>
      <c r="L5703" s="8">
        <v>6</v>
      </c>
      <c r="M5703" s="6" t="s">
        <v>297</v>
      </c>
      <c r="N5703" s="6" t="s">
        <v>4773</v>
      </c>
      <c r="R5703" s="6" t="str">
        <f t="shared" si="89"/>
        <v>40431Xã Hưng Phúc23</v>
      </c>
    </row>
    <row r="5704" spans="1:18">
      <c r="A5704" s="6">
        <v>5703</v>
      </c>
      <c r="B5704" s="6">
        <v>40</v>
      </c>
      <c r="C5704" s="6" t="s">
        <v>4770</v>
      </c>
      <c r="D5704" s="6">
        <v>431</v>
      </c>
      <c r="E5704" s="6" t="s">
        <v>5087</v>
      </c>
      <c r="F5704" s="6">
        <v>18043</v>
      </c>
      <c r="G5704" s="6" t="s">
        <v>5100</v>
      </c>
      <c r="H5704" s="6">
        <v>2</v>
      </c>
      <c r="I5704" s="6" t="s">
        <v>297</v>
      </c>
      <c r="J5704" s="6">
        <v>3</v>
      </c>
      <c r="K5704" s="6" t="s">
        <v>4334</v>
      </c>
      <c r="L5704" s="8">
        <v>6</v>
      </c>
      <c r="M5704" s="6" t="s">
        <v>297</v>
      </c>
      <c r="N5704" s="6" t="s">
        <v>4773</v>
      </c>
      <c r="R5704" s="6" t="str">
        <f t="shared" si="89"/>
        <v>40431Xã Long Xá23</v>
      </c>
    </row>
    <row r="5705" spans="1:18">
      <c r="A5705" s="6">
        <v>5704</v>
      </c>
      <c r="B5705" s="6">
        <v>40</v>
      </c>
      <c r="C5705" s="6" t="s">
        <v>4770</v>
      </c>
      <c r="D5705" s="6">
        <v>431</v>
      </c>
      <c r="E5705" s="6" t="s">
        <v>5087</v>
      </c>
      <c r="F5705" s="6">
        <v>18052</v>
      </c>
      <c r="G5705" s="6" t="s">
        <v>5101</v>
      </c>
      <c r="H5705" s="6">
        <v>2</v>
      </c>
      <c r="I5705" s="6" t="s">
        <v>297</v>
      </c>
      <c r="J5705" s="6">
        <v>3</v>
      </c>
      <c r="K5705" s="6" t="s">
        <v>4334</v>
      </c>
      <c r="L5705" s="8">
        <v>6</v>
      </c>
      <c r="M5705" s="6" t="s">
        <v>297</v>
      </c>
      <c r="N5705" s="6" t="s">
        <v>4773</v>
      </c>
      <c r="R5705" s="6" t="str">
        <f t="shared" si="89"/>
        <v>40431Xã Châu Nhân23</v>
      </c>
    </row>
    <row r="5706" spans="1:18">
      <c r="A5706" s="6">
        <v>5705</v>
      </c>
      <c r="B5706" s="6">
        <v>40</v>
      </c>
      <c r="C5706" s="6" t="s">
        <v>4770</v>
      </c>
      <c r="D5706" s="6">
        <v>431</v>
      </c>
      <c r="E5706" s="6" t="s">
        <v>5087</v>
      </c>
      <c r="F5706" s="6">
        <v>18055</v>
      </c>
      <c r="G5706" s="6" t="s">
        <v>5102</v>
      </c>
      <c r="H5706" s="6">
        <v>2</v>
      </c>
      <c r="I5706" s="6" t="s">
        <v>297</v>
      </c>
      <c r="J5706" s="6">
        <v>3</v>
      </c>
      <c r="K5706" s="6" t="s">
        <v>4334</v>
      </c>
      <c r="L5706" s="8">
        <v>6</v>
      </c>
      <c r="M5706" s="6" t="s">
        <v>297</v>
      </c>
      <c r="N5706" s="6" t="s">
        <v>4773</v>
      </c>
      <c r="R5706" s="6" t="str">
        <f t="shared" si="89"/>
        <v>40431Xã Xuân Lam23</v>
      </c>
    </row>
    <row r="5707" spans="1:18">
      <c r="A5707" s="6">
        <v>5706</v>
      </c>
      <c r="B5707" s="6">
        <v>40</v>
      </c>
      <c r="C5707" s="6" t="s">
        <v>4770</v>
      </c>
      <c r="D5707" s="6">
        <v>431</v>
      </c>
      <c r="E5707" s="6" t="s">
        <v>5087</v>
      </c>
      <c r="F5707" s="6">
        <v>18064</v>
      </c>
      <c r="G5707" s="6" t="s">
        <v>5103</v>
      </c>
      <c r="H5707" s="6">
        <v>2</v>
      </c>
      <c r="I5707" s="6" t="s">
        <v>297</v>
      </c>
      <c r="J5707" s="6">
        <v>3</v>
      </c>
      <c r="K5707" s="6" t="s">
        <v>4334</v>
      </c>
      <c r="L5707" s="8">
        <v>6</v>
      </c>
      <c r="M5707" s="6" t="s">
        <v>297</v>
      </c>
      <c r="N5707" s="6" t="s">
        <v>4773</v>
      </c>
      <c r="R5707" s="6" t="str">
        <f t="shared" si="89"/>
        <v>40431Xã Hưng Thành23</v>
      </c>
    </row>
    <row r="5708" spans="1:18">
      <c r="A5708" s="6">
        <v>5707</v>
      </c>
      <c r="B5708" s="6">
        <v>40</v>
      </c>
      <c r="C5708" s="6" t="s">
        <v>4770</v>
      </c>
      <c r="D5708" s="6">
        <v>432</v>
      </c>
      <c r="E5708" s="6" t="s">
        <v>5104</v>
      </c>
      <c r="F5708" s="6">
        <v>17104</v>
      </c>
      <c r="G5708" s="6" t="s">
        <v>5105</v>
      </c>
      <c r="H5708" s="6">
        <v>2</v>
      </c>
      <c r="I5708" s="6" t="s">
        <v>297</v>
      </c>
      <c r="J5708" s="6">
        <v>3</v>
      </c>
      <c r="K5708" s="6" t="s">
        <v>4334</v>
      </c>
      <c r="L5708" s="8">
        <v>6</v>
      </c>
      <c r="M5708" s="6" t="s">
        <v>297</v>
      </c>
      <c r="N5708" s="6" t="s">
        <v>4773</v>
      </c>
      <c r="R5708" s="6" t="str">
        <f t="shared" si="89"/>
        <v>40432Xã Quỳnh Vinh23</v>
      </c>
    </row>
    <row r="5709" spans="1:18">
      <c r="A5709" s="6">
        <v>5708</v>
      </c>
      <c r="B5709" s="6">
        <v>40</v>
      </c>
      <c r="C5709" s="6" t="s">
        <v>4770</v>
      </c>
      <c r="D5709" s="6">
        <v>432</v>
      </c>
      <c r="E5709" s="6" t="s">
        <v>5104</v>
      </c>
      <c r="F5709" s="6">
        <v>17107</v>
      </c>
      <c r="G5709" s="6" t="s">
        <v>5106</v>
      </c>
      <c r="H5709" s="6">
        <v>2</v>
      </c>
      <c r="I5709" s="6" t="s">
        <v>297</v>
      </c>
      <c r="J5709" s="6">
        <v>3</v>
      </c>
      <c r="K5709" s="6" t="s">
        <v>4334</v>
      </c>
      <c r="L5709" s="8">
        <v>6</v>
      </c>
      <c r="M5709" s="6" t="s">
        <v>297</v>
      </c>
      <c r="N5709" s="6" t="s">
        <v>4773</v>
      </c>
      <c r="R5709" s="6" t="str">
        <f t="shared" si="89"/>
        <v>40432Xã Quỳnh Lộc23</v>
      </c>
    </row>
    <row r="5710" spans="1:18">
      <c r="A5710" s="6">
        <v>5709</v>
      </c>
      <c r="B5710" s="6">
        <v>40</v>
      </c>
      <c r="C5710" s="6" t="s">
        <v>4770</v>
      </c>
      <c r="D5710" s="6">
        <v>432</v>
      </c>
      <c r="E5710" s="6" t="s">
        <v>5104</v>
      </c>
      <c r="F5710" s="6">
        <v>17110</v>
      </c>
      <c r="G5710" s="6" t="s">
        <v>5107</v>
      </c>
      <c r="H5710" s="6">
        <v>1</v>
      </c>
      <c r="I5710" s="6" t="s">
        <v>251</v>
      </c>
      <c r="J5710" s="6">
        <v>3</v>
      </c>
      <c r="K5710" s="6" t="s">
        <v>4334</v>
      </c>
      <c r="L5710" s="8">
        <v>5</v>
      </c>
      <c r="M5710" s="6" t="s">
        <v>251</v>
      </c>
      <c r="N5710" s="6" t="s">
        <v>4773</v>
      </c>
      <c r="R5710" s="6" t="str">
        <f t="shared" si="89"/>
        <v>40432Phường Quỳnh Thiện13</v>
      </c>
    </row>
    <row r="5711" spans="1:18">
      <c r="A5711" s="6">
        <v>5710</v>
      </c>
      <c r="B5711" s="6">
        <v>40</v>
      </c>
      <c r="C5711" s="6" t="s">
        <v>4770</v>
      </c>
      <c r="D5711" s="6">
        <v>432</v>
      </c>
      <c r="E5711" s="6" t="s">
        <v>5104</v>
      </c>
      <c r="F5711" s="6">
        <v>17113</v>
      </c>
      <c r="G5711" s="6" t="s">
        <v>5108</v>
      </c>
      <c r="H5711" s="6">
        <v>2</v>
      </c>
      <c r="I5711" s="6" t="s">
        <v>297</v>
      </c>
      <c r="J5711" s="6">
        <v>3</v>
      </c>
      <c r="K5711" s="6" t="s">
        <v>4334</v>
      </c>
      <c r="L5711" s="8">
        <v>6</v>
      </c>
      <c r="M5711" s="6" t="s">
        <v>297</v>
      </c>
      <c r="N5711" s="6" t="s">
        <v>4773</v>
      </c>
      <c r="R5711" s="6" t="str">
        <f t="shared" si="89"/>
        <v>40432Xã Quỳnh Lập23</v>
      </c>
    </row>
    <row r="5712" spans="1:18">
      <c r="A5712" s="6">
        <v>5711</v>
      </c>
      <c r="B5712" s="6">
        <v>40</v>
      </c>
      <c r="C5712" s="6" t="s">
        <v>4770</v>
      </c>
      <c r="D5712" s="6">
        <v>432</v>
      </c>
      <c r="E5712" s="6" t="s">
        <v>5104</v>
      </c>
      <c r="F5712" s="6">
        <v>17116</v>
      </c>
      <c r="G5712" s="6" t="s">
        <v>3827</v>
      </c>
      <c r="H5712" s="6">
        <v>2</v>
      </c>
      <c r="I5712" s="6" t="s">
        <v>297</v>
      </c>
      <c r="J5712" s="6">
        <v>3</v>
      </c>
      <c r="K5712" s="6" t="s">
        <v>4334</v>
      </c>
      <c r="L5712" s="8">
        <v>6</v>
      </c>
      <c r="M5712" s="6" t="s">
        <v>297</v>
      </c>
      <c r="N5712" s="6" t="s">
        <v>4773</v>
      </c>
      <c r="R5712" s="6" t="str">
        <f t="shared" si="89"/>
        <v>40432Xã Quỳnh Trang23</v>
      </c>
    </row>
    <row r="5713" spans="1:18">
      <c r="A5713" s="6">
        <v>5712</v>
      </c>
      <c r="B5713" s="6">
        <v>40</v>
      </c>
      <c r="C5713" s="6" t="s">
        <v>4770</v>
      </c>
      <c r="D5713" s="6">
        <v>432</v>
      </c>
      <c r="E5713" s="6" t="s">
        <v>5104</v>
      </c>
      <c r="F5713" s="6">
        <v>17125</v>
      </c>
      <c r="G5713" s="6" t="s">
        <v>5109</v>
      </c>
      <c r="H5713" s="6">
        <v>1</v>
      </c>
      <c r="I5713" s="6" t="s">
        <v>251</v>
      </c>
      <c r="J5713" s="6">
        <v>3</v>
      </c>
      <c r="K5713" s="6" t="s">
        <v>4334</v>
      </c>
      <c r="L5713" s="8">
        <v>5</v>
      </c>
      <c r="M5713" s="6" t="s">
        <v>251</v>
      </c>
      <c r="N5713" s="6" t="s">
        <v>4773</v>
      </c>
      <c r="R5713" s="6" t="str">
        <f t="shared" si="89"/>
        <v>40432Phường Mai Hùng13</v>
      </c>
    </row>
    <row r="5714" spans="1:18">
      <c r="A5714" s="6">
        <v>5713</v>
      </c>
      <c r="B5714" s="6">
        <v>40</v>
      </c>
      <c r="C5714" s="6" t="s">
        <v>4770</v>
      </c>
      <c r="D5714" s="6">
        <v>432</v>
      </c>
      <c r="E5714" s="6" t="s">
        <v>5104</v>
      </c>
      <c r="F5714" s="6">
        <v>17128</v>
      </c>
      <c r="G5714" s="6" t="s">
        <v>5110</v>
      </c>
      <c r="H5714" s="6">
        <v>1</v>
      </c>
      <c r="I5714" s="6" t="s">
        <v>251</v>
      </c>
      <c r="J5714" s="6">
        <v>3</v>
      </c>
      <c r="K5714" s="6" t="s">
        <v>4334</v>
      </c>
      <c r="L5714" s="8">
        <v>5</v>
      </c>
      <c r="M5714" s="6" t="s">
        <v>251</v>
      </c>
      <c r="N5714" s="6" t="s">
        <v>4773</v>
      </c>
      <c r="R5714" s="6" t="str">
        <f t="shared" si="89"/>
        <v>40432Phường Quỳnh Dị13</v>
      </c>
    </row>
    <row r="5715" spans="1:18">
      <c r="A5715" s="6">
        <v>5714</v>
      </c>
      <c r="B5715" s="6">
        <v>40</v>
      </c>
      <c r="C5715" s="6" t="s">
        <v>4770</v>
      </c>
      <c r="D5715" s="6">
        <v>432</v>
      </c>
      <c r="E5715" s="6" t="s">
        <v>5104</v>
      </c>
      <c r="F5715" s="6">
        <v>17131</v>
      </c>
      <c r="G5715" s="6" t="s">
        <v>5111</v>
      </c>
      <c r="H5715" s="6">
        <v>1</v>
      </c>
      <c r="I5715" s="6" t="s">
        <v>251</v>
      </c>
      <c r="J5715" s="6">
        <v>3</v>
      </c>
      <c r="K5715" s="6" t="s">
        <v>4334</v>
      </c>
      <c r="L5715" s="8">
        <v>5</v>
      </c>
      <c r="M5715" s="6" t="s">
        <v>251</v>
      </c>
      <c r="N5715" s="6" t="s">
        <v>4773</v>
      </c>
      <c r="R5715" s="6" t="str">
        <f t="shared" si="89"/>
        <v>40432Phường Quỳnh Xuân13</v>
      </c>
    </row>
    <row r="5716" spans="1:18">
      <c r="A5716" s="6">
        <v>5715</v>
      </c>
      <c r="B5716" s="6">
        <v>40</v>
      </c>
      <c r="C5716" s="6" t="s">
        <v>4770</v>
      </c>
      <c r="D5716" s="6">
        <v>432</v>
      </c>
      <c r="E5716" s="6" t="s">
        <v>5104</v>
      </c>
      <c r="F5716" s="6">
        <v>17134</v>
      </c>
      <c r="G5716" s="6" t="s">
        <v>5112</v>
      </c>
      <c r="H5716" s="6">
        <v>1</v>
      </c>
      <c r="I5716" s="6" t="s">
        <v>251</v>
      </c>
      <c r="J5716" s="6">
        <v>3</v>
      </c>
      <c r="K5716" s="6" t="s">
        <v>4334</v>
      </c>
      <c r="L5716" s="8">
        <v>5</v>
      </c>
      <c r="M5716" s="6" t="s">
        <v>251</v>
      </c>
      <c r="N5716" s="6" t="s">
        <v>4773</v>
      </c>
      <c r="R5716" s="6" t="str">
        <f t="shared" si="89"/>
        <v>40432Phường Quỳnh Phương13</v>
      </c>
    </row>
    <row r="5717" spans="1:18">
      <c r="A5717" s="6">
        <v>5716</v>
      </c>
      <c r="B5717" s="6">
        <v>40</v>
      </c>
      <c r="C5717" s="6" t="s">
        <v>4770</v>
      </c>
      <c r="D5717" s="6">
        <v>432</v>
      </c>
      <c r="E5717" s="6" t="s">
        <v>5104</v>
      </c>
      <c r="F5717" s="6">
        <v>17137</v>
      </c>
      <c r="G5717" s="6" t="s">
        <v>5113</v>
      </c>
      <c r="H5717" s="6">
        <v>2</v>
      </c>
      <c r="I5717" s="6" t="s">
        <v>297</v>
      </c>
      <c r="J5717" s="6">
        <v>3</v>
      </c>
      <c r="K5717" s="6" t="s">
        <v>4334</v>
      </c>
      <c r="L5717" s="8">
        <v>6</v>
      </c>
      <c r="M5717" s="6" t="s">
        <v>297</v>
      </c>
      <c r="N5717" s="6" t="s">
        <v>4773</v>
      </c>
      <c r="R5717" s="6" t="str">
        <f t="shared" si="89"/>
        <v>40432Xã Quỳnh Liên23</v>
      </c>
    </row>
    <row r="5718" spans="1:18">
      <c r="A5718" s="6">
        <v>5717</v>
      </c>
      <c r="B5718" s="6">
        <v>42</v>
      </c>
      <c r="C5718" s="6" t="s">
        <v>5114</v>
      </c>
      <c r="D5718" s="6">
        <v>436</v>
      </c>
      <c r="E5718" s="6" t="s">
        <v>5115</v>
      </c>
      <c r="F5718" s="6">
        <v>18070</v>
      </c>
      <c r="G5718" s="6" t="s">
        <v>351</v>
      </c>
      <c r="H5718" s="6">
        <v>1</v>
      </c>
      <c r="I5718" s="6" t="s">
        <v>251</v>
      </c>
      <c r="J5718" s="6">
        <v>3</v>
      </c>
      <c r="K5718" s="6" t="s">
        <v>4334</v>
      </c>
      <c r="L5718" s="8">
        <v>5</v>
      </c>
      <c r="M5718" s="6" t="s">
        <v>251</v>
      </c>
      <c r="N5718" s="6" t="s">
        <v>5116</v>
      </c>
      <c r="R5718" s="6" t="str">
        <f t="shared" si="89"/>
        <v>42436Phường Trần Phú13</v>
      </c>
    </row>
    <row r="5719" spans="1:18">
      <c r="A5719" s="6">
        <v>5718</v>
      </c>
      <c r="B5719" s="6">
        <v>42</v>
      </c>
      <c r="C5719" s="6" t="s">
        <v>5114</v>
      </c>
      <c r="D5719" s="6">
        <v>436</v>
      </c>
      <c r="E5719" s="6" t="s">
        <v>5115</v>
      </c>
      <c r="F5719" s="6">
        <v>18073</v>
      </c>
      <c r="G5719" s="6" t="s">
        <v>5117</v>
      </c>
      <c r="H5719" s="6">
        <v>1</v>
      </c>
      <c r="I5719" s="6" t="s">
        <v>251</v>
      </c>
      <c r="J5719" s="6">
        <v>3</v>
      </c>
      <c r="K5719" s="6" t="s">
        <v>4334</v>
      </c>
      <c r="L5719" s="8">
        <v>5</v>
      </c>
      <c r="M5719" s="6" t="s">
        <v>251</v>
      </c>
      <c r="N5719" s="6" t="s">
        <v>5116</v>
      </c>
      <c r="R5719" s="6" t="str">
        <f t="shared" si="89"/>
        <v>42436Phường Nam Hà13</v>
      </c>
    </row>
    <row r="5720" spans="1:18">
      <c r="A5720" s="6">
        <v>5719</v>
      </c>
      <c r="B5720" s="6">
        <v>42</v>
      </c>
      <c r="C5720" s="6" t="s">
        <v>5114</v>
      </c>
      <c r="D5720" s="6">
        <v>436</v>
      </c>
      <c r="E5720" s="6" t="s">
        <v>5115</v>
      </c>
      <c r="F5720" s="6">
        <v>18076</v>
      </c>
      <c r="G5720" s="6" t="s">
        <v>5118</v>
      </c>
      <c r="H5720" s="6">
        <v>1</v>
      </c>
      <c r="I5720" s="6" t="s">
        <v>251</v>
      </c>
      <c r="J5720" s="6">
        <v>3</v>
      </c>
      <c r="K5720" s="6" t="s">
        <v>4334</v>
      </c>
      <c r="L5720" s="8">
        <v>5</v>
      </c>
      <c r="M5720" s="6" t="s">
        <v>251</v>
      </c>
      <c r="N5720" s="6" t="s">
        <v>5116</v>
      </c>
      <c r="R5720" s="6" t="str">
        <f t="shared" si="89"/>
        <v>42436Phường Bắc Hà13</v>
      </c>
    </row>
    <row r="5721" spans="1:18">
      <c r="A5721" s="6">
        <v>5720</v>
      </c>
      <c r="B5721" s="6">
        <v>42</v>
      </c>
      <c r="C5721" s="6" t="s">
        <v>5114</v>
      </c>
      <c r="D5721" s="6">
        <v>436</v>
      </c>
      <c r="E5721" s="6" t="s">
        <v>5115</v>
      </c>
      <c r="F5721" s="6">
        <v>18077</v>
      </c>
      <c r="G5721" s="6" t="s">
        <v>327</v>
      </c>
      <c r="H5721" s="6">
        <v>1</v>
      </c>
      <c r="I5721" s="6" t="s">
        <v>251</v>
      </c>
      <c r="J5721" s="6">
        <v>3</v>
      </c>
      <c r="K5721" s="6" t="s">
        <v>4334</v>
      </c>
      <c r="L5721" s="8">
        <v>5</v>
      </c>
      <c r="M5721" s="6" t="s">
        <v>251</v>
      </c>
      <c r="N5721" s="6" t="s">
        <v>5116</v>
      </c>
      <c r="R5721" s="6" t="str">
        <f t="shared" si="89"/>
        <v>42436Phường Nguyễn Du13</v>
      </c>
    </row>
    <row r="5722" spans="1:18">
      <c r="A5722" s="6">
        <v>5721</v>
      </c>
      <c r="B5722" s="6">
        <v>42</v>
      </c>
      <c r="C5722" s="6" t="s">
        <v>5114</v>
      </c>
      <c r="D5722" s="6">
        <v>436</v>
      </c>
      <c r="E5722" s="6" t="s">
        <v>5115</v>
      </c>
      <c r="F5722" s="6">
        <v>18079</v>
      </c>
      <c r="G5722" s="6" t="s">
        <v>1006</v>
      </c>
      <c r="H5722" s="6">
        <v>1</v>
      </c>
      <c r="I5722" s="6" t="s">
        <v>251</v>
      </c>
      <c r="J5722" s="6">
        <v>3</v>
      </c>
      <c r="K5722" s="6" t="s">
        <v>4334</v>
      </c>
      <c r="L5722" s="8">
        <v>5</v>
      </c>
      <c r="M5722" s="6" t="s">
        <v>251</v>
      </c>
      <c r="N5722" s="6" t="s">
        <v>5116</v>
      </c>
      <c r="R5722" s="6" t="str">
        <f t="shared" si="89"/>
        <v>42436Phường Tân Giang13</v>
      </c>
    </row>
    <row r="5723" spans="1:18">
      <c r="A5723" s="6">
        <v>5722</v>
      </c>
      <c r="B5723" s="6">
        <v>42</v>
      </c>
      <c r="C5723" s="6" t="s">
        <v>5114</v>
      </c>
      <c r="D5723" s="6">
        <v>436</v>
      </c>
      <c r="E5723" s="6" t="s">
        <v>5115</v>
      </c>
      <c r="F5723" s="6">
        <v>18082</v>
      </c>
      <c r="G5723" s="6" t="s">
        <v>5119</v>
      </c>
      <c r="H5723" s="6">
        <v>1</v>
      </c>
      <c r="I5723" s="6" t="s">
        <v>251</v>
      </c>
      <c r="J5723" s="6">
        <v>3</v>
      </c>
      <c r="K5723" s="6" t="s">
        <v>4334</v>
      </c>
      <c r="L5723" s="8">
        <v>5</v>
      </c>
      <c r="M5723" s="6" t="s">
        <v>251</v>
      </c>
      <c r="N5723" s="6" t="s">
        <v>5116</v>
      </c>
      <c r="R5723" s="6" t="str">
        <f t="shared" si="89"/>
        <v>42436Phường Đại Nài13</v>
      </c>
    </row>
    <row r="5724" spans="1:18">
      <c r="A5724" s="6">
        <v>5723</v>
      </c>
      <c r="B5724" s="6">
        <v>42</v>
      </c>
      <c r="C5724" s="6" t="s">
        <v>5114</v>
      </c>
      <c r="D5724" s="6">
        <v>436</v>
      </c>
      <c r="E5724" s="6" t="s">
        <v>5115</v>
      </c>
      <c r="F5724" s="6">
        <v>18085</v>
      </c>
      <c r="G5724" s="6" t="s">
        <v>4774</v>
      </c>
      <c r="H5724" s="6">
        <v>1</v>
      </c>
      <c r="I5724" s="6" t="s">
        <v>251</v>
      </c>
      <c r="J5724" s="6">
        <v>3</v>
      </c>
      <c r="K5724" s="6" t="s">
        <v>4334</v>
      </c>
      <c r="L5724" s="8">
        <v>5</v>
      </c>
      <c r="M5724" s="6" t="s">
        <v>251</v>
      </c>
      <c r="N5724" s="6" t="s">
        <v>5116</v>
      </c>
      <c r="R5724" s="6" t="str">
        <f t="shared" si="89"/>
        <v>42436Phường Hà Huy Tập13</v>
      </c>
    </row>
    <row r="5725" spans="1:18">
      <c r="A5725" s="6">
        <v>5724</v>
      </c>
      <c r="B5725" s="6">
        <v>42</v>
      </c>
      <c r="C5725" s="6" t="s">
        <v>5114</v>
      </c>
      <c r="D5725" s="6">
        <v>436</v>
      </c>
      <c r="E5725" s="6" t="s">
        <v>5115</v>
      </c>
      <c r="F5725" s="6">
        <v>18088</v>
      </c>
      <c r="G5725" s="6" t="s">
        <v>5120</v>
      </c>
      <c r="H5725" s="6">
        <v>2</v>
      </c>
      <c r="I5725" s="6" t="s">
        <v>297</v>
      </c>
      <c r="J5725" s="6">
        <v>3</v>
      </c>
      <c r="K5725" s="6" t="s">
        <v>4334</v>
      </c>
      <c r="L5725" s="8">
        <v>6</v>
      </c>
      <c r="M5725" s="6" t="s">
        <v>297</v>
      </c>
      <c r="N5725" s="6" t="s">
        <v>5116</v>
      </c>
      <c r="R5725" s="6" t="str">
        <f t="shared" si="89"/>
        <v>42436Xã Thạch Trung23</v>
      </c>
    </row>
    <row r="5726" spans="1:18">
      <c r="A5726" s="6">
        <v>5725</v>
      </c>
      <c r="B5726" s="6">
        <v>42</v>
      </c>
      <c r="C5726" s="6" t="s">
        <v>5114</v>
      </c>
      <c r="D5726" s="6">
        <v>436</v>
      </c>
      <c r="E5726" s="6" t="s">
        <v>5115</v>
      </c>
      <c r="F5726" s="6">
        <v>18091</v>
      </c>
      <c r="G5726" s="6" t="s">
        <v>5121</v>
      </c>
      <c r="H5726" s="6">
        <v>1</v>
      </c>
      <c r="I5726" s="6" t="s">
        <v>251</v>
      </c>
      <c r="J5726" s="6">
        <v>3</v>
      </c>
      <c r="K5726" s="6" t="s">
        <v>4334</v>
      </c>
      <c r="L5726" s="8">
        <v>5</v>
      </c>
      <c r="M5726" s="6" t="s">
        <v>251</v>
      </c>
      <c r="N5726" s="6" t="s">
        <v>5116</v>
      </c>
      <c r="R5726" s="6" t="str">
        <f t="shared" si="89"/>
        <v>42436Phường Thạch Quý13</v>
      </c>
    </row>
    <row r="5727" spans="1:18">
      <c r="A5727" s="6">
        <v>5726</v>
      </c>
      <c r="B5727" s="6">
        <v>42</v>
      </c>
      <c r="C5727" s="6" t="s">
        <v>5114</v>
      </c>
      <c r="D5727" s="6">
        <v>436</v>
      </c>
      <c r="E5727" s="6" t="s">
        <v>5115</v>
      </c>
      <c r="F5727" s="6">
        <v>18094</v>
      </c>
      <c r="G5727" s="6" t="s">
        <v>5122</v>
      </c>
      <c r="H5727" s="6">
        <v>1</v>
      </c>
      <c r="I5727" s="6" t="s">
        <v>251</v>
      </c>
      <c r="J5727" s="6">
        <v>3</v>
      </c>
      <c r="K5727" s="6" t="s">
        <v>4334</v>
      </c>
      <c r="L5727" s="8">
        <v>5</v>
      </c>
      <c r="M5727" s="6" t="s">
        <v>251</v>
      </c>
      <c r="N5727" s="6" t="s">
        <v>5116</v>
      </c>
      <c r="R5727" s="6" t="str">
        <f t="shared" si="89"/>
        <v>42436Phường Thạch Linh13</v>
      </c>
    </row>
    <row r="5728" spans="1:18">
      <c r="A5728" s="6">
        <v>5727</v>
      </c>
      <c r="B5728" s="6">
        <v>42</v>
      </c>
      <c r="C5728" s="6" t="s">
        <v>5114</v>
      </c>
      <c r="D5728" s="6">
        <v>436</v>
      </c>
      <c r="E5728" s="6" t="s">
        <v>5115</v>
      </c>
      <c r="F5728" s="6">
        <v>18097</v>
      </c>
      <c r="G5728" s="6" t="s">
        <v>5123</v>
      </c>
      <c r="H5728" s="6">
        <v>1</v>
      </c>
      <c r="I5728" s="6" t="s">
        <v>251</v>
      </c>
      <c r="J5728" s="6">
        <v>3</v>
      </c>
      <c r="K5728" s="6" t="s">
        <v>4334</v>
      </c>
      <c r="L5728" s="8">
        <v>5</v>
      </c>
      <c r="M5728" s="6" t="s">
        <v>251</v>
      </c>
      <c r="N5728" s="6" t="s">
        <v>5116</v>
      </c>
      <c r="R5728" s="6" t="str">
        <f t="shared" si="89"/>
        <v>42436Phường Văn Yên13</v>
      </c>
    </row>
    <row r="5729" spans="1:18">
      <c r="A5729" s="6">
        <v>5728</v>
      </c>
      <c r="B5729" s="6">
        <v>42</v>
      </c>
      <c r="C5729" s="6" t="s">
        <v>5114</v>
      </c>
      <c r="D5729" s="6">
        <v>436</v>
      </c>
      <c r="E5729" s="6" t="s">
        <v>5115</v>
      </c>
      <c r="F5729" s="6">
        <v>18100</v>
      </c>
      <c r="G5729" s="6" t="s">
        <v>5124</v>
      </c>
      <c r="H5729" s="6">
        <v>2</v>
      </c>
      <c r="I5729" s="6" t="s">
        <v>297</v>
      </c>
      <c r="J5729" s="6">
        <v>3</v>
      </c>
      <c r="K5729" s="6" t="s">
        <v>4334</v>
      </c>
      <c r="L5729" s="8">
        <v>6</v>
      </c>
      <c r="M5729" s="6" t="s">
        <v>297</v>
      </c>
      <c r="N5729" s="6" t="s">
        <v>5116</v>
      </c>
      <c r="R5729" s="6" t="str">
        <f t="shared" si="89"/>
        <v>42436Xã Thạch Hạ23</v>
      </c>
    </row>
    <row r="5730" spans="1:18">
      <c r="A5730" s="6">
        <v>5729</v>
      </c>
      <c r="B5730" s="6">
        <v>42</v>
      </c>
      <c r="C5730" s="6" t="s">
        <v>5114</v>
      </c>
      <c r="D5730" s="6">
        <v>436</v>
      </c>
      <c r="E5730" s="6" t="s">
        <v>5115</v>
      </c>
      <c r="F5730" s="6">
        <v>18103</v>
      </c>
      <c r="G5730" s="6" t="s">
        <v>5125</v>
      </c>
      <c r="H5730" s="6">
        <v>2</v>
      </c>
      <c r="I5730" s="6" t="s">
        <v>297</v>
      </c>
      <c r="J5730" s="6">
        <v>3</v>
      </c>
      <c r="K5730" s="6" t="s">
        <v>4334</v>
      </c>
      <c r="L5730" s="8">
        <v>6</v>
      </c>
      <c r="M5730" s="6" t="s">
        <v>297</v>
      </c>
      <c r="N5730" s="6" t="s">
        <v>5116</v>
      </c>
      <c r="R5730" s="6" t="str">
        <f t="shared" si="89"/>
        <v>42436Xã Đồng Môn23</v>
      </c>
    </row>
    <row r="5731" spans="1:18">
      <c r="A5731" s="6">
        <v>5730</v>
      </c>
      <c r="B5731" s="6">
        <v>42</v>
      </c>
      <c r="C5731" s="6" t="s">
        <v>5114</v>
      </c>
      <c r="D5731" s="6">
        <v>436</v>
      </c>
      <c r="E5731" s="6" t="s">
        <v>5115</v>
      </c>
      <c r="F5731" s="6">
        <v>18109</v>
      </c>
      <c r="G5731" s="6" t="s">
        <v>5126</v>
      </c>
      <c r="H5731" s="6">
        <v>2</v>
      </c>
      <c r="I5731" s="6" t="s">
        <v>297</v>
      </c>
      <c r="J5731" s="6">
        <v>3</v>
      </c>
      <c r="K5731" s="6" t="s">
        <v>4334</v>
      </c>
      <c r="L5731" s="8">
        <v>6</v>
      </c>
      <c r="M5731" s="6" t="s">
        <v>297</v>
      </c>
      <c r="N5731" s="6" t="s">
        <v>5116</v>
      </c>
      <c r="R5731" s="6" t="str">
        <f t="shared" si="89"/>
        <v>42436Xã Thạch Hưng23</v>
      </c>
    </row>
    <row r="5732" spans="1:18">
      <c r="A5732" s="6">
        <v>5731</v>
      </c>
      <c r="B5732" s="6">
        <v>42</v>
      </c>
      <c r="C5732" s="6" t="s">
        <v>5114</v>
      </c>
      <c r="D5732" s="6">
        <v>436</v>
      </c>
      <c r="E5732" s="6" t="s">
        <v>5115</v>
      </c>
      <c r="F5732" s="6">
        <v>18112</v>
      </c>
      <c r="G5732" s="6" t="s">
        <v>4244</v>
      </c>
      <c r="H5732" s="6">
        <v>2</v>
      </c>
      <c r="I5732" s="6" t="s">
        <v>297</v>
      </c>
      <c r="J5732" s="6">
        <v>3</v>
      </c>
      <c r="K5732" s="6" t="s">
        <v>4334</v>
      </c>
      <c r="L5732" s="8">
        <v>6</v>
      </c>
      <c r="M5732" s="6" t="s">
        <v>297</v>
      </c>
      <c r="N5732" s="6" t="s">
        <v>5116</v>
      </c>
      <c r="R5732" s="6" t="str">
        <f t="shared" si="89"/>
        <v>42436Xã Thạch Bình23</v>
      </c>
    </row>
    <row r="5733" spans="1:18">
      <c r="A5733" s="6">
        <v>5732</v>
      </c>
      <c r="B5733" s="6">
        <v>42</v>
      </c>
      <c r="C5733" s="6" t="s">
        <v>5114</v>
      </c>
      <c r="D5733" s="6">
        <v>437</v>
      </c>
      <c r="E5733" s="6" t="s">
        <v>5127</v>
      </c>
      <c r="F5733" s="6">
        <v>18115</v>
      </c>
      <c r="G5733" s="6" t="s">
        <v>5128</v>
      </c>
      <c r="H5733" s="6">
        <v>1</v>
      </c>
      <c r="I5733" s="6" t="s">
        <v>251</v>
      </c>
      <c r="J5733" s="6">
        <v>3</v>
      </c>
      <c r="K5733" s="6" t="s">
        <v>4334</v>
      </c>
      <c r="L5733" s="8">
        <v>5</v>
      </c>
      <c r="M5733" s="6" t="s">
        <v>251</v>
      </c>
      <c r="N5733" s="6" t="s">
        <v>5116</v>
      </c>
      <c r="R5733" s="6" t="str">
        <f t="shared" si="89"/>
        <v>42437Phường Bắc Hồng13</v>
      </c>
    </row>
    <row r="5734" spans="1:18">
      <c r="A5734" s="6">
        <v>5733</v>
      </c>
      <c r="B5734" s="6">
        <v>42</v>
      </c>
      <c r="C5734" s="6" t="s">
        <v>5114</v>
      </c>
      <c r="D5734" s="6">
        <v>437</v>
      </c>
      <c r="E5734" s="6" t="s">
        <v>5127</v>
      </c>
      <c r="F5734" s="6">
        <v>18118</v>
      </c>
      <c r="G5734" s="6" t="s">
        <v>5129</v>
      </c>
      <c r="H5734" s="6">
        <v>1</v>
      </c>
      <c r="I5734" s="6" t="s">
        <v>251</v>
      </c>
      <c r="J5734" s="6">
        <v>3</v>
      </c>
      <c r="K5734" s="6" t="s">
        <v>4334</v>
      </c>
      <c r="L5734" s="8">
        <v>5</v>
      </c>
      <c r="M5734" s="6" t="s">
        <v>251</v>
      </c>
      <c r="N5734" s="6" t="s">
        <v>5116</v>
      </c>
      <c r="R5734" s="6" t="str">
        <f t="shared" si="89"/>
        <v>42437Phường Nam Hồng13</v>
      </c>
    </row>
    <row r="5735" spans="1:18">
      <c r="A5735" s="6">
        <v>5734</v>
      </c>
      <c r="B5735" s="6">
        <v>42</v>
      </c>
      <c r="C5735" s="6" t="s">
        <v>5114</v>
      </c>
      <c r="D5735" s="6">
        <v>437</v>
      </c>
      <c r="E5735" s="6" t="s">
        <v>5127</v>
      </c>
      <c r="F5735" s="6">
        <v>18121</v>
      </c>
      <c r="G5735" s="6" t="s">
        <v>5130</v>
      </c>
      <c r="H5735" s="6">
        <v>1</v>
      </c>
      <c r="I5735" s="6" t="s">
        <v>251</v>
      </c>
      <c r="J5735" s="6">
        <v>3</v>
      </c>
      <c r="K5735" s="6" t="s">
        <v>4334</v>
      </c>
      <c r="L5735" s="8">
        <v>5</v>
      </c>
      <c r="M5735" s="6" t="s">
        <v>251</v>
      </c>
      <c r="N5735" s="6" t="s">
        <v>5116</v>
      </c>
      <c r="R5735" s="6" t="str">
        <f t="shared" si="89"/>
        <v>42437Phường Trung Lương13</v>
      </c>
    </row>
    <row r="5736" spans="1:18">
      <c r="A5736" s="6">
        <v>5735</v>
      </c>
      <c r="B5736" s="6">
        <v>42</v>
      </c>
      <c r="C5736" s="6" t="s">
        <v>5114</v>
      </c>
      <c r="D5736" s="6">
        <v>437</v>
      </c>
      <c r="E5736" s="6" t="s">
        <v>5127</v>
      </c>
      <c r="F5736" s="6">
        <v>18124</v>
      </c>
      <c r="G5736" s="6" t="s">
        <v>5131</v>
      </c>
      <c r="H5736" s="6">
        <v>1</v>
      </c>
      <c r="I5736" s="6" t="s">
        <v>251</v>
      </c>
      <c r="J5736" s="6">
        <v>3</v>
      </c>
      <c r="K5736" s="6" t="s">
        <v>4334</v>
      </c>
      <c r="L5736" s="8">
        <v>5</v>
      </c>
      <c r="M5736" s="6" t="s">
        <v>251</v>
      </c>
      <c r="N5736" s="6" t="s">
        <v>5116</v>
      </c>
      <c r="R5736" s="6" t="str">
        <f t="shared" si="89"/>
        <v>42437Phường Đức Thuận13</v>
      </c>
    </row>
    <row r="5737" spans="1:18">
      <c r="A5737" s="6">
        <v>5736</v>
      </c>
      <c r="B5737" s="6">
        <v>42</v>
      </c>
      <c r="C5737" s="6" t="s">
        <v>5114</v>
      </c>
      <c r="D5737" s="6">
        <v>437</v>
      </c>
      <c r="E5737" s="6" t="s">
        <v>5127</v>
      </c>
      <c r="F5737" s="6">
        <v>18127</v>
      </c>
      <c r="G5737" s="6" t="s">
        <v>5132</v>
      </c>
      <c r="H5737" s="6">
        <v>1</v>
      </c>
      <c r="I5737" s="6" t="s">
        <v>251</v>
      </c>
      <c r="J5737" s="6">
        <v>3</v>
      </c>
      <c r="K5737" s="6" t="s">
        <v>4334</v>
      </c>
      <c r="L5737" s="8">
        <v>5</v>
      </c>
      <c r="M5737" s="6" t="s">
        <v>251</v>
      </c>
      <c r="N5737" s="6" t="s">
        <v>5116</v>
      </c>
      <c r="R5737" s="6" t="str">
        <f t="shared" si="89"/>
        <v>42437Phường Đậu Liêu13</v>
      </c>
    </row>
    <row r="5738" spans="1:18">
      <c r="A5738" s="6">
        <v>5737</v>
      </c>
      <c r="B5738" s="6">
        <v>42</v>
      </c>
      <c r="C5738" s="6" t="s">
        <v>5114</v>
      </c>
      <c r="D5738" s="6">
        <v>437</v>
      </c>
      <c r="E5738" s="6" t="s">
        <v>5127</v>
      </c>
      <c r="F5738" s="6">
        <v>18130</v>
      </c>
      <c r="G5738" s="6" t="s">
        <v>5133</v>
      </c>
      <c r="H5738" s="6">
        <v>2</v>
      </c>
      <c r="I5738" s="6" t="s">
        <v>297</v>
      </c>
      <c r="J5738" s="6">
        <v>3</v>
      </c>
      <c r="K5738" s="6" t="s">
        <v>4334</v>
      </c>
      <c r="L5738" s="8">
        <v>6</v>
      </c>
      <c r="M5738" s="6" t="s">
        <v>297</v>
      </c>
      <c r="N5738" s="6" t="s">
        <v>5116</v>
      </c>
      <c r="R5738" s="6" t="str">
        <f t="shared" si="89"/>
        <v>42437Xã Thuận Lộc23</v>
      </c>
    </row>
    <row r="5739" spans="1:18">
      <c r="A5739" s="6">
        <v>5738</v>
      </c>
      <c r="B5739" s="6">
        <v>42</v>
      </c>
      <c r="C5739" s="6" t="s">
        <v>5114</v>
      </c>
      <c r="D5739" s="6">
        <v>439</v>
      </c>
      <c r="E5739" s="6" t="s">
        <v>5134</v>
      </c>
      <c r="F5739" s="6">
        <v>18133</v>
      </c>
      <c r="G5739" s="6" t="s">
        <v>5135</v>
      </c>
      <c r="H5739" s="6">
        <v>1</v>
      </c>
      <c r="I5739" s="6" t="s">
        <v>251</v>
      </c>
      <c r="J5739" s="6">
        <v>3</v>
      </c>
      <c r="K5739" s="6" t="s">
        <v>4334</v>
      </c>
      <c r="L5739" s="8">
        <v>5</v>
      </c>
      <c r="M5739" s="6" t="s">
        <v>251</v>
      </c>
      <c r="N5739" s="6" t="s">
        <v>5116</v>
      </c>
      <c r="R5739" s="6" t="str">
        <f t="shared" si="89"/>
        <v>42439Thị trấn Phố Châu13</v>
      </c>
    </row>
    <row r="5740" spans="1:18">
      <c r="A5740" s="6">
        <v>5739</v>
      </c>
      <c r="B5740" s="6">
        <v>42</v>
      </c>
      <c r="C5740" s="6" t="s">
        <v>5114</v>
      </c>
      <c r="D5740" s="6">
        <v>439</v>
      </c>
      <c r="E5740" s="6" t="s">
        <v>5134</v>
      </c>
      <c r="F5740" s="6">
        <v>18136</v>
      </c>
      <c r="G5740" s="6" t="s">
        <v>5136</v>
      </c>
      <c r="H5740" s="6">
        <v>1</v>
      </c>
      <c r="I5740" s="6" t="s">
        <v>251</v>
      </c>
      <c r="J5740" s="6">
        <v>3</v>
      </c>
      <c r="K5740" s="6" t="s">
        <v>4334</v>
      </c>
      <c r="L5740" s="8">
        <v>5</v>
      </c>
      <c r="M5740" s="6" t="s">
        <v>251</v>
      </c>
      <c r="N5740" s="6" t="s">
        <v>5116</v>
      </c>
      <c r="R5740" s="6" t="str">
        <f t="shared" si="89"/>
        <v>42439Thị trấn  Tây Sơn13</v>
      </c>
    </row>
    <row r="5741" spans="1:18">
      <c r="A5741" s="6">
        <v>5740</v>
      </c>
      <c r="B5741" s="6">
        <v>42</v>
      </c>
      <c r="C5741" s="6" t="s">
        <v>5114</v>
      </c>
      <c r="D5741" s="6">
        <v>439</v>
      </c>
      <c r="E5741" s="6" t="s">
        <v>5134</v>
      </c>
      <c r="F5741" s="6">
        <v>18139</v>
      </c>
      <c r="G5741" s="6" t="s">
        <v>5137</v>
      </c>
      <c r="H5741" s="6">
        <v>2</v>
      </c>
      <c r="I5741" s="6" t="s">
        <v>297</v>
      </c>
      <c r="J5741" s="6">
        <v>3</v>
      </c>
      <c r="K5741" s="6" t="s">
        <v>4334</v>
      </c>
      <c r="L5741" s="8">
        <v>6</v>
      </c>
      <c r="M5741" s="6" t="s">
        <v>297</v>
      </c>
      <c r="N5741" s="6" t="s">
        <v>5116</v>
      </c>
      <c r="R5741" s="6" t="str">
        <f t="shared" si="89"/>
        <v>42439Xã Sơn Hồng23</v>
      </c>
    </row>
    <row r="5742" spans="1:18">
      <c r="A5742" s="6">
        <v>5741</v>
      </c>
      <c r="B5742" s="6">
        <v>42</v>
      </c>
      <c r="C5742" s="6" t="s">
        <v>5114</v>
      </c>
      <c r="D5742" s="6">
        <v>439</v>
      </c>
      <c r="E5742" s="6" t="s">
        <v>5134</v>
      </c>
      <c r="F5742" s="6">
        <v>18142</v>
      </c>
      <c r="G5742" s="6" t="s">
        <v>5138</v>
      </c>
      <c r="H5742" s="6">
        <v>2</v>
      </c>
      <c r="I5742" s="6" t="s">
        <v>297</v>
      </c>
      <c r="J5742" s="6">
        <v>3</v>
      </c>
      <c r="K5742" s="6" t="s">
        <v>4334</v>
      </c>
      <c r="L5742" s="8">
        <v>6</v>
      </c>
      <c r="M5742" s="6" t="s">
        <v>297</v>
      </c>
      <c r="N5742" s="6" t="s">
        <v>5116</v>
      </c>
      <c r="R5742" s="6" t="str">
        <f t="shared" si="89"/>
        <v>42439Xã Sơn Tiến23</v>
      </c>
    </row>
    <row r="5743" spans="1:18">
      <c r="A5743" s="6">
        <v>5742</v>
      </c>
      <c r="B5743" s="6">
        <v>42</v>
      </c>
      <c r="C5743" s="6" t="s">
        <v>5114</v>
      </c>
      <c r="D5743" s="6">
        <v>439</v>
      </c>
      <c r="E5743" s="6" t="s">
        <v>5134</v>
      </c>
      <c r="F5743" s="6">
        <v>18145</v>
      </c>
      <c r="G5743" s="6" t="s">
        <v>5139</v>
      </c>
      <c r="H5743" s="6">
        <v>2</v>
      </c>
      <c r="I5743" s="6" t="s">
        <v>297</v>
      </c>
      <c r="J5743" s="6">
        <v>3</v>
      </c>
      <c r="K5743" s="6" t="s">
        <v>4334</v>
      </c>
      <c r="L5743" s="8">
        <v>6</v>
      </c>
      <c r="M5743" s="6" t="s">
        <v>297</v>
      </c>
      <c r="N5743" s="6" t="s">
        <v>5116</v>
      </c>
      <c r="R5743" s="6" t="str">
        <f t="shared" si="89"/>
        <v>42439Xã Sơn Lâm23</v>
      </c>
    </row>
    <row r="5744" spans="1:18">
      <c r="A5744" s="6">
        <v>5743</v>
      </c>
      <c r="B5744" s="6">
        <v>42</v>
      </c>
      <c r="C5744" s="6" t="s">
        <v>5114</v>
      </c>
      <c r="D5744" s="6">
        <v>439</v>
      </c>
      <c r="E5744" s="6" t="s">
        <v>5134</v>
      </c>
      <c r="F5744" s="6">
        <v>18148</v>
      </c>
      <c r="G5744" s="6" t="s">
        <v>5140</v>
      </c>
      <c r="H5744" s="6">
        <v>2</v>
      </c>
      <c r="I5744" s="6" t="s">
        <v>297</v>
      </c>
      <c r="J5744" s="6">
        <v>3</v>
      </c>
      <c r="K5744" s="6" t="s">
        <v>4334</v>
      </c>
      <c r="L5744" s="8">
        <v>6</v>
      </c>
      <c r="M5744" s="6" t="s">
        <v>297</v>
      </c>
      <c r="N5744" s="6" t="s">
        <v>5116</v>
      </c>
      <c r="R5744" s="6" t="str">
        <f t="shared" si="89"/>
        <v>42439Xã Sơn Lễ23</v>
      </c>
    </row>
    <row r="5745" spans="1:18">
      <c r="A5745" s="6">
        <v>5744</v>
      </c>
      <c r="B5745" s="6">
        <v>42</v>
      </c>
      <c r="C5745" s="6" t="s">
        <v>5114</v>
      </c>
      <c r="D5745" s="6">
        <v>439</v>
      </c>
      <c r="E5745" s="6" t="s">
        <v>5134</v>
      </c>
      <c r="F5745" s="6">
        <v>18157</v>
      </c>
      <c r="G5745" s="6" t="s">
        <v>5141</v>
      </c>
      <c r="H5745" s="6">
        <v>2</v>
      </c>
      <c r="I5745" s="6" t="s">
        <v>297</v>
      </c>
      <c r="J5745" s="6">
        <v>3</v>
      </c>
      <c r="K5745" s="6" t="s">
        <v>4334</v>
      </c>
      <c r="L5745" s="8">
        <v>6</v>
      </c>
      <c r="M5745" s="6" t="s">
        <v>297</v>
      </c>
      <c r="N5745" s="6" t="s">
        <v>5116</v>
      </c>
      <c r="R5745" s="6" t="str">
        <f t="shared" si="89"/>
        <v>42439Xã Sơn Giang23</v>
      </c>
    </row>
    <row r="5746" spans="1:18">
      <c r="A5746" s="6">
        <v>5745</v>
      </c>
      <c r="B5746" s="6">
        <v>42</v>
      </c>
      <c r="C5746" s="6" t="s">
        <v>5114</v>
      </c>
      <c r="D5746" s="6">
        <v>439</v>
      </c>
      <c r="E5746" s="6" t="s">
        <v>5134</v>
      </c>
      <c r="F5746" s="6">
        <v>18160</v>
      </c>
      <c r="G5746" s="6" t="s">
        <v>5142</v>
      </c>
      <c r="H5746" s="6">
        <v>2</v>
      </c>
      <c r="I5746" s="6" t="s">
        <v>297</v>
      </c>
      <c r="J5746" s="6">
        <v>3</v>
      </c>
      <c r="K5746" s="6" t="s">
        <v>4334</v>
      </c>
      <c r="L5746" s="8">
        <v>6</v>
      </c>
      <c r="M5746" s="6" t="s">
        <v>297</v>
      </c>
      <c r="N5746" s="6" t="s">
        <v>5116</v>
      </c>
      <c r="R5746" s="6" t="str">
        <f t="shared" si="89"/>
        <v>42439Xã Sơn Lĩnh23</v>
      </c>
    </row>
    <row r="5747" spans="1:18">
      <c r="A5747" s="6">
        <v>5746</v>
      </c>
      <c r="B5747" s="6">
        <v>42</v>
      </c>
      <c r="C5747" s="6" t="s">
        <v>5114</v>
      </c>
      <c r="D5747" s="6">
        <v>439</v>
      </c>
      <c r="E5747" s="6" t="s">
        <v>5134</v>
      </c>
      <c r="F5747" s="6">
        <v>18163</v>
      </c>
      <c r="G5747" s="6" t="s">
        <v>5143</v>
      </c>
      <c r="H5747" s="6">
        <v>2</v>
      </c>
      <c r="I5747" s="6" t="s">
        <v>297</v>
      </c>
      <c r="J5747" s="6">
        <v>3</v>
      </c>
      <c r="K5747" s="6" t="s">
        <v>4334</v>
      </c>
      <c r="L5747" s="8">
        <v>6</v>
      </c>
      <c r="M5747" s="6" t="s">
        <v>297</v>
      </c>
      <c r="N5747" s="6" t="s">
        <v>5116</v>
      </c>
      <c r="R5747" s="6" t="str">
        <f t="shared" si="89"/>
        <v>42439Xã An Hòa Thịnh23</v>
      </c>
    </row>
    <row r="5748" spans="1:18">
      <c r="A5748" s="6">
        <v>5747</v>
      </c>
      <c r="B5748" s="6">
        <v>42</v>
      </c>
      <c r="C5748" s="6" t="s">
        <v>5114</v>
      </c>
      <c r="D5748" s="6">
        <v>439</v>
      </c>
      <c r="E5748" s="6" t="s">
        <v>5134</v>
      </c>
      <c r="F5748" s="6">
        <v>18172</v>
      </c>
      <c r="G5748" s="6" t="s">
        <v>5144</v>
      </c>
      <c r="H5748" s="6">
        <v>2</v>
      </c>
      <c r="I5748" s="6" t="s">
        <v>297</v>
      </c>
      <c r="J5748" s="6">
        <v>3</v>
      </c>
      <c r="K5748" s="6" t="s">
        <v>4334</v>
      </c>
      <c r="L5748" s="8">
        <v>6</v>
      </c>
      <c r="M5748" s="6" t="s">
        <v>297</v>
      </c>
      <c r="N5748" s="6" t="s">
        <v>5116</v>
      </c>
      <c r="R5748" s="6" t="str">
        <f t="shared" si="89"/>
        <v>42439Xã Sơn Tây23</v>
      </c>
    </row>
    <row r="5749" spans="1:18">
      <c r="A5749" s="6">
        <v>5748</v>
      </c>
      <c r="B5749" s="6">
        <v>42</v>
      </c>
      <c r="C5749" s="6" t="s">
        <v>5114</v>
      </c>
      <c r="D5749" s="6">
        <v>439</v>
      </c>
      <c r="E5749" s="6" t="s">
        <v>5134</v>
      </c>
      <c r="F5749" s="6">
        <v>18175</v>
      </c>
      <c r="G5749" s="6" t="s">
        <v>5145</v>
      </c>
      <c r="H5749" s="6">
        <v>2</v>
      </c>
      <c r="I5749" s="6" t="s">
        <v>297</v>
      </c>
      <c r="J5749" s="6">
        <v>3</v>
      </c>
      <c r="K5749" s="6" t="s">
        <v>4334</v>
      </c>
      <c r="L5749" s="8">
        <v>6</v>
      </c>
      <c r="M5749" s="6" t="s">
        <v>297</v>
      </c>
      <c r="N5749" s="6" t="s">
        <v>5116</v>
      </c>
      <c r="R5749" s="6" t="str">
        <f t="shared" si="89"/>
        <v>42439Xã Sơn Ninh23</v>
      </c>
    </row>
    <row r="5750" spans="1:18">
      <c r="A5750" s="6">
        <v>5749</v>
      </c>
      <c r="B5750" s="6">
        <v>42</v>
      </c>
      <c r="C5750" s="6" t="s">
        <v>5114</v>
      </c>
      <c r="D5750" s="6">
        <v>439</v>
      </c>
      <c r="E5750" s="6" t="s">
        <v>5134</v>
      </c>
      <c r="F5750" s="6">
        <v>18178</v>
      </c>
      <c r="G5750" s="6" t="s">
        <v>5146</v>
      </c>
      <c r="H5750" s="6">
        <v>2</v>
      </c>
      <c r="I5750" s="6" t="s">
        <v>297</v>
      </c>
      <c r="J5750" s="6">
        <v>3</v>
      </c>
      <c r="K5750" s="6" t="s">
        <v>4334</v>
      </c>
      <c r="L5750" s="8">
        <v>6</v>
      </c>
      <c r="M5750" s="6" t="s">
        <v>297</v>
      </c>
      <c r="N5750" s="6" t="s">
        <v>5116</v>
      </c>
      <c r="R5750" s="6" t="str">
        <f t="shared" si="89"/>
        <v>42439Xã Sơn Châu23</v>
      </c>
    </row>
    <row r="5751" spans="1:18">
      <c r="A5751" s="6">
        <v>5750</v>
      </c>
      <c r="B5751" s="6">
        <v>42</v>
      </c>
      <c r="C5751" s="6" t="s">
        <v>5114</v>
      </c>
      <c r="D5751" s="6">
        <v>439</v>
      </c>
      <c r="E5751" s="6" t="s">
        <v>5134</v>
      </c>
      <c r="F5751" s="6">
        <v>18181</v>
      </c>
      <c r="G5751" s="6" t="s">
        <v>5147</v>
      </c>
      <c r="H5751" s="6">
        <v>2</v>
      </c>
      <c r="I5751" s="6" t="s">
        <v>297</v>
      </c>
      <c r="J5751" s="6">
        <v>3</v>
      </c>
      <c r="K5751" s="6" t="s">
        <v>4334</v>
      </c>
      <c r="L5751" s="8">
        <v>6</v>
      </c>
      <c r="M5751" s="6" t="s">
        <v>297</v>
      </c>
      <c r="N5751" s="6" t="s">
        <v>5116</v>
      </c>
      <c r="R5751" s="6" t="str">
        <f t="shared" si="89"/>
        <v>42439Xã Tân Mỹ Hà23</v>
      </c>
    </row>
    <row r="5752" spans="1:18">
      <c r="A5752" s="6">
        <v>5751</v>
      </c>
      <c r="B5752" s="6">
        <v>42</v>
      </c>
      <c r="C5752" s="6" t="s">
        <v>5114</v>
      </c>
      <c r="D5752" s="6">
        <v>439</v>
      </c>
      <c r="E5752" s="6" t="s">
        <v>5134</v>
      </c>
      <c r="F5752" s="6">
        <v>18184</v>
      </c>
      <c r="G5752" s="6" t="s">
        <v>5148</v>
      </c>
      <c r="H5752" s="6">
        <v>2</v>
      </c>
      <c r="I5752" s="6" t="s">
        <v>297</v>
      </c>
      <c r="J5752" s="6">
        <v>3</v>
      </c>
      <c r="K5752" s="6" t="s">
        <v>4334</v>
      </c>
      <c r="L5752" s="8">
        <v>6</v>
      </c>
      <c r="M5752" s="6" t="s">
        <v>297</v>
      </c>
      <c r="N5752" s="6" t="s">
        <v>5116</v>
      </c>
      <c r="R5752" s="6" t="str">
        <f t="shared" si="89"/>
        <v>42439Xã Quang Diệm23</v>
      </c>
    </row>
    <row r="5753" spans="1:18">
      <c r="A5753" s="6">
        <v>5752</v>
      </c>
      <c r="B5753" s="6">
        <v>42</v>
      </c>
      <c r="C5753" s="6" t="s">
        <v>5114</v>
      </c>
      <c r="D5753" s="6">
        <v>439</v>
      </c>
      <c r="E5753" s="6" t="s">
        <v>5134</v>
      </c>
      <c r="F5753" s="6">
        <v>18187</v>
      </c>
      <c r="G5753" s="6" t="s">
        <v>5149</v>
      </c>
      <c r="H5753" s="6">
        <v>2</v>
      </c>
      <c r="I5753" s="6" t="s">
        <v>297</v>
      </c>
      <c r="J5753" s="6">
        <v>3</v>
      </c>
      <c r="K5753" s="6" t="s">
        <v>4334</v>
      </c>
      <c r="L5753" s="8">
        <v>6</v>
      </c>
      <c r="M5753" s="6" t="s">
        <v>297</v>
      </c>
      <c r="N5753" s="6" t="s">
        <v>5116</v>
      </c>
      <c r="R5753" s="6" t="str">
        <f t="shared" si="89"/>
        <v>42439Xã Sơn Trung23</v>
      </c>
    </row>
    <row r="5754" spans="1:18">
      <c r="A5754" s="6">
        <v>5753</v>
      </c>
      <c r="B5754" s="6">
        <v>42</v>
      </c>
      <c r="C5754" s="6" t="s">
        <v>5114</v>
      </c>
      <c r="D5754" s="6">
        <v>439</v>
      </c>
      <c r="E5754" s="6" t="s">
        <v>5134</v>
      </c>
      <c r="F5754" s="6">
        <v>18190</v>
      </c>
      <c r="G5754" s="6" t="s">
        <v>5150</v>
      </c>
      <c r="H5754" s="6">
        <v>2</v>
      </c>
      <c r="I5754" s="6" t="s">
        <v>297</v>
      </c>
      <c r="J5754" s="6">
        <v>3</v>
      </c>
      <c r="K5754" s="6" t="s">
        <v>4334</v>
      </c>
      <c r="L5754" s="8">
        <v>6</v>
      </c>
      <c r="M5754" s="6" t="s">
        <v>297</v>
      </c>
      <c r="N5754" s="6" t="s">
        <v>5116</v>
      </c>
      <c r="R5754" s="6" t="str">
        <f t="shared" si="89"/>
        <v>42439Xã Sơn Bằng23</v>
      </c>
    </row>
    <row r="5755" spans="1:18">
      <c r="A5755" s="6">
        <v>5754</v>
      </c>
      <c r="B5755" s="6">
        <v>42</v>
      </c>
      <c r="C5755" s="6" t="s">
        <v>5114</v>
      </c>
      <c r="D5755" s="6">
        <v>439</v>
      </c>
      <c r="E5755" s="6" t="s">
        <v>5134</v>
      </c>
      <c r="F5755" s="6">
        <v>18193</v>
      </c>
      <c r="G5755" s="6" t="s">
        <v>1699</v>
      </c>
      <c r="H5755" s="6">
        <v>2</v>
      </c>
      <c r="I5755" s="6" t="s">
        <v>297</v>
      </c>
      <c r="J5755" s="6">
        <v>3</v>
      </c>
      <c r="K5755" s="6" t="s">
        <v>4334</v>
      </c>
      <c r="L5755" s="8">
        <v>6</v>
      </c>
      <c r="M5755" s="6" t="s">
        <v>297</v>
      </c>
      <c r="N5755" s="6" t="s">
        <v>5116</v>
      </c>
      <c r="R5755" s="6" t="str">
        <f t="shared" si="89"/>
        <v>42439Xã Sơn Bình23</v>
      </c>
    </row>
    <row r="5756" spans="1:18">
      <c r="A5756" s="6">
        <v>5755</v>
      </c>
      <c r="B5756" s="6">
        <v>42</v>
      </c>
      <c r="C5756" s="6" t="s">
        <v>5114</v>
      </c>
      <c r="D5756" s="6">
        <v>439</v>
      </c>
      <c r="E5756" s="6" t="s">
        <v>5134</v>
      </c>
      <c r="F5756" s="6">
        <v>18196</v>
      </c>
      <c r="G5756" s="6" t="s">
        <v>5151</v>
      </c>
      <c r="H5756" s="6">
        <v>2</v>
      </c>
      <c r="I5756" s="6" t="s">
        <v>297</v>
      </c>
      <c r="J5756" s="6">
        <v>3</v>
      </c>
      <c r="K5756" s="6" t="s">
        <v>4334</v>
      </c>
      <c r="L5756" s="8">
        <v>6</v>
      </c>
      <c r="M5756" s="6" t="s">
        <v>297</v>
      </c>
      <c r="N5756" s="6" t="s">
        <v>5116</v>
      </c>
      <c r="R5756" s="6" t="str">
        <f t="shared" si="89"/>
        <v>42439Xã Sơn Kim 123</v>
      </c>
    </row>
    <row r="5757" spans="1:18">
      <c r="A5757" s="6">
        <v>5756</v>
      </c>
      <c r="B5757" s="6">
        <v>42</v>
      </c>
      <c r="C5757" s="6" t="s">
        <v>5114</v>
      </c>
      <c r="D5757" s="6">
        <v>439</v>
      </c>
      <c r="E5757" s="6" t="s">
        <v>5134</v>
      </c>
      <c r="F5757" s="6">
        <v>18199</v>
      </c>
      <c r="G5757" s="6" t="s">
        <v>5152</v>
      </c>
      <c r="H5757" s="6">
        <v>2</v>
      </c>
      <c r="I5757" s="6" t="s">
        <v>297</v>
      </c>
      <c r="J5757" s="6">
        <v>3</v>
      </c>
      <c r="K5757" s="6" t="s">
        <v>4334</v>
      </c>
      <c r="L5757" s="8">
        <v>6</v>
      </c>
      <c r="M5757" s="6" t="s">
        <v>297</v>
      </c>
      <c r="N5757" s="6" t="s">
        <v>5116</v>
      </c>
      <c r="R5757" s="6" t="str">
        <f t="shared" si="89"/>
        <v>42439Xã Sơn Kim 223</v>
      </c>
    </row>
    <row r="5758" spans="1:18">
      <c r="A5758" s="6">
        <v>5757</v>
      </c>
      <c r="B5758" s="6">
        <v>42</v>
      </c>
      <c r="C5758" s="6" t="s">
        <v>5114</v>
      </c>
      <c r="D5758" s="6">
        <v>439</v>
      </c>
      <c r="E5758" s="6" t="s">
        <v>5134</v>
      </c>
      <c r="F5758" s="6">
        <v>18202</v>
      </c>
      <c r="G5758" s="6" t="s">
        <v>5153</v>
      </c>
      <c r="H5758" s="6">
        <v>2</v>
      </c>
      <c r="I5758" s="6" t="s">
        <v>297</v>
      </c>
      <c r="J5758" s="6">
        <v>3</v>
      </c>
      <c r="K5758" s="6" t="s">
        <v>4334</v>
      </c>
      <c r="L5758" s="8">
        <v>6</v>
      </c>
      <c r="M5758" s="6" t="s">
        <v>297</v>
      </c>
      <c r="N5758" s="6" t="s">
        <v>5116</v>
      </c>
      <c r="R5758" s="6" t="str">
        <f t="shared" si="89"/>
        <v>42439Xã Sơn Trà23</v>
      </c>
    </row>
    <row r="5759" spans="1:18">
      <c r="A5759" s="6">
        <v>5758</v>
      </c>
      <c r="B5759" s="6">
        <v>42</v>
      </c>
      <c r="C5759" s="6" t="s">
        <v>5114</v>
      </c>
      <c r="D5759" s="6">
        <v>439</v>
      </c>
      <c r="E5759" s="6" t="s">
        <v>5134</v>
      </c>
      <c r="F5759" s="6">
        <v>18205</v>
      </c>
      <c r="G5759" s="6" t="s">
        <v>5154</v>
      </c>
      <c r="H5759" s="6">
        <v>2</v>
      </c>
      <c r="I5759" s="6" t="s">
        <v>297</v>
      </c>
      <c r="J5759" s="6">
        <v>3</v>
      </c>
      <c r="K5759" s="6" t="s">
        <v>4334</v>
      </c>
      <c r="L5759" s="8">
        <v>6</v>
      </c>
      <c r="M5759" s="6" t="s">
        <v>297</v>
      </c>
      <c r="N5759" s="6" t="s">
        <v>5116</v>
      </c>
      <c r="R5759" s="6" t="str">
        <f t="shared" si="89"/>
        <v>42439Xã Sơn Long23</v>
      </c>
    </row>
    <row r="5760" spans="1:18">
      <c r="A5760" s="6">
        <v>5759</v>
      </c>
      <c r="B5760" s="6">
        <v>42</v>
      </c>
      <c r="C5760" s="6" t="s">
        <v>5114</v>
      </c>
      <c r="D5760" s="6">
        <v>439</v>
      </c>
      <c r="E5760" s="6" t="s">
        <v>5134</v>
      </c>
      <c r="F5760" s="6">
        <v>18211</v>
      </c>
      <c r="G5760" s="6" t="s">
        <v>467</v>
      </c>
      <c r="H5760" s="6">
        <v>2</v>
      </c>
      <c r="I5760" s="6" t="s">
        <v>297</v>
      </c>
      <c r="J5760" s="6">
        <v>3</v>
      </c>
      <c r="K5760" s="6" t="s">
        <v>4334</v>
      </c>
      <c r="L5760" s="8">
        <v>6</v>
      </c>
      <c r="M5760" s="6" t="s">
        <v>297</v>
      </c>
      <c r="N5760" s="6" t="s">
        <v>5116</v>
      </c>
      <c r="R5760" s="6" t="str">
        <f t="shared" si="89"/>
        <v>42439Xã Kim Hoa23</v>
      </c>
    </row>
    <row r="5761" spans="1:18">
      <c r="A5761" s="6">
        <v>5760</v>
      </c>
      <c r="B5761" s="6">
        <v>42</v>
      </c>
      <c r="C5761" s="6" t="s">
        <v>5114</v>
      </c>
      <c r="D5761" s="6">
        <v>439</v>
      </c>
      <c r="E5761" s="6" t="s">
        <v>5134</v>
      </c>
      <c r="F5761" s="6">
        <v>18214</v>
      </c>
      <c r="G5761" s="6" t="s">
        <v>5155</v>
      </c>
      <c r="H5761" s="6">
        <v>2</v>
      </c>
      <c r="I5761" s="6" t="s">
        <v>297</v>
      </c>
      <c r="J5761" s="6">
        <v>3</v>
      </c>
      <c r="K5761" s="6" t="s">
        <v>4334</v>
      </c>
      <c r="L5761" s="8">
        <v>6</v>
      </c>
      <c r="M5761" s="6" t="s">
        <v>297</v>
      </c>
      <c r="N5761" s="6" t="s">
        <v>5116</v>
      </c>
      <c r="R5761" s="6" t="str">
        <f t="shared" si="89"/>
        <v>42439Xã Sơn Hàm23</v>
      </c>
    </row>
    <row r="5762" spans="1:18">
      <c r="A5762" s="6">
        <v>5761</v>
      </c>
      <c r="B5762" s="6">
        <v>42</v>
      </c>
      <c r="C5762" s="6" t="s">
        <v>5114</v>
      </c>
      <c r="D5762" s="6">
        <v>439</v>
      </c>
      <c r="E5762" s="6" t="s">
        <v>5134</v>
      </c>
      <c r="F5762" s="6">
        <v>18217</v>
      </c>
      <c r="G5762" s="6" t="s">
        <v>1300</v>
      </c>
      <c r="H5762" s="6">
        <v>2</v>
      </c>
      <c r="I5762" s="6" t="s">
        <v>297</v>
      </c>
      <c r="J5762" s="6">
        <v>3</v>
      </c>
      <c r="K5762" s="6" t="s">
        <v>4334</v>
      </c>
      <c r="L5762" s="8">
        <v>6</v>
      </c>
      <c r="M5762" s="6" t="s">
        <v>297</v>
      </c>
      <c r="N5762" s="6" t="s">
        <v>5116</v>
      </c>
      <c r="R5762" s="6" t="str">
        <f t="shared" si="89"/>
        <v>42439Xã Sơn Phú23</v>
      </c>
    </row>
    <row r="5763" spans="1:18">
      <c r="A5763" s="6">
        <v>5762</v>
      </c>
      <c r="B5763" s="6">
        <v>42</v>
      </c>
      <c r="C5763" s="6" t="s">
        <v>5114</v>
      </c>
      <c r="D5763" s="6">
        <v>439</v>
      </c>
      <c r="E5763" s="6" t="s">
        <v>5134</v>
      </c>
      <c r="F5763" s="6">
        <v>18223</v>
      </c>
      <c r="G5763" s="6" t="s">
        <v>5156</v>
      </c>
      <c r="H5763" s="6">
        <v>2</v>
      </c>
      <c r="I5763" s="6" t="s">
        <v>297</v>
      </c>
      <c r="J5763" s="6">
        <v>3</v>
      </c>
      <c r="K5763" s="6" t="s">
        <v>4334</v>
      </c>
      <c r="L5763" s="8">
        <v>6</v>
      </c>
      <c r="M5763" s="6" t="s">
        <v>297</v>
      </c>
      <c r="N5763" s="6" t="s">
        <v>5116</v>
      </c>
      <c r="R5763" s="6" t="str">
        <f t="shared" ref="R5763:R5826" si="90">CONCATENATE(B5763,D5763,G5763,H5763,J5763)</f>
        <v>42439Xã Sơn Trường23</v>
      </c>
    </row>
    <row r="5764" spans="1:18">
      <c r="A5764" s="6">
        <v>5763</v>
      </c>
      <c r="B5764" s="6">
        <v>42</v>
      </c>
      <c r="C5764" s="6" t="s">
        <v>5114</v>
      </c>
      <c r="D5764" s="6">
        <v>440</v>
      </c>
      <c r="E5764" s="6" t="s">
        <v>5157</v>
      </c>
      <c r="F5764" s="6">
        <v>18229</v>
      </c>
      <c r="G5764" s="6" t="s">
        <v>5158</v>
      </c>
      <c r="H5764" s="6">
        <v>1</v>
      </c>
      <c r="I5764" s="6" t="s">
        <v>251</v>
      </c>
      <c r="J5764" s="6">
        <v>3</v>
      </c>
      <c r="K5764" s="6" t="s">
        <v>4334</v>
      </c>
      <c r="L5764" s="8">
        <v>5</v>
      </c>
      <c r="M5764" s="6" t="s">
        <v>251</v>
      </c>
      <c r="N5764" s="6" t="s">
        <v>5116</v>
      </c>
      <c r="R5764" s="6" t="str">
        <f t="shared" si="90"/>
        <v>42440Thị trấn Đức Thọ13</v>
      </c>
    </row>
    <row r="5765" spans="1:18">
      <c r="A5765" s="6">
        <v>5764</v>
      </c>
      <c r="B5765" s="6">
        <v>42</v>
      </c>
      <c r="C5765" s="6" t="s">
        <v>5114</v>
      </c>
      <c r="D5765" s="6">
        <v>440</v>
      </c>
      <c r="E5765" s="6" t="s">
        <v>5157</v>
      </c>
      <c r="F5765" s="6">
        <v>18235</v>
      </c>
      <c r="G5765" s="6" t="s">
        <v>5159</v>
      </c>
      <c r="H5765" s="6">
        <v>2</v>
      </c>
      <c r="I5765" s="6" t="s">
        <v>297</v>
      </c>
      <c r="J5765" s="6">
        <v>3</v>
      </c>
      <c r="K5765" s="6" t="s">
        <v>4334</v>
      </c>
      <c r="L5765" s="8">
        <v>6</v>
      </c>
      <c r="M5765" s="6" t="s">
        <v>297</v>
      </c>
      <c r="N5765" s="6" t="s">
        <v>5116</v>
      </c>
      <c r="R5765" s="6" t="str">
        <f t="shared" si="90"/>
        <v>42440Xã Quang Vĩnh23</v>
      </c>
    </row>
    <row r="5766" spans="1:18">
      <c r="A5766" s="6">
        <v>5765</v>
      </c>
      <c r="B5766" s="6">
        <v>42</v>
      </c>
      <c r="C5766" s="6" t="s">
        <v>5114</v>
      </c>
      <c r="D5766" s="6">
        <v>440</v>
      </c>
      <c r="E5766" s="6" t="s">
        <v>5157</v>
      </c>
      <c r="F5766" s="6">
        <v>18241</v>
      </c>
      <c r="G5766" s="6" t="s">
        <v>5160</v>
      </c>
      <c r="H5766" s="6">
        <v>2</v>
      </c>
      <c r="I5766" s="6" t="s">
        <v>297</v>
      </c>
      <c r="J5766" s="6">
        <v>3</v>
      </c>
      <c r="K5766" s="6" t="s">
        <v>4334</v>
      </c>
      <c r="L5766" s="8">
        <v>6</v>
      </c>
      <c r="M5766" s="6" t="s">
        <v>297</v>
      </c>
      <c r="N5766" s="6" t="s">
        <v>5116</v>
      </c>
      <c r="R5766" s="6" t="str">
        <f t="shared" si="90"/>
        <v>42440Xã Tùng Châu23</v>
      </c>
    </row>
    <row r="5767" spans="1:18">
      <c r="A5767" s="6">
        <v>5766</v>
      </c>
      <c r="B5767" s="6">
        <v>42</v>
      </c>
      <c r="C5767" s="6" t="s">
        <v>5114</v>
      </c>
      <c r="D5767" s="6">
        <v>440</v>
      </c>
      <c r="E5767" s="6" t="s">
        <v>5157</v>
      </c>
      <c r="F5767" s="6">
        <v>18244</v>
      </c>
      <c r="G5767" s="6" t="s">
        <v>2834</v>
      </c>
      <c r="H5767" s="6">
        <v>2</v>
      </c>
      <c r="I5767" s="6" t="s">
        <v>297</v>
      </c>
      <c r="J5767" s="6">
        <v>3</v>
      </c>
      <c r="K5767" s="6" t="s">
        <v>4334</v>
      </c>
      <c r="L5767" s="8">
        <v>6</v>
      </c>
      <c r="M5767" s="6" t="s">
        <v>297</v>
      </c>
      <c r="N5767" s="6" t="s">
        <v>5116</v>
      </c>
      <c r="R5767" s="6" t="str">
        <f t="shared" si="90"/>
        <v>42440Xã Trường Sơn23</v>
      </c>
    </row>
    <row r="5768" spans="1:18">
      <c r="A5768" s="6">
        <v>5767</v>
      </c>
      <c r="B5768" s="6">
        <v>42</v>
      </c>
      <c r="C5768" s="6" t="s">
        <v>5114</v>
      </c>
      <c r="D5768" s="6">
        <v>440</v>
      </c>
      <c r="E5768" s="6" t="s">
        <v>5157</v>
      </c>
      <c r="F5768" s="6">
        <v>18247</v>
      </c>
      <c r="G5768" s="6" t="s">
        <v>1523</v>
      </c>
      <c r="H5768" s="6">
        <v>2</v>
      </c>
      <c r="I5768" s="6" t="s">
        <v>297</v>
      </c>
      <c r="J5768" s="6">
        <v>3</v>
      </c>
      <c r="K5768" s="6" t="s">
        <v>4334</v>
      </c>
      <c r="L5768" s="8">
        <v>6</v>
      </c>
      <c r="M5768" s="6" t="s">
        <v>297</v>
      </c>
      <c r="N5768" s="6" t="s">
        <v>5116</v>
      </c>
      <c r="R5768" s="6" t="str">
        <f t="shared" si="90"/>
        <v>42440Xã Liên Minh23</v>
      </c>
    </row>
    <row r="5769" spans="1:18">
      <c r="A5769" s="6">
        <v>5768</v>
      </c>
      <c r="B5769" s="6">
        <v>42</v>
      </c>
      <c r="C5769" s="6" t="s">
        <v>5114</v>
      </c>
      <c r="D5769" s="6">
        <v>440</v>
      </c>
      <c r="E5769" s="6" t="s">
        <v>5157</v>
      </c>
      <c r="F5769" s="6">
        <v>18253</v>
      </c>
      <c r="G5769" s="6" t="s">
        <v>5161</v>
      </c>
      <c r="H5769" s="6">
        <v>2</v>
      </c>
      <c r="I5769" s="6" t="s">
        <v>297</v>
      </c>
      <c r="J5769" s="6">
        <v>3</v>
      </c>
      <c r="K5769" s="6" t="s">
        <v>4334</v>
      </c>
      <c r="L5769" s="8">
        <v>6</v>
      </c>
      <c r="M5769" s="6" t="s">
        <v>297</v>
      </c>
      <c r="N5769" s="6" t="s">
        <v>5116</v>
      </c>
      <c r="R5769" s="6" t="str">
        <f t="shared" si="90"/>
        <v>42440Xã Yên Hồ23</v>
      </c>
    </row>
    <row r="5770" spans="1:18">
      <c r="A5770" s="6">
        <v>5769</v>
      </c>
      <c r="B5770" s="6">
        <v>42</v>
      </c>
      <c r="C5770" s="6" t="s">
        <v>5114</v>
      </c>
      <c r="D5770" s="6">
        <v>440</v>
      </c>
      <c r="E5770" s="6" t="s">
        <v>5157</v>
      </c>
      <c r="F5770" s="6">
        <v>18259</v>
      </c>
      <c r="G5770" s="6" t="s">
        <v>5162</v>
      </c>
      <c r="H5770" s="6">
        <v>2</v>
      </c>
      <c r="I5770" s="6" t="s">
        <v>297</v>
      </c>
      <c r="J5770" s="6">
        <v>3</v>
      </c>
      <c r="K5770" s="6" t="s">
        <v>4334</v>
      </c>
      <c r="L5770" s="8">
        <v>6</v>
      </c>
      <c r="M5770" s="6" t="s">
        <v>297</v>
      </c>
      <c r="N5770" s="6" t="s">
        <v>5116</v>
      </c>
      <c r="R5770" s="6" t="str">
        <f t="shared" si="90"/>
        <v>42440Xã Tùng Ảnh23</v>
      </c>
    </row>
    <row r="5771" spans="1:18">
      <c r="A5771" s="6">
        <v>5770</v>
      </c>
      <c r="B5771" s="6">
        <v>42</v>
      </c>
      <c r="C5771" s="6" t="s">
        <v>5114</v>
      </c>
      <c r="D5771" s="6">
        <v>440</v>
      </c>
      <c r="E5771" s="6" t="s">
        <v>5157</v>
      </c>
      <c r="F5771" s="6">
        <v>18262</v>
      </c>
      <c r="G5771" s="6" t="s">
        <v>5163</v>
      </c>
      <c r="H5771" s="6">
        <v>2</v>
      </c>
      <c r="I5771" s="6" t="s">
        <v>297</v>
      </c>
      <c r="J5771" s="6">
        <v>3</v>
      </c>
      <c r="K5771" s="6" t="s">
        <v>4334</v>
      </c>
      <c r="L5771" s="8">
        <v>6</v>
      </c>
      <c r="M5771" s="6" t="s">
        <v>297</v>
      </c>
      <c r="N5771" s="6" t="s">
        <v>5116</v>
      </c>
      <c r="R5771" s="6" t="str">
        <f t="shared" si="90"/>
        <v>42440Xã Bùi La Nhân23</v>
      </c>
    </row>
    <row r="5772" spans="1:18">
      <c r="A5772" s="6">
        <v>5771</v>
      </c>
      <c r="B5772" s="6">
        <v>42</v>
      </c>
      <c r="C5772" s="6" t="s">
        <v>5114</v>
      </c>
      <c r="D5772" s="6">
        <v>440</v>
      </c>
      <c r="E5772" s="6" t="s">
        <v>5157</v>
      </c>
      <c r="F5772" s="6">
        <v>18274</v>
      </c>
      <c r="G5772" s="6" t="s">
        <v>5164</v>
      </c>
      <c r="H5772" s="6">
        <v>2</v>
      </c>
      <c r="I5772" s="6" t="s">
        <v>297</v>
      </c>
      <c r="J5772" s="6">
        <v>3</v>
      </c>
      <c r="K5772" s="6" t="s">
        <v>4334</v>
      </c>
      <c r="L5772" s="8">
        <v>6</v>
      </c>
      <c r="M5772" s="6" t="s">
        <v>297</v>
      </c>
      <c r="N5772" s="6" t="s">
        <v>5116</v>
      </c>
      <c r="R5772" s="6" t="str">
        <f t="shared" si="90"/>
        <v>42440Xã Thanh Bình Thịnh23</v>
      </c>
    </row>
    <row r="5773" spans="1:18">
      <c r="A5773" s="6">
        <v>5772</v>
      </c>
      <c r="B5773" s="6">
        <v>42</v>
      </c>
      <c r="C5773" s="6" t="s">
        <v>5114</v>
      </c>
      <c r="D5773" s="6">
        <v>440</v>
      </c>
      <c r="E5773" s="6" t="s">
        <v>5157</v>
      </c>
      <c r="F5773" s="6">
        <v>18277</v>
      </c>
      <c r="G5773" s="6" t="s">
        <v>5165</v>
      </c>
      <c r="H5773" s="6">
        <v>2</v>
      </c>
      <c r="I5773" s="6" t="s">
        <v>297</v>
      </c>
      <c r="J5773" s="6">
        <v>3</v>
      </c>
      <c r="K5773" s="6" t="s">
        <v>4334</v>
      </c>
      <c r="L5773" s="8">
        <v>6</v>
      </c>
      <c r="M5773" s="6" t="s">
        <v>297</v>
      </c>
      <c r="N5773" s="6" t="s">
        <v>5116</v>
      </c>
      <c r="R5773" s="6" t="str">
        <f t="shared" si="90"/>
        <v>42440Xã Lâm Trung Thủy23</v>
      </c>
    </row>
    <row r="5774" spans="1:18">
      <c r="A5774" s="6">
        <v>5773</v>
      </c>
      <c r="B5774" s="6">
        <v>42</v>
      </c>
      <c r="C5774" s="6" t="s">
        <v>5114</v>
      </c>
      <c r="D5774" s="6">
        <v>440</v>
      </c>
      <c r="E5774" s="6" t="s">
        <v>5157</v>
      </c>
      <c r="F5774" s="6">
        <v>18280</v>
      </c>
      <c r="G5774" s="6" t="s">
        <v>2551</v>
      </c>
      <c r="H5774" s="6">
        <v>2</v>
      </c>
      <c r="I5774" s="6" t="s">
        <v>297</v>
      </c>
      <c r="J5774" s="6">
        <v>3</v>
      </c>
      <c r="K5774" s="6" t="s">
        <v>4334</v>
      </c>
      <c r="L5774" s="8">
        <v>6</v>
      </c>
      <c r="M5774" s="6" t="s">
        <v>297</v>
      </c>
      <c r="N5774" s="6" t="s">
        <v>5116</v>
      </c>
      <c r="R5774" s="6" t="str">
        <f t="shared" si="90"/>
        <v>42440Xã Hòa Lạc23</v>
      </c>
    </row>
    <row r="5775" spans="1:18">
      <c r="A5775" s="6">
        <v>5774</v>
      </c>
      <c r="B5775" s="6">
        <v>42</v>
      </c>
      <c r="C5775" s="6" t="s">
        <v>5114</v>
      </c>
      <c r="D5775" s="6">
        <v>440</v>
      </c>
      <c r="E5775" s="6" t="s">
        <v>5157</v>
      </c>
      <c r="F5775" s="6">
        <v>18283</v>
      </c>
      <c r="G5775" s="6" t="s">
        <v>373</v>
      </c>
      <c r="H5775" s="6">
        <v>2</v>
      </c>
      <c r="I5775" s="6" t="s">
        <v>297</v>
      </c>
      <c r="J5775" s="6">
        <v>3</v>
      </c>
      <c r="K5775" s="6" t="s">
        <v>4334</v>
      </c>
      <c r="L5775" s="8">
        <v>6</v>
      </c>
      <c r="M5775" s="6" t="s">
        <v>297</v>
      </c>
      <c r="N5775" s="6" t="s">
        <v>5116</v>
      </c>
      <c r="R5775" s="6" t="str">
        <f t="shared" si="90"/>
        <v>42440Xã Tân Dân23</v>
      </c>
    </row>
    <row r="5776" spans="1:18">
      <c r="A5776" s="6">
        <v>5775</v>
      </c>
      <c r="B5776" s="6">
        <v>42</v>
      </c>
      <c r="C5776" s="6" t="s">
        <v>5114</v>
      </c>
      <c r="D5776" s="6">
        <v>440</v>
      </c>
      <c r="E5776" s="6" t="s">
        <v>5157</v>
      </c>
      <c r="F5776" s="6">
        <v>18298</v>
      </c>
      <c r="G5776" s="6" t="s">
        <v>5166</v>
      </c>
      <c r="H5776" s="6">
        <v>2</v>
      </c>
      <c r="I5776" s="6" t="s">
        <v>297</v>
      </c>
      <c r="J5776" s="6">
        <v>3</v>
      </c>
      <c r="K5776" s="6" t="s">
        <v>4334</v>
      </c>
      <c r="L5776" s="8">
        <v>6</v>
      </c>
      <c r="M5776" s="6" t="s">
        <v>297</v>
      </c>
      <c r="N5776" s="6" t="s">
        <v>5116</v>
      </c>
      <c r="R5776" s="6" t="str">
        <f t="shared" si="90"/>
        <v>42440Xã An Dũng23</v>
      </c>
    </row>
    <row r="5777" spans="1:18">
      <c r="A5777" s="6">
        <v>5776</v>
      </c>
      <c r="B5777" s="6">
        <v>42</v>
      </c>
      <c r="C5777" s="6" t="s">
        <v>5114</v>
      </c>
      <c r="D5777" s="6">
        <v>440</v>
      </c>
      <c r="E5777" s="6" t="s">
        <v>5157</v>
      </c>
      <c r="F5777" s="6">
        <v>18304</v>
      </c>
      <c r="G5777" s="6" t="s">
        <v>5167</v>
      </c>
      <c r="H5777" s="6">
        <v>2</v>
      </c>
      <c r="I5777" s="6" t="s">
        <v>297</v>
      </c>
      <c r="J5777" s="6">
        <v>3</v>
      </c>
      <c r="K5777" s="6" t="s">
        <v>4334</v>
      </c>
      <c r="L5777" s="8">
        <v>6</v>
      </c>
      <c r="M5777" s="6" t="s">
        <v>297</v>
      </c>
      <c r="N5777" s="6" t="s">
        <v>5116</v>
      </c>
      <c r="R5777" s="6" t="str">
        <f t="shared" si="90"/>
        <v>42440Xã Đức Đồng23</v>
      </c>
    </row>
    <row r="5778" spans="1:18">
      <c r="A5778" s="6">
        <v>5777</v>
      </c>
      <c r="B5778" s="6">
        <v>42</v>
      </c>
      <c r="C5778" s="6" t="s">
        <v>5114</v>
      </c>
      <c r="D5778" s="6">
        <v>440</v>
      </c>
      <c r="E5778" s="6" t="s">
        <v>5157</v>
      </c>
      <c r="F5778" s="6">
        <v>18307</v>
      </c>
      <c r="G5778" s="6" t="s">
        <v>5168</v>
      </c>
      <c r="H5778" s="6">
        <v>2</v>
      </c>
      <c r="I5778" s="6" t="s">
        <v>297</v>
      </c>
      <c r="J5778" s="6">
        <v>3</v>
      </c>
      <c r="K5778" s="6" t="s">
        <v>4334</v>
      </c>
      <c r="L5778" s="8">
        <v>6</v>
      </c>
      <c r="M5778" s="6" t="s">
        <v>297</v>
      </c>
      <c r="N5778" s="6" t="s">
        <v>5116</v>
      </c>
      <c r="R5778" s="6" t="str">
        <f t="shared" si="90"/>
        <v>42440Xã Đức Lạng23</v>
      </c>
    </row>
    <row r="5779" spans="1:18">
      <c r="A5779" s="6">
        <v>5778</v>
      </c>
      <c r="B5779" s="6">
        <v>42</v>
      </c>
      <c r="C5779" s="6" t="s">
        <v>5114</v>
      </c>
      <c r="D5779" s="6">
        <v>440</v>
      </c>
      <c r="E5779" s="6" t="s">
        <v>5157</v>
      </c>
      <c r="F5779" s="6">
        <v>18310</v>
      </c>
      <c r="G5779" s="6" t="s">
        <v>2152</v>
      </c>
      <c r="H5779" s="6">
        <v>2</v>
      </c>
      <c r="I5779" s="6" t="s">
        <v>297</v>
      </c>
      <c r="J5779" s="6">
        <v>3</v>
      </c>
      <c r="K5779" s="6" t="s">
        <v>4334</v>
      </c>
      <c r="L5779" s="8">
        <v>6</v>
      </c>
      <c r="M5779" s="6" t="s">
        <v>297</v>
      </c>
      <c r="N5779" s="6" t="s">
        <v>5116</v>
      </c>
      <c r="R5779" s="6" t="str">
        <f t="shared" si="90"/>
        <v>42440Xã Tân Hương23</v>
      </c>
    </row>
    <row r="5780" spans="1:18">
      <c r="A5780" s="6">
        <v>5779</v>
      </c>
      <c r="B5780" s="6">
        <v>42</v>
      </c>
      <c r="C5780" s="6" t="s">
        <v>5114</v>
      </c>
      <c r="D5780" s="6">
        <v>441</v>
      </c>
      <c r="E5780" s="6" t="s">
        <v>5169</v>
      </c>
      <c r="F5780" s="6">
        <v>18313</v>
      </c>
      <c r="G5780" s="6" t="s">
        <v>5170</v>
      </c>
      <c r="H5780" s="6">
        <v>1</v>
      </c>
      <c r="I5780" s="6" t="s">
        <v>251</v>
      </c>
      <c r="J5780" s="6">
        <v>3</v>
      </c>
      <c r="K5780" s="6" t="s">
        <v>4334</v>
      </c>
      <c r="L5780" s="8">
        <v>5</v>
      </c>
      <c r="M5780" s="6" t="s">
        <v>251</v>
      </c>
      <c r="N5780" s="6" t="s">
        <v>5116</v>
      </c>
      <c r="R5780" s="6" t="str">
        <f t="shared" si="90"/>
        <v>42441Thị trấn Vũ Quang13</v>
      </c>
    </row>
    <row r="5781" spans="1:18">
      <c r="A5781" s="6">
        <v>5780</v>
      </c>
      <c r="B5781" s="6">
        <v>42</v>
      </c>
      <c r="C5781" s="6" t="s">
        <v>5114</v>
      </c>
      <c r="D5781" s="6">
        <v>441</v>
      </c>
      <c r="E5781" s="6" t="s">
        <v>5169</v>
      </c>
      <c r="F5781" s="6">
        <v>18316</v>
      </c>
      <c r="G5781" s="6" t="s">
        <v>5171</v>
      </c>
      <c r="H5781" s="6">
        <v>2</v>
      </c>
      <c r="I5781" s="6" t="s">
        <v>297</v>
      </c>
      <c r="J5781" s="6">
        <v>3</v>
      </c>
      <c r="K5781" s="6" t="s">
        <v>4334</v>
      </c>
      <c r="L5781" s="8">
        <v>6</v>
      </c>
      <c r="M5781" s="6" t="s">
        <v>297</v>
      </c>
      <c r="N5781" s="6" t="s">
        <v>5116</v>
      </c>
      <c r="R5781" s="6" t="str">
        <f t="shared" si="90"/>
        <v>42441Xã Ân Phú23</v>
      </c>
    </row>
    <row r="5782" spans="1:18">
      <c r="A5782" s="6">
        <v>5781</v>
      </c>
      <c r="B5782" s="6">
        <v>42</v>
      </c>
      <c r="C5782" s="6" t="s">
        <v>5114</v>
      </c>
      <c r="D5782" s="6">
        <v>441</v>
      </c>
      <c r="E5782" s="6" t="s">
        <v>5169</v>
      </c>
      <c r="F5782" s="6">
        <v>18319</v>
      </c>
      <c r="G5782" s="6" t="s">
        <v>587</v>
      </c>
      <c r="H5782" s="6">
        <v>2</v>
      </c>
      <c r="I5782" s="6" t="s">
        <v>297</v>
      </c>
      <c r="J5782" s="6">
        <v>3</v>
      </c>
      <c r="K5782" s="6" t="s">
        <v>4334</v>
      </c>
      <c r="L5782" s="8">
        <v>6</v>
      </c>
      <c r="M5782" s="6" t="s">
        <v>297</v>
      </c>
      <c r="N5782" s="6" t="s">
        <v>5116</v>
      </c>
      <c r="R5782" s="6" t="str">
        <f t="shared" si="90"/>
        <v>42441Xã Đức Giang23</v>
      </c>
    </row>
    <row r="5783" spans="1:18">
      <c r="A5783" s="6">
        <v>5782</v>
      </c>
      <c r="B5783" s="6">
        <v>42</v>
      </c>
      <c r="C5783" s="6" t="s">
        <v>5114</v>
      </c>
      <c r="D5783" s="6">
        <v>441</v>
      </c>
      <c r="E5783" s="6" t="s">
        <v>5169</v>
      </c>
      <c r="F5783" s="6">
        <v>18322</v>
      </c>
      <c r="G5783" s="6" t="s">
        <v>5172</v>
      </c>
      <c r="H5783" s="6">
        <v>2</v>
      </c>
      <c r="I5783" s="6" t="s">
        <v>297</v>
      </c>
      <c r="J5783" s="6">
        <v>3</v>
      </c>
      <c r="K5783" s="6" t="s">
        <v>4334</v>
      </c>
      <c r="L5783" s="8">
        <v>6</v>
      </c>
      <c r="M5783" s="6" t="s">
        <v>297</v>
      </c>
      <c r="N5783" s="6" t="s">
        <v>5116</v>
      </c>
      <c r="R5783" s="6" t="str">
        <f t="shared" si="90"/>
        <v>42441Xã Đức Lĩnh23</v>
      </c>
    </row>
    <row r="5784" spans="1:18">
      <c r="A5784" s="6">
        <v>5783</v>
      </c>
      <c r="B5784" s="6">
        <v>42</v>
      </c>
      <c r="C5784" s="6" t="s">
        <v>5114</v>
      </c>
      <c r="D5784" s="6">
        <v>441</v>
      </c>
      <c r="E5784" s="6" t="s">
        <v>5169</v>
      </c>
      <c r="F5784" s="6">
        <v>18325</v>
      </c>
      <c r="G5784" s="6" t="s">
        <v>5173</v>
      </c>
      <c r="H5784" s="6">
        <v>2</v>
      </c>
      <c r="I5784" s="6" t="s">
        <v>297</v>
      </c>
      <c r="J5784" s="6">
        <v>3</v>
      </c>
      <c r="K5784" s="6" t="s">
        <v>4334</v>
      </c>
      <c r="L5784" s="8">
        <v>6</v>
      </c>
      <c r="M5784" s="6" t="s">
        <v>297</v>
      </c>
      <c r="N5784" s="6" t="s">
        <v>5116</v>
      </c>
      <c r="R5784" s="6" t="str">
        <f t="shared" si="90"/>
        <v>42441Xã Thọ Điền23</v>
      </c>
    </row>
    <row r="5785" spans="1:18">
      <c r="A5785" s="6">
        <v>5784</v>
      </c>
      <c r="B5785" s="6">
        <v>42</v>
      </c>
      <c r="C5785" s="6" t="s">
        <v>5114</v>
      </c>
      <c r="D5785" s="6">
        <v>441</v>
      </c>
      <c r="E5785" s="6" t="s">
        <v>5169</v>
      </c>
      <c r="F5785" s="6">
        <v>18328</v>
      </c>
      <c r="G5785" s="6" t="s">
        <v>5174</v>
      </c>
      <c r="H5785" s="6">
        <v>2</v>
      </c>
      <c r="I5785" s="6" t="s">
        <v>297</v>
      </c>
      <c r="J5785" s="6">
        <v>3</v>
      </c>
      <c r="K5785" s="6" t="s">
        <v>4334</v>
      </c>
      <c r="L5785" s="8">
        <v>6</v>
      </c>
      <c r="M5785" s="6" t="s">
        <v>297</v>
      </c>
      <c r="N5785" s="6" t="s">
        <v>5116</v>
      </c>
      <c r="R5785" s="6" t="str">
        <f t="shared" si="90"/>
        <v>42441Xã Đức Hương23</v>
      </c>
    </row>
    <row r="5786" spans="1:18">
      <c r="A5786" s="6">
        <v>5785</v>
      </c>
      <c r="B5786" s="6">
        <v>42</v>
      </c>
      <c r="C5786" s="6" t="s">
        <v>5114</v>
      </c>
      <c r="D5786" s="6">
        <v>441</v>
      </c>
      <c r="E5786" s="6" t="s">
        <v>5169</v>
      </c>
      <c r="F5786" s="6">
        <v>18331</v>
      </c>
      <c r="G5786" s="6" t="s">
        <v>5175</v>
      </c>
      <c r="H5786" s="6">
        <v>2</v>
      </c>
      <c r="I5786" s="6" t="s">
        <v>297</v>
      </c>
      <c r="J5786" s="6">
        <v>3</v>
      </c>
      <c r="K5786" s="6" t="s">
        <v>4334</v>
      </c>
      <c r="L5786" s="8">
        <v>6</v>
      </c>
      <c r="M5786" s="6" t="s">
        <v>297</v>
      </c>
      <c r="N5786" s="6" t="s">
        <v>5116</v>
      </c>
      <c r="R5786" s="6" t="str">
        <f t="shared" si="90"/>
        <v>42441Xã Đức Bồng23</v>
      </c>
    </row>
    <row r="5787" spans="1:18">
      <c r="A5787" s="6">
        <v>5786</v>
      </c>
      <c r="B5787" s="6">
        <v>42</v>
      </c>
      <c r="C5787" s="6" t="s">
        <v>5114</v>
      </c>
      <c r="D5787" s="6">
        <v>441</v>
      </c>
      <c r="E5787" s="6" t="s">
        <v>5169</v>
      </c>
      <c r="F5787" s="6">
        <v>18334</v>
      </c>
      <c r="G5787" s="6" t="s">
        <v>5176</v>
      </c>
      <c r="H5787" s="6">
        <v>2</v>
      </c>
      <c r="I5787" s="6" t="s">
        <v>297</v>
      </c>
      <c r="J5787" s="6">
        <v>3</v>
      </c>
      <c r="K5787" s="6" t="s">
        <v>4334</v>
      </c>
      <c r="L5787" s="8">
        <v>6</v>
      </c>
      <c r="M5787" s="6" t="s">
        <v>297</v>
      </c>
      <c r="N5787" s="6" t="s">
        <v>5116</v>
      </c>
      <c r="R5787" s="6" t="str">
        <f t="shared" si="90"/>
        <v>42441Xã Đức Liên23</v>
      </c>
    </row>
    <row r="5788" spans="1:18">
      <c r="A5788" s="6">
        <v>5787</v>
      </c>
      <c r="B5788" s="6">
        <v>42</v>
      </c>
      <c r="C5788" s="6" t="s">
        <v>5114</v>
      </c>
      <c r="D5788" s="6">
        <v>441</v>
      </c>
      <c r="E5788" s="6" t="s">
        <v>5169</v>
      </c>
      <c r="F5788" s="6">
        <v>18340</v>
      </c>
      <c r="G5788" s="6" t="s">
        <v>5177</v>
      </c>
      <c r="H5788" s="6">
        <v>2</v>
      </c>
      <c r="I5788" s="6" t="s">
        <v>297</v>
      </c>
      <c r="J5788" s="6">
        <v>3</v>
      </c>
      <c r="K5788" s="6" t="s">
        <v>4334</v>
      </c>
      <c r="L5788" s="8">
        <v>6</v>
      </c>
      <c r="M5788" s="6" t="s">
        <v>297</v>
      </c>
      <c r="N5788" s="6" t="s">
        <v>5116</v>
      </c>
      <c r="R5788" s="6" t="str">
        <f t="shared" si="90"/>
        <v>42441Xã Hương Minh23</v>
      </c>
    </row>
    <row r="5789" spans="1:18">
      <c r="A5789" s="6">
        <v>5788</v>
      </c>
      <c r="B5789" s="6">
        <v>42</v>
      </c>
      <c r="C5789" s="6" t="s">
        <v>5114</v>
      </c>
      <c r="D5789" s="6">
        <v>441</v>
      </c>
      <c r="E5789" s="6" t="s">
        <v>5169</v>
      </c>
      <c r="F5789" s="6">
        <v>18343</v>
      </c>
      <c r="G5789" s="6" t="s">
        <v>5178</v>
      </c>
      <c r="H5789" s="6">
        <v>2</v>
      </c>
      <c r="I5789" s="6" t="s">
        <v>297</v>
      </c>
      <c r="J5789" s="6">
        <v>3</v>
      </c>
      <c r="K5789" s="6" t="s">
        <v>4334</v>
      </c>
      <c r="L5789" s="8">
        <v>6</v>
      </c>
      <c r="M5789" s="6" t="s">
        <v>297</v>
      </c>
      <c r="N5789" s="6" t="s">
        <v>5116</v>
      </c>
      <c r="R5789" s="6" t="str">
        <f t="shared" si="90"/>
        <v>42441Xã Quang Thọ23</v>
      </c>
    </row>
    <row r="5790" spans="1:18">
      <c r="A5790" s="6">
        <v>5789</v>
      </c>
      <c r="B5790" s="6">
        <v>42</v>
      </c>
      <c r="C5790" s="6" t="s">
        <v>5114</v>
      </c>
      <c r="D5790" s="6">
        <v>442</v>
      </c>
      <c r="E5790" s="6" t="s">
        <v>5179</v>
      </c>
      <c r="F5790" s="6">
        <v>18352</v>
      </c>
      <c r="G5790" s="6" t="s">
        <v>5180</v>
      </c>
      <c r="H5790" s="6">
        <v>1</v>
      </c>
      <c r="I5790" s="6" t="s">
        <v>251</v>
      </c>
      <c r="J5790" s="6">
        <v>3</v>
      </c>
      <c r="K5790" s="6" t="s">
        <v>4334</v>
      </c>
      <c r="L5790" s="8">
        <v>5</v>
      </c>
      <c r="M5790" s="6" t="s">
        <v>251</v>
      </c>
      <c r="N5790" s="6" t="s">
        <v>5116</v>
      </c>
      <c r="R5790" s="6" t="str">
        <f t="shared" si="90"/>
        <v>42442Thị trấn Xuân An13</v>
      </c>
    </row>
    <row r="5791" spans="1:18">
      <c r="A5791" s="6">
        <v>5790</v>
      </c>
      <c r="B5791" s="6">
        <v>42</v>
      </c>
      <c r="C5791" s="6" t="s">
        <v>5114</v>
      </c>
      <c r="D5791" s="6">
        <v>442</v>
      </c>
      <c r="E5791" s="6" t="s">
        <v>5179</v>
      </c>
      <c r="F5791" s="6">
        <v>18355</v>
      </c>
      <c r="G5791" s="6" t="s">
        <v>5181</v>
      </c>
      <c r="H5791" s="6">
        <v>2</v>
      </c>
      <c r="I5791" s="6" t="s">
        <v>297</v>
      </c>
      <c r="J5791" s="6">
        <v>3</v>
      </c>
      <c r="K5791" s="6" t="s">
        <v>4334</v>
      </c>
      <c r="L5791" s="8">
        <v>6</v>
      </c>
      <c r="M5791" s="6" t="s">
        <v>297</v>
      </c>
      <c r="N5791" s="6" t="s">
        <v>5116</v>
      </c>
      <c r="R5791" s="6" t="str">
        <f t="shared" si="90"/>
        <v>42442Xã Xuân Hội23</v>
      </c>
    </row>
    <row r="5792" spans="1:18">
      <c r="A5792" s="6">
        <v>5791</v>
      </c>
      <c r="B5792" s="6">
        <v>42</v>
      </c>
      <c r="C5792" s="6" t="s">
        <v>5114</v>
      </c>
      <c r="D5792" s="6">
        <v>442</v>
      </c>
      <c r="E5792" s="6" t="s">
        <v>5179</v>
      </c>
      <c r="F5792" s="6">
        <v>18358</v>
      </c>
      <c r="G5792" s="6" t="s">
        <v>5182</v>
      </c>
      <c r="H5792" s="6">
        <v>2</v>
      </c>
      <c r="I5792" s="6" t="s">
        <v>297</v>
      </c>
      <c r="J5792" s="6">
        <v>3</v>
      </c>
      <c r="K5792" s="6" t="s">
        <v>4334</v>
      </c>
      <c r="L5792" s="8">
        <v>6</v>
      </c>
      <c r="M5792" s="6" t="s">
        <v>297</v>
      </c>
      <c r="N5792" s="6" t="s">
        <v>5116</v>
      </c>
      <c r="R5792" s="6" t="str">
        <f t="shared" si="90"/>
        <v>42442Xã Đan Trường23</v>
      </c>
    </row>
    <row r="5793" spans="1:18">
      <c r="A5793" s="6">
        <v>5792</v>
      </c>
      <c r="B5793" s="6">
        <v>42</v>
      </c>
      <c r="C5793" s="6" t="s">
        <v>5114</v>
      </c>
      <c r="D5793" s="6">
        <v>442</v>
      </c>
      <c r="E5793" s="6" t="s">
        <v>5179</v>
      </c>
      <c r="F5793" s="6">
        <v>18364</v>
      </c>
      <c r="G5793" s="6" t="s">
        <v>5183</v>
      </c>
      <c r="H5793" s="6">
        <v>2</v>
      </c>
      <c r="I5793" s="6" t="s">
        <v>297</v>
      </c>
      <c r="J5793" s="6">
        <v>3</v>
      </c>
      <c r="K5793" s="6" t="s">
        <v>4334</v>
      </c>
      <c r="L5793" s="8">
        <v>6</v>
      </c>
      <c r="M5793" s="6" t="s">
        <v>297</v>
      </c>
      <c r="N5793" s="6" t="s">
        <v>5116</v>
      </c>
      <c r="R5793" s="6" t="str">
        <f t="shared" si="90"/>
        <v>42442Xã Xuân Phổ23</v>
      </c>
    </row>
    <row r="5794" spans="1:18">
      <c r="A5794" s="6">
        <v>5793</v>
      </c>
      <c r="B5794" s="6">
        <v>42</v>
      </c>
      <c r="C5794" s="6" t="s">
        <v>5114</v>
      </c>
      <c r="D5794" s="6">
        <v>442</v>
      </c>
      <c r="E5794" s="6" t="s">
        <v>5179</v>
      </c>
      <c r="F5794" s="6">
        <v>18367</v>
      </c>
      <c r="G5794" s="6" t="s">
        <v>5184</v>
      </c>
      <c r="H5794" s="6">
        <v>2</v>
      </c>
      <c r="I5794" s="6" t="s">
        <v>297</v>
      </c>
      <c r="J5794" s="6">
        <v>3</v>
      </c>
      <c r="K5794" s="6" t="s">
        <v>4334</v>
      </c>
      <c r="L5794" s="8">
        <v>6</v>
      </c>
      <c r="M5794" s="6" t="s">
        <v>297</v>
      </c>
      <c r="N5794" s="6" t="s">
        <v>5116</v>
      </c>
      <c r="R5794" s="6" t="str">
        <f t="shared" si="90"/>
        <v>42442Xã Xuân Hải23</v>
      </c>
    </row>
    <row r="5795" spans="1:18">
      <c r="A5795" s="6">
        <v>5794</v>
      </c>
      <c r="B5795" s="6">
        <v>42</v>
      </c>
      <c r="C5795" s="6" t="s">
        <v>5114</v>
      </c>
      <c r="D5795" s="6">
        <v>442</v>
      </c>
      <c r="E5795" s="6" t="s">
        <v>5179</v>
      </c>
      <c r="F5795" s="6">
        <v>18370</v>
      </c>
      <c r="G5795" s="6" t="s">
        <v>376</v>
      </c>
      <c r="H5795" s="6">
        <v>2</v>
      </c>
      <c r="I5795" s="6" t="s">
        <v>297</v>
      </c>
      <c r="J5795" s="6">
        <v>3</v>
      </c>
      <c r="K5795" s="6" t="s">
        <v>4334</v>
      </c>
      <c r="L5795" s="8">
        <v>6</v>
      </c>
      <c r="M5795" s="6" t="s">
        <v>297</v>
      </c>
      <c r="N5795" s="6" t="s">
        <v>5116</v>
      </c>
      <c r="R5795" s="6" t="str">
        <f t="shared" si="90"/>
        <v>42442Xã Xuân Giang23</v>
      </c>
    </row>
    <row r="5796" spans="1:18">
      <c r="A5796" s="6">
        <v>5795</v>
      </c>
      <c r="B5796" s="6">
        <v>42</v>
      </c>
      <c r="C5796" s="6" t="s">
        <v>5114</v>
      </c>
      <c r="D5796" s="6">
        <v>442</v>
      </c>
      <c r="E5796" s="6" t="s">
        <v>5179</v>
      </c>
      <c r="F5796" s="6">
        <v>18373</v>
      </c>
      <c r="G5796" s="6" t="s">
        <v>5185</v>
      </c>
      <c r="H5796" s="6">
        <v>1</v>
      </c>
      <c r="I5796" s="6" t="s">
        <v>251</v>
      </c>
      <c r="J5796" s="6">
        <v>3</v>
      </c>
      <c r="K5796" s="6" t="s">
        <v>4334</v>
      </c>
      <c r="L5796" s="8">
        <v>5</v>
      </c>
      <c r="M5796" s="6" t="s">
        <v>251</v>
      </c>
      <c r="N5796" s="6" t="s">
        <v>5116</v>
      </c>
      <c r="R5796" s="6" t="str">
        <f t="shared" si="90"/>
        <v>42442Thị trấn Tiên Điền13</v>
      </c>
    </row>
    <row r="5797" spans="1:18">
      <c r="A5797" s="6">
        <v>5796</v>
      </c>
      <c r="B5797" s="6">
        <v>42</v>
      </c>
      <c r="C5797" s="6" t="s">
        <v>5114</v>
      </c>
      <c r="D5797" s="6">
        <v>442</v>
      </c>
      <c r="E5797" s="6" t="s">
        <v>5179</v>
      </c>
      <c r="F5797" s="6">
        <v>18376</v>
      </c>
      <c r="G5797" s="6" t="s">
        <v>5186</v>
      </c>
      <c r="H5797" s="6">
        <v>2</v>
      </c>
      <c r="I5797" s="6" t="s">
        <v>297</v>
      </c>
      <c r="J5797" s="6">
        <v>3</v>
      </c>
      <c r="K5797" s="6" t="s">
        <v>4334</v>
      </c>
      <c r="L5797" s="8">
        <v>6</v>
      </c>
      <c r="M5797" s="6" t="s">
        <v>297</v>
      </c>
      <c r="N5797" s="6" t="s">
        <v>5116</v>
      </c>
      <c r="R5797" s="6" t="str">
        <f t="shared" si="90"/>
        <v>42442Xã Xuân Yên23</v>
      </c>
    </row>
    <row r="5798" spans="1:18">
      <c r="A5798" s="6">
        <v>5797</v>
      </c>
      <c r="B5798" s="6">
        <v>42</v>
      </c>
      <c r="C5798" s="6" t="s">
        <v>5114</v>
      </c>
      <c r="D5798" s="6">
        <v>442</v>
      </c>
      <c r="E5798" s="6" t="s">
        <v>5179</v>
      </c>
      <c r="F5798" s="6">
        <v>18379</v>
      </c>
      <c r="G5798" s="6" t="s">
        <v>5187</v>
      </c>
      <c r="H5798" s="6">
        <v>2</v>
      </c>
      <c r="I5798" s="6" t="s">
        <v>297</v>
      </c>
      <c r="J5798" s="6">
        <v>3</v>
      </c>
      <c r="K5798" s="6" t="s">
        <v>4334</v>
      </c>
      <c r="L5798" s="8">
        <v>6</v>
      </c>
      <c r="M5798" s="6" t="s">
        <v>297</v>
      </c>
      <c r="N5798" s="6" t="s">
        <v>5116</v>
      </c>
      <c r="R5798" s="6" t="str">
        <f t="shared" si="90"/>
        <v>42442Xã Xuân Mỹ23</v>
      </c>
    </row>
    <row r="5799" spans="1:18">
      <c r="A5799" s="6">
        <v>5798</v>
      </c>
      <c r="B5799" s="6">
        <v>42</v>
      </c>
      <c r="C5799" s="6" t="s">
        <v>5114</v>
      </c>
      <c r="D5799" s="6">
        <v>442</v>
      </c>
      <c r="E5799" s="6" t="s">
        <v>5179</v>
      </c>
      <c r="F5799" s="6">
        <v>18382</v>
      </c>
      <c r="G5799" s="6" t="s">
        <v>4156</v>
      </c>
      <c r="H5799" s="6">
        <v>2</v>
      </c>
      <c r="I5799" s="6" t="s">
        <v>297</v>
      </c>
      <c r="J5799" s="6">
        <v>3</v>
      </c>
      <c r="K5799" s="6" t="s">
        <v>4334</v>
      </c>
      <c r="L5799" s="8">
        <v>6</v>
      </c>
      <c r="M5799" s="6" t="s">
        <v>297</v>
      </c>
      <c r="N5799" s="6" t="s">
        <v>5116</v>
      </c>
      <c r="R5799" s="6" t="str">
        <f t="shared" si="90"/>
        <v>42442Xã Xuân Thành23</v>
      </c>
    </row>
    <row r="5800" spans="1:18">
      <c r="A5800" s="6">
        <v>5799</v>
      </c>
      <c r="B5800" s="6">
        <v>42</v>
      </c>
      <c r="C5800" s="6" t="s">
        <v>5114</v>
      </c>
      <c r="D5800" s="6">
        <v>442</v>
      </c>
      <c r="E5800" s="6" t="s">
        <v>5179</v>
      </c>
      <c r="F5800" s="6">
        <v>18385</v>
      </c>
      <c r="G5800" s="6" t="s">
        <v>3026</v>
      </c>
      <c r="H5800" s="6">
        <v>2</v>
      </c>
      <c r="I5800" s="6" t="s">
        <v>297</v>
      </c>
      <c r="J5800" s="6">
        <v>3</v>
      </c>
      <c r="K5800" s="6" t="s">
        <v>4334</v>
      </c>
      <c r="L5800" s="8">
        <v>6</v>
      </c>
      <c r="M5800" s="6" t="s">
        <v>297</v>
      </c>
      <c r="N5800" s="6" t="s">
        <v>5116</v>
      </c>
      <c r="R5800" s="6" t="str">
        <f t="shared" si="90"/>
        <v>42442Xã Xuân Viên23</v>
      </c>
    </row>
    <row r="5801" spans="1:18">
      <c r="A5801" s="6">
        <v>5800</v>
      </c>
      <c r="B5801" s="6">
        <v>42</v>
      </c>
      <c r="C5801" s="6" t="s">
        <v>5114</v>
      </c>
      <c r="D5801" s="6">
        <v>442</v>
      </c>
      <c r="E5801" s="6" t="s">
        <v>5179</v>
      </c>
      <c r="F5801" s="6">
        <v>18388</v>
      </c>
      <c r="G5801" s="6" t="s">
        <v>4155</v>
      </c>
      <c r="H5801" s="6">
        <v>2</v>
      </c>
      <c r="I5801" s="6" t="s">
        <v>297</v>
      </c>
      <c r="J5801" s="6">
        <v>3</v>
      </c>
      <c r="K5801" s="6" t="s">
        <v>4334</v>
      </c>
      <c r="L5801" s="8">
        <v>6</v>
      </c>
      <c r="M5801" s="6" t="s">
        <v>297</v>
      </c>
      <c r="N5801" s="6" t="s">
        <v>5116</v>
      </c>
      <c r="R5801" s="6" t="str">
        <f t="shared" si="90"/>
        <v>42442Xã Xuân Hồng23</v>
      </c>
    </row>
    <row r="5802" spans="1:18">
      <c r="A5802" s="6">
        <v>5801</v>
      </c>
      <c r="B5802" s="6">
        <v>42</v>
      </c>
      <c r="C5802" s="6" t="s">
        <v>5114</v>
      </c>
      <c r="D5802" s="6">
        <v>442</v>
      </c>
      <c r="E5802" s="6" t="s">
        <v>5179</v>
      </c>
      <c r="F5802" s="6">
        <v>18391</v>
      </c>
      <c r="G5802" s="6" t="s">
        <v>5188</v>
      </c>
      <c r="H5802" s="6">
        <v>2</v>
      </c>
      <c r="I5802" s="6" t="s">
        <v>297</v>
      </c>
      <c r="J5802" s="6">
        <v>3</v>
      </c>
      <c r="K5802" s="6" t="s">
        <v>4334</v>
      </c>
      <c r="L5802" s="8">
        <v>6</v>
      </c>
      <c r="M5802" s="6" t="s">
        <v>297</v>
      </c>
      <c r="N5802" s="6" t="s">
        <v>5116</v>
      </c>
      <c r="R5802" s="6" t="str">
        <f t="shared" si="90"/>
        <v>42442Xã Cỗ Đạm23</v>
      </c>
    </row>
    <row r="5803" spans="1:18">
      <c r="A5803" s="6">
        <v>5802</v>
      </c>
      <c r="B5803" s="6">
        <v>42</v>
      </c>
      <c r="C5803" s="6" t="s">
        <v>5114</v>
      </c>
      <c r="D5803" s="6">
        <v>442</v>
      </c>
      <c r="E5803" s="6" t="s">
        <v>5179</v>
      </c>
      <c r="F5803" s="6">
        <v>18394</v>
      </c>
      <c r="G5803" s="6" t="s">
        <v>5189</v>
      </c>
      <c r="H5803" s="6">
        <v>2</v>
      </c>
      <c r="I5803" s="6" t="s">
        <v>297</v>
      </c>
      <c r="J5803" s="6">
        <v>3</v>
      </c>
      <c r="K5803" s="6" t="s">
        <v>4334</v>
      </c>
      <c r="L5803" s="8">
        <v>6</v>
      </c>
      <c r="M5803" s="6" t="s">
        <v>297</v>
      </c>
      <c r="N5803" s="6" t="s">
        <v>5116</v>
      </c>
      <c r="R5803" s="6" t="str">
        <f t="shared" si="90"/>
        <v>42442Xã Xuân Liên23</v>
      </c>
    </row>
    <row r="5804" spans="1:18">
      <c r="A5804" s="6">
        <v>5803</v>
      </c>
      <c r="B5804" s="6">
        <v>42</v>
      </c>
      <c r="C5804" s="6" t="s">
        <v>5114</v>
      </c>
      <c r="D5804" s="6">
        <v>442</v>
      </c>
      <c r="E5804" s="6" t="s">
        <v>5179</v>
      </c>
      <c r="F5804" s="6">
        <v>18397</v>
      </c>
      <c r="G5804" s="6" t="s">
        <v>5190</v>
      </c>
      <c r="H5804" s="6">
        <v>2</v>
      </c>
      <c r="I5804" s="6" t="s">
        <v>297</v>
      </c>
      <c r="J5804" s="6">
        <v>3</v>
      </c>
      <c r="K5804" s="6" t="s">
        <v>4334</v>
      </c>
      <c r="L5804" s="8">
        <v>6</v>
      </c>
      <c r="M5804" s="6" t="s">
        <v>297</v>
      </c>
      <c r="N5804" s="6" t="s">
        <v>5116</v>
      </c>
      <c r="R5804" s="6" t="str">
        <f t="shared" si="90"/>
        <v>42442Xã Xuân Lĩnh23</v>
      </c>
    </row>
    <row r="5805" spans="1:18">
      <c r="A5805" s="6">
        <v>5804</v>
      </c>
      <c r="B5805" s="6">
        <v>42</v>
      </c>
      <c r="C5805" s="6" t="s">
        <v>5114</v>
      </c>
      <c r="D5805" s="6">
        <v>442</v>
      </c>
      <c r="E5805" s="6" t="s">
        <v>5179</v>
      </c>
      <c r="F5805" s="6">
        <v>18400</v>
      </c>
      <c r="G5805" s="6" t="s">
        <v>5102</v>
      </c>
      <c r="H5805" s="6">
        <v>2</v>
      </c>
      <c r="I5805" s="6" t="s">
        <v>297</v>
      </c>
      <c r="J5805" s="6">
        <v>3</v>
      </c>
      <c r="K5805" s="6" t="s">
        <v>4334</v>
      </c>
      <c r="L5805" s="8">
        <v>6</v>
      </c>
      <c r="M5805" s="6" t="s">
        <v>297</v>
      </c>
      <c r="N5805" s="6" t="s">
        <v>5116</v>
      </c>
      <c r="R5805" s="6" t="str">
        <f t="shared" si="90"/>
        <v>42442Xã Xuân Lam23</v>
      </c>
    </row>
    <row r="5806" spans="1:18">
      <c r="A5806" s="6">
        <v>5805</v>
      </c>
      <c r="B5806" s="6">
        <v>42</v>
      </c>
      <c r="C5806" s="6" t="s">
        <v>5114</v>
      </c>
      <c r="D5806" s="6">
        <v>442</v>
      </c>
      <c r="E5806" s="6" t="s">
        <v>5179</v>
      </c>
      <c r="F5806" s="6">
        <v>18403</v>
      </c>
      <c r="G5806" s="6" t="s">
        <v>5191</v>
      </c>
      <c r="H5806" s="6">
        <v>2</v>
      </c>
      <c r="I5806" s="6" t="s">
        <v>297</v>
      </c>
      <c r="J5806" s="6">
        <v>3</v>
      </c>
      <c r="K5806" s="6" t="s">
        <v>4334</v>
      </c>
      <c r="L5806" s="8">
        <v>6</v>
      </c>
      <c r="M5806" s="6" t="s">
        <v>297</v>
      </c>
      <c r="N5806" s="6" t="s">
        <v>5116</v>
      </c>
      <c r="R5806" s="6" t="str">
        <f t="shared" si="90"/>
        <v>42442Xã Cương Gián23</v>
      </c>
    </row>
    <row r="5807" spans="1:18">
      <c r="A5807" s="6">
        <v>5806</v>
      </c>
      <c r="B5807" s="6">
        <v>42</v>
      </c>
      <c r="C5807" s="6" t="s">
        <v>5114</v>
      </c>
      <c r="D5807" s="6">
        <v>443</v>
      </c>
      <c r="E5807" s="6" t="s">
        <v>5192</v>
      </c>
      <c r="F5807" s="6">
        <v>18406</v>
      </c>
      <c r="G5807" s="6" t="s">
        <v>5193</v>
      </c>
      <c r="H5807" s="6">
        <v>1</v>
      </c>
      <c r="I5807" s="6" t="s">
        <v>251</v>
      </c>
      <c r="J5807" s="6">
        <v>3</v>
      </c>
      <c r="K5807" s="6" t="s">
        <v>4334</v>
      </c>
      <c r="L5807" s="8">
        <v>5</v>
      </c>
      <c r="M5807" s="6" t="s">
        <v>251</v>
      </c>
      <c r="N5807" s="6" t="s">
        <v>5116</v>
      </c>
      <c r="R5807" s="6" t="str">
        <f t="shared" si="90"/>
        <v>42443Thị trấn Nghèn13</v>
      </c>
    </row>
    <row r="5808" spans="1:18">
      <c r="A5808" s="6">
        <v>5807</v>
      </c>
      <c r="B5808" s="6">
        <v>42</v>
      </c>
      <c r="C5808" s="6" t="s">
        <v>5114</v>
      </c>
      <c r="D5808" s="6">
        <v>443</v>
      </c>
      <c r="E5808" s="6" t="s">
        <v>5192</v>
      </c>
      <c r="F5808" s="6">
        <v>18415</v>
      </c>
      <c r="G5808" s="6" t="s">
        <v>5194</v>
      </c>
      <c r="H5808" s="6">
        <v>2</v>
      </c>
      <c r="I5808" s="6" t="s">
        <v>297</v>
      </c>
      <c r="J5808" s="6">
        <v>3</v>
      </c>
      <c r="K5808" s="6" t="s">
        <v>4334</v>
      </c>
      <c r="L5808" s="8">
        <v>6</v>
      </c>
      <c r="M5808" s="6" t="s">
        <v>297</v>
      </c>
      <c r="N5808" s="6" t="s">
        <v>5116</v>
      </c>
      <c r="R5808" s="6" t="str">
        <f t="shared" si="90"/>
        <v>42443Xã Thiên Lộc23</v>
      </c>
    </row>
    <row r="5809" spans="1:18">
      <c r="A5809" s="6">
        <v>5808</v>
      </c>
      <c r="B5809" s="6">
        <v>42</v>
      </c>
      <c r="C5809" s="6" t="s">
        <v>5114</v>
      </c>
      <c r="D5809" s="6">
        <v>443</v>
      </c>
      <c r="E5809" s="6" t="s">
        <v>5192</v>
      </c>
      <c r="F5809" s="6">
        <v>18418</v>
      </c>
      <c r="G5809" s="6" t="s">
        <v>5195</v>
      </c>
      <c r="H5809" s="6">
        <v>2</v>
      </c>
      <c r="I5809" s="6" t="s">
        <v>297</v>
      </c>
      <c r="J5809" s="6">
        <v>3</v>
      </c>
      <c r="K5809" s="6" t="s">
        <v>4334</v>
      </c>
      <c r="L5809" s="8">
        <v>6</v>
      </c>
      <c r="M5809" s="6" t="s">
        <v>297</v>
      </c>
      <c r="N5809" s="6" t="s">
        <v>5116</v>
      </c>
      <c r="R5809" s="6" t="str">
        <f t="shared" si="90"/>
        <v>42443Xã Thuần Thiện23</v>
      </c>
    </row>
    <row r="5810" spans="1:18">
      <c r="A5810" s="6">
        <v>5809</v>
      </c>
      <c r="B5810" s="6">
        <v>42</v>
      </c>
      <c r="C5810" s="6" t="s">
        <v>5114</v>
      </c>
      <c r="D5810" s="6">
        <v>443</v>
      </c>
      <c r="E5810" s="6" t="s">
        <v>5192</v>
      </c>
      <c r="F5810" s="6">
        <v>18427</v>
      </c>
      <c r="G5810" s="6" t="s">
        <v>5196</v>
      </c>
      <c r="H5810" s="6">
        <v>2</v>
      </c>
      <c r="I5810" s="6" t="s">
        <v>297</v>
      </c>
      <c r="J5810" s="6">
        <v>3</v>
      </c>
      <c r="K5810" s="6" t="s">
        <v>4334</v>
      </c>
      <c r="L5810" s="8">
        <v>6</v>
      </c>
      <c r="M5810" s="6" t="s">
        <v>297</v>
      </c>
      <c r="N5810" s="6" t="s">
        <v>5116</v>
      </c>
      <c r="R5810" s="6" t="str">
        <f t="shared" si="90"/>
        <v>42443Xã Vượng Lộc23</v>
      </c>
    </row>
    <row r="5811" spans="1:18">
      <c r="A5811" s="6">
        <v>5810</v>
      </c>
      <c r="B5811" s="6">
        <v>42</v>
      </c>
      <c r="C5811" s="6" t="s">
        <v>5114</v>
      </c>
      <c r="D5811" s="6">
        <v>443</v>
      </c>
      <c r="E5811" s="6" t="s">
        <v>5192</v>
      </c>
      <c r="F5811" s="6">
        <v>18433</v>
      </c>
      <c r="G5811" s="6" t="s">
        <v>5197</v>
      </c>
      <c r="H5811" s="6">
        <v>2</v>
      </c>
      <c r="I5811" s="6" t="s">
        <v>297</v>
      </c>
      <c r="J5811" s="6">
        <v>3</v>
      </c>
      <c r="K5811" s="6" t="s">
        <v>4334</v>
      </c>
      <c r="L5811" s="8">
        <v>6</v>
      </c>
      <c r="M5811" s="6" t="s">
        <v>297</v>
      </c>
      <c r="N5811" s="6" t="s">
        <v>5116</v>
      </c>
      <c r="R5811" s="6" t="str">
        <f t="shared" si="90"/>
        <v>42443Xã Thanh Lộc23</v>
      </c>
    </row>
    <row r="5812" spans="1:18">
      <c r="A5812" s="6">
        <v>5811</v>
      </c>
      <c r="B5812" s="6">
        <v>42</v>
      </c>
      <c r="C5812" s="6" t="s">
        <v>5114</v>
      </c>
      <c r="D5812" s="6">
        <v>443</v>
      </c>
      <c r="E5812" s="6" t="s">
        <v>5192</v>
      </c>
      <c r="F5812" s="6">
        <v>18436</v>
      </c>
      <c r="G5812" s="6" t="s">
        <v>5198</v>
      </c>
      <c r="H5812" s="6">
        <v>2</v>
      </c>
      <c r="I5812" s="6" t="s">
        <v>297</v>
      </c>
      <c r="J5812" s="6">
        <v>3</v>
      </c>
      <c r="K5812" s="6" t="s">
        <v>4334</v>
      </c>
      <c r="L5812" s="8">
        <v>6</v>
      </c>
      <c r="M5812" s="6" t="s">
        <v>297</v>
      </c>
      <c r="N5812" s="6" t="s">
        <v>5116</v>
      </c>
      <c r="R5812" s="6" t="str">
        <f t="shared" si="90"/>
        <v>42443Xã Kim Song Trường23</v>
      </c>
    </row>
    <row r="5813" spans="1:18">
      <c r="A5813" s="6">
        <v>5812</v>
      </c>
      <c r="B5813" s="6">
        <v>42</v>
      </c>
      <c r="C5813" s="6" t="s">
        <v>5114</v>
      </c>
      <c r="D5813" s="6">
        <v>443</v>
      </c>
      <c r="E5813" s="6" t="s">
        <v>5192</v>
      </c>
      <c r="F5813" s="6">
        <v>18439</v>
      </c>
      <c r="G5813" s="6" t="s">
        <v>5199</v>
      </c>
      <c r="H5813" s="6">
        <v>2</v>
      </c>
      <c r="I5813" s="6" t="s">
        <v>297</v>
      </c>
      <c r="J5813" s="6">
        <v>3</v>
      </c>
      <c r="K5813" s="6" t="s">
        <v>4334</v>
      </c>
      <c r="L5813" s="8">
        <v>6</v>
      </c>
      <c r="M5813" s="6" t="s">
        <v>297</v>
      </c>
      <c r="N5813" s="6" t="s">
        <v>5116</v>
      </c>
      <c r="R5813" s="6" t="str">
        <f t="shared" si="90"/>
        <v>42443Xã Thường Nga23</v>
      </c>
    </row>
    <row r="5814" spans="1:18">
      <c r="A5814" s="6">
        <v>5813</v>
      </c>
      <c r="B5814" s="6">
        <v>42</v>
      </c>
      <c r="C5814" s="6" t="s">
        <v>5114</v>
      </c>
      <c r="D5814" s="6">
        <v>443</v>
      </c>
      <c r="E5814" s="6" t="s">
        <v>5192</v>
      </c>
      <c r="F5814" s="6">
        <v>18445</v>
      </c>
      <c r="G5814" s="6" t="s">
        <v>5200</v>
      </c>
      <c r="H5814" s="6">
        <v>2</v>
      </c>
      <c r="I5814" s="6" t="s">
        <v>297</v>
      </c>
      <c r="J5814" s="6">
        <v>3</v>
      </c>
      <c r="K5814" s="6" t="s">
        <v>4334</v>
      </c>
      <c r="L5814" s="8">
        <v>6</v>
      </c>
      <c r="M5814" s="6" t="s">
        <v>297</v>
      </c>
      <c r="N5814" s="6" t="s">
        <v>5116</v>
      </c>
      <c r="R5814" s="6" t="str">
        <f t="shared" si="90"/>
        <v>42443Xã Tùng Lộc23</v>
      </c>
    </row>
    <row r="5815" spans="1:18">
      <c r="A5815" s="6">
        <v>5814</v>
      </c>
      <c r="B5815" s="6">
        <v>42</v>
      </c>
      <c r="C5815" s="6" t="s">
        <v>5114</v>
      </c>
      <c r="D5815" s="6">
        <v>443</v>
      </c>
      <c r="E5815" s="6" t="s">
        <v>5192</v>
      </c>
      <c r="F5815" s="6">
        <v>18454</v>
      </c>
      <c r="G5815" s="6" t="s">
        <v>3016</v>
      </c>
      <c r="H5815" s="6">
        <v>2</v>
      </c>
      <c r="I5815" s="6" t="s">
        <v>297</v>
      </c>
      <c r="J5815" s="6">
        <v>3</v>
      </c>
      <c r="K5815" s="6" t="s">
        <v>4334</v>
      </c>
      <c r="L5815" s="8">
        <v>6</v>
      </c>
      <c r="M5815" s="6" t="s">
        <v>297</v>
      </c>
      <c r="N5815" s="6" t="s">
        <v>5116</v>
      </c>
      <c r="R5815" s="6" t="str">
        <f t="shared" si="90"/>
        <v>42443Xã Phú Lộc23</v>
      </c>
    </row>
    <row r="5816" spans="1:18">
      <c r="A5816" s="6">
        <v>5815</v>
      </c>
      <c r="B5816" s="6">
        <v>42</v>
      </c>
      <c r="C5816" s="6" t="s">
        <v>5114</v>
      </c>
      <c r="D5816" s="6">
        <v>443</v>
      </c>
      <c r="E5816" s="6" t="s">
        <v>5192</v>
      </c>
      <c r="F5816" s="6">
        <v>18463</v>
      </c>
      <c r="G5816" s="6" t="s">
        <v>5201</v>
      </c>
      <c r="H5816" s="6">
        <v>2</v>
      </c>
      <c r="I5816" s="6" t="s">
        <v>297</v>
      </c>
      <c r="J5816" s="6">
        <v>3</v>
      </c>
      <c r="K5816" s="6" t="s">
        <v>4334</v>
      </c>
      <c r="L5816" s="8">
        <v>6</v>
      </c>
      <c r="M5816" s="6" t="s">
        <v>297</v>
      </c>
      <c r="N5816" s="6" t="s">
        <v>5116</v>
      </c>
      <c r="R5816" s="6" t="str">
        <f t="shared" si="90"/>
        <v>42443Xã Gia Hanh23</v>
      </c>
    </row>
    <row r="5817" spans="1:18">
      <c r="A5817" s="6">
        <v>5816</v>
      </c>
      <c r="B5817" s="6">
        <v>42</v>
      </c>
      <c r="C5817" s="6" t="s">
        <v>5114</v>
      </c>
      <c r="D5817" s="6">
        <v>443</v>
      </c>
      <c r="E5817" s="6" t="s">
        <v>5192</v>
      </c>
      <c r="F5817" s="6">
        <v>18466</v>
      </c>
      <c r="G5817" s="6" t="s">
        <v>5202</v>
      </c>
      <c r="H5817" s="6">
        <v>2</v>
      </c>
      <c r="I5817" s="6" t="s">
        <v>297</v>
      </c>
      <c r="J5817" s="6">
        <v>3</v>
      </c>
      <c r="K5817" s="6" t="s">
        <v>4334</v>
      </c>
      <c r="L5817" s="8">
        <v>6</v>
      </c>
      <c r="M5817" s="6" t="s">
        <v>297</v>
      </c>
      <c r="N5817" s="6" t="s">
        <v>5116</v>
      </c>
      <c r="R5817" s="6" t="str">
        <f t="shared" si="90"/>
        <v>42443Xã Khánh Vĩnh Yên23</v>
      </c>
    </row>
    <row r="5818" spans="1:18">
      <c r="A5818" s="6">
        <v>5817</v>
      </c>
      <c r="B5818" s="6">
        <v>42</v>
      </c>
      <c r="C5818" s="6" t="s">
        <v>5114</v>
      </c>
      <c r="D5818" s="6">
        <v>443</v>
      </c>
      <c r="E5818" s="6" t="s">
        <v>5192</v>
      </c>
      <c r="F5818" s="6">
        <v>18472</v>
      </c>
      <c r="G5818" s="6" t="s">
        <v>5203</v>
      </c>
      <c r="H5818" s="6">
        <v>2</v>
      </c>
      <c r="I5818" s="6" t="s">
        <v>297</v>
      </c>
      <c r="J5818" s="6">
        <v>3</v>
      </c>
      <c r="K5818" s="6" t="s">
        <v>4334</v>
      </c>
      <c r="L5818" s="8">
        <v>6</v>
      </c>
      <c r="M5818" s="6" t="s">
        <v>297</v>
      </c>
      <c r="N5818" s="6" t="s">
        <v>5116</v>
      </c>
      <c r="R5818" s="6" t="str">
        <f t="shared" si="90"/>
        <v>42443Xã Trung Lộc23</v>
      </c>
    </row>
    <row r="5819" spans="1:18">
      <c r="A5819" s="6">
        <v>5818</v>
      </c>
      <c r="B5819" s="6">
        <v>42</v>
      </c>
      <c r="C5819" s="6" t="s">
        <v>5114</v>
      </c>
      <c r="D5819" s="6">
        <v>443</v>
      </c>
      <c r="E5819" s="6" t="s">
        <v>5192</v>
      </c>
      <c r="F5819" s="6">
        <v>18475</v>
      </c>
      <c r="G5819" s="6" t="s">
        <v>3097</v>
      </c>
      <c r="H5819" s="6">
        <v>2</v>
      </c>
      <c r="I5819" s="6" t="s">
        <v>297</v>
      </c>
      <c r="J5819" s="6">
        <v>3</v>
      </c>
      <c r="K5819" s="6" t="s">
        <v>4334</v>
      </c>
      <c r="L5819" s="8">
        <v>6</v>
      </c>
      <c r="M5819" s="6" t="s">
        <v>297</v>
      </c>
      <c r="N5819" s="6" t="s">
        <v>5116</v>
      </c>
      <c r="R5819" s="6" t="str">
        <f t="shared" si="90"/>
        <v>42443Xã Xuân Lộc23</v>
      </c>
    </row>
    <row r="5820" spans="1:18">
      <c r="A5820" s="6">
        <v>5819</v>
      </c>
      <c r="B5820" s="6">
        <v>42</v>
      </c>
      <c r="C5820" s="6" t="s">
        <v>5114</v>
      </c>
      <c r="D5820" s="6">
        <v>443</v>
      </c>
      <c r="E5820" s="6" t="s">
        <v>5192</v>
      </c>
      <c r="F5820" s="6">
        <v>18478</v>
      </c>
      <c r="G5820" s="6" t="s">
        <v>5204</v>
      </c>
      <c r="H5820" s="6">
        <v>2</v>
      </c>
      <c r="I5820" s="6" t="s">
        <v>297</v>
      </c>
      <c r="J5820" s="6">
        <v>3</v>
      </c>
      <c r="K5820" s="6" t="s">
        <v>4334</v>
      </c>
      <c r="L5820" s="8">
        <v>6</v>
      </c>
      <c r="M5820" s="6" t="s">
        <v>297</v>
      </c>
      <c r="N5820" s="6" t="s">
        <v>5116</v>
      </c>
      <c r="R5820" s="6" t="str">
        <f t="shared" si="90"/>
        <v>42443Xã Thượng Lộc23</v>
      </c>
    </row>
    <row r="5821" spans="1:18">
      <c r="A5821" s="6">
        <v>5820</v>
      </c>
      <c r="B5821" s="6">
        <v>42</v>
      </c>
      <c r="C5821" s="6" t="s">
        <v>5114</v>
      </c>
      <c r="D5821" s="6">
        <v>443</v>
      </c>
      <c r="E5821" s="6" t="s">
        <v>5192</v>
      </c>
      <c r="F5821" s="6">
        <v>18481</v>
      </c>
      <c r="G5821" s="6" t="s">
        <v>4647</v>
      </c>
      <c r="H5821" s="6">
        <v>2</v>
      </c>
      <c r="I5821" s="6" t="s">
        <v>297</v>
      </c>
      <c r="J5821" s="6">
        <v>3</v>
      </c>
      <c r="K5821" s="6" t="s">
        <v>4334</v>
      </c>
      <c r="L5821" s="8">
        <v>6</v>
      </c>
      <c r="M5821" s="6" t="s">
        <v>297</v>
      </c>
      <c r="N5821" s="6" t="s">
        <v>5116</v>
      </c>
      <c r="R5821" s="6" t="str">
        <f t="shared" si="90"/>
        <v>42443Xã Quang Lộc23</v>
      </c>
    </row>
    <row r="5822" spans="1:18">
      <c r="A5822" s="6">
        <v>5821</v>
      </c>
      <c r="B5822" s="6">
        <v>42</v>
      </c>
      <c r="C5822" s="6" t="s">
        <v>5114</v>
      </c>
      <c r="D5822" s="6">
        <v>443</v>
      </c>
      <c r="E5822" s="6" t="s">
        <v>5192</v>
      </c>
      <c r="F5822" s="6">
        <v>18484</v>
      </c>
      <c r="G5822" s="6" t="s">
        <v>5205</v>
      </c>
      <c r="H5822" s="6">
        <v>1</v>
      </c>
      <c r="I5822" s="6" t="s">
        <v>251</v>
      </c>
      <c r="J5822" s="6">
        <v>3</v>
      </c>
      <c r="K5822" s="6" t="s">
        <v>4334</v>
      </c>
      <c r="L5822" s="8">
        <v>5</v>
      </c>
      <c r="M5822" s="6" t="s">
        <v>251</v>
      </c>
      <c r="N5822" s="6" t="s">
        <v>5116</v>
      </c>
      <c r="R5822" s="6" t="str">
        <f t="shared" si="90"/>
        <v>42443Thị trấn Đồng Lộc13</v>
      </c>
    </row>
    <row r="5823" spans="1:18">
      <c r="A5823" s="6">
        <v>5822</v>
      </c>
      <c r="B5823" s="6">
        <v>42</v>
      </c>
      <c r="C5823" s="6" t="s">
        <v>5114</v>
      </c>
      <c r="D5823" s="6">
        <v>443</v>
      </c>
      <c r="E5823" s="6" t="s">
        <v>5192</v>
      </c>
      <c r="F5823" s="6">
        <v>18487</v>
      </c>
      <c r="G5823" s="6" t="s">
        <v>4643</v>
      </c>
      <c r="H5823" s="6">
        <v>2</v>
      </c>
      <c r="I5823" s="6" t="s">
        <v>297</v>
      </c>
      <c r="J5823" s="6">
        <v>3</v>
      </c>
      <c r="K5823" s="6" t="s">
        <v>4334</v>
      </c>
      <c r="L5823" s="8">
        <v>6</v>
      </c>
      <c r="M5823" s="6" t="s">
        <v>297</v>
      </c>
      <c r="N5823" s="6" t="s">
        <v>5116</v>
      </c>
      <c r="R5823" s="6" t="str">
        <f t="shared" si="90"/>
        <v>42443Xã Mỹ Lộc23</v>
      </c>
    </row>
    <row r="5824" spans="1:18">
      <c r="A5824" s="6">
        <v>5823</v>
      </c>
      <c r="B5824" s="6">
        <v>42</v>
      </c>
      <c r="C5824" s="6" t="s">
        <v>5114</v>
      </c>
      <c r="D5824" s="6">
        <v>443</v>
      </c>
      <c r="E5824" s="6" t="s">
        <v>5192</v>
      </c>
      <c r="F5824" s="6">
        <v>18490</v>
      </c>
      <c r="G5824" s="6" t="s">
        <v>5206</v>
      </c>
      <c r="H5824" s="6">
        <v>2</v>
      </c>
      <c r="I5824" s="6" t="s">
        <v>297</v>
      </c>
      <c r="J5824" s="6">
        <v>3</v>
      </c>
      <c r="K5824" s="6" t="s">
        <v>4334</v>
      </c>
      <c r="L5824" s="8">
        <v>6</v>
      </c>
      <c r="M5824" s="6" t="s">
        <v>297</v>
      </c>
      <c r="N5824" s="6" t="s">
        <v>5116</v>
      </c>
      <c r="R5824" s="6" t="str">
        <f t="shared" si="90"/>
        <v>42443Xã Sơn Lộc23</v>
      </c>
    </row>
    <row r="5825" spans="1:18">
      <c r="A5825" s="6">
        <v>5824</v>
      </c>
      <c r="B5825" s="6">
        <v>42</v>
      </c>
      <c r="C5825" s="6" t="s">
        <v>5114</v>
      </c>
      <c r="D5825" s="6">
        <v>444</v>
      </c>
      <c r="E5825" s="6" t="s">
        <v>5207</v>
      </c>
      <c r="F5825" s="6">
        <v>18496</v>
      </c>
      <c r="G5825" s="6" t="s">
        <v>5208</v>
      </c>
      <c r="H5825" s="6">
        <v>1</v>
      </c>
      <c r="I5825" s="6" t="s">
        <v>251</v>
      </c>
      <c r="J5825" s="6">
        <v>3</v>
      </c>
      <c r="K5825" s="6" t="s">
        <v>4334</v>
      </c>
      <c r="L5825" s="8">
        <v>5</v>
      </c>
      <c r="M5825" s="6" t="s">
        <v>251</v>
      </c>
      <c r="N5825" s="6" t="s">
        <v>5116</v>
      </c>
      <c r="R5825" s="6" t="str">
        <f t="shared" si="90"/>
        <v>42444Thị trấn Hương Khê13</v>
      </c>
    </row>
    <row r="5826" spans="1:18">
      <c r="A5826" s="6">
        <v>5825</v>
      </c>
      <c r="B5826" s="6">
        <v>42</v>
      </c>
      <c r="C5826" s="6" t="s">
        <v>5114</v>
      </c>
      <c r="D5826" s="6">
        <v>444</v>
      </c>
      <c r="E5826" s="6" t="s">
        <v>5207</v>
      </c>
      <c r="F5826" s="6">
        <v>18499</v>
      </c>
      <c r="G5826" s="6" t="s">
        <v>5209</v>
      </c>
      <c r="H5826" s="6">
        <v>2</v>
      </c>
      <c r="I5826" s="6" t="s">
        <v>297</v>
      </c>
      <c r="J5826" s="6">
        <v>3</v>
      </c>
      <c r="K5826" s="6" t="s">
        <v>4334</v>
      </c>
      <c r="L5826" s="8">
        <v>6</v>
      </c>
      <c r="M5826" s="6" t="s">
        <v>297</v>
      </c>
      <c r="N5826" s="6" t="s">
        <v>5116</v>
      </c>
      <c r="R5826" s="6" t="str">
        <f t="shared" si="90"/>
        <v>42444Xã Điền Mỹ23</v>
      </c>
    </row>
    <row r="5827" spans="1:18">
      <c r="A5827" s="6">
        <v>5826</v>
      </c>
      <c r="B5827" s="6">
        <v>42</v>
      </c>
      <c r="C5827" s="6" t="s">
        <v>5114</v>
      </c>
      <c r="D5827" s="6">
        <v>444</v>
      </c>
      <c r="E5827" s="6" t="s">
        <v>5207</v>
      </c>
      <c r="F5827" s="6">
        <v>18502</v>
      </c>
      <c r="G5827" s="6" t="s">
        <v>5210</v>
      </c>
      <c r="H5827" s="6">
        <v>2</v>
      </c>
      <c r="I5827" s="6" t="s">
        <v>297</v>
      </c>
      <c r="J5827" s="6">
        <v>3</v>
      </c>
      <c r="K5827" s="6" t="s">
        <v>4334</v>
      </c>
      <c r="L5827" s="8">
        <v>6</v>
      </c>
      <c r="M5827" s="6" t="s">
        <v>297</v>
      </c>
      <c r="N5827" s="6" t="s">
        <v>5116</v>
      </c>
      <c r="R5827" s="6" t="str">
        <f t="shared" ref="R5827:R5890" si="91">CONCATENATE(B5827,D5827,G5827,H5827,J5827)</f>
        <v>42444Xã Hà Linh23</v>
      </c>
    </row>
    <row r="5828" spans="1:18">
      <c r="A5828" s="6">
        <v>5827</v>
      </c>
      <c r="B5828" s="6">
        <v>42</v>
      </c>
      <c r="C5828" s="6" t="s">
        <v>5114</v>
      </c>
      <c r="D5828" s="6">
        <v>444</v>
      </c>
      <c r="E5828" s="6" t="s">
        <v>5207</v>
      </c>
      <c r="F5828" s="6">
        <v>18505</v>
      </c>
      <c r="G5828" s="6" t="s">
        <v>5211</v>
      </c>
      <c r="H5828" s="6">
        <v>2</v>
      </c>
      <c r="I5828" s="6" t="s">
        <v>297</v>
      </c>
      <c r="J5828" s="6">
        <v>3</v>
      </c>
      <c r="K5828" s="6" t="s">
        <v>4334</v>
      </c>
      <c r="L5828" s="8">
        <v>6</v>
      </c>
      <c r="M5828" s="6" t="s">
        <v>297</v>
      </c>
      <c r="N5828" s="6" t="s">
        <v>5116</v>
      </c>
      <c r="R5828" s="6" t="str">
        <f t="shared" si="91"/>
        <v>42444Xã Hương Thủy23</v>
      </c>
    </row>
    <row r="5829" spans="1:18">
      <c r="A5829" s="6">
        <v>5828</v>
      </c>
      <c r="B5829" s="6">
        <v>42</v>
      </c>
      <c r="C5829" s="6" t="s">
        <v>5114</v>
      </c>
      <c r="D5829" s="6">
        <v>444</v>
      </c>
      <c r="E5829" s="6" t="s">
        <v>5207</v>
      </c>
      <c r="F5829" s="6">
        <v>18508</v>
      </c>
      <c r="G5829" s="6" t="s">
        <v>5212</v>
      </c>
      <c r="H5829" s="6">
        <v>2</v>
      </c>
      <c r="I5829" s="6" t="s">
        <v>297</v>
      </c>
      <c r="J5829" s="6">
        <v>3</v>
      </c>
      <c r="K5829" s="6" t="s">
        <v>4334</v>
      </c>
      <c r="L5829" s="8">
        <v>6</v>
      </c>
      <c r="M5829" s="6" t="s">
        <v>297</v>
      </c>
      <c r="N5829" s="6" t="s">
        <v>5116</v>
      </c>
      <c r="R5829" s="6" t="str">
        <f t="shared" si="91"/>
        <v>42444Xã Hòa Hải23</v>
      </c>
    </row>
    <row r="5830" spans="1:18">
      <c r="A5830" s="6">
        <v>5829</v>
      </c>
      <c r="B5830" s="6">
        <v>42</v>
      </c>
      <c r="C5830" s="6" t="s">
        <v>5114</v>
      </c>
      <c r="D5830" s="6">
        <v>444</v>
      </c>
      <c r="E5830" s="6" t="s">
        <v>5207</v>
      </c>
      <c r="F5830" s="6">
        <v>18514</v>
      </c>
      <c r="G5830" s="6" t="s">
        <v>5213</v>
      </c>
      <c r="H5830" s="6">
        <v>2</v>
      </c>
      <c r="I5830" s="6" t="s">
        <v>297</v>
      </c>
      <c r="J5830" s="6">
        <v>3</v>
      </c>
      <c r="K5830" s="6" t="s">
        <v>4334</v>
      </c>
      <c r="L5830" s="8">
        <v>6</v>
      </c>
      <c r="M5830" s="6" t="s">
        <v>297</v>
      </c>
      <c r="N5830" s="6" t="s">
        <v>5116</v>
      </c>
      <c r="R5830" s="6" t="str">
        <f t="shared" si="91"/>
        <v>42444Xã Phúc Đồng23</v>
      </c>
    </row>
    <row r="5831" spans="1:18">
      <c r="A5831" s="6">
        <v>5830</v>
      </c>
      <c r="B5831" s="6">
        <v>42</v>
      </c>
      <c r="C5831" s="6" t="s">
        <v>5114</v>
      </c>
      <c r="D5831" s="6">
        <v>444</v>
      </c>
      <c r="E5831" s="6" t="s">
        <v>5207</v>
      </c>
      <c r="F5831" s="6">
        <v>18517</v>
      </c>
      <c r="G5831" s="6" t="s">
        <v>5214</v>
      </c>
      <c r="H5831" s="6">
        <v>2</v>
      </c>
      <c r="I5831" s="6" t="s">
        <v>297</v>
      </c>
      <c r="J5831" s="6">
        <v>3</v>
      </c>
      <c r="K5831" s="6" t="s">
        <v>4334</v>
      </c>
      <c r="L5831" s="8">
        <v>6</v>
      </c>
      <c r="M5831" s="6" t="s">
        <v>297</v>
      </c>
      <c r="N5831" s="6" t="s">
        <v>5116</v>
      </c>
      <c r="R5831" s="6" t="str">
        <f t="shared" si="91"/>
        <v>42444Xã Hương Giang23</v>
      </c>
    </row>
    <row r="5832" spans="1:18">
      <c r="A5832" s="6">
        <v>5831</v>
      </c>
      <c r="B5832" s="6">
        <v>42</v>
      </c>
      <c r="C5832" s="6" t="s">
        <v>5114</v>
      </c>
      <c r="D5832" s="6">
        <v>444</v>
      </c>
      <c r="E5832" s="6" t="s">
        <v>5207</v>
      </c>
      <c r="F5832" s="6">
        <v>18520</v>
      </c>
      <c r="G5832" s="6" t="s">
        <v>2503</v>
      </c>
      <c r="H5832" s="6">
        <v>2</v>
      </c>
      <c r="I5832" s="6" t="s">
        <v>297</v>
      </c>
      <c r="J5832" s="6">
        <v>3</v>
      </c>
      <c r="K5832" s="6" t="s">
        <v>4334</v>
      </c>
      <c r="L5832" s="8">
        <v>6</v>
      </c>
      <c r="M5832" s="6" t="s">
        <v>297</v>
      </c>
      <c r="N5832" s="6" t="s">
        <v>5116</v>
      </c>
      <c r="R5832" s="6" t="str">
        <f t="shared" si="91"/>
        <v>42444Xã Lộc Yên23</v>
      </c>
    </row>
    <row r="5833" spans="1:18">
      <c r="A5833" s="6">
        <v>5832</v>
      </c>
      <c r="B5833" s="6">
        <v>42</v>
      </c>
      <c r="C5833" s="6" t="s">
        <v>5114</v>
      </c>
      <c r="D5833" s="6">
        <v>444</v>
      </c>
      <c r="E5833" s="6" t="s">
        <v>5207</v>
      </c>
      <c r="F5833" s="6">
        <v>18523</v>
      </c>
      <c r="G5833" s="6" t="s">
        <v>5215</v>
      </c>
      <c r="H5833" s="6">
        <v>2</v>
      </c>
      <c r="I5833" s="6" t="s">
        <v>297</v>
      </c>
      <c r="J5833" s="6">
        <v>3</v>
      </c>
      <c r="K5833" s="6" t="s">
        <v>4334</v>
      </c>
      <c r="L5833" s="8">
        <v>6</v>
      </c>
      <c r="M5833" s="6" t="s">
        <v>297</v>
      </c>
      <c r="N5833" s="6" t="s">
        <v>5116</v>
      </c>
      <c r="R5833" s="6" t="str">
        <f t="shared" si="91"/>
        <v>42444Xã Hương Bình23</v>
      </c>
    </row>
    <row r="5834" spans="1:18">
      <c r="A5834" s="6">
        <v>5833</v>
      </c>
      <c r="B5834" s="6">
        <v>42</v>
      </c>
      <c r="C5834" s="6" t="s">
        <v>5114</v>
      </c>
      <c r="D5834" s="6">
        <v>444</v>
      </c>
      <c r="E5834" s="6" t="s">
        <v>5207</v>
      </c>
      <c r="F5834" s="6">
        <v>18526</v>
      </c>
      <c r="G5834" s="6" t="s">
        <v>5216</v>
      </c>
      <c r="H5834" s="6">
        <v>2</v>
      </c>
      <c r="I5834" s="6" t="s">
        <v>297</v>
      </c>
      <c r="J5834" s="6">
        <v>3</v>
      </c>
      <c r="K5834" s="6" t="s">
        <v>4334</v>
      </c>
      <c r="L5834" s="8">
        <v>6</v>
      </c>
      <c r="M5834" s="6" t="s">
        <v>297</v>
      </c>
      <c r="N5834" s="6" t="s">
        <v>5116</v>
      </c>
      <c r="R5834" s="6" t="str">
        <f t="shared" si="91"/>
        <v>42444Xã Hương Long23</v>
      </c>
    </row>
    <row r="5835" spans="1:18">
      <c r="A5835" s="6">
        <v>5834</v>
      </c>
      <c r="B5835" s="6">
        <v>42</v>
      </c>
      <c r="C5835" s="6" t="s">
        <v>5114</v>
      </c>
      <c r="D5835" s="6">
        <v>444</v>
      </c>
      <c r="E5835" s="6" t="s">
        <v>5207</v>
      </c>
      <c r="F5835" s="6">
        <v>18529</v>
      </c>
      <c r="G5835" s="6" t="s">
        <v>5217</v>
      </c>
      <c r="H5835" s="6">
        <v>2</v>
      </c>
      <c r="I5835" s="6" t="s">
        <v>297</v>
      </c>
      <c r="J5835" s="6">
        <v>3</v>
      </c>
      <c r="K5835" s="6" t="s">
        <v>4334</v>
      </c>
      <c r="L5835" s="8">
        <v>6</v>
      </c>
      <c r="M5835" s="6" t="s">
        <v>297</v>
      </c>
      <c r="N5835" s="6" t="s">
        <v>5116</v>
      </c>
      <c r="R5835" s="6" t="str">
        <f t="shared" si="91"/>
        <v>42444Xã Phú Gia23</v>
      </c>
    </row>
    <row r="5836" spans="1:18">
      <c r="A5836" s="6">
        <v>5835</v>
      </c>
      <c r="B5836" s="6">
        <v>42</v>
      </c>
      <c r="C5836" s="6" t="s">
        <v>5114</v>
      </c>
      <c r="D5836" s="6">
        <v>444</v>
      </c>
      <c r="E5836" s="6" t="s">
        <v>5207</v>
      </c>
      <c r="F5836" s="6">
        <v>18532</v>
      </c>
      <c r="G5836" s="6" t="s">
        <v>5218</v>
      </c>
      <c r="H5836" s="6">
        <v>2</v>
      </c>
      <c r="I5836" s="6" t="s">
        <v>297</v>
      </c>
      <c r="J5836" s="6">
        <v>3</v>
      </c>
      <c r="K5836" s="6" t="s">
        <v>4334</v>
      </c>
      <c r="L5836" s="8">
        <v>6</v>
      </c>
      <c r="M5836" s="6" t="s">
        <v>297</v>
      </c>
      <c r="N5836" s="6" t="s">
        <v>5116</v>
      </c>
      <c r="R5836" s="6" t="str">
        <f t="shared" si="91"/>
        <v>42444Xã Gia Phố23</v>
      </c>
    </row>
    <row r="5837" spans="1:18">
      <c r="A5837" s="6">
        <v>5836</v>
      </c>
      <c r="B5837" s="6">
        <v>42</v>
      </c>
      <c r="C5837" s="6" t="s">
        <v>5114</v>
      </c>
      <c r="D5837" s="6">
        <v>444</v>
      </c>
      <c r="E5837" s="6" t="s">
        <v>5207</v>
      </c>
      <c r="F5837" s="6">
        <v>18535</v>
      </c>
      <c r="G5837" s="6" t="s">
        <v>5219</v>
      </c>
      <c r="H5837" s="6">
        <v>2</v>
      </c>
      <c r="I5837" s="6" t="s">
        <v>297</v>
      </c>
      <c r="J5837" s="6">
        <v>3</v>
      </c>
      <c r="K5837" s="6" t="s">
        <v>4334</v>
      </c>
      <c r="L5837" s="8">
        <v>6</v>
      </c>
      <c r="M5837" s="6" t="s">
        <v>297</v>
      </c>
      <c r="N5837" s="6" t="s">
        <v>5116</v>
      </c>
      <c r="R5837" s="6" t="str">
        <f t="shared" si="91"/>
        <v>42444Xã Phú Phong23</v>
      </c>
    </row>
    <row r="5838" spans="1:18">
      <c r="A5838" s="6">
        <v>5837</v>
      </c>
      <c r="B5838" s="6">
        <v>42</v>
      </c>
      <c r="C5838" s="6" t="s">
        <v>5114</v>
      </c>
      <c r="D5838" s="6">
        <v>444</v>
      </c>
      <c r="E5838" s="6" t="s">
        <v>5207</v>
      </c>
      <c r="F5838" s="6">
        <v>18538</v>
      </c>
      <c r="G5838" s="6" t="s">
        <v>5220</v>
      </c>
      <c r="H5838" s="6">
        <v>2</v>
      </c>
      <c r="I5838" s="6" t="s">
        <v>297</v>
      </c>
      <c r="J5838" s="6">
        <v>3</v>
      </c>
      <c r="K5838" s="6" t="s">
        <v>4334</v>
      </c>
      <c r="L5838" s="8">
        <v>6</v>
      </c>
      <c r="M5838" s="6" t="s">
        <v>297</v>
      </c>
      <c r="N5838" s="6" t="s">
        <v>5116</v>
      </c>
      <c r="R5838" s="6" t="str">
        <f t="shared" si="91"/>
        <v>42444Xã Hương Đô23</v>
      </c>
    </row>
    <row r="5839" spans="1:18">
      <c r="A5839" s="6">
        <v>5838</v>
      </c>
      <c r="B5839" s="6">
        <v>42</v>
      </c>
      <c r="C5839" s="6" t="s">
        <v>5114</v>
      </c>
      <c r="D5839" s="6">
        <v>444</v>
      </c>
      <c r="E5839" s="6" t="s">
        <v>5207</v>
      </c>
      <c r="F5839" s="6">
        <v>18541</v>
      </c>
      <c r="G5839" s="6" t="s">
        <v>5221</v>
      </c>
      <c r="H5839" s="6">
        <v>2</v>
      </c>
      <c r="I5839" s="6" t="s">
        <v>297</v>
      </c>
      <c r="J5839" s="6">
        <v>3</v>
      </c>
      <c r="K5839" s="6" t="s">
        <v>4334</v>
      </c>
      <c r="L5839" s="8">
        <v>6</v>
      </c>
      <c r="M5839" s="6" t="s">
        <v>297</v>
      </c>
      <c r="N5839" s="6" t="s">
        <v>5116</v>
      </c>
      <c r="R5839" s="6" t="str">
        <f t="shared" si="91"/>
        <v>42444Xã Hương Vĩnh23</v>
      </c>
    </row>
    <row r="5840" spans="1:18">
      <c r="A5840" s="6">
        <v>5839</v>
      </c>
      <c r="B5840" s="6">
        <v>42</v>
      </c>
      <c r="C5840" s="6" t="s">
        <v>5114</v>
      </c>
      <c r="D5840" s="6">
        <v>444</v>
      </c>
      <c r="E5840" s="6" t="s">
        <v>5207</v>
      </c>
      <c r="F5840" s="6">
        <v>18544</v>
      </c>
      <c r="G5840" s="6" t="s">
        <v>5222</v>
      </c>
      <c r="H5840" s="6">
        <v>2</v>
      </c>
      <c r="I5840" s="6" t="s">
        <v>297</v>
      </c>
      <c r="J5840" s="6">
        <v>3</v>
      </c>
      <c r="K5840" s="6" t="s">
        <v>4334</v>
      </c>
      <c r="L5840" s="8">
        <v>6</v>
      </c>
      <c r="M5840" s="6" t="s">
        <v>297</v>
      </c>
      <c r="N5840" s="6" t="s">
        <v>5116</v>
      </c>
      <c r="R5840" s="6" t="str">
        <f t="shared" si="91"/>
        <v>42444Xã Hương Xuân23</v>
      </c>
    </row>
    <row r="5841" spans="1:18">
      <c r="A5841" s="6">
        <v>5840</v>
      </c>
      <c r="B5841" s="6">
        <v>42</v>
      </c>
      <c r="C5841" s="6" t="s">
        <v>5114</v>
      </c>
      <c r="D5841" s="6">
        <v>444</v>
      </c>
      <c r="E5841" s="6" t="s">
        <v>5207</v>
      </c>
      <c r="F5841" s="6">
        <v>18547</v>
      </c>
      <c r="G5841" s="6" t="s">
        <v>5223</v>
      </c>
      <c r="H5841" s="6">
        <v>2</v>
      </c>
      <c r="I5841" s="6" t="s">
        <v>297</v>
      </c>
      <c r="J5841" s="6">
        <v>3</v>
      </c>
      <c r="K5841" s="6" t="s">
        <v>4334</v>
      </c>
      <c r="L5841" s="8">
        <v>6</v>
      </c>
      <c r="M5841" s="6" t="s">
        <v>297</v>
      </c>
      <c r="N5841" s="6" t="s">
        <v>5116</v>
      </c>
      <c r="R5841" s="6" t="str">
        <f t="shared" si="91"/>
        <v>42444Xã Phúc Trạch23</v>
      </c>
    </row>
    <row r="5842" spans="1:18">
      <c r="A5842" s="6">
        <v>5841</v>
      </c>
      <c r="B5842" s="6">
        <v>42</v>
      </c>
      <c r="C5842" s="6" t="s">
        <v>5114</v>
      </c>
      <c r="D5842" s="6">
        <v>444</v>
      </c>
      <c r="E5842" s="6" t="s">
        <v>5207</v>
      </c>
      <c r="F5842" s="6">
        <v>18550</v>
      </c>
      <c r="G5842" s="6" t="s">
        <v>5224</v>
      </c>
      <c r="H5842" s="6">
        <v>2</v>
      </c>
      <c r="I5842" s="6" t="s">
        <v>297</v>
      </c>
      <c r="J5842" s="6">
        <v>3</v>
      </c>
      <c r="K5842" s="6" t="s">
        <v>4334</v>
      </c>
      <c r="L5842" s="8">
        <v>6</v>
      </c>
      <c r="M5842" s="6" t="s">
        <v>297</v>
      </c>
      <c r="N5842" s="6" t="s">
        <v>5116</v>
      </c>
      <c r="R5842" s="6" t="str">
        <f t="shared" si="91"/>
        <v>42444Xã Hương Trà23</v>
      </c>
    </row>
    <row r="5843" spans="1:18">
      <c r="A5843" s="6">
        <v>5842</v>
      </c>
      <c r="B5843" s="6">
        <v>42</v>
      </c>
      <c r="C5843" s="6" t="s">
        <v>5114</v>
      </c>
      <c r="D5843" s="6">
        <v>444</v>
      </c>
      <c r="E5843" s="6" t="s">
        <v>5207</v>
      </c>
      <c r="F5843" s="6">
        <v>18553</v>
      </c>
      <c r="G5843" s="6" t="s">
        <v>5225</v>
      </c>
      <c r="H5843" s="6">
        <v>2</v>
      </c>
      <c r="I5843" s="6" t="s">
        <v>297</v>
      </c>
      <c r="J5843" s="6">
        <v>3</v>
      </c>
      <c r="K5843" s="6" t="s">
        <v>4334</v>
      </c>
      <c r="L5843" s="8">
        <v>6</v>
      </c>
      <c r="M5843" s="6" t="s">
        <v>297</v>
      </c>
      <c r="N5843" s="6" t="s">
        <v>5116</v>
      </c>
      <c r="R5843" s="6" t="str">
        <f t="shared" si="91"/>
        <v>42444Xã Hương Trạch23</v>
      </c>
    </row>
    <row r="5844" spans="1:18">
      <c r="A5844" s="6">
        <v>5843</v>
      </c>
      <c r="B5844" s="6">
        <v>42</v>
      </c>
      <c r="C5844" s="6" t="s">
        <v>5114</v>
      </c>
      <c r="D5844" s="6">
        <v>444</v>
      </c>
      <c r="E5844" s="6" t="s">
        <v>5207</v>
      </c>
      <c r="F5844" s="6">
        <v>18556</v>
      </c>
      <c r="G5844" s="6" t="s">
        <v>2916</v>
      </c>
      <c r="H5844" s="6">
        <v>2</v>
      </c>
      <c r="I5844" s="6" t="s">
        <v>297</v>
      </c>
      <c r="J5844" s="6">
        <v>3</v>
      </c>
      <c r="K5844" s="6" t="s">
        <v>4334</v>
      </c>
      <c r="L5844" s="8">
        <v>6</v>
      </c>
      <c r="M5844" s="6" t="s">
        <v>297</v>
      </c>
      <c r="N5844" s="6" t="s">
        <v>5116</v>
      </c>
      <c r="R5844" s="6" t="str">
        <f t="shared" si="91"/>
        <v>42444Xã Hương Lâm23</v>
      </c>
    </row>
    <row r="5845" spans="1:18">
      <c r="A5845" s="6">
        <v>5844</v>
      </c>
      <c r="B5845" s="6">
        <v>42</v>
      </c>
      <c r="C5845" s="6" t="s">
        <v>5114</v>
      </c>
      <c r="D5845" s="6">
        <v>444</v>
      </c>
      <c r="E5845" s="6" t="s">
        <v>5207</v>
      </c>
      <c r="F5845" s="6">
        <v>18559</v>
      </c>
      <c r="G5845" s="6" t="s">
        <v>5226</v>
      </c>
      <c r="H5845" s="6">
        <v>2</v>
      </c>
      <c r="I5845" s="6" t="s">
        <v>297</v>
      </c>
      <c r="J5845" s="6">
        <v>3</v>
      </c>
      <c r="K5845" s="6" t="s">
        <v>4334</v>
      </c>
      <c r="L5845" s="8">
        <v>6</v>
      </c>
      <c r="M5845" s="6" t="s">
        <v>297</v>
      </c>
      <c r="N5845" s="6" t="s">
        <v>5116</v>
      </c>
      <c r="R5845" s="6" t="str">
        <f t="shared" si="91"/>
        <v>42444Xã Hương Liên23</v>
      </c>
    </row>
    <row r="5846" spans="1:18">
      <c r="A5846" s="6">
        <v>5845</v>
      </c>
      <c r="B5846" s="6">
        <v>42</v>
      </c>
      <c r="C5846" s="6" t="s">
        <v>5114</v>
      </c>
      <c r="D5846" s="6">
        <v>445</v>
      </c>
      <c r="E5846" s="6" t="s">
        <v>5227</v>
      </c>
      <c r="F5846" s="6">
        <v>18562</v>
      </c>
      <c r="G5846" s="6" t="s">
        <v>5228</v>
      </c>
      <c r="H5846" s="6">
        <v>1</v>
      </c>
      <c r="I5846" s="6" t="s">
        <v>251</v>
      </c>
      <c r="J5846" s="6">
        <v>3</v>
      </c>
      <c r="K5846" s="6" t="s">
        <v>4334</v>
      </c>
      <c r="L5846" s="8">
        <v>5</v>
      </c>
      <c r="M5846" s="6" t="s">
        <v>251</v>
      </c>
      <c r="N5846" s="6" t="s">
        <v>5116</v>
      </c>
      <c r="R5846" s="6" t="str">
        <f t="shared" si="91"/>
        <v>42445Thị trấn Thạch Hà13</v>
      </c>
    </row>
    <row r="5847" spans="1:18">
      <c r="A5847" s="6">
        <v>5846</v>
      </c>
      <c r="B5847" s="6">
        <v>42</v>
      </c>
      <c r="C5847" s="6" t="s">
        <v>5114</v>
      </c>
      <c r="D5847" s="6">
        <v>445</v>
      </c>
      <c r="E5847" s="6" t="s">
        <v>5227</v>
      </c>
      <c r="F5847" s="6">
        <v>18565</v>
      </c>
      <c r="G5847" s="6" t="s">
        <v>2268</v>
      </c>
      <c r="H5847" s="6">
        <v>2</v>
      </c>
      <c r="I5847" s="6" t="s">
        <v>297</v>
      </c>
      <c r="J5847" s="6">
        <v>3</v>
      </c>
      <c r="K5847" s="6" t="s">
        <v>4334</v>
      </c>
      <c r="L5847" s="8">
        <v>6</v>
      </c>
      <c r="M5847" s="6" t="s">
        <v>297</v>
      </c>
      <c r="N5847" s="6" t="s">
        <v>5116</v>
      </c>
      <c r="R5847" s="6" t="str">
        <f t="shared" si="91"/>
        <v>42445Xã Ngọc Sơn23</v>
      </c>
    </row>
    <row r="5848" spans="1:18">
      <c r="A5848" s="6">
        <v>5847</v>
      </c>
      <c r="B5848" s="6">
        <v>42</v>
      </c>
      <c r="C5848" s="6" t="s">
        <v>5114</v>
      </c>
      <c r="D5848" s="6">
        <v>445</v>
      </c>
      <c r="E5848" s="6" t="s">
        <v>5227</v>
      </c>
      <c r="F5848" s="6">
        <v>18571</v>
      </c>
      <c r="G5848" s="6" t="s">
        <v>5229</v>
      </c>
      <c r="H5848" s="6">
        <v>2</v>
      </c>
      <c r="I5848" s="6" t="s">
        <v>297</v>
      </c>
      <c r="J5848" s="6">
        <v>3</v>
      </c>
      <c r="K5848" s="6" t="s">
        <v>4334</v>
      </c>
      <c r="L5848" s="8">
        <v>6</v>
      </c>
      <c r="M5848" s="6" t="s">
        <v>297</v>
      </c>
      <c r="N5848" s="6" t="s">
        <v>5116</v>
      </c>
      <c r="R5848" s="6" t="str">
        <f t="shared" si="91"/>
        <v>42445Xã Thạch Hải23</v>
      </c>
    </row>
    <row r="5849" spans="1:18">
      <c r="A5849" s="6">
        <v>5848</v>
      </c>
      <c r="B5849" s="6">
        <v>42</v>
      </c>
      <c r="C5849" s="6" t="s">
        <v>5114</v>
      </c>
      <c r="D5849" s="6">
        <v>445</v>
      </c>
      <c r="E5849" s="6" t="s">
        <v>5227</v>
      </c>
      <c r="F5849" s="6">
        <v>18586</v>
      </c>
      <c r="G5849" s="6" t="s">
        <v>5230</v>
      </c>
      <c r="H5849" s="6">
        <v>2</v>
      </c>
      <c r="I5849" s="6" t="s">
        <v>297</v>
      </c>
      <c r="J5849" s="6">
        <v>3</v>
      </c>
      <c r="K5849" s="6" t="s">
        <v>4334</v>
      </c>
      <c r="L5849" s="8">
        <v>6</v>
      </c>
      <c r="M5849" s="6" t="s">
        <v>297</v>
      </c>
      <c r="N5849" s="6" t="s">
        <v>5116</v>
      </c>
      <c r="R5849" s="6" t="str">
        <f t="shared" si="91"/>
        <v>42445Xã Thạch Kênh23</v>
      </c>
    </row>
    <row r="5850" spans="1:18">
      <c r="A5850" s="6">
        <v>5849</v>
      </c>
      <c r="B5850" s="6">
        <v>42</v>
      </c>
      <c r="C5850" s="6" t="s">
        <v>5114</v>
      </c>
      <c r="D5850" s="6">
        <v>445</v>
      </c>
      <c r="E5850" s="6" t="s">
        <v>5227</v>
      </c>
      <c r="F5850" s="6">
        <v>18589</v>
      </c>
      <c r="G5850" s="6" t="s">
        <v>3069</v>
      </c>
      <c r="H5850" s="6">
        <v>2</v>
      </c>
      <c r="I5850" s="6" t="s">
        <v>297</v>
      </c>
      <c r="J5850" s="6">
        <v>3</v>
      </c>
      <c r="K5850" s="6" t="s">
        <v>4334</v>
      </c>
      <c r="L5850" s="8">
        <v>6</v>
      </c>
      <c r="M5850" s="6" t="s">
        <v>297</v>
      </c>
      <c r="N5850" s="6" t="s">
        <v>5116</v>
      </c>
      <c r="R5850" s="6" t="str">
        <f t="shared" si="91"/>
        <v>42445Xã Thạch Sơn23</v>
      </c>
    </row>
    <row r="5851" spans="1:18">
      <c r="A5851" s="6">
        <v>5850</v>
      </c>
      <c r="B5851" s="6">
        <v>42</v>
      </c>
      <c r="C5851" s="6" t="s">
        <v>5114</v>
      </c>
      <c r="D5851" s="6">
        <v>445</v>
      </c>
      <c r="E5851" s="6" t="s">
        <v>5227</v>
      </c>
      <c r="F5851" s="6">
        <v>18592</v>
      </c>
      <c r="G5851" s="6" t="s">
        <v>5231</v>
      </c>
      <c r="H5851" s="6">
        <v>2</v>
      </c>
      <c r="I5851" s="6" t="s">
        <v>297</v>
      </c>
      <c r="J5851" s="6">
        <v>3</v>
      </c>
      <c r="K5851" s="6" t="s">
        <v>4334</v>
      </c>
      <c r="L5851" s="8">
        <v>6</v>
      </c>
      <c r="M5851" s="6" t="s">
        <v>297</v>
      </c>
      <c r="N5851" s="6" t="s">
        <v>5116</v>
      </c>
      <c r="R5851" s="6" t="str">
        <f t="shared" si="91"/>
        <v>42445Xã Thạch Liên23</v>
      </c>
    </row>
    <row r="5852" spans="1:18">
      <c r="A5852" s="6">
        <v>5851</v>
      </c>
      <c r="B5852" s="6">
        <v>42</v>
      </c>
      <c r="C5852" s="6" t="s">
        <v>5114</v>
      </c>
      <c r="D5852" s="6">
        <v>445</v>
      </c>
      <c r="E5852" s="6" t="s">
        <v>5227</v>
      </c>
      <c r="F5852" s="6">
        <v>18595</v>
      </c>
      <c r="G5852" s="6" t="s">
        <v>5232</v>
      </c>
      <c r="H5852" s="6">
        <v>2</v>
      </c>
      <c r="I5852" s="6" t="s">
        <v>297</v>
      </c>
      <c r="J5852" s="6">
        <v>3</v>
      </c>
      <c r="K5852" s="6" t="s">
        <v>4334</v>
      </c>
      <c r="L5852" s="8">
        <v>6</v>
      </c>
      <c r="M5852" s="6" t="s">
        <v>297</v>
      </c>
      <c r="N5852" s="6" t="s">
        <v>5116</v>
      </c>
      <c r="R5852" s="6" t="str">
        <f t="shared" si="91"/>
        <v>42445Xã Đỉnh Bàn23</v>
      </c>
    </row>
    <row r="5853" spans="1:18">
      <c r="A5853" s="6">
        <v>5852</v>
      </c>
      <c r="B5853" s="6">
        <v>42</v>
      </c>
      <c r="C5853" s="6" t="s">
        <v>5114</v>
      </c>
      <c r="D5853" s="6">
        <v>445</v>
      </c>
      <c r="E5853" s="6" t="s">
        <v>5227</v>
      </c>
      <c r="F5853" s="6">
        <v>18601</v>
      </c>
      <c r="G5853" s="6" t="s">
        <v>1505</v>
      </c>
      <c r="H5853" s="6">
        <v>2</v>
      </c>
      <c r="I5853" s="6" t="s">
        <v>297</v>
      </c>
      <c r="J5853" s="6">
        <v>3</v>
      </c>
      <c r="K5853" s="6" t="s">
        <v>4334</v>
      </c>
      <c r="L5853" s="8">
        <v>6</v>
      </c>
      <c r="M5853" s="6" t="s">
        <v>297</v>
      </c>
      <c r="N5853" s="6" t="s">
        <v>5116</v>
      </c>
      <c r="R5853" s="6" t="str">
        <f t="shared" si="91"/>
        <v>42445Xã Việt Tiến23</v>
      </c>
    </row>
    <row r="5854" spans="1:18">
      <c r="A5854" s="6">
        <v>5853</v>
      </c>
      <c r="B5854" s="6">
        <v>42</v>
      </c>
      <c r="C5854" s="6" t="s">
        <v>5114</v>
      </c>
      <c r="D5854" s="6">
        <v>445</v>
      </c>
      <c r="E5854" s="6" t="s">
        <v>5227</v>
      </c>
      <c r="F5854" s="6">
        <v>18604</v>
      </c>
      <c r="G5854" s="6" t="s">
        <v>5233</v>
      </c>
      <c r="H5854" s="6">
        <v>2</v>
      </c>
      <c r="I5854" s="6" t="s">
        <v>297</v>
      </c>
      <c r="J5854" s="6">
        <v>3</v>
      </c>
      <c r="K5854" s="6" t="s">
        <v>4334</v>
      </c>
      <c r="L5854" s="8">
        <v>6</v>
      </c>
      <c r="M5854" s="6" t="s">
        <v>297</v>
      </c>
      <c r="N5854" s="6" t="s">
        <v>5116</v>
      </c>
      <c r="R5854" s="6" t="str">
        <f t="shared" si="91"/>
        <v>42445Xã Thạch Khê23</v>
      </c>
    </row>
    <row r="5855" spans="1:18">
      <c r="A5855" s="6">
        <v>5854</v>
      </c>
      <c r="B5855" s="6">
        <v>42</v>
      </c>
      <c r="C5855" s="6" t="s">
        <v>5114</v>
      </c>
      <c r="D5855" s="6">
        <v>445</v>
      </c>
      <c r="E5855" s="6" t="s">
        <v>5227</v>
      </c>
      <c r="F5855" s="6">
        <v>18607</v>
      </c>
      <c r="G5855" s="6" t="s">
        <v>4466</v>
      </c>
      <c r="H5855" s="6">
        <v>2</v>
      </c>
      <c r="I5855" s="6" t="s">
        <v>297</v>
      </c>
      <c r="J5855" s="6">
        <v>3</v>
      </c>
      <c r="K5855" s="6" t="s">
        <v>4334</v>
      </c>
      <c r="L5855" s="8">
        <v>6</v>
      </c>
      <c r="M5855" s="6" t="s">
        <v>297</v>
      </c>
      <c r="N5855" s="6" t="s">
        <v>5116</v>
      </c>
      <c r="R5855" s="6" t="str">
        <f t="shared" si="91"/>
        <v>42445Xã Thạch Long23</v>
      </c>
    </row>
    <row r="5856" spans="1:18">
      <c r="A5856" s="6">
        <v>5855</v>
      </c>
      <c r="B5856" s="6">
        <v>42</v>
      </c>
      <c r="C5856" s="6" t="s">
        <v>5114</v>
      </c>
      <c r="D5856" s="6">
        <v>445</v>
      </c>
      <c r="E5856" s="6" t="s">
        <v>5227</v>
      </c>
      <c r="F5856" s="6">
        <v>18619</v>
      </c>
      <c r="G5856" s="6" t="s">
        <v>5234</v>
      </c>
      <c r="H5856" s="6">
        <v>2</v>
      </c>
      <c r="I5856" s="6" t="s">
        <v>297</v>
      </c>
      <c r="J5856" s="6">
        <v>3</v>
      </c>
      <c r="K5856" s="6" t="s">
        <v>4334</v>
      </c>
      <c r="L5856" s="8">
        <v>6</v>
      </c>
      <c r="M5856" s="6" t="s">
        <v>297</v>
      </c>
      <c r="N5856" s="6" t="s">
        <v>5116</v>
      </c>
      <c r="R5856" s="6" t="str">
        <f t="shared" si="91"/>
        <v>42445Xã Thạch Trị23</v>
      </c>
    </row>
    <row r="5857" spans="1:18">
      <c r="A5857" s="6">
        <v>5856</v>
      </c>
      <c r="B5857" s="6">
        <v>42</v>
      </c>
      <c r="C5857" s="6" t="s">
        <v>5114</v>
      </c>
      <c r="D5857" s="6">
        <v>445</v>
      </c>
      <c r="E5857" s="6" t="s">
        <v>5227</v>
      </c>
      <c r="F5857" s="6">
        <v>18622</v>
      </c>
      <c r="G5857" s="6" t="s">
        <v>5235</v>
      </c>
      <c r="H5857" s="6">
        <v>2</v>
      </c>
      <c r="I5857" s="6" t="s">
        <v>297</v>
      </c>
      <c r="J5857" s="6">
        <v>3</v>
      </c>
      <c r="K5857" s="6" t="s">
        <v>4334</v>
      </c>
      <c r="L5857" s="8">
        <v>6</v>
      </c>
      <c r="M5857" s="6" t="s">
        <v>297</v>
      </c>
      <c r="N5857" s="6" t="s">
        <v>5116</v>
      </c>
      <c r="R5857" s="6" t="str">
        <f t="shared" si="91"/>
        <v>42445Xã Thạch Lạc23</v>
      </c>
    </row>
    <row r="5858" spans="1:18">
      <c r="A5858" s="6">
        <v>5857</v>
      </c>
      <c r="B5858" s="6">
        <v>42</v>
      </c>
      <c r="C5858" s="6" t="s">
        <v>5114</v>
      </c>
      <c r="D5858" s="6">
        <v>445</v>
      </c>
      <c r="E5858" s="6" t="s">
        <v>5227</v>
      </c>
      <c r="F5858" s="6">
        <v>18625</v>
      </c>
      <c r="G5858" s="6" t="s">
        <v>5236</v>
      </c>
      <c r="H5858" s="6">
        <v>2</v>
      </c>
      <c r="I5858" s="6" t="s">
        <v>297</v>
      </c>
      <c r="J5858" s="6">
        <v>3</v>
      </c>
      <c r="K5858" s="6" t="s">
        <v>4334</v>
      </c>
      <c r="L5858" s="8">
        <v>6</v>
      </c>
      <c r="M5858" s="6" t="s">
        <v>297</v>
      </c>
      <c r="N5858" s="6" t="s">
        <v>5116</v>
      </c>
      <c r="R5858" s="6" t="str">
        <f t="shared" si="91"/>
        <v>42445Xã Thạch Ngọc23</v>
      </c>
    </row>
    <row r="5859" spans="1:18">
      <c r="A5859" s="6">
        <v>5858</v>
      </c>
      <c r="B5859" s="6">
        <v>42</v>
      </c>
      <c r="C5859" s="6" t="s">
        <v>5114</v>
      </c>
      <c r="D5859" s="6">
        <v>445</v>
      </c>
      <c r="E5859" s="6" t="s">
        <v>5227</v>
      </c>
      <c r="F5859" s="6">
        <v>18628</v>
      </c>
      <c r="G5859" s="6" t="s">
        <v>4717</v>
      </c>
      <c r="H5859" s="6">
        <v>2</v>
      </c>
      <c r="I5859" s="6" t="s">
        <v>297</v>
      </c>
      <c r="J5859" s="6">
        <v>3</v>
      </c>
      <c r="K5859" s="6" t="s">
        <v>4334</v>
      </c>
      <c r="L5859" s="8">
        <v>6</v>
      </c>
      <c r="M5859" s="6" t="s">
        <v>297</v>
      </c>
      <c r="N5859" s="6" t="s">
        <v>5116</v>
      </c>
      <c r="R5859" s="6" t="str">
        <f t="shared" si="91"/>
        <v>42445Xã Tượng Sơn23</v>
      </c>
    </row>
    <row r="5860" spans="1:18">
      <c r="A5860" s="6">
        <v>5859</v>
      </c>
      <c r="B5860" s="6">
        <v>42</v>
      </c>
      <c r="C5860" s="6" t="s">
        <v>5114</v>
      </c>
      <c r="D5860" s="6">
        <v>445</v>
      </c>
      <c r="E5860" s="6" t="s">
        <v>5227</v>
      </c>
      <c r="F5860" s="6">
        <v>18631</v>
      </c>
      <c r="G5860" s="6" t="s">
        <v>5237</v>
      </c>
      <c r="H5860" s="6">
        <v>2</v>
      </c>
      <c r="I5860" s="6" t="s">
        <v>297</v>
      </c>
      <c r="J5860" s="6">
        <v>3</v>
      </c>
      <c r="K5860" s="6" t="s">
        <v>4334</v>
      </c>
      <c r="L5860" s="8">
        <v>6</v>
      </c>
      <c r="M5860" s="6" t="s">
        <v>297</v>
      </c>
      <c r="N5860" s="6" t="s">
        <v>5116</v>
      </c>
      <c r="R5860" s="6" t="str">
        <f t="shared" si="91"/>
        <v>42445Xã Thạch Văn23</v>
      </c>
    </row>
    <row r="5861" spans="1:18">
      <c r="A5861" s="6">
        <v>5860</v>
      </c>
      <c r="B5861" s="6">
        <v>42</v>
      </c>
      <c r="C5861" s="6" t="s">
        <v>5114</v>
      </c>
      <c r="D5861" s="6">
        <v>445</v>
      </c>
      <c r="E5861" s="6" t="s">
        <v>5227</v>
      </c>
      <c r="F5861" s="6">
        <v>18634</v>
      </c>
      <c r="G5861" s="6" t="s">
        <v>5238</v>
      </c>
      <c r="H5861" s="6">
        <v>2</v>
      </c>
      <c r="I5861" s="6" t="s">
        <v>297</v>
      </c>
      <c r="J5861" s="6">
        <v>3</v>
      </c>
      <c r="K5861" s="6" t="s">
        <v>4334</v>
      </c>
      <c r="L5861" s="8">
        <v>6</v>
      </c>
      <c r="M5861" s="6" t="s">
        <v>297</v>
      </c>
      <c r="N5861" s="6" t="s">
        <v>5116</v>
      </c>
      <c r="R5861" s="6" t="str">
        <f t="shared" si="91"/>
        <v>42445Xã Lưu Vĩnh Sơn23</v>
      </c>
    </row>
    <row r="5862" spans="1:18">
      <c r="A5862" s="6">
        <v>5861</v>
      </c>
      <c r="B5862" s="6">
        <v>42</v>
      </c>
      <c r="C5862" s="6" t="s">
        <v>5114</v>
      </c>
      <c r="D5862" s="6">
        <v>445</v>
      </c>
      <c r="E5862" s="6" t="s">
        <v>5227</v>
      </c>
      <c r="F5862" s="6">
        <v>18637</v>
      </c>
      <c r="G5862" s="6" t="s">
        <v>5239</v>
      </c>
      <c r="H5862" s="6">
        <v>2</v>
      </c>
      <c r="I5862" s="6" t="s">
        <v>297</v>
      </c>
      <c r="J5862" s="6">
        <v>3</v>
      </c>
      <c r="K5862" s="6" t="s">
        <v>4334</v>
      </c>
      <c r="L5862" s="8">
        <v>6</v>
      </c>
      <c r="M5862" s="6" t="s">
        <v>297</v>
      </c>
      <c r="N5862" s="6" t="s">
        <v>5116</v>
      </c>
      <c r="R5862" s="6" t="str">
        <f t="shared" si="91"/>
        <v>42445Xã Thạch Thắng23</v>
      </c>
    </row>
    <row r="5863" spans="1:18">
      <c r="A5863" s="6">
        <v>5862</v>
      </c>
      <c r="B5863" s="6">
        <v>42</v>
      </c>
      <c r="C5863" s="6" t="s">
        <v>5114</v>
      </c>
      <c r="D5863" s="6">
        <v>445</v>
      </c>
      <c r="E5863" s="6" t="s">
        <v>5227</v>
      </c>
      <c r="F5863" s="6">
        <v>18643</v>
      </c>
      <c r="G5863" s="6" t="s">
        <v>5240</v>
      </c>
      <c r="H5863" s="6">
        <v>2</v>
      </c>
      <c r="I5863" s="6" t="s">
        <v>297</v>
      </c>
      <c r="J5863" s="6">
        <v>3</v>
      </c>
      <c r="K5863" s="6" t="s">
        <v>4334</v>
      </c>
      <c r="L5863" s="8">
        <v>6</v>
      </c>
      <c r="M5863" s="6" t="s">
        <v>297</v>
      </c>
      <c r="N5863" s="6" t="s">
        <v>5116</v>
      </c>
      <c r="R5863" s="6" t="str">
        <f t="shared" si="91"/>
        <v>42445Xã Thạch Đài23</v>
      </c>
    </row>
    <row r="5864" spans="1:18">
      <c r="A5864" s="6">
        <v>5863</v>
      </c>
      <c r="B5864" s="6">
        <v>42</v>
      </c>
      <c r="C5864" s="6" t="s">
        <v>5114</v>
      </c>
      <c r="D5864" s="6">
        <v>445</v>
      </c>
      <c r="E5864" s="6" t="s">
        <v>5227</v>
      </c>
      <c r="F5864" s="6">
        <v>18649</v>
      </c>
      <c r="G5864" s="6" t="s">
        <v>5241</v>
      </c>
      <c r="H5864" s="6">
        <v>2</v>
      </c>
      <c r="I5864" s="6" t="s">
        <v>297</v>
      </c>
      <c r="J5864" s="6">
        <v>3</v>
      </c>
      <c r="K5864" s="6" t="s">
        <v>4334</v>
      </c>
      <c r="L5864" s="8">
        <v>6</v>
      </c>
      <c r="M5864" s="6" t="s">
        <v>297</v>
      </c>
      <c r="N5864" s="6" t="s">
        <v>5116</v>
      </c>
      <c r="R5864" s="6" t="str">
        <f t="shared" si="91"/>
        <v>42445Xã Thạch Hội23</v>
      </c>
    </row>
    <row r="5865" spans="1:18">
      <c r="A5865" s="6">
        <v>5864</v>
      </c>
      <c r="B5865" s="6">
        <v>42</v>
      </c>
      <c r="C5865" s="6" t="s">
        <v>5114</v>
      </c>
      <c r="D5865" s="6">
        <v>445</v>
      </c>
      <c r="E5865" s="6" t="s">
        <v>5227</v>
      </c>
      <c r="F5865" s="6">
        <v>18652</v>
      </c>
      <c r="G5865" s="6" t="s">
        <v>5242</v>
      </c>
      <c r="H5865" s="6">
        <v>2</v>
      </c>
      <c r="I5865" s="6" t="s">
        <v>297</v>
      </c>
      <c r="J5865" s="6">
        <v>3</v>
      </c>
      <c r="K5865" s="6" t="s">
        <v>4334</v>
      </c>
      <c r="L5865" s="8">
        <v>6</v>
      </c>
      <c r="M5865" s="6" t="s">
        <v>297</v>
      </c>
      <c r="N5865" s="6" t="s">
        <v>5116</v>
      </c>
      <c r="R5865" s="6" t="str">
        <f t="shared" si="91"/>
        <v>42445Xã Tân Lâm Hương23</v>
      </c>
    </row>
    <row r="5866" spans="1:18">
      <c r="A5866" s="6">
        <v>5865</v>
      </c>
      <c r="B5866" s="6">
        <v>42</v>
      </c>
      <c r="C5866" s="6" t="s">
        <v>5114</v>
      </c>
      <c r="D5866" s="6">
        <v>445</v>
      </c>
      <c r="E5866" s="6" t="s">
        <v>5227</v>
      </c>
      <c r="F5866" s="6">
        <v>18658</v>
      </c>
      <c r="G5866" s="6" t="s">
        <v>5243</v>
      </c>
      <c r="H5866" s="6">
        <v>2</v>
      </c>
      <c r="I5866" s="6" t="s">
        <v>297</v>
      </c>
      <c r="J5866" s="6">
        <v>3</v>
      </c>
      <c r="K5866" s="6" t="s">
        <v>4334</v>
      </c>
      <c r="L5866" s="8">
        <v>6</v>
      </c>
      <c r="M5866" s="6" t="s">
        <v>297</v>
      </c>
      <c r="N5866" s="6" t="s">
        <v>5116</v>
      </c>
      <c r="R5866" s="6" t="str">
        <f t="shared" si="91"/>
        <v>42445Xã Thạch Xuân23</v>
      </c>
    </row>
    <row r="5867" spans="1:18">
      <c r="A5867" s="6">
        <v>5866</v>
      </c>
      <c r="B5867" s="6">
        <v>42</v>
      </c>
      <c r="C5867" s="6" t="s">
        <v>5114</v>
      </c>
      <c r="D5867" s="6">
        <v>445</v>
      </c>
      <c r="E5867" s="6" t="s">
        <v>5227</v>
      </c>
      <c r="F5867" s="6">
        <v>18667</v>
      </c>
      <c r="G5867" s="6" t="s">
        <v>4122</v>
      </c>
      <c r="H5867" s="6">
        <v>2</v>
      </c>
      <c r="I5867" s="6" t="s">
        <v>297</v>
      </c>
      <c r="J5867" s="6">
        <v>3</v>
      </c>
      <c r="K5867" s="6" t="s">
        <v>4334</v>
      </c>
      <c r="L5867" s="8">
        <v>6</v>
      </c>
      <c r="M5867" s="6" t="s">
        <v>297</v>
      </c>
      <c r="N5867" s="6" t="s">
        <v>5116</v>
      </c>
      <c r="R5867" s="6" t="str">
        <f t="shared" si="91"/>
        <v>42445Xã Nam Điền23</v>
      </c>
    </row>
    <row r="5868" spans="1:18">
      <c r="A5868" s="6">
        <v>5867</v>
      </c>
      <c r="B5868" s="6">
        <v>42</v>
      </c>
      <c r="C5868" s="6" t="s">
        <v>5114</v>
      </c>
      <c r="D5868" s="6">
        <v>446</v>
      </c>
      <c r="E5868" s="6" t="s">
        <v>5244</v>
      </c>
      <c r="F5868" s="6">
        <v>18673</v>
      </c>
      <c r="G5868" s="6" t="s">
        <v>5245</v>
      </c>
      <c r="H5868" s="6">
        <v>1</v>
      </c>
      <c r="I5868" s="6" t="s">
        <v>251</v>
      </c>
      <c r="J5868" s="6">
        <v>3</v>
      </c>
      <c r="K5868" s="6" t="s">
        <v>4334</v>
      </c>
      <c r="L5868" s="8">
        <v>5</v>
      </c>
      <c r="M5868" s="6" t="s">
        <v>251</v>
      </c>
      <c r="N5868" s="6" t="s">
        <v>5116</v>
      </c>
      <c r="R5868" s="6" t="str">
        <f t="shared" si="91"/>
        <v>42446Thị trấn Cẩm Xuyên13</v>
      </c>
    </row>
    <row r="5869" spans="1:18">
      <c r="A5869" s="6">
        <v>5868</v>
      </c>
      <c r="B5869" s="6">
        <v>42</v>
      </c>
      <c r="C5869" s="6" t="s">
        <v>5114</v>
      </c>
      <c r="D5869" s="6">
        <v>446</v>
      </c>
      <c r="E5869" s="6" t="s">
        <v>5244</v>
      </c>
      <c r="F5869" s="6">
        <v>18676</v>
      </c>
      <c r="G5869" s="6" t="s">
        <v>5246</v>
      </c>
      <c r="H5869" s="6">
        <v>1</v>
      </c>
      <c r="I5869" s="6" t="s">
        <v>251</v>
      </c>
      <c r="J5869" s="6">
        <v>3</v>
      </c>
      <c r="K5869" s="6" t="s">
        <v>4334</v>
      </c>
      <c r="L5869" s="8">
        <v>5</v>
      </c>
      <c r="M5869" s="6" t="s">
        <v>251</v>
      </c>
      <c r="N5869" s="6" t="s">
        <v>5116</v>
      </c>
      <c r="R5869" s="6" t="str">
        <f t="shared" si="91"/>
        <v>42446Thị trấn Thiên Cầm13</v>
      </c>
    </row>
    <row r="5870" spans="1:18">
      <c r="A5870" s="6">
        <v>5869</v>
      </c>
      <c r="B5870" s="6">
        <v>42</v>
      </c>
      <c r="C5870" s="6" t="s">
        <v>5114</v>
      </c>
      <c r="D5870" s="6">
        <v>446</v>
      </c>
      <c r="E5870" s="6" t="s">
        <v>5244</v>
      </c>
      <c r="F5870" s="6">
        <v>18679</v>
      </c>
      <c r="G5870" s="6" t="s">
        <v>2188</v>
      </c>
      <c r="H5870" s="6">
        <v>2</v>
      </c>
      <c r="I5870" s="6" t="s">
        <v>297</v>
      </c>
      <c r="J5870" s="6">
        <v>3</v>
      </c>
      <c r="K5870" s="6" t="s">
        <v>4334</v>
      </c>
      <c r="L5870" s="8">
        <v>6</v>
      </c>
      <c r="M5870" s="6" t="s">
        <v>297</v>
      </c>
      <c r="N5870" s="6" t="s">
        <v>5116</v>
      </c>
      <c r="R5870" s="6" t="str">
        <f t="shared" si="91"/>
        <v>42446Xã Yên Hòa23</v>
      </c>
    </row>
    <row r="5871" spans="1:18">
      <c r="A5871" s="6">
        <v>5870</v>
      </c>
      <c r="B5871" s="6">
        <v>42</v>
      </c>
      <c r="C5871" s="6" t="s">
        <v>5114</v>
      </c>
      <c r="D5871" s="6">
        <v>446</v>
      </c>
      <c r="E5871" s="6" t="s">
        <v>5244</v>
      </c>
      <c r="F5871" s="6">
        <v>18682</v>
      </c>
      <c r="G5871" s="6" t="s">
        <v>5247</v>
      </c>
      <c r="H5871" s="6">
        <v>2</v>
      </c>
      <c r="I5871" s="6" t="s">
        <v>297</v>
      </c>
      <c r="J5871" s="6">
        <v>3</v>
      </c>
      <c r="K5871" s="6" t="s">
        <v>4334</v>
      </c>
      <c r="L5871" s="8">
        <v>6</v>
      </c>
      <c r="M5871" s="6" t="s">
        <v>297</v>
      </c>
      <c r="N5871" s="6" t="s">
        <v>5116</v>
      </c>
      <c r="R5871" s="6" t="str">
        <f t="shared" si="91"/>
        <v>42446Xã Cẩm Dương23</v>
      </c>
    </row>
    <row r="5872" spans="1:18">
      <c r="A5872" s="6">
        <v>5871</v>
      </c>
      <c r="B5872" s="6">
        <v>42</v>
      </c>
      <c r="C5872" s="6" t="s">
        <v>5114</v>
      </c>
      <c r="D5872" s="6">
        <v>446</v>
      </c>
      <c r="E5872" s="6" t="s">
        <v>5244</v>
      </c>
      <c r="F5872" s="6">
        <v>18685</v>
      </c>
      <c r="G5872" s="6" t="s">
        <v>4450</v>
      </c>
      <c r="H5872" s="6">
        <v>2</v>
      </c>
      <c r="I5872" s="6" t="s">
        <v>297</v>
      </c>
      <c r="J5872" s="6">
        <v>3</v>
      </c>
      <c r="K5872" s="6" t="s">
        <v>4334</v>
      </c>
      <c r="L5872" s="8">
        <v>6</v>
      </c>
      <c r="M5872" s="6" t="s">
        <v>297</v>
      </c>
      <c r="N5872" s="6" t="s">
        <v>5116</v>
      </c>
      <c r="R5872" s="6" t="str">
        <f t="shared" si="91"/>
        <v>42446Xã Cẩm Bình23</v>
      </c>
    </row>
    <row r="5873" spans="1:18">
      <c r="A5873" s="6">
        <v>5872</v>
      </c>
      <c r="B5873" s="6">
        <v>42</v>
      </c>
      <c r="C5873" s="6" t="s">
        <v>5114</v>
      </c>
      <c r="D5873" s="6">
        <v>446</v>
      </c>
      <c r="E5873" s="6" t="s">
        <v>5244</v>
      </c>
      <c r="F5873" s="6">
        <v>18691</v>
      </c>
      <c r="G5873" s="6" t="s">
        <v>5248</v>
      </c>
      <c r="H5873" s="6">
        <v>2</v>
      </c>
      <c r="I5873" s="6" t="s">
        <v>297</v>
      </c>
      <c r="J5873" s="6">
        <v>3</v>
      </c>
      <c r="K5873" s="6" t="s">
        <v>4334</v>
      </c>
      <c r="L5873" s="8">
        <v>6</v>
      </c>
      <c r="M5873" s="6" t="s">
        <v>297</v>
      </c>
      <c r="N5873" s="6" t="s">
        <v>5116</v>
      </c>
      <c r="R5873" s="6" t="str">
        <f t="shared" si="91"/>
        <v>42446Xã Cẩm Vĩnh23</v>
      </c>
    </row>
    <row r="5874" spans="1:18">
      <c r="A5874" s="6">
        <v>5873</v>
      </c>
      <c r="B5874" s="6">
        <v>42</v>
      </c>
      <c r="C5874" s="6" t="s">
        <v>5114</v>
      </c>
      <c r="D5874" s="6">
        <v>446</v>
      </c>
      <c r="E5874" s="6" t="s">
        <v>5244</v>
      </c>
      <c r="F5874" s="6">
        <v>18694</v>
      </c>
      <c r="G5874" s="6" t="s">
        <v>4444</v>
      </c>
      <c r="H5874" s="6">
        <v>2</v>
      </c>
      <c r="I5874" s="6" t="s">
        <v>297</v>
      </c>
      <c r="J5874" s="6">
        <v>3</v>
      </c>
      <c r="K5874" s="6" t="s">
        <v>4334</v>
      </c>
      <c r="L5874" s="8">
        <v>6</v>
      </c>
      <c r="M5874" s="6" t="s">
        <v>297</v>
      </c>
      <c r="N5874" s="6" t="s">
        <v>5116</v>
      </c>
      <c r="R5874" s="6" t="str">
        <f t="shared" si="91"/>
        <v>42446Xã Cẩm Thành23</v>
      </c>
    </row>
    <row r="5875" spans="1:18">
      <c r="A5875" s="6">
        <v>5874</v>
      </c>
      <c r="B5875" s="6">
        <v>42</v>
      </c>
      <c r="C5875" s="6" t="s">
        <v>5114</v>
      </c>
      <c r="D5875" s="6">
        <v>446</v>
      </c>
      <c r="E5875" s="6" t="s">
        <v>5244</v>
      </c>
      <c r="F5875" s="6">
        <v>18697</v>
      </c>
      <c r="G5875" s="6" t="s">
        <v>5249</v>
      </c>
      <c r="H5875" s="6">
        <v>2</v>
      </c>
      <c r="I5875" s="6" t="s">
        <v>297</v>
      </c>
      <c r="J5875" s="6">
        <v>3</v>
      </c>
      <c r="K5875" s="6" t="s">
        <v>4334</v>
      </c>
      <c r="L5875" s="8">
        <v>6</v>
      </c>
      <c r="M5875" s="6" t="s">
        <v>297</v>
      </c>
      <c r="N5875" s="6" t="s">
        <v>5116</v>
      </c>
      <c r="R5875" s="6" t="str">
        <f t="shared" si="91"/>
        <v>42446Xã Cẩm Quang23</v>
      </c>
    </row>
    <row r="5876" spans="1:18">
      <c r="A5876" s="6">
        <v>5875</v>
      </c>
      <c r="B5876" s="6">
        <v>42</v>
      </c>
      <c r="C5876" s="6" t="s">
        <v>5114</v>
      </c>
      <c r="D5876" s="6">
        <v>446</v>
      </c>
      <c r="E5876" s="6" t="s">
        <v>5244</v>
      </c>
      <c r="F5876" s="6">
        <v>18706</v>
      </c>
      <c r="G5876" s="6" t="s">
        <v>4447</v>
      </c>
      <c r="H5876" s="6">
        <v>2</v>
      </c>
      <c r="I5876" s="6" t="s">
        <v>297</v>
      </c>
      <c r="J5876" s="6">
        <v>3</v>
      </c>
      <c r="K5876" s="6" t="s">
        <v>4334</v>
      </c>
      <c r="L5876" s="8">
        <v>6</v>
      </c>
      <c r="M5876" s="6" t="s">
        <v>297</v>
      </c>
      <c r="N5876" s="6" t="s">
        <v>5116</v>
      </c>
      <c r="R5876" s="6" t="str">
        <f t="shared" si="91"/>
        <v>42446Xã Cẩm Thạch23</v>
      </c>
    </row>
    <row r="5877" spans="1:18">
      <c r="A5877" s="6">
        <v>5876</v>
      </c>
      <c r="B5877" s="6">
        <v>42</v>
      </c>
      <c r="C5877" s="6" t="s">
        <v>5114</v>
      </c>
      <c r="D5877" s="6">
        <v>446</v>
      </c>
      <c r="E5877" s="6" t="s">
        <v>5244</v>
      </c>
      <c r="F5877" s="6">
        <v>18709</v>
      </c>
      <c r="G5877" s="6" t="s">
        <v>5250</v>
      </c>
      <c r="H5877" s="6">
        <v>2</v>
      </c>
      <c r="I5877" s="6" t="s">
        <v>297</v>
      </c>
      <c r="J5877" s="6">
        <v>3</v>
      </c>
      <c r="K5877" s="6" t="s">
        <v>4334</v>
      </c>
      <c r="L5877" s="8">
        <v>6</v>
      </c>
      <c r="M5877" s="6" t="s">
        <v>297</v>
      </c>
      <c r="N5877" s="6" t="s">
        <v>5116</v>
      </c>
      <c r="R5877" s="6" t="str">
        <f t="shared" si="91"/>
        <v>42446Xã Cẩm Nhượng23</v>
      </c>
    </row>
    <row r="5878" spans="1:18">
      <c r="A5878" s="6">
        <v>5877</v>
      </c>
      <c r="B5878" s="6">
        <v>42</v>
      </c>
      <c r="C5878" s="6" t="s">
        <v>5114</v>
      </c>
      <c r="D5878" s="6">
        <v>446</v>
      </c>
      <c r="E5878" s="6" t="s">
        <v>5244</v>
      </c>
      <c r="F5878" s="6">
        <v>18712</v>
      </c>
      <c r="G5878" s="6" t="s">
        <v>5251</v>
      </c>
      <c r="H5878" s="6">
        <v>2</v>
      </c>
      <c r="I5878" s="6" t="s">
        <v>297</v>
      </c>
      <c r="J5878" s="6">
        <v>3</v>
      </c>
      <c r="K5878" s="6" t="s">
        <v>4334</v>
      </c>
      <c r="L5878" s="8">
        <v>6</v>
      </c>
      <c r="M5878" s="6" t="s">
        <v>297</v>
      </c>
      <c r="N5878" s="6" t="s">
        <v>5116</v>
      </c>
      <c r="R5878" s="6" t="str">
        <f t="shared" si="91"/>
        <v>42446Xã Nam Phúc Thăng23</v>
      </c>
    </row>
    <row r="5879" spans="1:18">
      <c r="A5879" s="6">
        <v>5878</v>
      </c>
      <c r="B5879" s="6">
        <v>42</v>
      </c>
      <c r="C5879" s="6" t="s">
        <v>5114</v>
      </c>
      <c r="D5879" s="6">
        <v>446</v>
      </c>
      <c r="E5879" s="6" t="s">
        <v>5244</v>
      </c>
      <c r="F5879" s="6">
        <v>18715</v>
      </c>
      <c r="G5879" s="6" t="s">
        <v>5252</v>
      </c>
      <c r="H5879" s="6">
        <v>2</v>
      </c>
      <c r="I5879" s="6" t="s">
        <v>297</v>
      </c>
      <c r="J5879" s="6">
        <v>3</v>
      </c>
      <c r="K5879" s="6" t="s">
        <v>4334</v>
      </c>
      <c r="L5879" s="8">
        <v>6</v>
      </c>
      <c r="M5879" s="6" t="s">
        <v>297</v>
      </c>
      <c r="N5879" s="6" t="s">
        <v>5116</v>
      </c>
      <c r="R5879" s="6" t="str">
        <f t="shared" si="91"/>
        <v>42446Xã Cẩm Duệ23</v>
      </c>
    </row>
    <row r="5880" spans="1:18">
      <c r="A5880" s="6">
        <v>5879</v>
      </c>
      <c r="B5880" s="6">
        <v>42</v>
      </c>
      <c r="C5880" s="6" t="s">
        <v>5114</v>
      </c>
      <c r="D5880" s="6">
        <v>446</v>
      </c>
      <c r="E5880" s="6" t="s">
        <v>5244</v>
      </c>
      <c r="F5880" s="6">
        <v>18721</v>
      </c>
      <c r="G5880" s="6" t="s">
        <v>531</v>
      </c>
      <c r="H5880" s="6">
        <v>2</v>
      </c>
      <c r="I5880" s="6" t="s">
        <v>297</v>
      </c>
      <c r="J5880" s="6">
        <v>3</v>
      </c>
      <c r="K5880" s="6" t="s">
        <v>4334</v>
      </c>
      <c r="L5880" s="8">
        <v>6</v>
      </c>
      <c r="M5880" s="6" t="s">
        <v>297</v>
      </c>
      <c r="N5880" s="6" t="s">
        <v>5116</v>
      </c>
      <c r="R5880" s="6" t="str">
        <f t="shared" si="91"/>
        <v>42446Xã Cẩm Lĩnh23</v>
      </c>
    </row>
    <row r="5881" spans="1:18">
      <c r="A5881" s="6">
        <v>5880</v>
      </c>
      <c r="B5881" s="6">
        <v>42</v>
      </c>
      <c r="C5881" s="6" t="s">
        <v>5114</v>
      </c>
      <c r="D5881" s="6">
        <v>446</v>
      </c>
      <c r="E5881" s="6" t="s">
        <v>5244</v>
      </c>
      <c r="F5881" s="6">
        <v>18724</v>
      </c>
      <c r="G5881" s="6" t="s">
        <v>5253</v>
      </c>
      <c r="H5881" s="6">
        <v>2</v>
      </c>
      <c r="I5881" s="6" t="s">
        <v>297</v>
      </c>
      <c r="J5881" s="6">
        <v>3</v>
      </c>
      <c r="K5881" s="6" t="s">
        <v>4334</v>
      </c>
      <c r="L5881" s="8">
        <v>6</v>
      </c>
      <c r="M5881" s="6" t="s">
        <v>297</v>
      </c>
      <c r="N5881" s="6" t="s">
        <v>5116</v>
      </c>
      <c r="R5881" s="6" t="str">
        <f t="shared" si="91"/>
        <v>42446Xã Cẩm Quan23</v>
      </c>
    </row>
    <row r="5882" spans="1:18">
      <c r="A5882" s="6">
        <v>5881</v>
      </c>
      <c r="B5882" s="6">
        <v>42</v>
      </c>
      <c r="C5882" s="6" t="s">
        <v>5114</v>
      </c>
      <c r="D5882" s="6">
        <v>446</v>
      </c>
      <c r="E5882" s="6" t="s">
        <v>5244</v>
      </c>
      <c r="F5882" s="6">
        <v>18727</v>
      </c>
      <c r="G5882" s="6" t="s">
        <v>5254</v>
      </c>
      <c r="H5882" s="6">
        <v>2</v>
      </c>
      <c r="I5882" s="6" t="s">
        <v>297</v>
      </c>
      <c r="J5882" s="6">
        <v>3</v>
      </c>
      <c r="K5882" s="6" t="s">
        <v>4334</v>
      </c>
      <c r="L5882" s="8">
        <v>6</v>
      </c>
      <c r="M5882" s="6" t="s">
        <v>297</v>
      </c>
      <c r="N5882" s="6" t="s">
        <v>5116</v>
      </c>
      <c r="R5882" s="6" t="str">
        <f t="shared" si="91"/>
        <v>42446Xã Cẩm Hà23</v>
      </c>
    </row>
    <row r="5883" spans="1:18">
      <c r="A5883" s="6">
        <v>5882</v>
      </c>
      <c r="B5883" s="6">
        <v>42</v>
      </c>
      <c r="C5883" s="6" t="s">
        <v>5114</v>
      </c>
      <c r="D5883" s="6">
        <v>446</v>
      </c>
      <c r="E5883" s="6" t="s">
        <v>5244</v>
      </c>
      <c r="F5883" s="6">
        <v>18730</v>
      </c>
      <c r="G5883" s="6" t="s">
        <v>5255</v>
      </c>
      <c r="H5883" s="6">
        <v>2</v>
      </c>
      <c r="I5883" s="6" t="s">
        <v>297</v>
      </c>
      <c r="J5883" s="6">
        <v>3</v>
      </c>
      <c r="K5883" s="6" t="s">
        <v>4334</v>
      </c>
      <c r="L5883" s="8">
        <v>6</v>
      </c>
      <c r="M5883" s="6" t="s">
        <v>297</v>
      </c>
      <c r="N5883" s="6" t="s">
        <v>5116</v>
      </c>
      <c r="R5883" s="6" t="str">
        <f t="shared" si="91"/>
        <v>42446Xã Cẩm Lộc23</v>
      </c>
    </row>
    <row r="5884" spans="1:18">
      <c r="A5884" s="6">
        <v>5883</v>
      </c>
      <c r="B5884" s="6">
        <v>42</v>
      </c>
      <c r="C5884" s="6" t="s">
        <v>5114</v>
      </c>
      <c r="D5884" s="6">
        <v>446</v>
      </c>
      <c r="E5884" s="6" t="s">
        <v>5244</v>
      </c>
      <c r="F5884" s="6">
        <v>18733</v>
      </c>
      <c r="G5884" s="6" t="s">
        <v>3446</v>
      </c>
      <c r="H5884" s="6">
        <v>2</v>
      </c>
      <c r="I5884" s="6" t="s">
        <v>297</v>
      </c>
      <c r="J5884" s="6">
        <v>3</v>
      </c>
      <c r="K5884" s="6" t="s">
        <v>4334</v>
      </c>
      <c r="L5884" s="8">
        <v>6</v>
      </c>
      <c r="M5884" s="6" t="s">
        <v>297</v>
      </c>
      <c r="N5884" s="6" t="s">
        <v>5116</v>
      </c>
      <c r="R5884" s="6" t="str">
        <f t="shared" si="91"/>
        <v>42446Xã Cẩm Hưng23</v>
      </c>
    </row>
    <row r="5885" spans="1:18">
      <c r="A5885" s="6">
        <v>5884</v>
      </c>
      <c r="B5885" s="6">
        <v>42</v>
      </c>
      <c r="C5885" s="6" t="s">
        <v>5114</v>
      </c>
      <c r="D5885" s="6">
        <v>446</v>
      </c>
      <c r="E5885" s="6" t="s">
        <v>5244</v>
      </c>
      <c r="F5885" s="6">
        <v>18736</v>
      </c>
      <c r="G5885" s="6" t="s">
        <v>5256</v>
      </c>
      <c r="H5885" s="6">
        <v>2</v>
      </c>
      <c r="I5885" s="6" t="s">
        <v>297</v>
      </c>
      <c r="J5885" s="6">
        <v>3</v>
      </c>
      <c r="K5885" s="6" t="s">
        <v>4334</v>
      </c>
      <c r="L5885" s="8">
        <v>6</v>
      </c>
      <c r="M5885" s="6" t="s">
        <v>297</v>
      </c>
      <c r="N5885" s="6" t="s">
        <v>5116</v>
      </c>
      <c r="R5885" s="6" t="str">
        <f t="shared" si="91"/>
        <v>42446Xã Cẩm Thịnh23</v>
      </c>
    </row>
    <row r="5886" spans="1:18">
      <c r="A5886" s="6">
        <v>5885</v>
      </c>
      <c r="B5886" s="6">
        <v>42</v>
      </c>
      <c r="C5886" s="6" t="s">
        <v>5114</v>
      </c>
      <c r="D5886" s="6">
        <v>446</v>
      </c>
      <c r="E5886" s="6" t="s">
        <v>5244</v>
      </c>
      <c r="F5886" s="6">
        <v>18739</v>
      </c>
      <c r="G5886" s="6" t="s">
        <v>5257</v>
      </c>
      <c r="H5886" s="6">
        <v>2</v>
      </c>
      <c r="I5886" s="6" t="s">
        <v>297</v>
      </c>
      <c r="J5886" s="6">
        <v>3</v>
      </c>
      <c r="K5886" s="6" t="s">
        <v>4334</v>
      </c>
      <c r="L5886" s="8">
        <v>6</v>
      </c>
      <c r="M5886" s="6" t="s">
        <v>297</v>
      </c>
      <c r="N5886" s="6" t="s">
        <v>5116</v>
      </c>
      <c r="R5886" s="6" t="str">
        <f t="shared" si="91"/>
        <v>42446Xã Cẩm Mỹ23</v>
      </c>
    </row>
    <row r="5887" spans="1:18">
      <c r="A5887" s="6">
        <v>5886</v>
      </c>
      <c r="B5887" s="6">
        <v>42</v>
      </c>
      <c r="C5887" s="6" t="s">
        <v>5114</v>
      </c>
      <c r="D5887" s="6">
        <v>446</v>
      </c>
      <c r="E5887" s="6" t="s">
        <v>5244</v>
      </c>
      <c r="F5887" s="6">
        <v>18742</v>
      </c>
      <c r="G5887" s="6" t="s">
        <v>5258</v>
      </c>
      <c r="H5887" s="6">
        <v>2</v>
      </c>
      <c r="I5887" s="6" t="s">
        <v>297</v>
      </c>
      <c r="J5887" s="6">
        <v>3</v>
      </c>
      <c r="K5887" s="6" t="s">
        <v>4334</v>
      </c>
      <c r="L5887" s="8">
        <v>6</v>
      </c>
      <c r="M5887" s="6" t="s">
        <v>297</v>
      </c>
      <c r="N5887" s="6" t="s">
        <v>5116</v>
      </c>
      <c r="R5887" s="6" t="str">
        <f t="shared" si="91"/>
        <v>42446Xã Cẩm Trung23</v>
      </c>
    </row>
    <row r="5888" spans="1:18">
      <c r="A5888" s="6">
        <v>5887</v>
      </c>
      <c r="B5888" s="6">
        <v>42</v>
      </c>
      <c r="C5888" s="6" t="s">
        <v>5114</v>
      </c>
      <c r="D5888" s="6">
        <v>446</v>
      </c>
      <c r="E5888" s="6" t="s">
        <v>5244</v>
      </c>
      <c r="F5888" s="6">
        <v>18745</v>
      </c>
      <c r="G5888" s="6" t="s">
        <v>4939</v>
      </c>
      <c r="H5888" s="6">
        <v>2</v>
      </c>
      <c r="I5888" s="6" t="s">
        <v>297</v>
      </c>
      <c r="J5888" s="6">
        <v>3</v>
      </c>
      <c r="K5888" s="6" t="s">
        <v>4334</v>
      </c>
      <c r="L5888" s="8">
        <v>6</v>
      </c>
      <c r="M5888" s="6" t="s">
        <v>297</v>
      </c>
      <c r="N5888" s="6" t="s">
        <v>5116</v>
      </c>
      <c r="R5888" s="6" t="str">
        <f t="shared" si="91"/>
        <v>42446Xã Cẩm Sơn23</v>
      </c>
    </row>
    <row r="5889" spans="1:18">
      <c r="A5889" s="6">
        <v>5888</v>
      </c>
      <c r="B5889" s="6">
        <v>42</v>
      </c>
      <c r="C5889" s="6" t="s">
        <v>5114</v>
      </c>
      <c r="D5889" s="6">
        <v>446</v>
      </c>
      <c r="E5889" s="6" t="s">
        <v>5244</v>
      </c>
      <c r="F5889" s="6">
        <v>18748</v>
      </c>
      <c r="G5889" s="6" t="s">
        <v>5259</v>
      </c>
      <c r="H5889" s="6">
        <v>2</v>
      </c>
      <c r="I5889" s="6" t="s">
        <v>297</v>
      </c>
      <c r="J5889" s="6">
        <v>3</v>
      </c>
      <c r="K5889" s="6" t="s">
        <v>4334</v>
      </c>
      <c r="L5889" s="8">
        <v>6</v>
      </c>
      <c r="M5889" s="6" t="s">
        <v>297</v>
      </c>
      <c r="N5889" s="6" t="s">
        <v>5116</v>
      </c>
      <c r="R5889" s="6" t="str">
        <f t="shared" si="91"/>
        <v>42446Xã Cẩm Lạc23</v>
      </c>
    </row>
    <row r="5890" spans="1:18">
      <c r="A5890" s="6">
        <v>5889</v>
      </c>
      <c r="B5890" s="6">
        <v>42</v>
      </c>
      <c r="C5890" s="6" t="s">
        <v>5114</v>
      </c>
      <c r="D5890" s="6">
        <v>446</v>
      </c>
      <c r="E5890" s="6" t="s">
        <v>5244</v>
      </c>
      <c r="F5890" s="6">
        <v>18751</v>
      </c>
      <c r="G5890" s="6" t="s">
        <v>5260</v>
      </c>
      <c r="H5890" s="6">
        <v>2</v>
      </c>
      <c r="I5890" s="6" t="s">
        <v>297</v>
      </c>
      <c r="J5890" s="6">
        <v>3</v>
      </c>
      <c r="K5890" s="6" t="s">
        <v>4334</v>
      </c>
      <c r="L5890" s="8">
        <v>6</v>
      </c>
      <c r="M5890" s="6" t="s">
        <v>297</v>
      </c>
      <c r="N5890" s="6" t="s">
        <v>5116</v>
      </c>
      <c r="R5890" s="6" t="str">
        <f t="shared" si="91"/>
        <v>42446Xã Cẩm Minh23</v>
      </c>
    </row>
    <row r="5891" spans="1:18">
      <c r="A5891" s="6">
        <v>5890</v>
      </c>
      <c r="B5891" s="6">
        <v>42</v>
      </c>
      <c r="C5891" s="6" t="s">
        <v>5114</v>
      </c>
      <c r="D5891" s="6">
        <v>447</v>
      </c>
      <c r="E5891" s="6" t="s">
        <v>5261</v>
      </c>
      <c r="F5891" s="6">
        <v>18757</v>
      </c>
      <c r="G5891" s="6" t="s">
        <v>5262</v>
      </c>
      <c r="H5891" s="6">
        <v>2</v>
      </c>
      <c r="I5891" s="6" t="s">
        <v>297</v>
      </c>
      <c r="J5891" s="6">
        <v>3</v>
      </c>
      <c r="K5891" s="6" t="s">
        <v>4334</v>
      </c>
      <c r="L5891" s="8">
        <v>6</v>
      </c>
      <c r="M5891" s="6" t="s">
        <v>297</v>
      </c>
      <c r="N5891" s="6" t="s">
        <v>5116</v>
      </c>
      <c r="R5891" s="6" t="str">
        <f t="shared" ref="R5891:R5954" si="92">CONCATENATE(B5891,D5891,G5891,H5891,J5891)</f>
        <v>42447Xã Kỳ Xuân23</v>
      </c>
    </row>
    <row r="5892" spans="1:18">
      <c r="A5892" s="6">
        <v>5891</v>
      </c>
      <c r="B5892" s="6">
        <v>42</v>
      </c>
      <c r="C5892" s="6" t="s">
        <v>5114</v>
      </c>
      <c r="D5892" s="6">
        <v>447</v>
      </c>
      <c r="E5892" s="6" t="s">
        <v>5261</v>
      </c>
      <c r="F5892" s="6">
        <v>18760</v>
      </c>
      <c r="G5892" s="6" t="s">
        <v>5263</v>
      </c>
      <c r="H5892" s="6">
        <v>2</v>
      </c>
      <c r="I5892" s="6" t="s">
        <v>297</v>
      </c>
      <c r="J5892" s="6">
        <v>3</v>
      </c>
      <c r="K5892" s="6" t="s">
        <v>4334</v>
      </c>
      <c r="L5892" s="8">
        <v>6</v>
      </c>
      <c r="M5892" s="6" t="s">
        <v>297</v>
      </c>
      <c r="N5892" s="6" t="s">
        <v>5116</v>
      </c>
      <c r="R5892" s="6" t="str">
        <f t="shared" si="92"/>
        <v>42447Xã Kỳ Bắc23</v>
      </c>
    </row>
    <row r="5893" spans="1:18">
      <c r="A5893" s="6">
        <v>5892</v>
      </c>
      <c r="B5893" s="6">
        <v>42</v>
      </c>
      <c r="C5893" s="6" t="s">
        <v>5114</v>
      </c>
      <c r="D5893" s="6">
        <v>447</v>
      </c>
      <c r="E5893" s="6" t="s">
        <v>5261</v>
      </c>
      <c r="F5893" s="6">
        <v>18763</v>
      </c>
      <c r="G5893" s="6" t="s">
        <v>4255</v>
      </c>
      <c r="H5893" s="6">
        <v>2</v>
      </c>
      <c r="I5893" s="6" t="s">
        <v>297</v>
      </c>
      <c r="J5893" s="6">
        <v>3</v>
      </c>
      <c r="K5893" s="6" t="s">
        <v>4334</v>
      </c>
      <c r="L5893" s="8">
        <v>6</v>
      </c>
      <c r="M5893" s="6" t="s">
        <v>297</v>
      </c>
      <c r="N5893" s="6" t="s">
        <v>5116</v>
      </c>
      <c r="R5893" s="6" t="str">
        <f t="shared" si="92"/>
        <v>42447Xã Kỳ Phú23</v>
      </c>
    </row>
    <row r="5894" spans="1:18">
      <c r="A5894" s="6">
        <v>5893</v>
      </c>
      <c r="B5894" s="6">
        <v>42</v>
      </c>
      <c r="C5894" s="6" t="s">
        <v>5114</v>
      </c>
      <c r="D5894" s="6">
        <v>447</v>
      </c>
      <c r="E5894" s="6" t="s">
        <v>5261</v>
      </c>
      <c r="F5894" s="6">
        <v>18766</v>
      </c>
      <c r="G5894" s="6" t="s">
        <v>5264</v>
      </c>
      <c r="H5894" s="6">
        <v>2</v>
      </c>
      <c r="I5894" s="6" t="s">
        <v>297</v>
      </c>
      <c r="J5894" s="6">
        <v>3</v>
      </c>
      <c r="K5894" s="6" t="s">
        <v>4334</v>
      </c>
      <c r="L5894" s="8">
        <v>6</v>
      </c>
      <c r="M5894" s="6" t="s">
        <v>297</v>
      </c>
      <c r="N5894" s="6" t="s">
        <v>5116</v>
      </c>
      <c r="R5894" s="6" t="str">
        <f t="shared" si="92"/>
        <v>42447Xã Kỳ Phong23</v>
      </c>
    </row>
    <row r="5895" spans="1:18">
      <c r="A5895" s="6">
        <v>5894</v>
      </c>
      <c r="B5895" s="6">
        <v>42</v>
      </c>
      <c r="C5895" s="6" t="s">
        <v>5114</v>
      </c>
      <c r="D5895" s="6">
        <v>447</v>
      </c>
      <c r="E5895" s="6" t="s">
        <v>5261</v>
      </c>
      <c r="F5895" s="6">
        <v>18769</v>
      </c>
      <c r="G5895" s="6" t="s">
        <v>5265</v>
      </c>
      <c r="H5895" s="6">
        <v>2</v>
      </c>
      <c r="I5895" s="6" t="s">
        <v>297</v>
      </c>
      <c r="J5895" s="6">
        <v>3</v>
      </c>
      <c r="K5895" s="6" t="s">
        <v>4334</v>
      </c>
      <c r="L5895" s="8">
        <v>6</v>
      </c>
      <c r="M5895" s="6" t="s">
        <v>297</v>
      </c>
      <c r="N5895" s="6" t="s">
        <v>5116</v>
      </c>
      <c r="R5895" s="6" t="str">
        <f t="shared" si="92"/>
        <v>42447Xã Kỳ Tiến23</v>
      </c>
    </row>
    <row r="5896" spans="1:18">
      <c r="A5896" s="6">
        <v>5895</v>
      </c>
      <c r="B5896" s="6">
        <v>42</v>
      </c>
      <c r="C5896" s="6" t="s">
        <v>5114</v>
      </c>
      <c r="D5896" s="6">
        <v>447</v>
      </c>
      <c r="E5896" s="6" t="s">
        <v>5261</v>
      </c>
      <c r="F5896" s="6">
        <v>18772</v>
      </c>
      <c r="G5896" s="6" t="s">
        <v>5266</v>
      </c>
      <c r="H5896" s="6">
        <v>2</v>
      </c>
      <c r="I5896" s="6" t="s">
        <v>297</v>
      </c>
      <c r="J5896" s="6">
        <v>3</v>
      </c>
      <c r="K5896" s="6" t="s">
        <v>4334</v>
      </c>
      <c r="L5896" s="8">
        <v>6</v>
      </c>
      <c r="M5896" s="6" t="s">
        <v>297</v>
      </c>
      <c r="N5896" s="6" t="s">
        <v>5116</v>
      </c>
      <c r="R5896" s="6" t="str">
        <f t="shared" si="92"/>
        <v>42447Xã Kỳ Giang23</v>
      </c>
    </row>
    <row r="5897" spans="1:18">
      <c r="A5897" s="6">
        <v>5896</v>
      </c>
      <c r="B5897" s="6">
        <v>42</v>
      </c>
      <c r="C5897" s="6" t="s">
        <v>5114</v>
      </c>
      <c r="D5897" s="6">
        <v>447</v>
      </c>
      <c r="E5897" s="6" t="s">
        <v>5261</v>
      </c>
      <c r="F5897" s="6">
        <v>18775</v>
      </c>
      <c r="G5897" s="6" t="s">
        <v>5267</v>
      </c>
      <c r="H5897" s="6">
        <v>2</v>
      </c>
      <c r="I5897" s="6" t="s">
        <v>297</v>
      </c>
      <c r="J5897" s="6">
        <v>3</v>
      </c>
      <c r="K5897" s="6" t="s">
        <v>4334</v>
      </c>
      <c r="L5897" s="8">
        <v>6</v>
      </c>
      <c r="M5897" s="6" t="s">
        <v>297</v>
      </c>
      <c r="N5897" s="6" t="s">
        <v>5116</v>
      </c>
      <c r="R5897" s="6" t="str">
        <f t="shared" si="92"/>
        <v>42447Xã Kỳ Đồng23</v>
      </c>
    </row>
    <row r="5898" spans="1:18">
      <c r="A5898" s="6">
        <v>5897</v>
      </c>
      <c r="B5898" s="6">
        <v>42</v>
      </c>
      <c r="C5898" s="6" t="s">
        <v>5114</v>
      </c>
      <c r="D5898" s="6">
        <v>447</v>
      </c>
      <c r="E5898" s="6" t="s">
        <v>5261</v>
      </c>
      <c r="F5898" s="6">
        <v>18778</v>
      </c>
      <c r="G5898" s="6" t="s">
        <v>5268</v>
      </c>
      <c r="H5898" s="6">
        <v>2</v>
      </c>
      <c r="I5898" s="6" t="s">
        <v>297</v>
      </c>
      <c r="J5898" s="6">
        <v>3</v>
      </c>
      <c r="K5898" s="6" t="s">
        <v>4334</v>
      </c>
      <c r="L5898" s="8">
        <v>6</v>
      </c>
      <c r="M5898" s="6" t="s">
        <v>297</v>
      </c>
      <c r="N5898" s="6" t="s">
        <v>5116</v>
      </c>
      <c r="R5898" s="6" t="str">
        <f t="shared" si="92"/>
        <v>42447Xã Kỳ Khang23</v>
      </c>
    </row>
    <row r="5899" spans="1:18">
      <c r="A5899" s="6">
        <v>5898</v>
      </c>
      <c r="B5899" s="6">
        <v>42</v>
      </c>
      <c r="C5899" s="6" t="s">
        <v>5114</v>
      </c>
      <c r="D5899" s="6">
        <v>447</v>
      </c>
      <c r="E5899" s="6" t="s">
        <v>5261</v>
      </c>
      <c r="F5899" s="6">
        <v>18784</v>
      </c>
      <c r="G5899" s="6" t="s">
        <v>5269</v>
      </c>
      <c r="H5899" s="6">
        <v>2</v>
      </c>
      <c r="I5899" s="6" t="s">
        <v>297</v>
      </c>
      <c r="J5899" s="6">
        <v>3</v>
      </c>
      <c r="K5899" s="6" t="s">
        <v>4334</v>
      </c>
      <c r="L5899" s="8">
        <v>6</v>
      </c>
      <c r="M5899" s="6" t="s">
        <v>297</v>
      </c>
      <c r="N5899" s="6" t="s">
        <v>5116</v>
      </c>
      <c r="R5899" s="6" t="str">
        <f t="shared" si="92"/>
        <v>42447Xã Kỳ Văn23</v>
      </c>
    </row>
    <row r="5900" spans="1:18">
      <c r="A5900" s="6">
        <v>5899</v>
      </c>
      <c r="B5900" s="6">
        <v>42</v>
      </c>
      <c r="C5900" s="6" t="s">
        <v>5114</v>
      </c>
      <c r="D5900" s="6">
        <v>447</v>
      </c>
      <c r="E5900" s="6" t="s">
        <v>5261</v>
      </c>
      <c r="F5900" s="6">
        <v>18787</v>
      </c>
      <c r="G5900" s="6" t="s">
        <v>5270</v>
      </c>
      <c r="H5900" s="6">
        <v>2</v>
      </c>
      <c r="I5900" s="6" t="s">
        <v>297</v>
      </c>
      <c r="J5900" s="6">
        <v>3</v>
      </c>
      <c r="K5900" s="6" t="s">
        <v>4334</v>
      </c>
      <c r="L5900" s="8">
        <v>6</v>
      </c>
      <c r="M5900" s="6" t="s">
        <v>297</v>
      </c>
      <c r="N5900" s="6" t="s">
        <v>5116</v>
      </c>
      <c r="R5900" s="6" t="str">
        <f t="shared" si="92"/>
        <v>42447Xã Kỳ Trung23</v>
      </c>
    </row>
    <row r="5901" spans="1:18">
      <c r="A5901" s="6">
        <v>5900</v>
      </c>
      <c r="B5901" s="6">
        <v>42</v>
      </c>
      <c r="C5901" s="6" t="s">
        <v>5114</v>
      </c>
      <c r="D5901" s="6">
        <v>447</v>
      </c>
      <c r="E5901" s="6" t="s">
        <v>5261</v>
      </c>
      <c r="F5901" s="6">
        <v>18790</v>
      </c>
      <c r="G5901" s="6" t="s">
        <v>5271</v>
      </c>
      <c r="H5901" s="6">
        <v>2</v>
      </c>
      <c r="I5901" s="6" t="s">
        <v>297</v>
      </c>
      <c r="J5901" s="6">
        <v>3</v>
      </c>
      <c r="K5901" s="6" t="s">
        <v>4334</v>
      </c>
      <c r="L5901" s="8">
        <v>6</v>
      </c>
      <c r="M5901" s="6" t="s">
        <v>297</v>
      </c>
      <c r="N5901" s="6" t="s">
        <v>5116</v>
      </c>
      <c r="R5901" s="6" t="str">
        <f t="shared" si="92"/>
        <v>42447Xã Kỳ Thọ23</v>
      </c>
    </row>
    <row r="5902" spans="1:18">
      <c r="A5902" s="6">
        <v>5901</v>
      </c>
      <c r="B5902" s="6">
        <v>42</v>
      </c>
      <c r="C5902" s="6" t="s">
        <v>5114</v>
      </c>
      <c r="D5902" s="6">
        <v>447</v>
      </c>
      <c r="E5902" s="6" t="s">
        <v>5261</v>
      </c>
      <c r="F5902" s="6">
        <v>18793</v>
      </c>
      <c r="G5902" s="6" t="s">
        <v>5272</v>
      </c>
      <c r="H5902" s="6">
        <v>2</v>
      </c>
      <c r="I5902" s="6" t="s">
        <v>297</v>
      </c>
      <c r="J5902" s="6">
        <v>3</v>
      </c>
      <c r="K5902" s="6" t="s">
        <v>4334</v>
      </c>
      <c r="L5902" s="8">
        <v>6</v>
      </c>
      <c r="M5902" s="6" t="s">
        <v>297</v>
      </c>
      <c r="N5902" s="6" t="s">
        <v>5116</v>
      </c>
      <c r="R5902" s="6" t="str">
        <f t="shared" si="92"/>
        <v>42447Xã Kỳ Tây23</v>
      </c>
    </row>
    <row r="5903" spans="1:18">
      <c r="A5903" s="6">
        <v>5902</v>
      </c>
      <c r="B5903" s="6">
        <v>42</v>
      </c>
      <c r="C5903" s="6" t="s">
        <v>5114</v>
      </c>
      <c r="D5903" s="6">
        <v>447</v>
      </c>
      <c r="E5903" s="6" t="s">
        <v>5261</v>
      </c>
      <c r="F5903" s="6">
        <v>18799</v>
      </c>
      <c r="G5903" s="6" t="s">
        <v>2617</v>
      </c>
      <c r="H5903" s="6">
        <v>2</v>
      </c>
      <c r="I5903" s="6" t="s">
        <v>297</v>
      </c>
      <c r="J5903" s="6">
        <v>3</v>
      </c>
      <c r="K5903" s="6" t="s">
        <v>4334</v>
      </c>
      <c r="L5903" s="8">
        <v>6</v>
      </c>
      <c r="M5903" s="6" t="s">
        <v>297</v>
      </c>
      <c r="N5903" s="6" t="s">
        <v>5116</v>
      </c>
      <c r="R5903" s="6" t="str">
        <f t="shared" si="92"/>
        <v>42447Xã Kỳ Thượng23</v>
      </c>
    </row>
    <row r="5904" spans="1:18">
      <c r="A5904" s="6">
        <v>5903</v>
      </c>
      <c r="B5904" s="6">
        <v>42</v>
      </c>
      <c r="C5904" s="6" t="s">
        <v>5114</v>
      </c>
      <c r="D5904" s="6">
        <v>447</v>
      </c>
      <c r="E5904" s="6" t="s">
        <v>5261</v>
      </c>
      <c r="F5904" s="6">
        <v>18802</v>
      </c>
      <c r="G5904" s="6" t="s">
        <v>5273</v>
      </c>
      <c r="H5904" s="6">
        <v>2</v>
      </c>
      <c r="I5904" s="6" t="s">
        <v>297</v>
      </c>
      <c r="J5904" s="6">
        <v>3</v>
      </c>
      <c r="K5904" s="6" t="s">
        <v>4334</v>
      </c>
      <c r="L5904" s="8">
        <v>6</v>
      </c>
      <c r="M5904" s="6" t="s">
        <v>297</v>
      </c>
      <c r="N5904" s="6" t="s">
        <v>5116</v>
      </c>
      <c r="R5904" s="6" t="str">
        <f t="shared" si="92"/>
        <v>42447Xã Kỳ Hải23</v>
      </c>
    </row>
    <row r="5905" spans="1:18">
      <c r="A5905" s="6">
        <v>5904</v>
      </c>
      <c r="B5905" s="6">
        <v>42</v>
      </c>
      <c r="C5905" s="6" t="s">
        <v>5114</v>
      </c>
      <c r="D5905" s="6">
        <v>447</v>
      </c>
      <c r="E5905" s="6" t="s">
        <v>5261</v>
      </c>
      <c r="F5905" s="6">
        <v>18805</v>
      </c>
      <c r="G5905" s="6" t="s">
        <v>5274</v>
      </c>
      <c r="H5905" s="6">
        <v>2</v>
      </c>
      <c r="I5905" s="6" t="s">
        <v>297</v>
      </c>
      <c r="J5905" s="6">
        <v>3</v>
      </c>
      <c r="K5905" s="6" t="s">
        <v>4334</v>
      </c>
      <c r="L5905" s="8">
        <v>6</v>
      </c>
      <c r="M5905" s="6" t="s">
        <v>297</v>
      </c>
      <c r="N5905" s="6" t="s">
        <v>5116</v>
      </c>
      <c r="R5905" s="6" t="str">
        <f t="shared" si="92"/>
        <v>42447Xã Kỳ Thư23</v>
      </c>
    </row>
    <row r="5906" spans="1:18">
      <c r="A5906" s="6">
        <v>5905</v>
      </c>
      <c r="B5906" s="6">
        <v>42</v>
      </c>
      <c r="C5906" s="6" t="s">
        <v>5114</v>
      </c>
      <c r="D5906" s="6">
        <v>447</v>
      </c>
      <c r="E5906" s="6" t="s">
        <v>5261</v>
      </c>
      <c r="F5906" s="6">
        <v>18811</v>
      </c>
      <c r="G5906" s="6" t="s">
        <v>5275</v>
      </c>
      <c r="H5906" s="6">
        <v>2</v>
      </c>
      <c r="I5906" s="6" t="s">
        <v>297</v>
      </c>
      <c r="J5906" s="6">
        <v>3</v>
      </c>
      <c r="K5906" s="6" t="s">
        <v>4334</v>
      </c>
      <c r="L5906" s="8">
        <v>6</v>
      </c>
      <c r="M5906" s="6" t="s">
        <v>297</v>
      </c>
      <c r="N5906" s="6" t="s">
        <v>5116</v>
      </c>
      <c r="R5906" s="6" t="str">
        <f t="shared" si="92"/>
        <v>42447Xã Kỳ Châu23</v>
      </c>
    </row>
    <row r="5907" spans="1:18">
      <c r="A5907" s="6">
        <v>5906</v>
      </c>
      <c r="B5907" s="6">
        <v>42</v>
      </c>
      <c r="C5907" s="6" t="s">
        <v>5114</v>
      </c>
      <c r="D5907" s="6">
        <v>447</v>
      </c>
      <c r="E5907" s="6" t="s">
        <v>5261</v>
      </c>
      <c r="F5907" s="6">
        <v>18814</v>
      </c>
      <c r="G5907" s="6" t="s">
        <v>4409</v>
      </c>
      <c r="H5907" s="6">
        <v>2</v>
      </c>
      <c r="I5907" s="6" t="s">
        <v>297</v>
      </c>
      <c r="J5907" s="6">
        <v>3</v>
      </c>
      <c r="K5907" s="6" t="s">
        <v>4334</v>
      </c>
      <c r="L5907" s="8">
        <v>6</v>
      </c>
      <c r="M5907" s="6" t="s">
        <v>297</v>
      </c>
      <c r="N5907" s="6" t="s">
        <v>5116</v>
      </c>
      <c r="R5907" s="6" t="str">
        <f t="shared" si="92"/>
        <v>42447Xã Kỳ Tân23</v>
      </c>
    </row>
    <row r="5908" spans="1:18">
      <c r="A5908" s="6">
        <v>5907</v>
      </c>
      <c r="B5908" s="6">
        <v>42</v>
      </c>
      <c r="C5908" s="6" t="s">
        <v>5114</v>
      </c>
      <c r="D5908" s="6">
        <v>447</v>
      </c>
      <c r="E5908" s="6" t="s">
        <v>5261</v>
      </c>
      <c r="F5908" s="6">
        <v>18838</v>
      </c>
      <c r="G5908" s="6" t="s">
        <v>5276</v>
      </c>
      <c r="H5908" s="6">
        <v>2</v>
      </c>
      <c r="I5908" s="6" t="s">
        <v>297</v>
      </c>
      <c r="J5908" s="6">
        <v>3</v>
      </c>
      <c r="K5908" s="6" t="s">
        <v>4334</v>
      </c>
      <c r="L5908" s="8">
        <v>6</v>
      </c>
      <c r="M5908" s="6" t="s">
        <v>297</v>
      </c>
      <c r="N5908" s="6" t="s">
        <v>5116</v>
      </c>
      <c r="R5908" s="6" t="str">
        <f t="shared" si="92"/>
        <v>42447Xã Lâm Hợp23</v>
      </c>
    </row>
    <row r="5909" spans="1:18">
      <c r="A5909" s="6">
        <v>5908</v>
      </c>
      <c r="B5909" s="6">
        <v>42</v>
      </c>
      <c r="C5909" s="6" t="s">
        <v>5114</v>
      </c>
      <c r="D5909" s="6">
        <v>447</v>
      </c>
      <c r="E5909" s="6" t="s">
        <v>5261</v>
      </c>
      <c r="F5909" s="6">
        <v>18844</v>
      </c>
      <c r="G5909" s="6" t="s">
        <v>3573</v>
      </c>
      <c r="H5909" s="6">
        <v>2</v>
      </c>
      <c r="I5909" s="6" t="s">
        <v>297</v>
      </c>
      <c r="J5909" s="6">
        <v>3</v>
      </c>
      <c r="K5909" s="6" t="s">
        <v>4334</v>
      </c>
      <c r="L5909" s="8">
        <v>6</v>
      </c>
      <c r="M5909" s="6" t="s">
        <v>297</v>
      </c>
      <c r="N5909" s="6" t="s">
        <v>5116</v>
      </c>
      <c r="R5909" s="6" t="str">
        <f t="shared" si="92"/>
        <v>42447Xã Kỳ Sơn23</v>
      </c>
    </row>
    <row r="5910" spans="1:18">
      <c r="A5910" s="6">
        <v>5909</v>
      </c>
      <c r="B5910" s="6">
        <v>42</v>
      </c>
      <c r="C5910" s="6" t="s">
        <v>5114</v>
      </c>
      <c r="D5910" s="6">
        <v>447</v>
      </c>
      <c r="E5910" s="6" t="s">
        <v>5261</v>
      </c>
      <c r="F5910" s="6">
        <v>18850</v>
      </c>
      <c r="G5910" s="6" t="s">
        <v>5277</v>
      </c>
      <c r="H5910" s="6">
        <v>2</v>
      </c>
      <c r="I5910" s="6" t="s">
        <v>297</v>
      </c>
      <c r="J5910" s="6">
        <v>3</v>
      </c>
      <c r="K5910" s="6" t="s">
        <v>4334</v>
      </c>
      <c r="L5910" s="8">
        <v>6</v>
      </c>
      <c r="M5910" s="6" t="s">
        <v>297</v>
      </c>
      <c r="N5910" s="6" t="s">
        <v>5116</v>
      </c>
      <c r="R5910" s="6" t="str">
        <f t="shared" si="92"/>
        <v>42447Xã Kỳ Lạc23</v>
      </c>
    </row>
    <row r="5911" spans="1:18">
      <c r="A5911" s="6">
        <v>5910</v>
      </c>
      <c r="B5911" s="6">
        <v>42</v>
      </c>
      <c r="C5911" s="6" t="s">
        <v>5114</v>
      </c>
      <c r="D5911" s="6">
        <v>448</v>
      </c>
      <c r="E5911" s="6" t="s">
        <v>5278</v>
      </c>
      <c r="F5911" s="6">
        <v>18409</v>
      </c>
      <c r="G5911" s="6" t="s">
        <v>5279</v>
      </c>
      <c r="H5911" s="6">
        <v>2</v>
      </c>
      <c r="I5911" s="6" t="s">
        <v>297</v>
      </c>
      <c r="J5911" s="6">
        <v>3</v>
      </c>
      <c r="K5911" s="6" t="s">
        <v>4334</v>
      </c>
      <c r="L5911" s="8">
        <v>6</v>
      </c>
      <c r="M5911" s="6" t="s">
        <v>297</v>
      </c>
      <c r="N5911" s="6" t="s">
        <v>5116</v>
      </c>
      <c r="R5911" s="6" t="str">
        <f t="shared" si="92"/>
        <v>42448Xã Tân Lộc23</v>
      </c>
    </row>
    <row r="5912" spans="1:18">
      <c r="A5912" s="6">
        <v>5911</v>
      </c>
      <c r="B5912" s="6">
        <v>42</v>
      </c>
      <c r="C5912" s="6" t="s">
        <v>5114</v>
      </c>
      <c r="D5912" s="6">
        <v>448</v>
      </c>
      <c r="E5912" s="6" t="s">
        <v>5278</v>
      </c>
      <c r="F5912" s="6">
        <v>18412</v>
      </c>
      <c r="G5912" s="6" t="s">
        <v>5280</v>
      </c>
      <c r="H5912" s="6">
        <v>2</v>
      </c>
      <c r="I5912" s="6" t="s">
        <v>297</v>
      </c>
      <c r="J5912" s="6">
        <v>3</v>
      </c>
      <c r="K5912" s="6" t="s">
        <v>4334</v>
      </c>
      <c r="L5912" s="8">
        <v>6</v>
      </c>
      <c r="M5912" s="6" t="s">
        <v>297</v>
      </c>
      <c r="N5912" s="6" t="s">
        <v>5116</v>
      </c>
      <c r="R5912" s="6" t="str">
        <f t="shared" si="92"/>
        <v>42448Xã Hồng Lộc23</v>
      </c>
    </row>
    <row r="5913" spans="1:18">
      <c r="A5913" s="6">
        <v>5912</v>
      </c>
      <c r="B5913" s="6">
        <v>42</v>
      </c>
      <c r="C5913" s="6" t="s">
        <v>5114</v>
      </c>
      <c r="D5913" s="6">
        <v>448</v>
      </c>
      <c r="E5913" s="6" t="s">
        <v>5278</v>
      </c>
      <c r="F5913" s="6">
        <v>18421</v>
      </c>
      <c r="G5913" s="6" t="s">
        <v>5281</v>
      </c>
      <c r="H5913" s="6">
        <v>2</v>
      </c>
      <c r="I5913" s="6" t="s">
        <v>297</v>
      </c>
      <c r="J5913" s="6">
        <v>3</v>
      </c>
      <c r="K5913" s="6" t="s">
        <v>4334</v>
      </c>
      <c r="L5913" s="8">
        <v>6</v>
      </c>
      <c r="M5913" s="6" t="s">
        <v>297</v>
      </c>
      <c r="N5913" s="6" t="s">
        <v>5116</v>
      </c>
      <c r="R5913" s="6" t="str">
        <f t="shared" si="92"/>
        <v>42448Xã Thịnh Lộc23</v>
      </c>
    </row>
    <row r="5914" spans="1:18">
      <c r="A5914" s="6">
        <v>5913</v>
      </c>
      <c r="B5914" s="6">
        <v>42</v>
      </c>
      <c r="C5914" s="6" t="s">
        <v>5114</v>
      </c>
      <c r="D5914" s="6">
        <v>448</v>
      </c>
      <c r="E5914" s="6" t="s">
        <v>5278</v>
      </c>
      <c r="F5914" s="6">
        <v>18430</v>
      </c>
      <c r="G5914" s="6" t="s">
        <v>1289</v>
      </c>
      <c r="H5914" s="6">
        <v>2</v>
      </c>
      <c r="I5914" s="6" t="s">
        <v>297</v>
      </c>
      <c r="J5914" s="6">
        <v>3</v>
      </c>
      <c r="K5914" s="6" t="s">
        <v>4334</v>
      </c>
      <c r="L5914" s="8">
        <v>6</v>
      </c>
      <c r="M5914" s="6" t="s">
        <v>297</v>
      </c>
      <c r="N5914" s="6" t="s">
        <v>5116</v>
      </c>
      <c r="R5914" s="6" t="str">
        <f t="shared" si="92"/>
        <v>42448Xã Bình An23</v>
      </c>
    </row>
    <row r="5915" spans="1:18">
      <c r="A5915" s="6">
        <v>5914</v>
      </c>
      <c r="B5915" s="6">
        <v>42</v>
      </c>
      <c r="C5915" s="6" t="s">
        <v>5114</v>
      </c>
      <c r="D5915" s="6">
        <v>448</v>
      </c>
      <c r="E5915" s="6" t="s">
        <v>5278</v>
      </c>
      <c r="F5915" s="6">
        <v>18457</v>
      </c>
      <c r="G5915" s="6" t="s">
        <v>5282</v>
      </c>
      <c r="H5915" s="6">
        <v>2</v>
      </c>
      <c r="I5915" s="6" t="s">
        <v>297</v>
      </c>
      <c r="J5915" s="6">
        <v>3</v>
      </c>
      <c r="K5915" s="6" t="s">
        <v>4334</v>
      </c>
      <c r="L5915" s="8">
        <v>6</v>
      </c>
      <c r="M5915" s="6" t="s">
        <v>297</v>
      </c>
      <c r="N5915" s="6" t="s">
        <v>5116</v>
      </c>
      <c r="R5915" s="6" t="str">
        <f t="shared" si="92"/>
        <v>42448Xã Ích Hậu23</v>
      </c>
    </row>
    <row r="5916" spans="1:18">
      <c r="A5916" s="6">
        <v>5915</v>
      </c>
      <c r="B5916" s="6">
        <v>42</v>
      </c>
      <c r="C5916" s="6" t="s">
        <v>5114</v>
      </c>
      <c r="D5916" s="6">
        <v>448</v>
      </c>
      <c r="E5916" s="6" t="s">
        <v>5278</v>
      </c>
      <c r="F5916" s="6">
        <v>18493</v>
      </c>
      <c r="G5916" s="6" t="s">
        <v>782</v>
      </c>
      <c r="H5916" s="6">
        <v>2</v>
      </c>
      <c r="I5916" s="6" t="s">
        <v>297</v>
      </c>
      <c r="J5916" s="6">
        <v>3</v>
      </c>
      <c r="K5916" s="6" t="s">
        <v>4334</v>
      </c>
      <c r="L5916" s="8">
        <v>6</v>
      </c>
      <c r="M5916" s="6" t="s">
        <v>297</v>
      </c>
      <c r="N5916" s="6" t="s">
        <v>5116</v>
      </c>
      <c r="R5916" s="6" t="str">
        <f t="shared" si="92"/>
        <v>42448Xã Phù Lưu23</v>
      </c>
    </row>
    <row r="5917" spans="1:18">
      <c r="A5917" s="6">
        <v>5916</v>
      </c>
      <c r="B5917" s="6">
        <v>42</v>
      </c>
      <c r="C5917" s="6" t="s">
        <v>5114</v>
      </c>
      <c r="D5917" s="6">
        <v>448</v>
      </c>
      <c r="E5917" s="6" t="s">
        <v>5278</v>
      </c>
      <c r="F5917" s="6">
        <v>18568</v>
      </c>
      <c r="G5917" s="6" t="s">
        <v>5283</v>
      </c>
      <c r="H5917" s="6">
        <v>1</v>
      </c>
      <c r="I5917" s="6" t="s">
        <v>251</v>
      </c>
      <c r="J5917" s="6">
        <v>3</v>
      </c>
      <c r="K5917" s="6" t="s">
        <v>4334</v>
      </c>
      <c r="L5917" s="8">
        <v>5</v>
      </c>
      <c r="M5917" s="6" t="s">
        <v>251</v>
      </c>
      <c r="N5917" s="6" t="s">
        <v>5116</v>
      </c>
      <c r="R5917" s="6" t="str">
        <f t="shared" si="92"/>
        <v>42448Thị trấn Lộc Hà13</v>
      </c>
    </row>
    <row r="5918" spans="1:18">
      <c r="A5918" s="6">
        <v>5917</v>
      </c>
      <c r="B5918" s="6">
        <v>42</v>
      </c>
      <c r="C5918" s="6" t="s">
        <v>5114</v>
      </c>
      <c r="D5918" s="6">
        <v>448</v>
      </c>
      <c r="E5918" s="6" t="s">
        <v>5278</v>
      </c>
      <c r="F5918" s="6">
        <v>18577</v>
      </c>
      <c r="G5918" s="6" t="s">
        <v>5284</v>
      </c>
      <c r="H5918" s="6">
        <v>2</v>
      </c>
      <c r="I5918" s="6" t="s">
        <v>297</v>
      </c>
      <c r="J5918" s="6">
        <v>3</v>
      </c>
      <c r="K5918" s="6" t="s">
        <v>4334</v>
      </c>
      <c r="L5918" s="8">
        <v>6</v>
      </c>
      <c r="M5918" s="6" t="s">
        <v>297</v>
      </c>
      <c r="N5918" s="6" t="s">
        <v>5116</v>
      </c>
      <c r="R5918" s="6" t="str">
        <f t="shared" si="92"/>
        <v>42448Xã Thạch Mỹ23</v>
      </c>
    </row>
    <row r="5919" spans="1:18">
      <c r="A5919" s="6">
        <v>5918</v>
      </c>
      <c r="B5919" s="6">
        <v>42</v>
      </c>
      <c r="C5919" s="6" t="s">
        <v>5114</v>
      </c>
      <c r="D5919" s="6">
        <v>448</v>
      </c>
      <c r="E5919" s="6" t="s">
        <v>5278</v>
      </c>
      <c r="F5919" s="6">
        <v>18580</v>
      </c>
      <c r="G5919" s="6" t="s">
        <v>5285</v>
      </c>
      <c r="H5919" s="6">
        <v>2</v>
      </c>
      <c r="I5919" s="6" t="s">
        <v>297</v>
      </c>
      <c r="J5919" s="6">
        <v>3</v>
      </c>
      <c r="K5919" s="6" t="s">
        <v>4334</v>
      </c>
      <c r="L5919" s="8">
        <v>6</v>
      </c>
      <c r="M5919" s="6" t="s">
        <v>297</v>
      </c>
      <c r="N5919" s="6" t="s">
        <v>5116</v>
      </c>
      <c r="R5919" s="6" t="str">
        <f t="shared" si="92"/>
        <v>42448Xã Thạch Kim23</v>
      </c>
    </row>
    <row r="5920" spans="1:18">
      <c r="A5920" s="6">
        <v>5919</v>
      </c>
      <c r="B5920" s="6">
        <v>42</v>
      </c>
      <c r="C5920" s="6" t="s">
        <v>5114</v>
      </c>
      <c r="D5920" s="6">
        <v>448</v>
      </c>
      <c r="E5920" s="6" t="s">
        <v>5278</v>
      </c>
      <c r="F5920" s="6">
        <v>18583</v>
      </c>
      <c r="G5920" s="6" t="s">
        <v>5286</v>
      </c>
      <c r="H5920" s="6">
        <v>2</v>
      </c>
      <c r="I5920" s="6" t="s">
        <v>297</v>
      </c>
      <c r="J5920" s="6">
        <v>3</v>
      </c>
      <c r="K5920" s="6" t="s">
        <v>4334</v>
      </c>
      <c r="L5920" s="8">
        <v>6</v>
      </c>
      <c r="M5920" s="6" t="s">
        <v>297</v>
      </c>
      <c r="N5920" s="6" t="s">
        <v>5116</v>
      </c>
      <c r="R5920" s="6" t="str">
        <f t="shared" si="92"/>
        <v>42448Xã Thạch Châu23</v>
      </c>
    </row>
    <row r="5921" spans="1:18">
      <c r="A5921" s="6">
        <v>5920</v>
      </c>
      <c r="B5921" s="6">
        <v>42</v>
      </c>
      <c r="C5921" s="6" t="s">
        <v>5114</v>
      </c>
      <c r="D5921" s="6">
        <v>448</v>
      </c>
      <c r="E5921" s="6" t="s">
        <v>5278</v>
      </c>
      <c r="F5921" s="6">
        <v>18598</v>
      </c>
      <c r="G5921" s="6" t="s">
        <v>5287</v>
      </c>
      <c r="H5921" s="6">
        <v>2</v>
      </c>
      <c r="I5921" s="6" t="s">
        <v>297</v>
      </c>
      <c r="J5921" s="6">
        <v>3</v>
      </c>
      <c r="K5921" s="6" t="s">
        <v>4334</v>
      </c>
      <c r="L5921" s="8">
        <v>6</v>
      </c>
      <c r="M5921" s="6" t="s">
        <v>297</v>
      </c>
      <c r="N5921" s="6" t="s">
        <v>5116</v>
      </c>
      <c r="R5921" s="6" t="str">
        <f t="shared" si="92"/>
        <v>42448Xã Hộ Độ23</v>
      </c>
    </row>
    <row r="5922" spans="1:18">
      <c r="A5922" s="6">
        <v>5921</v>
      </c>
      <c r="B5922" s="6">
        <v>42</v>
      </c>
      <c r="C5922" s="6" t="s">
        <v>5114</v>
      </c>
      <c r="D5922" s="6">
        <v>448</v>
      </c>
      <c r="E5922" s="6" t="s">
        <v>5278</v>
      </c>
      <c r="F5922" s="6">
        <v>18670</v>
      </c>
      <c r="G5922" s="6" t="s">
        <v>5288</v>
      </c>
      <c r="H5922" s="6">
        <v>2</v>
      </c>
      <c r="I5922" s="6" t="s">
        <v>297</v>
      </c>
      <c r="J5922" s="6">
        <v>3</v>
      </c>
      <c r="K5922" s="6" t="s">
        <v>4334</v>
      </c>
      <c r="L5922" s="8">
        <v>6</v>
      </c>
      <c r="M5922" s="6" t="s">
        <v>297</v>
      </c>
      <c r="N5922" s="6" t="s">
        <v>5116</v>
      </c>
      <c r="R5922" s="6" t="str">
        <f t="shared" si="92"/>
        <v>42448Xã Mai Phụ23</v>
      </c>
    </row>
    <row r="5923" spans="1:18">
      <c r="A5923" s="6">
        <v>5922</v>
      </c>
      <c r="B5923" s="6">
        <v>42</v>
      </c>
      <c r="C5923" s="6" t="s">
        <v>5114</v>
      </c>
      <c r="D5923" s="6">
        <v>449</v>
      </c>
      <c r="E5923" s="6" t="s">
        <v>5289</v>
      </c>
      <c r="F5923" s="6">
        <v>18754</v>
      </c>
      <c r="G5923" s="6" t="s">
        <v>5290</v>
      </c>
      <c r="H5923" s="6">
        <v>1</v>
      </c>
      <c r="I5923" s="6" t="s">
        <v>251</v>
      </c>
      <c r="J5923" s="6">
        <v>3</v>
      </c>
      <c r="K5923" s="6" t="s">
        <v>4334</v>
      </c>
      <c r="L5923" s="8">
        <v>5</v>
      </c>
      <c r="M5923" s="6" t="s">
        <v>251</v>
      </c>
      <c r="N5923" s="6" t="s">
        <v>5116</v>
      </c>
      <c r="R5923" s="6" t="str">
        <f t="shared" si="92"/>
        <v>42449Phường Hưng Trí13</v>
      </c>
    </row>
    <row r="5924" spans="1:18">
      <c r="A5924" s="6">
        <v>5923</v>
      </c>
      <c r="B5924" s="6">
        <v>42</v>
      </c>
      <c r="C5924" s="6" t="s">
        <v>5114</v>
      </c>
      <c r="D5924" s="6">
        <v>449</v>
      </c>
      <c r="E5924" s="6" t="s">
        <v>5289</v>
      </c>
      <c r="F5924" s="6">
        <v>18781</v>
      </c>
      <c r="G5924" s="6" t="s">
        <v>5291</v>
      </c>
      <c r="H5924" s="6">
        <v>2</v>
      </c>
      <c r="I5924" s="6" t="s">
        <v>297</v>
      </c>
      <c r="J5924" s="6">
        <v>3</v>
      </c>
      <c r="K5924" s="6" t="s">
        <v>4334</v>
      </c>
      <c r="L5924" s="8">
        <v>6</v>
      </c>
      <c r="M5924" s="6" t="s">
        <v>297</v>
      </c>
      <c r="N5924" s="6" t="s">
        <v>5116</v>
      </c>
      <c r="R5924" s="6" t="str">
        <f t="shared" si="92"/>
        <v>42449Xã Kỳ Ninh23</v>
      </c>
    </row>
    <row r="5925" spans="1:18">
      <c r="A5925" s="6">
        <v>5924</v>
      </c>
      <c r="B5925" s="6">
        <v>42</v>
      </c>
      <c r="C5925" s="6" t="s">
        <v>5114</v>
      </c>
      <c r="D5925" s="6">
        <v>449</v>
      </c>
      <c r="E5925" s="6" t="s">
        <v>5289</v>
      </c>
      <c r="F5925" s="6">
        <v>18796</v>
      </c>
      <c r="G5925" s="6" t="s">
        <v>5292</v>
      </c>
      <c r="H5925" s="6">
        <v>2</v>
      </c>
      <c r="I5925" s="6" t="s">
        <v>297</v>
      </c>
      <c r="J5925" s="6">
        <v>3</v>
      </c>
      <c r="K5925" s="6" t="s">
        <v>4334</v>
      </c>
      <c r="L5925" s="8">
        <v>6</v>
      </c>
      <c r="M5925" s="6" t="s">
        <v>297</v>
      </c>
      <c r="N5925" s="6" t="s">
        <v>5116</v>
      </c>
      <c r="R5925" s="6" t="str">
        <f t="shared" si="92"/>
        <v>42449Xã Kỳ Lợi23</v>
      </c>
    </row>
    <row r="5926" spans="1:18">
      <c r="A5926" s="6">
        <v>5925</v>
      </c>
      <c r="B5926" s="6">
        <v>42</v>
      </c>
      <c r="C5926" s="6" t="s">
        <v>5114</v>
      </c>
      <c r="D5926" s="6">
        <v>449</v>
      </c>
      <c r="E5926" s="6" t="s">
        <v>5289</v>
      </c>
      <c r="F5926" s="6">
        <v>18808</v>
      </c>
      <c r="G5926" s="6" t="s">
        <v>5293</v>
      </c>
      <c r="H5926" s="6">
        <v>2</v>
      </c>
      <c r="I5926" s="6" t="s">
        <v>297</v>
      </c>
      <c r="J5926" s="6">
        <v>3</v>
      </c>
      <c r="K5926" s="6" t="s">
        <v>4334</v>
      </c>
      <c r="L5926" s="8">
        <v>6</v>
      </c>
      <c r="M5926" s="6" t="s">
        <v>297</v>
      </c>
      <c r="N5926" s="6" t="s">
        <v>5116</v>
      </c>
      <c r="R5926" s="6" t="str">
        <f t="shared" si="92"/>
        <v>42449Xã Kỳ Hà23</v>
      </c>
    </row>
    <row r="5927" spans="1:18">
      <c r="A5927" s="6">
        <v>5926</v>
      </c>
      <c r="B5927" s="6">
        <v>42</v>
      </c>
      <c r="C5927" s="6" t="s">
        <v>5114</v>
      </c>
      <c r="D5927" s="6">
        <v>449</v>
      </c>
      <c r="E5927" s="6" t="s">
        <v>5289</v>
      </c>
      <c r="F5927" s="6">
        <v>18820</v>
      </c>
      <c r="G5927" s="6" t="s">
        <v>5294</v>
      </c>
      <c r="H5927" s="6">
        <v>1</v>
      </c>
      <c r="I5927" s="6" t="s">
        <v>251</v>
      </c>
      <c r="J5927" s="6">
        <v>3</v>
      </c>
      <c r="K5927" s="6" t="s">
        <v>4334</v>
      </c>
      <c r="L5927" s="8">
        <v>5</v>
      </c>
      <c r="M5927" s="6" t="s">
        <v>251</v>
      </c>
      <c r="N5927" s="6" t="s">
        <v>5116</v>
      </c>
      <c r="R5927" s="6" t="str">
        <f t="shared" si="92"/>
        <v>42449Phường Kỳ Trinh13</v>
      </c>
    </row>
    <row r="5928" spans="1:18">
      <c r="A5928" s="6">
        <v>5927</v>
      </c>
      <c r="B5928" s="6">
        <v>42</v>
      </c>
      <c r="C5928" s="6" t="s">
        <v>5114</v>
      </c>
      <c r="D5928" s="6">
        <v>449</v>
      </c>
      <c r="E5928" s="6" t="s">
        <v>5289</v>
      </c>
      <c r="F5928" s="6">
        <v>18823</v>
      </c>
      <c r="G5928" s="6" t="s">
        <v>5295</v>
      </c>
      <c r="H5928" s="6">
        <v>1</v>
      </c>
      <c r="I5928" s="6" t="s">
        <v>251</v>
      </c>
      <c r="J5928" s="6">
        <v>3</v>
      </c>
      <c r="K5928" s="6" t="s">
        <v>4334</v>
      </c>
      <c r="L5928" s="8">
        <v>5</v>
      </c>
      <c r="M5928" s="6" t="s">
        <v>251</v>
      </c>
      <c r="N5928" s="6" t="s">
        <v>5116</v>
      </c>
      <c r="R5928" s="6" t="str">
        <f t="shared" si="92"/>
        <v>42449Phường Kỳ Thịnh13</v>
      </c>
    </row>
    <row r="5929" spans="1:18">
      <c r="A5929" s="6">
        <v>5928</v>
      </c>
      <c r="B5929" s="6">
        <v>42</v>
      </c>
      <c r="C5929" s="6" t="s">
        <v>5114</v>
      </c>
      <c r="D5929" s="6">
        <v>449</v>
      </c>
      <c r="E5929" s="6" t="s">
        <v>5289</v>
      </c>
      <c r="F5929" s="6">
        <v>18829</v>
      </c>
      <c r="G5929" s="6" t="s">
        <v>5296</v>
      </c>
      <c r="H5929" s="6">
        <v>2</v>
      </c>
      <c r="I5929" s="6" t="s">
        <v>297</v>
      </c>
      <c r="J5929" s="6">
        <v>3</v>
      </c>
      <c r="K5929" s="6" t="s">
        <v>4334</v>
      </c>
      <c r="L5929" s="8">
        <v>6</v>
      </c>
      <c r="M5929" s="6" t="s">
        <v>297</v>
      </c>
      <c r="N5929" s="6" t="s">
        <v>5116</v>
      </c>
      <c r="R5929" s="6" t="str">
        <f t="shared" si="92"/>
        <v>42449Xã Kỳ Hoa23</v>
      </c>
    </row>
    <row r="5930" spans="1:18">
      <c r="A5930" s="6">
        <v>5929</v>
      </c>
      <c r="B5930" s="6">
        <v>42</v>
      </c>
      <c r="C5930" s="6" t="s">
        <v>5114</v>
      </c>
      <c r="D5930" s="6">
        <v>449</v>
      </c>
      <c r="E5930" s="6" t="s">
        <v>5289</v>
      </c>
      <c r="F5930" s="6">
        <v>18832</v>
      </c>
      <c r="G5930" s="6" t="s">
        <v>5297</v>
      </c>
      <c r="H5930" s="6">
        <v>1</v>
      </c>
      <c r="I5930" s="6" t="s">
        <v>251</v>
      </c>
      <c r="J5930" s="6">
        <v>3</v>
      </c>
      <c r="K5930" s="6" t="s">
        <v>4334</v>
      </c>
      <c r="L5930" s="8">
        <v>5</v>
      </c>
      <c r="M5930" s="6" t="s">
        <v>251</v>
      </c>
      <c r="N5930" s="6" t="s">
        <v>5116</v>
      </c>
      <c r="R5930" s="6" t="str">
        <f t="shared" si="92"/>
        <v>42449Phường Kỳ Phương13</v>
      </c>
    </row>
    <row r="5931" spans="1:18">
      <c r="A5931" s="6">
        <v>5930</v>
      </c>
      <c r="B5931" s="6">
        <v>42</v>
      </c>
      <c r="C5931" s="6" t="s">
        <v>5114</v>
      </c>
      <c r="D5931" s="6">
        <v>449</v>
      </c>
      <c r="E5931" s="6" t="s">
        <v>5289</v>
      </c>
      <c r="F5931" s="6">
        <v>18835</v>
      </c>
      <c r="G5931" s="6" t="s">
        <v>5298</v>
      </c>
      <c r="H5931" s="6">
        <v>1</v>
      </c>
      <c r="I5931" s="6" t="s">
        <v>251</v>
      </c>
      <c r="J5931" s="6">
        <v>3</v>
      </c>
      <c r="K5931" s="6" t="s">
        <v>4334</v>
      </c>
      <c r="L5931" s="8">
        <v>5</v>
      </c>
      <c r="M5931" s="6" t="s">
        <v>251</v>
      </c>
      <c r="N5931" s="6" t="s">
        <v>5116</v>
      </c>
      <c r="R5931" s="6" t="str">
        <f t="shared" si="92"/>
        <v>42449Phường Kỳ Long13</v>
      </c>
    </row>
    <row r="5932" spans="1:18">
      <c r="A5932" s="6">
        <v>5931</v>
      </c>
      <c r="B5932" s="6">
        <v>42</v>
      </c>
      <c r="C5932" s="6" t="s">
        <v>5114</v>
      </c>
      <c r="D5932" s="6">
        <v>449</v>
      </c>
      <c r="E5932" s="6" t="s">
        <v>5289</v>
      </c>
      <c r="F5932" s="6">
        <v>18841</v>
      </c>
      <c r="G5932" s="6" t="s">
        <v>5299</v>
      </c>
      <c r="H5932" s="6">
        <v>1</v>
      </c>
      <c r="I5932" s="6" t="s">
        <v>251</v>
      </c>
      <c r="J5932" s="6">
        <v>3</v>
      </c>
      <c r="K5932" s="6" t="s">
        <v>4334</v>
      </c>
      <c r="L5932" s="8">
        <v>5</v>
      </c>
      <c r="M5932" s="6" t="s">
        <v>251</v>
      </c>
      <c r="N5932" s="6" t="s">
        <v>5116</v>
      </c>
      <c r="R5932" s="6" t="str">
        <f t="shared" si="92"/>
        <v>42449Phường Kỳ Liên13</v>
      </c>
    </row>
    <row r="5933" spans="1:18">
      <c r="A5933" s="6">
        <v>5932</v>
      </c>
      <c r="B5933" s="6">
        <v>42</v>
      </c>
      <c r="C5933" s="6" t="s">
        <v>5114</v>
      </c>
      <c r="D5933" s="6">
        <v>449</v>
      </c>
      <c r="E5933" s="6" t="s">
        <v>5289</v>
      </c>
      <c r="F5933" s="6">
        <v>18847</v>
      </c>
      <c r="G5933" s="6" t="s">
        <v>5300</v>
      </c>
      <c r="H5933" s="6">
        <v>2</v>
      </c>
      <c r="I5933" s="6" t="s">
        <v>297</v>
      </c>
      <c r="J5933" s="6">
        <v>3</v>
      </c>
      <c r="K5933" s="6" t="s">
        <v>4334</v>
      </c>
      <c r="L5933" s="8">
        <v>6</v>
      </c>
      <c r="M5933" s="6" t="s">
        <v>297</v>
      </c>
      <c r="N5933" s="6" t="s">
        <v>5116</v>
      </c>
      <c r="R5933" s="6" t="str">
        <f t="shared" si="92"/>
        <v>42449Xã Kỳ Nam23</v>
      </c>
    </row>
    <row r="5934" spans="1:18">
      <c r="A5934" s="6">
        <v>5933</v>
      </c>
      <c r="B5934" s="6">
        <v>44</v>
      </c>
      <c r="C5934" s="6" t="s">
        <v>5301</v>
      </c>
      <c r="D5934" s="6">
        <v>450</v>
      </c>
      <c r="E5934" s="6" t="s">
        <v>5302</v>
      </c>
      <c r="F5934" s="6">
        <v>18853</v>
      </c>
      <c r="G5934" s="6" t="s">
        <v>3567</v>
      </c>
      <c r="H5934" s="6">
        <v>1</v>
      </c>
      <c r="I5934" s="6" t="s">
        <v>251</v>
      </c>
      <c r="J5934" s="6">
        <v>3</v>
      </c>
      <c r="K5934" s="6" t="s">
        <v>4334</v>
      </c>
      <c r="L5934" s="8">
        <v>5</v>
      </c>
      <c r="M5934" s="6" t="s">
        <v>251</v>
      </c>
      <c r="N5934" s="6" t="s">
        <v>5303</v>
      </c>
      <c r="R5934" s="6" t="str">
        <f t="shared" si="92"/>
        <v>44450Phường Hải Thành13</v>
      </c>
    </row>
    <row r="5935" spans="1:18">
      <c r="A5935" s="6">
        <v>5934</v>
      </c>
      <c r="B5935" s="6">
        <v>44</v>
      </c>
      <c r="C5935" s="6" t="s">
        <v>5301</v>
      </c>
      <c r="D5935" s="6">
        <v>450</v>
      </c>
      <c r="E5935" s="6" t="s">
        <v>5302</v>
      </c>
      <c r="F5935" s="6">
        <v>18856</v>
      </c>
      <c r="G5935" s="6" t="s">
        <v>5304</v>
      </c>
      <c r="H5935" s="6">
        <v>1</v>
      </c>
      <c r="I5935" s="6" t="s">
        <v>251</v>
      </c>
      <c r="J5935" s="6">
        <v>3</v>
      </c>
      <c r="K5935" s="6" t="s">
        <v>4334</v>
      </c>
      <c r="L5935" s="8">
        <v>5</v>
      </c>
      <c r="M5935" s="6" t="s">
        <v>251</v>
      </c>
      <c r="N5935" s="6" t="s">
        <v>5303</v>
      </c>
      <c r="R5935" s="6" t="str">
        <f t="shared" si="92"/>
        <v>44450Phường Đồng Phú13</v>
      </c>
    </row>
    <row r="5936" spans="1:18">
      <c r="A5936" s="6">
        <v>5935</v>
      </c>
      <c r="B5936" s="6">
        <v>44</v>
      </c>
      <c r="C5936" s="6" t="s">
        <v>5301</v>
      </c>
      <c r="D5936" s="6">
        <v>450</v>
      </c>
      <c r="E5936" s="6" t="s">
        <v>5302</v>
      </c>
      <c r="F5936" s="6">
        <v>18859</v>
      </c>
      <c r="G5936" s="6" t="s">
        <v>5305</v>
      </c>
      <c r="H5936" s="6">
        <v>1</v>
      </c>
      <c r="I5936" s="6" t="s">
        <v>251</v>
      </c>
      <c r="J5936" s="6">
        <v>3</v>
      </c>
      <c r="K5936" s="6" t="s">
        <v>4334</v>
      </c>
      <c r="L5936" s="8">
        <v>5</v>
      </c>
      <c r="M5936" s="6" t="s">
        <v>251</v>
      </c>
      <c r="N5936" s="6" t="s">
        <v>5303</v>
      </c>
      <c r="R5936" s="6" t="str">
        <f t="shared" si="92"/>
        <v>44450Phường Bắc Lý13</v>
      </c>
    </row>
    <row r="5937" spans="1:18">
      <c r="A5937" s="6">
        <v>5936</v>
      </c>
      <c r="B5937" s="6">
        <v>44</v>
      </c>
      <c r="C5937" s="6" t="s">
        <v>5301</v>
      </c>
      <c r="D5937" s="6">
        <v>450</v>
      </c>
      <c r="E5937" s="6" t="s">
        <v>5302</v>
      </c>
      <c r="F5937" s="6">
        <v>18865</v>
      </c>
      <c r="G5937" s="6" t="s">
        <v>5306</v>
      </c>
      <c r="H5937" s="6">
        <v>1</v>
      </c>
      <c r="I5937" s="6" t="s">
        <v>251</v>
      </c>
      <c r="J5937" s="6">
        <v>3</v>
      </c>
      <c r="K5937" s="6" t="s">
        <v>4334</v>
      </c>
      <c r="L5937" s="8">
        <v>5</v>
      </c>
      <c r="M5937" s="6" t="s">
        <v>251</v>
      </c>
      <c r="N5937" s="6" t="s">
        <v>5303</v>
      </c>
      <c r="R5937" s="6" t="str">
        <f t="shared" si="92"/>
        <v>44450Phường Nam Lý13</v>
      </c>
    </row>
    <row r="5938" spans="1:18">
      <c r="A5938" s="6">
        <v>5937</v>
      </c>
      <c r="B5938" s="6">
        <v>44</v>
      </c>
      <c r="C5938" s="6" t="s">
        <v>5301</v>
      </c>
      <c r="D5938" s="6">
        <v>450</v>
      </c>
      <c r="E5938" s="6" t="s">
        <v>5302</v>
      </c>
      <c r="F5938" s="6">
        <v>18868</v>
      </c>
      <c r="G5938" s="6" t="s">
        <v>5307</v>
      </c>
      <c r="H5938" s="6">
        <v>1</v>
      </c>
      <c r="I5938" s="6" t="s">
        <v>251</v>
      </c>
      <c r="J5938" s="6">
        <v>3</v>
      </c>
      <c r="K5938" s="6" t="s">
        <v>4334</v>
      </c>
      <c r="L5938" s="8">
        <v>5</v>
      </c>
      <c r="M5938" s="6" t="s">
        <v>251</v>
      </c>
      <c r="N5938" s="6" t="s">
        <v>5303</v>
      </c>
      <c r="R5938" s="6" t="str">
        <f t="shared" si="92"/>
        <v>44450Phường Đồng Hải13</v>
      </c>
    </row>
    <row r="5939" spans="1:18">
      <c r="A5939" s="6">
        <v>5938</v>
      </c>
      <c r="B5939" s="6">
        <v>44</v>
      </c>
      <c r="C5939" s="6" t="s">
        <v>5301</v>
      </c>
      <c r="D5939" s="6">
        <v>450</v>
      </c>
      <c r="E5939" s="6" t="s">
        <v>5302</v>
      </c>
      <c r="F5939" s="6">
        <v>18871</v>
      </c>
      <c r="G5939" s="6" t="s">
        <v>5308</v>
      </c>
      <c r="H5939" s="6">
        <v>1</v>
      </c>
      <c r="I5939" s="6" t="s">
        <v>251</v>
      </c>
      <c r="J5939" s="6">
        <v>3</v>
      </c>
      <c r="K5939" s="6" t="s">
        <v>4334</v>
      </c>
      <c r="L5939" s="8">
        <v>5</v>
      </c>
      <c r="M5939" s="6" t="s">
        <v>251</v>
      </c>
      <c r="N5939" s="6" t="s">
        <v>5303</v>
      </c>
      <c r="R5939" s="6" t="str">
        <f t="shared" si="92"/>
        <v>44450Phường Đồng Sơn13</v>
      </c>
    </row>
    <row r="5940" spans="1:18">
      <c r="A5940" s="6">
        <v>5939</v>
      </c>
      <c r="B5940" s="6">
        <v>44</v>
      </c>
      <c r="C5940" s="6" t="s">
        <v>5301</v>
      </c>
      <c r="D5940" s="6">
        <v>450</v>
      </c>
      <c r="E5940" s="6" t="s">
        <v>5302</v>
      </c>
      <c r="F5940" s="6">
        <v>18874</v>
      </c>
      <c r="G5940" s="6" t="s">
        <v>5309</v>
      </c>
      <c r="H5940" s="6">
        <v>1</v>
      </c>
      <c r="I5940" s="6" t="s">
        <v>251</v>
      </c>
      <c r="J5940" s="6">
        <v>3</v>
      </c>
      <c r="K5940" s="6" t="s">
        <v>4334</v>
      </c>
      <c r="L5940" s="8">
        <v>5</v>
      </c>
      <c r="M5940" s="6" t="s">
        <v>251</v>
      </c>
      <c r="N5940" s="6" t="s">
        <v>5303</v>
      </c>
      <c r="R5940" s="6" t="str">
        <f t="shared" si="92"/>
        <v>44450Phường Phú Hải13</v>
      </c>
    </row>
    <row r="5941" spans="1:18">
      <c r="A5941" s="6">
        <v>5940</v>
      </c>
      <c r="B5941" s="6">
        <v>44</v>
      </c>
      <c r="C5941" s="6" t="s">
        <v>5301</v>
      </c>
      <c r="D5941" s="6">
        <v>450</v>
      </c>
      <c r="E5941" s="6" t="s">
        <v>5302</v>
      </c>
      <c r="F5941" s="6">
        <v>18877</v>
      </c>
      <c r="G5941" s="6" t="s">
        <v>5310</v>
      </c>
      <c r="H5941" s="6">
        <v>1</v>
      </c>
      <c r="I5941" s="6" t="s">
        <v>251</v>
      </c>
      <c r="J5941" s="6">
        <v>3</v>
      </c>
      <c r="K5941" s="6" t="s">
        <v>4334</v>
      </c>
      <c r="L5941" s="8">
        <v>5</v>
      </c>
      <c r="M5941" s="6" t="s">
        <v>251</v>
      </c>
      <c r="N5941" s="6" t="s">
        <v>5303</v>
      </c>
      <c r="R5941" s="6" t="str">
        <f t="shared" si="92"/>
        <v>44450Phường Bắc Nghĩa13</v>
      </c>
    </row>
    <row r="5942" spans="1:18">
      <c r="A5942" s="6">
        <v>5941</v>
      </c>
      <c r="B5942" s="6">
        <v>44</v>
      </c>
      <c r="C5942" s="6" t="s">
        <v>5301</v>
      </c>
      <c r="D5942" s="6">
        <v>450</v>
      </c>
      <c r="E5942" s="6" t="s">
        <v>5302</v>
      </c>
      <c r="F5942" s="6">
        <v>18880</v>
      </c>
      <c r="G5942" s="6" t="s">
        <v>5311</v>
      </c>
      <c r="H5942" s="6">
        <v>1</v>
      </c>
      <c r="I5942" s="6" t="s">
        <v>251</v>
      </c>
      <c r="J5942" s="6">
        <v>3</v>
      </c>
      <c r="K5942" s="6" t="s">
        <v>4334</v>
      </c>
      <c r="L5942" s="8">
        <v>5</v>
      </c>
      <c r="M5942" s="6" t="s">
        <v>251</v>
      </c>
      <c r="N5942" s="6" t="s">
        <v>5303</v>
      </c>
      <c r="R5942" s="6" t="str">
        <f t="shared" si="92"/>
        <v>44450Phường Đức Ninh Đông13</v>
      </c>
    </row>
    <row r="5943" spans="1:18">
      <c r="A5943" s="6">
        <v>5942</v>
      </c>
      <c r="B5943" s="6">
        <v>44</v>
      </c>
      <c r="C5943" s="6" t="s">
        <v>5301</v>
      </c>
      <c r="D5943" s="6">
        <v>450</v>
      </c>
      <c r="E5943" s="6" t="s">
        <v>5302</v>
      </c>
      <c r="F5943" s="6">
        <v>18883</v>
      </c>
      <c r="G5943" s="6" t="s">
        <v>5312</v>
      </c>
      <c r="H5943" s="6">
        <v>2</v>
      </c>
      <c r="I5943" s="6" t="s">
        <v>297</v>
      </c>
      <c r="J5943" s="6">
        <v>3</v>
      </c>
      <c r="K5943" s="6" t="s">
        <v>4334</v>
      </c>
      <c r="L5943" s="8">
        <v>6</v>
      </c>
      <c r="M5943" s="6" t="s">
        <v>297</v>
      </c>
      <c r="N5943" s="6" t="s">
        <v>5303</v>
      </c>
      <c r="R5943" s="6" t="str">
        <f t="shared" si="92"/>
        <v>44450Xã Quang Phú23</v>
      </c>
    </row>
    <row r="5944" spans="1:18">
      <c r="A5944" s="6">
        <v>5943</v>
      </c>
      <c r="B5944" s="6">
        <v>44</v>
      </c>
      <c r="C5944" s="6" t="s">
        <v>5301</v>
      </c>
      <c r="D5944" s="6">
        <v>450</v>
      </c>
      <c r="E5944" s="6" t="s">
        <v>5302</v>
      </c>
      <c r="F5944" s="6">
        <v>18886</v>
      </c>
      <c r="G5944" s="6" t="s">
        <v>5313</v>
      </c>
      <c r="H5944" s="6">
        <v>2</v>
      </c>
      <c r="I5944" s="6" t="s">
        <v>297</v>
      </c>
      <c r="J5944" s="6">
        <v>3</v>
      </c>
      <c r="K5944" s="6" t="s">
        <v>4334</v>
      </c>
      <c r="L5944" s="8">
        <v>6</v>
      </c>
      <c r="M5944" s="6" t="s">
        <v>297</v>
      </c>
      <c r="N5944" s="6" t="s">
        <v>5303</v>
      </c>
      <c r="R5944" s="6" t="str">
        <f t="shared" si="92"/>
        <v>44450Xã Lộc Ninh23</v>
      </c>
    </row>
    <row r="5945" spans="1:18">
      <c r="A5945" s="6">
        <v>5944</v>
      </c>
      <c r="B5945" s="6">
        <v>44</v>
      </c>
      <c r="C5945" s="6" t="s">
        <v>5301</v>
      </c>
      <c r="D5945" s="6">
        <v>450</v>
      </c>
      <c r="E5945" s="6" t="s">
        <v>5302</v>
      </c>
      <c r="F5945" s="6">
        <v>18889</v>
      </c>
      <c r="G5945" s="6" t="s">
        <v>5314</v>
      </c>
      <c r="H5945" s="6">
        <v>2</v>
      </c>
      <c r="I5945" s="6" t="s">
        <v>297</v>
      </c>
      <c r="J5945" s="6">
        <v>3</v>
      </c>
      <c r="K5945" s="6" t="s">
        <v>4334</v>
      </c>
      <c r="L5945" s="8">
        <v>6</v>
      </c>
      <c r="M5945" s="6" t="s">
        <v>297</v>
      </c>
      <c r="N5945" s="6" t="s">
        <v>5303</v>
      </c>
      <c r="R5945" s="6" t="str">
        <f t="shared" si="92"/>
        <v>44450Xã Bảo Ninh23</v>
      </c>
    </row>
    <row r="5946" spans="1:18">
      <c r="A5946" s="6">
        <v>5945</v>
      </c>
      <c r="B5946" s="6">
        <v>44</v>
      </c>
      <c r="C5946" s="6" t="s">
        <v>5301</v>
      </c>
      <c r="D5946" s="6">
        <v>450</v>
      </c>
      <c r="E5946" s="6" t="s">
        <v>5302</v>
      </c>
      <c r="F5946" s="6">
        <v>18892</v>
      </c>
      <c r="G5946" s="6" t="s">
        <v>5315</v>
      </c>
      <c r="H5946" s="6">
        <v>2</v>
      </c>
      <c r="I5946" s="6" t="s">
        <v>297</v>
      </c>
      <c r="J5946" s="6">
        <v>3</v>
      </c>
      <c r="K5946" s="6" t="s">
        <v>4334</v>
      </c>
      <c r="L5946" s="8">
        <v>6</v>
      </c>
      <c r="M5946" s="6" t="s">
        <v>297</v>
      </c>
      <c r="N5946" s="6" t="s">
        <v>5303</v>
      </c>
      <c r="R5946" s="6" t="str">
        <f t="shared" si="92"/>
        <v>44450Xã Nghĩa Ninh23</v>
      </c>
    </row>
    <row r="5947" spans="1:18">
      <c r="A5947" s="6">
        <v>5946</v>
      </c>
      <c r="B5947" s="6">
        <v>44</v>
      </c>
      <c r="C5947" s="6" t="s">
        <v>5301</v>
      </c>
      <c r="D5947" s="6">
        <v>450</v>
      </c>
      <c r="E5947" s="6" t="s">
        <v>5302</v>
      </c>
      <c r="F5947" s="6">
        <v>18895</v>
      </c>
      <c r="G5947" s="6" t="s">
        <v>5316</v>
      </c>
      <c r="H5947" s="6">
        <v>2</v>
      </c>
      <c r="I5947" s="6" t="s">
        <v>297</v>
      </c>
      <c r="J5947" s="6">
        <v>3</v>
      </c>
      <c r="K5947" s="6" t="s">
        <v>4334</v>
      </c>
      <c r="L5947" s="8">
        <v>6</v>
      </c>
      <c r="M5947" s="6" t="s">
        <v>297</v>
      </c>
      <c r="N5947" s="6" t="s">
        <v>5303</v>
      </c>
      <c r="R5947" s="6" t="str">
        <f t="shared" si="92"/>
        <v>44450Xã Thuận Đức23</v>
      </c>
    </row>
    <row r="5948" spans="1:18">
      <c r="A5948" s="6">
        <v>5947</v>
      </c>
      <c r="B5948" s="6">
        <v>44</v>
      </c>
      <c r="C5948" s="6" t="s">
        <v>5301</v>
      </c>
      <c r="D5948" s="6">
        <v>450</v>
      </c>
      <c r="E5948" s="6" t="s">
        <v>5302</v>
      </c>
      <c r="F5948" s="6">
        <v>18898</v>
      </c>
      <c r="G5948" s="6" t="s">
        <v>1339</v>
      </c>
      <c r="H5948" s="6">
        <v>2</v>
      </c>
      <c r="I5948" s="6" t="s">
        <v>297</v>
      </c>
      <c r="J5948" s="6">
        <v>3</v>
      </c>
      <c r="K5948" s="6" t="s">
        <v>4334</v>
      </c>
      <c r="L5948" s="8">
        <v>6</v>
      </c>
      <c r="M5948" s="6" t="s">
        <v>297</v>
      </c>
      <c r="N5948" s="6" t="s">
        <v>5303</v>
      </c>
      <c r="R5948" s="6" t="str">
        <f t="shared" si="92"/>
        <v>44450Xã Đức Ninh23</v>
      </c>
    </row>
    <row r="5949" spans="1:18">
      <c r="A5949" s="6">
        <v>5948</v>
      </c>
      <c r="B5949" s="6">
        <v>44</v>
      </c>
      <c r="C5949" s="6" t="s">
        <v>5301</v>
      </c>
      <c r="D5949" s="6">
        <v>452</v>
      </c>
      <c r="E5949" s="6" t="s">
        <v>5317</v>
      </c>
      <c r="F5949" s="6">
        <v>18901</v>
      </c>
      <c r="G5949" s="6" t="s">
        <v>5318</v>
      </c>
      <c r="H5949" s="6">
        <v>1</v>
      </c>
      <c r="I5949" s="6" t="s">
        <v>251</v>
      </c>
      <c r="J5949" s="6">
        <v>3</v>
      </c>
      <c r="K5949" s="6" t="s">
        <v>4334</v>
      </c>
      <c r="L5949" s="8">
        <v>5</v>
      </c>
      <c r="M5949" s="6" t="s">
        <v>251</v>
      </c>
      <c r="N5949" s="6" t="s">
        <v>5303</v>
      </c>
      <c r="R5949" s="6" t="str">
        <f t="shared" si="92"/>
        <v>44452Thị trấn Quy Đạt13</v>
      </c>
    </row>
    <row r="5950" spans="1:18">
      <c r="A5950" s="6">
        <v>5949</v>
      </c>
      <c r="B5950" s="6">
        <v>44</v>
      </c>
      <c r="C5950" s="6" t="s">
        <v>5301</v>
      </c>
      <c r="D5950" s="6">
        <v>452</v>
      </c>
      <c r="E5950" s="6" t="s">
        <v>5317</v>
      </c>
      <c r="F5950" s="6">
        <v>18904</v>
      </c>
      <c r="G5950" s="6" t="s">
        <v>5319</v>
      </c>
      <c r="H5950" s="6">
        <v>2</v>
      </c>
      <c r="I5950" s="6" t="s">
        <v>297</v>
      </c>
      <c r="J5950" s="6">
        <v>3</v>
      </c>
      <c r="K5950" s="6" t="s">
        <v>4334</v>
      </c>
      <c r="L5950" s="8">
        <v>6</v>
      </c>
      <c r="M5950" s="6" t="s">
        <v>297</v>
      </c>
      <c r="N5950" s="6" t="s">
        <v>5303</v>
      </c>
      <c r="R5950" s="6" t="str">
        <f t="shared" si="92"/>
        <v>44452Xã Dân Hóa23</v>
      </c>
    </row>
    <row r="5951" spans="1:18">
      <c r="A5951" s="6">
        <v>5950</v>
      </c>
      <c r="B5951" s="6">
        <v>44</v>
      </c>
      <c r="C5951" s="6" t="s">
        <v>5301</v>
      </c>
      <c r="D5951" s="6">
        <v>452</v>
      </c>
      <c r="E5951" s="6" t="s">
        <v>5317</v>
      </c>
      <c r="F5951" s="6">
        <v>18907</v>
      </c>
      <c r="G5951" s="6" t="s">
        <v>5320</v>
      </c>
      <c r="H5951" s="6">
        <v>2</v>
      </c>
      <c r="I5951" s="6" t="s">
        <v>297</v>
      </c>
      <c r="J5951" s="6">
        <v>3</v>
      </c>
      <c r="K5951" s="6" t="s">
        <v>4334</v>
      </c>
      <c r="L5951" s="8">
        <v>6</v>
      </c>
      <c r="M5951" s="6" t="s">
        <v>297</v>
      </c>
      <c r="N5951" s="6" t="s">
        <v>5303</v>
      </c>
      <c r="R5951" s="6" t="str">
        <f t="shared" si="92"/>
        <v>44452Xã Trọng Hóa23</v>
      </c>
    </row>
    <row r="5952" spans="1:18">
      <c r="A5952" s="6">
        <v>5951</v>
      </c>
      <c r="B5952" s="6">
        <v>44</v>
      </c>
      <c r="C5952" s="6" t="s">
        <v>5301</v>
      </c>
      <c r="D5952" s="6">
        <v>452</v>
      </c>
      <c r="E5952" s="6" t="s">
        <v>5317</v>
      </c>
      <c r="F5952" s="6">
        <v>18910</v>
      </c>
      <c r="G5952" s="6" t="s">
        <v>5321</v>
      </c>
      <c r="H5952" s="6">
        <v>2</v>
      </c>
      <c r="I5952" s="6" t="s">
        <v>297</v>
      </c>
      <c r="J5952" s="6">
        <v>3</v>
      </c>
      <c r="K5952" s="6" t="s">
        <v>4334</v>
      </c>
      <c r="L5952" s="8">
        <v>6</v>
      </c>
      <c r="M5952" s="6" t="s">
        <v>297</v>
      </c>
      <c r="N5952" s="6" t="s">
        <v>5303</v>
      </c>
      <c r="R5952" s="6" t="str">
        <f t="shared" si="92"/>
        <v>44452Xã Hóa Phúc23</v>
      </c>
    </row>
    <row r="5953" spans="1:18">
      <c r="A5953" s="6">
        <v>5952</v>
      </c>
      <c r="B5953" s="6">
        <v>44</v>
      </c>
      <c r="C5953" s="6" t="s">
        <v>5301</v>
      </c>
      <c r="D5953" s="6">
        <v>452</v>
      </c>
      <c r="E5953" s="6" t="s">
        <v>5317</v>
      </c>
      <c r="F5953" s="6">
        <v>18913</v>
      </c>
      <c r="G5953" s="6" t="s">
        <v>5322</v>
      </c>
      <c r="H5953" s="6">
        <v>2</v>
      </c>
      <c r="I5953" s="6" t="s">
        <v>297</v>
      </c>
      <c r="J5953" s="6">
        <v>3</v>
      </c>
      <c r="K5953" s="6" t="s">
        <v>4334</v>
      </c>
      <c r="L5953" s="8">
        <v>6</v>
      </c>
      <c r="M5953" s="6" t="s">
        <v>297</v>
      </c>
      <c r="N5953" s="6" t="s">
        <v>5303</v>
      </c>
      <c r="R5953" s="6" t="str">
        <f t="shared" si="92"/>
        <v>44452Xã Hồng Hóa23</v>
      </c>
    </row>
    <row r="5954" spans="1:18">
      <c r="A5954" s="6">
        <v>5953</v>
      </c>
      <c r="B5954" s="6">
        <v>44</v>
      </c>
      <c r="C5954" s="6" t="s">
        <v>5301</v>
      </c>
      <c r="D5954" s="6">
        <v>452</v>
      </c>
      <c r="E5954" s="6" t="s">
        <v>5317</v>
      </c>
      <c r="F5954" s="6">
        <v>18916</v>
      </c>
      <c r="G5954" s="6" t="s">
        <v>5323</v>
      </c>
      <c r="H5954" s="6">
        <v>2</v>
      </c>
      <c r="I5954" s="6" t="s">
        <v>297</v>
      </c>
      <c r="J5954" s="6">
        <v>3</v>
      </c>
      <c r="K5954" s="6" t="s">
        <v>4334</v>
      </c>
      <c r="L5954" s="8">
        <v>6</v>
      </c>
      <c r="M5954" s="6" t="s">
        <v>297</v>
      </c>
      <c r="N5954" s="6" t="s">
        <v>5303</v>
      </c>
      <c r="R5954" s="6" t="str">
        <f t="shared" si="92"/>
        <v>44452Xã Hóa Thanh23</v>
      </c>
    </row>
    <row r="5955" spans="1:18">
      <c r="A5955" s="6">
        <v>5954</v>
      </c>
      <c r="B5955" s="6">
        <v>44</v>
      </c>
      <c r="C5955" s="6" t="s">
        <v>5301</v>
      </c>
      <c r="D5955" s="6">
        <v>452</v>
      </c>
      <c r="E5955" s="6" t="s">
        <v>5317</v>
      </c>
      <c r="F5955" s="6">
        <v>18919</v>
      </c>
      <c r="G5955" s="6" t="s">
        <v>5324</v>
      </c>
      <c r="H5955" s="6">
        <v>2</v>
      </c>
      <c r="I5955" s="6" t="s">
        <v>297</v>
      </c>
      <c r="J5955" s="6">
        <v>3</v>
      </c>
      <c r="K5955" s="6" t="s">
        <v>4334</v>
      </c>
      <c r="L5955" s="8">
        <v>6</v>
      </c>
      <c r="M5955" s="6" t="s">
        <v>297</v>
      </c>
      <c r="N5955" s="6" t="s">
        <v>5303</v>
      </c>
      <c r="R5955" s="6" t="str">
        <f t="shared" ref="R5955:R6018" si="93">CONCATENATE(B5955,D5955,G5955,H5955,J5955)</f>
        <v>44452Xã Hóa Tiến23</v>
      </c>
    </row>
    <row r="5956" spans="1:18">
      <c r="A5956" s="6">
        <v>5955</v>
      </c>
      <c r="B5956" s="6">
        <v>44</v>
      </c>
      <c r="C5956" s="6" t="s">
        <v>5301</v>
      </c>
      <c r="D5956" s="6">
        <v>452</v>
      </c>
      <c r="E5956" s="6" t="s">
        <v>5317</v>
      </c>
      <c r="F5956" s="6">
        <v>18922</v>
      </c>
      <c r="G5956" s="6" t="s">
        <v>5325</v>
      </c>
      <c r="H5956" s="6">
        <v>2</v>
      </c>
      <c r="I5956" s="6" t="s">
        <v>297</v>
      </c>
      <c r="J5956" s="6">
        <v>3</v>
      </c>
      <c r="K5956" s="6" t="s">
        <v>4334</v>
      </c>
      <c r="L5956" s="8">
        <v>6</v>
      </c>
      <c r="M5956" s="6" t="s">
        <v>297</v>
      </c>
      <c r="N5956" s="6" t="s">
        <v>5303</v>
      </c>
      <c r="R5956" s="6" t="str">
        <f t="shared" si="93"/>
        <v>44452Xã Hóa Hợp23</v>
      </c>
    </row>
    <row r="5957" spans="1:18">
      <c r="A5957" s="6">
        <v>5956</v>
      </c>
      <c r="B5957" s="6">
        <v>44</v>
      </c>
      <c r="C5957" s="6" t="s">
        <v>5301</v>
      </c>
      <c r="D5957" s="6">
        <v>452</v>
      </c>
      <c r="E5957" s="6" t="s">
        <v>5317</v>
      </c>
      <c r="F5957" s="6">
        <v>18925</v>
      </c>
      <c r="G5957" s="6" t="s">
        <v>5326</v>
      </c>
      <c r="H5957" s="6">
        <v>2</v>
      </c>
      <c r="I5957" s="6" t="s">
        <v>297</v>
      </c>
      <c r="J5957" s="6">
        <v>3</v>
      </c>
      <c r="K5957" s="6" t="s">
        <v>4334</v>
      </c>
      <c r="L5957" s="8">
        <v>6</v>
      </c>
      <c r="M5957" s="6" t="s">
        <v>297</v>
      </c>
      <c r="N5957" s="6" t="s">
        <v>5303</v>
      </c>
      <c r="R5957" s="6" t="str">
        <f t="shared" si="93"/>
        <v>44452Xã Xuân Hóa23</v>
      </c>
    </row>
    <row r="5958" spans="1:18">
      <c r="A5958" s="6">
        <v>5957</v>
      </c>
      <c r="B5958" s="6">
        <v>44</v>
      </c>
      <c r="C5958" s="6" t="s">
        <v>5301</v>
      </c>
      <c r="D5958" s="6">
        <v>452</v>
      </c>
      <c r="E5958" s="6" t="s">
        <v>5317</v>
      </c>
      <c r="F5958" s="6">
        <v>18928</v>
      </c>
      <c r="G5958" s="6" t="s">
        <v>5327</v>
      </c>
      <c r="H5958" s="6">
        <v>2</v>
      </c>
      <c r="I5958" s="6" t="s">
        <v>297</v>
      </c>
      <c r="J5958" s="6">
        <v>3</v>
      </c>
      <c r="K5958" s="6" t="s">
        <v>4334</v>
      </c>
      <c r="L5958" s="8">
        <v>6</v>
      </c>
      <c r="M5958" s="6" t="s">
        <v>297</v>
      </c>
      <c r="N5958" s="6" t="s">
        <v>5303</v>
      </c>
      <c r="R5958" s="6" t="str">
        <f t="shared" si="93"/>
        <v>44452Xã Yên Hóa23</v>
      </c>
    </row>
    <row r="5959" spans="1:18">
      <c r="A5959" s="6">
        <v>5958</v>
      </c>
      <c r="B5959" s="6">
        <v>44</v>
      </c>
      <c r="C5959" s="6" t="s">
        <v>5301</v>
      </c>
      <c r="D5959" s="6">
        <v>452</v>
      </c>
      <c r="E5959" s="6" t="s">
        <v>5317</v>
      </c>
      <c r="F5959" s="6">
        <v>18931</v>
      </c>
      <c r="G5959" s="6" t="s">
        <v>5328</v>
      </c>
      <c r="H5959" s="6">
        <v>2</v>
      </c>
      <c r="I5959" s="6" t="s">
        <v>297</v>
      </c>
      <c r="J5959" s="6">
        <v>3</v>
      </c>
      <c r="K5959" s="6" t="s">
        <v>4334</v>
      </c>
      <c r="L5959" s="8">
        <v>6</v>
      </c>
      <c r="M5959" s="6" t="s">
        <v>297</v>
      </c>
      <c r="N5959" s="6" t="s">
        <v>5303</v>
      </c>
      <c r="R5959" s="6" t="str">
        <f t="shared" si="93"/>
        <v>44452Xã Minh Hóa23</v>
      </c>
    </row>
    <row r="5960" spans="1:18">
      <c r="A5960" s="6">
        <v>5959</v>
      </c>
      <c r="B5960" s="6">
        <v>44</v>
      </c>
      <c r="C5960" s="6" t="s">
        <v>5301</v>
      </c>
      <c r="D5960" s="6">
        <v>452</v>
      </c>
      <c r="E5960" s="6" t="s">
        <v>5317</v>
      </c>
      <c r="F5960" s="6">
        <v>18934</v>
      </c>
      <c r="G5960" s="6" t="s">
        <v>5329</v>
      </c>
      <c r="H5960" s="6">
        <v>2</v>
      </c>
      <c r="I5960" s="6" t="s">
        <v>297</v>
      </c>
      <c r="J5960" s="6">
        <v>3</v>
      </c>
      <c r="K5960" s="6" t="s">
        <v>4334</v>
      </c>
      <c r="L5960" s="8">
        <v>6</v>
      </c>
      <c r="M5960" s="6" t="s">
        <v>297</v>
      </c>
      <c r="N5960" s="6" t="s">
        <v>5303</v>
      </c>
      <c r="R5960" s="6" t="str">
        <f t="shared" si="93"/>
        <v>44452Xã Tân Hóa23</v>
      </c>
    </row>
    <row r="5961" spans="1:18">
      <c r="A5961" s="6">
        <v>5960</v>
      </c>
      <c r="B5961" s="6">
        <v>44</v>
      </c>
      <c r="C5961" s="6" t="s">
        <v>5301</v>
      </c>
      <c r="D5961" s="6">
        <v>452</v>
      </c>
      <c r="E5961" s="6" t="s">
        <v>5317</v>
      </c>
      <c r="F5961" s="6">
        <v>18937</v>
      </c>
      <c r="G5961" s="6" t="s">
        <v>5330</v>
      </c>
      <c r="H5961" s="6">
        <v>2</v>
      </c>
      <c r="I5961" s="6" t="s">
        <v>297</v>
      </c>
      <c r="J5961" s="6">
        <v>3</v>
      </c>
      <c r="K5961" s="6" t="s">
        <v>4334</v>
      </c>
      <c r="L5961" s="8">
        <v>6</v>
      </c>
      <c r="M5961" s="6" t="s">
        <v>297</v>
      </c>
      <c r="N5961" s="6" t="s">
        <v>5303</v>
      </c>
      <c r="R5961" s="6" t="str">
        <f t="shared" si="93"/>
        <v>44452Xã Hóa Sơn23</v>
      </c>
    </row>
    <row r="5962" spans="1:18">
      <c r="A5962" s="6">
        <v>5961</v>
      </c>
      <c r="B5962" s="6">
        <v>44</v>
      </c>
      <c r="C5962" s="6" t="s">
        <v>5301</v>
      </c>
      <c r="D5962" s="6">
        <v>452</v>
      </c>
      <c r="E5962" s="6" t="s">
        <v>5317</v>
      </c>
      <c r="F5962" s="6">
        <v>18943</v>
      </c>
      <c r="G5962" s="6" t="s">
        <v>5331</v>
      </c>
      <c r="H5962" s="6">
        <v>2</v>
      </c>
      <c r="I5962" s="6" t="s">
        <v>297</v>
      </c>
      <c r="J5962" s="6">
        <v>3</v>
      </c>
      <c r="K5962" s="6" t="s">
        <v>4334</v>
      </c>
      <c r="L5962" s="8">
        <v>6</v>
      </c>
      <c r="M5962" s="6" t="s">
        <v>297</v>
      </c>
      <c r="N5962" s="6" t="s">
        <v>5303</v>
      </c>
      <c r="R5962" s="6" t="str">
        <f t="shared" si="93"/>
        <v>44452Xã Trung Hóa23</v>
      </c>
    </row>
    <row r="5963" spans="1:18">
      <c r="A5963" s="6">
        <v>5962</v>
      </c>
      <c r="B5963" s="6">
        <v>44</v>
      </c>
      <c r="C5963" s="6" t="s">
        <v>5301</v>
      </c>
      <c r="D5963" s="6">
        <v>452</v>
      </c>
      <c r="E5963" s="6" t="s">
        <v>5317</v>
      </c>
      <c r="F5963" s="6">
        <v>18946</v>
      </c>
      <c r="G5963" s="6" t="s">
        <v>5332</v>
      </c>
      <c r="H5963" s="6">
        <v>2</v>
      </c>
      <c r="I5963" s="6" t="s">
        <v>297</v>
      </c>
      <c r="J5963" s="6">
        <v>3</v>
      </c>
      <c r="K5963" s="6" t="s">
        <v>4334</v>
      </c>
      <c r="L5963" s="8">
        <v>6</v>
      </c>
      <c r="M5963" s="6" t="s">
        <v>297</v>
      </c>
      <c r="N5963" s="6" t="s">
        <v>5303</v>
      </c>
      <c r="R5963" s="6" t="str">
        <f t="shared" si="93"/>
        <v>44452Xã Thượng Hóa23</v>
      </c>
    </row>
    <row r="5964" spans="1:18">
      <c r="A5964" s="6">
        <v>5963</v>
      </c>
      <c r="B5964" s="6">
        <v>44</v>
      </c>
      <c r="C5964" s="6" t="s">
        <v>5301</v>
      </c>
      <c r="D5964" s="6">
        <v>453</v>
      </c>
      <c r="E5964" s="6" t="s">
        <v>5333</v>
      </c>
      <c r="F5964" s="6">
        <v>18949</v>
      </c>
      <c r="G5964" s="6" t="s">
        <v>5334</v>
      </c>
      <c r="H5964" s="6">
        <v>1</v>
      </c>
      <c r="I5964" s="6" t="s">
        <v>251</v>
      </c>
      <c r="J5964" s="6">
        <v>3</v>
      </c>
      <c r="K5964" s="6" t="s">
        <v>4334</v>
      </c>
      <c r="L5964" s="8">
        <v>5</v>
      </c>
      <c r="M5964" s="6" t="s">
        <v>251</v>
      </c>
      <c r="N5964" s="6" t="s">
        <v>5303</v>
      </c>
      <c r="R5964" s="6" t="str">
        <f t="shared" si="93"/>
        <v>44453Thị trấn Đồng Lê13</v>
      </c>
    </row>
    <row r="5965" spans="1:18">
      <c r="A5965" s="6">
        <v>5964</v>
      </c>
      <c r="B5965" s="6">
        <v>44</v>
      </c>
      <c r="C5965" s="6" t="s">
        <v>5301</v>
      </c>
      <c r="D5965" s="6">
        <v>453</v>
      </c>
      <c r="E5965" s="6" t="s">
        <v>5333</v>
      </c>
      <c r="F5965" s="6">
        <v>18952</v>
      </c>
      <c r="G5965" s="6" t="s">
        <v>5335</v>
      </c>
      <c r="H5965" s="6">
        <v>2</v>
      </c>
      <c r="I5965" s="6" t="s">
        <v>297</v>
      </c>
      <c r="J5965" s="6">
        <v>3</v>
      </c>
      <c r="K5965" s="6" t="s">
        <v>4334</v>
      </c>
      <c r="L5965" s="8">
        <v>6</v>
      </c>
      <c r="M5965" s="6" t="s">
        <v>297</v>
      </c>
      <c r="N5965" s="6" t="s">
        <v>5303</v>
      </c>
      <c r="R5965" s="6" t="str">
        <f t="shared" si="93"/>
        <v>44453Xã Hương Hóa23</v>
      </c>
    </row>
    <row r="5966" spans="1:18">
      <c r="A5966" s="6">
        <v>5965</v>
      </c>
      <c r="B5966" s="6">
        <v>44</v>
      </c>
      <c r="C5966" s="6" t="s">
        <v>5301</v>
      </c>
      <c r="D5966" s="6">
        <v>453</v>
      </c>
      <c r="E5966" s="6" t="s">
        <v>5333</v>
      </c>
      <c r="F5966" s="6">
        <v>18955</v>
      </c>
      <c r="G5966" s="6" t="s">
        <v>5336</v>
      </c>
      <c r="H5966" s="6">
        <v>2</v>
      </c>
      <c r="I5966" s="6" t="s">
        <v>297</v>
      </c>
      <c r="J5966" s="6">
        <v>3</v>
      </c>
      <c r="K5966" s="6" t="s">
        <v>4334</v>
      </c>
      <c r="L5966" s="8">
        <v>6</v>
      </c>
      <c r="M5966" s="6" t="s">
        <v>297</v>
      </c>
      <c r="N5966" s="6" t="s">
        <v>5303</v>
      </c>
      <c r="R5966" s="6" t="str">
        <f t="shared" si="93"/>
        <v>44453Xã Kim Hóa23</v>
      </c>
    </row>
    <row r="5967" spans="1:18">
      <c r="A5967" s="6">
        <v>5966</v>
      </c>
      <c r="B5967" s="6">
        <v>44</v>
      </c>
      <c r="C5967" s="6" t="s">
        <v>5301</v>
      </c>
      <c r="D5967" s="6">
        <v>453</v>
      </c>
      <c r="E5967" s="6" t="s">
        <v>5333</v>
      </c>
      <c r="F5967" s="6">
        <v>18958</v>
      </c>
      <c r="G5967" s="6" t="s">
        <v>5337</v>
      </c>
      <c r="H5967" s="6">
        <v>2</v>
      </c>
      <c r="I5967" s="6" t="s">
        <v>297</v>
      </c>
      <c r="J5967" s="6">
        <v>3</v>
      </c>
      <c r="K5967" s="6" t="s">
        <v>4334</v>
      </c>
      <c r="L5967" s="8">
        <v>6</v>
      </c>
      <c r="M5967" s="6" t="s">
        <v>297</v>
      </c>
      <c r="N5967" s="6" t="s">
        <v>5303</v>
      </c>
      <c r="R5967" s="6" t="str">
        <f t="shared" si="93"/>
        <v>44453Xã Thanh Hóa23</v>
      </c>
    </row>
    <row r="5968" spans="1:18">
      <c r="A5968" s="6">
        <v>5967</v>
      </c>
      <c r="B5968" s="6">
        <v>44</v>
      </c>
      <c r="C5968" s="6" t="s">
        <v>5301</v>
      </c>
      <c r="D5968" s="6">
        <v>453</v>
      </c>
      <c r="E5968" s="6" t="s">
        <v>5333</v>
      </c>
      <c r="F5968" s="6">
        <v>18961</v>
      </c>
      <c r="G5968" s="6" t="s">
        <v>5338</v>
      </c>
      <c r="H5968" s="6">
        <v>2</v>
      </c>
      <c r="I5968" s="6" t="s">
        <v>297</v>
      </c>
      <c r="J5968" s="6">
        <v>3</v>
      </c>
      <c r="K5968" s="6" t="s">
        <v>4334</v>
      </c>
      <c r="L5968" s="8">
        <v>6</v>
      </c>
      <c r="M5968" s="6" t="s">
        <v>297</v>
      </c>
      <c r="N5968" s="6" t="s">
        <v>5303</v>
      </c>
      <c r="R5968" s="6" t="str">
        <f t="shared" si="93"/>
        <v>44453Xã Thanh Thạch23</v>
      </c>
    </row>
    <row r="5969" spans="1:18">
      <c r="A5969" s="6">
        <v>5968</v>
      </c>
      <c r="B5969" s="6">
        <v>44</v>
      </c>
      <c r="C5969" s="6" t="s">
        <v>5301</v>
      </c>
      <c r="D5969" s="6">
        <v>453</v>
      </c>
      <c r="E5969" s="6" t="s">
        <v>5333</v>
      </c>
      <c r="F5969" s="6">
        <v>18964</v>
      </c>
      <c r="G5969" s="6" t="s">
        <v>5339</v>
      </c>
      <c r="H5969" s="6">
        <v>2</v>
      </c>
      <c r="I5969" s="6" t="s">
        <v>297</v>
      </c>
      <c r="J5969" s="6">
        <v>3</v>
      </c>
      <c r="K5969" s="6" t="s">
        <v>4334</v>
      </c>
      <c r="L5969" s="8">
        <v>6</v>
      </c>
      <c r="M5969" s="6" t="s">
        <v>297</v>
      </c>
      <c r="N5969" s="6" t="s">
        <v>5303</v>
      </c>
      <c r="R5969" s="6" t="str">
        <f t="shared" si="93"/>
        <v>44453Xã Thuận Hóa23</v>
      </c>
    </row>
    <row r="5970" spans="1:18">
      <c r="A5970" s="6">
        <v>5969</v>
      </c>
      <c r="B5970" s="6">
        <v>44</v>
      </c>
      <c r="C5970" s="6" t="s">
        <v>5301</v>
      </c>
      <c r="D5970" s="6">
        <v>453</v>
      </c>
      <c r="E5970" s="6" t="s">
        <v>5333</v>
      </c>
      <c r="F5970" s="6">
        <v>18967</v>
      </c>
      <c r="G5970" s="6" t="s">
        <v>5340</v>
      </c>
      <c r="H5970" s="6">
        <v>2</v>
      </c>
      <c r="I5970" s="6" t="s">
        <v>297</v>
      </c>
      <c r="J5970" s="6">
        <v>3</v>
      </c>
      <c r="K5970" s="6" t="s">
        <v>4334</v>
      </c>
      <c r="L5970" s="8">
        <v>6</v>
      </c>
      <c r="M5970" s="6" t="s">
        <v>297</v>
      </c>
      <c r="N5970" s="6" t="s">
        <v>5303</v>
      </c>
      <c r="R5970" s="6" t="str">
        <f t="shared" si="93"/>
        <v>44453Xã Lâm Hóa23</v>
      </c>
    </row>
    <row r="5971" spans="1:18">
      <c r="A5971" s="6">
        <v>5970</v>
      </c>
      <c r="B5971" s="6">
        <v>44</v>
      </c>
      <c r="C5971" s="6" t="s">
        <v>5301</v>
      </c>
      <c r="D5971" s="6">
        <v>453</v>
      </c>
      <c r="E5971" s="6" t="s">
        <v>5333</v>
      </c>
      <c r="F5971" s="6">
        <v>18970</v>
      </c>
      <c r="G5971" s="6" t="s">
        <v>5341</v>
      </c>
      <c r="H5971" s="6">
        <v>2</v>
      </c>
      <c r="I5971" s="6" t="s">
        <v>297</v>
      </c>
      <c r="J5971" s="6">
        <v>3</v>
      </c>
      <c r="K5971" s="6" t="s">
        <v>4334</v>
      </c>
      <c r="L5971" s="8">
        <v>6</v>
      </c>
      <c r="M5971" s="6" t="s">
        <v>297</v>
      </c>
      <c r="N5971" s="6" t="s">
        <v>5303</v>
      </c>
      <c r="R5971" s="6" t="str">
        <f t="shared" si="93"/>
        <v>44453Xã Lê Hóa23</v>
      </c>
    </row>
    <row r="5972" spans="1:18">
      <c r="A5972" s="6">
        <v>5971</v>
      </c>
      <c r="B5972" s="6">
        <v>44</v>
      </c>
      <c r="C5972" s="6" t="s">
        <v>5301</v>
      </c>
      <c r="D5972" s="6">
        <v>453</v>
      </c>
      <c r="E5972" s="6" t="s">
        <v>5333</v>
      </c>
      <c r="F5972" s="6">
        <v>18973</v>
      </c>
      <c r="G5972" s="6" t="s">
        <v>5342</v>
      </c>
      <c r="H5972" s="6">
        <v>2</v>
      </c>
      <c r="I5972" s="6" t="s">
        <v>297</v>
      </c>
      <c r="J5972" s="6">
        <v>3</v>
      </c>
      <c r="K5972" s="6" t="s">
        <v>4334</v>
      </c>
      <c r="L5972" s="8">
        <v>6</v>
      </c>
      <c r="M5972" s="6" t="s">
        <v>297</v>
      </c>
      <c r="N5972" s="6" t="s">
        <v>5303</v>
      </c>
      <c r="R5972" s="6" t="str">
        <f t="shared" si="93"/>
        <v>44453Xã Sơn Hóa23</v>
      </c>
    </row>
    <row r="5973" spans="1:18">
      <c r="A5973" s="6">
        <v>5972</v>
      </c>
      <c r="B5973" s="6">
        <v>44</v>
      </c>
      <c r="C5973" s="6" t="s">
        <v>5301</v>
      </c>
      <c r="D5973" s="6">
        <v>453</v>
      </c>
      <c r="E5973" s="6" t="s">
        <v>5333</v>
      </c>
      <c r="F5973" s="6">
        <v>18976</v>
      </c>
      <c r="G5973" s="6" t="s">
        <v>3997</v>
      </c>
      <c r="H5973" s="6">
        <v>2</v>
      </c>
      <c r="I5973" s="6" t="s">
        <v>297</v>
      </c>
      <c r="J5973" s="6">
        <v>3</v>
      </c>
      <c r="K5973" s="6" t="s">
        <v>4334</v>
      </c>
      <c r="L5973" s="8">
        <v>6</v>
      </c>
      <c r="M5973" s="6" t="s">
        <v>297</v>
      </c>
      <c r="N5973" s="6" t="s">
        <v>5303</v>
      </c>
      <c r="R5973" s="6" t="str">
        <f t="shared" si="93"/>
        <v>44453Xã Đồng Hóa23</v>
      </c>
    </row>
    <row r="5974" spans="1:18">
      <c r="A5974" s="6">
        <v>5973</v>
      </c>
      <c r="B5974" s="6">
        <v>44</v>
      </c>
      <c r="C5974" s="6" t="s">
        <v>5301</v>
      </c>
      <c r="D5974" s="6">
        <v>453</v>
      </c>
      <c r="E5974" s="6" t="s">
        <v>5333</v>
      </c>
      <c r="F5974" s="6">
        <v>18979</v>
      </c>
      <c r="G5974" s="6" t="s">
        <v>5343</v>
      </c>
      <c r="H5974" s="6">
        <v>2</v>
      </c>
      <c r="I5974" s="6" t="s">
        <v>297</v>
      </c>
      <c r="J5974" s="6">
        <v>3</v>
      </c>
      <c r="K5974" s="6" t="s">
        <v>4334</v>
      </c>
      <c r="L5974" s="8">
        <v>6</v>
      </c>
      <c r="M5974" s="6" t="s">
        <v>297</v>
      </c>
      <c r="N5974" s="6" t="s">
        <v>5303</v>
      </c>
      <c r="R5974" s="6" t="str">
        <f t="shared" si="93"/>
        <v>44453Xã Ngư Hóa23</v>
      </c>
    </row>
    <row r="5975" spans="1:18">
      <c r="A5975" s="6">
        <v>5974</v>
      </c>
      <c r="B5975" s="6">
        <v>44</v>
      </c>
      <c r="C5975" s="6" t="s">
        <v>5301</v>
      </c>
      <c r="D5975" s="6">
        <v>453</v>
      </c>
      <c r="E5975" s="6" t="s">
        <v>5333</v>
      </c>
      <c r="F5975" s="6">
        <v>18985</v>
      </c>
      <c r="G5975" s="6" t="s">
        <v>5344</v>
      </c>
      <c r="H5975" s="6">
        <v>2</v>
      </c>
      <c r="I5975" s="6" t="s">
        <v>297</v>
      </c>
      <c r="J5975" s="6">
        <v>3</v>
      </c>
      <c r="K5975" s="6" t="s">
        <v>4334</v>
      </c>
      <c r="L5975" s="8">
        <v>6</v>
      </c>
      <c r="M5975" s="6" t="s">
        <v>297</v>
      </c>
      <c r="N5975" s="6" t="s">
        <v>5303</v>
      </c>
      <c r="R5975" s="6" t="str">
        <f t="shared" si="93"/>
        <v>44453Xã Thạch Hóa23</v>
      </c>
    </row>
    <row r="5976" spans="1:18">
      <c r="A5976" s="6">
        <v>5975</v>
      </c>
      <c r="B5976" s="6">
        <v>44</v>
      </c>
      <c r="C5976" s="6" t="s">
        <v>5301</v>
      </c>
      <c r="D5976" s="6">
        <v>453</v>
      </c>
      <c r="E5976" s="6" t="s">
        <v>5333</v>
      </c>
      <c r="F5976" s="6">
        <v>18988</v>
      </c>
      <c r="G5976" s="6" t="s">
        <v>5345</v>
      </c>
      <c r="H5976" s="6">
        <v>2</v>
      </c>
      <c r="I5976" s="6" t="s">
        <v>297</v>
      </c>
      <c r="J5976" s="6">
        <v>3</v>
      </c>
      <c r="K5976" s="6" t="s">
        <v>4334</v>
      </c>
      <c r="L5976" s="8">
        <v>6</v>
      </c>
      <c r="M5976" s="6" t="s">
        <v>297</v>
      </c>
      <c r="N5976" s="6" t="s">
        <v>5303</v>
      </c>
      <c r="R5976" s="6" t="str">
        <f t="shared" si="93"/>
        <v>44453Xã Đức Hóa23</v>
      </c>
    </row>
    <row r="5977" spans="1:18">
      <c r="A5977" s="6">
        <v>5976</v>
      </c>
      <c r="B5977" s="6">
        <v>44</v>
      </c>
      <c r="C5977" s="6" t="s">
        <v>5301</v>
      </c>
      <c r="D5977" s="6">
        <v>453</v>
      </c>
      <c r="E5977" s="6" t="s">
        <v>5333</v>
      </c>
      <c r="F5977" s="6">
        <v>18991</v>
      </c>
      <c r="G5977" s="6" t="s">
        <v>5346</v>
      </c>
      <c r="H5977" s="6">
        <v>2</v>
      </c>
      <c r="I5977" s="6" t="s">
        <v>297</v>
      </c>
      <c r="J5977" s="6">
        <v>3</v>
      </c>
      <c r="K5977" s="6" t="s">
        <v>4334</v>
      </c>
      <c r="L5977" s="8">
        <v>6</v>
      </c>
      <c r="M5977" s="6" t="s">
        <v>297</v>
      </c>
      <c r="N5977" s="6" t="s">
        <v>5303</v>
      </c>
      <c r="R5977" s="6" t="str">
        <f t="shared" si="93"/>
        <v>44453Xã Phong Hóa23</v>
      </c>
    </row>
    <row r="5978" spans="1:18">
      <c r="A5978" s="6">
        <v>5977</v>
      </c>
      <c r="B5978" s="6">
        <v>44</v>
      </c>
      <c r="C5978" s="6" t="s">
        <v>5301</v>
      </c>
      <c r="D5978" s="6">
        <v>453</v>
      </c>
      <c r="E5978" s="6" t="s">
        <v>5333</v>
      </c>
      <c r="F5978" s="6">
        <v>18994</v>
      </c>
      <c r="G5978" s="6" t="s">
        <v>5347</v>
      </c>
      <c r="H5978" s="6">
        <v>2</v>
      </c>
      <c r="I5978" s="6" t="s">
        <v>297</v>
      </c>
      <c r="J5978" s="6">
        <v>3</v>
      </c>
      <c r="K5978" s="6" t="s">
        <v>4334</v>
      </c>
      <c r="L5978" s="8">
        <v>6</v>
      </c>
      <c r="M5978" s="6" t="s">
        <v>297</v>
      </c>
      <c r="N5978" s="6" t="s">
        <v>5303</v>
      </c>
      <c r="R5978" s="6" t="str">
        <f t="shared" si="93"/>
        <v>44453Xã Mai Hóa23</v>
      </c>
    </row>
    <row r="5979" spans="1:18">
      <c r="A5979" s="6">
        <v>5978</v>
      </c>
      <c r="B5979" s="6">
        <v>44</v>
      </c>
      <c r="C5979" s="6" t="s">
        <v>5301</v>
      </c>
      <c r="D5979" s="6">
        <v>453</v>
      </c>
      <c r="E5979" s="6" t="s">
        <v>5333</v>
      </c>
      <c r="F5979" s="6">
        <v>18997</v>
      </c>
      <c r="G5979" s="6" t="s">
        <v>5348</v>
      </c>
      <c r="H5979" s="6">
        <v>2</v>
      </c>
      <c r="I5979" s="6" t="s">
        <v>297</v>
      </c>
      <c r="J5979" s="6">
        <v>3</v>
      </c>
      <c r="K5979" s="6" t="s">
        <v>4334</v>
      </c>
      <c r="L5979" s="8">
        <v>6</v>
      </c>
      <c r="M5979" s="6" t="s">
        <v>297</v>
      </c>
      <c r="N5979" s="6" t="s">
        <v>5303</v>
      </c>
      <c r="R5979" s="6" t="str">
        <f t="shared" si="93"/>
        <v>44453Xã Tiến Hóa23</v>
      </c>
    </row>
    <row r="5980" spans="1:18">
      <c r="A5980" s="6">
        <v>5979</v>
      </c>
      <c r="B5980" s="6">
        <v>44</v>
      </c>
      <c r="C5980" s="6" t="s">
        <v>5301</v>
      </c>
      <c r="D5980" s="6">
        <v>453</v>
      </c>
      <c r="E5980" s="6" t="s">
        <v>5333</v>
      </c>
      <c r="F5980" s="6">
        <v>19000</v>
      </c>
      <c r="G5980" s="6" t="s">
        <v>5349</v>
      </c>
      <c r="H5980" s="6">
        <v>2</v>
      </c>
      <c r="I5980" s="6" t="s">
        <v>297</v>
      </c>
      <c r="J5980" s="6">
        <v>3</v>
      </c>
      <c r="K5980" s="6" t="s">
        <v>4334</v>
      </c>
      <c r="L5980" s="8">
        <v>6</v>
      </c>
      <c r="M5980" s="6" t="s">
        <v>297</v>
      </c>
      <c r="N5980" s="6" t="s">
        <v>5303</v>
      </c>
      <c r="R5980" s="6" t="str">
        <f t="shared" si="93"/>
        <v>44453Xã Châu Hóa23</v>
      </c>
    </row>
    <row r="5981" spans="1:18">
      <c r="A5981" s="6">
        <v>5980</v>
      </c>
      <c r="B5981" s="6">
        <v>44</v>
      </c>
      <c r="C5981" s="6" t="s">
        <v>5301</v>
      </c>
      <c r="D5981" s="6">
        <v>453</v>
      </c>
      <c r="E5981" s="6" t="s">
        <v>5333</v>
      </c>
      <c r="F5981" s="6">
        <v>19003</v>
      </c>
      <c r="G5981" s="6" t="s">
        <v>5350</v>
      </c>
      <c r="H5981" s="6">
        <v>2</v>
      </c>
      <c r="I5981" s="6" t="s">
        <v>297</v>
      </c>
      <c r="J5981" s="6">
        <v>3</v>
      </c>
      <c r="K5981" s="6" t="s">
        <v>4334</v>
      </c>
      <c r="L5981" s="8">
        <v>6</v>
      </c>
      <c r="M5981" s="6" t="s">
        <v>297</v>
      </c>
      <c r="N5981" s="6" t="s">
        <v>5303</v>
      </c>
      <c r="R5981" s="6" t="str">
        <f t="shared" si="93"/>
        <v>44453Xã Cao Quảng23</v>
      </c>
    </row>
    <row r="5982" spans="1:18">
      <c r="A5982" s="6">
        <v>5981</v>
      </c>
      <c r="B5982" s="6">
        <v>44</v>
      </c>
      <c r="C5982" s="6" t="s">
        <v>5301</v>
      </c>
      <c r="D5982" s="6">
        <v>453</v>
      </c>
      <c r="E5982" s="6" t="s">
        <v>5333</v>
      </c>
      <c r="F5982" s="6">
        <v>19006</v>
      </c>
      <c r="G5982" s="6" t="s">
        <v>5351</v>
      </c>
      <c r="H5982" s="6">
        <v>2</v>
      </c>
      <c r="I5982" s="6" t="s">
        <v>297</v>
      </c>
      <c r="J5982" s="6">
        <v>3</v>
      </c>
      <c r="K5982" s="6" t="s">
        <v>4334</v>
      </c>
      <c r="L5982" s="8">
        <v>6</v>
      </c>
      <c r="M5982" s="6" t="s">
        <v>297</v>
      </c>
      <c r="N5982" s="6" t="s">
        <v>5303</v>
      </c>
      <c r="R5982" s="6" t="str">
        <f t="shared" si="93"/>
        <v>44453Xã Văn Hóa23</v>
      </c>
    </row>
    <row r="5983" spans="1:18">
      <c r="A5983" s="6">
        <v>5982</v>
      </c>
      <c r="B5983" s="6">
        <v>44</v>
      </c>
      <c r="C5983" s="6" t="s">
        <v>5301</v>
      </c>
      <c r="D5983" s="6">
        <v>454</v>
      </c>
      <c r="E5983" s="6" t="s">
        <v>5352</v>
      </c>
      <c r="F5983" s="6">
        <v>19012</v>
      </c>
      <c r="G5983" s="6" t="s">
        <v>4733</v>
      </c>
      <c r="H5983" s="6">
        <v>2</v>
      </c>
      <c r="I5983" s="6" t="s">
        <v>297</v>
      </c>
      <c r="J5983" s="6">
        <v>3</v>
      </c>
      <c r="K5983" s="6" t="s">
        <v>4334</v>
      </c>
      <c r="L5983" s="8">
        <v>6</v>
      </c>
      <c r="M5983" s="6" t="s">
        <v>297</v>
      </c>
      <c r="N5983" s="6" t="s">
        <v>5303</v>
      </c>
      <c r="R5983" s="6" t="str">
        <f t="shared" si="93"/>
        <v>44454Xã Quảng Hợp23</v>
      </c>
    </row>
    <row r="5984" spans="1:18">
      <c r="A5984" s="6">
        <v>5983</v>
      </c>
      <c r="B5984" s="6">
        <v>44</v>
      </c>
      <c r="C5984" s="6" t="s">
        <v>5301</v>
      </c>
      <c r="D5984" s="6">
        <v>454</v>
      </c>
      <c r="E5984" s="6" t="s">
        <v>5352</v>
      </c>
      <c r="F5984" s="6">
        <v>19015</v>
      </c>
      <c r="G5984" s="6" t="s">
        <v>5353</v>
      </c>
      <c r="H5984" s="6">
        <v>2</v>
      </c>
      <c r="I5984" s="6" t="s">
        <v>297</v>
      </c>
      <c r="J5984" s="6">
        <v>3</v>
      </c>
      <c r="K5984" s="6" t="s">
        <v>4334</v>
      </c>
      <c r="L5984" s="8">
        <v>6</v>
      </c>
      <c r="M5984" s="6" t="s">
        <v>297</v>
      </c>
      <c r="N5984" s="6" t="s">
        <v>5303</v>
      </c>
      <c r="R5984" s="6" t="str">
        <f t="shared" si="93"/>
        <v>44454Xã Quảng Kim23</v>
      </c>
    </row>
    <row r="5985" spans="1:18">
      <c r="A5985" s="6">
        <v>5984</v>
      </c>
      <c r="B5985" s="6">
        <v>44</v>
      </c>
      <c r="C5985" s="6" t="s">
        <v>5301</v>
      </c>
      <c r="D5985" s="6">
        <v>454</v>
      </c>
      <c r="E5985" s="6" t="s">
        <v>5352</v>
      </c>
      <c r="F5985" s="6">
        <v>19018</v>
      </c>
      <c r="G5985" s="6" t="s">
        <v>5354</v>
      </c>
      <c r="H5985" s="6">
        <v>2</v>
      </c>
      <c r="I5985" s="6" t="s">
        <v>297</v>
      </c>
      <c r="J5985" s="6">
        <v>3</v>
      </c>
      <c r="K5985" s="6" t="s">
        <v>4334</v>
      </c>
      <c r="L5985" s="8">
        <v>6</v>
      </c>
      <c r="M5985" s="6" t="s">
        <v>297</v>
      </c>
      <c r="N5985" s="6" t="s">
        <v>5303</v>
      </c>
      <c r="R5985" s="6" t="str">
        <f t="shared" si="93"/>
        <v>44454Xã Quảng Đông23</v>
      </c>
    </row>
    <row r="5986" spans="1:18">
      <c r="A5986" s="6">
        <v>5985</v>
      </c>
      <c r="B5986" s="6">
        <v>44</v>
      </c>
      <c r="C5986" s="6" t="s">
        <v>5301</v>
      </c>
      <c r="D5986" s="6">
        <v>454</v>
      </c>
      <c r="E5986" s="6" t="s">
        <v>5352</v>
      </c>
      <c r="F5986" s="6">
        <v>19021</v>
      </c>
      <c r="G5986" s="6" t="s">
        <v>3347</v>
      </c>
      <c r="H5986" s="6">
        <v>2</v>
      </c>
      <c r="I5986" s="6" t="s">
        <v>297</v>
      </c>
      <c r="J5986" s="6">
        <v>3</v>
      </c>
      <c r="K5986" s="6" t="s">
        <v>4334</v>
      </c>
      <c r="L5986" s="8">
        <v>6</v>
      </c>
      <c r="M5986" s="6" t="s">
        <v>297</v>
      </c>
      <c r="N5986" s="6" t="s">
        <v>5303</v>
      </c>
      <c r="R5986" s="6" t="str">
        <f t="shared" si="93"/>
        <v>44454Xã Quảng Phú23</v>
      </c>
    </row>
    <row r="5987" spans="1:18">
      <c r="A5987" s="6">
        <v>5986</v>
      </c>
      <c r="B5987" s="6">
        <v>44</v>
      </c>
      <c r="C5987" s="6" t="s">
        <v>5301</v>
      </c>
      <c r="D5987" s="6">
        <v>454</v>
      </c>
      <c r="E5987" s="6" t="s">
        <v>5352</v>
      </c>
      <c r="F5987" s="6">
        <v>19024</v>
      </c>
      <c r="G5987" s="6" t="s">
        <v>3673</v>
      </c>
      <c r="H5987" s="6">
        <v>2</v>
      </c>
      <c r="I5987" s="6" t="s">
        <v>297</v>
      </c>
      <c r="J5987" s="6">
        <v>3</v>
      </c>
      <c r="K5987" s="6" t="s">
        <v>4334</v>
      </c>
      <c r="L5987" s="8">
        <v>6</v>
      </c>
      <c r="M5987" s="6" t="s">
        <v>297</v>
      </c>
      <c r="N5987" s="6" t="s">
        <v>5303</v>
      </c>
      <c r="R5987" s="6" t="str">
        <f t="shared" si="93"/>
        <v>44454Xã Quảng Châu23</v>
      </c>
    </row>
    <row r="5988" spans="1:18">
      <c r="A5988" s="6">
        <v>5987</v>
      </c>
      <c r="B5988" s="6">
        <v>44</v>
      </c>
      <c r="C5988" s="6" t="s">
        <v>5301</v>
      </c>
      <c r="D5988" s="6">
        <v>454</v>
      </c>
      <c r="E5988" s="6" t="s">
        <v>5352</v>
      </c>
      <c r="F5988" s="6">
        <v>19027</v>
      </c>
      <c r="G5988" s="6" t="s">
        <v>4746</v>
      </c>
      <c r="H5988" s="6">
        <v>2</v>
      </c>
      <c r="I5988" s="6" t="s">
        <v>297</v>
      </c>
      <c r="J5988" s="6">
        <v>3</v>
      </c>
      <c r="K5988" s="6" t="s">
        <v>4334</v>
      </c>
      <c r="L5988" s="8">
        <v>6</v>
      </c>
      <c r="M5988" s="6" t="s">
        <v>297</v>
      </c>
      <c r="N5988" s="6" t="s">
        <v>5303</v>
      </c>
      <c r="R5988" s="6" t="str">
        <f t="shared" si="93"/>
        <v>44454Xã Quảng Thạch23</v>
      </c>
    </row>
    <row r="5989" spans="1:18">
      <c r="A5989" s="6">
        <v>5988</v>
      </c>
      <c r="B5989" s="6">
        <v>44</v>
      </c>
      <c r="C5989" s="6" t="s">
        <v>5301</v>
      </c>
      <c r="D5989" s="6">
        <v>454</v>
      </c>
      <c r="E5989" s="6" t="s">
        <v>5352</v>
      </c>
      <c r="F5989" s="6">
        <v>19030</v>
      </c>
      <c r="G5989" s="6" t="s">
        <v>4742</v>
      </c>
      <c r="H5989" s="6">
        <v>2</v>
      </c>
      <c r="I5989" s="6" t="s">
        <v>297</v>
      </c>
      <c r="J5989" s="6">
        <v>3</v>
      </c>
      <c r="K5989" s="6" t="s">
        <v>4334</v>
      </c>
      <c r="L5989" s="8">
        <v>6</v>
      </c>
      <c r="M5989" s="6" t="s">
        <v>297</v>
      </c>
      <c r="N5989" s="6" t="s">
        <v>5303</v>
      </c>
      <c r="R5989" s="6" t="str">
        <f t="shared" si="93"/>
        <v>44454Xã Quảng Lưu23</v>
      </c>
    </row>
    <row r="5990" spans="1:18">
      <c r="A5990" s="6">
        <v>5989</v>
      </c>
      <c r="B5990" s="6">
        <v>44</v>
      </c>
      <c r="C5990" s="6" t="s">
        <v>5301</v>
      </c>
      <c r="D5990" s="6">
        <v>454</v>
      </c>
      <c r="E5990" s="6" t="s">
        <v>5352</v>
      </c>
      <c r="F5990" s="6">
        <v>19033</v>
      </c>
      <c r="G5990" s="6" t="s">
        <v>5355</v>
      </c>
      <c r="H5990" s="6">
        <v>2</v>
      </c>
      <c r="I5990" s="6" t="s">
        <v>297</v>
      </c>
      <c r="J5990" s="6">
        <v>3</v>
      </c>
      <c r="K5990" s="6" t="s">
        <v>4334</v>
      </c>
      <c r="L5990" s="8">
        <v>6</v>
      </c>
      <c r="M5990" s="6" t="s">
        <v>297</v>
      </c>
      <c r="N5990" s="6" t="s">
        <v>5303</v>
      </c>
      <c r="R5990" s="6" t="str">
        <f t="shared" si="93"/>
        <v>44454Xã Quảng Tùng23</v>
      </c>
    </row>
    <row r="5991" spans="1:18">
      <c r="A5991" s="6">
        <v>5990</v>
      </c>
      <c r="B5991" s="6">
        <v>44</v>
      </c>
      <c r="C5991" s="6" t="s">
        <v>5301</v>
      </c>
      <c r="D5991" s="6">
        <v>454</v>
      </c>
      <c r="E5991" s="6" t="s">
        <v>5352</v>
      </c>
      <c r="F5991" s="6">
        <v>19036</v>
      </c>
      <c r="G5991" s="6" t="s">
        <v>5356</v>
      </c>
      <c r="H5991" s="6">
        <v>2</v>
      </c>
      <c r="I5991" s="6" t="s">
        <v>297</v>
      </c>
      <c r="J5991" s="6">
        <v>3</v>
      </c>
      <c r="K5991" s="6" t="s">
        <v>4334</v>
      </c>
      <c r="L5991" s="8">
        <v>6</v>
      </c>
      <c r="M5991" s="6" t="s">
        <v>297</v>
      </c>
      <c r="N5991" s="6" t="s">
        <v>5303</v>
      </c>
      <c r="R5991" s="6" t="str">
        <f t="shared" si="93"/>
        <v>44454Xã Cảnh Dương23</v>
      </c>
    </row>
    <row r="5992" spans="1:18">
      <c r="A5992" s="6">
        <v>5991</v>
      </c>
      <c r="B5992" s="6">
        <v>44</v>
      </c>
      <c r="C5992" s="6" t="s">
        <v>5301</v>
      </c>
      <c r="D5992" s="6">
        <v>454</v>
      </c>
      <c r="E5992" s="6" t="s">
        <v>5352</v>
      </c>
      <c r="F5992" s="6">
        <v>19039</v>
      </c>
      <c r="G5992" s="6" t="s">
        <v>5357</v>
      </c>
      <c r="H5992" s="6">
        <v>2</v>
      </c>
      <c r="I5992" s="6" t="s">
        <v>297</v>
      </c>
      <c r="J5992" s="6">
        <v>3</v>
      </c>
      <c r="K5992" s="6" t="s">
        <v>4334</v>
      </c>
      <c r="L5992" s="8">
        <v>6</v>
      </c>
      <c r="M5992" s="6" t="s">
        <v>297</v>
      </c>
      <c r="N5992" s="6" t="s">
        <v>5303</v>
      </c>
      <c r="R5992" s="6" t="str">
        <f t="shared" si="93"/>
        <v>44454Xã Quảng Tiến23</v>
      </c>
    </row>
    <row r="5993" spans="1:18">
      <c r="A5993" s="6">
        <v>5992</v>
      </c>
      <c r="B5993" s="6">
        <v>44</v>
      </c>
      <c r="C5993" s="6" t="s">
        <v>5301</v>
      </c>
      <c r="D5993" s="6">
        <v>454</v>
      </c>
      <c r="E5993" s="6" t="s">
        <v>5352</v>
      </c>
      <c r="F5993" s="6">
        <v>19042</v>
      </c>
      <c r="G5993" s="6" t="s">
        <v>1102</v>
      </c>
      <c r="H5993" s="6">
        <v>2</v>
      </c>
      <c r="I5993" s="6" t="s">
        <v>297</v>
      </c>
      <c r="J5993" s="6">
        <v>3</v>
      </c>
      <c r="K5993" s="6" t="s">
        <v>4334</v>
      </c>
      <c r="L5993" s="8">
        <v>6</v>
      </c>
      <c r="M5993" s="6" t="s">
        <v>297</v>
      </c>
      <c r="N5993" s="6" t="s">
        <v>5303</v>
      </c>
      <c r="R5993" s="6" t="str">
        <f t="shared" si="93"/>
        <v>44454Xã Quảng Hưng23</v>
      </c>
    </row>
    <row r="5994" spans="1:18">
      <c r="A5994" s="6">
        <v>5993</v>
      </c>
      <c r="B5994" s="6">
        <v>44</v>
      </c>
      <c r="C5994" s="6" t="s">
        <v>5301</v>
      </c>
      <c r="D5994" s="6">
        <v>454</v>
      </c>
      <c r="E5994" s="6" t="s">
        <v>5352</v>
      </c>
      <c r="F5994" s="6">
        <v>19045</v>
      </c>
      <c r="G5994" s="6" t="s">
        <v>5358</v>
      </c>
      <c r="H5994" s="6">
        <v>2</v>
      </c>
      <c r="I5994" s="6" t="s">
        <v>297</v>
      </c>
      <c r="J5994" s="6">
        <v>3</v>
      </c>
      <c r="K5994" s="6" t="s">
        <v>4334</v>
      </c>
      <c r="L5994" s="8">
        <v>6</v>
      </c>
      <c r="M5994" s="6" t="s">
        <v>297</v>
      </c>
      <c r="N5994" s="6" t="s">
        <v>5303</v>
      </c>
      <c r="R5994" s="6" t="str">
        <f t="shared" si="93"/>
        <v>44454Xã Quảng Xuân23</v>
      </c>
    </row>
    <row r="5995" spans="1:18">
      <c r="A5995" s="6">
        <v>5994</v>
      </c>
      <c r="B5995" s="6">
        <v>44</v>
      </c>
      <c r="C5995" s="6" t="s">
        <v>5301</v>
      </c>
      <c r="D5995" s="6">
        <v>454</v>
      </c>
      <c r="E5995" s="6" t="s">
        <v>5352</v>
      </c>
      <c r="F5995" s="6">
        <v>19048</v>
      </c>
      <c r="G5995" s="6" t="s">
        <v>5359</v>
      </c>
      <c r="H5995" s="6">
        <v>2</v>
      </c>
      <c r="I5995" s="6" t="s">
        <v>297</v>
      </c>
      <c r="J5995" s="6">
        <v>3</v>
      </c>
      <c r="K5995" s="6" t="s">
        <v>4334</v>
      </c>
      <c r="L5995" s="8">
        <v>6</v>
      </c>
      <c r="M5995" s="6" t="s">
        <v>297</v>
      </c>
      <c r="N5995" s="6" t="s">
        <v>5303</v>
      </c>
      <c r="R5995" s="6" t="str">
        <f t="shared" si="93"/>
        <v>44454Xã Cảnh Hóa23</v>
      </c>
    </row>
    <row r="5996" spans="1:18">
      <c r="A5996" s="6">
        <v>5995</v>
      </c>
      <c r="B5996" s="6">
        <v>44</v>
      </c>
      <c r="C5996" s="6" t="s">
        <v>5301</v>
      </c>
      <c r="D5996" s="6">
        <v>454</v>
      </c>
      <c r="E5996" s="6" t="s">
        <v>5352</v>
      </c>
      <c r="F5996" s="6">
        <v>19051</v>
      </c>
      <c r="G5996" s="6" t="s">
        <v>5360</v>
      </c>
      <c r="H5996" s="6">
        <v>2</v>
      </c>
      <c r="I5996" s="6" t="s">
        <v>297</v>
      </c>
      <c r="J5996" s="6">
        <v>3</v>
      </c>
      <c r="K5996" s="6" t="s">
        <v>4334</v>
      </c>
      <c r="L5996" s="8">
        <v>6</v>
      </c>
      <c r="M5996" s="6" t="s">
        <v>297</v>
      </c>
      <c r="N5996" s="6" t="s">
        <v>5303</v>
      </c>
      <c r="R5996" s="6" t="str">
        <f t="shared" si="93"/>
        <v>44454Xã Liên Trường23</v>
      </c>
    </row>
    <row r="5997" spans="1:18">
      <c r="A5997" s="6">
        <v>5996</v>
      </c>
      <c r="B5997" s="6">
        <v>44</v>
      </c>
      <c r="C5997" s="6" t="s">
        <v>5301</v>
      </c>
      <c r="D5997" s="6">
        <v>454</v>
      </c>
      <c r="E5997" s="6" t="s">
        <v>5352</v>
      </c>
      <c r="F5997" s="6">
        <v>19057</v>
      </c>
      <c r="G5997" s="6" t="s">
        <v>5361</v>
      </c>
      <c r="H5997" s="6">
        <v>2</v>
      </c>
      <c r="I5997" s="6" t="s">
        <v>297</v>
      </c>
      <c r="J5997" s="6">
        <v>3</v>
      </c>
      <c r="K5997" s="6" t="s">
        <v>4334</v>
      </c>
      <c r="L5997" s="8">
        <v>6</v>
      </c>
      <c r="M5997" s="6" t="s">
        <v>297</v>
      </c>
      <c r="N5997" s="6" t="s">
        <v>5303</v>
      </c>
      <c r="R5997" s="6" t="str">
        <f t="shared" si="93"/>
        <v>44454Xã Quảng Phương23</v>
      </c>
    </row>
    <row r="5998" spans="1:18">
      <c r="A5998" s="6">
        <v>5997</v>
      </c>
      <c r="B5998" s="6">
        <v>44</v>
      </c>
      <c r="C5998" s="6" t="s">
        <v>5301</v>
      </c>
      <c r="D5998" s="6">
        <v>454</v>
      </c>
      <c r="E5998" s="6" t="s">
        <v>5352</v>
      </c>
      <c r="F5998" s="6">
        <v>19063</v>
      </c>
      <c r="G5998" s="6" t="s">
        <v>5362</v>
      </c>
      <c r="H5998" s="6">
        <v>2</v>
      </c>
      <c r="I5998" s="6" t="s">
        <v>297</v>
      </c>
      <c r="J5998" s="6">
        <v>3</v>
      </c>
      <c r="K5998" s="6" t="s">
        <v>4334</v>
      </c>
      <c r="L5998" s="8">
        <v>6</v>
      </c>
      <c r="M5998" s="6" t="s">
        <v>297</v>
      </c>
      <c r="N5998" s="6" t="s">
        <v>5303</v>
      </c>
      <c r="R5998" s="6" t="str">
        <f t="shared" si="93"/>
        <v>44454Xã Phù Hóa23</v>
      </c>
    </row>
    <row r="5999" spans="1:18">
      <c r="A5999" s="6">
        <v>5998</v>
      </c>
      <c r="B5999" s="6">
        <v>44</v>
      </c>
      <c r="C5999" s="6" t="s">
        <v>5301</v>
      </c>
      <c r="D5999" s="6">
        <v>454</v>
      </c>
      <c r="E5999" s="6" t="s">
        <v>5352</v>
      </c>
      <c r="F5999" s="6">
        <v>19072</v>
      </c>
      <c r="G5999" s="6" t="s">
        <v>3579</v>
      </c>
      <c r="H5999" s="6">
        <v>2</v>
      </c>
      <c r="I5999" s="6" t="s">
        <v>297</v>
      </c>
      <c r="J5999" s="6">
        <v>3</v>
      </c>
      <c r="K5999" s="6" t="s">
        <v>4334</v>
      </c>
      <c r="L5999" s="8">
        <v>6</v>
      </c>
      <c r="M5999" s="6" t="s">
        <v>297</v>
      </c>
      <c r="N5999" s="6" t="s">
        <v>5303</v>
      </c>
      <c r="R5999" s="6" t="str">
        <f t="shared" si="93"/>
        <v>44454Xã Quảng Thanh23</v>
      </c>
    </row>
    <row r="6000" spans="1:18">
      <c r="A6000" s="6">
        <v>5999</v>
      </c>
      <c r="B6000" s="6">
        <v>44</v>
      </c>
      <c r="C6000" s="6" t="s">
        <v>5301</v>
      </c>
      <c r="D6000" s="6">
        <v>455</v>
      </c>
      <c r="E6000" s="6" t="s">
        <v>5363</v>
      </c>
      <c r="F6000" s="6">
        <v>19111</v>
      </c>
      <c r="G6000" s="6" t="s">
        <v>5364</v>
      </c>
      <c r="H6000" s="6">
        <v>1</v>
      </c>
      <c r="I6000" s="6" t="s">
        <v>251</v>
      </c>
      <c r="J6000" s="6">
        <v>3</v>
      </c>
      <c r="K6000" s="6" t="s">
        <v>4334</v>
      </c>
      <c r="L6000" s="8">
        <v>5</v>
      </c>
      <c r="M6000" s="6" t="s">
        <v>251</v>
      </c>
      <c r="N6000" s="6" t="s">
        <v>5303</v>
      </c>
      <c r="R6000" s="6" t="str">
        <f t="shared" si="93"/>
        <v>44455Thị trấn Hoàn Lão13</v>
      </c>
    </row>
    <row r="6001" spans="1:18">
      <c r="A6001" s="6">
        <v>6000</v>
      </c>
      <c r="B6001" s="6">
        <v>44</v>
      </c>
      <c r="C6001" s="6" t="s">
        <v>5301</v>
      </c>
      <c r="D6001" s="6">
        <v>455</v>
      </c>
      <c r="E6001" s="6" t="s">
        <v>5363</v>
      </c>
      <c r="F6001" s="6">
        <v>19114</v>
      </c>
      <c r="G6001" s="6" t="s">
        <v>5365</v>
      </c>
      <c r="H6001" s="6">
        <v>1</v>
      </c>
      <c r="I6001" s="6" t="s">
        <v>251</v>
      </c>
      <c r="J6001" s="6">
        <v>3</v>
      </c>
      <c r="K6001" s="6" t="s">
        <v>4334</v>
      </c>
      <c r="L6001" s="8">
        <v>5</v>
      </c>
      <c r="M6001" s="6" t="s">
        <v>251</v>
      </c>
      <c r="N6001" s="6" t="s">
        <v>5303</v>
      </c>
      <c r="R6001" s="6" t="str">
        <f t="shared" si="93"/>
        <v>44455Thị trấn NT Việt Trung13</v>
      </c>
    </row>
    <row r="6002" spans="1:18">
      <c r="A6002" s="6">
        <v>6001</v>
      </c>
      <c r="B6002" s="6">
        <v>44</v>
      </c>
      <c r="C6002" s="6" t="s">
        <v>5301</v>
      </c>
      <c r="D6002" s="6">
        <v>455</v>
      </c>
      <c r="E6002" s="6" t="s">
        <v>5363</v>
      </c>
      <c r="F6002" s="6">
        <v>19117</v>
      </c>
      <c r="G6002" s="6" t="s">
        <v>5366</v>
      </c>
      <c r="H6002" s="6">
        <v>2</v>
      </c>
      <c r="I6002" s="6" t="s">
        <v>297</v>
      </c>
      <c r="J6002" s="6">
        <v>3</v>
      </c>
      <c r="K6002" s="6" t="s">
        <v>4334</v>
      </c>
      <c r="L6002" s="8">
        <v>6</v>
      </c>
      <c r="M6002" s="6" t="s">
        <v>297</v>
      </c>
      <c r="N6002" s="6" t="s">
        <v>5303</v>
      </c>
      <c r="R6002" s="6" t="str">
        <f t="shared" si="93"/>
        <v>44455Xã Xuân Trạch23</v>
      </c>
    </row>
    <row r="6003" spans="1:18">
      <c r="A6003" s="6">
        <v>6002</v>
      </c>
      <c r="B6003" s="6">
        <v>44</v>
      </c>
      <c r="C6003" s="6" t="s">
        <v>5301</v>
      </c>
      <c r="D6003" s="6">
        <v>455</v>
      </c>
      <c r="E6003" s="6" t="s">
        <v>5363</v>
      </c>
      <c r="F6003" s="6">
        <v>19120</v>
      </c>
      <c r="G6003" s="6" t="s">
        <v>5367</v>
      </c>
      <c r="H6003" s="6">
        <v>2</v>
      </c>
      <c r="I6003" s="6" t="s">
        <v>297</v>
      </c>
      <c r="J6003" s="6">
        <v>3</v>
      </c>
      <c r="K6003" s="6" t="s">
        <v>4334</v>
      </c>
      <c r="L6003" s="8">
        <v>6</v>
      </c>
      <c r="M6003" s="6" t="s">
        <v>297</v>
      </c>
      <c r="N6003" s="6" t="s">
        <v>5303</v>
      </c>
      <c r="R6003" s="6" t="str">
        <f t="shared" si="93"/>
        <v>44455Xã Mỹ Trạch23</v>
      </c>
    </row>
    <row r="6004" spans="1:18">
      <c r="A6004" s="6">
        <v>6003</v>
      </c>
      <c r="B6004" s="6">
        <v>44</v>
      </c>
      <c r="C6004" s="6" t="s">
        <v>5301</v>
      </c>
      <c r="D6004" s="6">
        <v>455</v>
      </c>
      <c r="E6004" s="6" t="s">
        <v>5363</v>
      </c>
      <c r="F6004" s="6">
        <v>19123</v>
      </c>
      <c r="G6004" s="6" t="s">
        <v>5368</v>
      </c>
      <c r="H6004" s="6">
        <v>2</v>
      </c>
      <c r="I6004" s="6" t="s">
        <v>297</v>
      </c>
      <c r="J6004" s="6">
        <v>3</v>
      </c>
      <c r="K6004" s="6" t="s">
        <v>4334</v>
      </c>
      <c r="L6004" s="8">
        <v>6</v>
      </c>
      <c r="M6004" s="6" t="s">
        <v>297</v>
      </c>
      <c r="N6004" s="6" t="s">
        <v>5303</v>
      </c>
      <c r="R6004" s="6" t="str">
        <f t="shared" si="93"/>
        <v>44455Xã Hạ Trạch23</v>
      </c>
    </row>
    <row r="6005" spans="1:18">
      <c r="A6005" s="6">
        <v>6004</v>
      </c>
      <c r="B6005" s="6">
        <v>44</v>
      </c>
      <c r="C6005" s="6" t="s">
        <v>5301</v>
      </c>
      <c r="D6005" s="6">
        <v>455</v>
      </c>
      <c r="E6005" s="6" t="s">
        <v>5363</v>
      </c>
      <c r="F6005" s="6">
        <v>19126</v>
      </c>
      <c r="G6005" s="6" t="s">
        <v>5369</v>
      </c>
      <c r="H6005" s="6">
        <v>2</v>
      </c>
      <c r="I6005" s="6" t="s">
        <v>297</v>
      </c>
      <c r="J6005" s="6">
        <v>3</v>
      </c>
      <c r="K6005" s="6" t="s">
        <v>4334</v>
      </c>
      <c r="L6005" s="8">
        <v>6</v>
      </c>
      <c r="M6005" s="6" t="s">
        <v>297</v>
      </c>
      <c r="N6005" s="6" t="s">
        <v>5303</v>
      </c>
      <c r="R6005" s="6" t="str">
        <f t="shared" si="93"/>
        <v>44455Xã Bắc Trạch23</v>
      </c>
    </row>
    <row r="6006" spans="1:18">
      <c r="A6006" s="6">
        <v>6005</v>
      </c>
      <c r="B6006" s="6">
        <v>44</v>
      </c>
      <c r="C6006" s="6" t="s">
        <v>5301</v>
      </c>
      <c r="D6006" s="6">
        <v>455</v>
      </c>
      <c r="E6006" s="6" t="s">
        <v>5363</v>
      </c>
      <c r="F6006" s="6">
        <v>19129</v>
      </c>
      <c r="G6006" s="6" t="s">
        <v>5370</v>
      </c>
      <c r="H6006" s="6">
        <v>2</v>
      </c>
      <c r="I6006" s="6" t="s">
        <v>297</v>
      </c>
      <c r="J6006" s="6">
        <v>3</v>
      </c>
      <c r="K6006" s="6" t="s">
        <v>4334</v>
      </c>
      <c r="L6006" s="8">
        <v>6</v>
      </c>
      <c r="M6006" s="6" t="s">
        <v>297</v>
      </c>
      <c r="N6006" s="6" t="s">
        <v>5303</v>
      </c>
      <c r="R6006" s="6" t="str">
        <f t="shared" si="93"/>
        <v>44455Xã Lâm Trạch23</v>
      </c>
    </row>
    <row r="6007" spans="1:18">
      <c r="A6007" s="6">
        <v>6006</v>
      </c>
      <c r="B6007" s="6">
        <v>44</v>
      </c>
      <c r="C6007" s="6" t="s">
        <v>5301</v>
      </c>
      <c r="D6007" s="6">
        <v>455</v>
      </c>
      <c r="E6007" s="6" t="s">
        <v>5363</v>
      </c>
      <c r="F6007" s="6">
        <v>19132</v>
      </c>
      <c r="G6007" s="6" t="s">
        <v>5371</v>
      </c>
      <c r="H6007" s="6">
        <v>2</v>
      </c>
      <c r="I6007" s="6" t="s">
        <v>297</v>
      </c>
      <c r="J6007" s="6">
        <v>3</v>
      </c>
      <c r="K6007" s="6" t="s">
        <v>4334</v>
      </c>
      <c r="L6007" s="8">
        <v>6</v>
      </c>
      <c r="M6007" s="6" t="s">
        <v>297</v>
      </c>
      <c r="N6007" s="6" t="s">
        <v>5303</v>
      </c>
      <c r="R6007" s="6" t="str">
        <f t="shared" si="93"/>
        <v>44455Xã Thanh Trạch23</v>
      </c>
    </row>
    <row r="6008" spans="1:18">
      <c r="A6008" s="6">
        <v>6007</v>
      </c>
      <c r="B6008" s="6">
        <v>44</v>
      </c>
      <c r="C6008" s="6" t="s">
        <v>5301</v>
      </c>
      <c r="D6008" s="6">
        <v>455</v>
      </c>
      <c r="E6008" s="6" t="s">
        <v>5363</v>
      </c>
      <c r="F6008" s="6">
        <v>19135</v>
      </c>
      <c r="G6008" s="6" t="s">
        <v>5372</v>
      </c>
      <c r="H6008" s="6">
        <v>2</v>
      </c>
      <c r="I6008" s="6" t="s">
        <v>297</v>
      </c>
      <c r="J6008" s="6">
        <v>3</v>
      </c>
      <c r="K6008" s="6" t="s">
        <v>4334</v>
      </c>
      <c r="L6008" s="8">
        <v>6</v>
      </c>
      <c r="M6008" s="6" t="s">
        <v>297</v>
      </c>
      <c r="N6008" s="6" t="s">
        <v>5303</v>
      </c>
      <c r="R6008" s="6" t="str">
        <f t="shared" si="93"/>
        <v>44455Xã Liên Trạch23</v>
      </c>
    </row>
    <row r="6009" spans="1:18">
      <c r="A6009" s="6">
        <v>6008</v>
      </c>
      <c r="B6009" s="6">
        <v>44</v>
      </c>
      <c r="C6009" s="6" t="s">
        <v>5301</v>
      </c>
      <c r="D6009" s="6">
        <v>455</v>
      </c>
      <c r="E6009" s="6" t="s">
        <v>5363</v>
      </c>
      <c r="F6009" s="6">
        <v>19138</v>
      </c>
      <c r="G6009" s="6" t="s">
        <v>5223</v>
      </c>
      <c r="H6009" s="6">
        <v>2</v>
      </c>
      <c r="I6009" s="6" t="s">
        <v>297</v>
      </c>
      <c r="J6009" s="6">
        <v>3</v>
      </c>
      <c r="K6009" s="6" t="s">
        <v>4334</v>
      </c>
      <c r="L6009" s="8">
        <v>6</v>
      </c>
      <c r="M6009" s="6" t="s">
        <v>297</v>
      </c>
      <c r="N6009" s="6" t="s">
        <v>5303</v>
      </c>
      <c r="R6009" s="6" t="str">
        <f t="shared" si="93"/>
        <v>44455Xã Phúc Trạch23</v>
      </c>
    </row>
    <row r="6010" spans="1:18">
      <c r="A6010" s="6">
        <v>6009</v>
      </c>
      <c r="B6010" s="6">
        <v>44</v>
      </c>
      <c r="C6010" s="6" t="s">
        <v>5301</v>
      </c>
      <c r="D6010" s="6">
        <v>455</v>
      </c>
      <c r="E6010" s="6" t="s">
        <v>5363</v>
      </c>
      <c r="F6010" s="6">
        <v>19141</v>
      </c>
      <c r="G6010" s="6" t="s">
        <v>5373</v>
      </c>
      <c r="H6010" s="6">
        <v>2</v>
      </c>
      <c r="I6010" s="6" t="s">
        <v>297</v>
      </c>
      <c r="J6010" s="6">
        <v>3</v>
      </c>
      <c r="K6010" s="6" t="s">
        <v>4334</v>
      </c>
      <c r="L6010" s="8">
        <v>6</v>
      </c>
      <c r="M6010" s="6" t="s">
        <v>297</v>
      </c>
      <c r="N6010" s="6" t="s">
        <v>5303</v>
      </c>
      <c r="R6010" s="6" t="str">
        <f t="shared" si="93"/>
        <v>44455Xã Cự Nẫm23</v>
      </c>
    </row>
    <row r="6011" spans="1:18">
      <c r="A6011" s="6">
        <v>6010</v>
      </c>
      <c r="B6011" s="6">
        <v>44</v>
      </c>
      <c r="C6011" s="6" t="s">
        <v>5301</v>
      </c>
      <c r="D6011" s="6">
        <v>455</v>
      </c>
      <c r="E6011" s="6" t="s">
        <v>5363</v>
      </c>
      <c r="F6011" s="6">
        <v>19144</v>
      </c>
      <c r="G6011" s="6" t="s">
        <v>4213</v>
      </c>
      <c r="H6011" s="6">
        <v>2</v>
      </c>
      <c r="I6011" s="6" t="s">
        <v>297</v>
      </c>
      <c r="J6011" s="6">
        <v>3</v>
      </c>
      <c r="K6011" s="6" t="s">
        <v>4334</v>
      </c>
      <c r="L6011" s="8">
        <v>6</v>
      </c>
      <c r="M6011" s="6" t="s">
        <v>297</v>
      </c>
      <c r="N6011" s="6" t="s">
        <v>5303</v>
      </c>
      <c r="R6011" s="6" t="str">
        <f t="shared" si="93"/>
        <v>44455Xã Hải Phú23</v>
      </c>
    </row>
    <row r="6012" spans="1:18">
      <c r="A6012" s="6">
        <v>6011</v>
      </c>
      <c r="B6012" s="6">
        <v>44</v>
      </c>
      <c r="C6012" s="6" t="s">
        <v>5301</v>
      </c>
      <c r="D6012" s="6">
        <v>455</v>
      </c>
      <c r="E6012" s="6" t="s">
        <v>5363</v>
      </c>
      <c r="F6012" s="6">
        <v>19147</v>
      </c>
      <c r="G6012" s="6" t="s">
        <v>5374</v>
      </c>
      <c r="H6012" s="6">
        <v>2</v>
      </c>
      <c r="I6012" s="6" t="s">
        <v>297</v>
      </c>
      <c r="J6012" s="6">
        <v>3</v>
      </c>
      <c r="K6012" s="6" t="s">
        <v>4334</v>
      </c>
      <c r="L6012" s="8">
        <v>6</v>
      </c>
      <c r="M6012" s="6" t="s">
        <v>297</v>
      </c>
      <c r="N6012" s="6" t="s">
        <v>5303</v>
      </c>
      <c r="R6012" s="6" t="str">
        <f t="shared" si="93"/>
        <v>44455Xã Thượng Trạch23</v>
      </c>
    </row>
    <row r="6013" spans="1:18">
      <c r="A6013" s="6">
        <v>6012</v>
      </c>
      <c r="B6013" s="6">
        <v>44</v>
      </c>
      <c r="C6013" s="6" t="s">
        <v>5301</v>
      </c>
      <c r="D6013" s="6">
        <v>455</v>
      </c>
      <c r="E6013" s="6" t="s">
        <v>5363</v>
      </c>
      <c r="F6013" s="6">
        <v>19150</v>
      </c>
      <c r="G6013" s="6" t="s">
        <v>5206</v>
      </c>
      <c r="H6013" s="6">
        <v>2</v>
      </c>
      <c r="I6013" s="6" t="s">
        <v>297</v>
      </c>
      <c r="J6013" s="6">
        <v>3</v>
      </c>
      <c r="K6013" s="6" t="s">
        <v>4334</v>
      </c>
      <c r="L6013" s="8">
        <v>6</v>
      </c>
      <c r="M6013" s="6" t="s">
        <v>297</v>
      </c>
      <c r="N6013" s="6" t="s">
        <v>5303</v>
      </c>
      <c r="R6013" s="6" t="str">
        <f t="shared" si="93"/>
        <v>44455Xã Sơn Lộc23</v>
      </c>
    </row>
    <row r="6014" spans="1:18">
      <c r="A6014" s="6">
        <v>6013</v>
      </c>
      <c r="B6014" s="6">
        <v>44</v>
      </c>
      <c r="C6014" s="6" t="s">
        <v>5301</v>
      </c>
      <c r="D6014" s="6">
        <v>455</v>
      </c>
      <c r="E6014" s="6" t="s">
        <v>5363</v>
      </c>
      <c r="F6014" s="6">
        <v>19156</v>
      </c>
      <c r="G6014" s="6" t="s">
        <v>5375</v>
      </c>
      <c r="H6014" s="6">
        <v>2</v>
      </c>
      <c r="I6014" s="6" t="s">
        <v>297</v>
      </c>
      <c r="J6014" s="6">
        <v>3</v>
      </c>
      <c r="K6014" s="6" t="s">
        <v>4334</v>
      </c>
      <c r="L6014" s="8">
        <v>6</v>
      </c>
      <c r="M6014" s="6" t="s">
        <v>297</v>
      </c>
      <c r="N6014" s="6" t="s">
        <v>5303</v>
      </c>
      <c r="R6014" s="6" t="str">
        <f t="shared" si="93"/>
        <v>44455Xã Hưng Trạch23</v>
      </c>
    </row>
    <row r="6015" spans="1:18">
      <c r="A6015" s="6">
        <v>6014</v>
      </c>
      <c r="B6015" s="6">
        <v>44</v>
      </c>
      <c r="C6015" s="6" t="s">
        <v>5301</v>
      </c>
      <c r="D6015" s="6">
        <v>455</v>
      </c>
      <c r="E6015" s="6" t="s">
        <v>5363</v>
      </c>
      <c r="F6015" s="6">
        <v>19159</v>
      </c>
      <c r="G6015" s="6" t="s">
        <v>5376</v>
      </c>
      <c r="H6015" s="6">
        <v>2</v>
      </c>
      <c r="I6015" s="6" t="s">
        <v>297</v>
      </c>
      <c r="J6015" s="6">
        <v>3</v>
      </c>
      <c r="K6015" s="6" t="s">
        <v>4334</v>
      </c>
      <c r="L6015" s="8">
        <v>6</v>
      </c>
      <c r="M6015" s="6" t="s">
        <v>297</v>
      </c>
      <c r="N6015" s="6" t="s">
        <v>5303</v>
      </c>
      <c r="R6015" s="6" t="str">
        <f t="shared" si="93"/>
        <v>44455Xã Đồng Trạch23</v>
      </c>
    </row>
    <row r="6016" spans="1:18">
      <c r="A6016" s="6">
        <v>6015</v>
      </c>
      <c r="B6016" s="6">
        <v>44</v>
      </c>
      <c r="C6016" s="6" t="s">
        <v>5301</v>
      </c>
      <c r="D6016" s="6">
        <v>455</v>
      </c>
      <c r="E6016" s="6" t="s">
        <v>5363</v>
      </c>
      <c r="F6016" s="6">
        <v>19162</v>
      </c>
      <c r="G6016" s="6" t="s">
        <v>5377</v>
      </c>
      <c r="H6016" s="6">
        <v>2</v>
      </c>
      <c r="I6016" s="6" t="s">
        <v>297</v>
      </c>
      <c r="J6016" s="6">
        <v>3</v>
      </c>
      <c r="K6016" s="6" t="s">
        <v>4334</v>
      </c>
      <c r="L6016" s="8">
        <v>6</v>
      </c>
      <c r="M6016" s="6" t="s">
        <v>297</v>
      </c>
      <c r="N6016" s="6" t="s">
        <v>5303</v>
      </c>
      <c r="R6016" s="6" t="str">
        <f t="shared" si="93"/>
        <v>44455Xã Đức Trạch23</v>
      </c>
    </row>
    <row r="6017" spans="1:18">
      <c r="A6017" s="6">
        <v>6016</v>
      </c>
      <c r="B6017" s="6">
        <v>44</v>
      </c>
      <c r="C6017" s="6" t="s">
        <v>5301</v>
      </c>
      <c r="D6017" s="6">
        <v>455</v>
      </c>
      <c r="E6017" s="6" t="s">
        <v>5363</v>
      </c>
      <c r="F6017" s="6">
        <v>19165</v>
      </c>
      <c r="G6017" s="6" t="s">
        <v>5378</v>
      </c>
      <c r="H6017" s="6">
        <v>1</v>
      </c>
      <c r="I6017" s="6" t="s">
        <v>251</v>
      </c>
      <c r="J6017" s="6">
        <v>3</v>
      </c>
      <c r="K6017" s="6" t="s">
        <v>4334</v>
      </c>
      <c r="L6017" s="8">
        <v>5</v>
      </c>
      <c r="M6017" s="6" t="s">
        <v>251</v>
      </c>
      <c r="N6017" s="6" t="s">
        <v>5303</v>
      </c>
      <c r="R6017" s="6" t="str">
        <f t="shared" si="93"/>
        <v>44455Thị trấn Phong Nha13</v>
      </c>
    </row>
    <row r="6018" spans="1:18">
      <c r="A6018" s="6">
        <v>6017</v>
      </c>
      <c r="B6018" s="6">
        <v>44</v>
      </c>
      <c r="C6018" s="6" t="s">
        <v>5301</v>
      </c>
      <c r="D6018" s="6">
        <v>455</v>
      </c>
      <c r="E6018" s="6" t="s">
        <v>5363</v>
      </c>
      <c r="F6018" s="6">
        <v>19168</v>
      </c>
      <c r="G6018" s="6" t="s">
        <v>5379</v>
      </c>
      <c r="H6018" s="6">
        <v>2</v>
      </c>
      <c r="I6018" s="6" t="s">
        <v>297</v>
      </c>
      <c r="J6018" s="6">
        <v>3</v>
      </c>
      <c r="K6018" s="6" t="s">
        <v>4334</v>
      </c>
      <c r="L6018" s="8">
        <v>6</v>
      </c>
      <c r="M6018" s="6" t="s">
        <v>297</v>
      </c>
      <c r="N6018" s="6" t="s">
        <v>5303</v>
      </c>
      <c r="R6018" s="6" t="str">
        <f t="shared" si="93"/>
        <v>44455Xã Vạn Trạch23</v>
      </c>
    </row>
    <row r="6019" spans="1:18">
      <c r="A6019" s="6">
        <v>6018</v>
      </c>
      <c r="B6019" s="6">
        <v>44</v>
      </c>
      <c r="C6019" s="6" t="s">
        <v>5301</v>
      </c>
      <c r="D6019" s="6">
        <v>455</v>
      </c>
      <c r="E6019" s="6" t="s">
        <v>5363</v>
      </c>
      <c r="F6019" s="6">
        <v>19174</v>
      </c>
      <c r="G6019" s="6" t="s">
        <v>5380</v>
      </c>
      <c r="H6019" s="6">
        <v>2</v>
      </c>
      <c r="I6019" s="6" t="s">
        <v>297</v>
      </c>
      <c r="J6019" s="6">
        <v>3</v>
      </c>
      <c r="K6019" s="6" t="s">
        <v>4334</v>
      </c>
      <c r="L6019" s="8">
        <v>6</v>
      </c>
      <c r="M6019" s="6" t="s">
        <v>297</v>
      </c>
      <c r="N6019" s="6" t="s">
        <v>5303</v>
      </c>
      <c r="R6019" s="6" t="str">
        <f t="shared" ref="R6019:R6082" si="94">CONCATENATE(B6019,D6019,G6019,H6019,J6019)</f>
        <v>44455Xã Phú Định23</v>
      </c>
    </row>
    <row r="6020" spans="1:18">
      <c r="A6020" s="6">
        <v>6019</v>
      </c>
      <c r="B6020" s="6">
        <v>44</v>
      </c>
      <c r="C6020" s="6" t="s">
        <v>5301</v>
      </c>
      <c r="D6020" s="6">
        <v>455</v>
      </c>
      <c r="E6020" s="6" t="s">
        <v>5363</v>
      </c>
      <c r="F6020" s="6">
        <v>19177</v>
      </c>
      <c r="G6020" s="6" t="s">
        <v>5381</v>
      </c>
      <c r="H6020" s="6">
        <v>2</v>
      </c>
      <c r="I6020" s="6" t="s">
        <v>297</v>
      </c>
      <c r="J6020" s="6">
        <v>3</v>
      </c>
      <c r="K6020" s="6" t="s">
        <v>4334</v>
      </c>
      <c r="L6020" s="8">
        <v>6</v>
      </c>
      <c r="M6020" s="6" t="s">
        <v>297</v>
      </c>
      <c r="N6020" s="6" t="s">
        <v>5303</v>
      </c>
      <c r="R6020" s="6" t="str">
        <f t="shared" si="94"/>
        <v>44455Xã Trung Trạch23</v>
      </c>
    </row>
    <row r="6021" spans="1:18">
      <c r="A6021" s="6">
        <v>6020</v>
      </c>
      <c r="B6021" s="6">
        <v>44</v>
      </c>
      <c r="C6021" s="6" t="s">
        <v>5301</v>
      </c>
      <c r="D6021" s="6">
        <v>455</v>
      </c>
      <c r="E6021" s="6" t="s">
        <v>5363</v>
      </c>
      <c r="F6021" s="6">
        <v>19180</v>
      </c>
      <c r="G6021" s="6" t="s">
        <v>5382</v>
      </c>
      <c r="H6021" s="6">
        <v>2</v>
      </c>
      <c r="I6021" s="6" t="s">
        <v>297</v>
      </c>
      <c r="J6021" s="6">
        <v>3</v>
      </c>
      <c r="K6021" s="6" t="s">
        <v>4334</v>
      </c>
      <c r="L6021" s="8">
        <v>6</v>
      </c>
      <c r="M6021" s="6" t="s">
        <v>297</v>
      </c>
      <c r="N6021" s="6" t="s">
        <v>5303</v>
      </c>
      <c r="R6021" s="6" t="str">
        <f t="shared" si="94"/>
        <v>44455Xã Tây Trạch23</v>
      </c>
    </row>
    <row r="6022" spans="1:18">
      <c r="A6022" s="6">
        <v>6021</v>
      </c>
      <c r="B6022" s="6">
        <v>44</v>
      </c>
      <c r="C6022" s="6" t="s">
        <v>5301</v>
      </c>
      <c r="D6022" s="6">
        <v>455</v>
      </c>
      <c r="E6022" s="6" t="s">
        <v>5363</v>
      </c>
      <c r="F6022" s="6">
        <v>19183</v>
      </c>
      <c r="G6022" s="6" t="s">
        <v>5383</v>
      </c>
      <c r="H6022" s="6">
        <v>2</v>
      </c>
      <c r="I6022" s="6" t="s">
        <v>297</v>
      </c>
      <c r="J6022" s="6">
        <v>3</v>
      </c>
      <c r="K6022" s="6" t="s">
        <v>4334</v>
      </c>
      <c r="L6022" s="8">
        <v>6</v>
      </c>
      <c r="M6022" s="6" t="s">
        <v>297</v>
      </c>
      <c r="N6022" s="6" t="s">
        <v>5303</v>
      </c>
      <c r="R6022" s="6" t="str">
        <f t="shared" si="94"/>
        <v>44455Xã Hòa Trạch23</v>
      </c>
    </row>
    <row r="6023" spans="1:18">
      <c r="A6023" s="6">
        <v>6022</v>
      </c>
      <c r="B6023" s="6">
        <v>44</v>
      </c>
      <c r="C6023" s="6" t="s">
        <v>5301</v>
      </c>
      <c r="D6023" s="6">
        <v>455</v>
      </c>
      <c r="E6023" s="6" t="s">
        <v>5363</v>
      </c>
      <c r="F6023" s="6">
        <v>19186</v>
      </c>
      <c r="G6023" s="6" t="s">
        <v>5384</v>
      </c>
      <c r="H6023" s="6">
        <v>2</v>
      </c>
      <c r="I6023" s="6" t="s">
        <v>297</v>
      </c>
      <c r="J6023" s="6">
        <v>3</v>
      </c>
      <c r="K6023" s="6" t="s">
        <v>4334</v>
      </c>
      <c r="L6023" s="8">
        <v>6</v>
      </c>
      <c r="M6023" s="6" t="s">
        <v>297</v>
      </c>
      <c r="N6023" s="6" t="s">
        <v>5303</v>
      </c>
      <c r="R6023" s="6" t="str">
        <f t="shared" si="94"/>
        <v>44455Xã Đại Trạch23</v>
      </c>
    </row>
    <row r="6024" spans="1:18">
      <c r="A6024" s="6">
        <v>6023</v>
      </c>
      <c r="B6024" s="6">
        <v>44</v>
      </c>
      <c r="C6024" s="6" t="s">
        <v>5301</v>
      </c>
      <c r="D6024" s="6">
        <v>455</v>
      </c>
      <c r="E6024" s="6" t="s">
        <v>5363</v>
      </c>
      <c r="F6024" s="6">
        <v>19189</v>
      </c>
      <c r="G6024" s="6" t="s">
        <v>5385</v>
      </c>
      <c r="H6024" s="6">
        <v>2</v>
      </c>
      <c r="I6024" s="6" t="s">
        <v>297</v>
      </c>
      <c r="J6024" s="6">
        <v>3</v>
      </c>
      <c r="K6024" s="6" t="s">
        <v>4334</v>
      </c>
      <c r="L6024" s="8">
        <v>6</v>
      </c>
      <c r="M6024" s="6" t="s">
        <v>297</v>
      </c>
      <c r="N6024" s="6" t="s">
        <v>5303</v>
      </c>
      <c r="R6024" s="6" t="str">
        <f t="shared" si="94"/>
        <v>44455Xã Nhân Trạch23</v>
      </c>
    </row>
    <row r="6025" spans="1:18">
      <c r="A6025" s="6">
        <v>6024</v>
      </c>
      <c r="B6025" s="6">
        <v>44</v>
      </c>
      <c r="C6025" s="6" t="s">
        <v>5301</v>
      </c>
      <c r="D6025" s="6">
        <v>455</v>
      </c>
      <c r="E6025" s="6" t="s">
        <v>5363</v>
      </c>
      <c r="F6025" s="6">
        <v>19192</v>
      </c>
      <c r="G6025" s="6" t="s">
        <v>5386</v>
      </c>
      <c r="H6025" s="6">
        <v>2</v>
      </c>
      <c r="I6025" s="6" t="s">
        <v>297</v>
      </c>
      <c r="J6025" s="6">
        <v>3</v>
      </c>
      <c r="K6025" s="6" t="s">
        <v>4334</v>
      </c>
      <c r="L6025" s="8">
        <v>6</v>
      </c>
      <c r="M6025" s="6" t="s">
        <v>297</v>
      </c>
      <c r="N6025" s="6" t="s">
        <v>5303</v>
      </c>
      <c r="R6025" s="6" t="str">
        <f t="shared" si="94"/>
        <v>44455Xã Tân Trạch23</v>
      </c>
    </row>
    <row r="6026" spans="1:18">
      <c r="A6026" s="6">
        <v>6025</v>
      </c>
      <c r="B6026" s="6">
        <v>44</v>
      </c>
      <c r="C6026" s="6" t="s">
        <v>5301</v>
      </c>
      <c r="D6026" s="6">
        <v>455</v>
      </c>
      <c r="E6026" s="6" t="s">
        <v>5363</v>
      </c>
      <c r="F6026" s="6">
        <v>19195</v>
      </c>
      <c r="G6026" s="6" t="s">
        <v>5387</v>
      </c>
      <c r="H6026" s="6">
        <v>2</v>
      </c>
      <c r="I6026" s="6" t="s">
        <v>297</v>
      </c>
      <c r="J6026" s="6">
        <v>3</v>
      </c>
      <c r="K6026" s="6" t="s">
        <v>4334</v>
      </c>
      <c r="L6026" s="8">
        <v>6</v>
      </c>
      <c r="M6026" s="6" t="s">
        <v>297</v>
      </c>
      <c r="N6026" s="6" t="s">
        <v>5303</v>
      </c>
      <c r="R6026" s="6" t="str">
        <f t="shared" si="94"/>
        <v>44455Xã Nam Trạch23</v>
      </c>
    </row>
    <row r="6027" spans="1:18">
      <c r="A6027" s="6">
        <v>6026</v>
      </c>
      <c r="B6027" s="6">
        <v>44</v>
      </c>
      <c r="C6027" s="6" t="s">
        <v>5301</v>
      </c>
      <c r="D6027" s="6">
        <v>455</v>
      </c>
      <c r="E6027" s="6" t="s">
        <v>5363</v>
      </c>
      <c r="F6027" s="6">
        <v>19198</v>
      </c>
      <c r="G6027" s="6" t="s">
        <v>5388</v>
      </c>
      <c r="H6027" s="6">
        <v>2</v>
      </c>
      <c r="I6027" s="6" t="s">
        <v>297</v>
      </c>
      <c r="J6027" s="6">
        <v>3</v>
      </c>
      <c r="K6027" s="6" t="s">
        <v>4334</v>
      </c>
      <c r="L6027" s="8">
        <v>6</v>
      </c>
      <c r="M6027" s="6" t="s">
        <v>297</v>
      </c>
      <c r="N6027" s="6" t="s">
        <v>5303</v>
      </c>
      <c r="R6027" s="6" t="str">
        <f t="shared" si="94"/>
        <v>44455Xã Lý Trạch23</v>
      </c>
    </row>
    <row r="6028" spans="1:18">
      <c r="A6028" s="6">
        <v>6027</v>
      </c>
      <c r="B6028" s="6">
        <v>44</v>
      </c>
      <c r="C6028" s="6" t="s">
        <v>5301</v>
      </c>
      <c r="D6028" s="6">
        <v>456</v>
      </c>
      <c r="E6028" s="6" t="s">
        <v>5389</v>
      </c>
      <c r="F6028" s="6">
        <v>19201</v>
      </c>
      <c r="G6028" s="6" t="s">
        <v>5390</v>
      </c>
      <c r="H6028" s="6">
        <v>1</v>
      </c>
      <c r="I6028" s="6" t="s">
        <v>251</v>
      </c>
      <c r="J6028" s="6">
        <v>3</v>
      </c>
      <c r="K6028" s="6" t="s">
        <v>4334</v>
      </c>
      <c r="L6028" s="8">
        <v>5</v>
      </c>
      <c r="M6028" s="6" t="s">
        <v>251</v>
      </c>
      <c r="N6028" s="6" t="s">
        <v>5303</v>
      </c>
      <c r="R6028" s="6" t="str">
        <f t="shared" si="94"/>
        <v>44456Thị trấn Quán Hàu13</v>
      </c>
    </row>
    <row r="6029" spans="1:18">
      <c r="A6029" s="6">
        <v>6028</v>
      </c>
      <c r="B6029" s="6">
        <v>44</v>
      </c>
      <c r="C6029" s="6" t="s">
        <v>5301</v>
      </c>
      <c r="D6029" s="6">
        <v>456</v>
      </c>
      <c r="E6029" s="6" t="s">
        <v>5389</v>
      </c>
      <c r="F6029" s="6">
        <v>19204</v>
      </c>
      <c r="G6029" s="6" t="s">
        <v>2834</v>
      </c>
      <c r="H6029" s="6">
        <v>2</v>
      </c>
      <c r="I6029" s="6" t="s">
        <v>297</v>
      </c>
      <c r="J6029" s="6">
        <v>3</v>
      </c>
      <c r="K6029" s="6" t="s">
        <v>4334</v>
      </c>
      <c r="L6029" s="8">
        <v>6</v>
      </c>
      <c r="M6029" s="6" t="s">
        <v>297</v>
      </c>
      <c r="N6029" s="6" t="s">
        <v>5303</v>
      </c>
      <c r="R6029" s="6" t="str">
        <f t="shared" si="94"/>
        <v>44456Xã Trường Sơn23</v>
      </c>
    </row>
    <row r="6030" spans="1:18">
      <c r="A6030" s="6">
        <v>6029</v>
      </c>
      <c r="B6030" s="6">
        <v>44</v>
      </c>
      <c r="C6030" s="6" t="s">
        <v>5301</v>
      </c>
      <c r="D6030" s="6">
        <v>456</v>
      </c>
      <c r="E6030" s="6" t="s">
        <v>5389</v>
      </c>
      <c r="F6030" s="6">
        <v>19207</v>
      </c>
      <c r="G6030" s="6" t="s">
        <v>5391</v>
      </c>
      <c r="H6030" s="6">
        <v>2</v>
      </c>
      <c r="I6030" s="6" t="s">
        <v>297</v>
      </c>
      <c r="J6030" s="6">
        <v>3</v>
      </c>
      <c r="K6030" s="6" t="s">
        <v>4334</v>
      </c>
      <c r="L6030" s="8">
        <v>6</v>
      </c>
      <c r="M6030" s="6" t="s">
        <v>297</v>
      </c>
      <c r="N6030" s="6" t="s">
        <v>5303</v>
      </c>
      <c r="R6030" s="6" t="str">
        <f t="shared" si="94"/>
        <v>44456Xã Lương Ninh23</v>
      </c>
    </row>
    <row r="6031" spans="1:18">
      <c r="A6031" s="6">
        <v>6030</v>
      </c>
      <c r="B6031" s="6">
        <v>44</v>
      </c>
      <c r="C6031" s="6" t="s">
        <v>5301</v>
      </c>
      <c r="D6031" s="6">
        <v>456</v>
      </c>
      <c r="E6031" s="6" t="s">
        <v>5389</v>
      </c>
      <c r="F6031" s="6">
        <v>19210</v>
      </c>
      <c r="G6031" s="6" t="s">
        <v>3219</v>
      </c>
      <c r="H6031" s="6">
        <v>2</v>
      </c>
      <c r="I6031" s="6" t="s">
        <v>297</v>
      </c>
      <c r="J6031" s="6">
        <v>3</v>
      </c>
      <c r="K6031" s="6" t="s">
        <v>4334</v>
      </c>
      <c r="L6031" s="8">
        <v>6</v>
      </c>
      <c r="M6031" s="6" t="s">
        <v>297</v>
      </c>
      <c r="N6031" s="6" t="s">
        <v>5303</v>
      </c>
      <c r="R6031" s="6" t="str">
        <f t="shared" si="94"/>
        <v>44456Xã Vĩnh Ninh23</v>
      </c>
    </row>
    <row r="6032" spans="1:18">
      <c r="A6032" s="6">
        <v>6031</v>
      </c>
      <c r="B6032" s="6">
        <v>44</v>
      </c>
      <c r="C6032" s="6" t="s">
        <v>5301</v>
      </c>
      <c r="D6032" s="6">
        <v>456</v>
      </c>
      <c r="E6032" s="6" t="s">
        <v>5389</v>
      </c>
      <c r="F6032" s="6">
        <v>19213</v>
      </c>
      <c r="G6032" s="6" t="s">
        <v>5392</v>
      </c>
      <c r="H6032" s="6">
        <v>2</v>
      </c>
      <c r="I6032" s="6" t="s">
        <v>297</v>
      </c>
      <c r="J6032" s="6">
        <v>3</v>
      </c>
      <c r="K6032" s="6" t="s">
        <v>4334</v>
      </c>
      <c r="L6032" s="8">
        <v>6</v>
      </c>
      <c r="M6032" s="6" t="s">
        <v>297</v>
      </c>
      <c r="N6032" s="6" t="s">
        <v>5303</v>
      </c>
      <c r="R6032" s="6" t="str">
        <f t="shared" si="94"/>
        <v>44456Xã Võ Ninh23</v>
      </c>
    </row>
    <row r="6033" spans="1:18">
      <c r="A6033" s="6">
        <v>6032</v>
      </c>
      <c r="B6033" s="6">
        <v>44</v>
      </c>
      <c r="C6033" s="6" t="s">
        <v>5301</v>
      </c>
      <c r="D6033" s="6">
        <v>456</v>
      </c>
      <c r="E6033" s="6" t="s">
        <v>5389</v>
      </c>
      <c r="F6033" s="6">
        <v>19216</v>
      </c>
      <c r="G6033" s="6" t="s">
        <v>4216</v>
      </c>
      <c r="H6033" s="6">
        <v>2</v>
      </c>
      <c r="I6033" s="6" t="s">
        <v>297</v>
      </c>
      <c r="J6033" s="6">
        <v>3</v>
      </c>
      <c r="K6033" s="6" t="s">
        <v>4334</v>
      </c>
      <c r="L6033" s="8">
        <v>6</v>
      </c>
      <c r="M6033" s="6" t="s">
        <v>297</v>
      </c>
      <c r="N6033" s="6" t="s">
        <v>5303</v>
      </c>
      <c r="R6033" s="6" t="str">
        <f t="shared" si="94"/>
        <v>44456Xã Hải Ninh23</v>
      </c>
    </row>
    <row r="6034" spans="1:18">
      <c r="A6034" s="6">
        <v>6033</v>
      </c>
      <c r="B6034" s="6">
        <v>44</v>
      </c>
      <c r="C6034" s="6" t="s">
        <v>5301</v>
      </c>
      <c r="D6034" s="6">
        <v>456</v>
      </c>
      <c r="E6034" s="6" t="s">
        <v>5389</v>
      </c>
      <c r="F6034" s="6">
        <v>19219</v>
      </c>
      <c r="G6034" s="6" t="s">
        <v>5393</v>
      </c>
      <c r="H6034" s="6">
        <v>2</v>
      </c>
      <c r="I6034" s="6" t="s">
        <v>297</v>
      </c>
      <c r="J6034" s="6">
        <v>3</v>
      </c>
      <c r="K6034" s="6" t="s">
        <v>4334</v>
      </c>
      <c r="L6034" s="8">
        <v>6</v>
      </c>
      <c r="M6034" s="6" t="s">
        <v>297</v>
      </c>
      <c r="N6034" s="6" t="s">
        <v>5303</v>
      </c>
      <c r="R6034" s="6" t="str">
        <f t="shared" si="94"/>
        <v>44456Xã Hàm Ninh23</v>
      </c>
    </row>
    <row r="6035" spans="1:18">
      <c r="A6035" s="6">
        <v>6034</v>
      </c>
      <c r="B6035" s="6">
        <v>44</v>
      </c>
      <c r="C6035" s="6" t="s">
        <v>5301</v>
      </c>
      <c r="D6035" s="6">
        <v>456</v>
      </c>
      <c r="E6035" s="6" t="s">
        <v>5389</v>
      </c>
      <c r="F6035" s="6">
        <v>19222</v>
      </c>
      <c r="G6035" s="6" t="s">
        <v>5394</v>
      </c>
      <c r="H6035" s="6">
        <v>2</v>
      </c>
      <c r="I6035" s="6" t="s">
        <v>297</v>
      </c>
      <c r="J6035" s="6">
        <v>3</v>
      </c>
      <c r="K6035" s="6" t="s">
        <v>4334</v>
      </c>
      <c r="L6035" s="8">
        <v>6</v>
      </c>
      <c r="M6035" s="6" t="s">
        <v>297</v>
      </c>
      <c r="N6035" s="6" t="s">
        <v>5303</v>
      </c>
      <c r="R6035" s="6" t="str">
        <f t="shared" si="94"/>
        <v>44456Xã Duy Ninh23</v>
      </c>
    </row>
    <row r="6036" spans="1:18">
      <c r="A6036" s="6">
        <v>6035</v>
      </c>
      <c r="B6036" s="6">
        <v>44</v>
      </c>
      <c r="C6036" s="6" t="s">
        <v>5301</v>
      </c>
      <c r="D6036" s="6">
        <v>456</v>
      </c>
      <c r="E6036" s="6" t="s">
        <v>5389</v>
      </c>
      <c r="F6036" s="6">
        <v>19225</v>
      </c>
      <c r="G6036" s="6" t="s">
        <v>5395</v>
      </c>
      <c r="H6036" s="6">
        <v>2</v>
      </c>
      <c r="I6036" s="6" t="s">
        <v>297</v>
      </c>
      <c r="J6036" s="6">
        <v>3</v>
      </c>
      <c r="K6036" s="6" t="s">
        <v>4334</v>
      </c>
      <c r="L6036" s="8">
        <v>6</v>
      </c>
      <c r="M6036" s="6" t="s">
        <v>297</v>
      </c>
      <c r="N6036" s="6" t="s">
        <v>5303</v>
      </c>
      <c r="R6036" s="6" t="str">
        <f t="shared" si="94"/>
        <v>44456Xã Gia Ninh23</v>
      </c>
    </row>
    <row r="6037" spans="1:18">
      <c r="A6037" s="6">
        <v>6036</v>
      </c>
      <c r="B6037" s="6">
        <v>44</v>
      </c>
      <c r="C6037" s="6" t="s">
        <v>5301</v>
      </c>
      <c r="D6037" s="6">
        <v>456</v>
      </c>
      <c r="E6037" s="6" t="s">
        <v>5389</v>
      </c>
      <c r="F6037" s="6">
        <v>19228</v>
      </c>
      <c r="G6037" s="6" t="s">
        <v>4535</v>
      </c>
      <c r="H6037" s="6">
        <v>2</v>
      </c>
      <c r="I6037" s="6" t="s">
        <v>297</v>
      </c>
      <c r="J6037" s="6">
        <v>3</v>
      </c>
      <c r="K6037" s="6" t="s">
        <v>4334</v>
      </c>
      <c r="L6037" s="8">
        <v>6</v>
      </c>
      <c r="M6037" s="6" t="s">
        <v>297</v>
      </c>
      <c r="N6037" s="6" t="s">
        <v>5303</v>
      </c>
      <c r="R6037" s="6" t="str">
        <f t="shared" si="94"/>
        <v>44456Xã Trường Xuân23</v>
      </c>
    </row>
    <row r="6038" spans="1:18">
      <c r="A6038" s="6">
        <v>6037</v>
      </c>
      <c r="B6038" s="6">
        <v>44</v>
      </c>
      <c r="C6038" s="6" t="s">
        <v>5301</v>
      </c>
      <c r="D6038" s="6">
        <v>456</v>
      </c>
      <c r="E6038" s="6" t="s">
        <v>5389</v>
      </c>
      <c r="F6038" s="6">
        <v>19231</v>
      </c>
      <c r="G6038" s="6" t="s">
        <v>372</v>
      </c>
      <c r="H6038" s="6">
        <v>2</v>
      </c>
      <c r="I6038" s="6" t="s">
        <v>297</v>
      </c>
      <c r="J6038" s="6">
        <v>3</v>
      </c>
      <c r="K6038" s="6" t="s">
        <v>4334</v>
      </c>
      <c r="L6038" s="8">
        <v>6</v>
      </c>
      <c r="M6038" s="6" t="s">
        <v>297</v>
      </c>
      <c r="N6038" s="6" t="s">
        <v>5303</v>
      </c>
      <c r="R6038" s="6" t="str">
        <f t="shared" si="94"/>
        <v>44456Xã Hiền Ninh23</v>
      </c>
    </row>
    <row r="6039" spans="1:18">
      <c r="A6039" s="6">
        <v>6038</v>
      </c>
      <c r="B6039" s="6">
        <v>44</v>
      </c>
      <c r="C6039" s="6" t="s">
        <v>5301</v>
      </c>
      <c r="D6039" s="6">
        <v>456</v>
      </c>
      <c r="E6039" s="6" t="s">
        <v>5389</v>
      </c>
      <c r="F6039" s="6">
        <v>19234</v>
      </c>
      <c r="G6039" s="6" t="s">
        <v>5396</v>
      </c>
      <c r="H6039" s="6">
        <v>2</v>
      </c>
      <c r="I6039" s="6" t="s">
        <v>297</v>
      </c>
      <c r="J6039" s="6">
        <v>3</v>
      </c>
      <c r="K6039" s="6" t="s">
        <v>4334</v>
      </c>
      <c r="L6039" s="8">
        <v>6</v>
      </c>
      <c r="M6039" s="6" t="s">
        <v>297</v>
      </c>
      <c r="N6039" s="6" t="s">
        <v>5303</v>
      </c>
      <c r="R6039" s="6" t="str">
        <f t="shared" si="94"/>
        <v>44456Xã Tân Ninh23</v>
      </c>
    </row>
    <row r="6040" spans="1:18">
      <c r="A6040" s="6">
        <v>6039</v>
      </c>
      <c r="B6040" s="6">
        <v>44</v>
      </c>
      <c r="C6040" s="6" t="s">
        <v>5301</v>
      </c>
      <c r="D6040" s="6">
        <v>456</v>
      </c>
      <c r="E6040" s="6" t="s">
        <v>5389</v>
      </c>
      <c r="F6040" s="6">
        <v>19237</v>
      </c>
      <c r="G6040" s="6" t="s">
        <v>4166</v>
      </c>
      <c r="H6040" s="6">
        <v>2</v>
      </c>
      <c r="I6040" s="6" t="s">
        <v>297</v>
      </c>
      <c r="J6040" s="6">
        <v>3</v>
      </c>
      <c r="K6040" s="6" t="s">
        <v>4334</v>
      </c>
      <c r="L6040" s="8">
        <v>6</v>
      </c>
      <c r="M6040" s="6" t="s">
        <v>297</v>
      </c>
      <c r="N6040" s="6" t="s">
        <v>5303</v>
      </c>
      <c r="R6040" s="6" t="str">
        <f t="shared" si="94"/>
        <v>44456Xã Xuân Ninh23</v>
      </c>
    </row>
    <row r="6041" spans="1:18">
      <c r="A6041" s="6">
        <v>6040</v>
      </c>
      <c r="B6041" s="6">
        <v>44</v>
      </c>
      <c r="C6041" s="6" t="s">
        <v>5301</v>
      </c>
      <c r="D6041" s="6">
        <v>456</v>
      </c>
      <c r="E6041" s="6" t="s">
        <v>5389</v>
      </c>
      <c r="F6041" s="6">
        <v>19240</v>
      </c>
      <c r="G6041" s="6" t="s">
        <v>3811</v>
      </c>
      <c r="H6041" s="6">
        <v>2</v>
      </c>
      <c r="I6041" s="6" t="s">
        <v>297</v>
      </c>
      <c r="J6041" s="6">
        <v>3</v>
      </c>
      <c r="K6041" s="6" t="s">
        <v>4334</v>
      </c>
      <c r="L6041" s="8">
        <v>6</v>
      </c>
      <c r="M6041" s="6" t="s">
        <v>297</v>
      </c>
      <c r="N6041" s="6" t="s">
        <v>5303</v>
      </c>
      <c r="R6041" s="6" t="str">
        <f t="shared" si="94"/>
        <v>44456Xã An Ninh23</v>
      </c>
    </row>
    <row r="6042" spans="1:18">
      <c r="A6042" s="6">
        <v>6041</v>
      </c>
      <c r="B6042" s="6">
        <v>44</v>
      </c>
      <c r="C6042" s="6" t="s">
        <v>5301</v>
      </c>
      <c r="D6042" s="6">
        <v>456</v>
      </c>
      <c r="E6042" s="6" t="s">
        <v>5389</v>
      </c>
      <c r="F6042" s="6">
        <v>19243</v>
      </c>
      <c r="G6042" s="6" t="s">
        <v>2636</v>
      </c>
      <c r="H6042" s="6">
        <v>2</v>
      </c>
      <c r="I6042" s="6" t="s">
        <v>297</v>
      </c>
      <c r="J6042" s="6">
        <v>3</v>
      </c>
      <c r="K6042" s="6" t="s">
        <v>4334</v>
      </c>
      <c r="L6042" s="8">
        <v>6</v>
      </c>
      <c r="M6042" s="6" t="s">
        <v>297</v>
      </c>
      <c r="N6042" s="6" t="s">
        <v>5303</v>
      </c>
      <c r="R6042" s="6" t="str">
        <f t="shared" si="94"/>
        <v>44456Xã Vạn Ninh23</v>
      </c>
    </row>
    <row r="6043" spans="1:18">
      <c r="A6043" s="6">
        <v>6042</v>
      </c>
      <c r="B6043" s="6">
        <v>44</v>
      </c>
      <c r="C6043" s="6" t="s">
        <v>5301</v>
      </c>
      <c r="D6043" s="6">
        <v>457</v>
      </c>
      <c r="E6043" s="6" t="s">
        <v>5397</v>
      </c>
      <c r="F6043" s="6">
        <v>19246</v>
      </c>
      <c r="G6043" s="6" t="s">
        <v>5398</v>
      </c>
      <c r="H6043" s="6">
        <v>1</v>
      </c>
      <c r="I6043" s="6" t="s">
        <v>251</v>
      </c>
      <c r="J6043" s="6">
        <v>3</v>
      </c>
      <c r="K6043" s="6" t="s">
        <v>4334</v>
      </c>
      <c r="L6043" s="8">
        <v>5</v>
      </c>
      <c r="M6043" s="6" t="s">
        <v>251</v>
      </c>
      <c r="N6043" s="6" t="s">
        <v>5303</v>
      </c>
      <c r="R6043" s="6" t="str">
        <f t="shared" si="94"/>
        <v>44457Thị trấn NT Lệ Ninh13</v>
      </c>
    </row>
    <row r="6044" spans="1:18">
      <c r="A6044" s="6">
        <v>6043</v>
      </c>
      <c r="B6044" s="6">
        <v>44</v>
      </c>
      <c r="C6044" s="6" t="s">
        <v>5301</v>
      </c>
      <c r="D6044" s="6">
        <v>457</v>
      </c>
      <c r="E6044" s="6" t="s">
        <v>5397</v>
      </c>
      <c r="F6044" s="6">
        <v>19249</v>
      </c>
      <c r="G6044" s="6" t="s">
        <v>5399</v>
      </c>
      <c r="H6044" s="6">
        <v>1</v>
      </c>
      <c r="I6044" s="6" t="s">
        <v>251</v>
      </c>
      <c r="J6044" s="6">
        <v>3</v>
      </c>
      <c r="K6044" s="6" t="s">
        <v>4334</v>
      </c>
      <c r="L6044" s="8">
        <v>5</v>
      </c>
      <c r="M6044" s="6" t="s">
        <v>251</v>
      </c>
      <c r="N6044" s="6" t="s">
        <v>5303</v>
      </c>
      <c r="R6044" s="6" t="str">
        <f t="shared" si="94"/>
        <v>44457Thị trấn Kiến Giang13</v>
      </c>
    </row>
    <row r="6045" spans="1:18">
      <c r="A6045" s="6">
        <v>6044</v>
      </c>
      <c r="B6045" s="6">
        <v>44</v>
      </c>
      <c r="C6045" s="6" t="s">
        <v>5301</v>
      </c>
      <c r="D6045" s="6">
        <v>457</v>
      </c>
      <c r="E6045" s="6" t="s">
        <v>5397</v>
      </c>
      <c r="F6045" s="6">
        <v>19252</v>
      </c>
      <c r="G6045" s="6" t="s">
        <v>5400</v>
      </c>
      <c r="H6045" s="6">
        <v>2</v>
      </c>
      <c r="I6045" s="6" t="s">
        <v>297</v>
      </c>
      <c r="J6045" s="6">
        <v>3</v>
      </c>
      <c r="K6045" s="6" t="s">
        <v>4334</v>
      </c>
      <c r="L6045" s="8">
        <v>6</v>
      </c>
      <c r="M6045" s="6" t="s">
        <v>297</v>
      </c>
      <c r="N6045" s="6" t="s">
        <v>5303</v>
      </c>
      <c r="R6045" s="6" t="str">
        <f t="shared" si="94"/>
        <v>44457Xã Hồng Thủy23</v>
      </c>
    </row>
    <row r="6046" spans="1:18">
      <c r="A6046" s="6">
        <v>6045</v>
      </c>
      <c r="B6046" s="6">
        <v>44</v>
      </c>
      <c r="C6046" s="6" t="s">
        <v>5301</v>
      </c>
      <c r="D6046" s="6">
        <v>457</v>
      </c>
      <c r="E6046" s="6" t="s">
        <v>5397</v>
      </c>
      <c r="F6046" s="6">
        <v>19255</v>
      </c>
      <c r="G6046" s="6" t="s">
        <v>5401</v>
      </c>
      <c r="H6046" s="6">
        <v>2</v>
      </c>
      <c r="I6046" s="6" t="s">
        <v>297</v>
      </c>
      <c r="J6046" s="6">
        <v>3</v>
      </c>
      <c r="K6046" s="6" t="s">
        <v>4334</v>
      </c>
      <c r="L6046" s="8">
        <v>6</v>
      </c>
      <c r="M6046" s="6" t="s">
        <v>297</v>
      </c>
      <c r="N6046" s="6" t="s">
        <v>5303</v>
      </c>
      <c r="R6046" s="6" t="str">
        <f t="shared" si="94"/>
        <v>44457Xã Ngư Thủy Bắc23</v>
      </c>
    </row>
    <row r="6047" spans="1:18">
      <c r="A6047" s="6">
        <v>6046</v>
      </c>
      <c r="B6047" s="6">
        <v>44</v>
      </c>
      <c r="C6047" s="6" t="s">
        <v>5301</v>
      </c>
      <c r="D6047" s="6">
        <v>457</v>
      </c>
      <c r="E6047" s="6" t="s">
        <v>5397</v>
      </c>
      <c r="F6047" s="6">
        <v>19258</v>
      </c>
      <c r="G6047" s="6" t="s">
        <v>5402</v>
      </c>
      <c r="H6047" s="6">
        <v>2</v>
      </c>
      <c r="I6047" s="6" t="s">
        <v>297</v>
      </c>
      <c r="J6047" s="6">
        <v>3</v>
      </c>
      <c r="K6047" s="6" t="s">
        <v>4334</v>
      </c>
      <c r="L6047" s="8">
        <v>6</v>
      </c>
      <c r="M6047" s="6" t="s">
        <v>297</v>
      </c>
      <c r="N6047" s="6" t="s">
        <v>5303</v>
      </c>
      <c r="R6047" s="6" t="str">
        <f t="shared" si="94"/>
        <v>44457Xã Hoa Thủy23</v>
      </c>
    </row>
    <row r="6048" spans="1:18">
      <c r="A6048" s="6">
        <v>6047</v>
      </c>
      <c r="B6048" s="6">
        <v>44</v>
      </c>
      <c r="C6048" s="6" t="s">
        <v>5301</v>
      </c>
      <c r="D6048" s="6">
        <v>457</v>
      </c>
      <c r="E6048" s="6" t="s">
        <v>5397</v>
      </c>
      <c r="F6048" s="6">
        <v>19261</v>
      </c>
      <c r="G6048" s="6" t="s">
        <v>894</v>
      </c>
      <c r="H6048" s="6">
        <v>2</v>
      </c>
      <c r="I6048" s="6" t="s">
        <v>297</v>
      </c>
      <c r="J6048" s="6">
        <v>3</v>
      </c>
      <c r="K6048" s="6" t="s">
        <v>4334</v>
      </c>
      <c r="L6048" s="8">
        <v>6</v>
      </c>
      <c r="M6048" s="6" t="s">
        <v>297</v>
      </c>
      <c r="N6048" s="6" t="s">
        <v>5303</v>
      </c>
      <c r="R6048" s="6" t="str">
        <f t="shared" si="94"/>
        <v>44457Xã Thanh Thủy23</v>
      </c>
    </row>
    <row r="6049" spans="1:18">
      <c r="A6049" s="6">
        <v>6048</v>
      </c>
      <c r="B6049" s="6">
        <v>44</v>
      </c>
      <c r="C6049" s="6" t="s">
        <v>5301</v>
      </c>
      <c r="D6049" s="6">
        <v>457</v>
      </c>
      <c r="E6049" s="6" t="s">
        <v>5397</v>
      </c>
      <c r="F6049" s="6">
        <v>19264</v>
      </c>
      <c r="G6049" s="6" t="s">
        <v>5403</v>
      </c>
      <c r="H6049" s="6">
        <v>2</v>
      </c>
      <c r="I6049" s="6" t="s">
        <v>297</v>
      </c>
      <c r="J6049" s="6">
        <v>3</v>
      </c>
      <c r="K6049" s="6" t="s">
        <v>4334</v>
      </c>
      <c r="L6049" s="8">
        <v>6</v>
      </c>
      <c r="M6049" s="6" t="s">
        <v>297</v>
      </c>
      <c r="N6049" s="6" t="s">
        <v>5303</v>
      </c>
      <c r="R6049" s="6" t="str">
        <f t="shared" si="94"/>
        <v>44457Xã An Thủy23</v>
      </c>
    </row>
    <row r="6050" spans="1:18">
      <c r="A6050" s="6">
        <v>6049</v>
      </c>
      <c r="B6050" s="6">
        <v>44</v>
      </c>
      <c r="C6050" s="6" t="s">
        <v>5301</v>
      </c>
      <c r="D6050" s="6">
        <v>457</v>
      </c>
      <c r="E6050" s="6" t="s">
        <v>5397</v>
      </c>
      <c r="F6050" s="6">
        <v>19267</v>
      </c>
      <c r="G6050" s="6" t="s">
        <v>5404</v>
      </c>
      <c r="H6050" s="6">
        <v>2</v>
      </c>
      <c r="I6050" s="6" t="s">
        <v>297</v>
      </c>
      <c r="J6050" s="6">
        <v>3</v>
      </c>
      <c r="K6050" s="6" t="s">
        <v>4334</v>
      </c>
      <c r="L6050" s="8">
        <v>6</v>
      </c>
      <c r="M6050" s="6" t="s">
        <v>297</v>
      </c>
      <c r="N6050" s="6" t="s">
        <v>5303</v>
      </c>
      <c r="R6050" s="6" t="str">
        <f t="shared" si="94"/>
        <v>44457Xã Phong Thủy23</v>
      </c>
    </row>
    <row r="6051" spans="1:18">
      <c r="A6051" s="6">
        <v>6050</v>
      </c>
      <c r="B6051" s="6">
        <v>44</v>
      </c>
      <c r="C6051" s="6" t="s">
        <v>5301</v>
      </c>
      <c r="D6051" s="6">
        <v>457</v>
      </c>
      <c r="E6051" s="6" t="s">
        <v>5397</v>
      </c>
      <c r="F6051" s="6">
        <v>19270</v>
      </c>
      <c r="G6051" s="6" t="s">
        <v>5405</v>
      </c>
      <c r="H6051" s="6">
        <v>2</v>
      </c>
      <c r="I6051" s="6" t="s">
        <v>297</v>
      </c>
      <c r="J6051" s="6">
        <v>3</v>
      </c>
      <c r="K6051" s="6" t="s">
        <v>4334</v>
      </c>
      <c r="L6051" s="8">
        <v>6</v>
      </c>
      <c r="M6051" s="6" t="s">
        <v>297</v>
      </c>
      <c r="N6051" s="6" t="s">
        <v>5303</v>
      </c>
      <c r="R6051" s="6" t="str">
        <f t="shared" si="94"/>
        <v>44457Xã Cam Thủy23</v>
      </c>
    </row>
    <row r="6052" spans="1:18">
      <c r="A6052" s="6">
        <v>6051</v>
      </c>
      <c r="B6052" s="6">
        <v>44</v>
      </c>
      <c r="C6052" s="6" t="s">
        <v>5301</v>
      </c>
      <c r="D6052" s="6">
        <v>457</v>
      </c>
      <c r="E6052" s="6" t="s">
        <v>5397</v>
      </c>
      <c r="F6052" s="6">
        <v>19273</v>
      </c>
      <c r="G6052" s="6" t="s">
        <v>5406</v>
      </c>
      <c r="H6052" s="6">
        <v>2</v>
      </c>
      <c r="I6052" s="6" t="s">
        <v>297</v>
      </c>
      <c r="J6052" s="6">
        <v>3</v>
      </c>
      <c r="K6052" s="6" t="s">
        <v>4334</v>
      </c>
      <c r="L6052" s="8">
        <v>6</v>
      </c>
      <c r="M6052" s="6" t="s">
        <v>297</v>
      </c>
      <c r="N6052" s="6" t="s">
        <v>5303</v>
      </c>
      <c r="R6052" s="6" t="str">
        <f t="shared" si="94"/>
        <v>44457Xã Ngân Thủy23</v>
      </c>
    </row>
    <row r="6053" spans="1:18">
      <c r="A6053" s="6">
        <v>6052</v>
      </c>
      <c r="B6053" s="6">
        <v>44</v>
      </c>
      <c r="C6053" s="6" t="s">
        <v>5301</v>
      </c>
      <c r="D6053" s="6">
        <v>457</v>
      </c>
      <c r="E6053" s="6" t="s">
        <v>5397</v>
      </c>
      <c r="F6053" s="6">
        <v>19276</v>
      </c>
      <c r="G6053" s="6" t="s">
        <v>2243</v>
      </c>
      <c r="H6053" s="6">
        <v>2</v>
      </c>
      <c r="I6053" s="6" t="s">
        <v>297</v>
      </c>
      <c r="J6053" s="6">
        <v>3</v>
      </c>
      <c r="K6053" s="6" t="s">
        <v>4334</v>
      </c>
      <c r="L6053" s="8">
        <v>6</v>
      </c>
      <c r="M6053" s="6" t="s">
        <v>297</v>
      </c>
      <c r="N6053" s="6" t="s">
        <v>5303</v>
      </c>
      <c r="R6053" s="6" t="str">
        <f t="shared" si="94"/>
        <v>44457Xã Sơn Thủy23</v>
      </c>
    </row>
    <row r="6054" spans="1:18">
      <c r="A6054" s="6">
        <v>6053</v>
      </c>
      <c r="B6054" s="6">
        <v>44</v>
      </c>
      <c r="C6054" s="6" t="s">
        <v>5301</v>
      </c>
      <c r="D6054" s="6">
        <v>457</v>
      </c>
      <c r="E6054" s="6" t="s">
        <v>5397</v>
      </c>
      <c r="F6054" s="6">
        <v>19279</v>
      </c>
      <c r="G6054" s="6" t="s">
        <v>5407</v>
      </c>
      <c r="H6054" s="6">
        <v>2</v>
      </c>
      <c r="I6054" s="6" t="s">
        <v>297</v>
      </c>
      <c r="J6054" s="6">
        <v>3</v>
      </c>
      <c r="K6054" s="6" t="s">
        <v>4334</v>
      </c>
      <c r="L6054" s="8">
        <v>6</v>
      </c>
      <c r="M6054" s="6" t="s">
        <v>297</v>
      </c>
      <c r="N6054" s="6" t="s">
        <v>5303</v>
      </c>
      <c r="R6054" s="6" t="str">
        <f t="shared" si="94"/>
        <v>44457Xã Lộc Thủy23</v>
      </c>
    </row>
    <row r="6055" spans="1:18">
      <c r="A6055" s="6">
        <v>6054</v>
      </c>
      <c r="B6055" s="6">
        <v>44</v>
      </c>
      <c r="C6055" s="6" t="s">
        <v>5301</v>
      </c>
      <c r="D6055" s="6">
        <v>457</v>
      </c>
      <c r="E6055" s="6" t="s">
        <v>5397</v>
      </c>
      <c r="F6055" s="6">
        <v>19285</v>
      </c>
      <c r="G6055" s="6" t="s">
        <v>5408</v>
      </c>
      <c r="H6055" s="6">
        <v>2</v>
      </c>
      <c r="I6055" s="6" t="s">
        <v>297</v>
      </c>
      <c r="J6055" s="6">
        <v>3</v>
      </c>
      <c r="K6055" s="6" t="s">
        <v>4334</v>
      </c>
      <c r="L6055" s="8">
        <v>6</v>
      </c>
      <c r="M6055" s="6" t="s">
        <v>297</v>
      </c>
      <c r="N6055" s="6" t="s">
        <v>5303</v>
      </c>
      <c r="R6055" s="6" t="str">
        <f t="shared" si="94"/>
        <v>44457Xã Liên Thủy23</v>
      </c>
    </row>
    <row r="6056" spans="1:18">
      <c r="A6056" s="6">
        <v>6055</v>
      </c>
      <c r="B6056" s="6">
        <v>44</v>
      </c>
      <c r="C6056" s="6" t="s">
        <v>5301</v>
      </c>
      <c r="D6056" s="6">
        <v>457</v>
      </c>
      <c r="E6056" s="6" t="s">
        <v>5397</v>
      </c>
      <c r="F6056" s="6">
        <v>19288</v>
      </c>
      <c r="G6056" s="6" t="s">
        <v>5409</v>
      </c>
      <c r="H6056" s="6">
        <v>2</v>
      </c>
      <c r="I6056" s="6" t="s">
        <v>297</v>
      </c>
      <c r="J6056" s="6">
        <v>3</v>
      </c>
      <c r="K6056" s="6" t="s">
        <v>4334</v>
      </c>
      <c r="L6056" s="8">
        <v>6</v>
      </c>
      <c r="M6056" s="6" t="s">
        <v>297</v>
      </c>
      <c r="N6056" s="6" t="s">
        <v>5303</v>
      </c>
      <c r="R6056" s="6" t="str">
        <f t="shared" si="94"/>
        <v>44457Xã Hưng Thủy23</v>
      </c>
    </row>
    <row r="6057" spans="1:18">
      <c r="A6057" s="6">
        <v>6056</v>
      </c>
      <c r="B6057" s="6">
        <v>44</v>
      </c>
      <c r="C6057" s="6" t="s">
        <v>5301</v>
      </c>
      <c r="D6057" s="6">
        <v>457</v>
      </c>
      <c r="E6057" s="6" t="s">
        <v>5397</v>
      </c>
      <c r="F6057" s="6">
        <v>19291</v>
      </c>
      <c r="G6057" s="6" t="s">
        <v>5410</v>
      </c>
      <c r="H6057" s="6">
        <v>2</v>
      </c>
      <c r="I6057" s="6" t="s">
        <v>297</v>
      </c>
      <c r="J6057" s="6">
        <v>3</v>
      </c>
      <c r="K6057" s="6" t="s">
        <v>4334</v>
      </c>
      <c r="L6057" s="8">
        <v>6</v>
      </c>
      <c r="M6057" s="6" t="s">
        <v>297</v>
      </c>
      <c r="N6057" s="6" t="s">
        <v>5303</v>
      </c>
      <c r="R6057" s="6" t="str">
        <f t="shared" si="94"/>
        <v>44457Xã Dương Thủy23</v>
      </c>
    </row>
    <row r="6058" spans="1:18">
      <c r="A6058" s="6">
        <v>6057</v>
      </c>
      <c r="B6058" s="6">
        <v>44</v>
      </c>
      <c r="C6058" s="6" t="s">
        <v>5301</v>
      </c>
      <c r="D6058" s="6">
        <v>457</v>
      </c>
      <c r="E6058" s="6" t="s">
        <v>5397</v>
      </c>
      <c r="F6058" s="6">
        <v>19294</v>
      </c>
      <c r="G6058" s="6" t="s">
        <v>5411</v>
      </c>
      <c r="H6058" s="6">
        <v>2</v>
      </c>
      <c r="I6058" s="6" t="s">
        <v>297</v>
      </c>
      <c r="J6058" s="6">
        <v>3</v>
      </c>
      <c r="K6058" s="6" t="s">
        <v>4334</v>
      </c>
      <c r="L6058" s="8">
        <v>6</v>
      </c>
      <c r="M6058" s="6" t="s">
        <v>297</v>
      </c>
      <c r="N6058" s="6" t="s">
        <v>5303</v>
      </c>
      <c r="R6058" s="6" t="str">
        <f t="shared" si="94"/>
        <v>44457Xã Tân Thủy23</v>
      </c>
    </row>
    <row r="6059" spans="1:18">
      <c r="A6059" s="6">
        <v>6058</v>
      </c>
      <c r="B6059" s="6">
        <v>44</v>
      </c>
      <c r="C6059" s="6" t="s">
        <v>5301</v>
      </c>
      <c r="D6059" s="6">
        <v>457</v>
      </c>
      <c r="E6059" s="6" t="s">
        <v>5397</v>
      </c>
      <c r="F6059" s="6">
        <v>19297</v>
      </c>
      <c r="G6059" s="6" t="s">
        <v>5412</v>
      </c>
      <c r="H6059" s="6">
        <v>2</v>
      </c>
      <c r="I6059" s="6" t="s">
        <v>297</v>
      </c>
      <c r="J6059" s="6">
        <v>3</v>
      </c>
      <c r="K6059" s="6" t="s">
        <v>4334</v>
      </c>
      <c r="L6059" s="8">
        <v>6</v>
      </c>
      <c r="M6059" s="6" t="s">
        <v>297</v>
      </c>
      <c r="N6059" s="6" t="s">
        <v>5303</v>
      </c>
      <c r="R6059" s="6" t="str">
        <f t="shared" si="94"/>
        <v>44457Xã Phú Thủy23</v>
      </c>
    </row>
    <row r="6060" spans="1:18">
      <c r="A6060" s="6">
        <v>6059</v>
      </c>
      <c r="B6060" s="6">
        <v>44</v>
      </c>
      <c r="C6060" s="6" t="s">
        <v>5301</v>
      </c>
      <c r="D6060" s="6">
        <v>457</v>
      </c>
      <c r="E6060" s="6" t="s">
        <v>5397</v>
      </c>
      <c r="F6060" s="6">
        <v>19300</v>
      </c>
      <c r="G6060" s="6" t="s">
        <v>2209</v>
      </c>
      <c r="H6060" s="6">
        <v>2</v>
      </c>
      <c r="I6060" s="6" t="s">
        <v>297</v>
      </c>
      <c r="J6060" s="6">
        <v>3</v>
      </c>
      <c r="K6060" s="6" t="s">
        <v>4334</v>
      </c>
      <c r="L6060" s="8">
        <v>6</v>
      </c>
      <c r="M6060" s="6" t="s">
        <v>297</v>
      </c>
      <c r="N6060" s="6" t="s">
        <v>5303</v>
      </c>
      <c r="R6060" s="6" t="str">
        <f t="shared" si="94"/>
        <v>44457Xã Xuân Thủy23</v>
      </c>
    </row>
    <row r="6061" spans="1:18">
      <c r="A6061" s="6">
        <v>6060</v>
      </c>
      <c r="B6061" s="6">
        <v>44</v>
      </c>
      <c r="C6061" s="6" t="s">
        <v>5301</v>
      </c>
      <c r="D6061" s="6">
        <v>457</v>
      </c>
      <c r="E6061" s="6" t="s">
        <v>5397</v>
      </c>
      <c r="F6061" s="6">
        <v>19303</v>
      </c>
      <c r="G6061" s="6" t="s">
        <v>5413</v>
      </c>
      <c r="H6061" s="6">
        <v>2</v>
      </c>
      <c r="I6061" s="6" t="s">
        <v>297</v>
      </c>
      <c r="J6061" s="6">
        <v>3</v>
      </c>
      <c r="K6061" s="6" t="s">
        <v>4334</v>
      </c>
      <c r="L6061" s="8">
        <v>6</v>
      </c>
      <c r="M6061" s="6" t="s">
        <v>297</v>
      </c>
      <c r="N6061" s="6" t="s">
        <v>5303</v>
      </c>
      <c r="R6061" s="6" t="str">
        <f t="shared" si="94"/>
        <v>44457Xã Mỹ Thủy23</v>
      </c>
    </row>
    <row r="6062" spans="1:18">
      <c r="A6062" s="6">
        <v>6061</v>
      </c>
      <c r="B6062" s="6">
        <v>44</v>
      </c>
      <c r="C6062" s="6" t="s">
        <v>5301</v>
      </c>
      <c r="D6062" s="6">
        <v>457</v>
      </c>
      <c r="E6062" s="6" t="s">
        <v>5397</v>
      </c>
      <c r="F6062" s="6">
        <v>19306</v>
      </c>
      <c r="G6062" s="6" t="s">
        <v>5414</v>
      </c>
      <c r="H6062" s="6">
        <v>2</v>
      </c>
      <c r="I6062" s="6" t="s">
        <v>297</v>
      </c>
      <c r="J6062" s="6">
        <v>3</v>
      </c>
      <c r="K6062" s="6" t="s">
        <v>4334</v>
      </c>
      <c r="L6062" s="8">
        <v>6</v>
      </c>
      <c r="M6062" s="6" t="s">
        <v>297</v>
      </c>
      <c r="N6062" s="6" t="s">
        <v>5303</v>
      </c>
      <c r="R6062" s="6" t="str">
        <f t="shared" si="94"/>
        <v>44457Xã Ngư Thủy 23</v>
      </c>
    </row>
    <row r="6063" spans="1:18">
      <c r="A6063" s="6">
        <v>6062</v>
      </c>
      <c r="B6063" s="6">
        <v>44</v>
      </c>
      <c r="C6063" s="6" t="s">
        <v>5301</v>
      </c>
      <c r="D6063" s="6">
        <v>457</v>
      </c>
      <c r="E6063" s="6" t="s">
        <v>5397</v>
      </c>
      <c r="F6063" s="6">
        <v>19309</v>
      </c>
      <c r="G6063" s="6" t="s">
        <v>5415</v>
      </c>
      <c r="H6063" s="6">
        <v>2</v>
      </c>
      <c r="I6063" s="6" t="s">
        <v>297</v>
      </c>
      <c r="J6063" s="6">
        <v>3</v>
      </c>
      <c r="K6063" s="6" t="s">
        <v>4334</v>
      </c>
      <c r="L6063" s="8">
        <v>6</v>
      </c>
      <c r="M6063" s="6" t="s">
        <v>297</v>
      </c>
      <c r="N6063" s="6" t="s">
        <v>5303</v>
      </c>
      <c r="R6063" s="6" t="str">
        <f t="shared" si="94"/>
        <v>44457Xã Mai Thủy23</v>
      </c>
    </row>
    <row r="6064" spans="1:18">
      <c r="A6064" s="6">
        <v>6063</v>
      </c>
      <c r="B6064" s="6">
        <v>44</v>
      </c>
      <c r="C6064" s="6" t="s">
        <v>5301</v>
      </c>
      <c r="D6064" s="6">
        <v>457</v>
      </c>
      <c r="E6064" s="6" t="s">
        <v>5397</v>
      </c>
      <c r="F6064" s="6">
        <v>19312</v>
      </c>
      <c r="G6064" s="6" t="s">
        <v>5416</v>
      </c>
      <c r="H6064" s="6">
        <v>2</v>
      </c>
      <c r="I6064" s="6" t="s">
        <v>297</v>
      </c>
      <c r="J6064" s="6">
        <v>3</v>
      </c>
      <c r="K6064" s="6" t="s">
        <v>4334</v>
      </c>
      <c r="L6064" s="8">
        <v>6</v>
      </c>
      <c r="M6064" s="6" t="s">
        <v>297</v>
      </c>
      <c r="N6064" s="6" t="s">
        <v>5303</v>
      </c>
      <c r="R6064" s="6" t="str">
        <f t="shared" si="94"/>
        <v>44457Xã Sen Thủy23</v>
      </c>
    </row>
    <row r="6065" spans="1:18">
      <c r="A6065" s="6">
        <v>6064</v>
      </c>
      <c r="B6065" s="6">
        <v>44</v>
      </c>
      <c r="C6065" s="6" t="s">
        <v>5301</v>
      </c>
      <c r="D6065" s="6">
        <v>457</v>
      </c>
      <c r="E6065" s="6" t="s">
        <v>5397</v>
      </c>
      <c r="F6065" s="6">
        <v>19315</v>
      </c>
      <c r="G6065" s="6" t="s">
        <v>5417</v>
      </c>
      <c r="H6065" s="6">
        <v>2</v>
      </c>
      <c r="I6065" s="6" t="s">
        <v>297</v>
      </c>
      <c r="J6065" s="6">
        <v>3</v>
      </c>
      <c r="K6065" s="6" t="s">
        <v>4334</v>
      </c>
      <c r="L6065" s="8">
        <v>6</v>
      </c>
      <c r="M6065" s="6" t="s">
        <v>297</v>
      </c>
      <c r="N6065" s="6" t="s">
        <v>5303</v>
      </c>
      <c r="R6065" s="6" t="str">
        <f t="shared" si="94"/>
        <v>44457Xã Thái Thủy23</v>
      </c>
    </row>
    <row r="6066" spans="1:18">
      <c r="A6066" s="6">
        <v>6065</v>
      </c>
      <c r="B6066" s="6">
        <v>44</v>
      </c>
      <c r="C6066" s="6" t="s">
        <v>5301</v>
      </c>
      <c r="D6066" s="6">
        <v>457</v>
      </c>
      <c r="E6066" s="6" t="s">
        <v>5397</v>
      </c>
      <c r="F6066" s="6">
        <v>19318</v>
      </c>
      <c r="G6066" s="6" t="s">
        <v>5418</v>
      </c>
      <c r="H6066" s="6">
        <v>2</v>
      </c>
      <c r="I6066" s="6" t="s">
        <v>297</v>
      </c>
      <c r="J6066" s="6">
        <v>3</v>
      </c>
      <c r="K6066" s="6" t="s">
        <v>4334</v>
      </c>
      <c r="L6066" s="8">
        <v>6</v>
      </c>
      <c r="M6066" s="6" t="s">
        <v>297</v>
      </c>
      <c r="N6066" s="6" t="s">
        <v>5303</v>
      </c>
      <c r="R6066" s="6" t="str">
        <f t="shared" si="94"/>
        <v>44457Xã Kim Thủy23</v>
      </c>
    </row>
    <row r="6067" spans="1:18">
      <c r="A6067" s="6">
        <v>6066</v>
      </c>
      <c r="B6067" s="6">
        <v>44</v>
      </c>
      <c r="C6067" s="6" t="s">
        <v>5301</v>
      </c>
      <c r="D6067" s="6">
        <v>457</v>
      </c>
      <c r="E6067" s="6" t="s">
        <v>5397</v>
      </c>
      <c r="F6067" s="6">
        <v>19321</v>
      </c>
      <c r="G6067" s="6" t="s">
        <v>5419</v>
      </c>
      <c r="H6067" s="6">
        <v>2</v>
      </c>
      <c r="I6067" s="6" t="s">
        <v>297</v>
      </c>
      <c r="J6067" s="6">
        <v>3</v>
      </c>
      <c r="K6067" s="6" t="s">
        <v>4334</v>
      </c>
      <c r="L6067" s="8">
        <v>6</v>
      </c>
      <c r="M6067" s="6" t="s">
        <v>297</v>
      </c>
      <c r="N6067" s="6" t="s">
        <v>5303</v>
      </c>
      <c r="R6067" s="6" t="str">
        <f t="shared" si="94"/>
        <v>44457Xã Trường Thủy23</v>
      </c>
    </row>
    <row r="6068" spans="1:18">
      <c r="A6068" s="6">
        <v>6067</v>
      </c>
      <c r="B6068" s="6">
        <v>44</v>
      </c>
      <c r="C6068" s="6" t="s">
        <v>5301</v>
      </c>
      <c r="D6068" s="6">
        <v>457</v>
      </c>
      <c r="E6068" s="6" t="s">
        <v>5397</v>
      </c>
      <c r="F6068" s="6">
        <v>19327</v>
      </c>
      <c r="G6068" s="6" t="s">
        <v>5420</v>
      </c>
      <c r="H6068" s="6">
        <v>2</v>
      </c>
      <c r="I6068" s="6" t="s">
        <v>297</v>
      </c>
      <c r="J6068" s="6">
        <v>3</v>
      </c>
      <c r="K6068" s="6" t="s">
        <v>4334</v>
      </c>
      <c r="L6068" s="8">
        <v>6</v>
      </c>
      <c r="M6068" s="6" t="s">
        <v>297</v>
      </c>
      <c r="N6068" s="6" t="s">
        <v>5303</v>
      </c>
      <c r="R6068" s="6" t="str">
        <f t="shared" si="94"/>
        <v>44457Xã Lâm Thủy23</v>
      </c>
    </row>
    <row r="6069" spans="1:18">
      <c r="A6069" s="6">
        <v>6068</v>
      </c>
      <c r="B6069" s="6">
        <v>44</v>
      </c>
      <c r="C6069" s="6" t="s">
        <v>5301</v>
      </c>
      <c r="D6069" s="6">
        <v>458</v>
      </c>
      <c r="E6069" s="6" t="s">
        <v>5421</v>
      </c>
      <c r="F6069" s="6">
        <v>19009</v>
      </c>
      <c r="G6069" s="6" t="s">
        <v>5422</v>
      </c>
      <c r="H6069" s="6">
        <v>1</v>
      </c>
      <c r="I6069" s="6" t="s">
        <v>251</v>
      </c>
      <c r="J6069" s="6">
        <v>3</v>
      </c>
      <c r="K6069" s="6" t="s">
        <v>4334</v>
      </c>
      <c r="L6069" s="8">
        <v>5</v>
      </c>
      <c r="M6069" s="6" t="s">
        <v>251</v>
      </c>
      <c r="N6069" s="6" t="s">
        <v>5303</v>
      </c>
      <c r="R6069" s="6" t="str">
        <f t="shared" si="94"/>
        <v>44458Phường Ba Đồn13</v>
      </c>
    </row>
    <row r="6070" spans="1:18">
      <c r="A6070" s="6">
        <v>6069</v>
      </c>
      <c r="B6070" s="6">
        <v>44</v>
      </c>
      <c r="C6070" s="6" t="s">
        <v>5301</v>
      </c>
      <c r="D6070" s="6">
        <v>458</v>
      </c>
      <c r="E6070" s="6" t="s">
        <v>5421</v>
      </c>
      <c r="F6070" s="6">
        <v>19060</v>
      </c>
      <c r="G6070" s="6" t="s">
        <v>5423</v>
      </c>
      <c r="H6070" s="6">
        <v>1</v>
      </c>
      <c r="I6070" s="6" t="s">
        <v>251</v>
      </c>
      <c r="J6070" s="6">
        <v>3</v>
      </c>
      <c r="K6070" s="6" t="s">
        <v>4334</v>
      </c>
      <c r="L6070" s="8">
        <v>5</v>
      </c>
      <c r="M6070" s="6" t="s">
        <v>251</v>
      </c>
      <c r="N6070" s="6" t="s">
        <v>5303</v>
      </c>
      <c r="R6070" s="6" t="str">
        <f t="shared" si="94"/>
        <v>44458Phường Quảng Long13</v>
      </c>
    </row>
    <row r="6071" spans="1:18">
      <c r="A6071" s="6">
        <v>6070</v>
      </c>
      <c r="B6071" s="6">
        <v>44</v>
      </c>
      <c r="C6071" s="6" t="s">
        <v>5301</v>
      </c>
      <c r="D6071" s="6">
        <v>458</v>
      </c>
      <c r="E6071" s="6" t="s">
        <v>5421</v>
      </c>
      <c r="F6071" s="6">
        <v>19066</v>
      </c>
      <c r="G6071" s="6" t="s">
        <v>4370</v>
      </c>
      <c r="H6071" s="6">
        <v>1</v>
      </c>
      <c r="I6071" s="6" t="s">
        <v>251</v>
      </c>
      <c r="J6071" s="6">
        <v>3</v>
      </c>
      <c r="K6071" s="6" t="s">
        <v>4334</v>
      </c>
      <c r="L6071" s="8">
        <v>5</v>
      </c>
      <c r="M6071" s="6" t="s">
        <v>251</v>
      </c>
      <c r="N6071" s="6" t="s">
        <v>5303</v>
      </c>
      <c r="R6071" s="6" t="str">
        <f t="shared" si="94"/>
        <v>44458Phường Quảng Thọ13</v>
      </c>
    </row>
    <row r="6072" spans="1:18">
      <c r="A6072" s="6">
        <v>6071</v>
      </c>
      <c r="B6072" s="6">
        <v>44</v>
      </c>
      <c r="C6072" s="6" t="s">
        <v>5301</v>
      </c>
      <c r="D6072" s="6">
        <v>458</v>
      </c>
      <c r="E6072" s="6" t="s">
        <v>5421</v>
      </c>
      <c r="F6072" s="6">
        <v>19069</v>
      </c>
      <c r="G6072" s="6" t="s">
        <v>5424</v>
      </c>
      <c r="H6072" s="6">
        <v>2</v>
      </c>
      <c r="I6072" s="6" t="s">
        <v>297</v>
      </c>
      <c r="J6072" s="6">
        <v>3</v>
      </c>
      <c r="K6072" s="6" t="s">
        <v>4334</v>
      </c>
      <c r="L6072" s="8">
        <v>6</v>
      </c>
      <c r="M6072" s="6" t="s">
        <v>297</v>
      </c>
      <c r="N6072" s="6" t="s">
        <v>5303</v>
      </c>
      <c r="R6072" s="6" t="str">
        <f t="shared" si="94"/>
        <v>44458Xã Quảng Tiên23</v>
      </c>
    </row>
    <row r="6073" spans="1:18">
      <c r="A6073" s="6">
        <v>6072</v>
      </c>
      <c r="B6073" s="6">
        <v>44</v>
      </c>
      <c r="C6073" s="6" t="s">
        <v>5301</v>
      </c>
      <c r="D6073" s="6">
        <v>458</v>
      </c>
      <c r="E6073" s="6" t="s">
        <v>5421</v>
      </c>
      <c r="F6073" s="6">
        <v>19075</v>
      </c>
      <c r="G6073" s="6" t="s">
        <v>4736</v>
      </c>
      <c r="H6073" s="6">
        <v>2</v>
      </c>
      <c r="I6073" s="6" t="s">
        <v>297</v>
      </c>
      <c r="J6073" s="6">
        <v>3</v>
      </c>
      <c r="K6073" s="6" t="s">
        <v>4334</v>
      </c>
      <c r="L6073" s="8">
        <v>6</v>
      </c>
      <c r="M6073" s="6" t="s">
        <v>297</v>
      </c>
      <c r="N6073" s="6" t="s">
        <v>5303</v>
      </c>
      <c r="R6073" s="6" t="str">
        <f t="shared" si="94"/>
        <v>44458Xã Quảng Trung23</v>
      </c>
    </row>
    <row r="6074" spans="1:18">
      <c r="A6074" s="6">
        <v>6073</v>
      </c>
      <c r="B6074" s="6">
        <v>44</v>
      </c>
      <c r="C6074" s="6" t="s">
        <v>5301</v>
      </c>
      <c r="D6074" s="6">
        <v>458</v>
      </c>
      <c r="E6074" s="6" t="s">
        <v>5421</v>
      </c>
      <c r="F6074" s="6">
        <v>19078</v>
      </c>
      <c r="G6074" s="6" t="s">
        <v>5425</v>
      </c>
      <c r="H6074" s="6">
        <v>1</v>
      </c>
      <c r="I6074" s="6" t="s">
        <v>251</v>
      </c>
      <c r="J6074" s="6">
        <v>3</v>
      </c>
      <c r="K6074" s="6" t="s">
        <v>4334</v>
      </c>
      <c r="L6074" s="8">
        <v>5</v>
      </c>
      <c r="M6074" s="6" t="s">
        <v>251</v>
      </c>
      <c r="N6074" s="6" t="s">
        <v>5303</v>
      </c>
      <c r="R6074" s="6" t="str">
        <f t="shared" si="94"/>
        <v>44458Phường Quảng Phong13</v>
      </c>
    </row>
    <row r="6075" spans="1:18">
      <c r="A6075" s="6">
        <v>6074</v>
      </c>
      <c r="B6075" s="6">
        <v>44</v>
      </c>
      <c r="C6075" s="6" t="s">
        <v>5301</v>
      </c>
      <c r="D6075" s="6">
        <v>458</v>
      </c>
      <c r="E6075" s="6" t="s">
        <v>5421</v>
      </c>
      <c r="F6075" s="6">
        <v>19081</v>
      </c>
      <c r="G6075" s="6" t="s">
        <v>5426</v>
      </c>
      <c r="H6075" s="6">
        <v>1</v>
      </c>
      <c r="I6075" s="6" t="s">
        <v>251</v>
      </c>
      <c r="J6075" s="6">
        <v>3</v>
      </c>
      <c r="K6075" s="6" t="s">
        <v>4334</v>
      </c>
      <c r="L6075" s="8">
        <v>5</v>
      </c>
      <c r="M6075" s="6" t="s">
        <v>251</v>
      </c>
      <c r="N6075" s="6" t="s">
        <v>5303</v>
      </c>
      <c r="R6075" s="6" t="str">
        <f t="shared" si="94"/>
        <v>44458Phường Quảng Thuận13</v>
      </c>
    </row>
    <row r="6076" spans="1:18">
      <c r="A6076" s="6">
        <v>6075</v>
      </c>
      <c r="B6076" s="6">
        <v>44</v>
      </c>
      <c r="C6076" s="6" t="s">
        <v>5301</v>
      </c>
      <c r="D6076" s="6">
        <v>458</v>
      </c>
      <c r="E6076" s="6" t="s">
        <v>5421</v>
      </c>
      <c r="F6076" s="6">
        <v>19084</v>
      </c>
      <c r="G6076" s="6" t="s">
        <v>2688</v>
      </c>
      <c r="H6076" s="6">
        <v>2</v>
      </c>
      <c r="I6076" s="6" t="s">
        <v>297</v>
      </c>
      <c r="J6076" s="6">
        <v>3</v>
      </c>
      <c r="K6076" s="6" t="s">
        <v>4334</v>
      </c>
      <c r="L6076" s="8">
        <v>6</v>
      </c>
      <c r="M6076" s="6" t="s">
        <v>297</v>
      </c>
      <c r="N6076" s="6" t="s">
        <v>5303</v>
      </c>
      <c r="R6076" s="6" t="str">
        <f t="shared" si="94"/>
        <v>44458Xã Quảng Tân23</v>
      </c>
    </row>
    <row r="6077" spans="1:18">
      <c r="A6077" s="6">
        <v>6076</v>
      </c>
      <c r="B6077" s="6">
        <v>44</v>
      </c>
      <c r="C6077" s="6" t="s">
        <v>5301</v>
      </c>
      <c r="D6077" s="6">
        <v>458</v>
      </c>
      <c r="E6077" s="6" t="s">
        <v>5421</v>
      </c>
      <c r="F6077" s="6">
        <v>19087</v>
      </c>
      <c r="G6077" s="6" t="s">
        <v>4741</v>
      </c>
      <c r="H6077" s="6">
        <v>2</v>
      </c>
      <c r="I6077" s="6" t="s">
        <v>297</v>
      </c>
      <c r="J6077" s="6">
        <v>3</v>
      </c>
      <c r="K6077" s="6" t="s">
        <v>4334</v>
      </c>
      <c r="L6077" s="8">
        <v>6</v>
      </c>
      <c r="M6077" s="6" t="s">
        <v>297</v>
      </c>
      <c r="N6077" s="6" t="s">
        <v>5303</v>
      </c>
      <c r="R6077" s="6" t="str">
        <f t="shared" si="94"/>
        <v>44458Xã Quảng Hải23</v>
      </c>
    </row>
    <row r="6078" spans="1:18">
      <c r="A6078" s="6">
        <v>6077</v>
      </c>
      <c r="B6078" s="6">
        <v>44</v>
      </c>
      <c r="C6078" s="6" t="s">
        <v>5301</v>
      </c>
      <c r="D6078" s="6">
        <v>458</v>
      </c>
      <c r="E6078" s="6" t="s">
        <v>5421</v>
      </c>
      <c r="F6078" s="6">
        <v>19090</v>
      </c>
      <c r="G6078" s="6" t="s">
        <v>2694</v>
      </c>
      <c r="H6078" s="6">
        <v>2</v>
      </c>
      <c r="I6078" s="6" t="s">
        <v>297</v>
      </c>
      <c r="J6078" s="6">
        <v>3</v>
      </c>
      <c r="K6078" s="6" t="s">
        <v>4334</v>
      </c>
      <c r="L6078" s="8">
        <v>6</v>
      </c>
      <c r="M6078" s="6" t="s">
        <v>297</v>
      </c>
      <c r="N6078" s="6" t="s">
        <v>5303</v>
      </c>
      <c r="R6078" s="6" t="str">
        <f t="shared" si="94"/>
        <v>44458Xã Quảng Sơn23</v>
      </c>
    </row>
    <row r="6079" spans="1:18">
      <c r="A6079" s="6">
        <v>6078</v>
      </c>
      <c r="B6079" s="6">
        <v>44</v>
      </c>
      <c r="C6079" s="6" t="s">
        <v>5301</v>
      </c>
      <c r="D6079" s="6">
        <v>458</v>
      </c>
      <c r="E6079" s="6" t="s">
        <v>5421</v>
      </c>
      <c r="F6079" s="6">
        <v>19093</v>
      </c>
      <c r="G6079" s="6" t="s">
        <v>4743</v>
      </c>
      <c r="H6079" s="6">
        <v>2</v>
      </c>
      <c r="I6079" s="6" t="s">
        <v>297</v>
      </c>
      <c r="J6079" s="6">
        <v>3</v>
      </c>
      <c r="K6079" s="6" t="s">
        <v>4334</v>
      </c>
      <c r="L6079" s="8">
        <v>6</v>
      </c>
      <c r="M6079" s="6" t="s">
        <v>297</v>
      </c>
      <c r="N6079" s="6" t="s">
        <v>5303</v>
      </c>
      <c r="R6079" s="6" t="str">
        <f t="shared" si="94"/>
        <v>44458Xã Quảng Lộc23</v>
      </c>
    </row>
    <row r="6080" spans="1:18">
      <c r="A6080" s="6">
        <v>6079</v>
      </c>
      <c r="B6080" s="6">
        <v>44</v>
      </c>
      <c r="C6080" s="6" t="s">
        <v>5301</v>
      </c>
      <c r="D6080" s="6">
        <v>458</v>
      </c>
      <c r="E6080" s="6" t="s">
        <v>5421</v>
      </c>
      <c r="F6080" s="6">
        <v>19096</v>
      </c>
      <c r="G6080" s="6" t="s">
        <v>5427</v>
      </c>
      <c r="H6080" s="6">
        <v>2</v>
      </c>
      <c r="I6080" s="6" t="s">
        <v>297</v>
      </c>
      <c r="J6080" s="6">
        <v>3</v>
      </c>
      <c r="K6080" s="6" t="s">
        <v>4334</v>
      </c>
      <c r="L6080" s="8">
        <v>6</v>
      </c>
      <c r="M6080" s="6" t="s">
        <v>297</v>
      </c>
      <c r="N6080" s="6" t="s">
        <v>5303</v>
      </c>
      <c r="R6080" s="6" t="str">
        <f t="shared" si="94"/>
        <v>44458Xã Quảng Thủy23</v>
      </c>
    </row>
    <row r="6081" spans="1:18">
      <c r="A6081" s="6">
        <v>6080</v>
      </c>
      <c r="B6081" s="6">
        <v>44</v>
      </c>
      <c r="C6081" s="6" t="s">
        <v>5301</v>
      </c>
      <c r="D6081" s="6">
        <v>458</v>
      </c>
      <c r="E6081" s="6" t="s">
        <v>5421</v>
      </c>
      <c r="F6081" s="6">
        <v>19099</v>
      </c>
      <c r="G6081" s="6" t="s">
        <v>4734</v>
      </c>
      <c r="H6081" s="6">
        <v>2</v>
      </c>
      <c r="I6081" s="6" t="s">
        <v>297</v>
      </c>
      <c r="J6081" s="6">
        <v>3</v>
      </c>
      <c r="K6081" s="6" t="s">
        <v>4334</v>
      </c>
      <c r="L6081" s="8">
        <v>6</v>
      </c>
      <c r="M6081" s="6" t="s">
        <v>297</v>
      </c>
      <c r="N6081" s="6" t="s">
        <v>5303</v>
      </c>
      <c r="R6081" s="6" t="str">
        <f t="shared" si="94"/>
        <v>44458Xã Quảng Văn23</v>
      </c>
    </row>
    <row r="6082" spans="1:18">
      <c r="A6082" s="6">
        <v>6081</v>
      </c>
      <c r="B6082" s="6">
        <v>44</v>
      </c>
      <c r="C6082" s="6" t="s">
        <v>5301</v>
      </c>
      <c r="D6082" s="6">
        <v>458</v>
      </c>
      <c r="E6082" s="6" t="s">
        <v>5421</v>
      </c>
      <c r="F6082" s="6">
        <v>19102</v>
      </c>
      <c r="G6082" s="6" t="s">
        <v>5428</v>
      </c>
      <c r="H6082" s="6">
        <v>1</v>
      </c>
      <c r="I6082" s="6" t="s">
        <v>251</v>
      </c>
      <c r="J6082" s="6">
        <v>3</v>
      </c>
      <c r="K6082" s="6" t="s">
        <v>4334</v>
      </c>
      <c r="L6082" s="8">
        <v>5</v>
      </c>
      <c r="M6082" s="6" t="s">
        <v>251</v>
      </c>
      <c r="N6082" s="6" t="s">
        <v>5303</v>
      </c>
      <c r="R6082" s="6" t="str">
        <f t="shared" si="94"/>
        <v>44458Phường Quảng Phúc13</v>
      </c>
    </row>
    <row r="6083" spans="1:18">
      <c r="A6083" s="6">
        <v>6082</v>
      </c>
      <c r="B6083" s="6">
        <v>44</v>
      </c>
      <c r="C6083" s="6" t="s">
        <v>5301</v>
      </c>
      <c r="D6083" s="6">
        <v>458</v>
      </c>
      <c r="E6083" s="6" t="s">
        <v>5421</v>
      </c>
      <c r="F6083" s="6">
        <v>19105</v>
      </c>
      <c r="G6083" s="6" t="s">
        <v>4735</v>
      </c>
      <c r="H6083" s="6">
        <v>2</v>
      </c>
      <c r="I6083" s="6" t="s">
        <v>297</v>
      </c>
      <c r="J6083" s="6">
        <v>3</v>
      </c>
      <c r="K6083" s="6" t="s">
        <v>4334</v>
      </c>
      <c r="L6083" s="8">
        <v>6</v>
      </c>
      <c r="M6083" s="6" t="s">
        <v>297</v>
      </c>
      <c r="N6083" s="6" t="s">
        <v>5303</v>
      </c>
      <c r="R6083" s="6" t="str">
        <f t="shared" ref="R6083:R6146" si="95">CONCATENATE(B6083,D6083,G6083,H6083,J6083)</f>
        <v>44458Xã Quảng Hòa23</v>
      </c>
    </row>
    <row r="6084" spans="1:18">
      <c r="A6084" s="6">
        <v>6083</v>
      </c>
      <c r="B6084" s="6">
        <v>44</v>
      </c>
      <c r="C6084" s="6" t="s">
        <v>5301</v>
      </c>
      <c r="D6084" s="6">
        <v>458</v>
      </c>
      <c r="E6084" s="6" t="s">
        <v>5421</v>
      </c>
      <c r="F6084" s="6">
        <v>19108</v>
      </c>
      <c r="G6084" s="6" t="s">
        <v>2697</v>
      </c>
      <c r="H6084" s="6">
        <v>2</v>
      </c>
      <c r="I6084" s="6" t="s">
        <v>297</v>
      </c>
      <c r="J6084" s="6">
        <v>3</v>
      </c>
      <c r="K6084" s="6" t="s">
        <v>4334</v>
      </c>
      <c r="L6084" s="8">
        <v>6</v>
      </c>
      <c r="M6084" s="6" t="s">
        <v>297</v>
      </c>
      <c r="N6084" s="6" t="s">
        <v>5303</v>
      </c>
      <c r="R6084" s="6" t="str">
        <f t="shared" si="95"/>
        <v>44458Xã Quảng Minh23</v>
      </c>
    </row>
    <row r="6085" spans="1:18">
      <c r="A6085" s="6">
        <v>6084</v>
      </c>
      <c r="B6085" s="6">
        <v>45</v>
      </c>
      <c r="C6085" s="6" t="s">
        <v>5429</v>
      </c>
      <c r="D6085" s="6">
        <v>461</v>
      </c>
      <c r="E6085" s="6" t="s">
        <v>5430</v>
      </c>
      <c r="F6085" s="6">
        <v>19330</v>
      </c>
      <c r="G6085" s="6" t="s">
        <v>5431</v>
      </c>
      <c r="H6085" s="6">
        <v>1</v>
      </c>
      <c r="I6085" s="6" t="s">
        <v>251</v>
      </c>
      <c r="J6085" s="6">
        <v>3</v>
      </c>
      <c r="K6085" s="6" t="s">
        <v>4334</v>
      </c>
      <c r="L6085" s="8">
        <v>5</v>
      </c>
      <c r="M6085" s="6" t="s">
        <v>251</v>
      </c>
      <c r="N6085" s="6" t="s">
        <v>5432</v>
      </c>
      <c r="R6085" s="6" t="str">
        <f t="shared" si="95"/>
        <v>45461Phường Đông Giang13</v>
      </c>
    </row>
    <row r="6086" spans="1:18">
      <c r="A6086" s="6">
        <v>6085</v>
      </c>
      <c r="B6086" s="6">
        <v>45</v>
      </c>
      <c r="C6086" s="6" t="s">
        <v>5429</v>
      </c>
      <c r="D6086" s="6">
        <v>461</v>
      </c>
      <c r="E6086" s="6" t="s">
        <v>5430</v>
      </c>
      <c r="F6086" s="6">
        <v>19333</v>
      </c>
      <c r="G6086" s="6" t="s">
        <v>5433</v>
      </c>
      <c r="H6086" s="6">
        <v>1</v>
      </c>
      <c r="I6086" s="6" t="s">
        <v>251</v>
      </c>
      <c r="J6086" s="6">
        <v>3</v>
      </c>
      <c r="K6086" s="6" t="s">
        <v>4334</v>
      </c>
      <c r="L6086" s="8">
        <v>5</v>
      </c>
      <c r="M6086" s="6" t="s">
        <v>251</v>
      </c>
      <c r="N6086" s="6" t="s">
        <v>5432</v>
      </c>
      <c r="R6086" s="6" t="str">
        <f t="shared" si="95"/>
        <v>45461Phường 113</v>
      </c>
    </row>
    <row r="6087" spans="1:18">
      <c r="A6087" s="6">
        <v>6086</v>
      </c>
      <c r="B6087" s="6">
        <v>45</v>
      </c>
      <c r="C6087" s="6" t="s">
        <v>5429</v>
      </c>
      <c r="D6087" s="6">
        <v>461</v>
      </c>
      <c r="E6087" s="6" t="s">
        <v>5430</v>
      </c>
      <c r="F6087" s="6">
        <v>19336</v>
      </c>
      <c r="G6087" s="6" t="s">
        <v>5434</v>
      </c>
      <c r="H6087" s="6">
        <v>1</v>
      </c>
      <c r="I6087" s="6" t="s">
        <v>251</v>
      </c>
      <c r="J6087" s="6">
        <v>3</v>
      </c>
      <c r="K6087" s="6" t="s">
        <v>4334</v>
      </c>
      <c r="L6087" s="8">
        <v>5</v>
      </c>
      <c r="M6087" s="6" t="s">
        <v>251</v>
      </c>
      <c r="N6087" s="6" t="s">
        <v>5432</v>
      </c>
      <c r="R6087" s="6" t="str">
        <f t="shared" si="95"/>
        <v>45461Phường Đông Lễ13</v>
      </c>
    </row>
    <row r="6088" spans="1:18">
      <c r="A6088" s="6">
        <v>6087</v>
      </c>
      <c r="B6088" s="6">
        <v>45</v>
      </c>
      <c r="C6088" s="6" t="s">
        <v>5429</v>
      </c>
      <c r="D6088" s="6">
        <v>461</v>
      </c>
      <c r="E6088" s="6" t="s">
        <v>5430</v>
      </c>
      <c r="F6088" s="6">
        <v>19339</v>
      </c>
      <c r="G6088" s="6" t="s">
        <v>5435</v>
      </c>
      <c r="H6088" s="6">
        <v>1</v>
      </c>
      <c r="I6088" s="6" t="s">
        <v>251</v>
      </c>
      <c r="J6088" s="6">
        <v>3</v>
      </c>
      <c r="K6088" s="6" t="s">
        <v>4334</v>
      </c>
      <c r="L6088" s="8">
        <v>5</v>
      </c>
      <c r="M6088" s="6" t="s">
        <v>251</v>
      </c>
      <c r="N6088" s="6" t="s">
        <v>5432</v>
      </c>
      <c r="R6088" s="6" t="str">
        <f t="shared" si="95"/>
        <v>45461Phường Đông Thanh13</v>
      </c>
    </row>
    <row r="6089" spans="1:18">
      <c r="A6089" s="6">
        <v>6088</v>
      </c>
      <c r="B6089" s="6">
        <v>45</v>
      </c>
      <c r="C6089" s="6" t="s">
        <v>5429</v>
      </c>
      <c r="D6089" s="6">
        <v>461</v>
      </c>
      <c r="E6089" s="6" t="s">
        <v>5430</v>
      </c>
      <c r="F6089" s="6">
        <v>19342</v>
      </c>
      <c r="G6089" s="6" t="s">
        <v>5436</v>
      </c>
      <c r="H6089" s="6">
        <v>1</v>
      </c>
      <c r="I6089" s="6" t="s">
        <v>251</v>
      </c>
      <c r="J6089" s="6">
        <v>3</v>
      </c>
      <c r="K6089" s="6" t="s">
        <v>4334</v>
      </c>
      <c r="L6089" s="8">
        <v>5</v>
      </c>
      <c r="M6089" s="6" t="s">
        <v>251</v>
      </c>
      <c r="N6089" s="6" t="s">
        <v>5432</v>
      </c>
      <c r="R6089" s="6" t="str">
        <f t="shared" si="95"/>
        <v>45461Phường 213</v>
      </c>
    </row>
    <row r="6090" spans="1:18">
      <c r="A6090" s="6">
        <v>6089</v>
      </c>
      <c r="B6090" s="6">
        <v>45</v>
      </c>
      <c r="C6090" s="6" t="s">
        <v>5429</v>
      </c>
      <c r="D6090" s="6">
        <v>461</v>
      </c>
      <c r="E6090" s="6" t="s">
        <v>5430</v>
      </c>
      <c r="F6090" s="6">
        <v>19345</v>
      </c>
      <c r="G6090" s="6" t="s">
        <v>5437</v>
      </c>
      <c r="H6090" s="6">
        <v>1</v>
      </c>
      <c r="I6090" s="6" t="s">
        <v>251</v>
      </c>
      <c r="J6090" s="6">
        <v>3</v>
      </c>
      <c r="K6090" s="6" t="s">
        <v>4334</v>
      </c>
      <c r="L6090" s="8">
        <v>5</v>
      </c>
      <c r="M6090" s="6" t="s">
        <v>251</v>
      </c>
      <c r="N6090" s="6" t="s">
        <v>5432</v>
      </c>
      <c r="R6090" s="6" t="str">
        <f t="shared" si="95"/>
        <v>45461Phường 413</v>
      </c>
    </row>
    <row r="6091" spans="1:18">
      <c r="A6091" s="6">
        <v>6090</v>
      </c>
      <c r="B6091" s="6">
        <v>45</v>
      </c>
      <c r="C6091" s="6" t="s">
        <v>5429</v>
      </c>
      <c r="D6091" s="6">
        <v>461</v>
      </c>
      <c r="E6091" s="6" t="s">
        <v>5430</v>
      </c>
      <c r="F6091" s="6">
        <v>19348</v>
      </c>
      <c r="G6091" s="6" t="s">
        <v>5438</v>
      </c>
      <c r="H6091" s="6">
        <v>1</v>
      </c>
      <c r="I6091" s="6" t="s">
        <v>251</v>
      </c>
      <c r="J6091" s="6">
        <v>3</v>
      </c>
      <c r="K6091" s="6" t="s">
        <v>4334</v>
      </c>
      <c r="L6091" s="8">
        <v>5</v>
      </c>
      <c r="M6091" s="6" t="s">
        <v>251</v>
      </c>
      <c r="N6091" s="6" t="s">
        <v>5432</v>
      </c>
      <c r="R6091" s="6" t="str">
        <f t="shared" si="95"/>
        <v>45461Phường 513</v>
      </c>
    </row>
    <row r="6092" spans="1:18">
      <c r="A6092" s="6">
        <v>6091</v>
      </c>
      <c r="B6092" s="6">
        <v>45</v>
      </c>
      <c r="C6092" s="6" t="s">
        <v>5429</v>
      </c>
      <c r="D6092" s="6">
        <v>461</v>
      </c>
      <c r="E6092" s="6" t="s">
        <v>5430</v>
      </c>
      <c r="F6092" s="6">
        <v>19351</v>
      </c>
      <c r="G6092" s="6" t="s">
        <v>5439</v>
      </c>
      <c r="H6092" s="6">
        <v>1</v>
      </c>
      <c r="I6092" s="6" t="s">
        <v>251</v>
      </c>
      <c r="J6092" s="6">
        <v>3</v>
      </c>
      <c r="K6092" s="6" t="s">
        <v>4334</v>
      </c>
      <c r="L6092" s="8">
        <v>5</v>
      </c>
      <c r="M6092" s="6" t="s">
        <v>251</v>
      </c>
      <c r="N6092" s="6" t="s">
        <v>5432</v>
      </c>
      <c r="R6092" s="6" t="str">
        <f t="shared" si="95"/>
        <v>45461Phường Đông Lương13</v>
      </c>
    </row>
    <row r="6093" spans="1:18">
      <c r="A6093" s="6">
        <v>6092</v>
      </c>
      <c r="B6093" s="6">
        <v>45</v>
      </c>
      <c r="C6093" s="6" t="s">
        <v>5429</v>
      </c>
      <c r="D6093" s="6">
        <v>461</v>
      </c>
      <c r="E6093" s="6" t="s">
        <v>5430</v>
      </c>
      <c r="F6093" s="6">
        <v>19354</v>
      </c>
      <c r="G6093" s="6" t="s">
        <v>5440</v>
      </c>
      <c r="H6093" s="6">
        <v>1</v>
      </c>
      <c r="I6093" s="6" t="s">
        <v>251</v>
      </c>
      <c r="J6093" s="6">
        <v>3</v>
      </c>
      <c r="K6093" s="6" t="s">
        <v>4334</v>
      </c>
      <c r="L6093" s="8">
        <v>5</v>
      </c>
      <c r="M6093" s="6" t="s">
        <v>251</v>
      </c>
      <c r="N6093" s="6" t="s">
        <v>5432</v>
      </c>
      <c r="R6093" s="6" t="str">
        <f t="shared" si="95"/>
        <v>45461Phường 313</v>
      </c>
    </row>
    <row r="6094" spans="1:18">
      <c r="A6094" s="6">
        <v>6093</v>
      </c>
      <c r="B6094" s="6">
        <v>45</v>
      </c>
      <c r="C6094" s="6" t="s">
        <v>5429</v>
      </c>
      <c r="D6094" s="6">
        <v>462</v>
      </c>
      <c r="E6094" s="6" t="s">
        <v>5441</v>
      </c>
      <c r="F6094" s="6">
        <v>19357</v>
      </c>
      <c r="G6094" s="6" t="s">
        <v>5433</v>
      </c>
      <c r="H6094" s="6">
        <v>1</v>
      </c>
      <c r="I6094" s="6" t="s">
        <v>251</v>
      </c>
      <c r="J6094" s="6">
        <v>3</v>
      </c>
      <c r="K6094" s="6" t="s">
        <v>4334</v>
      </c>
      <c r="L6094" s="8">
        <v>5</v>
      </c>
      <c r="M6094" s="6" t="s">
        <v>251</v>
      </c>
      <c r="N6094" s="6" t="s">
        <v>5432</v>
      </c>
      <c r="R6094" s="6" t="str">
        <f t="shared" si="95"/>
        <v>45462Phường 113</v>
      </c>
    </row>
    <row r="6095" spans="1:18">
      <c r="A6095" s="6">
        <v>6094</v>
      </c>
      <c r="B6095" s="6">
        <v>45</v>
      </c>
      <c r="C6095" s="6" t="s">
        <v>5429</v>
      </c>
      <c r="D6095" s="6">
        <v>462</v>
      </c>
      <c r="E6095" s="6" t="s">
        <v>5441</v>
      </c>
      <c r="F6095" s="6">
        <v>19358</v>
      </c>
      <c r="G6095" s="6" t="s">
        <v>5442</v>
      </c>
      <c r="H6095" s="6">
        <v>1</v>
      </c>
      <c r="I6095" s="6" t="s">
        <v>251</v>
      </c>
      <c r="J6095" s="6">
        <v>3</v>
      </c>
      <c r="K6095" s="6" t="s">
        <v>4334</v>
      </c>
      <c r="L6095" s="8">
        <v>5</v>
      </c>
      <c r="M6095" s="6" t="s">
        <v>251</v>
      </c>
      <c r="N6095" s="6" t="s">
        <v>5432</v>
      </c>
      <c r="R6095" s="6" t="str">
        <f t="shared" si="95"/>
        <v>45462Phường An Đôn13</v>
      </c>
    </row>
    <row r="6096" spans="1:18">
      <c r="A6096" s="6">
        <v>6095</v>
      </c>
      <c r="B6096" s="6">
        <v>45</v>
      </c>
      <c r="C6096" s="6" t="s">
        <v>5429</v>
      </c>
      <c r="D6096" s="6">
        <v>462</v>
      </c>
      <c r="E6096" s="6" t="s">
        <v>5441</v>
      </c>
      <c r="F6096" s="6">
        <v>19360</v>
      </c>
      <c r="G6096" s="6" t="s">
        <v>5436</v>
      </c>
      <c r="H6096" s="6">
        <v>1</v>
      </c>
      <c r="I6096" s="6" t="s">
        <v>251</v>
      </c>
      <c r="J6096" s="6">
        <v>3</v>
      </c>
      <c r="K6096" s="6" t="s">
        <v>4334</v>
      </c>
      <c r="L6096" s="8">
        <v>5</v>
      </c>
      <c r="M6096" s="6" t="s">
        <v>251</v>
      </c>
      <c r="N6096" s="6" t="s">
        <v>5432</v>
      </c>
      <c r="R6096" s="6" t="str">
        <f t="shared" si="95"/>
        <v>45462Phường 213</v>
      </c>
    </row>
    <row r="6097" spans="1:18">
      <c r="A6097" s="6">
        <v>6096</v>
      </c>
      <c r="B6097" s="6">
        <v>45</v>
      </c>
      <c r="C6097" s="6" t="s">
        <v>5429</v>
      </c>
      <c r="D6097" s="6">
        <v>462</v>
      </c>
      <c r="E6097" s="6" t="s">
        <v>5441</v>
      </c>
      <c r="F6097" s="6">
        <v>19361</v>
      </c>
      <c r="G6097" s="6" t="s">
        <v>5440</v>
      </c>
      <c r="H6097" s="6">
        <v>1</v>
      </c>
      <c r="I6097" s="6" t="s">
        <v>251</v>
      </c>
      <c r="J6097" s="6">
        <v>3</v>
      </c>
      <c r="K6097" s="6" t="s">
        <v>4334</v>
      </c>
      <c r="L6097" s="8">
        <v>5</v>
      </c>
      <c r="M6097" s="6" t="s">
        <v>251</v>
      </c>
      <c r="N6097" s="6" t="s">
        <v>5432</v>
      </c>
      <c r="R6097" s="6" t="str">
        <f t="shared" si="95"/>
        <v>45462Phường 313</v>
      </c>
    </row>
    <row r="6098" spans="1:18">
      <c r="A6098" s="6">
        <v>6097</v>
      </c>
      <c r="B6098" s="6">
        <v>45</v>
      </c>
      <c r="C6098" s="6" t="s">
        <v>5429</v>
      </c>
      <c r="D6098" s="6">
        <v>462</v>
      </c>
      <c r="E6098" s="6" t="s">
        <v>5441</v>
      </c>
      <c r="F6098" s="6">
        <v>19705</v>
      </c>
      <c r="G6098" s="6" t="s">
        <v>5443</v>
      </c>
      <c r="H6098" s="6">
        <v>2</v>
      </c>
      <c r="I6098" s="6" t="s">
        <v>297</v>
      </c>
      <c r="J6098" s="6">
        <v>3</v>
      </c>
      <c r="K6098" s="6" t="s">
        <v>4334</v>
      </c>
      <c r="L6098" s="8">
        <v>6</v>
      </c>
      <c r="M6098" s="6" t="s">
        <v>297</v>
      </c>
      <c r="N6098" s="6" t="s">
        <v>5432</v>
      </c>
      <c r="R6098" s="6" t="str">
        <f t="shared" si="95"/>
        <v>45462Xã Hải Lệ23</v>
      </c>
    </row>
    <row r="6099" spans="1:18">
      <c r="A6099" s="6">
        <v>6098</v>
      </c>
      <c r="B6099" s="6">
        <v>45</v>
      </c>
      <c r="C6099" s="6" t="s">
        <v>5429</v>
      </c>
      <c r="D6099" s="6">
        <v>464</v>
      </c>
      <c r="E6099" s="6" t="s">
        <v>5444</v>
      </c>
      <c r="F6099" s="6">
        <v>19363</v>
      </c>
      <c r="G6099" s="6" t="s">
        <v>5445</v>
      </c>
      <c r="H6099" s="6">
        <v>1</v>
      </c>
      <c r="I6099" s="6" t="s">
        <v>251</v>
      </c>
      <c r="J6099" s="6">
        <v>3</v>
      </c>
      <c r="K6099" s="6" t="s">
        <v>4334</v>
      </c>
      <c r="L6099" s="8">
        <v>5</v>
      </c>
      <c r="M6099" s="6" t="s">
        <v>251</v>
      </c>
      <c r="N6099" s="6" t="s">
        <v>5432</v>
      </c>
      <c r="R6099" s="6" t="str">
        <f t="shared" si="95"/>
        <v>45464Thị trấn Hồ Xá13</v>
      </c>
    </row>
    <row r="6100" spans="1:18">
      <c r="A6100" s="6">
        <v>6099</v>
      </c>
      <c r="B6100" s="6">
        <v>45</v>
      </c>
      <c r="C6100" s="6" t="s">
        <v>5429</v>
      </c>
      <c r="D6100" s="6">
        <v>464</v>
      </c>
      <c r="E6100" s="6" t="s">
        <v>5444</v>
      </c>
      <c r="F6100" s="6">
        <v>19366</v>
      </c>
      <c r="G6100" s="6" t="s">
        <v>5446</v>
      </c>
      <c r="H6100" s="6">
        <v>1</v>
      </c>
      <c r="I6100" s="6" t="s">
        <v>251</v>
      </c>
      <c r="J6100" s="6">
        <v>3</v>
      </c>
      <c r="K6100" s="6" t="s">
        <v>4334</v>
      </c>
      <c r="L6100" s="8">
        <v>5</v>
      </c>
      <c r="M6100" s="6" t="s">
        <v>251</v>
      </c>
      <c r="N6100" s="6" t="s">
        <v>5432</v>
      </c>
      <c r="R6100" s="6" t="str">
        <f t="shared" si="95"/>
        <v>45464Thị trấn Bến Quan13</v>
      </c>
    </row>
    <row r="6101" spans="1:18">
      <c r="A6101" s="6">
        <v>6100</v>
      </c>
      <c r="B6101" s="6">
        <v>45</v>
      </c>
      <c r="C6101" s="6" t="s">
        <v>5429</v>
      </c>
      <c r="D6101" s="6">
        <v>464</v>
      </c>
      <c r="E6101" s="6" t="s">
        <v>5444</v>
      </c>
      <c r="F6101" s="6">
        <v>19369</v>
      </c>
      <c r="G6101" s="6" t="s">
        <v>5447</v>
      </c>
      <c r="H6101" s="6">
        <v>2</v>
      </c>
      <c r="I6101" s="6" t="s">
        <v>297</v>
      </c>
      <c r="J6101" s="6">
        <v>3</v>
      </c>
      <c r="K6101" s="6" t="s">
        <v>4334</v>
      </c>
      <c r="L6101" s="8">
        <v>6</v>
      </c>
      <c r="M6101" s="6" t="s">
        <v>297</v>
      </c>
      <c r="N6101" s="6" t="s">
        <v>5432</v>
      </c>
      <c r="R6101" s="6" t="str">
        <f t="shared" si="95"/>
        <v>45464Xã Vĩnh Thái23</v>
      </c>
    </row>
    <row r="6102" spans="1:18">
      <c r="A6102" s="6">
        <v>6101</v>
      </c>
      <c r="B6102" s="6">
        <v>45</v>
      </c>
      <c r="C6102" s="6" t="s">
        <v>5429</v>
      </c>
      <c r="D6102" s="6">
        <v>464</v>
      </c>
      <c r="E6102" s="6" t="s">
        <v>5444</v>
      </c>
      <c r="F6102" s="6">
        <v>19372</v>
      </c>
      <c r="G6102" s="6" t="s">
        <v>5448</v>
      </c>
      <c r="H6102" s="6">
        <v>2</v>
      </c>
      <c r="I6102" s="6" t="s">
        <v>297</v>
      </c>
      <c r="J6102" s="6">
        <v>3</v>
      </c>
      <c r="K6102" s="6" t="s">
        <v>4334</v>
      </c>
      <c r="L6102" s="8">
        <v>6</v>
      </c>
      <c r="M6102" s="6" t="s">
        <v>297</v>
      </c>
      <c r="N6102" s="6" t="s">
        <v>5432</v>
      </c>
      <c r="R6102" s="6" t="str">
        <f t="shared" si="95"/>
        <v>45464Xã Vĩnh Tú23</v>
      </c>
    </row>
    <row r="6103" spans="1:18">
      <c r="A6103" s="6">
        <v>6102</v>
      </c>
      <c r="B6103" s="6">
        <v>45</v>
      </c>
      <c r="C6103" s="6" t="s">
        <v>5429</v>
      </c>
      <c r="D6103" s="6">
        <v>464</v>
      </c>
      <c r="E6103" s="6" t="s">
        <v>5444</v>
      </c>
      <c r="F6103" s="6">
        <v>19375</v>
      </c>
      <c r="G6103" s="6" t="s">
        <v>5449</v>
      </c>
      <c r="H6103" s="6">
        <v>2</v>
      </c>
      <c r="I6103" s="6" t="s">
        <v>297</v>
      </c>
      <c r="J6103" s="6">
        <v>3</v>
      </c>
      <c r="K6103" s="6" t="s">
        <v>4334</v>
      </c>
      <c r="L6103" s="8">
        <v>6</v>
      </c>
      <c r="M6103" s="6" t="s">
        <v>297</v>
      </c>
      <c r="N6103" s="6" t="s">
        <v>5432</v>
      </c>
      <c r="R6103" s="6" t="str">
        <f t="shared" si="95"/>
        <v>45464Xã Vĩnh Chấp23</v>
      </c>
    </row>
    <row r="6104" spans="1:18">
      <c r="A6104" s="6">
        <v>6103</v>
      </c>
      <c r="B6104" s="6">
        <v>45</v>
      </c>
      <c r="C6104" s="6" t="s">
        <v>5429</v>
      </c>
      <c r="D6104" s="6">
        <v>464</v>
      </c>
      <c r="E6104" s="6" t="s">
        <v>5444</v>
      </c>
      <c r="F6104" s="6">
        <v>19378</v>
      </c>
      <c r="G6104" s="6" t="s">
        <v>5450</v>
      </c>
      <c r="H6104" s="6">
        <v>2</v>
      </c>
      <c r="I6104" s="6" t="s">
        <v>297</v>
      </c>
      <c r="J6104" s="6">
        <v>3</v>
      </c>
      <c r="K6104" s="6" t="s">
        <v>4334</v>
      </c>
      <c r="L6104" s="8">
        <v>6</v>
      </c>
      <c r="M6104" s="6" t="s">
        <v>297</v>
      </c>
      <c r="N6104" s="6" t="s">
        <v>5432</v>
      </c>
      <c r="R6104" s="6" t="str">
        <f t="shared" si="95"/>
        <v>45464Xã Trung Nam23</v>
      </c>
    </row>
    <row r="6105" spans="1:18">
      <c r="A6105" s="6">
        <v>6104</v>
      </c>
      <c r="B6105" s="6">
        <v>45</v>
      </c>
      <c r="C6105" s="6" t="s">
        <v>5429</v>
      </c>
      <c r="D6105" s="6">
        <v>464</v>
      </c>
      <c r="E6105" s="6" t="s">
        <v>5444</v>
      </c>
      <c r="F6105" s="6">
        <v>19384</v>
      </c>
      <c r="G6105" s="6" t="s">
        <v>887</v>
      </c>
      <c r="H6105" s="6">
        <v>2</v>
      </c>
      <c r="I6105" s="6" t="s">
        <v>297</v>
      </c>
      <c r="J6105" s="6">
        <v>3</v>
      </c>
      <c r="K6105" s="6" t="s">
        <v>4334</v>
      </c>
      <c r="L6105" s="8">
        <v>6</v>
      </c>
      <c r="M6105" s="6" t="s">
        <v>297</v>
      </c>
      <c r="N6105" s="6" t="s">
        <v>5432</v>
      </c>
      <c r="R6105" s="6" t="str">
        <f t="shared" si="95"/>
        <v>45464Xã Kim Thạch23</v>
      </c>
    </row>
    <row r="6106" spans="1:18">
      <c r="A6106" s="6">
        <v>6105</v>
      </c>
      <c r="B6106" s="6">
        <v>45</v>
      </c>
      <c r="C6106" s="6" t="s">
        <v>5429</v>
      </c>
      <c r="D6106" s="6">
        <v>464</v>
      </c>
      <c r="E6106" s="6" t="s">
        <v>5444</v>
      </c>
      <c r="F6106" s="6">
        <v>19387</v>
      </c>
      <c r="G6106" s="6" t="s">
        <v>3643</v>
      </c>
      <c r="H6106" s="6">
        <v>2</v>
      </c>
      <c r="I6106" s="6" t="s">
        <v>297</v>
      </c>
      <c r="J6106" s="6">
        <v>3</v>
      </c>
      <c r="K6106" s="6" t="s">
        <v>4334</v>
      </c>
      <c r="L6106" s="8">
        <v>6</v>
      </c>
      <c r="M6106" s="6" t="s">
        <v>297</v>
      </c>
      <c r="N6106" s="6" t="s">
        <v>5432</v>
      </c>
      <c r="R6106" s="6" t="str">
        <f t="shared" si="95"/>
        <v>45464Xã Vĩnh Long23</v>
      </c>
    </row>
    <row r="6107" spans="1:18">
      <c r="A6107" s="6">
        <v>6106</v>
      </c>
      <c r="B6107" s="6">
        <v>45</v>
      </c>
      <c r="C6107" s="6" t="s">
        <v>5429</v>
      </c>
      <c r="D6107" s="6">
        <v>464</v>
      </c>
      <c r="E6107" s="6" t="s">
        <v>5444</v>
      </c>
      <c r="F6107" s="6">
        <v>19393</v>
      </c>
      <c r="G6107" s="6" t="s">
        <v>5451</v>
      </c>
      <c r="H6107" s="6">
        <v>2</v>
      </c>
      <c r="I6107" s="6" t="s">
        <v>297</v>
      </c>
      <c r="J6107" s="6">
        <v>3</v>
      </c>
      <c r="K6107" s="6" t="s">
        <v>4334</v>
      </c>
      <c r="L6107" s="8">
        <v>6</v>
      </c>
      <c r="M6107" s="6" t="s">
        <v>297</v>
      </c>
      <c r="N6107" s="6" t="s">
        <v>5432</v>
      </c>
      <c r="R6107" s="6" t="str">
        <f t="shared" si="95"/>
        <v>45464Xã Vĩnh Khê23</v>
      </c>
    </row>
    <row r="6108" spans="1:18">
      <c r="A6108" s="6">
        <v>6107</v>
      </c>
      <c r="B6108" s="6">
        <v>45</v>
      </c>
      <c r="C6108" s="6" t="s">
        <v>5429</v>
      </c>
      <c r="D6108" s="6">
        <v>464</v>
      </c>
      <c r="E6108" s="6" t="s">
        <v>5444</v>
      </c>
      <c r="F6108" s="6">
        <v>19396</v>
      </c>
      <c r="G6108" s="6" t="s">
        <v>3509</v>
      </c>
      <c r="H6108" s="6">
        <v>2</v>
      </c>
      <c r="I6108" s="6" t="s">
        <v>297</v>
      </c>
      <c r="J6108" s="6">
        <v>3</v>
      </c>
      <c r="K6108" s="6" t="s">
        <v>4334</v>
      </c>
      <c r="L6108" s="8">
        <v>6</v>
      </c>
      <c r="M6108" s="6" t="s">
        <v>297</v>
      </c>
      <c r="N6108" s="6" t="s">
        <v>5432</v>
      </c>
      <c r="R6108" s="6" t="str">
        <f t="shared" si="95"/>
        <v>45464Xã Vĩnh Hòa23</v>
      </c>
    </row>
    <row r="6109" spans="1:18">
      <c r="A6109" s="6">
        <v>6108</v>
      </c>
      <c r="B6109" s="6">
        <v>45</v>
      </c>
      <c r="C6109" s="6" t="s">
        <v>5429</v>
      </c>
      <c r="D6109" s="6">
        <v>464</v>
      </c>
      <c r="E6109" s="6" t="s">
        <v>5444</v>
      </c>
      <c r="F6109" s="6">
        <v>19402</v>
      </c>
      <c r="G6109" s="6" t="s">
        <v>5452</v>
      </c>
      <c r="H6109" s="6">
        <v>2</v>
      </c>
      <c r="I6109" s="6" t="s">
        <v>297</v>
      </c>
      <c r="J6109" s="6">
        <v>3</v>
      </c>
      <c r="K6109" s="6" t="s">
        <v>4334</v>
      </c>
      <c r="L6109" s="8">
        <v>6</v>
      </c>
      <c r="M6109" s="6" t="s">
        <v>297</v>
      </c>
      <c r="N6109" s="6" t="s">
        <v>5432</v>
      </c>
      <c r="R6109" s="6" t="str">
        <f t="shared" si="95"/>
        <v>45464Xã Vĩnh Thủy23</v>
      </c>
    </row>
    <row r="6110" spans="1:18">
      <c r="A6110" s="6">
        <v>6109</v>
      </c>
      <c r="B6110" s="6">
        <v>45</v>
      </c>
      <c r="C6110" s="6" t="s">
        <v>5429</v>
      </c>
      <c r="D6110" s="6">
        <v>464</v>
      </c>
      <c r="E6110" s="6" t="s">
        <v>5444</v>
      </c>
      <c r="F6110" s="6">
        <v>19405</v>
      </c>
      <c r="G6110" s="6" t="s">
        <v>5453</v>
      </c>
      <c r="H6110" s="6">
        <v>2</v>
      </c>
      <c r="I6110" s="6" t="s">
        <v>297</v>
      </c>
      <c r="J6110" s="6">
        <v>3</v>
      </c>
      <c r="K6110" s="6" t="s">
        <v>4334</v>
      </c>
      <c r="L6110" s="8">
        <v>6</v>
      </c>
      <c r="M6110" s="6" t="s">
        <v>297</v>
      </c>
      <c r="N6110" s="6" t="s">
        <v>5432</v>
      </c>
      <c r="R6110" s="6" t="str">
        <f t="shared" si="95"/>
        <v>45464Xã Vĩnh Lâm23</v>
      </c>
    </row>
    <row r="6111" spans="1:18">
      <c r="A6111" s="6">
        <v>6110</v>
      </c>
      <c r="B6111" s="6">
        <v>45</v>
      </c>
      <c r="C6111" s="6" t="s">
        <v>5429</v>
      </c>
      <c r="D6111" s="6">
        <v>464</v>
      </c>
      <c r="E6111" s="6" t="s">
        <v>5444</v>
      </c>
      <c r="F6111" s="6">
        <v>19408</v>
      </c>
      <c r="G6111" s="6" t="s">
        <v>5454</v>
      </c>
      <c r="H6111" s="6">
        <v>2</v>
      </c>
      <c r="I6111" s="6" t="s">
        <v>297</v>
      </c>
      <c r="J6111" s="6">
        <v>3</v>
      </c>
      <c r="K6111" s="6" t="s">
        <v>4334</v>
      </c>
      <c r="L6111" s="8">
        <v>6</v>
      </c>
      <c r="M6111" s="6" t="s">
        <v>297</v>
      </c>
      <c r="N6111" s="6" t="s">
        <v>5432</v>
      </c>
      <c r="R6111" s="6" t="str">
        <f t="shared" si="95"/>
        <v>45464Xã Hiền Thành23</v>
      </c>
    </row>
    <row r="6112" spans="1:18">
      <c r="A6112" s="6">
        <v>6111</v>
      </c>
      <c r="B6112" s="6">
        <v>45</v>
      </c>
      <c r="C6112" s="6" t="s">
        <v>5429</v>
      </c>
      <c r="D6112" s="6">
        <v>464</v>
      </c>
      <c r="E6112" s="6" t="s">
        <v>5444</v>
      </c>
      <c r="F6112" s="6">
        <v>19414</v>
      </c>
      <c r="G6112" s="6" t="s">
        <v>5455</v>
      </c>
      <c r="H6112" s="6">
        <v>1</v>
      </c>
      <c r="I6112" s="6" t="s">
        <v>251</v>
      </c>
      <c r="J6112" s="6">
        <v>3</v>
      </c>
      <c r="K6112" s="6" t="s">
        <v>4334</v>
      </c>
      <c r="L6112" s="8">
        <v>5</v>
      </c>
      <c r="M6112" s="6" t="s">
        <v>251</v>
      </c>
      <c r="N6112" s="6" t="s">
        <v>5432</v>
      </c>
      <c r="R6112" s="6" t="str">
        <f t="shared" si="95"/>
        <v>45464Thị trấn Cửa Tùng13</v>
      </c>
    </row>
    <row r="6113" spans="1:18">
      <c r="A6113" s="6">
        <v>6112</v>
      </c>
      <c r="B6113" s="6">
        <v>45</v>
      </c>
      <c r="C6113" s="6" t="s">
        <v>5429</v>
      </c>
      <c r="D6113" s="6">
        <v>464</v>
      </c>
      <c r="E6113" s="6" t="s">
        <v>5444</v>
      </c>
      <c r="F6113" s="6">
        <v>19417</v>
      </c>
      <c r="G6113" s="6" t="s">
        <v>5456</v>
      </c>
      <c r="H6113" s="6">
        <v>2</v>
      </c>
      <c r="I6113" s="6" t="s">
        <v>297</v>
      </c>
      <c r="J6113" s="6">
        <v>3</v>
      </c>
      <c r="K6113" s="6" t="s">
        <v>4334</v>
      </c>
      <c r="L6113" s="8">
        <v>6</v>
      </c>
      <c r="M6113" s="6" t="s">
        <v>297</v>
      </c>
      <c r="N6113" s="6" t="s">
        <v>5432</v>
      </c>
      <c r="R6113" s="6" t="str">
        <f t="shared" si="95"/>
        <v>45464Xã Vĩnh Hà23</v>
      </c>
    </row>
    <row r="6114" spans="1:18">
      <c r="A6114" s="6">
        <v>6113</v>
      </c>
      <c r="B6114" s="6">
        <v>45</v>
      </c>
      <c r="C6114" s="6" t="s">
        <v>5429</v>
      </c>
      <c r="D6114" s="6">
        <v>464</v>
      </c>
      <c r="E6114" s="6" t="s">
        <v>5444</v>
      </c>
      <c r="F6114" s="6">
        <v>19420</v>
      </c>
      <c r="G6114" s="6" t="s">
        <v>3207</v>
      </c>
      <c r="H6114" s="6">
        <v>2</v>
      </c>
      <c r="I6114" s="6" t="s">
        <v>297</v>
      </c>
      <c r="J6114" s="6">
        <v>3</v>
      </c>
      <c r="K6114" s="6" t="s">
        <v>4334</v>
      </c>
      <c r="L6114" s="8">
        <v>6</v>
      </c>
      <c r="M6114" s="6" t="s">
        <v>297</v>
      </c>
      <c r="N6114" s="6" t="s">
        <v>5432</v>
      </c>
      <c r="R6114" s="6" t="str">
        <f t="shared" si="95"/>
        <v>45464Xã Vĩnh Sơn23</v>
      </c>
    </row>
    <row r="6115" spans="1:18">
      <c r="A6115" s="6">
        <v>6114</v>
      </c>
      <c r="B6115" s="6">
        <v>45</v>
      </c>
      <c r="C6115" s="6" t="s">
        <v>5429</v>
      </c>
      <c r="D6115" s="6">
        <v>464</v>
      </c>
      <c r="E6115" s="6" t="s">
        <v>5444</v>
      </c>
      <c r="F6115" s="6">
        <v>19423</v>
      </c>
      <c r="G6115" s="6" t="s">
        <v>5457</v>
      </c>
      <c r="H6115" s="6">
        <v>2</v>
      </c>
      <c r="I6115" s="6" t="s">
        <v>297</v>
      </c>
      <c r="J6115" s="6">
        <v>3</v>
      </c>
      <c r="K6115" s="6" t="s">
        <v>4334</v>
      </c>
      <c r="L6115" s="8">
        <v>6</v>
      </c>
      <c r="M6115" s="6" t="s">
        <v>297</v>
      </c>
      <c r="N6115" s="6" t="s">
        <v>5432</v>
      </c>
      <c r="R6115" s="6" t="str">
        <f t="shared" si="95"/>
        <v>45464Xã Vĩnh Giang23</v>
      </c>
    </row>
    <row r="6116" spans="1:18">
      <c r="A6116" s="6">
        <v>6115</v>
      </c>
      <c r="B6116" s="6">
        <v>45</v>
      </c>
      <c r="C6116" s="6" t="s">
        <v>5429</v>
      </c>
      <c r="D6116" s="6">
        <v>464</v>
      </c>
      <c r="E6116" s="6" t="s">
        <v>5444</v>
      </c>
      <c r="F6116" s="6">
        <v>19426</v>
      </c>
      <c r="G6116" s="6" t="s">
        <v>5458</v>
      </c>
      <c r="H6116" s="6">
        <v>2</v>
      </c>
      <c r="I6116" s="6" t="s">
        <v>297</v>
      </c>
      <c r="J6116" s="6">
        <v>3</v>
      </c>
      <c r="K6116" s="6" t="s">
        <v>4334</v>
      </c>
      <c r="L6116" s="8">
        <v>6</v>
      </c>
      <c r="M6116" s="6" t="s">
        <v>297</v>
      </c>
      <c r="N6116" s="6" t="s">
        <v>5432</v>
      </c>
      <c r="R6116" s="6" t="str">
        <f t="shared" si="95"/>
        <v>45464Xã Vĩnh Ô23</v>
      </c>
    </row>
    <row r="6117" spans="1:18">
      <c r="A6117" s="6">
        <v>6116</v>
      </c>
      <c r="B6117" s="6">
        <v>45</v>
      </c>
      <c r="C6117" s="6" t="s">
        <v>5429</v>
      </c>
      <c r="D6117" s="6">
        <v>465</v>
      </c>
      <c r="E6117" s="6" t="s">
        <v>5459</v>
      </c>
      <c r="F6117" s="6">
        <v>19429</v>
      </c>
      <c r="G6117" s="6" t="s">
        <v>5460</v>
      </c>
      <c r="H6117" s="6">
        <v>1</v>
      </c>
      <c r="I6117" s="6" t="s">
        <v>251</v>
      </c>
      <c r="J6117" s="6">
        <v>3</v>
      </c>
      <c r="K6117" s="6" t="s">
        <v>4334</v>
      </c>
      <c r="L6117" s="8">
        <v>5</v>
      </c>
      <c r="M6117" s="6" t="s">
        <v>251</v>
      </c>
      <c r="N6117" s="6" t="s">
        <v>5432</v>
      </c>
      <c r="R6117" s="6" t="str">
        <f t="shared" si="95"/>
        <v>45465Thị trấn Khe Sanh13</v>
      </c>
    </row>
    <row r="6118" spans="1:18">
      <c r="A6118" s="6">
        <v>6117</v>
      </c>
      <c r="B6118" s="6">
        <v>45</v>
      </c>
      <c r="C6118" s="6" t="s">
        <v>5429</v>
      </c>
      <c r="D6118" s="6">
        <v>465</v>
      </c>
      <c r="E6118" s="6" t="s">
        <v>5459</v>
      </c>
      <c r="F6118" s="6">
        <v>19432</v>
      </c>
      <c r="G6118" s="6" t="s">
        <v>5461</v>
      </c>
      <c r="H6118" s="6">
        <v>1</v>
      </c>
      <c r="I6118" s="6" t="s">
        <v>251</v>
      </c>
      <c r="J6118" s="6">
        <v>3</v>
      </c>
      <c r="K6118" s="6" t="s">
        <v>4334</v>
      </c>
      <c r="L6118" s="8">
        <v>5</v>
      </c>
      <c r="M6118" s="6" t="s">
        <v>251</v>
      </c>
      <c r="N6118" s="6" t="s">
        <v>5432</v>
      </c>
      <c r="R6118" s="6" t="str">
        <f t="shared" si="95"/>
        <v>45465Thị trấn Lao Bảo13</v>
      </c>
    </row>
    <row r="6119" spans="1:18">
      <c r="A6119" s="6">
        <v>6118</v>
      </c>
      <c r="B6119" s="6">
        <v>45</v>
      </c>
      <c r="C6119" s="6" t="s">
        <v>5429</v>
      </c>
      <c r="D6119" s="6">
        <v>465</v>
      </c>
      <c r="E6119" s="6" t="s">
        <v>5459</v>
      </c>
      <c r="F6119" s="6">
        <v>19435</v>
      </c>
      <c r="G6119" s="6" t="s">
        <v>5462</v>
      </c>
      <c r="H6119" s="6">
        <v>2</v>
      </c>
      <c r="I6119" s="6" t="s">
        <v>297</v>
      </c>
      <c r="J6119" s="6">
        <v>3</v>
      </c>
      <c r="K6119" s="6" t="s">
        <v>4334</v>
      </c>
      <c r="L6119" s="8">
        <v>6</v>
      </c>
      <c r="M6119" s="6" t="s">
        <v>297</v>
      </c>
      <c r="N6119" s="6" t="s">
        <v>5432</v>
      </c>
      <c r="R6119" s="6" t="str">
        <f t="shared" si="95"/>
        <v>45465Xã Hướng Lập23</v>
      </c>
    </row>
    <row r="6120" spans="1:18">
      <c r="A6120" s="6">
        <v>6119</v>
      </c>
      <c r="B6120" s="6">
        <v>45</v>
      </c>
      <c r="C6120" s="6" t="s">
        <v>5429</v>
      </c>
      <c r="D6120" s="6">
        <v>465</v>
      </c>
      <c r="E6120" s="6" t="s">
        <v>5459</v>
      </c>
      <c r="F6120" s="6">
        <v>19438</v>
      </c>
      <c r="G6120" s="6" t="s">
        <v>5463</v>
      </c>
      <c r="H6120" s="6">
        <v>2</v>
      </c>
      <c r="I6120" s="6" t="s">
        <v>297</v>
      </c>
      <c r="J6120" s="6">
        <v>3</v>
      </c>
      <c r="K6120" s="6" t="s">
        <v>4334</v>
      </c>
      <c r="L6120" s="8">
        <v>6</v>
      </c>
      <c r="M6120" s="6" t="s">
        <v>297</v>
      </c>
      <c r="N6120" s="6" t="s">
        <v>5432</v>
      </c>
      <c r="R6120" s="6" t="str">
        <f t="shared" si="95"/>
        <v>45465Xã Hướng Việt23</v>
      </c>
    </row>
    <row r="6121" spans="1:18">
      <c r="A6121" s="6">
        <v>6120</v>
      </c>
      <c r="B6121" s="6">
        <v>45</v>
      </c>
      <c r="C6121" s="6" t="s">
        <v>5429</v>
      </c>
      <c r="D6121" s="6">
        <v>465</v>
      </c>
      <c r="E6121" s="6" t="s">
        <v>5459</v>
      </c>
      <c r="F6121" s="6">
        <v>19441</v>
      </c>
      <c r="G6121" s="6" t="s">
        <v>5464</v>
      </c>
      <c r="H6121" s="6">
        <v>2</v>
      </c>
      <c r="I6121" s="6" t="s">
        <v>297</v>
      </c>
      <c r="J6121" s="6">
        <v>3</v>
      </c>
      <c r="K6121" s="6" t="s">
        <v>4334</v>
      </c>
      <c r="L6121" s="8">
        <v>6</v>
      </c>
      <c r="M6121" s="6" t="s">
        <v>297</v>
      </c>
      <c r="N6121" s="6" t="s">
        <v>5432</v>
      </c>
      <c r="R6121" s="6" t="str">
        <f t="shared" si="95"/>
        <v>45465Xã Hướng Phùng23</v>
      </c>
    </row>
    <row r="6122" spans="1:18">
      <c r="A6122" s="6">
        <v>6121</v>
      </c>
      <c r="B6122" s="6">
        <v>45</v>
      </c>
      <c r="C6122" s="6" t="s">
        <v>5429</v>
      </c>
      <c r="D6122" s="6">
        <v>465</v>
      </c>
      <c r="E6122" s="6" t="s">
        <v>5459</v>
      </c>
      <c r="F6122" s="6">
        <v>19444</v>
      </c>
      <c r="G6122" s="6" t="s">
        <v>5465</v>
      </c>
      <c r="H6122" s="6">
        <v>2</v>
      </c>
      <c r="I6122" s="6" t="s">
        <v>297</v>
      </c>
      <c r="J6122" s="6">
        <v>3</v>
      </c>
      <c r="K6122" s="6" t="s">
        <v>4334</v>
      </c>
      <c r="L6122" s="8">
        <v>6</v>
      </c>
      <c r="M6122" s="6" t="s">
        <v>297</v>
      </c>
      <c r="N6122" s="6" t="s">
        <v>5432</v>
      </c>
      <c r="R6122" s="6" t="str">
        <f t="shared" si="95"/>
        <v>45465Xã Hướng Sơn23</v>
      </c>
    </row>
    <row r="6123" spans="1:18">
      <c r="A6123" s="6">
        <v>6122</v>
      </c>
      <c r="B6123" s="6">
        <v>45</v>
      </c>
      <c r="C6123" s="6" t="s">
        <v>5429</v>
      </c>
      <c r="D6123" s="6">
        <v>465</v>
      </c>
      <c r="E6123" s="6" t="s">
        <v>5459</v>
      </c>
      <c r="F6123" s="6">
        <v>19447</v>
      </c>
      <c r="G6123" s="6" t="s">
        <v>5466</v>
      </c>
      <c r="H6123" s="6">
        <v>2</v>
      </c>
      <c r="I6123" s="6" t="s">
        <v>297</v>
      </c>
      <c r="J6123" s="6">
        <v>3</v>
      </c>
      <c r="K6123" s="6" t="s">
        <v>4334</v>
      </c>
      <c r="L6123" s="8">
        <v>6</v>
      </c>
      <c r="M6123" s="6" t="s">
        <v>297</v>
      </c>
      <c r="N6123" s="6" t="s">
        <v>5432</v>
      </c>
      <c r="R6123" s="6" t="str">
        <f t="shared" si="95"/>
        <v>45465Xã Hướng Linh23</v>
      </c>
    </row>
    <row r="6124" spans="1:18">
      <c r="A6124" s="6">
        <v>6123</v>
      </c>
      <c r="B6124" s="6">
        <v>45</v>
      </c>
      <c r="C6124" s="6" t="s">
        <v>5429</v>
      </c>
      <c r="D6124" s="6">
        <v>465</v>
      </c>
      <c r="E6124" s="6" t="s">
        <v>5459</v>
      </c>
      <c r="F6124" s="6">
        <v>19450</v>
      </c>
      <c r="G6124" s="6" t="s">
        <v>1912</v>
      </c>
      <c r="H6124" s="6">
        <v>2</v>
      </c>
      <c r="I6124" s="6" t="s">
        <v>297</v>
      </c>
      <c r="J6124" s="6">
        <v>3</v>
      </c>
      <c r="K6124" s="6" t="s">
        <v>4334</v>
      </c>
      <c r="L6124" s="8">
        <v>6</v>
      </c>
      <c r="M6124" s="6" t="s">
        <v>297</v>
      </c>
      <c r="N6124" s="6" t="s">
        <v>5432</v>
      </c>
      <c r="R6124" s="6" t="str">
        <f t="shared" si="95"/>
        <v>45465Xã Tân Hợp23</v>
      </c>
    </row>
    <row r="6125" spans="1:18">
      <c r="A6125" s="6">
        <v>6124</v>
      </c>
      <c r="B6125" s="6">
        <v>45</v>
      </c>
      <c r="C6125" s="6" t="s">
        <v>5429</v>
      </c>
      <c r="D6125" s="6">
        <v>465</v>
      </c>
      <c r="E6125" s="6" t="s">
        <v>5459</v>
      </c>
      <c r="F6125" s="6">
        <v>19453</v>
      </c>
      <c r="G6125" s="6" t="s">
        <v>5467</v>
      </c>
      <c r="H6125" s="6">
        <v>2</v>
      </c>
      <c r="I6125" s="6" t="s">
        <v>297</v>
      </c>
      <c r="J6125" s="6">
        <v>3</v>
      </c>
      <c r="K6125" s="6" t="s">
        <v>4334</v>
      </c>
      <c r="L6125" s="8">
        <v>6</v>
      </c>
      <c r="M6125" s="6" t="s">
        <v>297</v>
      </c>
      <c r="N6125" s="6" t="s">
        <v>5432</v>
      </c>
      <c r="R6125" s="6" t="str">
        <f t="shared" si="95"/>
        <v>45465Xã Hướng Tân23</v>
      </c>
    </row>
    <row r="6126" spans="1:18">
      <c r="A6126" s="6">
        <v>6125</v>
      </c>
      <c r="B6126" s="6">
        <v>45</v>
      </c>
      <c r="C6126" s="6" t="s">
        <v>5429</v>
      </c>
      <c r="D6126" s="6">
        <v>465</v>
      </c>
      <c r="E6126" s="6" t="s">
        <v>5459</v>
      </c>
      <c r="F6126" s="6">
        <v>19456</v>
      </c>
      <c r="G6126" s="6" t="s">
        <v>969</v>
      </c>
      <c r="H6126" s="6">
        <v>2</v>
      </c>
      <c r="I6126" s="6" t="s">
        <v>297</v>
      </c>
      <c r="J6126" s="6">
        <v>3</v>
      </c>
      <c r="K6126" s="6" t="s">
        <v>4334</v>
      </c>
      <c r="L6126" s="8">
        <v>6</v>
      </c>
      <c r="M6126" s="6" t="s">
        <v>297</v>
      </c>
      <c r="N6126" s="6" t="s">
        <v>5432</v>
      </c>
      <c r="R6126" s="6" t="str">
        <f t="shared" si="95"/>
        <v>45465Xã Tân Thành23</v>
      </c>
    </row>
    <row r="6127" spans="1:18">
      <c r="A6127" s="6">
        <v>6126</v>
      </c>
      <c r="B6127" s="6">
        <v>45</v>
      </c>
      <c r="C6127" s="6" t="s">
        <v>5429</v>
      </c>
      <c r="D6127" s="6">
        <v>465</v>
      </c>
      <c r="E6127" s="6" t="s">
        <v>5459</v>
      </c>
      <c r="F6127" s="6">
        <v>19459</v>
      </c>
      <c r="G6127" s="6" t="s">
        <v>1354</v>
      </c>
      <c r="H6127" s="6">
        <v>2</v>
      </c>
      <c r="I6127" s="6" t="s">
        <v>297</v>
      </c>
      <c r="J6127" s="6">
        <v>3</v>
      </c>
      <c r="K6127" s="6" t="s">
        <v>4334</v>
      </c>
      <c r="L6127" s="8">
        <v>6</v>
      </c>
      <c r="M6127" s="6" t="s">
        <v>297</v>
      </c>
      <c r="N6127" s="6" t="s">
        <v>5432</v>
      </c>
      <c r="R6127" s="6" t="str">
        <f t="shared" si="95"/>
        <v>45465Xã Tân Long23</v>
      </c>
    </row>
    <row r="6128" spans="1:18">
      <c r="A6128" s="6">
        <v>6127</v>
      </c>
      <c r="B6128" s="6">
        <v>45</v>
      </c>
      <c r="C6128" s="6" t="s">
        <v>5429</v>
      </c>
      <c r="D6128" s="6">
        <v>465</v>
      </c>
      <c r="E6128" s="6" t="s">
        <v>5459</v>
      </c>
      <c r="F6128" s="6">
        <v>19462</v>
      </c>
      <c r="G6128" s="6" t="s">
        <v>577</v>
      </c>
      <c r="H6128" s="6">
        <v>2</v>
      </c>
      <c r="I6128" s="6" t="s">
        <v>297</v>
      </c>
      <c r="J6128" s="6">
        <v>3</v>
      </c>
      <c r="K6128" s="6" t="s">
        <v>4334</v>
      </c>
      <c r="L6128" s="8">
        <v>6</v>
      </c>
      <c r="M6128" s="6" t="s">
        <v>297</v>
      </c>
      <c r="N6128" s="6" t="s">
        <v>5432</v>
      </c>
      <c r="R6128" s="6" t="str">
        <f t="shared" si="95"/>
        <v>45465Xã Tân Lập23</v>
      </c>
    </row>
    <row r="6129" spans="1:18">
      <c r="A6129" s="6">
        <v>6128</v>
      </c>
      <c r="B6129" s="6">
        <v>45</v>
      </c>
      <c r="C6129" s="6" t="s">
        <v>5429</v>
      </c>
      <c r="D6129" s="6">
        <v>465</v>
      </c>
      <c r="E6129" s="6" t="s">
        <v>5459</v>
      </c>
      <c r="F6129" s="6">
        <v>19465</v>
      </c>
      <c r="G6129" s="6" t="s">
        <v>2510</v>
      </c>
      <c r="H6129" s="6">
        <v>2</v>
      </c>
      <c r="I6129" s="6" t="s">
        <v>297</v>
      </c>
      <c r="J6129" s="6">
        <v>3</v>
      </c>
      <c r="K6129" s="6" t="s">
        <v>4334</v>
      </c>
      <c r="L6129" s="8">
        <v>6</v>
      </c>
      <c r="M6129" s="6" t="s">
        <v>297</v>
      </c>
      <c r="N6129" s="6" t="s">
        <v>5432</v>
      </c>
      <c r="R6129" s="6" t="str">
        <f t="shared" si="95"/>
        <v>45465Xã Tân Liên23</v>
      </c>
    </row>
    <row r="6130" spans="1:18">
      <c r="A6130" s="6">
        <v>6129</v>
      </c>
      <c r="B6130" s="6">
        <v>45</v>
      </c>
      <c r="C6130" s="6" t="s">
        <v>5429</v>
      </c>
      <c r="D6130" s="6">
        <v>465</v>
      </c>
      <c r="E6130" s="6" t="s">
        <v>5459</v>
      </c>
      <c r="F6130" s="6">
        <v>19468</v>
      </c>
      <c r="G6130" s="6" t="s">
        <v>5468</v>
      </c>
      <c r="H6130" s="6">
        <v>2</v>
      </c>
      <c r="I6130" s="6" t="s">
        <v>297</v>
      </c>
      <c r="J6130" s="6">
        <v>3</v>
      </c>
      <c r="K6130" s="6" t="s">
        <v>4334</v>
      </c>
      <c r="L6130" s="8">
        <v>6</v>
      </c>
      <c r="M6130" s="6" t="s">
        <v>297</v>
      </c>
      <c r="N6130" s="6" t="s">
        <v>5432</v>
      </c>
      <c r="R6130" s="6" t="str">
        <f t="shared" si="95"/>
        <v>45465Xã Húc23</v>
      </c>
    </row>
    <row r="6131" spans="1:18">
      <c r="A6131" s="6">
        <v>6130</v>
      </c>
      <c r="B6131" s="6">
        <v>45</v>
      </c>
      <c r="C6131" s="6" t="s">
        <v>5429</v>
      </c>
      <c r="D6131" s="6">
        <v>465</v>
      </c>
      <c r="E6131" s="6" t="s">
        <v>5459</v>
      </c>
      <c r="F6131" s="6">
        <v>19471</v>
      </c>
      <c r="G6131" s="6" t="s">
        <v>5469</v>
      </c>
      <c r="H6131" s="6">
        <v>2</v>
      </c>
      <c r="I6131" s="6" t="s">
        <v>297</v>
      </c>
      <c r="J6131" s="6">
        <v>3</v>
      </c>
      <c r="K6131" s="6" t="s">
        <v>4334</v>
      </c>
      <c r="L6131" s="8">
        <v>6</v>
      </c>
      <c r="M6131" s="6" t="s">
        <v>297</v>
      </c>
      <c r="N6131" s="6" t="s">
        <v>5432</v>
      </c>
      <c r="R6131" s="6" t="str">
        <f t="shared" si="95"/>
        <v>45465Xã Thuận23</v>
      </c>
    </row>
    <row r="6132" spans="1:18">
      <c r="A6132" s="6">
        <v>6131</v>
      </c>
      <c r="B6132" s="6">
        <v>45</v>
      </c>
      <c r="C6132" s="6" t="s">
        <v>5429</v>
      </c>
      <c r="D6132" s="6">
        <v>465</v>
      </c>
      <c r="E6132" s="6" t="s">
        <v>5459</v>
      </c>
      <c r="F6132" s="6">
        <v>19474</v>
      </c>
      <c r="G6132" s="6" t="s">
        <v>5470</v>
      </c>
      <c r="H6132" s="6">
        <v>2</v>
      </c>
      <c r="I6132" s="6" t="s">
        <v>297</v>
      </c>
      <c r="J6132" s="6">
        <v>3</v>
      </c>
      <c r="K6132" s="6" t="s">
        <v>4334</v>
      </c>
      <c r="L6132" s="8">
        <v>6</v>
      </c>
      <c r="M6132" s="6" t="s">
        <v>297</v>
      </c>
      <c r="N6132" s="6" t="s">
        <v>5432</v>
      </c>
      <c r="R6132" s="6" t="str">
        <f t="shared" si="95"/>
        <v>45465Xã Hướng Lộc23</v>
      </c>
    </row>
    <row r="6133" spans="1:18">
      <c r="A6133" s="6">
        <v>6132</v>
      </c>
      <c r="B6133" s="6">
        <v>45</v>
      </c>
      <c r="C6133" s="6" t="s">
        <v>5429</v>
      </c>
      <c r="D6133" s="6">
        <v>465</v>
      </c>
      <c r="E6133" s="6" t="s">
        <v>5459</v>
      </c>
      <c r="F6133" s="6">
        <v>19477</v>
      </c>
      <c r="G6133" s="6" t="s">
        <v>5471</v>
      </c>
      <c r="H6133" s="6">
        <v>2</v>
      </c>
      <c r="I6133" s="6" t="s">
        <v>297</v>
      </c>
      <c r="J6133" s="6">
        <v>3</v>
      </c>
      <c r="K6133" s="6" t="s">
        <v>4334</v>
      </c>
      <c r="L6133" s="8">
        <v>6</v>
      </c>
      <c r="M6133" s="6" t="s">
        <v>297</v>
      </c>
      <c r="N6133" s="6" t="s">
        <v>5432</v>
      </c>
      <c r="R6133" s="6" t="str">
        <f t="shared" si="95"/>
        <v>45465Xã Ba Tầng23</v>
      </c>
    </row>
    <row r="6134" spans="1:18">
      <c r="A6134" s="6">
        <v>6133</v>
      </c>
      <c r="B6134" s="6">
        <v>45</v>
      </c>
      <c r="C6134" s="6" t="s">
        <v>5429</v>
      </c>
      <c r="D6134" s="6">
        <v>465</v>
      </c>
      <c r="E6134" s="6" t="s">
        <v>5459</v>
      </c>
      <c r="F6134" s="6">
        <v>19480</v>
      </c>
      <c r="G6134" s="6" t="s">
        <v>5472</v>
      </c>
      <c r="H6134" s="6">
        <v>2</v>
      </c>
      <c r="I6134" s="6" t="s">
        <v>297</v>
      </c>
      <c r="J6134" s="6">
        <v>3</v>
      </c>
      <c r="K6134" s="6" t="s">
        <v>4334</v>
      </c>
      <c r="L6134" s="8">
        <v>6</v>
      </c>
      <c r="M6134" s="6" t="s">
        <v>297</v>
      </c>
      <c r="N6134" s="6" t="s">
        <v>5432</v>
      </c>
      <c r="R6134" s="6" t="str">
        <f t="shared" si="95"/>
        <v>45465Xã Thanh23</v>
      </c>
    </row>
    <row r="6135" spans="1:18">
      <c r="A6135" s="6">
        <v>6134</v>
      </c>
      <c r="B6135" s="6">
        <v>45</v>
      </c>
      <c r="C6135" s="6" t="s">
        <v>5429</v>
      </c>
      <c r="D6135" s="6">
        <v>465</v>
      </c>
      <c r="E6135" s="6" t="s">
        <v>5459</v>
      </c>
      <c r="F6135" s="6">
        <v>19483</v>
      </c>
      <c r="G6135" s="6" t="s">
        <v>5473</v>
      </c>
      <c r="H6135" s="6">
        <v>2</v>
      </c>
      <c r="I6135" s="6" t="s">
        <v>297</v>
      </c>
      <c r="J6135" s="6">
        <v>3</v>
      </c>
      <c r="K6135" s="6" t="s">
        <v>4334</v>
      </c>
      <c r="L6135" s="8">
        <v>6</v>
      </c>
      <c r="M6135" s="6" t="s">
        <v>297</v>
      </c>
      <c r="N6135" s="6" t="s">
        <v>5432</v>
      </c>
      <c r="R6135" s="6" t="str">
        <f t="shared" si="95"/>
        <v>45465Xã  A Dơi23</v>
      </c>
    </row>
    <row r="6136" spans="1:18">
      <c r="A6136" s="6">
        <v>6135</v>
      </c>
      <c r="B6136" s="6">
        <v>45</v>
      </c>
      <c r="C6136" s="6" t="s">
        <v>5429</v>
      </c>
      <c r="D6136" s="6">
        <v>465</v>
      </c>
      <c r="E6136" s="6" t="s">
        <v>5459</v>
      </c>
      <c r="F6136" s="6">
        <v>19489</v>
      </c>
      <c r="G6136" s="6" t="s">
        <v>5474</v>
      </c>
      <c r="H6136" s="6">
        <v>2</v>
      </c>
      <c r="I6136" s="6" t="s">
        <v>297</v>
      </c>
      <c r="J6136" s="6">
        <v>3</v>
      </c>
      <c r="K6136" s="6" t="s">
        <v>4334</v>
      </c>
      <c r="L6136" s="8">
        <v>6</v>
      </c>
      <c r="M6136" s="6" t="s">
        <v>297</v>
      </c>
      <c r="N6136" s="6" t="s">
        <v>5432</v>
      </c>
      <c r="R6136" s="6" t="str">
        <f t="shared" si="95"/>
        <v>45465Xã Lìa23</v>
      </c>
    </row>
    <row r="6137" spans="1:18">
      <c r="A6137" s="6">
        <v>6136</v>
      </c>
      <c r="B6137" s="6">
        <v>45</v>
      </c>
      <c r="C6137" s="6" t="s">
        <v>5429</v>
      </c>
      <c r="D6137" s="6">
        <v>465</v>
      </c>
      <c r="E6137" s="6" t="s">
        <v>5459</v>
      </c>
      <c r="F6137" s="6">
        <v>19492</v>
      </c>
      <c r="G6137" s="6" t="s">
        <v>5475</v>
      </c>
      <c r="H6137" s="6">
        <v>2</v>
      </c>
      <c r="I6137" s="6" t="s">
        <v>297</v>
      </c>
      <c r="J6137" s="6">
        <v>3</v>
      </c>
      <c r="K6137" s="6" t="s">
        <v>4334</v>
      </c>
      <c r="L6137" s="8">
        <v>6</v>
      </c>
      <c r="M6137" s="6" t="s">
        <v>297</v>
      </c>
      <c r="N6137" s="6" t="s">
        <v>5432</v>
      </c>
      <c r="R6137" s="6" t="str">
        <f t="shared" si="95"/>
        <v>45465Xã Xy23</v>
      </c>
    </row>
    <row r="6138" spans="1:18">
      <c r="A6138" s="6">
        <v>6137</v>
      </c>
      <c r="B6138" s="6">
        <v>45</v>
      </c>
      <c r="C6138" s="6" t="s">
        <v>5429</v>
      </c>
      <c r="D6138" s="6">
        <v>466</v>
      </c>
      <c r="E6138" s="6" t="s">
        <v>5476</v>
      </c>
      <c r="F6138" s="6">
        <v>19495</v>
      </c>
      <c r="G6138" s="6" t="s">
        <v>5477</v>
      </c>
      <c r="H6138" s="6">
        <v>1</v>
      </c>
      <c r="I6138" s="6" t="s">
        <v>251</v>
      </c>
      <c r="J6138" s="6">
        <v>3</v>
      </c>
      <c r="K6138" s="6" t="s">
        <v>4334</v>
      </c>
      <c r="L6138" s="8">
        <v>5</v>
      </c>
      <c r="M6138" s="6" t="s">
        <v>251</v>
      </c>
      <c r="N6138" s="6" t="s">
        <v>5432</v>
      </c>
      <c r="R6138" s="6" t="str">
        <f t="shared" si="95"/>
        <v>45466Thị trấn Gio Linh13</v>
      </c>
    </row>
    <row r="6139" spans="1:18">
      <c r="A6139" s="6">
        <v>6138</v>
      </c>
      <c r="B6139" s="6">
        <v>45</v>
      </c>
      <c r="C6139" s="6" t="s">
        <v>5429</v>
      </c>
      <c r="D6139" s="6">
        <v>466</v>
      </c>
      <c r="E6139" s="6" t="s">
        <v>5476</v>
      </c>
      <c r="F6139" s="6">
        <v>19496</v>
      </c>
      <c r="G6139" s="6" t="s">
        <v>5478</v>
      </c>
      <c r="H6139" s="6">
        <v>1</v>
      </c>
      <c r="I6139" s="6" t="s">
        <v>251</v>
      </c>
      <c r="J6139" s="6">
        <v>3</v>
      </c>
      <c r="K6139" s="6" t="s">
        <v>4334</v>
      </c>
      <c r="L6139" s="8">
        <v>5</v>
      </c>
      <c r="M6139" s="6" t="s">
        <v>251</v>
      </c>
      <c r="N6139" s="6" t="s">
        <v>5432</v>
      </c>
      <c r="R6139" s="6" t="str">
        <f t="shared" si="95"/>
        <v>45466Thị trấn Cửa Việt13</v>
      </c>
    </row>
    <row r="6140" spans="1:18">
      <c r="A6140" s="6">
        <v>6139</v>
      </c>
      <c r="B6140" s="6">
        <v>45</v>
      </c>
      <c r="C6140" s="6" t="s">
        <v>5429</v>
      </c>
      <c r="D6140" s="6">
        <v>466</v>
      </c>
      <c r="E6140" s="6" t="s">
        <v>5476</v>
      </c>
      <c r="F6140" s="6">
        <v>19498</v>
      </c>
      <c r="G6140" s="6" t="s">
        <v>5479</v>
      </c>
      <c r="H6140" s="6">
        <v>2</v>
      </c>
      <c r="I6140" s="6" t="s">
        <v>297</v>
      </c>
      <c r="J6140" s="6">
        <v>3</v>
      </c>
      <c r="K6140" s="6" t="s">
        <v>4334</v>
      </c>
      <c r="L6140" s="8">
        <v>6</v>
      </c>
      <c r="M6140" s="6" t="s">
        <v>297</v>
      </c>
      <c r="N6140" s="6" t="s">
        <v>5432</v>
      </c>
      <c r="R6140" s="6" t="str">
        <f t="shared" si="95"/>
        <v>45466Xã Trung Giang23</v>
      </c>
    </row>
    <row r="6141" spans="1:18">
      <c r="A6141" s="6">
        <v>6140</v>
      </c>
      <c r="B6141" s="6">
        <v>45</v>
      </c>
      <c r="C6141" s="6" t="s">
        <v>5429</v>
      </c>
      <c r="D6141" s="6">
        <v>466</v>
      </c>
      <c r="E6141" s="6" t="s">
        <v>5476</v>
      </c>
      <c r="F6141" s="6">
        <v>19501</v>
      </c>
      <c r="G6141" s="6" t="s">
        <v>5480</v>
      </c>
      <c r="H6141" s="6">
        <v>2</v>
      </c>
      <c r="I6141" s="6" t="s">
        <v>297</v>
      </c>
      <c r="J6141" s="6">
        <v>3</v>
      </c>
      <c r="K6141" s="6" t="s">
        <v>4334</v>
      </c>
      <c r="L6141" s="8">
        <v>6</v>
      </c>
      <c r="M6141" s="6" t="s">
        <v>297</v>
      </c>
      <c r="N6141" s="6" t="s">
        <v>5432</v>
      </c>
      <c r="R6141" s="6" t="str">
        <f t="shared" si="95"/>
        <v>45466Xã Trung Hải23</v>
      </c>
    </row>
    <row r="6142" spans="1:18">
      <c r="A6142" s="6">
        <v>6141</v>
      </c>
      <c r="B6142" s="6">
        <v>45</v>
      </c>
      <c r="C6142" s="6" t="s">
        <v>5429</v>
      </c>
      <c r="D6142" s="6">
        <v>466</v>
      </c>
      <c r="E6142" s="6" t="s">
        <v>5476</v>
      </c>
      <c r="F6142" s="6">
        <v>19504</v>
      </c>
      <c r="G6142" s="6" t="s">
        <v>1351</v>
      </c>
      <c r="H6142" s="6">
        <v>2</v>
      </c>
      <c r="I6142" s="6" t="s">
        <v>297</v>
      </c>
      <c r="J6142" s="6">
        <v>3</v>
      </c>
      <c r="K6142" s="6" t="s">
        <v>4334</v>
      </c>
      <c r="L6142" s="8">
        <v>6</v>
      </c>
      <c r="M6142" s="6" t="s">
        <v>297</v>
      </c>
      <c r="N6142" s="6" t="s">
        <v>5432</v>
      </c>
      <c r="R6142" s="6" t="str">
        <f t="shared" si="95"/>
        <v>45466Xã Trung Sơn23</v>
      </c>
    </row>
    <row r="6143" spans="1:18">
      <c r="A6143" s="6">
        <v>6142</v>
      </c>
      <c r="B6143" s="6">
        <v>45</v>
      </c>
      <c r="C6143" s="6" t="s">
        <v>5429</v>
      </c>
      <c r="D6143" s="6">
        <v>466</v>
      </c>
      <c r="E6143" s="6" t="s">
        <v>5476</v>
      </c>
      <c r="F6143" s="6">
        <v>19507</v>
      </c>
      <c r="G6143" s="6" t="s">
        <v>5481</v>
      </c>
      <c r="H6143" s="6">
        <v>2</v>
      </c>
      <c r="I6143" s="6" t="s">
        <v>297</v>
      </c>
      <c r="J6143" s="6">
        <v>3</v>
      </c>
      <c r="K6143" s="6" t="s">
        <v>4334</v>
      </c>
      <c r="L6143" s="8">
        <v>6</v>
      </c>
      <c r="M6143" s="6" t="s">
        <v>297</v>
      </c>
      <c r="N6143" s="6" t="s">
        <v>5432</v>
      </c>
      <c r="R6143" s="6" t="str">
        <f t="shared" si="95"/>
        <v>45466Xã Phong Bình23</v>
      </c>
    </row>
    <row r="6144" spans="1:18">
      <c r="A6144" s="6">
        <v>6143</v>
      </c>
      <c r="B6144" s="6">
        <v>45</v>
      </c>
      <c r="C6144" s="6" t="s">
        <v>5429</v>
      </c>
      <c r="D6144" s="6">
        <v>466</v>
      </c>
      <c r="E6144" s="6" t="s">
        <v>5476</v>
      </c>
      <c r="F6144" s="6">
        <v>19510</v>
      </c>
      <c r="G6144" s="6" t="s">
        <v>5482</v>
      </c>
      <c r="H6144" s="6">
        <v>2</v>
      </c>
      <c r="I6144" s="6" t="s">
        <v>297</v>
      </c>
      <c r="J6144" s="6">
        <v>3</v>
      </c>
      <c r="K6144" s="6" t="s">
        <v>4334</v>
      </c>
      <c r="L6144" s="8">
        <v>6</v>
      </c>
      <c r="M6144" s="6" t="s">
        <v>297</v>
      </c>
      <c r="N6144" s="6" t="s">
        <v>5432</v>
      </c>
      <c r="R6144" s="6" t="str">
        <f t="shared" si="95"/>
        <v>45466Xã Gio Mỹ23</v>
      </c>
    </row>
    <row r="6145" spans="1:18">
      <c r="A6145" s="6">
        <v>6144</v>
      </c>
      <c r="B6145" s="6">
        <v>45</v>
      </c>
      <c r="C6145" s="6" t="s">
        <v>5429</v>
      </c>
      <c r="D6145" s="6">
        <v>466</v>
      </c>
      <c r="E6145" s="6" t="s">
        <v>5476</v>
      </c>
      <c r="F6145" s="6">
        <v>19519</v>
      </c>
      <c r="G6145" s="6" t="s">
        <v>5483</v>
      </c>
      <c r="H6145" s="6">
        <v>2</v>
      </c>
      <c r="I6145" s="6" t="s">
        <v>297</v>
      </c>
      <c r="J6145" s="6">
        <v>3</v>
      </c>
      <c r="K6145" s="6" t="s">
        <v>4334</v>
      </c>
      <c r="L6145" s="8">
        <v>6</v>
      </c>
      <c r="M6145" s="6" t="s">
        <v>297</v>
      </c>
      <c r="N6145" s="6" t="s">
        <v>5432</v>
      </c>
      <c r="R6145" s="6" t="str">
        <f t="shared" si="95"/>
        <v>45466Xã Gio Hải23</v>
      </c>
    </row>
    <row r="6146" spans="1:18">
      <c r="A6146" s="6">
        <v>6145</v>
      </c>
      <c r="B6146" s="6">
        <v>45</v>
      </c>
      <c r="C6146" s="6" t="s">
        <v>5429</v>
      </c>
      <c r="D6146" s="6">
        <v>466</v>
      </c>
      <c r="E6146" s="6" t="s">
        <v>5476</v>
      </c>
      <c r="F6146" s="6">
        <v>19522</v>
      </c>
      <c r="G6146" s="6" t="s">
        <v>5484</v>
      </c>
      <c r="H6146" s="6">
        <v>2</v>
      </c>
      <c r="I6146" s="6" t="s">
        <v>297</v>
      </c>
      <c r="J6146" s="6">
        <v>3</v>
      </c>
      <c r="K6146" s="6" t="s">
        <v>4334</v>
      </c>
      <c r="L6146" s="8">
        <v>6</v>
      </c>
      <c r="M6146" s="6" t="s">
        <v>297</v>
      </c>
      <c r="N6146" s="6" t="s">
        <v>5432</v>
      </c>
      <c r="R6146" s="6" t="str">
        <f t="shared" si="95"/>
        <v>45466Xã Gio An23</v>
      </c>
    </row>
    <row r="6147" spans="1:18">
      <c r="A6147" s="6">
        <v>6146</v>
      </c>
      <c r="B6147" s="6">
        <v>45</v>
      </c>
      <c r="C6147" s="6" t="s">
        <v>5429</v>
      </c>
      <c r="D6147" s="6">
        <v>466</v>
      </c>
      <c r="E6147" s="6" t="s">
        <v>5476</v>
      </c>
      <c r="F6147" s="6">
        <v>19525</v>
      </c>
      <c r="G6147" s="6" t="s">
        <v>5485</v>
      </c>
      <c r="H6147" s="6">
        <v>2</v>
      </c>
      <c r="I6147" s="6" t="s">
        <v>297</v>
      </c>
      <c r="J6147" s="6">
        <v>3</v>
      </c>
      <c r="K6147" s="6" t="s">
        <v>4334</v>
      </c>
      <c r="L6147" s="8">
        <v>6</v>
      </c>
      <c r="M6147" s="6" t="s">
        <v>297</v>
      </c>
      <c r="N6147" s="6" t="s">
        <v>5432</v>
      </c>
      <c r="R6147" s="6" t="str">
        <f t="shared" ref="R6147:R6210" si="96">CONCATENATE(B6147,D6147,G6147,H6147,J6147)</f>
        <v>45466Xã Gio Châu23</v>
      </c>
    </row>
    <row r="6148" spans="1:18">
      <c r="A6148" s="6">
        <v>6147</v>
      </c>
      <c r="B6148" s="6">
        <v>45</v>
      </c>
      <c r="C6148" s="6" t="s">
        <v>5429</v>
      </c>
      <c r="D6148" s="6">
        <v>466</v>
      </c>
      <c r="E6148" s="6" t="s">
        <v>5476</v>
      </c>
      <c r="F6148" s="6">
        <v>19531</v>
      </c>
      <c r="G6148" s="6" t="s">
        <v>5486</v>
      </c>
      <c r="H6148" s="6">
        <v>2</v>
      </c>
      <c r="I6148" s="6" t="s">
        <v>297</v>
      </c>
      <c r="J6148" s="6">
        <v>3</v>
      </c>
      <c r="K6148" s="6" t="s">
        <v>4334</v>
      </c>
      <c r="L6148" s="8">
        <v>6</v>
      </c>
      <c r="M6148" s="6" t="s">
        <v>297</v>
      </c>
      <c r="N6148" s="6" t="s">
        <v>5432</v>
      </c>
      <c r="R6148" s="6" t="str">
        <f t="shared" si="96"/>
        <v>45466Xã Gio Việt23</v>
      </c>
    </row>
    <row r="6149" spans="1:18">
      <c r="A6149" s="6">
        <v>6148</v>
      </c>
      <c r="B6149" s="6">
        <v>45</v>
      </c>
      <c r="C6149" s="6" t="s">
        <v>5429</v>
      </c>
      <c r="D6149" s="6">
        <v>466</v>
      </c>
      <c r="E6149" s="6" t="s">
        <v>5476</v>
      </c>
      <c r="F6149" s="6">
        <v>19534</v>
      </c>
      <c r="G6149" s="6" t="s">
        <v>5487</v>
      </c>
      <c r="H6149" s="6">
        <v>2</v>
      </c>
      <c r="I6149" s="6" t="s">
        <v>297</v>
      </c>
      <c r="J6149" s="6">
        <v>3</v>
      </c>
      <c r="K6149" s="6" t="s">
        <v>4334</v>
      </c>
      <c r="L6149" s="8">
        <v>6</v>
      </c>
      <c r="M6149" s="6" t="s">
        <v>297</v>
      </c>
      <c r="N6149" s="6" t="s">
        <v>5432</v>
      </c>
      <c r="R6149" s="6" t="str">
        <f t="shared" si="96"/>
        <v>45466Xã Linh Trường23</v>
      </c>
    </row>
    <row r="6150" spans="1:18">
      <c r="A6150" s="6">
        <v>6149</v>
      </c>
      <c r="B6150" s="6">
        <v>45</v>
      </c>
      <c r="C6150" s="6" t="s">
        <v>5429</v>
      </c>
      <c r="D6150" s="6">
        <v>466</v>
      </c>
      <c r="E6150" s="6" t="s">
        <v>5476</v>
      </c>
      <c r="F6150" s="6">
        <v>19537</v>
      </c>
      <c r="G6150" s="6" t="s">
        <v>5488</v>
      </c>
      <c r="H6150" s="6">
        <v>2</v>
      </c>
      <c r="I6150" s="6" t="s">
        <v>297</v>
      </c>
      <c r="J6150" s="6">
        <v>3</v>
      </c>
      <c r="K6150" s="6" t="s">
        <v>4334</v>
      </c>
      <c r="L6150" s="8">
        <v>6</v>
      </c>
      <c r="M6150" s="6" t="s">
        <v>297</v>
      </c>
      <c r="N6150" s="6" t="s">
        <v>5432</v>
      </c>
      <c r="R6150" s="6" t="str">
        <f t="shared" si="96"/>
        <v>45466Xã Gio Sơn23</v>
      </c>
    </row>
    <row r="6151" spans="1:18">
      <c r="A6151" s="6">
        <v>6150</v>
      </c>
      <c r="B6151" s="6">
        <v>45</v>
      </c>
      <c r="C6151" s="6" t="s">
        <v>5429</v>
      </c>
      <c r="D6151" s="6">
        <v>466</v>
      </c>
      <c r="E6151" s="6" t="s">
        <v>5476</v>
      </c>
      <c r="F6151" s="6">
        <v>19543</v>
      </c>
      <c r="G6151" s="6" t="s">
        <v>5489</v>
      </c>
      <c r="H6151" s="6">
        <v>2</v>
      </c>
      <c r="I6151" s="6" t="s">
        <v>297</v>
      </c>
      <c r="J6151" s="6">
        <v>3</v>
      </c>
      <c r="K6151" s="6" t="s">
        <v>4334</v>
      </c>
      <c r="L6151" s="8">
        <v>6</v>
      </c>
      <c r="M6151" s="6" t="s">
        <v>297</v>
      </c>
      <c r="N6151" s="6" t="s">
        <v>5432</v>
      </c>
      <c r="R6151" s="6" t="str">
        <f t="shared" si="96"/>
        <v>45466Xã Gio Mai23</v>
      </c>
    </row>
    <row r="6152" spans="1:18">
      <c r="A6152" s="6">
        <v>6151</v>
      </c>
      <c r="B6152" s="6">
        <v>45</v>
      </c>
      <c r="C6152" s="6" t="s">
        <v>5429</v>
      </c>
      <c r="D6152" s="6">
        <v>466</v>
      </c>
      <c r="E6152" s="6" t="s">
        <v>5476</v>
      </c>
      <c r="F6152" s="6">
        <v>19546</v>
      </c>
      <c r="G6152" s="6" t="s">
        <v>5490</v>
      </c>
      <c r="H6152" s="6">
        <v>2</v>
      </c>
      <c r="I6152" s="6" t="s">
        <v>297</v>
      </c>
      <c r="J6152" s="6">
        <v>3</v>
      </c>
      <c r="K6152" s="6" t="s">
        <v>4334</v>
      </c>
      <c r="L6152" s="8">
        <v>6</v>
      </c>
      <c r="M6152" s="6" t="s">
        <v>297</v>
      </c>
      <c r="N6152" s="6" t="s">
        <v>5432</v>
      </c>
      <c r="R6152" s="6" t="str">
        <f t="shared" si="96"/>
        <v>45466Xã Hải Thái23</v>
      </c>
    </row>
    <row r="6153" spans="1:18">
      <c r="A6153" s="6">
        <v>6152</v>
      </c>
      <c r="B6153" s="6">
        <v>45</v>
      </c>
      <c r="C6153" s="6" t="s">
        <v>5429</v>
      </c>
      <c r="D6153" s="6">
        <v>466</v>
      </c>
      <c r="E6153" s="6" t="s">
        <v>5476</v>
      </c>
      <c r="F6153" s="6">
        <v>19549</v>
      </c>
      <c r="G6153" s="6" t="s">
        <v>5491</v>
      </c>
      <c r="H6153" s="6">
        <v>2</v>
      </c>
      <c r="I6153" s="6" t="s">
        <v>297</v>
      </c>
      <c r="J6153" s="6">
        <v>3</v>
      </c>
      <c r="K6153" s="6" t="s">
        <v>4334</v>
      </c>
      <c r="L6153" s="8">
        <v>6</v>
      </c>
      <c r="M6153" s="6" t="s">
        <v>297</v>
      </c>
      <c r="N6153" s="6" t="s">
        <v>5432</v>
      </c>
      <c r="R6153" s="6" t="str">
        <f t="shared" si="96"/>
        <v>45466Xã Linh Hải23</v>
      </c>
    </row>
    <row r="6154" spans="1:18">
      <c r="A6154" s="6">
        <v>6153</v>
      </c>
      <c r="B6154" s="6">
        <v>45</v>
      </c>
      <c r="C6154" s="6" t="s">
        <v>5429</v>
      </c>
      <c r="D6154" s="6">
        <v>466</v>
      </c>
      <c r="E6154" s="6" t="s">
        <v>5476</v>
      </c>
      <c r="F6154" s="6">
        <v>19552</v>
      </c>
      <c r="G6154" s="6" t="s">
        <v>5492</v>
      </c>
      <c r="H6154" s="6">
        <v>2</v>
      </c>
      <c r="I6154" s="6" t="s">
        <v>297</v>
      </c>
      <c r="J6154" s="6">
        <v>3</v>
      </c>
      <c r="K6154" s="6" t="s">
        <v>4334</v>
      </c>
      <c r="L6154" s="8">
        <v>6</v>
      </c>
      <c r="M6154" s="6" t="s">
        <v>297</v>
      </c>
      <c r="N6154" s="6" t="s">
        <v>5432</v>
      </c>
      <c r="R6154" s="6" t="str">
        <f t="shared" si="96"/>
        <v>45466Xã Gio Quang23</v>
      </c>
    </row>
    <row r="6155" spans="1:18">
      <c r="A6155" s="6">
        <v>6154</v>
      </c>
      <c r="B6155" s="6">
        <v>45</v>
      </c>
      <c r="C6155" s="6" t="s">
        <v>5429</v>
      </c>
      <c r="D6155" s="6">
        <v>467</v>
      </c>
      <c r="E6155" s="6" t="s">
        <v>5493</v>
      </c>
      <c r="F6155" s="6">
        <v>19555</v>
      </c>
      <c r="G6155" s="6" t="s">
        <v>5494</v>
      </c>
      <c r="H6155" s="6">
        <v>1</v>
      </c>
      <c r="I6155" s="6" t="s">
        <v>251</v>
      </c>
      <c r="J6155" s="6">
        <v>3</v>
      </c>
      <c r="K6155" s="6" t="s">
        <v>4334</v>
      </c>
      <c r="L6155" s="8">
        <v>5</v>
      </c>
      <c r="M6155" s="6" t="s">
        <v>251</v>
      </c>
      <c r="N6155" s="6" t="s">
        <v>5432</v>
      </c>
      <c r="R6155" s="6" t="str">
        <f t="shared" si="96"/>
        <v>45467Thị trấn Krông Klang13</v>
      </c>
    </row>
    <row r="6156" spans="1:18">
      <c r="A6156" s="6">
        <v>6155</v>
      </c>
      <c r="B6156" s="6">
        <v>45</v>
      </c>
      <c r="C6156" s="6" t="s">
        <v>5429</v>
      </c>
      <c r="D6156" s="6">
        <v>467</v>
      </c>
      <c r="E6156" s="6" t="s">
        <v>5493</v>
      </c>
      <c r="F6156" s="6">
        <v>19558</v>
      </c>
      <c r="G6156" s="6" t="s">
        <v>5495</v>
      </c>
      <c r="H6156" s="6">
        <v>2</v>
      </c>
      <c r="I6156" s="6" t="s">
        <v>297</v>
      </c>
      <c r="J6156" s="6">
        <v>3</v>
      </c>
      <c r="K6156" s="6" t="s">
        <v>4334</v>
      </c>
      <c r="L6156" s="8">
        <v>6</v>
      </c>
      <c r="M6156" s="6" t="s">
        <v>297</v>
      </c>
      <c r="N6156" s="6" t="s">
        <v>5432</v>
      </c>
      <c r="R6156" s="6" t="str">
        <f t="shared" si="96"/>
        <v>45467Xã Mò Ó23</v>
      </c>
    </row>
    <row r="6157" spans="1:18">
      <c r="A6157" s="6">
        <v>6156</v>
      </c>
      <c r="B6157" s="6">
        <v>45</v>
      </c>
      <c r="C6157" s="6" t="s">
        <v>5429</v>
      </c>
      <c r="D6157" s="6">
        <v>467</v>
      </c>
      <c r="E6157" s="6" t="s">
        <v>5493</v>
      </c>
      <c r="F6157" s="6">
        <v>19561</v>
      </c>
      <c r="G6157" s="6" t="s">
        <v>5496</v>
      </c>
      <c r="H6157" s="6">
        <v>2</v>
      </c>
      <c r="I6157" s="6" t="s">
        <v>297</v>
      </c>
      <c r="J6157" s="6">
        <v>3</v>
      </c>
      <c r="K6157" s="6" t="s">
        <v>4334</v>
      </c>
      <c r="L6157" s="8">
        <v>6</v>
      </c>
      <c r="M6157" s="6" t="s">
        <v>297</v>
      </c>
      <c r="N6157" s="6" t="s">
        <v>5432</v>
      </c>
      <c r="R6157" s="6" t="str">
        <f t="shared" si="96"/>
        <v>45467Xã Hướng Hiệp23</v>
      </c>
    </row>
    <row r="6158" spans="1:18">
      <c r="A6158" s="6">
        <v>6157</v>
      </c>
      <c r="B6158" s="6">
        <v>45</v>
      </c>
      <c r="C6158" s="6" t="s">
        <v>5429</v>
      </c>
      <c r="D6158" s="6">
        <v>467</v>
      </c>
      <c r="E6158" s="6" t="s">
        <v>5493</v>
      </c>
      <c r="F6158" s="6">
        <v>19564</v>
      </c>
      <c r="G6158" s="6" t="s">
        <v>5497</v>
      </c>
      <c r="H6158" s="6">
        <v>2</v>
      </c>
      <c r="I6158" s="6" t="s">
        <v>297</v>
      </c>
      <c r="J6158" s="6">
        <v>3</v>
      </c>
      <c r="K6158" s="6" t="s">
        <v>4334</v>
      </c>
      <c r="L6158" s="8">
        <v>6</v>
      </c>
      <c r="M6158" s="6" t="s">
        <v>297</v>
      </c>
      <c r="N6158" s="6" t="s">
        <v>5432</v>
      </c>
      <c r="R6158" s="6" t="str">
        <f t="shared" si="96"/>
        <v>45467Xã Đa Krông23</v>
      </c>
    </row>
    <row r="6159" spans="1:18">
      <c r="A6159" s="6">
        <v>6158</v>
      </c>
      <c r="B6159" s="6">
        <v>45</v>
      </c>
      <c r="C6159" s="6" t="s">
        <v>5429</v>
      </c>
      <c r="D6159" s="6">
        <v>467</v>
      </c>
      <c r="E6159" s="6" t="s">
        <v>5493</v>
      </c>
      <c r="F6159" s="6">
        <v>19567</v>
      </c>
      <c r="G6159" s="6" t="s">
        <v>1134</v>
      </c>
      <c r="H6159" s="6">
        <v>2</v>
      </c>
      <c r="I6159" s="6" t="s">
        <v>297</v>
      </c>
      <c r="J6159" s="6">
        <v>3</v>
      </c>
      <c r="K6159" s="6" t="s">
        <v>4334</v>
      </c>
      <c r="L6159" s="8">
        <v>6</v>
      </c>
      <c r="M6159" s="6" t="s">
        <v>297</v>
      </c>
      <c r="N6159" s="6" t="s">
        <v>5432</v>
      </c>
      <c r="R6159" s="6" t="str">
        <f t="shared" si="96"/>
        <v>45467Xã Triệu Nguyên23</v>
      </c>
    </row>
    <row r="6160" spans="1:18">
      <c r="A6160" s="6">
        <v>6159</v>
      </c>
      <c r="B6160" s="6">
        <v>45</v>
      </c>
      <c r="C6160" s="6" t="s">
        <v>5429</v>
      </c>
      <c r="D6160" s="6">
        <v>467</v>
      </c>
      <c r="E6160" s="6" t="s">
        <v>5493</v>
      </c>
      <c r="F6160" s="6">
        <v>19570</v>
      </c>
      <c r="G6160" s="6" t="s">
        <v>5498</v>
      </c>
      <c r="H6160" s="6">
        <v>2</v>
      </c>
      <c r="I6160" s="6" t="s">
        <v>297</v>
      </c>
      <c r="J6160" s="6">
        <v>3</v>
      </c>
      <c r="K6160" s="6" t="s">
        <v>4334</v>
      </c>
      <c r="L6160" s="8">
        <v>6</v>
      </c>
      <c r="M6160" s="6" t="s">
        <v>297</v>
      </c>
      <c r="N6160" s="6" t="s">
        <v>5432</v>
      </c>
      <c r="R6160" s="6" t="str">
        <f t="shared" si="96"/>
        <v>45467Xã Ba Lòng23</v>
      </c>
    </row>
    <row r="6161" spans="1:18">
      <c r="A6161" s="6">
        <v>6160</v>
      </c>
      <c r="B6161" s="6">
        <v>45</v>
      </c>
      <c r="C6161" s="6" t="s">
        <v>5429</v>
      </c>
      <c r="D6161" s="6">
        <v>467</v>
      </c>
      <c r="E6161" s="6" t="s">
        <v>5493</v>
      </c>
      <c r="F6161" s="6">
        <v>19576</v>
      </c>
      <c r="G6161" s="6" t="s">
        <v>5499</v>
      </c>
      <c r="H6161" s="6">
        <v>2</v>
      </c>
      <c r="I6161" s="6" t="s">
        <v>297</v>
      </c>
      <c r="J6161" s="6">
        <v>3</v>
      </c>
      <c r="K6161" s="6" t="s">
        <v>4334</v>
      </c>
      <c r="L6161" s="8">
        <v>6</v>
      </c>
      <c r="M6161" s="6" t="s">
        <v>297</v>
      </c>
      <c r="N6161" s="6" t="s">
        <v>5432</v>
      </c>
      <c r="R6161" s="6" t="str">
        <f t="shared" si="96"/>
        <v>45467Xã Ba Nang23</v>
      </c>
    </row>
    <row r="6162" spans="1:18">
      <c r="A6162" s="6">
        <v>6161</v>
      </c>
      <c r="B6162" s="6">
        <v>45</v>
      </c>
      <c r="C6162" s="6" t="s">
        <v>5429</v>
      </c>
      <c r="D6162" s="6">
        <v>467</v>
      </c>
      <c r="E6162" s="6" t="s">
        <v>5493</v>
      </c>
      <c r="F6162" s="6">
        <v>19579</v>
      </c>
      <c r="G6162" s="6" t="s">
        <v>5500</v>
      </c>
      <c r="H6162" s="6">
        <v>2</v>
      </c>
      <c r="I6162" s="6" t="s">
        <v>297</v>
      </c>
      <c r="J6162" s="6">
        <v>3</v>
      </c>
      <c r="K6162" s="6" t="s">
        <v>4334</v>
      </c>
      <c r="L6162" s="8">
        <v>6</v>
      </c>
      <c r="M6162" s="6" t="s">
        <v>297</v>
      </c>
      <c r="N6162" s="6" t="s">
        <v>5432</v>
      </c>
      <c r="R6162" s="6" t="str">
        <f t="shared" si="96"/>
        <v>45467Xã Tà Long23</v>
      </c>
    </row>
    <row r="6163" spans="1:18">
      <c r="A6163" s="6">
        <v>6162</v>
      </c>
      <c r="B6163" s="6">
        <v>45</v>
      </c>
      <c r="C6163" s="6" t="s">
        <v>5429</v>
      </c>
      <c r="D6163" s="6">
        <v>467</v>
      </c>
      <c r="E6163" s="6" t="s">
        <v>5493</v>
      </c>
      <c r="F6163" s="6">
        <v>19582</v>
      </c>
      <c r="G6163" s="6" t="s">
        <v>5501</v>
      </c>
      <c r="H6163" s="6">
        <v>2</v>
      </c>
      <c r="I6163" s="6" t="s">
        <v>297</v>
      </c>
      <c r="J6163" s="6">
        <v>3</v>
      </c>
      <c r="K6163" s="6" t="s">
        <v>4334</v>
      </c>
      <c r="L6163" s="8">
        <v>6</v>
      </c>
      <c r="M6163" s="6" t="s">
        <v>297</v>
      </c>
      <c r="N6163" s="6" t="s">
        <v>5432</v>
      </c>
      <c r="R6163" s="6" t="str">
        <f t="shared" si="96"/>
        <v>45467Xã Húc Nghì23</v>
      </c>
    </row>
    <row r="6164" spans="1:18">
      <c r="A6164" s="6">
        <v>6163</v>
      </c>
      <c r="B6164" s="6">
        <v>45</v>
      </c>
      <c r="C6164" s="6" t="s">
        <v>5429</v>
      </c>
      <c r="D6164" s="6">
        <v>467</v>
      </c>
      <c r="E6164" s="6" t="s">
        <v>5493</v>
      </c>
      <c r="F6164" s="6">
        <v>19585</v>
      </c>
      <c r="G6164" s="6" t="s">
        <v>5502</v>
      </c>
      <c r="H6164" s="6">
        <v>2</v>
      </c>
      <c r="I6164" s="6" t="s">
        <v>297</v>
      </c>
      <c r="J6164" s="6">
        <v>3</v>
      </c>
      <c r="K6164" s="6" t="s">
        <v>4334</v>
      </c>
      <c r="L6164" s="8">
        <v>6</v>
      </c>
      <c r="M6164" s="6" t="s">
        <v>297</v>
      </c>
      <c r="N6164" s="6" t="s">
        <v>5432</v>
      </c>
      <c r="R6164" s="6" t="str">
        <f t="shared" si="96"/>
        <v>45467Xã A Vao23</v>
      </c>
    </row>
    <row r="6165" spans="1:18">
      <c r="A6165" s="6">
        <v>6164</v>
      </c>
      <c r="B6165" s="6">
        <v>45</v>
      </c>
      <c r="C6165" s="6" t="s">
        <v>5429</v>
      </c>
      <c r="D6165" s="6">
        <v>467</v>
      </c>
      <c r="E6165" s="6" t="s">
        <v>5493</v>
      </c>
      <c r="F6165" s="6">
        <v>19588</v>
      </c>
      <c r="G6165" s="6" t="s">
        <v>5503</v>
      </c>
      <c r="H6165" s="6">
        <v>2</v>
      </c>
      <c r="I6165" s="6" t="s">
        <v>297</v>
      </c>
      <c r="J6165" s="6">
        <v>3</v>
      </c>
      <c r="K6165" s="6" t="s">
        <v>4334</v>
      </c>
      <c r="L6165" s="8">
        <v>6</v>
      </c>
      <c r="M6165" s="6" t="s">
        <v>297</v>
      </c>
      <c r="N6165" s="6" t="s">
        <v>5432</v>
      </c>
      <c r="R6165" s="6" t="str">
        <f t="shared" si="96"/>
        <v>45467Xã Tà Rụt23</v>
      </c>
    </row>
    <row r="6166" spans="1:18">
      <c r="A6166" s="6">
        <v>6165</v>
      </c>
      <c r="B6166" s="6">
        <v>45</v>
      </c>
      <c r="C6166" s="6" t="s">
        <v>5429</v>
      </c>
      <c r="D6166" s="6">
        <v>467</v>
      </c>
      <c r="E6166" s="6" t="s">
        <v>5493</v>
      </c>
      <c r="F6166" s="6">
        <v>19591</v>
      </c>
      <c r="G6166" s="6" t="s">
        <v>5504</v>
      </c>
      <c r="H6166" s="6">
        <v>2</v>
      </c>
      <c r="I6166" s="6" t="s">
        <v>297</v>
      </c>
      <c r="J6166" s="6">
        <v>3</v>
      </c>
      <c r="K6166" s="6" t="s">
        <v>4334</v>
      </c>
      <c r="L6166" s="8">
        <v>6</v>
      </c>
      <c r="M6166" s="6" t="s">
        <v>297</v>
      </c>
      <c r="N6166" s="6" t="s">
        <v>5432</v>
      </c>
      <c r="R6166" s="6" t="str">
        <f t="shared" si="96"/>
        <v>45467Xã A Bung23</v>
      </c>
    </row>
    <row r="6167" spans="1:18">
      <c r="A6167" s="6">
        <v>6166</v>
      </c>
      <c r="B6167" s="6">
        <v>45</v>
      </c>
      <c r="C6167" s="6" t="s">
        <v>5429</v>
      </c>
      <c r="D6167" s="6">
        <v>467</v>
      </c>
      <c r="E6167" s="6" t="s">
        <v>5493</v>
      </c>
      <c r="F6167" s="6">
        <v>19594</v>
      </c>
      <c r="G6167" s="6" t="s">
        <v>5505</v>
      </c>
      <c r="H6167" s="6">
        <v>2</v>
      </c>
      <c r="I6167" s="6" t="s">
        <v>297</v>
      </c>
      <c r="J6167" s="6">
        <v>3</v>
      </c>
      <c r="K6167" s="6" t="s">
        <v>4334</v>
      </c>
      <c r="L6167" s="8">
        <v>6</v>
      </c>
      <c r="M6167" s="6" t="s">
        <v>297</v>
      </c>
      <c r="N6167" s="6" t="s">
        <v>5432</v>
      </c>
      <c r="R6167" s="6" t="str">
        <f t="shared" si="96"/>
        <v>45467Xã A Ngo23</v>
      </c>
    </row>
    <row r="6168" spans="1:18">
      <c r="A6168" s="6">
        <v>6167</v>
      </c>
      <c r="B6168" s="6">
        <v>45</v>
      </c>
      <c r="C6168" s="6" t="s">
        <v>5429</v>
      </c>
      <c r="D6168" s="6">
        <v>468</v>
      </c>
      <c r="E6168" s="6" t="s">
        <v>5506</v>
      </c>
      <c r="F6168" s="6">
        <v>19597</v>
      </c>
      <c r="G6168" s="6" t="s">
        <v>5507</v>
      </c>
      <c r="H6168" s="6">
        <v>1</v>
      </c>
      <c r="I6168" s="6" t="s">
        <v>251</v>
      </c>
      <c r="J6168" s="6">
        <v>3</v>
      </c>
      <c r="K6168" s="6" t="s">
        <v>4334</v>
      </c>
      <c r="L6168" s="8">
        <v>5</v>
      </c>
      <c r="M6168" s="6" t="s">
        <v>251</v>
      </c>
      <c r="N6168" s="6" t="s">
        <v>5432</v>
      </c>
      <c r="R6168" s="6" t="str">
        <f t="shared" si="96"/>
        <v>45468Thị trấn Cam Lộ13</v>
      </c>
    </row>
    <row r="6169" spans="1:18">
      <c r="A6169" s="6">
        <v>6168</v>
      </c>
      <c r="B6169" s="6">
        <v>45</v>
      </c>
      <c r="C6169" s="6" t="s">
        <v>5429</v>
      </c>
      <c r="D6169" s="6">
        <v>468</v>
      </c>
      <c r="E6169" s="6" t="s">
        <v>5506</v>
      </c>
      <c r="F6169" s="6">
        <v>19600</v>
      </c>
      <c r="G6169" s="6" t="s">
        <v>5508</v>
      </c>
      <c r="H6169" s="6">
        <v>2</v>
      </c>
      <c r="I6169" s="6" t="s">
        <v>297</v>
      </c>
      <c r="J6169" s="6">
        <v>3</v>
      </c>
      <c r="K6169" s="6" t="s">
        <v>4334</v>
      </c>
      <c r="L6169" s="8">
        <v>6</v>
      </c>
      <c r="M6169" s="6" t="s">
        <v>297</v>
      </c>
      <c r="N6169" s="6" t="s">
        <v>5432</v>
      </c>
      <c r="R6169" s="6" t="str">
        <f t="shared" si="96"/>
        <v>45468Xã Cam Tuyền23</v>
      </c>
    </row>
    <row r="6170" spans="1:18">
      <c r="A6170" s="6">
        <v>6169</v>
      </c>
      <c r="B6170" s="6">
        <v>45</v>
      </c>
      <c r="C6170" s="6" t="s">
        <v>5429</v>
      </c>
      <c r="D6170" s="6">
        <v>468</v>
      </c>
      <c r="E6170" s="6" t="s">
        <v>5506</v>
      </c>
      <c r="F6170" s="6">
        <v>19603</v>
      </c>
      <c r="G6170" s="6" t="s">
        <v>1628</v>
      </c>
      <c r="H6170" s="6">
        <v>2</v>
      </c>
      <c r="I6170" s="6" t="s">
        <v>297</v>
      </c>
      <c r="J6170" s="6">
        <v>3</v>
      </c>
      <c r="K6170" s="6" t="s">
        <v>4334</v>
      </c>
      <c r="L6170" s="8">
        <v>6</v>
      </c>
      <c r="M6170" s="6" t="s">
        <v>297</v>
      </c>
      <c r="N6170" s="6" t="s">
        <v>5432</v>
      </c>
      <c r="R6170" s="6" t="str">
        <f t="shared" si="96"/>
        <v>45468Xã Thanh An23</v>
      </c>
    </row>
    <row r="6171" spans="1:18">
      <c r="A6171" s="6">
        <v>6170</v>
      </c>
      <c r="B6171" s="6">
        <v>45</v>
      </c>
      <c r="C6171" s="6" t="s">
        <v>5429</v>
      </c>
      <c r="D6171" s="6">
        <v>468</v>
      </c>
      <c r="E6171" s="6" t="s">
        <v>5506</v>
      </c>
      <c r="F6171" s="6">
        <v>19606</v>
      </c>
      <c r="G6171" s="6" t="s">
        <v>5405</v>
      </c>
      <c r="H6171" s="6">
        <v>2</v>
      </c>
      <c r="I6171" s="6" t="s">
        <v>297</v>
      </c>
      <c r="J6171" s="6">
        <v>3</v>
      </c>
      <c r="K6171" s="6" t="s">
        <v>4334</v>
      </c>
      <c r="L6171" s="8">
        <v>6</v>
      </c>
      <c r="M6171" s="6" t="s">
        <v>297</v>
      </c>
      <c r="N6171" s="6" t="s">
        <v>5432</v>
      </c>
      <c r="R6171" s="6" t="str">
        <f t="shared" si="96"/>
        <v>45468Xã Cam Thủy23</v>
      </c>
    </row>
    <row r="6172" spans="1:18">
      <c r="A6172" s="6">
        <v>6171</v>
      </c>
      <c r="B6172" s="6">
        <v>45</v>
      </c>
      <c r="C6172" s="6" t="s">
        <v>5429</v>
      </c>
      <c r="D6172" s="6">
        <v>468</v>
      </c>
      <c r="E6172" s="6" t="s">
        <v>5506</v>
      </c>
      <c r="F6172" s="6">
        <v>19612</v>
      </c>
      <c r="G6172" s="6" t="s">
        <v>5509</v>
      </c>
      <c r="H6172" s="6">
        <v>2</v>
      </c>
      <c r="I6172" s="6" t="s">
        <v>297</v>
      </c>
      <c r="J6172" s="6">
        <v>3</v>
      </c>
      <c r="K6172" s="6" t="s">
        <v>4334</v>
      </c>
      <c r="L6172" s="8">
        <v>6</v>
      </c>
      <c r="M6172" s="6" t="s">
        <v>297</v>
      </c>
      <c r="N6172" s="6" t="s">
        <v>5432</v>
      </c>
      <c r="R6172" s="6" t="str">
        <f t="shared" si="96"/>
        <v>45468Xã Cam Thành23</v>
      </c>
    </row>
    <row r="6173" spans="1:18">
      <c r="A6173" s="6">
        <v>6172</v>
      </c>
      <c r="B6173" s="6">
        <v>45</v>
      </c>
      <c r="C6173" s="6" t="s">
        <v>5429</v>
      </c>
      <c r="D6173" s="6">
        <v>468</v>
      </c>
      <c r="E6173" s="6" t="s">
        <v>5506</v>
      </c>
      <c r="F6173" s="6">
        <v>19615</v>
      </c>
      <c r="G6173" s="6" t="s">
        <v>5510</v>
      </c>
      <c r="H6173" s="6">
        <v>2</v>
      </c>
      <c r="I6173" s="6" t="s">
        <v>297</v>
      </c>
      <c r="J6173" s="6">
        <v>3</v>
      </c>
      <c r="K6173" s="6" t="s">
        <v>4334</v>
      </c>
      <c r="L6173" s="8">
        <v>6</v>
      </c>
      <c r="M6173" s="6" t="s">
        <v>297</v>
      </c>
      <c r="N6173" s="6" t="s">
        <v>5432</v>
      </c>
      <c r="R6173" s="6" t="str">
        <f t="shared" si="96"/>
        <v>45468Xã Cam Hiếu23</v>
      </c>
    </row>
    <row r="6174" spans="1:18">
      <c r="A6174" s="6">
        <v>6173</v>
      </c>
      <c r="B6174" s="6">
        <v>45</v>
      </c>
      <c r="C6174" s="6" t="s">
        <v>5429</v>
      </c>
      <c r="D6174" s="6">
        <v>468</v>
      </c>
      <c r="E6174" s="6" t="s">
        <v>5506</v>
      </c>
      <c r="F6174" s="6">
        <v>19618</v>
      </c>
      <c r="G6174" s="6" t="s">
        <v>5511</v>
      </c>
      <c r="H6174" s="6">
        <v>2</v>
      </c>
      <c r="I6174" s="6" t="s">
        <v>297</v>
      </c>
      <c r="J6174" s="6">
        <v>3</v>
      </c>
      <c r="K6174" s="6" t="s">
        <v>4334</v>
      </c>
      <c r="L6174" s="8">
        <v>6</v>
      </c>
      <c r="M6174" s="6" t="s">
        <v>297</v>
      </c>
      <c r="N6174" s="6" t="s">
        <v>5432</v>
      </c>
      <c r="R6174" s="6" t="str">
        <f t="shared" si="96"/>
        <v>45468Xã Cam Chính23</v>
      </c>
    </row>
    <row r="6175" spans="1:18">
      <c r="A6175" s="6">
        <v>6174</v>
      </c>
      <c r="B6175" s="6">
        <v>45</v>
      </c>
      <c r="C6175" s="6" t="s">
        <v>5429</v>
      </c>
      <c r="D6175" s="6">
        <v>468</v>
      </c>
      <c r="E6175" s="6" t="s">
        <v>5506</v>
      </c>
      <c r="F6175" s="6">
        <v>19621</v>
      </c>
      <c r="G6175" s="6" t="s">
        <v>5512</v>
      </c>
      <c r="H6175" s="6">
        <v>2</v>
      </c>
      <c r="I6175" s="6" t="s">
        <v>297</v>
      </c>
      <c r="J6175" s="6">
        <v>3</v>
      </c>
      <c r="K6175" s="6" t="s">
        <v>4334</v>
      </c>
      <c r="L6175" s="8">
        <v>6</v>
      </c>
      <c r="M6175" s="6" t="s">
        <v>297</v>
      </c>
      <c r="N6175" s="6" t="s">
        <v>5432</v>
      </c>
      <c r="R6175" s="6" t="str">
        <f t="shared" si="96"/>
        <v>45468Xã Cam Nghĩa23</v>
      </c>
    </row>
    <row r="6176" spans="1:18">
      <c r="A6176" s="6">
        <v>6175</v>
      </c>
      <c r="B6176" s="6">
        <v>45</v>
      </c>
      <c r="C6176" s="6" t="s">
        <v>5429</v>
      </c>
      <c r="D6176" s="6">
        <v>469</v>
      </c>
      <c r="E6176" s="6" t="s">
        <v>5513</v>
      </c>
      <c r="F6176" s="6">
        <v>19624</v>
      </c>
      <c r="G6176" s="6" t="s">
        <v>5514</v>
      </c>
      <c r="H6176" s="6">
        <v>1</v>
      </c>
      <c r="I6176" s="6" t="s">
        <v>251</v>
      </c>
      <c r="J6176" s="6">
        <v>3</v>
      </c>
      <c r="K6176" s="6" t="s">
        <v>4334</v>
      </c>
      <c r="L6176" s="8">
        <v>5</v>
      </c>
      <c r="M6176" s="6" t="s">
        <v>251</v>
      </c>
      <c r="N6176" s="6" t="s">
        <v>5432</v>
      </c>
      <c r="R6176" s="6" t="str">
        <f t="shared" si="96"/>
        <v>45469Thị Trấn Ái Tử13</v>
      </c>
    </row>
    <row r="6177" spans="1:18">
      <c r="A6177" s="6">
        <v>6176</v>
      </c>
      <c r="B6177" s="6">
        <v>45</v>
      </c>
      <c r="C6177" s="6" t="s">
        <v>5429</v>
      </c>
      <c r="D6177" s="6">
        <v>469</v>
      </c>
      <c r="E6177" s="6" t="s">
        <v>5513</v>
      </c>
      <c r="F6177" s="6">
        <v>19627</v>
      </c>
      <c r="G6177" s="6" t="s">
        <v>5515</v>
      </c>
      <c r="H6177" s="6">
        <v>2</v>
      </c>
      <c r="I6177" s="6" t="s">
        <v>297</v>
      </c>
      <c r="J6177" s="6">
        <v>3</v>
      </c>
      <c r="K6177" s="6" t="s">
        <v>4334</v>
      </c>
      <c r="L6177" s="8">
        <v>6</v>
      </c>
      <c r="M6177" s="6" t="s">
        <v>297</v>
      </c>
      <c r="N6177" s="6" t="s">
        <v>5432</v>
      </c>
      <c r="R6177" s="6" t="str">
        <f t="shared" si="96"/>
        <v>45469Xã Triệu An23</v>
      </c>
    </row>
    <row r="6178" spans="1:18">
      <c r="A6178" s="6">
        <v>6177</v>
      </c>
      <c r="B6178" s="6">
        <v>45</v>
      </c>
      <c r="C6178" s="6" t="s">
        <v>5429</v>
      </c>
      <c r="D6178" s="6">
        <v>469</v>
      </c>
      <c r="E6178" s="6" t="s">
        <v>5513</v>
      </c>
      <c r="F6178" s="6">
        <v>19630</v>
      </c>
      <c r="G6178" s="6" t="s">
        <v>5516</v>
      </c>
      <c r="H6178" s="6">
        <v>2</v>
      </c>
      <c r="I6178" s="6" t="s">
        <v>297</v>
      </c>
      <c r="J6178" s="6">
        <v>3</v>
      </c>
      <c r="K6178" s="6" t="s">
        <v>4334</v>
      </c>
      <c r="L6178" s="8">
        <v>6</v>
      </c>
      <c r="M6178" s="6" t="s">
        <v>297</v>
      </c>
      <c r="N6178" s="6" t="s">
        <v>5432</v>
      </c>
      <c r="R6178" s="6" t="str">
        <f t="shared" si="96"/>
        <v>45469Xã Triệu Vân23</v>
      </c>
    </row>
    <row r="6179" spans="1:18">
      <c r="A6179" s="6">
        <v>6178</v>
      </c>
      <c r="B6179" s="6">
        <v>45</v>
      </c>
      <c r="C6179" s="6" t="s">
        <v>5429</v>
      </c>
      <c r="D6179" s="6">
        <v>469</v>
      </c>
      <c r="E6179" s="6" t="s">
        <v>5513</v>
      </c>
      <c r="F6179" s="6">
        <v>19633</v>
      </c>
      <c r="G6179" s="6" t="s">
        <v>5517</v>
      </c>
      <c r="H6179" s="6">
        <v>2</v>
      </c>
      <c r="I6179" s="6" t="s">
        <v>297</v>
      </c>
      <c r="J6179" s="6">
        <v>3</v>
      </c>
      <c r="K6179" s="6" t="s">
        <v>4334</v>
      </c>
      <c r="L6179" s="8">
        <v>6</v>
      </c>
      <c r="M6179" s="6" t="s">
        <v>297</v>
      </c>
      <c r="N6179" s="6" t="s">
        <v>5432</v>
      </c>
      <c r="R6179" s="6" t="str">
        <f t="shared" si="96"/>
        <v>45469Xã Triệu Phước23</v>
      </c>
    </row>
    <row r="6180" spans="1:18">
      <c r="A6180" s="6">
        <v>6179</v>
      </c>
      <c r="B6180" s="6">
        <v>45</v>
      </c>
      <c r="C6180" s="6" t="s">
        <v>5429</v>
      </c>
      <c r="D6180" s="6">
        <v>469</v>
      </c>
      <c r="E6180" s="6" t="s">
        <v>5513</v>
      </c>
      <c r="F6180" s="6">
        <v>19636</v>
      </c>
      <c r="G6180" s="6" t="s">
        <v>5518</v>
      </c>
      <c r="H6180" s="6">
        <v>2</v>
      </c>
      <c r="I6180" s="6" t="s">
        <v>297</v>
      </c>
      <c r="J6180" s="6">
        <v>3</v>
      </c>
      <c r="K6180" s="6" t="s">
        <v>4334</v>
      </c>
      <c r="L6180" s="8">
        <v>6</v>
      </c>
      <c r="M6180" s="6" t="s">
        <v>297</v>
      </c>
      <c r="N6180" s="6" t="s">
        <v>5432</v>
      </c>
      <c r="R6180" s="6" t="str">
        <f t="shared" si="96"/>
        <v>45469Xã Triệu Độ23</v>
      </c>
    </row>
    <row r="6181" spans="1:18">
      <c r="A6181" s="6">
        <v>6180</v>
      </c>
      <c r="B6181" s="6">
        <v>45</v>
      </c>
      <c r="C6181" s="6" t="s">
        <v>5429</v>
      </c>
      <c r="D6181" s="6">
        <v>469</v>
      </c>
      <c r="E6181" s="6" t="s">
        <v>5513</v>
      </c>
      <c r="F6181" s="6">
        <v>19639</v>
      </c>
      <c r="G6181" s="6" t="s">
        <v>5519</v>
      </c>
      <c r="H6181" s="6">
        <v>2</v>
      </c>
      <c r="I6181" s="6" t="s">
        <v>297</v>
      </c>
      <c r="J6181" s="6">
        <v>3</v>
      </c>
      <c r="K6181" s="6" t="s">
        <v>4334</v>
      </c>
      <c r="L6181" s="8">
        <v>6</v>
      </c>
      <c r="M6181" s="6" t="s">
        <v>297</v>
      </c>
      <c r="N6181" s="6" t="s">
        <v>5432</v>
      </c>
      <c r="R6181" s="6" t="str">
        <f t="shared" si="96"/>
        <v>45469Xã Triệu Trạch23</v>
      </c>
    </row>
    <row r="6182" spans="1:18">
      <c r="A6182" s="6">
        <v>6181</v>
      </c>
      <c r="B6182" s="6">
        <v>45</v>
      </c>
      <c r="C6182" s="6" t="s">
        <v>5429</v>
      </c>
      <c r="D6182" s="6">
        <v>469</v>
      </c>
      <c r="E6182" s="6" t="s">
        <v>5513</v>
      </c>
      <c r="F6182" s="6">
        <v>19642</v>
      </c>
      <c r="G6182" s="6" t="s">
        <v>5520</v>
      </c>
      <c r="H6182" s="6">
        <v>2</v>
      </c>
      <c r="I6182" s="6" t="s">
        <v>297</v>
      </c>
      <c r="J6182" s="6">
        <v>3</v>
      </c>
      <c r="K6182" s="6" t="s">
        <v>4334</v>
      </c>
      <c r="L6182" s="8">
        <v>6</v>
      </c>
      <c r="M6182" s="6" t="s">
        <v>297</v>
      </c>
      <c r="N6182" s="6" t="s">
        <v>5432</v>
      </c>
      <c r="R6182" s="6" t="str">
        <f t="shared" si="96"/>
        <v>45469Xã Triệu Thuận23</v>
      </c>
    </row>
    <row r="6183" spans="1:18">
      <c r="A6183" s="6">
        <v>6182</v>
      </c>
      <c r="B6183" s="6">
        <v>45</v>
      </c>
      <c r="C6183" s="6" t="s">
        <v>5429</v>
      </c>
      <c r="D6183" s="6">
        <v>469</v>
      </c>
      <c r="E6183" s="6" t="s">
        <v>5513</v>
      </c>
      <c r="F6183" s="6">
        <v>19645</v>
      </c>
      <c r="G6183" s="6" t="s">
        <v>5521</v>
      </c>
      <c r="H6183" s="6">
        <v>2</v>
      </c>
      <c r="I6183" s="6" t="s">
        <v>297</v>
      </c>
      <c r="J6183" s="6">
        <v>3</v>
      </c>
      <c r="K6183" s="6" t="s">
        <v>4334</v>
      </c>
      <c r="L6183" s="8">
        <v>6</v>
      </c>
      <c r="M6183" s="6" t="s">
        <v>297</v>
      </c>
      <c r="N6183" s="6" t="s">
        <v>5432</v>
      </c>
      <c r="R6183" s="6" t="str">
        <f t="shared" si="96"/>
        <v>45469Xã Triệu Đại23</v>
      </c>
    </row>
    <row r="6184" spans="1:18">
      <c r="A6184" s="6">
        <v>6183</v>
      </c>
      <c r="B6184" s="6">
        <v>45</v>
      </c>
      <c r="C6184" s="6" t="s">
        <v>5429</v>
      </c>
      <c r="D6184" s="6">
        <v>469</v>
      </c>
      <c r="E6184" s="6" t="s">
        <v>5513</v>
      </c>
      <c r="F6184" s="6">
        <v>19648</v>
      </c>
      <c r="G6184" s="6" t="s">
        <v>5522</v>
      </c>
      <c r="H6184" s="6">
        <v>2</v>
      </c>
      <c r="I6184" s="6" t="s">
        <v>297</v>
      </c>
      <c r="J6184" s="6">
        <v>3</v>
      </c>
      <c r="K6184" s="6" t="s">
        <v>4334</v>
      </c>
      <c r="L6184" s="8">
        <v>6</v>
      </c>
      <c r="M6184" s="6" t="s">
        <v>297</v>
      </c>
      <c r="N6184" s="6" t="s">
        <v>5432</v>
      </c>
      <c r="R6184" s="6" t="str">
        <f t="shared" si="96"/>
        <v>45469Xã Triệu Hòa23</v>
      </c>
    </row>
    <row r="6185" spans="1:18">
      <c r="A6185" s="6">
        <v>6184</v>
      </c>
      <c r="B6185" s="6">
        <v>45</v>
      </c>
      <c r="C6185" s="6" t="s">
        <v>5429</v>
      </c>
      <c r="D6185" s="6">
        <v>469</v>
      </c>
      <c r="E6185" s="6" t="s">
        <v>5513</v>
      </c>
      <c r="F6185" s="6">
        <v>19651</v>
      </c>
      <c r="G6185" s="6" t="s">
        <v>5523</v>
      </c>
      <c r="H6185" s="6">
        <v>2</v>
      </c>
      <c r="I6185" s="6" t="s">
        <v>297</v>
      </c>
      <c r="J6185" s="6">
        <v>3</v>
      </c>
      <c r="K6185" s="6" t="s">
        <v>4334</v>
      </c>
      <c r="L6185" s="8">
        <v>6</v>
      </c>
      <c r="M6185" s="6" t="s">
        <v>297</v>
      </c>
      <c r="N6185" s="6" t="s">
        <v>5432</v>
      </c>
      <c r="R6185" s="6" t="str">
        <f t="shared" si="96"/>
        <v>45469Xã Triệu Lăng23</v>
      </c>
    </row>
    <row r="6186" spans="1:18">
      <c r="A6186" s="6">
        <v>6185</v>
      </c>
      <c r="B6186" s="6">
        <v>45</v>
      </c>
      <c r="C6186" s="6" t="s">
        <v>5429</v>
      </c>
      <c r="D6186" s="6">
        <v>469</v>
      </c>
      <c r="E6186" s="6" t="s">
        <v>5513</v>
      </c>
      <c r="F6186" s="6">
        <v>19654</v>
      </c>
      <c r="G6186" s="6" t="s">
        <v>5524</v>
      </c>
      <c r="H6186" s="6">
        <v>2</v>
      </c>
      <c r="I6186" s="6" t="s">
        <v>297</v>
      </c>
      <c r="J6186" s="6">
        <v>3</v>
      </c>
      <c r="K6186" s="6" t="s">
        <v>4334</v>
      </c>
      <c r="L6186" s="8">
        <v>6</v>
      </c>
      <c r="M6186" s="6" t="s">
        <v>297</v>
      </c>
      <c r="N6186" s="6" t="s">
        <v>5432</v>
      </c>
      <c r="R6186" s="6" t="str">
        <f t="shared" si="96"/>
        <v>45469Xã Triệu Sơn23</v>
      </c>
    </row>
    <row r="6187" spans="1:18">
      <c r="A6187" s="6">
        <v>6186</v>
      </c>
      <c r="B6187" s="6">
        <v>45</v>
      </c>
      <c r="C6187" s="6" t="s">
        <v>5429</v>
      </c>
      <c r="D6187" s="6">
        <v>469</v>
      </c>
      <c r="E6187" s="6" t="s">
        <v>5513</v>
      </c>
      <c r="F6187" s="6">
        <v>19657</v>
      </c>
      <c r="G6187" s="6" t="s">
        <v>5525</v>
      </c>
      <c r="H6187" s="6">
        <v>2</v>
      </c>
      <c r="I6187" s="6" t="s">
        <v>297</v>
      </c>
      <c r="J6187" s="6">
        <v>3</v>
      </c>
      <c r="K6187" s="6" t="s">
        <v>4334</v>
      </c>
      <c r="L6187" s="8">
        <v>6</v>
      </c>
      <c r="M6187" s="6" t="s">
        <v>297</v>
      </c>
      <c r="N6187" s="6" t="s">
        <v>5432</v>
      </c>
      <c r="R6187" s="6" t="str">
        <f t="shared" si="96"/>
        <v>45469Xã Triệu Long23</v>
      </c>
    </row>
    <row r="6188" spans="1:18">
      <c r="A6188" s="6">
        <v>6187</v>
      </c>
      <c r="B6188" s="6">
        <v>45</v>
      </c>
      <c r="C6188" s="6" t="s">
        <v>5429</v>
      </c>
      <c r="D6188" s="6">
        <v>469</v>
      </c>
      <c r="E6188" s="6" t="s">
        <v>5513</v>
      </c>
      <c r="F6188" s="6">
        <v>19660</v>
      </c>
      <c r="G6188" s="6" t="s">
        <v>5526</v>
      </c>
      <c r="H6188" s="6">
        <v>2</v>
      </c>
      <c r="I6188" s="6" t="s">
        <v>297</v>
      </c>
      <c r="J6188" s="6">
        <v>3</v>
      </c>
      <c r="K6188" s="6" t="s">
        <v>4334</v>
      </c>
      <c r="L6188" s="8">
        <v>6</v>
      </c>
      <c r="M6188" s="6" t="s">
        <v>297</v>
      </c>
      <c r="N6188" s="6" t="s">
        <v>5432</v>
      </c>
      <c r="R6188" s="6" t="str">
        <f t="shared" si="96"/>
        <v>45469Xã Triệu Tài23</v>
      </c>
    </row>
    <row r="6189" spans="1:18">
      <c r="A6189" s="6">
        <v>6188</v>
      </c>
      <c r="B6189" s="6">
        <v>45</v>
      </c>
      <c r="C6189" s="6" t="s">
        <v>5429</v>
      </c>
      <c r="D6189" s="6">
        <v>469</v>
      </c>
      <c r="E6189" s="6" t="s">
        <v>5513</v>
      </c>
      <c r="F6189" s="6">
        <v>19666</v>
      </c>
      <c r="G6189" s="6" t="s">
        <v>5527</v>
      </c>
      <c r="H6189" s="6">
        <v>2</v>
      </c>
      <c r="I6189" s="6" t="s">
        <v>297</v>
      </c>
      <c r="J6189" s="6">
        <v>3</v>
      </c>
      <c r="K6189" s="6" t="s">
        <v>4334</v>
      </c>
      <c r="L6189" s="8">
        <v>6</v>
      </c>
      <c r="M6189" s="6" t="s">
        <v>297</v>
      </c>
      <c r="N6189" s="6" t="s">
        <v>5432</v>
      </c>
      <c r="R6189" s="6" t="str">
        <f t="shared" si="96"/>
        <v>45469Xã Triệu Trung23</v>
      </c>
    </row>
    <row r="6190" spans="1:18">
      <c r="A6190" s="6">
        <v>6189</v>
      </c>
      <c r="B6190" s="6">
        <v>45</v>
      </c>
      <c r="C6190" s="6" t="s">
        <v>5429</v>
      </c>
      <c r="D6190" s="6">
        <v>469</v>
      </c>
      <c r="E6190" s="6" t="s">
        <v>5513</v>
      </c>
      <c r="F6190" s="6">
        <v>19669</v>
      </c>
      <c r="G6190" s="6" t="s">
        <v>5528</v>
      </c>
      <c r="H6190" s="6">
        <v>2</v>
      </c>
      <c r="I6190" s="6" t="s">
        <v>297</v>
      </c>
      <c r="J6190" s="6">
        <v>3</v>
      </c>
      <c r="K6190" s="6" t="s">
        <v>4334</v>
      </c>
      <c r="L6190" s="8">
        <v>6</v>
      </c>
      <c r="M6190" s="6" t="s">
        <v>297</v>
      </c>
      <c r="N6190" s="6" t="s">
        <v>5432</v>
      </c>
      <c r="R6190" s="6" t="str">
        <f t="shared" si="96"/>
        <v>45469Xã Triệu Ái23</v>
      </c>
    </row>
    <row r="6191" spans="1:18">
      <c r="A6191" s="6">
        <v>6190</v>
      </c>
      <c r="B6191" s="6">
        <v>45</v>
      </c>
      <c r="C6191" s="6" t="s">
        <v>5429</v>
      </c>
      <c r="D6191" s="6">
        <v>469</v>
      </c>
      <c r="E6191" s="6" t="s">
        <v>5513</v>
      </c>
      <c r="F6191" s="6">
        <v>19672</v>
      </c>
      <c r="G6191" s="6" t="s">
        <v>5529</v>
      </c>
      <c r="H6191" s="6">
        <v>2</v>
      </c>
      <c r="I6191" s="6" t="s">
        <v>297</v>
      </c>
      <c r="J6191" s="6">
        <v>3</v>
      </c>
      <c r="K6191" s="6" t="s">
        <v>4334</v>
      </c>
      <c r="L6191" s="8">
        <v>6</v>
      </c>
      <c r="M6191" s="6" t="s">
        <v>297</v>
      </c>
      <c r="N6191" s="6" t="s">
        <v>5432</v>
      </c>
      <c r="R6191" s="6" t="str">
        <f t="shared" si="96"/>
        <v>45469Xã Triệu Thượng23</v>
      </c>
    </row>
    <row r="6192" spans="1:18">
      <c r="A6192" s="6">
        <v>6191</v>
      </c>
      <c r="B6192" s="6">
        <v>45</v>
      </c>
      <c r="C6192" s="6" t="s">
        <v>5429</v>
      </c>
      <c r="D6192" s="6">
        <v>469</v>
      </c>
      <c r="E6192" s="6" t="s">
        <v>5513</v>
      </c>
      <c r="F6192" s="6">
        <v>19675</v>
      </c>
      <c r="G6192" s="6" t="s">
        <v>5530</v>
      </c>
      <c r="H6192" s="6">
        <v>2</v>
      </c>
      <c r="I6192" s="6" t="s">
        <v>297</v>
      </c>
      <c r="J6192" s="6">
        <v>3</v>
      </c>
      <c r="K6192" s="6" t="s">
        <v>4334</v>
      </c>
      <c r="L6192" s="8">
        <v>6</v>
      </c>
      <c r="M6192" s="6" t="s">
        <v>297</v>
      </c>
      <c r="N6192" s="6" t="s">
        <v>5432</v>
      </c>
      <c r="R6192" s="6" t="str">
        <f t="shared" si="96"/>
        <v>45469Xã Triệu Giang23</v>
      </c>
    </row>
    <row r="6193" spans="1:18">
      <c r="A6193" s="6">
        <v>6192</v>
      </c>
      <c r="B6193" s="6">
        <v>45</v>
      </c>
      <c r="C6193" s="6" t="s">
        <v>5429</v>
      </c>
      <c r="D6193" s="6">
        <v>469</v>
      </c>
      <c r="E6193" s="6" t="s">
        <v>5513</v>
      </c>
      <c r="F6193" s="6">
        <v>19678</v>
      </c>
      <c r="G6193" s="6" t="s">
        <v>4552</v>
      </c>
      <c r="H6193" s="6">
        <v>2</v>
      </c>
      <c r="I6193" s="6" t="s">
        <v>297</v>
      </c>
      <c r="J6193" s="6">
        <v>3</v>
      </c>
      <c r="K6193" s="6" t="s">
        <v>4334</v>
      </c>
      <c r="L6193" s="8">
        <v>6</v>
      </c>
      <c r="M6193" s="6" t="s">
        <v>297</v>
      </c>
      <c r="N6193" s="6" t="s">
        <v>5432</v>
      </c>
      <c r="R6193" s="6" t="str">
        <f t="shared" si="96"/>
        <v>45469Xã Triệu Thành23</v>
      </c>
    </row>
    <row r="6194" spans="1:18">
      <c r="A6194" s="6">
        <v>6193</v>
      </c>
      <c r="B6194" s="6">
        <v>45</v>
      </c>
      <c r="C6194" s="6" t="s">
        <v>5429</v>
      </c>
      <c r="D6194" s="6">
        <v>470</v>
      </c>
      <c r="E6194" s="6" t="s">
        <v>5531</v>
      </c>
      <c r="F6194" s="6">
        <v>19681</v>
      </c>
      <c r="G6194" s="6" t="s">
        <v>5532</v>
      </c>
      <c r="H6194" s="6">
        <v>1</v>
      </c>
      <c r="I6194" s="6" t="s">
        <v>251</v>
      </c>
      <c r="J6194" s="6">
        <v>3</v>
      </c>
      <c r="K6194" s="6" t="s">
        <v>4334</v>
      </c>
      <c r="L6194" s="8">
        <v>5</v>
      </c>
      <c r="M6194" s="6" t="s">
        <v>251</v>
      </c>
      <c r="N6194" s="6" t="s">
        <v>5432</v>
      </c>
      <c r="R6194" s="6" t="str">
        <f t="shared" si="96"/>
        <v>45470Thị trấn Diên Sanh13</v>
      </c>
    </row>
    <row r="6195" spans="1:18">
      <c r="A6195" s="6">
        <v>6194</v>
      </c>
      <c r="B6195" s="6">
        <v>45</v>
      </c>
      <c r="C6195" s="6" t="s">
        <v>5429</v>
      </c>
      <c r="D6195" s="6">
        <v>470</v>
      </c>
      <c r="E6195" s="6" t="s">
        <v>5531</v>
      </c>
      <c r="F6195" s="6">
        <v>19684</v>
      </c>
      <c r="G6195" s="6" t="s">
        <v>4210</v>
      </c>
      <c r="H6195" s="6">
        <v>2</v>
      </c>
      <c r="I6195" s="6" t="s">
        <v>297</v>
      </c>
      <c r="J6195" s="6">
        <v>3</v>
      </c>
      <c r="K6195" s="6" t="s">
        <v>4334</v>
      </c>
      <c r="L6195" s="8">
        <v>6</v>
      </c>
      <c r="M6195" s="6" t="s">
        <v>297</v>
      </c>
      <c r="N6195" s="6" t="s">
        <v>5432</v>
      </c>
      <c r="R6195" s="6" t="str">
        <f t="shared" si="96"/>
        <v>45470Xã Hải An23</v>
      </c>
    </row>
    <row r="6196" spans="1:18">
      <c r="A6196" s="6">
        <v>6195</v>
      </c>
      <c r="B6196" s="6">
        <v>45</v>
      </c>
      <c r="C6196" s="6" t="s">
        <v>5429</v>
      </c>
      <c r="D6196" s="6">
        <v>470</v>
      </c>
      <c r="E6196" s="6" t="s">
        <v>5531</v>
      </c>
      <c r="F6196" s="6">
        <v>19687</v>
      </c>
      <c r="G6196" s="6" t="s">
        <v>5533</v>
      </c>
      <c r="H6196" s="6">
        <v>2</v>
      </c>
      <c r="I6196" s="6" t="s">
        <v>297</v>
      </c>
      <c r="J6196" s="6">
        <v>3</v>
      </c>
      <c r="K6196" s="6" t="s">
        <v>4334</v>
      </c>
      <c r="L6196" s="8">
        <v>6</v>
      </c>
      <c r="M6196" s="6" t="s">
        <v>297</v>
      </c>
      <c r="N6196" s="6" t="s">
        <v>5432</v>
      </c>
      <c r="R6196" s="6" t="str">
        <f t="shared" si="96"/>
        <v>45470Xã Hải Ba23</v>
      </c>
    </row>
    <row r="6197" spans="1:18">
      <c r="A6197" s="6">
        <v>6196</v>
      </c>
      <c r="B6197" s="6">
        <v>45</v>
      </c>
      <c r="C6197" s="6" t="s">
        <v>5429</v>
      </c>
      <c r="D6197" s="6">
        <v>470</v>
      </c>
      <c r="E6197" s="6" t="s">
        <v>5531</v>
      </c>
      <c r="F6197" s="6">
        <v>19693</v>
      </c>
      <c r="G6197" s="6" t="s">
        <v>5534</v>
      </c>
      <c r="H6197" s="6">
        <v>2</v>
      </c>
      <c r="I6197" s="6" t="s">
        <v>297</v>
      </c>
      <c r="J6197" s="6">
        <v>3</v>
      </c>
      <c r="K6197" s="6" t="s">
        <v>4334</v>
      </c>
      <c r="L6197" s="8">
        <v>6</v>
      </c>
      <c r="M6197" s="6" t="s">
        <v>297</v>
      </c>
      <c r="N6197" s="6" t="s">
        <v>5432</v>
      </c>
      <c r="R6197" s="6" t="str">
        <f t="shared" si="96"/>
        <v>45470Xã Hải Quy23</v>
      </c>
    </row>
    <row r="6198" spans="1:18">
      <c r="A6198" s="6">
        <v>6197</v>
      </c>
      <c r="B6198" s="6">
        <v>45</v>
      </c>
      <c r="C6198" s="6" t="s">
        <v>5429</v>
      </c>
      <c r="D6198" s="6">
        <v>470</v>
      </c>
      <c r="E6198" s="6" t="s">
        <v>5531</v>
      </c>
      <c r="F6198" s="6">
        <v>19696</v>
      </c>
      <c r="G6198" s="6" t="s">
        <v>5535</v>
      </c>
      <c r="H6198" s="6">
        <v>2</v>
      </c>
      <c r="I6198" s="6" t="s">
        <v>297</v>
      </c>
      <c r="J6198" s="6">
        <v>3</v>
      </c>
      <c r="K6198" s="6" t="s">
        <v>4334</v>
      </c>
      <c r="L6198" s="8">
        <v>6</v>
      </c>
      <c r="M6198" s="6" t="s">
        <v>297</v>
      </c>
      <c r="N6198" s="6" t="s">
        <v>5432</v>
      </c>
      <c r="R6198" s="6" t="str">
        <f t="shared" si="96"/>
        <v>45470Xã Hải Quế23</v>
      </c>
    </row>
    <row r="6199" spans="1:18">
      <c r="A6199" s="6">
        <v>6198</v>
      </c>
      <c r="B6199" s="6">
        <v>45</v>
      </c>
      <c r="C6199" s="6" t="s">
        <v>5429</v>
      </c>
      <c r="D6199" s="6">
        <v>470</v>
      </c>
      <c r="E6199" s="6" t="s">
        <v>5531</v>
      </c>
      <c r="F6199" s="6">
        <v>19699</v>
      </c>
      <c r="G6199" s="6" t="s">
        <v>4198</v>
      </c>
      <c r="H6199" s="6">
        <v>2</v>
      </c>
      <c r="I6199" s="6" t="s">
        <v>297</v>
      </c>
      <c r="J6199" s="6">
        <v>3</v>
      </c>
      <c r="K6199" s="6" t="s">
        <v>4334</v>
      </c>
      <c r="L6199" s="8">
        <v>6</v>
      </c>
      <c r="M6199" s="6" t="s">
        <v>297</v>
      </c>
      <c r="N6199" s="6" t="s">
        <v>5432</v>
      </c>
      <c r="R6199" s="6" t="str">
        <f t="shared" si="96"/>
        <v>45470Xã Hải Hưng23</v>
      </c>
    </row>
    <row r="6200" spans="1:18">
      <c r="A6200" s="6">
        <v>6199</v>
      </c>
      <c r="B6200" s="6">
        <v>45</v>
      </c>
      <c r="C6200" s="6" t="s">
        <v>5429</v>
      </c>
      <c r="D6200" s="6">
        <v>470</v>
      </c>
      <c r="E6200" s="6" t="s">
        <v>5531</v>
      </c>
      <c r="F6200" s="6">
        <v>19702</v>
      </c>
      <c r="G6200" s="6" t="s">
        <v>4213</v>
      </c>
      <c r="H6200" s="6">
        <v>2</v>
      </c>
      <c r="I6200" s="6" t="s">
        <v>297</v>
      </c>
      <c r="J6200" s="6">
        <v>3</v>
      </c>
      <c r="K6200" s="6" t="s">
        <v>4334</v>
      </c>
      <c r="L6200" s="8">
        <v>6</v>
      </c>
      <c r="M6200" s="6" t="s">
        <v>297</v>
      </c>
      <c r="N6200" s="6" t="s">
        <v>5432</v>
      </c>
      <c r="R6200" s="6" t="str">
        <f t="shared" si="96"/>
        <v>45470Xã Hải Phú23</v>
      </c>
    </row>
    <row r="6201" spans="1:18">
      <c r="A6201" s="6">
        <v>6200</v>
      </c>
      <c r="B6201" s="6">
        <v>45</v>
      </c>
      <c r="C6201" s="6" t="s">
        <v>5429</v>
      </c>
      <c r="D6201" s="6">
        <v>470</v>
      </c>
      <c r="E6201" s="6" t="s">
        <v>5531</v>
      </c>
      <c r="F6201" s="6">
        <v>19708</v>
      </c>
      <c r="G6201" s="6" t="s">
        <v>5536</v>
      </c>
      <c r="H6201" s="6">
        <v>2</v>
      </c>
      <c r="I6201" s="6" t="s">
        <v>297</v>
      </c>
      <c r="J6201" s="6">
        <v>3</v>
      </c>
      <c r="K6201" s="6" t="s">
        <v>4334</v>
      </c>
      <c r="L6201" s="8">
        <v>6</v>
      </c>
      <c r="M6201" s="6" t="s">
        <v>297</v>
      </c>
      <c r="N6201" s="6" t="s">
        <v>5432</v>
      </c>
      <c r="R6201" s="6" t="str">
        <f t="shared" si="96"/>
        <v>45470Xã Hải Thượng23</v>
      </c>
    </row>
    <row r="6202" spans="1:18">
      <c r="A6202" s="6">
        <v>6201</v>
      </c>
      <c r="B6202" s="6">
        <v>45</v>
      </c>
      <c r="C6202" s="6" t="s">
        <v>5429</v>
      </c>
      <c r="D6202" s="6">
        <v>470</v>
      </c>
      <c r="E6202" s="6" t="s">
        <v>5531</v>
      </c>
      <c r="F6202" s="6">
        <v>19711</v>
      </c>
      <c r="G6202" s="6" t="s">
        <v>5537</v>
      </c>
      <c r="H6202" s="6">
        <v>2</v>
      </c>
      <c r="I6202" s="6" t="s">
        <v>297</v>
      </c>
      <c r="J6202" s="6">
        <v>3</v>
      </c>
      <c r="K6202" s="6" t="s">
        <v>4334</v>
      </c>
      <c r="L6202" s="8">
        <v>6</v>
      </c>
      <c r="M6202" s="6" t="s">
        <v>297</v>
      </c>
      <c r="N6202" s="6" t="s">
        <v>5432</v>
      </c>
      <c r="R6202" s="6" t="str">
        <f t="shared" si="96"/>
        <v>45470Xã Hải Dương23</v>
      </c>
    </row>
    <row r="6203" spans="1:18">
      <c r="A6203" s="6">
        <v>6202</v>
      </c>
      <c r="B6203" s="6">
        <v>45</v>
      </c>
      <c r="C6203" s="6" t="s">
        <v>5429</v>
      </c>
      <c r="D6203" s="6">
        <v>470</v>
      </c>
      <c r="E6203" s="6" t="s">
        <v>5531</v>
      </c>
      <c r="F6203" s="6">
        <v>19714</v>
      </c>
      <c r="G6203" s="6" t="s">
        <v>5538</v>
      </c>
      <c r="H6203" s="6">
        <v>2</v>
      </c>
      <c r="I6203" s="6" t="s">
        <v>297</v>
      </c>
      <c r="J6203" s="6">
        <v>3</v>
      </c>
      <c r="K6203" s="6" t="s">
        <v>4334</v>
      </c>
      <c r="L6203" s="8">
        <v>6</v>
      </c>
      <c r="M6203" s="6" t="s">
        <v>297</v>
      </c>
      <c r="N6203" s="6" t="s">
        <v>5432</v>
      </c>
      <c r="R6203" s="6" t="str">
        <f t="shared" si="96"/>
        <v>45470Xã Hải Định23</v>
      </c>
    </row>
    <row r="6204" spans="1:18">
      <c r="A6204" s="6">
        <v>6203</v>
      </c>
      <c r="B6204" s="6">
        <v>45</v>
      </c>
      <c r="C6204" s="6" t="s">
        <v>5429</v>
      </c>
      <c r="D6204" s="6">
        <v>470</v>
      </c>
      <c r="E6204" s="6" t="s">
        <v>5531</v>
      </c>
      <c r="F6204" s="6">
        <v>19717</v>
      </c>
      <c r="G6204" s="6" t="s">
        <v>5539</v>
      </c>
      <c r="H6204" s="6">
        <v>2</v>
      </c>
      <c r="I6204" s="6" t="s">
        <v>297</v>
      </c>
      <c r="J6204" s="6">
        <v>3</v>
      </c>
      <c r="K6204" s="6" t="s">
        <v>4334</v>
      </c>
      <c r="L6204" s="8">
        <v>6</v>
      </c>
      <c r="M6204" s="6" t="s">
        <v>297</v>
      </c>
      <c r="N6204" s="6" t="s">
        <v>5432</v>
      </c>
      <c r="R6204" s="6" t="str">
        <f t="shared" si="96"/>
        <v>45470Xã Hải Lâm23</v>
      </c>
    </row>
    <row r="6205" spans="1:18">
      <c r="A6205" s="6">
        <v>6204</v>
      </c>
      <c r="B6205" s="6">
        <v>45</v>
      </c>
      <c r="C6205" s="6" t="s">
        <v>5429</v>
      </c>
      <c r="D6205" s="6">
        <v>470</v>
      </c>
      <c r="E6205" s="6" t="s">
        <v>5531</v>
      </c>
      <c r="F6205" s="6">
        <v>19726</v>
      </c>
      <c r="G6205" s="6" t="s">
        <v>4209</v>
      </c>
      <c r="H6205" s="6">
        <v>2</v>
      </c>
      <c r="I6205" s="6" t="s">
        <v>297</v>
      </c>
      <c r="J6205" s="6">
        <v>3</v>
      </c>
      <c r="K6205" s="6" t="s">
        <v>4334</v>
      </c>
      <c r="L6205" s="8">
        <v>6</v>
      </c>
      <c r="M6205" s="6" t="s">
        <v>297</v>
      </c>
      <c r="N6205" s="6" t="s">
        <v>5432</v>
      </c>
      <c r="R6205" s="6" t="str">
        <f t="shared" si="96"/>
        <v>45470Xã Hải Phong23</v>
      </c>
    </row>
    <row r="6206" spans="1:18">
      <c r="A6206" s="6">
        <v>6205</v>
      </c>
      <c r="B6206" s="6">
        <v>45</v>
      </c>
      <c r="C6206" s="6" t="s">
        <v>5429</v>
      </c>
      <c r="D6206" s="6">
        <v>470</v>
      </c>
      <c r="E6206" s="6" t="s">
        <v>5531</v>
      </c>
      <c r="F6206" s="6">
        <v>19729</v>
      </c>
      <c r="G6206" s="6" t="s">
        <v>5540</v>
      </c>
      <c r="H6206" s="6">
        <v>2</v>
      </c>
      <c r="I6206" s="6" t="s">
        <v>297</v>
      </c>
      <c r="J6206" s="6">
        <v>3</v>
      </c>
      <c r="K6206" s="6" t="s">
        <v>4334</v>
      </c>
      <c r="L6206" s="8">
        <v>6</v>
      </c>
      <c r="M6206" s="6" t="s">
        <v>297</v>
      </c>
      <c r="N6206" s="6" t="s">
        <v>5432</v>
      </c>
      <c r="R6206" s="6" t="str">
        <f t="shared" si="96"/>
        <v>45470Xã Hải Trường23</v>
      </c>
    </row>
    <row r="6207" spans="1:18">
      <c r="A6207" s="6">
        <v>6206</v>
      </c>
      <c r="B6207" s="6">
        <v>45</v>
      </c>
      <c r="C6207" s="6" t="s">
        <v>5429</v>
      </c>
      <c r="D6207" s="6">
        <v>470</v>
      </c>
      <c r="E6207" s="6" t="s">
        <v>5531</v>
      </c>
      <c r="F6207" s="6">
        <v>19735</v>
      </c>
      <c r="G6207" s="6" t="s">
        <v>2629</v>
      </c>
      <c r="H6207" s="6">
        <v>2</v>
      </c>
      <c r="I6207" s="6" t="s">
        <v>297</v>
      </c>
      <c r="J6207" s="6">
        <v>3</v>
      </c>
      <c r="K6207" s="6" t="s">
        <v>4334</v>
      </c>
      <c r="L6207" s="8">
        <v>6</v>
      </c>
      <c r="M6207" s="6" t="s">
        <v>297</v>
      </c>
      <c r="N6207" s="6" t="s">
        <v>5432</v>
      </c>
      <c r="R6207" s="6" t="str">
        <f t="shared" si="96"/>
        <v>45470Xã Hải Sơn23</v>
      </c>
    </row>
    <row r="6208" spans="1:18">
      <c r="A6208" s="6">
        <v>6207</v>
      </c>
      <c r="B6208" s="6">
        <v>45</v>
      </c>
      <c r="C6208" s="6" t="s">
        <v>5429</v>
      </c>
      <c r="D6208" s="6">
        <v>470</v>
      </c>
      <c r="E6208" s="6" t="s">
        <v>5531</v>
      </c>
      <c r="F6208" s="6">
        <v>19738</v>
      </c>
      <c r="G6208" s="6" t="s">
        <v>5541</v>
      </c>
      <c r="H6208" s="6">
        <v>2</v>
      </c>
      <c r="I6208" s="6" t="s">
        <v>297</v>
      </c>
      <c r="J6208" s="6">
        <v>3</v>
      </c>
      <c r="K6208" s="6" t="s">
        <v>4334</v>
      </c>
      <c r="L6208" s="8">
        <v>6</v>
      </c>
      <c r="M6208" s="6" t="s">
        <v>297</v>
      </c>
      <c r="N6208" s="6" t="s">
        <v>5432</v>
      </c>
      <c r="R6208" s="6" t="str">
        <f t="shared" si="96"/>
        <v>45470Xã Hải Chánh23</v>
      </c>
    </row>
    <row r="6209" spans="1:18">
      <c r="A6209" s="6">
        <v>6208</v>
      </c>
      <c r="B6209" s="6">
        <v>45</v>
      </c>
      <c r="C6209" s="6" t="s">
        <v>5429</v>
      </c>
      <c r="D6209" s="6">
        <v>470</v>
      </c>
      <c r="E6209" s="6" t="s">
        <v>5531</v>
      </c>
      <c r="F6209" s="6">
        <v>19741</v>
      </c>
      <c r="G6209" s="6" t="s">
        <v>5542</v>
      </c>
      <c r="H6209" s="6">
        <v>2</v>
      </c>
      <c r="I6209" s="6" t="s">
        <v>297</v>
      </c>
      <c r="J6209" s="6">
        <v>3</v>
      </c>
      <c r="K6209" s="6" t="s">
        <v>4334</v>
      </c>
      <c r="L6209" s="8">
        <v>6</v>
      </c>
      <c r="M6209" s="6" t="s">
        <v>297</v>
      </c>
      <c r="N6209" s="6" t="s">
        <v>5432</v>
      </c>
      <c r="R6209" s="6" t="str">
        <f t="shared" si="96"/>
        <v>45470Xã Hải Khê23</v>
      </c>
    </row>
    <row r="6210" spans="1:18">
      <c r="A6210" s="6">
        <v>6209</v>
      </c>
      <c r="B6210" s="6">
        <v>45</v>
      </c>
      <c r="C6210" s="6" t="s">
        <v>5429</v>
      </c>
      <c r="D6210" s="6">
        <v>471</v>
      </c>
      <c r="E6210" s="6" t="s">
        <v>5543</v>
      </c>
      <c r="F6210" s="6">
        <v>19742</v>
      </c>
      <c r="G6210" s="6" t="s">
        <v>5543</v>
      </c>
      <c r="H6210" s="6">
        <v>2</v>
      </c>
      <c r="I6210" s="6" t="s">
        <v>297</v>
      </c>
      <c r="J6210" s="6">
        <v>3</v>
      </c>
      <c r="K6210" s="6" t="s">
        <v>4334</v>
      </c>
      <c r="L6210" s="8">
        <v>6</v>
      </c>
      <c r="M6210" s="6" t="s">
        <v>297</v>
      </c>
      <c r="N6210" s="6" t="s">
        <v>5432</v>
      </c>
      <c r="R6210" s="6" t="str">
        <f t="shared" si="96"/>
        <v>45471Huyện Cồn Cỏ23</v>
      </c>
    </row>
    <row r="6211" spans="1:18">
      <c r="A6211" s="6">
        <v>6210</v>
      </c>
      <c r="B6211" s="6">
        <v>46</v>
      </c>
      <c r="C6211" s="6" t="s">
        <v>5544</v>
      </c>
      <c r="D6211" s="6">
        <v>474</v>
      </c>
      <c r="E6211" s="6" t="s">
        <v>5545</v>
      </c>
      <c r="F6211" s="6">
        <v>19744</v>
      </c>
      <c r="G6211" s="6" t="s">
        <v>5546</v>
      </c>
      <c r="H6211" s="6">
        <v>1</v>
      </c>
      <c r="I6211" s="6" t="s">
        <v>251</v>
      </c>
      <c r="J6211" s="6">
        <v>3</v>
      </c>
      <c r="K6211" s="6" t="s">
        <v>4334</v>
      </c>
      <c r="L6211" s="8">
        <v>5</v>
      </c>
      <c r="M6211" s="6" t="s">
        <v>251</v>
      </c>
      <c r="N6211" s="6" t="s">
        <v>5547</v>
      </c>
      <c r="R6211" s="6" t="str">
        <f t="shared" ref="R6211:R6274" si="97">CONCATENATE(B6211,D6211,G6211,H6211,J6211)</f>
        <v>46474Phường Phú Thuận13</v>
      </c>
    </row>
    <row r="6212" spans="1:18">
      <c r="A6212" s="6">
        <v>6211</v>
      </c>
      <c r="B6212" s="6">
        <v>46</v>
      </c>
      <c r="C6212" s="6" t="s">
        <v>5544</v>
      </c>
      <c r="D6212" s="6">
        <v>474</v>
      </c>
      <c r="E6212" s="6" t="s">
        <v>5545</v>
      </c>
      <c r="F6212" s="6">
        <v>19747</v>
      </c>
      <c r="G6212" s="6" t="s">
        <v>5548</v>
      </c>
      <c r="H6212" s="6">
        <v>1</v>
      </c>
      <c r="I6212" s="6" t="s">
        <v>251</v>
      </c>
      <c r="J6212" s="6">
        <v>3</v>
      </c>
      <c r="K6212" s="6" t="s">
        <v>4334</v>
      </c>
      <c r="L6212" s="8">
        <v>5</v>
      </c>
      <c r="M6212" s="6" t="s">
        <v>251</v>
      </c>
      <c r="N6212" s="6" t="s">
        <v>5547</v>
      </c>
      <c r="R6212" s="6" t="str">
        <f t="shared" si="97"/>
        <v>46474Phường Phú Bình13</v>
      </c>
    </row>
    <row r="6213" spans="1:18">
      <c r="A6213" s="6">
        <v>6212</v>
      </c>
      <c r="B6213" s="6">
        <v>46</v>
      </c>
      <c r="C6213" s="6" t="s">
        <v>5544</v>
      </c>
      <c r="D6213" s="6">
        <v>474</v>
      </c>
      <c r="E6213" s="6" t="s">
        <v>5545</v>
      </c>
      <c r="F6213" s="6">
        <v>19750</v>
      </c>
      <c r="G6213" s="6" t="s">
        <v>5549</v>
      </c>
      <c r="H6213" s="6">
        <v>1</v>
      </c>
      <c r="I6213" s="6" t="s">
        <v>251</v>
      </c>
      <c r="J6213" s="6">
        <v>3</v>
      </c>
      <c r="K6213" s="6" t="s">
        <v>4334</v>
      </c>
      <c r="L6213" s="8">
        <v>5</v>
      </c>
      <c r="M6213" s="6" t="s">
        <v>251</v>
      </c>
      <c r="N6213" s="6" t="s">
        <v>5547</v>
      </c>
      <c r="R6213" s="6" t="str">
        <f t="shared" si="97"/>
        <v>46474Phường Tây Lộc13</v>
      </c>
    </row>
    <row r="6214" spans="1:18">
      <c r="A6214" s="6">
        <v>6213</v>
      </c>
      <c r="B6214" s="6">
        <v>46</v>
      </c>
      <c r="C6214" s="6" t="s">
        <v>5544</v>
      </c>
      <c r="D6214" s="6">
        <v>474</v>
      </c>
      <c r="E6214" s="6" t="s">
        <v>5545</v>
      </c>
      <c r="F6214" s="6">
        <v>19753</v>
      </c>
      <c r="G6214" s="6" t="s">
        <v>5550</v>
      </c>
      <c r="H6214" s="6">
        <v>1</v>
      </c>
      <c r="I6214" s="6" t="s">
        <v>251</v>
      </c>
      <c r="J6214" s="6">
        <v>3</v>
      </c>
      <c r="K6214" s="6" t="s">
        <v>4334</v>
      </c>
      <c r="L6214" s="8">
        <v>5</v>
      </c>
      <c r="M6214" s="6" t="s">
        <v>251</v>
      </c>
      <c r="N6214" s="6" t="s">
        <v>5547</v>
      </c>
      <c r="R6214" s="6" t="str">
        <f t="shared" si="97"/>
        <v>46474Phường Thuận Lộc13</v>
      </c>
    </row>
    <row r="6215" spans="1:18">
      <c r="A6215" s="6">
        <v>6214</v>
      </c>
      <c r="B6215" s="6">
        <v>46</v>
      </c>
      <c r="C6215" s="6" t="s">
        <v>5544</v>
      </c>
      <c r="D6215" s="6">
        <v>474</v>
      </c>
      <c r="E6215" s="6" t="s">
        <v>5545</v>
      </c>
      <c r="F6215" s="6">
        <v>19756</v>
      </c>
      <c r="G6215" s="6" t="s">
        <v>5551</v>
      </c>
      <c r="H6215" s="6">
        <v>1</v>
      </c>
      <c r="I6215" s="6" t="s">
        <v>251</v>
      </c>
      <c r="J6215" s="6">
        <v>3</v>
      </c>
      <c r="K6215" s="6" t="s">
        <v>4334</v>
      </c>
      <c r="L6215" s="8">
        <v>5</v>
      </c>
      <c r="M6215" s="6" t="s">
        <v>251</v>
      </c>
      <c r="N6215" s="6" t="s">
        <v>5547</v>
      </c>
      <c r="R6215" s="6" t="str">
        <f t="shared" si="97"/>
        <v>46474Phường Phú Hiệp13</v>
      </c>
    </row>
    <row r="6216" spans="1:18">
      <c r="A6216" s="6">
        <v>6215</v>
      </c>
      <c r="B6216" s="6">
        <v>46</v>
      </c>
      <c r="C6216" s="6" t="s">
        <v>5544</v>
      </c>
      <c r="D6216" s="6">
        <v>474</v>
      </c>
      <c r="E6216" s="6" t="s">
        <v>5545</v>
      </c>
      <c r="F6216" s="6">
        <v>19759</v>
      </c>
      <c r="G6216" s="6" t="s">
        <v>5552</v>
      </c>
      <c r="H6216" s="6">
        <v>1</v>
      </c>
      <c r="I6216" s="6" t="s">
        <v>251</v>
      </c>
      <c r="J6216" s="6">
        <v>3</v>
      </c>
      <c r="K6216" s="6" t="s">
        <v>4334</v>
      </c>
      <c r="L6216" s="8">
        <v>5</v>
      </c>
      <c r="M6216" s="6" t="s">
        <v>251</v>
      </c>
      <c r="N6216" s="6" t="s">
        <v>5547</v>
      </c>
      <c r="R6216" s="6" t="str">
        <f t="shared" si="97"/>
        <v>46474Phường Phú Hậu13</v>
      </c>
    </row>
    <row r="6217" spans="1:18">
      <c r="A6217" s="6">
        <v>6216</v>
      </c>
      <c r="B6217" s="6">
        <v>46</v>
      </c>
      <c r="C6217" s="6" t="s">
        <v>5544</v>
      </c>
      <c r="D6217" s="6">
        <v>474</v>
      </c>
      <c r="E6217" s="6" t="s">
        <v>5545</v>
      </c>
      <c r="F6217" s="6">
        <v>19762</v>
      </c>
      <c r="G6217" s="6" t="s">
        <v>5553</v>
      </c>
      <c r="H6217" s="6">
        <v>1</v>
      </c>
      <c r="I6217" s="6" t="s">
        <v>251</v>
      </c>
      <c r="J6217" s="6">
        <v>3</v>
      </c>
      <c r="K6217" s="6" t="s">
        <v>4334</v>
      </c>
      <c r="L6217" s="8">
        <v>5</v>
      </c>
      <c r="M6217" s="6" t="s">
        <v>251</v>
      </c>
      <c r="N6217" s="6" t="s">
        <v>5547</v>
      </c>
      <c r="R6217" s="6" t="str">
        <f t="shared" si="97"/>
        <v>46474Phường Thuận Hòa13</v>
      </c>
    </row>
    <row r="6218" spans="1:18">
      <c r="A6218" s="6">
        <v>6217</v>
      </c>
      <c r="B6218" s="6">
        <v>46</v>
      </c>
      <c r="C6218" s="6" t="s">
        <v>5544</v>
      </c>
      <c r="D6218" s="6">
        <v>474</v>
      </c>
      <c r="E6218" s="6" t="s">
        <v>5545</v>
      </c>
      <c r="F6218" s="6">
        <v>19765</v>
      </c>
      <c r="G6218" s="6" t="s">
        <v>5554</v>
      </c>
      <c r="H6218" s="6">
        <v>1</v>
      </c>
      <c r="I6218" s="6" t="s">
        <v>251</v>
      </c>
      <c r="J6218" s="6">
        <v>3</v>
      </c>
      <c r="K6218" s="6" t="s">
        <v>4334</v>
      </c>
      <c r="L6218" s="8">
        <v>5</v>
      </c>
      <c r="M6218" s="6" t="s">
        <v>251</v>
      </c>
      <c r="N6218" s="6" t="s">
        <v>5547</v>
      </c>
      <c r="R6218" s="6" t="str">
        <f t="shared" si="97"/>
        <v>46474Phường Thuận Thành13</v>
      </c>
    </row>
    <row r="6219" spans="1:18">
      <c r="A6219" s="6">
        <v>6218</v>
      </c>
      <c r="B6219" s="6">
        <v>46</v>
      </c>
      <c r="C6219" s="6" t="s">
        <v>5544</v>
      </c>
      <c r="D6219" s="6">
        <v>474</v>
      </c>
      <c r="E6219" s="6" t="s">
        <v>5545</v>
      </c>
      <c r="F6219" s="6">
        <v>19768</v>
      </c>
      <c r="G6219" s="6" t="s">
        <v>5555</v>
      </c>
      <c r="H6219" s="6">
        <v>1</v>
      </c>
      <c r="I6219" s="6" t="s">
        <v>251</v>
      </c>
      <c r="J6219" s="6">
        <v>3</v>
      </c>
      <c r="K6219" s="6" t="s">
        <v>4334</v>
      </c>
      <c r="L6219" s="8">
        <v>5</v>
      </c>
      <c r="M6219" s="6" t="s">
        <v>251</v>
      </c>
      <c r="N6219" s="6" t="s">
        <v>5547</v>
      </c>
      <c r="R6219" s="6" t="str">
        <f t="shared" si="97"/>
        <v>46474Phường Phú Hòa13</v>
      </c>
    </row>
    <row r="6220" spans="1:18">
      <c r="A6220" s="6">
        <v>6219</v>
      </c>
      <c r="B6220" s="6">
        <v>46</v>
      </c>
      <c r="C6220" s="6" t="s">
        <v>5544</v>
      </c>
      <c r="D6220" s="6">
        <v>474</v>
      </c>
      <c r="E6220" s="6" t="s">
        <v>5545</v>
      </c>
      <c r="F6220" s="6">
        <v>19771</v>
      </c>
      <c r="G6220" s="6" t="s">
        <v>5556</v>
      </c>
      <c r="H6220" s="6">
        <v>1</v>
      </c>
      <c r="I6220" s="6" t="s">
        <v>251</v>
      </c>
      <c r="J6220" s="6">
        <v>3</v>
      </c>
      <c r="K6220" s="6" t="s">
        <v>4334</v>
      </c>
      <c r="L6220" s="8">
        <v>5</v>
      </c>
      <c r="M6220" s="6" t="s">
        <v>251</v>
      </c>
      <c r="N6220" s="6" t="s">
        <v>5547</v>
      </c>
      <c r="R6220" s="6" t="str">
        <f t="shared" si="97"/>
        <v>46474Phường Phú Cát13</v>
      </c>
    </row>
    <row r="6221" spans="1:18">
      <c r="A6221" s="6">
        <v>6220</v>
      </c>
      <c r="B6221" s="6">
        <v>46</v>
      </c>
      <c r="C6221" s="6" t="s">
        <v>5544</v>
      </c>
      <c r="D6221" s="6">
        <v>474</v>
      </c>
      <c r="E6221" s="6" t="s">
        <v>5545</v>
      </c>
      <c r="F6221" s="6">
        <v>19774</v>
      </c>
      <c r="G6221" s="6" t="s">
        <v>5557</v>
      </c>
      <c r="H6221" s="6">
        <v>1</v>
      </c>
      <c r="I6221" s="6" t="s">
        <v>251</v>
      </c>
      <c r="J6221" s="6">
        <v>3</v>
      </c>
      <c r="K6221" s="6" t="s">
        <v>4334</v>
      </c>
      <c r="L6221" s="8">
        <v>5</v>
      </c>
      <c r="M6221" s="6" t="s">
        <v>251</v>
      </c>
      <c r="N6221" s="6" t="s">
        <v>5547</v>
      </c>
      <c r="R6221" s="6" t="str">
        <f t="shared" si="97"/>
        <v>46474Phường Kim Long13</v>
      </c>
    </row>
    <row r="6222" spans="1:18">
      <c r="A6222" s="6">
        <v>6221</v>
      </c>
      <c r="B6222" s="6">
        <v>46</v>
      </c>
      <c r="C6222" s="6" t="s">
        <v>5544</v>
      </c>
      <c r="D6222" s="6">
        <v>474</v>
      </c>
      <c r="E6222" s="6" t="s">
        <v>5545</v>
      </c>
      <c r="F6222" s="6">
        <v>19777</v>
      </c>
      <c r="G6222" s="6" t="s">
        <v>5558</v>
      </c>
      <c r="H6222" s="6">
        <v>1</v>
      </c>
      <c r="I6222" s="6" t="s">
        <v>251</v>
      </c>
      <c r="J6222" s="6">
        <v>3</v>
      </c>
      <c r="K6222" s="6" t="s">
        <v>4334</v>
      </c>
      <c r="L6222" s="8">
        <v>5</v>
      </c>
      <c r="M6222" s="6" t="s">
        <v>251</v>
      </c>
      <c r="N6222" s="6" t="s">
        <v>5547</v>
      </c>
      <c r="R6222" s="6" t="str">
        <f t="shared" si="97"/>
        <v>46474Phường Vỹ Dạ13</v>
      </c>
    </row>
    <row r="6223" spans="1:18">
      <c r="A6223" s="6">
        <v>6222</v>
      </c>
      <c r="B6223" s="6">
        <v>46</v>
      </c>
      <c r="C6223" s="6" t="s">
        <v>5544</v>
      </c>
      <c r="D6223" s="6">
        <v>474</v>
      </c>
      <c r="E6223" s="6" t="s">
        <v>5545</v>
      </c>
      <c r="F6223" s="6">
        <v>19780</v>
      </c>
      <c r="G6223" s="6" t="s">
        <v>5559</v>
      </c>
      <c r="H6223" s="6">
        <v>1</v>
      </c>
      <c r="I6223" s="6" t="s">
        <v>251</v>
      </c>
      <c r="J6223" s="6">
        <v>3</v>
      </c>
      <c r="K6223" s="6" t="s">
        <v>4334</v>
      </c>
      <c r="L6223" s="8">
        <v>5</v>
      </c>
      <c r="M6223" s="6" t="s">
        <v>251</v>
      </c>
      <c r="N6223" s="6" t="s">
        <v>5547</v>
      </c>
      <c r="R6223" s="6" t="str">
        <f t="shared" si="97"/>
        <v>46474Phường Phường Đúc13</v>
      </c>
    </row>
    <row r="6224" spans="1:18">
      <c r="A6224" s="6">
        <v>6223</v>
      </c>
      <c r="B6224" s="6">
        <v>46</v>
      </c>
      <c r="C6224" s="6" t="s">
        <v>5544</v>
      </c>
      <c r="D6224" s="6">
        <v>474</v>
      </c>
      <c r="E6224" s="6" t="s">
        <v>5545</v>
      </c>
      <c r="F6224" s="6">
        <v>19783</v>
      </c>
      <c r="G6224" s="6" t="s">
        <v>5560</v>
      </c>
      <c r="H6224" s="6">
        <v>1</v>
      </c>
      <c r="I6224" s="6" t="s">
        <v>251</v>
      </c>
      <c r="J6224" s="6">
        <v>3</v>
      </c>
      <c r="K6224" s="6" t="s">
        <v>4334</v>
      </c>
      <c r="L6224" s="8">
        <v>5</v>
      </c>
      <c r="M6224" s="6" t="s">
        <v>251</v>
      </c>
      <c r="N6224" s="6" t="s">
        <v>5547</v>
      </c>
      <c r="R6224" s="6" t="str">
        <f t="shared" si="97"/>
        <v>46474Phường Vĩnh Ninh13</v>
      </c>
    </row>
    <row r="6225" spans="1:18">
      <c r="A6225" s="6">
        <v>6224</v>
      </c>
      <c r="B6225" s="6">
        <v>46</v>
      </c>
      <c r="C6225" s="6" t="s">
        <v>5544</v>
      </c>
      <c r="D6225" s="6">
        <v>474</v>
      </c>
      <c r="E6225" s="6" t="s">
        <v>5545</v>
      </c>
      <c r="F6225" s="6">
        <v>19786</v>
      </c>
      <c r="G6225" s="6" t="s">
        <v>5561</v>
      </c>
      <c r="H6225" s="6">
        <v>1</v>
      </c>
      <c r="I6225" s="6" t="s">
        <v>251</v>
      </c>
      <c r="J6225" s="6">
        <v>3</v>
      </c>
      <c r="K6225" s="6" t="s">
        <v>4334</v>
      </c>
      <c r="L6225" s="8">
        <v>5</v>
      </c>
      <c r="M6225" s="6" t="s">
        <v>251</v>
      </c>
      <c r="N6225" s="6" t="s">
        <v>5547</v>
      </c>
      <c r="R6225" s="6" t="str">
        <f t="shared" si="97"/>
        <v>46474Phường Phú Hội13</v>
      </c>
    </row>
    <row r="6226" spans="1:18">
      <c r="A6226" s="6">
        <v>6225</v>
      </c>
      <c r="B6226" s="6">
        <v>46</v>
      </c>
      <c r="C6226" s="6" t="s">
        <v>5544</v>
      </c>
      <c r="D6226" s="6">
        <v>474</v>
      </c>
      <c r="E6226" s="6" t="s">
        <v>5545</v>
      </c>
      <c r="F6226" s="6">
        <v>19789</v>
      </c>
      <c r="G6226" s="6" t="s">
        <v>5562</v>
      </c>
      <c r="H6226" s="6">
        <v>1</v>
      </c>
      <c r="I6226" s="6" t="s">
        <v>251</v>
      </c>
      <c r="J6226" s="6">
        <v>3</v>
      </c>
      <c r="K6226" s="6" t="s">
        <v>4334</v>
      </c>
      <c r="L6226" s="8">
        <v>5</v>
      </c>
      <c r="M6226" s="6" t="s">
        <v>251</v>
      </c>
      <c r="N6226" s="6" t="s">
        <v>5547</v>
      </c>
      <c r="R6226" s="6" t="str">
        <f t="shared" si="97"/>
        <v>46474Phường Phú Nhuận13</v>
      </c>
    </row>
    <row r="6227" spans="1:18">
      <c r="A6227" s="6">
        <v>6226</v>
      </c>
      <c r="B6227" s="6">
        <v>46</v>
      </c>
      <c r="C6227" s="6" t="s">
        <v>5544</v>
      </c>
      <c r="D6227" s="6">
        <v>474</v>
      </c>
      <c r="E6227" s="6" t="s">
        <v>5545</v>
      </c>
      <c r="F6227" s="6">
        <v>19792</v>
      </c>
      <c r="G6227" s="6" t="s">
        <v>5563</v>
      </c>
      <c r="H6227" s="6">
        <v>1</v>
      </c>
      <c r="I6227" s="6" t="s">
        <v>251</v>
      </c>
      <c r="J6227" s="6">
        <v>3</v>
      </c>
      <c r="K6227" s="6" t="s">
        <v>4334</v>
      </c>
      <c r="L6227" s="8">
        <v>5</v>
      </c>
      <c r="M6227" s="6" t="s">
        <v>251</v>
      </c>
      <c r="N6227" s="6" t="s">
        <v>5547</v>
      </c>
      <c r="R6227" s="6" t="str">
        <f t="shared" si="97"/>
        <v>46474Phường Xuân Phú13</v>
      </c>
    </row>
    <row r="6228" spans="1:18">
      <c r="A6228" s="6">
        <v>6227</v>
      </c>
      <c r="B6228" s="6">
        <v>46</v>
      </c>
      <c r="C6228" s="6" t="s">
        <v>5544</v>
      </c>
      <c r="D6228" s="6">
        <v>474</v>
      </c>
      <c r="E6228" s="6" t="s">
        <v>5545</v>
      </c>
      <c r="F6228" s="6">
        <v>19795</v>
      </c>
      <c r="G6228" s="6" t="s">
        <v>5564</v>
      </c>
      <c r="H6228" s="6">
        <v>1</v>
      </c>
      <c r="I6228" s="6" t="s">
        <v>251</v>
      </c>
      <c r="J6228" s="6">
        <v>3</v>
      </c>
      <c r="K6228" s="6" t="s">
        <v>4334</v>
      </c>
      <c r="L6228" s="8">
        <v>5</v>
      </c>
      <c r="M6228" s="6" t="s">
        <v>251</v>
      </c>
      <c r="N6228" s="6" t="s">
        <v>5547</v>
      </c>
      <c r="R6228" s="6" t="str">
        <f t="shared" si="97"/>
        <v>46474Phường Trường An13</v>
      </c>
    </row>
    <row r="6229" spans="1:18">
      <c r="A6229" s="6">
        <v>6228</v>
      </c>
      <c r="B6229" s="6">
        <v>46</v>
      </c>
      <c r="C6229" s="6" t="s">
        <v>5544</v>
      </c>
      <c r="D6229" s="6">
        <v>474</v>
      </c>
      <c r="E6229" s="6" t="s">
        <v>5545</v>
      </c>
      <c r="F6229" s="6">
        <v>19798</v>
      </c>
      <c r="G6229" s="6" t="s">
        <v>5565</v>
      </c>
      <c r="H6229" s="6">
        <v>1</v>
      </c>
      <c r="I6229" s="6" t="s">
        <v>251</v>
      </c>
      <c r="J6229" s="6">
        <v>3</v>
      </c>
      <c r="K6229" s="6" t="s">
        <v>4334</v>
      </c>
      <c r="L6229" s="8">
        <v>5</v>
      </c>
      <c r="M6229" s="6" t="s">
        <v>251</v>
      </c>
      <c r="N6229" s="6" t="s">
        <v>5547</v>
      </c>
      <c r="R6229" s="6" t="str">
        <f t="shared" si="97"/>
        <v>46474Phường Phước Vĩnh13</v>
      </c>
    </row>
    <row r="6230" spans="1:18">
      <c r="A6230" s="6">
        <v>6229</v>
      </c>
      <c r="B6230" s="6">
        <v>46</v>
      </c>
      <c r="C6230" s="6" t="s">
        <v>5544</v>
      </c>
      <c r="D6230" s="6">
        <v>474</v>
      </c>
      <c r="E6230" s="6" t="s">
        <v>5545</v>
      </c>
      <c r="F6230" s="6">
        <v>19801</v>
      </c>
      <c r="G6230" s="6" t="s">
        <v>5566</v>
      </c>
      <c r="H6230" s="6">
        <v>1</v>
      </c>
      <c r="I6230" s="6" t="s">
        <v>251</v>
      </c>
      <c r="J6230" s="6">
        <v>3</v>
      </c>
      <c r="K6230" s="6" t="s">
        <v>4334</v>
      </c>
      <c r="L6230" s="8">
        <v>5</v>
      </c>
      <c r="M6230" s="6" t="s">
        <v>251</v>
      </c>
      <c r="N6230" s="6" t="s">
        <v>5547</v>
      </c>
      <c r="R6230" s="6" t="str">
        <f t="shared" si="97"/>
        <v>46474Phường An Cựu13</v>
      </c>
    </row>
    <row r="6231" spans="1:18">
      <c r="A6231" s="6">
        <v>6230</v>
      </c>
      <c r="B6231" s="6">
        <v>46</v>
      </c>
      <c r="C6231" s="6" t="s">
        <v>5544</v>
      </c>
      <c r="D6231" s="6">
        <v>474</v>
      </c>
      <c r="E6231" s="6" t="s">
        <v>5545</v>
      </c>
      <c r="F6231" s="6">
        <v>19803</v>
      </c>
      <c r="G6231" s="6" t="s">
        <v>5567</v>
      </c>
      <c r="H6231" s="6">
        <v>1</v>
      </c>
      <c r="I6231" s="6" t="s">
        <v>251</v>
      </c>
      <c r="J6231" s="6">
        <v>3</v>
      </c>
      <c r="K6231" s="6" t="s">
        <v>4334</v>
      </c>
      <c r="L6231" s="8">
        <v>5</v>
      </c>
      <c r="M6231" s="6" t="s">
        <v>251</v>
      </c>
      <c r="N6231" s="6" t="s">
        <v>5547</v>
      </c>
      <c r="R6231" s="6" t="str">
        <f t="shared" si="97"/>
        <v>46474Phường An Hòa13</v>
      </c>
    </row>
    <row r="6232" spans="1:18">
      <c r="A6232" s="6">
        <v>6231</v>
      </c>
      <c r="B6232" s="6">
        <v>46</v>
      </c>
      <c r="C6232" s="6" t="s">
        <v>5544</v>
      </c>
      <c r="D6232" s="6">
        <v>474</v>
      </c>
      <c r="E6232" s="6" t="s">
        <v>5545</v>
      </c>
      <c r="F6232" s="6">
        <v>19804</v>
      </c>
      <c r="G6232" s="6" t="s">
        <v>5568</v>
      </c>
      <c r="H6232" s="6">
        <v>1</v>
      </c>
      <c r="I6232" s="6" t="s">
        <v>251</v>
      </c>
      <c r="J6232" s="6">
        <v>3</v>
      </c>
      <c r="K6232" s="6" t="s">
        <v>4334</v>
      </c>
      <c r="L6232" s="8">
        <v>5</v>
      </c>
      <c r="M6232" s="6" t="s">
        <v>251</v>
      </c>
      <c r="N6232" s="6" t="s">
        <v>5547</v>
      </c>
      <c r="R6232" s="6" t="str">
        <f t="shared" si="97"/>
        <v>46474Phường Hương Sơ13</v>
      </c>
    </row>
    <row r="6233" spans="1:18">
      <c r="A6233" s="6">
        <v>6232</v>
      </c>
      <c r="B6233" s="6">
        <v>46</v>
      </c>
      <c r="C6233" s="6" t="s">
        <v>5544</v>
      </c>
      <c r="D6233" s="6">
        <v>474</v>
      </c>
      <c r="E6233" s="6" t="s">
        <v>5545</v>
      </c>
      <c r="F6233" s="6">
        <v>19807</v>
      </c>
      <c r="G6233" s="6" t="s">
        <v>5569</v>
      </c>
      <c r="H6233" s="6">
        <v>1</v>
      </c>
      <c r="I6233" s="6" t="s">
        <v>251</v>
      </c>
      <c r="J6233" s="6">
        <v>3</v>
      </c>
      <c r="K6233" s="6" t="s">
        <v>4334</v>
      </c>
      <c r="L6233" s="8">
        <v>5</v>
      </c>
      <c r="M6233" s="6" t="s">
        <v>251</v>
      </c>
      <c r="N6233" s="6" t="s">
        <v>5547</v>
      </c>
      <c r="R6233" s="6" t="str">
        <f t="shared" si="97"/>
        <v>46474Phường Thuỷ Biều13</v>
      </c>
    </row>
    <row r="6234" spans="1:18">
      <c r="A6234" s="6">
        <v>6233</v>
      </c>
      <c r="B6234" s="6">
        <v>46</v>
      </c>
      <c r="C6234" s="6" t="s">
        <v>5544</v>
      </c>
      <c r="D6234" s="6">
        <v>474</v>
      </c>
      <c r="E6234" s="6" t="s">
        <v>5545</v>
      </c>
      <c r="F6234" s="6">
        <v>19810</v>
      </c>
      <c r="G6234" s="6" t="s">
        <v>5570</v>
      </c>
      <c r="H6234" s="6">
        <v>1</v>
      </c>
      <c r="I6234" s="6" t="s">
        <v>251</v>
      </c>
      <c r="J6234" s="6">
        <v>3</v>
      </c>
      <c r="K6234" s="6" t="s">
        <v>4334</v>
      </c>
      <c r="L6234" s="8">
        <v>5</v>
      </c>
      <c r="M6234" s="6" t="s">
        <v>251</v>
      </c>
      <c r="N6234" s="6" t="s">
        <v>5547</v>
      </c>
      <c r="R6234" s="6" t="str">
        <f t="shared" si="97"/>
        <v>46474Phường Hương Long13</v>
      </c>
    </row>
    <row r="6235" spans="1:18">
      <c r="A6235" s="6">
        <v>6234</v>
      </c>
      <c r="B6235" s="6">
        <v>46</v>
      </c>
      <c r="C6235" s="6" t="s">
        <v>5544</v>
      </c>
      <c r="D6235" s="6">
        <v>474</v>
      </c>
      <c r="E6235" s="6" t="s">
        <v>5545</v>
      </c>
      <c r="F6235" s="6">
        <v>19813</v>
      </c>
      <c r="G6235" s="6" t="s">
        <v>5571</v>
      </c>
      <c r="H6235" s="6">
        <v>1</v>
      </c>
      <c r="I6235" s="6" t="s">
        <v>251</v>
      </c>
      <c r="J6235" s="6">
        <v>3</v>
      </c>
      <c r="K6235" s="6" t="s">
        <v>4334</v>
      </c>
      <c r="L6235" s="8">
        <v>5</v>
      </c>
      <c r="M6235" s="6" t="s">
        <v>251</v>
      </c>
      <c r="N6235" s="6" t="s">
        <v>5547</v>
      </c>
      <c r="R6235" s="6" t="str">
        <f t="shared" si="97"/>
        <v>46474Phường Thuỷ Xuân13</v>
      </c>
    </row>
    <row r="6236" spans="1:18">
      <c r="A6236" s="6">
        <v>6235</v>
      </c>
      <c r="B6236" s="6">
        <v>46</v>
      </c>
      <c r="C6236" s="6" t="s">
        <v>5544</v>
      </c>
      <c r="D6236" s="6">
        <v>474</v>
      </c>
      <c r="E6236" s="6" t="s">
        <v>5545</v>
      </c>
      <c r="F6236" s="6">
        <v>19815</v>
      </c>
      <c r="G6236" s="6" t="s">
        <v>5572</v>
      </c>
      <c r="H6236" s="6">
        <v>1</v>
      </c>
      <c r="I6236" s="6" t="s">
        <v>251</v>
      </c>
      <c r="J6236" s="6">
        <v>3</v>
      </c>
      <c r="K6236" s="6" t="s">
        <v>4334</v>
      </c>
      <c r="L6236" s="8">
        <v>5</v>
      </c>
      <c r="M6236" s="6" t="s">
        <v>251</v>
      </c>
      <c r="N6236" s="6" t="s">
        <v>5547</v>
      </c>
      <c r="R6236" s="6" t="str">
        <f t="shared" si="97"/>
        <v>46474Phường An Đông13</v>
      </c>
    </row>
    <row r="6237" spans="1:18">
      <c r="A6237" s="6">
        <v>6236</v>
      </c>
      <c r="B6237" s="6">
        <v>46</v>
      </c>
      <c r="C6237" s="6" t="s">
        <v>5544</v>
      </c>
      <c r="D6237" s="6">
        <v>474</v>
      </c>
      <c r="E6237" s="6" t="s">
        <v>5545</v>
      </c>
      <c r="F6237" s="6">
        <v>19816</v>
      </c>
      <c r="G6237" s="6" t="s">
        <v>5573</v>
      </c>
      <c r="H6237" s="6">
        <v>1</v>
      </c>
      <c r="I6237" s="6" t="s">
        <v>251</v>
      </c>
      <c r="J6237" s="6">
        <v>3</v>
      </c>
      <c r="K6237" s="6" t="s">
        <v>4334</v>
      </c>
      <c r="L6237" s="8">
        <v>5</v>
      </c>
      <c r="M6237" s="6" t="s">
        <v>251</v>
      </c>
      <c r="N6237" s="6" t="s">
        <v>5547</v>
      </c>
      <c r="R6237" s="6" t="str">
        <f t="shared" si="97"/>
        <v>46474Phường An Tây13</v>
      </c>
    </row>
    <row r="6238" spans="1:18">
      <c r="A6238" s="6">
        <v>6237</v>
      </c>
      <c r="B6238" s="6">
        <v>46</v>
      </c>
      <c r="C6238" s="6" t="s">
        <v>5544</v>
      </c>
      <c r="D6238" s="6">
        <v>476</v>
      </c>
      <c r="E6238" s="6" t="s">
        <v>5574</v>
      </c>
      <c r="F6238" s="6">
        <v>19819</v>
      </c>
      <c r="G6238" s="6" t="s">
        <v>5575</v>
      </c>
      <c r="H6238" s="6">
        <v>1</v>
      </c>
      <c r="I6238" s="6" t="s">
        <v>251</v>
      </c>
      <c r="J6238" s="6">
        <v>3</v>
      </c>
      <c r="K6238" s="6" t="s">
        <v>4334</v>
      </c>
      <c r="L6238" s="8">
        <v>5</v>
      </c>
      <c r="M6238" s="6" t="s">
        <v>251</v>
      </c>
      <c r="N6238" s="6" t="s">
        <v>5547</v>
      </c>
      <c r="R6238" s="6" t="str">
        <f t="shared" si="97"/>
        <v>46476Thị trấn Phong Điền13</v>
      </c>
    </row>
    <row r="6239" spans="1:18">
      <c r="A6239" s="6">
        <v>6238</v>
      </c>
      <c r="B6239" s="6">
        <v>46</v>
      </c>
      <c r="C6239" s="6" t="s">
        <v>5544</v>
      </c>
      <c r="D6239" s="6">
        <v>476</v>
      </c>
      <c r="E6239" s="6" t="s">
        <v>5574</v>
      </c>
      <c r="F6239" s="6">
        <v>19822</v>
      </c>
      <c r="G6239" s="6" t="s">
        <v>5576</v>
      </c>
      <c r="H6239" s="6">
        <v>2</v>
      </c>
      <c r="I6239" s="6" t="s">
        <v>297</v>
      </c>
      <c r="J6239" s="6">
        <v>3</v>
      </c>
      <c r="K6239" s="6" t="s">
        <v>4334</v>
      </c>
      <c r="L6239" s="8">
        <v>6</v>
      </c>
      <c r="M6239" s="6" t="s">
        <v>297</v>
      </c>
      <c r="N6239" s="6" t="s">
        <v>5547</v>
      </c>
      <c r="R6239" s="6" t="str">
        <f t="shared" si="97"/>
        <v>46476Xã Điền Hương23</v>
      </c>
    </row>
    <row r="6240" spans="1:18">
      <c r="A6240" s="6">
        <v>6239</v>
      </c>
      <c r="B6240" s="6">
        <v>46</v>
      </c>
      <c r="C6240" s="6" t="s">
        <v>5544</v>
      </c>
      <c r="D6240" s="6">
        <v>476</v>
      </c>
      <c r="E6240" s="6" t="s">
        <v>5574</v>
      </c>
      <c r="F6240" s="6">
        <v>19825</v>
      </c>
      <c r="G6240" s="6" t="s">
        <v>5577</v>
      </c>
      <c r="H6240" s="6">
        <v>2</v>
      </c>
      <c r="I6240" s="6" t="s">
        <v>297</v>
      </c>
      <c r="J6240" s="6">
        <v>3</v>
      </c>
      <c r="K6240" s="6" t="s">
        <v>4334</v>
      </c>
      <c r="L6240" s="8">
        <v>6</v>
      </c>
      <c r="M6240" s="6" t="s">
        <v>297</v>
      </c>
      <c r="N6240" s="6" t="s">
        <v>5547</v>
      </c>
      <c r="R6240" s="6" t="str">
        <f t="shared" si="97"/>
        <v>46476Xã Điền Môn23</v>
      </c>
    </row>
    <row r="6241" spans="1:18">
      <c r="A6241" s="6">
        <v>6240</v>
      </c>
      <c r="B6241" s="6">
        <v>46</v>
      </c>
      <c r="C6241" s="6" t="s">
        <v>5544</v>
      </c>
      <c r="D6241" s="6">
        <v>476</v>
      </c>
      <c r="E6241" s="6" t="s">
        <v>5574</v>
      </c>
      <c r="F6241" s="6">
        <v>19828</v>
      </c>
      <c r="G6241" s="6" t="s">
        <v>5578</v>
      </c>
      <c r="H6241" s="6">
        <v>2</v>
      </c>
      <c r="I6241" s="6" t="s">
        <v>297</v>
      </c>
      <c r="J6241" s="6">
        <v>3</v>
      </c>
      <c r="K6241" s="6" t="s">
        <v>4334</v>
      </c>
      <c r="L6241" s="8">
        <v>6</v>
      </c>
      <c r="M6241" s="6" t="s">
        <v>297</v>
      </c>
      <c r="N6241" s="6" t="s">
        <v>5547</v>
      </c>
      <c r="R6241" s="6" t="str">
        <f t="shared" si="97"/>
        <v>46476Xã Điền Lộc23</v>
      </c>
    </row>
    <row r="6242" spans="1:18">
      <c r="A6242" s="6">
        <v>6241</v>
      </c>
      <c r="B6242" s="6">
        <v>46</v>
      </c>
      <c r="C6242" s="6" t="s">
        <v>5544</v>
      </c>
      <c r="D6242" s="6">
        <v>476</v>
      </c>
      <c r="E6242" s="6" t="s">
        <v>5574</v>
      </c>
      <c r="F6242" s="6">
        <v>19831</v>
      </c>
      <c r="G6242" s="6" t="s">
        <v>5481</v>
      </c>
      <c r="H6242" s="6">
        <v>2</v>
      </c>
      <c r="I6242" s="6" t="s">
        <v>297</v>
      </c>
      <c r="J6242" s="6">
        <v>3</v>
      </c>
      <c r="K6242" s="6" t="s">
        <v>4334</v>
      </c>
      <c r="L6242" s="8">
        <v>6</v>
      </c>
      <c r="M6242" s="6" t="s">
        <v>297</v>
      </c>
      <c r="N6242" s="6" t="s">
        <v>5547</v>
      </c>
      <c r="R6242" s="6" t="str">
        <f t="shared" si="97"/>
        <v>46476Xã Phong Bình23</v>
      </c>
    </row>
    <row r="6243" spans="1:18">
      <c r="A6243" s="6">
        <v>6242</v>
      </c>
      <c r="B6243" s="6">
        <v>46</v>
      </c>
      <c r="C6243" s="6" t="s">
        <v>5544</v>
      </c>
      <c r="D6243" s="6">
        <v>476</v>
      </c>
      <c r="E6243" s="6" t="s">
        <v>5574</v>
      </c>
      <c r="F6243" s="6">
        <v>19834</v>
      </c>
      <c r="G6243" s="6" t="s">
        <v>5579</v>
      </c>
      <c r="H6243" s="6">
        <v>2</v>
      </c>
      <c r="I6243" s="6" t="s">
        <v>297</v>
      </c>
      <c r="J6243" s="6">
        <v>3</v>
      </c>
      <c r="K6243" s="6" t="s">
        <v>4334</v>
      </c>
      <c r="L6243" s="8">
        <v>6</v>
      </c>
      <c r="M6243" s="6" t="s">
        <v>297</v>
      </c>
      <c r="N6243" s="6" t="s">
        <v>5547</v>
      </c>
      <c r="R6243" s="6" t="str">
        <f t="shared" si="97"/>
        <v>46476Xã Điền Hòa23</v>
      </c>
    </row>
    <row r="6244" spans="1:18">
      <c r="A6244" s="6">
        <v>6243</v>
      </c>
      <c r="B6244" s="6">
        <v>46</v>
      </c>
      <c r="C6244" s="6" t="s">
        <v>5544</v>
      </c>
      <c r="D6244" s="6">
        <v>476</v>
      </c>
      <c r="E6244" s="6" t="s">
        <v>5574</v>
      </c>
      <c r="F6244" s="6">
        <v>19837</v>
      </c>
      <c r="G6244" s="6" t="s">
        <v>5580</v>
      </c>
      <c r="H6244" s="6">
        <v>2</v>
      </c>
      <c r="I6244" s="6" t="s">
        <v>297</v>
      </c>
      <c r="J6244" s="6">
        <v>3</v>
      </c>
      <c r="K6244" s="6" t="s">
        <v>4334</v>
      </c>
      <c r="L6244" s="8">
        <v>6</v>
      </c>
      <c r="M6244" s="6" t="s">
        <v>297</v>
      </c>
      <c r="N6244" s="6" t="s">
        <v>5547</v>
      </c>
      <c r="R6244" s="6" t="str">
        <f t="shared" si="97"/>
        <v>46476Xã Phong Chương23</v>
      </c>
    </row>
    <row r="6245" spans="1:18">
      <c r="A6245" s="6">
        <v>6244</v>
      </c>
      <c r="B6245" s="6">
        <v>46</v>
      </c>
      <c r="C6245" s="6" t="s">
        <v>5544</v>
      </c>
      <c r="D6245" s="6">
        <v>476</v>
      </c>
      <c r="E6245" s="6" t="s">
        <v>5574</v>
      </c>
      <c r="F6245" s="6">
        <v>19840</v>
      </c>
      <c r="G6245" s="6" t="s">
        <v>5581</v>
      </c>
      <c r="H6245" s="6">
        <v>2</v>
      </c>
      <c r="I6245" s="6" t="s">
        <v>297</v>
      </c>
      <c r="J6245" s="6">
        <v>3</v>
      </c>
      <c r="K6245" s="6" t="s">
        <v>4334</v>
      </c>
      <c r="L6245" s="8">
        <v>6</v>
      </c>
      <c r="M6245" s="6" t="s">
        <v>297</v>
      </c>
      <c r="N6245" s="6" t="s">
        <v>5547</v>
      </c>
      <c r="R6245" s="6" t="str">
        <f t="shared" si="97"/>
        <v>46476Xã Phong Hải23</v>
      </c>
    </row>
    <row r="6246" spans="1:18">
      <c r="A6246" s="6">
        <v>6245</v>
      </c>
      <c r="B6246" s="6">
        <v>46</v>
      </c>
      <c r="C6246" s="6" t="s">
        <v>5544</v>
      </c>
      <c r="D6246" s="6">
        <v>476</v>
      </c>
      <c r="E6246" s="6" t="s">
        <v>5574</v>
      </c>
      <c r="F6246" s="6">
        <v>19843</v>
      </c>
      <c r="G6246" s="6" t="s">
        <v>5582</v>
      </c>
      <c r="H6246" s="6">
        <v>2</v>
      </c>
      <c r="I6246" s="6" t="s">
        <v>297</v>
      </c>
      <c r="J6246" s="6">
        <v>3</v>
      </c>
      <c r="K6246" s="6" t="s">
        <v>4334</v>
      </c>
      <c r="L6246" s="8">
        <v>6</v>
      </c>
      <c r="M6246" s="6" t="s">
        <v>297</v>
      </c>
      <c r="N6246" s="6" t="s">
        <v>5547</v>
      </c>
      <c r="R6246" s="6" t="str">
        <f t="shared" si="97"/>
        <v>46476Xã Điền Hải23</v>
      </c>
    </row>
    <row r="6247" spans="1:18">
      <c r="A6247" s="6">
        <v>6246</v>
      </c>
      <c r="B6247" s="6">
        <v>46</v>
      </c>
      <c r="C6247" s="6" t="s">
        <v>5544</v>
      </c>
      <c r="D6247" s="6">
        <v>476</v>
      </c>
      <c r="E6247" s="6" t="s">
        <v>5574</v>
      </c>
      <c r="F6247" s="6">
        <v>19846</v>
      </c>
      <c r="G6247" s="6" t="s">
        <v>5583</v>
      </c>
      <c r="H6247" s="6">
        <v>2</v>
      </c>
      <c r="I6247" s="6" t="s">
        <v>297</v>
      </c>
      <c r="J6247" s="6">
        <v>3</v>
      </c>
      <c r="K6247" s="6" t="s">
        <v>4334</v>
      </c>
      <c r="L6247" s="8">
        <v>6</v>
      </c>
      <c r="M6247" s="6" t="s">
        <v>297</v>
      </c>
      <c r="N6247" s="6" t="s">
        <v>5547</v>
      </c>
      <c r="R6247" s="6" t="str">
        <f t="shared" si="97"/>
        <v>46476Xã Phong Hòa23</v>
      </c>
    </row>
    <row r="6248" spans="1:18">
      <c r="A6248" s="6">
        <v>6247</v>
      </c>
      <c r="B6248" s="6">
        <v>46</v>
      </c>
      <c r="C6248" s="6" t="s">
        <v>5544</v>
      </c>
      <c r="D6248" s="6">
        <v>476</v>
      </c>
      <c r="E6248" s="6" t="s">
        <v>5574</v>
      </c>
      <c r="F6248" s="6">
        <v>19849</v>
      </c>
      <c r="G6248" s="6" t="s">
        <v>5584</v>
      </c>
      <c r="H6248" s="6">
        <v>2</v>
      </c>
      <c r="I6248" s="6" t="s">
        <v>297</v>
      </c>
      <c r="J6248" s="6">
        <v>3</v>
      </c>
      <c r="K6248" s="6" t="s">
        <v>4334</v>
      </c>
      <c r="L6248" s="8">
        <v>6</v>
      </c>
      <c r="M6248" s="6" t="s">
        <v>297</v>
      </c>
      <c r="N6248" s="6" t="s">
        <v>5547</v>
      </c>
      <c r="R6248" s="6" t="str">
        <f t="shared" si="97"/>
        <v>46476Xã Phong Thu23</v>
      </c>
    </row>
    <row r="6249" spans="1:18">
      <c r="A6249" s="6">
        <v>6248</v>
      </c>
      <c r="B6249" s="6">
        <v>46</v>
      </c>
      <c r="C6249" s="6" t="s">
        <v>5544</v>
      </c>
      <c r="D6249" s="6">
        <v>476</v>
      </c>
      <c r="E6249" s="6" t="s">
        <v>5574</v>
      </c>
      <c r="F6249" s="6">
        <v>19852</v>
      </c>
      <c r="G6249" s="6" t="s">
        <v>5585</v>
      </c>
      <c r="H6249" s="6">
        <v>2</v>
      </c>
      <c r="I6249" s="6" t="s">
        <v>297</v>
      </c>
      <c r="J6249" s="6">
        <v>3</v>
      </c>
      <c r="K6249" s="6" t="s">
        <v>4334</v>
      </c>
      <c r="L6249" s="8">
        <v>6</v>
      </c>
      <c r="M6249" s="6" t="s">
        <v>297</v>
      </c>
      <c r="N6249" s="6" t="s">
        <v>5547</v>
      </c>
      <c r="R6249" s="6" t="str">
        <f t="shared" si="97"/>
        <v>46476Xã Phong Hiền23</v>
      </c>
    </row>
    <row r="6250" spans="1:18">
      <c r="A6250" s="6">
        <v>6249</v>
      </c>
      <c r="B6250" s="6">
        <v>46</v>
      </c>
      <c r="C6250" s="6" t="s">
        <v>5544</v>
      </c>
      <c r="D6250" s="6">
        <v>476</v>
      </c>
      <c r="E6250" s="6" t="s">
        <v>5574</v>
      </c>
      <c r="F6250" s="6">
        <v>19855</v>
      </c>
      <c r="G6250" s="6" t="s">
        <v>5586</v>
      </c>
      <c r="H6250" s="6">
        <v>2</v>
      </c>
      <c r="I6250" s="6" t="s">
        <v>297</v>
      </c>
      <c r="J6250" s="6">
        <v>3</v>
      </c>
      <c r="K6250" s="6" t="s">
        <v>4334</v>
      </c>
      <c r="L6250" s="8">
        <v>6</v>
      </c>
      <c r="M6250" s="6" t="s">
        <v>297</v>
      </c>
      <c r="N6250" s="6" t="s">
        <v>5547</v>
      </c>
      <c r="R6250" s="6" t="str">
        <f t="shared" si="97"/>
        <v>46476Xã Phong Mỹ23</v>
      </c>
    </row>
    <row r="6251" spans="1:18">
      <c r="A6251" s="6">
        <v>6250</v>
      </c>
      <c r="B6251" s="6">
        <v>46</v>
      </c>
      <c r="C6251" s="6" t="s">
        <v>5544</v>
      </c>
      <c r="D6251" s="6">
        <v>476</v>
      </c>
      <c r="E6251" s="6" t="s">
        <v>5574</v>
      </c>
      <c r="F6251" s="6">
        <v>19858</v>
      </c>
      <c r="G6251" s="6" t="s">
        <v>5587</v>
      </c>
      <c r="H6251" s="6">
        <v>2</v>
      </c>
      <c r="I6251" s="6" t="s">
        <v>297</v>
      </c>
      <c r="J6251" s="6">
        <v>3</v>
      </c>
      <c r="K6251" s="6" t="s">
        <v>4334</v>
      </c>
      <c r="L6251" s="8">
        <v>6</v>
      </c>
      <c r="M6251" s="6" t="s">
        <v>297</v>
      </c>
      <c r="N6251" s="6" t="s">
        <v>5547</v>
      </c>
      <c r="R6251" s="6" t="str">
        <f t="shared" si="97"/>
        <v>46476Xã Phong An23</v>
      </c>
    </row>
    <row r="6252" spans="1:18">
      <c r="A6252" s="6">
        <v>6251</v>
      </c>
      <c r="B6252" s="6">
        <v>46</v>
      </c>
      <c r="C6252" s="6" t="s">
        <v>5544</v>
      </c>
      <c r="D6252" s="6">
        <v>476</v>
      </c>
      <c r="E6252" s="6" t="s">
        <v>5574</v>
      </c>
      <c r="F6252" s="6">
        <v>19861</v>
      </c>
      <c r="G6252" s="6" t="s">
        <v>5588</v>
      </c>
      <c r="H6252" s="6">
        <v>2</v>
      </c>
      <c r="I6252" s="6" t="s">
        <v>297</v>
      </c>
      <c r="J6252" s="6">
        <v>3</v>
      </c>
      <c r="K6252" s="6" t="s">
        <v>4334</v>
      </c>
      <c r="L6252" s="8">
        <v>6</v>
      </c>
      <c r="M6252" s="6" t="s">
        <v>297</v>
      </c>
      <c r="N6252" s="6" t="s">
        <v>5547</v>
      </c>
      <c r="R6252" s="6" t="str">
        <f t="shared" si="97"/>
        <v>46476Xã Phong Xuân23</v>
      </c>
    </row>
    <row r="6253" spans="1:18">
      <c r="A6253" s="6">
        <v>6252</v>
      </c>
      <c r="B6253" s="6">
        <v>46</v>
      </c>
      <c r="C6253" s="6" t="s">
        <v>5544</v>
      </c>
      <c r="D6253" s="6">
        <v>476</v>
      </c>
      <c r="E6253" s="6" t="s">
        <v>5574</v>
      </c>
      <c r="F6253" s="6">
        <v>19864</v>
      </c>
      <c r="G6253" s="6" t="s">
        <v>5589</v>
      </c>
      <c r="H6253" s="6">
        <v>2</v>
      </c>
      <c r="I6253" s="6" t="s">
        <v>297</v>
      </c>
      <c r="J6253" s="6">
        <v>3</v>
      </c>
      <c r="K6253" s="6" t="s">
        <v>4334</v>
      </c>
      <c r="L6253" s="8">
        <v>6</v>
      </c>
      <c r="M6253" s="6" t="s">
        <v>297</v>
      </c>
      <c r="N6253" s="6" t="s">
        <v>5547</v>
      </c>
      <c r="R6253" s="6" t="str">
        <f t="shared" si="97"/>
        <v>46476Xã Phong Sơn23</v>
      </c>
    </row>
    <row r="6254" spans="1:18">
      <c r="A6254" s="6">
        <v>6253</v>
      </c>
      <c r="B6254" s="6">
        <v>46</v>
      </c>
      <c r="C6254" s="6" t="s">
        <v>5544</v>
      </c>
      <c r="D6254" s="6">
        <v>477</v>
      </c>
      <c r="E6254" s="6" t="s">
        <v>5590</v>
      </c>
      <c r="F6254" s="6">
        <v>19867</v>
      </c>
      <c r="G6254" s="6" t="s">
        <v>5591</v>
      </c>
      <c r="H6254" s="6">
        <v>1</v>
      </c>
      <c r="I6254" s="6" t="s">
        <v>251</v>
      </c>
      <c r="J6254" s="6">
        <v>3</v>
      </c>
      <c r="K6254" s="6" t="s">
        <v>4334</v>
      </c>
      <c r="L6254" s="8">
        <v>5</v>
      </c>
      <c r="M6254" s="6" t="s">
        <v>251</v>
      </c>
      <c r="N6254" s="6" t="s">
        <v>5547</v>
      </c>
      <c r="R6254" s="6" t="str">
        <f t="shared" si="97"/>
        <v>46477Thị trấn Sịa13</v>
      </c>
    </row>
    <row r="6255" spans="1:18">
      <c r="A6255" s="6">
        <v>6254</v>
      </c>
      <c r="B6255" s="6">
        <v>46</v>
      </c>
      <c r="C6255" s="6" t="s">
        <v>5544</v>
      </c>
      <c r="D6255" s="6">
        <v>477</v>
      </c>
      <c r="E6255" s="6" t="s">
        <v>5590</v>
      </c>
      <c r="F6255" s="6">
        <v>19870</v>
      </c>
      <c r="G6255" s="6" t="s">
        <v>4747</v>
      </c>
      <c r="H6255" s="6">
        <v>2</v>
      </c>
      <c r="I6255" s="6" t="s">
        <v>297</v>
      </c>
      <c r="J6255" s="6">
        <v>3</v>
      </c>
      <c r="K6255" s="6" t="s">
        <v>4334</v>
      </c>
      <c r="L6255" s="8">
        <v>6</v>
      </c>
      <c r="M6255" s="6" t="s">
        <v>297</v>
      </c>
      <c r="N6255" s="6" t="s">
        <v>5547</v>
      </c>
      <c r="R6255" s="6" t="str">
        <f t="shared" si="97"/>
        <v>46477Xã Quảng Thái23</v>
      </c>
    </row>
    <row r="6256" spans="1:18">
      <c r="A6256" s="6">
        <v>6255</v>
      </c>
      <c r="B6256" s="6">
        <v>46</v>
      </c>
      <c r="C6256" s="6" t="s">
        <v>5544</v>
      </c>
      <c r="D6256" s="6">
        <v>477</v>
      </c>
      <c r="E6256" s="6" t="s">
        <v>5590</v>
      </c>
      <c r="F6256" s="6">
        <v>19873</v>
      </c>
      <c r="G6256" s="6" t="s">
        <v>5592</v>
      </c>
      <c r="H6256" s="6">
        <v>2</v>
      </c>
      <c r="I6256" s="6" t="s">
        <v>297</v>
      </c>
      <c r="J6256" s="6">
        <v>3</v>
      </c>
      <c r="K6256" s="6" t="s">
        <v>4334</v>
      </c>
      <c r="L6256" s="8">
        <v>6</v>
      </c>
      <c r="M6256" s="6" t="s">
        <v>297</v>
      </c>
      <c r="N6256" s="6" t="s">
        <v>5547</v>
      </c>
      <c r="R6256" s="6" t="str">
        <f t="shared" si="97"/>
        <v>46477Xã Quảng Ngạn23</v>
      </c>
    </row>
    <row r="6257" spans="1:18">
      <c r="A6257" s="6">
        <v>6256</v>
      </c>
      <c r="B6257" s="6">
        <v>46</v>
      </c>
      <c r="C6257" s="6" t="s">
        <v>5544</v>
      </c>
      <c r="D6257" s="6">
        <v>477</v>
      </c>
      <c r="E6257" s="6" t="s">
        <v>5590</v>
      </c>
      <c r="F6257" s="6">
        <v>19876</v>
      </c>
      <c r="G6257" s="6" t="s">
        <v>5593</v>
      </c>
      <c r="H6257" s="6">
        <v>2</v>
      </c>
      <c r="I6257" s="6" t="s">
        <v>297</v>
      </c>
      <c r="J6257" s="6">
        <v>3</v>
      </c>
      <c r="K6257" s="6" t="s">
        <v>4334</v>
      </c>
      <c r="L6257" s="8">
        <v>6</v>
      </c>
      <c r="M6257" s="6" t="s">
        <v>297</v>
      </c>
      <c r="N6257" s="6" t="s">
        <v>5547</v>
      </c>
      <c r="R6257" s="6" t="str">
        <f t="shared" si="97"/>
        <v>46477Xã Quảng Lợi23</v>
      </c>
    </row>
    <row r="6258" spans="1:18">
      <c r="A6258" s="6">
        <v>6257</v>
      </c>
      <c r="B6258" s="6">
        <v>46</v>
      </c>
      <c r="C6258" s="6" t="s">
        <v>5544</v>
      </c>
      <c r="D6258" s="6">
        <v>477</v>
      </c>
      <c r="E6258" s="6" t="s">
        <v>5590</v>
      </c>
      <c r="F6258" s="6">
        <v>19879</v>
      </c>
      <c r="G6258" s="6" t="s">
        <v>5594</v>
      </c>
      <c r="H6258" s="6">
        <v>2</v>
      </c>
      <c r="I6258" s="6" t="s">
        <v>297</v>
      </c>
      <c r="J6258" s="6">
        <v>3</v>
      </c>
      <c r="K6258" s="6" t="s">
        <v>4334</v>
      </c>
      <c r="L6258" s="8">
        <v>6</v>
      </c>
      <c r="M6258" s="6" t="s">
        <v>297</v>
      </c>
      <c r="N6258" s="6" t="s">
        <v>5547</v>
      </c>
      <c r="R6258" s="6" t="str">
        <f t="shared" si="97"/>
        <v>46477Xã Quảng Công23</v>
      </c>
    </row>
    <row r="6259" spans="1:18">
      <c r="A6259" s="6">
        <v>6258</v>
      </c>
      <c r="B6259" s="6">
        <v>46</v>
      </c>
      <c r="C6259" s="6" t="s">
        <v>5544</v>
      </c>
      <c r="D6259" s="6">
        <v>477</v>
      </c>
      <c r="E6259" s="6" t="s">
        <v>5590</v>
      </c>
      <c r="F6259" s="6">
        <v>19882</v>
      </c>
      <c r="G6259" s="6" t="s">
        <v>5595</v>
      </c>
      <c r="H6259" s="6">
        <v>2</v>
      </c>
      <c r="I6259" s="6" t="s">
        <v>297</v>
      </c>
      <c r="J6259" s="6">
        <v>3</v>
      </c>
      <c r="K6259" s="6" t="s">
        <v>4334</v>
      </c>
      <c r="L6259" s="8">
        <v>6</v>
      </c>
      <c r="M6259" s="6" t="s">
        <v>297</v>
      </c>
      <c r="N6259" s="6" t="s">
        <v>5547</v>
      </c>
      <c r="R6259" s="6" t="str">
        <f t="shared" si="97"/>
        <v>46477Xã Quảng Phước23</v>
      </c>
    </row>
    <row r="6260" spans="1:18">
      <c r="A6260" s="6">
        <v>6259</v>
      </c>
      <c r="B6260" s="6">
        <v>46</v>
      </c>
      <c r="C6260" s="6" t="s">
        <v>5544</v>
      </c>
      <c r="D6260" s="6">
        <v>477</v>
      </c>
      <c r="E6260" s="6" t="s">
        <v>5590</v>
      </c>
      <c r="F6260" s="6">
        <v>19885</v>
      </c>
      <c r="G6260" s="6" t="s">
        <v>5596</v>
      </c>
      <c r="H6260" s="6">
        <v>2</v>
      </c>
      <c r="I6260" s="6" t="s">
        <v>297</v>
      </c>
      <c r="J6260" s="6">
        <v>3</v>
      </c>
      <c r="K6260" s="6" t="s">
        <v>4334</v>
      </c>
      <c r="L6260" s="8">
        <v>6</v>
      </c>
      <c r="M6260" s="6" t="s">
        <v>297</v>
      </c>
      <c r="N6260" s="6" t="s">
        <v>5547</v>
      </c>
      <c r="R6260" s="6" t="str">
        <f t="shared" si="97"/>
        <v>46477Xã Quảng Vinh23</v>
      </c>
    </row>
    <row r="6261" spans="1:18">
      <c r="A6261" s="6">
        <v>6260</v>
      </c>
      <c r="B6261" s="6">
        <v>46</v>
      </c>
      <c r="C6261" s="6" t="s">
        <v>5544</v>
      </c>
      <c r="D6261" s="6">
        <v>477</v>
      </c>
      <c r="E6261" s="6" t="s">
        <v>5590</v>
      </c>
      <c r="F6261" s="6">
        <v>19888</v>
      </c>
      <c r="G6261" s="6" t="s">
        <v>2685</v>
      </c>
      <c r="H6261" s="6">
        <v>2</v>
      </c>
      <c r="I6261" s="6" t="s">
        <v>297</v>
      </c>
      <c r="J6261" s="6">
        <v>3</v>
      </c>
      <c r="K6261" s="6" t="s">
        <v>4334</v>
      </c>
      <c r="L6261" s="8">
        <v>6</v>
      </c>
      <c r="M6261" s="6" t="s">
        <v>297</v>
      </c>
      <c r="N6261" s="6" t="s">
        <v>5547</v>
      </c>
      <c r="R6261" s="6" t="str">
        <f t="shared" si="97"/>
        <v>46477Xã Quảng An23</v>
      </c>
    </row>
    <row r="6262" spans="1:18">
      <c r="A6262" s="6">
        <v>6261</v>
      </c>
      <c r="B6262" s="6">
        <v>46</v>
      </c>
      <c r="C6262" s="6" t="s">
        <v>5544</v>
      </c>
      <c r="D6262" s="6">
        <v>477</v>
      </c>
      <c r="E6262" s="6" t="s">
        <v>5590</v>
      </c>
      <c r="F6262" s="6">
        <v>19891</v>
      </c>
      <c r="G6262" s="6" t="s">
        <v>2695</v>
      </c>
      <c r="H6262" s="6">
        <v>2</v>
      </c>
      <c r="I6262" s="6" t="s">
        <v>297</v>
      </c>
      <c r="J6262" s="6">
        <v>3</v>
      </c>
      <c r="K6262" s="6" t="s">
        <v>4334</v>
      </c>
      <c r="L6262" s="8">
        <v>6</v>
      </c>
      <c r="M6262" s="6" t="s">
        <v>297</v>
      </c>
      <c r="N6262" s="6" t="s">
        <v>5547</v>
      </c>
      <c r="R6262" s="6" t="str">
        <f t="shared" si="97"/>
        <v>46477Xã Quảng Thành23</v>
      </c>
    </row>
    <row r="6263" spans="1:18">
      <c r="A6263" s="6">
        <v>6262</v>
      </c>
      <c r="B6263" s="6">
        <v>46</v>
      </c>
      <c r="C6263" s="6" t="s">
        <v>5544</v>
      </c>
      <c r="D6263" s="6">
        <v>477</v>
      </c>
      <c r="E6263" s="6" t="s">
        <v>5590</v>
      </c>
      <c r="F6263" s="6">
        <v>19894</v>
      </c>
      <c r="G6263" s="6" t="s">
        <v>5597</v>
      </c>
      <c r="H6263" s="6">
        <v>2</v>
      </c>
      <c r="I6263" s="6" t="s">
        <v>297</v>
      </c>
      <c r="J6263" s="6">
        <v>3</v>
      </c>
      <c r="K6263" s="6" t="s">
        <v>4334</v>
      </c>
      <c r="L6263" s="8">
        <v>6</v>
      </c>
      <c r="M6263" s="6" t="s">
        <v>297</v>
      </c>
      <c r="N6263" s="6" t="s">
        <v>5547</v>
      </c>
      <c r="R6263" s="6" t="str">
        <f t="shared" si="97"/>
        <v>46477Xã Quảng Thọ23</v>
      </c>
    </row>
    <row r="6264" spans="1:18">
      <c r="A6264" s="6">
        <v>6263</v>
      </c>
      <c r="B6264" s="6">
        <v>46</v>
      </c>
      <c r="C6264" s="6" t="s">
        <v>5544</v>
      </c>
      <c r="D6264" s="6">
        <v>477</v>
      </c>
      <c r="E6264" s="6" t="s">
        <v>5590</v>
      </c>
      <c r="F6264" s="6">
        <v>19897</v>
      </c>
      <c r="G6264" s="6" t="s">
        <v>3347</v>
      </c>
      <c r="H6264" s="6">
        <v>2</v>
      </c>
      <c r="I6264" s="6" t="s">
        <v>297</v>
      </c>
      <c r="J6264" s="6">
        <v>3</v>
      </c>
      <c r="K6264" s="6" t="s">
        <v>4334</v>
      </c>
      <c r="L6264" s="8">
        <v>6</v>
      </c>
      <c r="M6264" s="6" t="s">
        <v>297</v>
      </c>
      <c r="N6264" s="6" t="s">
        <v>5547</v>
      </c>
      <c r="R6264" s="6" t="str">
        <f t="shared" si="97"/>
        <v>46477Xã Quảng Phú23</v>
      </c>
    </row>
    <row r="6265" spans="1:18">
      <c r="A6265" s="6">
        <v>6264</v>
      </c>
      <c r="B6265" s="6">
        <v>46</v>
      </c>
      <c r="C6265" s="6" t="s">
        <v>5544</v>
      </c>
      <c r="D6265" s="6">
        <v>478</v>
      </c>
      <c r="E6265" s="6" t="s">
        <v>5598</v>
      </c>
      <c r="F6265" s="6">
        <v>19900</v>
      </c>
      <c r="G6265" s="6" t="s">
        <v>5599</v>
      </c>
      <c r="H6265" s="6">
        <v>1</v>
      </c>
      <c r="I6265" s="6" t="s">
        <v>251</v>
      </c>
      <c r="J6265" s="6">
        <v>3</v>
      </c>
      <c r="K6265" s="6" t="s">
        <v>4334</v>
      </c>
      <c r="L6265" s="8">
        <v>5</v>
      </c>
      <c r="M6265" s="6" t="s">
        <v>251</v>
      </c>
      <c r="N6265" s="6" t="s">
        <v>5547</v>
      </c>
      <c r="R6265" s="6" t="str">
        <f t="shared" si="97"/>
        <v>46478Thị trấn Thuận An13</v>
      </c>
    </row>
    <row r="6266" spans="1:18">
      <c r="A6266" s="6">
        <v>6265</v>
      </c>
      <c r="B6266" s="6">
        <v>46</v>
      </c>
      <c r="C6266" s="6" t="s">
        <v>5544</v>
      </c>
      <c r="D6266" s="6">
        <v>478</v>
      </c>
      <c r="E6266" s="6" t="s">
        <v>5598</v>
      </c>
      <c r="F6266" s="6">
        <v>19903</v>
      </c>
      <c r="G6266" s="6" t="s">
        <v>5600</v>
      </c>
      <c r="H6266" s="6">
        <v>2</v>
      </c>
      <c r="I6266" s="6" t="s">
        <v>297</v>
      </c>
      <c r="J6266" s="6">
        <v>3</v>
      </c>
      <c r="K6266" s="6" t="s">
        <v>4334</v>
      </c>
      <c r="L6266" s="8">
        <v>6</v>
      </c>
      <c r="M6266" s="6" t="s">
        <v>297</v>
      </c>
      <c r="N6266" s="6" t="s">
        <v>5547</v>
      </c>
      <c r="R6266" s="6" t="str">
        <f t="shared" si="97"/>
        <v>46478Xã Phú Thuận23</v>
      </c>
    </row>
    <row r="6267" spans="1:18">
      <c r="A6267" s="6">
        <v>6266</v>
      </c>
      <c r="B6267" s="6">
        <v>46</v>
      </c>
      <c r="C6267" s="6" t="s">
        <v>5544</v>
      </c>
      <c r="D6267" s="6">
        <v>478</v>
      </c>
      <c r="E6267" s="6" t="s">
        <v>5598</v>
      </c>
      <c r="F6267" s="6">
        <v>19906</v>
      </c>
      <c r="G6267" s="6" t="s">
        <v>5601</v>
      </c>
      <c r="H6267" s="6">
        <v>2</v>
      </c>
      <c r="I6267" s="6" t="s">
        <v>297</v>
      </c>
      <c r="J6267" s="6">
        <v>3</v>
      </c>
      <c r="K6267" s="6" t="s">
        <v>4334</v>
      </c>
      <c r="L6267" s="8">
        <v>6</v>
      </c>
      <c r="M6267" s="6" t="s">
        <v>297</v>
      </c>
      <c r="N6267" s="6" t="s">
        <v>5547</v>
      </c>
      <c r="R6267" s="6" t="str">
        <f t="shared" si="97"/>
        <v>46478Xã Phú Dương23</v>
      </c>
    </row>
    <row r="6268" spans="1:18">
      <c r="A6268" s="6">
        <v>6267</v>
      </c>
      <c r="B6268" s="6">
        <v>46</v>
      </c>
      <c r="C6268" s="6" t="s">
        <v>5544</v>
      </c>
      <c r="D6268" s="6">
        <v>478</v>
      </c>
      <c r="E6268" s="6" t="s">
        <v>5598</v>
      </c>
      <c r="F6268" s="6">
        <v>19909</v>
      </c>
      <c r="G6268" s="6" t="s">
        <v>5602</v>
      </c>
      <c r="H6268" s="6">
        <v>2</v>
      </c>
      <c r="I6268" s="6" t="s">
        <v>297</v>
      </c>
      <c r="J6268" s="6">
        <v>3</v>
      </c>
      <c r="K6268" s="6" t="s">
        <v>4334</v>
      </c>
      <c r="L6268" s="8">
        <v>6</v>
      </c>
      <c r="M6268" s="6" t="s">
        <v>297</v>
      </c>
      <c r="N6268" s="6" t="s">
        <v>5547</v>
      </c>
      <c r="R6268" s="6" t="str">
        <f t="shared" si="97"/>
        <v>46478Xã Phú Mậu23</v>
      </c>
    </row>
    <row r="6269" spans="1:18">
      <c r="A6269" s="6">
        <v>6268</v>
      </c>
      <c r="B6269" s="6">
        <v>46</v>
      </c>
      <c r="C6269" s="6" t="s">
        <v>5544</v>
      </c>
      <c r="D6269" s="6">
        <v>478</v>
      </c>
      <c r="E6269" s="6" t="s">
        <v>5598</v>
      </c>
      <c r="F6269" s="6">
        <v>19912</v>
      </c>
      <c r="G6269" s="6" t="s">
        <v>5603</v>
      </c>
      <c r="H6269" s="6">
        <v>2</v>
      </c>
      <c r="I6269" s="6" t="s">
        <v>297</v>
      </c>
      <c r="J6269" s="6">
        <v>3</v>
      </c>
      <c r="K6269" s="6" t="s">
        <v>4334</v>
      </c>
      <c r="L6269" s="8">
        <v>6</v>
      </c>
      <c r="M6269" s="6" t="s">
        <v>297</v>
      </c>
      <c r="N6269" s="6" t="s">
        <v>5547</v>
      </c>
      <c r="R6269" s="6" t="str">
        <f t="shared" si="97"/>
        <v>46478Xã Phú An23</v>
      </c>
    </row>
    <row r="6270" spans="1:18">
      <c r="A6270" s="6">
        <v>6269</v>
      </c>
      <c r="B6270" s="6">
        <v>46</v>
      </c>
      <c r="C6270" s="6" t="s">
        <v>5544</v>
      </c>
      <c r="D6270" s="6">
        <v>478</v>
      </c>
      <c r="E6270" s="6" t="s">
        <v>5598</v>
      </c>
      <c r="F6270" s="6">
        <v>19915</v>
      </c>
      <c r="G6270" s="6" t="s">
        <v>5604</v>
      </c>
      <c r="H6270" s="6">
        <v>2</v>
      </c>
      <c r="I6270" s="6" t="s">
        <v>297</v>
      </c>
      <c r="J6270" s="6">
        <v>3</v>
      </c>
      <c r="K6270" s="6" t="s">
        <v>4334</v>
      </c>
      <c r="L6270" s="8">
        <v>6</v>
      </c>
      <c r="M6270" s="6" t="s">
        <v>297</v>
      </c>
      <c r="N6270" s="6" t="s">
        <v>5547</v>
      </c>
      <c r="R6270" s="6" t="str">
        <f t="shared" si="97"/>
        <v>46478Xã Phú Hải23</v>
      </c>
    </row>
    <row r="6271" spans="1:18">
      <c r="A6271" s="6">
        <v>6270</v>
      </c>
      <c r="B6271" s="6">
        <v>46</v>
      </c>
      <c r="C6271" s="6" t="s">
        <v>5544</v>
      </c>
      <c r="D6271" s="6">
        <v>478</v>
      </c>
      <c r="E6271" s="6" t="s">
        <v>5598</v>
      </c>
      <c r="F6271" s="6">
        <v>19918</v>
      </c>
      <c r="G6271" s="6" t="s">
        <v>3182</v>
      </c>
      <c r="H6271" s="6">
        <v>2</v>
      </c>
      <c r="I6271" s="6" t="s">
        <v>297</v>
      </c>
      <c r="J6271" s="6">
        <v>3</v>
      </c>
      <c r="K6271" s="6" t="s">
        <v>4334</v>
      </c>
      <c r="L6271" s="8">
        <v>6</v>
      </c>
      <c r="M6271" s="6" t="s">
        <v>297</v>
      </c>
      <c r="N6271" s="6" t="s">
        <v>5547</v>
      </c>
      <c r="R6271" s="6" t="str">
        <f t="shared" si="97"/>
        <v>46478Xã Phú Xuân23</v>
      </c>
    </row>
    <row r="6272" spans="1:18">
      <c r="A6272" s="6">
        <v>6271</v>
      </c>
      <c r="B6272" s="6">
        <v>46</v>
      </c>
      <c r="C6272" s="6" t="s">
        <v>5544</v>
      </c>
      <c r="D6272" s="6">
        <v>478</v>
      </c>
      <c r="E6272" s="6" t="s">
        <v>5598</v>
      </c>
      <c r="F6272" s="6">
        <v>19921</v>
      </c>
      <c r="G6272" s="6" t="s">
        <v>5605</v>
      </c>
      <c r="H6272" s="6">
        <v>2</v>
      </c>
      <c r="I6272" s="6" t="s">
        <v>297</v>
      </c>
      <c r="J6272" s="6">
        <v>3</v>
      </c>
      <c r="K6272" s="6" t="s">
        <v>4334</v>
      </c>
      <c r="L6272" s="8">
        <v>6</v>
      </c>
      <c r="M6272" s="6" t="s">
        <v>297</v>
      </c>
      <c r="N6272" s="6" t="s">
        <v>5547</v>
      </c>
      <c r="R6272" s="6" t="str">
        <f t="shared" si="97"/>
        <v>46478Xã Phú Diên23</v>
      </c>
    </row>
    <row r="6273" spans="1:18">
      <c r="A6273" s="6">
        <v>6272</v>
      </c>
      <c r="B6273" s="6">
        <v>46</v>
      </c>
      <c r="C6273" s="6" t="s">
        <v>5544</v>
      </c>
      <c r="D6273" s="6">
        <v>478</v>
      </c>
      <c r="E6273" s="6" t="s">
        <v>5598</v>
      </c>
      <c r="F6273" s="6">
        <v>19924</v>
      </c>
      <c r="G6273" s="6" t="s">
        <v>4385</v>
      </c>
      <c r="H6273" s="6">
        <v>2</v>
      </c>
      <c r="I6273" s="6" t="s">
        <v>297</v>
      </c>
      <c r="J6273" s="6">
        <v>3</v>
      </c>
      <c r="K6273" s="6" t="s">
        <v>4334</v>
      </c>
      <c r="L6273" s="8">
        <v>6</v>
      </c>
      <c r="M6273" s="6" t="s">
        <v>297</v>
      </c>
      <c r="N6273" s="6" t="s">
        <v>5547</v>
      </c>
      <c r="R6273" s="6" t="str">
        <f t="shared" si="97"/>
        <v>46478Xã Phú Thanh23</v>
      </c>
    </row>
    <row r="6274" spans="1:18">
      <c r="A6274" s="6">
        <v>6273</v>
      </c>
      <c r="B6274" s="6">
        <v>46</v>
      </c>
      <c r="C6274" s="6" t="s">
        <v>5544</v>
      </c>
      <c r="D6274" s="6">
        <v>478</v>
      </c>
      <c r="E6274" s="6" t="s">
        <v>5598</v>
      </c>
      <c r="F6274" s="6">
        <v>19927</v>
      </c>
      <c r="G6274" s="6" t="s">
        <v>3007</v>
      </c>
      <c r="H6274" s="6">
        <v>2</v>
      </c>
      <c r="I6274" s="6" t="s">
        <v>297</v>
      </c>
      <c r="J6274" s="6">
        <v>3</v>
      </c>
      <c r="K6274" s="6" t="s">
        <v>4334</v>
      </c>
      <c r="L6274" s="8">
        <v>6</v>
      </c>
      <c r="M6274" s="6" t="s">
        <v>297</v>
      </c>
      <c r="N6274" s="6" t="s">
        <v>5547</v>
      </c>
      <c r="R6274" s="6" t="str">
        <f t="shared" si="97"/>
        <v>46478Xã Phú Mỹ23</v>
      </c>
    </row>
    <row r="6275" spans="1:18">
      <c r="A6275" s="6">
        <v>6274</v>
      </c>
      <c r="B6275" s="6">
        <v>46</v>
      </c>
      <c r="C6275" s="6" t="s">
        <v>5544</v>
      </c>
      <c r="D6275" s="6">
        <v>478</v>
      </c>
      <c r="E6275" s="6" t="s">
        <v>5598</v>
      </c>
      <c r="F6275" s="6">
        <v>19930</v>
      </c>
      <c r="G6275" s="6" t="s">
        <v>2386</v>
      </c>
      <c r="H6275" s="6">
        <v>2</v>
      </c>
      <c r="I6275" s="6" t="s">
        <v>297</v>
      </c>
      <c r="J6275" s="6">
        <v>3</v>
      </c>
      <c r="K6275" s="6" t="s">
        <v>4334</v>
      </c>
      <c r="L6275" s="8">
        <v>6</v>
      </c>
      <c r="M6275" s="6" t="s">
        <v>297</v>
      </c>
      <c r="N6275" s="6" t="s">
        <v>5547</v>
      </c>
      <c r="R6275" s="6" t="str">
        <f t="shared" ref="R6275:R6338" si="98">CONCATENATE(B6275,D6275,G6275,H6275,J6275)</f>
        <v>46478Xã Phú Thượng23</v>
      </c>
    </row>
    <row r="6276" spans="1:18">
      <c r="A6276" s="6">
        <v>6275</v>
      </c>
      <c r="B6276" s="6">
        <v>46</v>
      </c>
      <c r="C6276" s="6" t="s">
        <v>5544</v>
      </c>
      <c r="D6276" s="6">
        <v>478</v>
      </c>
      <c r="E6276" s="6" t="s">
        <v>5598</v>
      </c>
      <c r="F6276" s="6">
        <v>19933</v>
      </c>
      <c r="G6276" s="6" t="s">
        <v>5606</v>
      </c>
      <c r="H6276" s="6">
        <v>2</v>
      </c>
      <c r="I6276" s="6" t="s">
        <v>297</v>
      </c>
      <c r="J6276" s="6">
        <v>3</v>
      </c>
      <c r="K6276" s="6" t="s">
        <v>4334</v>
      </c>
      <c r="L6276" s="8">
        <v>6</v>
      </c>
      <c r="M6276" s="6" t="s">
        <v>297</v>
      </c>
      <c r="N6276" s="6" t="s">
        <v>5547</v>
      </c>
      <c r="R6276" s="6" t="str">
        <f t="shared" si="98"/>
        <v>46478Xã Phú Hồ23</v>
      </c>
    </row>
    <row r="6277" spans="1:18">
      <c r="A6277" s="6">
        <v>6276</v>
      </c>
      <c r="B6277" s="6">
        <v>46</v>
      </c>
      <c r="C6277" s="6" t="s">
        <v>5544</v>
      </c>
      <c r="D6277" s="6">
        <v>478</v>
      </c>
      <c r="E6277" s="6" t="s">
        <v>5598</v>
      </c>
      <c r="F6277" s="6">
        <v>19936</v>
      </c>
      <c r="G6277" s="6" t="s">
        <v>5607</v>
      </c>
      <c r="H6277" s="6">
        <v>2</v>
      </c>
      <c r="I6277" s="6" t="s">
        <v>297</v>
      </c>
      <c r="J6277" s="6">
        <v>3</v>
      </c>
      <c r="K6277" s="6" t="s">
        <v>4334</v>
      </c>
      <c r="L6277" s="8">
        <v>6</v>
      </c>
      <c r="M6277" s="6" t="s">
        <v>297</v>
      </c>
      <c r="N6277" s="6" t="s">
        <v>5547</v>
      </c>
      <c r="R6277" s="6" t="str">
        <f t="shared" si="98"/>
        <v>46478Xã Vinh Xuân23</v>
      </c>
    </row>
    <row r="6278" spans="1:18">
      <c r="A6278" s="6">
        <v>6277</v>
      </c>
      <c r="B6278" s="6">
        <v>46</v>
      </c>
      <c r="C6278" s="6" t="s">
        <v>5544</v>
      </c>
      <c r="D6278" s="6">
        <v>478</v>
      </c>
      <c r="E6278" s="6" t="s">
        <v>5598</v>
      </c>
      <c r="F6278" s="6">
        <v>19939</v>
      </c>
      <c r="G6278" s="6" t="s">
        <v>1390</v>
      </c>
      <c r="H6278" s="6">
        <v>2</v>
      </c>
      <c r="I6278" s="6" t="s">
        <v>297</v>
      </c>
      <c r="J6278" s="6">
        <v>3</v>
      </c>
      <c r="K6278" s="6" t="s">
        <v>4334</v>
      </c>
      <c r="L6278" s="8">
        <v>6</v>
      </c>
      <c r="M6278" s="6" t="s">
        <v>297</v>
      </c>
      <c r="N6278" s="6" t="s">
        <v>5547</v>
      </c>
      <c r="R6278" s="6" t="str">
        <f t="shared" si="98"/>
        <v>46478Xã Phú Lương23</v>
      </c>
    </row>
    <row r="6279" spans="1:18">
      <c r="A6279" s="6">
        <v>6278</v>
      </c>
      <c r="B6279" s="6">
        <v>46</v>
      </c>
      <c r="C6279" s="6" t="s">
        <v>5544</v>
      </c>
      <c r="D6279" s="6">
        <v>478</v>
      </c>
      <c r="E6279" s="6" t="s">
        <v>5598</v>
      </c>
      <c r="F6279" s="6">
        <v>19942</v>
      </c>
      <c r="G6279" s="6" t="s">
        <v>5608</v>
      </c>
      <c r="H6279" s="6">
        <v>1</v>
      </c>
      <c r="I6279" s="6" t="s">
        <v>251</v>
      </c>
      <c r="J6279" s="6">
        <v>3</v>
      </c>
      <c r="K6279" s="6" t="s">
        <v>4334</v>
      </c>
      <c r="L6279" s="8">
        <v>5</v>
      </c>
      <c r="M6279" s="6" t="s">
        <v>251</v>
      </c>
      <c r="N6279" s="6" t="s">
        <v>5547</v>
      </c>
      <c r="R6279" s="6" t="str">
        <f t="shared" si="98"/>
        <v>46478Thị trấn Phú Đa13</v>
      </c>
    </row>
    <row r="6280" spans="1:18">
      <c r="A6280" s="6">
        <v>6279</v>
      </c>
      <c r="B6280" s="6">
        <v>46</v>
      </c>
      <c r="C6280" s="6" t="s">
        <v>5544</v>
      </c>
      <c r="D6280" s="6">
        <v>478</v>
      </c>
      <c r="E6280" s="6" t="s">
        <v>5598</v>
      </c>
      <c r="F6280" s="6">
        <v>19945</v>
      </c>
      <c r="G6280" s="6" t="s">
        <v>5609</v>
      </c>
      <c r="H6280" s="6">
        <v>2</v>
      </c>
      <c r="I6280" s="6" t="s">
        <v>297</v>
      </c>
      <c r="J6280" s="6">
        <v>3</v>
      </c>
      <c r="K6280" s="6" t="s">
        <v>4334</v>
      </c>
      <c r="L6280" s="8">
        <v>6</v>
      </c>
      <c r="M6280" s="6" t="s">
        <v>297</v>
      </c>
      <c r="N6280" s="6" t="s">
        <v>5547</v>
      </c>
      <c r="R6280" s="6" t="str">
        <f t="shared" si="98"/>
        <v>46478Xã Vinh Thanh23</v>
      </c>
    </row>
    <row r="6281" spans="1:18">
      <c r="A6281" s="6">
        <v>6280</v>
      </c>
      <c r="B6281" s="6">
        <v>46</v>
      </c>
      <c r="C6281" s="6" t="s">
        <v>5544</v>
      </c>
      <c r="D6281" s="6">
        <v>478</v>
      </c>
      <c r="E6281" s="6" t="s">
        <v>5598</v>
      </c>
      <c r="F6281" s="6">
        <v>19948</v>
      </c>
      <c r="G6281" s="6" t="s">
        <v>5610</v>
      </c>
      <c r="H6281" s="6">
        <v>2</v>
      </c>
      <c r="I6281" s="6" t="s">
        <v>297</v>
      </c>
      <c r="J6281" s="6">
        <v>3</v>
      </c>
      <c r="K6281" s="6" t="s">
        <v>4334</v>
      </c>
      <c r="L6281" s="8">
        <v>6</v>
      </c>
      <c r="M6281" s="6" t="s">
        <v>297</v>
      </c>
      <c r="N6281" s="6" t="s">
        <v>5547</v>
      </c>
      <c r="R6281" s="6" t="str">
        <f t="shared" si="98"/>
        <v>46478Xã Vinh An23</v>
      </c>
    </row>
    <row r="6282" spans="1:18">
      <c r="A6282" s="6">
        <v>6281</v>
      </c>
      <c r="B6282" s="6">
        <v>46</v>
      </c>
      <c r="C6282" s="6" t="s">
        <v>5544</v>
      </c>
      <c r="D6282" s="6">
        <v>478</v>
      </c>
      <c r="E6282" s="6" t="s">
        <v>5598</v>
      </c>
      <c r="F6282" s="6">
        <v>19954</v>
      </c>
      <c r="G6282" s="6" t="s">
        <v>5217</v>
      </c>
      <c r="H6282" s="6">
        <v>2</v>
      </c>
      <c r="I6282" s="6" t="s">
        <v>297</v>
      </c>
      <c r="J6282" s="6">
        <v>3</v>
      </c>
      <c r="K6282" s="6" t="s">
        <v>4334</v>
      </c>
      <c r="L6282" s="8">
        <v>6</v>
      </c>
      <c r="M6282" s="6" t="s">
        <v>297</v>
      </c>
      <c r="N6282" s="6" t="s">
        <v>5547</v>
      </c>
      <c r="R6282" s="6" t="str">
        <f t="shared" si="98"/>
        <v>46478Xã Phú Gia23</v>
      </c>
    </row>
    <row r="6283" spans="1:18">
      <c r="A6283" s="6">
        <v>6282</v>
      </c>
      <c r="B6283" s="6">
        <v>46</v>
      </c>
      <c r="C6283" s="6" t="s">
        <v>5544</v>
      </c>
      <c r="D6283" s="6">
        <v>478</v>
      </c>
      <c r="E6283" s="6" t="s">
        <v>5598</v>
      </c>
      <c r="F6283" s="6">
        <v>19957</v>
      </c>
      <c r="G6283" s="6" t="s">
        <v>5611</v>
      </c>
      <c r="H6283" s="6">
        <v>2</v>
      </c>
      <c r="I6283" s="6" t="s">
        <v>297</v>
      </c>
      <c r="J6283" s="6">
        <v>3</v>
      </c>
      <c r="K6283" s="6" t="s">
        <v>4334</v>
      </c>
      <c r="L6283" s="8">
        <v>6</v>
      </c>
      <c r="M6283" s="6" t="s">
        <v>297</v>
      </c>
      <c r="N6283" s="6" t="s">
        <v>5547</v>
      </c>
      <c r="R6283" s="6" t="str">
        <f t="shared" si="98"/>
        <v>46478Xã Vinh Hà23</v>
      </c>
    </row>
    <row r="6284" spans="1:18">
      <c r="A6284" s="6">
        <v>6283</v>
      </c>
      <c r="B6284" s="6">
        <v>46</v>
      </c>
      <c r="C6284" s="6" t="s">
        <v>5544</v>
      </c>
      <c r="D6284" s="6">
        <v>479</v>
      </c>
      <c r="E6284" s="6" t="s">
        <v>5612</v>
      </c>
      <c r="F6284" s="6">
        <v>19960</v>
      </c>
      <c r="G6284" s="6" t="s">
        <v>5613</v>
      </c>
      <c r="H6284" s="6">
        <v>1</v>
      </c>
      <c r="I6284" s="6" t="s">
        <v>251</v>
      </c>
      <c r="J6284" s="6">
        <v>3</v>
      </c>
      <c r="K6284" s="6" t="s">
        <v>4334</v>
      </c>
      <c r="L6284" s="8">
        <v>5</v>
      </c>
      <c r="M6284" s="6" t="s">
        <v>251</v>
      </c>
      <c r="N6284" s="6" t="s">
        <v>5547</v>
      </c>
      <c r="R6284" s="6" t="str">
        <f t="shared" si="98"/>
        <v>46479Phường Phú Bài13</v>
      </c>
    </row>
    <row r="6285" spans="1:18">
      <c r="A6285" s="6">
        <v>6284</v>
      </c>
      <c r="B6285" s="6">
        <v>46</v>
      </c>
      <c r="C6285" s="6" t="s">
        <v>5544</v>
      </c>
      <c r="D6285" s="6">
        <v>479</v>
      </c>
      <c r="E6285" s="6" t="s">
        <v>5612</v>
      </c>
      <c r="F6285" s="6">
        <v>19963</v>
      </c>
      <c r="G6285" s="6" t="s">
        <v>5614</v>
      </c>
      <c r="H6285" s="6">
        <v>2</v>
      </c>
      <c r="I6285" s="6" t="s">
        <v>297</v>
      </c>
      <c r="J6285" s="6">
        <v>3</v>
      </c>
      <c r="K6285" s="6" t="s">
        <v>4334</v>
      </c>
      <c r="L6285" s="8">
        <v>6</v>
      </c>
      <c r="M6285" s="6" t="s">
        <v>297</v>
      </c>
      <c r="N6285" s="6" t="s">
        <v>5547</v>
      </c>
      <c r="R6285" s="6" t="str">
        <f t="shared" si="98"/>
        <v>46479Xã Thủy Vân23</v>
      </c>
    </row>
    <row r="6286" spans="1:18">
      <c r="A6286" s="6">
        <v>6285</v>
      </c>
      <c r="B6286" s="6">
        <v>46</v>
      </c>
      <c r="C6286" s="6" t="s">
        <v>5544</v>
      </c>
      <c r="D6286" s="6">
        <v>479</v>
      </c>
      <c r="E6286" s="6" t="s">
        <v>5612</v>
      </c>
      <c r="F6286" s="6">
        <v>19966</v>
      </c>
      <c r="G6286" s="6" t="s">
        <v>5615</v>
      </c>
      <c r="H6286" s="6">
        <v>2</v>
      </c>
      <c r="I6286" s="6" t="s">
        <v>297</v>
      </c>
      <c r="J6286" s="6">
        <v>3</v>
      </c>
      <c r="K6286" s="6" t="s">
        <v>4334</v>
      </c>
      <c r="L6286" s="8">
        <v>6</v>
      </c>
      <c r="M6286" s="6" t="s">
        <v>297</v>
      </c>
      <c r="N6286" s="6" t="s">
        <v>5547</v>
      </c>
      <c r="R6286" s="6" t="str">
        <f t="shared" si="98"/>
        <v>46479Xã Thủy Thanh23</v>
      </c>
    </row>
    <row r="6287" spans="1:18">
      <c r="A6287" s="6">
        <v>6286</v>
      </c>
      <c r="B6287" s="6">
        <v>46</v>
      </c>
      <c r="C6287" s="6" t="s">
        <v>5544</v>
      </c>
      <c r="D6287" s="6">
        <v>479</v>
      </c>
      <c r="E6287" s="6" t="s">
        <v>5612</v>
      </c>
      <c r="F6287" s="6">
        <v>19969</v>
      </c>
      <c r="G6287" s="6" t="s">
        <v>5616</v>
      </c>
      <c r="H6287" s="6">
        <v>1</v>
      </c>
      <c r="I6287" s="6" t="s">
        <v>251</v>
      </c>
      <c r="J6287" s="6">
        <v>3</v>
      </c>
      <c r="K6287" s="6" t="s">
        <v>4334</v>
      </c>
      <c r="L6287" s="8">
        <v>5</v>
      </c>
      <c r="M6287" s="6" t="s">
        <v>251</v>
      </c>
      <c r="N6287" s="6" t="s">
        <v>5547</v>
      </c>
      <c r="R6287" s="6" t="str">
        <f t="shared" si="98"/>
        <v>46479Phường Thủy Dương13</v>
      </c>
    </row>
    <row r="6288" spans="1:18">
      <c r="A6288" s="6">
        <v>6287</v>
      </c>
      <c r="B6288" s="6">
        <v>46</v>
      </c>
      <c r="C6288" s="6" t="s">
        <v>5544</v>
      </c>
      <c r="D6288" s="6">
        <v>479</v>
      </c>
      <c r="E6288" s="6" t="s">
        <v>5612</v>
      </c>
      <c r="F6288" s="6">
        <v>19972</v>
      </c>
      <c r="G6288" s="6" t="s">
        <v>5617</v>
      </c>
      <c r="H6288" s="6">
        <v>1</v>
      </c>
      <c r="I6288" s="6" t="s">
        <v>251</v>
      </c>
      <c r="J6288" s="6">
        <v>3</v>
      </c>
      <c r="K6288" s="6" t="s">
        <v>4334</v>
      </c>
      <c r="L6288" s="8">
        <v>5</v>
      </c>
      <c r="M6288" s="6" t="s">
        <v>251</v>
      </c>
      <c r="N6288" s="6" t="s">
        <v>5547</v>
      </c>
      <c r="R6288" s="6" t="str">
        <f t="shared" si="98"/>
        <v>46479Phường Thủy Phương13</v>
      </c>
    </row>
    <row r="6289" spans="1:18">
      <c r="A6289" s="6">
        <v>6288</v>
      </c>
      <c r="B6289" s="6">
        <v>46</v>
      </c>
      <c r="C6289" s="6" t="s">
        <v>5544</v>
      </c>
      <c r="D6289" s="6">
        <v>479</v>
      </c>
      <c r="E6289" s="6" t="s">
        <v>5612</v>
      </c>
      <c r="F6289" s="6">
        <v>19975</v>
      </c>
      <c r="G6289" s="6" t="s">
        <v>5618</v>
      </c>
      <c r="H6289" s="6">
        <v>1</v>
      </c>
      <c r="I6289" s="6" t="s">
        <v>251</v>
      </c>
      <c r="J6289" s="6">
        <v>3</v>
      </c>
      <c r="K6289" s="6" t="s">
        <v>4334</v>
      </c>
      <c r="L6289" s="8">
        <v>5</v>
      </c>
      <c r="M6289" s="6" t="s">
        <v>251</v>
      </c>
      <c r="N6289" s="6" t="s">
        <v>5547</v>
      </c>
      <c r="R6289" s="6" t="str">
        <f t="shared" si="98"/>
        <v>46479Phường Thủy Châu13</v>
      </c>
    </row>
    <row r="6290" spans="1:18">
      <c r="A6290" s="6">
        <v>6289</v>
      </c>
      <c r="B6290" s="6">
        <v>46</v>
      </c>
      <c r="C6290" s="6" t="s">
        <v>5544</v>
      </c>
      <c r="D6290" s="6">
        <v>479</v>
      </c>
      <c r="E6290" s="6" t="s">
        <v>5612</v>
      </c>
      <c r="F6290" s="6">
        <v>19978</v>
      </c>
      <c r="G6290" s="6" t="s">
        <v>5619</v>
      </c>
      <c r="H6290" s="6">
        <v>1</v>
      </c>
      <c r="I6290" s="6" t="s">
        <v>251</v>
      </c>
      <c r="J6290" s="6">
        <v>3</v>
      </c>
      <c r="K6290" s="6" t="s">
        <v>4334</v>
      </c>
      <c r="L6290" s="8">
        <v>5</v>
      </c>
      <c r="M6290" s="6" t="s">
        <v>251</v>
      </c>
      <c r="N6290" s="6" t="s">
        <v>5547</v>
      </c>
      <c r="R6290" s="6" t="str">
        <f t="shared" si="98"/>
        <v>46479Phường Thủy Lương13</v>
      </c>
    </row>
    <row r="6291" spans="1:18">
      <c r="A6291" s="6">
        <v>6290</v>
      </c>
      <c r="B6291" s="6">
        <v>46</v>
      </c>
      <c r="C6291" s="6" t="s">
        <v>5544</v>
      </c>
      <c r="D6291" s="6">
        <v>479</v>
      </c>
      <c r="E6291" s="6" t="s">
        <v>5612</v>
      </c>
      <c r="F6291" s="6">
        <v>19981</v>
      </c>
      <c r="G6291" s="6" t="s">
        <v>5620</v>
      </c>
      <c r="H6291" s="6">
        <v>2</v>
      </c>
      <c r="I6291" s="6" t="s">
        <v>297</v>
      </c>
      <c r="J6291" s="6">
        <v>3</v>
      </c>
      <c r="K6291" s="6" t="s">
        <v>4334</v>
      </c>
      <c r="L6291" s="8">
        <v>6</v>
      </c>
      <c r="M6291" s="6" t="s">
        <v>297</v>
      </c>
      <c r="N6291" s="6" t="s">
        <v>5547</v>
      </c>
      <c r="R6291" s="6" t="str">
        <f t="shared" si="98"/>
        <v>46479Xã Thủy Bằng23</v>
      </c>
    </row>
    <row r="6292" spans="1:18">
      <c r="A6292" s="6">
        <v>6291</v>
      </c>
      <c r="B6292" s="6">
        <v>46</v>
      </c>
      <c r="C6292" s="6" t="s">
        <v>5544</v>
      </c>
      <c r="D6292" s="6">
        <v>479</v>
      </c>
      <c r="E6292" s="6" t="s">
        <v>5612</v>
      </c>
      <c r="F6292" s="6">
        <v>19984</v>
      </c>
      <c r="G6292" s="6" t="s">
        <v>5621</v>
      </c>
      <c r="H6292" s="6">
        <v>2</v>
      </c>
      <c r="I6292" s="6" t="s">
        <v>297</v>
      </c>
      <c r="J6292" s="6">
        <v>3</v>
      </c>
      <c r="K6292" s="6" t="s">
        <v>4334</v>
      </c>
      <c r="L6292" s="8">
        <v>6</v>
      </c>
      <c r="M6292" s="6" t="s">
        <v>297</v>
      </c>
      <c r="N6292" s="6" t="s">
        <v>5547</v>
      </c>
      <c r="R6292" s="6" t="str">
        <f t="shared" si="98"/>
        <v>46479Xã Thủy Tân23</v>
      </c>
    </row>
    <row r="6293" spans="1:18">
      <c r="A6293" s="6">
        <v>6292</v>
      </c>
      <c r="B6293" s="6">
        <v>46</v>
      </c>
      <c r="C6293" s="6" t="s">
        <v>5544</v>
      </c>
      <c r="D6293" s="6">
        <v>479</v>
      </c>
      <c r="E6293" s="6" t="s">
        <v>5612</v>
      </c>
      <c r="F6293" s="6">
        <v>19987</v>
      </c>
      <c r="G6293" s="6" t="s">
        <v>5622</v>
      </c>
      <c r="H6293" s="6">
        <v>2</v>
      </c>
      <c r="I6293" s="6" t="s">
        <v>297</v>
      </c>
      <c r="J6293" s="6">
        <v>3</v>
      </c>
      <c r="K6293" s="6" t="s">
        <v>4334</v>
      </c>
      <c r="L6293" s="8">
        <v>6</v>
      </c>
      <c r="M6293" s="6" t="s">
        <v>297</v>
      </c>
      <c r="N6293" s="6" t="s">
        <v>5547</v>
      </c>
      <c r="R6293" s="6" t="str">
        <f t="shared" si="98"/>
        <v>46479Xã Thủy Phù23</v>
      </c>
    </row>
    <row r="6294" spans="1:18">
      <c r="A6294" s="6">
        <v>6293</v>
      </c>
      <c r="B6294" s="6">
        <v>46</v>
      </c>
      <c r="C6294" s="6" t="s">
        <v>5544</v>
      </c>
      <c r="D6294" s="6">
        <v>479</v>
      </c>
      <c r="E6294" s="6" t="s">
        <v>5612</v>
      </c>
      <c r="F6294" s="6">
        <v>19990</v>
      </c>
      <c r="G6294" s="6" t="s">
        <v>526</v>
      </c>
      <c r="H6294" s="6">
        <v>2</v>
      </c>
      <c r="I6294" s="6" t="s">
        <v>297</v>
      </c>
      <c r="J6294" s="6">
        <v>3</v>
      </c>
      <c r="K6294" s="6" t="s">
        <v>4334</v>
      </c>
      <c r="L6294" s="8">
        <v>6</v>
      </c>
      <c r="M6294" s="6" t="s">
        <v>297</v>
      </c>
      <c r="N6294" s="6" t="s">
        <v>5547</v>
      </c>
      <c r="R6294" s="6" t="str">
        <f t="shared" si="98"/>
        <v>46479Xã Phú Sơn23</v>
      </c>
    </row>
    <row r="6295" spans="1:18">
      <c r="A6295" s="6">
        <v>6294</v>
      </c>
      <c r="B6295" s="6">
        <v>46</v>
      </c>
      <c r="C6295" s="6" t="s">
        <v>5544</v>
      </c>
      <c r="D6295" s="6">
        <v>479</v>
      </c>
      <c r="E6295" s="6" t="s">
        <v>5612</v>
      </c>
      <c r="F6295" s="6">
        <v>19993</v>
      </c>
      <c r="G6295" s="6" t="s">
        <v>5623</v>
      </c>
      <c r="H6295" s="6">
        <v>2</v>
      </c>
      <c r="I6295" s="6" t="s">
        <v>297</v>
      </c>
      <c r="J6295" s="6">
        <v>3</v>
      </c>
      <c r="K6295" s="6" t="s">
        <v>4334</v>
      </c>
      <c r="L6295" s="8">
        <v>6</v>
      </c>
      <c r="M6295" s="6" t="s">
        <v>297</v>
      </c>
      <c r="N6295" s="6" t="s">
        <v>5547</v>
      </c>
      <c r="R6295" s="6" t="str">
        <f t="shared" si="98"/>
        <v>46479Xã Dương Hòa23</v>
      </c>
    </row>
    <row r="6296" spans="1:18">
      <c r="A6296" s="6">
        <v>6295</v>
      </c>
      <c r="B6296" s="6">
        <v>46</v>
      </c>
      <c r="C6296" s="6" t="s">
        <v>5544</v>
      </c>
      <c r="D6296" s="6">
        <v>480</v>
      </c>
      <c r="E6296" s="6" t="s">
        <v>5624</v>
      </c>
      <c r="F6296" s="6">
        <v>19996</v>
      </c>
      <c r="G6296" s="6" t="s">
        <v>5625</v>
      </c>
      <c r="H6296" s="6">
        <v>1</v>
      </c>
      <c r="I6296" s="6" t="s">
        <v>251</v>
      </c>
      <c r="J6296" s="6">
        <v>3</v>
      </c>
      <c r="K6296" s="6" t="s">
        <v>4334</v>
      </c>
      <c r="L6296" s="8">
        <v>5</v>
      </c>
      <c r="M6296" s="6" t="s">
        <v>251</v>
      </c>
      <c r="N6296" s="6" t="s">
        <v>5547</v>
      </c>
      <c r="R6296" s="6" t="str">
        <f t="shared" si="98"/>
        <v>46480Phường Tứ Hạ13</v>
      </c>
    </row>
    <row r="6297" spans="1:18">
      <c r="A6297" s="6">
        <v>6296</v>
      </c>
      <c r="B6297" s="6">
        <v>46</v>
      </c>
      <c r="C6297" s="6" t="s">
        <v>5544</v>
      </c>
      <c r="D6297" s="6">
        <v>480</v>
      </c>
      <c r="E6297" s="6" t="s">
        <v>5624</v>
      </c>
      <c r="F6297" s="6">
        <v>19999</v>
      </c>
      <c r="G6297" s="6" t="s">
        <v>5537</v>
      </c>
      <c r="H6297" s="6">
        <v>2</v>
      </c>
      <c r="I6297" s="6" t="s">
        <v>297</v>
      </c>
      <c r="J6297" s="6">
        <v>3</v>
      </c>
      <c r="K6297" s="6" t="s">
        <v>4334</v>
      </c>
      <c r="L6297" s="8">
        <v>6</v>
      </c>
      <c r="M6297" s="6" t="s">
        <v>297</v>
      </c>
      <c r="N6297" s="6" t="s">
        <v>5547</v>
      </c>
      <c r="R6297" s="6" t="str">
        <f t="shared" si="98"/>
        <v>46480Xã Hải Dương23</v>
      </c>
    </row>
    <row r="6298" spans="1:18">
      <c r="A6298" s="6">
        <v>6297</v>
      </c>
      <c r="B6298" s="6">
        <v>46</v>
      </c>
      <c r="C6298" s="6" t="s">
        <v>5544</v>
      </c>
      <c r="D6298" s="6">
        <v>480</v>
      </c>
      <c r="E6298" s="6" t="s">
        <v>5624</v>
      </c>
      <c r="F6298" s="6">
        <v>20002</v>
      </c>
      <c r="G6298" s="6" t="s">
        <v>5626</v>
      </c>
      <c r="H6298" s="6">
        <v>2</v>
      </c>
      <c r="I6298" s="6" t="s">
        <v>297</v>
      </c>
      <c r="J6298" s="6">
        <v>3</v>
      </c>
      <c r="K6298" s="6" t="s">
        <v>4334</v>
      </c>
      <c r="L6298" s="8">
        <v>6</v>
      </c>
      <c r="M6298" s="6" t="s">
        <v>297</v>
      </c>
      <c r="N6298" s="6" t="s">
        <v>5547</v>
      </c>
      <c r="R6298" s="6" t="str">
        <f t="shared" si="98"/>
        <v>46480Xã Hương Phong23</v>
      </c>
    </row>
    <row r="6299" spans="1:18">
      <c r="A6299" s="6">
        <v>6298</v>
      </c>
      <c r="B6299" s="6">
        <v>46</v>
      </c>
      <c r="C6299" s="6" t="s">
        <v>5544</v>
      </c>
      <c r="D6299" s="6">
        <v>480</v>
      </c>
      <c r="E6299" s="6" t="s">
        <v>5624</v>
      </c>
      <c r="F6299" s="6">
        <v>20005</v>
      </c>
      <c r="G6299" s="6" t="s">
        <v>5627</v>
      </c>
      <c r="H6299" s="6">
        <v>2</v>
      </c>
      <c r="I6299" s="6" t="s">
        <v>297</v>
      </c>
      <c r="J6299" s="6">
        <v>3</v>
      </c>
      <c r="K6299" s="6" t="s">
        <v>4334</v>
      </c>
      <c r="L6299" s="8">
        <v>6</v>
      </c>
      <c r="M6299" s="6" t="s">
        <v>297</v>
      </c>
      <c r="N6299" s="6" t="s">
        <v>5547</v>
      </c>
      <c r="R6299" s="6" t="str">
        <f t="shared" si="98"/>
        <v>46480Xã Hương Toàn23</v>
      </c>
    </row>
    <row r="6300" spans="1:18">
      <c r="A6300" s="6">
        <v>6299</v>
      </c>
      <c r="B6300" s="6">
        <v>46</v>
      </c>
      <c r="C6300" s="6" t="s">
        <v>5544</v>
      </c>
      <c r="D6300" s="6">
        <v>480</v>
      </c>
      <c r="E6300" s="6" t="s">
        <v>5624</v>
      </c>
      <c r="F6300" s="6">
        <v>20008</v>
      </c>
      <c r="G6300" s="6" t="s">
        <v>5628</v>
      </c>
      <c r="H6300" s="6">
        <v>1</v>
      </c>
      <c r="I6300" s="6" t="s">
        <v>251</v>
      </c>
      <c r="J6300" s="6">
        <v>3</v>
      </c>
      <c r="K6300" s="6" t="s">
        <v>4334</v>
      </c>
      <c r="L6300" s="8">
        <v>5</v>
      </c>
      <c r="M6300" s="6" t="s">
        <v>251</v>
      </c>
      <c r="N6300" s="6" t="s">
        <v>5547</v>
      </c>
      <c r="R6300" s="6" t="str">
        <f t="shared" si="98"/>
        <v>46480Phường Hương Vân13</v>
      </c>
    </row>
    <row r="6301" spans="1:18">
      <c r="A6301" s="6">
        <v>6300</v>
      </c>
      <c r="B6301" s="6">
        <v>46</v>
      </c>
      <c r="C6301" s="6" t="s">
        <v>5544</v>
      </c>
      <c r="D6301" s="6">
        <v>480</v>
      </c>
      <c r="E6301" s="6" t="s">
        <v>5624</v>
      </c>
      <c r="F6301" s="6">
        <v>20011</v>
      </c>
      <c r="G6301" s="6" t="s">
        <v>5629</v>
      </c>
      <c r="H6301" s="6">
        <v>1</v>
      </c>
      <c r="I6301" s="6" t="s">
        <v>251</v>
      </c>
      <c r="J6301" s="6">
        <v>3</v>
      </c>
      <c r="K6301" s="6" t="s">
        <v>4334</v>
      </c>
      <c r="L6301" s="8">
        <v>5</v>
      </c>
      <c r="M6301" s="6" t="s">
        <v>251</v>
      </c>
      <c r="N6301" s="6" t="s">
        <v>5547</v>
      </c>
      <c r="R6301" s="6" t="str">
        <f t="shared" si="98"/>
        <v>46480Phường Hương Văn13</v>
      </c>
    </row>
    <row r="6302" spans="1:18">
      <c r="A6302" s="6">
        <v>6301</v>
      </c>
      <c r="B6302" s="6">
        <v>46</v>
      </c>
      <c r="C6302" s="6" t="s">
        <v>5544</v>
      </c>
      <c r="D6302" s="6">
        <v>480</v>
      </c>
      <c r="E6302" s="6" t="s">
        <v>5624</v>
      </c>
      <c r="F6302" s="6">
        <v>20014</v>
      </c>
      <c r="G6302" s="6" t="s">
        <v>5630</v>
      </c>
      <c r="H6302" s="6">
        <v>2</v>
      </c>
      <c r="I6302" s="6" t="s">
        <v>297</v>
      </c>
      <c r="J6302" s="6">
        <v>3</v>
      </c>
      <c r="K6302" s="6" t="s">
        <v>4334</v>
      </c>
      <c r="L6302" s="8">
        <v>6</v>
      </c>
      <c r="M6302" s="6" t="s">
        <v>297</v>
      </c>
      <c r="N6302" s="6" t="s">
        <v>5547</v>
      </c>
      <c r="R6302" s="6" t="str">
        <f t="shared" si="98"/>
        <v>46480Xã Hương Vinh23</v>
      </c>
    </row>
    <row r="6303" spans="1:18">
      <c r="A6303" s="6">
        <v>6302</v>
      </c>
      <c r="B6303" s="6">
        <v>46</v>
      </c>
      <c r="C6303" s="6" t="s">
        <v>5544</v>
      </c>
      <c r="D6303" s="6">
        <v>480</v>
      </c>
      <c r="E6303" s="6" t="s">
        <v>5624</v>
      </c>
      <c r="F6303" s="6">
        <v>20017</v>
      </c>
      <c r="G6303" s="6" t="s">
        <v>5631</v>
      </c>
      <c r="H6303" s="6">
        <v>1</v>
      </c>
      <c r="I6303" s="6" t="s">
        <v>251</v>
      </c>
      <c r="J6303" s="6">
        <v>3</v>
      </c>
      <c r="K6303" s="6" t="s">
        <v>4334</v>
      </c>
      <c r="L6303" s="8">
        <v>5</v>
      </c>
      <c r="M6303" s="6" t="s">
        <v>251</v>
      </c>
      <c r="N6303" s="6" t="s">
        <v>5547</v>
      </c>
      <c r="R6303" s="6" t="str">
        <f t="shared" si="98"/>
        <v>46480Phường Hương Xuân13</v>
      </c>
    </row>
    <row r="6304" spans="1:18">
      <c r="A6304" s="6">
        <v>6303</v>
      </c>
      <c r="B6304" s="6">
        <v>46</v>
      </c>
      <c r="C6304" s="6" t="s">
        <v>5544</v>
      </c>
      <c r="D6304" s="6">
        <v>480</v>
      </c>
      <c r="E6304" s="6" t="s">
        <v>5624</v>
      </c>
      <c r="F6304" s="6">
        <v>20020</v>
      </c>
      <c r="G6304" s="6" t="s">
        <v>5632</v>
      </c>
      <c r="H6304" s="6">
        <v>1</v>
      </c>
      <c r="I6304" s="6" t="s">
        <v>251</v>
      </c>
      <c r="J6304" s="6">
        <v>3</v>
      </c>
      <c r="K6304" s="6" t="s">
        <v>4334</v>
      </c>
      <c r="L6304" s="8">
        <v>5</v>
      </c>
      <c r="M6304" s="6" t="s">
        <v>251</v>
      </c>
      <c r="N6304" s="6" t="s">
        <v>5547</v>
      </c>
      <c r="R6304" s="6" t="str">
        <f t="shared" si="98"/>
        <v>46480Phường Hương Chữ13</v>
      </c>
    </row>
    <row r="6305" spans="1:18">
      <c r="A6305" s="6">
        <v>6304</v>
      </c>
      <c r="B6305" s="6">
        <v>46</v>
      </c>
      <c r="C6305" s="6" t="s">
        <v>5544</v>
      </c>
      <c r="D6305" s="6">
        <v>480</v>
      </c>
      <c r="E6305" s="6" t="s">
        <v>5624</v>
      </c>
      <c r="F6305" s="6">
        <v>20023</v>
      </c>
      <c r="G6305" s="6" t="s">
        <v>5633</v>
      </c>
      <c r="H6305" s="6">
        <v>1</v>
      </c>
      <c r="I6305" s="6" t="s">
        <v>251</v>
      </c>
      <c r="J6305" s="6">
        <v>3</v>
      </c>
      <c r="K6305" s="6" t="s">
        <v>4334</v>
      </c>
      <c r="L6305" s="8">
        <v>5</v>
      </c>
      <c r="M6305" s="6" t="s">
        <v>251</v>
      </c>
      <c r="N6305" s="6" t="s">
        <v>5547</v>
      </c>
      <c r="R6305" s="6" t="str">
        <f t="shared" si="98"/>
        <v>46480Phường Hương An13</v>
      </c>
    </row>
    <row r="6306" spans="1:18">
      <c r="A6306" s="6">
        <v>6305</v>
      </c>
      <c r="B6306" s="6">
        <v>46</v>
      </c>
      <c r="C6306" s="6" t="s">
        <v>5544</v>
      </c>
      <c r="D6306" s="6">
        <v>480</v>
      </c>
      <c r="E6306" s="6" t="s">
        <v>5624</v>
      </c>
      <c r="F6306" s="6">
        <v>20026</v>
      </c>
      <c r="G6306" s="6" t="s">
        <v>5215</v>
      </c>
      <c r="H6306" s="6">
        <v>2</v>
      </c>
      <c r="I6306" s="6" t="s">
        <v>297</v>
      </c>
      <c r="J6306" s="6">
        <v>3</v>
      </c>
      <c r="K6306" s="6" t="s">
        <v>4334</v>
      </c>
      <c r="L6306" s="8">
        <v>6</v>
      </c>
      <c r="M6306" s="6" t="s">
        <v>297</v>
      </c>
      <c r="N6306" s="6" t="s">
        <v>5547</v>
      </c>
      <c r="R6306" s="6" t="str">
        <f t="shared" si="98"/>
        <v>46480Xã Hương Bình23</v>
      </c>
    </row>
    <row r="6307" spans="1:18">
      <c r="A6307" s="6">
        <v>6306</v>
      </c>
      <c r="B6307" s="6">
        <v>46</v>
      </c>
      <c r="C6307" s="6" t="s">
        <v>5544</v>
      </c>
      <c r="D6307" s="6">
        <v>480</v>
      </c>
      <c r="E6307" s="6" t="s">
        <v>5624</v>
      </c>
      <c r="F6307" s="6">
        <v>20029</v>
      </c>
      <c r="G6307" s="6" t="s">
        <v>5634</v>
      </c>
      <c r="H6307" s="6">
        <v>1</v>
      </c>
      <c r="I6307" s="6" t="s">
        <v>251</v>
      </c>
      <c r="J6307" s="6">
        <v>3</v>
      </c>
      <c r="K6307" s="6" t="s">
        <v>4334</v>
      </c>
      <c r="L6307" s="8">
        <v>5</v>
      </c>
      <c r="M6307" s="6" t="s">
        <v>251</v>
      </c>
      <c r="N6307" s="6" t="s">
        <v>5547</v>
      </c>
      <c r="R6307" s="6" t="str">
        <f t="shared" si="98"/>
        <v>46480Phường Hương Hồ13</v>
      </c>
    </row>
    <row r="6308" spans="1:18">
      <c r="A6308" s="6">
        <v>6307</v>
      </c>
      <c r="B6308" s="6">
        <v>46</v>
      </c>
      <c r="C6308" s="6" t="s">
        <v>5544</v>
      </c>
      <c r="D6308" s="6">
        <v>480</v>
      </c>
      <c r="E6308" s="6" t="s">
        <v>5624</v>
      </c>
      <c r="F6308" s="6">
        <v>20032</v>
      </c>
      <c r="G6308" s="6" t="s">
        <v>5635</v>
      </c>
      <c r="H6308" s="6">
        <v>2</v>
      </c>
      <c r="I6308" s="6" t="s">
        <v>297</v>
      </c>
      <c r="J6308" s="6">
        <v>3</v>
      </c>
      <c r="K6308" s="6" t="s">
        <v>4334</v>
      </c>
      <c r="L6308" s="8">
        <v>6</v>
      </c>
      <c r="M6308" s="6" t="s">
        <v>297</v>
      </c>
      <c r="N6308" s="6" t="s">
        <v>5547</v>
      </c>
      <c r="R6308" s="6" t="str">
        <f t="shared" si="98"/>
        <v>46480Xã Hương Thọ23</v>
      </c>
    </row>
    <row r="6309" spans="1:18">
      <c r="A6309" s="6">
        <v>6308</v>
      </c>
      <c r="B6309" s="6">
        <v>46</v>
      </c>
      <c r="C6309" s="6" t="s">
        <v>5544</v>
      </c>
      <c r="D6309" s="6">
        <v>480</v>
      </c>
      <c r="E6309" s="6" t="s">
        <v>5624</v>
      </c>
      <c r="F6309" s="6">
        <v>20035</v>
      </c>
      <c r="G6309" s="6" t="s">
        <v>5636</v>
      </c>
      <c r="H6309" s="6">
        <v>2</v>
      </c>
      <c r="I6309" s="6" t="s">
        <v>297</v>
      </c>
      <c r="J6309" s="6">
        <v>3</v>
      </c>
      <c r="K6309" s="6" t="s">
        <v>4334</v>
      </c>
      <c r="L6309" s="8">
        <v>6</v>
      </c>
      <c r="M6309" s="6" t="s">
        <v>297</v>
      </c>
      <c r="N6309" s="6" t="s">
        <v>5547</v>
      </c>
      <c r="R6309" s="6" t="str">
        <f t="shared" si="98"/>
        <v>46480Xã Bình Tiến23</v>
      </c>
    </row>
    <row r="6310" spans="1:18">
      <c r="A6310" s="6">
        <v>6309</v>
      </c>
      <c r="B6310" s="6">
        <v>46</v>
      </c>
      <c r="C6310" s="6" t="s">
        <v>5544</v>
      </c>
      <c r="D6310" s="6">
        <v>480</v>
      </c>
      <c r="E6310" s="6" t="s">
        <v>5624</v>
      </c>
      <c r="F6310" s="6">
        <v>20041</v>
      </c>
      <c r="G6310" s="6" t="s">
        <v>2351</v>
      </c>
      <c r="H6310" s="6">
        <v>2</v>
      </c>
      <c r="I6310" s="6" t="s">
        <v>297</v>
      </c>
      <c r="J6310" s="6">
        <v>3</v>
      </c>
      <c r="K6310" s="6" t="s">
        <v>4334</v>
      </c>
      <c r="L6310" s="8">
        <v>6</v>
      </c>
      <c r="M6310" s="6" t="s">
        <v>297</v>
      </c>
      <c r="N6310" s="6" t="s">
        <v>5547</v>
      </c>
      <c r="R6310" s="6" t="str">
        <f t="shared" si="98"/>
        <v>46480Xã Bình Thành23</v>
      </c>
    </row>
    <row r="6311" spans="1:18">
      <c r="A6311" s="6">
        <v>6310</v>
      </c>
      <c r="B6311" s="6">
        <v>46</v>
      </c>
      <c r="C6311" s="6" t="s">
        <v>5544</v>
      </c>
      <c r="D6311" s="6">
        <v>481</v>
      </c>
      <c r="E6311" s="6" t="s">
        <v>5637</v>
      </c>
      <c r="F6311" s="6">
        <v>20044</v>
      </c>
      <c r="G6311" s="6" t="s">
        <v>5638</v>
      </c>
      <c r="H6311" s="6">
        <v>1</v>
      </c>
      <c r="I6311" s="6" t="s">
        <v>251</v>
      </c>
      <c r="J6311" s="6">
        <v>3</v>
      </c>
      <c r="K6311" s="6" t="s">
        <v>4334</v>
      </c>
      <c r="L6311" s="8">
        <v>5</v>
      </c>
      <c r="M6311" s="6" t="s">
        <v>251</v>
      </c>
      <c r="N6311" s="6" t="s">
        <v>5547</v>
      </c>
      <c r="R6311" s="6" t="str">
        <f t="shared" si="98"/>
        <v>46481Thị trấn A Lưới13</v>
      </c>
    </row>
    <row r="6312" spans="1:18">
      <c r="A6312" s="6">
        <v>6311</v>
      </c>
      <c r="B6312" s="6">
        <v>46</v>
      </c>
      <c r="C6312" s="6" t="s">
        <v>5544</v>
      </c>
      <c r="D6312" s="6">
        <v>481</v>
      </c>
      <c r="E6312" s="6" t="s">
        <v>5637</v>
      </c>
      <c r="F6312" s="6">
        <v>20047</v>
      </c>
      <c r="G6312" s="6" t="s">
        <v>710</v>
      </c>
      <c r="H6312" s="6">
        <v>2</v>
      </c>
      <c r="I6312" s="6" t="s">
        <v>297</v>
      </c>
      <c r="J6312" s="6">
        <v>3</v>
      </c>
      <c r="K6312" s="6" t="s">
        <v>4334</v>
      </c>
      <c r="L6312" s="8">
        <v>6</v>
      </c>
      <c r="M6312" s="6" t="s">
        <v>297</v>
      </c>
      <c r="N6312" s="6" t="s">
        <v>5547</v>
      </c>
      <c r="R6312" s="6" t="str">
        <f t="shared" si="98"/>
        <v>46481Xã Hồng Vân23</v>
      </c>
    </row>
    <row r="6313" spans="1:18">
      <c r="A6313" s="6">
        <v>6312</v>
      </c>
      <c r="B6313" s="6">
        <v>46</v>
      </c>
      <c r="C6313" s="6" t="s">
        <v>5544</v>
      </c>
      <c r="D6313" s="6">
        <v>481</v>
      </c>
      <c r="E6313" s="6" t="s">
        <v>5637</v>
      </c>
      <c r="F6313" s="6">
        <v>20050</v>
      </c>
      <c r="G6313" s="6" t="s">
        <v>5639</v>
      </c>
      <c r="H6313" s="6">
        <v>2</v>
      </c>
      <c r="I6313" s="6" t="s">
        <v>297</v>
      </c>
      <c r="J6313" s="6">
        <v>3</v>
      </c>
      <c r="K6313" s="6" t="s">
        <v>4334</v>
      </c>
      <c r="L6313" s="8">
        <v>6</v>
      </c>
      <c r="M6313" s="6" t="s">
        <v>297</v>
      </c>
      <c r="N6313" s="6" t="s">
        <v>5547</v>
      </c>
      <c r="R6313" s="6" t="str">
        <f t="shared" si="98"/>
        <v>46481Xã Hồng Hạ23</v>
      </c>
    </row>
    <row r="6314" spans="1:18">
      <c r="A6314" s="6">
        <v>6313</v>
      </c>
      <c r="B6314" s="6">
        <v>46</v>
      </c>
      <c r="C6314" s="6" t="s">
        <v>5544</v>
      </c>
      <c r="D6314" s="6">
        <v>481</v>
      </c>
      <c r="E6314" s="6" t="s">
        <v>5637</v>
      </c>
      <c r="F6314" s="6">
        <v>20053</v>
      </c>
      <c r="G6314" s="6" t="s">
        <v>5640</v>
      </c>
      <c r="H6314" s="6">
        <v>2</v>
      </c>
      <c r="I6314" s="6" t="s">
        <v>297</v>
      </c>
      <c r="J6314" s="6">
        <v>3</v>
      </c>
      <c r="K6314" s="6" t="s">
        <v>4334</v>
      </c>
      <c r="L6314" s="8">
        <v>6</v>
      </c>
      <c r="M6314" s="6" t="s">
        <v>297</v>
      </c>
      <c r="N6314" s="6" t="s">
        <v>5547</v>
      </c>
      <c r="R6314" s="6" t="str">
        <f t="shared" si="98"/>
        <v>46481Xã Hồng Kim23</v>
      </c>
    </row>
    <row r="6315" spans="1:18">
      <c r="A6315" s="6">
        <v>6314</v>
      </c>
      <c r="B6315" s="6">
        <v>46</v>
      </c>
      <c r="C6315" s="6" t="s">
        <v>5544</v>
      </c>
      <c r="D6315" s="6">
        <v>481</v>
      </c>
      <c r="E6315" s="6" t="s">
        <v>5637</v>
      </c>
      <c r="F6315" s="6">
        <v>20056</v>
      </c>
      <c r="G6315" s="6" t="s">
        <v>1351</v>
      </c>
      <c r="H6315" s="6">
        <v>2</v>
      </c>
      <c r="I6315" s="6" t="s">
        <v>297</v>
      </c>
      <c r="J6315" s="6">
        <v>3</v>
      </c>
      <c r="K6315" s="6" t="s">
        <v>4334</v>
      </c>
      <c r="L6315" s="8">
        <v>6</v>
      </c>
      <c r="M6315" s="6" t="s">
        <v>297</v>
      </c>
      <c r="N6315" s="6" t="s">
        <v>5547</v>
      </c>
      <c r="R6315" s="6" t="str">
        <f t="shared" si="98"/>
        <v>46481Xã Trung Sơn23</v>
      </c>
    </row>
    <row r="6316" spans="1:18">
      <c r="A6316" s="6">
        <v>6315</v>
      </c>
      <c r="B6316" s="6">
        <v>46</v>
      </c>
      <c r="C6316" s="6" t="s">
        <v>5544</v>
      </c>
      <c r="D6316" s="6">
        <v>481</v>
      </c>
      <c r="E6316" s="6" t="s">
        <v>5637</v>
      </c>
      <c r="F6316" s="6">
        <v>20059</v>
      </c>
      <c r="G6316" s="6" t="s">
        <v>5641</v>
      </c>
      <c r="H6316" s="6">
        <v>2</v>
      </c>
      <c r="I6316" s="6" t="s">
        <v>297</v>
      </c>
      <c r="J6316" s="6">
        <v>3</v>
      </c>
      <c r="K6316" s="6" t="s">
        <v>4334</v>
      </c>
      <c r="L6316" s="8">
        <v>6</v>
      </c>
      <c r="M6316" s="6" t="s">
        <v>297</v>
      </c>
      <c r="N6316" s="6" t="s">
        <v>5547</v>
      </c>
      <c r="R6316" s="6" t="str">
        <f t="shared" si="98"/>
        <v>46481Xã Hương Nguyên23</v>
      </c>
    </row>
    <row r="6317" spans="1:18">
      <c r="A6317" s="6">
        <v>6316</v>
      </c>
      <c r="B6317" s="6">
        <v>46</v>
      </c>
      <c r="C6317" s="6" t="s">
        <v>5544</v>
      </c>
      <c r="D6317" s="6">
        <v>481</v>
      </c>
      <c r="E6317" s="6" t="s">
        <v>5637</v>
      </c>
      <c r="F6317" s="6">
        <v>20065</v>
      </c>
      <c r="G6317" s="6" t="s">
        <v>5642</v>
      </c>
      <c r="H6317" s="6">
        <v>2</v>
      </c>
      <c r="I6317" s="6" t="s">
        <v>297</v>
      </c>
      <c r="J6317" s="6">
        <v>3</v>
      </c>
      <c r="K6317" s="6" t="s">
        <v>4334</v>
      </c>
      <c r="L6317" s="8">
        <v>6</v>
      </c>
      <c r="M6317" s="6" t="s">
        <v>297</v>
      </c>
      <c r="N6317" s="6" t="s">
        <v>5547</v>
      </c>
      <c r="R6317" s="6" t="str">
        <f t="shared" si="98"/>
        <v>46481Xã Hồng Bắc23</v>
      </c>
    </row>
    <row r="6318" spans="1:18">
      <c r="A6318" s="6">
        <v>6317</v>
      </c>
      <c r="B6318" s="6">
        <v>46</v>
      </c>
      <c r="C6318" s="6" t="s">
        <v>5544</v>
      </c>
      <c r="D6318" s="6">
        <v>481</v>
      </c>
      <c r="E6318" s="6" t="s">
        <v>5637</v>
      </c>
      <c r="F6318" s="6">
        <v>20068</v>
      </c>
      <c r="G6318" s="6" t="s">
        <v>5505</v>
      </c>
      <c r="H6318" s="6">
        <v>2</v>
      </c>
      <c r="I6318" s="6" t="s">
        <v>297</v>
      </c>
      <c r="J6318" s="6">
        <v>3</v>
      </c>
      <c r="K6318" s="6" t="s">
        <v>4334</v>
      </c>
      <c r="L6318" s="8">
        <v>6</v>
      </c>
      <c r="M6318" s="6" t="s">
        <v>297</v>
      </c>
      <c r="N6318" s="6" t="s">
        <v>5547</v>
      </c>
      <c r="R6318" s="6" t="str">
        <f t="shared" si="98"/>
        <v>46481Xã A Ngo23</v>
      </c>
    </row>
    <row r="6319" spans="1:18">
      <c r="A6319" s="6">
        <v>6318</v>
      </c>
      <c r="B6319" s="6">
        <v>46</v>
      </c>
      <c r="C6319" s="6" t="s">
        <v>5544</v>
      </c>
      <c r="D6319" s="6">
        <v>481</v>
      </c>
      <c r="E6319" s="6" t="s">
        <v>5637</v>
      </c>
      <c r="F6319" s="6">
        <v>20071</v>
      </c>
      <c r="G6319" s="6" t="s">
        <v>2243</v>
      </c>
      <c r="H6319" s="6">
        <v>2</v>
      </c>
      <c r="I6319" s="6" t="s">
        <v>297</v>
      </c>
      <c r="J6319" s="6">
        <v>3</v>
      </c>
      <c r="K6319" s="6" t="s">
        <v>4334</v>
      </c>
      <c r="L6319" s="8">
        <v>6</v>
      </c>
      <c r="M6319" s="6" t="s">
        <v>297</v>
      </c>
      <c r="N6319" s="6" t="s">
        <v>5547</v>
      </c>
      <c r="R6319" s="6" t="str">
        <f t="shared" si="98"/>
        <v>46481Xã Sơn Thủy23</v>
      </c>
    </row>
    <row r="6320" spans="1:18">
      <c r="A6320" s="6">
        <v>6319</v>
      </c>
      <c r="B6320" s="6">
        <v>46</v>
      </c>
      <c r="C6320" s="6" t="s">
        <v>5544</v>
      </c>
      <c r="D6320" s="6">
        <v>481</v>
      </c>
      <c r="E6320" s="6" t="s">
        <v>5637</v>
      </c>
      <c r="F6320" s="6">
        <v>20074</v>
      </c>
      <c r="G6320" s="6" t="s">
        <v>2230</v>
      </c>
      <c r="H6320" s="6">
        <v>2</v>
      </c>
      <c r="I6320" s="6" t="s">
        <v>297</v>
      </c>
      <c r="J6320" s="6">
        <v>3</v>
      </c>
      <c r="K6320" s="6" t="s">
        <v>4334</v>
      </c>
      <c r="L6320" s="8">
        <v>6</v>
      </c>
      <c r="M6320" s="6" t="s">
        <v>297</v>
      </c>
      <c r="N6320" s="6" t="s">
        <v>5547</v>
      </c>
      <c r="R6320" s="6" t="str">
        <f t="shared" si="98"/>
        <v>46481Xã Phú Vinh23</v>
      </c>
    </row>
    <row r="6321" spans="1:18">
      <c r="A6321" s="6">
        <v>6320</v>
      </c>
      <c r="B6321" s="6">
        <v>46</v>
      </c>
      <c r="C6321" s="6" t="s">
        <v>5544</v>
      </c>
      <c r="D6321" s="6">
        <v>481</v>
      </c>
      <c r="E6321" s="6" t="s">
        <v>5637</v>
      </c>
      <c r="F6321" s="6">
        <v>20080</v>
      </c>
      <c r="G6321" s="6" t="s">
        <v>5626</v>
      </c>
      <c r="H6321" s="6">
        <v>2</v>
      </c>
      <c r="I6321" s="6" t="s">
        <v>297</v>
      </c>
      <c r="J6321" s="6">
        <v>3</v>
      </c>
      <c r="K6321" s="6" t="s">
        <v>4334</v>
      </c>
      <c r="L6321" s="8">
        <v>6</v>
      </c>
      <c r="M6321" s="6" t="s">
        <v>297</v>
      </c>
      <c r="N6321" s="6" t="s">
        <v>5547</v>
      </c>
      <c r="R6321" s="6" t="str">
        <f t="shared" si="98"/>
        <v>46481Xã Hương Phong23</v>
      </c>
    </row>
    <row r="6322" spans="1:18">
      <c r="A6322" s="6">
        <v>6321</v>
      </c>
      <c r="B6322" s="6">
        <v>46</v>
      </c>
      <c r="C6322" s="6" t="s">
        <v>5544</v>
      </c>
      <c r="D6322" s="6">
        <v>481</v>
      </c>
      <c r="E6322" s="6" t="s">
        <v>5637</v>
      </c>
      <c r="F6322" s="6">
        <v>20083</v>
      </c>
      <c r="G6322" s="6" t="s">
        <v>5643</v>
      </c>
      <c r="H6322" s="6">
        <v>2</v>
      </c>
      <c r="I6322" s="6" t="s">
        <v>297</v>
      </c>
      <c r="J6322" s="6">
        <v>3</v>
      </c>
      <c r="K6322" s="6" t="s">
        <v>4334</v>
      </c>
      <c r="L6322" s="8">
        <v>6</v>
      </c>
      <c r="M6322" s="6" t="s">
        <v>297</v>
      </c>
      <c r="N6322" s="6" t="s">
        <v>5547</v>
      </c>
      <c r="R6322" s="6" t="str">
        <f t="shared" si="98"/>
        <v>46481Xã Quảng Nhâm23</v>
      </c>
    </row>
    <row r="6323" spans="1:18">
      <c r="A6323" s="6">
        <v>6322</v>
      </c>
      <c r="B6323" s="6">
        <v>46</v>
      </c>
      <c r="C6323" s="6" t="s">
        <v>5544</v>
      </c>
      <c r="D6323" s="6">
        <v>481</v>
      </c>
      <c r="E6323" s="6" t="s">
        <v>5637</v>
      </c>
      <c r="F6323" s="6">
        <v>20086</v>
      </c>
      <c r="G6323" s="6" t="s">
        <v>5644</v>
      </c>
      <c r="H6323" s="6">
        <v>2</v>
      </c>
      <c r="I6323" s="6" t="s">
        <v>297</v>
      </c>
      <c r="J6323" s="6">
        <v>3</v>
      </c>
      <c r="K6323" s="6" t="s">
        <v>4334</v>
      </c>
      <c r="L6323" s="8">
        <v>6</v>
      </c>
      <c r="M6323" s="6" t="s">
        <v>297</v>
      </c>
      <c r="N6323" s="6" t="s">
        <v>5547</v>
      </c>
      <c r="R6323" s="6" t="str">
        <f t="shared" si="98"/>
        <v>46481Xã Hồng Thượng23</v>
      </c>
    </row>
    <row r="6324" spans="1:18">
      <c r="A6324" s="6">
        <v>6323</v>
      </c>
      <c r="B6324" s="6">
        <v>46</v>
      </c>
      <c r="C6324" s="6" t="s">
        <v>5544</v>
      </c>
      <c r="D6324" s="6">
        <v>481</v>
      </c>
      <c r="E6324" s="6" t="s">
        <v>5637</v>
      </c>
      <c r="F6324" s="6">
        <v>20089</v>
      </c>
      <c r="G6324" s="6" t="s">
        <v>739</v>
      </c>
      <c r="H6324" s="6">
        <v>2</v>
      </c>
      <c r="I6324" s="6" t="s">
        <v>297</v>
      </c>
      <c r="J6324" s="6">
        <v>3</v>
      </c>
      <c r="K6324" s="6" t="s">
        <v>4334</v>
      </c>
      <c r="L6324" s="8">
        <v>6</v>
      </c>
      <c r="M6324" s="6" t="s">
        <v>297</v>
      </c>
      <c r="N6324" s="6" t="s">
        <v>5547</v>
      </c>
      <c r="R6324" s="6" t="str">
        <f t="shared" si="98"/>
        <v>46481Xã Hồng Thái23</v>
      </c>
    </row>
    <row r="6325" spans="1:18">
      <c r="A6325" s="6">
        <v>6324</v>
      </c>
      <c r="B6325" s="6">
        <v>46</v>
      </c>
      <c r="C6325" s="6" t="s">
        <v>5544</v>
      </c>
      <c r="D6325" s="6">
        <v>481</v>
      </c>
      <c r="E6325" s="6" t="s">
        <v>5637</v>
      </c>
      <c r="F6325" s="6">
        <v>20095</v>
      </c>
      <c r="G6325" s="6" t="s">
        <v>5645</v>
      </c>
      <c r="H6325" s="6">
        <v>2</v>
      </c>
      <c r="I6325" s="6" t="s">
        <v>297</v>
      </c>
      <c r="J6325" s="6">
        <v>3</v>
      </c>
      <c r="K6325" s="6" t="s">
        <v>4334</v>
      </c>
      <c r="L6325" s="8">
        <v>6</v>
      </c>
      <c r="M6325" s="6" t="s">
        <v>297</v>
      </c>
      <c r="N6325" s="6" t="s">
        <v>5547</v>
      </c>
      <c r="R6325" s="6" t="str">
        <f t="shared" si="98"/>
        <v>46481Xã A Roàng23</v>
      </c>
    </row>
    <row r="6326" spans="1:18">
      <c r="A6326" s="6">
        <v>6325</v>
      </c>
      <c r="B6326" s="6">
        <v>46</v>
      </c>
      <c r="C6326" s="6" t="s">
        <v>5544</v>
      </c>
      <c r="D6326" s="6">
        <v>481</v>
      </c>
      <c r="E6326" s="6" t="s">
        <v>5637</v>
      </c>
      <c r="F6326" s="6">
        <v>20098</v>
      </c>
      <c r="G6326" s="6" t="s">
        <v>651</v>
      </c>
      <c r="H6326" s="6">
        <v>2</v>
      </c>
      <c r="I6326" s="6" t="s">
        <v>297</v>
      </c>
      <c r="J6326" s="6">
        <v>3</v>
      </c>
      <c r="K6326" s="6" t="s">
        <v>4334</v>
      </c>
      <c r="L6326" s="8">
        <v>6</v>
      </c>
      <c r="M6326" s="6" t="s">
        <v>297</v>
      </c>
      <c r="N6326" s="6" t="s">
        <v>5547</v>
      </c>
      <c r="R6326" s="6" t="str">
        <f t="shared" si="98"/>
        <v>46481Xã Đông Sơn23</v>
      </c>
    </row>
    <row r="6327" spans="1:18">
      <c r="A6327" s="6">
        <v>6326</v>
      </c>
      <c r="B6327" s="6">
        <v>46</v>
      </c>
      <c r="C6327" s="6" t="s">
        <v>5544</v>
      </c>
      <c r="D6327" s="6">
        <v>481</v>
      </c>
      <c r="E6327" s="6" t="s">
        <v>5637</v>
      </c>
      <c r="F6327" s="6">
        <v>20101</v>
      </c>
      <c r="G6327" s="6" t="s">
        <v>5646</v>
      </c>
      <c r="H6327" s="6">
        <v>2</v>
      </c>
      <c r="I6327" s="6" t="s">
        <v>297</v>
      </c>
      <c r="J6327" s="6">
        <v>3</v>
      </c>
      <c r="K6327" s="6" t="s">
        <v>4334</v>
      </c>
      <c r="L6327" s="8">
        <v>6</v>
      </c>
      <c r="M6327" s="6" t="s">
        <v>297</v>
      </c>
      <c r="N6327" s="6" t="s">
        <v>5547</v>
      </c>
      <c r="R6327" s="6" t="str">
        <f t="shared" si="98"/>
        <v>46481Xã Lâm Đớt23</v>
      </c>
    </row>
    <row r="6328" spans="1:18">
      <c r="A6328" s="6">
        <v>6327</v>
      </c>
      <c r="B6328" s="6">
        <v>46</v>
      </c>
      <c r="C6328" s="6" t="s">
        <v>5544</v>
      </c>
      <c r="D6328" s="6">
        <v>481</v>
      </c>
      <c r="E6328" s="6" t="s">
        <v>5637</v>
      </c>
      <c r="F6328" s="6">
        <v>20104</v>
      </c>
      <c r="G6328" s="6" t="s">
        <v>5400</v>
      </c>
      <c r="H6328" s="6">
        <v>2</v>
      </c>
      <c r="I6328" s="6" t="s">
        <v>297</v>
      </c>
      <c r="J6328" s="6">
        <v>3</v>
      </c>
      <c r="K6328" s="6" t="s">
        <v>4334</v>
      </c>
      <c r="L6328" s="8">
        <v>6</v>
      </c>
      <c r="M6328" s="6" t="s">
        <v>297</v>
      </c>
      <c r="N6328" s="6" t="s">
        <v>5547</v>
      </c>
      <c r="R6328" s="6" t="str">
        <f t="shared" si="98"/>
        <v>46481Xã Hồng Thủy23</v>
      </c>
    </row>
    <row r="6329" spans="1:18">
      <c r="A6329" s="6">
        <v>6328</v>
      </c>
      <c r="B6329" s="6">
        <v>46</v>
      </c>
      <c r="C6329" s="6" t="s">
        <v>5544</v>
      </c>
      <c r="D6329" s="6">
        <v>482</v>
      </c>
      <c r="E6329" s="6" t="s">
        <v>5647</v>
      </c>
      <c r="F6329" s="6">
        <v>20107</v>
      </c>
      <c r="G6329" s="6" t="s">
        <v>5648</v>
      </c>
      <c r="H6329" s="6">
        <v>1</v>
      </c>
      <c r="I6329" s="6" t="s">
        <v>251</v>
      </c>
      <c r="J6329" s="6">
        <v>3</v>
      </c>
      <c r="K6329" s="6" t="s">
        <v>4334</v>
      </c>
      <c r="L6329" s="8">
        <v>5</v>
      </c>
      <c r="M6329" s="6" t="s">
        <v>251</v>
      </c>
      <c r="N6329" s="6" t="s">
        <v>5547</v>
      </c>
      <c r="R6329" s="6" t="str">
        <f t="shared" si="98"/>
        <v>46482Thị trấn Phú Lộc13</v>
      </c>
    </row>
    <row r="6330" spans="1:18">
      <c r="A6330" s="6">
        <v>6329</v>
      </c>
      <c r="B6330" s="6">
        <v>46</v>
      </c>
      <c r="C6330" s="6" t="s">
        <v>5544</v>
      </c>
      <c r="D6330" s="6">
        <v>482</v>
      </c>
      <c r="E6330" s="6" t="s">
        <v>5647</v>
      </c>
      <c r="F6330" s="6">
        <v>20110</v>
      </c>
      <c r="G6330" s="6" t="s">
        <v>5649</v>
      </c>
      <c r="H6330" s="6">
        <v>1</v>
      </c>
      <c r="I6330" s="6" t="s">
        <v>251</v>
      </c>
      <c r="J6330" s="6">
        <v>3</v>
      </c>
      <c r="K6330" s="6" t="s">
        <v>4334</v>
      </c>
      <c r="L6330" s="8">
        <v>5</v>
      </c>
      <c r="M6330" s="6" t="s">
        <v>251</v>
      </c>
      <c r="N6330" s="6" t="s">
        <v>5547</v>
      </c>
      <c r="R6330" s="6" t="str">
        <f t="shared" si="98"/>
        <v>46482Thị trấn Lăng Cô13</v>
      </c>
    </row>
    <row r="6331" spans="1:18">
      <c r="A6331" s="6">
        <v>6330</v>
      </c>
      <c r="B6331" s="6">
        <v>46</v>
      </c>
      <c r="C6331" s="6" t="s">
        <v>5544</v>
      </c>
      <c r="D6331" s="6">
        <v>482</v>
      </c>
      <c r="E6331" s="6" t="s">
        <v>5647</v>
      </c>
      <c r="F6331" s="6">
        <v>20113</v>
      </c>
      <c r="G6331" s="6" t="s">
        <v>5650</v>
      </c>
      <c r="H6331" s="6">
        <v>2</v>
      </c>
      <c r="I6331" s="6" t="s">
        <v>297</v>
      </c>
      <c r="J6331" s="6">
        <v>3</v>
      </c>
      <c r="K6331" s="6" t="s">
        <v>4334</v>
      </c>
      <c r="L6331" s="8">
        <v>6</v>
      </c>
      <c r="M6331" s="6" t="s">
        <v>297</v>
      </c>
      <c r="N6331" s="6" t="s">
        <v>5547</v>
      </c>
      <c r="R6331" s="6" t="str">
        <f t="shared" si="98"/>
        <v>46482Xã Vinh Mỹ23</v>
      </c>
    </row>
    <row r="6332" spans="1:18">
      <c r="A6332" s="6">
        <v>6331</v>
      </c>
      <c r="B6332" s="6">
        <v>46</v>
      </c>
      <c r="C6332" s="6" t="s">
        <v>5544</v>
      </c>
      <c r="D6332" s="6">
        <v>482</v>
      </c>
      <c r="E6332" s="6" t="s">
        <v>5647</v>
      </c>
      <c r="F6332" s="6">
        <v>20116</v>
      </c>
      <c r="G6332" s="6" t="s">
        <v>5651</v>
      </c>
      <c r="H6332" s="6">
        <v>2</v>
      </c>
      <c r="I6332" s="6" t="s">
        <v>297</v>
      </c>
      <c r="J6332" s="6">
        <v>3</v>
      </c>
      <c r="K6332" s="6" t="s">
        <v>4334</v>
      </c>
      <c r="L6332" s="8">
        <v>6</v>
      </c>
      <c r="M6332" s="6" t="s">
        <v>297</v>
      </c>
      <c r="N6332" s="6" t="s">
        <v>5547</v>
      </c>
      <c r="R6332" s="6" t="str">
        <f t="shared" si="98"/>
        <v>46482Xã Vinh Hưng23</v>
      </c>
    </row>
    <row r="6333" spans="1:18">
      <c r="A6333" s="6">
        <v>6332</v>
      </c>
      <c r="B6333" s="6">
        <v>46</v>
      </c>
      <c r="C6333" s="6" t="s">
        <v>5544</v>
      </c>
      <c r="D6333" s="6">
        <v>482</v>
      </c>
      <c r="E6333" s="6" t="s">
        <v>5647</v>
      </c>
      <c r="F6333" s="6">
        <v>20122</v>
      </c>
      <c r="G6333" s="6" t="s">
        <v>5652</v>
      </c>
      <c r="H6333" s="6">
        <v>2</v>
      </c>
      <c r="I6333" s="6" t="s">
        <v>297</v>
      </c>
      <c r="J6333" s="6">
        <v>3</v>
      </c>
      <c r="K6333" s="6" t="s">
        <v>4334</v>
      </c>
      <c r="L6333" s="8">
        <v>6</v>
      </c>
      <c r="M6333" s="6" t="s">
        <v>297</v>
      </c>
      <c r="N6333" s="6" t="s">
        <v>5547</v>
      </c>
      <c r="R6333" s="6" t="str">
        <f t="shared" si="98"/>
        <v>46482Xã Giang Hải23</v>
      </c>
    </row>
    <row r="6334" spans="1:18">
      <c r="A6334" s="6">
        <v>6333</v>
      </c>
      <c r="B6334" s="6">
        <v>46</v>
      </c>
      <c r="C6334" s="6" t="s">
        <v>5544</v>
      </c>
      <c r="D6334" s="6">
        <v>482</v>
      </c>
      <c r="E6334" s="6" t="s">
        <v>5647</v>
      </c>
      <c r="F6334" s="6">
        <v>20125</v>
      </c>
      <c r="G6334" s="6" t="s">
        <v>5653</v>
      </c>
      <c r="H6334" s="6">
        <v>2</v>
      </c>
      <c r="I6334" s="6" t="s">
        <v>297</v>
      </c>
      <c r="J6334" s="6">
        <v>3</v>
      </c>
      <c r="K6334" s="6" t="s">
        <v>4334</v>
      </c>
      <c r="L6334" s="8">
        <v>6</v>
      </c>
      <c r="M6334" s="6" t="s">
        <v>297</v>
      </c>
      <c r="N6334" s="6" t="s">
        <v>5547</v>
      </c>
      <c r="R6334" s="6" t="str">
        <f t="shared" si="98"/>
        <v>46482Xã Vinh Hiền23</v>
      </c>
    </row>
    <row r="6335" spans="1:18">
      <c r="A6335" s="6">
        <v>6334</v>
      </c>
      <c r="B6335" s="6">
        <v>46</v>
      </c>
      <c r="C6335" s="6" t="s">
        <v>5544</v>
      </c>
      <c r="D6335" s="6">
        <v>482</v>
      </c>
      <c r="E6335" s="6" t="s">
        <v>5647</v>
      </c>
      <c r="F6335" s="6">
        <v>20128</v>
      </c>
      <c r="G6335" s="6" t="s">
        <v>5654</v>
      </c>
      <c r="H6335" s="6">
        <v>2</v>
      </c>
      <c r="I6335" s="6" t="s">
        <v>297</v>
      </c>
      <c r="J6335" s="6">
        <v>3</v>
      </c>
      <c r="K6335" s="6" t="s">
        <v>4334</v>
      </c>
      <c r="L6335" s="8">
        <v>6</v>
      </c>
      <c r="M6335" s="6" t="s">
        <v>297</v>
      </c>
      <c r="N6335" s="6" t="s">
        <v>5547</v>
      </c>
      <c r="R6335" s="6" t="str">
        <f t="shared" si="98"/>
        <v>46482Xã Lộc Bổn23</v>
      </c>
    </row>
    <row r="6336" spans="1:18">
      <c r="A6336" s="6">
        <v>6335</v>
      </c>
      <c r="B6336" s="6">
        <v>46</v>
      </c>
      <c r="C6336" s="6" t="s">
        <v>5544</v>
      </c>
      <c r="D6336" s="6">
        <v>482</v>
      </c>
      <c r="E6336" s="6" t="s">
        <v>5647</v>
      </c>
      <c r="F6336" s="6">
        <v>20131</v>
      </c>
      <c r="G6336" s="6" t="s">
        <v>4639</v>
      </c>
      <c r="H6336" s="6">
        <v>2</v>
      </c>
      <c r="I6336" s="6" t="s">
        <v>297</v>
      </c>
      <c r="J6336" s="6">
        <v>3</v>
      </c>
      <c r="K6336" s="6" t="s">
        <v>4334</v>
      </c>
      <c r="L6336" s="8">
        <v>6</v>
      </c>
      <c r="M6336" s="6" t="s">
        <v>297</v>
      </c>
      <c r="N6336" s="6" t="s">
        <v>5547</v>
      </c>
      <c r="R6336" s="6" t="str">
        <f t="shared" si="98"/>
        <v>46482Xã Lộc Sơn23</v>
      </c>
    </row>
    <row r="6337" spans="1:18">
      <c r="A6337" s="6">
        <v>6336</v>
      </c>
      <c r="B6337" s="6">
        <v>46</v>
      </c>
      <c r="C6337" s="6" t="s">
        <v>5544</v>
      </c>
      <c r="D6337" s="6">
        <v>482</v>
      </c>
      <c r="E6337" s="6" t="s">
        <v>5647</v>
      </c>
      <c r="F6337" s="6">
        <v>20134</v>
      </c>
      <c r="G6337" s="6" t="s">
        <v>5655</v>
      </c>
      <c r="H6337" s="6">
        <v>2</v>
      </c>
      <c r="I6337" s="6" t="s">
        <v>297</v>
      </c>
      <c r="J6337" s="6">
        <v>3</v>
      </c>
      <c r="K6337" s="6" t="s">
        <v>4334</v>
      </c>
      <c r="L6337" s="8">
        <v>6</v>
      </c>
      <c r="M6337" s="6" t="s">
        <v>297</v>
      </c>
      <c r="N6337" s="6" t="s">
        <v>5547</v>
      </c>
      <c r="R6337" s="6" t="str">
        <f t="shared" si="98"/>
        <v>46482Xã Lộc Bình23</v>
      </c>
    </row>
    <row r="6338" spans="1:18">
      <c r="A6338" s="6">
        <v>6337</v>
      </c>
      <c r="B6338" s="6">
        <v>46</v>
      </c>
      <c r="C6338" s="6" t="s">
        <v>5544</v>
      </c>
      <c r="D6338" s="6">
        <v>482</v>
      </c>
      <c r="E6338" s="6" t="s">
        <v>5647</v>
      </c>
      <c r="F6338" s="6">
        <v>20137</v>
      </c>
      <c r="G6338" s="6" t="s">
        <v>5656</v>
      </c>
      <c r="H6338" s="6">
        <v>2</v>
      </c>
      <c r="I6338" s="6" t="s">
        <v>297</v>
      </c>
      <c r="J6338" s="6">
        <v>3</v>
      </c>
      <c r="K6338" s="6" t="s">
        <v>4334</v>
      </c>
      <c r="L6338" s="8">
        <v>6</v>
      </c>
      <c r="M6338" s="6" t="s">
        <v>297</v>
      </c>
      <c r="N6338" s="6" t="s">
        <v>5547</v>
      </c>
      <c r="R6338" s="6" t="str">
        <f t="shared" si="98"/>
        <v>46482Xã Lộc Vĩnh23</v>
      </c>
    </row>
    <row r="6339" spans="1:18">
      <c r="A6339" s="6">
        <v>6338</v>
      </c>
      <c r="B6339" s="6">
        <v>46</v>
      </c>
      <c r="C6339" s="6" t="s">
        <v>5544</v>
      </c>
      <c r="D6339" s="6">
        <v>482</v>
      </c>
      <c r="E6339" s="6" t="s">
        <v>5647</v>
      </c>
      <c r="F6339" s="6">
        <v>20140</v>
      </c>
      <c r="G6339" s="6" t="s">
        <v>4066</v>
      </c>
      <c r="H6339" s="6">
        <v>2</v>
      </c>
      <c r="I6339" s="6" t="s">
        <v>297</v>
      </c>
      <c r="J6339" s="6">
        <v>3</v>
      </c>
      <c r="K6339" s="6" t="s">
        <v>4334</v>
      </c>
      <c r="L6339" s="8">
        <v>6</v>
      </c>
      <c r="M6339" s="6" t="s">
        <v>297</v>
      </c>
      <c r="N6339" s="6" t="s">
        <v>5547</v>
      </c>
      <c r="R6339" s="6" t="str">
        <f t="shared" ref="R6339:R6402" si="99">CONCATENATE(B6339,D6339,G6339,H6339,J6339)</f>
        <v>46482Xã Lộc An23</v>
      </c>
    </row>
    <row r="6340" spans="1:18">
      <c r="A6340" s="6">
        <v>6339</v>
      </c>
      <c r="B6340" s="6">
        <v>46</v>
      </c>
      <c r="C6340" s="6" t="s">
        <v>5544</v>
      </c>
      <c r="D6340" s="6">
        <v>482</v>
      </c>
      <c r="E6340" s="6" t="s">
        <v>5647</v>
      </c>
      <c r="F6340" s="6">
        <v>20143</v>
      </c>
      <c r="G6340" s="6" t="s">
        <v>5657</v>
      </c>
      <c r="H6340" s="6">
        <v>2</v>
      </c>
      <c r="I6340" s="6" t="s">
        <v>297</v>
      </c>
      <c r="J6340" s="6">
        <v>3</v>
      </c>
      <c r="K6340" s="6" t="s">
        <v>4334</v>
      </c>
      <c r="L6340" s="8">
        <v>6</v>
      </c>
      <c r="M6340" s="6" t="s">
        <v>297</v>
      </c>
      <c r="N6340" s="6" t="s">
        <v>5547</v>
      </c>
      <c r="R6340" s="6" t="str">
        <f t="shared" si="99"/>
        <v>46482Xã Lộc Điền23</v>
      </c>
    </row>
    <row r="6341" spans="1:18">
      <c r="A6341" s="6">
        <v>6340</v>
      </c>
      <c r="B6341" s="6">
        <v>46</v>
      </c>
      <c r="C6341" s="6" t="s">
        <v>5544</v>
      </c>
      <c r="D6341" s="6">
        <v>482</v>
      </c>
      <c r="E6341" s="6" t="s">
        <v>5647</v>
      </c>
      <c r="F6341" s="6">
        <v>20146</v>
      </c>
      <c r="G6341" s="6" t="s">
        <v>5407</v>
      </c>
      <c r="H6341" s="6">
        <v>2</v>
      </c>
      <c r="I6341" s="6" t="s">
        <v>297</v>
      </c>
      <c r="J6341" s="6">
        <v>3</v>
      </c>
      <c r="K6341" s="6" t="s">
        <v>4334</v>
      </c>
      <c r="L6341" s="8">
        <v>6</v>
      </c>
      <c r="M6341" s="6" t="s">
        <v>297</v>
      </c>
      <c r="N6341" s="6" t="s">
        <v>5547</v>
      </c>
      <c r="R6341" s="6" t="str">
        <f t="shared" si="99"/>
        <v>46482Xã Lộc Thủy23</v>
      </c>
    </row>
    <row r="6342" spans="1:18">
      <c r="A6342" s="6">
        <v>6341</v>
      </c>
      <c r="B6342" s="6">
        <v>46</v>
      </c>
      <c r="C6342" s="6" t="s">
        <v>5544</v>
      </c>
      <c r="D6342" s="6">
        <v>482</v>
      </c>
      <c r="E6342" s="6" t="s">
        <v>5647</v>
      </c>
      <c r="F6342" s="6">
        <v>20149</v>
      </c>
      <c r="G6342" s="6" t="s">
        <v>5658</v>
      </c>
      <c r="H6342" s="6">
        <v>2</v>
      </c>
      <c r="I6342" s="6" t="s">
        <v>297</v>
      </c>
      <c r="J6342" s="6">
        <v>3</v>
      </c>
      <c r="K6342" s="6" t="s">
        <v>4334</v>
      </c>
      <c r="L6342" s="8">
        <v>6</v>
      </c>
      <c r="M6342" s="6" t="s">
        <v>297</v>
      </c>
      <c r="N6342" s="6" t="s">
        <v>5547</v>
      </c>
      <c r="R6342" s="6" t="str">
        <f t="shared" si="99"/>
        <v>46482Xã Lộc Trì23</v>
      </c>
    </row>
    <row r="6343" spans="1:18">
      <c r="A6343" s="6">
        <v>6342</v>
      </c>
      <c r="B6343" s="6">
        <v>46</v>
      </c>
      <c r="C6343" s="6" t="s">
        <v>5544</v>
      </c>
      <c r="D6343" s="6">
        <v>482</v>
      </c>
      <c r="E6343" s="6" t="s">
        <v>5647</v>
      </c>
      <c r="F6343" s="6">
        <v>20152</v>
      </c>
      <c r="G6343" s="6" t="s">
        <v>5659</v>
      </c>
      <c r="H6343" s="6">
        <v>2</v>
      </c>
      <c r="I6343" s="6" t="s">
        <v>297</v>
      </c>
      <c r="J6343" s="6">
        <v>3</v>
      </c>
      <c r="K6343" s="6" t="s">
        <v>4334</v>
      </c>
      <c r="L6343" s="8">
        <v>6</v>
      </c>
      <c r="M6343" s="6" t="s">
        <v>297</v>
      </c>
      <c r="N6343" s="6" t="s">
        <v>5547</v>
      </c>
      <c r="R6343" s="6" t="str">
        <f t="shared" si="99"/>
        <v>46482Xã Lộc Tiến23</v>
      </c>
    </row>
    <row r="6344" spans="1:18">
      <c r="A6344" s="6">
        <v>6343</v>
      </c>
      <c r="B6344" s="6">
        <v>46</v>
      </c>
      <c r="C6344" s="6" t="s">
        <v>5544</v>
      </c>
      <c r="D6344" s="6">
        <v>482</v>
      </c>
      <c r="E6344" s="6" t="s">
        <v>5647</v>
      </c>
      <c r="F6344" s="6">
        <v>20155</v>
      </c>
      <c r="G6344" s="6" t="s">
        <v>5660</v>
      </c>
      <c r="H6344" s="6">
        <v>2</v>
      </c>
      <c r="I6344" s="6" t="s">
        <v>297</v>
      </c>
      <c r="J6344" s="6">
        <v>3</v>
      </c>
      <c r="K6344" s="6" t="s">
        <v>4334</v>
      </c>
      <c r="L6344" s="8">
        <v>6</v>
      </c>
      <c r="M6344" s="6" t="s">
        <v>297</v>
      </c>
      <c r="N6344" s="6" t="s">
        <v>5547</v>
      </c>
      <c r="R6344" s="6" t="str">
        <f t="shared" si="99"/>
        <v>46482Xã Lộc Hòa23</v>
      </c>
    </row>
    <row r="6345" spans="1:18">
      <c r="A6345" s="6">
        <v>6344</v>
      </c>
      <c r="B6345" s="6">
        <v>46</v>
      </c>
      <c r="C6345" s="6" t="s">
        <v>5544</v>
      </c>
      <c r="D6345" s="6">
        <v>482</v>
      </c>
      <c r="E6345" s="6" t="s">
        <v>5647</v>
      </c>
      <c r="F6345" s="6">
        <v>20158</v>
      </c>
      <c r="G6345" s="6" t="s">
        <v>3097</v>
      </c>
      <c r="H6345" s="6">
        <v>2</v>
      </c>
      <c r="I6345" s="6" t="s">
        <v>297</v>
      </c>
      <c r="J6345" s="6">
        <v>3</v>
      </c>
      <c r="K6345" s="6" t="s">
        <v>4334</v>
      </c>
      <c r="L6345" s="8">
        <v>6</v>
      </c>
      <c r="M6345" s="6" t="s">
        <v>297</v>
      </c>
      <c r="N6345" s="6" t="s">
        <v>5547</v>
      </c>
      <c r="R6345" s="6" t="str">
        <f t="shared" si="99"/>
        <v>46482Xã Xuân Lộc23</v>
      </c>
    </row>
    <row r="6346" spans="1:18">
      <c r="A6346" s="6">
        <v>6345</v>
      </c>
      <c r="B6346" s="6">
        <v>46</v>
      </c>
      <c r="C6346" s="6" t="s">
        <v>5544</v>
      </c>
      <c r="D6346" s="6">
        <v>483</v>
      </c>
      <c r="E6346" s="6" t="s">
        <v>5661</v>
      </c>
      <c r="F6346" s="6">
        <v>20161</v>
      </c>
      <c r="G6346" s="6" t="s">
        <v>5662</v>
      </c>
      <c r="H6346" s="6">
        <v>1</v>
      </c>
      <c r="I6346" s="6" t="s">
        <v>251</v>
      </c>
      <c r="J6346" s="6">
        <v>3</v>
      </c>
      <c r="K6346" s="6" t="s">
        <v>4334</v>
      </c>
      <c r="L6346" s="8">
        <v>5</v>
      </c>
      <c r="M6346" s="6" t="s">
        <v>251</v>
      </c>
      <c r="N6346" s="6" t="s">
        <v>5547</v>
      </c>
      <c r="R6346" s="6" t="str">
        <f t="shared" si="99"/>
        <v>46483Thị trấn Khe Tre13</v>
      </c>
    </row>
    <row r="6347" spans="1:18">
      <c r="A6347" s="6">
        <v>6346</v>
      </c>
      <c r="B6347" s="6">
        <v>46</v>
      </c>
      <c r="C6347" s="6" t="s">
        <v>5544</v>
      </c>
      <c r="D6347" s="6">
        <v>483</v>
      </c>
      <c r="E6347" s="6" t="s">
        <v>5661</v>
      </c>
      <c r="F6347" s="6">
        <v>20164</v>
      </c>
      <c r="G6347" s="6" t="s">
        <v>5663</v>
      </c>
      <c r="H6347" s="6">
        <v>2</v>
      </c>
      <c r="I6347" s="6" t="s">
        <v>297</v>
      </c>
      <c r="J6347" s="6">
        <v>3</v>
      </c>
      <c r="K6347" s="6" t="s">
        <v>4334</v>
      </c>
      <c r="L6347" s="8">
        <v>6</v>
      </c>
      <c r="M6347" s="6" t="s">
        <v>297</v>
      </c>
      <c r="N6347" s="6" t="s">
        <v>5547</v>
      </c>
      <c r="R6347" s="6" t="str">
        <f t="shared" si="99"/>
        <v>46483Xã Hương Phú23</v>
      </c>
    </row>
    <row r="6348" spans="1:18">
      <c r="A6348" s="6">
        <v>6347</v>
      </c>
      <c r="B6348" s="6">
        <v>46</v>
      </c>
      <c r="C6348" s="6" t="s">
        <v>5544</v>
      </c>
      <c r="D6348" s="6">
        <v>483</v>
      </c>
      <c r="E6348" s="6" t="s">
        <v>5661</v>
      </c>
      <c r="F6348" s="6">
        <v>20167</v>
      </c>
      <c r="G6348" s="6" t="s">
        <v>802</v>
      </c>
      <c r="H6348" s="6">
        <v>2</v>
      </c>
      <c r="I6348" s="6" t="s">
        <v>297</v>
      </c>
      <c r="J6348" s="6">
        <v>3</v>
      </c>
      <c r="K6348" s="6" t="s">
        <v>4334</v>
      </c>
      <c r="L6348" s="8">
        <v>6</v>
      </c>
      <c r="M6348" s="6" t="s">
        <v>297</v>
      </c>
      <c r="N6348" s="6" t="s">
        <v>5547</v>
      </c>
      <c r="R6348" s="6" t="str">
        <f t="shared" si="99"/>
        <v>46483Xã Hương Sơn23</v>
      </c>
    </row>
    <row r="6349" spans="1:18">
      <c r="A6349" s="6">
        <v>6348</v>
      </c>
      <c r="B6349" s="6">
        <v>46</v>
      </c>
      <c r="C6349" s="6" t="s">
        <v>5544</v>
      </c>
      <c r="D6349" s="6">
        <v>483</v>
      </c>
      <c r="E6349" s="6" t="s">
        <v>5661</v>
      </c>
      <c r="F6349" s="6">
        <v>20170</v>
      </c>
      <c r="G6349" s="6" t="s">
        <v>5664</v>
      </c>
      <c r="H6349" s="6">
        <v>2</v>
      </c>
      <c r="I6349" s="6" t="s">
        <v>297</v>
      </c>
      <c r="J6349" s="6">
        <v>3</v>
      </c>
      <c r="K6349" s="6" t="s">
        <v>4334</v>
      </c>
      <c r="L6349" s="8">
        <v>6</v>
      </c>
      <c r="M6349" s="6" t="s">
        <v>297</v>
      </c>
      <c r="N6349" s="6" t="s">
        <v>5547</v>
      </c>
      <c r="R6349" s="6" t="str">
        <f t="shared" si="99"/>
        <v>46483Xã Hương Lộc23</v>
      </c>
    </row>
    <row r="6350" spans="1:18">
      <c r="A6350" s="6">
        <v>6349</v>
      </c>
      <c r="B6350" s="6">
        <v>46</v>
      </c>
      <c r="C6350" s="6" t="s">
        <v>5544</v>
      </c>
      <c r="D6350" s="6">
        <v>483</v>
      </c>
      <c r="E6350" s="6" t="s">
        <v>5661</v>
      </c>
      <c r="F6350" s="6">
        <v>20173</v>
      </c>
      <c r="G6350" s="6" t="s">
        <v>5665</v>
      </c>
      <c r="H6350" s="6">
        <v>2</v>
      </c>
      <c r="I6350" s="6" t="s">
        <v>297</v>
      </c>
      <c r="J6350" s="6">
        <v>3</v>
      </c>
      <c r="K6350" s="6" t="s">
        <v>4334</v>
      </c>
      <c r="L6350" s="8">
        <v>6</v>
      </c>
      <c r="M6350" s="6" t="s">
        <v>297</v>
      </c>
      <c r="N6350" s="6" t="s">
        <v>5547</v>
      </c>
      <c r="R6350" s="6" t="str">
        <f t="shared" si="99"/>
        <v>46483Xã Thượng Quảng23</v>
      </c>
    </row>
    <row r="6351" spans="1:18">
      <c r="A6351" s="6">
        <v>6350</v>
      </c>
      <c r="B6351" s="6">
        <v>46</v>
      </c>
      <c r="C6351" s="6" t="s">
        <v>5544</v>
      </c>
      <c r="D6351" s="6">
        <v>483</v>
      </c>
      <c r="E6351" s="6" t="s">
        <v>5661</v>
      </c>
      <c r="F6351" s="6">
        <v>20179</v>
      </c>
      <c r="G6351" s="6" t="s">
        <v>5222</v>
      </c>
      <c r="H6351" s="6">
        <v>2</v>
      </c>
      <c r="I6351" s="6" t="s">
        <v>297</v>
      </c>
      <c r="J6351" s="6">
        <v>3</v>
      </c>
      <c r="K6351" s="6" t="s">
        <v>4334</v>
      </c>
      <c r="L6351" s="8">
        <v>6</v>
      </c>
      <c r="M6351" s="6" t="s">
        <v>297</v>
      </c>
      <c r="N6351" s="6" t="s">
        <v>5547</v>
      </c>
      <c r="R6351" s="6" t="str">
        <f t="shared" si="99"/>
        <v>46483Xã Hương Xuân23</v>
      </c>
    </row>
    <row r="6352" spans="1:18">
      <c r="A6352" s="6">
        <v>6351</v>
      </c>
      <c r="B6352" s="6">
        <v>46</v>
      </c>
      <c r="C6352" s="6" t="s">
        <v>5544</v>
      </c>
      <c r="D6352" s="6">
        <v>483</v>
      </c>
      <c r="E6352" s="6" t="s">
        <v>5661</v>
      </c>
      <c r="F6352" s="6">
        <v>20182</v>
      </c>
      <c r="G6352" s="6" t="s">
        <v>5666</v>
      </c>
      <c r="H6352" s="6">
        <v>2</v>
      </c>
      <c r="I6352" s="6" t="s">
        <v>297</v>
      </c>
      <c r="J6352" s="6">
        <v>3</v>
      </c>
      <c r="K6352" s="6" t="s">
        <v>4334</v>
      </c>
      <c r="L6352" s="8">
        <v>6</v>
      </c>
      <c r="M6352" s="6" t="s">
        <v>297</v>
      </c>
      <c r="N6352" s="6" t="s">
        <v>5547</v>
      </c>
      <c r="R6352" s="6" t="str">
        <f t="shared" si="99"/>
        <v>46483Xã Hương Hữu23</v>
      </c>
    </row>
    <row r="6353" spans="1:18">
      <c r="A6353" s="6">
        <v>6352</v>
      </c>
      <c r="B6353" s="6">
        <v>46</v>
      </c>
      <c r="C6353" s="6" t="s">
        <v>5544</v>
      </c>
      <c r="D6353" s="6">
        <v>483</v>
      </c>
      <c r="E6353" s="6" t="s">
        <v>5661</v>
      </c>
      <c r="F6353" s="6">
        <v>20185</v>
      </c>
      <c r="G6353" s="6" t="s">
        <v>5667</v>
      </c>
      <c r="H6353" s="6">
        <v>2</v>
      </c>
      <c r="I6353" s="6" t="s">
        <v>297</v>
      </c>
      <c r="J6353" s="6">
        <v>3</v>
      </c>
      <c r="K6353" s="6" t="s">
        <v>4334</v>
      </c>
      <c r="L6353" s="8">
        <v>6</v>
      </c>
      <c r="M6353" s="6" t="s">
        <v>297</v>
      </c>
      <c r="N6353" s="6" t="s">
        <v>5547</v>
      </c>
      <c r="R6353" s="6" t="str">
        <f t="shared" si="99"/>
        <v>46483Xã Thượng Lộ23</v>
      </c>
    </row>
    <row r="6354" spans="1:18">
      <c r="A6354" s="6">
        <v>6353</v>
      </c>
      <c r="B6354" s="6">
        <v>46</v>
      </c>
      <c r="C6354" s="6" t="s">
        <v>5544</v>
      </c>
      <c r="D6354" s="6">
        <v>483</v>
      </c>
      <c r="E6354" s="6" t="s">
        <v>5661</v>
      </c>
      <c r="F6354" s="6">
        <v>20188</v>
      </c>
      <c r="G6354" s="6" t="s">
        <v>3029</v>
      </c>
      <c r="H6354" s="6">
        <v>2</v>
      </c>
      <c r="I6354" s="6" t="s">
        <v>297</v>
      </c>
      <c r="J6354" s="6">
        <v>3</v>
      </c>
      <c r="K6354" s="6" t="s">
        <v>4334</v>
      </c>
      <c r="L6354" s="8">
        <v>6</v>
      </c>
      <c r="M6354" s="6" t="s">
        <v>297</v>
      </c>
      <c r="N6354" s="6" t="s">
        <v>5547</v>
      </c>
      <c r="R6354" s="6" t="str">
        <f t="shared" si="99"/>
        <v>46483Xã Thượng Long23</v>
      </c>
    </row>
    <row r="6355" spans="1:18">
      <c r="A6355" s="6">
        <v>6354</v>
      </c>
      <c r="B6355" s="6">
        <v>46</v>
      </c>
      <c r="C6355" s="6" t="s">
        <v>5544</v>
      </c>
      <c r="D6355" s="6">
        <v>483</v>
      </c>
      <c r="E6355" s="6" t="s">
        <v>5661</v>
      </c>
      <c r="F6355" s="6">
        <v>20191</v>
      </c>
      <c r="G6355" s="6" t="s">
        <v>5668</v>
      </c>
      <c r="H6355" s="6">
        <v>2</v>
      </c>
      <c r="I6355" s="6" t="s">
        <v>297</v>
      </c>
      <c r="J6355" s="6">
        <v>3</v>
      </c>
      <c r="K6355" s="6" t="s">
        <v>4334</v>
      </c>
      <c r="L6355" s="8">
        <v>6</v>
      </c>
      <c r="M6355" s="6" t="s">
        <v>297</v>
      </c>
      <c r="N6355" s="6" t="s">
        <v>5547</v>
      </c>
      <c r="R6355" s="6" t="str">
        <f t="shared" si="99"/>
        <v>46483Xã Thượng Nhật23</v>
      </c>
    </row>
    <row r="6356" spans="1:18">
      <c r="A6356" s="6">
        <v>6355</v>
      </c>
      <c r="B6356" s="6">
        <v>48</v>
      </c>
      <c r="C6356" s="6" t="s">
        <v>5669</v>
      </c>
      <c r="D6356" s="6">
        <v>490</v>
      </c>
      <c r="E6356" s="6" t="s">
        <v>5670</v>
      </c>
      <c r="F6356" s="6">
        <v>20194</v>
      </c>
      <c r="G6356" s="6" t="s">
        <v>5671</v>
      </c>
      <c r="H6356" s="6">
        <v>1</v>
      </c>
      <c r="I6356" s="6" t="s">
        <v>251</v>
      </c>
      <c r="J6356" s="6">
        <v>3</v>
      </c>
      <c r="K6356" s="6" t="s">
        <v>4334</v>
      </c>
      <c r="L6356" s="8">
        <v>2</v>
      </c>
      <c r="M6356" s="6" t="s">
        <v>299</v>
      </c>
      <c r="N6356" s="6" t="s">
        <v>5672</v>
      </c>
      <c r="R6356" s="6" t="str">
        <f t="shared" si="99"/>
        <v>48490Phường Hòa Hiệp Bắc13</v>
      </c>
    </row>
    <row r="6357" spans="1:18">
      <c r="A6357" s="6">
        <v>6356</v>
      </c>
      <c r="B6357" s="6">
        <v>48</v>
      </c>
      <c r="C6357" s="6" t="s">
        <v>5669</v>
      </c>
      <c r="D6357" s="6">
        <v>490</v>
      </c>
      <c r="E6357" s="6" t="s">
        <v>5670</v>
      </c>
      <c r="F6357" s="6">
        <v>20195</v>
      </c>
      <c r="G6357" s="6" t="s">
        <v>5673</v>
      </c>
      <c r="H6357" s="6">
        <v>1</v>
      </c>
      <c r="I6357" s="6" t="s">
        <v>251</v>
      </c>
      <c r="J6357" s="6">
        <v>3</v>
      </c>
      <c r="K6357" s="6" t="s">
        <v>4334</v>
      </c>
      <c r="L6357" s="8" t="s">
        <v>253</v>
      </c>
      <c r="M6357" s="6" t="s">
        <v>254</v>
      </c>
      <c r="N6357" s="6" t="s">
        <v>5672</v>
      </c>
      <c r="R6357" s="6" t="str">
        <f t="shared" si="99"/>
        <v>48490Phường Hòa Hiệp Nam13</v>
      </c>
    </row>
    <row r="6358" spans="1:18">
      <c r="A6358" s="6">
        <v>6357</v>
      </c>
      <c r="B6358" s="6">
        <v>48</v>
      </c>
      <c r="C6358" s="6" t="s">
        <v>5669</v>
      </c>
      <c r="D6358" s="6">
        <v>490</v>
      </c>
      <c r="E6358" s="6" t="s">
        <v>5670</v>
      </c>
      <c r="F6358" s="6">
        <v>20197</v>
      </c>
      <c r="G6358" s="6" t="s">
        <v>5674</v>
      </c>
      <c r="H6358" s="6">
        <v>1</v>
      </c>
      <c r="I6358" s="6" t="s">
        <v>251</v>
      </c>
      <c r="J6358" s="6">
        <v>3</v>
      </c>
      <c r="K6358" s="6" t="s">
        <v>4334</v>
      </c>
      <c r="L6358" s="8" t="s">
        <v>253</v>
      </c>
      <c r="M6358" s="6" t="s">
        <v>254</v>
      </c>
      <c r="N6358" s="6" t="s">
        <v>5672</v>
      </c>
      <c r="R6358" s="6" t="str">
        <f t="shared" si="99"/>
        <v>48490Phường Hòa Khánh Bắc13</v>
      </c>
    </row>
    <row r="6359" spans="1:18">
      <c r="A6359" s="6">
        <v>6358</v>
      </c>
      <c r="B6359" s="6">
        <v>48</v>
      </c>
      <c r="C6359" s="6" t="s">
        <v>5669</v>
      </c>
      <c r="D6359" s="6">
        <v>490</v>
      </c>
      <c r="E6359" s="6" t="s">
        <v>5670</v>
      </c>
      <c r="F6359" s="6">
        <v>20198</v>
      </c>
      <c r="G6359" s="6" t="s">
        <v>5675</v>
      </c>
      <c r="H6359" s="6">
        <v>1</v>
      </c>
      <c r="I6359" s="6" t="s">
        <v>251</v>
      </c>
      <c r="J6359" s="6">
        <v>3</v>
      </c>
      <c r="K6359" s="6" t="s">
        <v>4334</v>
      </c>
      <c r="L6359" s="8" t="s">
        <v>253</v>
      </c>
      <c r="M6359" s="6" t="s">
        <v>254</v>
      </c>
      <c r="N6359" s="6" t="s">
        <v>5672</v>
      </c>
      <c r="R6359" s="6" t="str">
        <f t="shared" si="99"/>
        <v>48490Phường Hòa Khánh Nam13</v>
      </c>
    </row>
    <row r="6360" spans="1:18">
      <c r="A6360" s="6">
        <v>6359</v>
      </c>
      <c r="B6360" s="6">
        <v>48</v>
      </c>
      <c r="C6360" s="6" t="s">
        <v>5669</v>
      </c>
      <c r="D6360" s="6">
        <v>490</v>
      </c>
      <c r="E6360" s="6" t="s">
        <v>5670</v>
      </c>
      <c r="F6360" s="6">
        <v>20200</v>
      </c>
      <c r="G6360" s="6" t="s">
        <v>5676</v>
      </c>
      <c r="H6360" s="6">
        <v>1</v>
      </c>
      <c r="I6360" s="6" t="s">
        <v>251</v>
      </c>
      <c r="J6360" s="6">
        <v>3</v>
      </c>
      <c r="K6360" s="6" t="s">
        <v>4334</v>
      </c>
      <c r="L6360" s="8" t="s">
        <v>253</v>
      </c>
      <c r="M6360" s="6" t="s">
        <v>254</v>
      </c>
      <c r="N6360" s="6" t="s">
        <v>5672</v>
      </c>
      <c r="R6360" s="6" t="str">
        <f t="shared" si="99"/>
        <v>48490Phường Hòa Minh13</v>
      </c>
    </row>
    <row r="6361" spans="1:18">
      <c r="A6361" s="6">
        <v>6360</v>
      </c>
      <c r="B6361" s="6">
        <v>48</v>
      </c>
      <c r="C6361" s="6" t="s">
        <v>5669</v>
      </c>
      <c r="D6361" s="6">
        <v>491</v>
      </c>
      <c r="E6361" s="6" t="s">
        <v>73</v>
      </c>
      <c r="F6361" s="6">
        <v>20203</v>
      </c>
      <c r="G6361" s="6" t="s">
        <v>148</v>
      </c>
      <c r="H6361" s="6">
        <v>1</v>
      </c>
      <c r="I6361" s="6" t="s">
        <v>251</v>
      </c>
      <c r="J6361" s="6">
        <v>3</v>
      </c>
      <c r="K6361" s="6" t="s">
        <v>4334</v>
      </c>
      <c r="L6361" s="8" t="s">
        <v>253</v>
      </c>
      <c r="M6361" s="6" t="s">
        <v>254</v>
      </c>
      <c r="N6361" s="6" t="s">
        <v>5672</v>
      </c>
      <c r="R6361" s="6" t="str">
        <f t="shared" si="99"/>
        <v>48491Phường Tam Thuận13</v>
      </c>
    </row>
    <row r="6362" spans="1:18">
      <c r="A6362" s="6">
        <v>6361</v>
      </c>
      <c r="B6362" s="6">
        <v>48</v>
      </c>
      <c r="C6362" s="6" t="s">
        <v>5669</v>
      </c>
      <c r="D6362" s="6">
        <v>491</v>
      </c>
      <c r="E6362" s="6" t="s">
        <v>73</v>
      </c>
      <c r="F6362" s="6">
        <v>20206</v>
      </c>
      <c r="G6362" s="6" t="s">
        <v>5677</v>
      </c>
      <c r="H6362" s="6">
        <v>1</v>
      </c>
      <c r="I6362" s="6" t="s">
        <v>251</v>
      </c>
      <c r="J6362" s="6">
        <v>3</v>
      </c>
      <c r="K6362" s="6" t="s">
        <v>4334</v>
      </c>
      <c r="L6362" s="8" t="s">
        <v>253</v>
      </c>
      <c r="M6362" s="6" t="s">
        <v>254</v>
      </c>
      <c r="N6362" s="6" t="s">
        <v>5672</v>
      </c>
      <c r="R6362" s="6" t="str">
        <f t="shared" si="99"/>
        <v>48491Phường Thanh Khê Tây13</v>
      </c>
    </row>
    <row r="6363" spans="1:18">
      <c r="A6363" s="6">
        <v>6362</v>
      </c>
      <c r="B6363" s="6">
        <v>48</v>
      </c>
      <c r="C6363" s="6" t="s">
        <v>5669</v>
      </c>
      <c r="D6363" s="6">
        <v>491</v>
      </c>
      <c r="E6363" s="6" t="s">
        <v>73</v>
      </c>
      <c r="F6363" s="6">
        <v>20207</v>
      </c>
      <c r="G6363" s="6" t="s">
        <v>193</v>
      </c>
      <c r="H6363" s="6">
        <v>1</v>
      </c>
      <c r="I6363" s="6" t="s">
        <v>251</v>
      </c>
      <c r="J6363" s="6">
        <v>3</v>
      </c>
      <c r="K6363" s="6" t="s">
        <v>4334</v>
      </c>
      <c r="L6363" s="8" t="s">
        <v>253</v>
      </c>
      <c r="M6363" s="6" t="s">
        <v>254</v>
      </c>
      <c r="N6363" s="6" t="s">
        <v>5672</v>
      </c>
      <c r="R6363" s="6" t="str">
        <f t="shared" si="99"/>
        <v>48491Phường Thanh Khê Đông13</v>
      </c>
    </row>
    <row r="6364" spans="1:18">
      <c r="A6364" s="6">
        <v>6363</v>
      </c>
      <c r="B6364" s="6">
        <v>48</v>
      </c>
      <c r="C6364" s="6" t="s">
        <v>5669</v>
      </c>
      <c r="D6364" s="6">
        <v>491</v>
      </c>
      <c r="E6364" s="6" t="s">
        <v>73</v>
      </c>
      <c r="F6364" s="6">
        <v>20209</v>
      </c>
      <c r="G6364" s="6" t="s">
        <v>79</v>
      </c>
      <c r="H6364" s="6">
        <v>1</v>
      </c>
      <c r="I6364" s="6" t="s">
        <v>251</v>
      </c>
      <c r="J6364" s="6">
        <v>3</v>
      </c>
      <c r="K6364" s="6" t="s">
        <v>4334</v>
      </c>
      <c r="L6364" s="8" t="s">
        <v>253</v>
      </c>
      <c r="M6364" s="6" t="s">
        <v>254</v>
      </c>
      <c r="N6364" s="6" t="s">
        <v>5672</v>
      </c>
      <c r="R6364" s="6" t="str">
        <f t="shared" si="99"/>
        <v>48491Phường Xuân Hà13</v>
      </c>
    </row>
    <row r="6365" spans="1:18">
      <c r="A6365" s="6">
        <v>6364</v>
      </c>
      <c r="B6365" s="6">
        <v>48</v>
      </c>
      <c r="C6365" s="6" t="s">
        <v>5669</v>
      </c>
      <c r="D6365" s="6">
        <v>491</v>
      </c>
      <c r="E6365" s="6" t="s">
        <v>73</v>
      </c>
      <c r="F6365" s="6">
        <v>20212</v>
      </c>
      <c r="G6365" s="6" t="s">
        <v>5678</v>
      </c>
      <c r="H6365" s="6">
        <v>1</v>
      </c>
      <c r="I6365" s="6" t="s">
        <v>251</v>
      </c>
      <c r="J6365" s="6">
        <v>3</v>
      </c>
      <c r="K6365" s="6" t="s">
        <v>4334</v>
      </c>
      <c r="L6365" s="8" t="s">
        <v>253</v>
      </c>
      <c r="M6365" s="6" t="s">
        <v>254</v>
      </c>
      <c r="N6365" s="6" t="s">
        <v>5672</v>
      </c>
      <c r="R6365" s="6" t="str">
        <f t="shared" si="99"/>
        <v>48491Phường Tân Chính13</v>
      </c>
    </row>
    <row r="6366" spans="1:18">
      <c r="A6366" s="6">
        <v>6365</v>
      </c>
      <c r="B6366" s="6">
        <v>48</v>
      </c>
      <c r="C6366" s="6" t="s">
        <v>5669</v>
      </c>
      <c r="D6366" s="6">
        <v>491</v>
      </c>
      <c r="E6366" s="6" t="s">
        <v>73</v>
      </c>
      <c r="F6366" s="6">
        <v>20215</v>
      </c>
      <c r="G6366" s="6" t="s">
        <v>5679</v>
      </c>
      <c r="H6366" s="6">
        <v>1</v>
      </c>
      <c r="I6366" s="6" t="s">
        <v>251</v>
      </c>
      <c r="J6366" s="6">
        <v>3</v>
      </c>
      <c r="K6366" s="6" t="s">
        <v>4334</v>
      </c>
      <c r="L6366" s="8" t="s">
        <v>253</v>
      </c>
      <c r="M6366" s="6" t="s">
        <v>254</v>
      </c>
      <c r="N6366" s="6" t="s">
        <v>5672</v>
      </c>
      <c r="R6366" s="6" t="str">
        <f t="shared" si="99"/>
        <v>48491Phường Chính Gián13</v>
      </c>
    </row>
    <row r="6367" spans="1:18">
      <c r="A6367" s="6">
        <v>6366</v>
      </c>
      <c r="B6367" s="6">
        <v>48</v>
      </c>
      <c r="C6367" s="6" t="s">
        <v>5669</v>
      </c>
      <c r="D6367" s="6">
        <v>491</v>
      </c>
      <c r="E6367" s="6" t="s">
        <v>73</v>
      </c>
      <c r="F6367" s="6">
        <v>20218</v>
      </c>
      <c r="G6367" s="6" t="s">
        <v>149</v>
      </c>
      <c r="H6367" s="6">
        <v>1</v>
      </c>
      <c r="I6367" s="6" t="s">
        <v>251</v>
      </c>
      <c r="J6367" s="6">
        <v>3</v>
      </c>
      <c r="K6367" s="6" t="s">
        <v>4334</v>
      </c>
      <c r="L6367" s="8" t="s">
        <v>253</v>
      </c>
      <c r="M6367" s="6" t="s">
        <v>254</v>
      </c>
      <c r="N6367" s="6" t="s">
        <v>5672</v>
      </c>
      <c r="R6367" s="6" t="str">
        <f t="shared" si="99"/>
        <v>48491Phường Vĩnh Trung13</v>
      </c>
    </row>
    <row r="6368" spans="1:18">
      <c r="A6368" s="6">
        <v>6367</v>
      </c>
      <c r="B6368" s="6">
        <v>48</v>
      </c>
      <c r="C6368" s="6" t="s">
        <v>5669</v>
      </c>
      <c r="D6368" s="6">
        <v>491</v>
      </c>
      <c r="E6368" s="6" t="s">
        <v>73</v>
      </c>
      <c r="F6368" s="6">
        <v>20221</v>
      </c>
      <c r="G6368" s="6" t="s">
        <v>116</v>
      </c>
      <c r="H6368" s="6">
        <v>1</v>
      </c>
      <c r="I6368" s="6" t="s">
        <v>251</v>
      </c>
      <c r="J6368" s="6">
        <v>3</v>
      </c>
      <c r="K6368" s="6" t="s">
        <v>4334</v>
      </c>
      <c r="L6368" s="8" t="s">
        <v>253</v>
      </c>
      <c r="M6368" s="6" t="s">
        <v>254</v>
      </c>
      <c r="N6368" s="6" t="s">
        <v>5672</v>
      </c>
      <c r="R6368" s="6" t="str">
        <f t="shared" si="99"/>
        <v>48491Phường Thạc Gián13</v>
      </c>
    </row>
    <row r="6369" spans="1:18">
      <c r="A6369" s="6">
        <v>6368</v>
      </c>
      <c r="B6369" s="6">
        <v>48</v>
      </c>
      <c r="C6369" s="6" t="s">
        <v>5669</v>
      </c>
      <c r="D6369" s="6">
        <v>491</v>
      </c>
      <c r="E6369" s="6" t="s">
        <v>73</v>
      </c>
      <c r="F6369" s="6">
        <v>20224</v>
      </c>
      <c r="G6369" s="6" t="s">
        <v>177</v>
      </c>
      <c r="H6369" s="6">
        <v>1</v>
      </c>
      <c r="I6369" s="6" t="s">
        <v>251</v>
      </c>
      <c r="J6369" s="6">
        <v>3</v>
      </c>
      <c r="K6369" s="6" t="s">
        <v>4334</v>
      </c>
      <c r="L6369" s="8" t="s">
        <v>253</v>
      </c>
      <c r="M6369" s="6" t="s">
        <v>254</v>
      </c>
      <c r="N6369" s="6" t="s">
        <v>5672</v>
      </c>
      <c r="R6369" s="6" t="str">
        <f t="shared" si="99"/>
        <v>48491Phường An Khê13</v>
      </c>
    </row>
    <row r="6370" spans="1:18">
      <c r="A6370" s="6">
        <v>6369</v>
      </c>
      <c r="B6370" s="6">
        <v>48</v>
      </c>
      <c r="C6370" s="6" t="s">
        <v>5669</v>
      </c>
      <c r="D6370" s="6">
        <v>491</v>
      </c>
      <c r="E6370" s="6" t="s">
        <v>73</v>
      </c>
      <c r="F6370" s="6">
        <v>20225</v>
      </c>
      <c r="G6370" s="6" t="s">
        <v>120</v>
      </c>
      <c r="H6370" s="6">
        <v>1</v>
      </c>
      <c r="I6370" s="6" t="s">
        <v>251</v>
      </c>
      <c r="J6370" s="6">
        <v>3</v>
      </c>
      <c r="K6370" s="6" t="s">
        <v>4334</v>
      </c>
      <c r="L6370" s="8" t="s">
        <v>253</v>
      </c>
      <c r="M6370" s="6" t="s">
        <v>254</v>
      </c>
      <c r="N6370" s="6" t="s">
        <v>5672</v>
      </c>
      <c r="R6370" s="6" t="str">
        <f t="shared" si="99"/>
        <v>48491Phường Hòa Khê13</v>
      </c>
    </row>
    <row r="6371" spans="1:18">
      <c r="A6371" s="6">
        <v>6370</v>
      </c>
      <c r="B6371" s="6">
        <v>48</v>
      </c>
      <c r="C6371" s="6" t="s">
        <v>5669</v>
      </c>
      <c r="D6371" s="6">
        <v>492</v>
      </c>
      <c r="E6371" s="6" t="s">
        <v>84</v>
      </c>
      <c r="F6371" s="6">
        <v>20227</v>
      </c>
      <c r="G6371" s="6" t="s">
        <v>121</v>
      </c>
      <c r="H6371" s="6">
        <v>1</v>
      </c>
      <c r="I6371" s="6" t="s">
        <v>251</v>
      </c>
      <c r="J6371" s="6">
        <v>3</v>
      </c>
      <c r="K6371" s="6" t="s">
        <v>4334</v>
      </c>
      <c r="L6371" s="8" t="s">
        <v>253</v>
      </c>
      <c r="M6371" s="6" t="s">
        <v>254</v>
      </c>
      <c r="N6371" s="6" t="s">
        <v>5672</v>
      </c>
      <c r="R6371" s="6" t="str">
        <f t="shared" si="99"/>
        <v>48492Phường Thanh Bình13</v>
      </c>
    </row>
    <row r="6372" spans="1:18">
      <c r="A6372" s="6">
        <v>6371</v>
      </c>
      <c r="B6372" s="6">
        <v>48</v>
      </c>
      <c r="C6372" s="6" t="s">
        <v>5669</v>
      </c>
      <c r="D6372" s="6">
        <v>492</v>
      </c>
      <c r="E6372" s="6" t="s">
        <v>84</v>
      </c>
      <c r="F6372" s="6">
        <v>20230</v>
      </c>
      <c r="G6372" s="6" t="s">
        <v>5680</v>
      </c>
      <c r="H6372" s="6">
        <v>1</v>
      </c>
      <c r="I6372" s="6" t="s">
        <v>251</v>
      </c>
      <c r="J6372" s="6">
        <v>3</v>
      </c>
      <c r="K6372" s="6" t="s">
        <v>4334</v>
      </c>
      <c r="L6372" s="8" t="s">
        <v>253</v>
      </c>
      <c r="M6372" s="6" t="s">
        <v>254</v>
      </c>
      <c r="N6372" s="6" t="s">
        <v>5672</v>
      </c>
      <c r="R6372" s="6" t="str">
        <f t="shared" si="99"/>
        <v>48492Phường Thuận Phước13</v>
      </c>
    </row>
    <row r="6373" spans="1:18">
      <c r="A6373" s="6">
        <v>6372</v>
      </c>
      <c r="B6373" s="6">
        <v>48</v>
      </c>
      <c r="C6373" s="6" t="s">
        <v>5669</v>
      </c>
      <c r="D6373" s="6">
        <v>492</v>
      </c>
      <c r="E6373" s="6" t="s">
        <v>84</v>
      </c>
      <c r="F6373" s="6">
        <v>20233</v>
      </c>
      <c r="G6373" s="6" t="s">
        <v>5681</v>
      </c>
      <c r="H6373" s="6">
        <v>1</v>
      </c>
      <c r="I6373" s="6" t="s">
        <v>251</v>
      </c>
      <c r="J6373" s="6">
        <v>3</v>
      </c>
      <c r="K6373" s="6" t="s">
        <v>4334</v>
      </c>
      <c r="L6373" s="8" t="s">
        <v>253</v>
      </c>
      <c r="M6373" s="6" t="s">
        <v>254</v>
      </c>
      <c r="N6373" s="6" t="s">
        <v>5672</v>
      </c>
      <c r="R6373" s="6" t="str">
        <f t="shared" si="99"/>
        <v>48492Phường Thạch Thang13</v>
      </c>
    </row>
    <row r="6374" spans="1:18">
      <c r="A6374" s="6">
        <v>6373</v>
      </c>
      <c r="B6374" s="6">
        <v>48</v>
      </c>
      <c r="C6374" s="6" t="s">
        <v>5669</v>
      </c>
      <c r="D6374" s="6">
        <v>492</v>
      </c>
      <c r="E6374" s="6" t="s">
        <v>84</v>
      </c>
      <c r="F6374" s="6">
        <v>20236</v>
      </c>
      <c r="G6374" s="6" t="s">
        <v>5682</v>
      </c>
      <c r="H6374" s="6">
        <v>1</v>
      </c>
      <c r="I6374" s="6" t="s">
        <v>251</v>
      </c>
      <c r="J6374" s="6">
        <v>3</v>
      </c>
      <c r="K6374" s="6" t="s">
        <v>4334</v>
      </c>
      <c r="L6374" s="8" t="s">
        <v>253</v>
      </c>
      <c r="M6374" s="6" t="s">
        <v>254</v>
      </c>
      <c r="N6374" s="6" t="s">
        <v>5672</v>
      </c>
      <c r="R6374" s="6" t="str">
        <f t="shared" si="99"/>
        <v>48492Phường Hải Châu  I13</v>
      </c>
    </row>
    <row r="6375" spans="1:18">
      <c r="A6375" s="6">
        <v>6374</v>
      </c>
      <c r="B6375" s="6">
        <v>48</v>
      </c>
      <c r="C6375" s="6" t="s">
        <v>5669</v>
      </c>
      <c r="D6375" s="6">
        <v>492</v>
      </c>
      <c r="E6375" s="6" t="s">
        <v>84</v>
      </c>
      <c r="F6375" s="6">
        <v>20239</v>
      </c>
      <c r="G6375" s="6" t="s">
        <v>150</v>
      </c>
      <c r="H6375" s="6">
        <v>1</v>
      </c>
      <c r="I6375" s="6" t="s">
        <v>251</v>
      </c>
      <c r="J6375" s="6">
        <v>3</v>
      </c>
      <c r="K6375" s="6" t="s">
        <v>4334</v>
      </c>
      <c r="L6375" s="8" t="s">
        <v>253</v>
      </c>
      <c r="M6375" s="6" t="s">
        <v>254</v>
      </c>
      <c r="N6375" s="6" t="s">
        <v>5672</v>
      </c>
      <c r="R6375" s="6" t="str">
        <f t="shared" si="99"/>
        <v>48492Phường Hải Châu II13</v>
      </c>
    </row>
    <row r="6376" spans="1:18">
      <c r="A6376" s="6">
        <v>6375</v>
      </c>
      <c r="B6376" s="6">
        <v>48</v>
      </c>
      <c r="C6376" s="6" t="s">
        <v>5669</v>
      </c>
      <c r="D6376" s="6">
        <v>492</v>
      </c>
      <c r="E6376" s="6" t="s">
        <v>84</v>
      </c>
      <c r="F6376" s="6">
        <v>20242</v>
      </c>
      <c r="G6376" s="6" t="s">
        <v>192</v>
      </c>
      <c r="H6376" s="6">
        <v>1</v>
      </c>
      <c r="I6376" s="6" t="s">
        <v>251</v>
      </c>
      <c r="J6376" s="6">
        <v>3</v>
      </c>
      <c r="K6376" s="6" t="s">
        <v>4334</v>
      </c>
      <c r="L6376" s="8" t="s">
        <v>253</v>
      </c>
      <c r="M6376" s="6" t="s">
        <v>254</v>
      </c>
      <c r="N6376" s="6" t="s">
        <v>5672</v>
      </c>
      <c r="R6376" s="6" t="str">
        <f t="shared" si="99"/>
        <v>48492Phường Phước Ninh13</v>
      </c>
    </row>
    <row r="6377" spans="1:18">
      <c r="A6377" s="6">
        <v>6376</v>
      </c>
      <c r="B6377" s="6">
        <v>48</v>
      </c>
      <c r="C6377" s="6" t="s">
        <v>5669</v>
      </c>
      <c r="D6377" s="6">
        <v>492</v>
      </c>
      <c r="E6377" s="6" t="s">
        <v>84</v>
      </c>
      <c r="F6377" s="6">
        <v>20245</v>
      </c>
      <c r="G6377" s="6" t="s">
        <v>5683</v>
      </c>
      <c r="H6377" s="6">
        <v>1</v>
      </c>
      <c r="I6377" s="6" t="s">
        <v>251</v>
      </c>
      <c r="J6377" s="6">
        <v>3</v>
      </c>
      <c r="K6377" s="6" t="s">
        <v>4334</v>
      </c>
      <c r="L6377" s="8" t="s">
        <v>253</v>
      </c>
      <c r="M6377" s="6" t="s">
        <v>254</v>
      </c>
      <c r="N6377" s="6" t="s">
        <v>5672</v>
      </c>
      <c r="R6377" s="6" t="str">
        <f t="shared" si="99"/>
        <v>48492Phường Hòa Thuận Tây13</v>
      </c>
    </row>
    <row r="6378" spans="1:18">
      <c r="A6378" s="6">
        <v>6377</v>
      </c>
      <c r="B6378" s="6">
        <v>48</v>
      </c>
      <c r="C6378" s="6" t="s">
        <v>5669</v>
      </c>
      <c r="D6378" s="6">
        <v>492</v>
      </c>
      <c r="E6378" s="6" t="s">
        <v>84</v>
      </c>
      <c r="F6378" s="6">
        <v>20246</v>
      </c>
      <c r="G6378" s="6" t="s">
        <v>152</v>
      </c>
      <c r="H6378" s="6">
        <v>1</v>
      </c>
      <c r="I6378" s="6" t="s">
        <v>251</v>
      </c>
      <c r="J6378" s="6">
        <v>3</v>
      </c>
      <c r="K6378" s="6" t="s">
        <v>4334</v>
      </c>
      <c r="L6378" s="8" t="s">
        <v>253</v>
      </c>
      <c r="M6378" s="6" t="s">
        <v>254</v>
      </c>
      <c r="N6378" s="6" t="s">
        <v>5672</v>
      </c>
      <c r="R6378" s="6" t="str">
        <f t="shared" si="99"/>
        <v>48492Phường Hòa Thuận Đông13</v>
      </c>
    </row>
    <row r="6379" spans="1:18">
      <c r="A6379" s="6">
        <v>6378</v>
      </c>
      <c r="B6379" s="6">
        <v>48</v>
      </c>
      <c r="C6379" s="6" t="s">
        <v>5669</v>
      </c>
      <c r="D6379" s="6">
        <v>492</v>
      </c>
      <c r="E6379" s="6" t="s">
        <v>84</v>
      </c>
      <c r="F6379" s="6">
        <v>20248</v>
      </c>
      <c r="G6379" s="6" t="s">
        <v>172</v>
      </c>
      <c r="H6379" s="6">
        <v>1</v>
      </c>
      <c r="I6379" s="6" t="s">
        <v>251</v>
      </c>
      <c r="J6379" s="6">
        <v>3</v>
      </c>
      <c r="K6379" s="6" t="s">
        <v>4334</v>
      </c>
      <c r="L6379" s="8" t="s">
        <v>253</v>
      </c>
      <c r="M6379" s="6" t="s">
        <v>254</v>
      </c>
      <c r="N6379" s="6" t="s">
        <v>5672</v>
      </c>
      <c r="R6379" s="6" t="str">
        <f t="shared" si="99"/>
        <v>48492Phường Nam Dương13</v>
      </c>
    </row>
    <row r="6380" spans="1:18">
      <c r="A6380" s="6">
        <v>6379</v>
      </c>
      <c r="B6380" s="6">
        <v>48</v>
      </c>
      <c r="C6380" s="6" t="s">
        <v>5669</v>
      </c>
      <c r="D6380" s="6">
        <v>492</v>
      </c>
      <c r="E6380" s="6" t="s">
        <v>84</v>
      </c>
      <c r="F6380" s="6">
        <v>20251</v>
      </c>
      <c r="G6380" s="6" t="s">
        <v>173</v>
      </c>
      <c r="H6380" s="6">
        <v>1</v>
      </c>
      <c r="I6380" s="6" t="s">
        <v>251</v>
      </c>
      <c r="J6380" s="6">
        <v>3</v>
      </c>
      <c r="K6380" s="6" t="s">
        <v>4334</v>
      </c>
      <c r="L6380" s="8" t="s">
        <v>253</v>
      </c>
      <c r="M6380" s="6" t="s">
        <v>254</v>
      </c>
      <c r="N6380" s="6" t="s">
        <v>5672</v>
      </c>
      <c r="R6380" s="6" t="str">
        <f t="shared" si="99"/>
        <v>48492Phường Bình Hiên13</v>
      </c>
    </row>
    <row r="6381" spans="1:18">
      <c r="A6381" s="6">
        <v>6380</v>
      </c>
      <c r="B6381" s="6">
        <v>48</v>
      </c>
      <c r="C6381" s="6" t="s">
        <v>5669</v>
      </c>
      <c r="D6381" s="6">
        <v>492</v>
      </c>
      <c r="E6381" s="6" t="s">
        <v>84</v>
      </c>
      <c r="F6381" s="6">
        <v>20254</v>
      </c>
      <c r="G6381" s="6" t="s">
        <v>5684</v>
      </c>
      <c r="H6381" s="6">
        <v>1</v>
      </c>
      <c r="I6381" s="6" t="s">
        <v>251</v>
      </c>
      <c r="J6381" s="6">
        <v>3</v>
      </c>
      <c r="K6381" s="6" t="s">
        <v>4334</v>
      </c>
      <c r="L6381" s="8" t="s">
        <v>253</v>
      </c>
      <c r="M6381" s="6" t="s">
        <v>254</v>
      </c>
      <c r="N6381" s="6" t="s">
        <v>5672</v>
      </c>
      <c r="R6381" s="6" t="str">
        <f t="shared" si="99"/>
        <v>48492Phường Bình Thuận13</v>
      </c>
    </row>
    <row r="6382" spans="1:18">
      <c r="A6382" s="6">
        <v>6381</v>
      </c>
      <c r="B6382" s="6">
        <v>48</v>
      </c>
      <c r="C6382" s="6" t="s">
        <v>5669</v>
      </c>
      <c r="D6382" s="6">
        <v>492</v>
      </c>
      <c r="E6382" s="6" t="s">
        <v>84</v>
      </c>
      <c r="F6382" s="6">
        <v>20257</v>
      </c>
      <c r="G6382" s="6" t="s">
        <v>220</v>
      </c>
      <c r="H6382" s="6">
        <v>1</v>
      </c>
      <c r="I6382" s="6" t="s">
        <v>251</v>
      </c>
      <c r="J6382" s="6">
        <v>3</v>
      </c>
      <c r="K6382" s="6" t="s">
        <v>4334</v>
      </c>
      <c r="L6382" s="8" t="s">
        <v>253</v>
      </c>
      <c r="M6382" s="6" t="s">
        <v>254</v>
      </c>
      <c r="N6382" s="6" t="s">
        <v>5672</v>
      </c>
      <c r="R6382" s="6" t="str">
        <f t="shared" si="99"/>
        <v>48492Phường Hòa Cường Bắc13</v>
      </c>
    </row>
    <row r="6383" spans="1:18">
      <c r="A6383" s="6">
        <v>6382</v>
      </c>
      <c r="B6383" s="6">
        <v>48</v>
      </c>
      <c r="C6383" s="6" t="s">
        <v>5669</v>
      </c>
      <c r="D6383" s="6">
        <v>492</v>
      </c>
      <c r="E6383" s="6" t="s">
        <v>84</v>
      </c>
      <c r="F6383" s="6">
        <v>20258</v>
      </c>
      <c r="G6383" s="6" t="s">
        <v>232</v>
      </c>
      <c r="H6383" s="6">
        <v>1</v>
      </c>
      <c r="I6383" s="6" t="s">
        <v>251</v>
      </c>
      <c r="J6383" s="6">
        <v>3</v>
      </c>
      <c r="K6383" s="6" t="s">
        <v>4334</v>
      </c>
      <c r="L6383" s="8" t="s">
        <v>253</v>
      </c>
      <c r="M6383" s="6" t="s">
        <v>254</v>
      </c>
      <c r="N6383" s="6" t="s">
        <v>5672</v>
      </c>
      <c r="R6383" s="6" t="str">
        <f t="shared" si="99"/>
        <v>48492Phường Hòa Cường Nam13</v>
      </c>
    </row>
    <row r="6384" spans="1:18">
      <c r="A6384" s="6">
        <v>6383</v>
      </c>
      <c r="B6384" s="6">
        <v>48</v>
      </c>
      <c r="C6384" s="6" t="s">
        <v>5669</v>
      </c>
      <c r="D6384" s="6">
        <v>493</v>
      </c>
      <c r="E6384" s="6" t="s">
        <v>5685</v>
      </c>
      <c r="F6384" s="6">
        <v>20263</v>
      </c>
      <c r="G6384" s="6" t="s">
        <v>5686</v>
      </c>
      <c r="H6384" s="6">
        <v>1</v>
      </c>
      <c r="I6384" s="6" t="s">
        <v>251</v>
      </c>
      <c r="J6384" s="6">
        <v>3</v>
      </c>
      <c r="K6384" s="6" t="s">
        <v>4334</v>
      </c>
      <c r="L6384" s="8" t="s">
        <v>253</v>
      </c>
      <c r="M6384" s="6" t="s">
        <v>254</v>
      </c>
      <c r="N6384" s="6" t="s">
        <v>5672</v>
      </c>
      <c r="R6384" s="6" t="str">
        <f t="shared" si="99"/>
        <v>48493Phường Thọ Quang13</v>
      </c>
    </row>
    <row r="6385" spans="1:18">
      <c r="A6385" s="6">
        <v>6384</v>
      </c>
      <c r="B6385" s="6">
        <v>48</v>
      </c>
      <c r="C6385" s="6" t="s">
        <v>5669</v>
      </c>
      <c r="D6385" s="6">
        <v>493</v>
      </c>
      <c r="E6385" s="6" t="s">
        <v>5685</v>
      </c>
      <c r="F6385" s="6">
        <v>20266</v>
      </c>
      <c r="G6385" s="6" t="s">
        <v>5687</v>
      </c>
      <c r="H6385" s="6">
        <v>1</v>
      </c>
      <c r="I6385" s="6" t="s">
        <v>251</v>
      </c>
      <c r="J6385" s="6">
        <v>3</v>
      </c>
      <c r="K6385" s="6" t="s">
        <v>4334</v>
      </c>
      <c r="L6385" s="8" t="s">
        <v>253</v>
      </c>
      <c r="M6385" s="6" t="s">
        <v>254</v>
      </c>
      <c r="N6385" s="6" t="s">
        <v>5672</v>
      </c>
      <c r="R6385" s="6" t="str">
        <f t="shared" si="99"/>
        <v>48493Phường Nại Hiên Đông13</v>
      </c>
    </row>
    <row r="6386" spans="1:18">
      <c r="A6386" s="6">
        <v>6385</v>
      </c>
      <c r="B6386" s="6">
        <v>48</v>
      </c>
      <c r="C6386" s="6" t="s">
        <v>5669</v>
      </c>
      <c r="D6386" s="6">
        <v>493</v>
      </c>
      <c r="E6386" s="6" t="s">
        <v>5685</v>
      </c>
      <c r="F6386" s="6">
        <v>20269</v>
      </c>
      <c r="G6386" s="6" t="s">
        <v>5688</v>
      </c>
      <c r="H6386" s="6">
        <v>1</v>
      </c>
      <c r="I6386" s="6" t="s">
        <v>251</v>
      </c>
      <c r="J6386" s="6">
        <v>3</v>
      </c>
      <c r="K6386" s="6" t="s">
        <v>4334</v>
      </c>
      <c r="L6386" s="8" t="s">
        <v>253</v>
      </c>
      <c r="M6386" s="6" t="s">
        <v>254</v>
      </c>
      <c r="N6386" s="6" t="s">
        <v>5672</v>
      </c>
      <c r="R6386" s="6" t="str">
        <f t="shared" si="99"/>
        <v>48493Phường Mân Thái13</v>
      </c>
    </row>
    <row r="6387" spans="1:18">
      <c r="A6387" s="6">
        <v>6386</v>
      </c>
      <c r="B6387" s="6">
        <v>48</v>
      </c>
      <c r="C6387" s="6" t="s">
        <v>5669</v>
      </c>
      <c r="D6387" s="6">
        <v>493</v>
      </c>
      <c r="E6387" s="6" t="s">
        <v>5685</v>
      </c>
      <c r="F6387" s="6">
        <v>20272</v>
      </c>
      <c r="G6387" s="6" t="s">
        <v>5689</v>
      </c>
      <c r="H6387" s="6">
        <v>1</v>
      </c>
      <c r="I6387" s="6" t="s">
        <v>251</v>
      </c>
      <c r="J6387" s="6">
        <v>3</v>
      </c>
      <c r="K6387" s="6" t="s">
        <v>4334</v>
      </c>
      <c r="L6387" s="8" t="s">
        <v>253</v>
      </c>
      <c r="M6387" s="6" t="s">
        <v>254</v>
      </c>
      <c r="N6387" s="6" t="s">
        <v>5672</v>
      </c>
      <c r="R6387" s="6" t="str">
        <f t="shared" si="99"/>
        <v>48493Phường An Hải Bắc13</v>
      </c>
    </row>
    <row r="6388" spans="1:18">
      <c r="A6388" s="6">
        <v>6387</v>
      </c>
      <c r="B6388" s="6">
        <v>48</v>
      </c>
      <c r="C6388" s="6" t="s">
        <v>5669</v>
      </c>
      <c r="D6388" s="6">
        <v>493</v>
      </c>
      <c r="E6388" s="6" t="s">
        <v>5685</v>
      </c>
      <c r="F6388" s="6">
        <v>20275</v>
      </c>
      <c r="G6388" s="6" t="s">
        <v>5690</v>
      </c>
      <c r="H6388" s="6">
        <v>1</v>
      </c>
      <c r="I6388" s="6" t="s">
        <v>251</v>
      </c>
      <c r="J6388" s="6">
        <v>3</v>
      </c>
      <c r="K6388" s="6" t="s">
        <v>4334</v>
      </c>
      <c r="L6388" s="8" t="s">
        <v>253</v>
      </c>
      <c r="M6388" s="6" t="s">
        <v>254</v>
      </c>
      <c r="N6388" s="6" t="s">
        <v>5672</v>
      </c>
      <c r="R6388" s="6" t="str">
        <f t="shared" si="99"/>
        <v>48493Phường Phước Mỹ13</v>
      </c>
    </row>
    <row r="6389" spans="1:18">
      <c r="A6389" s="6">
        <v>6388</v>
      </c>
      <c r="B6389" s="6">
        <v>48</v>
      </c>
      <c r="C6389" s="6" t="s">
        <v>5669</v>
      </c>
      <c r="D6389" s="6">
        <v>493</v>
      </c>
      <c r="E6389" s="6" t="s">
        <v>5685</v>
      </c>
      <c r="F6389" s="6">
        <v>20278</v>
      </c>
      <c r="G6389" s="6" t="s">
        <v>5691</v>
      </c>
      <c r="H6389" s="6">
        <v>1</v>
      </c>
      <c r="I6389" s="6" t="s">
        <v>251</v>
      </c>
      <c r="J6389" s="6">
        <v>3</v>
      </c>
      <c r="K6389" s="6" t="s">
        <v>4334</v>
      </c>
      <c r="L6389" s="8" t="s">
        <v>253</v>
      </c>
      <c r="M6389" s="6" t="s">
        <v>254</v>
      </c>
      <c r="N6389" s="6" t="s">
        <v>5672</v>
      </c>
      <c r="R6389" s="6" t="str">
        <f t="shared" si="99"/>
        <v>48493Phường An Hải Tây13</v>
      </c>
    </row>
    <row r="6390" spans="1:18">
      <c r="A6390" s="6">
        <v>6389</v>
      </c>
      <c r="B6390" s="6">
        <v>48</v>
      </c>
      <c r="C6390" s="6" t="s">
        <v>5669</v>
      </c>
      <c r="D6390" s="6">
        <v>493</v>
      </c>
      <c r="E6390" s="6" t="s">
        <v>5685</v>
      </c>
      <c r="F6390" s="6">
        <v>20281</v>
      </c>
      <c r="G6390" s="6" t="s">
        <v>5692</v>
      </c>
      <c r="H6390" s="6">
        <v>1</v>
      </c>
      <c r="I6390" s="6" t="s">
        <v>251</v>
      </c>
      <c r="J6390" s="6">
        <v>3</v>
      </c>
      <c r="K6390" s="6" t="s">
        <v>4334</v>
      </c>
      <c r="L6390" s="8" t="s">
        <v>253</v>
      </c>
      <c r="M6390" s="6" t="s">
        <v>254</v>
      </c>
      <c r="N6390" s="6" t="s">
        <v>5672</v>
      </c>
      <c r="R6390" s="6" t="str">
        <f t="shared" si="99"/>
        <v>48493Phường An Hải Đông13</v>
      </c>
    </row>
    <row r="6391" spans="1:18">
      <c r="A6391" s="6">
        <v>6390</v>
      </c>
      <c r="B6391" s="6">
        <v>48</v>
      </c>
      <c r="C6391" s="6" t="s">
        <v>5669</v>
      </c>
      <c r="D6391" s="6">
        <v>494</v>
      </c>
      <c r="E6391" s="6" t="s">
        <v>75</v>
      </c>
      <c r="F6391" s="6">
        <v>20284</v>
      </c>
      <c r="G6391" s="6" t="s">
        <v>102</v>
      </c>
      <c r="H6391" s="6">
        <v>1</v>
      </c>
      <c r="I6391" s="6" t="s">
        <v>251</v>
      </c>
      <c r="J6391" s="6">
        <v>3</v>
      </c>
      <c r="K6391" s="6" t="s">
        <v>4334</v>
      </c>
      <c r="L6391" s="8" t="s">
        <v>253</v>
      </c>
      <c r="M6391" s="6" t="s">
        <v>254</v>
      </c>
      <c r="N6391" s="6" t="s">
        <v>5672</v>
      </c>
      <c r="R6391" s="6" t="str">
        <f t="shared" si="99"/>
        <v>48494Phường Mỹ An13</v>
      </c>
    </row>
    <row r="6392" spans="1:18">
      <c r="A6392" s="6">
        <v>6391</v>
      </c>
      <c r="B6392" s="6">
        <v>48</v>
      </c>
      <c r="C6392" s="6" t="s">
        <v>5669</v>
      </c>
      <c r="D6392" s="6">
        <v>494</v>
      </c>
      <c r="E6392" s="6" t="s">
        <v>75</v>
      </c>
      <c r="F6392" s="6">
        <v>20285</v>
      </c>
      <c r="G6392" s="6" t="s">
        <v>99</v>
      </c>
      <c r="H6392" s="6">
        <v>1</v>
      </c>
      <c r="I6392" s="6" t="s">
        <v>251</v>
      </c>
      <c r="J6392" s="6">
        <v>3</v>
      </c>
      <c r="K6392" s="6" t="s">
        <v>4334</v>
      </c>
      <c r="L6392" s="8" t="s">
        <v>253</v>
      </c>
      <c r="M6392" s="6" t="s">
        <v>254</v>
      </c>
      <c r="N6392" s="6" t="s">
        <v>5672</v>
      </c>
      <c r="R6392" s="6" t="str">
        <f t="shared" si="99"/>
        <v>48494Phường Khuê Mỹ13</v>
      </c>
    </row>
    <row r="6393" spans="1:18">
      <c r="A6393" s="6">
        <v>6392</v>
      </c>
      <c r="B6393" s="6">
        <v>48</v>
      </c>
      <c r="C6393" s="6" t="s">
        <v>5669</v>
      </c>
      <c r="D6393" s="6">
        <v>494</v>
      </c>
      <c r="E6393" s="6" t="s">
        <v>75</v>
      </c>
      <c r="F6393" s="6">
        <v>20287</v>
      </c>
      <c r="G6393" s="6" t="s">
        <v>123</v>
      </c>
      <c r="H6393" s="6">
        <v>1</v>
      </c>
      <c r="I6393" s="6" t="s">
        <v>251</v>
      </c>
      <c r="J6393" s="6">
        <v>3</v>
      </c>
      <c r="K6393" s="6" t="s">
        <v>4334</v>
      </c>
      <c r="L6393" s="8">
        <v>2</v>
      </c>
      <c r="M6393" s="6" t="s">
        <v>299</v>
      </c>
      <c r="N6393" s="6" t="s">
        <v>5672</v>
      </c>
      <c r="R6393" s="6" t="str">
        <f t="shared" si="99"/>
        <v>48494Phường Hoà Quý13</v>
      </c>
    </row>
    <row r="6394" spans="1:18">
      <c r="A6394" s="6">
        <v>6393</v>
      </c>
      <c r="B6394" s="6">
        <v>48</v>
      </c>
      <c r="C6394" s="6" t="s">
        <v>5669</v>
      </c>
      <c r="D6394" s="6">
        <v>494</v>
      </c>
      <c r="E6394" s="6" t="s">
        <v>75</v>
      </c>
      <c r="F6394" s="6">
        <v>20290</v>
      </c>
      <c r="G6394" s="6" t="s">
        <v>76</v>
      </c>
      <c r="H6394" s="6">
        <v>1</v>
      </c>
      <c r="I6394" s="6" t="s">
        <v>251</v>
      </c>
      <c r="J6394" s="6">
        <v>3</v>
      </c>
      <c r="K6394" s="6" t="s">
        <v>4334</v>
      </c>
      <c r="L6394" s="8" t="s">
        <v>253</v>
      </c>
      <c r="M6394" s="6" t="s">
        <v>254</v>
      </c>
      <c r="N6394" s="6" t="s">
        <v>5672</v>
      </c>
      <c r="R6394" s="6" t="str">
        <f t="shared" si="99"/>
        <v>48494Phường Hoà Hải13</v>
      </c>
    </row>
    <row r="6395" spans="1:18">
      <c r="A6395" s="6">
        <v>6394</v>
      </c>
      <c r="B6395" s="6">
        <v>48</v>
      </c>
      <c r="C6395" s="6" t="s">
        <v>5669</v>
      </c>
      <c r="D6395" s="6">
        <v>495</v>
      </c>
      <c r="E6395" s="6" t="s">
        <v>100</v>
      </c>
      <c r="F6395" s="6">
        <v>20260</v>
      </c>
      <c r="G6395" s="6" t="s">
        <v>114</v>
      </c>
      <c r="H6395" s="6">
        <v>1</v>
      </c>
      <c r="I6395" s="6" t="s">
        <v>251</v>
      </c>
      <c r="J6395" s="6">
        <v>3</v>
      </c>
      <c r="K6395" s="6" t="s">
        <v>4334</v>
      </c>
      <c r="L6395" s="8" t="s">
        <v>253</v>
      </c>
      <c r="M6395" s="6" t="s">
        <v>254</v>
      </c>
      <c r="N6395" s="6" t="s">
        <v>5672</v>
      </c>
      <c r="R6395" s="6" t="str">
        <f t="shared" si="99"/>
        <v>48495Phường Khuê Trung13</v>
      </c>
    </row>
    <row r="6396" spans="1:18">
      <c r="A6396" s="6">
        <v>6395</v>
      </c>
      <c r="B6396" s="6">
        <v>48</v>
      </c>
      <c r="C6396" s="6" t="s">
        <v>5669</v>
      </c>
      <c r="D6396" s="6">
        <v>495</v>
      </c>
      <c r="E6396" s="6" t="s">
        <v>100</v>
      </c>
      <c r="F6396" s="6">
        <v>20305</v>
      </c>
      <c r="G6396" s="6" t="s">
        <v>5693</v>
      </c>
      <c r="H6396" s="6">
        <v>1</v>
      </c>
      <c r="I6396" s="6" t="s">
        <v>251</v>
      </c>
      <c r="J6396" s="6">
        <v>3</v>
      </c>
      <c r="K6396" s="6" t="s">
        <v>4334</v>
      </c>
      <c r="L6396" s="8" t="s">
        <v>253</v>
      </c>
      <c r="M6396" s="6" t="s">
        <v>254</v>
      </c>
      <c r="N6396" s="6" t="s">
        <v>5672</v>
      </c>
      <c r="R6396" s="6" t="str">
        <f t="shared" si="99"/>
        <v>48495Phường Hòa Phát13</v>
      </c>
    </row>
    <row r="6397" spans="1:18">
      <c r="A6397" s="6">
        <v>6396</v>
      </c>
      <c r="B6397" s="6">
        <v>48</v>
      </c>
      <c r="C6397" s="6" t="s">
        <v>5669</v>
      </c>
      <c r="D6397" s="6">
        <v>495</v>
      </c>
      <c r="E6397" s="6" t="s">
        <v>100</v>
      </c>
      <c r="F6397" s="6">
        <v>20306</v>
      </c>
      <c r="G6397" s="6" t="s">
        <v>203</v>
      </c>
      <c r="H6397" s="6">
        <v>1</v>
      </c>
      <c r="I6397" s="6" t="s">
        <v>251</v>
      </c>
      <c r="J6397" s="6">
        <v>3</v>
      </c>
      <c r="K6397" s="6" t="s">
        <v>4334</v>
      </c>
      <c r="L6397" s="8" t="s">
        <v>253</v>
      </c>
      <c r="M6397" s="6" t="s">
        <v>254</v>
      </c>
      <c r="N6397" s="6" t="s">
        <v>5672</v>
      </c>
      <c r="R6397" s="6" t="str">
        <f t="shared" si="99"/>
        <v>48495Phường Hòa An13</v>
      </c>
    </row>
    <row r="6398" spans="1:18">
      <c r="A6398" s="6">
        <v>6397</v>
      </c>
      <c r="B6398" s="6">
        <v>48</v>
      </c>
      <c r="C6398" s="6" t="s">
        <v>5669</v>
      </c>
      <c r="D6398" s="6">
        <v>495</v>
      </c>
      <c r="E6398" s="6" t="s">
        <v>100</v>
      </c>
      <c r="F6398" s="6">
        <v>20311</v>
      </c>
      <c r="G6398" s="6" t="s">
        <v>5694</v>
      </c>
      <c r="H6398" s="6">
        <v>1</v>
      </c>
      <c r="I6398" s="6" t="s">
        <v>251</v>
      </c>
      <c r="J6398" s="6">
        <v>3</v>
      </c>
      <c r="K6398" s="6" t="s">
        <v>4334</v>
      </c>
      <c r="L6398" s="8" t="s">
        <v>253</v>
      </c>
      <c r="M6398" s="6" t="s">
        <v>254</v>
      </c>
      <c r="N6398" s="6" t="s">
        <v>5672</v>
      </c>
      <c r="R6398" s="6" t="str">
        <f t="shared" si="99"/>
        <v>48495Phường Hòa Thọ Tây13</v>
      </c>
    </row>
    <row r="6399" spans="1:18">
      <c r="A6399" s="6">
        <v>6398</v>
      </c>
      <c r="B6399" s="6">
        <v>48</v>
      </c>
      <c r="C6399" s="6" t="s">
        <v>5669</v>
      </c>
      <c r="D6399" s="6">
        <v>495</v>
      </c>
      <c r="E6399" s="6" t="s">
        <v>100</v>
      </c>
      <c r="F6399" s="6">
        <v>20312</v>
      </c>
      <c r="G6399" s="6" t="s">
        <v>124</v>
      </c>
      <c r="H6399" s="6">
        <v>1</v>
      </c>
      <c r="I6399" s="6" t="s">
        <v>251</v>
      </c>
      <c r="J6399" s="6">
        <v>3</v>
      </c>
      <c r="K6399" s="6" t="s">
        <v>4334</v>
      </c>
      <c r="L6399" s="8" t="s">
        <v>253</v>
      </c>
      <c r="M6399" s="6" t="s">
        <v>254</v>
      </c>
      <c r="N6399" s="6" t="s">
        <v>5672</v>
      </c>
      <c r="R6399" s="6" t="str">
        <f t="shared" si="99"/>
        <v>48495Phường Hòa Thọ Đông13</v>
      </c>
    </row>
    <row r="6400" spans="1:18">
      <c r="A6400" s="6">
        <v>6399</v>
      </c>
      <c r="B6400" s="6">
        <v>48</v>
      </c>
      <c r="C6400" s="6" t="s">
        <v>5669</v>
      </c>
      <c r="D6400" s="6">
        <v>495</v>
      </c>
      <c r="E6400" s="6" t="s">
        <v>100</v>
      </c>
      <c r="F6400" s="6">
        <v>20314</v>
      </c>
      <c r="G6400" s="6" t="s">
        <v>101</v>
      </c>
      <c r="H6400" s="6">
        <v>1</v>
      </c>
      <c r="I6400" s="6" t="s">
        <v>251</v>
      </c>
      <c r="J6400" s="6">
        <v>3</v>
      </c>
      <c r="K6400" s="6" t="s">
        <v>4334</v>
      </c>
      <c r="L6400" s="8" t="s">
        <v>253</v>
      </c>
      <c r="M6400" s="6" t="s">
        <v>254</v>
      </c>
      <c r="N6400" s="6" t="s">
        <v>5672</v>
      </c>
      <c r="R6400" s="6" t="str">
        <f t="shared" si="99"/>
        <v>48495Phường Hòa Xuân13</v>
      </c>
    </row>
    <row r="6401" spans="1:18">
      <c r="A6401" s="6">
        <v>6400</v>
      </c>
      <c r="B6401" s="6">
        <v>48</v>
      </c>
      <c r="C6401" s="6" t="s">
        <v>5669</v>
      </c>
      <c r="D6401" s="6">
        <v>497</v>
      </c>
      <c r="E6401" s="6" t="s">
        <v>5695</v>
      </c>
      <c r="F6401" s="6">
        <v>20293</v>
      </c>
      <c r="G6401" s="6" t="s">
        <v>5696</v>
      </c>
      <c r="H6401" s="6">
        <v>2</v>
      </c>
      <c r="I6401" s="6" t="s">
        <v>297</v>
      </c>
      <c r="J6401" s="6">
        <v>3</v>
      </c>
      <c r="K6401" s="6" t="s">
        <v>4334</v>
      </c>
      <c r="L6401" s="8">
        <v>4</v>
      </c>
      <c r="M6401" s="6" t="s">
        <v>361</v>
      </c>
      <c r="N6401" s="6" t="s">
        <v>5672</v>
      </c>
      <c r="R6401" s="6" t="str">
        <f t="shared" si="99"/>
        <v>48497Xã Hòa Bắc23</v>
      </c>
    </row>
    <row r="6402" spans="1:18">
      <c r="A6402" s="6">
        <v>6401</v>
      </c>
      <c r="B6402" s="6">
        <v>48</v>
      </c>
      <c r="C6402" s="6" t="s">
        <v>5669</v>
      </c>
      <c r="D6402" s="6">
        <v>497</v>
      </c>
      <c r="E6402" s="6" t="s">
        <v>5695</v>
      </c>
      <c r="F6402" s="6">
        <v>20296</v>
      </c>
      <c r="G6402" s="6" t="s">
        <v>5697</v>
      </c>
      <c r="H6402" s="6">
        <v>2</v>
      </c>
      <c r="I6402" s="6" t="s">
        <v>297</v>
      </c>
      <c r="J6402" s="6">
        <v>3</v>
      </c>
      <c r="K6402" s="6" t="s">
        <v>4334</v>
      </c>
      <c r="L6402" s="8" t="s">
        <v>253</v>
      </c>
      <c r="M6402" s="6" t="s">
        <v>254</v>
      </c>
      <c r="N6402" s="6" t="s">
        <v>5672</v>
      </c>
      <c r="R6402" s="6" t="str">
        <f t="shared" si="99"/>
        <v>48497Xã Hòa Liên23</v>
      </c>
    </row>
    <row r="6403" spans="1:18">
      <c r="A6403" s="6">
        <v>6402</v>
      </c>
      <c r="B6403" s="6">
        <v>48</v>
      </c>
      <c r="C6403" s="6" t="s">
        <v>5669</v>
      </c>
      <c r="D6403" s="6">
        <v>497</v>
      </c>
      <c r="E6403" s="6" t="s">
        <v>5695</v>
      </c>
      <c r="F6403" s="6">
        <v>20299</v>
      </c>
      <c r="G6403" s="6" t="s">
        <v>5698</v>
      </c>
      <c r="H6403" s="6">
        <v>2</v>
      </c>
      <c r="I6403" s="6" t="s">
        <v>297</v>
      </c>
      <c r="J6403" s="6">
        <v>3</v>
      </c>
      <c r="K6403" s="6" t="s">
        <v>4334</v>
      </c>
      <c r="L6403" s="8">
        <v>4</v>
      </c>
      <c r="M6403" s="6" t="s">
        <v>361</v>
      </c>
      <c r="N6403" s="6" t="s">
        <v>5672</v>
      </c>
      <c r="R6403" s="6" t="str">
        <f t="shared" ref="R6403:R6466" si="100">CONCATENATE(B6403,D6403,G6403,H6403,J6403)</f>
        <v>48497Xã Hòa Ninh23</v>
      </c>
    </row>
    <row r="6404" spans="1:18">
      <c r="A6404" s="6">
        <v>6403</v>
      </c>
      <c r="B6404" s="6">
        <v>48</v>
      </c>
      <c r="C6404" s="6" t="s">
        <v>5669</v>
      </c>
      <c r="D6404" s="6">
        <v>497</v>
      </c>
      <c r="E6404" s="6" t="s">
        <v>5695</v>
      </c>
      <c r="F6404" s="6">
        <v>20302</v>
      </c>
      <c r="G6404" s="6" t="s">
        <v>2195</v>
      </c>
      <c r="H6404" s="6">
        <v>2</v>
      </c>
      <c r="I6404" s="6" t="s">
        <v>297</v>
      </c>
      <c r="J6404" s="6">
        <v>3</v>
      </c>
      <c r="K6404" s="6" t="s">
        <v>4334</v>
      </c>
      <c r="L6404" s="8">
        <v>4</v>
      </c>
      <c r="M6404" s="6" t="s">
        <v>361</v>
      </c>
      <c r="N6404" s="6" t="s">
        <v>5672</v>
      </c>
      <c r="R6404" s="6" t="str">
        <f t="shared" si="100"/>
        <v>48497Xã Hòa Sơn23</v>
      </c>
    </row>
    <row r="6405" spans="1:18">
      <c r="A6405" s="6">
        <v>6404</v>
      </c>
      <c r="B6405" s="6">
        <v>48</v>
      </c>
      <c r="C6405" s="6" t="s">
        <v>5669</v>
      </c>
      <c r="D6405" s="6">
        <v>497</v>
      </c>
      <c r="E6405" s="6" t="s">
        <v>5695</v>
      </c>
      <c r="F6405" s="6">
        <v>20308</v>
      </c>
      <c r="G6405" s="6" t="s">
        <v>5699</v>
      </c>
      <c r="H6405" s="6">
        <v>2</v>
      </c>
      <c r="I6405" s="6" t="s">
        <v>297</v>
      </c>
      <c r="J6405" s="6">
        <v>3</v>
      </c>
      <c r="K6405" s="6" t="s">
        <v>4334</v>
      </c>
      <c r="L6405" s="8">
        <v>4</v>
      </c>
      <c r="M6405" s="6" t="s">
        <v>361</v>
      </c>
      <c r="N6405" s="6" t="s">
        <v>5672</v>
      </c>
      <c r="R6405" s="6" t="str">
        <f t="shared" si="100"/>
        <v>48497Xã Hòa Nhơn23</v>
      </c>
    </row>
    <row r="6406" spans="1:18">
      <c r="A6406" s="6">
        <v>6405</v>
      </c>
      <c r="B6406" s="6">
        <v>48</v>
      </c>
      <c r="C6406" s="6" t="s">
        <v>5669</v>
      </c>
      <c r="D6406" s="6">
        <v>497</v>
      </c>
      <c r="E6406" s="6" t="s">
        <v>5695</v>
      </c>
      <c r="F6406" s="6">
        <v>20317</v>
      </c>
      <c r="G6406" s="6" t="s">
        <v>778</v>
      </c>
      <c r="H6406" s="6">
        <v>2</v>
      </c>
      <c r="I6406" s="6" t="s">
        <v>297</v>
      </c>
      <c r="J6406" s="6">
        <v>3</v>
      </c>
      <c r="K6406" s="6" t="s">
        <v>4334</v>
      </c>
      <c r="L6406" s="8">
        <v>4</v>
      </c>
      <c r="M6406" s="6" t="s">
        <v>361</v>
      </c>
      <c r="N6406" s="6" t="s">
        <v>5672</v>
      </c>
      <c r="R6406" s="6" t="str">
        <f t="shared" si="100"/>
        <v>48497Xã Hòa Phú23</v>
      </c>
    </row>
    <row r="6407" spans="1:18">
      <c r="A6407" s="6">
        <v>6406</v>
      </c>
      <c r="B6407" s="6">
        <v>48</v>
      </c>
      <c r="C6407" s="6" t="s">
        <v>5669</v>
      </c>
      <c r="D6407" s="6">
        <v>497</v>
      </c>
      <c r="E6407" s="6" t="s">
        <v>5695</v>
      </c>
      <c r="F6407" s="6">
        <v>20320</v>
      </c>
      <c r="G6407" s="6" t="s">
        <v>3710</v>
      </c>
      <c r="H6407" s="6">
        <v>2</v>
      </c>
      <c r="I6407" s="6" t="s">
        <v>297</v>
      </c>
      <c r="J6407" s="6">
        <v>3</v>
      </c>
      <c r="K6407" s="6" t="s">
        <v>4334</v>
      </c>
      <c r="L6407" s="8">
        <v>4</v>
      </c>
      <c r="M6407" s="6" t="s">
        <v>361</v>
      </c>
      <c r="N6407" s="6" t="s">
        <v>5672</v>
      </c>
      <c r="R6407" s="6" t="str">
        <f t="shared" si="100"/>
        <v>48497Xã Hòa Phong23</v>
      </c>
    </row>
    <row r="6408" spans="1:18">
      <c r="A6408" s="6">
        <v>6407</v>
      </c>
      <c r="B6408" s="6">
        <v>48</v>
      </c>
      <c r="C6408" s="6" t="s">
        <v>5669</v>
      </c>
      <c r="D6408" s="6">
        <v>497</v>
      </c>
      <c r="E6408" s="6" t="s">
        <v>5695</v>
      </c>
      <c r="F6408" s="6">
        <v>20323</v>
      </c>
      <c r="G6408" s="6" t="s">
        <v>5700</v>
      </c>
      <c r="H6408" s="6">
        <v>2</v>
      </c>
      <c r="I6408" s="6" t="s">
        <v>297</v>
      </c>
      <c r="J6408" s="6">
        <v>3</v>
      </c>
      <c r="K6408" s="6" t="s">
        <v>4334</v>
      </c>
      <c r="L6408" s="8">
        <v>2</v>
      </c>
      <c r="M6408" s="6" t="s">
        <v>299</v>
      </c>
      <c r="N6408" s="6" t="s">
        <v>5672</v>
      </c>
      <c r="R6408" s="6" t="str">
        <f t="shared" si="100"/>
        <v>48497Xã Hòa Châu23</v>
      </c>
    </row>
    <row r="6409" spans="1:18">
      <c r="A6409" s="6">
        <v>6408</v>
      </c>
      <c r="B6409" s="6">
        <v>48</v>
      </c>
      <c r="C6409" s="6" t="s">
        <v>5669</v>
      </c>
      <c r="D6409" s="6">
        <v>497</v>
      </c>
      <c r="E6409" s="6" t="s">
        <v>5695</v>
      </c>
      <c r="F6409" s="6">
        <v>20326</v>
      </c>
      <c r="G6409" s="6" t="s">
        <v>3262</v>
      </c>
      <c r="H6409" s="6">
        <v>2</v>
      </c>
      <c r="I6409" s="6" t="s">
        <v>297</v>
      </c>
      <c r="J6409" s="6">
        <v>3</v>
      </c>
      <c r="K6409" s="6" t="s">
        <v>4334</v>
      </c>
      <c r="L6409" s="8">
        <v>2</v>
      </c>
      <c r="M6409" s="6" t="s">
        <v>299</v>
      </c>
      <c r="N6409" s="6" t="s">
        <v>5672</v>
      </c>
      <c r="R6409" s="6" t="str">
        <f t="shared" si="100"/>
        <v>48497Xã Hòa Tiến23</v>
      </c>
    </row>
    <row r="6410" spans="1:18">
      <c r="A6410" s="6">
        <v>6409</v>
      </c>
      <c r="B6410" s="6">
        <v>48</v>
      </c>
      <c r="C6410" s="6" t="s">
        <v>5669</v>
      </c>
      <c r="D6410" s="6">
        <v>497</v>
      </c>
      <c r="E6410" s="6" t="s">
        <v>5695</v>
      </c>
      <c r="F6410" s="6">
        <v>20329</v>
      </c>
      <c r="G6410" s="6" t="s">
        <v>5701</v>
      </c>
      <c r="H6410" s="6">
        <v>2</v>
      </c>
      <c r="I6410" s="6" t="s">
        <v>297</v>
      </c>
      <c r="J6410" s="6">
        <v>3</v>
      </c>
      <c r="K6410" s="6" t="s">
        <v>4334</v>
      </c>
      <c r="L6410" s="8">
        <v>2</v>
      </c>
      <c r="M6410" s="6" t="s">
        <v>299</v>
      </c>
      <c r="N6410" s="6" t="s">
        <v>5672</v>
      </c>
      <c r="R6410" s="6" t="str">
        <f t="shared" si="100"/>
        <v>48497Xã Hòa Phước23</v>
      </c>
    </row>
    <row r="6411" spans="1:18">
      <c r="A6411" s="6">
        <v>6410</v>
      </c>
      <c r="B6411" s="6">
        <v>48</v>
      </c>
      <c r="C6411" s="6" t="s">
        <v>5669</v>
      </c>
      <c r="D6411" s="6">
        <v>497</v>
      </c>
      <c r="E6411" s="6" t="s">
        <v>5695</v>
      </c>
      <c r="F6411" s="6">
        <v>20332</v>
      </c>
      <c r="G6411" s="6" t="s">
        <v>5702</v>
      </c>
      <c r="H6411" s="6">
        <v>2</v>
      </c>
      <c r="I6411" s="6" t="s">
        <v>297</v>
      </c>
      <c r="J6411" s="6">
        <v>3</v>
      </c>
      <c r="K6411" s="6" t="s">
        <v>4334</v>
      </c>
      <c r="L6411" s="8">
        <v>4</v>
      </c>
      <c r="M6411" s="6" t="s">
        <v>361</v>
      </c>
      <c r="N6411" s="6" t="s">
        <v>5672</v>
      </c>
      <c r="R6411" s="6" t="str">
        <f t="shared" si="100"/>
        <v>48497Xã Hòa Khương23</v>
      </c>
    </row>
    <row r="6412" spans="1:18">
      <c r="A6412" s="6">
        <v>6411</v>
      </c>
      <c r="B6412" s="6">
        <v>48</v>
      </c>
      <c r="C6412" s="6" t="s">
        <v>5669</v>
      </c>
      <c r="D6412" s="6">
        <v>498</v>
      </c>
      <c r="E6412" s="6" t="s">
        <v>5703</v>
      </c>
      <c r="F6412" s="6">
        <v>20333</v>
      </c>
      <c r="G6412" s="6" t="s">
        <v>5703</v>
      </c>
      <c r="H6412" s="6">
        <v>2</v>
      </c>
      <c r="I6412" s="6" t="s">
        <v>297</v>
      </c>
      <c r="J6412" s="6">
        <v>3</v>
      </c>
      <c r="K6412" s="6" t="s">
        <v>4334</v>
      </c>
      <c r="L6412" s="8">
        <v>6</v>
      </c>
      <c r="M6412" s="6" t="s">
        <v>297</v>
      </c>
      <c r="N6412" s="6" t="s">
        <v>5672</v>
      </c>
      <c r="R6412" s="6" t="str">
        <f t="shared" si="100"/>
        <v>48498Huyện Hoàng Sa23</v>
      </c>
    </row>
    <row r="6413" spans="1:18">
      <c r="A6413" s="6">
        <v>6412</v>
      </c>
      <c r="B6413" s="6">
        <v>49</v>
      </c>
      <c r="C6413" s="6" t="s">
        <v>5704</v>
      </c>
      <c r="D6413" s="6">
        <v>502</v>
      </c>
      <c r="E6413" s="6" t="s">
        <v>5705</v>
      </c>
      <c r="F6413" s="6">
        <v>20335</v>
      </c>
      <c r="G6413" s="6" t="s">
        <v>5706</v>
      </c>
      <c r="H6413" s="6">
        <v>1</v>
      </c>
      <c r="I6413" s="6" t="s">
        <v>251</v>
      </c>
      <c r="J6413" s="6">
        <v>3</v>
      </c>
      <c r="K6413" s="6" t="s">
        <v>4334</v>
      </c>
      <c r="L6413" s="8">
        <v>5</v>
      </c>
      <c r="M6413" s="6" t="s">
        <v>251</v>
      </c>
      <c r="N6413" s="6" t="s">
        <v>5707</v>
      </c>
      <c r="R6413" s="6" t="str">
        <f t="shared" si="100"/>
        <v>49502Phường Tân Thạnh13</v>
      </c>
    </row>
    <row r="6414" spans="1:18">
      <c r="A6414" s="6">
        <v>6413</v>
      </c>
      <c r="B6414" s="6">
        <v>49</v>
      </c>
      <c r="C6414" s="6" t="s">
        <v>5704</v>
      </c>
      <c r="D6414" s="6">
        <v>502</v>
      </c>
      <c r="E6414" s="6" t="s">
        <v>5705</v>
      </c>
      <c r="F6414" s="6">
        <v>20338</v>
      </c>
      <c r="G6414" s="6" t="s">
        <v>5708</v>
      </c>
      <c r="H6414" s="6">
        <v>1</v>
      </c>
      <c r="I6414" s="6" t="s">
        <v>251</v>
      </c>
      <c r="J6414" s="6">
        <v>3</v>
      </c>
      <c r="K6414" s="6" t="s">
        <v>4334</v>
      </c>
      <c r="L6414" s="8">
        <v>5</v>
      </c>
      <c r="M6414" s="6" t="s">
        <v>251</v>
      </c>
      <c r="N6414" s="6" t="s">
        <v>5707</v>
      </c>
      <c r="R6414" s="6" t="str">
        <f t="shared" si="100"/>
        <v>49502Phường Phước Hòa13</v>
      </c>
    </row>
    <row r="6415" spans="1:18">
      <c r="A6415" s="6">
        <v>6414</v>
      </c>
      <c r="B6415" s="6">
        <v>49</v>
      </c>
      <c r="C6415" s="6" t="s">
        <v>5704</v>
      </c>
      <c r="D6415" s="6">
        <v>502</v>
      </c>
      <c r="E6415" s="6" t="s">
        <v>5705</v>
      </c>
      <c r="F6415" s="6">
        <v>20341</v>
      </c>
      <c r="G6415" s="6" t="s">
        <v>5709</v>
      </c>
      <c r="H6415" s="6">
        <v>1</v>
      </c>
      <c r="I6415" s="6" t="s">
        <v>251</v>
      </c>
      <c r="J6415" s="6">
        <v>3</v>
      </c>
      <c r="K6415" s="6" t="s">
        <v>4334</v>
      </c>
      <c r="L6415" s="8">
        <v>5</v>
      </c>
      <c r="M6415" s="6" t="s">
        <v>251</v>
      </c>
      <c r="N6415" s="6" t="s">
        <v>5707</v>
      </c>
      <c r="R6415" s="6" t="str">
        <f t="shared" si="100"/>
        <v>49502Phường An Mỹ13</v>
      </c>
    </row>
    <row r="6416" spans="1:18">
      <c r="A6416" s="6">
        <v>6415</v>
      </c>
      <c r="B6416" s="6">
        <v>49</v>
      </c>
      <c r="C6416" s="6" t="s">
        <v>5704</v>
      </c>
      <c r="D6416" s="6">
        <v>502</v>
      </c>
      <c r="E6416" s="6" t="s">
        <v>5705</v>
      </c>
      <c r="F6416" s="6">
        <v>20344</v>
      </c>
      <c r="G6416" s="6" t="s">
        <v>5710</v>
      </c>
      <c r="H6416" s="6">
        <v>1</v>
      </c>
      <c r="I6416" s="6" t="s">
        <v>251</v>
      </c>
      <c r="J6416" s="6">
        <v>3</v>
      </c>
      <c r="K6416" s="6" t="s">
        <v>4334</v>
      </c>
      <c r="L6416" s="8">
        <v>5</v>
      </c>
      <c r="M6416" s="6" t="s">
        <v>251</v>
      </c>
      <c r="N6416" s="6" t="s">
        <v>5707</v>
      </c>
      <c r="R6416" s="6" t="str">
        <f t="shared" si="100"/>
        <v>49502Phường Hòa Hương13</v>
      </c>
    </row>
    <row r="6417" spans="1:18">
      <c r="A6417" s="6">
        <v>6416</v>
      </c>
      <c r="B6417" s="6">
        <v>49</v>
      </c>
      <c r="C6417" s="6" t="s">
        <v>5704</v>
      </c>
      <c r="D6417" s="6">
        <v>502</v>
      </c>
      <c r="E6417" s="6" t="s">
        <v>5705</v>
      </c>
      <c r="F6417" s="6">
        <v>20347</v>
      </c>
      <c r="G6417" s="6" t="s">
        <v>5711</v>
      </c>
      <c r="H6417" s="6">
        <v>1</v>
      </c>
      <c r="I6417" s="6" t="s">
        <v>251</v>
      </c>
      <c r="J6417" s="6">
        <v>3</v>
      </c>
      <c r="K6417" s="6" t="s">
        <v>4334</v>
      </c>
      <c r="L6417" s="8">
        <v>5</v>
      </c>
      <c r="M6417" s="6" t="s">
        <v>251</v>
      </c>
      <c r="N6417" s="6" t="s">
        <v>5707</v>
      </c>
      <c r="R6417" s="6" t="str">
        <f t="shared" si="100"/>
        <v>49502Phường An Xuân13</v>
      </c>
    </row>
    <row r="6418" spans="1:18">
      <c r="A6418" s="6">
        <v>6417</v>
      </c>
      <c r="B6418" s="6">
        <v>49</v>
      </c>
      <c r="C6418" s="6" t="s">
        <v>5704</v>
      </c>
      <c r="D6418" s="6">
        <v>502</v>
      </c>
      <c r="E6418" s="6" t="s">
        <v>5705</v>
      </c>
      <c r="F6418" s="6">
        <v>20350</v>
      </c>
      <c r="G6418" s="6" t="s">
        <v>5712</v>
      </c>
      <c r="H6418" s="6">
        <v>1</v>
      </c>
      <c r="I6418" s="6" t="s">
        <v>251</v>
      </c>
      <c r="J6418" s="6">
        <v>3</v>
      </c>
      <c r="K6418" s="6" t="s">
        <v>4334</v>
      </c>
      <c r="L6418" s="8">
        <v>5</v>
      </c>
      <c r="M6418" s="6" t="s">
        <v>251</v>
      </c>
      <c r="N6418" s="6" t="s">
        <v>5707</v>
      </c>
      <c r="R6418" s="6" t="str">
        <f t="shared" si="100"/>
        <v>49502Phường An Sơn13</v>
      </c>
    </row>
    <row r="6419" spans="1:18">
      <c r="A6419" s="6">
        <v>6418</v>
      </c>
      <c r="B6419" s="6">
        <v>49</v>
      </c>
      <c r="C6419" s="6" t="s">
        <v>5704</v>
      </c>
      <c r="D6419" s="6">
        <v>502</v>
      </c>
      <c r="E6419" s="6" t="s">
        <v>5705</v>
      </c>
      <c r="F6419" s="6">
        <v>20353</v>
      </c>
      <c r="G6419" s="6" t="s">
        <v>5713</v>
      </c>
      <c r="H6419" s="6">
        <v>1</v>
      </c>
      <c r="I6419" s="6" t="s">
        <v>251</v>
      </c>
      <c r="J6419" s="6">
        <v>3</v>
      </c>
      <c r="K6419" s="6" t="s">
        <v>4334</v>
      </c>
      <c r="L6419" s="8">
        <v>5</v>
      </c>
      <c r="M6419" s="6" t="s">
        <v>251</v>
      </c>
      <c r="N6419" s="6" t="s">
        <v>5707</v>
      </c>
      <c r="R6419" s="6" t="str">
        <f t="shared" si="100"/>
        <v>49502Phường Trường Xuân13</v>
      </c>
    </row>
    <row r="6420" spans="1:18">
      <c r="A6420" s="6">
        <v>6419</v>
      </c>
      <c r="B6420" s="6">
        <v>49</v>
      </c>
      <c r="C6420" s="6" t="s">
        <v>5704</v>
      </c>
      <c r="D6420" s="6">
        <v>502</v>
      </c>
      <c r="E6420" s="6" t="s">
        <v>5705</v>
      </c>
      <c r="F6420" s="6">
        <v>20356</v>
      </c>
      <c r="G6420" s="6" t="s">
        <v>106</v>
      </c>
      <c r="H6420" s="6">
        <v>1</v>
      </c>
      <c r="I6420" s="6" t="s">
        <v>251</v>
      </c>
      <c r="J6420" s="6">
        <v>3</v>
      </c>
      <c r="K6420" s="6" t="s">
        <v>4334</v>
      </c>
      <c r="L6420" s="8">
        <v>5</v>
      </c>
      <c r="M6420" s="6" t="s">
        <v>251</v>
      </c>
      <c r="N6420" s="6" t="s">
        <v>5707</v>
      </c>
      <c r="R6420" s="6" t="str">
        <f t="shared" si="100"/>
        <v>49502Phường An Phú13</v>
      </c>
    </row>
    <row r="6421" spans="1:18">
      <c r="A6421" s="6">
        <v>6420</v>
      </c>
      <c r="B6421" s="6">
        <v>49</v>
      </c>
      <c r="C6421" s="6" t="s">
        <v>5704</v>
      </c>
      <c r="D6421" s="6">
        <v>502</v>
      </c>
      <c r="E6421" s="6" t="s">
        <v>5705</v>
      </c>
      <c r="F6421" s="6">
        <v>20359</v>
      </c>
      <c r="G6421" s="6" t="s">
        <v>3117</v>
      </c>
      <c r="H6421" s="6">
        <v>2</v>
      </c>
      <c r="I6421" s="6" t="s">
        <v>297</v>
      </c>
      <c r="J6421" s="6">
        <v>3</v>
      </c>
      <c r="K6421" s="6" t="s">
        <v>4334</v>
      </c>
      <c r="L6421" s="8">
        <v>6</v>
      </c>
      <c r="M6421" s="6" t="s">
        <v>297</v>
      </c>
      <c r="N6421" s="6" t="s">
        <v>5707</v>
      </c>
      <c r="R6421" s="6" t="str">
        <f t="shared" si="100"/>
        <v>49502Xã Tam Thanh23</v>
      </c>
    </row>
    <row r="6422" spans="1:18">
      <c r="A6422" s="6">
        <v>6421</v>
      </c>
      <c r="B6422" s="6">
        <v>49</v>
      </c>
      <c r="C6422" s="6" t="s">
        <v>5704</v>
      </c>
      <c r="D6422" s="6">
        <v>502</v>
      </c>
      <c r="E6422" s="6" t="s">
        <v>5705</v>
      </c>
      <c r="F6422" s="6">
        <v>20362</v>
      </c>
      <c r="G6422" s="6" t="s">
        <v>5714</v>
      </c>
      <c r="H6422" s="6">
        <v>2</v>
      </c>
      <c r="I6422" s="6" t="s">
        <v>297</v>
      </c>
      <c r="J6422" s="6">
        <v>3</v>
      </c>
      <c r="K6422" s="6" t="s">
        <v>4334</v>
      </c>
      <c r="L6422" s="8">
        <v>6</v>
      </c>
      <c r="M6422" s="6" t="s">
        <v>297</v>
      </c>
      <c r="N6422" s="6" t="s">
        <v>5707</v>
      </c>
      <c r="R6422" s="6" t="str">
        <f t="shared" si="100"/>
        <v>49502Xã Tam Thăng23</v>
      </c>
    </row>
    <row r="6423" spans="1:18">
      <c r="A6423" s="6">
        <v>6422</v>
      </c>
      <c r="B6423" s="6">
        <v>49</v>
      </c>
      <c r="C6423" s="6" t="s">
        <v>5704</v>
      </c>
      <c r="D6423" s="6">
        <v>502</v>
      </c>
      <c r="E6423" s="6" t="s">
        <v>5705</v>
      </c>
      <c r="F6423" s="6">
        <v>20371</v>
      </c>
      <c r="G6423" s="6" t="s">
        <v>5715</v>
      </c>
      <c r="H6423" s="6">
        <v>2</v>
      </c>
      <c r="I6423" s="6" t="s">
        <v>297</v>
      </c>
      <c r="J6423" s="6">
        <v>3</v>
      </c>
      <c r="K6423" s="6" t="s">
        <v>4334</v>
      </c>
      <c r="L6423" s="8">
        <v>6</v>
      </c>
      <c r="M6423" s="6" t="s">
        <v>297</v>
      </c>
      <c r="N6423" s="6" t="s">
        <v>5707</v>
      </c>
      <c r="R6423" s="6" t="str">
        <f t="shared" si="100"/>
        <v>49502Xã Tam Phú23</v>
      </c>
    </row>
    <row r="6424" spans="1:18">
      <c r="A6424" s="6">
        <v>6423</v>
      </c>
      <c r="B6424" s="6">
        <v>49</v>
      </c>
      <c r="C6424" s="6" t="s">
        <v>5704</v>
      </c>
      <c r="D6424" s="6">
        <v>502</v>
      </c>
      <c r="E6424" s="6" t="s">
        <v>5705</v>
      </c>
      <c r="F6424" s="6">
        <v>20375</v>
      </c>
      <c r="G6424" s="6" t="s">
        <v>5716</v>
      </c>
      <c r="H6424" s="6">
        <v>1</v>
      </c>
      <c r="I6424" s="6" t="s">
        <v>251</v>
      </c>
      <c r="J6424" s="6">
        <v>3</v>
      </c>
      <c r="K6424" s="6" t="s">
        <v>4334</v>
      </c>
      <c r="L6424" s="8">
        <v>5</v>
      </c>
      <c r="M6424" s="6" t="s">
        <v>251</v>
      </c>
      <c r="N6424" s="6" t="s">
        <v>5707</v>
      </c>
      <c r="R6424" s="6" t="str">
        <f t="shared" si="100"/>
        <v>49502Phường Hoà Thuận13</v>
      </c>
    </row>
    <row r="6425" spans="1:18">
      <c r="A6425" s="6">
        <v>6424</v>
      </c>
      <c r="B6425" s="6">
        <v>49</v>
      </c>
      <c r="C6425" s="6" t="s">
        <v>5704</v>
      </c>
      <c r="D6425" s="6">
        <v>502</v>
      </c>
      <c r="E6425" s="6" t="s">
        <v>5705</v>
      </c>
      <c r="F6425" s="6">
        <v>20389</v>
      </c>
      <c r="G6425" s="6" t="s">
        <v>5717</v>
      </c>
      <c r="H6425" s="6">
        <v>2</v>
      </c>
      <c r="I6425" s="6" t="s">
        <v>297</v>
      </c>
      <c r="J6425" s="6">
        <v>3</v>
      </c>
      <c r="K6425" s="6" t="s">
        <v>4334</v>
      </c>
      <c r="L6425" s="8">
        <v>6</v>
      </c>
      <c r="M6425" s="6" t="s">
        <v>297</v>
      </c>
      <c r="N6425" s="6" t="s">
        <v>5707</v>
      </c>
      <c r="R6425" s="6" t="str">
        <f t="shared" si="100"/>
        <v>49502Xã Tam Ngọc23</v>
      </c>
    </row>
    <row r="6426" spans="1:18">
      <c r="A6426" s="6">
        <v>6425</v>
      </c>
      <c r="B6426" s="6">
        <v>49</v>
      </c>
      <c r="C6426" s="6" t="s">
        <v>5704</v>
      </c>
      <c r="D6426" s="6">
        <v>503</v>
      </c>
      <c r="E6426" s="6" t="s">
        <v>5718</v>
      </c>
      <c r="F6426" s="6">
        <v>20398</v>
      </c>
      <c r="G6426" s="6" t="s">
        <v>5719</v>
      </c>
      <c r="H6426" s="6">
        <v>1</v>
      </c>
      <c r="I6426" s="6" t="s">
        <v>251</v>
      </c>
      <c r="J6426" s="6">
        <v>3</v>
      </c>
      <c r="K6426" s="6" t="s">
        <v>4334</v>
      </c>
      <c r="L6426" s="8">
        <v>5</v>
      </c>
      <c r="M6426" s="6" t="s">
        <v>251</v>
      </c>
      <c r="N6426" s="6" t="s">
        <v>5707</v>
      </c>
      <c r="R6426" s="6" t="str">
        <f t="shared" si="100"/>
        <v>49503Phường Minh An13</v>
      </c>
    </row>
    <row r="6427" spans="1:18">
      <c r="A6427" s="6">
        <v>6426</v>
      </c>
      <c r="B6427" s="6">
        <v>49</v>
      </c>
      <c r="C6427" s="6" t="s">
        <v>5704</v>
      </c>
      <c r="D6427" s="6">
        <v>503</v>
      </c>
      <c r="E6427" s="6" t="s">
        <v>5718</v>
      </c>
      <c r="F6427" s="6">
        <v>20401</v>
      </c>
      <c r="G6427" s="6" t="s">
        <v>2016</v>
      </c>
      <c r="H6427" s="6">
        <v>1</v>
      </c>
      <c r="I6427" s="6" t="s">
        <v>251</v>
      </c>
      <c r="J6427" s="6">
        <v>3</v>
      </c>
      <c r="K6427" s="6" t="s">
        <v>4334</v>
      </c>
      <c r="L6427" s="8">
        <v>5</v>
      </c>
      <c r="M6427" s="6" t="s">
        <v>251</v>
      </c>
      <c r="N6427" s="6" t="s">
        <v>5707</v>
      </c>
      <c r="R6427" s="6" t="str">
        <f t="shared" si="100"/>
        <v>49503Phường Tân An13</v>
      </c>
    </row>
    <row r="6428" spans="1:18">
      <c r="A6428" s="6">
        <v>6427</v>
      </c>
      <c r="B6428" s="6">
        <v>49</v>
      </c>
      <c r="C6428" s="6" t="s">
        <v>5704</v>
      </c>
      <c r="D6428" s="6">
        <v>503</v>
      </c>
      <c r="E6428" s="6" t="s">
        <v>5718</v>
      </c>
      <c r="F6428" s="6">
        <v>20404</v>
      </c>
      <c r="G6428" s="6" t="s">
        <v>5720</v>
      </c>
      <c r="H6428" s="6">
        <v>1</v>
      </c>
      <c r="I6428" s="6" t="s">
        <v>251</v>
      </c>
      <c r="J6428" s="6">
        <v>3</v>
      </c>
      <c r="K6428" s="6" t="s">
        <v>4334</v>
      </c>
      <c r="L6428" s="8">
        <v>5</v>
      </c>
      <c r="M6428" s="6" t="s">
        <v>251</v>
      </c>
      <c r="N6428" s="6" t="s">
        <v>5707</v>
      </c>
      <c r="R6428" s="6" t="str">
        <f t="shared" si="100"/>
        <v>49503Phường Cẩm Phô13</v>
      </c>
    </row>
    <row r="6429" spans="1:18">
      <c r="A6429" s="6">
        <v>6428</v>
      </c>
      <c r="B6429" s="6">
        <v>49</v>
      </c>
      <c r="C6429" s="6" t="s">
        <v>5704</v>
      </c>
      <c r="D6429" s="6">
        <v>503</v>
      </c>
      <c r="E6429" s="6" t="s">
        <v>5718</v>
      </c>
      <c r="F6429" s="6">
        <v>20407</v>
      </c>
      <c r="G6429" s="6" t="s">
        <v>5721</v>
      </c>
      <c r="H6429" s="6">
        <v>1</v>
      </c>
      <c r="I6429" s="6" t="s">
        <v>251</v>
      </c>
      <c r="J6429" s="6">
        <v>3</v>
      </c>
      <c r="K6429" s="6" t="s">
        <v>4334</v>
      </c>
      <c r="L6429" s="8">
        <v>5</v>
      </c>
      <c r="M6429" s="6" t="s">
        <v>251</v>
      </c>
      <c r="N6429" s="6" t="s">
        <v>5707</v>
      </c>
      <c r="R6429" s="6" t="str">
        <f t="shared" si="100"/>
        <v>49503Phường Thanh Hà13</v>
      </c>
    </row>
    <row r="6430" spans="1:18">
      <c r="A6430" s="6">
        <v>6429</v>
      </c>
      <c r="B6430" s="6">
        <v>49</v>
      </c>
      <c r="C6430" s="6" t="s">
        <v>5704</v>
      </c>
      <c r="D6430" s="6">
        <v>503</v>
      </c>
      <c r="E6430" s="6" t="s">
        <v>5718</v>
      </c>
      <c r="F6430" s="6">
        <v>20410</v>
      </c>
      <c r="G6430" s="6" t="s">
        <v>5722</v>
      </c>
      <c r="H6430" s="6">
        <v>1</v>
      </c>
      <c r="I6430" s="6" t="s">
        <v>251</v>
      </c>
      <c r="J6430" s="6">
        <v>3</v>
      </c>
      <c r="K6430" s="6" t="s">
        <v>4334</v>
      </c>
      <c r="L6430" s="8">
        <v>5</v>
      </c>
      <c r="M6430" s="6" t="s">
        <v>251</v>
      </c>
      <c r="N6430" s="6" t="s">
        <v>5707</v>
      </c>
      <c r="R6430" s="6" t="str">
        <f t="shared" si="100"/>
        <v>49503Phường Sơn Phong13</v>
      </c>
    </row>
    <row r="6431" spans="1:18">
      <c r="A6431" s="6">
        <v>6430</v>
      </c>
      <c r="B6431" s="6">
        <v>49</v>
      </c>
      <c r="C6431" s="6" t="s">
        <v>5704</v>
      </c>
      <c r="D6431" s="6">
        <v>503</v>
      </c>
      <c r="E6431" s="6" t="s">
        <v>5718</v>
      </c>
      <c r="F6431" s="6">
        <v>20413</v>
      </c>
      <c r="G6431" s="6" t="s">
        <v>5723</v>
      </c>
      <c r="H6431" s="6">
        <v>1</v>
      </c>
      <c r="I6431" s="6" t="s">
        <v>251</v>
      </c>
      <c r="J6431" s="6">
        <v>3</v>
      </c>
      <c r="K6431" s="6" t="s">
        <v>4334</v>
      </c>
      <c r="L6431" s="8">
        <v>5</v>
      </c>
      <c r="M6431" s="6" t="s">
        <v>251</v>
      </c>
      <c r="N6431" s="6" t="s">
        <v>5707</v>
      </c>
      <c r="R6431" s="6" t="str">
        <f t="shared" si="100"/>
        <v>49503Phường Cẩm Châu13</v>
      </c>
    </row>
    <row r="6432" spans="1:18">
      <c r="A6432" s="6">
        <v>6431</v>
      </c>
      <c r="B6432" s="6">
        <v>49</v>
      </c>
      <c r="C6432" s="6" t="s">
        <v>5704</v>
      </c>
      <c r="D6432" s="6">
        <v>503</v>
      </c>
      <c r="E6432" s="6" t="s">
        <v>5718</v>
      </c>
      <c r="F6432" s="6">
        <v>20416</v>
      </c>
      <c r="G6432" s="6" t="s">
        <v>5724</v>
      </c>
      <c r="H6432" s="6">
        <v>1</v>
      </c>
      <c r="I6432" s="6" t="s">
        <v>251</v>
      </c>
      <c r="J6432" s="6">
        <v>3</v>
      </c>
      <c r="K6432" s="6" t="s">
        <v>4334</v>
      </c>
      <c r="L6432" s="8">
        <v>5</v>
      </c>
      <c r="M6432" s="6" t="s">
        <v>251</v>
      </c>
      <c r="N6432" s="6" t="s">
        <v>5707</v>
      </c>
      <c r="R6432" s="6" t="str">
        <f t="shared" si="100"/>
        <v>49503Phường Cửa Đại13</v>
      </c>
    </row>
    <row r="6433" spans="1:18">
      <c r="A6433" s="6">
        <v>6432</v>
      </c>
      <c r="B6433" s="6">
        <v>49</v>
      </c>
      <c r="C6433" s="6" t="s">
        <v>5704</v>
      </c>
      <c r="D6433" s="6">
        <v>503</v>
      </c>
      <c r="E6433" s="6" t="s">
        <v>5718</v>
      </c>
      <c r="F6433" s="6">
        <v>20419</v>
      </c>
      <c r="G6433" s="6" t="s">
        <v>5725</v>
      </c>
      <c r="H6433" s="6">
        <v>1</v>
      </c>
      <c r="I6433" s="6" t="s">
        <v>251</v>
      </c>
      <c r="J6433" s="6">
        <v>3</v>
      </c>
      <c r="K6433" s="6" t="s">
        <v>4334</v>
      </c>
      <c r="L6433" s="8">
        <v>5</v>
      </c>
      <c r="M6433" s="6" t="s">
        <v>251</v>
      </c>
      <c r="N6433" s="6" t="s">
        <v>5707</v>
      </c>
      <c r="R6433" s="6" t="str">
        <f t="shared" si="100"/>
        <v>49503Phường Cẩm An13</v>
      </c>
    </row>
    <row r="6434" spans="1:18">
      <c r="A6434" s="6">
        <v>6433</v>
      </c>
      <c r="B6434" s="6">
        <v>49</v>
      </c>
      <c r="C6434" s="6" t="s">
        <v>5704</v>
      </c>
      <c r="D6434" s="6">
        <v>503</v>
      </c>
      <c r="E6434" s="6" t="s">
        <v>5718</v>
      </c>
      <c r="F6434" s="6">
        <v>20422</v>
      </c>
      <c r="G6434" s="6" t="s">
        <v>5254</v>
      </c>
      <c r="H6434" s="6">
        <v>2</v>
      </c>
      <c r="I6434" s="6" t="s">
        <v>297</v>
      </c>
      <c r="J6434" s="6">
        <v>3</v>
      </c>
      <c r="K6434" s="6" t="s">
        <v>4334</v>
      </c>
      <c r="L6434" s="8">
        <v>6</v>
      </c>
      <c r="M6434" s="6" t="s">
        <v>297</v>
      </c>
      <c r="N6434" s="6" t="s">
        <v>5707</v>
      </c>
      <c r="R6434" s="6" t="str">
        <f t="shared" si="100"/>
        <v>49503Xã Cẩm Hà23</v>
      </c>
    </row>
    <row r="6435" spans="1:18">
      <c r="A6435" s="6">
        <v>6434</v>
      </c>
      <c r="B6435" s="6">
        <v>49</v>
      </c>
      <c r="C6435" s="6" t="s">
        <v>5704</v>
      </c>
      <c r="D6435" s="6">
        <v>503</v>
      </c>
      <c r="E6435" s="6" t="s">
        <v>5718</v>
      </c>
      <c r="F6435" s="6">
        <v>20425</v>
      </c>
      <c r="G6435" s="6" t="s">
        <v>5726</v>
      </c>
      <c r="H6435" s="6">
        <v>2</v>
      </c>
      <c r="I6435" s="6" t="s">
        <v>297</v>
      </c>
      <c r="J6435" s="6">
        <v>3</v>
      </c>
      <c r="K6435" s="6" t="s">
        <v>4334</v>
      </c>
      <c r="L6435" s="8">
        <v>6</v>
      </c>
      <c r="M6435" s="6" t="s">
        <v>297</v>
      </c>
      <c r="N6435" s="6" t="s">
        <v>5707</v>
      </c>
      <c r="R6435" s="6" t="str">
        <f t="shared" si="100"/>
        <v>49503Xã Cẩm Kim23</v>
      </c>
    </row>
    <row r="6436" spans="1:18">
      <c r="A6436" s="6">
        <v>6435</v>
      </c>
      <c r="B6436" s="6">
        <v>49</v>
      </c>
      <c r="C6436" s="6" t="s">
        <v>5704</v>
      </c>
      <c r="D6436" s="6">
        <v>503</v>
      </c>
      <c r="E6436" s="6" t="s">
        <v>5718</v>
      </c>
      <c r="F6436" s="6">
        <v>20428</v>
      </c>
      <c r="G6436" s="6" t="s">
        <v>5727</v>
      </c>
      <c r="H6436" s="6">
        <v>1</v>
      </c>
      <c r="I6436" s="6" t="s">
        <v>251</v>
      </c>
      <c r="J6436" s="6">
        <v>3</v>
      </c>
      <c r="K6436" s="6" t="s">
        <v>4334</v>
      </c>
      <c r="L6436" s="8">
        <v>5</v>
      </c>
      <c r="M6436" s="6" t="s">
        <v>251</v>
      </c>
      <c r="N6436" s="6" t="s">
        <v>5707</v>
      </c>
      <c r="R6436" s="6" t="str">
        <f t="shared" si="100"/>
        <v>49503Phường Cẩm Nam13</v>
      </c>
    </row>
    <row r="6437" spans="1:18">
      <c r="A6437" s="6">
        <v>6436</v>
      </c>
      <c r="B6437" s="6">
        <v>49</v>
      </c>
      <c r="C6437" s="6" t="s">
        <v>5704</v>
      </c>
      <c r="D6437" s="6">
        <v>503</v>
      </c>
      <c r="E6437" s="6" t="s">
        <v>5718</v>
      </c>
      <c r="F6437" s="6">
        <v>20431</v>
      </c>
      <c r="G6437" s="6" t="s">
        <v>5728</v>
      </c>
      <c r="H6437" s="6">
        <v>2</v>
      </c>
      <c r="I6437" s="6" t="s">
        <v>297</v>
      </c>
      <c r="J6437" s="6">
        <v>3</v>
      </c>
      <c r="K6437" s="6" t="s">
        <v>4334</v>
      </c>
      <c r="L6437" s="8">
        <v>6</v>
      </c>
      <c r="M6437" s="6" t="s">
        <v>297</v>
      </c>
      <c r="N6437" s="6" t="s">
        <v>5707</v>
      </c>
      <c r="R6437" s="6" t="str">
        <f t="shared" si="100"/>
        <v>49503Xã Cẩm Thanh23</v>
      </c>
    </row>
    <row r="6438" spans="1:18">
      <c r="A6438" s="6">
        <v>6437</v>
      </c>
      <c r="B6438" s="6">
        <v>49</v>
      </c>
      <c r="C6438" s="6" t="s">
        <v>5704</v>
      </c>
      <c r="D6438" s="6">
        <v>503</v>
      </c>
      <c r="E6438" s="6" t="s">
        <v>5718</v>
      </c>
      <c r="F6438" s="6">
        <v>20434</v>
      </c>
      <c r="G6438" s="6" t="s">
        <v>2775</v>
      </c>
      <c r="H6438" s="6">
        <v>2</v>
      </c>
      <c r="I6438" s="6" t="s">
        <v>297</v>
      </c>
      <c r="J6438" s="6">
        <v>3</v>
      </c>
      <c r="K6438" s="6" t="s">
        <v>4334</v>
      </c>
      <c r="L6438" s="8">
        <v>6</v>
      </c>
      <c r="M6438" s="6" t="s">
        <v>297</v>
      </c>
      <c r="N6438" s="6" t="s">
        <v>5707</v>
      </c>
      <c r="R6438" s="6" t="str">
        <f t="shared" si="100"/>
        <v>49503Xã Tân Hiệp23</v>
      </c>
    </row>
    <row r="6439" spans="1:18">
      <c r="A6439" s="6">
        <v>6438</v>
      </c>
      <c r="B6439" s="6">
        <v>49</v>
      </c>
      <c r="C6439" s="6" t="s">
        <v>5704</v>
      </c>
      <c r="D6439" s="6">
        <v>504</v>
      </c>
      <c r="E6439" s="6" t="s">
        <v>5729</v>
      </c>
      <c r="F6439" s="6">
        <v>20437</v>
      </c>
      <c r="G6439" s="6" t="s">
        <v>5730</v>
      </c>
      <c r="H6439" s="6">
        <v>2</v>
      </c>
      <c r="I6439" s="6" t="s">
        <v>297</v>
      </c>
      <c r="J6439" s="6">
        <v>3</v>
      </c>
      <c r="K6439" s="6" t="s">
        <v>4334</v>
      </c>
      <c r="L6439" s="8">
        <v>6</v>
      </c>
      <c r="M6439" s="6" t="s">
        <v>297</v>
      </c>
      <c r="N6439" s="6" t="s">
        <v>5707</v>
      </c>
      <c r="R6439" s="6" t="str">
        <f t="shared" si="100"/>
        <v>49504Xã Ch ơm23</v>
      </c>
    </row>
    <row r="6440" spans="1:18">
      <c r="A6440" s="6">
        <v>6439</v>
      </c>
      <c r="B6440" s="6">
        <v>49</v>
      </c>
      <c r="C6440" s="6" t="s">
        <v>5704</v>
      </c>
      <c r="D6440" s="6">
        <v>504</v>
      </c>
      <c r="E6440" s="6" t="s">
        <v>5729</v>
      </c>
      <c r="F6440" s="6">
        <v>20440</v>
      </c>
      <c r="G6440" s="6" t="s">
        <v>5731</v>
      </c>
      <c r="H6440" s="6">
        <v>2</v>
      </c>
      <c r="I6440" s="6" t="s">
        <v>297</v>
      </c>
      <c r="J6440" s="6">
        <v>3</v>
      </c>
      <c r="K6440" s="6" t="s">
        <v>4334</v>
      </c>
      <c r="L6440" s="8">
        <v>6</v>
      </c>
      <c r="M6440" s="6" t="s">
        <v>297</v>
      </c>
      <c r="N6440" s="6" t="s">
        <v>5707</v>
      </c>
      <c r="R6440" s="6" t="str">
        <f t="shared" si="100"/>
        <v>49504Xã Ga Ri23</v>
      </c>
    </row>
    <row r="6441" spans="1:18">
      <c r="A6441" s="6">
        <v>6440</v>
      </c>
      <c r="B6441" s="6">
        <v>49</v>
      </c>
      <c r="C6441" s="6" t="s">
        <v>5704</v>
      </c>
      <c r="D6441" s="6">
        <v>504</v>
      </c>
      <c r="E6441" s="6" t="s">
        <v>5729</v>
      </c>
      <c r="F6441" s="6">
        <v>20443</v>
      </c>
      <c r="G6441" s="6" t="s">
        <v>5732</v>
      </c>
      <c r="H6441" s="6">
        <v>2</v>
      </c>
      <c r="I6441" s="6" t="s">
        <v>297</v>
      </c>
      <c r="J6441" s="6">
        <v>3</v>
      </c>
      <c r="K6441" s="6" t="s">
        <v>4334</v>
      </c>
      <c r="L6441" s="8">
        <v>6</v>
      </c>
      <c r="M6441" s="6" t="s">
        <v>297</v>
      </c>
      <c r="N6441" s="6" t="s">
        <v>5707</v>
      </c>
      <c r="R6441" s="6" t="str">
        <f t="shared" si="100"/>
        <v>49504Xã A Xan23</v>
      </c>
    </row>
    <row r="6442" spans="1:18">
      <c r="A6442" s="6">
        <v>6441</v>
      </c>
      <c r="B6442" s="6">
        <v>49</v>
      </c>
      <c r="C6442" s="6" t="s">
        <v>5704</v>
      </c>
      <c r="D6442" s="6">
        <v>504</v>
      </c>
      <c r="E6442" s="6" t="s">
        <v>5729</v>
      </c>
      <c r="F6442" s="6">
        <v>20446</v>
      </c>
      <c r="G6442" s="6" t="s">
        <v>5733</v>
      </c>
      <c r="H6442" s="6">
        <v>2</v>
      </c>
      <c r="I6442" s="6" t="s">
        <v>297</v>
      </c>
      <c r="J6442" s="6">
        <v>3</v>
      </c>
      <c r="K6442" s="6" t="s">
        <v>4334</v>
      </c>
      <c r="L6442" s="8">
        <v>6</v>
      </c>
      <c r="M6442" s="6" t="s">
        <v>297</v>
      </c>
      <c r="N6442" s="6" t="s">
        <v>5707</v>
      </c>
      <c r="R6442" s="6" t="str">
        <f t="shared" si="100"/>
        <v>49504Xã Tr Hy23</v>
      </c>
    </row>
    <row r="6443" spans="1:18">
      <c r="A6443" s="6">
        <v>6442</v>
      </c>
      <c r="B6443" s="6">
        <v>49</v>
      </c>
      <c r="C6443" s="6" t="s">
        <v>5704</v>
      </c>
      <c r="D6443" s="6">
        <v>504</v>
      </c>
      <c r="E6443" s="6" t="s">
        <v>5729</v>
      </c>
      <c r="F6443" s="6">
        <v>20449</v>
      </c>
      <c r="G6443" s="6" t="s">
        <v>5734</v>
      </c>
      <c r="H6443" s="6">
        <v>2</v>
      </c>
      <c r="I6443" s="6" t="s">
        <v>297</v>
      </c>
      <c r="J6443" s="6">
        <v>3</v>
      </c>
      <c r="K6443" s="6" t="s">
        <v>4334</v>
      </c>
      <c r="L6443" s="8">
        <v>6</v>
      </c>
      <c r="M6443" s="6" t="s">
        <v>297</v>
      </c>
      <c r="N6443" s="6" t="s">
        <v>5707</v>
      </c>
      <c r="R6443" s="6" t="str">
        <f t="shared" si="100"/>
        <v>49504Xã Lăng23</v>
      </c>
    </row>
    <row r="6444" spans="1:18">
      <c r="A6444" s="6">
        <v>6443</v>
      </c>
      <c r="B6444" s="6">
        <v>49</v>
      </c>
      <c r="C6444" s="6" t="s">
        <v>5704</v>
      </c>
      <c r="D6444" s="6">
        <v>504</v>
      </c>
      <c r="E6444" s="6" t="s">
        <v>5729</v>
      </c>
      <c r="F6444" s="6">
        <v>20452</v>
      </c>
      <c r="G6444" s="6" t="s">
        <v>5735</v>
      </c>
      <c r="H6444" s="6">
        <v>2</v>
      </c>
      <c r="I6444" s="6" t="s">
        <v>297</v>
      </c>
      <c r="J6444" s="6">
        <v>3</v>
      </c>
      <c r="K6444" s="6" t="s">
        <v>4334</v>
      </c>
      <c r="L6444" s="8">
        <v>6</v>
      </c>
      <c r="M6444" s="6" t="s">
        <v>297</v>
      </c>
      <c r="N6444" s="6" t="s">
        <v>5707</v>
      </c>
      <c r="R6444" s="6" t="str">
        <f t="shared" si="100"/>
        <v>49504Xã A Nông23</v>
      </c>
    </row>
    <row r="6445" spans="1:18">
      <c r="A6445" s="6">
        <v>6444</v>
      </c>
      <c r="B6445" s="6">
        <v>49</v>
      </c>
      <c r="C6445" s="6" t="s">
        <v>5704</v>
      </c>
      <c r="D6445" s="6">
        <v>504</v>
      </c>
      <c r="E6445" s="6" t="s">
        <v>5729</v>
      </c>
      <c r="F6445" s="6">
        <v>20455</v>
      </c>
      <c r="G6445" s="6" t="s">
        <v>5736</v>
      </c>
      <c r="H6445" s="6">
        <v>2</v>
      </c>
      <c r="I6445" s="6" t="s">
        <v>297</v>
      </c>
      <c r="J6445" s="6">
        <v>3</v>
      </c>
      <c r="K6445" s="6" t="s">
        <v>4334</v>
      </c>
      <c r="L6445" s="8">
        <v>6</v>
      </c>
      <c r="M6445" s="6" t="s">
        <v>297</v>
      </c>
      <c r="N6445" s="6" t="s">
        <v>5707</v>
      </c>
      <c r="R6445" s="6" t="str">
        <f t="shared" si="100"/>
        <v>49504Xã A Tiêng23</v>
      </c>
    </row>
    <row r="6446" spans="1:18">
      <c r="A6446" s="6">
        <v>6445</v>
      </c>
      <c r="B6446" s="6">
        <v>49</v>
      </c>
      <c r="C6446" s="6" t="s">
        <v>5704</v>
      </c>
      <c r="D6446" s="6">
        <v>504</v>
      </c>
      <c r="E6446" s="6" t="s">
        <v>5729</v>
      </c>
      <c r="F6446" s="6">
        <v>20458</v>
      </c>
      <c r="G6446" s="6" t="s">
        <v>5737</v>
      </c>
      <c r="H6446" s="6">
        <v>2</v>
      </c>
      <c r="I6446" s="6" t="s">
        <v>297</v>
      </c>
      <c r="J6446" s="6">
        <v>3</v>
      </c>
      <c r="K6446" s="6" t="s">
        <v>4334</v>
      </c>
      <c r="L6446" s="8">
        <v>6</v>
      </c>
      <c r="M6446" s="6" t="s">
        <v>297</v>
      </c>
      <c r="N6446" s="6" t="s">
        <v>5707</v>
      </c>
      <c r="R6446" s="6" t="str">
        <f t="shared" si="100"/>
        <v>49504Xã Bha Lê23</v>
      </c>
    </row>
    <row r="6447" spans="1:18">
      <c r="A6447" s="6">
        <v>6446</v>
      </c>
      <c r="B6447" s="6">
        <v>49</v>
      </c>
      <c r="C6447" s="6" t="s">
        <v>5704</v>
      </c>
      <c r="D6447" s="6">
        <v>504</v>
      </c>
      <c r="E6447" s="6" t="s">
        <v>5729</v>
      </c>
      <c r="F6447" s="6">
        <v>20461</v>
      </c>
      <c r="G6447" s="6" t="s">
        <v>5738</v>
      </c>
      <c r="H6447" s="6">
        <v>2</v>
      </c>
      <c r="I6447" s="6" t="s">
        <v>297</v>
      </c>
      <c r="J6447" s="6">
        <v>3</v>
      </c>
      <c r="K6447" s="6" t="s">
        <v>4334</v>
      </c>
      <c r="L6447" s="8">
        <v>6</v>
      </c>
      <c r="M6447" s="6" t="s">
        <v>297</v>
      </c>
      <c r="N6447" s="6" t="s">
        <v>5707</v>
      </c>
      <c r="R6447" s="6" t="str">
        <f t="shared" si="100"/>
        <v>49504Xã A Vương23</v>
      </c>
    </row>
    <row r="6448" spans="1:18">
      <c r="A6448" s="6">
        <v>6447</v>
      </c>
      <c r="B6448" s="6">
        <v>49</v>
      </c>
      <c r="C6448" s="6" t="s">
        <v>5704</v>
      </c>
      <c r="D6448" s="6">
        <v>504</v>
      </c>
      <c r="E6448" s="6" t="s">
        <v>5729</v>
      </c>
      <c r="F6448" s="6">
        <v>20464</v>
      </c>
      <c r="G6448" s="6" t="s">
        <v>5739</v>
      </c>
      <c r="H6448" s="6">
        <v>2</v>
      </c>
      <c r="I6448" s="6" t="s">
        <v>297</v>
      </c>
      <c r="J6448" s="6">
        <v>3</v>
      </c>
      <c r="K6448" s="6" t="s">
        <v>4334</v>
      </c>
      <c r="L6448" s="8">
        <v>6</v>
      </c>
      <c r="M6448" s="6" t="s">
        <v>297</v>
      </c>
      <c r="N6448" s="6" t="s">
        <v>5707</v>
      </c>
      <c r="R6448" s="6" t="str">
        <f t="shared" si="100"/>
        <v>49504Xã Dang23</v>
      </c>
    </row>
    <row r="6449" spans="1:18">
      <c r="A6449" s="6">
        <v>6448</v>
      </c>
      <c r="B6449" s="6">
        <v>49</v>
      </c>
      <c r="C6449" s="6" t="s">
        <v>5704</v>
      </c>
      <c r="D6449" s="6">
        <v>505</v>
      </c>
      <c r="E6449" s="6" t="s">
        <v>5740</v>
      </c>
      <c r="F6449" s="6">
        <v>20467</v>
      </c>
      <c r="G6449" s="6" t="s">
        <v>5741</v>
      </c>
      <c r="H6449" s="6">
        <v>1</v>
      </c>
      <c r="I6449" s="6" t="s">
        <v>251</v>
      </c>
      <c r="J6449" s="6">
        <v>3</v>
      </c>
      <c r="K6449" s="6" t="s">
        <v>4334</v>
      </c>
      <c r="L6449" s="8">
        <v>5</v>
      </c>
      <c r="M6449" s="6" t="s">
        <v>251</v>
      </c>
      <c r="N6449" s="6" t="s">
        <v>5707</v>
      </c>
      <c r="R6449" s="6" t="str">
        <f t="shared" si="100"/>
        <v>49505Thị trấn P Rao13</v>
      </c>
    </row>
    <row r="6450" spans="1:18">
      <c r="A6450" s="6">
        <v>6449</v>
      </c>
      <c r="B6450" s="6">
        <v>49</v>
      </c>
      <c r="C6450" s="6" t="s">
        <v>5704</v>
      </c>
      <c r="D6450" s="6">
        <v>505</v>
      </c>
      <c r="E6450" s="6" t="s">
        <v>5740</v>
      </c>
      <c r="F6450" s="6">
        <v>20470</v>
      </c>
      <c r="G6450" s="6" t="s">
        <v>5742</v>
      </c>
      <c r="H6450" s="6">
        <v>2</v>
      </c>
      <c r="I6450" s="6" t="s">
        <v>297</v>
      </c>
      <c r="J6450" s="6">
        <v>3</v>
      </c>
      <c r="K6450" s="6" t="s">
        <v>4334</v>
      </c>
      <c r="L6450" s="8">
        <v>6</v>
      </c>
      <c r="M6450" s="6" t="s">
        <v>297</v>
      </c>
      <c r="N6450" s="6" t="s">
        <v>5707</v>
      </c>
      <c r="R6450" s="6" t="str">
        <f t="shared" si="100"/>
        <v>49505Xã Tà Lu23</v>
      </c>
    </row>
    <row r="6451" spans="1:18">
      <c r="A6451" s="6">
        <v>6450</v>
      </c>
      <c r="B6451" s="6">
        <v>49</v>
      </c>
      <c r="C6451" s="6" t="s">
        <v>5704</v>
      </c>
      <c r="D6451" s="6">
        <v>505</v>
      </c>
      <c r="E6451" s="6" t="s">
        <v>5740</v>
      </c>
      <c r="F6451" s="6">
        <v>20473</v>
      </c>
      <c r="G6451" s="6" t="s">
        <v>5743</v>
      </c>
      <c r="H6451" s="6">
        <v>2</v>
      </c>
      <c r="I6451" s="6" t="s">
        <v>297</v>
      </c>
      <c r="J6451" s="6">
        <v>3</v>
      </c>
      <c r="K6451" s="6" t="s">
        <v>4334</v>
      </c>
      <c r="L6451" s="8">
        <v>6</v>
      </c>
      <c r="M6451" s="6" t="s">
        <v>297</v>
      </c>
      <c r="N6451" s="6" t="s">
        <v>5707</v>
      </c>
      <c r="R6451" s="6" t="str">
        <f t="shared" si="100"/>
        <v>49505Xã Sông Kôn23</v>
      </c>
    </row>
    <row r="6452" spans="1:18">
      <c r="A6452" s="6">
        <v>6451</v>
      </c>
      <c r="B6452" s="6">
        <v>49</v>
      </c>
      <c r="C6452" s="6" t="s">
        <v>5704</v>
      </c>
      <c r="D6452" s="6">
        <v>505</v>
      </c>
      <c r="E6452" s="6" t="s">
        <v>5740</v>
      </c>
      <c r="F6452" s="6">
        <v>20476</v>
      </c>
      <c r="G6452" s="6" t="s">
        <v>5744</v>
      </c>
      <c r="H6452" s="6">
        <v>2</v>
      </c>
      <c r="I6452" s="6" t="s">
        <v>297</v>
      </c>
      <c r="J6452" s="6">
        <v>3</v>
      </c>
      <c r="K6452" s="6" t="s">
        <v>4334</v>
      </c>
      <c r="L6452" s="8">
        <v>6</v>
      </c>
      <c r="M6452" s="6" t="s">
        <v>297</v>
      </c>
      <c r="N6452" s="6" t="s">
        <v>5707</v>
      </c>
      <c r="R6452" s="6" t="str">
        <f t="shared" si="100"/>
        <v>49505Xã Jơ Ngây23</v>
      </c>
    </row>
    <row r="6453" spans="1:18">
      <c r="A6453" s="6">
        <v>6452</v>
      </c>
      <c r="B6453" s="6">
        <v>49</v>
      </c>
      <c r="C6453" s="6" t="s">
        <v>5704</v>
      </c>
      <c r="D6453" s="6">
        <v>505</v>
      </c>
      <c r="E6453" s="6" t="s">
        <v>5740</v>
      </c>
      <c r="F6453" s="6">
        <v>20479</v>
      </c>
      <c r="G6453" s="6" t="s">
        <v>5745</v>
      </c>
      <c r="H6453" s="6">
        <v>2</v>
      </c>
      <c r="I6453" s="6" t="s">
        <v>297</v>
      </c>
      <c r="J6453" s="6">
        <v>3</v>
      </c>
      <c r="K6453" s="6" t="s">
        <v>4334</v>
      </c>
      <c r="L6453" s="8">
        <v>6</v>
      </c>
      <c r="M6453" s="6" t="s">
        <v>297</v>
      </c>
      <c r="N6453" s="6" t="s">
        <v>5707</v>
      </c>
      <c r="R6453" s="6" t="str">
        <f t="shared" si="100"/>
        <v>49505Xã A Ting23</v>
      </c>
    </row>
    <row r="6454" spans="1:18">
      <c r="A6454" s="6">
        <v>6453</v>
      </c>
      <c r="B6454" s="6">
        <v>49</v>
      </c>
      <c r="C6454" s="6" t="s">
        <v>5704</v>
      </c>
      <c r="D6454" s="6">
        <v>505</v>
      </c>
      <c r="E6454" s="6" t="s">
        <v>5740</v>
      </c>
      <c r="F6454" s="6">
        <v>20482</v>
      </c>
      <c r="G6454" s="6" t="s">
        <v>5746</v>
      </c>
      <c r="H6454" s="6">
        <v>2</v>
      </c>
      <c r="I6454" s="6" t="s">
        <v>297</v>
      </c>
      <c r="J6454" s="6">
        <v>3</v>
      </c>
      <c r="K6454" s="6" t="s">
        <v>4334</v>
      </c>
      <c r="L6454" s="8">
        <v>6</v>
      </c>
      <c r="M6454" s="6" t="s">
        <v>297</v>
      </c>
      <c r="N6454" s="6" t="s">
        <v>5707</v>
      </c>
      <c r="R6454" s="6" t="str">
        <f t="shared" si="100"/>
        <v>49505Xã  Tư23</v>
      </c>
    </row>
    <row r="6455" spans="1:18">
      <c r="A6455" s="6">
        <v>6454</v>
      </c>
      <c r="B6455" s="6">
        <v>49</v>
      </c>
      <c r="C6455" s="6" t="s">
        <v>5704</v>
      </c>
      <c r="D6455" s="6">
        <v>505</v>
      </c>
      <c r="E6455" s="6" t="s">
        <v>5740</v>
      </c>
      <c r="F6455" s="6">
        <v>20485</v>
      </c>
      <c r="G6455" s="6" t="s">
        <v>5747</v>
      </c>
      <c r="H6455" s="6">
        <v>2</v>
      </c>
      <c r="I6455" s="6" t="s">
        <v>297</v>
      </c>
      <c r="J6455" s="6">
        <v>3</v>
      </c>
      <c r="K6455" s="6" t="s">
        <v>4334</v>
      </c>
      <c r="L6455" s="8">
        <v>6</v>
      </c>
      <c r="M6455" s="6" t="s">
        <v>297</v>
      </c>
      <c r="N6455" s="6" t="s">
        <v>5707</v>
      </c>
      <c r="R6455" s="6" t="str">
        <f t="shared" si="100"/>
        <v>49505Xã Ba23</v>
      </c>
    </row>
    <row r="6456" spans="1:18">
      <c r="A6456" s="6">
        <v>6455</v>
      </c>
      <c r="B6456" s="6">
        <v>49</v>
      </c>
      <c r="C6456" s="6" t="s">
        <v>5704</v>
      </c>
      <c r="D6456" s="6">
        <v>505</v>
      </c>
      <c r="E6456" s="6" t="s">
        <v>5740</v>
      </c>
      <c r="F6456" s="6">
        <v>20488</v>
      </c>
      <c r="G6456" s="6" t="s">
        <v>5748</v>
      </c>
      <c r="H6456" s="6">
        <v>2</v>
      </c>
      <c r="I6456" s="6" t="s">
        <v>297</v>
      </c>
      <c r="J6456" s="6">
        <v>3</v>
      </c>
      <c r="K6456" s="6" t="s">
        <v>4334</v>
      </c>
      <c r="L6456" s="8">
        <v>6</v>
      </c>
      <c r="M6456" s="6" t="s">
        <v>297</v>
      </c>
      <c r="N6456" s="6" t="s">
        <v>5707</v>
      </c>
      <c r="R6456" s="6" t="str">
        <f t="shared" si="100"/>
        <v>49505Xã A Rooi23</v>
      </c>
    </row>
    <row r="6457" spans="1:18">
      <c r="A6457" s="6">
        <v>6456</v>
      </c>
      <c r="B6457" s="6">
        <v>49</v>
      </c>
      <c r="C6457" s="6" t="s">
        <v>5704</v>
      </c>
      <c r="D6457" s="6">
        <v>505</v>
      </c>
      <c r="E6457" s="6" t="s">
        <v>5740</v>
      </c>
      <c r="F6457" s="6">
        <v>20491</v>
      </c>
      <c r="G6457" s="6" t="s">
        <v>5749</v>
      </c>
      <c r="H6457" s="6">
        <v>2</v>
      </c>
      <c r="I6457" s="6" t="s">
        <v>297</v>
      </c>
      <c r="J6457" s="6">
        <v>3</v>
      </c>
      <c r="K6457" s="6" t="s">
        <v>4334</v>
      </c>
      <c r="L6457" s="8">
        <v>6</v>
      </c>
      <c r="M6457" s="6" t="s">
        <v>297</v>
      </c>
      <c r="N6457" s="6" t="s">
        <v>5707</v>
      </c>
      <c r="R6457" s="6" t="str">
        <f t="shared" si="100"/>
        <v>49505Xã Za Hung23</v>
      </c>
    </row>
    <row r="6458" spans="1:18">
      <c r="A6458" s="6">
        <v>6457</v>
      </c>
      <c r="B6458" s="6">
        <v>49</v>
      </c>
      <c r="C6458" s="6" t="s">
        <v>5704</v>
      </c>
      <c r="D6458" s="6">
        <v>505</v>
      </c>
      <c r="E6458" s="6" t="s">
        <v>5740</v>
      </c>
      <c r="F6458" s="6">
        <v>20494</v>
      </c>
      <c r="G6458" s="6" t="s">
        <v>5750</v>
      </c>
      <c r="H6458" s="6">
        <v>2</v>
      </c>
      <c r="I6458" s="6" t="s">
        <v>297</v>
      </c>
      <c r="J6458" s="6">
        <v>3</v>
      </c>
      <c r="K6458" s="6" t="s">
        <v>4334</v>
      </c>
      <c r="L6458" s="8">
        <v>6</v>
      </c>
      <c r="M6458" s="6" t="s">
        <v>297</v>
      </c>
      <c r="N6458" s="6" t="s">
        <v>5707</v>
      </c>
      <c r="R6458" s="6" t="str">
        <f t="shared" si="100"/>
        <v>49505Xã Mà Cooi23</v>
      </c>
    </row>
    <row r="6459" spans="1:18">
      <c r="A6459" s="6">
        <v>6458</v>
      </c>
      <c r="B6459" s="6">
        <v>49</v>
      </c>
      <c r="C6459" s="6" t="s">
        <v>5704</v>
      </c>
      <c r="D6459" s="6">
        <v>505</v>
      </c>
      <c r="E6459" s="6" t="s">
        <v>5740</v>
      </c>
      <c r="F6459" s="6">
        <v>20497</v>
      </c>
      <c r="G6459" s="6" t="s">
        <v>5751</v>
      </c>
      <c r="H6459" s="6">
        <v>2</v>
      </c>
      <c r="I6459" s="6" t="s">
        <v>297</v>
      </c>
      <c r="J6459" s="6">
        <v>3</v>
      </c>
      <c r="K6459" s="6" t="s">
        <v>4334</v>
      </c>
      <c r="L6459" s="8">
        <v>6</v>
      </c>
      <c r="M6459" s="6" t="s">
        <v>297</v>
      </c>
      <c r="N6459" s="6" t="s">
        <v>5707</v>
      </c>
      <c r="R6459" s="6" t="str">
        <f t="shared" si="100"/>
        <v>49505Xã Ka Dăng23</v>
      </c>
    </row>
    <row r="6460" spans="1:18">
      <c r="A6460" s="6">
        <v>6459</v>
      </c>
      <c r="B6460" s="6">
        <v>49</v>
      </c>
      <c r="C6460" s="6" t="s">
        <v>5704</v>
      </c>
      <c r="D6460" s="6">
        <v>506</v>
      </c>
      <c r="E6460" s="6" t="s">
        <v>5752</v>
      </c>
      <c r="F6460" s="6">
        <v>20500</v>
      </c>
      <c r="G6460" s="6" t="s">
        <v>5753</v>
      </c>
      <c r="H6460" s="6">
        <v>1</v>
      </c>
      <c r="I6460" s="6" t="s">
        <v>251</v>
      </c>
      <c r="J6460" s="6">
        <v>3</v>
      </c>
      <c r="K6460" s="6" t="s">
        <v>4334</v>
      </c>
      <c r="L6460" s="8">
        <v>5</v>
      </c>
      <c r="M6460" s="6" t="s">
        <v>251</v>
      </c>
      <c r="N6460" s="6" t="s">
        <v>5707</v>
      </c>
      <c r="R6460" s="6" t="str">
        <f t="shared" si="100"/>
        <v>49506Thị Trấn Ái Nghĩa13</v>
      </c>
    </row>
    <row r="6461" spans="1:18">
      <c r="A6461" s="6">
        <v>6460</v>
      </c>
      <c r="B6461" s="6">
        <v>49</v>
      </c>
      <c r="C6461" s="6" t="s">
        <v>5704</v>
      </c>
      <c r="D6461" s="6">
        <v>506</v>
      </c>
      <c r="E6461" s="6" t="s">
        <v>5752</v>
      </c>
      <c r="F6461" s="6">
        <v>20503</v>
      </c>
      <c r="G6461" s="6" t="s">
        <v>1112</v>
      </c>
      <c r="H6461" s="6">
        <v>2</v>
      </c>
      <c r="I6461" s="6" t="s">
        <v>297</v>
      </c>
      <c r="J6461" s="6">
        <v>3</v>
      </c>
      <c r="K6461" s="6" t="s">
        <v>4334</v>
      </c>
      <c r="L6461" s="8">
        <v>6</v>
      </c>
      <c r="M6461" s="6" t="s">
        <v>297</v>
      </c>
      <c r="N6461" s="6" t="s">
        <v>5707</v>
      </c>
      <c r="R6461" s="6" t="str">
        <f t="shared" si="100"/>
        <v>49506Xã Đại Sơn23</v>
      </c>
    </row>
    <row r="6462" spans="1:18">
      <c r="A6462" s="6">
        <v>6461</v>
      </c>
      <c r="B6462" s="6">
        <v>49</v>
      </c>
      <c r="C6462" s="6" t="s">
        <v>5704</v>
      </c>
      <c r="D6462" s="6">
        <v>506</v>
      </c>
      <c r="E6462" s="6" t="s">
        <v>5752</v>
      </c>
      <c r="F6462" s="6">
        <v>20506</v>
      </c>
      <c r="G6462" s="6" t="s">
        <v>5754</v>
      </c>
      <c r="H6462" s="6">
        <v>2</v>
      </c>
      <c r="I6462" s="6" t="s">
        <v>297</v>
      </c>
      <c r="J6462" s="6">
        <v>3</v>
      </c>
      <c r="K6462" s="6" t="s">
        <v>4334</v>
      </c>
      <c r="L6462" s="8">
        <v>6</v>
      </c>
      <c r="M6462" s="6" t="s">
        <v>297</v>
      </c>
      <c r="N6462" s="6" t="s">
        <v>5707</v>
      </c>
      <c r="R6462" s="6" t="str">
        <f t="shared" si="100"/>
        <v>49506Xã Đại Lãnh23</v>
      </c>
    </row>
    <row r="6463" spans="1:18">
      <c r="A6463" s="6">
        <v>6462</v>
      </c>
      <c r="B6463" s="6">
        <v>49</v>
      </c>
      <c r="C6463" s="6" t="s">
        <v>5704</v>
      </c>
      <c r="D6463" s="6">
        <v>506</v>
      </c>
      <c r="E6463" s="6" t="s">
        <v>5752</v>
      </c>
      <c r="F6463" s="6">
        <v>20509</v>
      </c>
      <c r="G6463" s="6" t="s">
        <v>799</v>
      </c>
      <c r="H6463" s="6">
        <v>2</v>
      </c>
      <c r="I6463" s="6" t="s">
        <v>297</v>
      </c>
      <c r="J6463" s="6">
        <v>3</v>
      </c>
      <c r="K6463" s="6" t="s">
        <v>4334</v>
      </c>
      <c r="L6463" s="8">
        <v>6</v>
      </c>
      <c r="M6463" s="6" t="s">
        <v>297</v>
      </c>
      <c r="N6463" s="6" t="s">
        <v>5707</v>
      </c>
      <c r="R6463" s="6" t="str">
        <f t="shared" si="100"/>
        <v>49506Xã Đại Hưng23</v>
      </c>
    </row>
    <row r="6464" spans="1:18">
      <c r="A6464" s="6">
        <v>6463</v>
      </c>
      <c r="B6464" s="6">
        <v>49</v>
      </c>
      <c r="C6464" s="6" t="s">
        <v>5704</v>
      </c>
      <c r="D6464" s="6">
        <v>506</v>
      </c>
      <c r="E6464" s="6" t="s">
        <v>5752</v>
      </c>
      <c r="F6464" s="6">
        <v>20512</v>
      </c>
      <c r="G6464" s="6" t="s">
        <v>5755</v>
      </c>
      <c r="H6464" s="6">
        <v>2</v>
      </c>
      <c r="I6464" s="6" t="s">
        <v>297</v>
      </c>
      <c r="J6464" s="6">
        <v>3</v>
      </c>
      <c r="K6464" s="6" t="s">
        <v>4334</v>
      </c>
      <c r="L6464" s="8">
        <v>6</v>
      </c>
      <c r="M6464" s="6" t="s">
        <v>297</v>
      </c>
      <c r="N6464" s="6" t="s">
        <v>5707</v>
      </c>
      <c r="R6464" s="6" t="str">
        <f t="shared" si="100"/>
        <v>49506Xã Đại Hồng23</v>
      </c>
    </row>
    <row r="6465" spans="1:18">
      <c r="A6465" s="6">
        <v>6464</v>
      </c>
      <c r="B6465" s="6">
        <v>49</v>
      </c>
      <c r="C6465" s="6" t="s">
        <v>5704</v>
      </c>
      <c r="D6465" s="6">
        <v>506</v>
      </c>
      <c r="E6465" s="6" t="s">
        <v>5752</v>
      </c>
      <c r="F6465" s="6">
        <v>20515</v>
      </c>
      <c r="G6465" s="6" t="s">
        <v>627</v>
      </c>
      <c r="H6465" s="6">
        <v>2</v>
      </c>
      <c r="I6465" s="6" t="s">
        <v>297</v>
      </c>
      <c r="J6465" s="6">
        <v>3</v>
      </c>
      <c r="K6465" s="6" t="s">
        <v>4334</v>
      </c>
      <c r="L6465" s="8">
        <v>6</v>
      </c>
      <c r="M6465" s="6" t="s">
        <v>297</v>
      </c>
      <c r="N6465" s="6" t="s">
        <v>5707</v>
      </c>
      <c r="R6465" s="6" t="str">
        <f t="shared" si="100"/>
        <v>49506Xã Đại Đồng23</v>
      </c>
    </row>
    <row r="6466" spans="1:18">
      <c r="A6466" s="6">
        <v>6465</v>
      </c>
      <c r="B6466" s="6">
        <v>49</v>
      </c>
      <c r="C6466" s="6" t="s">
        <v>5704</v>
      </c>
      <c r="D6466" s="6">
        <v>506</v>
      </c>
      <c r="E6466" s="6" t="s">
        <v>5752</v>
      </c>
      <c r="F6466" s="6">
        <v>20518</v>
      </c>
      <c r="G6466" s="6" t="s">
        <v>5756</v>
      </c>
      <c r="H6466" s="6">
        <v>2</v>
      </c>
      <c r="I6466" s="6" t="s">
        <v>297</v>
      </c>
      <c r="J6466" s="6">
        <v>3</v>
      </c>
      <c r="K6466" s="6" t="s">
        <v>4334</v>
      </c>
      <c r="L6466" s="8">
        <v>6</v>
      </c>
      <c r="M6466" s="6" t="s">
        <v>297</v>
      </c>
      <c r="N6466" s="6" t="s">
        <v>5707</v>
      </c>
      <c r="R6466" s="6" t="str">
        <f t="shared" si="100"/>
        <v>49506Xã Đại Quang23</v>
      </c>
    </row>
    <row r="6467" spans="1:18">
      <c r="A6467" s="6">
        <v>6466</v>
      </c>
      <c r="B6467" s="6">
        <v>49</v>
      </c>
      <c r="C6467" s="6" t="s">
        <v>5704</v>
      </c>
      <c r="D6467" s="6">
        <v>506</v>
      </c>
      <c r="E6467" s="6" t="s">
        <v>5752</v>
      </c>
      <c r="F6467" s="6">
        <v>20521</v>
      </c>
      <c r="G6467" s="6" t="s">
        <v>5757</v>
      </c>
      <c r="H6467" s="6">
        <v>2</v>
      </c>
      <c r="I6467" s="6" t="s">
        <v>297</v>
      </c>
      <c r="J6467" s="6">
        <v>3</v>
      </c>
      <c r="K6467" s="6" t="s">
        <v>4334</v>
      </c>
      <c r="L6467" s="8">
        <v>6</v>
      </c>
      <c r="M6467" s="6" t="s">
        <v>297</v>
      </c>
      <c r="N6467" s="6" t="s">
        <v>5707</v>
      </c>
      <c r="R6467" s="6" t="str">
        <f t="shared" ref="R6467:R6530" si="101">CONCATENATE(B6467,D6467,G6467,H6467,J6467)</f>
        <v>49506Xã Đại Nghĩa23</v>
      </c>
    </row>
    <row r="6468" spans="1:18">
      <c r="A6468" s="6">
        <v>6467</v>
      </c>
      <c r="B6468" s="6">
        <v>49</v>
      </c>
      <c r="C6468" s="6" t="s">
        <v>5704</v>
      </c>
      <c r="D6468" s="6">
        <v>506</v>
      </c>
      <c r="E6468" s="6" t="s">
        <v>5752</v>
      </c>
      <c r="F6468" s="6">
        <v>20524</v>
      </c>
      <c r="G6468" s="6" t="s">
        <v>5758</v>
      </c>
      <c r="H6468" s="6">
        <v>2</v>
      </c>
      <c r="I6468" s="6" t="s">
        <v>297</v>
      </c>
      <c r="J6468" s="6">
        <v>3</v>
      </c>
      <c r="K6468" s="6" t="s">
        <v>4334</v>
      </c>
      <c r="L6468" s="8">
        <v>6</v>
      </c>
      <c r="M6468" s="6" t="s">
        <v>297</v>
      </c>
      <c r="N6468" s="6" t="s">
        <v>5707</v>
      </c>
      <c r="R6468" s="6" t="str">
        <f t="shared" si="101"/>
        <v>49506Xã Đại Hiệp23</v>
      </c>
    </row>
    <row r="6469" spans="1:18">
      <c r="A6469" s="6">
        <v>6468</v>
      </c>
      <c r="B6469" s="6">
        <v>49</v>
      </c>
      <c r="C6469" s="6" t="s">
        <v>5704</v>
      </c>
      <c r="D6469" s="6">
        <v>506</v>
      </c>
      <c r="E6469" s="6" t="s">
        <v>5752</v>
      </c>
      <c r="F6469" s="6">
        <v>20527</v>
      </c>
      <c r="G6469" s="6" t="s">
        <v>5759</v>
      </c>
      <c r="H6469" s="6">
        <v>2</v>
      </c>
      <c r="I6469" s="6" t="s">
        <v>297</v>
      </c>
      <c r="J6469" s="6">
        <v>3</v>
      </c>
      <c r="K6469" s="6" t="s">
        <v>4334</v>
      </c>
      <c r="L6469" s="8">
        <v>6</v>
      </c>
      <c r="M6469" s="6" t="s">
        <v>297</v>
      </c>
      <c r="N6469" s="6" t="s">
        <v>5707</v>
      </c>
      <c r="R6469" s="6" t="str">
        <f t="shared" si="101"/>
        <v>49506Xã Đại Thạnh23</v>
      </c>
    </row>
    <row r="6470" spans="1:18">
      <c r="A6470" s="6">
        <v>6469</v>
      </c>
      <c r="B6470" s="6">
        <v>49</v>
      </c>
      <c r="C6470" s="6" t="s">
        <v>5704</v>
      </c>
      <c r="D6470" s="6">
        <v>506</v>
      </c>
      <c r="E6470" s="6" t="s">
        <v>5752</v>
      </c>
      <c r="F6470" s="6">
        <v>20530</v>
      </c>
      <c r="G6470" s="6" t="s">
        <v>5760</v>
      </c>
      <c r="H6470" s="6">
        <v>2</v>
      </c>
      <c r="I6470" s="6" t="s">
        <v>297</v>
      </c>
      <c r="J6470" s="6">
        <v>3</v>
      </c>
      <c r="K6470" s="6" t="s">
        <v>4334</v>
      </c>
      <c r="L6470" s="8">
        <v>6</v>
      </c>
      <c r="M6470" s="6" t="s">
        <v>297</v>
      </c>
      <c r="N6470" s="6" t="s">
        <v>5707</v>
      </c>
      <c r="R6470" s="6" t="str">
        <f t="shared" si="101"/>
        <v>49506Xã Đại Chánh23</v>
      </c>
    </row>
    <row r="6471" spans="1:18">
      <c r="A6471" s="6">
        <v>6470</v>
      </c>
      <c r="B6471" s="6">
        <v>49</v>
      </c>
      <c r="C6471" s="6" t="s">
        <v>5704</v>
      </c>
      <c r="D6471" s="6">
        <v>506</v>
      </c>
      <c r="E6471" s="6" t="s">
        <v>5752</v>
      </c>
      <c r="F6471" s="6">
        <v>20533</v>
      </c>
      <c r="G6471" s="6" t="s">
        <v>5761</v>
      </c>
      <c r="H6471" s="6">
        <v>2</v>
      </c>
      <c r="I6471" s="6" t="s">
        <v>297</v>
      </c>
      <c r="J6471" s="6">
        <v>3</v>
      </c>
      <c r="K6471" s="6" t="s">
        <v>4334</v>
      </c>
      <c r="L6471" s="8">
        <v>6</v>
      </c>
      <c r="M6471" s="6" t="s">
        <v>297</v>
      </c>
      <c r="N6471" s="6" t="s">
        <v>5707</v>
      </c>
      <c r="R6471" s="6" t="str">
        <f t="shared" si="101"/>
        <v>49506Xã Đại Tân23</v>
      </c>
    </row>
    <row r="6472" spans="1:18">
      <c r="A6472" s="6">
        <v>6471</v>
      </c>
      <c r="B6472" s="6">
        <v>49</v>
      </c>
      <c r="C6472" s="6" t="s">
        <v>5704</v>
      </c>
      <c r="D6472" s="6">
        <v>506</v>
      </c>
      <c r="E6472" s="6" t="s">
        <v>5752</v>
      </c>
      <c r="F6472" s="6">
        <v>20536</v>
      </c>
      <c r="G6472" s="6" t="s">
        <v>5762</v>
      </c>
      <c r="H6472" s="6">
        <v>2</v>
      </c>
      <c r="I6472" s="6" t="s">
        <v>297</v>
      </c>
      <c r="J6472" s="6">
        <v>3</v>
      </c>
      <c r="K6472" s="6" t="s">
        <v>4334</v>
      </c>
      <c r="L6472" s="8">
        <v>6</v>
      </c>
      <c r="M6472" s="6" t="s">
        <v>297</v>
      </c>
      <c r="N6472" s="6" t="s">
        <v>5707</v>
      </c>
      <c r="R6472" s="6" t="str">
        <f t="shared" si="101"/>
        <v>49506Xã Đại Phong23</v>
      </c>
    </row>
    <row r="6473" spans="1:18">
      <c r="A6473" s="6">
        <v>6472</v>
      </c>
      <c r="B6473" s="6">
        <v>49</v>
      </c>
      <c r="C6473" s="6" t="s">
        <v>5704</v>
      </c>
      <c r="D6473" s="6">
        <v>506</v>
      </c>
      <c r="E6473" s="6" t="s">
        <v>5752</v>
      </c>
      <c r="F6473" s="6">
        <v>20539</v>
      </c>
      <c r="G6473" s="6" t="s">
        <v>2159</v>
      </c>
      <c r="H6473" s="6">
        <v>2</v>
      </c>
      <c r="I6473" s="6" t="s">
        <v>297</v>
      </c>
      <c r="J6473" s="6">
        <v>3</v>
      </c>
      <c r="K6473" s="6" t="s">
        <v>4334</v>
      </c>
      <c r="L6473" s="8">
        <v>6</v>
      </c>
      <c r="M6473" s="6" t="s">
        <v>297</v>
      </c>
      <c r="N6473" s="6" t="s">
        <v>5707</v>
      </c>
      <c r="R6473" s="6" t="str">
        <f t="shared" si="101"/>
        <v>49506Xã Đại Minh23</v>
      </c>
    </row>
    <row r="6474" spans="1:18">
      <c r="A6474" s="6">
        <v>6473</v>
      </c>
      <c r="B6474" s="6">
        <v>49</v>
      </c>
      <c r="C6474" s="6" t="s">
        <v>5704</v>
      </c>
      <c r="D6474" s="6">
        <v>506</v>
      </c>
      <c r="E6474" s="6" t="s">
        <v>5752</v>
      </c>
      <c r="F6474" s="6">
        <v>20542</v>
      </c>
      <c r="G6474" s="6" t="s">
        <v>736</v>
      </c>
      <c r="H6474" s="6">
        <v>2</v>
      </c>
      <c r="I6474" s="6" t="s">
        <v>297</v>
      </c>
      <c r="J6474" s="6">
        <v>3</v>
      </c>
      <c r="K6474" s="6" t="s">
        <v>4334</v>
      </c>
      <c r="L6474" s="8">
        <v>6</v>
      </c>
      <c r="M6474" s="6" t="s">
        <v>297</v>
      </c>
      <c r="N6474" s="6" t="s">
        <v>5707</v>
      </c>
      <c r="R6474" s="6" t="str">
        <f t="shared" si="101"/>
        <v>49506Xã Đại Thắng23</v>
      </c>
    </row>
    <row r="6475" spans="1:18">
      <c r="A6475" s="6">
        <v>6474</v>
      </c>
      <c r="B6475" s="6">
        <v>49</v>
      </c>
      <c r="C6475" s="6" t="s">
        <v>5704</v>
      </c>
      <c r="D6475" s="6">
        <v>506</v>
      </c>
      <c r="E6475" s="6" t="s">
        <v>5752</v>
      </c>
      <c r="F6475" s="6">
        <v>20545</v>
      </c>
      <c r="G6475" s="6" t="s">
        <v>783</v>
      </c>
      <c r="H6475" s="6">
        <v>2</v>
      </c>
      <c r="I6475" s="6" t="s">
        <v>297</v>
      </c>
      <c r="J6475" s="6">
        <v>3</v>
      </c>
      <c r="K6475" s="6" t="s">
        <v>4334</v>
      </c>
      <c r="L6475" s="8">
        <v>6</v>
      </c>
      <c r="M6475" s="6" t="s">
        <v>297</v>
      </c>
      <c r="N6475" s="6" t="s">
        <v>5707</v>
      </c>
      <c r="R6475" s="6" t="str">
        <f t="shared" si="101"/>
        <v>49506Xã Đại Cường23</v>
      </c>
    </row>
    <row r="6476" spans="1:18">
      <c r="A6476" s="6">
        <v>6475</v>
      </c>
      <c r="B6476" s="6">
        <v>49</v>
      </c>
      <c r="C6476" s="6" t="s">
        <v>5704</v>
      </c>
      <c r="D6476" s="6">
        <v>506</v>
      </c>
      <c r="E6476" s="6" t="s">
        <v>5752</v>
      </c>
      <c r="F6476" s="6">
        <v>20547</v>
      </c>
      <c r="G6476" s="6" t="s">
        <v>2991</v>
      </c>
      <c r="H6476" s="6">
        <v>2</v>
      </c>
      <c r="I6476" s="6" t="s">
        <v>297</v>
      </c>
      <c r="J6476" s="6">
        <v>3</v>
      </c>
      <c r="K6476" s="6" t="s">
        <v>4334</v>
      </c>
      <c r="L6476" s="8">
        <v>6</v>
      </c>
      <c r="M6476" s="6" t="s">
        <v>297</v>
      </c>
      <c r="N6476" s="6" t="s">
        <v>5707</v>
      </c>
      <c r="R6476" s="6" t="str">
        <f t="shared" si="101"/>
        <v>49506Xã Đại An23</v>
      </c>
    </row>
    <row r="6477" spans="1:18">
      <c r="A6477" s="6">
        <v>6476</v>
      </c>
      <c r="B6477" s="6">
        <v>49</v>
      </c>
      <c r="C6477" s="6" t="s">
        <v>5704</v>
      </c>
      <c r="D6477" s="6">
        <v>506</v>
      </c>
      <c r="E6477" s="6" t="s">
        <v>5752</v>
      </c>
      <c r="F6477" s="6">
        <v>20548</v>
      </c>
      <c r="G6477" s="6" t="s">
        <v>5763</v>
      </c>
      <c r="H6477" s="6">
        <v>2</v>
      </c>
      <c r="I6477" s="6" t="s">
        <v>297</v>
      </c>
      <c r="J6477" s="6">
        <v>3</v>
      </c>
      <c r="K6477" s="6" t="s">
        <v>4334</v>
      </c>
      <c r="L6477" s="8">
        <v>6</v>
      </c>
      <c r="M6477" s="6" t="s">
        <v>297</v>
      </c>
      <c r="N6477" s="6" t="s">
        <v>5707</v>
      </c>
      <c r="R6477" s="6" t="str">
        <f t="shared" si="101"/>
        <v>49506Xã Đại Hòa23</v>
      </c>
    </row>
    <row r="6478" spans="1:18">
      <c r="A6478" s="6">
        <v>6477</v>
      </c>
      <c r="B6478" s="6">
        <v>49</v>
      </c>
      <c r="C6478" s="6" t="s">
        <v>5704</v>
      </c>
      <c r="D6478" s="6">
        <v>507</v>
      </c>
      <c r="E6478" s="6" t="s">
        <v>5764</v>
      </c>
      <c r="F6478" s="6">
        <v>20551</v>
      </c>
      <c r="G6478" s="6" t="s">
        <v>5765</v>
      </c>
      <c r="H6478" s="6">
        <v>1</v>
      </c>
      <c r="I6478" s="6" t="s">
        <v>251</v>
      </c>
      <c r="J6478" s="6">
        <v>3</v>
      </c>
      <c r="K6478" s="6" t="s">
        <v>4334</v>
      </c>
      <c r="L6478" s="8">
        <v>5</v>
      </c>
      <c r="M6478" s="6" t="s">
        <v>251</v>
      </c>
      <c r="N6478" s="6" t="s">
        <v>5707</v>
      </c>
      <c r="R6478" s="6" t="str">
        <f t="shared" si="101"/>
        <v>49507Phường Vĩnh Điện13</v>
      </c>
    </row>
    <row r="6479" spans="1:18">
      <c r="A6479" s="6">
        <v>6478</v>
      </c>
      <c r="B6479" s="6">
        <v>49</v>
      </c>
      <c r="C6479" s="6" t="s">
        <v>5704</v>
      </c>
      <c r="D6479" s="6">
        <v>507</v>
      </c>
      <c r="E6479" s="6" t="s">
        <v>5764</v>
      </c>
      <c r="F6479" s="6">
        <v>20554</v>
      </c>
      <c r="G6479" s="6" t="s">
        <v>5766</v>
      </c>
      <c r="H6479" s="6">
        <v>2</v>
      </c>
      <c r="I6479" s="6" t="s">
        <v>297</v>
      </c>
      <c r="J6479" s="6">
        <v>3</v>
      </c>
      <c r="K6479" s="6" t="s">
        <v>4334</v>
      </c>
      <c r="L6479" s="8">
        <v>6</v>
      </c>
      <c r="M6479" s="6" t="s">
        <v>297</v>
      </c>
      <c r="N6479" s="6" t="s">
        <v>5707</v>
      </c>
      <c r="R6479" s="6" t="str">
        <f t="shared" si="101"/>
        <v>49507Xã Điện Tiến23</v>
      </c>
    </row>
    <row r="6480" spans="1:18">
      <c r="A6480" s="6">
        <v>6479</v>
      </c>
      <c r="B6480" s="6">
        <v>49</v>
      </c>
      <c r="C6480" s="6" t="s">
        <v>5704</v>
      </c>
      <c r="D6480" s="6">
        <v>507</v>
      </c>
      <c r="E6480" s="6" t="s">
        <v>5764</v>
      </c>
      <c r="F6480" s="6">
        <v>20557</v>
      </c>
      <c r="G6480" s="6" t="s">
        <v>5767</v>
      </c>
      <c r="H6480" s="6">
        <v>2</v>
      </c>
      <c r="I6480" s="6" t="s">
        <v>297</v>
      </c>
      <c r="J6480" s="6">
        <v>3</v>
      </c>
      <c r="K6480" s="6" t="s">
        <v>4334</v>
      </c>
      <c r="L6480" s="8">
        <v>6</v>
      </c>
      <c r="M6480" s="6" t="s">
        <v>297</v>
      </c>
      <c r="N6480" s="6" t="s">
        <v>5707</v>
      </c>
      <c r="R6480" s="6" t="str">
        <f t="shared" si="101"/>
        <v>49507Xã Điện Hòa23</v>
      </c>
    </row>
    <row r="6481" spans="1:18">
      <c r="A6481" s="6">
        <v>6480</v>
      </c>
      <c r="B6481" s="6">
        <v>49</v>
      </c>
      <c r="C6481" s="6" t="s">
        <v>5704</v>
      </c>
      <c r="D6481" s="6">
        <v>507</v>
      </c>
      <c r="E6481" s="6" t="s">
        <v>5764</v>
      </c>
      <c r="F6481" s="6">
        <v>20560</v>
      </c>
      <c r="G6481" s="6" t="s">
        <v>5768</v>
      </c>
      <c r="H6481" s="6">
        <v>2</v>
      </c>
      <c r="I6481" s="6" t="s">
        <v>297</v>
      </c>
      <c r="J6481" s="6">
        <v>3</v>
      </c>
      <c r="K6481" s="6" t="s">
        <v>4334</v>
      </c>
      <c r="L6481" s="8">
        <v>6</v>
      </c>
      <c r="M6481" s="6" t="s">
        <v>297</v>
      </c>
      <c r="N6481" s="6" t="s">
        <v>5707</v>
      </c>
      <c r="R6481" s="6" t="str">
        <f t="shared" si="101"/>
        <v>49507Xã Điện Thắng Bắc23</v>
      </c>
    </row>
    <row r="6482" spans="1:18">
      <c r="A6482" s="6">
        <v>6481</v>
      </c>
      <c r="B6482" s="6">
        <v>49</v>
      </c>
      <c r="C6482" s="6" t="s">
        <v>5704</v>
      </c>
      <c r="D6482" s="6">
        <v>507</v>
      </c>
      <c r="E6482" s="6" t="s">
        <v>5764</v>
      </c>
      <c r="F6482" s="6">
        <v>20561</v>
      </c>
      <c r="G6482" s="6" t="s">
        <v>5769</v>
      </c>
      <c r="H6482" s="6">
        <v>2</v>
      </c>
      <c r="I6482" s="6" t="s">
        <v>297</v>
      </c>
      <c r="J6482" s="6">
        <v>3</v>
      </c>
      <c r="K6482" s="6" t="s">
        <v>4334</v>
      </c>
      <c r="L6482" s="8">
        <v>6</v>
      </c>
      <c r="M6482" s="6" t="s">
        <v>297</v>
      </c>
      <c r="N6482" s="6" t="s">
        <v>5707</v>
      </c>
      <c r="R6482" s="6" t="str">
        <f t="shared" si="101"/>
        <v>49507Xã Điện Thắng Trung23</v>
      </c>
    </row>
    <row r="6483" spans="1:18">
      <c r="A6483" s="6">
        <v>6482</v>
      </c>
      <c r="B6483" s="6">
        <v>49</v>
      </c>
      <c r="C6483" s="6" t="s">
        <v>5704</v>
      </c>
      <c r="D6483" s="6">
        <v>507</v>
      </c>
      <c r="E6483" s="6" t="s">
        <v>5764</v>
      </c>
      <c r="F6483" s="6">
        <v>20562</v>
      </c>
      <c r="G6483" s="6" t="s">
        <v>5770</v>
      </c>
      <c r="H6483" s="6">
        <v>2</v>
      </c>
      <c r="I6483" s="6" t="s">
        <v>297</v>
      </c>
      <c r="J6483" s="6">
        <v>3</v>
      </c>
      <c r="K6483" s="6" t="s">
        <v>4334</v>
      </c>
      <c r="L6483" s="8">
        <v>6</v>
      </c>
      <c r="M6483" s="6" t="s">
        <v>297</v>
      </c>
      <c r="N6483" s="6" t="s">
        <v>5707</v>
      </c>
      <c r="R6483" s="6" t="str">
        <f t="shared" si="101"/>
        <v>49507Xã Điện Thắng Nam23</v>
      </c>
    </row>
    <row r="6484" spans="1:18">
      <c r="A6484" s="6">
        <v>6483</v>
      </c>
      <c r="B6484" s="6">
        <v>49</v>
      </c>
      <c r="C6484" s="6" t="s">
        <v>5704</v>
      </c>
      <c r="D6484" s="6">
        <v>507</v>
      </c>
      <c r="E6484" s="6" t="s">
        <v>5764</v>
      </c>
      <c r="F6484" s="6">
        <v>20563</v>
      </c>
      <c r="G6484" s="6" t="s">
        <v>5771</v>
      </c>
      <c r="H6484" s="6">
        <v>1</v>
      </c>
      <c r="I6484" s="6" t="s">
        <v>251</v>
      </c>
      <c r="J6484" s="6">
        <v>3</v>
      </c>
      <c r="K6484" s="6" t="s">
        <v>4334</v>
      </c>
      <c r="L6484" s="8">
        <v>5</v>
      </c>
      <c r="M6484" s="6" t="s">
        <v>251</v>
      </c>
      <c r="N6484" s="6" t="s">
        <v>5707</v>
      </c>
      <c r="R6484" s="6" t="str">
        <f t="shared" si="101"/>
        <v>49507Phường Điện Ngọc13</v>
      </c>
    </row>
    <row r="6485" spans="1:18">
      <c r="A6485" s="6">
        <v>6484</v>
      </c>
      <c r="B6485" s="6">
        <v>49</v>
      </c>
      <c r="C6485" s="6" t="s">
        <v>5704</v>
      </c>
      <c r="D6485" s="6">
        <v>507</v>
      </c>
      <c r="E6485" s="6" t="s">
        <v>5764</v>
      </c>
      <c r="F6485" s="6">
        <v>20566</v>
      </c>
      <c r="G6485" s="6" t="s">
        <v>5772</v>
      </c>
      <c r="H6485" s="6">
        <v>2</v>
      </c>
      <c r="I6485" s="6" t="s">
        <v>297</v>
      </c>
      <c r="J6485" s="6">
        <v>3</v>
      </c>
      <c r="K6485" s="6" t="s">
        <v>4334</v>
      </c>
      <c r="L6485" s="8">
        <v>6</v>
      </c>
      <c r="M6485" s="6" t="s">
        <v>297</v>
      </c>
      <c r="N6485" s="6" t="s">
        <v>5707</v>
      </c>
      <c r="R6485" s="6" t="str">
        <f t="shared" si="101"/>
        <v>49507Xã Điện Hồng23</v>
      </c>
    </row>
    <row r="6486" spans="1:18">
      <c r="A6486" s="6">
        <v>6485</v>
      </c>
      <c r="B6486" s="6">
        <v>49</v>
      </c>
      <c r="C6486" s="6" t="s">
        <v>5704</v>
      </c>
      <c r="D6486" s="6">
        <v>507</v>
      </c>
      <c r="E6486" s="6" t="s">
        <v>5764</v>
      </c>
      <c r="F6486" s="6">
        <v>20569</v>
      </c>
      <c r="G6486" s="6" t="s">
        <v>5773</v>
      </c>
      <c r="H6486" s="6">
        <v>2</v>
      </c>
      <c r="I6486" s="6" t="s">
        <v>297</v>
      </c>
      <c r="J6486" s="6">
        <v>3</v>
      </c>
      <c r="K6486" s="6" t="s">
        <v>4334</v>
      </c>
      <c r="L6486" s="8">
        <v>6</v>
      </c>
      <c r="M6486" s="6" t="s">
        <v>297</v>
      </c>
      <c r="N6486" s="6" t="s">
        <v>5707</v>
      </c>
      <c r="R6486" s="6" t="str">
        <f t="shared" si="101"/>
        <v>49507Xã Điện Thọ23</v>
      </c>
    </row>
    <row r="6487" spans="1:18">
      <c r="A6487" s="6">
        <v>6486</v>
      </c>
      <c r="B6487" s="6">
        <v>49</v>
      </c>
      <c r="C6487" s="6" t="s">
        <v>5704</v>
      </c>
      <c r="D6487" s="6">
        <v>507</v>
      </c>
      <c r="E6487" s="6" t="s">
        <v>5764</v>
      </c>
      <c r="F6487" s="6">
        <v>20572</v>
      </c>
      <c r="G6487" s="6" t="s">
        <v>5774</v>
      </c>
      <c r="H6487" s="6">
        <v>2</v>
      </c>
      <c r="I6487" s="6" t="s">
        <v>297</v>
      </c>
      <c r="J6487" s="6">
        <v>3</v>
      </c>
      <c r="K6487" s="6" t="s">
        <v>4334</v>
      </c>
      <c r="L6487" s="8">
        <v>6</v>
      </c>
      <c r="M6487" s="6" t="s">
        <v>297</v>
      </c>
      <c r="N6487" s="6" t="s">
        <v>5707</v>
      </c>
      <c r="R6487" s="6" t="str">
        <f t="shared" si="101"/>
        <v>49507Xã Điện Phước23</v>
      </c>
    </row>
    <row r="6488" spans="1:18">
      <c r="A6488" s="6">
        <v>6487</v>
      </c>
      <c r="B6488" s="6">
        <v>49</v>
      </c>
      <c r="C6488" s="6" t="s">
        <v>5704</v>
      </c>
      <c r="D6488" s="6">
        <v>507</v>
      </c>
      <c r="E6488" s="6" t="s">
        <v>5764</v>
      </c>
      <c r="F6488" s="6">
        <v>20575</v>
      </c>
      <c r="G6488" s="6" t="s">
        <v>5775</v>
      </c>
      <c r="H6488" s="6">
        <v>1</v>
      </c>
      <c r="I6488" s="6" t="s">
        <v>251</v>
      </c>
      <c r="J6488" s="6">
        <v>3</v>
      </c>
      <c r="K6488" s="6" t="s">
        <v>4334</v>
      </c>
      <c r="L6488" s="8">
        <v>5</v>
      </c>
      <c r="M6488" s="6" t="s">
        <v>251</v>
      </c>
      <c r="N6488" s="6" t="s">
        <v>5707</v>
      </c>
      <c r="R6488" s="6" t="str">
        <f t="shared" si="101"/>
        <v>49507Phường Điện An13</v>
      </c>
    </row>
    <row r="6489" spans="1:18">
      <c r="A6489" s="6">
        <v>6488</v>
      </c>
      <c r="B6489" s="6">
        <v>49</v>
      </c>
      <c r="C6489" s="6" t="s">
        <v>5704</v>
      </c>
      <c r="D6489" s="6">
        <v>507</v>
      </c>
      <c r="E6489" s="6" t="s">
        <v>5764</v>
      </c>
      <c r="F6489" s="6">
        <v>20578</v>
      </c>
      <c r="G6489" s="6" t="s">
        <v>5776</v>
      </c>
      <c r="H6489" s="6">
        <v>1</v>
      </c>
      <c r="I6489" s="6" t="s">
        <v>251</v>
      </c>
      <c r="J6489" s="6">
        <v>3</v>
      </c>
      <c r="K6489" s="6" t="s">
        <v>4334</v>
      </c>
      <c r="L6489" s="8">
        <v>5</v>
      </c>
      <c r="M6489" s="6" t="s">
        <v>251</v>
      </c>
      <c r="N6489" s="6" t="s">
        <v>5707</v>
      </c>
      <c r="R6489" s="6" t="str">
        <f t="shared" si="101"/>
        <v>49507Phường Điện Nam Bắc13</v>
      </c>
    </row>
    <row r="6490" spans="1:18">
      <c r="A6490" s="6">
        <v>6489</v>
      </c>
      <c r="B6490" s="6">
        <v>49</v>
      </c>
      <c r="C6490" s="6" t="s">
        <v>5704</v>
      </c>
      <c r="D6490" s="6">
        <v>507</v>
      </c>
      <c r="E6490" s="6" t="s">
        <v>5764</v>
      </c>
      <c r="F6490" s="6">
        <v>20579</v>
      </c>
      <c r="G6490" s="6" t="s">
        <v>5777</v>
      </c>
      <c r="H6490" s="6">
        <v>1</v>
      </c>
      <c r="I6490" s="6" t="s">
        <v>251</v>
      </c>
      <c r="J6490" s="6">
        <v>3</v>
      </c>
      <c r="K6490" s="6" t="s">
        <v>4334</v>
      </c>
      <c r="L6490" s="8">
        <v>5</v>
      </c>
      <c r="M6490" s="6" t="s">
        <v>251</v>
      </c>
      <c r="N6490" s="6" t="s">
        <v>5707</v>
      </c>
      <c r="R6490" s="6" t="str">
        <f t="shared" si="101"/>
        <v>49507Phường Điện Nam Trung13</v>
      </c>
    </row>
    <row r="6491" spans="1:18">
      <c r="A6491" s="6">
        <v>6490</v>
      </c>
      <c r="B6491" s="6">
        <v>49</v>
      </c>
      <c r="C6491" s="6" t="s">
        <v>5704</v>
      </c>
      <c r="D6491" s="6">
        <v>507</v>
      </c>
      <c r="E6491" s="6" t="s">
        <v>5764</v>
      </c>
      <c r="F6491" s="6">
        <v>20580</v>
      </c>
      <c r="G6491" s="6" t="s">
        <v>5778</v>
      </c>
      <c r="H6491" s="6">
        <v>1</v>
      </c>
      <c r="I6491" s="6" t="s">
        <v>251</v>
      </c>
      <c r="J6491" s="6">
        <v>3</v>
      </c>
      <c r="K6491" s="6" t="s">
        <v>4334</v>
      </c>
      <c r="L6491" s="8">
        <v>5</v>
      </c>
      <c r="M6491" s="6" t="s">
        <v>251</v>
      </c>
      <c r="N6491" s="6" t="s">
        <v>5707</v>
      </c>
      <c r="R6491" s="6" t="str">
        <f t="shared" si="101"/>
        <v>49507Phường Điện Nam Đông13</v>
      </c>
    </row>
    <row r="6492" spans="1:18">
      <c r="A6492" s="6">
        <v>6491</v>
      </c>
      <c r="B6492" s="6">
        <v>49</v>
      </c>
      <c r="C6492" s="6" t="s">
        <v>5704</v>
      </c>
      <c r="D6492" s="6">
        <v>507</v>
      </c>
      <c r="E6492" s="6" t="s">
        <v>5764</v>
      </c>
      <c r="F6492" s="6">
        <v>20581</v>
      </c>
      <c r="G6492" s="6" t="s">
        <v>5779</v>
      </c>
      <c r="H6492" s="6">
        <v>1</v>
      </c>
      <c r="I6492" s="6" t="s">
        <v>251</v>
      </c>
      <c r="J6492" s="6">
        <v>3</v>
      </c>
      <c r="K6492" s="6" t="s">
        <v>4334</v>
      </c>
      <c r="L6492" s="8">
        <v>5</v>
      </c>
      <c r="M6492" s="6" t="s">
        <v>251</v>
      </c>
      <c r="N6492" s="6" t="s">
        <v>5707</v>
      </c>
      <c r="R6492" s="6" t="str">
        <f t="shared" si="101"/>
        <v>49507Phường Điện Dương13</v>
      </c>
    </row>
    <row r="6493" spans="1:18">
      <c r="A6493" s="6">
        <v>6492</v>
      </c>
      <c r="B6493" s="6">
        <v>49</v>
      </c>
      <c r="C6493" s="6" t="s">
        <v>5704</v>
      </c>
      <c r="D6493" s="6">
        <v>507</v>
      </c>
      <c r="E6493" s="6" t="s">
        <v>5764</v>
      </c>
      <c r="F6493" s="6">
        <v>20584</v>
      </c>
      <c r="G6493" s="6" t="s">
        <v>5780</v>
      </c>
      <c r="H6493" s="6">
        <v>2</v>
      </c>
      <c r="I6493" s="6" t="s">
        <v>297</v>
      </c>
      <c r="J6493" s="6">
        <v>3</v>
      </c>
      <c r="K6493" s="6" t="s">
        <v>4334</v>
      </c>
      <c r="L6493" s="8">
        <v>6</v>
      </c>
      <c r="M6493" s="6" t="s">
        <v>297</v>
      </c>
      <c r="N6493" s="6" t="s">
        <v>5707</v>
      </c>
      <c r="R6493" s="6" t="str">
        <f t="shared" si="101"/>
        <v>49507Xã Điện Quang23</v>
      </c>
    </row>
    <row r="6494" spans="1:18">
      <c r="A6494" s="6">
        <v>6493</v>
      </c>
      <c r="B6494" s="6">
        <v>49</v>
      </c>
      <c r="C6494" s="6" t="s">
        <v>5704</v>
      </c>
      <c r="D6494" s="6">
        <v>507</v>
      </c>
      <c r="E6494" s="6" t="s">
        <v>5764</v>
      </c>
      <c r="F6494" s="6">
        <v>20587</v>
      </c>
      <c r="G6494" s="6" t="s">
        <v>5781</v>
      </c>
      <c r="H6494" s="6">
        <v>2</v>
      </c>
      <c r="I6494" s="6" t="s">
        <v>297</v>
      </c>
      <c r="J6494" s="6">
        <v>3</v>
      </c>
      <c r="K6494" s="6" t="s">
        <v>4334</v>
      </c>
      <c r="L6494" s="8">
        <v>6</v>
      </c>
      <c r="M6494" s="6" t="s">
        <v>297</v>
      </c>
      <c r="N6494" s="6" t="s">
        <v>5707</v>
      </c>
      <c r="R6494" s="6" t="str">
        <f t="shared" si="101"/>
        <v>49507Xã Điện Trung23</v>
      </c>
    </row>
    <row r="6495" spans="1:18">
      <c r="A6495" s="6">
        <v>6494</v>
      </c>
      <c r="B6495" s="6">
        <v>49</v>
      </c>
      <c r="C6495" s="6" t="s">
        <v>5704</v>
      </c>
      <c r="D6495" s="6">
        <v>507</v>
      </c>
      <c r="E6495" s="6" t="s">
        <v>5764</v>
      </c>
      <c r="F6495" s="6">
        <v>20590</v>
      </c>
      <c r="G6495" s="6" t="s">
        <v>5782</v>
      </c>
      <c r="H6495" s="6">
        <v>2</v>
      </c>
      <c r="I6495" s="6" t="s">
        <v>297</v>
      </c>
      <c r="J6495" s="6">
        <v>3</v>
      </c>
      <c r="K6495" s="6" t="s">
        <v>4334</v>
      </c>
      <c r="L6495" s="8">
        <v>6</v>
      </c>
      <c r="M6495" s="6" t="s">
        <v>297</v>
      </c>
      <c r="N6495" s="6" t="s">
        <v>5707</v>
      </c>
      <c r="R6495" s="6" t="str">
        <f t="shared" si="101"/>
        <v>49507Xã Điện Phong23</v>
      </c>
    </row>
    <row r="6496" spans="1:18">
      <c r="A6496" s="6">
        <v>6495</v>
      </c>
      <c r="B6496" s="6">
        <v>49</v>
      </c>
      <c r="C6496" s="6" t="s">
        <v>5704</v>
      </c>
      <c r="D6496" s="6">
        <v>507</v>
      </c>
      <c r="E6496" s="6" t="s">
        <v>5764</v>
      </c>
      <c r="F6496" s="6">
        <v>20593</v>
      </c>
      <c r="G6496" s="6" t="s">
        <v>5783</v>
      </c>
      <c r="H6496" s="6">
        <v>2</v>
      </c>
      <c r="I6496" s="6" t="s">
        <v>297</v>
      </c>
      <c r="J6496" s="6">
        <v>3</v>
      </c>
      <c r="K6496" s="6" t="s">
        <v>4334</v>
      </c>
      <c r="L6496" s="8">
        <v>6</v>
      </c>
      <c r="M6496" s="6" t="s">
        <v>297</v>
      </c>
      <c r="N6496" s="6" t="s">
        <v>5707</v>
      </c>
      <c r="R6496" s="6" t="str">
        <f t="shared" si="101"/>
        <v>49507Xã Điện Minh23</v>
      </c>
    </row>
    <row r="6497" spans="1:18">
      <c r="A6497" s="6">
        <v>6496</v>
      </c>
      <c r="B6497" s="6">
        <v>49</v>
      </c>
      <c r="C6497" s="6" t="s">
        <v>5704</v>
      </c>
      <c r="D6497" s="6">
        <v>507</v>
      </c>
      <c r="E6497" s="6" t="s">
        <v>5764</v>
      </c>
      <c r="F6497" s="6">
        <v>20596</v>
      </c>
      <c r="G6497" s="6" t="s">
        <v>5784</v>
      </c>
      <c r="H6497" s="6">
        <v>2</v>
      </c>
      <c r="I6497" s="6" t="s">
        <v>297</v>
      </c>
      <c r="J6497" s="6">
        <v>3</v>
      </c>
      <c r="K6497" s="6" t="s">
        <v>4334</v>
      </c>
      <c r="L6497" s="8">
        <v>6</v>
      </c>
      <c r="M6497" s="6" t="s">
        <v>297</v>
      </c>
      <c r="N6497" s="6" t="s">
        <v>5707</v>
      </c>
      <c r="R6497" s="6" t="str">
        <f t="shared" si="101"/>
        <v>49507Xã Điện Phương23</v>
      </c>
    </row>
    <row r="6498" spans="1:18">
      <c r="A6498" s="6">
        <v>6497</v>
      </c>
      <c r="B6498" s="6">
        <v>49</v>
      </c>
      <c r="C6498" s="6" t="s">
        <v>5704</v>
      </c>
      <c r="D6498" s="6">
        <v>508</v>
      </c>
      <c r="E6498" s="6" t="s">
        <v>5785</v>
      </c>
      <c r="F6498" s="6">
        <v>20599</v>
      </c>
      <c r="G6498" s="6" t="s">
        <v>5786</v>
      </c>
      <c r="H6498" s="6">
        <v>1</v>
      </c>
      <c r="I6498" s="6" t="s">
        <v>251</v>
      </c>
      <c r="J6498" s="6">
        <v>3</v>
      </c>
      <c r="K6498" s="6" t="s">
        <v>4334</v>
      </c>
      <c r="L6498" s="8">
        <v>5</v>
      </c>
      <c r="M6498" s="6" t="s">
        <v>251</v>
      </c>
      <c r="N6498" s="6" t="s">
        <v>5707</v>
      </c>
      <c r="R6498" s="6" t="str">
        <f t="shared" si="101"/>
        <v>49508Thị trấn Nam Phước13</v>
      </c>
    </row>
    <row r="6499" spans="1:18">
      <c r="A6499" s="6">
        <v>6498</v>
      </c>
      <c r="B6499" s="6">
        <v>49</v>
      </c>
      <c r="C6499" s="6" t="s">
        <v>5704</v>
      </c>
      <c r="D6499" s="6">
        <v>508</v>
      </c>
      <c r="E6499" s="6" t="s">
        <v>5785</v>
      </c>
      <c r="F6499" s="6">
        <v>20602</v>
      </c>
      <c r="G6499" s="6" t="s">
        <v>5787</v>
      </c>
      <c r="H6499" s="6">
        <v>2</v>
      </c>
      <c r="I6499" s="6" t="s">
        <v>297</v>
      </c>
      <c r="J6499" s="6">
        <v>3</v>
      </c>
      <c r="K6499" s="6" t="s">
        <v>4334</v>
      </c>
      <c r="L6499" s="8">
        <v>6</v>
      </c>
      <c r="M6499" s="6" t="s">
        <v>297</v>
      </c>
      <c r="N6499" s="6" t="s">
        <v>5707</v>
      </c>
      <c r="R6499" s="6" t="str">
        <f t="shared" si="101"/>
        <v>49508Xã Duy Thu23</v>
      </c>
    </row>
    <row r="6500" spans="1:18">
      <c r="A6500" s="6">
        <v>6499</v>
      </c>
      <c r="B6500" s="6">
        <v>49</v>
      </c>
      <c r="C6500" s="6" t="s">
        <v>5704</v>
      </c>
      <c r="D6500" s="6">
        <v>508</v>
      </c>
      <c r="E6500" s="6" t="s">
        <v>5785</v>
      </c>
      <c r="F6500" s="6">
        <v>20605</v>
      </c>
      <c r="G6500" s="6" t="s">
        <v>5788</v>
      </c>
      <c r="H6500" s="6">
        <v>2</v>
      </c>
      <c r="I6500" s="6" t="s">
        <v>297</v>
      </c>
      <c r="J6500" s="6">
        <v>3</v>
      </c>
      <c r="K6500" s="6" t="s">
        <v>4334</v>
      </c>
      <c r="L6500" s="8">
        <v>6</v>
      </c>
      <c r="M6500" s="6" t="s">
        <v>297</v>
      </c>
      <c r="N6500" s="6" t="s">
        <v>5707</v>
      </c>
      <c r="R6500" s="6" t="str">
        <f t="shared" si="101"/>
        <v>49508Xã Duy Phú23</v>
      </c>
    </row>
    <row r="6501" spans="1:18">
      <c r="A6501" s="6">
        <v>6500</v>
      </c>
      <c r="B6501" s="6">
        <v>49</v>
      </c>
      <c r="C6501" s="6" t="s">
        <v>5704</v>
      </c>
      <c r="D6501" s="6">
        <v>508</v>
      </c>
      <c r="E6501" s="6" t="s">
        <v>5785</v>
      </c>
      <c r="F6501" s="6">
        <v>20608</v>
      </c>
      <c r="G6501" s="6" t="s">
        <v>5789</v>
      </c>
      <c r="H6501" s="6">
        <v>2</v>
      </c>
      <c r="I6501" s="6" t="s">
        <v>297</v>
      </c>
      <c r="J6501" s="6">
        <v>3</v>
      </c>
      <c r="K6501" s="6" t="s">
        <v>4334</v>
      </c>
      <c r="L6501" s="8">
        <v>6</v>
      </c>
      <c r="M6501" s="6" t="s">
        <v>297</v>
      </c>
      <c r="N6501" s="6" t="s">
        <v>5707</v>
      </c>
      <c r="R6501" s="6" t="str">
        <f t="shared" si="101"/>
        <v>49508Xã Duy Tân23</v>
      </c>
    </row>
    <row r="6502" spans="1:18">
      <c r="A6502" s="6">
        <v>6501</v>
      </c>
      <c r="B6502" s="6">
        <v>49</v>
      </c>
      <c r="C6502" s="6" t="s">
        <v>5704</v>
      </c>
      <c r="D6502" s="6">
        <v>508</v>
      </c>
      <c r="E6502" s="6" t="s">
        <v>5785</v>
      </c>
      <c r="F6502" s="6">
        <v>20611</v>
      </c>
      <c r="G6502" s="6" t="s">
        <v>5790</v>
      </c>
      <c r="H6502" s="6">
        <v>2</v>
      </c>
      <c r="I6502" s="6" t="s">
        <v>297</v>
      </c>
      <c r="J6502" s="6">
        <v>3</v>
      </c>
      <c r="K6502" s="6" t="s">
        <v>4334</v>
      </c>
      <c r="L6502" s="8">
        <v>6</v>
      </c>
      <c r="M6502" s="6" t="s">
        <v>297</v>
      </c>
      <c r="N6502" s="6" t="s">
        <v>5707</v>
      </c>
      <c r="R6502" s="6" t="str">
        <f t="shared" si="101"/>
        <v>49508Xã Duy Hòa23</v>
      </c>
    </row>
    <row r="6503" spans="1:18">
      <c r="A6503" s="6">
        <v>6502</v>
      </c>
      <c r="B6503" s="6">
        <v>49</v>
      </c>
      <c r="C6503" s="6" t="s">
        <v>5704</v>
      </c>
      <c r="D6503" s="6">
        <v>508</v>
      </c>
      <c r="E6503" s="6" t="s">
        <v>5785</v>
      </c>
      <c r="F6503" s="6">
        <v>20614</v>
      </c>
      <c r="G6503" s="6" t="s">
        <v>5791</v>
      </c>
      <c r="H6503" s="6">
        <v>2</v>
      </c>
      <c r="I6503" s="6" t="s">
        <v>297</v>
      </c>
      <c r="J6503" s="6">
        <v>3</v>
      </c>
      <c r="K6503" s="6" t="s">
        <v>4334</v>
      </c>
      <c r="L6503" s="8">
        <v>6</v>
      </c>
      <c r="M6503" s="6" t="s">
        <v>297</v>
      </c>
      <c r="N6503" s="6" t="s">
        <v>5707</v>
      </c>
      <c r="R6503" s="6" t="str">
        <f t="shared" si="101"/>
        <v>49508Xã Duy Châu23</v>
      </c>
    </row>
    <row r="6504" spans="1:18">
      <c r="A6504" s="6">
        <v>6503</v>
      </c>
      <c r="B6504" s="6">
        <v>49</v>
      </c>
      <c r="C6504" s="6" t="s">
        <v>5704</v>
      </c>
      <c r="D6504" s="6">
        <v>508</v>
      </c>
      <c r="E6504" s="6" t="s">
        <v>5785</v>
      </c>
      <c r="F6504" s="6">
        <v>20617</v>
      </c>
      <c r="G6504" s="6" t="s">
        <v>5792</v>
      </c>
      <c r="H6504" s="6">
        <v>2</v>
      </c>
      <c r="I6504" s="6" t="s">
        <v>297</v>
      </c>
      <c r="J6504" s="6">
        <v>3</v>
      </c>
      <c r="K6504" s="6" t="s">
        <v>4334</v>
      </c>
      <c r="L6504" s="8">
        <v>6</v>
      </c>
      <c r="M6504" s="6" t="s">
        <v>297</v>
      </c>
      <c r="N6504" s="6" t="s">
        <v>5707</v>
      </c>
      <c r="R6504" s="6" t="str">
        <f t="shared" si="101"/>
        <v>49508Xã Duy Trinh23</v>
      </c>
    </row>
    <row r="6505" spans="1:18">
      <c r="A6505" s="6">
        <v>6504</v>
      </c>
      <c r="B6505" s="6">
        <v>49</v>
      </c>
      <c r="C6505" s="6" t="s">
        <v>5704</v>
      </c>
      <c r="D6505" s="6">
        <v>508</v>
      </c>
      <c r="E6505" s="6" t="s">
        <v>5785</v>
      </c>
      <c r="F6505" s="6">
        <v>20620</v>
      </c>
      <c r="G6505" s="6" t="s">
        <v>5793</v>
      </c>
      <c r="H6505" s="6">
        <v>2</v>
      </c>
      <c r="I6505" s="6" t="s">
        <v>297</v>
      </c>
      <c r="J6505" s="6">
        <v>3</v>
      </c>
      <c r="K6505" s="6" t="s">
        <v>4334</v>
      </c>
      <c r="L6505" s="8">
        <v>6</v>
      </c>
      <c r="M6505" s="6" t="s">
        <v>297</v>
      </c>
      <c r="N6505" s="6" t="s">
        <v>5707</v>
      </c>
      <c r="R6505" s="6" t="str">
        <f t="shared" si="101"/>
        <v>49508Xã Duy Sơn23</v>
      </c>
    </row>
    <row r="6506" spans="1:18">
      <c r="A6506" s="6">
        <v>6505</v>
      </c>
      <c r="B6506" s="6">
        <v>49</v>
      </c>
      <c r="C6506" s="6" t="s">
        <v>5704</v>
      </c>
      <c r="D6506" s="6">
        <v>508</v>
      </c>
      <c r="E6506" s="6" t="s">
        <v>5785</v>
      </c>
      <c r="F6506" s="6">
        <v>20623</v>
      </c>
      <c r="G6506" s="6" t="s">
        <v>5794</v>
      </c>
      <c r="H6506" s="6">
        <v>2</v>
      </c>
      <c r="I6506" s="6" t="s">
        <v>297</v>
      </c>
      <c r="J6506" s="6">
        <v>3</v>
      </c>
      <c r="K6506" s="6" t="s">
        <v>4334</v>
      </c>
      <c r="L6506" s="8">
        <v>6</v>
      </c>
      <c r="M6506" s="6" t="s">
        <v>297</v>
      </c>
      <c r="N6506" s="6" t="s">
        <v>5707</v>
      </c>
      <c r="R6506" s="6" t="str">
        <f t="shared" si="101"/>
        <v>49508Xã Duy Trung23</v>
      </c>
    </row>
    <row r="6507" spans="1:18">
      <c r="A6507" s="6">
        <v>6506</v>
      </c>
      <c r="B6507" s="6">
        <v>49</v>
      </c>
      <c r="C6507" s="6" t="s">
        <v>5704</v>
      </c>
      <c r="D6507" s="6">
        <v>508</v>
      </c>
      <c r="E6507" s="6" t="s">
        <v>5785</v>
      </c>
      <c r="F6507" s="6">
        <v>20626</v>
      </c>
      <c r="G6507" s="6" t="s">
        <v>5795</v>
      </c>
      <c r="H6507" s="6">
        <v>2</v>
      </c>
      <c r="I6507" s="6" t="s">
        <v>297</v>
      </c>
      <c r="J6507" s="6">
        <v>3</v>
      </c>
      <c r="K6507" s="6" t="s">
        <v>4334</v>
      </c>
      <c r="L6507" s="8">
        <v>6</v>
      </c>
      <c r="M6507" s="6" t="s">
        <v>297</v>
      </c>
      <c r="N6507" s="6" t="s">
        <v>5707</v>
      </c>
      <c r="R6507" s="6" t="str">
        <f t="shared" si="101"/>
        <v>49508Xã Duy Phước23</v>
      </c>
    </row>
    <row r="6508" spans="1:18">
      <c r="A6508" s="6">
        <v>6507</v>
      </c>
      <c r="B6508" s="6">
        <v>49</v>
      </c>
      <c r="C6508" s="6" t="s">
        <v>5704</v>
      </c>
      <c r="D6508" s="6">
        <v>508</v>
      </c>
      <c r="E6508" s="6" t="s">
        <v>5785</v>
      </c>
      <c r="F6508" s="6">
        <v>20629</v>
      </c>
      <c r="G6508" s="6" t="s">
        <v>5796</v>
      </c>
      <c r="H6508" s="6">
        <v>2</v>
      </c>
      <c r="I6508" s="6" t="s">
        <v>297</v>
      </c>
      <c r="J6508" s="6">
        <v>3</v>
      </c>
      <c r="K6508" s="6" t="s">
        <v>4334</v>
      </c>
      <c r="L6508" s="8">
        <v>6</v>
      </c>
      <c r="M6508" s="6" t="s">
        <v>297</v>
      </c>
      <c r="N6508" s="6" t="s">
        <v>5707</v>
      </c>
      <c r="R6508" s="6" t="str">
        <f t="shared" si="101"/>
        <v>49508Xã Duy Thành23</v>
      </c>
    </row>
    <row r="6509" spans="1:18">
      <c r="A6509" s="6">
        <v>6508</v>
      </c>
      <c r="B6509" s="6">
        <v>49</v>
      </c>
      <c r="C6509" s="6" t="s">
        <v>5704</v>
      </c>
      <c r="D6509" s="6">
        <v>508</v>
      </c>
      <c r="E6509" s="6" t="s">
        <v>5785</v>
      </c>
      <c r="F6509" s="6">
        <v>20632</v>
      </c>
      <c r="G6509" s="6" t="s">
        <v>5797</v>
      </c>
      <c r="H6509" s="6">
        <v>2</v>
      </c>
      <c r="I6509" s="6" t="s">
        <v>297</v>
      </c>
      <c r="J6509" s="6">
        <v>3</v>
      </c>
      <c r="K6509" s="6" t="s">
        <v>4334</v>
      </c>
      <c r="L6509" s="8">
        <v>6</v>
      </c>
      <c r="M6509" s="6" t="s">
        <v>297</v>
      </c>
      <c r="N6509" s="6" t="s">
        <v>5707</v>
      </c>
      <c r="R6509" s="6" t="str">
        <f t="shared" si="101"/>
        <v>49508Xã Duy Vinh23</v>
      </c>
    </row>
    <row r="6510" spans="1:18">
      <c r="A6510" s="6">
        <v>6509</v>
      </c>
      <c r="B6510" s="6">
        <v>49</v>
      </c>
      <c r="C6510" s="6" t="s">
        <v>5704</v>
      </c>
      <c r="D6510" s="6">
        <v>508</v>
      </c>
      <c r="E6510" s="6" t="s">
        <v>5785</v>
      </c>
      <c r="F6510" s="6">
        <v>20635</v>
      </c>
      <c r="G6510" s="6" t="s">
        <v>5798</v>
      </c>
      <c r="H6510" s="6">
        <v>2</v>
      </c>
      <c r="I6510" s="6" t="s">
        <v>297</v>
      </c>
      <c r="J6510" s="6">
        <v>3</v>
      </c>
      <c r="K6510" s="6" t="s">
        <v>4334</v>
      </c>
      <c r="L6510" s="8">
        <v>6</v>
      </c>
      <c r="M6510" s="6" t="s">
        <v>297</v>
      </c>
      <c r="N6510" s="6" t="s">
        <v>5707</v>
      </c>
      <c r="R6510" s="6" t="str">
        <f t="shared" si="101"/>
        <v>49508Xã Duy Nghĩa23</v>
      </c>
    </row>
    <row r="6511" spans="1:18">
      <c r="A6511" s="6">
        <v>6510</v>
      </c>
      <c r="B6511" s="6">
        <v>49</v>
      </c>
      <c r="C6511" s="6" t="s">
        <v>5704</v>
      </c>
      <c r="D6511" s="6">
        <v>508</v>
      </c>
      <c r="E6511" s="6" t="s">
        <v>5785</v>
      </c>
      <c r="F6511" s="6">
        <v>20638</v>
      </c>
      <c r="G6511" s="6" t="s">
        <v>5799</v>
      </c>
      <c r="H6511" s="6">
        <v>2</v>
      </c>
      <c r="I6511" s="6" t="s">
        <v>297</v>
      </c>
      <c r="J6511" s="6">
        <v>3</v>
      </c>
      <c r="K6511" s="6" t="s">
        <v>4334</v>
      </c>
      <c r="L6511" s="8">
        <v>6</v>
      </c>
      <c r="M6511" s="6" t="s">
        <v>297</v>
      </c>
      <c r="N6511" s="6" t="s">
        <v>5707</v>
      </c>
      <c r="R6511" s="6" t="str">
        <f t="shared" si="101"/>
        <v>49508Xã Duy Hải23</v>
      </c>
    </row>
    <row r="6512" spans="1:18">
      <c r="A6512" s="6">
        <v>6511</v>
      </c>
      <c r="B6512" s="6">
        <v>49</v>
      </c>
      <c r="C6512" s="6" t="s">
        <v>5704</v>
      </c>
      <c r="D6512" s="6">
        <v>509</v>
      </c>
      <c r="E6512" s="6" t="s">
        <v>5800</v>
      </c>
      <c r="F6512" s="6">
        <v>20641</v>
      </c>
      <c r="G6512" s="6" t="s">
        <v>5801</v>
      </c>
      <c r="H6512" s="6">
        <v>1</v>
      </c>
      <c r="I6512" s="6" t="s">
        <v>251</v>
      </c>
      <c r="J6512" s="6">
        <v>3</v>
      </c>
      <c r="K6512" s="6" t="s">
        <v>4334</v>
      </c>
      <c r="L6512" s="8">
        <v>5</v>
      </c>
      <c r="M6512" s="6" t="s">
        <v>251</v>
      </c>
      <c r="N6512" s="6" t="s">
        <v>5707</v>
      </c>
      <c r="R6512" s="6" t="str">
        <f t="shared" si="101"/>
        <v>49509Thị trấn Đông Phú13</v>
      </c>
    </row>
    <row r="6513" spans="1:18">
      <c r="A6513" s="6">
        <v>6512</v>
      </c>
      <c r="B6513" s="6">
        <v>49</v>
      </c>
      <c r="C6513" s="6" t="s">
        <v>5704</v>
      </c>
      <c r="D6513" s="6">
        <v>509</v>
      </c>
      <c r="E6513" s="6" t="s">
        <v>5800</v>
      </c>
      <c r="F6513" s="6">
        <v>20644</v>
      </c>
      <c r="G6513" s="6" t="s">
        <v>5802</v>
      </c>
      <c r="H6513" s="6">
        <v>2</v>
      </c>
      <c r="I6513" s="6" t="s">
        <v>297</v>
      </c>
      <c r="J6513" s="6">
        <v>3</v>
      </c>
      <c r="K6513" s="6" t="s">
        <v>4334</v>
      </c>
      <c r="L6513" s="8">
        <v>6</v>
      </c>
      <c r="M6513" s="6" t="s">
        <v>297</v>
      </c>
      <c r="N6513" s="6" t="s">
        <v>5707</v>
      </c>
      <c r="R6513" s="6" t="str">
        <f t="shared" si="101"/>
        <v>49509Xã Quế Xuân 123</v>
      </c>
    </row>
    <row r="6514" spans="1:18">
      <c r="A6514" s="6">
        <v>6513</v>
      </c>
      <c r="B6514" s="6">
        <v>49</v>
      </c>
      <c r="C6514" s="6" t="s">
        <v>5704</v>
      </c>
      <c r="D6514" s="6">
        <v>509</v>
      </c>
      <c r="E6514" s="6" t="s">
        <v>5800</v>
      </c>
      <c r="F6514" s="6">
        <v>20647</v>
      </c>
      <c r="G6514" s="6" t="s">
        <v>5803</v>
      </c>
      <c r="H6514" s="6">
        <v>2</v>
      </c>
      <c r="I6514" s="6" t="s">
        <v>297</v>
      </c>
      <c r="J6514" s="6">
        <v>3</v>
      </c>
      <c r="K6514" s="6" t="s">
        <v>4334</v>
      </c>
      <c r="L6514" s="8">
        <v>6</v>
      </c>
      <c r="M6514" s="6" t="s">
        <v>297</v>
      </c>
      <c r="N6514" s="6" t="s">
        <v>5707</v>
      </c>
      <c r="R6514" s="6" t="str">
        <f t="shared" si="101"/>
        <v>49509Xã Quế Xuân 223</v>
      </c>
    </row>
    <row r="6515" spans="1:18">
      <c r="A6515" s="6">
        <v>6514</v>
      </c>
      <c r="B6515" s="6">
        <v>49</v>
      </c>
      <c r="C6515" s="6" t="s">
        <v>5704</v>
      </c>
      <c r="D6515" s="6">
        <v>509</v>
      </c>
      <c r="E6515" s="6" t="s">
        <v>5800</v>
      </c>
      <c r="F6515" s="6">
        <v>20650</v>
      </c>
      <c r="G6515" s="6" t="s">
        <v>5804</v>
      </c>
      <c r="H6515" s="6">
        <v>2</v>
      </c>
      <c r="I6515" s="6" t="s">
        <v>297</v>
      </c>
      <c r="J6515" s="6">
        <v>3</v>
      </c>
      <c r="K6515" s="6" t="s">
        <v>4334</v>
      </c>
      <c r="L6515" s="8">
        <v>6</v>
      </c>
      <c r="M6515" s="6" t="s">
        <v>297</v>
      </c>
      <c r="N6515" s="6" t="s">
        <v>5707</v>
      </c>
      <c r="R6515" s="6" t="str">
        <f t="shared" si="101"/>
        <v>49509Xã Quế Phú23</v>
      </c>
    </row>
    <row r="6516" spans="1:18">
      <c r="A6516" s="6">
        <v>6515</v>
      </c>
      <c r="B6516" s="6">
        <v>49</v>
      </c>
      <c r="C6516" s="6" t="s">
        <v>5704</v>
      </c>
      <c r="D6516" s="6">
        <v>509</v>
      </c>
      <c r="E6516" s="6" t="s">
        <v>5800</v>
      </c>
      <c r="F6516" s="6">
        <v>20651</v>
      </c>
      <c r="G6516" s="6" t="s">
        <v>5805</v>
      </c>
      <c r="H6516" s="6">
        <v>1</v>
      </c>
      <c r="I6516" s="6" t="s">
        <v>251</v>
      </c>
      <c r="J6516" s="6">
        <v>3</v>
      </c>
      <c r="K6516" s="6" t="s">
        <v>4334</v>
      </c>
      <c r="L6516" s="8">
        <v>5</v>
      </c>
      <c r="M6516" s="6" t="s">
        <v>251</v>
      </c>
      <c r="N6516" s="6" t="s">
        <v>5707</v>
      </c>
      <c r="R6516" s="6" t="str">
        <f t="shared" si="101"/>
        <v>49509Thị trấn Hương An13</v>
      </c>
    </row>
    <row r="6517" spans="1:18">
      <c r="A6517" s="6">
        <v>6516</v>
      </c>
      <c r="B6517" s="6">
        <v>49</v>
      </c>
      <c r="C6517" s="6" t="s">
        <v>5704</v>
      </c>
      <c r="D6517" s="6">
        <v>509</v>
      </c>
      <c r="E6517" s="6" t="s">
        <v>5800</v>
      </c>
      <c r="F6517" s="6">
        <v>20659</v>
      </c>
      <c r="G6517" s="6" t="s">
        <v>5806</v>
      </c>
      <c r="H6517" s="6">
        <v>2</v>
      </c>
      <c r="I6517" s="6" t="s">
        <v>297</v>
      </c>
      <c r="J6517" s="6">
        <v>3</v>
      </c>
      <c r="K6517" s="6" t="s">
        <v>4334</v>
      </c>
      <c r="L6517" s="8">
        <v>6</v>
      </c>
      <c r="M6517" s="6" t="s">
        <v>297</v>
      </c>
      <c r="N6517" s="6" t="s">
        <v>5707</v>
      </c>
      <c r="R6517" s="6" t="str">
        <f t="shared" si="101"/>
        <v>49509Xã Quế Hiệp23</v>
      </c>
    </row>
    <row r="6518" spans="1:18">
      <c r="A6518" s="6">
        <v>6517</v>
      </c>
      <c r="B6518" s="6">
        <v>49</v>
      </c>
      <c r="C6518" s="6" t="s">
        <v>5704</v>
      </c>
      <c r="D6518" s="6">
        <v>509</v>
      </c>
      <c r="E6518" s="6" t="s">
        <v>5800</v>
      </c>
      <c r="F6518" s="6">
        <v>20662</v>
      </c>
      <c r="G6518" s="6" t="s">
        <v>5807</v>
      </c>
      <c r="H6518" s="6">
        <v>2</v>
      </c>
      <c r="I6518" s="6" t="s">
        <v>297</v>
      </c>
      <c r="J6518" s="6">
        <v>3</v>
      </c>
      <c r="K6518" s="6" t="s">
        <v>4334</v>
      </c>
      <c r="L6518" s="8">
        <v>6</v>
      </c>
      <c r="M6518" s="6" t="s">
        <v>297</v>
      </c>
      <c r="N6518" s="6" t="s">
        <v>5707</v>
      </c>
      <c r="R6518" s="6" t="str">
        <f t="shared" si="101"/>
        <v>49509Xã Quế Thuận23</v>
      </c>
    </row>
    <row r="6519" spans="1:18">
      <c r="A6519" s="6">
        <v>6518</v>
      </c>
      <c r="B6519" s="6">
        <v>49</v>
      </c>
      <c r="C6519" s="6" t="s">
        <v>5704</v>
      </c>
      <c r="D6519" s="6">
        <v>509</v>
      </c>
      <c r="E6519" s="6" t="s">
        <v>5800</v>
      </c>
      <c r="F6519" s="6">
        <v>20665</v>
      </c>
      <c r="G6519" s="6" t="s">
        <v>5808</v>
      </c>
      <c r="H6519" s="6">
        <v>2</v>
      </c>
      <c r="I6519" s="6" t="s">
        <v>297</v>
      </c>
      <c r="J6519" s="6">
        <v>3</v>
      </c>
      <c r="K6519" s="6" t="s">
        <v>4334</v>
      </c>
      <c r="L6519" s="8">
        <v>6</v>
      </c>
      <c r="M6519" s="6" t="s">
        <v>297</v>
      </c>
      <c r="N6519" s="6" t="s">
        <v>5707</v>
      </c>
      <c r="R6519" s="6" t="str">
        <f t="shared" si="101"/>
        <v>49509Xã Quế Mỹ23</v>
      </c>
    </row>
    <row r="6520" spans="1:18">
      <c r="A6520" s="6">
        <v>6519</v>
      </c>
      <c r="B6520" s="6">
        <v>49</v>
      </c>
      <c r="C6520" s="6" t="s">
        <v>5704</v>
      </c>
      <c r="D6520" s="6">
        <v>509</v>
      </c>
      <c r="E6520" s="6" t="s">
        <v>5800</v>
      </c>
      <c r="F6520" s="6">
        <v>20677</v>
      </c>
      <c r="G6520" s="6" t="s">
        <v>5809</v>
      </c>
      <c r="H6520" s="6">
        <v>2</v>
      </c>
      <c r="I6520" s="6" t="s">
        <v>297</v>
      </c>
      <c r="J6520" s="6">
        <v>3</v>
      </c>
      <c r="K6520" s="6" t="s">
        <v>4334</v>
      </c>
      <c r="L6520" s="8">
        <v>6</v>
      </c>
      <c r="M6520" s="6" t="s">
        <v>297</v>
      </c>
      <c r="N6520" s="6" t="s">
        <v>5707</v>
      </c>
      <c r="R6520" s="6" t="str">
        <f t="shared" si="101"/>
        <v>49509Xã Quế Long23</v>
      </c>
    </row>
    <row r="6521" spans="1:18">
      <c r="A6521" s="6">
        <v>6520</v>
      </c>
      <c r="B6521" s="6">
        <v>49</v>
      </c>
      <c r="C6521" s="6" t="s">
        <v>5704</v>
      </c>
      <c r="D6521" s="6">
        <v>509</v>
      </c>
      <c r="E6521" s="6" t="s">
        <v>5800</v>
      </c>
      <c r="F6521" s="6">
        <v>20680</v>
      </c>
      <c r="G6521" s="6" t="s">
        <v>5810</v>
      </c>
      <c r="H6521" s="6">
        <v>2</v>
      </c>
      <c r="I6521" s="6" t="s">
        <v>297</v>
      </c>
      <c r="J6521" s="6">
        <v>3</v>
      </c>
      <c r="K6521" s="6" t="s">
        <v>4334</v>
      </c>
      <c r="L6521" s="8">
        <v>6</v>
      </c>
      <c r="M6521" s="6" t="s">
        <v>297</v>
      </c>
      <c r="N6521" s="6" t="s">
        <v>5707</v>
      </c>
      <c r="R6521" s="6" t="str">
        <f t="shared" si="101"/>
        <v>49509Xã Quế Châu23</v>
      </c>
    </row>
    <row r="6522" spans="1:18">
      <c r="A6522" s="6">
        <v>6521</v>
      </c>
      <c r="B6522" s="6">
        <v>49</v>
      </c>
      <c r="C6522" s="6" t="s">
        <v>5704</v>
      </c>
      <c r="D6522" s="6">
        <v>509</v>
      </c>
      <c r="E6522" s="6" t="s">
        <v>5800</v>
      </c>
      <c r="F6522" s="6">
        <v>20683</v>
      </c>
      <c r="G6522" s="6" t="s">
        <v>5811</v>
      </c>
      <c r="H6522" s="6">
        <v>2</v>
      </c>
      <c r="I6522" s="6" t="s">
        <v>297</v>
      </c>
      <c r="J6522" s="6">
        <v>3</v>
      </c>
      <c r="K6522" s="6" t="s">
        <v>4334</v>
      </c>
      <c r="L6522" s="8">
        <v>6</v>
      </c>
      <c r="M6522" s="6" t="s">
        <v>297</v>
      </c>
      <c r="N6522" s="6" t="s">
        <v>5707</v>
      </c>
      <c r="R6522" s="6" t="str">
        <f t="shared" si="101"/>
        <v>49509Xã Quế Phong23</v>
      </c>
    </row>
    <row r="6523" spans="1:18">
      <c r="A6523" s="6">
        <v>6522</v>
      </c>
      <c r="B6523" s="6">
        <v>49</v>
      </c>
      <c r="C6523" s="6" t="s">
        <v>5704</v>
      </c>
      <c r="D6523" s="6">
        <v>509</v>
      </c>
      <c r="E6523" s="6" t="s">
        <v>5800</v>
      </c>
      <c r="F6523" s="6">
        <v>20686</v>
      </c>
      <c r="G6523" s="6" t="s">
        <v>5812</v>
      </c>
      <c r="H6523" s="6">
        <v>2</v>
      </c>
      <c r="I6523" s="6" t="s">
        <v>297</v>
      </c>
      <c r="J6523" s="6">
        <v>3</v>
      </c>
      <c r="K6523" s="6" t="s">
        <v>4334</v>
      </c>
      <c r="L6523" s="8">
        <v>6</v>
      </c>
      <c r="M6523" s="6" t="s">
        <v>297</v>
      </c>
      <c r="N6523" s="6" t="s">
        <v>5707</v>
      </c>
      <c r="R6523" s="6" t="str">
        <f t="shared" si="101"/>
        <v>49509Xã Quế An23</v>
      </c>
    </row>
    <row r="6524" spans="1:18">
      <c r="A6524" s="6">
        <v>6523</v>
      </c>
      <c r="B6524" s="6">
        <v>49</v>
      </c>
      <c r="C6524" s="6" t="s">
        <v>5704</v>
      </c>
      <c r="D6524" s="6">
        <v>509</v>
      </c>
      <c r="E6524" s="6" t="s">
        <v>5800</v>
      </c>
      <c r="F6524" s="6">
        <v>20689</v>
      </c>
      <c r="G6524" s="6" t="s">
        <v>5813</v>
      </c>
      <c r="H6524" s="6">
        <v>2</v>
      </c>
      <c r="I6524" s="6" t="s">
        <v>297</v>
      </c>
      <c r="J6524" s="6">
        <v>3</v>
      </c>
      <c r="K6524" s="6" t="s">
        <v>4334</v>
      </c>
      <c r="L6524" s="8">
        <v>6</v>
      </c>
      <c r="M6524" s="6" t="s">
        <v>297</v>
      </c>
      <c r="N6524" s="6" t="s">
        <v>5707</v>
      </c>
      <c r="R6524" s="6" t="str">
        <f t="shared" si="101"/>
        <v>49509Xã Quế Minh23</v>
      </c>
    </row>
    <row r="6525" spans="1:18">
      <c r="A6525" s="6">
        <v>6524</v>
      </c>
      <c r="B6525" s="6">
        <v>49</v>
      </c>
      <c r="C6525" s="6" t="s">
        <v>5704</v>
      </c>
      <c r="D6525" s="6">
        <v>510</v>
      </c>
      <c r="E6525" s="6" t="s">
        <v>5814</v>
      </c>
      <c r="F6525" s="6">
        <v>20695</v>
      </c>
      <c r="G6525" s="6" t="s">
        <v>5815</v>
      </c>
      <c r="H6525" s="6">
        <v>1</v>
      </c>
      <c r="I6525" s="6" t="s">
        <v>251</v>
      </c>
      <c r="J6525" s="6">
        <v>3</v>
      </c>
      <c r="K6525" s="6" t="s">
        <v>4334</v>
      </c>
      <c r="L6525" s="8">
        <v>5</v>
      </c>
      <c r="M6525" s="6" t="s">
        <v>251</v>
      </c>
      <c r="N6525" s="6" t="s">
        <v>5707</v>
      </c>
      <c r="R6525" s="6" t="str">
        <f t="shared" si="101"/>
        <v>49510Thị trấn Thạnh Mỹ13</v>
      </c>
    </row>
    <row r="6526" spans="1:18">
      <c r="A6526" s="6">
        <v>6525</v>
      </c>
      <c r="B6526" s="6">
        <v>49</v>
      </c>
      <c r="C6526" s="6" t="s">
        <v>5704</v>
      </c>
      <c r="D6526" s="6">
        <v>510</v>
      </c>
      <c r="E6526" s="6" t="s">
        <v>5814</v>
      </c>
      <c r="F6526" s="6">
        <v>20698</v>
      </c>
      <c r="G6526" s="6" t="s">
        <v>5816</v>
      </c>
      <c r="H6526" s="6">
        <v>2</v>
      </c>
      <c r="I6526" s="6" t="s">
        <v>297</v>
      </c>
      <c r="J6526" s="6">
        <v>3</v>
      </c>
      <c r="K6526" s="6" t="s">
        <v>4334</v>
      </c>
      <c r="L6526" s="8">
        <v>6</v>
      </c>
      <c r="M6526" s="6" t="s">
        <v>297</v>
      </c>
      <c r="N6526" s="6" t="s">
        <v>5707</v>
      </c>
      <c r="R6526" s="6" t="str">
        <f t="shared" si="101"/>
        <v>49510Xã Laêê23</v>
      </c>
    </row>
    <row r="6527" spans="1:18">
      <c r="A6527" s="6">
        <v>6526</v>
      </c>
      <c r="B6527" s="6">
        <v>49</v>
      </c>
      <c r="C6527" s="6" t="s">
        <v>5704</v>
      </c>
      <c r="D6527" s="6">
        <v>510</v>
      </c>
      <c r="E6527" s="6" t="s">
        <v>5814</v>
      </c>
      <c r="F6527" s="6">
        <v>20699</v>
      </c>
      <c r="G6527" s="6" t="s">
        <v>5817</v>
      </c>
      <c r="H6527" s="6">
        <v>2</v>
      </c>
      <c r="I6527" s="6" t="s">
        <v>297</v>
      </c>
      <c r="J6527" s="6">
        <v>3</v>
      </c>
      <c r="K6527" s="6" t="s">
        <v>4334</v>
      </c>
      <c r="L6527" s="8">
        <v>6</v>
      </c>
      <c r="M6527" s="6" t="s">
        <v>297</v>
      </c>
      <c r="N6527" s="6" t="s">
        <v>5707</v>
      </c>
      <c r="R6527" s="6" t="str">
        <f t="shared" si="101"/>
        <v>49510Xã Chơ Chun23</v>
      </c>
    </row>
    <row r="6528" spans="1:18">
      <c r="A6528" s="6">
        <v>6527</v>
      </c>
      <c r="B6528" s="6">
        <v>49</v>
      </c>
      <c r="C6528" s="6" t="s">
        <v>5704</v>
      </c>
      <c r="D6528" s="6">
        <v>510</v>
      </c>
      <c r="E6528" s="6" t="s">
        <v>5814</v>
      </c>
      <c r="F6528" s="6">
        <v>20701</v>
      </c>
      <c r="G6528" s="6" t="s">
        <v>5818</v>
      </c>
      <c r="H6528" s="6">
        <v>2</v>
      </c>
      <c r="I6528" s="6" t="s">
        <v>297</v>
      </c>
      <c r="J6528" s="6">
        <v>3</v>
      </c>
      <c r="K6528" s="6" t="s">
        <v>4334</v>
      </c>
      <c r="L6528" s="8">
        <v>6</v>
      </c>
      <c r="M6528" s="6" t="s">
        <v>297</v>
      </c>
      <c r="N6528" s="6" t="s">
        <v>5707</v>
      </c>
      <c r="R6528" s="6" t="str">
        <f t="shared" si="101"/>
        <v>49510Xã Zuôich23</v>
      </c>
    </row>
    <row r="6529" spans="1:18">
      <c r="A6529" s="6">
        <v>6528</v>
      </c>
      <c r="B6529" s="6">
        <v>49</v>
      </c>
      <c r="C6529" s="6" t="s">
        <v>5704</v>
      </c>
      <c r="D6529" s="6">
        <v>510</v>
      </c>
      <c r="E6529" s="6" t="s">
        <v>5814</v>
      </c>
      <c r="F6529" s="6">
        <v>20702</v>
      </c>
      <c r="G6529" s="6" t="s">
        <v>5819</v>
      </c>
      <c r="H6529" s="6">
        <v>2</v>
      </c>
      <c r="I6529" s="6" t="s">
        <v>297</v>
      </c>
      <c r="J6529" s="6">
        <v>3</v>
      </c>
      <c r="K6529" s="6" t="s">
        <v>4334</v>
      </c>
      <c r="L6529" s="8">
        <v>6</v>
      </c>
      <c r="M6529" s="6" t="s">
        <v>297</v>
      </c>
      <c r="N6529" s="6" t="s">
        <v>5707</v>
      </c>
      <c r="R6529" s="6" t="str">
        <f t="shared" si="101"/>
        <v>49510Xã Tà Pơơ23</v>
      </c>
    </row>
    <row r="6530" spans="1:18">
      <c r="A6530" s="6">
        <v>6529</v>
      </c>
      <c r="B6530" s="6">
        <v>49</v>
      </c>
      <c r="C6530" s="6" t="s">
        <v>5704</v>
      </c>
      <c r="D6530" s="6">
        <v>510</v>
      </c>
      <c r="E6530" s="6" t="s">
        <v>5814</v>
      </c>
      <c r="F6530" s="6">
        <v>20704</v>
      </c>
      <c r="G6530" s="6" t="s">
        <v>5820</v>
      </c>
      <c r="H6530" s="6">
        <v>2</v>
      </c>
      <c r="I6530" s="6" t="s">
        <v>297</v>
      </c>
      <c r="J6530" s="6">
        <v>3</v>
      </c>
      <c r="K6530" s="6" t="s">
        <v>4334</v>
      </c>
      <c r="L6530" s="8">
        <v>6</v>
      </c>
      <c r="M6530" s="6" t="s">
        <v>297</v>
      </c>
      <c r="N6530" s="6" t="s">
        <v>5707</v>
      </c>
      <c r="R6530" s="6" t="str">
        <f t="shared" si="101"/>
        <v>49510Xã La Dêê23</v>
      </c>
    </row>
    <row r="6531" spans="1:18">
      <c r="A6531" s="6">
        <v>6530</v>
      </c>
      <c r="B6531" s="6">
        <v>49</v>
      </c>
      <c r="C6531" s="6" t="s">
        <v>5704</v>
      </c>
      <c r="D6531" s="6">
        <v>510</v>
      </c>
      <c r="E6531" s="6" t="s">
        <v>5814</v>
      </c>
      <c r="F6531" s="6">
        <v>20705</v>
      </c>
      <c r="G6531" s="6" t="s">
        <v>5821</v>
      </c>
      <c r="H6531" s="6">
        <v>2</v>
      </c>
      <c r="I6531" s="6" t="s">
        <v>297</v>
      </c>
      <c r="J6531" s="6">
        <v>3</v>
      </c>
      <c r="K6531" s="6" t="s">
        <v>4334</v>
      </c>
      <c r="L6531" s="8">
        <v>6</v>
      </c>
      <c r="M6531" s="6" t="s">
        <v>297</v>
      </c>
      <c r="N6531" s="6" t="s">
        <v>5707</v>
      </c>
      <c r="R6531" s="6" t="str">
        <f t="shared" ref="R6531:R6594" si="102">CONCATENATE(B6531,D6531,G6531,H6531,J6531)</f>
        <v>49510Xã Đắc Tôi23</v>
      </c>
    </row>
    <row r="6532" spans="1:18">
      <c r="A6532" s="6">
        <v>6531</v>
      </c>
      <c r="B6532" s="6">
        <v>49</v>
      </c>
      <c r="C6532" s="6" t="s">
        <v>5704</v>
      </c>
      <c r="D6532" s="6">
        <v>510</v>
      </c>
      <c r="E6532" s="6" t="s">
        <v>5814</v>
      </c>
      <c r="F6532" s="6">
        <v>20707</v>
      </c>
      <c r="G6532" s="6" t="s">
        <v>5822</v>
      </c>
      <c r="H6532" s="6">
        <v>2</v>
      </c>
      <c r="I6532" s="6" t="s">
        <v>297</v>
      </c>
      <c r="J6532" s="6">
        <v>3</v>
      </c>
      <c r="K6532" s="6" t="s">
        <v>4334</v>
      </c>
      <c r="L6532" s="8">
        <v>6</v>
      </c>
      <c r="M6532" s="6" t="s">
        <v>297</v>
      </c>
      <c r="N6532" s="6" t="s">
        <v>5707</v>
      </c>
      <c r="R6532" s="6" t="str">
        <f t="shared" si="102"/>
        <v>49510Xã Chà Vàl23</v>
      </c>
    </row>
    <row r="6533" spans="1:18">
      <c r="A6533" s="6">
        <v>6532</v>
      </c>
      <c r="B6533" s="6">
        <v>49</v>
      </c>
      <c r="C6533" s="6" t="s">
        <v>5704</v>
      </c>
      <c r="D6533" s="6">
        <v>510</v>
      </c>
      <c r="E6533" s="6" t="s">
        <v>5814</v>
      </c>
      <c r="F6533" s="6">
        <v>20710</v>
      </c>
      <c r="G6533" s="6" t="s">
        <v>5823</v>
      </c>
      <c r="H6533" s="6">
        <v>2</v>
      </c>
      <c r="I6533" s="6" t="s">
        <v>297</v>
      </c>
      <c r="J6533" s="6">
        <v>3</v>
      </c>
      <c r="K6533" s="6" t="s">
        <v>4334</v>
      </c>
      <c r="L6533" s="8">
        <v>6</v>
      </c>
      <c r="M6533" s="6" t="s">
        <v>297</v>
      </c>
      <c r="N6533" s="6" t="s">
        <v>5707</v>
      </c>
      <c r="R6533" s="6" t="str">
        <f t="shared" si="102"/>
        <v>49510Xã Tà Bhinh23</v>
      </c>
    </row>
    <row r="6534" spans="1:18">
      <c r="A6534" s="6">
        <v>6533</v>
      </c>
      <c r="B6534" s="6">
        <v>49</v>
      </c>
      <c r="C6534" s="6" t="s">
        <v>5704</v>
      </c>
      <c r="D6534" s="6">
        <v>510</v>
      </c>
      <c r="E6534" s="6" t="s">
        <v>5814</v>
      </c>
      <c r="F6534" s="6">
        <v>20713</v>
      </c>
      <c r="G6534" s="6" t="s">
        <v>5824</v>
      </c>
      <c r="H6534" s="6">
        <v>2</v>
      </c>
      <c r="I6534" s="6" t="s">
        <v>297</v>
      </c>
      <c r="J6534" s="6">
        <v>3</v>
      </c>
      <c r="K6534" s="6" t="s">
        <v>4334</v>
      </c>
      <c r="L6534" s="8">
        <v>6</v>
      </c>
      <c r="M6534" s="6" t="s">
        <v>297</v>
      </c>
      <c r="N6534" s="6" t="s">
        <v>5707</v>
      </c>
      <c r="R6534" s="6" t="str">
        <f t="shared" si="102"/>
        <v>49510Xã Cà Dy23</v>
      </c>
    </row>
    <row r="6535" spans="1:18">
      <c r="A6535" s="6">
        <v>6534</v>
      </c>
      <c r="B6535" s="6">
        <v>49</v>
      </c>
      <c r="C6535" s="6" t="s">
        <v>5704</v>
      </c>
      <c r="D6535" s="6">
        <v>510</v>
      </c>
      <c r="E6535" s="6" t="s">
        <v>5814</v>
      </c>
      <c r="F6535" s="6">
        <v>20716</v>
      </c>
      <c r="G6535" s="6" t="s">
        <v>5825</v>
      </c>
      <c r="H6535" s="6">
        <v>2</v>
      </c>
      <c r="I6535" s="6" t="s">
        <v>297</v>
      </c>
      <c r="J6535" s="6">
        <v>3</v>
      </c>
      <c r="K6535" s="6" t="s">
        <v>4334</v>
      </c>
      <c r="L6535" s="8">
        <v>6</v>
      </c>
      <c r="M6535" s="6" t="s">
        <v>297</v>
      </c>
      <c r="N6535" s="6" t="s">
        <v>5707</v>
      </c>
      <c r="R6535" s="6" t="str">
        <f t="shared" si="102"/>
        <v>49510Xã Đắc Pre23</v>
      </c>
    </row>
    <row r="6536" spans="1:18">
      <c r="A6536" s="6">
        <v>6535</v>
      </c>
      <c r="B6536" s="6">
        <v>49</v>
      </c>
      <c r="C6536" s="6" t="s">
        <v>5704</v>
      </c>
      <c r="D6536" s="6">
        <v>510</v>
      </c>
      <c r="E6536" s="6" t="s">
        <v>5814</v>
      </c>
      <c r="F6536" s="6">
        <v>20719</v>
      </c>
      <c r="G6536" s="6" t="s">
        <v>5826</v>
      </c>
      <c r="H6536" s="6">
        <v>2</v>
      </c>
      <c r="I6536" s="6" t="s">
        <v>297</v>
      </c>
      <c r="J6536" s="6">
        <v>3</v>
      </c>
      <c r="K6536" s="6" t="s">
        <v>4334</v>
      </c>
      <c r="L6536" s="8">
        <v>6</v>
      </c>
      <c r="M6536" s="6" t="s">
        <v>297</v>
      </c>
      <c r="N6536" s="6" t="s">
        <v>5707</v>
      </c>
      <c r="R6536" s="6" t="str">
        <f t="shared" si="102"/>
        <v>49510Xã Đắc Pring23</v>
      </c>
    </row>
    <row r="6537" spans="1:18">
      <c r="A6537" s="6">
        <v>6536</v>
      </c>
      <c r="B6537" s="6">
        <v>49</v>
      </c>
      <c r="C6537" s="6" t="s">
        <v>5704</v>
      </c>
      <c r="D6537" s="6">
        <v>511</v>
      </c>
      <c r="E6537" s="6" t="s">
        <v>5827</v>
      </c>
      <c r="F6537" s="6">
        <v>20722</v>
      </c>
      <c r="G6537" s="6" t="s">
        <v>5828</v>
      </c>
      <c r="H6537" s="6">
        <v>1</v>
      </c>
      <c r="I6537" s="6" t="s">
        <v>251</v>
      </c>
      <c r="J6537" s="6">
        <v>3</v>
      </c>
      <c r="K6537" s="6" t="s">
        <v>4334</v>
      </c>
      <c r="L6537" s="8">
        <v>5</v>
      </c>
      <c r="M6537" s="6" t="s">
        <v>251</v>
      </c>
      <c r="N6537" s="6" t="s">
        <v>5707</v>
      </c>
      <c r="R6537" s="6" t="str">
        <f t="shared" si="102"/>
        <v>49511Thị trấn Khâm Đức13</v>
      </c>
    </row>
    <row r="6538" spans="1:18">
      <c r="A6538" s="6">
        <v>6537</v>
      </c>
      <c r="B6538" s="6">
        <v>49</v>
      </c>
      <c r="C6538" s="6" t="s">
        <v>5704</v>
      </c>
      <c r="D6538" s="6">
        <v>511</v>
      </c>
      <c r="E6538" s="6" t="s">
        <v>5827</v>
      </c>
      <c r="F6538" s="6">
        <v>20725</v>
      </c>
      <c r="G6538" s="6" t="s">
        <v>5829</v>
      </c>
      <c r="H6538" s="6">
        <v>2</v>
      </c>
      <c r="I6538" s="6" t="s">
        <v>297</v>
      </c>
      <c r="J6538" s="6">
        <v>3</v>
      </c>
      <c r="K6538" s="6" t="s">
        <v>4334</v>
      </c>
      <c r="L6538" s="8">
        <v>6</v>
      </c>
      <c r="M6538" s="6" t="s">
        <v>297</v>
      </c>
      <c r="N6538" s="6" t="s">
        <v>5707</v>
      </c>
      <c r="R6538" s="6" t="str">
        <f t="shared" si="102"/>
        <v>49511Xã Phước Xuân23</v>
      </c>
    </row>
    <row r="6539" spans="1:18">
      <c r="A6539" s="6">
        <v>6538</v>
      </c>
      <c r="B6539" s="6">
        <v>49</v>
      </c>
      <c r="C6539" s="6" t="s">
        <v>5704</v>
      </c>
      <c r="D6539" s="6">
        <v>511</v>
      </c>
      <c r="E6539" s="6" t="s">
        <v>5827</v>
      </c>
      <c r="F6539" s="6">
        <v>20728</v>
      </c>
      <c r="G6539" s="6" t="s">
        <v>5830</v>
      </c>
      <c r="H6539" s="6">
        <v>2</v>
      </c>
      <c r="I6539" s="6" t="s">
        <v>297</v>
      </c>
      <c r="J6539" s="6">
        <v>3</v>
      </c>
      <c r="K6539" s="6" t="s">
        <v>4334</v>
      </c>
      <c r="L6539" s="8">
        <v>6</v>
      </c>
      <c r="M6539" s="6" t="s">
        <v>297</v>
      </c>
      <c r="N6539" s="6" t="s">
        <v>5707</v>
      </c>
      <c r="R6539" s="6" t="str">
        <f t="shared" si="102"/>
        <v>49511Xã Phước Hiệp23</v>
      </c>
    </row>
    <row r="6540" spans="1:18">
      <c r="A6540" s="6">
        <v>6539</v>
      </c>
      <c r="B6540" s="6">
        <v>49</v>
      </c>
      <c r="C6540" s="6" t="s">
        <v>5704</v>
      </c>
      <c r="D6540" s="6">
        <v>511</v>
      </c>
      <c r="E6540" s="6" t="s">
        <v>5827</v>
      </c>
      <c r="F6540" s="6">
        <v>20729</v>
      </c>
      <c r="G6540" s="6" t="s">
        <v>5831</v>
      </c>
      <c r="H6540" s="6">
        <v>2</v>
      </c>
      <c r="I6540" s="6" t="s">
        <v>297</v>
      </c>
      <c r="J6540" s="6">
        <v>3</v>
      </c>
      <c r="K6540" s="6" t="s">
        <v>4334</v>
      </c>
      <c r="L6540" s="8">
        <v>6</v>
      </c>
      <c r="M6540" s="6" t="s">
        <v>297</v>
      </c>
      <c r="N6540" s="6" t="s">
        <v>5707</v>
      </c>
      <c r="R6540" s="6" t="str">
        <f t="shared" si="102"/>
        <v>49511Xã Phước Hoà23</v>
      </c>
    </row>
    <row r="6541" spans="1:18">
      <c r="A6541" s="6">
        <v>6540</v>
      </c>
      <c r="B6541" s="6">
        <v>49</v>
      </c>
      <c r="C6541" s="6" t="s">
        <v>5704</v>
      </c>
      <c r="D6541" s="6">
        <v>511</v>
      </c>
      <c r="E6541" s="6" t="s">
        <v>5827</v>
      </c>
      <c r="F6541" s="6">
        <v>20731</v>
      </c>
      <c r="G6541" s="6" t="s">
        <v>5832</v>
      </c>
      <c r="H6541" s="6">
        <v>2</v>
      </c>
      <c r="I6541" s="6" t="s">
        <v>297</v>
      </c>
      <c r="J6541" s="6">
        <v>3</v>
      </c>
      <c r="K6541" s="6" t="s">
        <v>4334</v>
      </c>
      <c r="L6541" s="8">
        <v>6</v>
      </c>
      <c r="M6541" s="6" t="s">
        <v>297</v>
      </c>
      <c r="N6541" s="6" t="s">
        <v>5707</v>
      </c>
      <c r="R6541" s="6" t="str">
        <f t="shared" si="102"/>
        <v>49511Xã Phước Đức23</v>
      </c>
    </row>
    <row r="6542" spans="1:18">
      <c r="A6542" s="6">
        <v>6541</v>
      </c>
      <c r="B6542" s="6">
        <v>49</v>
      </c>
      <c r="C6542" s="6" t="s">
        <v>5704</v>
      </c>
      <c r="D6542" s="6">
        <v>511</v>
      </c>
      <c r="E6542" s="6" t="s">
        <v>5827</v>
      </c>
      <c r="F6542" s="6">
        <v>20734</v>
      </c>
      <c r="G6542" s="6" t="s">
        <v>5833</v>
      </c>
      <c r="H6542" s="6">
        <v>2</v>
      </c>
      <c r="I6542" s="6" t="s">
        <v>297</v>
      </c>
      <c r="J6542" s="6">
        <v>3</v>
      </c>
      <c r="K6542" s="6" t="s">
        <v>4334</v>
      </c>
      <c r="L6542" s="8">
        <v>6</v>
      </c>
      <c r="M6542" s="6" t="s">
        <v>297</v>
      </c>
      <c r="N6542" s="6" t="s">
        <v>5707</v>
      </c>
      <c r="R6542" s="6" t="str">
        <f t="shared" si="102"/>
        <v>49511Xã Phước Năng23</v>
      </c>
    </row>
    <row r="6543" spans="1:18">
      <c r="A6543" s="6">
        <v>6542</v>
      </c>
      <c r="B6543" s="6">
        <v>49</v>
      </c>
      <c r="C6543" s="6" t="s">
        <v>5704</v>
      </c>
      <c r="D6543" s="6">
        <v>511</v>
      </c>
      <c r="E6543" s="6" t="s">
        <v>5827</v>
      </c>
      <c r="F6543" s="6">
        <v>20737</v>
      </c>
      <c r="G6543" s="6" t="s">
        <v>5834</v>
      </c>
      <c r="H6543" s="6">
        <v>2</v>
      </c>
      <c r="I6543" s="6" t="s">
        <v>297</v>
      </c>
      <c r="J6543" s="6">
        <v>3</v>
      </c>
      <c r="K6543" s="6" t="s">
        <v>4334</v>
      </c>
      <c r="L6543" s="8">
        <v>6</v>
      </c>
      <c r="M6543" s="6" t="s">
        <v>297</v>
      </c>
      <c r="N6543" s="6" t="s">
        <v>5707</v>
      </c>
      <c r="R6543" s="6" t="str">
        <f t="shared" si="102"/>
        <v>49511Xã Phước Mỹ23</v>
      </c>
    </row>
    <row r="6544" spans="1:18">
      <c r="A6544" s="6">
        <v>6543</v>
      </c>
      <c r="B6544" s="6">
        <v>49</v>
      </c>
      <c r="C6544" s="6" t="s">
        <v>5704</v>
      </c>
      <c r="D6544" s="6">
        <v>511</v>
      </c>
      <c r="E6544" s="6" t="s">
        <v>5827</v>
      </c>
      <c r="F6544" s="6">
        <v>20740</v>
      </c>
      <c r="G6544" s="6" t="s">
        <v>5835</v>
      </c>
      <c r="H6544" s="6">
        <v>2</v>
      </c>
      <c r="I6544" s="6" t="s">
        <v>297</v>
      </c>
      <c r="J6544" s="6">
        <v>3</v>
      </c>
      <c r="K6544" s="6" t="s">
        <v>4334</v>
      </c>
      <c r="L6544" s="8">
        <v>6</v>
      </c>
      <c r="M6544" s="6" t="s">
        <v>297</v>
      </c>
      <c r="N6544" s="6" t="s">
        <v>5707</v>
      </c>
      <c r="R6544" s="6" t="str">
        <f t="shared" si="102"/>
        <v>49511Xã Phước Chánh23</v>
      </c>
    </row>
    <row r="6545" spans="1:18">
      <c r="A6545" s="6">
        <v>6544</v>
      </c>
      <c r="B6545" s="6">
        <v>49</v>
      </c>
      <c r="C6545" s="6" t="s">
        <v>5704</v>
      </c>
      <c r="D6545" s="6">
        <v>511</v>
      </c>
      <c r="E6545" s="6" t="s">
        <v>5827</v>
      </c>
      <c r="F6545" s="6">
        <v>20743</v>
      </c>
      <c r="G6545" s="6" t="s">
        <v>5836</v>
      </c>
      <c r="H6545" s="6">
        <v>2</v>
      </c>
      <c r="I6545" s="6" t="s">
        <v>297</v>
      </c>
      <c r="J6545" s="6">
        <v>3</v>
      </c>
      <c r="K6545" s="6" t="s">
        <v>4334</v>
      </c>
      <c r="L6545" s="8">
        <v>6</v>
      </c>
      <c r="M6545" s="6" t="s">
        <v>297</v>
      </c>
      <c r="N6545" s="6" t="s">
        <v>5707</v>
      </c>
      <c r="R6545" s="6" t="str">
        <f t="shared" si="102"/>
        <v>49511Xã Phước Công23</v>
      </c>
    </row>
    <row r="6546" spans="1:18">
      <c r="A6546" s="6">
        <v>6545</v>
      </c>
      <c r="B6546" s="6">
        <v>49</v>
      </c>
      <c r="C6546" s="6" t="s">
        <v>5704</v>
      </c>
      <c r="D6546" s="6">
        <v>511</v>
      </c>
      <c r="E6546" s="6" t="s">
        <v>5827</v>
      </c>
      <c r="F6546" s="6">
        <v>20746</v>
      </c>
      <c r="G6546" s="6" t="s">
        <v>5837</v>
      </c>
      <c r="H6546" s="6">
        <v>2</v>
      </c>
      <c r="I6546" s="6" t="s">
        <v>297</v>
      </c>
      <c r="J6546" s="6">
        <v>3</v>
      </c>
      <c r="K6546" s="6" t="s">
        <v>4334</v>
      </c>
      <c r="L6546" s="8">
        <v>6</v>
      </c>
      <c r="M6546" s="6" t="s">
        <v>297</v>
      </c>
      <c r="N6546" s="6" t="s">
        <v>5707</v>
      </c>
      <c r="R6546" s="6" t="str">
        <f t="shared" si="102"/>
        <v>49511Xã Phước Kim23</v>
      </c>
    </row>
    <row r="6547" spans="1:18">
      <c r="A6547" s="6">
        <v>6546</v>
      </c>
      <c r="B6547" s="6">
        <v>49</v>
      </c>
      <c r="C6547" s="6" t="s">
        <v>5704</v>
      </c>
      <c r="D6547" s="6">
        <v>511</v>
      </c>
      <c r="E6547" s="6" t="s">
        <v>5827</v>
      </c>
      <c r="F6547" s="6">
        <v>20749</v>
      </c>
      <c r="G6547" s="6" t="s">
        <v>5838</v>
      </c>
      <c r="H6547" s="6">
        <v>2</v>
      </c>
      <c r="I6547" s="6" t="s">
        <v>297</v>
      </c>
      <c r="J6547" s="6">
        <v>3</v>
      </c>
      <c r="K6547" s="6" t="s">
        <v>4334</v>
      </c>
      <c r="L6547" s="8">
        <v>6</v>
      </c>
      <c r="M6547" s="6" t="s">
        <v>297</v>
      </c>
      <c r="N6547" s="6" t="s">
        <v>5707</v>
      </c>
      <c r="R6547" s="6" t="str">
        <f t="shared" si="102"/>
        <v>49511Xã Phước Lộc23</v>
      </c>
    </row>
    <row r="6548" spans="1:18">
      <c r="A6548" s="6">
        <v>6547</v>
      </c>
      <c r="B6548" s="6">
        <v>49</v>
      </c>
      <c r="C6548" s="6" t="s">
        <v>5704</v>
      </c>
      <c r="D6548" s="6">
        <v>511</v>
      </c>
      <c r="E6548" s="6" t="s">
        <v>5827</v>
      </c>
      <c r="F6548" s="6">
        <v>20752</v>
      </c>
      <c r="G6548" s="6" t="s">
        <v>5839</v>
      </c>
      <c r="H6548" s="6">
        <v>2</v>
      </c>
      <c r="I6548" s="6" t="s">
        <v>297</v>
      </c>
      <c r="J6548" s="6">
        <v>3</v>
      </c>
      <c r="K6548" s="6" t="s">
        <v>4334</v>
      </c>
      <c r="L6548" s="8">
        <v>6</v>
      </c>
      <c r="M6548" s="6" t="s">
        <v>297</v>
      </c>
      <c r="N6548" s="6" t="s">
        <v>5707</v>
      </c>
      <c r="R6548" s="6" t="str">
        <f t="shared" si="102"/>
        <v>49511Xã Phước Thành23</v>
      </c>
    </row>
    <row r="6549" spans="1:18">
      <c r="A6549" s="6">
        <v>6548</v>
      </c>
      <c r="B6549" s="6">
        <v>49</v>
      </c>
      <c r="C6549" s="6" t="s">
        <v>5704</v>
      </c>
      <c r="D6549" s="6">
        <v>512</v>
      </c>
      <c r="E6549" s="6" t="s">
        <v>5840</v>
      </c>
      <c r="F6549" s="6">
        <v>20758</v>
      </c>
      <c r="G6549" s="6" t="s">
        <v>2742</v>
      </c>
      <c r="H6549" s="6">
        <v>2</v>
      </c>
      <c r="I6549" s="6" t="s">
        <v>297</v>
      </c>
      <c r="J6549" s="6">
        <v>3</v>
      </c>
      <c r="K6549" s="6" t="s">
        <v>4334</v>
      </c>
      <c r="L6549" s="8">
        <v>6</v>
      </c>
      <c r="M6549" s="6" t="s">
        <v>297</v>
      </c>
      <c r="N6549" s="6" t="s">
        <v>5707</v>
      </c>
      <c r="R6549" s="6" t="str">
        <f t="shared" si="102"/>
        <v>49512Xã Hiệp Hòa23</v>
      </c>
    </row>
    <row r="6550" spans="1:18">
      <c r="A6550" s="6">
        <v>6549</v>
      </c>
      <c r="B6550" s="6">
        <v>49</v>
      </c>
      <c r="C6550" s="6" t="s">
        <v>5704</v>
      </c>
      <c r="D6550" s="6">
        <v>512</v>
      </c>
      <c r="E6550" s="6" t="s">
        <v>5840</v>
      </c>
      <c r="F6550" s="6">
        <v>20761</v>
      </c>
      <c r="G6550" s="6" t="s">
        <v>563</v>
      </c>
      <c r="H6550" s="6">
        <v>2</v>
      </c>
      <c r="I6550" s="6" t="s">
        <v>297</v>
      </c>
      <c r="J6550" s="6">
        <v>3</v>
      </c>
      <c r="K6550" s="6" t="s">
        <v>4334</v>
      </c>
      <c r="L6550" s="8">
        <v>6</v>
      </c>
      <c r="M6550" s="6" t="s">
        <v>297</v>
      </c>
      <c r="N6550" s="6" t="s">
        <v>5707</v>
      </c>
      <c r="R6550" s="6" t="str">
        <f t="shared" si="102"/>
        <v>49512Xã Hiệp Thuận23</v>
      </c>
    </row>
    <row r="6551" spans="1:18">
      <c r="A6551" s="6">
        <v>6550</v>
      </c>
      <c r="B6551" s="6">
        <v>49</v>
      </c>
      <c r="C6551" s="6" t="s">
        <v>5704</v>
      </c>
      <c r="D6551" s="6">
        <v>512</v>
      </c>
      <c r="E6551" s="6" t="s">
        <v>5840</v>
      </c>
      <c r="F6551" s="6">
        <v>20764</v>
      </c>
      <c r="G6551" s="6" t="s">
        <v>5841</v>
      </c>
      <c r="H6551" s="6">
        <v>2</v>
      </c>
      <c r="I6551" s="6" t="s">
        <v>297</v>
      </c>
      <c r="J6551" s="6">
        <v>3</v>
      </c>
      <c r="K6551" s="6" t="s">
        <v>4334</v>
      </c>
      <c r="L6551" s="8">
        <v>6</v>
      </c>
      <c r="M6551" s="6" t="s">
        <v>297</v>
      </c>
      <c r="N6551" s="6" t="s">
        <v>5707</v>
      </c>
      <c r="R6551" s="6" t="str">
        <f t="shared" si="102"/>
        <v>49512Xã Quế Thọ23</v>
      </c>
    </row>
    <row r="6552" spans="1:18">
      <c r="A6552" s="6">
        <v>6551</v>
      </c>
      <c r="B6552" s="6">
        <v>49</v>
      </c>
      <c r="C6552" s="6" t="s">
        <v>5704</v>
      </c>
      <c r="D6552" s="6">
        <v>512</v>
      </c>
      <c r="E6552" s="6" t="s">
        <v>5840</v>
      </c>
      <c r="F6552" s="6">
        <v>20767</v>
      </c>
      <c r="G6552" s="6" t="s">
        <v>5842</v>
      </c>
      <c r="H6552" s="6">
        <v>2</v>
      </c>
      <c r="I6552" s="6" t="s">
        <v>297</v>
      </c>
      <c r="J6552" s="6">
        <v>3</v>
      </c>
      <c r="K6552" s="6" t="s">
        <v>4334</v>
      </c>
      <c r="L6552" s="8">
        <v>6</v>
      </c>
      <c r="M6552" s="6" t="s">
        <v>297</v>
      </c>
      <c r="N6552" s="6" t="s">
        <v>5707</v>
      </c>
      <c r="R6552" s="6" t="str">
        <f t="shared" si="102"/>
        <v>49512Xã Bình Lâm23</v>
      </c>
    </row>
    <row r="6553" spans="1:18">
      <c r="A6553" s="6">
        <v>6552</v>
      </c>
      <c r="B6553" s="6">
        <v>49</v>
      </c>
      <c r="C6553" s="6" t="s">
        <v>5704</v>
      </c>
      <c r="D6553" s="6">
        <v>512</v>
      </c>
      <c r="E6553" s="6" t="s">
        <v>5840</v>
      </c>
      <c r="F6553" s="6">
        <v>20770</v>
      </c>
      <c r="G6553" s="6" t="s">
        <v>5843</v>
      </c>
      <c r="H6553" s="6">
        <v>2</v>
      </c>
      <c r="I6553" s="6" t="s">
        <v>297</v>
      </c>
      <c r="J6553" s="6">
        <v>3</v>
      </c>
      <c r="K6553" s="6" t="s">
        <v>4334</v>
      </c>
      <c r="L6553" s="8">
        <v>6</v>
      </c>
      <c r="M6553" s="6" t="s">
        <v>297</v>
      </c>
      <c r="N6553" s="6" t="s">
        <v>5707</v>
      </c>
      <c r="R6553" s="6" t="str">
        <f t="shared" si="102"/>
        <v>49512Xã Sông Trà23</v>
      </c>
    </row>
    <row r="6554" spans="1:18">
      <c r="A6554" s="6">
        <v>6553</v>
      </c>
      <c r="B6554" s="6">
        <v>49</v>
      </c>
      <c r="C6554" s="6" t="s">
        <v>5704</v>
      </c>
      <c r="D6554" s="6">
        <v>512</v>
      </c>
      <c r="E6554" s="6" t="s">
        <v>5840</v>
      </c>
      <c r="F6554" s="6">
        <v>20773</v>
      </c>
      <c r="G6554" s="6" t="s">
        <v>5844</v>
      </c>
      <c r="H6554" s="6">
        <v>2</v>
      </c>
      <c r="I6554" s="6" t="s">
        <v>297</v>
      </c>
      <c r="J6554" s="6">
        <v>3</v>
      </c>
      <c r="K6554" s="6" t="s">
        <v>4334</v>
      </c>
      <c r="L6554" s="8">
        <v>6</v>
      </c>
      <c r="M6554" s="6" t="s">
        <v>297</v>
      </c>
      <c r="N6554" s="6" t="s">
        <v>5707</v>
      </c>
      <c r="R6554" s="6" t="str">
        <f t="shared" si="102"/>
        <v>49512Xã Phước Trà23</v>
      </c>
    </row>
    <row r="6555" spans="1:18">
      <c r="A6555" s="6">
        <v>6554</v>
      </c>
      <c r="B6555" s="6">
        <v>49</v>
      </c>
      <c r="C6555" s="6" t="s">
        <v>5704</v>
      </c>
      <c r="D6555" s="6">
        <v>512</v>
      </c>
      <c r="E6555" s="6" t="s">
        <v>5840</v>
      </c>
      <c r="F6555" s="6">
        <v>20776</v>
      </c>
      <c r="G6555" s="6" t="s">
        <v>5845</v>
      </c>
      <c r="H6555" s="6">
        <v>2</v>
      </c>
      <c r="I6555" s="6" t="s">
        <v>297</v>
      </c>
      <c r="J6555" s="6">
        <v>3</v>
      </c>
      <c r="K6555" s="6" t="s">
        <v>4334</v>
      </c>
      <c r="L6555" s="8">
        <v>6</v>
      </c>
      <c r="M6555" s="6" t="s">
        <v>297</v>
      </c>
      <c r="N6555" s="6" t="s">
        <v>5707</v>
      </c>
      <c r="R6555" s="6" t="str">
        <f t="shared" si="102"/>
        <v>49512Xã Phước Gia23</v>
      </c>
    </row>
    <row r="6556" spans="1:18">
      <c r="A6556" s="6">
        <v>6555</v>
      </c>
      <c r="B6556" s="6">
        <v>49</v>
      </c>
      <c r="C6556" s="6" t="s">
        <v>5704</v>
      </c>
      <c r="D6556" s="6">
        <v>512</v>
      </c>
      <c r="E6556" s="6" t="s">
        <v>5840</v>
      </c>
      <c r="F6556" s="6">
        <v>20779</v>
      </c>
      <c r="G6556" s="6" t="s">
        <v>5846</v>
      </c>
      <c r="H6556" s="6">
        <v>1</v>
      </c>
      <c r="I6556" s="6" t="s">
        <v>251</v>
      </c>
      <c r="J6556" s="6">
        <v>3</v>
      </c>
      <c r="K6556" s="6" t="s">
        <v>4334</v>
      </c>
      <c r="L6556" s="8">
        <v>5</v>
      </c>
      <c r="M6556" s="6" t="s">
        <v>251</v>
      </c>
      <c r="N6556" s="6" t="s">
        <v>5707</v>
      </c>
      <c r="R6556" s="6" t="str">
        <f t="shared" si="102"/>
        <v>49512Thị trấn Tân Bình13</v>
      </c>
    </row>
    <row r="6557" spans="1:18">
      <c r="A6557" s="6">
        <v>6556</v>
      </c>
      <c r="B6557" s="6">
        <v>49</v>
      </c>
      <c r="C6557" s="6" t="s">
        <v>5704</v>
      </c>
      <c r="D6557" s="6">
        <v>512</v>
      </c>
      <c r="E6557" s="6" t="s">
        <v>5840</v>
      </c>
      <c r="F6557" s="6">
        <v>20782</v>
      </c>
      <c r="G6557" s="6" t="s">
        <v>5847</v>
      </c>
      <c r="H6557" s="6">
        <v>2</v>
      </c>
      <c r="I6557" s="6" t="s">
        <v>297</v>
      </c>
      <c r="J6557" s="6">
        <v>3</v>
      </c>
      <c r="K6557" s="6" t="s">
        <v>4334</v>
      </c>
      <c r="L6557" s="8">
        <v>6</v>
      </c>
      <c r="M6557" s="6" t="s">
        <v>297</v>
      </c>
      <c r="N6557" s="6" t="s">
        <v>5707</v>
      </c>
      <c r="R6557" s="6" t="str">
        <f t="shared" si="102"/>
        <v>49512Xã Quế Lưu23</v>
      </c>
    </row>
    <row r="6558" spans="1:18">
      <c r="A6558" s="6">
        <v>6557</v>
      </c>
      <c r="B6558" s="6">
        <v>49</v>
      </c>
      <c r="C6558" s="6" t="s">
        <v>5704</v>
      </c>
      <c r="D6558" s="6">
        <v>512</v>
      </c>
      <c r="E6558" s="6" t="s">
        <v>5840</v>
      </c>
      <c r="F6558" s="6">
        <v>20785</v>
      </c>
      <c r="G6558" s="6" t="s">
        <v>5848</v>
      </c>
      <c r="H6558" s="6">
        <v>2</v>
      </c>
      <c r="I6558" s="6" t="s">
        <v>297</v>
      </c>
      <c r="J6558" s="6">
        <v>3</v>
      </c>
      <c r="K6558" s="6" t="s">
        <v>4334</v>
      </c>
      <c r="L6558" s="8">
        <v>6</v>
      </c>
      <c r="M6558" s="6" t="s">
        <v>297</v>
      </c>
      <c r="N6558" s="6" t="s">
        <v>5707</v>
      </c>
      <c r="R6558" s="6" t="str">
        <f t="shared" si="102"/>
        <v>49512Xã Thăng Phước23</v>
      </c>
    </row>
    <row r="6559" spans="1:18">
      <c r="A6559" s="6">
        <v>6558</v>
      </c>
      <c r="B6559" s="6">
        <v>49</v>
      </c>
      <c r="C6559" s="6" t="s">
        <v>5704</v>
      </c>
      <c r="D6559" s="6">
        <v>512</v>
      </c>
      <c r="E6559" s="6" t="s">
        <v>5840</v>
      </c>
      <c r="F6559" s="6">
        <v>20788</v>
      </c>
      <c r="G6559" s="6" t="s">
        <v>2205</v>
      </c>
      <c r="H6559" s="6">
        <v>2</v>
      </c>
      <c r="I6559" s="6" t="s">
        <v>297</v>
      </c>
      <c r="J6559" s="6">
        <v>3</v>
      </c>
      <c r="K6559" s="6" t="s">
        <v>4334</v>
      </c>
      <c r="L6559" s="8">
        <v>6</v>
      </c>
      <c r="M6559" s="6" t="s">
        <v>297</v>
      </c>
      <c r="N6559" s="6" t="s">
        <v>5707</v>
      </c>
      <c r="R6559" s="6" t="str">
        <f t="shared" si="102"/>
        <v>49512Xã Bình Sơn23</v>
      </c>
    </row>
    <row r="6560" spans="1:18">
      <c r="A6560" s="6">
        <v>6559</v>
      </c>
      <c r="B6560" s="6">
        <v>49</v>
      </c>
      <c r="C6560" s="6" t="s">
        <v>5704</v>
      </c>
      <c r="D6560" s="6">
        <v>513</v>
      </c>
      <c r="E6560" s="6" t="s">
        <v>5849</v>
      </c>
      <c r="F6560" s="6">
        <v>20791</v>
      </c>
      <c r="G6560" s="6" t="s">
        <v>5850</v>
      </c>
      <c r="H6560" s="6">
        <v>1</v>
      </c>
      <c r="I6560" s="6" t="s">
        <v>251</v>
      </c>
      <c r="J6560" s="6">
        <v>3</v>
      </c>
      <c r="K6560" s="6" t="s">
        <v>4334</v>
      </c>
      <c r="L6560" s="8">
        <v>5</v>
      </c>
      <c r="M6560" s="6" t="s">
        <v>251</v>
      </c>
      <c r="N6560" s="6" t="s">
        <v>5707</v>
      </c>
      <c r="R6560" s="6" t="str">
        <f t="shared" si="102"/>
        <v>49513Thị trấn Hà Lam13</v>
      </c>
    </row>
    <row r="6561" spans="1:18">
      <c r="A6561" s="6">
        <v>6560</v>
      </c>
      <c r="B6561" s="6">
        <v>49</v>
      </c>
      <c r="C6561" s="6" t="s">
        <v>5704</v>
      </c>
      <c r="D6561" s="6">
        <v>513</v>
      </c>
      <c r="E6561" s="6" t="s">
        <v>5849</v>
      </c>
      <c r="F6561" s="6">
        <v>20794</v>
      </c>
      <c r="G6561" s="6" t="s">
        <v>1127</v>
      </c>
      <c r="H6561" s="6">
        <v>2</v>
      </c>
      <c r="I6561" s="6" t="s">
        <v>297</v>
      </c>
      <c r="J6561" s="6">
        <v>3</v>
      </c>
      <c r="K6561" s="6" t="s">
        <v>4334</v>
      </c>
      <c r="L6561" s="8">
        <v>6</v>
      </c>
      <c r="M6561" s="6" t="s">
        <v>297</v>
      </c>
      <c r="N6561" s="6" t="s">
        <v>5707</v>
      </c>
      <c r="R6561" s="6" t="str">
        <f t="shared" si="102"/>
        <v>49513Xã Bình Dương23</v>
      </c>
    </row>
    <row r="6562" spans="1:18">
      <c r="A6562" s="6">
        <v>6561</v>
      </c>
      <c r="B6562" s="6">
        <v>49</v>
      </c>
      <c r="C6562" s="6" t="s">
        <v>5704</v>
      </c>
      <c r="D6562" s="6">
        <v>513</v>
      </c>
      <c r="E6562" s="6" t="s">
        <v>5849</v>
      </c>
      <c r="F6562" s="6">
        <v>20797</v>
      </c>
      <c r="G6562" s="6" t="s">
        <v>5851</v>
      </c>
      <c r="H6562" s="6">
        <v>2</v>
      </c>
      <c r="I6562" s="6" t="s">
        <v>297</v>
      </c>
      <c r="J6562" s="6">
        <v>3</v>
      </c>
      <c r="K6562" s="6" t="s">
        <v>4334</v>
      </c>
      <c r="L6562" s="8">
        <v>6</v>
      </c>
      <c r="M6562" s="6" t="s">
        <v>297</v>
      </c>
      <c r="N6562" s="6" t="s">
        <v>5707</v>
      </c>
      <c r="R6562" s="6" t="str">
        <f t="shared" si="102"/>
        <v>49513Xã Bình Giang23</v>
      </c>
    </row>
    <row r="6563" spans="1:18">
      <c r="A6563" s="6">
        <v>6562</v>
      </c>
      <c r="B6563" s="6">
        <v>49</v>
      </c>
      <c r="C6563" s="6" t="s">
        <v>5704</v>
      </c>
      <c r="D6563" s="6">
        <v>513</v>
      </c>
      <c r="E6563" s="6" t="s">
        <v>5849</v>
      </c>
      <c r="F6563" s="6">
        <v>20800</v>
      </c>
      <c r="G6563" s="6" t="s">
        <v>3924</v>
      </c>
      <c r="H6563" s="6">
        <v>2</v>
      </c>
      <c r="I6563" s="6" t="s">
        <v>297</v>
      </c>
      <c r="J6563" s="6">
        <v>3</v>
      </c>
      <c r="K6563" s="6" t="s">
        <v>4334</v>
      </c>
      <c r="L6563" s="8">
        <v>6</v>
      </c>
      <c r="M6563" s="6" t="s">
        <v>297</v>
      </c>
      <c r="N6563" s="6" t="s">
        <v>5707</v>
      </c>
      <c r="R6563" s="6" t="str">
        <f t="shared" si="102"/>
        <v>49513Xã Bình Nguyên23</v>
      </c>
    </row>
    <row r="6564" spans="1:18">
      <c r="A6564" s="6">
        <v>6563</v>
      </c>
      <c r="B6564" s="6">
        <v>49</v>
      </c>
      <c r="C6564" s="6" t="s">
        <v>5704</v>
      </c>
      <c r="D6564" s="6">
        <v>513</v>
      </c>
      <c r="E6564" s="6" t="s">
        <v>5849</v>
      </c>
      <c r="F6564" s="6">
        <v>20803</v>
      </c>
      <c r="G6564" s="6" t="s">
        <v>5852</v>
      </c>
      <c r="H6564" s="6">
        <v>2</v>
      </c>
      <c r="I6564" s="6" t="s">
        <v>297</v>
      </c>
      <c r="J6564" s="6">
        <v>3</v>
      </c>
      <c r="K6564" s="6" t="s">
        <v>4334</v>
      </c>
      <c r="L6564" s="8">
        <v>6</v>
      </c>
      <c r="M6564" s="6" t="s">
        <v>297</v>
      </c>
      <c r="N6564" s="6" t="s">
        <v>5707</v>
      </c>
      <c r="R6564" s="6" t="str">
        <f t="shared" si="102"/>
        <v>49513Xã Bình Phục23</v>
      </c>
    </row>
    <row r="6565" spans="1:18">
      <c r="A6565" s="6">
        <v>6564</v>
      </c>
      <c r="B6565" s="6">
        <v>49</v>
      </c>
      <c r="C6565" s="6" t="s">
        <v>5704</v>
      </c>
      <c r="D6565" s="6">
        <v>513</v>
      </c>
      <c r="E6565" s="6" t="s">
        <v>5849</v>
      </c>
      <c r="F6565" s="6">
        <v>20806</v>
      </c>
      <c r="G6565" s="6" t="s">
        <v>5853</v>
      </c>
      <c r="H6565" s="6">
        <v>2</v>
      </c>
      <c r="I6565" s="6" t="s">
        <v>297</v>
      </c>
      <c r="J6565" s="6">
        <v>3</v>
      </c>
      <c r="K6565" s="6" t="s">
        <v>4334</v>
      </c>
      <c r="L6565" s="8">
        <v>6</v>
      </c>
      <c r="M6565" s="6" t="s">
        <v>297</v>
      </c>
      <c r="N6565" s="6" t="s">
        <v>5707</v>
      </c>
      <c r="R6565" s="6" t="str">
        <f t="shared" si="102"/>
        <v>49513Xã Bình Triều23</v>
      </c>
    </row>
    <row r="6566" spans="1:18">
      <c r="A6566" s="6">
        <v>6565</v>
      </c>
      <c r="B6566" s="6">
        <v>49</v>
      </c>
      <c r="C6566" s="6" t="s">
        <v>5704</v>
      </c>
      <c r="D6566" s="6">
        <v>513</v>
      </c>
      <c r="E6566" s="6" t="s">
        <v>5849</v>
      </c>
      <c r="F6566" s="6">
        <v>20809</v>
      </c>
      <c r="G6566" s="6" t="s">
        <v>5854</v>
      </c>
      <c r="H6566" s="6">
        <v>2</v>
      </c>
      <c r="I6566" s="6" t="s">
        <v>297</v>
      </c>
      <c r="J6566" s="6">
        <v>3</v>
      </c>
      <c r="K6566" s="6" t="s">
        <v>4334</v>
      </c>
      <c r="L6566" s="8">
        <v>6</v>
      </c>
      <c r="M6566" s="6" t="s">
        <v>297</v>
      </c>
      <c r="N6566" s="6" t="s">
        <v>5707</v>
      </c>
      <c r="R6566" s="6" t="str">
        <f t="shared" si="102"/>
        <v>49513Xã Bình Đào23</v>
      </c>
    </row>
    <row r="6567" spans="1:18">
      <c r="A6567" s="6">
        <v>6566</v>
      </c>
      <c r="B6567" s="6">
        <v>49</v>
      </c>
      <c r="C6567" s="6" t="s">
        <v>5704</v>
      </c>
      <c r="D6567" s="6">
        <v>513</v>
      </c>
      <c r="E6567" s="6" t="s">
        <v>5849</v>
      </c>
      <c r="F6567" s="6">
        <v>20812</v>
      </c>
      <c r="G6567" s="6" t="s">
        <v>685</v>
      </c>
      <c r="H6567" s="6">
        <v>2</v>
      </c>
      <c r="I6567" s="6" t="s">
        <v>297</v>
      </c>
      <c r="J6567" s="6">
        <v>3</v>
      </c>
      <c r="K6567" s="6" t="s">
        <v>4334</v>
      </c>
      <c r="L6567" s="8">
        <v>6</v>
      </c>
      <c r="M6567" s="6" t="s">
        <v>297</v>
      </c>
      <c r="N6567" s="6" t="s">
        <v>5707</v>
      </c>
      <c r="R6567" s="6" t="str">
        <f t="shared" si="102"/>
        <v>49513Xã Bình Minh23</v>
      </c>
    </row>
    <row r="6568" spans="1:18">
      <c r="A6568" s="6">
        <v>6567</v>
      </c>
      <c r="B6568" s="6">
        <v>49</v>
      </c>
      <c r="C6568" s="6" t="s">
        <v>5704</v>
      </c>
      <c r="D6568" s="6">
        <v>513</v>
      </c>
      <c r="E6568" s="6" t="s">
        <v>5849</v>
      </c>
      <c r="F6568" s="6">
        <v>20815</v>
      </c>
      <c r="G6568" s="6" t="s">
        <v>5855</v>
      </c>
      <c r="H6568" s="6">
        <v>2</v>
      </c>
      <c r="I6568" s="6" t="s">
        <v>297</v>
      </c>
      <c r="J6568" s="6">
        <v>3</v>
      </c>
      <c r="K6568" s="6" t="s">
        <v>4334</v>
      </c>
      <c r="L6568" s="8">
        <v>6</v>
      </c>
      <c r="M6568" s="6" t="s">
        <v>297</v>
      </c>
      <c r="N6568" s="6" t="s">
        <v>5707</v>
      </c>
      <c r="R6568" s="6" t="str">
        <f t="shared" si="102"/>
        <v>49513Xã Bình Lãnh23</v>
      </c>
    </row>
    <row r="6569" spans="1:18">
      <c r="A6569" s="6">
        <v>6568</v>
      </c>
      <c r="B6569" s="6">
        <v>49</v>
      </c>
      <c r="C6569" s="6" t="s">
        <v>5704</v>
      </c>
      <c r="D6569" s="6">
        <v>513</v>
      </c>
      <c r="E6569" s="6" t="s">
        <v>5849</v>
      </c>
      <c r="F6569" s="6">
        <v>20818</v>
      </c>
      <c r="G6569" s="6" t="s">
        <v>5856</v>
      </c>
      <c r="H6569" s="6">
        <v>2</v>
      </c>
      <c r="I6569" s="6" t="s">
        <v>297</v>
      </c>
      <c r="J6569" s="6">
        <v>3</v>
      </c>
      <c r="K6569" s="6" t="s">
        <v>4334</v>
      </c>
      <c r="L6569" s="8">
        <v>6</v>
      </c>
      <c r="M6569" s="6" t="s">
        <v>297</v>
      </c>
      <c r="N6569" s="6" t="s">
        <v>5707</v>
      </c>
      <c r="R6569" s="6" t="str">
        <f t="shared" si="102"/>
        <v>49513Xã Bình Trị23</v>
      </c>
    </row>
    <row r="6570" spans="1:18">
      <c r="A6570" s="6">
        <v>6569</v>
      </c>
      <c r="B6570" s="6">
        <v>49</v>
      </c>
      <c r="C6570" s="6" t="s">
        <v>5704</v>
      </c>
      <c r="D6570" s="6">
        <v>513</v>
      </c>
      <c r="E6570" s="6" t="s">
        <v>5849</v>
      </c>
      <c r="F6570" s="6">
        <v>20821</v>
      </c>
      <c r="G6570" s="6" t="s">
        <v>5857</v>
      </c>
      <c r="H6570" s="6">
        <v>2</v>
      </c>
      <c r="I6570" s="6" t="s">
        <v>297</v>
      </c>
      <c r="J6570" s="6">
        <v>3</v>
      </c>
      <c r="K6570" s="6" t="s">
        <v>4334</v>
      </c>
      <c r="L6570" s="8">
        <v>6</v>
      </c>
      <c r="M6570" s="6" t="s">
        <v>297</v>
      </c>
      <c r="N6570" s="6" t="s">
        <v>5707</v>
      </c>
      <c r="R6570" s="6" t="str">
        <f t="shared" si="102"/>
        <v>49513Xã Bình Định Bắc23</v>
      </c>
    </row>
    <row r="6571" spans="1:18">
      <c r="A6571" s="6">
        <v>6570</v>
      </c>
      <c r="B6571" s="6">
        <v>49</v>
      </c>
      <c r="C6571" s="6" t="s">
        <v>5704</v>
      </c>
      <c r="D6571" s="6">
        <v>513</v>
      </c>
      <c r="E6571" s="6" t="s">
        <v>5849</v>
      </c>
      <c r="F6571" s="6">
        <v>20822</v>
      </c>
      <c r="G6571" s="6" t="s">
        <v>5858</v>
      </c>
      <c r="H6571" s="6">
        <v>2</v>
      </c>
      <c r="I6571" s="6" t="s">
        <v>297</v>
      </c>
      <c r="J6571" s="6">
        <v>3</v>
      </c>
      <c r="K6571" s="6" t="s">
        <v>4334</v>
      </c>
      <c r="L6571" s="8">
        <v>6</v>
      </c>
      <c r="M6571" s="6" t="s">
        <v>297</v>
      </c>
      <c r="N6571" s="6" t="s">
        <v>5707</v>
      </c>
      <c r="R6571" s="6" t="str">
        <f t="shared" si="102"/>
        <v>49513Xã Bình Định Nam23</v>
      </c>
    </row>
    <row r="6572" spans="1:18">
      <c r="A6572" s="6">
        <v>6571</v>
      </c>
      <c r="B6572" s="6">
        <v>49</v>
      </c>
      <c r="C6572" s="6" t="s">
        <v>5704</v>
      </c>
      <c r="D6572" s="6">
        <v>513</v>
      </c>
      <c r="E6572" s="6" t="s">
        <v>5849</v>
      </c>
      <c r="F6572" s="6">
        <v>20824</v>
      </c>
      <c r="G6572" s="6" t="s">
        <v>5859</v>
      </c>
      <c r="H6572" s="6">
        <v>2</v>
      </c>
      <c r="I6572" s="6" t="s">
        <v>297</v>
      </c>
      <c r="J6572" s="6">
        <v>3</v>
      </c>
      <c r="K6572" s="6" t="s">
        <v>4334</v>
      </c>
      <c r="L6572" s="8">
        <v>6</v>
      </c>
      <c r="M6572" s="6" t="s">
        <v>297</v>
      </c>
      <c r="N6572" s="6" t="s">
        <v>5707</v>
      </c>
      <c r="R6572" s="6" t="str">
        <f t="shared" si="102"/>
        <v>49513Xã Bình Quý23</v>
      </c>
    </row>
    <row r="6573" spans="1:18">
      <c r="A6573" s="6">
        <v>6572</v>
      </c>
      <c r="B6573" s="6">
        <v>49</v>
      </c>
      <c r="C6573" s="6" t="s">
        <v>5704</v>
      </c>
      <c r="D6573" s="6">
        <v>513</v>
      </c>
      <c r="E6573" s="6" t="s">
        <v>5849</v>
      </c>
      <c r="F6573" s="6">
        <v>20827</v>
      </c>
      <c r="G6573" s="6" t="s">
        <v>643</v>
      </c>
      <c r="H6573" s="6">
        <v>2</v>
      </c>
      <c r="I6573" s="6" t="s">
        <v>297</v>
      </c>
      <c r="J6573" s="6">
        <v>3</v>
      </c>
      <c r="K6573" s="6" t="s">
        <v>4334</v>
      </c>
      <c r="L6573" s="8">
        <v>6</v>
      </c>
      <c r="M6573" s="6" t="s">
        <v>297</v>
      </c>
      <c r="N6573" s="6" t="s">
        <v>5707</v>
      </c>
      <c r="R6573" s="6" t="str">
        <f t="shared" si="102"/>
        <v>49513Xã Bình Phú23</v>
      </c>
    </row>
    <row r="6574" spans="1:18">
      <c r="A6574" s="6">
        <v>6573</v>
      </c>
      <c r="B6574" s="6">
        <v>49</v>
      </c>
      <c r="C6574" s="6" t="s">
        <v>5704</v>
      </c>
      <c r="D6574" s="6">
        <v>513</v>
      </c>
      <c r="E6574" s="6" t="s">
        <v>5849</v>
      </c>
      <c r="F6574" s="6">
        <v>20830</v>
      </c>
      <c r="G6574" s="6" t="s">
        <v>5860</v>
      </c>
      <c r="H6574" s="6">
        <v>2</v>
      </c>
      <c r="I6574" s="6" t="s">
        <v>297</v>
      </c>
      <c r="J6574" s="6">
        <v>3</v>
      </c>
      <c r="K6574" s="6" t="s">
        <v>4334</v>
      </c>
      <c r="L6574" s="8">
        <v>6</v>
      </c>
      <c r="M6574" s="6" t="s">
        <v>297</v>
      </c>
      <c r="N6574" s="6" t="s">
        <v>5707</v>
      </c>
      <c r="R6574" s="6" t="str">
        <f t="shared" si="102"/>
        <v>49513Xã Bình Chánh23</v>
      </c>
    </row>
    <row r="6575" spans="1:18">
      <c r="A6575" s="6">
        <v>6574</v>
      </c>
      <c r="B6575" s="6">
        <v>49</v>
      </c>
      <c r="C6575" s="6" t="s">
        <v>5704</v>
      </c>
      <c r="D6575" s="6">
        <v>513</v>
      </c>
      <c r="E6575" s="6" t="s">
        <v>5849</v>
      </c>
      <c r="F6575" s="6">
        <v>20833</v>
      </c>
      <c r="G6575" s="6" t="s">
        <v>5861</v>
      </c>
      <c r="H6575" s="6">
        <v>2</v>
      </c>
      <c r="I6575" s="6" t="s">
        <v>297</v>
      </c>
      <c r="J6575" s="6">
        <v>3</v>
      </c>
      <c r="K6575" s="6" t="s">
        <v>4334</v>
      </c>
      <c r="L6575" s="8">
        <v>6</v>
      </c>
      <c r="M6575" s="6" t="s">
        <v>297</v>
      </c>
      <c r="N6575" s="6" t="s">
        <v>5707</v>
      </c>
      <c r="R6575" s="6" t="str">
        <f t="shared" si="102"/>
        <v>49513Xã Bình Tú23</v>
      </c>
    </row>
    <row r="6576" spans="1:18">
      <c r="A6576" s="6">
        <v>6575</v>
      </c>
      <c r="B6576" s="6">
        <v>49</v>
      </c>
      <c r="C6576" s="6" t="s">
        <v>5704</v>
      </c>
      <c r="D6576" s="6">
        <v>513</v>
      </c>
      <c r="E6576" s="6" t="s">
        <v>5849</v>
      </c>
      <c r="F6576" s="6">
        <v>20836</v>
      </c>
      <c r="G6576" s="6" t="s">
        <v>5862</v>
      </c>
      <c r="H6576" s="6">
        <v>2</v>
      </c>
      <c r="I6576" s="6" t="s">
        <v>297</v>
      </c>
      <c r="J6576" s="6">
        <v>3</v>
      </c>
      <c r="K6576" s="6" t="s">
        <v>4334</v>
      </c>
      <c r="L6576" s="8">
        <v>6</v>
      </c>
      <c r="M6576" s="6" t="s">
        <v>297</v>
      </c>
      <c r="N6576" s="6" t="s">
        <v>5707</v>
      </c>
      <c r="R6576" s="6" t="str">
        <f t="shared" si="102"/>
        <v>49513Xã Bình Sa23</v>
      </c>
    </row>
    <row r="6577" spans="1:18">
      <c r="A6577" s="6">
        <v>6576</v>
      </c>
      <c r="B6577" s="6">
        <v>49</v>
      </c>
      <c r="C6577" s="6" t="s">
        <v>5704</v>
      </c>
      <c r="D6577" s="6">
        <v>513</v>
      </c>
      <c r="E6577" s="6" t="s">
        <v>5849</v>
      </c>
      <c r="F6577" s="6">
        <v>20839</v>
      </c>
      <c r="G6577" s="6" t="s">
        <v>5863</v>
      </c>
      <c r="H6577" s="6">
        <v>2</v>
      </c>
      <c r="I6577" s="6" t="s">
        <v>297</v>
      </c>
      <c r="J6577" s="6">
        <v>3</v>
      </c>
      <c r="K6577" s="6" t="s">
        <v>4334</v>
      </c>
      <c r="L6577" s="8">
        <v>6</v>
      </c>
      <c r="M6577" s="6" t="s">
        <v>297</v>
      </c>
      <c r="N6577" s="6" t="s">
        <v>5707</v>
      </c>
      <c r="R6577" s="6" t="str">
        <f t="shared" si="102"/>
        <v>49513Xã Bình Hải23</v>
      </c>
    </row>
    <row r="6578" spans="1:18">
      <c r="A6578" s="6">
        <v>6577</v>
      </c>
      <c r="B6578" s="6">
        <v>49</v>
      </c>
      <c r="C6578" s="6" t="s">
        <v>5704</v>
      </c>
      <c r="D6578" s="6">
        <v>513</v>
      </c>
      <c r="E6578" s="6" t="s">
        <v>5849</v>
      </c>
      <c r="F6578" s="6">
        <v>20842</v>
      </c>
      <c r="G6578" s="6" t="s">
        <v>5864</v>
      </c>
      <c r="H6578" s="6">
        <v>2</v>
      </c>
      <c r="I6578" s="6" t="s">
        <v>297</v>
      </c>
      <c r="J6578" s="6">
        <v>3</v>
      </c>
      <c r="K6578" s="6" t="s">
        <v>4334</v>
      </c>
      <c r="L6578" s="8">
        <v>6</v>
      </c>
      <c r="M6578" s="6" t="s">
        <v>297</v>
      </c>
      <c r="N6578" s="6" t="s">
        <v>5707</v>
      </c>
      <c r="R6578" s="6" t="str">
        <f t="shared" si="102"/>
        <v>49513Xã Bình Quế23</v>
      </c>
    </row>
    <row r="6579" spans="1:18">
      <c r="A6579" s="6">
        <v>6578</v>
      </c>
      <c r="B6579" s="6">
        <v>49</v>
      </c>
      <c r="C6579" s="6" t="s">
        <v>5704</v>
      </c>
      <c r="D6579" s="6">
        <v>513</v>
      </c>
      <c r="E6579" s="6" t="s">
        <v>5849</v>
      </c>
      <c r="F6579" s="6">
        <v>20845</v>
      </c>
      <c r="G6579" s="6" t="s">
        <v>1289</v>
      </c>
      <c r="H6579" s="6">
        <v>2</v>
      </c>
      <c r="I6579" s="6" t="s">
        <v>297</v>
      </c>
      <c r="J6579" s="6">
        <v>3</v>
      </c>
      <c r="K6579" s="6" t="s">
        <v>4334</v>
      </c>
      <c r="L6579" s="8">
        <v>6</v>
      </c>
      <c r="M6579" s="6" t="s">
        <v>297</v>
      </c>
      <c r="N6579" s="6" t="s">
        <v>5707</v>
      </c>
      <c r="R6579" s="6" t="str">
        <f t="shared" si="102"/>
        <v>49513Xã Bình An23</v>
      </c>
    </row>
    <row r="6580" spans="1:18">
      <c r="A6580" s="6">
        <v>6579</v>
      </c>
      <c r="B6580" s="6">
        <v>49</v>
      </c>
      <c r="C6580" s="6" t="s">
        <v>5704</v>
      </c>
      <c r="D6580" s="6">
        <v>513</v>
      </c>
      <c r="E6580" s="6" t="s">
        <v>5849</v>
      </c>
      <c r="F6580" s="6">
        <v>20848</v>
      </c>
      <c r="G6580" s="6" t="s">
        <v>1236</v>
      </c>
      <c r="H6580" s="6">
        <v>2</v>
      </c>
      <c r="I6580" s="6" t="s">
        <v>297</v>
      </c>
      <c r="J6580" s="6">
        <v>3</v>
      </c>
      <c r="K6580" s="6" t="s">
        <v>4334</v>
      </c>
      <c r="L6580" s="8">
        <v>6</v>
      </c>
      <c r="M6580" s="6" t="s">
        <v>297</v>
      </c>
      <c r="N6580" s="6" t="s">
        <v>5707</v>
      </c>
      <c r="R6580" s="6" t="str">
        <f t="shared" si="102"/>
        <v>49513Xã Bình Trung23</v>
      </c>
    </row>
    <row r="6581" spans="1:18">
      <c r="A6581" s="6">
        <v>6580</v>
      </c>
      <c r="B6581" s="6">
        <v>49</v>
      </c>
      <c r="C6581" s="6" t="s">
        <v>5704</v>
      </c>
      <c r="D6581" s="6">
        <v>513</v>
      </c>
      <c r="E6581" s="6" t="s">
        <v>5849</v>
      </c>
      <c r="F6581" s="6">
        <v>20851</v>
      </c>
      <c r="G6581" s="6" t="s">
        <v>5865</v>
      </c>
      <c r="H6581" s="6">
        <v>2</v>
      </c>
      <c r="I6581" s="6" t="s">
        <v>297</v>
      </c>
      <c r="J6581" s="6">
        <v>3</v>
      </c>
      <c r="K6581" s="6" t="s">
        <v>4334</v>
      </c>
      <c r="L6581" s="8">
        <v>6</v>
      </c>
      <c r="M6581" s="6" t="s">
        <v>297</v>
      </c>
      <c r="N6581" s="6" t="s">
        <v>5707</v>
      </c>
      <c r="R6581" s="6" t="str">
        <f t="shared" si="102"/>
        <v>49513Xã Bình Nam23</v>
      </c>
    </row>
    <row r="6582" spans="1:18">
      <c r="A6582" s="6">
        <v>6581</v>
      </c>
      <c r="B6582" s="6">
        <v>49</v>
      </c>
      <c r="C6582" s="6" t="s">
        <v>5704</v>
      </c>
      <c r="D6582" s="6">
        <v>514</v>
      </c>
      <c r="E6582" s="6" t="s">
        <v>5866</v>
      </c>
      <c r="F6582" s="6">
        <v>20854</v>
      </c>
      <c r="G6582" s="6" t="s">
        <v>5867</v>
      </c>
      <c r="H6582" s="6">
        <v>1</v>
      </c>
      <c r="I6582" s="6" t="s">
        <v>251</v>
      </c>
      <c r="J6582" s="6">
        <v>3</v>
      </c>
      <c r="K6582" s="6" t="s">
        <v>4334</v>
      </c>
      <c r="L6582" s="8">
        <v>5</v>
      </c>
      <c r="M6582" s="6" t="s">
        <v>251</v>
      </c>
      <c r="N6582" s="6" t="s">
        <v>5707</v>
      </c>
      <c r="R6582" s="6" t="str">
        <f t="shared" si="102"/>
        <v>49514Thị trấn Tiên Kỳ13</v>
      </c>
    </row>
    <row r="6583" spans="1:18">
      <c r="A6583" s="6">
        <v>6582</v>
      </c>
      <c r="B6583" s="6">
        <v>49</v>
      </c>
      <c r="C6583" s="6" t="s">
        <v>5704</v>
      </c>
      <c r="D6583" s="6">
        <v>514</v>
      </c>
      <c r="E6583" s="6" t="s">
        <v>5866</v>
      </c>
      <c r="F6583" s="6">
        <v>20857</v>
      </c>
      <c r="G6583" s="6" t="s">
        <v>2896</v>
      </c>
      <c r="H6583" s="6">
        <v>2</v>
      </c>
      <c r="I6583" s="6" t="s">
        <v>297</v>
      </c>
      <c r="J6583" s="6">
        <v>3</v>
      </c>
      <c r="K6583" s="6" t="s">
        <v>4334</v>
      </c>
      <c r="L6583" s="8">
        <v>6</v>
      </c>
      <c r="M6583" s="6" t="s">
        <v>297</v>
      </c>
      <c r="N6583" s="6" t="s">
        <v>5707</v>
      </c>
      <c r="R6583" s="6" t="str">
        <f t="shared" si="102"/>
        <v>49514Xã Tiên Sơn23</v>
      </c>
    </row>
    <row r="6584" spans="1:18">
      <c r="A6584" s="6">
        <v>6583</v>
      </c>
      <c r="B6584" s="6">
        <v>49</v>
      </c>
      <c r="C6584" s="6" t="s">
        <v>5704</v>
      </c>
      <c r="D6584" s="6">
        <v>514</v>
      </c>
      <c r="E6584" s="6" t="s">
        <v>5866</v>
      </c>
      <c r="F6584" s="6">
        <v>20860</v>
      </c>
      <c r="G6584" s="6" t="s">
        <v>5868</v>
      </c>
      <c r="H6584" s="6">
        <v>2</v>
      </c>
      <c r="I6584" s="6" t="s">
        <v>297</v>
      </c>
      <c r="J6584" s="6">
        <v>3</v>
      </c>
      <c r="K6584" s="6" t="s">
        <v>4334</v>
      </c>
      <c r="L6584" s="8">
        <v>6</v>
      </c>
      <c r="M6584" s="6" t="s">
        <v>297</v>
      </c>
      <c r="N6584" s="6" t="s">
        <v>5707</v>
      </c>
      <c r="R6584" s="6" t="str">
        <f t="shared" si="102"/>
        <v>49514Xã Tiên Hà23</v>
      </c>
    </row>
    <row r="6585" spans="1:18">
      <c r="A6585" s="6">
        <v>6584</v>
      </c>
      <c r="B6585" s="6">
        <v>49</v>
      </c>
      <c r="C6585" s="6" t="s">
        <v>5704</v>
      </c>
      <c r="D6585" s="6">
        <v>514</v>
      </c>
      <c r="E6585" s="6" t="s">
        <v>5866</v>
      </c>
      <c r="F6585" s="6">
        <v>20863</v>
      </c>
      <c r="G6585" s="6" t="s">
        <v>5869</v>
      </c>
      <c r="H6585" s="6">
        <v>2</v>
      </c>
      <c r="I6585" s="6" t="s">
        <v>297</v>
      </c>
      <c r="J6585" s="6">
        <v>3</v>
      </c>
      <c r="K6585" s="6" t="s">
        <v>4334</v>
      </c>
      <c r="L6585" s="8">
        <v>6</v>
      </c>
      <c r="M6585" s="6" t="s">
        <v>297</v>
      </c>
      <c r="N6585" s="6" t="s">
        <v>5707</v>
      </c>
      <c r="R6585" s="6" t="str">
        <f t="shared" si="102"/>
        <v>49514Xã Tiên Cẩm23</v>
      </c>
    </row>
    <row r="6586" spans="1:18">
      <c r="A6586" s="6">
        <v>6585</v>
      </c>
      <c r="B6586" s="6">
        <v>49</v>
      </c>
      <c r="C6586" s="6" t="s">
        <v>5704</v>
      </c>
      <c r="D6586" s="6">
        <v>514</v>
      </c>
      <c r="E6586" s="6" t="s">
        <v>5866</v>
      </c>
      <c r="F6586" s="6">
        <v>20866</v>
      </c>
      <c r="G6586" s="6" t="s">
        <v>5870</v>
      </c>
      <c r="H6586" s="6">
        <v>2</v>
      </c>
      <c r="I6586" s="6" t="s">
        <v>297</v>
      </c>
      <c r="J6586" s="6">
        <v>3</v>
      </c>
      <c r="K6586" s="6" t="s">
        <v>4334</v>
      </c>
      <c r="L6586" s="8">
        <v>6</v>
      </c>
      <c r="M6586" s="6" t="s">
        <v>297</v>
      </c>
      <c r="N6586" s="6" t="s">
        <v>5707</v>
      </c>
      <c r="R6586" s="6" t="str">
        <f t="shared" si="102"/>
        <v>49514Xã Tiên Châu23</v>
      </c>
    </row>
    <row r="6587" spans="1:18">
      <c r="A6587" s="6">
        <v>6586</v>
      </c>
      <c r="B6587" s="6">
        <v>49</v>
      </c>
      <c r="C6587" s="6" t="s">
        <v>5704</v>
      </c>
      <c r="D6587" s="6">
        <v>514</v>
      </c>
      <c r="E6587" s="6" t="s">
        <v>5866</v>
      </c>
      <c r="F6587" s="6">
        <v>20869</v>
      </c>
      <c r="G6587" s="6" t="s">
        <v>5871</v>
      </c>
      <c r="H6587" s="6">
        <v>2</v>
      </c>
      <c r="I6587" s="6" t="s">
        <v>297</v>
      </c>
      <c r="J6587" s="6">
        <v>3</v>
      </c>
      <c r="K6587" s="6" t="s">
        <v>4334</v>
      </c>
      <c r="L6587" s="8">
        <v>6</v>
      </c>
      <c r="M6587" s="6" t="s">
        <v>297</v>
      </c>
      <c r="N6587" s="6" t="s">
        <v>5707</v>
      </c>
      <c r="R6587" s="6" t="str">
        <f t="shared" si="102"/>
        <v>49514Xã Tiên Lãnh23</v>
      </c>
    </row>
    <row r="6588" spans="1:18">
      <c r="A6588" s="6">
        <v>6587</v>
      </c>
      <c r="B6588" s="6">
        <v>49</v>
      </c>
      <c r="C6588" s="6" t="s">
        <v>5704</v>
      </c>
      <c r="D6588" s="6">
        <v>514</v>
      </c>
      <c r="E6588" s="6" t="s">
        <v>5866</v>
      </c>
      <c r="F6588" s="6">
        <v>20872</v>
      </c>
      <c r="G6588" s="6" t="s">
        <v>5872</v>
      </c>
      <c r="H6588" s="6">
        <v>2</v>
      </c>
      <c r="I6588" s="6" t="s">
        <v>297</v>
      </c>
      <c r="J6588" s="6">
        <v>3</v>
      </c>
      <c r="K6588" s="6" t="s">
        <v>4334</v>
      </c>
      <c r="L6588" s="8">
        <v>6</v>
      </c>
      <c r="M6588" s="6" t="s">
        <v>297</v>
      </c>
      <c r="N6588" s="6" t="s">
        <v>5707</v>
      </c>
      <c r="R6588" s="6" t="str">
        <f t="shared" si="102"/>
        <v>49514Xã Tiên Ngọc23</v>
      </c>
    </row>
    <row r="6589" spans="1:18">
      <c r="A6589" s="6">
        <v>6588</v>
      </c>
      <c r="B6589" s="6">
        <v>49</v>
      </c>
      <c r="C6589" s="6" t="s">
        <v>5704</v>
      </c>
      <c r="D6589" s="6">
        <v>514</v>
      </c>
      <c r="E6589" s="6" t="s">
        <v>5866</v>
      </c>
      <c r="F6589" s="6">
        <v>20875</v>
      </c>
      <c r="G6589" s="6" t="s">
        <v>3967</v>
      </c>
      <c r="H6589" s="6">
        <v>2</v>
      </c>
      <c r="I6589" s="6" t="s">
        <v>297</v>
      </c>
      <c r="J6589" s="6">
        <v>3</v>
      </c>
      <c r="K6589" s="6" t="s">
        <v>4334</v>
      </c>
      <c r="L6589" s="8">
        <v>6</v>
      </c>
      <c r="M6589" s="6" t="s">
        <v>297</v>
      </c>
      <c r="N6589" s="6" t="s">
        <v>5707</v>
      </c>
      <c r="R6589" s="6" t="str">
        <f t="shared" si="102"/>
        <v>49514Xã Tiên Hiệp23</v>
      </c>
    </row>
    <row r="6590" spans="1:18">
      <c r="A6590" s="6">
        <v>6589</v>
      </c>
      <c r="B6590" s="6">
        <v>49</v>
      </c>
      <c r="C6590" s="6" t="s">
        <v>5704</v>
      </c>
      <c r="D6590" s="6">
        <v>514</v>
      </c>
      <c r="E6590" s="6" t="s">
        <v>5866</v>
      </c>
      <c r="F6590" s="6">
        <v>20878</v>
      </c>
      <c r="G6590" s="6" t="s">
        <v>5873</v>
      </c>
      <c r="H6590" s="6">
        <v>2</v>
      </c>
      <c r="I6590" s="6" t="s">
        <v>297</v>
      </c>
      <c r="J6590" s="6">
        <v>3</v>
      </c>
      <c r="K6590" s="6" t="s">
        <v>4334</v>
      </c>
      <c r="L6590" s="8">
        <v>6</v>
      </c>
      <c r="M6590" s="6" t="s">
        <v>297</v>
      </c>
      <c r="N6590" s="6" t="s">
        <v>5707</v>
      </c>
      <c r="R6590" s="6" t="str">
        <f t="shared" si="102"/>
        <v>49514Xã Tiên Cảnh23</v>
      </c>
    </row>
    <row r="6591" spans="1:18">
      <c r="A6591" s="6">
        <v>6590</v>
      </c>
      <c r="B6591" s="6">
        <v>49</v>
      </c>
      <c r="C6591" s="6" t="s">
        <v>5704</v>
      </c>
      <c r="D6591" s="6">
        <v>514</v>
      </c>
      <c r="E6591" s="6" t="s">
        <v>5866</v>
      </c>
      <c r="F6591" s="6">
        <v>20881</v>
      </c>
      <c r="G6591" s="6" t="s">
        <v>5874</v>
      </c>
      <c r="H6591" s="6">
        <v>2</v>
      </c>
      <c r="I6591" s="6" t="s">
        <v>297</v>
      </c>
      <c r="J6591" s="6">
        <v>3</v>
      </c>
      <c r="K6591" s="6" t="s">
        <v>4334</v>
      </c>
      <c r="L6591" s="8">
        <v>6</v>
      </c>
      <c r="M6591" s="6" t="s">
        <v>297</v>
      </c>
      <c r="N6591" s="6" t="s">
        <v>5707</v>
      </c>
      <c r="R6591" s="6" t="str">
        <f t="shared" si="102"/>
        <v>49514Xã Tiên Mỹ23</v>
      </c>
    </row>
    <row r="6592" spans="1:18">
      <c r="A6592" s="6">
        <v>6591</v>
      </c>
      <c r="B6592" s="6">
        <v>49</v>
      </c>
      <c r="C6592" s="6" t="s">
        <v>5704</v>
      </c>
      <c r="D6592" s="6">
        <v>514</v>
      </c>
      <c r="E6592" s="6" t="s">
        <v>5866</v>
      </c>
      <c r="F6592" s="6">
        <v>20884</v>
      </c>
      <c r="G6592" s="6" t="s">
        <v>534</v>
      </c>
      <c r="H6592" s="6">
        <v>2</v>
      </c>
      <c r="I6592" s="6" t="s">
        <v>297</v>
      </c>
      <c r="J6592" s="6">
        <v>3</v>
      </c>
      <c r="K6592" s="6" t="s">
        <v>4334</v>
      </c>
      <c r="L6592" s="8">
        <v>6</v>
      </c>
      <c r="M6592" s="6" t="s">
        <v>297</v>
      </c>
      <c r="N6592" s="6" t="s">
        <v>5707</v>
      </c>
      <c r="R6592" s="6" t="str">
        <f t="shared" si="102"/>
        <v>49514Xã Tiên Phong23</v>
      </c>
    </row>
    <row r="6593" spans="1:18">
      <c r="A6593" s="6">
        <v>6592</v>
      </c>
      <c r="B6593" s="6">
        <v>49</v>
      </c>
      <c r="C6593" s="6" t="s">
        <v>5704</v>
      </c>
      <c r="D6593" s="6">
        <v>514</v>
      </c>
      <c r="E6593" s="6" t="s">
        <v>5866</v>
      </c>
      <c r="F6593" s="6">
        <v>20887</v>
      </c>
      <c r="G6593" s="6" t="s">
        <v>5875</v>
      </c>
      <c r="H6593" s="6">
        <v>2</v>
      </c>
      <c r="I6593" s="6" t="s">
        <v>297</v>
      </c>
      <c r="J6593" s="6">
        <v>3</v>
      </c>
      <c r="K6593" s="6" t="s">
        <v>4334</v>
      </c>
      <c r="L6593" s="8">
        <v>6</v>
      </c>
      <c r="M6593" s="6" t="s">
        <v>297</v>
      </c>
      <c r="N6593" s="6" t="s">
        <v>5707</v>
      </c>
      <c r="R6593" s="6" t="str">
        <f t="shared" si="102"/>
        <v>49514Xã Tiên Thọ23</v>
      </c>
    </row>
    <row r="6594" spans="1:18">
      <c r="A6594" s="6">
        <v>6593</v>
      </c>
      <c r="B6594" s="6">
        <v>49</v>
      </c>
      <c r="C6594" s="6" t="s">
        <v>5704</v>
      </c>
      <c r="D6594" s="6">
        <v>514</v>
      </c>
      <c r="E6594" s="6" t="s">
        <v>5866</v>
      </c>
      <c r="F6594" s="6">
        <v>20890</v>
      </c>
      <c r="G6594" s="6" t="s">
        <v>5876</v>
      </c>
      <c r="H6594" s="6">
        <v>2</v>
      </c>
      <c r="I6594" s="6" t="s">
        <v>297</v>
      </c>
      <c r="J6594" s="6">
        <v>3</v>
      </c>
      <c r="K6594" s="6" t="s">
        <v>4334</v>
      </c>
      <c r="L6594" s="8">
        <v>6</v>
      </c>
      <c r="M6594" s="6" t="s">
        <v>297</v>
      </c>
      <c r="N6594" s="6" t="s">
        <v>5707</v>
      </c>
      <c r="R6594" s="6" t="str">
        <f t="shared" si="102"/>
        <v>49514Xã Tiên An23</v>
      </c>
    </row>
    <row r="6595" spans="1:18">
      <c r="A6595" s="6">
        <v>6594</v>
      </c>
      <c r="B6595" s="6">
        <v>49</v>
      </c>
      <c r="C6595" s="6" t="s">
        <v>5704</v>
      </c>
      <c r="D6595" s="6">
        <v>514</v>
      </c>
      <c r="E6595" s="6" t="s">
        <v>5866</v>
      </c>
      <c r="F6595" s="6">
        <v>20893</v>
      </c>
      <c r="G6595" s="6" t="s">
        <v>5877</v>
      </c>
      <c r="H6595" s="6">
        <v>2</v>
      </c>
      <c r="I6595" s="6" t="s">
        <v>297</v>
      </c>
      <c r="J6595" s="6">
        <v>3</v>
      </c>
      <c r="K6595" s="6" t="s">
        <v>4334</v>
      </c>
      <c r="L6595" s="8">
        <v>6</v>
      </c>
      <c r="M6595" s="6" t="s">
        <v>297</v>
      </c>
      <c r="N6595" s="6" t="s">
        <v>5707</v>
      </c>
      <c r="R6595" s="6" t="str">
        <f t="shared" ref="R6595:R6658" si="103">CONCATENATE(B6595,D6595,G6595,H6595,J6595)</f>
        <v>49514Xã Tiên Lộc23</v>
      </c>
    </row>
    <row r="6596" spans="1:18">
      <c r="A6596" s="6">
        <v>6595</v>
      </c>
      <c r="B6596" s="6">
        <v>49</v>
      </c>
      <c r="C6596" s="6" t="s">
        <v>5704</v>
      </c>
      <c r="D6596" s="6">
        <v>514</v>
      </c>
      <c r="E6596" s="6" t="s">
        <v>5866</v>
      </c>
      <c r="F6596" s="6">
        <v>20896</v>
      </c>
      <c r="G6596" s="6" t="s">
        <v>5878</v>
      </c>
      <c r="H6596" s="6">
        <v>2</v>
      </c>
      <c r="I6596" s="6" t="s">
        <v>297</v>
      </c>
      <c r="J6596" s="6">
        <v>3</v>
      </c>
      <c r="K6596" s="6" t="s">
        <v>4334</v>
      </c>
      <c r="L6596" s="8">
        <v>6</v>
      </c>
      <c r="M6596" s="6" t="s">
        <v>297</v>
      </c>
      <c r="N6596" s="6" t="s">
        <v>5707</v>
      </c>
      <c r="R6596" s="6" t="str">
        <f t="shared" si="103"/>
        <v>49514Xã Tiên Lập23</v>
      </c>
    </row>
    <row r="6597" spans="1:18">
      <c r="A6597" s="6">
        <v>6596</v>
      </c>
      <c r="B6597" s="6">
        <v>49</v>
      </c>
      <c r="C6597" s="6" t="s">
        <v>5704</v>
      </c>
      <c r="D6597" s="6">
        <v>515</v>
      </c>
      <c r="E6597" s="6" t="s">
        <v>5879</v>
      </c>
      <c r="F6597" s="6">
        <v>20899</v>
      </c>
      <c r="G6597" s="6" t="s">
        <v>5880</v>
      </c>
      <c r="H6597" s="6">
        <v>1</v>
      </c>
      <c r="I6597" s="6" t="s">
        <v>251</v>
      </c>
      <c r="J6597" s="6">
        <v>3</v>
      </c>
      <c r="K6597" s="6" t="s">
        <v>4334</v>
      </c>
      <c r="L6597" s="8">
        <v>5</v>
      </c>
      <c r="M6597" s="6" t="s">
        <v>251</v>
      </c>
      <c r="N6597" s="6" t="s">
        <v>5707</v>
      </c>
      <c r="R6597" s="6" t="str">
        <f t="shared" si="103"/>
        <v>49515Thị trấn Trà My13</v>
      </c>
    </row>
    <row r="6598" spans="1:18">
      <c r="A6598" s="6">
        <v>6597</v>
      </c>
      <c r="B6598" s="6">
        <v>49</v>
      </c>
      <c r="C6598" s="6" t="s">
        <v>5704</v>
      </c>
      <c r="D6598" s="6">
        <v>515</v>
      </c>
      <c r="E6598" s="6" t="s">
        <v>5879</v>
      </c>
      <c r="F6598" s="6">
        <v>20900</v>
      </c>
      <c r="G6598" s="6" t="s">
        <v>5881</v>
      </c>
      <c r="H6598" s="6">
        <v>2</v>
      </c>
      <c r="I6598" s="6" t="s">
        <v>297</v>
      </c>
      <c r="J6598" s="6">
        <v>3</v>
      </c>
      <c r="K6598" s="6" t="s">
        <v>4334</v>
      </c>
      <c r="L6598" s="8">
        <v>6</v>
      </c>
      <c r="M6598" s="6" t="s">
        <v>297</v>
      </c>
      <c r="N6598" s="6" t="s">
        <v>5707</v>
      </c>
      <c r="R6598" s="6" t="str">
        <f t="shared" si="103"/>
        <v>49515Xã Trà Sơn23</v>
      </c>
    </row>
    <row r="6599" spans="1:18">
      <c r="A6599" s="6">
        <v>6598</v>
      </c>
      <c r="B6599" s="6">
        <v>49</v>
      </c>
      <c r="C6599" s="6" t="s">
        <v>5704</v>
      </c>
      <c r="D6599" s="6">
        <v>515</v>
      </c>
      <c r="E6599" s="6" t="s">
        <v>5879</v>
      </c>
      <c r="F6599" s="6">
        <v>20902</v>
      </c>
      <c r="G6599" s="6" t="s">
        <v>5882</v>
      </c>
      <c r="H6599" s="6">
        <v>2</v>
      </c>
      <c r="I6599" s="6" t="s">
        <v>297</v>
      </c>
      <c r="J6599" s="6">
        <v>3</v>
      </c>
      <c r="K6599" s="6" t="s">
        <v>4334</v>
      </c>
      <c r="L6599" s="8">
        <v>6</v>
      </c>
      <c r="M6599" s="6" t="s">
        <v>297</v>
      </c>
      <c r="N6599" s="6" t="s">
        <v>5707</v>
      </c>
      <c r="R6599" s="6" t="str">
        <f t="shared" si="103"/>
        <v>49515Xã Trà Kót23</v>
      </c>
    </row>
    <row r="6600" spans="1:18">
      <c r="A6600" s="6">
        <v>6599</v>
      </c>
      <c r="B6600" s="6">
        <v>49</v>
      </c>
      <c r="C6600" s="6" t="s">
        <v>5704</v>
      </c>
      <c r="D6600" s="6">
        <v>515</v>
      </c>
      <c r="E6600" s="6" t="s">
        <v>5879</v>
      </c>
      <c r="F6600" s="6">
        <v>20905</v>
      </c>
      <c r="G6600" s="6" t="s">
        <v>5883</v>
      </c>
      <c r="H6600" s="6">
        <v>2</v>
      </c>
      <c r="I6600" s="6" t="s">
        <v>297</v>
      </c>
      <c r="J6600" s="6">
        <v>3</v>
      </c>
      <c r="K6600" s="6" t="s">
        <v>4334</v>
      </c>
      <c r="L6600" s="8">
        <v>6</v>
      </c>
      <c r="M6600" s="6" t="s">
        <v>297</v>
      </c>
      <c r="N6600" s="6" t="s">
        <v>5707</v>
      </c>
      <c r="R6600" s="6" t="str">
        <f t="shared" si="103"/>
        <v>49515Xã Trà Nú23</v>
      </c>
    </row>
    <row r="6601" spans="1:18">
      <c r="A6601" s="6">
        <v>6600</v>
      </c>
      <c r="B6601" s="6">
        <v>49</v>
      </c>
      <c r="C6601" s="6" t="s">
        <v>5704</v>
      </c>
      <c r="D6601" s="6">
        <v>515</v>
      </c>
      <c r="E6601" s="6" t="s">
        <v>5879</v>
      </c>
      <c r="F6601" s="6">
        <v>20908</v>
      </c>
      <c r="G6601" s="6" t="s">
        <v>5884</v>
      </c>
      <c r="H6601" s="6">
        <v>2</v>
      </c>
      <c r="I6601" s="6" t="s">
        <v>297</v>
      </c>
      <c r="J6601" s="6">
        <v>3</v>
      </c>
      <c r="K6601" s="6" t="s">
        <v>4334</v>
      </c>
      <c r="L6601" s="8">
        <v>6</v>
      </c>
      <c r="M6601" s="6" t="s">
        <v>297</v>
      </c>
      <c r="N6601" s="6" t="s">
        <v>5707</v>
      </c>
      <c r="R6601" s="6" t="str">
        <f t="shared" si="103"/>
        <v>49515Xã Trà Đông23</v>
      </c>
    </row>
    <row r="6602" spans="1:18">
      <c r="A6602" s="6">
        <v>6601</v>
      </c>
      <c r="B6602" s="6">
        <v>49</v>
      </c>
      <c r="C6602" s="6" t="s">
        <v>5704</v>
      </c>
      <c r="D6602" s="6">
        <v>515</v>
      </c>
      <c r="E6602" s="6" t="s">
        <v>5879</v>
      </c>
      <c r="F6602" s="6">
        <v>20911</v>
      </c>
      <c r="G6602" s="6" t="s">
        <v>5885</v>
      </c>
      <c r="H6602" s="6">
        <v>2</v>
      </c>
      <c r="I6602" s="6" t="s">
        <v>297</v>
      </c>
      <c r="J6602" s="6">
        <v>3</v>
      </c>
      <c r="K6602" s="6" t="s">
        <v>4334</v>
      </c>
      <c r="L6602" s="8">
        <v>6</v>
      </c>
      <c r="M6602" s="6" t="s">
        <v>297</v>
      </c>
      <c r="N6602" s="6" t="s">
        <v>5707</v>
      </c>
      <c r="R6602" s="6" t="str">
        <f t="shared" si="103"/>
        <v>49515Xã Trà Dương23</v>
      </c>
    </row>
    <row r="6603" spans="1:18">
      <c r="A6603" s="6">
        <v>6602</v>
      </c>
      <c r="B6603" s="6">
        <v>49</v>
      </c>
      <c r="C6603" s="6" t="s">
        <v>5704</v>
      </c>
      <c r="D6603" s="6">
        <v>515</v>
      </c>
      <c r="E6603" s="6" t="s">
        <v>5879</v>
      </c>
      <c r="F6603" s="6">
        <v>20914</v>
      </c>
      <c r="G6603" s="6" t="s">
        <v>3922</v>
      </c>
      <c r="H6603" s="6">
        <v>2</v>
      </c>
      <c r="I6603" s="6" t="s">
        <v>297</v>
      </c>
      <c r="J6603" s="6">
        <v>3</v>
      </c>
      <c r="K6603" s="6" t="s">
        <v>4334</v>
      </c>
      <c r="L6603" s="8">
        <v>6</v>
      </c>
      <c r="M6603" s="6" t="s">
        <v>297</v>
      </c>
      <c r="N6603" s="6" t="s">
        <v>5707</v>
      </c>
      <c r="R6603" s="6" t="str">
        <f t="shared" si="103"/>
        <v>49515Xã Trà Giang23</v>
      </c>
    </row>
    <row r="6604" spans="1:18">
      <c r="A6604" s="6">
        <v>6603</v>
      </c>
      <c r="B6604" s="6">
        <v>49</v>
      </c>
      <c r="C6604" s="6" t="s">
        <v>5704</v>
      </c>
      <c r="D6604" s="6">
        <v>515</v>
      </c>
      <c r="E6604" s="6" t="s">
        <v>5879</v>
      </c>
      <c r="F6604" s="6">
        <v>20917</v>
      </c>
      <c r="G6604" s="6" t="s">
        <v>5886</v>
      </c>
      <c r="H6604" s="6">
        <v>2</v>
      </c>
      <c r="I6604" s="6" t="s">
        <v>297</v>
      </c>
      <c r="J6604" s="6">
        <v>3</v>
      </c>
      <c r="K6604" s="6" t="s">
        <v>4334</v>
      </c>
      <c r="L6604" s="8">
        <v>6</v>
      </c>
      <c r="M6604" s="6" t="s">
        <v>297</v>
      </c>
      <c r="N6604" s="6" t="s">
        <v>5707</v>
      </c>
      <c r="R6604" s="6" t="str">
        <f t="shared" si="103"/>
        <v>49515Xã Trà Bui23</v>
      </c>
    </row>
    <row r="6605" spans="1:18">
      <c r="A6605" s="6">
        <v>6604</v>
      </c>
      <c r="B6605" s="6">
        <v>49</v>
      </c>
      <c r="C6605" s="6" t="s">
        <v>5704</v>
      </c>
      <c r="D6605" s="6">
        <v>515</v>
      </c>
      <c r="E6605" s="6" t="s">
        <v>5879</v>
      </c>
      <c r="F6605" s="6">
        <v>20920</v>
      </c>
      <c r="G6605" s="6" t="s">
        <v>5887</v>
      </c>
      <c r="H6605" s="6">
        <v>2</v>
      </c>
      <c r="I6605" s="6" t="s">
        <v>297</v>
      </c>
      <c r="J6605" s="6">
        <v>3</v>
      </c>
      <c r="K6605" s="6" t="s">
        <v>4334</v>
      </c>
      <c r="L6605" s="8">
        <v>6</v>
      </c>
      <c r="M6605" s="6" t="s">
        <v>297</v>
      </c>
      <c r="N6605" s="6" t="s">
        <v>5707</v>
      </c>
      <c r="R6605" s="6" t="str">
        <f t="shared" si="103"/>
        <v>49515Xã Trà Đốc23</v>
      </c>
    </row>
    <row r="6606" spans="1:18">
      <c r="A6606" s="6">
        <v>6605</v>
      </c>
      <c r="B6606" s="6">
        <v>49</v>
      </c>
      <c r="C6606" s="6" t="s">
        <v>5704</v>
      </c>
      <c r="D6606" s="6">
        <v>515</v>
      </c>
      <c r="E6606" s="6" t="s">
        <v>5879</v>
      </c>
      <c r="F6606" s="6">
        <v>20923</v>
      </c>
      <c r="G6606" s="6" t="s">
        <v>5888</v>
      </c>
      <c r="H6606" s="6">
        <v>2</v>
      </c>
      <c r="I6606" s="6" t="s">
        <v>297</v>
      </c>
      <c r="J6606" s="6">
        <v>3</v>
      </c>
      <c r="K6606" s="6" t="s">
        <v>4334</v>
      </c>
      <c r="L6606" s="8">
        <v>6</v>
      </c>
      <c r="M6606" s="6" t="s">
        <v>297</v>
      </c>
      <c r="N6606" s="6" t="s">
        <v>5707</v>
      </c>
      <c r="R6606" s="6" t="str">
        <f t="shared" si="103"/>
        <v>49515Xã Trà Tân23</v>
      </c>
    </row>
    <row r="6607" spans="1:18">
      <c r="A6607" s="6">
        <v>6606</v>
      </c>
      <c r="B6607" s="6">
        <v>49</v>
      </c>
      <c r="C6607" s="6" t="s">
        <v>5704</v>
      </c>
      <c r="D6607" s="6">
        <v>515</v>
      </c>
      <c r="E6607" s="6" t="s">
        <v>5879</v>
      </c>
      <c r="F6607" s="6">
        <v>20926</v>
      </c>
      <c r="G6607" s="6" t="s">
        <v>5889</v>
      </c>
      <c r="H6607" s="6">
        <v>2</v>
      </c>
      <c r="I6607" s="6" t="s">
        <v>297</v>
      </c>
      <c r="J6607" s="6">
        <v>3</v>
      </c>
      <c r="K6607" s="6" t="s">
        <v>4334</v>
      </c>
      <c r="L6607" s="8">
        <v>6</v>
      </c>
      <c r="M6607" s="6" t="s">
        <v>297</v>
      </c>
      <c r="N6607" s="6" t="s">
        <v>5707</v>
      </c>
      <c r="R6607" s="6" t="str">
        <f t="shared" si="103"/>
        <v>49515Xã Trà Giác23</v>
      </c>
    </row>
    <row r="6608" spans="1:18">
      <c r="A6608" s="6">
        <v>6607</v>
      </c>
      <c r="B6608" s="6">
        <v>49</v>
      </c>
      <c r="C6608" s="6" t="s">
        <v>5704</v>
      </c>
      <c r="D6608" s="6">
        <v>515</v>
      </c>
      <c r="E6608" s="6" t="s">
        <v>5879</v>
      </c>
      <c r="F6608" s="6">
        <v>20929</v>
      </c>
      <c r="G6608" s="6" t="s">
        <v>5890</v>
      </c>
      <c r="H6608" s="6">
        <v>2</v>
      </c>
      <c r="I6608" s="6" t="s">
        <v>297</v>
      </c>
      <c r="J6608" s="6">
        <v>3</v>
      </c>
      <c r="K6608" s="6" t="s">
        <v>4334</v>
      </c>
      <c r="L6608" s="8">
        <v>6</v>
      </c>
      <c r="M6608" s="6" t="s">
        <v>297</v>
      </c>
      <c r="N6608" s="6" t="s">
        <v>5707</v>
      </c>
      <c r="R6608" s="6" t="str">
        <f t="shared" si="103"/>
        <v>49515Xã Trà Giáp23</v>
      </c>
    </row>
    <row r="6609" spans="1:18">
      <c r="A6609" s="6">
        <v>6608</v>
      </c>
      <c r="B6609" s="6">
        <v>49</v>
      </c>
      <c r="C6609" s="6" t="s">
        <v>5704</v>
      </c>
      <c r="D6609" s="6">
        <v>515</v>
      </c>
      <c r="E6609" s="6" t="s">
        <v>5879</v>
      </c>
      <c r="F6609" s="6">
        <v>20932</v>
      </c>
      <c r="G6609" s="6" t="s">
        <v>5891</v>
      </c>
      <c r="H6609" s="6">
        <v>2</v>
      </c>
      <c r="I6609" s="6" t="s">
        <v>297</v>
      </c>
      <c r="J6609" s="6">
        <v>3</v>
      </c>
      <c r="K6609" s="6" t="s">
        <v>4334</v>
      </c>
      <c r="L6609" s="8">
        <v>6</v>
      </c>
      <c r="M6609" s="6" t="s">
        <v>297</v>
      </c>
      <c r="N6609" s="6" t="s">
        <v>5707</v>
      </c>
      <c r="R6609" s="6" t="str">
        <f t="shared" si="103"/>
        <v>49515Xã Trà Ka23</v>
      </c>
    </row>
    <row r="6610" spans="1:18">
      <c r="A6610" s="6">
        <v>6609</v>
      </c>
      <c r="B6610" s="6">
        <v>49</v>
      </c>
      <c r="C6610" s="6" t="s">
        <v>5704</v>
      </c>
      <c r="D6610" s="6">
        <v>516</v>
      </c>
      <c r="E6610" s="6" t="s">
        <v>5892</v>
      </c>
      <c r="F6610" s="6">
        <v>20935</v>
      </c>
      <c r="G6610" s="6" t="s">
        <v>5893</v>
      </c>
      <c r="H6610" s="6">
        <v>2</v>
      </c>
      <c r="I6610" s="6" t="s">
        <v>297</v>
      </c>
      <c r="J6610" s="6">
        <v>3</v>
      </c>
      <c r="K6610" s="6" t="s">
        <v>4334</v>
      </c>
      <c r="L6610" s="8">
        <v>6</v>
      </c>
      <c r="M6610" s="6" t="s">
        <v>297</v>
      </c>
      <c r="N6610" s="6" t="s">
        <v>5707</v>
      </c>
      <c r="R6610" s="6" t="str">
        <f t="shared" si="103"/>
        <v>49516Xã Trà Leng23</v>
      </c>
    </row>
    <row r="6611" spans="1:18">
      <c r="A6611" s="6">
        <v>6610</v>
      </c>
      <c r="B6611" s="6">
        <v>49</v>
      </c>
      <c r="C6611" s="6" t="s">
        <v>5704</v>
      </c>
      <c r="D6611" s="6">
        <v>516</v>
      </c>
      <c r="E6611" s="6" t="s">
        <v>5892</v>
      </c>
      <c r="F6611" s="6">
        <v>20938</v>
      </c>
      <c r="G6611" s="6" t="s">
        <v>5894</v>
      </c>
      <c r="H6611" s="6">
        <v>2</v>
      </c>
      <c r="I6611" s="6" t="s">
        <v>297</v>
      </c>
      <c r="J6611" s="6">
        <v>3</v>
      </c>
      <c r="K6611" s="6" t="s">
        <v>4334</v>
      </c>
      <c r="L6611" s="8">
        <v>6</v>
      </c>
      <c r="M6611" s="6" t="s">
        <v>297</v>
      </c>
      <c r="N6611" s="6" t="s">
        <v>5707</v>
      </c>
      <c r="R6611" s="6" t="str">
        <f t="shared" si="103"/>
        <v>49516Xã Trà Dơn23</v>
      </c>
    </row>
    <row r="6612" spans="1:18">
      <c r="A6612" s="6">
        <v>6611</v>
      </c>
      <c r="B6612" s="6">
        <v>49</v>
      </c>
      <c r="C6612" s="6" t="s">
        <v>5704</v>
      </c>
      <c r="D6612" s="6">
        <v>516</v>
      </c>
      <c r="E6612" s="6" t="s">
        <v>5892</v>
      </c>
      <c r="F6612" s="6">
        <v>20941</v>
      </c>
      <c r="G6612" s="6" t="s">
        <v>5895</v>
      </c>
      <c r="H6612" s="6">
        <v>2</v>
      </c>
      <c r="I6612" s="6" t="s">
        <v>297</v>
      </c>
      <c r="J6612" s="6">
        <v>3</v>
      </c>
      <c r="K6612" s="6" t="s">
        <v>4334</v>
      </c>
      <c r="L6612" s="8">
        <v>6</v>
      </c>
      <c r="M6612" s="6" t="s">
        <v>297</v>
      </c>
      <c r="N6612" s="6" t="s">
        <v>5707</v>
      </c>
      <c r="R6612" s="6" t="str">
        <f t="shared" si="103"/>
        <v>49516Xã Trà Tập23</v>
      </c>
    </row>
    <row r="6613" spans="1:18">
      <c r="A6613" s="6">
        <v>6612</v>
      </c>
      <c r="B6613" s="6">
        <v>49</v>
      </c>
      <c r="C6613" s="6" t="s">
        <v>5704</v>
      </c>
      <c r="D6613" s="6">
        <v>516</v>
      </c>
      <c r="E6613" s="6" t="s">
        <v>5892</v>
      </c>
      <c r="F6613" s="6">
        <v>20944</v>
      </c>
      <c r="G6613" s="6" t="s">
        <v>5896</v>
      </c>
      <c r="H6613" s="6">
        <v>2</v>
      </c>
      <c r="I6613" s="6" t="s">
        <v>297</v>
      </c>
      <c r="J6613" s="6">
        <v>3</v>
      </c>
      <c r="K6613" s="6" t="s">
        <v>4334</v>
      </c>
      <c r="L6613" s="8">
        <v>6</v>
      </c>
      <c r="M6613" s="6" t="s">
        <v>297</v>
      </c>
      <c r="N6613" s="6" t="s">
        <v>5707</v>
      </c>
      <c r="R6613" s="6" t="str">
        <f t="shared" si="103"/>
        <v>49516Xã Trà Mai23</v>
      </c>
    </row>
    <row r="6614" spans="1:18">
      <c r="A6614" s="6">
        <v>6613</v>
      </c>
      <c r="B6614" s="6">
        <v>49</v>
      </c>
      <c r="C6614" s="6" t="s">
        <v>5704</v>
      </c>
      <c r="D6614" s="6">
        <v>516</v>
      </c>
      <c r="E6614" s="6" t="s">
        <v>5892</v>
      </c>
      <c r="F6614" s="6">
        <v>20947</v>
      </c>
      <c r="G6614" s="6" t="s">
        <v>5897</v>
      </c>
      <c r="H6614" s="6">
        <v>2</v>
      </c>
      <c r="I6614" s="6" t="s">
        <v>297</v>
      </c>
      <c r="J6614" s="6">
        <v>3</v>
      </c>
      <c r="K6614" s="6" t="s">
        <v>4334</v>
      </c>
      <c r="L6614" s="8">
        <v>6</v>
      </c>
      <c r="M6614" s="6" t="s">
        <v>297</v>
      </c>
      <c r="N6614" s="6" t="s">
        <v>5707</v>
      </c>
      <c r="R6614" s="6" t="str">
        <f t="shared" si="103"/>
        <v>49516Xã Trà Cang23</v>
      </c>
    </row>
    <row r="6615" spans="1:18">
      <c r="A6615" s="6">
        <v>6614</v>
      </c>
      <c r="B6615" s="6">
        <v>49</v>
      </c>
      <c r="C6615" s="6" t="s">
        <v>5704</v>
      </c>
      <c r="D6615" s="6">
        <v>516</v>
      </c>
      <c r="E6615" s="6" t="s">
        <v>5892</v>
      </c>
      <c r="F6615" s="6">
        <v>20950</v>
      </c>
      <c r="G6615" s="6" t="s">
        <v>5898</v>
      </c>
      <c r="H6615" s="6">
        <v>2</v>
      </c>
      <c r="I6615" s="6" t="s">
        <v>297</v>
      </c>
      <c r="J6615" s="6">
        <v>3</v>
      </c>
      <c r="K6615" s="6" t="s">
        <v>4334</v>
      </c>
      <c r="L6615" s="8">
        <v>6</v>
      </c>
      <c r="M6615" s="6" t="s">
        <v>297</v>
      </c>
      <c r="N6615" s="6" t="s">
        <v>5707</v>
      </c>
      <c r="R6615" s="6" t="str">
        <f t="shared" si="103"/>
        <v>49516Xã Trà Linh23</v>
      </c>
    </row>
    <row r="6616" spans="1:18">
      <c r="A6616" s="6">
        <v>6615</v>
      </c>
      <c r="B6616" s="6">
        <v>49</v>
      </c>
      <c r="C6616" s="6" t="s">
        <v>5704</v>
      </c>
      <c r="D6616" s="6">
        <v>516</v>
      </c>
      <c r="E6616" s="6" t="s">
        <v>5892</v>
      </c>
      <c r="F6616" s="6">
        <v>20953</v>
      </c>
      <c r="G6616" s="6" t="s">
        <v>5899</v>
      </c>
      <c r="H6616" s="6">
        <v>2</v>
      </c>
      <c r="I6616" s="6" t="s">
        <v>297</v>
      </c>
      <c r="J6616" s="6">
        <v>3</v>
      </c>
      <c r="K6616" s="6" t="s">
        <v>4334</v>
      </c>
      <c r="L6616" s="8">
        <v>6</v>
      </c>
      <c r="M6616" s="6" t="s">
        <v>297</v>
      </c>
      <c r="N6616" s="6" t="s">
        <v>5707</v>
      </c>
      <c r="R6616" s="6" t="str">
        <f t="shared" si="103"/>
        <v>49516Xã Trà Nam23</v>
      </c>
    </row>
    <row r="6617" spans="1:18">
      <c r="A6617" s="6">
        <v>6616</v>
      </c>
      <c r="B6617" s="6">
        <v>49</v>
      </c>
      <c r="C6617" s="6" t="s">
        <v>5704</v>
      </c>
      <c r="D6617" s="6">
        <v>516</v>
      </c>
      <c r="E6617" s="6" t="s">
        <v>5892</v>
      </c>
      <c r="F6617" s="6">
        <v>20956</v>
      </c>
      <c r="G6617" s="6" t="s">
        <v>5900</v>
      </c>
      <c r="H6617" s="6">
        <v>2</v>
      </c>
      <c r="I6617" s="6" t="s">
        <v>297</v>
      </c>
      <c r="J6617" s="6">
        <v>3</v>
      </c>
      <c r="K6617" s="6" t="s">
        <v>4334</v>
      </c>
      <c r="L6617" s="8">
        <v>6</v>
      </c>
      <c r="M6617" s="6" t="s">
        <v>297</v>
      </c>
      <c r="N6617" s="6" t="s">
        <v>5707</v>
      </c>
      <c r="R6617" s="6" t="str">
        <f t="shared" si="103"/>
        <v>49516Xã Trà Don23</v>
      </c>
    </row>
    <row r="6618" spans="1:18">
      <c r="A6618" s="6">
        <v>6617</v>
      </c>
      <c r="B6618" s="6">
        <v>49</v>
      </c>
      <c r="C6618" s="6" t="s">
        <v>5704</v>
      </c>
      <c r="D6618" s="6">
        <v>516</v>
      </c>
      <c r="E6618" s="6" t="s">
        <v>5892</v>
      </c>
      <c r="F6618" s="6">
        <v>20959</v>
      </c>
      <c r="G6618" s="6" t="s">
        <v>5901</v>
      </c>
      <c r="H6618" s="6">
        <v>2</v>
      </c>
      <c r="I6618" s="6" t="s">
        <v>297</v>
      </c>
      <c r="J6618" s="6">
        <v>3</v>
      </c>
      <c r="K6618" s="6" t="s">
        <v>4334</v>
      </c>
      <c r="L6618" s="8">
        <v>6</v>
      </c>
      <c r="M6618" s="6" t="s">
        <v>297</v>
      </c>
      <c r="N6618" s="6" t="s">
        <v>5707</v>
      </c>
      <c r="R6618" s="6" t="str">
        <f t="shared" si="103"/>
        <v>49516Xã Trà Vân23</v>
      </c>
    </row>
    <row r="6619" spans="1:18">
      <c r="A6619" s="6">
        <v>6618</v>
      </c>
      <c r="B6619" s="6">
        <v>49</v>
      </c>
      <c r="C6619" s="6" t="s">
        <v>5704</v>
      </c>
      <c r="D6619" s="6">
        <v>516</v>
      </c>
      <c r="E6619" s="6" t="s">
        <v>5892</v>
      </c>
      <c r="F6619" s="6">
        <v>20962</v>
      </c>
      <c r="G6619" s="6" t="s">
        <v>5902</v>
      </c>
      <c r="H6619" s="6">
        <v>2</v>
      </c>
      <c r="I6619" s="6" t="s">
        <v>297</v>
      </c>
      <c r="J6619" s="6">
        <v>3</v>
      </c>
      <c r="K6619" s="6" t="s">
        <v>4334</v>
      </c>
      <c r="L6619" s="8">
        <v>6</v>
      </c>
      <c r="M6619" s="6" t="s">
        <v>297</v>
      </c>
      <c r="N6619" s="6" t="s">
        <v>5707</v>
      </c>
      <c r="R6619" s="6" t="str">
        <f t="shared" si="103"/>
        <v>49516Xã Trà Vinh23</v>
      </c>
    </row>
    <row r="6620" spans="1:18">
      <c r="A6620" s="6">
        <v>6619</v>
      </c>
      <c r="B6620" s="6">
        <v>49</v>
      </c>
      <c r="C6620" s="6" t="s">
        <v>5704</v>
      </c>
      <c r="D6620" s="6">
        <v>517</v>
      </c>
      <c r="E6620" s="6" t="s">
        <v>5903</v>
      </c>
      <c r="F6620" s="6">
        <v>20965</v>
      </c>
      <c r="G6620" s="6" t="s">
        <v>5904</v>
      </c>
      <c r="H6620" s="6">
        <v>1</v>
      </c>
      <c r="I6620" s="6" t="s">
        <v>251</v>
      </c>
      <c r="J6620" s="6">
        <v>3</v>
      </c>
      <c r="K6620" s="6" t="s">
        <v>4334</v>
      </c>
      <c r="L6620" s="8">
        <v>5</v>
      </c>
      <c r="M6620" s="6" t="s">
        <v>251</v>
      </c>
      <c r="N6620" s="6" t="s">
        <v>5707</v>
      </c>
      <c r="R6620" s="6" t="str">
        <f t="shared" si="103"/>
        <v>49517Thị trấn Núi Thành13</v>
      </c>
    </row>
    <row r="6621" spans="1:18">
      <c r="A6621" s="6">
        <v>6620</v>
      </c>
      <c r="B6621" s="6">
        <v>49</v>
      </c>
      <c r="C6621" s="6" t="s">
        <v>5704</v>
      </c>
      <c r="D6621" s="6">
        <v>517</v>
      </c>
      <c r="E6621" s="6" t="s">
        <v>5903</v>
      </c>
      <c r="F6621" s="6">
        <v>20968</v>
      </c>
      <c r="G6621" s="6" t="s">
        <v>5905</v>
      </c>
      <c r="H6621" s="6">
        <v>2</v>
      </c>
      <c r="I6621" s="6" t="s">
        <v>297</v>
      </c>
      <c r="J6621" s="6">
        <v>3</v>
      </c>
      <c r="K6621" s="6" t="s">
        <v>4334</v>
      </c>
      <c r="L6621" s="8">
        <v>6</v>
      </c>
      <c r="M6621" s="6" t="s">
        <v>297</v>
      </c>
      <c r="N6621" s="6" t="s">
        <v>5707</v>
      </c>
      <c r="R6621" s="6" t="str">
        <f t="shared" si="103"/>
        <v>49517Xã Tam Xuân I23</v>
      </c>
    </row>
    <row r="6622" spans="1:18">
      <c r="A6622" s="6">
        <v>6621</v>
      </c>
      <c r="B6622" s="6">
        <v>49</v>
      </c>
      <c r="C6622" s="6" t="s">
        <v>5704</v>
      </c>
      <c r="D6622" s="6">
        <v>517</v>
      </c>
      <c r="E6622" s="6" t="s">
        <v>5903</v>
      </c>
      <c r="F6622" s="6">
        <v>20971</v>
      </c>
      <c r="G6622" s="6" t="s">
        <v>5906</v>
      </c>
      <c r="H6622" s="6">
        <v>2</v>
      </c>
      <c r="I6622" s="6" t="s">
        <v>297</v>
      </c>
      <c r="J6622" s="6">
        <v>3</v>
      </c>
      <c r="K6622" s="6" t="s">
        <v>4334</v>
      </c>
      <c r="L6622" s="8">
        <v>6</v>
      </c>
      <c r="M6622" s="6" t="s">
        <v>297</v>
      </c>
      <c r="N6622" s="6" t="s">
        <v>5707</v>
      </c>
      <c r="R6622" s="6" t="str">
        <f t="shared" si="103"/>
        <v>49517Xã Tam Xuân II23</v>
      </c>
    </row>
    <row r="6623" spans="1:18">
      <c r="A6623" s="6">
        <v>6622</v>
      </c>
      <c r="B6623" s="6">
        <v>49</v>
      </c>
      <c r="C6623" s="6" t="s">
        <v>5704</v>
      </c>
      <c r="D6623" s="6">
        <v>517</v>
      </c>
      <c r="E6623" s="6" t="s">
        <v>5903</v>
      </c>
      <c r="F6623" s="6">
        <v>20974</v>
      </c>
      <c r="G6623" s="6" t="s">
        <v>2772</v>
      </c>
      <c r="H6623" s="6">
        <v>2</v>
      </c>
      <c r="I6623" s="6" t="s">
        <v>297</v>
      </c>
      <c r="J6623" s="6">
        <v>3</v>
      </c>
      <c r="K6623" s="6" t="s">
        <v>4334</v>
      </c>
      <c r="L6623" s="8">
        <v>6</v>
      </c>
      <c r="M6623" s="6" t="s">
        <v>297</v>
      </c>
      <c r="N6623" s="6" t="s">
        <v>5707</v>
      </c>
      <c r="R6623" s="6" t="str">
        <f t="shared" si="103"/>
        <v>49517Xã Tam Tiến23</v>
      </c>
    </row>
    <row r="6624" spans="1:18">
      <c r="A6624" s="6">
        <v>6623</v>
      </c>
      <c r="B6624" s="6">
        <v>49</v>
      </c>
      <c r="C6624" s="6" t="s">
        <v>5704</v>
      </c>
      <c r="D6624" s="6">
        <v>517</v>
      </c>
      <c r="E6624" s="6" t="s">
        <v>5903</v>
      </c>
      <c r="F6624" s="6">
        <v>20977</v>
      </c>
      <c r="G6624" s="6" t="s">
        <v>3039</v>
      </c>
      <c r="H6624" s="6">
        <v>2</v>
      </c>
      <c r="I6624" s="6" t="s">
        <v>297</v>
      </c>
      <c r="J6624" s="6">
        <v>3</v>
      </c>
      <c r="K6624" s="6" t="s">
        <v>4334</v>
      </c>
      <c r="L6624" s="8">
        <v>6</v>
      </c>
      <c r="M6624" s="6" t="s">
        <v>297</v>
      </c>
      <c r="N6624" s="6" t="s">
        <v>5707</v>
      </c>
      <c r="R6624" s="6" t="str">
        <f t="shared" si="103"/>
        <v>49517Xã Tam Sơn23</v>
      </c>
    </row>
    <row r="6625" spans="1:18">
      <c r="A6625" s="6">
        <v>6624</v>
      </c>
      <c r="B6625" s="6">
        <v>49</v>
      </c>
      <c r="C6625" s="6" t="s">
        <v>5704</v>
      </c>
      <c r="D6625" s="6">
        <v>517</v>
      </c>
      <c r="E6625" s="6" t="s">
        <v>5903</v>
      </c>
      <c r="F6625" s="6">
        <v>20980</v>
      </c>
      <c r="G6625" s="6" t="s">
        <v>5907</v>
      </c>
      <c r="H6625" s="6">
        <v>2</v>
      </c>
      <c r="I6625" s="6" t="s">
        <v>297</v>
      </c>
      <c r="J6625" s="6">
        <v>3</v>
      </c>
      <c r="K6625" s="6" t="s">
        <v>4334</v>
      </c>
      <c r="L6625" s="8">
        <v>6</v>
      </c>
      <c r="M6625" s="6" t="s">
        <v>297</v>
      </c>
      <c r="N6625" s="6" t="s">
        <v>5707</v>
      </c>
      <c r="R6625" s="6" t="str">
        <f t="shared" si="103"/>
        <v>49517Xã Tam Thạnh23</v>
      </c>
    </row>
    <row r="6626" spans="1:18">
      <c r="A6626" s="6">
        <v>6625</v>
      </c>
      <c r="B6626" s="6">
        <v>49</v>
      </c>
      <c r="C6626" s="6" t="s">
        <v>5704</v>
      </c>
      <c r="D6626" s="6">
        <v>517</v>
      </c>
      <c r="E6626" s="6" t="s">
        <v>5903</v>
      </c>
      <c r="F6626" s="6">
        <v>20983</v>
      </c>
      <c r="G6626" s="6" t="s">
        <v>5908</v>
      </c>
      <c r="H6626" s="6">
        <v>2</v>
      </c>
      <c r="I6626" s="6" t="s">
        <v>297</v>
      </c>
      <c r="J6626" s="6">
        <v>3</v>
      </c>
      <c r="K6626" s="6" t="s">
        <v>4334</v>
      </c>
      <c r="L6626" s="8">
        <v>6</v>
      </c>
      <c r="M6626" s="6" t="s">
        <v>297</v>
      </c>
      <c r="N6626" s="6" t="s">
        <v>5707</v>
      </c>
      <c r="R6626" s="6" t="str">
        <f t="shared" si="103"/>
        <v>49517Xã Tam Anh Bắc23</v>
      </c>
    </row>
    <row r="6627" spans="1:18">
      <c r="A6627" s="6">
        <v>6626</v>
      </c>
      <c r="B6627" s="6">
        <v>49</v>
      </c>
      <c r="C6627" s="6" t="s">
        <v>5704</v>
      </c>
      <c r="D6627" s="6">
        <v>517</v>
      </c>
      <c r="E6627" s="6" t="s">
        <v>5903</v>
      </c>
      <c r="F6627" s="6">
        <v>20984</v>
      </c>
      <c r="G6627" s="6" t="s">
        <v>5909</v>
      </c>
      <c r="H6627" s="6">
        <v>2</v>
      </c>
      <c r="I6627" s="6" t="s">
        <v>297</v>
      </c>
      <c r="J6627" s="6">
        <v>3</v>
      </c>
      <c r="K6627" s="6" t="s">
        <v>4334</v>
      </c>
      <c r="L6627" s="8">
        <v>6</v>
      </c>
      <c r="M6627" s="6" t="s">
        <v>297</v>
      </c>
      <c r="N6627" s="6" t="s">
        <v>5707</v>
      </c>
      <c r="R6627" s="6" t="str">
        <f t="shared" si="103"/>
        <v>49517Xã Tam Anh Nam23</v>
      </c>
    </row>
    <row r="6628" spans="1:18">
      <c r="A6628" s="6">
        <v>6627</v>
      </c>
      <c r="B6628" s="6">
        <v>49</v>
      </c>
      <c r="C6628" s="6" t="s">
        <v>5704</v>
      </c>
      <c r="D6628" s="6">
        <v>517</v>
      </c>
      <c r="E6628" s="6" t="s">
        <v>5903</v>
      </c>
      <c r="F6628" s="6">
        <v>20986</v>
      </c>
      <c r="G6628" s="6" t="s">
        <v>5910</v>
      </c>
      <c r="H6628" s="6">
        <v>2</v>
      </c>
      <c r="I6628" s="6" t="s">
        <v>297</v>
      </c>
      <c r="J6628" s="6">
        <v>3</v>
      </c>
      <c r="K6628" s="6" t="s">
        <v>4334</v>
      </c>
      <c r="L6628" s="8">
        <v>6</v>
      </c>
      <c r="M6628" s="6" t="s">
        <v>297</v>
      </c>
      <c r="N6628" s="6" t="s">
        <v>5707</v>
      </c>
      <c r="R6628" s="6" t="str">
        <f t="shared" si="103"/>
        <v>49517Xã Tam Hòa23</v>
      </c>
    </row>
    <row r="6629" spans="1:18">
      <c r="A6629" s="6">
        <v>6628</v>
      </c>
      <c r="B6629" s="6">
        <v>49</v>
      </c>
      <c r="C6629" s="6" t="s">
        <v>5704</v>
      </c>
      <c r="D6629" s="6">
        <v>517</v>
      </c>
      <c r="E6629" s="6" t="s">
        <v>5903</v>
      </c>
      <c r="F6629" s="6">
        <v>20989</v>
      </c>
      <c r="G6629" s="6" t="s">
        <v>441</v>
      </c>
      <c r="H6629" s="6">
        <v>2</v>
      </c>
      <c r="I6629" s="6" t="s">
        <v>297</v>
      </c>
      <c r="J6629" s="6">
        <v>3</v>
      </c>
      <c r="K6629" s="6" t="s">
        <v>4334</v>
      </c>
      <c r="L6629" s="8">
        <v>6</v>
      </c>
      <c r="M6629" s="6" t="s">
        <v>297</v>
      </c>
      <c r="N6629" s="6" t="s">
        <v>5707</v>
      </c>
      <c r="R6629" s="6" t="str">
        <f t="shared" si="103"/>
        <v>49517Xã Tam Hiệp23</v>
      </c>
    </row>
    <row r="6630" spans="1:18">
      <c r="A6630" s="6">
        <v>6629</v>
      </c>
      <c r="B6630" s="6">
        <v>49</v>
      </c>
      <c r="C6630" s="6" t="s">
        <v>5704</v>
      </c>
      <c r="D6630" s="6">
        <v>517</v>
      </c>
      <c r="E6630" s="6" t="s">
        <v>5903</v>
      </c>
      <c r="F6630" s="6">
        <v>20992</v>
      </c>
      <c r="G6630" s="6" t="s">
        <v>5911</v>
      </c>
      <c r="H6630" s="6">
        <v>2</v>
      </c>
      <c r="I6630" s="6" t="s">
        <v>297</v>
      </c>
      <c r="J6630" s="6">
        <v>3</v>
      </c>
      <c r="K6630" s="6" t="s">
        <v>4334</v>
      </c>
      <c r="L6630" s="8">
        <v>6</v>
      </c>
      <c r="M6630" s="6" t="s">
        <v>297</v>
      </c>
      <c r="N6630" s="6" t="s">
        <v>5707</v>
      </c>
      <c r="R6630" s="6" t="str">
        <f t="shared" si="103"/>
        <v>49517Xã Tam Hải23</v>
      </c>
    </row>
    <row r="6631" spans="1:18">
      <c r="A6631" s="6">
        <v>6630</v>
      </c>
      <c r="B6631" s="6">
        <v>49</v>
      </c>
      <c r="C6631" s="6" t="s">
        <v>5704</v>
      </c>
      <c r="D6631" s="6">
        <v>517</v>
      </c>
      <c r="E6631" s="6" t="s">
        <v>5903</v>
      </c>
      <c r="F6631" s="6">
        <v>20995</v>
      </c>
      <c r="G6631" s="6" t="s">
        <v>3260</v>
      </c>
      <c r="H6631" s="6">
        <v>2</v>
      </c>
      <c r="I6631" s="6" t="s">
        <v>297</v>
      </c>
      <c r="J6631" s="6">
        <v>3</v>
      </c>
      <c r="K6631" s="6" t="s">
        <v>4334</v>
      </c>
      <c r="L6631" s="8">
        <v>6</v>
      </c>
      <c r="M6631" s="6" t="s">
        <v>297</v>
      </c>
      <c r="N6631" s="6" t="s">
        <v>5707</v>
      </c>
      <c r="R6631" s="6" t="str">
        <f t="shared" si="103"/>
        <v>49517Xã Tam Giang23</v>
      </c>
    </row>
    <row r="6632" spans="1:18">
      <c r="A6632" s="6">
        <v>6631</v>
      </c>
      <c r="B6632" s="6">
        <v>49</v>
      </c>
      <c r="C6632" s="6" t="s">
        <v>5704</v>
      </c>
      <c r="D6632" s="6">
        <v>517</v>
      </c>
      <c r="E6632" s="6" t="s">
        <v>5903</v>
      </c>
      <c r="F6632" s="6">
        <v>20998</v>
      </c>
      <c r="G6632" s="6" t="s">
        <v>3944</v>
      </c>
      <c r="H6632" s="6">
        <v>2</v>
      </c>
      <c r="I6632" s="6" t="s">
        <v>297</v>
      </c>
      <c r="J6632" s="6">
        <v>3</v>
      </c>
      <c r="K6632" s="6" t="s">
        <v>4334</v>
      </c>
      <c r="L6632" s="8">
        <v>6</v>
      </c>
      <c r="M6632" s="6" t="s">
        <v>297</v>
      </c>
      <c r="N6632" s="6" t="s">
        <v>5707</v>
      </c>
      <c r="R6632" s="6" t="str">
        <f t="shared" si="103"/>
        <v>49517Xã Tam Quang23</v>
      </c>
    </row>
    <row r="6633" spans="1:18">
      <c r="A6633" s="6">
        <v>6632</v>
      </c>
      <c r="B6633" s="6">
        <v>49</v>
      </c>
      <c r="C6633" s="6" t="s">
        <v>5704</v>
      </c>
      <c r="D6633" s="6">
        <v>517</v>
      </c>
      <c r="E6633" s="6" t="s">
        <v>5903</v>
      </c>
      <c r="F6633" s="6">
        <v>21001</v>
      </c>
      <c r="G6633" s="6" t="s">
        <v>5912</v>
      </c>
      <c r="H6633" s="6">
        <v>2</v>
      </c>
      <c r="I6633" s="6" t="s">
        <v>297</v>
      </c>
      <c r="J6633" s="6">
        <v>3</v>
      </c>
      <c r="K6633" s="6" t="s">
        <v>4334</v>
      </c>
      <c r="L6633" s="8">
        <v>6</v>
      </c>
      <c r="M6633" s="6" t="s">
        <v>297</v>
      </c>
      <c r="N6633" s="6" t="s">
        <v>5707</v>
      </c>
      <c r="R6633" s="6" t="str">
        <f t="shared" si="103"/>
        <v>49517Xã Tam Nghĩa23</v>
      </c>
    </row>
    <row r="6634" spans="1:18">
      <c r="A6634" s="6">
        <v>6633</v>
      </c>
      <c r="B6634" s="6">
        <v>49</v>
      </c>
      <c r="C6634" s="6" t="s">
        <v>5704</v>
      </c>
      <c r="D6634" s="6">
        <v>517</v>
      </c>
      <c r="E6634" s="6" t="s">
        <v>5903</v>
      </c>
      <c r="F6634" s="6">
        <v>21004</v>
      </c>
      <c r="G6634" s="6" t="s">
        <v>5913</v>
      </c>
      <c r="H6634" s="6">
        <v>2</v>
      </c>
      <c r="I6634" s="6" t="s">
        <v>297</v>
      </c>
      <c r="J6634" s="6">
        <v>3</v>
      </c>
      <c r="K6634" s="6" t="s">
        <v>4334</v>
      </c>
      <c r="L6634" s="8">
        <v>6</v>
      </c>
      <c r="M6634" s="6" t="s">
        <v>297</v>
      </c>
      <c r="N6634" s="6" t="s">
        <v>5707</v>
      </c>
      <c r="R6634" s="6" t="str">
        <f t="shared" si="103"/>
        <v>49517Xã Tam Mỹ Tây23</v>
      </c>
    </row>
    <row r="6635" spans="1:18">
      <c r="A6635" s="6">
        <v>6634</v>
      </c>
      <c r="B6635" s="6">
        <v>49</v>
      </c>
      <c r="C6635" s="6" t="s">
        <v>5704</v>
      </c>
      <c r="D6635" s="6">
        <v>517</v>
      </c>
      <c r="E6635" s="6" t="s">
        <v>5903</v>
      </c>
      <c r="F6635" s="6">
        <v>21005</v>
      </c>
      <c r="G6635" s="6" t="s">
        <v>5914</v>
      </c>
      <c r="H6635" s="6">
        <v>2</v>
      </c>
      <c r="I6635" s="6" t="s">
        <v>297</v>
      </c>
      <c r="J6635" s="6">
        <v>3</v>
      </c>
      <c r="K6635" s="6" t="s">
        <v>4334</v>
      </c>
      <c r="L6635" s="8">
        <v>6</v>
      </c>
      <c r="M6635" s="6" t="s">
        <v>297</v>
      </c>
      <c r="N6635" s="6" t="s">
        <v>5707</v>
      </c>
      <c r="R6635" s="6" t="str">
        <f t="shared" si="103"/>
        <v>49517Xã Tam Mỹ Đông23</v>
      </c>
    </row>
    <row r="6636" spans="1:18">
      <c r="A6636" s="6">
        <v>6635</v>
      </c>
      <c r="B6636" s="6">
        <v>49</v>
      </c>
      <c r="C6636" s="6" t="s">
        <v>5704</v>
      </c>
      <c r="D6636" s="6">
        <v>517</v>
      </c>
      <c r="E6636" s="6" t="s">
        <v>5903</v>
      </c>
      <c r="F6636" s="6">
        <v>21007</v>
      </c>
      <c r="G6636" s="6" t="s">
        <v>5915</v>
      </c>
      <c r="H6636" s="6">
        <v>2</v>
      </c>
      <c r="I6636" s="6" t="s">
        <v>297</v>
      </c>
      <c r="J6636" s="6">
        <v>3</v>
      </c>
      <c r="K6636" s="6" t="s">
        <v>4334</v>
      </c>
      <c r="L6636" s="8">
        <v>6</v>
      </c>
      <c r="M6636" s="6" t="s">
        <v>297</v>
      </c>
      <c r="N6636" s="6" t="s">
        <v>5707</v>
      </c>
      <c r="R6636" s="6" t="str">
        <f t="shared" si="103"/>
        <v>49517Xã Tam Trà23</v>
      </c>
    </row>
    <row r="6637" spans="1:18">
      <c r="A6637" s="6">
        <v>6636</v>
      </c>
      <c r="B6637" s="6">
        <v>49</v>
      </c>
      <c r="C6637" s="6" t="s">
        <v>5704</v>
      </c>
      <c r="D6637" s="6">
        <v>518</v>
      </c>
      <c r="E6637" s="6" t="s">
        <v>5916</v>
      </c>
      <c r="F6637" s="6">
        <v>20364</v>
      </c>
      <c r="G6637" s="6" t="s">
        <v>5917</v>
      </c>
      <c r="H6637" s="6">
        <v>1</v>
      </c>
      <c r="I6637" s="6" t="s">
        <v>251</v>
      </c>
      <c r="J6637" s="6">
        <v>3</v>
      </c>
      <c r="K6637" s="6" t="s">
        <v>4334</v>
      </c>
      <c r="L6637" s="8">
        <v>5</v>
      </c>
      <c r="M6637" s="6" t="s">
        <v>251</v>
      </c>
      <c r="N6637" s="6" t="s">
        <v>5707</v>
      </c>
      <c r="R6637" s="6" t="str">
        <f t="shared" si="103"/>
        <v>49518Thị trấn Phú Thịnh13</v>
      </c>
    </row>
    <row r="6638" spans="1:18">
      <c r="A6638" s="6">
        <v>6637</v>
      </c>
      <c r="B6638" s="6">
        <v>49</v>
      </c>
      <c r="C6638" s="6" t="s">
        <v>5704</v>
      </c>
      <c r="D6638" s="6">
        <v>518</v>
      </c>
      <c r="E6638" s="6" t="s">
        <v>5916</v>
      </c>
      <c r="F6638" s="6">
        <v>20365</v>
      </c>
      <c r="G6638" s="6" t="s">
        <v>5918</v>
      </c>
      <c r="H6638" s="6">
        <v>2</v>
      </c>
      <c r="I6638" s="6" t="s">
        <v>297</v>
      </c>
      <c r="J6638" s="6">
        <v>3</v>
      </c>
      <c r="K6638" s="6" t="s">
        <v>4334</v>
      </c>
      <c r="L6638" s="8">
        <v>6</v>
      </c>
      <c r="M6638" s="6" t="s">
        <v>297</v>
      </c>
      <c r="N6638" s="6" t="s">
        <v>5707</v>
      </c>
      <c r="R6638" s="6" t="str">
        <f t="shared" si="103"/>
        <v>49518Xã Tam Thành23</v>
      </c>
    </row>
    <row r="6639" spans="1:18">
      <c r="A6639" s="6">
        <v>6638</v>
      </c>
      <c r="B6639" s="6">
        <v>49</v>
      </c>
      <c r="C6639" s="6" t="s">
        <v>5704</v>
      </c>
      <c r="D6639" s="6">
        <v>518</v>
      </c>
      <c r="E6639" s="6" t="s">
        <v>5916</v>
      </c>
      <c r="F6639" s="6">
        <v>20368</v>
      </c>
      <c r="G6639" s="6" t="s">
        <v>5919</v>
      </c>
      <c r="H6639" s="6">
        <v>2</v>
      </c>
      <c r="I6639" s="6" t="s">
        <v>297</v>
      </c>
      <c r="J6639" s="6">
        <v>3</v>
      </c>
      <c r="K6639" s="6" t="s">
        <v>4334</v>
      </c>
      <c r="L6639" s="8">
        <v>6</v>
      </c>
      <c r="M6639" s="6" t="s">
        <v>297</v>
      </c>
      <c r="N6639" s="6" t="s">
        <v>5707</v>
      </c>
      <c r="R6639" s="6" t="str">
        <f t="shared" si="103"/>
        <v>49518Xã Tam An23</v>
      </c>
    </row>
    <row r="6640" spans="1:18">
      <c r="A6640" s="6">
        <v>6639</v>
      </c>
      <c r="B6640" s="6">
        <v>49</v>
      </c>
      <c r="C6640" s="6" t="s">
        <v>5704</v>
      </c>
      <c r="D6640" s="6">
        <v>518</v>
      </c>
      <c r="E6640" s="6" t="s">
        <v>5916</v>
      </c>
      <c r="F6640" s="6">
        <v>20374</v>
      </c>
      <c r="G6640" s="6" t="s">
        <v>5920</v>
      </c>
      <c r="H6640" s="6">
        <v>2</v>
      </c>
      <c r="I6640" s="6" t="s">
        <v>297</v>
      </c>
      <c r="J6640" s="6">
        <v>3</v>
      </c>
      <c r="K6640" s="6" t="s">
        <v>4334</v>
      </c>
      <c r="L6640" s="8">
        <v>6</v>
      </c>
      <c r="M6640" s="6" t="s">
        <v>297</v>
      </c>
      <c r="N6640" s="6" t="s">
        <v>5707</v>
      </c>
      <c r="R6640" s="6" t="str">
        <f t="shared" si="103"/>
        <v>49518Xã Tam Đàn23</v>
      </c>
    </row>
    <row r="6641" spans="1:18">
      <c r="A6641" s="6">
        <v>6640</v>
      </c>
      <c r="B6641" s="6">
        <v>49</v>
      </c>
      <c r="C6641" s="6" t="s">
        <v>5704</v>
      </c>
      <c r="D6641" s="6">
        <v>518</v>
      </c>
      <c r="E6641" s="6" t="s">
        <v>5916</v>
      </c>
      <c r="F6641" s="6">
        <v>20377</v>
      </c>
      <c r="G6641" s="6" t="s">
        <v>5921</v>
      </c>
      <c r="H6641" s="6">
        <v>2</v>
      </c>
      <c r="I6641" s="6" t="s">
        <v>297</v>
      </c>
      <c r="J6641" s="6">
        <v>3</v>
      </c>
      <c r="K6641" s="6" t="s">
        <v>4334</v>
      </c>
      <c r="L6641" s="8">
        <v>6</v>
      </c>
      <c r="M6641" s="6" t="s">
        <v>297</v>
      </c>
      <c r="N6641" s="6" t="s">
        <v>5707</v>
      </c>
      <c r="R6641" s="6" t="str">
        <f t="shared" si="103"/>
        <v>49518Xã Tam Lộc23</v>
      </c>
    </row>
    <row r="6642" spans="1:18">
      <c r="A6642" s="6">
        <v>6641</v>
      </c>
      <c r="B6642" s="6">
        <v>49</v>
      </c>
      <c r="C6642" s="6" t="s">
        <v>5704</v>
      </c>
      <c r="D6642" s="6">
        <v>518</v>
      </c>
      <c r="E6642" s="6" t="s">
        <v>5916</v>
      </c>
      <c r="F6642" s="6">
        <v>20380</v>
      </c>
      <c r="G6642" s="6" t="s">
        <v>5922</v>
      </c>
      <c r="H6642" s="6">
        <v>2</v>
      </c>
      <c r="I6642" s="6" t="s">
        <v>297</v>
      </c>
      <c r="J6642" s="6">
        <v>3</v>
      </c>
      <c r="K6642" s="6" t="s">
        <v>4334</v>
      </c>
      <c r="L6642" s="8">
        <v>6</v>
      </c>
      <c r="M6642" s="6" t="s">
        <v>297</v>
      </c>
      <c r="N6642" s="6" t="s">
        <v>5707</v>
      </c>
      <c r="R6642" s="6" t="str">
        <f t="shared" si="103"/>
        <v>49518Xã Tam Phước23</v>
      </c>
    </row>
    <row r="6643" spans="1:18">
      <c r="A6643" s="6">
        <v>6642</v>
      </c>
      <c r="B6643" s="6">
        <v>49</v>
      </c>
      <c r="C6643" s="6" t="s">
        <v>5704</v>
      </c>
      <c r="D6643" s="6">
        <v>518</v>
      </c>
      <c r="E6643" s="6" t="s">
        <v>5916</v>
      </c>
      <c r="F6643" s="6">
        <v>20383</v>
      </c>
      <c r="G6643" s="6" t="s">
        <v>5923</v>
      </c>
      <c r="H6643" s="6">
        <v>2</v>
      </c>
      <c r="I6643" s="6" t="s">
        <v>297</v>
      </c>
      <c r="J6643" s="6">
        <v>3</v>
      </c>
      <c r="K6643" s="6" t="s">
        <v>4334</v>
      </c>
      <c r="L6643" s="8">
        <v>6</v>
      </c>
      <c r="M6643" s="6" t="s">
        <v>297</v>
      </c>
      <c r="N6643" s="6" t="s">
        <v>5707</v>
      </c>
      <c r="R6643" s="6" t="str">
        <f t="shared" si="103"/>
        <v>49518Xã Tam Vinh23</v>
      </c>
    </row>
    <row r="6644" spans="1:18">
      <c r="A6644" s="6">
        <v>6643</v>
      </c>
      <c r="B6644" s="6">
        <v>49</v>
      </c>
      <c r="C6644" s="6" t="s">
        <v>5704</v>
      </c>
      <c r="D6644" s="6">
        <v>518</v>
      </c>
      <c r="E6644" s="6" t="s">
        <v>5916</v>
      </c>
      <c r="F6644" s="6">
        <v>20386</v>
      </c>
      <c r="G6644" s="6" t="s">
        <v>4862</v>
      </c>
      <c r="H6644" s="6">
        <v>2</v>
      </c>
      <c r="I6644" s="6" t="s">
        <v>297</v>
      </c>
      <c r="J6644" s="6">
        <v>3</v>
      </c>
      <c r="K6644" s="6" t="s">
        <v>4334</v>
      </c>
      <c r="L6644" s="8">
        <v>6</v>
      </c>
      <c r="M6644" s="6" t="s">
        <v>297</v>
      </c>
      <c r="N6644" s="6" t="s">
        <v>5707</v>
      </c>
      <c r="R6644" s="6" t="str">
        <f t="shared" si="103"/>
        <v>49518Xã Tam Thái23</v>
      </c>
    </row>
    <row r="6645" spans="1:18">
      <c r="A6645" s="6">
        <v>6644</v>
      </c>
      <c r="B6645" s="6">
        <v>49</v>
      </c>
      <c r="C6645" s="6" t="s">
        <v>5704</v>
      </c>
      <c r="D6645" s="6">
        <v>518</v>
      </c>
      <c r="E6645" s="6" t="s">
        <v>5916</v>
      </c>
      <c r="F6645" s="6">
        <v>20387</v>
      </c>
      <c r="G6645" s="6" t="s">
        <v>5924</v>
      </c>
      <c r="H6645" s="6">
        <v>2</v>
      </c>
      <c r="I6645" s="6" t="s">
        <v>297</v>
      </c>
      <c r="J6645" s="6">
        <v>3</v>
      </c>
      <c r="K6645" s="6" t="s">
        <v>4334</v>
      </c>
      <c r="L6645" s="8">
        <v>6</v>
      </c>
      <c r="M6645" s="6" t="s">
        <v>297</v>
      </c>
      <c r="N6645" s="6" t="s">
        <v>5707</v>
      </c>
      <c r="R6645" s="6" t="str">
        <f t="shared" si="103"/>
        <v>49518Xã Tam Đại23</v>
      </c>
    </row>
    <row r="6646" spans="1:18">
      <c r="A6646" s="6">
        <v>6645</v>
      </c>
      <c r="B6646" s="6">
        <v>49</v>
      </c>
      <c r="C6646" s="6" t="s">
        <v>5704</v>
      </c>
      <c r="D6646" s="6">
        <v>518</v>
      </c>
      <c r="E6646" s="6" t="s">
        <v>5916</v>
      </c>
      <c r="F6646" s="6">
        <v>20392</v>
      </c>
      <c r="G6646" s="6" t="s">
        <v>5925</v>
      </c>
      <c r="H6646" s="6">
        <v>2</v>
      </c>
      <c r="I6646" s="6" t="s">
        <v>297</v>
      </c>
      <c r="J6646" s="6">
        <v>3</v>
      </c>
      <c r="K6646" s="6" t="s">
        <v>4334</v>
      </c>
      <c r="L6646" s="8">
        <v>6</v>
      </c>
      <c r="M6646" s="6" t="s">
        <v>297</v>
      </c>
      <c r="N6646" s="6" t="s">
        <v>5707</v>
      </c>
      <c r="R6646" s="6" t="str">
        <f t="shared" si="103"/>
        <v>49518Xã Tam Dân23</v>
      </c>
    </row>
    <row r="6647" spans="1:18">
      <c r="A6647" s="6">
        <v>6646</v>
      </c>
      <c r="B6647" s="6">
        <v>49</v>
      </c>
      <c r="C6647" s="6" t="s">
        <v>5704</v>
      </c>
      <c r="D6647" s="6">
        <v>518</v>
      </c>
      <c r="E6647" s="6" t="s">
        <v>5916</v>
      </c>
      <c r="F6647" s="6">
        <v>20395</v>
      </c>
      <c r="G6647" s="6" t="s">
        <v>5926</v>
      </c>
      <c r="H6647" s="6">
        <v>2</v>
      </c>
      <c r="I6647" s="6" t="s">
        <v>297</v>
      </c>
      <c r="J6647" s="6">
        <v>3</v>
      </c>
      <c r="K6647" s="6" t="s">
        <v>4334</v>
      </c>
      <c r="L6647" s="8">
        <v>6</v>
      </c>
      <c r="M6647" s="6" t="s">
        <v>297</v>
      </c>
      <c r="N6647" s="6" t="s">
        <v>5707</v>
      </c>
      <c r="R6647" s="6" t="str">
        <f t="shared" si="103"/>
        <v>49518Xã Tam Lãnh23</v>
      </c>
    </row>
    <row r="6648" spans="1:18">
      <c r="A6648" s="6">
        <v>6647</v>
      </c>
      <c r="B6648" s="6">
        <v>49</v>
      </c>
      <c r="C6648" s="6" t="s">
        <v>5704</v>
      </c>
      <c r="D6648" s="6">
        <v>519</v>
      </c>
      <c r="E6648" s="6" t="s">
        <v>5927</v>
      </c>
      <c r="F6648" s="6">
        <v>20656</v>
      </c>
      <c r="G6648" s="6" t="s">
        <v>5928</v>
      </c>
      <c r="H6648" s="6">
        <v>2</v>
      </c>
      <c r="I6648" s="6" t="s">
        <v>297</v>
      </c>
      <c r="J6648" s="6">
        <v>3</v>
      </c>
      <c r="K6648" s="6" t="s">
        <v>4334</v>
      </c>
      <c r="L6648" s="8">
        <v>6</v>
      </c>
      <c r="M6648" s="6" t="s">
        <v>297</v>
      </c>
      <c r="N6648" s="6" t="s">
        <v>5707</v>
      </c>
      <c r="R6648" s="6" t="str">
        <f t="shared" si="103"/>
        <v>49519Xã Quế Trung23</v>
      </c>
    </row>
    <row r="6649" spans="1:18">
      <c r="A6649" s="6">
        <v>6648</v>
      </c>
      <c r="B6649" s="6">
        <v>49</v>
      </c>
      <c r="C6649" s="6" t="s">
        <v>5704</v>
      </c>
      <c r="D6649" s="6">
        <v>519</v>
      </c>
      <c r="E6649" s="6" t="s">
        <v>5927</v>
      </c>
      <c r="F6649" s="6">
        <v>20668</v>
      </c>
      <c r="G6649" s="6" t="s">
        <v>5929</v>
      </c>
      <c r="H6649" s="6">
        <v>2</v>
      </c>
      <c r="I6649" s="6" t="s">
        <v>297</v>
      </c>
      <c r="J6649" s="6">
        <v>3</v>
      </c>
      <c r="K6649" s="6" t="s">
        <v>4334</v>
      </c>
      <c r="L6649" s="8">
        <v>6</v>
      </c>
      <c r="M6649" s="6" t="s">
        <v>297</v>
      </c>
      <c r="N6649" s="6" t="s">
        <v>5707</v>
      </c>
      <c r="R6649" s="6" t="str">
        <f t="shared" si="103"/>
        <v>49519Xã Ninh Phước23</v>
      </c>
    </row>
    <row r="6650" spans="1:18">
      <c r="A6650" s="6">
        <v>6649</v>
      </c>
      <c r="B6650" s="6">
        <v>49</v>
      </c>
      <c r="C6650" s="6" t="s">
        <v>5704</v>
      </c>
      <c r="D6650" s="6">
        <v>519</v>
      </c>
      <c r="E6650" s="6" t="s">
        <v>5927</v>
      </c>
      <c r="F6650" s="6">
        <v>20669</v>
      </c>
      <c r="G6650" s="6" t="s">
        <v>5930</v>
      </c>
      <c r="H6650" s="6">
        <v>2</v>
      </c>
      <c r="I6650" s="6" t="s">
        <v>297</v>
      </c>
      <c r="J6650" s="6">
        <v>3</v>
      </c>
      <c r="K6650" s="6" t="s">
        <v>4334</v>
      </c>
      <c r="L6650" s="8">
        <v>6</v>
      </c>
      <c r="M6650" s="6" t="s">
        <v>297</v>
      </c>
      <c r="N6650" s="6" t="s">
        <v>5707</v>
      </c>
      <c r="R6650" s="6" t="str">
        <f t="shared" si="103"/>
        <v>49519Xã Phước Ninh23</v>
      </c>
    </row>
    <row r="6651" spans="1:18">
      <c r="A6651" s="6">
        <v>6650</v>
      </c>
      <c r="B6651" s="6">
        <v>49</v>
      </c>
      <c r="C6651" s="6" t="s">
        <v>5704</v>
      </c>
      <c r="D6651" s="6">
        <v>519</v>
      </c>
      <c r="E6651" s="6" t="s">
        <v>5927</v>
      </c>
      <c r="F6651" s="6">
        <v>20671</v>
      </c>
      <c r="G6651" s="6" t="s">
        <v>5931</v>
      </c>
      <c r="H6651" s="6">
        <v>2</v>
      </c>
      <c r="I6651" s="6" t="s">
        <v>297</v>
      </c>
      <c r="J6651" s="6">
        <v>3</v>
      </c>
      <c r="K6651" s="6" t="s">
        <v>4334</v>
      </c>
      <c r="L6651" s="8">
        <v>6</v>
      </c>
      <c r="M6651" s="6" t="s">
        <v>297</v>
      </c>
      <c r="N6651" s="6" t="s">
        <v>5707</v>
      </c>
      <c r="R6651" s="6" t="str">
        <f t="shared" si="103"/>
        <v>49519Xã Quế Lộc23</v>
      </c>
    </row>
    <row r="6652" spans="1:18">
      <c r="A6652" s="6">
        <v>6651</v>
      </c>
      <c r="B6652" s="6">
        <v>49</v>
      </c>
      <c r="C6652" s="6" t="s">
        <v>5704</v>
      </c>
      <c r="D6652" s="6">
        <v>519</v>
      </c>
      <c r="E6652" s="6" t="s">
        <v>5927</v>
      </c>
      <c r="F6652" s="6">
        <v>20672</v>
      </c>
      <c r="G6652" s="6" t="s">
        <v>5932</v>
      </c>
      <c r="H6652" s="6">
        <v>2</v>
      </c>
      <c r="I6652" s="6" t="s">
        <v>297</v>
      </c>
      <c r="J6652" s="6">
        <v>3</v>
      </c>
      <c r="K6652" s="6" t="s">
        <v>4334</v>
      </c>
      <c r="L6652" s="8">
        <v>6</v>
      </c>
      <c r="M6652" s="6" t="s">
        <v>297</v>
      </c>
      <c r="N6652" s="6" t="s">
        <v>5707</v>
      </c>
      <c r="R6652" s="6" t="str">
        <f t="shared" si="103"/>
        <v>49519Xã Sơn Viên23</v>
      </c>
    </row>
    <row r="6653" spans="1:18">
      <c r="A6653" s="6">
        <v>6652</v>
      </c>
      <c r="B6653" s="6">
        <v>49</v>
      </c>
      <c r="C6653" s="6" t="s">
        <v>5704</v>
      </c>
      <c r="D6653" s="6">
        <v>519</v>
      </c>
      <c r="E6653" s="6" t="s">
        <v>5927</v>
      </c>
      <c r="F6653" s="6">
        <v>20692</v>
      </c>
      <c r="G6653" s="6" t="s">
        <v>5933</v>
      </c>
      <c r="H6653" s="6">
        <v>2</v>
      </c>
      <c r="I6653" s="6" t="s">
        <v>297</v>
      </c>
      <c r="J6653" s="6">
        <v>3</v>
      </c>
      <c r="K6653" s="6" t="s">
        <v>4334</v>
      </c>
      <c r="L6653" s="8">
        <v>6</v>
      </c>
      <c r="M6653" s="6" t="s">
        <v>297</v>
      </c>
      <c r="N6653" s="6" t="s">
        <v>5707</v>
      </c>
      <c r="R6653" s="6" t="str">
        <f t="shared" si="103"/>
        <v>49519Xã Quế Lâm23</v>
      </c>
    </row>
    <row r="6654" spans="1:18">
      <c r="A6654" s="6">
        <v>6653</v>
      </c>
      <c r="B6654" s="6">
        <v>51</v>
      </c>
      <c r="C6654" s="6" t="s">
        <v>5934</v>
      </c>
      <c r="D6654" s="6">
        <v>522</v>
      </c>
      <c r="E6654" s="6" t="s">
        <v>5935</v>
      </c>
      <c r="F6654" s="6">
        <v>21010</v>
      </c>
      <c r="G6654" s="6" t="s">
        <v>3785</v>
      </c>
      <c r="H6654" s="6">
        <v>1</v>
      </c>
      <c r="I6654" s="6" t="s">
        <v>251</v>
      </c>
      <c r="J6654" s="6">
        <v>3</v>
      </c>
      <c r="K6654" s="6" t="s">
        <v>4334</v>
      </c>
      <c r="L6654" s="8">
        <v>5</v>
      </c>
      <c r="M6654" s="6" t="s">
        <v>251</v>
      </c>
      <c r="N6654" s="6" t="s">
        <v>5936</v>
      </c>
      <c r="R6654" s="6" t="str">
        <f t="shared" si="103"/>
        <v>51522Phường Lê Hồng Phong13</v>
      </c>
    </row>
    <row r="6655" spans="1:18">
      <c r="A6655" s="6">
        <v>6654</v>
      </c>
      <c r="B6655" s="6">
        <v>51</v>
      </c>
      <c r="C6655" s="6" t="s">
        <v>5934</v>
      </c>
      <c r="D6655" s="6">
        <v>522</v>
      </c>
      <c r="E6655" s="6" t="s">
        <v>5935</v>
      </c>
      <c r="F6655" s="6">
        <v>21013</v>
      </c>
      <c r="G6655" s="6" t="s">
        <v>351</v>
      </c>
      <c r="H6655" s="6">
        <v>1</v>
      </c>
      <c r="I6655" s="6" t="s">
        <v>251</v>
      </c>
      <c r="J6655" s="6">
        <v>3</v>
      </c>
      <c r="K6655" s="6" t="s">
        <v>4334</v>
      </c>
      <c r="L6655" s="8">
        <v>5</v>
      </c>
      <c r="M6655" s="6" t="s">
        <v>251</v>
      </c>
      <c r="N6655" s="6" t="s">
        <v>5936</v>
      </c>
      <c r="R6655" s="6" t="str">
        <f t="shared" si="103"/>
        <v>51522Phường Trần Phú13</v>
      </c>
    </row>
    <row r="6656" spans="1:18">
      <c r="A6656" s="6">
        <v>6655</v>
      </c>
      <c r="B6656" s="6">
        <v>51</v>
      </c>
      <c r="C6656" s="6" t="s">
        <v>5934</v>
      </c>
      <c r="D6656" s="6">
        <v>522</v>
      </c>
      <c r="E6656" s="6" t="s">
        <v>5935</v>
      </c>
      <c r="F6656" s="6">
        <v>21016</v>
      </c>
      <c r="G6656" s="6" t="s">
        <v>4362</v>
      </c>
      <c r="H6656" s="6">
        <v>1</v>
      </c>
      <c r="I6656" s="6" t="s">
        <v>251</v>
      </c>
      <c r="J6656" s="6">
        <v>3</v>
      </c>
      <c r="K6656" s="6" t="s">
        <v>4334</v>
      </c>
      <c r="L6656" s="8">
        <v>5</v>
      </c>
      <c r="M6656" s="6" t="s">
        <v>251</v>
      </c>
      <c r="N6656" s="6" t="s">
        <v>5936</v>
      </c>
      <c r="R6656" s="6" t="str">
        <f t="shared" si="103"/>
        <v>51522Phường Quảng Phú13</v>
      </c>
    </row>
    <row r="6657" spans="1:18">
      <c r="A6657" s="6">
        <v>6656</v>
      </c>
      <c r="B6657" s="6">
        <v>51</v>
      </c>
      <c r="C6657" s="6" t="s">
        <v>5934</v>
      </c>
      <c r="D6657" s="6">
        <v>522</v>
      </c>
      <c r="E6657" s="6" t="s">
        <v>5935</v>
      </c>
      <c r="F6657" s="6">
        <v>21019</v>
      </c>
      <c r="G6657" s="6" t="s">
        <v>5937</v>
      </c>
      <c r="H6657" s="6">
        <v>1</v>
      </c>
      <c r="I6657" s="6" t="s">
        <v>251</v>
      </c>
      <c r="J6657" s="6">
        <v>3</v>
      </c>
      <c r="K6657" s="6" t="s">
        <v>4334</v>
      </c>
      <c r="L6657" s="8">
        <v>5</v>
      </c>
      <c r="M6657" s="6" t="s">
        <v>251</v>
      </c>
      <c r="N6657" s="6" t="s">
        <v>5936</v>
      </c>
      <c r="R6657" s="6" t="str">
        <f t="shared" si="103"/>
        <v>51522Phường Nghĩa Chánh13</v>
      </c>
    </row>
    <row r="6658" spans="1:18">
      <c r="A6658" s="6">
        <v>6657</v>
      </c>
      <c r="B6658" s="6">
        <v>51</v>
      </c>
      <c r="C6658" s="6" t="s">
        <v>5934</v>
      </c>
      <c r="D6658" s="6">
        <v>522</v>
      </c>
      <c r="E6658" s="6" t="s">
        <v>5935</v>
      </c>
      <c r="F6658" s="6">
        <v>21022</v>
      </c>
      <c r="G6658" s="6" t="s">
        <v>285</v>
      </c>
      <c r="H6658" s="6">
        <v>1</v>
      </c>
      <c r="I6658" s="6" t="s">
        <v>251</v>
      </c>
      <c r="J6658" s="6">
        <v>3</v>
      </c>
      <c r="K6658" s="6" t="s">
        <v>4334</v>
      </c>
      <c r="L6658" s="8">
        <v>5</v>
      </c>
      <c r="M6658" s="6" t="s">
        <v>251</v>
      </c>
      <c r="N6658" s="6" t="s">
        <v>5936</v>
      </c>
      <c r="R6658" s="6" t="str">
        <f t="shared" si="103"/>
        <v>51522Phường Trần Hưng Đạo13</v>
      </c>
    </row>
    <row r="6659" spans="1:18">
      <c r="A6659" s="6">
        <v>6658</v>
      </c>
      <c r="B6659" s="6">
        <v>51</v>
      </c>
      <c r="C6659" s="6" t="s">
        <v>5934</v>
      </c>
      <c r="D6659" s="6">
        <v>522</v>
      </c>
      <c r="E6659" s="6" t="s">
        <v>5935</v>
      </c>
      <c r="F6659" s="6">
        <v>21025</v>
      </c>
      <c r="G6659" s="6" t="s">
        <v>5938</v>
      </c>
      <c r="H6659" s="6">
        <v>1</v>
      </c>
      <c r="I6659" s="6" t="s">
        <v>251</v>
      </c>
      <c r="J6659" s="6">
        <v>3</v>
      </c>
      <c r="K6659" s="6" t="s">
        <v>4334</v>
      </c>
      <c r="L6659" s="8">
        <v>5</v>
      </c>
      <c r="M6659" s="6" t="s">
        <v>251</v>
      </c>
      <c r="N6659" s="6" t="s">
        <v>5936</v>
      </c>
      <c r="R6659" s="6" t="str">
        <f t="shared" ref="R6659:R6722" si="104">CONCATENATE(B6659,D6659,G6659,H6659,J6659)</f>
        <v>51522Phường Nguyễn Nghiêm13</v>
      </c>
    </row>
    <row r="6660" spans="1:18">
      <c r="A6660" s="6">
        <v>6659</v>
      </c>
      <c r="B6660" s="6">
        <v>51</v>
      </c>
      <c r="C6660" s="6" t="s">
        <v>5934</v>
      </c>
      <c r="D6660" s="6">
        <v>522</v>
      </c>
      <c r="E6660" s="6" t="s">
        <v>5935</v>
      </c>
      <c r="F6660" s="6">
        <v>21028</v>
      </c>
      <c r="G6660" s="6" t="s">
        <v>5939</v>
      </c>
      <c r="H6660" s="6">
        <v>1</v>
      </c>
      <c r="I6660" s="6" t="s">
        <v>251</v>
      </c>
      <c r="J6660" s="6">
        <v>3</v>
      </c>
      <c r="K6660" s="6" t="s">
        <v>4334</v>
      </c>
      <c r="L6660" s="8">
        <v>5</v>
      </c>
      <c r="M6660" s="6" t="s">
        <v>251</v>
      </c>
      <c r="N6660" s="6" t="s">
        <v>5936</v>
      </c>
      <c r="R6660" s="6" t="str">
        <f t="shared" si="104"/>
        <v>51522Phường Nghĩa Lộ13</v>
      </c>
    </row>
    <row r="6661" spans="1:18">
      <c r="A6661" s="6">
        <v>6660</v>
      </c>
      <c r="B6661" s="6">
        <v>51</v>
      </c>
      <c r="C6661" s="6" t="s">
        <v>5934</v>
      </c>
      <c r="D6661" s="6">
        <v>522</v>
      </c>
      <c r="E6661" s="6" t="s">
        <v>5935</v>
      </c>
      <c r="F6661" s="6">
        <v>21031</v>
      </c>
      <c r="G6661" s="6" t="s">
        <v>5940</v>
      </c>
      <c r="H6661" s="6">
        <v>1</v>
      </c>
      <c r="I6661" s="6" t="s">
        <v>251</v>
      </c>
      <c r="J6661" s="6">
        <v>3</v>
      </c>
      <c r="K6661" s="6" t="s">
        <v>4334</v>
      </c>
      <c r="L6661" s="8">
        <v>5</v>
      </c>
      <c r="M6661" s="6" t="s">
        <v>251</v>
      </c>
      <c r="N6661" s="6" t="s">
        <v>5936</v>
      </c>
      <c r="R6661" s="6" t="str">
        <f t="shared" si="104"/>
        <v>51522Phường Chánh Lộ13</v>
      </c>
    </row>
    <row r="6662" spans="1:18">
      <c r="A6662" s="6">
        <v>6661</v>
      </c>
      <c r="B6662" s="6">
        <v>51</v>
      </c>
      <c r="C6662" s="6" t="s">
        <v>5934</v>
      </c>
      <c r="D6662" s="6">
        <v>522</v>
      </c>
      <c r="E6662" s="6" t="s">
        <v>5935</v>
      </c>
      <c r="F6662" s="6">
        <v>21034</v>
      </c>
      <c r="G6662" s="6" t="s">
        <v>4934</v>
      </c>
      <c r="H6662" s="6">
        <v>2</v>
      </c>
      <c r="I6662" s="6" t="s">
        <v>297</v>
      </c>
      <c r="J6662" s="6">
        <v>3</v>
      </c>
      <c r="K6662" s="6" t="s">
        <v>4334</v>
      </c>
      <c r="L6662" s="8">
        <v>6</v>
      </c>
      <c r="M6662" s="6" t="s">
        <v>297</v>
      </c>
      <c r="N6662" s="6" t="s">
        <v>5936</v>
      </c>
      <c r="R6662" s="6" t="str">
        <f t="shared" si="104"/>
        <v>51522Xã Nghĩa Dũng23</v>
      </c>
    </row>
    <row r="6663" spans="1:18">
      <c r="A6663" s="6">
        <v>6662</v>
      </c>
      <c r="B6663" s="6">
        <v>51</v>
      </c>
      <c r="C6663" s="6" t="s">
        <v>5934</v>
      </c>
      <c r="D6663" s="6">
        <v>522</v>
      </c>
      <c r="E6663" s="6" t="s">
        <v>5935</v>
      </c>
      <c r="F6663" s="6">
        <v>21037</v>
      </c>
      <c r="G6663" s="6" t="s">
        <v>5941</v>
      </c>
      <c r="H6663" s="6">
        <v>2</v>
      </c>
      <c r="I6663" s="6" t="s">
        <v>297</v>
      </c>
      <c r="J6663" s="6">
        <v>3</v>
      </c>
      <c r="K6663" s="6" t="s">
        <v>4334</v>
      </c>
      <c r="L6663" s="8">
        <v>6</v>
      </c>
      <c r="M6663" s="6" t="s">
        <v>297</v>
      </c>
      <c r="N6663" s="6" t="s">
        <v>5936</v>
      </c>
      <c r="R6663" s="6" t="str">
        <f t="shared" si="104"/>
        <v>51522Xã Nghĩa Dõng23</v>
      </c>
    </row>
    <row r="6664" spans="1:18">
      <c r="A6664" s="6">
        <v>6663</v>
      </c>
      <c r="B6664" s="6">
        <v>51</v>
      </c>
      <c r="C6664" s="6" t="s">
        <v>5934</v>
      </c>
      <c r="D6664" s="6">
        <v>522</v>
      </c>
      <c r="E6664" s="6" t="s">
        <v>5935</v>
      </c>
      <c r="F6664" s="6">
        <v>21172</v>
      </c>
      <c r="G6664" s="6" t="s">
        <v>5942</v>
      </c>
      <c r="H6664" s="6">
        <v>1</v>
      </c>
      <c r="I6664" s="6" t="s">
        <v>251</v>
      </c>
      <c r="J6664" s="6">
        <v>3</v>
      </c>
      <c r="K6664" s="6" t="s">
        <v>4334</v>
      </c>
      <c r="L6664" s="8">
        <v>5</v>
      </c>
      <c r="M6664" s="6" t="s">
        <v>251</v>
      </c>
      <c r="N6664" s="6" t="s">
        <v>5936</v>
      </c>
      <c r="R6664" s="6" t="str">
        <f t="shared" si="104"/>
        <v>51522Phường Trương Quang Trọng13</v>
      </c>
    </row>
    <row r="6665" spans="1:18">
      <c r="A6665" s="6">
        <v>6664</v>
      </c>
      <c r="B6665" s="6">
        <v>51</v>
      </c>
      <c r="C6665" s="6" t="s">
        <v>5934</v>
      </c>
      <c r="D6665" s="6">
        <v>522</v>
      </c>
      <c r="E6665" s="6" t="s">
        <v>5935</v>
      </c>
      <c r="F6665" s="6">
        <v>21187</v>
      </c>
      <c r="G6665" s="6" t="s">
        <v>5943</v>
      </c>
      <c r="H6665" s="6">
        <v>2</v>
      </c>
      <c r="I6665" s="6" t="s">
        <v>297</v>
      </c>
      <c r="J6665" s="6">
        <v>3</v>
      </c>
      <c r="K6665" s="6" t="s">
        <v>4334</v>
      </c>
      <c r="L6665" s="8">
        <v>6</v>
      </c>
      <c r="M6665" s="6" t="s">
        <v>297</v>
      </c>
      <c r="N6665" s="6" t="s">
        <v>5936</v>
      </c>
      <c r="R6665" s="6" t="str">
        <f t="shared" si="104"/>
        <v>51522Xã Tịnh Hòa23</v>
      </c>
    </row>
    <row r="6666" spans="1:18">
      <c r="A6666" s="6">
        <v>6665</v>
      </c>
      <c r="B6666" s="6">
        <v>51</v>
      </c>
      <c r="C6666" s="6" t="s">
        <v>5934</v>
      </c>
      <c r="D6666" s="6">
        <v>522</v>
      </c>
      <c r="E6666" s="6" t="s">
        <v>5935</v>
      </c>
      <c r="F6666" s="6">
        <v>21190</v>
      </c>
      <c r="G6666" s="9" t="s">
        <v>5944</v>
      </c>
      <c r="H6666" s="9">
        <v>1</v>
      </c>
      <c r="I6666" s="9" t="s">
        <v>251</v>
      </c>
      <c r="J6666" s="6">
        <v>3</v>
      </c>
      <c r="K6666" s="6" t="s">
        <v>4334</v>
      </c>
      <c r="L6666" s="10">
        <v>5</v>
      </c>
      <c r="M6666" s="9" t="s">
        <v>251</v>
      </c>
      <c r="N6666" s="6" t="s">
        <v>5936</v>
      </c>
      <c r="R6666" s="6" t="str">
        <f t="shared" si="104"/>
        <v>51522Xã Tịnh Kỳ13</v>
      </c>
    </row>
    <row r="6667" spans="1:18">
      <c r="A6667" s="6">
        <v>6666</v>
      </c>
      <c r="B6667" s="6">
        <v>51</v>
      </c>
      <c r="C6667" s="6" t="s">
        <v>5934</v>
      </c>
      <c r="D6667" s="6">
        <v>522</v>
      </c>
      <c r="E6667" s="6" t="s">
        <v>5935</v>
      </c>
      <c r="F6667" s="6">
        <v>21199</v>
      </c>
      <c r="G6667" s="6" t="s">
        <v>5945</v>
      </c>
      <c r="H6667" s="6">
        <v>2</v>
      </c>
      <c r="I6667" s="6" t="s">
        <v>297</v>
      </c>
      <c r="J6667" s="6">
        <v>3</v>
      </c>
      <c r="K6667" s="6" t="s">
        <v>4334</v>
      </c>
      <c r="L6667" s="8">
        <v>6</v>
      </c>
      <c r="M6667" s="6" t="s">
        <v>297</v>
      </c>
      <c r="N6667" s="6" t="s">
        <v>5936</v>
      </c>
      <c r="R6667" s="6" t="str">
        <f t="shared" si="104"/>
        <v>51522Xã Tịnh Thiện23</v>
      </c>
    </row>
    <row r="6668" spans="1:18">
      <c r="A6668" s="6">
        <v>6667</v>
      </c>
      <c r="B6668" s="6">
        <v>51</v>
      </c>
      <c r="C6668" s="6" t="s">
        <v>5934</v>
      </c>
      <c r="D6668" s="6">
        <v>522</v>
      </c>
      <c r="E6668" s="6" t="s">
        <v>5935</v>
      </c>
      <c r="F6668" s="6">
        <v>21202</v>
      </c>
      <c r="G6668" s="6" t="s">
        <v>5946</v>
      </c>
      <c r="H6668" s="6">
        <v>2</v>
      </c>
      <c r="I6668" s="6" t="s">
        <v>297</v>
      </c>
      <c r="J6668" s="6">
        <v>3</v>
      </c>
      <c r="K6668" s="6" t="s">
        <v>4334</v>
      </c>
      <c r="L6668" s="8">
        <v>6</v>
      </c>
      <c r="M6668" s="6" t="s">
        <v>297</v>
      </c>
      <c r="N6668" s="6" t="s">
        <v>5936</v>
      </c>
      <c r="R6668" s="6" t="str">
        <f t="shared" si="104"/>
        <v>51522Xã Tịnh Ấn Đông23</v>
      </c>
    </row>
    <row r="6669" spans="1:18">
      <c r="A6669" s="6">
        <v>6668</v>
      </c>
      <c r="B6669" s="6">
        <v>51</v>
      </c>
      <c r="C6669" s="6" t="s">
        <v>5934</v>
      </c>
      <c r="D6669" s="6">
        <v>522</v>
      </c>
      <c r="E6669" s="6" t="s">
        <v>5935</v>
      </c>
      <c r="F6669" s="6">
        <v>21208</v>
      </c>
      <c r="G6669" s="6" t="s">
        <v>5947</v>
      </c>
      <c r="H6669" s="6">
        <v>2</v>
      </c>
      <c r="I6669" s="6" t="s">
        <v>297</v>
      </c>
      <c r="J6669" s="6">
        <v>3</v>
      </c>
      <c r="K6669" s="6" t="s">
        <v>4334</v>
      </c>
      <c r="L6669" s="8">
        <v>6</v>
      </c>
      <c r="M6669" s="6" t="s">
        <v>297</v>
      </c>
      <c r="N6669" s="6" t="s">
        <v>5936</v>
      </c>
      <c r="R6669" s="6" t="str">
        <f t="shared" si="104"/>
        <v>51522Xã Tịnh Châu23</v>
      </c>
    </row>
    <row r="6670" spans="1:18">
      <c r="A6670" s="6">
        <v>6669</v>
      </c>
      <c r="B6670" s="6">
        <v>51</v>
      </c>
      <c r="C6670" s="6" t="s">
        <v>5934</v>
      </c>
      <c r="D6670" s="6">
        <v>522</v>
      </c>
      <c r="E6670" s="6" t="s">
        <v>5935</v>
      </c>
      <c r="F6670" s="6">
        <v>21211</v>
      </c>
      <c r="G6670" s="9" t="s">
        <v>5948</v>
      </c>
      <c r="H6670" s="9">
        <v>1</v>
      </c>
      <c r="I6670" s="9" t="s">
        <v>251</v>
      </c>
      <c r="J6670" s="6">
        <v>3</v>
      </c>
      <c r="K6670" s="6" t="s">
        <v>4334</v>
      </c>
      <c r="L6670" s="10">
        <v>5</v>
      </c>
      <c r="M6670" s="9" t="s">
        <v>251</v>
      </c>
      <c r="N6670" s="6" t="s">
        <v>5936</v>
      </c>
      <c r="R6670" s="6" t="str">
        <f t="shared" si="104"/>
        <v>51522Xã Tịnh Khê13</v>
      </c>
    </row>
    <row r="6671" spans="1:18">
      <c r="A6671" s="6">
        <v>6670</v>
      </c>
      <c r="B6671" s="6">
        <v>51</v>
      </c>
      <c r="C6671" s="6" t="s">
        <v>5934</v>
      </c>
      <c r="D6671" s="6">
        <v>522</v>
      </c>
      <c r="E6671" s="6" t="s">
        <v>5935</v>
      </c>
      <c r="F6671" s="6">
        <v>21214</v>
      </c>
      <c r="G6671" s="6" t="s">
        <v>5949</v>
      </c>
      <c r="H6671" s="6">
        <v>2</v>
      </c>
      <c r="I6671" s="6" t="s">
        <v>297</v>
      </c>
      <c r="J6671" s="6">
        <v>3</v>
      </c>
      <c r="K6671" s="6" t="s">
        <v>4334</v>
      </c>
      <c r="L6671" s="8">
        <v>6</v>
      </c>
      <c r="M6671" s="6" t="s">
        <v>297</v>
      </c>
      <c r="N6671" s="6" t="s">
        <v>5936</v>
      </c>
      <c r="R6671" s="6" t="str">
        <f t="shared" si="104"/>
        <v>51522Xã Tịnh Long23</v>
      </c>
    </row>
    <row r="6672" spans="1:18">
      <c r="A6672" s="6">
        <v>6671</v>
      </c>
      <c r="B6672" s="6">
        <v>51</v>
      </c>
      <c r="C6672" s="6" t="s">
        <v>5934</v>
      </c>
      <c r="D6672" s="6">
        <v>522</v>
      </c>
      <c r="E6672" s="6" t="s">
        <v>5935</v>
      </c>
      <c r="F6672" s="6">
        <v>21223</v>
      </c>
      <c r="G6672" s="6" t="s">
        <v>5950</v>
      </c>
      <c r="H6672" s="6">
        <v>2</v>
      </c>
      <c r="I6672" s="6" t="s">
        <v>297</v>
      </c>
      <c r="J6672" s="6">
        <v>3</v>
      </c>
      <c r="K6672" s="6" t="s">
        <v>4334</v>
      </c>
      <c r="L6672" s="8">
        <v>6</v>
      </c>
      <c r="M6672" s="6" t="s">
        <v>297</v>
      </c>
      <c r="N6672" s="6" t="s">
        <v>5936</v>
      </c>
      <c r="R6672" s="6" t="str">
        <f t="shared" si="104"/>
        <v>51522Xã Tịnh Ấn Tây23</v>
      </c>
    </row>
    <row r="6673" spans="1:18">
      <c r="A6673" s="6">
        <v>6672</v>
      </c>
      <c r="B6673" s="6">
        <v>51</v>
      </c>
      <c r="C6673" s="6" t="s">
        <v>5934</v>
      </c>
      <c r="D6673" s="6">
        <v>522</v>
      </c>
      <c r="E6673" s="6" t="s">
        <v>5935</v>
      </c>
      <c r="F6673" s="6">
        <v>21232</v>
      </c>
      <c r="G6673" s="6" t="s">
        <v>5951</v>
      </c>
      <c r="H6673" s="6">
        <v>2</v>
      </c>
      <c r="I6673" s="6" t="s">
        <v>297</v>
      </c>
      <c r="J6673" s="6">
        <v>3</v>
      </c>
      <c r="K6673" s="6" t="s">
        <v>4334</v>
      </c>
      <c r="L6673" s="8">
        <v>6</v>
      </c>
      <c r="M6673" s="6" t="s">
        <v>297</v>
      </c>
      <c r="N6673" s="6" t="s">
        <v>5936</v>
      </c>
      <c r="R6673" s="6" t="str">
        <f t="shared" si="104"/>
        <v>51522Xã Tịnh An23</v>
      </c>
    </row>
    <row r="6674" spans="1:18">
      <c r="A6674" s="6">
        <v>6673</v>
      </c>
      <c r="B6674" s="6">
        <v>51</v>
      </c>
      <c r="C6674" s="6" t="s">
        <v>5934</v>
      </c>
      <c r="D6674" s="6">
        <v>522</v>
      </c>
      <c r="E6674" s="6" t="s">
        <v>5935</v>
      </c>
      <c r="F6674" s="6">
        <v>21253</v>
      </c>
      <c r="G6674" s="6" t="s">
        <v>4113</v>
      </c>
      <c r="H6674" s="6">
        <v>2</v>
      </c>
      <c r="I6674" s="6" t="s">
        <v>297</v>
      </c>
      <c r="J6674" s="6">
        <v>3</v>
      </c>
      <c r="K6674" s="6" t="s">
        <v>4334</v>
      </c>
      <c r="L6674" s="8">
        <v>6</v>
      </c>
      <c r="M6674" s="6" t="s">
        <v>297</v>
      </c>
      <c r="N6674" s="6" t="s">
        <v>5936</v>
      </c>
      <c r="R6674" s="6" t="str">
        <f t="shared" si="104"/>
        <v>51522Xã Nghĩa Phú23</v>
      </c>
    </row>
    <row r="6675" spans="1:18">
      <c r="A6675" s="6">
        <v>6674</v>
      </c>
      <c r="B6675" s="6">
        <v>51</v>
      </c>
      <c r="C6675" s="6" t="s">
        <v>5934</v>
      </c>
      <c r="D6675" s="6">
        <v>522</v>
      </c>
      <c r="E6675" s="6" t="s">
        <v>5935</v>
      </c>
      <c r="F6675" s="6">
        <v>21256</v>
      </c>
      <c r="G6675" s="6" t="s">
        <v>5952</v>
      </c>
      <c r="H6675" s="6">
        <v>2</v>
      </c>
      <c r="I6675" s="6" t="s">
        <v>297</v>
      </c>
      <c r="J6675" s="6">
        <v>3</v>
      </c>
      <c r="K6675" s="6" t="s">
        <v>4334</v>
      </c>
      <c r="L6675" s="8">
        <v>6</v>
      </c>
      <c r="M6675" s="6" t="s">
        <v>297</v>
      </c>
      <c r="N6675" s="6" t="s">
        <v>5936</v>
      </c>
      <c r="R6675" s="6" t="str">
        <f t="shared" si="104"/>
        <v>51522Xã Nghĩa Hà23</v>
      </c>
    </row>
    <row r="6676" spans="1:18">
      <c r="A6676" s="6">
        <v>6675</v>
      </c>
      <c r="B6676" s="6">
        <v>51</v>
      </c>
      <c r="C6676" s="6" t="s">
        <v>5934</v>
      </c>
      <c r="D6676" s="6">
        <v>522</v>
      </c>
      <c r="E6676" s="6" t="s">
        <v>5935</v>
      </c>
      <c r="F6676" s="6">
        <v>21262</v>
      </c>
      <c r="G6676" s="6" t="s">
        <v>2020</v>
      </c>
      <c r="H6676" s="6">
        <v>2</v>
      </c>
      <c r="I6676" s="6" t="s">
        <v>297</v>
      </c>
      <c r="J6676" s="6">
        <v>3</v>
      </c>
      <c r="K6676" s="6" t="s">
        <v>4334</v>
      </c>
      <c r="L6676" s="8">
        <v>6</v>
      </c>
      <c r="M6676" s="6" t="s">
        <v>297</v>
      </c>
      <c r="N6676" s="6" t="s">
        <v>5936</v>
      </c>
      <c r="R6676" s="6" t="str">
        <f t="shared" si="104"/>
        <v>51522Xã Nghĩa An23</v>
      </c>
    </row>
    <row r="6677" spans="1:18">
      <c r="A6677" s="6">
        <v>6676</v>
      </c>
      <c r="B6677" s="6">
        <v>51</v>
      </c>
      <c r="C6677" s="6" t="s">
        <v>5934</v>
      </c>
      <c r="D6677" s="6">
        <v>524</v>
      </c>
      <c r="E6677" s="6" t="s">
        <v>5953</v>
      </c>
      <c r="F6677" s="6">
        <v>21040</v>
      </c>
      <c r="G6677" s="6" t="s">
        <v>5954</v>
      </c>
      <c r="H6677" s="6">
        <v>1</v>
      </c>
      <c r="I6677" s="6" t="s">
        <v>251</v>
      </c>
      <c r="J6677" s="6">
        <v>3</v>
      </c>
      <c r="K6677" s="6" t="s">
        <v>4334</v>
      </c>
      <c r="L6677" s="8">
        <v>5</v>
      </c>
      <c r="M6677" s="6" t="s">
        <v>251</v>
      </c>
      <c r="N6677" s="6" t="s">
        <v>5936</v>
      </c>
      <c r="R6677" s="6" t="str">
        <f t="shared" si="104"/>
        <v>51524Thị Trấn Châu Ổ13</v>
      </c>
    </row>
    <row r="6678" spans="1:18">
      <c r="A6678" s="6">
        <v>6677</v>
      </c>
      <c r="B6678" s="6">
        <v>51</v>
      </c>
      <c r="C6678" s="6" t="s">
        <v>5934</v>
      </c>
      <c r="D6678" s="6">
        <v>524</v>
      </c>
      <c r="E6678" s="6" t="s">
        <v>5953</v>
      </c>
      <c r="F6678" s="6">
        <v>21043</v>
      </c>
      <c r="G6678" s="6" t="s">
        <v>2137</v>
      </c>
      <c r="H6678" s="6">
        <v>2</v>
      </c>
      <c r="I6678" s="6" t="s">
        <v>297</v>
      </c>
      <c r="J6678" s="6">
        <v>3</v>
      </c>
      <c r="K6678" s="6" t="s">
        <v>4334</v>
      </c>
      <c r="L6678" s="8">
        <v>6</v>
      </c>
      <c r="M6678" s="6" t="s">
        <v>297</v>
      </c>
      <c r="N6678" s="6" t="s">
        <v>5936</v>
      </c>
      <c r="R6678" s="6" t="str">
        <f t="shared" si="104"/>
        <v>51524Xã Bình Thuận23</v>
      </c>
    </row>
    <row r="6679" spans="1:18">
      <c r="A6679" s="6">
        <v>6678</v>
      </c>
      <c r="B6679" s="6">
        <v>51</v>
      </c>
      <c r="C6679" s="6" t="s">
        <v>5934</v>
      </c>
      <c r="D6679" s="6">
        <v>524</v>
      </c>
      <c r="E6679" s="6" t="s">
        <v>5953</v>
      </c>
      <c r="F6679" s="6">
        <v>21046</v>
      </c>
      <c r="G6679" s="6" t="s">
        <v>5955</v>
      </c>
      <c r="H6679" s="6">
        <v>2</v>
      </c>
      <c r="I6679" s="6" t="s">
        <v>297</v>
      </c>
      <c r="J6679" s="6">
        <v>3</v>
      </c>
      <c r="K6679" s="6" t="s">
        <v>4334</v>
      </c>
      <c r="L6679" s="8">
        <v>6</v>
      </c>
      <c r="M6679" s="6" t="s">
        <v>297</v>
      </c>
      <c r="N6679" s="6" t="s">
        <v>5936</v>
      </c>
      <c r="R6679" s="6" t="str">
        <f t="shared" si="104"/>
        <v>51524Xã Bình Thạnh23</v>
      </c>
    </row>
    <row r="6680" spans="1:18">
      <c r="A6680" s="6">
        <v>6679</v>
      </c>
      <c r="B6680" s="6">
        <v>51</v>
      </c>
      <c r="C6680" s="6" t="s">
        <v>5934</v>
      </c>
      <c r="D6680" s="6">
        <v>524</v>
      </c>
      <c r="E6680" s="6" t="s">
        <v>5953</v>
      </c>
      <c r="F6680" s="6">
        <v>21049</v>
      </c>
      <c r="G6680" s="6" t="s">
        <v>5956</v>
      </c>
      <c r="H6680" s="6">
        <v>2</v>
      </c>
      <c r="I6680" s="6" t="s">
        <v>297</v>
      </c>
      <c r="J6680" s="6">
        <v>3</v>
      </c>
      <c r="K6680" s="6" t="s">
        <v>4334</v>
      </c>
      <c r="L6680" s="8">
        <v>6</v>
      </c>
      <c r="M6680" s="6" t="s">
        <v>297</v>
      </c>
      <c r="N6680" s="6" t="s">
        <v>5936</v>
      </c>
      <c r="R6680" s="6" t="str">
        <f t="shared" si="104"/>
        <v>51524Xã Bình Đông23</v>
      </c>
    </row>
    <row r="6681" spans="1:18">
      <c r="A6681" s="6">
        <v>6680</v>
      </c>
      <c r="B6681" s="6">
        <v>51</v>
      </c>
      <c r="C6681" s="6" t="s">
        <v>5934</v>
      </c>
      <c r="D6681" s="6">
        <v>524</v>
      </c>
      <c r="E6681" s="6" t="s">
        <v>5953</v>
      </c>
      <c r="F6681" s="6">
        <v>21052</v>
      </c>
      <c r="G6681" s="6" t="s">
        <v>5860</v>
      </c>
      <c r="H6681" s="6">
        <v>2</v>
      </c>
      <c r="I6681" s="6" t="s">
        <v>297</v>
      </c>
      <c r="J6681" s="6">
        <v>3</v>
      </c>
      <c r="K6681" s="6" t="s">
        <v>4334</v>
      </c>
      <c r="L6681" s="8">
        <v>6</v>
      </c>
      <c r="M6681" s="6" t="s">
        <v>297</v>
      </c>
      <c r="N6681" s="6" t="s">
        <v>5936</v>
      </c>
      <c r="R6681" s="6" t="str">
        <f t="shared" si="104"/>
        <v>51524Xã Bình Chánh23</v>
      </c>
    </row>
    <row r="6682" spans="1:18">
      <c r="A6682" s="6">
        <v>6681</v>
      </c>
      <c r="B6682" s="6">
        <v>51</v>
      </c>
      <c r="C6682" s="6" t="s">
        <v>5934</v>
      </c>
      <c r="D6682" s="6">
        <v>524</v>
      </c>
      <c r="E6682" s="6" t="s">
        <v>5953</v>
      </c>
      <c r="F6682" s="6">
        <v>21055</v>
      </c>
      <c r="G6682" s="6" t="s">
        <v>3924</v>
      </c>
      <c r="H6682" s="6">
        <v>2</v>
      </c>
      <c r="I6682" s="6" t="s">
        <v>297</v>
      </c>
      <c r="J6682" s="6">
        <v>3</v>
      </c>
      <c r="K6682" s="6" t="s">
        <v>4334</v>
      </c>
      <c r="L6682" s="8">
        <v>6</v>
      </c>
      <c r="M6682" s="6" t="s">
        <v>297</v>
      </c>
      <c r="N6682" s="6" t="s">
        <v>5936</v>
      </c>
      <c r="R6682" s="6" t="str">
        <f t="shared" si="104"/>
        <v>51524Xã Bình Nguyên23</v>
      </c>
    </row>
    <row r="6683" spans="1:18">
      <c r="A6683" s="6">
        <v>6682</v>
      </c>
      <c r="B6683" s="6">
        <v>51</v>
      </c>
      <c r="C6683" s="6" t="s">
        <v>5934</v>
      </c>
      <c r="D6683" s="6">
        <v>524</v>
      </c>
      <c r="E6683" s="6" t="s">
        <v>5953</v>
      </c>
      <c r="F6683" s="6">
        <v>21058</v>
      </c>
      <c r="G6683" s="6" t="s">
        <v>5957</v>
      </c>
      <c r="H6683" s="6">
        <v>2</v>
      </c>
      <c r="I6683" s="6" t="s">
        <v>297</v>
      </c>
      <c r="J6683" s="6">
        <v>3</v>
      </c>
      <c r="K6683" s="6" t="s">
        <v>4334</v>
      </c>
      <c r="L6683" s="8">
        <v>6</v>
      </c>
      <c r="M6683" s="6" t="s">
        <v>297</v>
      </c>
      <c r="N6683" s="6" t="s">
        <v>5936</v>
      </c>
      <c r="R6683" s="6" t="str">
        <f t="shared" si="104"/>
        <v>51524Xã Bình Khương23</v>
      </c>
    </row>
    <row r="6684" spans="1:18">
      <c r="A6684" s="6">
        <v>6683</v>
      </c>
      <c r="B6684" s="6">
        <v>51</v>
      </c>
      <c r="C6684" s="6" t="s">
        <v>5934</v>
      </c>
      <c r="D6684" s="6">
        <v>524</v>
      </c>
      <c r="E6684" s="6" t="s">
        <v>5953</v>
      </c>
      <c r="F6684" s="6">
        <v>21061</v>
      </c>
      <c r="G6684" s="6" t="s">
        <v>5856</v>
      </c>
      <c r="H6684" s="6">
        <v>2</v>
      </c>
      <c r="I6684" s="6" t="s">
        <v>297</v>
      </c>
      <c r="J6684" s="6">
        <v>3</v>
      </c>
      <c r="K6684" s="6" t="s">
        <v>4334</v>
      </c>
      <c r="L6684" s="8">
        <v>6</v>
      </c>
      <c r="M6684" s="6" t="s">
        <v>297</v>
      </c>
      <c r="N6684" s="6" t="s">
        <v>5936</v>
      </c>
      <c r="R6684" s="6" t="str">
        <f t="shared" si="104"/>
        <v>51524Xã Bình Trị23</v>
      </c>
    </row>
    <row r="6685" spans="1:18">
      <c r="A6685" s="6">
        <v>6684</v>
      </c>
      <c r="B6685" s="6">
        <v>51</v>
      </c>
      <c r="C6685" s="6" t="s">
        <v>5934</v>
      </c>
      <c r="D6685" s="6">
        <v>524</v>
      </c>
      <c r="E6685" s="6" t="s">
        <v>5953</v>
      </c>
      <c r="F6685" s="6">
        <v>21064</v>
      </c>
      <c r="G6685" s="6" t="s">
        <v>1289</v>
      </c>
      <c r="H6685" s="6">
        <v>2</v>
      </c>
      <c r="I6685" s="6" t="s">
        <v>297</v>
      </c>
      <c r="J6685" s="6">
        <v>3</v>
      </c>
      <c r="K6685" s="6" t="s">
        <v>4334</v>
      </c>
      <c r="L6685" s="8">
        <v>6</v>
      </c>
      <c r="M6685" s="6" t="s">
        <v>297</v>
      </c>
      <c r="N6685" s="6" t="s">
        <v>5936</v>
      </c>
      <c r="R6685" s="6" t="str">
        <f t="shared" si="104"/>
        <v>51524Xã Bình An23</v>
      </c>
    </row>
    <row r="6686" spans="1:18">
      <c r="A6686" s="6">
        <v>6685</v>
      </c>
      <c r="B6686" s="6">
        <v>51</v>
      </c>
      <c r="C6686" s="6" t="s">
        <v>5934</v>
      </c>
      <c r="D6686" s="6">
        <v>524</v>
      </c>
      <c r="E6686" s="6" t="s">
        <v>5953</v>
      </c>
      <c r="F6686" s="6">
        <v>21067</v>
      </c>
      <c r="G6686" s="6" t="s">
        <v>5863</v>
      </c>
      <c r="H6686" s="6">
        <v>2</v>
      </c>
      <c r="I6686" s="6" t="s">
        <v>297</v>
      </c>
      <c r="J6686" s="6">
        <v>3</v>
      </c>
      <c r="K6686" s="6" t="s">
        <v>4334</v>
      </c>
      <c r="L6686" s="8">
        <v>6</v>
      </c>
      <c r="M6686" s="6" t="s">
        <v>297</v>
      </c>
      <c r="N6686" s="6" t="s">
        <v>5936</v>
      </c>
      <c r="R6686" s="6" t="str">
        <f t="shared" si="104"/>
        <v>51524Xã Bình Hải23</v>
      </c>
    </row>
    <row r="6687" spans="1:18">
      <c r="A6687" s="6">
        <v>6686</v>
      </c>
      <c r="B6687" s="6">
        <v>51</v>
      </c>
      <c r="C6687" s="6" t="s">
        <v>5934</v>
      </c>
      <c r="D6687" s="6">
        <v>524</v>
      </c>
      <c r="E6687" s="6" t="s">
        <v>5953</v>
      </c>
      <c r="F6687" s="6">
        <v>21070</v>
      </c>
      <c r="G6687" s="6" t="s">
        <v>1127</v>
      </c>
      <c r="H6687" s="6">
        <v>2</v>
      </c>
      <c r="I6687" s="6" t="s">
        <v>297</v>
      </c>
      <c r="J6687" s="6">
        <v>3</v>
      </c>
      <c r="K6687" s="6" t="s">
        <v>4334</v>
      </c>
      <c r="L6687" s="8">
        <v>6</v>
      </c>
      <c r="M6687" s="6" t="s">
        <v>297</v>
      </c>
      <c r="N6687" s="6" t="s">
        <v>5936</v>
      </c>
      <c r="R6687" s="6" t="str">
        <f t="shared" si="104"/>
        <v>51524Xã Bình Dương23</v>
      </c>
    </row>
    <row r="6688" spans="1:18">
      <c r="A6688" s="6">
        <v>6687</v>
      </c>
      <c r="B6688" s="6">
        <v>51</v>
      </c>
      <c r="C6688" s="6" t="s">
        <v>5934</v>
      </c>
      <c r="D6688" s="6">
        <v>524</v>
      </c>
      <c r="E6688" s="6" t="s">
        <v>5953</v>
      </c>
      <c r="F6688" s="6">
        <v>21073</v>
      </c>
      <c r="G6688" s="6" t="s">
        <v>5958</v>
      </c>
      <c r="H6688" s="6">
        <v>2</v>
      </c>
      <c r="I6688" s="6" t="s">
        <v>297</v>
      </c>
      <c r="J6688" s="6">
        <v>3</v>
      </c>
      <c r="K6688" s="6" t="s">
        <v>4334</v>
      </c>
      <c r="L6688" s="8">
        <v>6</v>
      </c>
      <c r="M6688" s="6" t="s">
        <v>297</v>
      </c>
      <c r="N6688" s="6" t="s">
        <v>5936</v>
      </c>
      <c r="R6688" s="6" t="str">
        <f t="shared" si="104"/>
        <v>51524Xã Bình Phước23</v>
      </c>
    </row>
    <row r="6689" spans="1:18">
      <c r="A6689" s="6">
        <v>6688</v>
      </c>
      <c r="B6689" s="6">
        <v>51</v>
      </c>
      <c r="C6689" s="6" t="s">
        <v>5934</v>
      </c>
      <c r="D6689" s="6">
        <v>524</v>
      </c>
      <c r="E6689" s="6" t="s">
        <v>5953</v>
      </c>
      <c r="F6689" s="6">
        <v>21079</v>
      </c>
      <c r="G6689" s="6" t="s">
        <v>4174</v>
      </c>
      <c r="H6689" s="6">
        <v>2</v>
      </c>
      <c r="I6689" s="6" t="s">
        <v>297</v>
      </c>
      <c r="J6689" s="6">
        <v>3</v>
      </c>
      <c r="K6689" s="6" t="s">
        <v>4334</v>
      </c>
      <c r="L6689" s="8">
        <v>6</v>
      </c>
      <c r="M6689" s="6" t="s">
        <v>297</v>
      </c>
      <c r="N6689" s="6" t="s">
        <v>5936</v>
      </c>
      <c r="R6689" s="6" t="str">
        <f t="shared" si="104"/>
        <v>51524Xã Bình Hòa23</v>
      </c>
    </row>
    <row r="6690" spans="1:18">
      <c r="A6690" s="6">
        <v>6689</v>
      </c>
      <c r="B6690" s="6">
        <v>51</v>
      </c>
      <c r="C6690" s="6" t="s">
        <v>5934</v>
      </c>
      <c r="D6690" s="6">
        <v>524</v>
      </c>
      <c r="E6690" s="6" t="s">
        <v>5953</v>
      </c>
      <c r="F6690" s="6">
        <v>21082</v>
      </c>
      <c r="G6690" s="6" t="s">
        <v>1236</v>
      </c>
      <c r="H6690" s="6">
        <v>2</v>
      </c>
      <c r="I6690" s="6" t="s">
        <v>297</v>
      </c>
      <c r="J6690" s="6">
        <v>3</v>
      </c>
      <c r="K6690" s="6" t="s">
        <v>4334</v>
      </c>
      <c r="L6690" s="8">
        <v>6</v>
      </c>
      <c r="M6690" s="6" t="s">
        <v>297</v>
      </c>
      <c r="N6690" s="6" t="s">
        <v>5936</v>
      </c>
      <c r="R6690" s="6" t="str">
        <f t="shared" si="104"/>
        <v>51524Xã Bình Trung23</v>
      </c>
    </row>
    <row r="6691" spans="1:18">
      <c r="A6691" s="6">
        <v>6690</v>
      </c>
      <c r="B6691" s="6">
        <v>51</v>
      </c>
      <c r="C6691" s="6" t="s">
        <v>5934</v>
      </c>
      <c r="D6691" s="6">
        <v>524</v>
      </c>
      <c r="E6691" s="6" t="s">
        <v>5953</v>
      </c>
      <c r="F6691" s="6">
        <v>21085</v>
      </c>
      <c r="G6691" s="6" t="s">
        <v>685</v>
      </c>
      <c r="H6691" s="6">
        <v>2</v>
      </c>
      <c r="I6691" s="6" t="s">
        <v>297</v>
      </c>
      <c r="J6691" s="6">
        <v>3</v>
      </c>
      <c r="K6691" s="6" t="s">
        <v>4334</v>
      </c>
      <c r="L6691" s="8">
        <v>6</v>
      </c>
      <c r="M6691" s="6" t="s">
        <v>297</v>
      </c>
      <c r="N6691" s="6" t="s">
        <v>5936</v>
      </c>
      <c r="R6691" s="6" t="str">
        <f t="shared" si="104"/>
        <v>51524Xã Bình Minh23</v>
      </c>
    </row>
    <row r="6692" spans="1:18">
      <c r="A6692" s="6">
        <v>6691</v>
      </c>
      <c r="B6692" s="6">
        <v>51</v>
      </c>
      <c r="C6692" s="6" t="s">
        <v>5934</v>
      </c>
      <c r="D6692" s="6">
        <v>524</v>
      </c>
      <c r="E6692" s="6" t="s">
        <v>5953</v>
      </c>
      <c r="F6692" s="6">
        <v>21088</v>
      </c>
      <c r="G6692" s="6" t="s">
        <v>2393</v>
      </c>
      <c r="H6692" s="6">
        <v>2</v>
      </c>
      <c r="I6692" s="6" t="s">
        <v>297</v>
      </c>
      <c r="J6692" s="6">
        <v>3</v>
      </c>
      <c r="K6692" s="6" t="s">
        <v>4334</v>
      </c>
      <c r="L6692" s="8">
        <v>6</v>
      </c>
      <c r="M6692" s="6" t="s">
        <v>297</v>
      </c>
      <c r="N6692" s="6" t="s">
        <v>5936</v>
      </c>
      <c r="R6692" s="6" t="str">
        <f t="shared" si="104"/>
        <v>51524Xã Bình Long23</v>
      </c>
    </row>
    <row r="6693" spans="1:18">
      <c r="A6693" s="6">
        <v>6692</v>
      </c>
      <c r="B6693" s="6">
        <v>51</v>
      </c>
      <c r="C6693" s="6" t="s">
        <v>5934</v>
      </c>
      <c r="D6693" s="6">
        <v>524</v>
      </c>
      <c r="E6693" s="6" t="s">
        <v>5953</v>
      </c>
      <c r="F6693" s="6">
        <v>21091</v>
      </c>
      <c r="G6693" s="6" t="s">
        <v>5959</v>
      </c>
      <c r="H6693" s="6">
        <v>2</v>
      </c>
      <c r="I6693" s="6" t="s">
        <v>297</v>
      </c>
      <c r="J6693" s="6">
        <v>3</v>
      </c>
      <c r="K6693" s="6" t="s">
        <v>4334</v>
      </c>
      <c r="L6693" s="8">
        <v>6</v>
      </c>
      <c r="M6693" s="6" t="s">
        <v>297</v>
      </c>
      <c r="N6693" s="6" t="s">
        <v>5936</v>
      </c>
      <c r="R6693" s="6" t="str">
        <f t="shared" si="104"/>
        <v>51524Xã Bình Thanh 23</v>
      </c>
    </row>
    <row r="6694" spans="1:18">
      <c r="A6694" s="6">
        <v>6693</v>
      </c>
      <c r="B6694" s="6">
        <v>51</v>
      </c>
      <c r="C6694" s="6" t="s">
        <v>5934</v>
      </c>
      <c r="D6694" s="6">
        <v>524</v>
      </c>
      <c r="E6694" s="6" t="s">
        <v>5953</v>
      </c>
      <c r="F6694" s="6">
        <v>21100</v>
      </c>
      <c r="G6694" s="6" t="s">
        <v>5960</v>
      </c>
      <c r="H6694" s="6">
        <v>2</v>
      </c>
      <c r="I6694" s="6" t="s">
        <v>297</v>
      </c>
      <c r="J6694" s="6">
        <v>3</v>
      </c>
      <c r="K6694" s="6" t="s">
        <v>4334</v>
      </c>
      <c r="L6694" s="8">
        <v>6</v>
      </c>
      <c r="M6694" s="6" t="s">
        <v>297</v>
      </c>
      <c r="N6694" s="6" t="s">
        <v>5936</v>
      </c>
      <c r="R6694" s="6" t="str">
        <f t="shared" si="104"/>
        <v>51524Xã Bình Chương23</v>
      </c>
    </row>
    <row r="6695" spans="1:18">
      <c r="A6695" s="6">
        <v>6694</v>
      </c>
      <c r="B6695" s="6">
        <v>51</v>
      </c>
      <c r="C6695" s="6" t="s">
        <v>5934</v>
      </c>
      <c r="D6695" s="6">
        <v>524</v>
      </c>
      <c r="E6695" s="6" t="s">
        <v>5953</v>
      </c>
      <c r="F6695" s="6">
        <v>21103</v>
      </c>
      <c r="G6695" s="6" t="s">
        <v>5961</v>
      </c>
      <c r="H6695" s="6">
        <v>2</v>
      </c>
      <c r="I6695" s="6" t="s">
        <v>297</v>
      </c>
      <c r="J6695" s="6">
        <v>3</v>
      </c>
      <c r="K6695" s="6" t="s">
        <v>4334</v>
      </c>
      <c r="L6695" s="8">
        <v>6</v>
      </c>
      <c r="M6695" s="6" t="s">
        <v>297</v>
      </c>
      <c r="N6695" s="6" t="s">
        <v>5936</v>
      </c>
      <c r="R6695" s="6" t="str">
        <f t="shared" si="104"/>
        <v>51524Xã Bình Hiệp23</v>
      </c>
    </row>
    <row r="6696" spans="1:18">
      <c r="A6696" s="6">
        <v>6695</v>
      </c>
      <c r="B6696" s="6">
        <v>51</v>
      </c>
      <c r="C6696" s="6" t="s">
        <v>5934</v>
      </c>
      <c r="D6696" s="6">
        <v>524</v>
      </c>
      <c r="E6696" s="6" t="s">
        <v>5953</v>
      </c>
      <c r="F6696" s="6">
        <v>21106</v>
      </c>
      <c r="G6696" s="6" t="s">
        <v>5962</v>
      </c>
      <c r="H6696" s="6">
        <v>2</v>
      </c>
      <c r="I6696" s="6" t="s">
        <v>297</v>
      </c>
      <c r="J6696" s="6">
        <v>3</v>
      </c>
      <c r="K6696" s="6" t="s">
        <v>4334</v>
      </c>
      <c r="L6696" s="8">
        <v>6</v>
      </c>
      <c r="M6696" s="6" t="s">
        <v>297</v>
      </c>
      <c r="N6696" s="6" t="s">
        <v>5936</v>
      </c>
      <c r="R6696" s="6" t="str">
        <f t="shared" si="104"/>
        <v>51524Xã Bình Mỹ23</v>
      </c>
    </row>
    <row r="6697" spans="1:18">
      <c r="A6697" s="6">
        <v>6696</v>
      </c>
      <c r="B6697" s="6">
        <v>51</v>
      </c>
      <c r="C6697" s="6" t="s">
        <v>5934</v>
      </c>
      <c r="D6697" s="6">
        <v>524</v>
      </c>
      <c r="E6697" s="6" t="s">
        <v>5953</v>
      </c>
      <c r="F6697" s="6">
        <v>21109</v>
      </c>
      <c r="G6697" s="6" t="s">
        <v>5963</v>
      </c>
      <c r="H6697" s="6">
        <v>2</v>
      </c>
      <c r="I6697" s="6" t="s">
        <v>297</v>
      </c>
      <c r="J6697" s="6">
        <v>3</v>
      </c>
      <c r="K6697" s="6" t="s">
        <v>4334</v>
      </c>
      <c r="L6697" s="8">
        <v>6</v>
      </c>
      <c r="M6697" s="6" t="s">
        <v>297</v>
      </c>
      <c r="N6697" s="6" t="s">
        <v>5936</v>
      </c>
      <c r="R6697" s="6" t="str">
        <f t="shared" si="104"/>
        <v>51524Xã Bình Tân Phú23</v>
      </c>
    </row>
    <row r="6698" spans="1:18">
      <c r="A6698" s="6">
        <v>6697</v>
      </c>
      <c r="B6698" s="6">
        <v>51</v>
      </c>
      <c r="C6698" s="6" t="s">
        <v>5934</v>
      </c>
      <c r="D6698" s="6">
        <v>524</v>
      </c>
      <c r="E6698" s="6" t="s">
        <v>5953</v>
      </c>
      <c r="F6698" s="6">
        <v>21112</v>
      </c>
      <c r="G6698" s="6" t="s">
        <v>5964</v>
      </c>
      <c r="H6698" s="6">
        <v>2</v>
      </c>
      <c r="I6698" s="6" t="s">
        <v>297</v>
      </c>
      <c r="J6698" s="6">
        <v>3</v>
      </c>
      <c r="K6698" s="6" t="s">
        <v>4334</v>
      </c>
      <c r="L6698" s="8">
        <v>6</v>
      </c>
      <c r="M6698" s="6" t="s">
        <v>297</v>
      </c>
      <c r="N6698" s="6" t="s">
        <v>5936</v>
      </c>
      <c r="R6698" s="6" t="str">
        <f t="shared" si="104"/>
        <v>51524Xã Bình Châu23</v>
      </c>
    </row>
    <row r="6699" spans="1:18">
      <c r="A6699" s="6">
        <v>6698</v>
      </c>
      <c r="B6699" s="6">
        <v>51</v>
      </c>
      <c r="C6699" s="6" t="s">
        <v>5934</v>
      </c>
      <c r="D6699" s="6">
        <v>525</v>
      </c>
      <c r="E6699" s="6" t="s">
        <v>5965</v>
      </c>
      <c r="F6699" s="6">
        <v>21115</v>
      </c>
      <c r="G6699" s="6" t="s">
        <v>5966</v>
      </c>
      <c r="H6699" s="6">
        <v>1</v>
      </c>
      <c r="I6699" s="6" t="s">
        <v>251</v>
      </c>
      <c r="J6699" s="6">
        <v>3</v>
      </c>
      <c r="K6699" s="6" t="s">
        <v>4334</v>
      </c>
      <c r="L6699" s="8">
        <v>5</v>
      </c>
      <c r="M6699" s="6" t="s">
        <v>251</v>
      </c>
      <c r="N6699" s="6" t="s">
        <v>5936</v>
      </c>
      <c r="R6699" s="6" t="str">
        <f t="shared" si="104"/>
        <v>51525Thị trấn Trà Xuân13</v>
      </c>
    </row>
    <row r="6700" spans="1:18">
      <c r="A6700" s="6">
        <v>6699</v>
      </c>
      <c r="B6700" s="6">
        <v>51</v>
      </c>
      <c r="C6700" s="6" t="s">
        <v>5934</v>
      </c>
      <c r="D6700" s="6">
        <v>525</v>
      </c>
      <c r="E6700" s="6" t="s">
        <v>5965</v>
      </c>
      <c r="F6700" s="6">
        <v>21118</v>
      </c>
      <c r="G6700" s="6" t="s">
        <v>3922</v>
      </c>
      <c r="H6700" s="6">
        <v>2</v>
      </c>
      <c r="I6700" s="6" t="s">
        <v>297</v>
      </c>
      <c r="J6700" s="6">
        <v>3</v>
      </c>
      <c r="K6700" s="6" t="s">
        <v>4334</v>
      </c>
      <c r="L6700" s="8">
        <v>6</v>
      </c>
      <c r="M6700" s="6" t="s">
        <v>297</v>
      </c>
      <c r="N6700" s="6" t="s">
        <v>5936</v>
      </c>
      <c r="R6700" s="6" t="str">
        <f t="shared" si="104"/>
        <v>51525Xã Trà Giang23</v>
      </c>
    </row>
    <row r="6701" spans="1:18">
      <c r="A6701" s="6">
        <v>6700</v>
      </c>
      <c r="B6701" s="6">
        <v>51</v>
      </c>
      <c r="C6701" s="6" t="s">
        <v>5934</v>
      </c>
      <c r="D6701" s="6">
        <v>525</v>
      </c>
      <c r="E6701" s="6" t="s">
        <v>5965</v>
      </c>
      <c r="F6701" s="6">
        <v>21121</v>
      </c>
      <c r="G6701" s="6" t="s">
        <v>5967</v>
      </c>
      <c r="H6701" s="6">
        <v>2</v>
      </c>
      <c r="I6701" s="6" t="s">
        <v>297</v>
      </c>
      <c r="J6701" s="6">
        <v>3</v>
      </c>
      <c r="K6701" s="6" t="s">
        <v>4334</v>
      </c>
      <c r="L6701" s="8">
        <v>6</v>
      </c>
      <c r="M6701" s="6" t="s">
        <v>297</v>
      </c>
      <c r="N6701" s="6" t="s">
        <v>5936</v>
      </c>
      <c r="R6701" s="6" t="str">
        <f t="shared" si="104"/>
        <v>51525Xã Trà Thủy23</v>
      </c>
    </row>
    <row r="6702" spans="1:18">
      <c r="A6702" s="6">
        <v>6701</v>
      </c>
      <c r="B6702" s="6">
        <v>51</v>
      </c>
      <c r="C6702" s="6" t="s">
        <v>5934</v>
      </c>
      <c r="D6702" s="6">
        <v>525</v>
      </c>
      <c r="E6702" s="6" t="s">
        <v>5965</v>
      </c>
      <c r="F6702" s="6">
        <v>21124</v>
      </c>
      <c r="G6702" s="6" t="s">
        <v>5968</v>
      </c>
      <c r="H6702" s="6">
        <v>2</v>
      </c>
      <c r="I6702" s="6" t="s">
        <v>297</v>
      </c>
      <c r="J6702" s="6">
        <v>3</v>
      </c>
      <c r="K6702" s="6" t="s">
        <v>4334</v>
      </c>
      <c r="L6702" s="8">
        <v>6</v>
      </c>
      <c r="M6702" s="6" t="s">
        <v>297</v>
      </c>
      <c r="N6702" s="6" t="s">
        <v>5936</v>
      </c>
      <c r="R6702" s="6" t="str">
        <f t="shared" si="104"/>
        <v>51525Xã Trà Hiệp23</v>
      </c>
    </row>
    <row r="6703" spans="1:18">
      <c r="A6703" s="6">
        <v>6702</v>
      </c>
      <c r="B6703" s="6">
        <v>51</v>
      </c>
      <c r="C6703" s="6" t="s">
        <v>5934</v>
      </c>
      <c r="D6703" s="6">
        <v>525</v>
      </c>
      <c r="E6703" s="6" t="s">
        <v>5965</v>
      </c>
      <c r="F6703" s="6">
        <v>21127</v>
      </c>
      <c r="G6703" s="6" t="s">
        <v>5969</v>
      </c>
      <c r="H6703" s="6">
        <v>2</v>
      </c>
      <c r="I6703" s="6" t="s">
        <v>297</v>
      </c>
      <c r="J6703" s="6">
        <v>3</v>
      </c>
      <c r="K6703" s="6" t="s">
        <v>4334</v>
      </c>
      <c r="L6703" s="8">
        <v>6</v>
      </c>
      <c r="M6703" s="6" t="s">
        <v>297</v>
      </c>
      <c r="N6703" s="6" t="s">
        <v>5936</v>
      </c>
      <c r="R6703" s="6" t="str">
        <f t="shared" si="104"/>
        <v>51525Xã Trà Bình23</v>
      </c>
    </row>
    <row r="6704" spans="1:18">
      <c r="A6704" s="6">
        <v>6703</v>
      </c>
      <c r="B6704" s="6">
        <v>51</v>
      </c>
      <c r="C6704" s="6" t="s">
        <v>5934</v>
      </c>
      <c r="D6704" s="6">
        <v>525</v>
      </c>
      <c r="E6704" s="6" t="s">
        <v>5965</v>
      </c>
      <c r="F6704" s="6">
        <v>21130</v>
      </c>
      <c r="G6704" s="6" t="s">
        <v>5970</v>
      </c>
      <c r="H6704" s="6">
        <v>2</v>
      </c>
      <c r="I6704" s="6" t="s">
        <v>297</v>
      </c>
      <c r="J6704" s="6">
        <v>3</v>
      </c>
      <c r="K6704" s="6" t="s">
        <v>4334</v>
      </c>
      <c r="L6704" s="8">
        <v>6</v>
      </c>
      <c r="M6704" s="6" t="s">
        <v>297</v>
      </c>
      <c r="N6704" s="6" t="s">
        <v>5936</v>
      </c>
      <c r="R6704" s="6" t="str">
        <f t="shared" si="104"/>
        <v>51525Xã Trà Phú23</v>
      </c>
    </row>
    <row r="6705" spans="1:18">
      <c r="A6705" s="6">
        <v>6704</v>
      </c>
      <c r="B6705" s="6">
        <v>51</v>
      </c>
      <c r="C6705" s="6" t="s">
        <v>5934</v>
      </c>
      <c r="D6705" s="6">
        <v>525</v>
      </c>
      <c r="E6705" s="6" t="s">
        <v>5965</v>
      </c>
      <c r="F6705" s="6">
        <v>21133</v>
      </c>
      <c r="G6705" s="6" t="s">
        <v>5971</v>
      </c>
      <c r="H6705" s="6">
        <v>2</v>
      </c>
      <c r="I6705" s="6" t="s">
        <v>297</v>
      </c>
      <c r="J6705" s="6">
        <v>3</v>
      </c>
      <c r="K6705" s="6" t="s">
        <v>4334</v>
      </c>
      <c r="L6705" s="8">
        <v>6</v>
      </c>
      <c r="M6705" s="6" t="s">
        <v>297</v>
      </c>
      <c r="N6705" s="6" t="s">
        <v>5936</v>
      </c>
      <c r="R6705" s="6" t="str">
        <f t="shared" si="104"/>
        <v>51525Xã Trà Lâm23</v>
      </c>
    </row>
    <row r="6706" spans="1:18">
      <c r="A6706" s="6">
        <v>6705</v>
      </c>
      <c r="B6706" s="6">
        <v>51</v>
      </c>
      <c r="C6706" s="6" t="s">
        <v>5934</v>
      </c>
      <c r="D6706" s="6">
        <v>525</v>
      </c>
      <c r="E6706" s="6" t="s">
        <v>5965</v>
      </c>
      <c r="F6706" s="6">
        <v>21136</v>
      </c>
      <c r="G6706" s="6" t="s">
        <v>5888</v>
      </c>
      <c r="H6706" s="6">
        <v>2</v>
      </c>
      <c r="I6706" s="6" t="s">
        <v>297</v>
      </c>
      <c r="J6706" s="6">
        <v>3</v>
      </c>
      <c r="K6706" s="6" t="s">
        <v>4334</v>
      </c>
      <c r="L6706" s="8">
        <v>6</v>
      </c>
      <c r="M6706" s="6" t="s">
        <v>297</v>
      </c>
      <c r="N6706" s="6" t="s">
        <v>5936</v>
      </c>
      <c r="R6706" s="6" t="str">
        <f t="shared" si="104"/>
        <v>51525Xã Trà Tân23</v>
      </c>
    </row>
    <row r="6707" spans="1:18">
      <c r="A6707" s="6">
        <v>6706</v>
      </c>
      <c r="B6707" s="6">
        <v>51</v>
      </c>
      <c r="C6707" s="6" t="s">
        <v>5934</v>
      </c>
      <c r="D6707" s="6">
        <v>525</v>
      </c>
      <c r="E6707" s="6" t="s">
        <v>5965</v>
      </c>
      <c r="F6707" s="6">
        <v>21139</v>
      </c>
      <c r="G6707" s="6" t="s">
        <v>5881</v>
      </c>
      <c r="H6707" s="6">
        <v>2</v>
      </c>
      <c r="I6707" s="6" t="s">
        <v>297</v>
      </c>
      <c r="J6707" s="6">
        <v>3</v>
      </c>
      <c r="K6707" s="6" t="s">
        <v>4334</v>
      </c>
      <c r="L6707" s="8">
        <v>6</v>
      </c>
      <c r="M6707" s="6" t="s">
        <v>297</v>
      </c>
      <c r="N6707" s="6" t="s">
        <v>5936</v>
      </c>
      <c r="R6707" s="6" t="str">
        <f t="shared" si="104"/>
        <v>51525Xã Trà Sơn23</v>
      </c>
    </row>
    <row r="6708" spans="1:18">
      <c r="A6708" s="6">
        <v>6707</v>
      </c>
      <c r="B6708" s="6">
        <v>51</v>
      </c>
      <c r="C6708" s="6" t="s">
        <v>5934</v>
      </c>
      <c r="D6708" s="6">
        <v>525</v>
      </c>
      <c r="E6708" s="6" t="s">
        <v>5965</v>
      </c>
      <c r="F6708" s="6">
        <v>21142</v>
      </c>
      <c r="G6708" s="6" t="s">
        <v>5972</v>
      </c>
      <c r="H6708" s="6">
        <v>2</v>
      </c>
      <c r="I6708" s="6" t="s">
        <v>297</v>
      </c>
      <c r="J6708" s="6">
        <v>3</v>
      </c>
      <c r="K6708" s="6" t="s">
        <v>4334</v>
      </c>
      <c r="L6708" s="8">
        <v>6</v>
      </c>
      <c r="M6708" s="6" t="s">
        <v>297</v>
      </c>
      <c r="N6708" s="6" t="s">
        <v>5936</v>
      </c>
      <c r="R6708" s="6" t="str">
        <f t="shared" si="104"/>
        <v>51525Xã Trà Bùi23</v>
      </c>
    </row>
    <row r="6709" spans="1:18">
      <c r="A6709" s="6">
        <v>6708</v>
      </c>
      <c r="B6709" s="6">
        <v>51</v>
      </c>
      <c r="C6709" s="6" t="s">
        <v>5934</v>
      </c>
      <c r="D6709" s="6">
        <v>525</v>
      </c>
      <c r="E6709" s="6" t="s">
        <v>5965</v>
      </c>
      <c r="F6709" s="6">
        <v>21145</v>
      </c>
      <c r="G6709" s="6" t="s">
        <v>5973</v>
      </c>
      <c r="H6709" s="6">
        <v>2</v>
      </c>
      <c r="I6709" s="6" t="s">
        <v>297</v>
      </c>
      <c r="J6709" s="6">
        <v>3</v>
      </c>
      <c r="K6709" s="6" t="s">
        <v>4334</v>
      </c>
      <c r="L6709" s="8">
        <v>6</v>
      </c>
      <c r="M6709" s="6" t="s">
        <v>297</v>
      </c>
      <c r="N6709" s="6" t="s">
        <v>5936</v>
      </c>
      <c r="R6709" s="6" t="str">
        <f t="shared" si="104"/>
        <v>51525Xã Trà Thanh23</v>
      </c>
    </row>
    <row r="6710" spans="1:18">
      <c r="A6710" s="6">
        <v>6709</v>
      </c>
      <c r="B6710" s="6">
        <v>51</v>
      </c>
      <c r="C6710" s="6" t="s">
        <v>5934</v>
      </c>
      <c r="D6710" s="6">
        <v>525</v>
      </c>
      <c r="E6710" s="6" t="s">
        <v>5965</v>
      </c>
      <c r="F6710" s="6">
        <v>21148</v>
      </c>
      <c r="G6710" s="6" t="s">
        <v>5153</v>
      </c>
      <c r="H6710" s="6">
        <v>2</v>
      </c>
      <c r="I6710" s="6" t="s">
        <v>297</v>
      </c>
      <c r="J6710" s="6">
        <v>3</v>
      </c>
      <c r="K6710" s="6" t="s">
        <v>4334</v>
      </c>
      <c r="L6710" s="8">
        <v>6</v>
      </c>
      <c r="M6710" s="6" t="s">
        <v>297</v>
      </c>
      <c r="N6710" s="6" t="s">
        <v>5936</v>
      </c>
      <c r="R6710" s="6" t="str">
        <f t="shared" si="104"/>
        <v>51525Xã Sơn Trà23</v>
      </c>
    </row>
    <row r="6711" spans="1:18">
      <c r="A6711" s="6">
        <v>6710</v>
      </c>
      <c r="B6711" s="6">
        <v>51</v>
      </c>
      <c r="C6711" s="6" t="s">
        <v>5934</v>
      </c>
      <c r="D6711" s="6">
        <v>525</v>
      </c>
      <c r="E6711" s="6" t="s">
        <v>5965</v>
      </c>
      <c r="F6711" s="6">
        <v>21154</v>
      </c>
      <c r="G6711" s="6" t="s">
        <v>5974</v>
      </c>
      <c r="H6711" s="6">
        <v>2</v>
      </c>
      <c r="I6711" s="6" t="s">
        <v>297</v>
      </c>
      <c r="J6711" s="6">
        <v>3</v>
      </c>
      <c r="K6711" s="6" t="s">
        <v>4334</v>
      </c>
      <c r="L6711" s="8">
        <v>6</v>
      </c>
      <c r="M6711" s="6" t="s">
        <v>297</v>
      </c>
      <c r="N6711" s="6" t="s">
        <v>5936</v>
      </c>
      <c r="R6711" s="6" t="str">
        <f t="shared" si="104"/>
        <v>51525Xã Trà Phong23</v>
      </c>
    </row>
    <row r="6712" spans="1:18">
      <c r="A6712" s="6">
        <v>6711</v>
      </c>
      <c r="B6712" s="6">
        <v>51</v>
      </c>
      <c r="C6712" s="6" t="s">
        <v>5934</v>
      </c>
      <c r="D6712" s="6">
        <v>525</v>
      </c>
      <c r="E6712" s="6" t="s">
        <v>5965</v>
      </c>
      <c r="F6712" s="6">
        <v>21157</v>
      </c>
      <c r="G6712" s="6" t="s">
        <v>5224</v>
      </c>
      <c r="H6712" s="6">
        <v>2</v>
      </c>
      <c r="I6712" s="6" t="s">
        <v>297</v>
      </c>
      <c r="J6712" s="6">
        <v>3</v>
      </c>
      <c r="K6712" s="6" t="s">
        <v>4334</v>
      </c>
      <c r="L6712" s="8">
        <v>6</v>
      </c>
      <c r="M6712" s="6" t="s">
        <v>297</v>
      </c>
      <c r="N6712" s="6" t="s">
        <v>5936</v>
      </c>
      <c r="R6712" s="6" t="str">
        <f t="shared" si="104"/>
        <v>51525Xã Hương Trà23</v>
      </c>
    </row>
    <row r="6713" spans="1:18">
      <c r="A6713" s="6">
        <v>6712</v>
      </c>
      <c r="B6713" s="6">
        <v>51</v>
      </c>
      <c r="C6713" s="6" t="s">
        <v>5934</v>
      </c>
      <c r="D6713" s="6">
        <v>525</v>
      </c>
      <c r="E6713" s="6" t="s">
        <v>5965</v>
      </c>
      <c r="F6713" s="6">
        <v>21163</v>
      </c>
      <c r="G6713" s="6" t="s">
        <v>5975</v>
      </c>
      <c r="H6713" s="6">
        <v>2</v>
      </c>
      <c r="I6713" s="6" t="s">
        <v>297</v>
      </c>
      <c r="J6713" s="6">
        <v>3</v>
      </c>
      <c r="K6713" s="6" t="s">
        <v>4334</v>
      </c>
      <c r="L6713" s="8">
        <v>6</v>
      </c>
      <c r="M6713" s="6" t="s">
        <v>297</v>
      </c>
      <c r="N6713" s="6" t="s">
        <v>5936</v>
      </c>
      <c r="R6713" s="6" t="str">
        <f t="shared" si="104"/>
        <v>51525Xã Trà Xinh23</v>
      </c>
    </row>
    <row r="6714" spans="1:18">
      <c r="A6714" s="6">
        <v>6713</v>
      </c>
      <c r="B6714" s="6">
        <v>51</v>
      </c>
      <c r="C6714" s="6" t="s">
        <v>5934</v>
      </c>
      <c r="D6714" s="6">
        <v>525</v>
      </c>
      <c r="E6714" s="6" t="s">
        <v>5965</v>
      </c>
      <c r="F6714" s="6">
        <v>21166</v>
      </c>
      <c r="G6714" s="6" t="s">
        <v>5976</v>
      </c>
      <c r="H6714" s="6">
        <v>2</v>
      </c>
      <c r="I6714" s="6" t="s">
        <v>297</v>
      </c>
      <c r="J6714" s="6">
        <v>3</v>
      </c>
      <c r="K6714" s="6" t="s">
        <v>4334</v>
      </c>
      <c r="L6714" s="8">
        <v>6</v>
      </c>
      <c r="M6714" s="6" t="s">
        <v>297</v>
      </c>
      <c r="N6714" s="6" t="s">
        <v>5936</v>
      </c>
      <c r="R6714" s="6" t="str">
        <f t="shared" si="104"/>
        <v>51525Xã Trà Tây23</v>
      </c>
    </row>
    <row r="6715" spans="1:18">
      <c r="A6715" s="6">
        <v>6714</v>
      </c>
      <c r="B6715" s="6">
        <v>51</v>
      </c>
      <c r="C6715" s="6" t="s">
        <v>5934</v>
      </c>
      <c r="D6715" s="6">
        <v>527</v>
      </c>
      <c r="E6715" s="6" t="s">
        <v>5977</v>
      </c>
      <c r="F6715" s="6">
        <v>21175</v>
      </c>
      <c r="G6715" s="6" t="s">
        <v>5978</v>
      </c>
      <c r="H6715" s="6">
        <v>2</v>
      </c>
      <c r="I6715" s="6" t="s">
        <v>297</v>
      </c>
      <c r="J6715" s="6">
        <v>3</v>
      </c>
      <c r="K6715" s="6" t="s">
        <v>4334</v>
      </c>
      <c r="L6715" s="8">
        <v>6</v>
      </c>
      <c r="M6715" s="6" t="s">
        <v>297</v>
      </c>
      <c r="N6715" s="6" t="s">
        <v>5936</v>
      </c>
      <c r="R6715" s="6" t="str">
        <f t="shared" si="104"/>
        <v>51527Xã Tịnh Thọ23</v>
      </c>
    </row>
    <row r="6716" spans="1:18">
      <c r="A6716" s="6">
        <v>6715</v>
      </c>
      <c r="B6716" s="6">
        <v>51</v>
      </c>
      <c r="C6716" s="6" t="s">
        <v>5934</v>
      </c>
      <c r="D6716" s="6">
        <v>527</v>
      </c>
      <c r="E6716" s="6" t="s">
        <v>5977</v>
      </c>
      <c r="F6716" s="6">
        <v>21178</v>
      </c>
      <c r="G6716" s="6" t="s">
        <v>5979</v>
      </c>
      <c r="H6716" s="6">
        <v>2</v>
      </c>
      <c r="I6716" s="6" t="s">
        <v>297</v>
      </c>
      <c r="J6716" s="6">
        <v>3</v>
      </c>
      <c r="K6716" s="6" t="s">
        <v>4334</v>
      </c>
      <c r="L6716" s="8">
        <v>6</v>
      </c>
      <c r="M6716" s="6" t="s">
        <v>297</v>
      </c>
      <c r="N6716" s="6" t="s">
        <v>5936</v>
      </c>
      <c r="R6716" s="6" t="str">
        <f t="shared" si="104"/>
        <v>51527Xã Tịnh Trà23</v>
      </c>
    </row>
    <row r="6717" spans="1:18">
      <c r="A6717" s="6">
        <v>6716</v>
      </c>
      <c r="B6717" s="6">
        <v>51</v>
      </c>
      <c r="C6717" s="6" t="s">
        <v>5934</v>
      </c>
      <c r="D6717" s="6">
        <v>527</v>
      </c>
      <c r="E6717" s="6" t="s">
        <v>5977</v>
      </c>
      <c r="F6717" s="6">
        <v>21181</v>
      </c>
      <c r="G6717" s="6" t="s">
        <v>5980</v>
      </c>
      <c r="H6717" s="6">
        <v>2</v>
      </c>
      <c r="I6717" s="6" t="s">
        <v>297</v>
      </c>
      <c r="J6717" s="6">
        <v>3</v>
      </c>
      <c r="K6717" s="6" t="s">
        <v>4334</v>
      </c>
      <c r="L6717" s="8">
        <v>6</v>
      </c>
      <c r="M6717" s="6" t="s">
        <v>297</v>
      </c>
      <c r="N6717" s="6" t="s">
        <v>5936</v>
      </c>
      <c r="R6717" s="6" t="str">
        <f t="shared" si="104"/>
        <v>51527Xã Tịnh Phong23</v>
      </c>
    </row>
    <row r="6718" spans="1:18">
      <c r="A6718" s="6">
        <v>6717</v>
      </c>
      <c r="B6718" s="6">
        <v>51</v>
      </c>
      <c r="C6718" s="6" t="s">
        <v>5934</v>
      </c>
      <c r="D6718" s="6">
        <v>527</v>
      </c>
      <c r="E6718" s="6" t="s">
        <v>5977</v>
      </c>
      <c r="F6718" s="6">
        <v>21184</v>
      </c>
      <c r="G6718" s="6" t="s">
        <v>5981</v>
      </c>
      <c r="H6718" s="6">
        <v>2</v>
      </c>
      <c r="I6718" s="6" t="s">
        <v>297</v>
      </c>
      <c r="J6718" s="6">
        <v>3</v>
      </c>
      <c r="K6718" s="6" t="s">
        <v>4334</v>
      </c>
      <c r="L6718" s="8">
        <v>6</v>
      </c>
      <c r="M6718" s="6" t="s">
        <v>297</v>
      </c>
      <c r="N6718" s="6" t="s">
        <v>5936</v>
      </c>
      <c r="R6718" s="6" t="str">
        <f t="shared" si="104"/>
        <v>51527Xã Tịnh Hiệp23</v>
      </c>
    </row>
    <row r="6719" spans="1:18">
      <c r="A6719" s="6">
        <v>6718</v>
      </c>
      <c r="B6719" s="6">
        <v>51</v>
      </c>
      <c r="C6719" s="6" t="s">
        <v>5934</v>
      </c>
      <c r="D6719" s="6">
        <v>527</v>
      </c>
      <c r="E6719" s="6" t="s">
        <v>5977</v>
      </c>
      <c r="F6719" s="6">
        <v>21193</v>
      </c>
      <c r="G6719" s="6" t="s">
        <v>5982</v>
      </c>
      <c r="H6719" s="6">
        <v>2</v>
      </c>
      <c r="I6719" s="6" t="s">
        <v>297</v>
      </c>
      <c r="J6719" s="6">
        <v>3</v>
      </c>
      <c r="K6719" s="6" t="s">
        <v>4334</v>
      </c>
      <c r="L6719" s="8">
        <v>6</v>
      </c>
      <c r="M6719" s="6" t="s">
        <v>297</v>
      </c>
      <c r="N6719" s="6" t="s">
        <v>5936</v>
      </c>
      <c r="R6719" s="6" t="str">
        <f t="shared" si="104"/>
        <v>51527Xã Tịnh Bình23</v>
      </c>
    </row>
    <row r="6720" spans="1:18">
      <c r="A6720" s="6">
        <v>6719</v>
      </c>
      <c r="B6720" s="6">
        <v>51</v>
      </c>
      <c r="C6720" s="6" t="s">
        <v>5934</v>
      </c>
      <c r="D6720" s="6">
        <v>527</v>
      </c>
      <c r="E6720" s="6" t="s">
        <v>5977</v>
      </c>
      <c r="F6720" s="6">
        <v>21196</v>
      </c>
      <c r="G6720" s="6" t="s">
        <v>5983</v>
      </c>
      <c r="H6720" s="6">
        <v>2</v>
      </c>
      <c r="I6720" s="6" t="s">
        <v>297</v>
      </c>
      <c r="J6720" s="6">
        <v>3</v>
      </c>
      <c r="K6720" s="6" t="s">
        <v>4334</v>
      </c>
      <c r="L6720" s="8">
        <v>6</v>
      </c>
      <c r="M6720" s="6" t="s">
        <v>297</v>
      </c>
      <c r="N6720" s="6" t="s">
        <v>5936</v>
      </c>
      <c r="R6720" s="6" t="str">
        <f t="shared" si="104"/>
        <v>51527Xã Tịnh Đông23</v>
      </c>
    </row>
    <row r="6721" spans="1:18">
      <c r="A6721" s="6">
        <v>6720</v>
      </c>
      <c r="B6721" s="6">
        <v>51</v>
      </c>
      <c r="C6721" s="6" t="s">
        <v>5934</v>
      </c>
      <c r="D6721" s="6">
        <v>527</v>
      </c>
      <c r="E6721" s="6" t="s">
        <v>5977</v>
      </c>
      <c r="F6721" s="6">
        <v>21205</v>
      </c>
      <c r="G6721" s="6" t="s">
        <v>5984</v>
      </c>
      <c r="H6721" s="6">
        <v>2</v>
      </c>
      <c r="I6721" s="6" t="s">
        <v>297</v>
      </c>
      <c r="J6721" s="6">
        <v>3</v>
      </c>
      <c r="K6721" s="6" t="s">
        <v>4334</v>
      </c>
      <c r="L6721" s="8">
        <v>6</v>
      </c>
      <c r="M6721" s="6" t="s">
        <v>297</v>
      </c>
      <c r="N6721" s="6" t="s">
        <v>5936</v>
      </c>
      <c r="R6721" s="6" t="str">
        <f t="shared" si="104"/>
        <v>51527Xã Tịnh Bắc23</v>
      </c>
    </row>
    <row r="6722" spans="1:18">
      <c r="A6722" s="6">
        <v>6721</v>
      </c>
      <c r="B6722" s="6">
        <v>51</v>
      </c>
      <c r="C6722" s="6" t="s">
        <v>5934</v>
      </c>
      <c r="D6722" s="6">
        <v>527</v>
      </c>
      <c r="E6722" s="6" t="s">
        <v>5977</v>
      </c>
      <c r="F6722" s="6">
        <v>21217</v>
      </c>
      <c r="G6722" s="6" t="s">
        <v>5985</v>
      </c>
      <c r="H6722" s="6">
        <v>2</v>
      </c>
      <c r="I6722" s="6" t="s">
        <v>297</v>
      </c>
      <c r="J6722" s="6">
        <v>3</v>
      </c>
      <c r="K6722" s="6" t="s">
        <v>4334</v>
      </c>
      <c r="L6722" s="8">
        <v>6</v>
      </c>
      <c r="M6722" s="6" t="s">
        <v>297</v>
      </c>
      <c r="N6722" s="6" t="s">
        <v>5936</v>
      </c>
      <c r="R6722" s="6" t="str">
        <f t="shared" si="104"/>
        <v>51527Xã Tịnh Sơn23</v>
      </c>
    </row>
    <row r="6723" spans="1:18">
      <c r="A6723" s="6">
        <v>6722</v>
      </c>
      <c r="B6723" s="6">
        <v>51</v>
      </c>
      <c r="C6723" s="6" t="s">
        <v>5934</v>
      </c>
      <c r="D6723" s="6">
        <v>527</v>
      </c>
      <c r="E6723" s="6" t="s">
        <v>5977</v>
      </c>
      <c r="F6723" s="6">
        <v>21220</v>
      </c>
      <c r="G6723" s="6" t="s">
        <v>5986</v>
      </c>
      <c r="H6723" s="6">
        <v>2</v>
      </c>
      <c r="I6723" s="6" t="s">
        <v>297</v>
      </c>
      <c r="J6723" s="6">
        <v>3</v>
      </c>
      <c r="K6723" s="6" t="s">
        <v>4334</v>
      </c>
      <c r="L6723" s="8">
        <v>6</v>
      </c>
      <c r="M6723" s="6" t="s">
        <v>297</v>
      </c>
      <c r="N6723" s="6" t="s">
        <v>5936</v>
      </c>
      <c r="R6723" s="6" t="str">
        <f t="shared" ref="R6723:R6786" si="105">CONCATENATE(B6723,D6723,G6723,H6723,J6723)</f>
        <v>51527Xã Tịnh Hà23</v>
      </c>
    </row>
    <row r="6724" spans="1:18">
      <c r="A6724" s="6">
        <v>6723</v>
      </c>
      <c r="B6724" s="6">
        <v>51</v>
      </c>
      <c r="C6724" s="6" t="s">
        <v>5934</v>
      </c>
      <c r="D6724" s="6">
        <v>527</v>
      </c>
      <c r="E6724" s="6" t="s">
        <v>5977</v>
      </c>
      <c r="F6724" s="6">
        <v>21226</v>
      </c>
      <c r="G6724" s="6" t="s">
        <v>5987</v>
      </c>
      <c r="H6724" s="6">
        <v>2</v>
      </c>
      <c r="I6724" s="6" t="s">
        <v>297</v>
      </c>
      <c r="J6724" s="6">
        <v>3</v>
      </c>
      <c r="K6724" s="6" t="s">
        <v>4334</v>
      </c>
      <c r="L6724" s="8">
        <v>6</v>
      </c>
      <c r="M6724" s="6" t="s">
        <v>297</v>
      </c>
      <c r="N6724" s="6" t="s">
        <v>5936</v>
      </c>
      <c r="R6724" s="6" t="str">
        <f t="shared" si="105"/>
        <v>51527Xã Tịnh Giang23</v>
      </c>
    </row>
    <row r="6725" spans="1:18">
      <c r="A6725" s="6">
        <v>6724</v>
      </c>
      <c r="B6725" s="6">
        <v>51</v>
      </c>
      <c r="C6725" s="6" t="s">
        <v>5934</v>
      </c>
      <c r="D6725" s="6">
        <v>527</v>
      </c>
      <c r="E6725" s="6" t="s">
        <v>5977</v>
      </c>
      <c r="F6725" s="6">
        <v>21229</v>
      </c>
      <c r="G6725" s="6" t="s">
        <v>5988</v>
      </c>
      <c r="H6725" s="6">
        <v>2</v>
      </c>
      <c r="I6725" s="6" t="s">
        <v>297</v>
      </c>
      <c r="J6725" s="6">
        <v>3</v>
      </c>
      <c r="K6725" s="6" t="s">
        <v>4334</v>
      </c>
      <c r="L6725" s="8">
        <v>6</v>
      </c>
      <c r="M6725" s="6" t="s">
        <v>297</v>
      </c>
      <c r="N6725" s="6" t="s">
        <v>5936</v>
      </c>
      <c r="R6725" s="6" t="str">
        <f t="shared" si="105"/>
        <v>51527Xã Tịnh Minh23</v>
      </c>
    </row>
    <row r="6726" spans="1:18">
      <c r="A6726" s="6">
        <v>6725</v>
      </c>
      <c r="B6726" s="6">
        <v>51</v>
      </c>
      <c r="C6726" s="6" t="s">
        <v>5934</v>
      </c>
      <c r="D6726" s="6">
        <v>528</v>
      </c>
      <c r="E6726" s="6" t="s">
        <v>5989</v>
      </c>
      <c r="F6726" s="6">
        <v>21235</v>
      </c>
      <c r="G6726" s="6" t="s">
        <v>5990</v>
      </c>
      <c r="H6726" s="6">
        <v>1</v>
      </c>
      <c r="I6726" s="6" t="s">
        <v>251</v>
      </c>
      <c r="J6726" s="6">
        <v>3</v>
      </c>
      <c r="K6726" s="6" t="s">
        <v>4334</v>
      </c>
      <c r="L6726" s="8">
        <v>5</v>
      </c>
      <c r="M6726" s="6" t="s">
        <v>251</v>
      </c>
      <c r="N6726" s="6" t="s">
        <v>5936</v>
      </c>
      <c r="R6726" s="6" t="str">
        <f t="shared" si="105"/>
        <v>51528Thị trấn La Hà13</v>
      </c>
    </row>
    <row r="6727" spans="1:18">
      <c r="A6727" s="6">
        <v>6726</v>
      </c>
      <c r="B6727" s="6">
        <v>51</v>
      </c>
      <c r="C6727" s="6" t="s">
        <v>5934</v>
      </c>
      <c r="D6727" s="6">
        <v>528</v>
      </c>
      <c r="E6727" s="6" t="s">
        <v>5989</v>
      </c>
      <c r="F6727" s="6">
        <v>21238</v>
      </c>
      <c r="G6727" s="6" t="s">
        <v>5991</v>
      </c>
      <c r="H6727" s="6">
        <v>1</v>
      </c>
      <c r="I6727" s="6" t="s">
        <v>251</v>
      </c>
      <c r="J6727" s="6">
        <v>3</v>
      </c>
      <c r="K6727" s="6" t="s">
        <v>4334</v>
      </c>
      <c r="L6727" s="8">
        <v>5</v>
      </c>
      <c r="M6727" s="6" t="s">
        <v>251</v>
      </c>
      <c r="N6727" s="6" t="s">
        <v>5936</v>
      </c>
      <c r="R6727" s="6" t="str">
        <f t="shared" si="105"/>
        <v>51528Thị trấn Sông Vệ13</v>
      </c>
    </row>
    <row r="6728" spans="1:18">
      <c r="A6728" s="6">
        <v>6727</v>
      </c>
      <c r="B6728" s="6">
        <v>51</v>
      </c>
      <c r="C6728" s="6" t="s">
        <v>5934</v>
      </c>
      <c r="D6728" s="6">
        <v>528</v>
      </c>
      <c r="E6728" s="6" t="s">
        <v>5989</v>
      </c>
      <c r="F6728" s="6">
        <v>21241</v>
      </c>
      <c r="G6728" s="6" t="s">
        <v>4118</v>
      </c>
      <c r="H6728" s="6">
        <v>2</v>
      </c>
      <c r="I6728" s="6" t="s">
        <v>297</v>
      </c>
      <c r="J6728" s="6">
        <v>3</v>
      </c>
      <c r="K6728" s="6" t="s">
        <v>4334</v>
      </c>
      <c r="L6728" s="8">
        <v>6</v>
      </c>
      <c r="M6728" s="6" t="s">
        <v>297</v>
      </c>
      <c r="N6728" s="6" t="s">
        <v>5936</v>
      </c>
      <c r="R6728" s="6" t="str">
        <f t="shared" si="105"/>
        <v>51528Xã Nghĩa Lâm23</v>
      </c>
    </row>
    <row r="6729" spans="1:18">
      <c r="A6729" s="6">
        <v>6728</v>
      </c>
      <c r="B6729" s="6">
        <v>51</v>
      </c>
      <c r="C6729" s="6" t="s">
        <v>5934</v>
      </c>
      <c r="D6729" s="6">
        <v>528</v>
      </c>
      <c r="E6729" s="6" t="s">
        <v>5989</v>
      </c>
      <c r="F6729" s="6">
        <v>21244</v>
      </c>
      <c r="G6729" s="6" t="s">
        <v>5992</v>
      </c>
      <c r="H6729" s="6">
        <v>2</v>
      </c>
      <c r="I6729" s="6" t="s">
        <v>297</v>
      </c>
      <c r="J6729" s="6">
        <v>3</v>
      </c>
      <c r="K6729" s="6" t="s">
        <v>4334</v>
      </c>
      <c r="L6729" s="8">
        <v>6</v>
      </c>
      <c r="M6729" s="6" t="s">
        <v>297</v>
      </c>
      <c r="N6729" s="6" t="s">
        <v>5936</v>
      </c>
      <c r="R6729" s="6" t="str">
        <f t="shared" si="105"/>
        <v>51528Xã Nghĩa Thắng23</v>
      </c>
    </row>
    <row r="6730" spans="1:18">
      <c r="A6730" s="6">
        <v>6729</v>
      </c>
      <c r="B6730" s="6">
        <v>51</v>
      </c>
      <c r="C6730" s="6" t="s">
        <v>5934</v>
      </c>
      <c r="D6730" s="6">
        <v>528</v>
      </c>
      <c r="E6730" s="6" t="s">
        <v>5989</v>
      </c>
      <c r="F6730" s="6">
        <v>21247</v>
      </c>
      <c r="G6730" s="6" t="s">
        <v>875</v>
      </c>
      <c r="H6730" s="6">
        <v>2</v>
      </c>
      <c r="I6730" s="6" t="s">
        <v>297</v>
      </c>
      <c r="J6730" s="6">
        <v>3</v>
      </c>
      <c r="K6730" s="6" t="s">
        <v>4334</v>
      </c>
      <c r="L6730" s="8">
        <v>6</v>
      </c>
      <c r="M6730" s="6" t="s">
        <v>297</v>
      </c>
      <c r="N6730" s="6" t="s">
        <v>5936</v>
      </c>
      <c r="R6730" s="6" t="str">
        <f t="shared" si="105"/>
        <v>51528Xã Nghĩa Thuận23</v>
      </c>
    </row>
    <row r="6731" spans="1:18">
      <c r="A6731" s="6">
        <v>6730</v>
      </c>
      <c r="B6731" s="6">
        <v>51</v>
      </c>
      <c r="C6731" s="6" t="s">
        <v>5934</v>
      </c>
      <c r="D6731" s="6">
        <v>528</v>
      </c>
      <c r="E6731" s="6" t="s">
        <v>5989</v>
      </c>
      <c r="F6731" s="6">
        <v>21250</v>
      </c>
      <c r="G6731" s="6" t="s">
        <v>5993</v>
      </c>
      <c r="H6731" s="6">
        <v>2</v>
      </c>
      <c r="I6731" s="6" t="s">
        <v>297</v>
      </c>
      <c r="J6731" s="6">
        <v>3</v>
      </c>
      <c r="K6731" s="6" t="s">
        <v>4334</v>
      </c>
      <c r="L6731" s="8">
        <v>6</v>
      </c>
      <c r="M6731" s="6" t="s">
        <v>297</v>
      </c>
      <c r="N6731" s="6" t="s">
        <v>5936</v>
      </c>
      <c r="R6731" s="6" t="str">
        <f t="shared" si="105"/>
        <v>51528Xã Nghĩa Kỳ23</v>
      </c>
    </row>
    <row r="6732" spans="1:18">
      <c r="A6732" s="6">
        <v>6731</v>
      </c>
      <c r="B6732" s="6">
        <v>51</v>
      </c>
      <c r="C6732" s="6" t="s">
        <v>5934</v>
      </c>
      <c r="D6732" s="6">
        <v>528</v>
      </c>
      <c r="E6732" s="6" t="s">
        <v>5989</v>
      </c>
      <c r="F6732" s="6">
        <v>21259</v>
      </c>
      <c r="G6732" s="6" t="s">
        <v>2130</v>
      </c>
      <c r="H6732" s="6">
        <v>2</v>
      </c>
      <c r="I6732" s="6" t="s">
        <v>297</v>
      </c>
      <c r="J6732" s="6">
        <v>3</v>
      </c>
      <c r="K6732" s="6" t="s">
        <v>4334</v>
      </c>
      <c r="L6732" s="8">
        <v>6</v>
      </c>
      <c r="M6732" s="6" t="s">
        <v>297</v>
      </c>
      <c r="N6732" s="6" t="s">
        <v>5936</v>
      </c>
      <c r="R6732" s="6" t="str">
        <f t="shared" si="105"/>
        <v>51528Xã Nghĩa Sơn23</v>
      </c>
    </row>
    <row r="6733" spans="1:18">
      <c r="A6733" s="6">
        <v>6732</v>
      </c>
      <c r="B6733" s="6">
        <v>51</v>
      </c>
      <c r="C6733" s="6" t="s">
        <v>5934</v>
      </c>
      <c r="D6733" s="6">
        <v>528</v>
      </c>
      <c r="E6733" s="6" t="s">
        <v>5989</v>
      </c>
      <c r="F6733" s="6">
        <v>21268</v>
      </c>
      <c r="G6733" s="6" t="s">
        <v>2802</v>
      </c>
      <c r="H6733" s="6">
        <v>2</v>
      </c>
      <c r="I6733" s="6" t="s">
        <v>297</v>
      </c>
      <c r="J6733" s="6">
        <v>3</v>
      </c>
      <c r="K6733" s="6" t="s">
        <v>4334</v>
      </c>
      <c r="L6733" s="8">
        <v>6</v>
      </c>
      <c r="M6733" s="6" t="s">
        <v>297</v>
      </c>
      <c r="N6733" s="6" t="s">
        <v>5936</v>
      </c>
      <c r="R6733" s="6" t="str">
        <f t="shared" si="105"/>
        <v>51528Xã Nghĩa Hòa23</v>
      </c>
    </row>
    <row r="6734" spans="1:18">
      <c r="A6734" s="6">
        <v>6733</v>
      </c>
      <c r="B6734" s="6">
        <v>51</v>
      </c>
      <c r="C6734" s="6" t="s">
        <v>5934</v>
      </c>
      <c r="D6734" s="6">
        <v>528</v>
      </c>
      <c r="E6734" s="6" t="s">
        <v>5989</v>
      </c>
      <c r="F6734" s="6">
        <v>21271</v>
      </c>
      <c r="G6734" s="6" t="s">
        <v>5994</v>
      </c>
      <c r="H6734" s="6">
        <v>2</v>
      </c>
      <c r="I6734" s="6" t="s">
        <v>297</v>
      </c>
      <c r="J6734" s="6">
        <v>3</v>
      </c>
      <c r="K6734" s="6" t="s">
        <v>4334</v>
      </c>
      <c r="L6734" s="8">
        <v>6</v>
      </c>
      <c r="M6734" s="6" t="s">
        <v>297</v>
      </c>
      <c r="N6734" s="6" t="s">
        <v>5936</v>
      </c>
      <c r="R6734" s="6" t="str">
        <f t="shared" si="105"/>
        <v>51528Xã Nghĩa Điền23</v>
      </c>
    </row>
    <row r="6735" spans="1:18">
      <c r="A6735" s="6">
        <v>6734</v>
      </c>
      <c r="B6735" s="6">
        <v>51</v>
      </c>
      <c r="C6735" s="6" t="s">
        <v>5934</v>
      </c>
      <c r="D6735" s="6">
        <v>528</v>
      </c>
      <c r="E6735" s="6" t="s">
        <v>5989</v>
      </c>
      <c r="F6735" s="6">
        <v>21274</v>
      </c>
      <c r="G6735" s="6" t="s">
        <v>5995</v>
      </c>
      <c r="H6735" s="6">
        <v>2</v>
      </c>
      <c r="I6735" s="6" t="s">
        <v>297</v>
      </c>
      <c r="J6735" s="6">
        <v>3</v>
      </c>
      <c r="K6735" s="6" t="s">
        <v>4334</v>
      </c>
      <c r="L6735" s="8">
        <v>6</v>
      </c>
      <c r="M6735" s="6" t="s">
        <v>297</v>
      </c>
      <c r="N6735" s="6" t="s">
        <v>5936</v>
      </c>
      <c r="R6735" s="6" t="str">
        <f t="shared" si="105"/>
        <v>51528Xã Nghĩa Thương23</v>
      </c>
    </row>
    <row r="6736" spans="1:18">
      <c r="A6736" s="6">
        <v>6735</v>
      </c>
      <c r="B6736" s="6">
        <v>51</v>
      </c>
      <c r="C6736" s="6" t="s">
        <v>5934</v>
      </c>
      <c r="D6736" s="6">
        <v>528</v>
      </c>
      <c r="E6736" s="6" t="s">
        <v>5989</v>
      </c>
      <c r="F6736" s="6">
        <v>21277</v>
      </c>
      <c r="G6736" s="6" t="s">
        <v>2892</v>
      </c>
      <c r="H6736" s="6">
        <v>2</v>
      </c>
      <c r="I6736" s="6" t="s">
        <v>297</v>
      </c>
      <c r="J6736" s="6">
        <v>3</v>
      </c>
      <c r="K6736" s="6" t="s">
        <v>4334</v>
      </c>
      <c r="L6736" s="8">
        <v>6</v>
      </c>
      <c r="M6736" s="6" t="s">
        <v>297</v>
      </c>
      <c r="N6736" s="6" t="s">
        <v>5936</v>
      </c>
      <c r="R6736" s="6" t="str">
        <f t="shared" si="105"/>
        <v>51528Xã Nghĩa Trung23</v>
      </c>
    </row>
    <row r="6737" spans="1:18">
      <c r="A6737" s="6">
        <v>6736</v>
      </c>
      <c r="B6737" s="6">
        <v>51</v>
      </c>
      <c r="C6737" s="6" t="s">
        <v>5934</v>
      </c>
      <c r="D6737" s="6">
        <v>528</v>
      </c>
      <c r="E6737" s="6" t="s">
        <v>5989</v>
      </c>
      <c r="F6737" s="6">
        <v>21280</v>
      </c>
      <c r="G6737" s="6" t="s">
        <v>3701</v>
      </c>
      <c r="H6737" s="6">
        <v>2</v>
      </c>
      <c r="I6737" s="6" t="s">
        <v>297</v>
      </c>
      <c r="J6737" s="6">
        <v>3</v>
      </c>
      <c r="K6737" s="6" t="s">
        <v>4334</v>
      </c>
      <c r="L6737" s="8">
        <v>6</v>
      </c>
      <c r="M6737" s="6" t="s">
        <v>297</v>
      </c>
      <c r="N6737" s="6" t="s">
        <v>5936</v>
      </c>
      <c r="R6737" s="6" t="str">
        <f t="shared" si="105"/>
        <v>51528Xã Nghĩa Hiệp23</v>
      </c>
    </row>
    <row r="6738" spans="1:18">
      <c r="A6738" s="6">
        <v>6737</v>
      </c>
      <c r="B6738" s="6">
        <v>51</v>
      </c>
      <c r="C6738" s="6" t="s">
        <v>5934</v>
      </c>
      <c r="D6738" s="6">
        <v>528</v>
      </c>
      <c r="E6738" s="6" t="s">
        <v>5989</v>
      </c>
      <c r="F6738" s="6">
        <v>21283</v>
      </c>
      <c r="G6738" s="6" t="s">
        <v>2830</v>
      </c>
      <c r="H6738" s="6">
        <v>2</v>
      </c>
      <c r="I6738" s="6" t="s">
        <v>297</v>
      </c>
      <c r="J6738" s="6">
        <v>3</v>
      </c>
      <c r="K6738" s="6" t="s">
        <v>4334</v>
      </c>
      <c r="L6738" s="8">
        <v>6</v>
      </c>
      <c r="M6738" s="6" t="s">
        <v>297</v>
      </c>
      <c r="N6738" s="6" t="s">
        <v>5936</v>
      </c>
      <c r="R6738" s="6" t="str">
        <f t="shared" si="105"/>
        <v>51528Xã Nghĩa Phương23</v>
      </c>
    </row>
    <row r="6739" spans="1:18">
      <c r="A6739" s="6">
        <v>6738</v>
      </c>
      <c r="B6739" s="6">
        <v>51</v>
      </c>
      <c r="C6739" s="6" t="s">
        <v>5934</v>
      </c>
      <c r="D6739" s="6">
        <v>528</v>
      </c>
      <c r="E6739" s="6" t="s">
        <v>5989</v>
      </c>
      <c r="F6739" s="6">
        <v>21286</v>
      </c>
      <c r="G6739" s="6" t="s">
        <v>4807</v>
      </c>
      <c r="H6739" s="6">
        <v>2</v>
      </c>
      <c r="I6739" s="6" t="s">
        <v>297</v>
      </c>
      <c r="J6739" s="6">
        <v>3</v>
      </c>
      <c r="K6739" s="6" t="s">
        <v>4334</v>
      </c>
      <c r="L6739" s="8">
        <v>6</v>
      </c>
      <c r="M6739" s="6" t="s">
        <v>297</v>
      </c>
      <c r="N6739" s="6" t="s">
        <v>5936</v>
      </c>
      <c r="R6739" s="6" t="str">
        <f t="shared" si="105"/>
        <v>51528Xã Nghĩa Mỹ23</v>
      </c>
    </row>
    <row r="6740" spans="1:18">
      <c r="A6740" s="6">
        <v>6739</v>
      </c>
      <c r="B6740" s="6">
        <v>51</v>
      </c>
      <c r="C6740" s="6" t="s">
        <v>5934</v>
      </c>
      <c r="D6740" s="6">
        <v>529</v>
      </c>
      <c r="E6740" s="6" t="s">
        <v>5996</v>
      </c>
      <c r="F6740" s="6">
        <v>21289</v>
      </c>
      <c r="G6740" s="6" t="s">
        <v>5997</v>
      </c>
      <c r="H6740" s="6">
        <v>1</v>
      </c>
      <c r="I6740" s="6" t="s">
        <v>251</v>
      </c>
      <c r="J6740" s="6">
        <v>3</v>
      </c>
      <c r="K6740" s="6" t="s">
        <v>4334</v>
      </c>
      <c r="L6740" s="8">
        <v>5</v>
      </c>
      <c r="M6740" s="6" t="s">
        <v>251</v>
      </c>
      <c r="N6740" s="6" t="s">
        <v>5936</v>
      </c>
      <c r="R6740" s="6" t="str">
        <f t="shared" si="105"/>
        <v>51529Thị trấn Di Lăng13</v>
      </c>
    </row>
    <row r="6741" spans="1:18">
      <c r="A6741" s="6">
        <v>6740</v>
      </c>
      <c r="B6741" s="6">
        <v>51</v>
      </c>
      <c r="C6741" s="6" t="s">
        <v>5934</v>
      </c>
      <c r="D6741" s="6">
        <v>529</v>
      </c>
      <c r="E6741" s="6" t="s">
        <v>5996</v>
      </c>
      <c r="F6741" s="6">
        <v>21292</v>
      </c>
      <c r="G6741" s="6" t="s">
        <v>5998</v>
      </c>
      <c r="H6741" s="6">
        <v>2</v>
      </c>
      <c r="I6741" s="6" t="s">
        <v>297</v>
      </c>
      <c r="J6741" s="6">
        <v>3</v>
      </c>
      <c r="K6741" s="6" t="s">
        <v>4334</v>
      </c>
      <c r="L6741" s="8">
        <v>6</v>
      </c>
      <c r="M6741" s="6" t="s">
        <v>297</v>
      </c>
      <c r="N6741" s="6" t="s">
        <v>5936</v>
      </c>
      <c r="R6741" s="6" t="str">
        <f t="shared" si="105"/>
        <v>51529Xã Sơn Hạ23</v>
      </c>
    </row>
    <row r="6742" spans="1:18">
      <c r="A6742" s="6">
        <v>6741</v>
      </c>
      <c r="B6742" s="6">
        <v>51</v>
      </c>
      <c r="C6742" s="6" t="s">
        <v>5934</v>
      </c>
      <c r="D6742" s="6">
        <v>529</v>
      </c>
      <c r="E6742" s="6" t="s">
        <v>5996</v>
      </c>
      <c r="F6742" s="6">
        <v>21295</v>
      </c>
      <c r="G6742" s="6" t="s">
        <v>1259</v>
      </c>
      <c r="H6742" s="6">
        <v>2</v>
      </c>
      <c r="I6742" s="6" t="s">
        <v>297</v>
      </c>
      <c r="J6742" s="6">
        <v>3</v>
      </c>
      <c r="K6742" s="6" t="s">
        <v>4334</v>
      </c>
      <c r="L6742" s="8">
        <v>6</v>
      </c>
      <c r="M6742" s="6" t="s">
        <v>297</v>
      </c>
      <c r="N6742" s="6" t="s">
        <v>5936</v>
      </c>
      <c r="R6742" s="6" t="str">
        <f t="shared" si="105"/>
        <v>51529Xã Sơn Thành23</v>
      </c>
    </row>
    <row r="6743" spans="1:18">
      <c r="A6743" s="6">
        <v>6742</v>
      </c>
      <c r="B6743" s="6">
        <v>51</v>
      </c>
      <c r="C6743" s="6" t="s">
        <v>5934</v>
      </c>
      <c r="D6743" s="6">
        <v>529</v>
      </c>
      <c r="E6743" s="6" t="s">
        <v>5996</v>
      </c>
      <c r="F6743" s="6">
        <v>21298</v>
      </c>
      <c r="G6743" s="6" t="s">
        <v>5999</v>
      </c>
      <c r="H6743" s="6">
        <v>2</v>
      </c>
      <c r="I6743" s="6" t="s">
        <v>297</v>
      </c>
      <c r="J6743" s="6">
        <v>3</v>
      </c>
      <c r="K6743" s="6" t="s">
        <v>4334</v>
      </c>
      <c r="L6743" s="8">
        <v>6</v>
      </c>
      <c r="M6743" s="6" t="s">
        <v>297</v>
      </c>
      <c r="N6743" s="6" t="s">
        <v>5936</v>
      </c>
      <c r="R6743" s="6" t="str">
        <f t="shared" si="105"/>
        <v>51529Xã Sơn Nham23</v>
      </c>
    </row>
    <row r="6744" spans="1:18">
      <c r="A6744" s="6">
        <v>6743</v>
      </c>
      <c r="B6744" s="6">
        <v>51</v>
      </c>
      <c r="C6744" s="6" t="s">
        <v>5934</v>
      </c>
      <c r="D6744" s="6">
        <v>529</v>
      </c>
      <c r="E6744" s="6" t="s">
        <v>5996</v>
      </c>
      <c r="F6744" s="6">
        <v>21301</v>
      </c>
      <c r="G6744" s="6" t="s">
        <v>6000</v>
      </c>
      <c r="H6744" s="6">
        <v>2</v>
      </c>
      <c r="I6744" s="6" t="s">
        <v>297</v>
      </c>
      <c r="J6744" s="6">
        <v>3</v>
      </c>
      <c r="K6744" s="6" t="s">
        <v>4334</v>
      </c>
      <c r="L6744" s="8">
        <v>6</v>
      </c>
      <c r="M6744" s="6" t="s">
        <v>297</v>
      </c>
      <c r="N6744" s="6" t="s">
        <v>5936</v>
      </c>
      <c r="R6744" s="6" t="str">
        <f t="shared" si="105"/>
        <v>51529Xã Sơn Bao23</v>
      </c>
    </row>
    <row r="6745" spans="1:18">
      <c r="A6745" s="6">
        <v>6744</v>
      </c>
      <c r="B6745" s="6">
        <v>51</v>
      </c>
      <c r="C6745" s="6" t="s">
        <v>5934</v>
      </c>
      <c r="D6745" s="6">
        <v>529</v>
      </c>
      <c r="E6745" s="6" t="s">
        <v>5996</v>
      </c>
      <c r="F6745" s="6">
        <v>21304</v>
      </c>
      <c r="G6745" s="6" t="s">
        <v>6001</v>
      </c>
      <c r="H6745" s="6">
        <v>2</v>
      </c>
      <c r="I6745" s="6" t="s">
        <v>297</v>
      </c>
      <c r="J6745" s="6">
        <v>3</v>
      </c>
      <c r="K6745" s="6" t="s">
        <v>4334</v>
      </c>
      <c r="L6745" s="8">
        <v>6</v>
      </c>
      <c r="M6745" s="6" t="s">
        <v>297</v>
      </c>
      <c r="N6745" s="6" t="s">
        <v>5936</v>
      </c>
      <c r="R6745" s="6" t="str">
        <f t="shared" si="105"/>
        <v>51529Xã Sơn Linh23</v>
      </c>
    </row>
    <row r="6746" spans="1:18">
      <c r="A6746" s="6">
        <v>6745</v>
      </c>
      <c r="B6746" s="6">
        <v>51</v>
      </c>
      <c r="C6746" s="6" t="s">
        <v>5934</v>
      </c>
      <c r="D6746" s="6">
        <v>529</v>
      </c>
      <c r="E6746" s="6" t="s">
        <v>5996</v>
      </c>
      <c r="F6746" s="6">
        <v>21307</v>
      </c>
      <c r="G6746" s="6" t="s">
        <v>5141</v>
      </c>
      <c r="H6746" s="6">
        <v>2</v>
      </c>
      <c r="I6746" s="6" t="s">
        <v>297</v>
      </c>
      <c r="J6746" s="6">
        <v>3</v>
      </c>
      <c r="K6746" s="6" t="s">
        <v>4334</v>
      </c>
      <c r="L6746" s="8">
        <v>6</v>
      </c>
      <c r="M6746" s="6" t="s">
        <v>297</v>
      </c>
      <c r="N6746" s="6" t="s">
        <v>5936</v>
      </c>
      <c r="R6746" s="6" t="str">
        <f t="shared" si="105"/>
        <v>51529Xã Sơn Giang23</v>
      </c>
    </row>
    <row r="6747" spans="1:18">
      <c r="A6747" s="6">
        <v>6746</v>
      </c>
      <c r="B6747" s="6">
        <v>51</v>
      </c>
      <c r="C6747" s="6" t="s">
        <v>5934</v>
      </c>
      <c r="D6747" s="6">
        <v>529</v>
      </c>
      <c r="E6747" s="6" t="s">
        <v>5996</v>
      </c>
      <c r="F6747" s="6">
        <v>21310</v>
      </c>
      <c r="G6747" s="6" t="s">
        <v>5149</v>
      </c>
      <c r="H6747" s="6">
        <v>2</v>
      </c>
      <c r="I6747" s="6" t="s">
        <v>297</v>
      </c>
      <c r="J6747" s="6">
        <v>3</v>
      </c>
      <c r="K6747" s="6" t="s">
        <v>4334</v>
      </c>
      <c r="L6747" s="8">
        <v>6</v>
      </c>
      <c r="M6747" s="6" t="s">
        <v>297</v>
      </c>
      <c r="N6747" s="6" t="s">
        <v>5936</v>
      </c>
      <c r="R6747" s="6" t="str">
        <f t="shared" si="105"/>
        <v>51529Xã Sơn Trung23</v>
      </c>
    </row>
    <row r="6748" spans="1:18">
      <c r="A6748" s="6">
        <v>6747</v>
      </c>
      <c r="B6748" s="6">
        <v>51</v>
      </c>
      <c r="C6748" s="6" t="s">
        <v>5934</v>
      </c>
      <c r="D6748" s="6">
        <v>529</v>
      </c>
      <c r="E6748" s="6" t="s">
        <v>5996</v>
      </c>
      <c r="F6748" s="6">
        <v>21313</v>
      </c>
      <c r="G6748" s="6" t="s">
        <v>6002</v>
      </c>
      <c r="H6748" s="6">
        <v>2</v>
      </c>
      <c r="I6748" s="6" t="s">
        <v>297</v>
      </c>
      <c r="J6748" s="6">
        <v>3</v>
      </c>
      <c r="K6748" s="6" t="s">
        <v>4334</v>
      </c>
      <c r="L6748" s="8">
        <v>6</v>
      </c>
      <c r="M6748" s="6" t="s">
        <v>297</v>
      </c>
      <c r="N6748" s="6" t="s">
        <v>5936</v>
      </c>
      <c r="R6748" s="6" t="str">
        <f t="shared" si="105"/>
        <v>51529Xã Sơn Thượng23</v>
      </c>
    </row>
    <row r="6749" spans="1:18">
      <c r="A6749" s="6">
        <v>6748</v>
      </c>
      <c r="B6749" s="6">
        <v>51</v>
      </c>
      <c r="C6749" s="6" t="s">
        <v>5934</v>
      </c>
      <c r="D6749" s="6">
        <v>529</v>
      </c>
      <c r="E6749" s="6" t="s">
        <v>5996</v>
      </c>
      <c r="F6749" s="6">
        <v>21316</v>
      </c>
      <c r="G6749" s="6" t="s">
        <v>6003</v>
      </c>
      <c r="H6749" s="6">
        <v>2</v>
      </c>
      <c r="I6749" s="6" t="s">
        <v>297</v>
      </c>
      <c r="J6749" s="6">
        <v>3</v>
      </c>
      <c r="K6749" s="6" t="s">
        <v>4334</v>
      </c>
      <c r="L6749" s="8">
        <v>6</v>
      </c>
      <c r="M6749" s="6" t="s">
        <v>297</v>
      </c>
      <c r="N6749" s="6" t="s">
        <v>5936</v>
      </c>
      <c r="R6749" s="6" t="str">
        <f t="shared" si="105"/>
        <v>51529Xã Sơn Cao23</v>
      </c>
    </row>
    <row r="6750" spans="1:18">
      <c r="A6750" s="6">
        <v>6749</v>
      </c>
      <c r="B6750" s="6">
        <v>51</v>
      </c>
      <c r="C6750" s="6" t="s">
        <v>5934</v>
      </c>
      <c r="D6750" s="6">
        <v>529</v>
      </c>
      <c r="E6750" s="6" t="s">
        <v>5996</v>
      </c>
      <c r="F6750" s="6">
        <v>21319</v>
      </c>
      <c r="G6750" s="6" t="s">
        <v>1492</v>
      </c>
      <c r="H6750" s="6">
        <v>2</v>
      </c>
      <c r="I6750" s="6" t="s">
        <v>297</v>
      </c>
      <c r="J6750" s="6">
        <v>3</v>
      </c>
      <c r="K6750" s="6" t="s">
        <v>4334</v>
      </c>
      <c r="L6750" s="8">
        <v>6</v>
      </c>
      <c r="M6750" s="6" t="s">
        <v>297</v>
      </c>
      <c r="N6750" s="6" t="s">
        <v>5936</v>
      </c>
      <c r="R6750" s="6" t="str">
        <f t="shared" si="105"/>
        <v>51529Xã Sơn Hải23</v>
      </c>
    </row>
    <row r="6751" spans="1:18">
      <c r="A6751" s="6">
        <v>6750</v>
      </c>
      <c r="B6751" s="6">
        <v>51</v>
      </c>
      <c r="C6751" s="6" t="s">
        <v>5934</v>
      </c>
      <c r="D6751" s="6">
        <v>529</v>
      </c>
      <c r="E6751" s="6" t="s">
        <v>5996</v>
      </c>
      <c r="F6751" s="6">
        <v>21322</v>
      </c>
      <c r="G6751" s="6" t="s">
        <v>2243</v>
      </c>
      <c r="H6751" s="6">
        <v>2</v>
      </c>
      <c r="I6751" s="6" t="s">
        <v>297</v>
      </c>
      <c r="J6751" s="6">
        <v>3</v>
      </c>
      <c r="K6751" s="6" t="s">
        <v>4334</v>
      </c>
      <c r="L6751" s="8">
        <v>6</v>
      </c>
      <c r="M6751" s="6" t="s">
        <v>297</v>
      </c>
      <c r="N6751" s="6" t="s">
        <v>5936</v>
      </c>
      <c r="R6751" s="6" t="str">
        <f t="shared" si="105"/>
        <v>51529Xã Sơn Thủy23</v>
      </c>
    </row>
    <row r="6752" spans="1:18">
      <c r="A6752" s="6">
        <v>6751</v>
      </c>
      <c r="B6752" s="6">
        <v>51</v>
      </c>
      <c r="C6752" s="6" t="s">
        <v>5934</v>
      </c>
      <c r="D6752" s="6">
        <v>529</v>
      </c>
      <c r="E6752" s="6" t="s">
        <v>5996</v>
      </c>
      <c r="F6752" s="6">
        <v>21325</v>
      </c>
      <c r="G6752" s="6" t="s">
        <v>6004</v>
      </c>
      <c r="H6752" s="6">
        <v>2</v>
      </c>
      <c r="I6752" s="6" t="s">
        <v>297</v>
      </c>
      <c r="J6752" s="6">
        <v>3</v>
      </c>
      <c r="K6752" s="6" t="s">
        <v>4334</v>
      </c>
      <c r="L6752" s="8">
        <v>6</v>
      </c>
      <c r="M6752" s="6" t="s">
        <v>297</v>
      </c>
      <c r="N6752" s="6" t="s">
        <v>5936</v>
      </c>
      <c r="R6752" s="6" t="str">
        <f t="shared" si="105"/>
        <v>51529Xã Sơn Kỳ23</v>
      </c>
    </row>
    <row r="6753" spans="1:18">
      <c r="A6753" s="6">
        <v>6752</v>
      </c>
      <c r="B6753" s="6">
        <v>51</v>
      </c>
      <c r="C6753" s="6" t="s">
        <v>5934</v>
      </c>
      <c r="D6753" s="6">
        <v>529</v>
      </c>
      <c r="E6753" s="6" t="s">
        <v>5996</v>
      </c>
      <c r="F6753" s="6">
        <v>21328</v>
      </c>
      <c r="G6753" s="6" t="s">
        <v>6005</v>
      </c>
      <c r="H6753" s="6">
        <v>2</v>
      </c>
      <c r="I6753" s="6" t="s">
        <v>297</v>
      </c>
      <c r="J6753" s="6">
        <v>3</v>
      </c>
      <c r="K6753" s="6" t="s">
        <v>4334</v>
      </c>
      <c r="L6753" s="8">
        <v>6</v>
      </c>
      <c r="M6753" s="6" t="s">
        <v>297</v>
      </c>
      <c r="N6753" s="6" t="s">
        <v>5936</v>
      </c>
      <c r="R6753" s="6" t="str">
        <f t="shared" si="105"/>
        <v>51529Xã Sơn Ba23</v>
      </c>
    </row>
    <row r="6754" spans="1:18">
      <c r="A6754" s="6">
        <v>6753</v>
      </c>
      <c r="B6754" s="6">
        <v>51</v>
      </c>
      <c r="C6754" s="6" t="s">
        <v>5934</v>
      </c>
      <c r="D6754" s="6">
        <v>530</v>
      </c>
      <c r="E6754" s="6" t="s">
        <v>6006</v>
      </c>
      <c r="F6754" s="6">
        <v>21331</v>
      </c>
      <c r="G6754" s="6" t="s">
        <v>6007</v>
      </c>
      <c r="H6754" s="6">
        <v>2</v>
      </c>
      <c r="I6754" s="6" t="s">
        <v>297</v>
      </c>
      <c r="J6754" s="6">
        <v>3</v>
      </c>
      <c r="K6754" s="6" t="s">
        <v>4334</v>
      </c>
      <c r="L6754" s="8">
        <v>6</v>
      </c>
      <c r="M6754" s="6" t="s">
        <v>297</v>
      </c>
      <c r="N6754" s="6" t="s">
        <v>5936</v>
      </c>
      <c r="R6754" s="6" t="str">
        <f t="shared" si="105"/>
        <v>51530Xã Sơn Bua23</v>
      </c>
    </row>
    <row r="6755" spans="1:18">
      <c r="A6755" s="6">
        <v>6754</v>
      </c>
      <c r="B6755" s="6">
        <v>51</v>
      </c>
      <c r="C6755" s="6" t="s">
        <v>5934</v>
      </c>
      <c r="D6755" s="6">
        <v>530</v>
      </c>
      <c r="E6755" s="6" t="s">
        <v>6006</v>
      </c>
      <c r="F6755" s="6">
        <v>21334</v>
      </c>
      <c r="G6755" s="6" t="s">
        <v>6008</v>
      </c>
      <c r="H6755" s="6">
        <v>2</v>
      </c>
      <c r="I6755" s="6" t="s">
        <v>297</v>
      </c>
      <c r="J6755" s="6">
        <v>3</v>
      </c>
      <c r="K6755" s="6" t="s">
        <v>4334</v>
      </c>
      <c r="L6755" s="8">
        <v>6</v>
      </c>
      <c r="M6755" s="6" t="s">
        <v>297</v>
      </c>
      <c r="N6755" s="6" t="s">
        <v>5936</v>
      </c>
      <c r="R6755" s="6" t="str">
        <f t="shared" si="105"/>
        <v>51530Xã Sơn Mùa23</v>
      </c>
    </row>
    <row r="6756" spans="1:18">
      <c r="A6756" s="6">
        <v>6755</v>
      </c>
      <c r="B6756" s="6">
        <v>51</v>
      </c>
      <c r="C6756" s="6" t="s">
        <v>5934</v>
      </c>
      <c r="D6756" s="6">
        <v>530</v>
      </c>
      <c r="E6756" s="6" t="s">
        <v>6006</v>
      </c>
      <c r="F6756" s="6">
        <v>21335</v>
      </c>
      <c r="G6756" s="6" t="s">
        <v>6009</v>
      </c>
      <c r="H6756" s="6">
        <v>2</v>
      </c>
      <c r="I6756" s="6" t="s">
        <v>297</v>
      </c>
      <c r="J6756" s="6">
        <v>3</v>
      </c>
      <c r="K6756" s="6" t="s">
        <v>4334</v>
      </c>
      <c r="L6756" s="8">
        <v>6</v>
      </c>
      <c r="M6756" s="6" t="s">
        <v>297</v>
      </c>
      <c r="N6756" s="6" t="s">
        <v>5936</v>
      </c>
      <c r="R6756" s="6" t="str">
        <f t="shared" si="105"/>
        <v>51530Xã Sơn Liên23</v>
      </c>
    </row>
    <row r="6757" spans="1:18">
      <c r="A6757" s="6">
        <v>6756</v>
      </c>
      <c r="B6757" s="6">
        <v>51</v>
      </c>
      <c r="C6757" s="6" t="s">
        <v>5934</v>
      </c>
      <c r="D6757" s="6">
        <v>530</v>
      </c>
      <c r="E6757" s="6" t="s">
        <v>6006</v>
      </c>
      <c r="F6757" s="6">
        <v>21337</v>
      </c>
      <c r="G6757" s="6" t="s">
        <v>6010</v>
      </c>
      <c r="H6757" s="6">
        <v>2</v>
      </c>
      <c r="I6757" s="6" t="s">
        <v>297</v>
      </c>
      <c r="J6757" s="6">
        <v>3</v>
      </c>
      <c r="K6757" s="6" t="s">
        <v>4334</v>
      </c>
      <c r="L6757" s="8">
        <v>6</v>
      </c>
      <c r="M6757" s="6" t="s">
        <v>297</v>
      </c>
      <c r="N6757" s="6" t="s">
        <v>5936</v>
      </c>
      <c r="R6757" s="6" t="str">
        <f t="shared" si="105"/>
        <v>51530Xã Sơn Tân23</v>
      </c>
    </row>
    <row r="6758" spans="1:18">
      <c r="A6758" s="6">
        <v>6757</v>
      </c>
      <c r="B6758" s="6">
        <v>51</v>
      </c>
      <c r="C6758" s="6" t="s">
        <v>5934</v>
      </c>
      <c r="D6758" s="6">
        <v>530</v>
      </c>
      <c r="E6758" s="6" t="s">
        <v>6006</v>
      </c>
      <c r="F6758" s="6">
        <v>21338</v>
      </c>
      <c r="G6758" s="6" t="s">
        <v>6011</v>
      </c>
      <c r="H6758" s="6">
        <v>2</v>
      </c>
      <c r="I6758" s="6" t="s">
        <v>297</v>
      </c>
      <c r="J6758" s="6">
        <v>3</v>
      </c>
      <c r="K6758" s="6" t="s">
        <v>4334</v>
      </c>
      <c r="L6758" s="8">
        <v>6</v>
      </c>
      <c r="M6758" s="6" t="s">
        <v>297</v>
      </c>
      <c r="N6758" s="6" t="s">
        <v>5936</v>
      </c>
      <c r="R6758" s="6" t="str">
        <f t="shared" si="105"/>
        <v>51530Xã Sơn Màu23</v>
      </c>
    </row>
    <row r="6759" spans="1:18">
      <c r="A6759" s="6">
        <v>6758</v>
      </c>
      <c r="B6759" s="6">
        <v>51</v>
      </c>
      <c r="C6759" s="6" t="s">
        <v>5934</v>
      </c>
      <c r="D6759" s="6">
        <v>530</v>
      </c>
      <c r="E6759" s="6" t="s">
        <v>6006</v>
      </c>
      <c r="F6759" s="6">
        <v>21340</v>
      </c>
      <c r="G6759" s="6" t="s">
        <v>6012</v>
      </c>
      <c r="H6759" s="6">
        <v>2</v>
      </c>
      <c r="I6759" s="6" t="s">
        <v>297</v>
      </c>
      <c r="J6759" s="6">
        <v>3</v>
      </c>
      <c r="K6759" s="6" t="s">
        <v>4334</v>
      </c>
      <c r="L6759" s="8">
        <v>6</v>
      </c>
      <c r="M6759" s="6" t="s">
        <v>297</v>
      </c>
      <c r="N6759" s="6" t="s">
        <v>5936</v>
      </c>
      <c r="R6759" s="6" t="str">
        <f t="shared" si="105"/>
        <v>51530Xã Sơn Dung23</v>
      </c>
    </row>
    <row r="6760" spans="1:18">
      <c r="A6760" s="6">
        <v>6759</v>
      </c>
      <c r="B6760" s="6">
        <v>51</v>
      </c>
      <c r="C6760" s="6" t="s">
        <v>5934</v>
      </c>
      <c r="D6760" s="6">
        <v>530</v>
      </c>
      <c r="E6760" s="6" t="s">
        <v>6006</v>
      </c>
      <c r="F6760" s="6">
        <v>21341</v>
      </c>
      <c r="G6760" s="6" t="s">
        <v>5154</v>
      </c>
      <c r="H6760" s="6">
        <v>2</v>
      </c>
      <c r="I6760" s="6" t="s">
        <v>297</v>
      </c>
      <c r="J6760" s="6">
        <v>3</v>
      </c>
      <c r="K6760" s="6" t="s">
        <v>4334</v>
      </c>
      <c r="L6760" s="8">
        <v>6</v>
      </c>
      <c r="M6760" s="6" t="s">
        <v>297</v>
      </c>
      <c r="N6760" s="6" t="s">
        <v>5936</v>
      </c>
      <c r="R6760" s="6" t="str">
        <f t="shared" si="105"/>
        <v>51530Xã Sơn Long23</v>
      </c>
    </row>
    <row r="6761" spans="1:18">
      <c r="A6761" s="6">
        <v>6760</v>
      </c>
      <c r="B6761" s="6">
        <v>51</v>
      </c>
      <c r="C6761" s="6" t="s">
        <v>5934</v>
      </c>
      <c r="D6761" s="6">
        <v>530</v>
      </c>
      <c r="E6761" s="6" t="s">
        <v>6006</v>
      </c>
      <c r="F6761" s="6">
        <v>21343</v>
      </c>
      <c r="G6761" s="6" t="s">
        <v>6013</v>
      </c>
      <c r="H6761" s="6">
        <v>2</v>
      </c>
      <c r="I6761" s="6" t="s">
        <v>297</v>
      </c>
      <c r="J6761" s="6">
        <v>3</v>
      </c>
      <c r="K6761" s="6" t="s">
        <v>4334</v>
      </c>
      <c r="L6761" s="8">
        <v>6</v>
      </c>
      <c r="M6761" s="6" t="s">
        <v>297</v>
      </c>
      <c r="N6761" s="6" t="s">
        <v>5936</v>
      </c>
      <c r="R6761" s="6" t="str">
        <f t="shared" si="105"/>
        <v>51530Xã Sơn Tinh23</v>
      </c>
    </row>
    <row r="6762" spans="1:18">
      <c r="A6762" s="6">
        <v>6761</v>
      </c>
      <c r="B6762" s="6">
        <v>51</v>
      </c>
      <c r="C6762" s="6" t="s">
        <v>5934</v>
      </c>
      <c r="D6762" s="6">
        <v>530</v>
      </c>
      <c r="E6762" s="6" t="s">
        <v>6006</v>
      </c>
      <c r="F6762" s="6">
        <v>21346</v>
      </c>
      <c r="G6762" s="6" t="s">
        <v>1042</v>
      </c>
      <c r="H6762" s="6">
        <v>2</v>
      </c>
      <c r="I6762" s="6" t="s">
        <v>297</v>
      </c>
      <c r="J6762" s="6">
        <v>3</v>
      </c>
      <c r="K6762" s="6" t="s">
        <v>4334</v>
      </c>
      <c r="L6762" s="8">
        <v>6</v>
      </c>
      <c r="M6762" s="6" t="s">
        <v>297</v>
      </c>
      <c r="N6762" s="6" t="s">
        <v>5936</v>
      </c>
      <c r="R6762" s="6" t="str">
        <f t="shared" si="105"/>
        <v>51530Xã Sơn Lập23</v>
      </c>
    </row>
    <row r="6763" spans="1:18">
      <c r="A6763" s="6">
        <v>6762</v>
      </c>
      <c r="B6763" s="6">
        <v>51</v>
      </c>
      <c r="C6763" s="6" t="s">
        <v>5934</v>
      </c>
      <c r="D6763" s="6">
        <v>531</v>
      </c>
      <c r="E6763" s="6" t="s">
        <v>6014</v>
      </c>
      <c r="F6763" s="6">
        <v>21349</v>
      </c>
      <c r="G6763" s="6" t="s">
        <v>2872</v>
      </c>
      <c r="H6763" s="6">
        <v>2</v>
      </c>
      <c r="I6763" s="6" t="s">
        <v>297</v>
      </c>
      <c r="J6763" s="6">
        <v>3</v>
      </c>
      <c r="K6763" s="6" t="s">
        <v>4334</v>
      </c>
      <c r="L6763" s="8">
        <v>6</v>
      </c>
      <c r="M6763" s="6" t="s">
        <v>297</v>
      </c>
      <c r="N6763" s="6" t="s">
        <v>5936</v>
      </c>
      <c r="R6763" s="6" t="str">
        <f t="shared" si="105"/>
        <v>51531Xã Long Sơn23</v>
      </c>
    </row>
    <row r="6764" spans="1:18">
      <c r="A6764" s="6">
        <v>6763</v>
      </c>
      <c r="B6764" s="6">
        <v>51</v>
      </c>
      <c r="C6764" s="6" t="s">
        <v>5934</v>
      </c>
      <c r="D6764" s="6">
        <v>531</v>
      </c>
      <c r="E6764" s="6" t="s">
        <v>6014</v>
      </c>
      <c r="F6764" s="6">
        <v>21352</v>
      </c>
      <c r="G6764" s="6" t="s">
        <v>6015</v>
      </c>
      <c r="H6764" s="6">
        <v>2</v>
      </c>
      <c r="I6764" s="6" t="s">
        <v>297</v>
      </c>
      <c r="J6764" s="6">
        <v>3</v>
      </c>
      <c r="K6764" s="6" t="s">
        <v>4334</v>
      </c>
      <c r="L6764" s="8">
        <v>6</v>
      </c>
      <c r="M6764" s="6" t="s">
        <v>297</v>
      </c>
      <c r="N6764" s="6" t="s">
        <v>5936</v>
      </c>
      <c r="R6764" s="6" t="str">
        <f t="shared" si="105"/>
        <v>51531Xã Long Mai23</v>
      </c>
    </row>
    <row r="6765" spans="1:18">
      <c r="A6765" s="6">
        <v>6764</v>
      </c>
      <c r="B6765" s="6">
        <v>51</v>
      </c>
      <c r="C6765" s="6" t="s">
        <v>5934</v>
      </c>
      <c r="D6765" s="6">
        <v>531</v>
      </c>
      <c r="E6765" s="6" t="s">
        <v>6014</v>
      </c>
      <c r="F6765" s="6">
        <v>21355</v>
      </c>
      <c r="G6765" s="6" t="s">
        <v>1628</v>
      </c>
      <c r="H6765" s="6">
        <v>2</v>
      </c>
      <c r="I6765" s="6" t="s">
        <v>297</v>
      </c>
      <c r="J6765" s="6">
        <v>3</v>
      </c>
      <c r="K6765" s="6" t="s">
        <v>4334</v>
      </c>
      <c r="L6765" s="8">
        <v>6</v>
      </c>
      <c r="M6765" s="6" t="s">
        <v>297</v>
      </c>
      <c r="N6765" s="6" t="s">
        <v>5936</v>
      </c>
      <c r="R6765" s="6" t="str">
        <f t="shared" si="105"/>
        <v>51531Xã Thanh An23</v>
      </c>
    </row>
    <row r="6766" spans="1:18">
      <c r="A6766" s="6">
        <v>6765</v>
      </c>
      <c r="B6766" s="6">
        <v>51</v>
      </c>
      <c r="C6766" s="6" t="s">
        <v>5934</v>
      </c>
      <c r="D6766" s="6">
        <v>531</v>
      </c>
      <c r="E6766" s="6" t="s">
        <v>6014</v>
      </c>
      <c r="F6766" s="6">
        <v>21358</v>
      </c>
      <c r="G6766" s="6" t="s">
        <v>6016</v>
      </c>
      <c r="H6766" s="6">
        <v>2</v>
      </c>
      <c r="I6766" s="6" t="s">
        <v>297</v>
      </c>
      <c r="J6766" s="6">
        <v>3</v>
      </c>
      <c r="K6766" s="6" t="s">
        <v>4334</v>
      </c>
      <c r="L6766" s="8">
        <v>6</v>
      </c>
      <c r="M6766" s="6" t="s">
        <v>297</v>
      </c>
      <c r="N6766" s="6" t="s">
        <v>5936</v>
      </c>
      <c r="R6766" s="6" t="str">
        <f t="shared" si="105"/>
        <v>51531Xã Long Môn23</v>
      </c>
    </row>
    <row r="6767" spans="1:18">
      <c r="A6767" s="6">
        <v>6766</v>
      </c>
      <c r="B6767" s="6">
        <v>51</v>
      </c>
      <c r="C6767" s="6" t="s">
        <v>5934</v>
      </c>
      <c r="D6767" s="6">
        <v>531</v>
      </c>
      <c r="E6767" s="6" t="s">
        <v>6014</v>
      </c>
      <c r="F6767" s="6">
        <v>21361</v>
      </c>
      <c r="G6767" s="6" t="s">
        <v>6017</v>
      </c>
      <c r="H6767" s="6">
        <v>2</v>
      </c>
      <c r="I6767" s="6" t="s">
        <v>297</v>
      </c>
      <c r="J6767" s="6">
        <v>3</v>
      </c>
      <c r="K6767" s="6" t="s">
        <v>4334</v>
      </c>
      <c r="L6767" s="8">
        <v>6</v>
      </c>
      <c r="M6767" s="6" t="s">
        <v>297</v>
      </c>
      <c r="N6767" s="6" t="s">
        <v>5936</v>
      </c>
      <c r="R6767" s="6" t="str">
        <f t="shared" si="105"/>
        <v>51531Xã Long Hiệp23</v>
      </c>
    </row>
    <row r="6768" spans="1:18">
      <c r="A6768" s="6">
        <v>6767</v>
      </c>
      <c r="B6768" s="6">
        <v>51</v>
      </c>
      <c r="C6768" s="6" t="s">
        <v>5934</v>
      </c>
      <c r="D6768" s="6">
        <v>532</v>
      </c>
      <c r="E6768" s="6" t="s">
        <v>6018</v>
      </c>
      <c r="F6768" s="6">
        <v>21364</v>
      </c>
      <c r="G6768" s="6" t="s">
        <v>6019</v>
      </c>
      <c r="H6768" s="6">
        <v>1</v>
      </c>
      <c r="I6768" s="6" t="s">
        <v>251</v>
      </c>
      <c r="J6768" s="6">
        <v>3</v>
      </c>
      <c r="K6768" s="6" t="s">
        <v>4334</v>
      </c>
      <c r="L6768" s="8">
        <v>5</v>
      </c>
      <c r="M6768" s="6" t="s">
        <v>251</v>
      </c>
      <c r="N6768" s="6" t="s">
        <v>5936</v>
      </c>
      <c r="R6768" s="6" t="str">
        <f t="shared" si="105"/>
        <v>51532Thị trấn Chợ Chùa13</v>
      </c>
    </row>
    <row r="6769" spans="1:18">
      <c r="A6769" s="6">
        <v>6768</v>
      </c>
      <c r="B6769" s="6">
        <v>51</v>
      </c>
      <c r="C6769" s="6" t="s">
        <v>5934</v>
      </c>
      <c r="D6769" s="6">
        <v>532</v>
      </c>
      <c r="E6769" s="6" t="s">
        <v>6018</v>
      </c>
      <c r="F6769" s="6">
        <v>21367</v>
      </c>
      <c r="G6769" s="6" t="s">
        <v>6020</v>
      </c>
      <c r="H6769" s="6">
        <v>2</v>
      </c>
      <c r="I6769" s="6" t="s">
        <v>297</v>
      </c>
      <c r="J6769" s="6">
        <v>3</v>
      </c>
      <c r="K6769" s="6" t="s">
        <v>4334</v>
      </c>
      <c r="L6769" s="8">
        <v>6</v>
      </c>
      <c r="M6769" s="6" t="s">
        <v>297</v>
      </c>
      <c r="N6769" s="6" t="s">
        <v>5936</v>
      </c>
      <c r="R6769" s="6" t="str">
        <f t="shared" si="105"/>
        <v>51532Xã Hành Thuận23</v>
      </c>
    </row>
    <row r="6770" spans="1:18">
      <c r="A6770" s="6">
        <v>6769</v>
      </c>
      <c r="B6770" s="6">
        <v>51</v>
      </c>
      <c r="C6770" s="6" t="s">
        <v>5934</v>
      </c>
      <c r="D6770" s="6">
        <v>532</v>
      </c>
      <c r="E6770" s="6" t="s">
        <v>6018</v>
      </c>
      <c r="F6770" s="6">
        <v>21370</v>
      </c>
      <c r="G6770" s="6" t="s">
        <v>6021</v>
      </c>
      <c r="H6770" s="6">
        <v>2</v>
      </c>
      <c r="I6770" s="6" t="s">
        <v>297</v>
      </c>
      <c r="J6770" s="6">
        <v>3</v>
      </c>
      <c r="K6770" s="6" t="s">
        <v>4334</v>
      </c>
      <c r="L6770" s="8">
        <v>6</v>
      </c>
      <c r="M6770" s="6" t="s">
        <v>297</v>
      </c>
      <c r="N6770" s="6" t="s">
        <v>5936</v>
      </c>
      <c r="R6770" s="6" t="str">
        <f t="shared" si="105"/>
        <v>51532Xã Hành Dũng23</v>
      </c>
    </row>
    <row r="6771" spans="1:18">
      <c r="A6771" s="6">
        <v>6770</v>
      </c>
      <c r="B6771" s="6">
        <v>51</v>
      </c>
      <c r="C6771" s="6" t="s">
        <v>5934</v>
      </c>
      <c r="D6771" s="6">
        <v>532</v>
      </c>
      <c r="E6771" s="6" t="s">
        <v>6018</v>
      </c>
      <c r="F6771" s="6">
        <v>21373</v>
      </c>
      <c r="G6771" s="6" t="s">
        <v>6022</v>
      </c>
      <c r="H6771" s="6">
        <v>2</v>
      </c>
      <c r="I6771" s="6" t="s">
        <v>297</v>
      </c>
      <c r="J6771" s="6">
        <v>3</v>
      </c>
      <c r="K6771" s="6" t="s">
        <v>4334</v>
      </c>
      <c r="L6771" s="8">
        <v>6</v>
      </c>
      <c r="M6771" s="6" t="s">
        <v>297</v>
      </c>
      <c r="N6771" s="6" t="s">
        <v>5936</v>
      </c>
      <c r="R6771" s="6" t="str">
        <f t="shared" si="105"/>
        <v>51532Xã Hành Trung23</v>
      </c>
    </row>
    <row r="6772" spans="1:18">
      <c r="A6772" s="6">
        <v>6771</v>
      </c>
      <c r="B6772" s="6">
        <v>51</v>
      </c>
      <c r="C6772" s="6" t="s">
        <v>5934</v>
      </c>
      <c r="D6772" s="6">
        <v>532</v>
      </c>
      <c r="E6772" s="6" t="s">
        <v>6018</v>
      </c>
      <c r="F6772" s="6">
        <v>21376</v>
      </c>
      <c r="G6772" s="6" t="s">
        <v>6023</v>
      </c>
      <c r="H6772" s="6">
        <v>2</v>
      </c>
      <c r="I6772" s="6" t="s">
        <v>297</v>
      </c>
      <c r="J6772" s="6">
        <v>3</v>
      </c>
      <c r="K6772" s="6" t="s">
        <v>4334</v>
      </c>
      <c r="L6772" s="8">
        <v>6</v>
      </c>
      <c r="M6772" s="6" t="s">
        <v>297</v>
      </c>
      <c r="N6772" s="6" t="s">
        <v>5936</v>
      </c>
      <c r="R6772" s="6" t="str">
        <f t="shared" si="105"/>
        <v>51532Xã Hành Nhân23</v>
      </c>
    </row>
    <row r="6773" spans="1:18">
      <c r="A6773" s="6">
        <v>6772</v>
      </c>
      <c r="B6773" s="6">
        <v>51</v>
      </c>
      <c r="C6773" s="6" t="s">
        <v>5934</v>
      </c>
      <c r="D6773" s="6">
        <v>532</v>
      </c>
      <c r="E6773" s="6" t="s">
        <v>6018</v>
      </c>
      <c r="F6773" s="6">
        <v>21379</v>
      </c>
      <c r="G6773" s="6" t="s">
        <v>6024</v>
      </c>
      <c r="H6773" s="6">
        <v>2</v>
      </c>
      <c r="I6773" s="6" t="s">
        <v>297</v>
      </c>
      <c r="J6773" s="6">
        <v>3</v>
      </c>
      <c r="K6773" s="6" t="s">
        <v>4334</v>
      </c>
      <c r="L6773" s="8">
        <v>6</v>
      </c>
      <c r="M6773" s="6" t="s">
        <v>297</v>
      </c>
      <c r="N6773" s="6" t="s">
        <v>5936</v>
      </c>
      <c r="R6773" s="6" t="str">
        <f t="shared" si="105"/>
        <v>51532Xã Hành Đức23</v>
      </c>
    </row>
    <row r="6774" spans="1:18">
      <c r="A6774" s="6">
        <v>6773</v>
      </c>
      <c r="B6774" s="6">
        <v>51</v>
      </c>
      <c r="C6774" s="6" t="s">
        <v>5934</v>
      </c>
      <c r="D6774" s="6">
        <v>532</v>
      </c>
      <c r="E6774" s="6" t="s">
        <v>6018</v>
      </c>
      <c r="F6774" s="6">
        <v>21382</v>
      </c>
      <c r="G6774" s="6" t="s">
        <v>6025</v>
      </c>
      <c r="H6774" s="6">
        <v>2</v>
      </c>
      <c r="I6774" s="6" t="s">
        <v>297</v>
      </c>
      <c r="J6774" s="6">
        <v>3</v>
      </c>
      <c r="K6774" s="6" t="s">
        <v>4334</v>
      </c>
      <c r="L6774" s="8">
        <v>6</v>
      </c>
      <c r="M6774" s="6" t="s">
        <v>297</v>
      </c>
      <c r="N6774" s="6" t="s">
        <v>5936</v>
      </c>
      <c r="R6774" s="6" t="str">
        <f t="shared" si="105"/>
        <v>51532Xã Hành Minh23</v>
      </c>
    </row>
    <row r="6775" spans="1:18">
      <c r="A6775" s="6">
        <v>6774</v>
      </c>
      <c r="B6775" s="6">
        <v>51</v>
      </c>
      <c r="C6775" s="6" t="s">
        <v>5934</v>
      </c>
      <c r="D6775" s="6">
        <v>532</v>
      </c>
      <c r="E6775" s="6" t="s">
        <v>6018</v>
      </c>
      <c r="F6775" s="6">
        <v>21385</v>
      </c>
      <c r="G6775" s="6" t="s">
        <v>6026</v>
      </c>
      <c r="H6775" s="6">
        <v>2</v>
      </c>
      <c r="I6775" s="6" t="s">
        <v>297</v>
      </c>
      <c r="J6775" s="6">
        <v>3</v>
      </c>
      <c r="K6775" s="6" t="s">
        <v>4334</v>
      </c>
      <c r="L6775" s="8">
        <v>6</v>
      </c>
      <c r="M6775" s="6" t="s">
        <v>297</v>
      </c>
      <c r="N6775" s="6" t="s">
        <v>5936</v>
      </c>
      <c r="R6775" s="6" t="str">
        <f t="shared" si="105"/>
        <v>51532Xã Hành Phước23</v>
      </c>
    </row>
    <row r="6776" spans="1:18">
      <c r="A6776" s="6">
        <v>6775</v>
      </c>
      <c r="B6776" s="6">
        <v>51</v>
      </c>
      <c r="C6776" s="6" t="s">
        <v>5934</v>
      </c>
      <c r="D6776" s="6">
        <v>532</v>
      </c>
      <c r="E6776" s="6" t="s">
        <v>6018</v>
      </c>
      <c r="F6776" s="6">
        <v>21388</v>
      </c>
      <c r="G6776" s="6" t="s">
        <v>6027</v>
      </c>
      <c r="H6776" s="6">
        <v>2</v>
      </c>
      <c r="I6776" s="6" t="s">
        <v>297</v>
      </c>
      <c r="J6776" s="6">
        <v>3</v>
      </c>
      <c r="K6776" s="6" t="s">
        <v>4334</v>
      </c>
      <c r="L6776" s="8">
        <v>6</v>
      </c>
      <c r="M6776" s="6" t="s">
        <v>297</v>
      </c>
      <c r="N6776" s="6" t="s">
        <v>5936</v>
      </c>
      <c r="R6776" s="6" t="str">
        <f t="shared" si="105"/>
        <v>51532Xã Hành Thiện23</v>
      </c>
    </row>
    <row r="6777" spans="1:18">
      <c r="A6777" s="6">
        <v>6776</v>
      </c>
      <c r="B6777" s="6">
        <v>51</v>
      </c>
      <c r="C6777" s="6" t="s">
        <v>5934</v>
      </c>
      <c r="D6777" s="6">
        <v>532</v>
      </c>
      <c r="E6777" s="6" t="s">
        <v>6018</v>
      </c>
      <c r="F6777" s="6">
        <v>21391</v>
      </c>
      <c r="G6777" s="6" t="s">
        <v>6028</v>
      </c>
      <c r="H6777" s="6">
        <v>2</v>
      </c>
      <c r="I6777" s="6" t="s">
        <v>297</v>
      </c>
      <c r="J6777" s="6">
        <v>3</v>
      </c>
      <c r="K6777" s="6" t="s">
        <v>4334</v>
      </c>
      <c r="L6777" s="8">
        <v>6</v>
      </c>
      <c r="M6777" s="6" t="s">
        <v>297</v>
      </c>
      <c r="N6777" s="6" t="s">
        <v>5936</v>
      </c>
      <c r="R6777" s="6" t="str">
        <f t="shared" si="105"/>
        <v>51532Xã Hành Thịnh23</v>
      </c>
    </row>
    <row r="6778" spans="1:18">
      <c r="A6778" s="6">
        <v>6777</v>
      </c>
      <c r="B6778" s="6">
        <v>51</v>
      </c>
      <c r="C6778" s="6" t="s">
        <v>5934</v>
      </c>
      <c r="D6778" s="6">
        <v>532</v>
      </c>
      <c r="E6778" s="6" t="s">
        <v>6018</v>
      </c>
      <c r="F6778" s="6">
        <v>21394</v>
      </c>
      <c r="G6778" s="6" t="s">
        <v>6029</v>
      </c>
      <c r="H6778" s="6">
        <v>2</v>
      </c>
      <c r="I6778" s="6" t="s">
        <v>297</v>
      </c>
      <c r="J6778" s="6">
        <v>3</v>
      </c>
      <c r="K6778" s="6" t="s">
        <v>4334</v>
      </c>
      <c r="L6778" s="8">
        <v>6</v>
      </c>
      <c r="M6778" s="6" t="s">
        <v>297</v>
      </c>
      <c r="N6778" s="6" t="s">
        <v>5936</v>
      </c>
      <c r="R6778" s="6" t="str">
        <f t="shared" si="105"/>
        <v>51532Xã Hành Tín Tây23</v>
      </c>
    </row>
    <row r="6779" spans="1:18">
      <c r="A6779" s="6">
        <v>6778</v>
      </c>
      <c r="B6779" s="6">
        <v>51</v>
      </c>
      <c r="C6779" s="6" t="s">
        <v>5934</v>
      </c>
      <c r="D6779" s="6">
        <v>532</v>
      </c>
      <c r="E6779" s="6" t="s">
        <v>6018</v>
      </c>
      <c r="F6779" s="6">
        <v>21397</v>
      </c>
      <c r="G6779" s="6" t="s">
        <v>6030</v>
      </c>
      <c r="H6779" s="6">
        <v>2</v>
      </c>
      <c r="I6779" s="6" t="s">
        <v>297</v>
      </c>
      <c r="J6779" s="6">
        <v>3</v>
      </c>
      <c r="K6779" s="6" t="s">
        <v>4334</v>
      </c>
      <c r="L6779" s="8">
        <v>6</v>
      </c>
      <c r="M6779" s="6" t="s">
        <v>297</v>
      </c>
      <c r="N6779" s="6" t="s">
        <v>5936</v>
      </c>
      <c r="R6779" s="6" t="str">
        <f t="shared" si="105"/>
        <v>51532Xã Hành Tín  Đông23</v>
      </c>
    </row>
    <row r="6780" spans="1:18">
      <c r="A6780" s="6">
        <v>6779</v>
      </c>
      <c r="B6780" s="6">
        <v>51</v>
      </c>
      <c r="C6780" s="6" t="s">
        <v>5934</v>
      </c>
      <c r="D6780" s="6">
        <v>533</v>
      </c>
      <c r="E6780" s="6" t="s">
        <v>6031</v>
      </c>
      <c r="F6780" s="6">
        <v>21400</v>
      </c>
      <c r="G6780" s="6" t="s">
        <v>6032</v>
      </c>
      <c r="H6780" s="6">
        <v>1</v>
      </c>
      <c r="I6780" s="6" t="s">
        <v>251</v>
      </c>
      <c r="J6780" s="6">
        <v>3</v>
      </c>
      <c r="K6780" s="6" t="s">
        <v>4334</v>
      </c>
      <c r="L6780" s="8">
        <v>5</v>
      </c>
      <c r="M6780" s="6" t="s">
        <v>251</v>
      </c>
      <c r="N6780" s="6" t="s">
        <v>5936</v>
      </c>
      <c r="R6780" s="6" t="str">
        <f t="shared" si="105"/>
        <v>51533Thị trấn Mộ Đức13</v>
      </c>
    </row>
    <row r="6781" spans="1:18">
      <c r="A6781" s="6">
        <v>6780</v>
      </c>
      <c r="B6781" s="6">
        <v>51</v>
      </c>
      <c r="C6781" s="6" t="s">
        <v>5934</v>
      </c>
      <c r="D6781" s="6">
        <v>533</v>
      </c>
      <c r="E6781" s="6" t="s">
        <v>6031</v>
      </c>
      <c r="F6781" s="6">
        <v>21403</v>
      </c>
      <c r="G6781" s="6" t="s">
        <v>6033</v>
      </c>
      <c r="H6781" s="6">
        <v>2</v>
      </c>
      <c r="I6781" s="6" t="s">
        <v>297</v>
      </c>
      <c r="J6781" s="6">
        <v>3</v>
      </c>
      <c r="K6781" s="6" t="s">
        <v>4334</v>
      </c>
      <c r="L6781" s="8">
        <v>6</v>
      </c>
      <c r="M6781" s="6" t="s">
        <v>297</v>
      </c>
      <c r="N6781" s="6" t="s">
        <v>5936</v>
      </c>
      <c r="R6781" s="6" t="str">
        <f t="shared" si="105"/>
        <v>51533Xã Đức Lợi23</v>
      </c>
    </row>
    <row r="6782" spans="1:18">
      <c r="A6782" s="6">
        <v>6781</v>
      </c>
      <c r="B6782" s="6">
        <v>51</v>
      </c>
      <c r="C6782" s="6" t="s">
        <v>5934</v>
      </c>
      <c r="D6782" s="6">
        <v>533</v>
      </c>
      <c r="E6782" s="6" t="s">
        <v>6031</v>
      </c>
      <c r="F6782" s="6">
        <v>21406</v>
      </c>
      <c r="G6782" s="6" t="s">
        <v>3765</v>
      </c>
      <c r="H6782" s="6">
        <v>2</v>
      </c>
      <c r="I6782" s="6" t="s">
        <v>297</v>
      </c>
      <c r="J6782" s="6">
        <v>3</v>
      </c>
      <c r="K6782" s="6" t="s">
        <v>4334</v>
      </c>
      <c r="L6782" s="8">
        <v>6</v>
      </c>
      <c r="M6782" s="6" t="s">
        <v>297</v>
      </c>
      <c r="N6782" s="6" t="s">
        <v>5936</v>
      </c>
      <c r="R6782" s="6" t="str">
        <f t="shared" si="105"/>
        <v>51533Xã Đức Thắng23</v>
      </c>
    </row>
    <row r="6783" spans="1:18">
      <c r="A6783" s="6">
        <v>6782</v>
      </c>
      <c r="B6783" s="6">
        <v>51</v>
      </c>
      <c r="C6783" s="6" t="s">
        <v>5934</v>
      </c>
      <c r="D6783" s="6">
        <v>533</v>
      </c>
      <c r="E6783" s="6" t="s">
        <v>6031</v>
      </c>
      <c r="F6783" s="6">
        <v>21409</v>
      </c>
      <c r="G6783" s="6" t="s">
        <v>6034</v>
      </c>
      <c r="H6783" s="6">
        <v>2</v>
      </c>
      <c r="I6783" s="6" t="s">
        <v>297</v>
      </c>
      <c r="J6783" s="6">
        <v>3</v>
      </c>
      <c r="K6783" s="6" t="s">
        <v>4334</v>
      </c>
      <c r="L6783" s="8">
        <v>6</v>
      </c>
      <c r="M6783" s="6" t="s">
        <v>297</v>
      </c>
      <c r="N6783" s="6" t="s">
        <v>5936</v>
      </c>
      <c r="R6783" s="6" t="str">
        <f t="shared" si="105"/>
        <v>51533Xã Đức Nhuận23</v>
      </c>
    </row>
    <row r="6784" spans="1:18">
      <c r="A6784" s="6">
        <v>6783</v>
      </c>
      <c r="B6784" s="6">
        <v>51</v>
      </c>
      <c r="C6784" s="6" t="s">
        <v>5934</v>
      </c>
      <c r="D6784" s="6">
        <v>533</v>
      </c>
      <c r="E6784" s="6" t="s">
        <v>6031</v>
      </c>
      <c r="F6784" s="6">
        <v>21412</v>
      </c>
      <c r="G6784" s="6" t="s">
        <v>6035</v>
      </c>
      <c r="H6784" s="6">
        <v>2</v>
      </c>
      <c r="I6784" s="6" t="s">
        <v>297</v>
      </c>
      <c r="J6784" s="6">
        <v>3</v>
      </c>
      <c r="K6784" s="6" t="s">
        <v>4334</v>
      </c>
      <c r="L6784" s="8">
        <v>6</v>
      </c>
      <c r="M6784" s="6" t="s">
        <v>297</v>
      </c>
      <c r="N6784" s="6" t="s">
        <v>5936</v>
      </c>
      <c r="R6784" s="6" t="str">
        <f t="shared" si="105"/>
        <v>51533Xã Đức Chánh23</v>
      </c>
    </row>
    <row r="6785" spans="1:18">
      <c r="A6785" s="6">
        <v>6784</v>
      </c>
      <c r="B6785" s="6">
        <v>51</v>
      </c>
      <c r="C6785" s="6" t="s">
        <v>5934</v>
      </c>
      <c r="D6785" s="6">
        <v>533</v>
      </c>
      <c r="E6785" s="6" t="s">
        <v>6031</v>
      </c>
      <c r="F6785" s="6">
        <v>21415</v>
      </c>
      <c r="G6785" s="6" t="s">
        <v>6036</v>
      </c>
      <c r="H6785" s="6">
        <v>2</v>
      </c>
      <c r="I6785" s="6" t="s">
        <v>297</v>
      </c>
      <c r="J6785" s="6">
        <v>3</v>
      </c>
      <c r="K6785" s="6" t="s">
        <v>4334</v>
      </c>
      <c r="L6785" s="8">
        <v>6</v>
      </c>
      <c r="M6785" s="6" t="s">
        <v>297</v>
      </c>
      <c r="N6785" s="6" t="s">
        <v>5936</v>
      </c>
      <c r="R6785" s="6" t="str">
        <f t="shared" si="105"/>
        <v>51533Xã Đức Hiệp23</v>
      </c>
    </row>
    <row r="6786" spans="1:18">
      <c r="A6786" s="6">
        <v>6785</v>
      </c>
      <c r="B6786" s="6">
        <v>51</v>
      </c>
      <c r="C6786" s="6" t="s">
        <v>5934</v>
      </c>
      <c r="D6786" s="6">
        <v>533</v>
      </c>
      <c r="E6786" s="6" t="s">
        <v>6031</v>
      </c>
      <c r="F6786" s="6">
        <v>21418</v>
      </c>
      <c r="G6786" s="6" t="s">
        <v>6037</v>
      </c>
      <c r="H6786" s="6">
        <v>2</v>
      </c>
      <c r="I6786" s="6" t="s">
        <v>297</v>
      </c>
      <c r="J6786" s="6">
        <v>3</v>
      </c>
      <c r="K6786" s="6" t="s">
        <v>4334</v>
      </c>
      <c r="L6786" s="8">
        <v>6</v>
      </c>
      <c r="M6786" s="6" t="s">
        <v>297</v>
      </c>
      <c r="N6786" s="6" t="s">
        <v>5936</v>
      </c>
      <c r="R6786" s="6" t="str">
        <f t="shared" si="105"/>
        <v>51533Xã Đức Minh23</v>
      </c>
    </row>
    <row r="6787" spans="1:18">
      <c r="A6787" s="6">
        <v>6786</v>
      </c>
      <c r="B6787" s="6">
        <v>51</v>
      </c>
      <c r="C6787" s="6" t="s">
        <v>5934</v>
      </c>
      <c r="D6787" s="6">
        <v>533</v>
      </c>
      <c r="E6787" s="6" t="s">
        <v>6031</v>
      </c>
      <c r="F6787" s="6">
        <v>21421</v>
      </c>
      <c r="G6787" s="6" t="s">
        <v>6038</v>
      </c>
      <c r="H6787" s="6">
        <v>2</v>
      </c>
      <c r="I6787" s="6" t="s">
        <v>297</v>
      </c>
      <c r="J6787" s="6">
        <v>3</v>
      </c>
      <c r="K6787" s="6" t="s">
        <v>4334</v>
      </c>
      <c r="L6787" s="8">
        <v>6</v>
      </c>
      <c r="M6787" s="6" t="s">
        <v>297</v>
      </c>
      <c r="N6787" s="6" t="s">
        <v>5936</v>
      </c>
      <c r="R6787" s="6" t="str">
        <f t="shared" ref="R6787:R6850" si="106">CONCATENATE(B6787,D6787,G6787,H6787,J6787)</f>
        <v>51533Xã Đức Thạnh23</v>
      </c>
    </row>
    <row r="6788" spans="1:18">
      <c r="A6788" s="6">
        <v>6787</v>
      </c>
      <c r="B6788" s="6">
        <v>51</v>
      </c>
      <c r="C6788" s="6" t="s">
        <v>5934</v>
      </c>
      <c r="D6788" s="6">
        <v>533</v>
      </c>
      <c r="E6788" s="6" t="s">
        <v>6031</v>
      </c>
      <c r="F6788" s="6">
        <v>21424</v>
      </c>
      <c r="G6788" s="6" t="s">
        <v>6039</v>
      </c>
      <c r="H6788" s="6">
        <v>2</v>
      </c>
      <c r="I6788" s="6" t="s">
        <v>297</v>
      </c>
      <c r="J6788" s="6">
        <v>3</v>
      </c>
      <c r="K6788" s="6" t="s">
        <v>4334</v>
      </c>
      <c r="L6788" s="8">
        <v>6</v>
      </c>
      <c r="M6788" s="6" t="s">
        <v>297</v>
      </c>
      <c r="N6788" s="6" t="s">
        <v>5936</v>
      </c>
      <c r="R6788" s="6" t="str">
        <f t="shared" si="106"/>
        <v>51533Xã Đức Hòa23</v>
      </c>
    </row>
    <row r="6789" spans="1:18">
      <c r="A6789" s="6">
        <v>6788</v>
      </c>
      <c r="B6789" s="6">
        <v>51</v>
      </c>
      <c r="C6789" s="6" t="s">
        <v>5934</v>
      </c>
      <c r="D6789" s="6">
        <v>533</v>
      </c>
      <c r="E6789" s="6" t="s">
        <v>6031</v>
      </c>
      <c r="F6789" s="6">
        <v>21427</v>
      </c>
      <c r="G6789" s="6" t="s">
        <v>6040</v>
      </c>
      <c r="H6789" s="6">
        <v>2</v>
      </c>
      <c r="I6789" s="6" t="s">
        <v>297</v>
      </c>
      <c r="J6789" s="6">
        <v>3</v>
      </c>
      <c r="K6789" s="6" t="s">
        <v>4334</v>
      </c>
      <c r="L6789" s="8">
        <v>6</v>
      </c>
      <c r="M6789" s="6" t="s">
        <v>297</v>
      </c>
      <c r="N6789" s="6" t="s">
        <v>5936</v>
      </c>
      <c r="R6789" s="6" t="str">
        <f t="shared" si="106"/>
        <v>51533Xã Đức Tân23</v>
      </c>
    </row>
    <row r="6790" spans="1:18">
      <c r="A6790" s="6">
        <v>6789</v>
      </c>
      <c r="B6790" s="6">
        <v>51</v>
      </c>
      <c r="C6790" s="6" t="s">
        <v>5934</v>
      </c>
      <c r="D6790" s="6">
        <v>533</v>
      </c>
      <c r="E6790" s="6" t="s">
        <v>6031</v>
      </c>
      <c r="F6790" s="6">
        <v>21430</v>
      </c>
      <c r="G6790" s="6" t="s">
        <v>6041</v>
      </c>
      <c r="H6790" s="6">
        <v>2</v>
      </c>
      <c r="I6790" s="6" t="s">
        <v>297</v>
      </c>
      <c r="J6790" s="6">
        <v>3</v>
      </c>
      <c r="K6790" s="6" t="s">
        <v>4334</v>
      </c>
      <c r="L6790" s="8">
        <v>6</v>
      </c>
      <c r="M6790" s="6" t="s">
        <v>297</v>
      </c>
      <c r="N6790" s="6" t="s">
        <v>5936</v>
      </c>
      <c r="R6790" s="6" t="str">
        <f t="shared" si="106"/>
        <v>51533Xã Đức Phú23</v>
      </c>
    </row>
    <row r="6791" spans="1:18">
      <c r="A6791" s="6">
        <v>6790</v>
      </c>
      <c r="B6791" s="6">
        <v>51</v>
      </c>
      <c r="C6791" s="6" t="s">
        <v>5934</v>
      </c>
      <c r="D6791" s="6">
        <v>533</v>
      </c>
      <c r="E6791" s="6" t="s">
        <v>6031</v>
      </c>
      <c r="F6791" s="6">
        <v>21433</v>
      </c>
      <c r="G6791" s="6" t="s">
        <v>6042</v>
      </c>
      <c r="H6791" s="6">
        <v>2</v>
      </c>
      <c r="I6791" s="6" t="s">
        <v>297</v>
      </c>
      <c r="J6791" s="6">
        <v>3</v>
      </c>
      <c r="K6791" s="6" t="s">
        <v>4334</v>
      </c>
      <c r="L6791" s="8">
        <v>6</v>
      </c>
      <c r="M6791" s="6" t="s">
        <v>297</v>
      </c>
      <c r="N6791" s="6" t="s">
        <v>5936</v>
      </c>
      <c r="R6791" s="6" t="str">
        <f t="shared" si="106"/>
        <v>51533Xã Đức Phong23</v>
      </c>
    </row>
    <row r="6792" spans="1:18">
      <c r="A6792" s="6">
        <v>6791</v>
      </c>
      <c r="B6792" s="6">
        <v>51</v>
      </c>
      <c r="C6792" s="6" t="s">
        <v>5934</v>
      </c>
      <c r="D6792" s="6">
        <v>533</v>
      </c>
      <c r="E6792" s="6" t="s">
        <v>6031</v>
      </c>
      <c r="F6792" s="6">
        <v>21436</v>
      </c>
      <c r="G6792" s="6" t="s">
        <v>6043</v>
      </c>
      <c r="H6792" s="6">
        <v>2</v>
      </c>
      <c r="I6792" s="6" t="s">
        <v>297</v>
      </c>
      <c r="J6792" s="6">
        <v>3</v>
      </c>
      <c r="K6792" s="6" t="s">
        <v>4334</v>
      </c>
      <c r="L6792" s="8">
        <v>6</v>
      </c>
      <c r="M6792" s="6" t="s">
        <v>297</v>
      </c>
      <c r="N6792" s="6" t="s">
        <v>5936</v>
      </c>
      <c r="R6792" s="6" t="str">
        <f t="shared" si="106"/>
        <v>51533Xã Đức Lân23</v>
      </c>
    </row>
    <row r="6793" spans="1:18">
      <c r="A6793" s="6">
        <v>6792</v>
      </c>
      <c r="B6793" s="6">
        <v>51</v>
      </c>
      <c r="C6793" s="6" t="s">
        <v>5934</v>
      </c>
      <c r="D6793" s="6">
        <v>534</v>
      </c>
      <c r="E6793" s="6" t="s">
        <v>6044</v>
      </c>
      <c r="F6793" s="6">
        <v>21439</v>
      </c>
      <c r="G6793" s="6" t="s">
        <v>5938</v>
      </c>
      <c r="H6793" s="6">
        <v>1</v>
      </c>
      <c r="I6793" s="6" t="s">
        <v>251</v>
      </c>
      <c r="J6793" s="6">
        <v>3</v>
      </c>
      <c r="K6793" s="6" t="s">
        <v>4334</v>
      </c>
      <c r="L6793" s="8">
        <v>5</v>
      </c>
      <c r="M6793" s="6" t="s">
        <v>251</v>
      </c>
      <c r="N6793" s="6" t="s">
        <v>5936</v>
      </c>
      <c r="R6793" s="6" t="str">
        <f t="shared" si="106"/>
        <v>51534Phường Nguyễn Nghiêm13</v>
      </c>
    </row>
    <row r="6794" spans="1:18">
      <c r="A6794" s="6">
        <v>6793</v>
      </c>
      <c r="B6794" s="6">
        <v>51</v>
      </c>
      <c r="C6794" s="6" t="s">
        <v>5934</v>
      </c>
      <c r="D6794" s="6">
        <v>534</v>
      </c>
      <c r="E6794" s="6" t="s">
        <v>6044</v>
      </c>
      <c r="F6794" s="6">
        <v>21442</v>
      </c>
      <c r="G6794" s="6" t="s">
        <v>6045</v>
      </c>
      <c r="H6794" s="6">
        <v>2</v>
      </c>
      <c r="I6794" s="6" t="s">
        <v>297</v>
      </c>
      <c r="J6794" s="6">
        <v>3</v>
      </c>
      <c r="K6794" s="6" t="s">
        <v>4334</v>
      </c>
      <c r="L6794" s="8">
        <v>6</v>
      </c>
      <c r="M6794" s="6" t="s">
        <v>297</v>
      </c>
      <c r="N6794" s="6" t="s">
        <v>5936</v>
      </c>
      <c r="R6794" s="6" t="str">
        <f t="shared" si="106"/>
        <v>51534Xã Phổ An23</v>
      </c>
    </row>
    <row r="6795" spans="1:18">
      <c r="A6795" s="6">
        <v>6794</v>
      </c>
      <c r="B6795" s="6">
        <v>51</v>
      </c>
      <c r="C6795" s="6" t="s">
        <v>5934</v>
      </c>
      <c r="D6795" s="6">
        <v>534</v>
      </c>
      <c r="E6795" s="6" t="s">
        <v>6044</v>
      </c>
      <c r="F6795" s="6">
        <v>21445</v>
      </c>
      <c r="G6795" s="6" t="s">
        <v>6046</v>
      </c>
      <c r="H6795" s="6">
        <v>2</v>
      </c>
      <c r="I6795" s="6" t="s">
        <v>297</v>
      </c>
      <c r="J6795" s="6">
        <v>3</v>
      </c>
      <c r="K6795" s="6" t="s">
        <v>4334</v>
      </c>
      <c r="L6795" s="8">
        <v>6</v>
      </c>
      <c r="M6795" s="6" t="s">
        <v>297</v>
      </c>
      <c r="N6795" s="6" t="s">
        <v>5936</v>
      </c>
      <c r="R6795" s="6" t="str">
        <f t="shared" si="106"/>
        <v>51534Xã Phổ Phong23</v>
      </c>
    </row>
    <row r="6796" spans="1:18">
      <c r="A6796" s="6">
        <v>6795</v>
      </c>
      <c r="B6796" s="6">
        <v>51</v>
      </c>
      <c r="C6796" s="6" t="s">
        <v>5934</v>
      </c>
      <c r="D6796" s="6">
        <v>534</v>
      </c>
      <c r="E6796" s="6" t="s">
        <v>6044</v>
      </c>
      <c r="F6796" s="6">
        <v>21448</v>
      </c>
      <c r="G6796" s="6" t="s">
        <v>6047</v>
      </c>
      <c r="H6796" s="6">
        <v>2</v>
      </c>
      <c r="I6796" s="6" t="s">
        <v>297</v>
      </c>
      <c r="J6796" s="6">
        <v>3</v>
      </c>
      <c r="K6796" s="6" t="s">
        <v>4334</v>
      </c>
      <c r="L6796" s="8">
        <v>6</v>
      </c>
      <c r="M6796" s="6" t="s">
        <v>297</v>
      </c>
      <c r="N6796" s="6" t="s">
        <v>5936</v>
      </c>
      <c r="R6796" s="6" t="str">
        <f t="shared" si="106"/>
        <v>51534Xã Phổ Thuận23</v>
      </c>
    </row>
    <row r="6797" spans="1:18">
      <c r="A6797" s="6">
        <v>6796</v>
      </c>
      <c r="B6797" s="6">
        <v>51</v>
      </c>
      <c r="C6797" s="6" t="s">
        <v>5934</v>
      </c>
      <c r="D6797" s="6">
        <v>534</v>
      </c>
      <c r="E6797" s="6" t="s">
        <v>6044</v>
      </c>
      <c r="F6797" s="6">
        <v>21451</v>
      </c>
      <c r="G6797" s="6" t="s">
        <v>6048</v>
      </c>
      <c r="H6797" s="6">
        <v>1</v>
      </c>
      <c r="I6797" s="6" t="s">
        <v>251</v>
      </c>
      <c r="J6797" s="6">
        <v>3</v>
      </c>
      <c r="K6797" s="6" t="s">
        <v>4334</v>
      </c>
      <c r="L6797" s="8">
        <v>5</v>
      </c>
      <c r="M6797" s="6" t="s">
        <v>251</v>
      </c>
      <c r="N6797" s="6" t="s">
        <v>5936</v>
      </c>
      <c r="R6797" s="6" t="str">
        <f t="shared" si="106"/>
        <v>51534Phường Phổ Văn13</v>
      </c>
    </row>
    <row r="6798" spans="1:18">
      <c r="A6798" s="6">
        <v>6797</v>
      </c>
      <c r="B6798" s="6">
        <v>51</v>
      </c>
      <c r="C6798" s="6" t="s">
        <v>5934</v>
      </c>
      <c r="D6798" s="6">
        <v>534</v>
      </c>
      <c r="E6798" s="6" t="s">
        <v>6044</v>
      </c>
      <c r="F6798" s="6">
        <v>21454</v>
      </c>
      <c r="G6798" s="6" t="s">
        <v>6049</v>
      </c>
      <c r="H6798" s="6">
        <v>1</v>
      </c>
      <c r="I6798" s="6" t="s">
        <v>251</v>
      </c>
      <c r="J6798" s="6">
        <v>3</v>
      </c>
      <c r="K6798" s="6" t="s">
        <v>4334</v>
      </c>
      <c r="L6798" s="8">
        <v>5</v>
      </c>
      <c r="M6798" s="6" t="s">
        <v>251</v>
      </c>
      <c r="N6798" s="6" t="s">
        <v>5936</v>
      </c>
      <c r="R6798" s="6" t="str">
        <f t="shared" si="106"/>
        <v>51534Phường Phổ Quang13</v>
      </c>
    </row>
    <row r="6799" spans="1:18">
      <c r="A6799" s="6">
        <v>6798</v>
      </c>
      <c r="B6799" s="6">
        <v>51</v>
      </c>
      <c r="C6799" s="6" t="s">
        <v>5934</v>
      </c>
      <c r="D6799" s="6">
        <v>534</v>
      </c>
      <c r="E6799" s="6" t="s">
        <v>6044</v>
      </c>
      <c r="F6799" s="6">
        <v>21457</v>
      </c>
      <c r="G6799" s="6" t="s">
        <v>6050</v>
      </c>
      <c r="H6799" s="6">
        <v>2</v>
      </c>
      <c r="I6799" s="6" t="s">
        <v>297</v>
      </c>
      <c r="J6799" s="6">
        <v>3</v>
      </c>
      <c r="K6799" s="6" t="s">
        <v>4334</v>
      </c>
      <c r="L6799" s="8">
        <v>6</v>
      </c>
      <c r="M6799" s="6" t="s">
        <v>297</v>
      </c>
      <c r="N6799" s="6" t="s">
        <v>5936</v>
      </c>
      <c r="R6799" s="6" t="str">
        <f t="shared" si="106"/>
        <v>51534Xã Phổ Nhơn23</v>
      </c>
    </row>
    <row r="6800" spans="1:18">
      <c r="A6800" s="6">
        <v>6799</v>
      </c>
      <c r="B6800" s="6">
        <v>51</v>
      </c>
      <c r="C6800" s="6" t="s">
        <v>5934</v>
      </c>
      <c r="D6800" s="6">
        <v>534</v>
      </c>
      <c r="E6800" s="6" t="s">
        <v>6044</v>
      </c>
      <c r="F6800" s="6">
        <v>21460</v>
      </c>
      <c r="G6800" s="6" t="s">
        <v>6051</v>
      </c>
      <c r="H6800" s="6">
        <v>1</v>
      </c>
      <c r="I6800" s="6" t="s">
        <v>251</v>
      </c>
      <c r="J6800" s="6">
        <v>3</v>
      </c>
      <c r="K6800" s="6" t="s">
        <v>4334</v>
      </c>
      <c r="L6800" s="8">
        <v>5</v>
      </c>
      <c r="M6800" s="6" t="s">
        <v>251</v>
      </c>
      <c r="N6800" s="6" t="s">
        <v>5936</v>
      </c>
      <c r="R6800" s="6" t="str">
        <f t="shared" si="106"/>
        <v>51534Phường Phổ Ninh13</v>
      </c>
    </row>
    <row r="6801" spans="1:18">
      <c r="A6801" s="6">
        <v>6800</v>
      </c>
      <c r="B6801" s="6">
        <v>51</v>
      </c>
      <c r="C6801" s="6" t="s">
        <v>5934</v>
      </c>
      <c r="D6801" s="6">
        <v>534</v>
      </c>
      <c r="E6801" s="6" t="s">
        <v>6044</v>
      </c>
      <c r="F6801" s="6">
        <v>21463</v>
      </c>
      <c r="G6801" s="6" t="s">
        <v>6052</v>
      </c>
      <c r="H6801" s="6">
        <v>1</v>
      </c>
      <c r="I6801" s="6" t="s">
        <v>251</v>
      </c>
      <c r="J6801" s="6">
        <v>3</v>
      </c>
      <c r="K6801" s="6" t="s">
        <v>4334</v>
      </c>
      <c r="L6801" s="8">
        <v>5</v>
      </c>
      <c r="M6801" s="6" t="s">
        <v>251</v>
      </c>
      <c r="N6801" s="6" t="s">
        <v>5936</v>
      </c>
      <c r="R6801" s="6" t="str">
        <f t="shared" si="106"/>
        <v>51534Phường Phổ Minh13</v>
      </c>
    </row>
    <row r="6802" spans="1:18">
      <c r="A6802" s="6">
        <v>6801</v>
      </c>
      <c r="B6802" s="6">
        <v>51</v>
      </c>
      <c r="C6802" s="6" t="s">
        <v>5934</v>
      </c>
      <c r="D6802" s="6">
        <v>534</v>
      </c>
      <c r="E6802" s="6" t="s">
        <v>6044</v>
      </c>
      <c r="F6802" s="6">
        <v>21466</v>
      </c>
      <c r="G6802" s="6" t="s">
        <v>6053</v>
      </c>
      <c r="H6802" s="6">
        <v>1</v>
      </c>
      <c r="I6802" s="6" t="s">
        <v>251</v>
      </c>
      <c r="J6802" s="6">
        <v>3</v>
      </c>
      <c r="K6802" s="6" t="s">
        <v>4334</v>
      </c>
      <c r="L6802" s="8">
        <v>5</v>
      </c>
      <c r="M6802" s="6" t="s">
        <v>251</v>
      </c>
      <c r="N6802" s="6" t="s">
        <v>5936</v>
      </c>
      <c r="R6802" s="6" t="str">
        <f t="shared" si="106"/>
        <v>51534Phường Phổ Vinh13</v>
      </c>
    </row>
    <row r="6803" spans="1:18">
      <c r="A6803" s="6">
        <v>6802</v>
      </c>
      <c r="B6803" s="6">
        <v>51</v>
      </c>
      <c r="C6803" s="6" t="s">
        <v>5934</v>
      </c>
      <c r="D6803" s="6">
        <v>534</v>
      </c>
      <c r="E6803" s="6" t="s">
        <v>6044</v>
      </c>
      <c r="F6803" s="6">
        <v>21469</v>
      </c>
      <c r="G6803" s="6" t="s">
        <v>6054</v>
      </c>
      <c r="H6803" s="6">
        <v>1</v>
      </c>
      <c r="I6803" s="6" t="s">
        <v>251</v>
      </c>
      <c r="J6803" s="6">
        <v>3</v>
      </c>
      <c r="K6803" s="6" t="s">
        <v>4334</v>
      </c>
      <c r="L6803" s="8">
        <v>5</v>
      </c>
      <c r="M6803" s="6" t="s">
        <v>251</v>
      </c>
      <c r="N6803" s="6" t="s">
        <v>5936</v>
      </c>
      <c r="R6803" s="6" t="str">
        <f t="shared" si="106"/>
        <v>51534Phường Phổ Hòa13</v>
      </c>
    </row>
    <row r="6804" spans="1:18">
      <c r="A6804" s="6">
        <v>6803</v>
      </c>
      <c r="B6804" s="6">
        <v>51</v>
      </c>
      <c r="C6804" s="6" t="s">
        <v>5934</v>
      </c>
      <c r="D6804" s="6">
        <v>534</v>
      </c>
      <c r="E6804" s="6" t="s">
        <v>6044</v>
      </c>
      <c r="F6804" s="6">
        <v>21472</v>
      </c>
      <c r="G6804" s="6" t="s">
        <v>6055</v>
      </c>
      <c r="H6804" s="6">
        <v>2</v>
      </c>
      <c r="I6804" s="6" t="s">
        <v>297</v>
      </c>
      <c r="J6804" s="6">
        <v>3</v>
      </c>
      <c r="K6804" s="6" t="s">
        <v>4334</v>
      </c>
      <c r="L6804" s="8">
        <v>6</v>
      </c>
      <c r="M6804" s="6" t="s">
        <v>297</v>
      </c>
      <c r="N6804" s="6" t="s">
        <v>5936</v>
      </c>
      <c r="R6804" s="6" t="str">
        <f t="shared" si="106"/>
        <v>51534Xã Phổ Cường23</v>
      </c>
    </row>
    <row r="6805" spans="1:18">
      <c r="A6805" s="6">
        <v>6804</v>
      </c>
      <c r="B6805" s="6">
        <v>51</v>
      </c>
      <c r="C6805" s="6" t="s">
        <v>5934</v>
      </c>
      <c r="D6805" s="6">
        <v>534</v>
      </c>
      <c r="E6805" s="6" t="s">
        <v>6044</v>
      </c>
      <c r="F6805" s="6">
        <v>21475</v>
      </c>
      <c r="G6805" s="6" t="s">
        <v>6056</v>
      </c>
      <c r="H6805" s="6">
        <v>2</v>
      </c>
      <c r="I6805" s="6" t="s">
        <v>297</v>
      </c>
      <c r="J6805" s="6">
        <v>3</v>
      </c>
      <c r="K6805" s="6" t="s">
        <v>4334</v>
      </c>
      <c r="L6805" s="8">
        <v>6</v>
      </c>
      <c r="M6805" s="6" t="s">
        <v>297</v>
      </c>
      <c r="N6805" s="6" t="s">
        <v>5936</v>
      </c>
      <c r="R6805" s="6" t="str">
        <f t="shared" si="106"/>
        <v>51534Xã Phổ Khánh23</v>
      </c>
    </row>
    <row r="6806" spans="1:18">
      <c r="A6806" s="6">
        <v>6805</v>
      </c>
      <c r="B6806" s="6">
        <v>51</v>
      </c>
      <c r="C6806" s="6" t="s">
        <v>5934</v>
      </c>
      <c r="D6806" s="6">
        <v>534</v>
      </c>
      <c r="E6806" s="6" t="s">
        <v>6044</v>
      </c>
      <c r="F6806" s="6">
        <v>21478</v>
      </c>
      <c r="G6806" s="6" t="s">
        <v>6057</v>
      </c>
      <c r="H6806" s="6">
        <v>1</v>
      </c>
      <c r="I6806" s="6" t="s">
        <v>251</v>
      </c>
      <c r="J6806" s="6">
        <v>3</v>
      </c>
      <c r="K6806" s="6" t="s">
        <v>4334</v>
      </c>
      <c r="L6806" s="8">
        <v>5</v>
      </c>
      <c r="M6806" s="6" t="s">
        <v>251</v>
      </c>
      <c r="N6806" s="6" t="s">
        <v>5936</v>
      </c>
      <c r="R6806" s="6" t="str">
        <f t="shared" si="106"/>
        <v>51534Phường Phổ Thạnh13</v>
      </c>
    </row>
    <row r="6807" spans="1:18">
      <c r="A6807" s="6">
        <v>6806</v>
      </c>
      <c r="B6807" s="6">
        <v>51</v>
      </c>
      <c r="C6807" s="6" t="s">
        <v>5934</v>
      </c>
      <c r="D6807" s="6">
        <v>534</v>
      </c>
      <c r="E6807" s="6" t="s">
        <v>6044</v>
      </c>
      <c r="F6807" s="6">
        <v>21481</v>
      </c>
      <c r="G6807" s="6" t="s">
        <v>6058</v>
      </c>
      <c r="H6807" s="6">
        <v>2</v>
      </c>
      <c r="I6807" s="6" t="s">
        <v>297</v>
      </c>
      <c r="J6807" s="6">
        <v>3</v>
      </c>
      <c r="K6807" s="6" t="s">
        <v>4334</v>
      </c>
      <c r="L6807" s="8">
        <v>6</v>
      </c>
      <c r="M6807" s="6" t="s">
        <v>297</v>
      </c>
      <c r="N6807" s="6" t="s">
        <v>5936</v>
      </c>
      <c r="R6807" s="6" t="str">
        <f t="shared" si="106"/>
        <v>51534Xã Phổ Châu23</v>
      </c>
    </row>
    <row r="6808" spans="1:18">
      <c r="A6808" s="6">
        <v>6807</v>
      </c>
      <c r="B6808" s="6">
        <v>51</v>
      </c>
      <c r="C6808" s="6" t="s">
        <v>5934</v>
      </c>
      <c r="D6808" s="6">
        <v>535</v>
      </c>
      <c r="E6808" s="6" t="s">
        <v>6059</v>
      </c>
      <c r="F6808" s="6">
        <v>21484</v>
      </c>
      <c r="G6808" s="6" t="s">
        <v>6060</v>
      </c>
      <c r="H6808" s="6">
        <v>1</v>
      </c>
      <c r="I6808" s="6" t="s">
        <v>251</v>
      </c>
      <c r="J6808" s="6">
        <v>3</v>
      </c>
      <c r="K6808" s="6" t="s">
        <v>4334</v>
      </c>
      <c r="L6808" s="8">
        <v>5</v>
      </c>
      <c r="M6808" s="6" t="s">
        <v>251</v>
      </c>
      <c r="N6808" s="6" t="s">
        <v>5936</v>
      </c>
      <c r="R6808" s="6" t="str">
        <f t="shared" si="106"/>
        <v>51535Thị trấn Ba Tơ13</v>
      </c>
    </row>
    <row r="6809" spans="1:18">
      <c r="A6809" s="6">
        <v>6808</v>
      </c>
      <c r="B6809" s="6">
        <v>51</v>
      </c>
      <c r="C6809" s="6" t="s">
        <v>5934</v>
      </c>
      <c r="D6809" s="6">
        <v>535</v>
      </c>
      <c r="E6809" s="6" t="s">
        <v>6059</v>
      </c>
      <c r="F6809" s="6">
        <v>21487</v>
      </c>
      <c r="G6809" s="6" t="s">
        <v>6061</v>
      </c>
      <c r="H6809" s="6">
        <v>2</v>
      </c>
      <c r="I6809" s="6" t="s">
        <v>297</v>
      </c>
      <c r="J6809" s="6">
        <v>3</v>
      </c>
      <c r="K6809" s="6" t="s">
        <v>4334</v>
      </c>
      <c r="L6809" s="8">
        <v>6</v>
      </c>
      <c r="M6809" s="6" t="s">
        <v>297</v>
      </c>
      <c r="N6809" s="6" t="s">
        <v>5936</v>
      </c>
      <c r="R6809" s="6" t="str">
        <f t="shared" si="106"/>
        <v>51535Xã Ba Điền23</v>
      </c>
    </row>
    <row r="6810" spans="1:18">
      <c r="A6810" s="6">
        <v>6809</v>
      </c>
      <c r="B6810" s="6">
        <v>51</v>
      </c>
      <c r="C6810" s="6" t="s">
        <v>5934</v>
      </c>
      <c r="D6810" s="6">
        <v>535</v>
      </c>
      <c r="E6810" s="6" t="s">
        <v>6059</v>
      </c>
      <c r="F6810" s="6">
        <v>21490</v>
      </c>
      <c r="G6810" s="6" t="s">
        <v>6062</v>
      </c>
      <c r="H6810" s="6">
        <v>2</v>
      </c>
      <c r="I6810" s="6" t="s">
        <v>297</v>
      </c>
      <c r="J6810" s="6">
        <v>3</v>
      </c>
      <c r="K6810" s="6" t="s">
        <v>4334</v>
      </c>
      <c r="L6810" s="8">
        <v>6</v>
      </c>
      <c r="M6810" s="6" t="s">
        <v>297</v>
      </c>
      <c r="N6810" s="6" t="s">
        <v>5936</v>
      </c>
      <c r="R6810" s="6" t="str">
        <f t="shared" si="106"/>
        <v>51535Xã Ba Vinh23</v>
      </c>
    </row>
    <row r="6811" spans="1:18">
      <c r="A6811" s="6">
        <v>6810</v>
      </c>
      <c r="B6811" s="6">
        <v>51</v>
      </c>
      <c r="C6811" s="6" t="s">
        <v>5934</v>
      </c>
      <c r="D6811" s="6">
        <v>535</v>
      </c>
      <c r="E6811" s="6" t="s">
        <v>6059</v>
      </c>
      <c r="F6811" s="6">
        <v>21493</v>
      </c>
      <c r="G6811" s="6" t="s">
        <v>6063</v>
      </c>
      <c r="H6811" s="6">
        <v>2</v>
      </c>
      <c r="I6811" s="6" t="s">
        <v>297</v>
      </c>
      <c r="J6811" s="6">
        <v>3</v>
      </c>
      <c r="K6811" s="6" t="s">
        <v>4334</v>
      </c>
      <c r="L6811" s="8">
        <v>6</v>
      </c>
      <c r="M6811" s="6" t="s">
        <v>297</v>
      </c>
      <c r="N6811" s="6" t="s">
        <v>5936</v>
      </c>
      <c r="R6811" s="6" t="str">
        <f t="shared" si="106"/>
        <v>51535Xã Ba Thành23</v>
      </c>
    </row>
    <row r="6812" spans="1:18">
      <c r="A6812" s="6">
        <v>6811</v>
      </c>
      <c r="B6812" s="6">
        <v>51</v>
      </c>
      <c r="C6812" s="6" t="s">
        <v>5934</v>
      </c>
      <c r="D6812" s="6">
        <v>535</v>
      </c>
      <c r="E6812" s="6" t="s">
        <v>6059</v>
      </c>
      <c r="F6812" s="6">
        <v>21496</v>
      </c>
      <c r="G6812" s="6" t="s">
        <v>6064</v>
      </c>
      <c r="H6812" s="6">
        <v>2</v>
      </c>
      <c r="I6812" s="6" t="s">
        <v>297</v>
      </c>
      <c r="J6812" s="6">
        <v>3</v>
      </c>
      <c r="K6812" s="6" t="s">
        <v>4334</v>
      </c>
      <c r="L6812" s="8">
        <v>6</v>
      </c>
      <c r="M6812" s="6" t="s">
        <v>297</v>
      </c>
      <c r="N6812" s="6" t="s">
        <v>5936</v>
      </c>
      <c r="R6812" s="6" t="str">
        <f t="shared" si="106"/>
        <v>51535Xã Ba Động23</v>
      </c>
    </row>
    <row r="6813" spans="1:18">
      <c r="A6813" s="6">
        <v>6812</v>
      </c>
      <c r="B6813" s="6">
        <v>51</v>
      </c>
      <c r="C6813" s="6" t="s">
        <v>5934</v>
      </c>
      <c r="D6813" s="6">
        <v>535</v>
      </c>
      <c r="E6813" s="6" t="s">
        <v>6059</v>
      </c>
      <c r="F6813" s="6">
        <v>21499</v>
      </c>
      <c r="G6813" s="6" t="s">
        <v>6065</v>
      </c>
      <c r="H6813" s="6">
        <v>2</v>
      </c>
      <c r="I6813" s="6" t="s">
        <v>297</v>
      </c>
      <c r="J6813" s="6">
        <v>3</v>
      </c>
      <c r="K6813" s="6" t="s">
        <v>4334</v>
      </c>
      <c r="L6813" s="8">
        <v>6</v>
      </c>
      <c r="M6813" s="6" t="s">
        <v>297</v>
      </c>
      <c r="N6813" s="6" t="s">
        <v>5936</v>
      </c>
      <c r="R6813" s="6" t="str">
        <f t="shared" si="106"/>
        <v>51535Xã Ba Dinh23</v>
      </c>
    </row>
    <row r="6814" spans="1:18">
      <c r="A6814" s="6">
        <v>6813</v>
      </c>
      <c r="B6814" s="6">
        <v>51</v>
      </c>
      <c r="C6814" s="6" t="s">
        <v>5934</v>
      </c>
      <c r="D6814" s="6">
        <v>535</v>
      </c>
      <c r="E6814" s="6" t="s">
        <v>6059</v>
      </c>
      <c r="F6814" s="6">
        <v>21500</v>
      </c>
      <c r="G6814" s="6" t="s">
        <v>6066</v>
      </c>
      <c r="H6814" s="6">
        <v>2</v>
      </c>
      <c r="I6814" s="6" t="s">
        <v>297</v>
      </c>
      <c r="J6814" s="6">
        <v>3</v>
      </c>
      <c r="K6814" s="6" t="s">
        <v>4334</v>
      </c>
      <c r="L6814" s="8">
        <v>6</v>
      </c>
      <c r="M6814" s="6" t="s">
        <v>297</v>
      </c>
      <c r="N6814" s="6" t="s">
        <v>5936</v>
      </c>
      <c r="R6814" s="6" t="str">
        <f t="shared" si="106"/>
        <v>51535Xã Ba Giang23</v>
      </c>
    </row>
    <row r="6815" spans="1:18">
      <c r="A6815" s="6">
        <v>6814</v>
      </c>
      <c r="B6815" s="6">
        <v>51</v>
      </c>
      <c r="C6815" s="6" t="s">
        <v>5934</v>
      </c>
      <c r="D6815" s="6">
        <v>535</v>
      </c>
      <c r="E6815" s="6" t="s">
        <v>6059</v>
      </c>
      <c r="F6815" s="6">
        <v>21502</v>
      </c>
      <c r="G6815" s="6" t="s">
        <v>6067</v>
      </c>
      <c r="H6815" s="6">
        <v>2</v>
      </c>
      <c r="I6815" s="6" t="s">
        <v>297</v>
      </c>
      <c r="J6815" s="6">
        <v>3</v>
      </c>
      <c r="K6815" s="6" t="s">
        <v>4334</v>
      </c>
      <c r="L6815" s="8">
        <v>6</v>
      </c>
      <c r="M6815" s="6" t="s">
        <v>297</v>
      </c>
      <c r="N6815" s="6" t="s">
        <v>5936</v>
      </c>
      <c r="R6815" s="6" t="str">
        <f t="shared" si="106"/>
        <v>51535Xã Ba Liên23</v>
      </c>
    </row>
    <row r="6816" spans="1:18">
      <c r="A6816" s="6">
        <v>6815</v>
      </c>
      <c r="B6816" s="6">
        <v>51</v>
      </c>
      <c r="C6816" s="6" t="s">
        <v>5934</v>
      </c>
      <c r="D6816" s="6">
        <v>535</v>
      </c>
      <c r="E6816" s="6" t="s">
        <v>6059</v>
      </c>
      <c r="F6816" s="6">
        <v>21505</v>
      </c>
      <c r="G6816" s="6" t="s">
        <v>6068</v>
      </c>
      <c r="H6816" s="6">
        <v>2</v>
      </c>
      <c r="I6816" s="6" t="s">
        <v>297</v>
      </c>
      <c r="J6816" s="6">
        <v>3</v>
      </c>
      <c r="K6816" s="6" t="s">
        <v>4334</v>
      </c>
      <c r="L6816" s="8">
        <v>6</v>
      </c>
      <c r="M6816" s="6" t="s">
        <v>297</v>
      </c>
      <c r="N6816" s="6" t="s">
        <v>5936</v>
      </c>
      <c r="R6816" s="6" t="str">
        <f t="shared" si="106"/>
        <v>51535Xã Ba Ngạc23</v>
      </c>
    </row>
    <row r="6817" spans="1:18">
      <c r="A6817" s="6">
        <v>6816</v>
      </c>
      <c r="B6817" s="6">
        <v>51</v>
      </c>
      <c r="C6817" s="6" t="s">
        <v>5934</v>
      </c>
      <c r="D6817" s="6">
        <v>535</v>
      </c>
      <c r="E6817" s="6" t="s">
        <v>6059</v>
      </c>
      <c r="F6817" s="6">
        <v>21508</v>
      </c>
      <c r="G6817" s="6" t="s">
        <v>6069</v>
      </c>
      <c r="H6817" s="6">
        <v>2</v>
      </c>
      <c r="I6817" s="6" t="s">
        <v>297</v>
      </c>
      <c r="J6817" s="6">
        <v>3</v>
      </c>
      <c r="K6817" s="6" t="s">
        <v>4334</v>
      </c>
      <c r="L6817" s="8">
        <v>6</v>
      </c>
      <c r="M6817" s="6" t="s">
        <v>297</v>
      </c>
      <c r="N6817" s="6" t="s">
        <v>5936</v>
      </c>
      <c r="R6817" s="6" t="str">
        <f t="shared" si="106"/>
        <v>51535Xã Ba Khâm23</v>
      </c>
    </row>
    <row r="6818" spans="1:18">
      <c r="A6818" s="6">
        <v>6817</v>
      </c>
      <c r="B6818" s="6">
        <v>51</v>
      </c>
      <c r="C6818" s="6" t="s">
        <v>5934</v>
      </c>
      <c r="D6818" s="6">
        <v>535</v>
      </c>
      <c r="E6818" s="6" t="s">
        <v>6059</v>
      </c>
      <c r="F6818" s="6">
        <v>21511</v>
      </c>
      <c r="G6818" s="6" t="s">
        <v>6070</v>
      </c>
      <c r="H6818" s="6">
        <v>2</v>
      </c>
      <c r="I6818" s="6" t="s">
        <v>297</v>
      </c>
      <c r="J6818" s="6">
        <v>3</v>
      </c>
      <c r="K6818" s="6" t="s">
        <v>4334</v>
      </c>
      <c r="L6818" s="8">
        <v>6</v>
      </c>
      <c r="M6818" s="6" t="s">
        <v>297</v>
      </c>
      <c r="N6818" s="6" t="s">
        <v>5936</v>
      </c>
      <c r="R6818" s="6" t="str">
        <f t="shared" si="106"/>
        <v>51535Xã Ba Cung23</v>
      </c>
    </row>
    <row r="6819" spans="1:18">
      <c r="A6819" s="6">
        <v>6818</v>
      </c>
      <c r="B6819" s="6">
        <v>51</v>
      </c>
      <c r="C6819" s="6" t="s">
        <v>5934</v>
      </c>
      <c r="D6819" s="6">
        <v>535</v>
      </c>
      <c r="E6819" s="6" t="s">
        <v>6059</v>
      </c>
      <c r="F6819" s="6">
        <v>21517</v>
      </c>
      <c r="G6819" s="6" t="s">
        <v>6071</v>
      </c>
      <c r="H6819" s="6">
        <v>2</v>
      </c>
      <c r="I6819" s="6" t="s">
        <v>297</v>
      </c>
      <c r="J6819" s="6">
        <v>3</v>
      </c>
      <c r="K6819" s="6" t="s">
        <v>4334</v>
      </c>
      <c r="L6819" s="8">
        <v>6</v>
      </c>
      <c r="M6819" s="6" t="s">
        <v>297</v>
      </c>
      <c r="N6819" s="6" t="s">
        <v>5936</v>
      </c>
      <c r="R6819" s="6" t="str">
        <f t="shared" si="106"/>
        <v>51535Xã Ba Tiêu23</v>
      </c>
    </row>
    <row r="6820" spans="1:18">
      <c r="A6820" s="6">
        <v>6819</v>
      </c>
      <c r="B6820" s="6">
        <v>51</v>
      </c>
      <c r="C6820" s="6" t="s">
        <v>5934</v>
      </c>
      <c r="D6820" s="6">
        <v>535</v>
      </c>
      <c r="E6820" s="6" t="s">
        <v>6059</v>
      </c>
      <c r="F6820" s="6">
        <v>21520</v>
      </c>
      <c r="G6820" s="6" t="s">
        <v>6072</v>
      </c>
      <c r="H6820" s="6">
        <v>2</v>
      </c>
      <c r="I6820" s="6" t="s">
        <v>297</v>
      </c>
      <c r="J6820" s="6">
        <v>3</v>
      </c>
      <c r="K6820" s="6" t="s">
        <v>4334</v>
      </c>
      <c r="L6820" s="8">
        <v>6</v>
      </c>
      <c r="M6820" s="6" t="s">
        <v>297</v>
      </c>
      <c r="N6820" s="6" t="s">
        <v>5936</v>
      </c>
      <c r="R6820" s="6" t="str">
        <f t="shared" si="106"/>
        <v>51535Xã Ba Trang23</v>
      </c>
    </row>
    <row r="6821" spans="1:18">
      <c r="A6821" s="6">
        <v>6820</v>
      </c>
      <c r="B6821" s="6">
        <v>51</v>
      </c>
      <c r="C6821" s="6" t="s">
        <v>5934</v>
      </c>
      <c r="D6821" s="6">
        <v>535</v>
      </c>
      <c r="E6821" s="6" t="s">
        <v>6059</v>
      </c>
      <c r="F6821" s="6">
        <v>21523</v>
      </c>
      <c r="G6821" s="6" t="s">
        <v>6073</v>
      </c>
      <c r="H6821" s="6">
        <v>2</v>
      </c>
      <c r="I6821" s="6" t="s">
        <v>297</v>
      </c>
      <c r="J6821" s="6">
        <v>3</v>
      </c>
      <c r="K6821" s="6" t="s">
        <v>4334</v>
      </c>
      <c r="L6821" s="8">
        <v>6</v>
      </c>
      <c r="M6821" s="6" t="s">
        <v>297</v>
      </c>
      <c r="N6821" s="6" t="s">
        <v>5936</v>
      </c>
      <c r="R6821" s="6" t="str">
        <f t="shared" si="106"/>
        <v>51535Xã Ba Tô23</v>
      </c>
    </row>
    <row r="6822" spans="1:18">
      <c r="A6822" s="6">
        <v>6821</v>
      </c>
      <c r="B6822" s="6">
        <v>51</v>
      </c>
      <c r="C6822" s="6" t="s">
        <v>5934</v>
      </c>
      <c r="D6822" s="6">
        <v>535</v>
      </c>
      <c r="E6822" s="6" t="s">
        <v>6059</v>
      </c>
      <c r="F6822" s="6">
        <v>21526</v>
      </c>
      <c r="G6822" s="6" t="s">
        <v>6074</v>
      </c>
      <c r="H6822" s="6">
        <v>2</v>
      </c>
      <c r="I6822" s="6" t="s">
        <v>297</v>
      </c>
      <c r="J6822" s="6">
        <v>3</v>
      </c>
      <c r="K6822" s="6" t="s">
        <v>4334</v>
      </c>
      <c r="L6822" s="8">
        <v>6</v>
      </c>
      <c r="M6822" s="6" t="s">
        <v>297</v>
      </c>
      <c r="N6822" s="6" t="s">
        <v>5936</v>
      </c>
      <c r="R6822" s="6" t="str">
        <f t="shared" si="106"/>
        <v>51535Xã Ba Bích23</v>
      </c>
    </row>
    <row r="6823" spans="1:18">
      <c r="A6823" s="6">
        <v>6822</v>
      </c>
      <c r="B6823" s="6">
        <v>51</v>
      </c>
      <c r="C6823" s="6" t="s">
        <v>5934</v>
      </c>
      <c r="D6823" s="6">
        <v>535</v>
      </c>
      <c r="E6823" s="6" t="s">
        <v>6059</v>
      </c>
      <c r="F6823" s="6">
        <v>21529</v>
      </c>
      <c r="G6823" s="6" t="s">
        <v>541</v>
      </c>
      <c r="H6823" s="6">
        <v>2</v>
      </c>
      <c r="I6823" s="6" t="s">
        <v>297</v>
      </c>
      <c r="J6823" s="6">
        <v>3</v>
      </c>
      <c r="K6823" s="6" t="s">
        <v>4334</v>
      </c>
      <c r="L6823" s="8">
        <v>6</v>
      </c>
      <c r="M6823" s="6" t="s">
        <v>297</v>
      </c>
      <c r="N6823" s="6" t="s">
        <v>5936</v>
      </c>
      <c r="R6823" s="6" t="str">
        <f t="shared" si="106"/>
        <v>51535Xã Ba Vì23</v>
      </c>
    </row>
    <row r="6824" spans="1:18">
      <c r="A6824" s="6">
        <v>6823</v>
      </c>
      <c r="B6824" s="6">
        <v>51</v>
      </c>
      <c r="C6824" s="6" t="s">
        <v>5934</v>
      </c>
      <c r="D6824" s="6">
        <v>535</v>
      </c>
      <c r="E6824" s="6" t="s">
        <v>6059</v>
      </c>
      <c r="F6824" s="6">
        <v>21532</v>
      </c>
      <c r="G6824" s="6" t="s">
        <v>6075</v>
      </c>
      <c r="H6824" s="6">
        <v>2</v>
      </c>
      <c r="I6824" s="6" t="s">
        <v>297</v>
      </c>
      <c r="J6824" s="6">
        <v>3</v>
      </c>
      <c r="K6824" s="6" t="s">
        <v>4334</v>
      </c>
      <c r="L6824" s="8">
        <v>6</v>
      </c>
      <c r="M6824" s="6" t="s">
        <v>297</v>
      </c>
      <c r="N6824" s="6" t="s">
        <v>5936</v>
      </c>
      <c r="R6824" s="6" t="str">
        <f t="shared" si="106"/>
        <v>51535Xã Ba Lế23</v>
      </c>
    </row>
    <row r="6825" spans="1:18">
      <c r="A6825" s="6">
        <v>6824</v>
      </c>
      <c r="B6825" s="6">
        <v>51</v>
      </c>
      <c r="C6825" s="6" t="s">
        <v>5934</v>
      </c>
      <c r="D6825" s="6">
        <v>535</v>
      </c>
      <c r="E6825" s="6" t="s">
        <v>6059</v>
      </c>
      <c r="F6825" s="6">
        <v>21535</v>
      </c>
      <c r="G6825" s="6" t="s">
        <v>6076</v>
      </c>
      <c r="H6825" s="6">
        <v>2</v>
      </c>
      <c r="I6825" s="6" t="s">
        <v>297</v>
      </c>
      <c r="J6825" s="6">
        <v>3</v>
      </c>
      <c r="K6825" s="6" t="s">
        <v>4334</v>
      </c>
      <c r="L6825" s="8">
        <v>6</v>
      </c>
      <c r="M6825" s="6" t="s">
        <v>297</v>
      </c>
      <c r="N6825" s="6" t="s">
        <v>5936</v>
      </c>
      <c r="R6825" s="6" t="str">
        <f t="shared" si="106"/>
        <v>51535Xã Ba Nam23</v>
      </c>
    </row>
    <row r="6826" spans="1:18">
      <c r="A6826" s="6">
        <v>6825</v>
      </c>
      <c r="B6826" s="6">
        <v>51</v>
      </c>
      <c r="C6826" s="6" t="s">
        <v>5934</v>
      </c>
      <c r="D6826" s="6">
        <v>535</v>
      </c>
      <c r="E6826" s="6" t="s">
        <v>6059</v>
      </c>
      <c r="F6826" s="6">
        <v>21538</v>
      </c>
      <c r="G6826" s="6" t="s">
        <v>6077</v>
      </c>
      <c r="H6826" s="6">
        <v>2</v>
      </c>
      <c r="I6826" s="6" t="s">
        <v>297</v>
      </c>
      <c r="J6826" s="6">
        <v>3</v>
      </c>
      <c r="K6826" s="6" t="s">
        <v>4334</v>
      </c>
      <c r="L6826" s="8">
        <v>6</v>
      </c>
      <c r="M6826" s="6" t="s">
        <v>297</v>
      </c>
      <c r="N6826" s="6" t="s">
        <v>5936</v>
      </c>
      <c r="R6826" s="6" t="str">
        <f t="shared" si="106"/>
        <v>51535Xã Ba Xa23</v>
      </c>
    </row>
    <row r="6827" spans="1:18">
      <c r="A6827" s="6">
        <v>6826</v>
      </c>
      <c r="B6827" s="6">
        <v>51</v>
      </c>
      <c r="C6827" s="6" t="s">
        <v>5934</v>
      </c>
      <c r="D6827" s="6">
        <v>536</v>
      </c>
      <c r="E6827" s="6" t="s">
        <v>6078</v>
      </c>
      <c r="F6827" s="6">
        <v>21539</v>
      </c>
      <c r="G6827" s="6" t="s">
        <v>6078</v>
      </c>
      <c r="H6827" s="6">
        <v>2</v>
      </c>
      <c r="I6827" s="6" t="s">
        <v>297</v>
      </c>
      <c r="J6827" s="6">
        <v>3</v>
      </c>
      <c r="K6827" s="6" t="s">
        <v>4334</v>
      </c>
      <c r="L6827" s="8">
        <v>6</v>
      </c>
      <c r="M6827" s="6" t="s">
        <v>297</v>
      </c>
      <c r="N6827" s="6" t="s">
        <v>5936</v>
      </c>
      <c r="R6827" s="6" t="str">
        <f t="shared" si="106"/>
        <v>51536Huyện Lý Sơn23</v>
      </c>
    </row>
    <row r="6828" spans="1:18">
      <c r="A6828" s="6">
        <v>6827</v>
      </c>
      <c r="B6828" s="6">
        <v>52</v>
      </c>
      <c r="C6828" s="6" t="s">
        <v>6079</v>
      </c>
      <c r="D6828" s="6">
        <v>540</v>
      </c>
      <c r="E6828" s="6" t="s">
        <v>6080</v>
      </c>
      <c r="F6828" s="6">
        <v>21550</v>
      </c>
      <c r="G6828" s="6" t="s">
        <v>6081</v>
      </c>
      <c r="H6828" s="6">
        <v>1</v>
      </c>
      <c r="I6828" s="6" t="s">
        <v>251</v>
      </c>
      <c r="J6828" s="6">
        <v>3</v>
      </c>
      <c r="K6828" s="6" t="s">
        <v>4334</v>
      </c>
      <c r="L6828" s="8">
        <v>5</v>
      </c>
      <c r="M6828" s="6" t="s">
        <v>251</v>
      </c>
      <c r="N6828" s="6" t="s">
        <v>6082</v>
      </c>
      <c r="R6828" s="6" t="str">
        <f t="shared" si="106"/>
        <v>52540Phường Nhơn Bình13</v>
      </c>
    </row>
    <row r="6829" spans="1:18">
      <c r="A6829" s="6">
        <v>6828</v>
      </c>
      <c r="B6829" s="6">
        <v>52</v>
      </c>
      <c r="C6829" s="6" t="s">
        <v>6079</v>
      </c>
      <c r="D6829" s="6">
        <v>540</v>
      </c>
      <c r="E6829" s="6" t="s">
        <v>6080</v>
      </c>
      <c r="F6829" s="6">
        <v>21553</v>
      </c>
      <c r="G6829" s="6" t="s">
        <v>6083</v>
      </c>
      <c r="H6829" s="6">
        <v>1</v>
      </c>
      <c r="I6829" s="6" t="s">
        <v>251</v>
      </c>
      <c r="J6829" s="6">
        <v>3</v>
      </c>
      <c r="K6829" s="6" t="s">
        <v>4334</v>
      </c>
      <c r="L6829" s="8">
        <v>5</v>
      </c>
      <c r="M6829" s="6" t="s">
        <v>251</v>
      </c>
      <c r="N6829" s="6" t="s">
        <v>6082</v>
      </c>
      <c r="R6829" s="6" t="str">
        <f t="shared" si="106"/>
        <v>52540Phường Nhơn Phú13</v>
      </c>
    </row>
    <row r="6830" spans="1:18">
      <c r="A6830" s="6">
        <v>6829</v>
      </c>
      <c r="B6830" s="6">
        <v>52</v>
      </c>
      <c r="C6830" s="6" t="s">
        <v>6079</v>
      </c>
      <c r="D6830" s="6">
        <v>540</v>
      </c>
      <c r="E6830" s="6" t="s">
        <v>6080</v>
      </c>
      <c r="F6830" s="6">
        <v>21556</v>
      </c>
      <c r="G6830" s="6" t="s">
        <v>3125</v>
      </c>
      <c r="H6830" s="6">
        <v>1</v>
      </c>
      <c r="I6830" s="6" t="s">
        <v>251</v>
      </c>
      <c r="J6830" s="6">
        <v>3</v>
      </c>
      <c r="K6830" s="6" t="s">
        <v>4334</v>
      </c>
      <c r="L6830" s="8">
        <v>5</v>
      </c>
      <c r="M6830" s="6" t="s">
        <v>251</v>
      </c>
      <c r="N6830" s="6" t="s">
        <v>6082</v>
      </c>
      <c r="R6830" s="6" t="str">
        <f t="shared" si="106"/>
        <v>52540Phường Đống Đa13</v>
      </c>
    </row>
    <row r="6831" spans="1:18">
      <c r="A6831" s="6">
        <v>6830</v>
      </c>
      <c r="B6831" s="6">
        <v>52</v>
      </c>
      <c r="C6831" s="6" t="s">
        <v>6079</v>
      </c>
      <c r="D6831" s="6">
        <v>540</v>
      </c>
      <c r="E6831" s="6" t="s">
        <v>6080</v>
      </c>
      <c r="F6831" s="6">
        <v>21559</v>
      </c>
      <c r="G6831" s="6" t="s">
        <v>6084</v>
      </c>
      <c r="H6831" s="6">
        <v>1</v>
      </c>
      <c r="I6831" s="6" t="s">
        <v>251</v>
      </c>
      <c r="J6831" s="6">
        <v>3</v>
      </c>
      <c r="K6831" s="6" t="s">
        <v>4334</v>
      </c>
      <c r="L6831" s="8">
        <v>5</v>
      </c>
      <c r="M6831" s="6" t="s">
        <v>251</v>
      </c>
      <c r="N6831" s="6" t="s">
        <v>6082</v>
      </c>
      <c r="R6831" s="6" t="str">
        <f t="shared" si="106"/>
        <v>52540Phường Trần Quang Diệu13</v>
      </c>
    </row>
    <row r="6832" spans="1:18">
      <c r="A6832" s="6">
        <v>6831</v>
      </c>
      <c r="B6832" s="6">
        <v>52</v>
      </c>
      <c r="C6832" s="6" t="s">
        <v>6079</v>
      </c>
      <c r="D6832" s="6">
        <v>540</v>
      </c>
      <c r="E6832" s="6" t="s">
        <v>6080</v>
      </c>
      <c r="F6832" s="6">
        <v>21562</v>
      </c>
      <c r="G6832" s="6" t="s">
        <v>6085</v>
      </c>
      <c r="H6832" s="6">
        <v>1</v>
      </c>
      <c r="I6832" s="6" t="s">
        <v>251</v>
      </c>
      <c r="J6832" s="6">
        <v>3</v>
      </c>
      <c r="K6832" s="6" t="s">
        <v>4334</v>
      </c>
      <c r="L6832" s="8">
        <v>5</v>
      </c>
      <c r="M6832" s="6" t="s">
        <v>251</v>
      </c>
      <c r="N6832" s="6" t="s">
        <v>6082</v>
      </c>
      <c r="R6832" s="6" t="str">
        <f t="shared" si="106"/>
        <v>52540Phường Hải Cảng13</v>
      </c>
    </row>
    <row r="6833" spans="1:18">
      <c r="A6833" s="6">
        <v>6832</v>
      </c>
      <c r="B6833" s="6">
        <v>52</v>
      </c>
      <c r="C6833" s="6" t="s">
        <v>6079</v>
      </c>
      <c r="D6833" s="6">
        <v>540</v>
      </c>
      <c r="E6833" s="6" t="s">
        <v>6080</v>
      </c>
      <c r="F6833" s="6">
        <v>21565</v>
      </c>
      <c r="G6833" s="6" t="s">
        <v>320</v>
      </c>
      <c r="H6833" s="6">
        <v>1</v>
      </c>
      <c r="I6833" s="6" t="s">
        <v>251</v>
      </c>
      <c r="J6833" s="6">
        <v>3</v>
      </c>
      <c r="K6833" s="6" t="s">
        <v>4334</v>
      </c>
      <c r="L6833" s="8">
        <v>5</v>
      </c>
      <c r="M6833" s="6" t="s">
        <v>251</v>
      </c>
      <c r="N6833" s="6" t="s">
        <v>6082</v>
      </c>
      <c r="R6833" s="6" t="str">
        <f t="shared" si="106"/>
        <v>52540Phường Quang Trung13</v>
      </c>
    </row>
    <row r="6834" spans="1:18">
      <c r="A6834" s="6">
        <v>6833</v>
      </c>
      <c r="B6834" s="6">
        <v>52</v>
      </c>
      <c r="C6834" s="6" t="s">
        <v>6079</v>
      </c>
      <c r="D6834" s="6">
        <v>540</v>
      </c>
      <c r="E6834" s="6" t="s">
        <v>6080</v>
      </c>
      <c r="F6834" s="6">
        <v>21568</v>
      </c>
      <c r="G6834" s="6" t="s">
        <v>6086</v>
      </c>
      <c r="H6834" s="6">
        <v>1</v>
      </c>
      <c r="I6834" s="6" t="s">
        <v>251</v>
      </c>
      <c r="J6834" s="6">
        <v>3</v>
      </c>
      <c r="K6834" s="6" t="s">
        <v>4334</v>
      </c>
      <c r="L6834" s="8">
        <v>5</v>
      </c>
      <c r="M6834" s="6" t="s">
        <v>251</v>
      </c>
      <c r="N6834" s="6" t="s">
        <v>6082</v>
      </c>
      <c r="R6834" s="6" t="str">
        <f t="shared" si="106"/>
        <v>52540Phường Thị Nại13</v>
      </c>
    </row>
    <row r="6835" spans="1:18">
      <c r="A6835" s="6">
        <v>6834</v>
      </c>
      <c r="B6835" s="6">
        <v>52</v>
      </c>
      <c r="C6835" s="6" t="s">
        <v>6079</v>
      </c>
      <c r="D6835" s="6">
        <v>540</v>
      </c>
      <c r="E6835" s="6" t="s">
        <v>6080</v>
      </c>
      <c r="F6835" s="6">
        <v>21571</v>
      </c>
      <c r="G6835" s="6" t="s">
        <v>3785</v>
      </c>
      <c r="H6835" s="6">
        <v>1</v>
      </c>
      <c r="I6835" s="6" t="s">
        <v>251</v>
      </c>
      <c r="J6835" s="6">
        <v>3</v>
      </c>
      <c r="K6835" s="6" t="s">
        <v>4334</v>
      </c>
      <c r="L6835" s="8">
        <v>5</v>
      </c>
      <c r="M6835" s="6" t="s">
        <v>251</v>
      </c>
      <c r="N6835" s="6" t="s">
        <v>6082</v>
      </c>
      <c r="R6835" s="6" t="str">
        <f t="shared" si="106"/>
        <v>52540Phường Lê Hồng Phong13</v>
      </c>
    </row>
    <row r="6836" spans="1:18">
      <c r="A6836" s="6">
        <v>6835</v>
      </c>
      <c r="B6836" s="6">
        <v>52</v>
      </c>
      <c r="C6836" s="6" t="s">
        <v>6079</v>
      </c>
      <c r="D6836" s="6">
        <v>540</v>
      </c>
      <c r="E6836" s="6" t="s">
        <v>6080</v>
      </c>
      <c r="F6836" s="6">
        <v>21574</v>
      </c>
      <c r="G6836" s="6" t="s">
        <v>285</v>
      </c>
      <c r="H6836" s="6">
        <v>1</v>
      </c>
      <c r="I6836" s="6" t="s">
        <v>251</v>
      </c>
      <c r="J6836" s="6">
        <v>3</v>
      </c>
      <c r="K6836" s="6" t="s">
        <v>4334</v>
      </c>
      <c r="L6836" s="8">
        <v>5</v>
      </c>
      <c r="M6836" s="6" t="s">
        <v>251</v>
      </c>
      <c r="N6836" s="6" t="s">
        <v>6082</v>
      </c>
      <c r="R6836" s="6" t="str">
        <f t="shared" si="106"/>
        <v>52540Phường Trần Hưng Đạo13</v>
      </c>
    </row>
    <row r="6837" spans="1:18">
      <c r="A6837" s="6">
        <v>6836</v>
      </c>
      <c r="B6837" s="6">
        <v>52</v>
      </c>
      <c r="C6837" s="6" t="s">
        <v>6079</v>
      </c>
      <c r="D6837" s="6">
        <v>540</v>
      </c>
      <c r="E6837" s="6" t="s">
        <v>6080</v>
      </c>
      <c r="F6837" s="6">
        <v>21577</v>
      </c>
      <c r="G6837" s="6" t="s">
        <v>6087</v>
      </c>
      <c r="H6837" s="6">
        <v>1</v>
      </c>
      <c r="I6837" s="6" t="s">
        <v>251</v>
      </c>
      <c r="J6837" s="6">
        <v>3</v>
      </c>
      <c r="K6837" s="6" t="s">
        <v>4334</v>
      </c>
      <c r="L6837" s="8">
        <v>5</v>
      </c>
      <c r="M6837" s="6" t="s">
        <v>251</v>
      </c>
      <c r="N6837" s="6" t="s">
        <v>6082</v>
      </c>
      <c r="R6837" s="6" t="str">
        <f t="shared" si="106"/>
        <v>52540Phường Ngô Mây13</v>
      </c>
    </row>
    <row r="6838" spans="1:18">
      <c r="A6838" s="6">
        <v>6837</v>
      </c>
      <c r="B6838" s="6">
        <v>52</v>
      </c>
      <c r="C6838" s="6" t="s">
        <v>6079</v>
      </c>
      <c r="D6838" s="6">
        <v>540</v>
      </c>
      <c r="E6838" s="6" t="s">
        <v>6080</v>
      </c>
      <c r="F6838" s="6">
        <v>21580</v>
      </c>
      <c r="G6838" s="6" t="s">
        <v>6088</v>
      </c>
      <c r="H6838" s="6">
        <v>1</v>
      </c>
      <c r="I6838" s="6" t="s">
        <v>251</v>
      </c>
      <c r="J6838" s="6">
        <v>3</v>
      </c>
      <c r="K6838" s="6" t="s">
        <v>4334</v>
      </c>
      <c r="L6838" s="8">
        <v>5</v>
      </c>
      <c r="M6838" s="6" t="s">
        <v>251</v>
      </c>
      <c r="N6838" s="6" t="s">
        <v>6082</v>
      </c>
      <c r="R6838" s="6" t="str">
        <f t="shared" si="106"/>
        <v>52540Phường Lý Thường Kiệt13</v>
      </c>
    </row>
    <row r="6839" spans="1:18">
      <c r="A6839" s="6">
        <v>6838</v>
      </c>
      <c r="B6839" s="6">
        <v>52</v>
      </c>
      <c r="C6839" s="6" t="s">
        <v>6079</v>
      </c>
      <c r="D6839" s="6">
        <v>540</v>
      </c>
      <c r="E6839" s="6" t="s">
        <v>6080</v>
      </c>
      <c r="F6839" s="6">
        <v>21583</v>
      </c>
      <c r="G6839" s="6" t="s">
        <v>501</v>
      </c>
      <c r="H6839" s="6">
        <v>1</v>
      </c>
      <c r="I6839" s="6" t="s">
        <v>251</v>
      </c>
      <c r="J6839" s="6">
        <v>3</v>
      </c>
      <c r="K6839" s="6" t="s">
        <v>4334</v>
      </c>
      <c r="L6839" s="8">
        <v>5</v>
      </c>
      <c r="M6839" s="6" t="s">
        <v>251</v>
      </c>
      <c r="N6839" s="6" t="s">
        <v>6082</v>
      </c>
      <c r="R6839" s="6" t="str">
        <f t="shared" si="106"/>
        <v>52540Phường Lê Lợi13</v>
      </c>
    </row>
    <row r="6840" spans="1:18">
      <c r="A6840" s="6">
        <v>6839</v>
      </c>
      <c r="B6840" s="6">
        <v>52</v>
      </c>
      <c r="C6840" s="6" t="s">
        <v>6079</v>
      </c>
      <c r="D6840" s="6">
        <v>540</v>
      </c>
      <c r="E6840" s="6" t="s">
        <v>6080</v>
      </c>
      <c r="F6840" s="6">
        <v>21586</v>
      </c>
      <c r="G6840" s="6" t="s">
        <v>351</v>
      </c>
      <c r="H6840" s="6">
        <v>1</v>
      </c>
      <c r="I6840" s="6" t="s">
        <v>251</v>
      </c>
      <c r="J6840" s="6">
        <v>3</v>
      </c>
      <c r="K6840" s="6" t="s">
        <v>4334</v>
      </c>
      <c r="L6840" s="8">
        <v>5</v>
      </c>
      <c r="M6840" s="6" t="s">
        <v>251</v>
      </c>
      <c r="N6840" s="6" t="s">
        <v>6082</v>
      </c>
      <c r="R6840" s="6" t="str">
        <f t="shared" si="106"/>
        <v>52540Phường Trần Phú13</v>
      </c>
    </row>
    <row r="6841" spans="1:18">
      <c r="A6841" s="6">
        <v>6840</v>
      </c>
      <c r="B6841" s="6">
        <v>52</v>
      </c>
      <c r="C6841" s="6" t="s">
        <v>6079</v>
      </c>
      <c r="D6841" s="6">
        <v>540</v>
      </c>
      <c r="E6841" s="6" t="s">
        <v>6080</v>
      </c>
      <c r="F6841" s="6">
        <v>21589</v>
      </c>
      <c r="G6841" s="6" t="s">
        <v>6089</v>
      </c>
      <c r="H6841" s="6">
        <v>1</v>
      </c>
      <c r="I6841" s="6" t="s">
        <v>251</v>
      </c>
      <c r="J6841" s="6">
        <v>3</v>
      </c>
      <c r="K6841" s="6" t="s">
        <v>4334</v>
      </c>
      <c r="L6841" s="8">
        <v>5</v>
      </c>
      <c r="M6841" s="6" t="s">
        <v>251</v>
      </c>
      <c r="N6841" s="6" t="s">
        <v>6082</v>
      </c>
      <c r="R6841" s="6" t="str">
        <f t="shared" si="106"/>
        <v>52540Phường Bùi Thị Xuân13</v>
      </c>
    </row>
    <row r="6842" spans="1:18">
      <c r="A6842" s="6">
        <v>6841</v>
      </c>
      <c r="B6842" s="6">
        <v>52</v>
      </c>
      <c r="C6842" s="6" t="s">
        <v>6079</v>
      </c>
      <c r="D6842" s="6">
        <v>540</v>
      </c>
      <c r="E6842" s="6" t="s">
        <v>6080</v>
      </c>
      <c r="F6842" s="6">
        <v>21592</v>
      </c>
      <c r="G6842" s="6" t="s">
        <v>6090</v>
      </c>
      <c r="H6842" s="6">
        <v>1</v>
      </c>
      <c r="I6842" s="6" t="s">
        <v>251</v>
      </c>
      <c r="J6842" s="6">
        <v>3</v>
      </c>
      <c r="K6842" s="6" t="s">
        <v>4334</v>
      </c>
      <c r="L6842" s="8">
        <v>5</v>
      </c>
      <c r="M6842" s="6" t="s">
        <v>251</v>
      </c>
      <c r="N6842" s="6" t="s">
        <v>6082</v>
      </c>
      <c r="R6842" s="6" t="str">
        <f t="shared" si="106"/>
        <v>52540Phường Nguyễn Văn Cừ13</v>
      </c>
    </row>
    <row r="6843" spans="1:18">
      <c r="A6843" s="6">
        <v>6842</v>
      </c>
      <c r="B6843" s="6">
        <v>52</v>
      </c>
      <c r="C6843" s="6" t="s">
        <v>6079</v>
      </c>
      <c r="D6843" s="6">
        <v>540</v>
      </c>
      <c r="E6843" s="6" t="s">
        <v>6080</v>
      </c>
      <c r="F6843" s="6">
        <v>21595</v>
      </c>
      <c r="G6843" s="6" t="s">
        <v>6091</v>
      </c>
      <c r="H6843" s="6">
        <v>1</v>
      </c>
      <c r="I6843" s="6" t="s">
        <v>251</v>
      </c>
      <c r="J6843" s="6">
        <v>3</v>
      </c>
      <c r="K6843" s="6" t="s">
        <v>4334</v>
      </c>
      <c r="L6843" s="8">
        <v>5</v>
      </c>
      <c r="M6843" s="6" t="s">
        <v>251</v>
      </c>
      <c r="N6843" s="6" t="s">
        <v>6082</v>
      </c>
      <c r="R6843" s="6" t="str">
        <f t="shared" si="106"/>
        <v>52540Phường Ghềnh Ráng13</v>
      </c>
    </row>
    <row r="6844" spans="1:18">
      <c r="A6844" s="6">
        <v>6843</v>
      </c>
      <c r="B6844" s="6">
        <v>52</v>
      </c>
      <c r="C6844" s="6" t="s">
        <v>6079</v>
      </c>
      <c r="D6844" s="6">
        <v>540</v>
      </c>
      <c r="E6844" s="6" t="s">
        <v>6080</v>
      </c>
      <c r="F6844" s="6">
        <v>21598</v>
      </c>
      <c r="G6844" s="6" t="s">
        <v>6092</v>
      </c>
      <c r="H6844" s="6">
        <v>2</v>
      </c>
      <c r="I6844" s="6" t="s">
        <v>297</v>
      </c>
      <c r="J6844" s="6">
        <v>3</v>
      </c>
      <c r="K6844" s="6" t="s">
        <v>4334</v>
      </c>
      <c r="L6844" s="8">
        <v>6</v>
      </c>
      <c r="M6844" s="6" t="s">
        <v>297</v>
      </c>
      <c r="N6844" s="6" t="s">
        <v>6082</v>
      </c>
      <c r="R6844" s="6" t="str">
        <f t="shared" si="106"/>
        <v>52540Xã Nhơn Lý23</v>
      </c>
    </row>
    <row r="6845" spans="1:18">
      <c r="A6845" s="6">
        <v>6844</v>
      </c>
      <c r="B6845" s="6">
        <v>52</v>
      </c>
      <c r="C6845" s="6" t="s">
        <v>6079</v>
      </c>
      <c r="D6845" s="6">
        <v>540</v>
      </c>
      <c r="E6845" s="6" t="s">
        <v>6080</v>
      </c>
      <c r="F6845" s="6">
        <v>21601</v>
      </c>
      <c r="G6845" s="6" t="s">
        <v>6093</v>
      </c>
      <c r="H6845" s="6">
        <v>2</v>
      </c>
      <c r="I6845" s="6" t="s">
        <v>297</v>
      </c>
      <c r="J6845" s="6">
        <v>3</v>
      </c>
      <c r="K6845" s="6" t="s">
        <v>4334</v>
      </c>
      <c r="L6845" s="8">
        <v>6</v>
      </c>
      <c r="M6845" s="6" t="s">
        <v>297</v>
      </c>
      <c r="N6845" s="6" t="s">
        <v>6082</v>
      </c>
      <c r="R6845" s="6" t="str">
        <f t="shared" si="106"/>
        <v>52540Xã Nhơn Hội23</v>
      </c>
    </row>
    <row r="6846" spans="1:18">
      <c r="A6846" s="6">
        <v>6845</v>
      </c>
      <c r="B6846" s="6">
        <v>52</v>
      </c>
      <c r="C6846" s="6" t="s">
        <v>6079</v>
      </c>
      <c r="D6846" s="6">
        <v>540</v>
      </c>
      <c r="E6846" s="6" t="s">
        <v>6080</v>
      </c>
      <c r="F6846" s="6">
        <v>21604</v>
      </c>
      <c r="G6846" s="6" t="s">
        <v>6094</v>
      </c>
      <c r="H6846" s="6">
        <v>2</v>
      </c>
      <c r="I6846" s="6" t="s">
        <v>297</v>
      </c>
      <c r="J6846" s="6">
        <v>3</v>
      </c>
      <c r="K6846" s="6" t="s">
        <v>4334</v>
      </c>
      <c r="L6846" s="8">
        <v>6</v>
      </c>
      <c r="M6846" s="6" t="s">
        <v>297</v>
      </c>
      <c r="N6846" s="6" t="s">
        <v>6082</v>
      </c>
      <c r="R6846" s="6" t="str">
        <f t="shared" si="106"/>
        <v>52540Xã Nhơn Hải23</v>
      </c>
    </row>
    <row r="6847" spans="1:18">
      <c r="A6847" s="6">
        <v>6846</v>
      </c>
      <c r="B6847" s="6">
        <v>52</v>
      </c>
      <c r="C6847" s="6" t="s">
        <v>6079</v>
      </c>
      <c r="D6847" s="6">
        <v>540</v>
      </c>
      <c r="E6847" s="6" t="s">
        <v>6080</v>
      </c>
      <c r="F6847" s="6">
        <v>21607</v>
      </c>
      <c r="G6847" s="6" t="s">
        <v>6095</v>
      </c>
      <c r="H6847" s="6">
        <v>2</v>
      </c>
      <c r="I6847" s="6" t="s">
        <v>297</v>
      </c>
      <c r="J6847" s="6">
        <v>3</v>
      </c>
      <c r="K6847" s="6" t="s">
        <v>4334</v>
      </c>
      <c r="L6847" s="8">
        <v>6</v>
      </c>
      <c r="M6847" s="6" t="s">
        <v>297</v>
      </c>
      <c r="N6847" s="6" t="s">
        <v>6082</v>
      </c>
      <c r="R6847" s="6" t="str">
        <f t="shared" si="106"/>
        <v>52540Xã Nhơn Châu23</v>
      </c>
    </row>
    <row r="6848" spans="1:18">
      <c r="A6848" s="6">
        <v>6847</v>
      </c>
      <c r="B6848" s="6">
        <v>52</v>
      </c>
      <c r="C6848" s="6" t="s">
        <v>6079</v>
      </c>
      <c r="D6848" s="6">
        <v>540</v>
      </c>
      <c r="E6848" s="6" t="s">
        <v>6080</v>
      </c>
      <c r="F6848" s="6">
        <v>21991</v>
      </c>
      <c r="G6848" s="6" t="s">
        <v>5834</v>
      </c>
      <c r="H6848" s="6">
        <v>2</v>
      </c>
      <c r="I6848" s="6" t="s">
        <v>297</v>
      </c>
      <c r="J6848" s="6">
        <v>3</v>
      </c>
      <c r="K6848" s="6" t="s">
        <v>4334</v>
      </c>
      <c r="L6848" s="8">
        <v>6</v>
      </c>
      <c r="M6848" s="6" t="s">
        <v>297</v>
      </c>
      <c r="N6848" s="6" t="s">
        <v>6082</v>
      </c>
      <c r="R6848" s="6" t="str">
        <f t="shared" si="106"/>
        <v>52540Xã Phước Mỹ23</v>
      </c>
    </row>
    <row r="6849" spans="1:18">
      <c r="A6849" s="6">
        <v>6848</v>
      </c>
      <c r="B6849" s="6">
        <v>52</v>
      </c>
      <c r="C6849" s="6" t="s">
        <v>6079</v>
      </c>
      <c r="D6849" s="6">
        <v>542</v>
      </c>
      <c r="E6849" s="6" t="s">
        <v>3607</v>
      </c>
      <c r="F6849" s="6">
        <v>21609</v>
      </c>
      <c r="G6849" s="6" t="s">
        <v>3608</v>
      </c>
      <c r="H6849" s="6">
        <v>1</v>
      </c>
      <c r="I6849" s="6" t="s">
        <v>251</v>
      </c>
      <c r="J6849" s="6">
        <v>3</v>
      </c>
      <c r="K6849" s="6" t="s">
        <v>4334</v>
      </c>
      <c r="L6849" s="8">
        <v>5</v>
      </c>
      <c r="M6849" s="6" t="s">
        <v>251</v>
      </c>
      <c r="N6849" s="6" t="s">
        <v>6082</v>
      </c>
      <c r="R6849" s="6" t="str">
        <f t="shared" si="106"/>
        <v>52542Thị trấn An Lão13</v>
      </c>
    </row>
    <row r="6850" spans="1:18">
      <c r="A6850" s="6">
        <v>6849</v>
      </c>
      <c r="B6850" s="6">
        <v>52</v>
      </c>
      <c r="C6850" s="6" t="s">
        <v>6079</v>
      </c>
      <c r="D6850" s="6">
        <v>542</v>
      </c>
      <c r="E6850" s="6" t="s">
        <v>3607</v>
      </c>
      <c r="F6850" s="6">
        <v>21610</v>
      </c>
      <c r="G6850" s="6" t="s">
        <v>3603</v>
      </c>
      <c r="H6850" s="6">
        <v>2</v>
      </c>
      <c r="I6850" s="6" t="s">
        <v>297</v>
      </c>
      <c r="J6850" s="6">
        <v>3</v>
      </c>
      <c r="K6850" s="6" t="s">
        <v>4334</v>
      </c>
      <c r="L6850" s="8">
        <v>6</v>
      </c>
      <c r="M6850" s="6" t="s">
        <v>297</v>
      </c>
      <c r="N6850" s="6" t="s">
        <v>6082</v>
      </c>
      <c r="R6850" s="6" t="str">
        <f t="shared" si="106"/>
        <v>52542Xã An Hưng23</v>
      </c>
    </row>
    <row r="6851" spans="1:18">
      <c r="A6851" s="6">
        <v>6850</v>
      </c>
      <c r="B6851" s="6">
        <v>52</v>
      </c>
      <c r="C6851" s="6" t="s">
        <v>6079</v>
      </c>
      <c r="D6851" s="6">
        <v>542</v>
      </c>
      <c r="E6851" s="6" t="s">
        <v>3607</v>
      </c>
      <c r="F6851" s="6">
        <v>21613</v>
      </c>
      <c r="G6851" s="6" t="s">
        <v>6096</v>
      </c>
      <c r="H6851" s="6">
        <v>2</v>
      </c>
      <c r="I6851" s="6" t="s">
        <v>297</v>
      </c>
      <c r="J6851" s="6">
        <v>3</v>
      </c>
      <c r="K6851" s="6" t="s">
        <v>4334</v>
      </c>
      <c r="L6851" s="8">
        <v>6</v>
      </c>
      <c r="M6851" s="6" t="s">
        <v>297</v>
      </c>
      <c r="N6851" s="6" t="s">
        <v>6082</v>
      </c>
      <c r="R6851" s="6" t="str">
        <f t="shared" ref="R6851:R6914" si="107">CONCATENATE(B6851,D6851,G6851,H6851,J6851)</f>
        <v>52542Xã An Trung23</v>
      </c>
    </row>
    <row r="6852" spans="1:18">
      <c r="A6852" s="6">
        <v>6851</v>
      </c>
      <c r="B6852" s="6">
        <v>52</v>
      </c>
      <c r="C6852" s="6" t="s">
        <v>6079</v>
      </c>
      <c r="D6852" s="6">
        <v>542</v>
      </c>
      <c r="E6852" s="6" t="s">
        <v>3607</v>
      </c>
      <c r="F6852" s="6">
        <v>21616</v>
      </c>
      <c r="G6852" s="6" t="s">
        <v>5166</v>
      </c>
      <c r="H6852" s="6">
        <v>2</v>
      </c>
      <c r="I6852" s="6" t="s">
        <v>297</v>
      </c>
      <c r="J6852" s="6">
        <v>3</v>
      </c>
      <c r="K6852" s="6" t="s">
        <v>4334</v>
      </c>
      <c r="L6852" s="8">
        <v>6</v>
      </c>
      <c r="M6852" s="6" t="s">
        <v>297</v>
      </c>
      <c r="N6852" s="6" t="s">
        <v>6082</v>
      </c>
      <c r="R6852" s="6" t="str">
        <f t="shared" si="107"/>
        <v>52542Xã An Dũng23</v>
      </c>
    </row>
    <row r="6853" spans="1:18">
      <c r="A6853" s="6">
        <v>6852</v>
      </c>
      <c r="B6853" s="6">
        <v>52</v>
      </c>
      <c r="C6853" s="6" t="s">
        <v>6079</v>
      </c>
      <c r="D6853" s="6">
        <v>542</v>
      </c>
      <c r="E6853" s="6" t="s">
        <v>3607</v>
      </c>
      <c r="F6853" s="6">
        <v>21619</v>
      </c>
      <c r="G6853" s="6" t="s">
        <v>3824</v>
      </c>
      <c r="H6853" s="6">
        <v>2</v>
      </c>
      <c r="I6853" s="6" t="s">
        <v>297</v>
      </c>
      <c r="J6853" s="6">
        <v>3</v>
      </c>
      <c r="K6853" s="6" t="s">
        <v>4334</v>
      </c>
      <c r="L6853" s="8">
        <v>6</v>
      </c>
      <c r="M6853" s="6" t="s">
        <v>297</v>
      </c>
      <c r="N6853" s="6" t="s">
        <v>6082</v>
      </c>
      <c r="R6853" s="6" t="str">
        <f t="shared" si="107"/>
        <v>52542Xã An Vinh23</v>
      </c>
    </row>
    <row r="6854" spans="1:18">
      <c r="A6854" s="6">
        <v>6853</v>
      </c>
      <c r="B6854" s="6">
        <v>52</v>
      </c>
      <c r="C6854" s="6" t="s">
        <v>6079</v>
      </c>
      <c r="D6854" s="6">
        <v>542</v>
      </c>
      <c r="E6854" s="6" t="s">
        <v>3607</v>
      </c>
      <c r="F6854" s="6">
        <v>21622</v>
      </c>
      <c r="G6854" s="6" t="s">
        <v>6097</v>
      </c>
      <c r="H6854" s="6">
        <v>2</v>
      </c>
      <c r="I6854" s="6" t="s">
        <v>297</v>
      </c>
      <c r="J6854" s="6">
        <v>3</v>
      </c>
      <c r="K6854" s="6" t="s">
        <v>4334</v>
      </c>
      <c r="L6854" s="8">
        <v>6</v>
      </c>
      <c r="M6854" s="6" t="s">
        <v>297</v>
      </c>
      <c r="N6854" s="6" t="s">
        <v>6082</v>
      </c>
      <c r="R6854" s="6" t="str">
        <f t="shared" si="107"/>
        <v>52542Xã An Toàn23</v>
      </c>
    </row>
    <row r="6855" spans="1:18">
      <c r="A6855" s="6">
        <v>6854</v>
      </c>
      <c r="B6855" s="6">
        <v>52</v>
      </c>
      <c r="C6855" s="6" t="s">
        <v>6079</v>
      </c>
      <c r="D6855" s="6">
        <v>542</v>
      </c>
      <c r="E6855" s="6" t="s">
        <v>3607</v>
      </c>
      <c r="F6855" s="6">
        <v>21625</v>
      </c>
      <c r="G6855" s="6" t="s">
        <v>3870</v>
      </c>
      <c r="H6855" s="6">
        <v>2</v>
      </c>
      <c r="I6855" s="6" t="s">
        <v>297</v>
      </c>
      <c r="J6855" s="6">
        <v>3</v>
      </c>
      <c r="K6855" s="6" t="s">
        <v>4334</v>
      </c>
      <c r="L6855" s="8">
        <v>6</v>
      </c>
      <c r="M6855" s="6" t="s">
        <v>297</v>
      </c>
      <c r="N6855" s="6" t="s">
        <v>6082</v>
      </c>
      <c r="R6855" s="6" t="str">
        <f t="shared" si="107"/>
        <v>52542Xã An Tân23</v>
      </c>
    </row>
    <row r="6856" spans="1:18">
      <c r="A6856" s="6">
        <v>6855</v>
      </c>
      <c r="B6856" s="6">
        <v>52</v>
      </c>
      <c r="C6856" s="6" t="s">
        <v>6079</v>
      </c>
      <c r="D6856" s="6">
        <v>542</v>
      </c>
      <c r="E6856" s="6" t="s">
        <v>3607</v>
      </c>
      <c r="F6856" s="6">
        <v>21628</v>
      </c>
      <c r="G6856" s="6" t="s">
        <v>3160</v>
      </c>
      <c r="H6856" s="6">
        <v>2</v>
      </c>
      <c r="I6856" s="6" t="s">
        <v>297</v>
      </c>
      <c r="J6856" s="6">
        <v>3</v>
      </c>
      <c r="K6856" s="6" t="s">
        <v>4334</v>
      </c>
      <c r="L6856" s="8">
        <v>6</v>
      </c>
      <c r="M6856" s="6" t="s">
        <v>297</v>
      </c>
      <c r="N6856" s="6" t="s">
        <v>6082</v>
      </c>
      <c r="R6856" s="6" t="str">
        <f t="shared" si="107"/>
        <v>52542Xã An Hòa23</v>
      </c>
    </row>
    <row r="6857" spans="1:18">
      <c r="A6857" s="6">
        <v>6856</v>
      </c>
      <c r="B6857" s="6">
        <v>52</v>
      </c>
      <c r="C6857" s="6" t="s">
        <v>6079</v>
      </c>
      <c r="D6857" s="6">
        <v>542</v>
      </c>
      <c r="E6857" s="6" t="s">
        <v>3607</v>
      </c>
      <c r="F6857" s="6">
        <v>21631</v>
      </c>
      <c r="G6857" s="6" t="s">
        <v>6098</v>
      </c>
      <c r="H6857" s="6">
        <v>2</v>
      </c>
      <c r="I6857" s="6" t="s">
        <v>297</v>
      </c>
      <c r="J6857" s="6">
        <v>3</v>
      </c>
      <c r="K6857" s="6" t="s">
        <v>4334</v>
      </c>
      <c r="L6857" s="8">
        <v>6</v>
      </c>
      <c r="M6857" s="6" t="s">
        <v>297</v>
      </c>
      <c r="N6857" s="6" t="s">
        <v>6082</v>
      </c>
      <c r="R6857" s="6" t="str">
        <f t="shared" si="107"/>
        <v>52542Xã An Quang23</v>
      </c>
    </row>
    <row r="6858" spans="1:18">
      <c r="A6858" s="6">
        <v>6857</v>
      </c>
      <c r="B6858" s="6">
        <v>52</v>
      </c>
      <c r="C6858" s="6" t="s">
        <v>6079</v>
      </c>
      <c r="D6858" s="6">
        <v>542</v>
      </c>
      <c r="E6858" s="6" t="s">
        <v>3607</v>
      </c>
      <c r="F6858" s="6">
        <v>21634</v>
      </c>
      <c r="G6858" s="6" t="s">
        <v>6099</v>
      </c>
      <c r="H6858" s="6">
        <v>2</v>
      </c>
      <c r="I6858" s="6" t="s">
        <v>297</v>
      </c>
      <c r="J6858" s="6">
        <v>3</v>
      </c>
      <c r="K6858" s="6" t="s">
        <v>4334</v>
      </c>
      <c r="L6858" s="8">
        <v>6</v>
      </c>
      <c r="M6858" s="6" t="s">
        <v>297</v>
      </c>
      <c r="N6858" s="6" t="s">
        <v>6082</v>
      </c>
      <c r="R6858" s="6" t="str">
        <f t="shared" si="107"/>
        <v>52542Xã An Nghĩa23</v>
      </c>
    </row>
    <row r="6859" spans="1:18">
      <c r="A6859" s="6">
        <v>6858</v>
      </c>
      <c r="B6859" s="6">
        <v>52</v>
      </c>
      <c r="C6859" s="6" t="s">
        <v>6079</v>
      </c>
      <c r="D6859" s="6">
        <v>543</v>
      </c>
      <c r="E6859" s="6" t="s">
        <v>6100</v>
      </c>
      <c r="F6859" s="6">
        <v>21637</v>
      </c>
      <c r="G6859" s="6" t="s">
        <v>6101</v>
      </c>
      <c r="H6859" s="6">
        <v>1</v>
      </c>
      <c r="I6859" s="6" t="s">
        <v>251</v>
      </c>
      <c r="J6859" s="6">
        <v>3</v>
      </c>
      <c r="K6859" s="6" t="s">
        <v>4334</v>
      </c>
      <c r="L6859" s="8">
        <v>5</v>
      </c>
      <c r="M6859" s="6" t="s">
        <v>251</v>
      </c>
      <c r="N6859" s="6" t="s">
        <v>6082</v>
      </c>
      <c r="R6859" s="6" t="str">
        <f t="shared" si="107"/>
        <v>52543Phường Tam Quan13</v>
      </c>
    </row>
    <row r="6860" spans="1:18">
      <c r="A6860" s="6">
        <v>6859</v>
      </c>
      <c r="B6860" s="6">
        <v>52</v>
      </c>
      <c r="C6860" s="6" t="s">
        <v>6079</v>
      </c>
      <c r="D6860" s="6">
        <v>543</v>
      </c>
      <c r="E6860" s="6" t="s">
        <v>6100</v>
      </c>
      <c r="F6860" s="6">
        <v>21640</v>
      </c>
      <c r="G6860" s="6" t="s">
        <v>6102</v>
      </c>
      <c r="H6860" s="6">
        <v>1</v>
      </c>
      <c r="I6860" s="6" t="s">
        <v>251</v>
      </c>
      <c r="J6860" s="6">
        <v>3</v>
      </c>
      <c r="K6860" s="6" t="s">
        <v>4334</v>
      </c>
      <c r="L6860" s="8">
        <v>5</v>
      </c>
      <c r="M6860" s="6" t="s">
        <v>251</v>
      </c>
      <c r="N6860" s="6" t="s">
        <v>6082</v>
      </c>
      <c r="R6860" s="6" t="str">
        <f t="shared" si="107"/>
        <v>52543Phường Bồng Sơn13</v>
      </c>
    </row>
    <row r="6861" spans="1:18">
      <c r="A6861" s="6">
        <v>6860</v>
      </c>
      <c r="B6861" s="6">
        <v>52</v>
      </c>
      <c r="C6861" s="6" t="s">
        <v>6079</v>
      </c>
      <c r="D6861" s="6">
        <v>543</v>
      </c>
      <c r="E6861" s="6" t="s">
        <v>6100</v>
      </c>
      <c r="F6861" s="6">
        <v>21643</v>
      </c>
      <c r="G6861" s="6" t="s">
        <v>6103</v>
      </c>
      <c r="H6861" s="6">
        <v>2</v>
      </c>
      <c r="I6861" s="6" t="s">
        <v>297</v>
      </c>
      <c r="J6861" s="6">
        <v>3</v>
      </c>
      <c r="K6861" s="6" t="s">
        <v>4334</v>
      </c>
      <c r="L6861" s="8">
        <v>6</v>
      </c>
      <c r="M6861" s="6" t="s">
        <v>297</v>
      </c>
      <c r="N6861" s="6" t="s">
        <v>6082</v>
      </c>
      <c r="R6861" s="6" t="str">
        <f t="shared" si="107"/>
        <v>52543Xã Hoài Sơn23</v>
      </c>
    </row>
    <row r="6862" spans="1:18">
      <c r="A6862" s="6">
        <v>6861</v>
      </c>
      <c r="B6862" s="6">
        <v>52</v>
      </c>
      <c r="C6862" s="6" t="s">
        <v>6079</v>
      </c>
      <c r="D6862" s="6">
        <v>543</v>
      </c>
      <c r="E6862" s="6" t="s">
        <v>6100</v>
      </c>
      <c r="F6862" s="6">
        <v>21646</v>
      </c>
      <c r="G6862" s="6" t="s">
        <v>6104</v>
      </c>
      <c r="H6862" s="6">
        <v>2</v>
      </c>
      <c r="I6862" s="6" t="s">
        <v>297</v>
      </c>
      <c r="J6862" s="6">
        <v>3</v>
      </c>
      <c r="K6862" s="6" t="s">
        <v>4334</v>
      </c>
      <c r="L6862" s="8">
        <v>6</v>
      </c>
      <c r="M6862" s="6" t="s">
        <v>297</v>
      </c>
      <c r="N6862" s="6" t="s">
        <v>6082</v>
      </c>
      <c r="R6862" s="6" t="str">
        <f t="shared" si="107"/>
        <v>52543Xã Hoài Châu Bắc23</v>
      </c>
    </row>
    <row r="6863" spans="1:18">
      <c r="A6863" s="6">
        <v>6862</v>
      </c>
      <c r="B6863" s="6">
        <v>52</v>
      </c>
      <c r="C6863" s="6" t="s">
        <v>6079</v>
      </c>
      <c r="D6863" s="6">
        <v>543</v>
      </c>
      <c r="E6863" s="6" t="s">
        <v>6100</v>
      </c>
      <c r="F6863" s="6">
        <v>21649</v>
      </c>
      <c r="G6863" s="6" t="s">
        <v>6105</v>
      </c>
      <c r="H6863" s="6">
        <v>2</v>
      </c>
      <c r="I6863" s="6" t="s">
        <v>297</v>
      </c>
      <c r="J6863" s="6">
        <v>3</v>
      </c>
      <c r="K6863" s="6" t="s">
        <v>4334</v>
      </c>
      <c r="L6863" s="8">
        <v>6</v>
      </c>
      <c r="M6863" s="6" t="s">
        <v>297</v>
      </c>
      <c r="N6863" s="6" t="s">
        <v>6082</v>
      </c>
      <c r="R6863" s="6" t="str">
        <f t="shared" si="107"/>
        <v>52543Xã Hoài Châu23</v>
      </c>
    </row>
    <row r="6864" spans="1:18">
      <c r="A6864" s="6">
        <v>6863</v>
      </c>
      <c r="B6864" s="6">
        <v>52</v>
      </c>
      <c r="C6864" s="6" t="s">
        <v>6079</v>
      </c>
      <c r="D6864" s="6">
        <v>543</v>
      </c>
      <c r="E6864" s="6" t="s">
        <v>6100</v>
      </c>
      <c r="F6864" s="6">
        <v>21652</v>
      </c>
      <c r="G6864" s="6" t="s">
        <v>6106</v>
      </c>
      <c r="H6864" s="6">
        <v>2</v>
      </c>
      <c r="I6864" s="6" t="s">
        <v>297</v>
      </c>
      <c r="J6864" s="6">
        <v>3</v>
      </c>
      <c r="K6864" s="6" t="s">
        <v>4334</v>
      </c>
      <c r="L6864" s="8">
        <v>6</v>
      </c>
      <c r="M6864" s="6" t="s">
        <v>297</v>
      </c>
      <c r="N6864" s="6" t="s">
        <v>6082</v>
      </c>
      <c r="R6864" s="6" t="str">
        <f t="shared" si="107"/>
        <v>52543Xã Hoài Phú23</v>
      </c>
    </row>
    <row r="6865" spans="1:18">
      <c r="A6865" s="6">
        <v>6864</v>
      </c>
      <c r="B6865" s="6">
        <v>52</v>
      </c>
      <c r="C6865" s="6" t="s">
        <v>6079</v>
      </c>
      <c r="D6865" s="6">
        <v>543</v>
      </c>
      <c r="E6865" s="6" t="s">
        <v>6100</v>
      </c>
      <c r="F6865" s="6">
        <v>21655</v>
      </c>
      <c r="G6865" s="6" t="s">
        <v>6107</v>
      </c>
      <c r="H6865" s="6">
        <v>1</v>
      </c>
      <c r="I6865" s="6" t="s">
        <v>251</v>
      </c>
      <c r="J6865" s="6">
        <v>3</v>
      </c>
      <c r="K6865" s="6" t="s">
        <v>4334</v>
      </c>
      <c r="L6865" s="8">
        <v>5</v>
      </c>
      <c r="M6865" s="6" t="s">
        <v>251</v>
      </c>
      <c r="N6865" s="6" t="s">
        <v>6082</v>
      </c>
      <c r="R6865" s="6" t="str">
        <f t="shared" si="107"/>
        <v>52543Phường Tam Quan Bắc13</v>
      </c>
    </row>
    <row r="6866" spans="1:18">
      <c r="A6866" s="6">
        <v>6865</v>
      </c>
      <c r="B6866" s="6">
        <v>52</v>
      </c>
      <c r="C6866" s="6" t="s">
        <v>6079</v>
      </c>
      <c r="D6866" s="6">
        <v>543</v>
      </c>
      <c r="E6866" s="6" t="s">
        <v>6100</v>
      </c>
      <c r="F6866" s="6">
        <v>21658</v>
      </c>
      <c r="G6866" s="6" t="s">
        <v>6108</v>
      </c>
      <c r="H6866" s="6">
        <v>1</v>
      </c>
      <c r="I6866" s="6" t="s">
        <v>251</v>
      </c>
      <c r="J6866" s="6">
        <v>3</v>
      </c>
      <c r="K6866" s="6" t="s">
        <v>4334</v>
      </c>
      <c r="L6866" s="8">
        <v>5</v>
      </c>
      <c r="M6866" s="6" t="s">
        <v>251</v>
      </c>
      <c r="N6866" s="6" t="s">
        <v>6082</v>
      </c>
      <c r="R6866" s="6" t="str">
        <f t="shared" si="107"/>
        <v>52543Phường Tam Quan Nam13</v>
      </c>
    </row>
    <row r="6867" spans="1:18">
      <c r="A6867" s="6">
        <v>6866</v>
      </c>
      <c r="B6867" s="6">
        <v>52</v>
      </c>
      <c r="C6867" s="6" t="s">
        <v>6079</v>
      </c>
      <c r="D6867" s="6">
        <v>543</v>
      </c>
      <c r="E6867" s="6" t="s">
        <v>6100</v>
      </c>
      <c r="F6867" s="6">
        <v>21661</v>
      </c>
      <c r="G6867" s="6" t="s">
        <v>6109</v>
      </c>
      <c r="H6867" s="6">
        <v>1</v>
      </c>
      <c r="I6867" s="6" t="s">
        <v>251</v>
      </c>
      <c r="J6867" s="6">
        <v>3</v>
      </c>
      <c r="K6867" s="6" t="s">
        <v>4334</v>
      </c>
      <c r="L6867" s="8">
        <v>5</v>
      </c>
      <c r="M6867" s="6" t="s">
        <v>251</v>
      </c>
      <c r="N6867" s="6" t="s">
        <v>6082</v>
      </c>
      <c r="R6867" s="6" t="str">
        <f t="shared" si="107"/>
        <v>52543Phường Hoài Hảo13</v>
      </c>
    </row>
    <row r="6868" spans="1:18">
      <c r="A6868" s="6">
        <v>6867</v>
      </c>
      <c r="B6868" s="6">
        <v>52</v>
      </c>
      <c r="C6868" s="6" t="s">
        <v>6079</v>
      </c>
      <c r="D6868" s="6">
        <v>543</v>
      </c>
      <c r="E6868" s="6" t="s">
        <v>6100</v>
      </c>
      <c r="F6868" s="6">
        <v>21664</v>
      </c>
      <c r="G6868" s="6" t="s">
        <v>6110</v>
      </c>
      <c r="H6868" s="6">
        <v>1</v>
      </c>
      <c r="I6868" s="6" t="s">
        <v>251</v>
      </c>
      <c r="J6868" s="6">
        <v>3</v>
      </c>
      <c r="K6868" s="6" t="s">
        <v>4334</v>
      </c>
      <c r="L6868" s="8">
        <v>5</v>
      </c>
      <c r="M6868" s="6" t="s">
        <v>251</v>
      </c>
      <c r="N6868" s="6" t="s">
        <v>6082</v>
      </c>
      <c r="R6868" s="6" t="str">
        <f t="shared" si="107"/>
        <v>52543Phường Hoài Thanh Tây13</v>
      </c>
    </row>
    <row r="6869" spans="1:18">
      <c r="A6869" s="6">
        <v>6868</v>
      </c>
      <c r="B6869" s="6">
        <v>52</v>
      </c>
      <c r="C6869" s="6" t="s">
        <v>6079</v>
      </c>
      <c r="D6869" s="6">
        <v>543</v>
      </c>
      <c r="E6869" s="6" t="s">
        <v>6100</v>
      </c>
      <c r="F6869" s="6">
        <v>21667</v>
      </c>
      <c r="G6869" s="6" t="s">
        <v>6111</v>
      </c>
      <c r="H6869" s="6">
        <v>1</v>
      </c>
      <c r="I6869" s="6" t="s">
        <v>251</v>
      </c>
      <c r="J6869" s="6">
        <v>3</v>
      </c>
      <c r="K6869" s="6" t="s">
        <v>4334</v>
      </c>
      <c r="L6869" s="8">
        <v>5</v>
      </c>
      <c r="M6869" s="6" t="s">
        <v>251</v>
      </c>
      <c r="N6869" s="6" t="s">
        <v>6082</v>
      </c>
      <c r="R6869" s="6" t="str">
        <f t="shared" si="107"/>
        <v>52543Phường Hoài Thanh13</v>
      </c>
    </row>
    <row r="6870" spans="1:18">
      <c r="A6870" s="6">
        <v>6869</v>
      </c>
      <c r="B6870" s="6">
        <v>52</v>
      </c>
      <c r="C6870" s="6" t="s">
        <v>6079</v>
      </c>
      <c r="D6870" s="6">
        <v>543</v>
      </c>
      <c r="E6870" s="6" t="s">
        <v>6100</v>
      </c>
      <c r="F6870" s="6">
        <v>21670</v>
      </c>
      <c r="G6870" s="6" t="s">
        <v>6112</v>
      </c>
      <c r="H6870" s="6">
        <v>1</v>
      </c>
      <c r="I6870" s="6" t="s">
        <v>251</v>
      </c>
      <c r="J6870" s="6">
        <v>3</v>
      </c>
      <c r="K6870" s="6" t="s">
        <v>4334</v>
      </c>
      <c r="L6870" s="8">
        <v>5</v>
      </c>
      <c r="M6870" s="6" t="s">
        <v>251</v>
      </c>
      <c r="N6870" s="6" t="s">
        <v>6082</v>
      </c>
      <c r="R6870" s="6" t="str">
        <f t="shared" si="107"/>
        <v>52543Phường Hoài Hương13</v>
      </c>
    </row>
    <row r="6871" spans="1:18">
      <c r="A6871" s="6">
        <v>6870</v>
      </c>
      <c r="B6871" s="6">
        <v>52</v>
      </c>
      <c r="C6871" s="6" t="s">
        <v>6079</v>
      </c>
      <c r="D6871" s="6">
        <v>543</v>
      </c>
      <c r="E6871" s="6" t="s">
        <v>6100</v>
      </c>
      <c r="F6871" s="6">
        <v>21673</v>
      </c>
      <c r="G6871" s="6" t="s">
        <v>6113</v>
      </c>
      <c r="H6871" s="6">
        <v>1</v>
      </c>
      <c r="I6871" s="6" t="s">
        <v>251</v>
      </c>
      <c r="J6871" s="6">
        <v>3</v>
      </c>
      <c r="K6871" s="6" t="s">
        <v>4334</v>
      </c>
      <c r="L6871" s="8">
        <v>5</v>
      </c>
      <c r="M6871" s="6" t="s">
        <v>251</v>
      </c>
      <c r="N6871" s="6" t="s">
        <v>6082</v>
      </c>
      <c r="R6871" s="6" t="str">
        <f t="shared" si="107"/>
        <v>52543Phường Hoài Tân13</v>
      </c>
    </row>
    <row r="6872" spans="1:18">
      <c r="A6872" s="6">
        <v>6871</v>
      </c>
      <c r="B6872" s="6">
        <v>52</v>
      </c>
      <c r="C6872" s="6" t="s">
        <v>6079</v>
      </c>
      <c r="D6872" s="6">
        <v>543</v>
      </c>
      <c r="E6872" s="6" t="s">
        <v>6100</v>
      </c>
      <c r="F6872" s="6">
        <v>21676</v>
      </c>
      <c r="G6872" s="6" t="s">
        <v>6114</v>
      </c>
      <c r="H6872" s="6">
        <v>2</v>
      </c>
      <c r="I6872" s="6" t="s">
        <v>297</v>
      </c>
      <c r="J6872" s="6">
        <v>3</v>
      </c>
      <c r="K6872" s="6" t="s">
        <v>4334</v>
      </c>
      <c r="L6872" s="8">
        <v>6</v>
      </c>
      <c r="M6872" s="6" t="s">
        <v>297</v>
      </c>
      <c r="N6872" s="6" t="s">
        <v>6082</v>
      </c>
      <c r="R6872" s="6" t="str">
        <f t="shared" si="107"/>
        <v>52543Xã Hoài Hải23</v>
      </c>
    </row>
    <row r="6873" spans="1:18">
      <c r="A6873" s="6">
        <v>6872</v>
      </c>
      <c r="B6873" s="6">
        <v>52</v>
      </c>
      <c r="C6873" s="6" t="s">
        <v>6079</v>
      </c>
      <c r="D6873" s="6">
        <v>543</v>
      </c>
      <c r="E6873" s="6" t="s">
        <v>6100</v>
      </c>
      <c r="F6873" s="6">
        <v>21679</v>
      </c>
      <c r="G6873" s="6" t="s">
        <v>6115</v>
      </c>
      <c r="H6873" s="6">
        <v>1</v>
      </c>
      <c r="I6873" s="6" t="s">
        <v>251</v>
      </c>
      <c r="J6873" s="6">
        <v>3</v>
      </c>
      <c r="K6873" s="6" t="s">
        <v>4334</v>
      </c>
      <c r="L6873" s="8">
        <v>5</v>
      </c>
      <c r="M6873" s="6" t="s">
        <v>251</v>
      </c>
      <c r="N6873" s="6" t="s">
        <v>6082</v>
      </c>
      <c r="R6873" s="6" t="str">
        <f t="shared" si="107"/>
        <v>52543Phường Hoài Xuân13</v>
      </c>
    </row>
    <row r="6874" spans="1:18">
      <c r="A6874" s="6">
        <v>6873</v>
      </c>
      <c r="B6874" s="6">
        <v>52</v>
      </c>
      <c r="C6874" s="6" t="s">
        <v>6079</v>
      </c>
      <c r="D6874" s="6">
        <v>543</v>
      </c>
      <c r="E6874" s="6" t="s">
        <v>6100</v>
      </c>
      <c r="F6874" s="6">
        <v>21682</v>
      </c>
      <c r="G6874" s="6" t="s">
        <v>6116</v>
      </c>
      <c r="H6874" s="6">
        <v>2</v>
      </c>
      <c r="I6874" s="6" t="s">
        <v>297</v>
      </c>
      <c r="J6874" s="6">
        <v>3</v>
      </c>
      <c r="K6874" s="6" t="s">
        <v>4334</v>
      </c>
      <c r="L6874" s="8">
        <v>6</v>
      </c>
      <c r="M6874" s="6" t="s">
        <v>297</v>
      </c>
      <c r="N6874" s="6" t="s">
        <v>6082</v>
      </c>
      <c r="R6874" s="6" t="str">
        <f t="shared" si="107"/>
        <v>52543Xã Hoài Mỹ23</v>
      </c>
    </row>
    <row r="6875" spans="1:18">
      <c r="A6875" s="6">
        <v>6874</v>
      </c>
      <c r="B6875" s="6">
        <v>52</v>
      </c>
      <c r="C6875" s="6" t="s">
        <v>6079</v>
      </c>
      <c r="D6875" s="6">
        <v>543</v>
      </c>
      <c r="E6875" s="6" t="s">
        <v>6100</v>
      </c>
      <c r="F6875" s="6">
        <v>21685</v>
      </c>
      <c r="G6875" s="6" t="s">
        <v>6117</v>
      </c>
      <c r="H6875" s="6">
        <v>1</v>
      </c>
      <c r="I6875" s="6" t="s">
        <v>251</v>
      </c>
      <c r="J6875" s="6">
        <v>3</v>
      </c>
      <c r="K6875" s="6" t="s">
        <v>4334</v>
      </c>
      <c r="L6875" s="8">
        <v>5</v>
      </c>
      <c r="M6875" s="6" t="s">
        <v>251</v>
      </c>
      <c r="N6875" s="6" t="s">
        <v>6082</v>
      </c>
      <c r="R6875" s="6" t="str">
        <f t="shared" si="107"/>
        <v>52543Phường Hoài Đức13</v>
      </c>
    </row>
    <row r="6876" spans="1:18">
      <c r="A6876" s="6">
        <v>6875</v>
      </c>
      <c r="B6876" s="6">
        <v>52</v>
      </c>
      <c r="C6876" s="6" t="s">
        <v>6079</v>
      </c>
      <c r="D6876" s="6">
        <v>544</v>
      </c>
      <c r="E6876" s="6" t="s">
        <v>6118</v>
      </c>
      <c r="F6876" s="6">
        <v>21688</v>
      </c>
      <c r="G6876" s="6" t="s">
        <v>6119</v>
      </c>
      <c r="H6876" s="6">
        <v>1</v>
      </c>
      <c r="I6876" s="6" t="s">
        <v>251</v>
      </c>
      <c r="J6876" s="6">
        <v>3</v>
      </c>
      <c r="K6876" s="6" t="s">
        <v>4334</v>
      </c>
      <c r="L6876" s="8">
        <v>5</v>
      </c>
      <c r="M6876" s="6" t="s">
        <v>251</v>
      </c>
      <c r="N6876" s="6" t="s">
        <v>6082</v>
      </c>
      <c r="R6876" s="6" t="str">
        <f t="shared" si="107"/>
        <v>52544Thị trấn Tăng Bạt Hổ13</v>
      </c>
    </row>
    <row r="6877" spans="1:18">
      <c r="A6877" s="6">
        <v>6876</v>
      </c>
      <c r="B6877" s="6">
        <v>52</v>
      </c>
      <c r="C6877" s="6" t="s">
        <v>6079</v>
      </c>
      <c r="D6877" s="6">
        <v>544</v>
      </c>
      <c r="E6877" s="6" t="s">
        <v>6118</v>
      </c>
      <c r="F6877" s="6">
        <v>21690</v>
      </c>
      <c r="G6877" s="6" t="s">
        <v>6120</v>
      </c>
      <c r="H6877" s="6">
        <v>2</v>
      </c>
      <c r="I6877" s="6" t="s">
        <v>297</v>
      </c>
      <c r="J6877" s="6">
        <v>3</v>
      </c>
      <c r="K6877" s="6" t="s">
        <v>4334</v>
      </c>
      <c r="L6877" s="8">
        <v>6</v>
      </c>
      <c r="M6877" s="6" t="s">
        <v>297</v>
      </c>
      <c r="N6877" s="6" t="s">
        <v>6082</v>
      </c>
      <c r="R6877" s="6" t="str">
        <f t="shared" si="107"/>
        <v>52544Xã Ân Hảo Tây23</v>
      </c>
    </row>
    <row r="6878" spans="1:18">
      <c r="A6878" s="6">
        <v>6877</v>
      </c>
      <c r="B6878" s="6">
        <v>52</v>
      </c>
      <c r="C6878" s="6" t="s">
        <v>6079</v>
      </c>
      <c r="D6878" s="6">
        <v>544</v>
      </c>
      <c r="E6878" s="6" t="s">
        <v>6118</v>
      </c>
      <c r="F6878" s="6">
        <v>21691</v>
      </c>
      <c r="G6878" s="6" t="s">
        <v>6121</v>
      </c>
      <c r="H6878" s="6">
        <v>2</v>
      </c>
      <c r="I6878" s="6" t="s">
        <v>297</v>
      </c>
      <c r="J6878" s="6">
        <v>3</v>
      </c>
      <c r="K6878" s="6" t="s">
        <v>4334</v>
      </c>
      <c r="L6878" s="8">
        <v>6</v>
      </c>
      <c r="M6878" s="6" t="s">
        <v>297</v>
      </c>
      <c r="N6878" s="6" t="s">
        <v>6082</v>
      </c>
      <c r="R6878" s="6" t="str">
        <f t="shared" si="107"/>
        <v>52544Xã Ân Hảo Đông23</v>
      </c>
    </row>
    <row r="6879" spans="1:18">
      <c r="A6879" s="6">
        <v>6878</v>
      </c>
      <c r="B6879" s="6">
        <v>52</v>
      </c>
      <c r="C6879" s="6" t="s">
        <v>6079</v>
      </c>
      <c r="D6879" s="6">
        <v>544</v>
      </c>
      <c r="E6879" s="6" t="s">
        <v>6118</v>
      </c>
      <c r="F6879" s="6">
        <v>21694</v>
      </c>
      <c r="G6879" s="6" t="s">
        <v>6122</v>
      </c>
      <c r="H6879" s="6">
        <v>2</v>
      </c>
      <c r="I6879" s="6" t="s">
        <v>297</v>
      </c>
      <c r="J6879" s="6">
        <v>3</v>
      </c>
      <c r="K6879" s="6" t="s">
        <v>4334</v>
      </c>
      <c r="L6879" s="8">
        <v>6</v>
      </c>
      <c r="M6879" s="6" t="s">
        <v>297</v>
      </c>
      <c r="N6879" s="6" t="s">
        <v>6082</v>
      </c>
      <c r="R6879" s="6" t="str">
        <f t="shared" si="107"/>
        <v>52544Xã Ân Sơn23</v>
      </c>
    </row>
    <row r="6880" spans="1:18">
      <c r="A6880" s="6">
        <v>6879</v>
      </c>
      <c r="B6880" s="6">
        <v>52</v>
      </c>
      <c r="C6880" s="6" t="s">
        <v>6079</v>
      </c>
      <c r="D6880" s="6">
        <v>544</v>
      </c>
      <c r="E6880" s="6" t="s">
        <v>6118</v>
      </c>
      <c r="F6880" s="6">
        <v>21697</v>
      </c>
      <c r="G6880" s="6" t="s">
        <v>6123</v>
      </c>
      <c r="H6880" s="6">
        <v>2</v>
      </c>
      <c r="I6880" s="6" t="s">
        <v>297</v>
      </c>
      <c r="J6880" s="6">
        <v>3</v>
      </c>
      <c r="K6880" s="6" t="s">
        <v>4334</v>
      </c>
      <c r="L6880" s="8">
        <v>6</v>
      </c>
      <c r="M6880" s="6" t="s">
        <v>297</v>
      </c>
      <c r="N6880" s="6" t="s">
        <v>6082</v>
      </c>
      <c r="R6880" s="6" t="str">
        <f t="shared" si="107"/>
        <v>52544Xã Ân Mỹ23</v>
      </c>
    </row>
    <row r="6881" spans="1:18">
      <c r="A6881" s="6">
        <v>6880</v>
      </c>
      <c r="B6881" s="6">
        <v>52</v>
      </c>
      <c r="C6881" s="6" t="s">
        <v>6079</v>
      </c>
      <c r="D6881" s="6">
        <v>544</v>
      </c>
      <c r="E6881" s="6" t="s">
        <v>6118</v>
      </c>
      <c r="F6881" s="6">
        <v>21700</v>
      </c>
      <c r="G6881" s="6" t="s">
        <v>6124</v>
      </c>
      <c r="H6881" s="6">
        <v>2</v>
      </c>
      <c r="I6881" s="6" t="s">
        <v>297</v>
      </c>
      <c r="J6881" s="6">
        <v>3</v>
      </c>
      <c r="K6881" s="6" t="s">
        <v>4334</v>
      </c>
      <c r="L6881" s="8">
        <v>6</v>
      </c>
      <c r="M6881" s="6" t="s">
        <v>297</v>
      </c>
      <c r="N6881" s="6" t="s">
        <v>6082</v>
      </c>
      <c r="R6881" s="6" t="str">
        <f t="shared" si="107"/>
        <v>52544Xã Đak Mang23</v>
      </c>
    </row>
    <row r="6882" spans="1:18">
      <c r="A6882" s="6">
        <v>6881</v>
      </c>
      <c r="B6882" s="6">
        <v>52</v>
      </c>
      <c r="C6882" s="6" t="s">
        <v>6079</v>
      </c>
      <c r="D6882" s="6">
        <v>544</v>
      </c>
      <c r="E6882" s="6" t="s">
        <v>6118</v>
      </c>
      <c r="F6882" s="6">
        <v>21703</v>
      </c>
      <c r="G6882" s="6" t="s">
        <v>6125</v>
      </c>
      <c r="H6882" s="6">
        <v>2</v>
      </c>
      <c r="I6882" s="6" t="s">
        <v>297</v>
      </c>
      <c r="J6882" s="6">
        <v>3</v>
      </c>
      <c r="K6882" s="6" t="s">
        <v>4334</v>
      </c>
      <c r="L6882" s="8">
        <v>6</v>
      </c>
      <c r="M6882" s="6" t="s">
        <v>297</v>
      </c>
      <c r="N6882" s="6" t="s">
        <v>6082</v>
      </c>
      <c r="R6882" s="6" t="str">
        <f t="shared" si="107"/>
        <v>52544Xã Ân Tín23</v>
      </c>
    </row>
    <row r="6883" spans="1:18">
      <c r="A6883" s="6">
        <v>6882</v>
      </c>
      <c r="B6883" s="6">
        <v>52</v>
      </c>
      <c r="C6883" s="6" t="s">
        <v>6079</v>
      </c>
      <c r="D6883" s="6">
        <v>544</v>
      </c>
      <c r="E6883" s="6" t="s">
        <v>6118</v>
      </c>
      <c r="F6883" s="6">
        <v>21706</v>
      </c>
      <c r="G6883" s="6" t="s">
        <v>6126</v>
      </c>
      <c r="H6883" s="6">
        <v>2</v>
      </c>
      <c r="I6883" s="6" t="s">
        <v>297</v>
      </c>
      <c r="J6883" s="6">
        <v>3</v>
      </c>
      <c r="K6883" s="6" t="s">
        <v>4334</v>
      </c>
      <c r="L6883" s="8">
        <v>6</v>
      </c>
      <c r="M6883" s="6" t="s">
        <v>297</v>
      </c>
      <c r="N6883" s="6" t="s">
        <v>6082</v>
      </c>
      <c r="R6883" s="6" t="str">
        <f t="shared" si="107"/>
        <v>52544Xã Ân Thạnh23</v>
      </c>
    </row>
    <row r="6884" spans="1:18">
      <c r="A6884" s="6">
        <v>6883</v>
      </c>
      <c r="B6884" s="6">
        <v>52</v>
      </c>
      <c r="C6884" s="6" t="s">
        <v>6079</v>
      </c>
      <c r="D6884" s="6">
        <v>544</v>
      </c>
      <c r="E6884" s="6" t="s">
        <v>6118</v>
      </c>
      <c r="F6884" s="6">
        <v>21709</v>
      </c>
      <c r="G6884" s="6" t="s">
        <v>6127</v>
      </c>
      <c r="H6884" s="6">
        <v>2</v>
      </c>
      <c r="I6884" s="6" t="s">
        <v>297</v>
      </c>
      <c r="J6884" s="6">
        <v>3</v>
      </c>
      <c r="K6884" s="6" t="s">
        <v>4334</v>
      </c>
      <c r="L6884" s="8">
        <v>6</v>
      </c>
      <c r="M6884" s="6" t="s">
        <v>297</v>
      </c>
      <c r="N6884" s="6" t="s">
        <v>6082</v>
      </c>
      <c r="R6884" s="6" t="str">
        <f t="shared" si="107"/>
        <v>52544Xã Ân Phong23</v>
      </c>
    </row>
    <row r="6885" spans="1:18">
      <c r="A6885" s="6">
        <v>6884</v>
      </c>
      <c r="B6885" s="6">
        <v>52</v>
      </c>
      <c r="C6885" s="6" t="s">
        <v>6079</v>
      </c>
      <c r="D6885" s="6">
        <v>544</v>
      </c>
      <c r="E6885" s="6" t="s">
        <v>6118</v>
      </c>
      <c r="F6885" s="6">
        <v>21712</v>
      </c>
      <c r="G6885" s="6" t="s">
        <v>6128</v>
      </c>
      <c r="H6885" s="6">
        <v>2</v>
      </c>
      <c r="I6885" s="6" t="s">
        <v>297</v>
      </c>
      <c r="J6885" s="6">
        <v>3</v>
      </c>
      <c r="K6885" s="6" t="s">
        <v>4334</v>
      </c>
      <c r="L6885" s="8">
        <v>6</v>
      </c>
      <c r="M6885" s="6" t="s">
        <v>297</v>
      </c>
      <c r="N6885" s="6" t="s">
        <v>6082</v>
      </c>
      <c r="R6885" s="6" t="str">
        <f t="shared" si="107"/>
        <v>52544Xã Ân Đức23</v>
      </c>
    </row>
    <row r="6886" spans="1:18">
      <c r="A6886" s="6">
        <v>6885</v>
      </c>
      <c r="B6886" s="6">
        <v>52</v>
      </c>
      <c r="C6886" s="6" t="s">
        <v>6079</v>
      </c>
      <c r="D6886" s="6">
        <v>544</v>
      </c>
      <c r="E6886" s="6" t="s">
        <v>6118</v>
      </c>
      <c r="F6886" s="6">
        <v>21715</v>
      </c>
      <c r="G6886" s="6" t="s">
        <v>6129</v>
      </c>
      <c r="H6886" s="6">
        <v>2</v>
      </c>
      <c r="I6886" s="6" t="s">
        <v>297</v>
      </c>
      <c r="J6886" s="6">
        <v>3</v>
      </c>
      <c r="K6886" s="6" t="s">
        <v>4334</v>
      </c>
      <c r="L6886" s="8">
        <v>6</v>
      </c>
      <c r="M6886" s="6" t="s">
        <v>297</v>
      </c>
      <c r="N6886" s="6" t="s">
        <v>6082</v>
      </c>
      <c r="R6886" s="6" t="str">
        <f t="shared" si="107"/>
        <v>52544Xã Ân Hữu23</v>
      </c>
    </row>
    <row r="6887" spans="1:18">
      <c r="A6887" s="6">
        <v>6886</v>
      </c>
      <c r="B6887" s="6">
        <v>52</v>
      </c>
      <c r="C6887" s="6" t="s">
        <v>6079</v>
      </c>
      <c r="D6887" s="6">
        <v>544</v>
      </c>
      <c r="E6887" s="6" t="s">
        <v>6118</v>
      </c>
      <c r="F6887" s="6">
        <v>21718</v>
      </c>
      <c r="G6887" s="6" t="s">
        <v>6130</v>
      </c>
      <c r="H6887" s="6">
        <v>2</v>
      </c>
      <c r="I6887" s="6" t="s">
        <v>297</v>
      </c>
      <c r="J6887" s="6">
        <v>3</v>
      </c>
      <c r="K6887" s="6" t="s">
        <v>4334</v>
      </c>
      <c r="L6887" s="8">
        <v>6</v>
      </c>
      <c r="M6887" s="6" t="s">
        <v>297</v>
      </c>
      <c r="N6887" s="6" t="s">
        <v>6082</v>
      </c>
      <c r="R6887" s="6" t="str">
        <f t="shared" si="107"/>
        <v>52544Xã Bok Tới23</v>
      </c>
    </row>
    <row r="6888" spans="1:18">
      <c r="A6888" s="6">
        <v>6887</v>
      </c>
      <c r="B6888" s="6">
        <v>52</v>
      </c>
      <c r="C6888" s="6" t="s">
        <v>6079</v>
      </c>
      <c r="D6888" s="6">
        <v>544</v>
      </c>
      <c r="E6888" s="6" t="s">
        <v>6118</v>
      </c>
      <c r="F6888" s="6">
        <v>21721</v>
      </c>
      <c r="G6888" s="6" t="s">
        <v>6131</v>
      </c>
      <c r="H6888" s="6">
        <v>2</v>
      </c>
      <c r="I6888" s="6" t="s">
        <v>297</v>
      </c>
      <c r="J6888" s="6">
        <v>3</v>
      </c>
      <c r="K6888" s="6" t="s">
        <v>4334</v>
      </c>
      <c r="L6888" s="8">
        <v>6</v>
      </c>
      <c r="M6888" s="6" t="s">
        <v>297</v>
      </c>
      <c r="N6888" s="6" t="s">
        <v>6082</v>
      </c>
      <c r="R6888" s="6" t="str">
        <f t="shared" si="107"/>
        <v>52544Xã Ân Tường Tây23</v>
      </c>
    </row>
    <row r="6889" spans="1:18">
      <c r="A6889" s="6">
        <v>6888</v>
      </c>
      <c r="B6889" s="6">
        <v>52</v>
      </c>
      <c r="C6889" s="6" t="s">
        <v>6079</v>
      </c>
      <c r="D6889" s="6">
        <v>544</v>
      </c>
      <c r="E6889" s="6" t="s">
        <v>6118</v>
      </c>
      <c r="F6889" s="6">
        <v>21724</v>
      </c>
      <c r="G6889" s="6" t="s">
        <v>6132</v>
      </c>
      <c r="H6889" s="6">
        <v>2</v>
      </c>
      <c r="I6889" s="6" t="s">
        <v>297</v>
      </c>
      <c r="J6889" s="6">
        <v>3</v>
      </c>
      <c r="K6889" s="6" t="s">
        <v>4334</v>
      </c>
      <c r="L6889" s="8">
        <v>6</v>
      </c>
      <c r="M6889" s="6" t="s">
        <v>297</v>
      </c>
      <c r="N6889" s="6" t="s">
        <v>6082</v>
      </c>
      <c r="R6889" s="6" t="str">
        <f t="shared" si="107"/>
        <v>52544Xã Ân Tường Đông23</v>
      </c>
    </row>
    <row r="6890" spans="1:18">
      <c r="A6890" s="6">
        <v>6889</v>
      </c>
      <c r="B6890" s="6">
        <v>52</v>
      </c>
      <c r="C6890" s="6" t="s">
        <v>6079</v>
      </c>
      <c r="D6890" s="6">
        <v>544</v>
      </c>
      <c r="E6890" s="6" t="s">
        <v>6118</v>
      </c>
      <c r="F6890" s="6">
        <v>21727</v>
      </c>
      <c r="G6890" s="6" t="s">
        <v>2272</v>
      </c>
      <c r="H6890" s="6">
        <v>2</v>
      </c>
      <c r="I6890" s="6" t="s">
        <v>297</v>
      </c>
      <c r="J6890" s="6">
        <v>3</v>
      </c>
      <c r="K6890" s="6" t="s">
        <v>4334</v>
      </c>
      <c r="L6890" s="8">
        <v>6</v>
      </c>
      <c r="M6890" s="6" t="s">
        <v>297</v>
      </c>
      <c r="N6890" s="6" t="s">
        <v>6082</v>
      </c>
      <c r="R6890" s="6" t="str">
        <f t="shared" si="107"/>
        <v>52544Xã Ân Nghĩa23</v>
      </c>
    </row>
    <row r="6891" spans="1:18">
      <c r="A6891" s="6">
        <v>6890</v>
      </c>
      <c r="B6891" s="6">
        <v>52</v>
      </c>
      <c r="C6891" s="6" t="s">
        <v>6079</v>
      </c>
      <c r="D6891" s="6">
        <v>545</v>
      </c>
      <c r="E6891" s="6" t="s">
        <v>6133</v>
      </c>
      <c r="F6891" s="6">
        <v>21730</v>
      </c>
      <c r="G6891" s="6" t="s">
        <v>6134</v>
      </c>
      <c r="H6891" s="6">
        <v>1</v>
      </c>
      <c r="I6891" s="6" t="s">
        <v>251</v>
      </c>
      <c r="J6891" s="6">
        <v>3</v>
      </c>
      <c r="K6891" s="6" t="s">
        <v>4334</v>
      </c>
      <c r="L6891" s="8">
        <v>5</v>
      </c>
      <c r="M6891" s="6" t="s">
        <v>251</v>
      </c>
      <c r="N6891" s="6" t="s">
        <v>6082</v>
      </c>
      <c r="R6891" s="6" t="str">
        <f t="shared" si="107"/>
        <v>52545Thị trấn Phù Mỹ13</v>
      </c>
    </row>
    <row r="6892" spans="1:18">
      <c r="A6892" s="6">
        <v>6891</v>
      </c>
      <c r="B6892" s="6">
        <v>52</v>
      </c>
      <c r="C6892" s="6" t="s">
        <v>6079</v>
      </c>
      <c r="D6892" s="6">
        <v>545</v>
      </c>
      <c r="E6892" s="6" t="s">
        <v>6133</v>
      </c>
      <c r="F6892" s="6">
        <v>21733</v>
      </c>
      <c r="G6892" s="6" t="s">
        <v>6135</v>
      </c>
      <c r="H6892" s="6">
        <v>1</v>
      </c>
      <c r="I6892" s="6" t="s">
        <v>251</v>
      </c>
      <c r="J6892" s="6">
        <v>3</v>
      </c>
      <c r="K6892" s="6" t="s">
        <v>4334</v>
      </c>
      <c r="L6892" s="8">
        <v>5</v>
      </c>
      <c r="M6892" s="6" t="s">
        <v>251</v>
      </c>
      <c r="N6892" s="6" t="s">
        <v>6082</v>
      </c>
      <c r="R6892" s="6" t="str">
        <f t="shared" si="107"/>
        <v>52545Thị trấn Bình Dương13</v>
      </c>
    </row>
    <row r="6893" spans="1:18">
      <c r="A6893" s="6">
        <v>6892</v>
      </c>
      <c r="B6893" s="6">
        <v>52</v>
      </c>
      <c r="C6893" s="6" t="s">
        <v>6079</v>
      </c>
      <c r="D6893" s="6">
        <v>545</v>
      </c>
      <c r="E6893" s="6" t="s">
        <v>6133</v>
      </c>
      <c r="F6893" s="6">
        <v>21736</v>
      </c>
      <c r="G6893" s="6" t="s">
        <v>3615</v>
      </c>
      <c r="H6893" s="6">
        <v>2</v>
      </c>
      <c r="I6893" s="6" t="s">
        <v>297</v>
      </c>
      <c r="J6893" s="6">
        <v>3</v>
      </c>
      <c r="K6893" s="6" t="s">
        <v>4334</v>
      </c>
      <c r="L6893" s="8">
        <v>6</v>
      </c>
      <c r="M6893" s="6" t="s">
        <v>297</v>
      </c>
      <c r="N6893" s="6" t="s">
        <v>6082</v>
      </c>
      <c r="R6893" s="6" t="str">
        <f t="shared" si="107"/>
        <v>52545Xã Mỹ Đức23</v>
      </c>
    </row>
    <row r="6894" spans="1:18">
      <c r="A6894" s="6">
        <v>6893</v>
      </c>
      <c r="B6894" s="6">
        <v>52</v>
      </c>
      <c r="C6894" s="6" t="s">
        <v>6079</v>
      </c>
      <c r="D6894" s="6">
        <v>545</v>
      </c>
      <c r="E6894" s="6" t="s">
        <v>6133</v>
      </c>
      <c r="F6894" s="6">
        <v>21739</v>
      </c>
      <c r="G6894" s="6" t="s">
        <v>6136</v>
      </c>
      <c r="H6894" s="6">
        <v>2</v>
      </c>
      <c r="I6894" s="6" t="s">
        <v>297</v>
      </c>
      <c r="J6894" s="6">
        <v>3</v>
      </c>
      <c r="K6894" s="6" t="s">
        <v>4334</v>
      </c>
      <c r="L6894" s="8">
        <v>6</v>
      </c>
      <c r="M6894" s="6" t="s">
        <v>297</v>
      </c>
      <c r="N6894" s="6" t="s">
        <v>6082</v>
      </c>
      <c r="R6894" s="6" t="str">
        <f t="shared" si="107"/>
        <v>52545Xã Mỹ Châu23</v>
      </c>
    </row>
    <row r="6895" spans="1:18">
      <c r="A6895" s="6">
        <v>6894</v>
      </c>
      <c r="B6895" s="6">
        <v>52</v>
      </c>
      <c r="C6895" s="6" t="s">
        <v>6079</v>
      </c>
      <c r="D6895" s="6">
        <v>545</v>
      </c>
      <c r="E6895" s="6" t="s">
        <v>6133</v>
      </c>
      <c r="F6895" s="6">
        <v>21742</v>
      </c>
      <c r="G6895" s="6" t="s">
        <v>4071</v>
      </c>
      <c r="H6895" s="6">
        <v>2</v>
      </c>
      <c r="I6895" s="6" t="s">
        <v>297</v>
      </c>
      <c r="J6895" s="6">
        <v>3</v>
      </c>
      <c r="K6895" s="6" t="s">
        <v>4334</v>
      </c>
      <c r="L6895" s="8">
        <v>6</v>
      </c>
      <c r="M6895" s="6" t="s">
        <v>297</v>
      </c>
      <c r="N6895" s="6" t="s">
        <v>6082</v>
      </c>
      <c r="R6895" s="6" t="str">
        <f t="shared" si="107"/>
        <v>52545Xã Mỹ Thắng23</v>
      </c>
    </row>
    <row r="6896" spans="1:18">
      <c r="A6896" s="6">
        <v>6895</v>
      </c>
      <c r="B6896" s="6">
        <v>52</v>
      </c>
      <c r="C6896" s="6" t="s">
        <v>6079</v>
      </c>
      <c r="D6896" s="6">
        <v>545</v>
      </c>
      <c r="E6896" s="6" t="s">
        <v>6133</v>
      </c>
      <c r="F6896" s="6">
        <v>21745</v>
      </c>
      <c r="G6896" s="6" t="s">
        <v>4643</v>
      </c>
      <c r="H6896" s="6">
        <v>2</v>
      </c>
      <c r="I6896" s="6" t="s">
        <v>297</v>
      </c>
      <c r="J6896" s="6">
        <v>3</v>
      </c>
      <c r="K6896" s="6" t="s">
        <v>4334</v>
      </c>
      <c r="L6896" s="8">
        <v>6</v>
      </c>
      <c r="M6896" s="6" t="s">
        <v>297</v>
      </c>
      <c r="N6896" s="6" t="s">
        <v>6082</v>
      </c>
      <c r="R6896" s="6" t="str">
        <f t="shared" si="107"/>
        <v>52545Xã Mỹ Lộc23</v>
      </c>
    </row>
    <row r="6897" spans="1:18">
      <c r="A6897" s="6">
        <v>6896</v>
      </c>
      <c r="B6897" s="6">
        <v>52</v>
      </c>
      <c r="C6897" s="6" t="s">
        <v>6079</v>
      </c>
      <c r="D6897" s="6">
        <v>545</v>
      </c>
      <c r="E6897" s="6" t="s">
        <v>6133</v>
      </c>
      <c r="F6897" s="6">
        <v>21748</v>
      </c>
      <c r="G6897" s="6" t="s">
        <v>6137</v>
      </c>
      <c r="H6897" s="6">
        <v>2</v>
      </c>
      <c r="I6897" s="6" t="s">
        <v>297</v>
      </c>
      <c r="J6897" s="6">
        <v>3</v>
      </c>
      <c r="K6897" s="6" t="s">
        <v>4334</v>
      </c>
      <c r="L6897" s="8">
        <v>6</v>
      </c>
      <c r="M6897" s="6" t="s">
        <v>297</v>
      </c>
      <c r="N6897" s="6" t="s">
        <v>6082</v>
      </c>
      <c r="R6897" s="6" t="str">
        <f t="shared" si="107"/>
        <v>52545Xã Mỹ Lợi23</v>
      </c>
    </row>
    <row r="6898" spans="1:18">
      <c r="A6898" s="6">
        <v>6897</v>
      </c>
      <c r="B6898" s="6">
        <v>52</v>
      </c>
      <c r="C6898" s="6" t="s">
        <v>6079</v>
      </c>
      <c r="D6898" s="6">
        <v>545</v>
      </c>
      <c r="E6898" s="6" t="s">
        <v>6133</v>
      </c>
      <c r="F6898" s="6">
        <v>21751</v>
      </c>
      <c r="G6898" s="6" t="s">
        <v>2857</v>
      </c>
      <c r="H6898" s="6">
        <v>2</v>
      </c>
      <c r="I6898" s="6" t="s">
        <v>297</v>
      </c>
      <c r="J6898" s="6">
        <v>3</v>
      </c>
      <c r="K6898" s="6" t="s">
        <v>4334</v>
      </c>
      <c r="L6898" s="8">
        <v>6</v>
      </c>
      <c r="M6898" s="6" t="s">
        <v>297</v>
      </c>
      <c r="N6898" s="6" t="s">
        <v>6082</v>
      </c>
      <c r="R6898" s="6" t="str">
        <f t="shared" si="107"/>
        <v>52545Xã Mỹ An23</v>
      </c>
    </row>
    <row r="6899" spans="1:18">
      <c r="A6899" s="6">
        <v>6898</v>
      </c>
      <c r="B6899" s="6">
        <v>52</v>
      </c>
      <c r="C6899" s="6" t="s">
        <v>6079</v>
      </c>
      <c r="D6899" s="6">
        <v>545</v>
      </c>
      <c r="E6899" s="6" t="s">
        <v>6133</v>
      </c>
      <c r="F6899" s="6">
        <v>21754</v>
      </c>
      <c r="G6899" s="6" t="s">
        <v>6138</v>
      </c>
      <c r="H6899" s="6">
        <v>2</v>
      </c>
      <c r="I6899" s="6" t="s">
        <v>297</v>
      </c>
      <c r="J6899" s="6">
        <v>3</v>
      </c>
      <c r="K6899" s="6" t="s">
        <v>4334</v>
      </c>
      <c r="L6899" s="8">
        <v>6</v>
      </c>
      <c r="M6899" s="6" t="s">
        <v>297</v>
      </c>
      <c r="N6899" s="6" t="s">
        <v>6082</v>
      </c>
      <c r="R6899" s="6" t="str">
        <f t="shared" si="107"/>
        <v>52545Xã Mỹ Phong23</v>
      </c>
    </row>
    <row r="6900" spans="1:18">
      <c r="A6900" s="6">
        <v>6899</v>
      </c>
      <c r="B6900" s="6">
        <v>52</v>
      </c>
      <c r="C6900" s="6" t="s">
        <v>6079</v>
      </c>
      <c r="D6900" s="6">
        <v>545</v>
      </c>
      <c r="E6900" s="6" t="s">
        <v>6133</v>
      </c>
      <c r="F6900" s="6">
        <v>21757</v>
      </c>
      <c r="G6900" s="6" t="s">
        <v>6139</v>
      </c>
      <c r="H6900" s="6">
        <v>2</v>
      </c>
      <c r="I6900" s="6" t="s">
        <v>297</v>
      </c>
      <c r="J6900" s="6">
        <v>3</v>
      </c>
      <c r="K6900" s="6" t="s">
        <v>4334</v>
      </c>
      <c r="L6900" s="8">
        <v>6</v>
      </c>
      <c r="M6900" s="6" t="s">
        <v>297</v>
      </c>
      <c r="N6900" s="6" t="s">
        <v>6082</v>
      </c>
      <c r="R6900" s="6" t="str">
        <f t="shared" si="107"/>
        <v>52545Xã Mỹ Trinh23</v>
      </c>
    </row>
    <row r="6901" spans="1:18">
      <c r="A6901" s="6">
        <v>6900</v>
      </c>
      <c r="B6901" s="6">
        <v>52</v>
      </c>
      <c r="C6901" s="6" t="s">
        <v>6079</v>
      </c>
      <c r="D6901" s="6">
        <v>545</v>
      </c>
      <c r="E6901" s="6" t="s">
        <v>6133</v>
      </c>
      <c r="F6901" s="6">
        <v>21760</v>
      </c>
      <c r="G6901" s="6" t="s">
        <v>6140</v>
      </c>
      <c r="H6901" s="6">
        <v>2</v>
      </c>
      <c r="I6901" s="6" t="s">
        <v>297</v>
      </c>
      <c r="J6901" s="6">
        <v>3</v>
      </c>
      <c r="K6901" s="6" t="s">
        <v>4334</v>
      </c>
      <c r="L6901" s="8">
        <v>6</v>
      </c>
      <c r="M6901" s="6" t="s">
        <v>297</v>
      </c>
      <c r="N6901" s="6" t="s">
        <v>6082</v>
      </c>
      <c r="R6901" s="6" t="str">
        <f t="shared" si="107"/>
        <v>52545Xã Mỹ Thọ23</v>
      </c>
    </row>
    <row r="6902" spans="1:18">
      <c r="A6902" s="6">
        <v>6901</v>
      </c>
      <c r="B6902" s="6">
        <v>52</v>
      </c>
      <c r="C6902" s="6" t="s">
        <v>6079</v>
      </c>
      <c r="D6902" s="6">
        <v>545</v>
      </c>
      <c r="E6902" s="6" t="s">
        <v>6133</v>
      </c>
      <c r="F6902" s="6">
        <v>21763</v>
      </c>
      <c r="G6902" s="6" t="s">
        <v>2231</v>
      </c>
      <c r="H6902" s="6">
        <v>2</v>
      </c>
      <c r="I6902" s="6" t="s">
        <v>297</v>
      </c>
      <c r="J6902" s="6">
        <v>3</v>
      </c>
      <c r="K6902" s="6" t="s">
        <v>4334</v>
      </c>
      <c r="L6902" s="8">
        <v>6</v>
      </c>
      <c r="M6902" s="6" t="s">
        <v>297</v>
      </c>
      <c r="N6902" s="6" t="s">
        <v>6082</v>
      </c>
      <c r="R6902" s="6" t="str">
        <f t="shared" si="107"/>
        <v>52545Xã Mỹ Hòa23</v>
      </c>
    </row>
    <row r="6903" spans="1:18">
      <c r="A6903" s="6">
        <v>6902</v>
      </c>
      <c r="B6903" s="6">
        <v>52</v>
      </c>
      <c r="C6903" s="6" t="s">
        <v>6079</v>
      </c>
      <c r="D6903" s="6">
        <v>545</v>
      </c>
      <c r="E6903" s="6" t="s">
        <v>6133</v>
      </c>
      <c r="F6903" s="6">
        <v>21766</v>
      </c>
      <c r="G6903" s="6" t="s">
        <v>792</v>
      </c>
      <c r="H6903" s="6">
        <v>2</v>
      </c>
      <c r="I6903" s="6" t="s">
        <v>297</v>
      </c>
      <c r="J6903" s="6">
        <v>3</v>
      </c>
      <c r="K6903" s="6" t="s">
        <v>4334</v>
      </c>
      <c r="L6903" s="8">
        <v>6</v>
      </c>
      <c r="M6903" s="6" t="s">
        <v>297</v>
      </c>
      <c r="N6903" s="6" t="s">
        <v>6082</v>
      </c>
      <c r="R6903" s="6" t="str">
        <f t="shared" si="107"/>
        <v>52545Xã Mỹ Thành23</v>
      </c>
    </row>
    <row r="6904" spans="1:18">
      <c r="A6904" s="6">
        <v>6903</v>
      </c>
      <c r="B6904" s="6">
        <v>52</v>
      </c>
      <c r="C6904" s="6" t="s">
        <v>6079</v>
      </c>
      <c r="D6904" s="6">
        <v>545</v>
      </c>
      <c r="E6904" s="6" t="s">
        <v>6133</v>
      </c>
      <c r="F6904" s="6">
        <v>21769</v>
      </c>
      <c r="G6904" s="6" t="s">
        <v>6141</v>
      </c>
      <c r="H6904" s="6">
        <v>2</v>
      </c>
      <c r="I6904" s="6" t="s">
        <v>297</v>
      </c>
      <c r="J6904" s="6">
        <v>3</v>
      </c>
      <c r="K6904" s="6" t="s">
        <v>4334</v>
      </c>
      <c r="L6904" s="8">
        <v>6</v>
      </c>
      <c r="M6904" s="6" t="s">
        <v>297</v>
      </c>
      <c r="N6904" s="6" t="s">
        <v>6082</v>
      </c>
      <c r="R6904" s="6" t="str">
        <f t="shared" si="107"/>
        <v>52545Xã Mỹ Chánh23</v>
      </c>
    </row>
    <row r="6905" spans="1:18">
      <c r="A6905" s="6">
        <v>6904</v>
      </c>
      <c r="B6905" s="6">
        <v>52</v>
      </c>
      <c r="C6905" s="6" t="s">
        <v>6079</v>
      </c>
      <c r="D6905" s="6">
        <v>545</v>
      </c>
      <c r="E6905" s="6" t="s">
        <v>6133</v>
      </c>
      <c r="F6905" s="6">
        <v>21772</v>
      </c>
      <c r="G6905" s="6" t="s">
        <v>6142</v>
      </c>
      <c r="H6905" s="6">
        <v>2</v>
      </c>
      <c r="I6905" s="6" t="s">
        <v>297</v>
      </c>
      <c r="J6905" s="6">
        <v>3</v>
      </c>
      <c r="K6905" s="6" t="s">
        <v>4334</v>
      </c>
      <c r="L6905" s="8">
        <v>6</v>
      </c>
      <c r="M6905" s="6" t="s">
        <v>297</v>
      </c>
      <c r="N6905" s="6" t="s">
        <v>6082</v>
      </c>
      <c r="R6905" s="6" t="str">
        <f t="shared" si="107"/>
        <v>52545Xã Mỹ Quang23</v>
      </c>
    </row>
    <row r="6906" spans="1:18">
      <c r="A6906" s="6">
        <v>6905</v>
      </c>
      <c r="B6906" s="6">
        <v>52</v>
      </c>
      <c r="C6906" s="6" t="s">
        <v>6079</v>
      </c>
      <c r="D6906" s="6">
        <v>545</v>
      </c>
      <c r="E6906" s="6" t="s">
        <v>6133</v>
      </c>
      <c r="F6906" s="6">
        <v>21775</v>
      </c>
      <c r="G6906" s="6" t="s">
        <v>6143</v>
      </c>
      <c r="H6906" s="6">
        <v>2</v>
      </c>
      <c r="I6906" s="6" t="s">
        <v>297</v>
      </c>
      <c r="J6906" s="6">
        <v>3</v>
      </c>
      <c r="K6906" s="6" t="s">
        <v>4334</v>
      </c>
      <c r="L6906" s="8">
        <v>6</v>
      </c>
      <c r="M6906" s="6" t="s">
        <v>297</v>
      </c>
      <c r="N6906" s="6" t="s">
        <v>6082</v>
      </c>
      <c r="R6906" s="6" t="str">
        <f t="shared" si="107"/>
        <v>52545Xã Mỹ Hiệp23</v>
      </c>
    </row>
    <row r="6907" spans="1:18">
      <c r="A6907" s="6">
        <v>6906</v>
      </c>
      <c r="B6907" s="6">
        <v>52</v>
      </c>
      <c r="C6907" s="6" t="s">
        <v>6079</v>
      </c>
      <c r="D6907" s="6">
        <v>545</v>
      </c>
      <c r="E6907" s="6" t="s">
        <v>6133</v>
      </c>
      <c r="F6907" s="6">
        <v>21778</v>
      </c>
      <c r="G6907" s="6" t="s">
        <v>6144</v>
      </c>
      <c r="H6907" s="6">
        <v>2</v>
      </c>
      <c r="I6907" s="6" t="s">
        <v>297</v>
      </c>
      <c r="J6907" s="6">
        <v>3</v>
      </c>
      <c r="K6907" s="6" t="s">
        <v>4334</v>
      </c>
      <c r="L6907" s="8">
        <v>6</v>
      </c>
      <c r="M6907" s="6" t="s">
        <v>297</v>
      </c>
      <c r="N6907" s="6" t="s">
        <v>6082</v>
      </c>
      <c r="R6907" s="6" t="str">
        <f t="shared" si="107"/>
        <v>52545Xã Mỹ Tài23</v>
      </c>
    </row>
    <row r="6908" spans="1:18">
      <c r="A6908" s="6">
        <v>6907</v>
      </c>
      <c r="B6908" s="6">
        <v>52</v>
      </c>
      <c r="C6908" s="6" t="s">
        <v>6079</v>
      </c>
      <c r="D6908" s="6">
        <v>545</v>
      </c>
      <c r="E6908" s="6" t="s">
        <v>6133</v>
      </c>
      <c r="F6908" s="6">
        <v>21781</v>
      </c>
      <c r="G6908" s="6" t="s">
        <v>6145</v>
      </c>
      <c r="H6908" s="6">
        <v>2</v>
      </c>
      <c r="I6908" s="6" t="s">
        <v>297</v>
      </c>
      <c r="J6908" s="6">
        <v>3</v>
      </c>
      <c r="K6908" s="6" t="s">
        <v>4334</v>
      </c>
      <c r="L6908" s="8">
        <v>6</v>
      </c>
      <c r="M6908" s="6" t="s">
        <v>297</v>
      </c>
      <c r="N6908" s="6" t="s">
        <v>6082</v>
      </c>
      <c r="R6908" s="6" t="str">
        <f t="shared" si="107"/>
        <v>52545Xã Mỹ Cát23</v>
      </c>
    </row>
    <row r="6909" spans="1:18">
      <c r="A6909" s="6">
        <v>6908</v>
      </c>
      <c r="B6909" s="6">
        <v>52</v>
      </c>
      <c r="C6909" s="6" t="s">
        <v>6079</v>
      </c>
      <c r="D6909" s="6">
        <v>545</v>
      </c>
      <c r="E6909" s="6" t="s">
        <v>6133</v>
      </c>
      <c r="F6909" s="6">
        <v>21784</v>
      </c>
      <c r="G6909" s="6" t="s">
        <v>6146</v>
      </c>
      <c r="H6909" s="6">
        <v>2</v>
      </c>
      <c r="I6909" s="6" t="s">
        <v>297</v>
      </c>
      <c r="J6909" s="6">
        <v>3</v>
      </c>
      <c r="K6909" s="6" t="s">
        <v>4334</v>
      </c>
      <c r="L6909" s="8">
        <v>6</v>
      </c>
      <c r="M6909" s="6" t="s">
        <v>297</v>
      </c>
      <c r="N6909" s="6" t="s">
        <v>6082</v>
      </c>
      <c r="R6909" s="6" t="str">
        <f t="shared" si="107"/>
        <v>52545Xã Mỹ Chánh Tây23</v>
      </c>
    </row>
    <row r="6910" spans="1:18">
      <c r="A6910" s="6">
        <v>6909</v>
      </c>
      <c r="B6910" s="6">
        <v>52</v>
      </c>
      <c r="C6910" s="6" t="s">
        <v>6079</v>
      </c>
      <c r="D6910" s="6">
        <v>546</v>
      </c>
      <c r="E6910" s="6" t="s">
        <v>6147</v>
      </c>
      <c r="F6910" s="6">
        <v>21786</v>
      </c>
      <c r="G6910" s="6" t="s">
        <v>6148</v>
      </c>
      <c r="H6910" s="6">
        <v>1</v>
      </c>
      <c r="I6910" s="6" t="s">
        <v>251</v>
      </c>
      <c r="J6910" s="6">
        <v>3</v>
      </c>
      <c r="K6910" s="6" t="s">
        <v>4334</v>
      </c>
      <c r="L6910" s="8">
        <v>5</v>
      </c>
      <c r="M6910" s="6" t="s">
        <v>251</v>
      </c>
      <c r="N6910" s="6" t="s">
        <v>6082</v>
      </c>
      <c r="R6910" s="6" t="str">
        <f t="shared" si="107"/>
        <v>52546Thị trấn Vĩnh Thạnh13</v>
      </c>
    </row>
    <row r="6911" spans="1:18">
      <c r="A6911" s="6">
        <v>6910</v>
      </c>
      <c r="B6911" s="6">
        <v>52</v>
      </c>
      <c r="C6911" s="6" t="s">
        <v>6079</v>
      </c>
      <c r="D6911" s="6">
        <v>546</v>
      </c>
      <c r="E6911" s="6" t="s">
        <v>6147</v>
      </c>
      <c r="F6911" s="6">
        <v>21787</v>
      </c>
      <c r="G6911" s="6" t="s">
        <v>3207</v>
      </c>
      <c r="H6911" s="6">
        <v>2</v>
      </c>
      <c r="I6911" s="6" t="s">
        <v>297</v>
      </c>
      <c r="J6911" s="6">
        <v>3</v>
      </c>
      <c r="K6911" s="6" t="s">
        <v>4334</v>
      </c>
      <c r="L6911" s="8">
        <v>6</v>
      </c>
      <c r="M6911" s="6" t="s">
        <v>297</v>
      </c>
      <c r="N6911" s="6" t="s">
        <v>6082</v>
      </c>
      <c r="R6911" s="6" t="str">
        <f t="shared" si="107"/>
        <v>52546Xã Vĩnh Sơn23</v>
      </c>
    </row>
    <row r="6912" spans="1:18">
      <c r="A6912" s="6">
        <v>6911</v>
      </c>
      <c r="B6912" s="6">
        <v>52</v>
      </c>
      <c r="C6912" s="6" t="s">
        <v>6079</v>
      </c>
      <c r="D6912" s="6">
        <v>546</v>
      </c>
      <c r="E6912" s="6" t="s">
        <v>6147</v>
      </c>
      <c r="F6912" s="6">
        <v>21790</v>
      </c>
      <c r="G6912" s="6" t="s">
        <v>6149</v>
      </c>
      <c r="H6912" s="6">
        <v>2</v>
      </c>
      <c r="I6912" s="6" t="s">
        <v>297</v>
      </c>
      <c r="J6912" s="6">
        <v>3</v>
      </c>
      <c r="K6912" s="6" t="s">
        <v>4334</v>
      </c>
      <c r="L6912" s="8">
        <v>6</v>
      </c>
      <c r="M6912" s="6" t="s">
        <v>297</v>
      </c>
      <c r="N6912" s="6" t="s">
        <v>6082</v>
      </c>
      <c r="R6912" s="6" t="str">
        <f t="shared" si="107"/>
        <v>52546Xã Vĩnh Kim23</v>
      </c>
    </row>
    <row r="6913" spans="1:18">
      <c r="A6913" s="6">
        <v>6912</v>
      </c>
      <c r="B6913" s="6">
        <v>52</v>
      </c>
      <c r="C6913" s="6" t="s">
        <v>6079</v>
      </c>
      <c r="D6913" s="6">
        <v>546</v>
      </c>
      <c r="E6913" s="6" t="s">
        <v>6147</v>
      </c>
      <c r="F6913" s="6">
        <v>21796</v>
      </c>
      <c r="G6913" s="6" t="s">
        <v>6150</v>
      </c>
      <c r="H6913" s="6">
        <v>2</v>
      </c>
      <c r="I6913" s="6" t="s">
        <v>297</v>
      </c>
      <c r="J6913" s="6">
        <v>3</v>
      </c>
      <c r="K6913" s="6" t="s">
        <v>4334</v>
      </c>
      <c r="L6913" s="8">
        <v>6</v>
      </c>
      <c r="M6913" s="6" t="s">
        <v>297</v>
      </c>
      <c r="N6913" s="6" t="s">
        <v>6082</v>
      </c>
      <c r="R6913" s="6" t="str">
        <f t="shared" si="107"/>
        <v>52546Xã Vĩnh Hiệp23</v>
      </c>
    </row>
    <row r="6914" spans="1:18">
      <c r="A6914" s="6">
        <v>6913</v>
      </c>
      <c r="B6914" s="6">
        <v>52</v>
      </c>
      <c r="C6914" s="6" t="s">
        <v>6079</v>
      </c>
      <c r="D6914" s="6">
        <v>546</v>
      </c>
      <c r="E6914" s="6" t="s">
        <v>6147</v>
      </c>
      <c r="F6914" s="6">
        <v>21799</v>
      </c>
      <c r="G6914" s="6" t="s">
        <v>982</v>
      </c>
      <c r="H6914" s="6">
        <v>2</v>
      </c>
      <c r="I6914" s="6" t="s">
        <v>297</v>
      </c>
      <c r="J6914" s="6">
        <v>3</v>
      </c>
      <c r="K6914" s="6" t="s">
        <v>4334</v>
      </c>
      <c r="L6914" s="8">
        <v>6</v>
      </c>
      <c r="M6914" s="6" t="s">
        <v>297</v>
      </c>
      <c r="N6914" s="6" t="s">
        <v>6082</v>
      </c>
      <c r="R6914" s="6" t="str">
        <f t="shared" si="107"/>
        <v>52546Xã Vĩnh Hảo23</v>
      </c>
    </row>
    <row r="6915" spans="1:18">
      <c r="A6915" s="6">
        <v>6914</v>
      </c>
      <c r="B6915" s="6">
        <v>52</v>
      </c>
      <c r="C6915" s="6" t="s">
        <v>6079</v>
      </c>
      <c r="D6915" s="6">
        <v>546</v>
      </c>
      <c r="E6915" s="6" t="s">
        <v>6147</v>
      </c>
      <c r="F6915" s="6">
        <v>21801</v>
      </c>
      <c r="G6915" s="6" t="s">
        <v>3509</v>
      </c>
      <c r="H6915" s="6">
        <v>2</v>
      </c>
      <c r="I6915" s="6" t="s">
        <v>297</v>
      </c>
      <c r="J6915" s="6">
        <v>3</v>
      </c>
      <c r="K6915" s="6" t="s">
        <v>4334</v>
      </c>
      <c r="L6915" s="8">
        <v>6</v>
      </c>
      <c r="M6915" s="6" t="s">
        <v>297</v>
      </c>
      <c r="N6915" s="6" t="s">
        <v>6082</v>
      </c>
      <c r="R6915" s="6" t="str">
        <f t="shared" ref="R6915:R6978" si="108">CONCATENATE(B6915,D6915,G6915,H6915,J6915)</f>
        <v>52546Xã Vĩnh Hòa23</v>
      </c>
    </row>
    <row r="6916" spans="1:18">
      <c r="A6916" s="6">
        <v>6915</v>
      </c>
      <c r="B6916" s="6">
        <v>52</v>
      </c>
      <c r="C6916" s="6" t="s">
        <v>6079</v>
      </c>
      <c r="D6916" s="6">
        <v>546</v>
      </c>
      <c r="E6916" s="6" t="s">
        <v>6147</v>
      </c>
      <c r="F6916" s="6">
        <v>21802</v>
      </c>
      <c r="G6916" s="6" t="s">
        <v>3217</v>
      </c>
      <c r="H6916" s="6">
        <v>2</v>
      </c>
      <c r="I6916" s="6" t="s">
        <v>297</v>
      </c>
      <c r="J6916" s="6">
        <v>3</v>
      </c>
      <c r="K6916" s="6" t="s">
        <v>4334</v>
      </c>
      <c r="L6916" s="8">
        <v>6</v>
      </c>
      <c r="M6916" s="6" t="s">
        <v>297</v>
      </c>
      <c r="N6916" s="6" t="s">
        <v>6082</v>
      </c>
      <c r="R6916" s="6" t="str">
        <f t="shared" si="108"/>
        <v>52546Xã Vĩnh Thịnh23</v>
      </c>
    </row>
    <row r="6917" spans="1:18">
      <c r="A6917" s="6">
        <v>6916</v>
      </c>
      <c r="B6917" s="6">
        <v>52</v>
      </c>
      <c r="C6917" s="6" t="s">
        <v>6079</v>
      </c>
      <c r="D6917" s="6">
        <v>546</v>
      </c>
      <c r="E6917" s="6" t="s">
        <v>6147</v>
      </c>
      <c r="F6917" s="6">
        <v>21804</v>
      </c>
      <c r="G6917" s="6" t="s">
        <v>6151</v>
      </c>
      <c r="H6917" s="6">
        <v>2</v>
      </c>
      <c r="I6917" s="6" t="s">
        <v>297</v>
      </c>
      <c r="J6917" s="6">
        <v>3</v>
      </c>
      <c r="K6917" s="6" t="s">
        <v>4334</v>
      </c>
      <c r="L6917" s="8">
        <v>6</v>
      </c>
      <c r="M6917" s="6" t="s">
        <v>297</v>
      </c>
      <c r="N6917" s="6" t="s">
        <v>6082</v>
      </c>
      <c r="R6917" s="6" t="str">
        <f t="shared" si="108"/>
        <v>52546Xã Vĩnh Thuận23</v>
      </c>
    </row>
    <row r="6918" spans="1:18">
      <c r="A6918" s="6">
        <v>6917</v>
      </c>
      <c r="B6918" s="6">
        <v>52</v>
      </c>
      <c r="C6918" s="6" t="s">
        <v>6079</v>
      </c>
      <c r="D6918" s="6">
        <v>546</v>
      </c>
      <c r="E6918" s="6" t="s">
        <v>6147</v>
      </c>
      <c r="F6918" s="6">
        <v>21805</v>
      </c>
      <c r="G6918" s="6" t="s">
        <v>1011</v>
      </c>
      <c r="H6918" s="6">
        <v>2</v>
      </c>
      <c r="I6918" s="6" t="s">
        <v>297</v>
      </c>
      <c r="J6918" s="6">
        <v>3</v>
      </c>
      <c r="K6918" s="6" t="s">
        <v>4334</v>
      </c>
      <c r="L6918" s="8">
        <v>6</v>
      </c>
      <c r="M6918" s="6" t="s">
        <v>297</v>
      </c>
      <c r="N6918" s="6" t="s">
        <v>6082</v>
      </c>
      <c r="R6918" s="6" t="str">
        <f t="shared" si="108"/>
        <v>52546Xã Vĩnh Quang23</v>
      </c>
    </row>
    <row r="6919" spans="1:18">
      <c r="A6919" s="6">
        <v>6918</v>
      </c>
      <c r="B6919" s="6">
        <v>52</v>
      </c>
      <c r="C6919" s="6" t="s">
        <v>6079</v>
      </c>
      <c r="D6919" s="6">
        <v>547</v>
      </c>
      <c r="E6919" s="6" t="s">
        <v>6152</v>
      </c>
      <c r="F6919" s="6">
        <v>21808</v>
      </c>
      <c r="G6919" s="6" t="s">
        <v>6153</v>
      </c>
      <c r="H6919" s="6">
        <v>1</v>
      </c>
      <c r="I6919" s="6" t="s">
        <v>251</v>
      </c>
      <c r="J6919" s="6">
        <v>3</v>
      </c>
      <c r="K6919" s="6" t="s">
        <v>4334</v>
      </c>
      <c r="L6919" s="8">
        <v>5</v>
      </c>
      <c r="M6919" s="6" t="s">
        <v>251</v>
      </c>
      <c r="N6919" s="6" t="s">
        <v>6082</v>
      </c>
      <c r="R6919" s="6" t="str">
        <f t="shared" si="108"/>
        <v>52547Thị trấn Phú Phong13</v>
      </c>
    </row>
    <row r="6920" spans="1:18">
      <c r="A6920" s="6">
        <v>6919</v>
      </c>
      <c r="B6920" s="6">
        <v>52</v>
      </c>
      <c r="C6920" s="6" t="s">
        <v>6079</v>
      </c>
      <c r="D6920" s="6">
        <v>547</v>
      </c>
      <c r="E6920" s="6" t="s">
        <v>6152</v>
      </c>
      <c r="F6920" s="6">
        <v>21811</v>
      </c>
      <c r="G6920" s="6" t="s">
        <v>6154</v>
      </c>
      <c r="H6920" s="6">
        <v>2</v>
      </c>
      <c r="I6920" s="6" t="s">
        <v>297</v>
      </c>
      <c r="J6920" s="6">
        <v>3</v>
      </c>
      <c r="K6920" s="6" t="s">
        <v>4334</v>
      </c>
      <c r="L6920" s="8">
        <v>6</v>
      </c>
      <c r="M6920" s="6" t="s">
        <v>297</v>
      </c>
      <c r="N6920" s="6" t="s">
        <v>6082</v>
      </c>
      <c r="R6920" s="6" t="str">
        <f t="shared" si="108"/>
        <v>52547Xã Bình Tân23</v>
      </c>
    </row>
    <row r="6921" spans="1:18">
      <c r="A6921" s="6">
        <v>6920</v>
      </c>
      <c r="B6921" s="6">
        <v>52</v>
      </c>
      <c r="C6921" s="6" t="s">
        <v>6079</v>
      </c>
      <c r="D6921" s="6">
        <v>547</v>
      </c>
      <c r="E6921" s="6" t="s">
        <v>6152</v>
      </c>
      <c r="F6921" s="6">
        <v>21814</v>
      </c>
      <c r="G6921" s="6" t="s">
        <v>6155</v>
      </c>
      <c r="H6921" s="6">
        <v>2</v>
      </c>
      <c r="I6921" s="6" t="s">
        <v>297</v>
      </c>
      <c r="J6921" s="6">
        <v>3</v>
      </c>
      <c r="K6921" s="6" t="s">
        <v>4334</v>
      </c>
      <c r="L6921" s="8">
        <v>6</v>
      </c>
      <c r="M6921" s="6" t="s">
        <v>297</v>
      </c>
      <c r="N6921" s="6" t="s">
        <v>6082</v>
      </c>
      <c r="R6921" s="6" t="str">
        <f t="shared" si="108"/>
        <v>52547Xã Tây Thuận23</v>
      </c>
    </row>
    <row r="6922" spans="1:18">
      <c r="A6922" s="6">
        <v>6921</v>
      </c>
      <c r="B6922" s="6">
        <v>52</v>
      </c>
      <c r="C6922" s="6" t="s">
        <v>6079</v>
      </c>
      <c r="D6922" s="6">
        <v>547</v>
      </c>
      <c r="E6922" s="6" t="s">
        <v>6152</v>
      </c>
      <c r="F6922" s="6">
        <v>21817</v>
      </c>
      <c r="G6922" s="6" t="s">
        <v>2137</v>
      </c>
      <c r="H6922" s="6">
        <v>2</v>
      </c>
      <c r="I6922" s="6" t="s">
        <v>297</v>
      </c>
      <c r="J6922" s="6">
        <v>3</v>
      </c>
      <c r="K6922" s="6" t="s">
        <v>4334</v>
      </c>
      <c r="L6922" s="8">
        <v>6</v>
      </c>
      <c r="M6922" s="6" t="s">
        <v>297</v>
      </c>
      <c r="N6922" s="6" t="s">
        <v>6082</v>
      </c>
      <c r="R6922" s="6" t="str">
        <f t="shared" si="108"/>
        <v>52547Xã Bình Thuận23</v>
      </c>
    </row>
    <row r="6923" spans="1:18">
      <c r="A6923" s="6">
        <v>6922</v>
      </c>
      <c r="B6923" s="6">
        <v>52</v>
      </c>
      <c r="C6923" s="6" t="s">
        <v>6079</v>
      </c>
      <c r="D6923" s="6">
        <v>547</v>
      </c>
      <c r="E6923" s="6" t="s">
        <v>6152</v>
      </c>
      <c r="F6923" s="6">
        <v>21820</v>
      </c>
      <c r="G6923" s="6" t="s">
        <v>3908</v>
      </c>
      <c r="H6923" s="6">
        <v>2</v>
      </c>
      <c r="I6923" s="6" t="s">
        <v>297</v>
      </c>
      <c r="J6923" s="6">
        <v>3</v>
      </c>
      <c r="K6923" s="6" t="s">
        <v>4334</v>
      </c>
      <c r="L6923" s="8">
        <v>6</v>
      </c>
      <c r="M6923" s="6" t="s">
        <v>297</v>
      </c>
      <c r="N6923" s="6" t="s">
        <v>6082</v>
      </c>
      <c r="R6923" s="6" t="str">
        <f t="shared" si="108"/>
        <v>52547Xã Tây Giang23</v>
      </c>
    </row>
    <row r="6924" spans="1:18">
      <c r="A6924" s="6">
        <v>6923</v>
      </c>
      <c r="B6924" s="6">
        <v>52</v>
      </c>
      <c r="C6924" s="6" t="s">
        <v>6079</v>
      </c>
      <c r="D6924" s="6">
        <v>547</v>
      </c>
      <c r="E6924" s="6" t="s">
        <v>6152</v>
      </c>
      <c r="F6924" s="6">
        <v>21823</v>
      </c>
      <c r="G6924" s="6" t="s">
        <v>2351</v>
      </c>
      <c r="H6924" s="6">
        <v>2</v>
      </c>
      <c r="I6924" s="6" t="s">
        <v>297</v>
      </c>
      <c r="J6924" s="6">
        <v>3</v>
      </c>
      <c r="K6924" s="6" t="s">
        <v>4334</v>
      </c>
      <c r="L6924" s="8">
        <v>6</v>
      </c>
      <c r="M6924" s="6" t="s">
        <v>297</v>
      </c>
      <c r="N6924" s="6" t="s">
        <v>6082</v>
      </c>
      <c r="R6924" s="6" t="str">
        <f t="shared" si="108"/>
        <v>52547Xã Bình Thành23</v>
      </c>
    </row>
    <row r="6925" spans="1:18">
      <c r="A6925" s="6">
        <v>6924</v>
      </c>
      <c r="B6925" s="6">
        <v>52</v>
      </c>
      <c r="C6925" s="6" t="s">
        <v>6079</v>
      </c>
      <c r="D6925" s="6">
        <v>547</v>
      </c>
      <c r="E6925" s="6" t="s">
        <v>6152</v>
      </c>
      <c r="F6925" s="6">
        <v>21826</v>
      </c>
      <c r="G6925" s="6" t="s">
        <v>6156</v>
      </c>
      <c r="H6925" s="6">
        <v>2</v>
      </c>
      <c r="I6925" s="6" t="s">
        <v>297</v>
      </c>
      <c r="J6925" s="6">
        <v>3</v>
      </c>
      <c r="K6925" s="6" t="s">
        <v>4334</v>
      </c>
      <c r="L6925" s="8">
        <v>6</v>
      </c>
      <c r="M6925" s="6" t="s">
        <v>297</v>
      </c>
      <c r="N6925" s="6" t="s">
        <v>6082</v>
      </c>
      <c r="R6925" s="6" t="str">
        <f t="shared" si="108"/>
        <v>52547Xã Tây An23</v>
      </c>
    </row>
    <row r="6926" spans="1:18">
      <c r="A6926" s="6">
        <v>6925</v>
      </c>
      <c r="B6926" s="6">
        <v>52</v>
      </c>
      <c r="C6926" s="6" t="s">
        <v>6079</v>
      </c>
      <c r="D6926" s="6">
        <v>547</v>
      </c>
      <c r="E6926" s="6" t="s">
        <v>6152</v>
      </c>
      <c r="F6926" s="6">
        <v>21829</v>
      </c>
      <c r="G6926" s="6" t="s">
        <v>4174</v>
      </c>
      <c r="H6926" s="6">
        <v>2</v>
      </c>
      <c r="I6926" s="6" t="s">
        <v>297</v>
      </c>
      <c r="J6926" s="6">
        <v>3</v>
      </c>
      <c r="K6926" s="6" t="s">
        <v>4334</v>
      </c>
      <c r="L6926" s="8">
        <v>6</v>
      </c>
      <c r="M6926" s="6" t="s">
        <v>297</v>
      </c>
      <c r="N6926" s="6" t="s">
        <v>6082</v>
      </c>
      <c r="R6926" s="6" t="str">
        <f t="shared" si="108"/>
        <v>52547Xã Bình Hòa23</v>
      </c>
    </row>
    <row r="6927" spans="1:18">
      <c r="A6927" s="6">
        <v>6926</v>
      </c>
      <c r="B6927" s="6">
        <v>52</v>
      </c>
      <c r="C6927" s="6" t="s">
        <v>6079</v>
      </c>
      <c r="D6927" s="6">
        <v>547</v>
      </c>
      <c r="E6927" s="6" t="s">
        <v>6152</v>
      </c>
      <c r="F6927" s="6">
        <v>21832</v>
      </c>
      <c r="G6927" s="6" t="s">
        <v>6157</v>
      </c>
      <c r="H6927" s="6">
        <v>2</v>
      </c>
      <c r="I6927" s="6" t="s">
        <v>297</v>
      </c>
      <c r="J6927" s="6">
        <v>3</v>
      </c>
      <c r="K6927" s="6" t="s">
        <v>4334</v>
      </c>
      <c r="L6927" s="8">
        <v>6</v>
      </c>
      <c r="M6927" s="6" t="s">
        <v>297</v>
      </c>
      <c r="N6927" s="6" t="s">
        <v>6082</v>
      </c>
      <c r="R6927" s="6" t="str">
        <f t="shared" si="108"/>
        <v>52547Xã Tây Bình23</v>
      </c>
    </row>
    <row r="6928" spans="1:18">
      <c r="A6928" s="6">
        <v>6927</v>
      </c>
      <c r="B6928" s="6">
        <v>52</v>
      </c>
      <c r="C6928" s="6" t="s">
        <v>6079</v>
      </c>
      <c r="D6928" s="6">
        <v>547</v>
      </c>
      <c r="E6928" s="6" t="s">
        <v>6152</v>
      </c>
      <c r="F6928" s="6">
        <v>21835</v>
      </c>
      <c r="G6928" s="6" t="s">
        <v>6158</v>
      </c>
      <c r="H6928" s="6">
        <v>2</v>
      </c>
      <c r="I6928" s="6" t="s">
        <v>297</v>
      </c>
      <c r="J6928" s="6">
        <v>3</v>
      </c>
      <c r="K6928" s="6" t="s">
        <v>4334</v>
      </c>
      <c r="L6928" s="8">
        <v>6</v>
      </c>
      <c r="M6928" s="6" t="s">
        <v>297</v>
      </c>
      <c r="N6928" s="6" t="s">
        <v>6082</v>
      </c>
      <c r="R6928" s="6" t="str">
        <f t="shared" si="108"/>
        <v>52547Xã Bình Tường23</v>
      </c>
    </row>
    <row r="6929" spans="1:18">
      <c r="A6929" s="6">
        <v>6928</v>
      </c>
      <c r="B6929" s="6">
        <v>52</v>
      </c>
      <c r="C6929" s="6" t="s">
        <v>6079</v>
      </c>
      <c r="D6929" s="6">
        <v>547</v>
      </c>
      <c r="E6929" s="6" t="s">
        <v>6152</v>
      </c>
      <c r="F6929" s="6">
        <v>21838</v>
      </c>
      <c r="G6929" s="6" t="s">
        <v>6159</v>
      </c>
      <c r="H6929" s="6">
        <v>2</v>
      </c>
      <c r="I6929" s="6" t="s">
        <v>297</v>
      </c>
      <c r="J6929" s="6">
        <v>3</v>
      </c>
      <c r="K6929" s="6" t="s">
        <v>4334</v>
      </c>
      <c r="L6929" s="8">
        <v>6</v>
      </c>
      <c r="M6929" s="6" t="s">
        <v>297</v>
      </c>
      <c r="N6929" s="6" t="s">
        <v>6082</v>
      </c>
      <c r="R6929" s="6" t="str">
        <f t="shared" si="108"/>
        <v>52547Xã Tây Vinh23</v>
      </c>
    </row>
    <row r="6930" spans="1:18">
      <c r="A6930" s="6">
        <v>6929</v>
      </c>
      <c r="B6930" s="6">
        <v>52</v>
      </c>
      <c r="C6930" s="6" t="s">
        <v>6079</v>
      </c>
      <c r="D6930" s="6">
        <v>547</v>
      </c>
      <c r="E6930" s="6" t="s">
        <v>6152</v>
      </c>
      <c r="F6930" s="6">
        <v>21841</v>
      </c>
      <c r="G6930" s="6" t="s">
        <v>2867</v>
      </c>
      <c r="H6930" s="6">
        <v>2</v>
      </c>
      <c r="I6930" s="6" t="s">
        <v>297</v>
      </c>
      <c r="J6930" s="6">
        <v>3</v>
      </c>
      <c r="K6930" s="6" t="s">
        <v>4334</v>
      </c>
      <c r="L6930" s="8">
        <v>6</v>
      </c>
      <c r="M6930" s="6" t="s">
        <v>297</v>
      </c>
      <c r="N6930" s="6" t="s">
        <v>6082</v>
      </c>
      <c r="R6930" s="6" t="str">
        <f t="shared" si="108"/>
        <v>52547Xã Vĩnh An23</v>
      </c>
    </row>
    <row r="6931" spans="1:18">
      <c r="A6931" s="6">
        <v>6930</v>
      </c>
      <c r="B6931" s="6">
        <v>52</v>
      </c>
      <c r="C6931" s="6" t="s">
        <v>6079</v>
      </c>
      <c r="D6931" s="6">
        <v>547</v>
      </c>
      <c r="E6931" s="6" t="s">
        <v>6152</v>
      </c>
      <c r="F6931" s="6">
        <v>21844</v>
      </c>
      <c r="G6931" s="6" t="s">
        <v>6160</v>
      </c>
      <c r="H6931" s="6">
        <v>2</v>
      </c>
      <c r="I6931" s="6" t="s">
        <v>297</v>
      </c>
      <c r="J6931" s="6">
        <v>3</v>
      </c>
      <c r="K6931" s="6" t="s">
        <v>4334</v>
      </c>
      <c r="L6931" s="8">
        <v>6</v>
      </c>
      <c r="M6931" s="6" t="s">
        <v>297</v>
      </c>
      <c r="N6931" s="6" t="s">
        <v>6082</v>
      </c>
      <c r="R6931" s="6" t="str">
        <f t="shared" si="108"/>
        <v>52547Xã Tây Xuân23</v>
      </c>
    </row>
    <row r="6932" spans="1:18">
      <c r="A6932" s="6">
        <v>6931</v>
      </c>
      <c r="B6932" s="6">
        <v>52</v>
      </c>
      <c r="C6932" s="6" t="s">
        <v>6079</v>
      </c>
      <c r="D6932" s="6">
        <v>547</v>
      </c>
      <c r="E6932" s="6" t="s">
        <v>6152</v>
      </c>
      <c r="F6932" s="6">
        <v>21847</v>
      </c>
      <c r="G6932" s="6" t="s">
        <v>6161</v>
      </c>
      <c r="H6932" s="6">
        <v>2</v>
      </c>
      <c r="I6932" s="6" t="s">
        <v>297</v>
      </c>
      <c r="J6932" s="6">
        <v>3</v>
      </c>
      <c r="K6932" s="6" t="s">
        <v>4334</v>
      </c>
      <c r="L6932" s="8">
        <v>6</v>
      </c>
      <c r="M6932" s="6" t="s">
        <v>297</v>
      </c>
      <c r="N6932" s="6" t="s">
        <v>6082</v>
      </c>
      <c r="R6932" s="6" t="str">
        <f t="shared" si="108"/>
        <v>52547Xã Bình Nghi23</v>
      </c>
    </row>
    <row r="6933" spans="1:18">
      <c r="A6933" s="6">
        <v>6932</v>
      </c>
      <c r="B6933" s="6">
        <v>52</v>
      </c>
      <c r="C6933" s="6" t="s">
        <v>6079</v>
      </c>
      <c r="D6933" s="6">
        <v>547</v>
      </c>
      <c r="E6933" s="6" t="s">
        <v>6152</v>
      </c>
      <c r="F6933" s="6">
        <v>21850</v>
      </c>
      <c r="G6933" s="6" t="s">
        <v>6162</v>
      </c>
      <c r="H6933" s="6">
        <v>2</v>
      </c>
      <c r="I6933" s="6" t="s">
        <v>297</v>
      </c>
      <c r="J6933" s="6">
        <v>3</v>
      </c>
      <c r="K6933" s="6" t="s">
        <v>4334</v>
      </c>
      <c r="L6933" s="8">
        <v>6</v>
      </c>
      <c r="M6933" s="6" t="s">
        <v>297</v>
      </c>
      <c r="N6933" s="6" t="s">
        <v>6082</v>
      </c>
      <c r="R6933" s="6" t="str">
        <f t="shared" si="108"/>
        <v>52547Xã Tây Phú23</v>
      </c>
    </row>
    <row r="6934" spans="1:18">
      <c r="A6934" s="6">
        <v>6933</v>
      </c>
      <c r="B6934" s="6">
        <v>52</v>
      </c>
      <c r="C6934" s="6" t="s">
        <v>6079</v>
      </c>
      <c r="D6934" s="6">
        <v>548</v>
      </c>
      <c r="E6934" s="6" t="s">
        <v>6163</v>
      </c>
      <c r="F6934" s="6">
        <v>21853</v>
      </c>
      <c r="G6934" s="6" t="s">
        <v>6164</v>
      </c>
      <c r="H6934" s="6">
        <v>1</v>
      </c>
      <c r="I6934" s="6" t="s">
        <v>251</v>
      </c>
      <c r="J6934" s="6">
        <v>3</v>
      </c>
      <c r="K6934" s="6" t="s">
        <v>4334</v>
      </c>
      <c r="L6934" s="8">
        <v>5</v>
      </c>
      <c r="M6934" s="6" t="s">
        <v>251</v>
      </c>
      <c r="N6934" s="6" t="s">
        <v>6082</v>
      </c>
      <c r="R6934" s="6" t="str">
        <f t="shared" si="108"/>
        <v>52548Thị trấn Ngô Mây13</v>
      </c>
    </row>
    <row r="6935" spans="1:18">
      <c r="A6935" s="6">
        <v>6934</v>
      </c>
      <c r="B6935" s="6">
        <v>52</v>
      </c>
      <c r="C6935" s="6" t="s">
        <v>6079</v>
      </c>
      <c r="D6935" s="6">
        <v>548</v>
      </c>
      <c r="E6935" s="6" t="s">
        <v>6163</v>
      </c>
      <c r="F6935" s="6">
        <v>21856</v>
      </c>
      <c r="G6935" s="6" t="s">
        <v>6165</v>
      </c>
      <c r="H6935" s="6">
        <v>2</v>
      </c>
      <c r="I6935" s="6" t="s">
        <v>297</v>
      </c>
      <c r="J6935" s="6">
        <v>3</v>
      </c>
      <c r="K6935" s="6" t="s">
        <v>4334</v>
      </c>
      <c r="L6935" s="8">
        <v>6</v>
      </c>
      <c r="M6935" s="6" t="s">
        <v>297</v>
      </c>
      <c r="N6935" s="6" t="s">
        <v>6082</v>
      </c>
      <c r="R6935" s="6" t="str">
        <f t="shared" si="108"/>
        <v>52548Xã Cát Sơn23</v>
      </c>
    </row>
    <row r="6936" spans="1:18">
      <c r="A6936" s="6">
        <v>6935</v>
      </c>
      <c r="B6936" s="6">
        <v>52</v>
      </c>
      <c r="C6936" s="6" t="s">
        <v>6079</v>
      </c>
      <c r="D6936" s="6">
        <v>548</v>
      </c>
      <c r="E6936" s="6" t="s">
        <v>6163</v>
      </c>
      <c r="F6936" s="6">
        <v>21859</v>
      </c>
      <c r="G6936" s="6" t="s">
        <v>6166</v>
      </c>
      <c r="H6936" s="6">
        <v>2</v>
      </c>
      <c r="I6936" s="6" t="s">
        <v>297</v>
      </c>
      <c r="J6936" s="6">
        <v>3</v>
      </c>
      <c r="K6936" s="6" t="s">
        <v>4334</v>
      </c>
      <c r="L6936" s="8">
        <v>6</v>
      </c>
      <c r="M6936" s="6" t="s">
        <v>297</v>
      </c>
      <c r="N6936" s="6" t="s">
        <v>6082</v>
      </c>
      <c r="R6936" s="6" t="str">
        <f t="shared" si="108"/>
        <v>52548Xã Cát Minh23</v>
      </c>
    </row>
    <row r="6937" spans="1:18">
      <c r="A6937" s="6">
        <v>6936</v>
      </c>
      <c r="B6937" s="6">
        <v>52</v>
      </c>
      <c r="C6937" s="6" t="s">
        <v>6079</v>
      </c>
      <c r="D6937" s="6">
        <v>548</v>
      </c>
      <c r="E6937" s="6" t="s">
        <v>6163</v>
      </c>
      <c r="F6937" s="6">
        <v>21862</v>
      </c>
      <c r="G6937" s="6" t="s">
        <v>6167</v>
      </c>
      <c r="H6937" s="6">
        <v>2</v>
      </c>
      <c r="I6937" s="6" t="s">
        <v>297</v>
      </c>
      <c r="J6937" s="6">
        <v>3</v>
      </c>
      <c r="K6937" s="6" t="s">
        <v>4334</v>
      </c>
      <c r="L6937" s="8">
        <v>6</v>
      </c>
      <c r="M6937" s="6" t="s">
        <v>297</v>
      </c>
      <c r="N6937" s="6" t="s">
        <v>6082</v>
      </c>
      <c r="R6937" s="6" t="str">
        <f t="shared" si="108"/>
        <v>52548Xã Cát Khánh23</v>
      </c>
    </row>
    <row r="6938" spans="1:18">
      <c r="A6938" s="6">
        <v>6937</v>
      </c>
      <c r="B6938" s="6">
        <v>52</v>
      </c>
      <c r="C6938" s="6" t="s">
        <v>6079</v>
      </c>
      <c r="D6938" s="6">
        <v>548</v>
      </c>
      <c r="E6938" s="6" t="s">
        <v>6163</v>
      </c>
      <c r="F6938" s="6">
        <v>21865</v>
      </c>
      <c r="G6938" s="6" t="s">
        <v>6168</v>
      </c>
      <c r="H6938" s="6">
        <v>2</v>
      </c>
      <c r="I6938" s="6" t="s">
        <v>297</v>
      </c>
      <c r="J6938" s="6">
        <v>3</v>
      </c>
      <c r="K6938" s="6" t="s">
        <v>4334</v>
      </c>
      <c r="L6938" s="8">
        <v>6</v>
      </c>
      <c r="M6938" s="6" t="s">
        <v>297</v>
      </c>
      <c r="N6938" s="6" t="s">
        <v>6082</v>
      </c>
      <c r="R6938" s="6" t="str">
        <f t="shared" si="108"/>
        <v>52548Xã Cát Tài23</v>
      </c>
    </row>
    <row r="6939" spans="1:18">
      <c r="A6939" s="6">
        <v>6938</v>
      </c>
      <c r="B6939" s="6">
        <v>52</v>
      </c>
      <c r="C6939" s="6" t="s">
        <v>6079</v>
      </c>
      <c r="D6939" s="6">
        <v>548</v>
      </c>
      <c r="E6939" s="6" t="s">
        <v>6163</v>
      </c>
      <c r="F6939" s="6">
        <v>21868</v>
      </c>
      <c r="G6939" s="6" t="s">
        <v>6169</v>
      </c>
      <c r="H6939" s="6">
        <v>2</v>
      </c>
      <c r="I6939" s="6" t="s">
        <v>297</v>
      </c>
      <c r="J6939" s="6">
        <v>3</v>
      </c>
      <c r="K6939" s="6" t="s">
        <v>4334</v>
      </c>
      <c r="L6939" s="8">
        <v>6</v>
      </c>
      <c r="M6939" s="6" t="s">
        <v>297</v>
      </c>
      <c r="N6939" s="6" t="s">
        <v>6082</v>
      </c>
      <c r="R6939" s="6" t="str">
        <f t="shared" si="108"/>
        <v>52548Xã Cát Lâm23</v>
      </c>
    </row>
    <row r="6940" spans="1:18">
      <c r="A6940" s="6">
        <v>6939</v>
      </c>
      <c r="B6940" s="6">
        <v>52</v>
      </c>
      <c r="C6940" s="6" t="s">
        <v>6079</v>
      </c>
      <c r="D6940" s="6">
        <v>548</v>
      </c>
      <c r="E6940" s="6" t="s">
        <v>6163</v>
      </c>
      <c r="F6940" s="6">
        <v>21871</v>
      </c>
      <c r="G6940" s="6" t="s">
        <v>6170</v>
      </c>
      <c r="H6940" s="6">
        <v>2</v>
      </c>
      <c r="I6940" s="6" t="s">
        <v>297</v>
      </c>
      <c r="J6940" s="6">
        <v>3</v>
      </c>
      <c r="K6940" s="6" t="s">
        <v>4334</v>
      </c>
      <c r="L6940" s="8">
        <v>6</v>
      </c>
      <c r="M6940" s="6" t="s">
        <v>297</v>
      </c>
      <c r="N6940" s="6" t="s">
        <v>6082</v>
      </c>
      <c r="R6940" s="6" t="str">
        <f t="shared" si="108"/>
        <v>52548Xã Cát Hanh23</v>
      </c>
    </row>
    <row r="6941" spans="1:18">
      <c r="A6941" s="6">
        <v>6940</v>
      </c>
      <c r="B6941" s="6">
        <v>52</v>
      </c>
      <c r="C6941" s="6" t="s">
        <v>6079</v>
      </c>
      <c r="D6941" s="6">
        <v>548</v>
      </c>
      <c r="E6941" s="6" t="s">
        <v>6163</v>
      </c>
      <c r="F6941" s="6">
        <v>21874</v>
      </c>
      <c r="G6941" s="6" t="s">
        <v>6171</v>
      </c>
      <c r="H6941" s="6">
        <v>2</v>
      </c>
      <c r="I6941" s="6" t="s">
        <v>297</v>
      </c>
      <c r="J6941" s="6">
        <v>3</v>
      </c>
      <c r="K6941" s="6" t="s">
        <v>4334</v>
      </c>
      <c r="L6941" s="8">
        <v>6</v>
      </c>
      <c r="M6941" s="6" t="s">
        <v>297</v>
      </c>
      <c r="N6941" s="6" t="s">
        <v>6082</v>
      </c>
      <c r="R6941" s="6" t="str">
        <f t="shared" si="108"/>
        <v>52548Xã Cát Thành23</v>
      </c>
    </row>
    <row r="6942" spans="1:18">
      <c r="A6942" s="6">
        <v>6941</v>
      </c>
      <c r="B6942" s="6">
        <v>52</v>
      </c>
      <c r="C6942" s="6" t="s">
        <v>6079</v>
      </c>
      <c r="D6942" s="6">
        <v>548</v>
      </c>
      <c r="E6942" s="6" t="s">
        <v>6163</v>
      </c>
      <c r="F6942" s="6">
        <v>21877</v>
      </c>
      <c r="G6942" s="6" t="s">
        <v>6172</v>
      </c>
      <c r="H6942" s="6">
        <v>2</v>
      </c>
      <c r="I6942" s="6" t="s">
        <v>297</v>
      </c>
      <c r="J6942" s="6">
        <v>3</v>
      </c>
      <c r="K6942" s="6" t="s">
        <v>4334</v>
      </c>
      <c r="L6942" s="8">
        <v>6</v>
      </c>
      <c r="M6942" s="6" t="s">
        <v>297</v>
      </c>
      <c r="N6942" s="6" t="s">
        <v>6082</v>
      </c>
      <c r="R6942" s="6" t="str">
        <f t="shared" si="108"/>
        <v>52548Xã Cát Trinh23</v>
      </c>
    </row>
    <row r="6943" spans="1:18">
      <c r="A6943" s="6">
        <v>6942</v>
      </c>
      <c r="B6943" s="6">
        <v>52</v>
      </c>
      <c r="C6943" s="6" t="s">
        <v>6079</v>
      </c>
      <c r="D6943" s="6">
        <v>548</v>
      </c>
      <c r="E6943" s="6" t="s">
        <v>6163</v>
      </c>
      <c r="F6943" s="6">
        <v>21880</v>
      </c>
      <c r="G6943" s="6" t="s">
        <v>6173</v>
      </c>
      <c r="H6943" s="6">
        <v>2</v>
      </c>
      <c r="I6943" s="6" t="s">
        <v>297</v>
      </c>
      <c r="J6943" s="6">
        <v>3</v>
      </c>
      <c r="K6943" s="6" t="s">
        <v>4334</v>
      </c>
      <c r="L6943" s="8">
        <v>6</v>
      </c>
      <c r="M6943" s="6" t="s">
        <v>297</v>
      </c>
      <c r="N6943" s="6" t="s">
        <v>6082</v>
      </c>
      <c r="R6943" s="6" t="str">
        <f t="shared" si="108"/>
        <v>52548Xã Cát Hải23</v>
      </c>
    </row>
    <row r="6944" spans="1:18">
      <c r="A6944" s="6">
        <v>6943</v>
      </c>
      <c r="B6944" s="6">
        <v>52</v>
      </c>
      <c r="C6944" s="6" t="s">
        <v>6079</v>
      </c>
      <c r="D6944" s="6">
        <v>548</v>
      </c>
      <c r="E6944" s="6" t="s">
        <v>6163</v>
      </c>
      <c r="F6944" s="6">
        <v>21883</v>
      </c>
      <c r="G6944" s="6" t="s">
        <v>6174</v>
      </c>
      <c r="H6944" s="6">
        <v>2</v>
      </c>
      <c r="I6944" s="6" t="s">
        <v>297</v>
      </c>
      <c r="J6944" s="6">
        <v>3</v>
      </c>
      <c r="K6944" s="6" t="s">
        <v>4334</v>
      </c>
      <c r="L6944" s="8">
        <v>6</v>
      </c>
      <c r="M6944" s="6" t="s">
        <v>297</v>
      </c>
      <c r="N6944" s="6" t="s">
        <v>6082</v>
      </c>
      <c r="R6944" s="6" t="str">
        <f t="shared" si="108"/>
        <v>52548Xã Cát Hiệp23</v>
      </c>
    </row>
    <row r="6945" spans="1:18">
      <c r="A6945" s="6">
        <v>6944</v>
      </c>
      <c r="B6945" s="6">
        <v>52</v>
      </c>
      <c r="C6945" s="6" t="s">
        <v>6079</v>
      </c>
      <c r="D6945" s="6">
        <v>548</v>
      </c>
      <c r="E6945" s="6" t="s">
        <v>6163</v>
      </c>
      <c r="F6945" s="6">
        <v>21886</v>
      </c>
      <c r="G6945" s="6" t="s">
        <v>6175</v>
      </c>
      <c r="H6945" s="6">
        <v>2</v>
      </c>
      <c r="I6945" s="6" t="s">
        <v>297</v>
      </c>
      <c r="J6945" s="6">
        <v>3</v>
      </c>
      <c r="K6945" s="6" t="s">
        <v>4334</v>
      </c>
      <c r="L6945" s="8">
        <v>6</v>
      </c>
      <c r="M6945" s="6" t="s">
        <v>297</v>
      </c>
      <c r="N6945" s="6" t="s">
        <v>6082</v>
      </c>
      <c r="R6945" s="6" t="str">
        <f t="shared" si="108"/>
        <v>52548Xã Cát Nhơn23</v>
      </c>
    </row>
    <row r="6946" spans="1:18">
      <c r="A6946" s="6">
        <v>6945</v>
      </c>
      <c r="B6946" s="6">
        <v>52</v>
      </c>
      <c r="C6946" s="6" t="s">
        <v>6079</v>
      </c>
      <c r="D6946" s="6">
        <v>548</v>
      </c>
      <c r="E6946" s="6" t="s">
        <v>6163</v>
      </c>
      <c r="F6946" s="6">
        <v>21889</v>
      </c>
      <c r="G6946" s="6" t="s">
        <v>6176</v>
      </c>
      <c r="H6946" s="6">
        <v>2</v>
      </c>
      <c r="I6946" s="6" t="s">
        <v>297</v>
      </c>
      <c r="J6946" s="6">
        <v>3</v>
      </c>
      <c r="K6946" s="6" t="s">
        <v>4334</v>
      </c>
      <c r="L6946" s="8">
        <v>6</v>
      </c>
      <c r="M6946" s="6" t="s">
        <v>297</v>
      </c>
      <c r="N6946" s="6" t="s">
        <v>6082</v>
      </c>
      <c r="R6946" s="6" t="str">
        <f t="shared" si="108"/>
        <v>52548Xã Cát Hưng23</v>
      </c>
    </row>
    <row r="6947" spans="1:18">
      <c r="A6947" s="6">
        <v>6946</v>
      </c>
      <c r="B6947" s="6">
        <v>52</v>
      </c>
      <c r="C6947" s="6" t="s">
        <v>6079</v>
      </c>
      <c r="D6947" s="6">
        <v>548</v>
      </c>
      <c r="E6947" s="6" t="s">
        <v>6163</v>
      </c>
      <c r="F6947" s="6">
        <v>21892</v>
      </c>
      <c r="G6947" s="6" t="s">
        <v>6177</v>
      </c>
      <c r="H6947" s="6">
        <v>2</v>
      </c>
      <c r="I6947" s="6" t="s">
        <v>297</v>
      </c>
      <c r="J6947" s="6">
        <v>3</v>
      </c>
      <c r="K6947" s="6" t="s">
        <v>4334</v>
      </c>
      <c r="L6947" s="8">
        <v>6</v>
      </c>
      <c r="M6947" s="6" t="s">
        <v>297</v>
      </c>
      <c r="N6947" s="6" t="s">
        <v>6082</v>
      </c>
      <c r="R6947" s="6" t="str">
        <f t="shared" si="108"/>
        <v>52548Xã Cát Tường23</v>
      </c>
    </row>
    <row r="6948" spans="1:18">
      <c r="A6948" s="6">
        <v>6947</v>
      </c>
      <c r="B6948" s="6">
        <v>52</v>
      </c>
      <c r="C6948" s="6" t="s">
        <v>6079</v>
      </c>
      <c r="D6948" s="6">
        <v>548</v>
      </c>
      <c r="E6948" s="6" t="s">
        <v>6163</v>
      </c>
      <c r="F6948" s="6">
        <v>21895</v>
      </c>
      <c r="G6948" s="6" t="s">
        <v>4683</v>
      </c>
      <c r="H6948" s="6">
        <v>2</v>
      </c>
      <c r="I6948" s="6" t="s">
        <v>297</v>
      </c>
      <c r="J6948" s="6">
        <v>3</v>
      </c>
      <c r="K6948" s="6" t="s">
        <v>4334</v>
      </c>
      <c r="L6948" s="8">
        <v>6</v>
      </c>
      <c r="M6948" s="6" t="s">
        <v>297</v>
      </c>
      <c r="N6948" s="6" t="s">
        <v>6082</v>
      </c>
      <c r="R6948" s="6" t="str">
        <f t="shared" si="108"/>
        <v>52548Xã Cát Tân23</v>
      </c>
    </row>
    <row r="6949" spans="1:18">
      <c r="A6949" s="6">
        <v>6948</v>
      </c>
      <c r="B6949" s="6">
        <v>52</v>
      </c>
      <c r="C6949" s="6" t="s">
        <v>6079</v>
      </c>
      <c r="D6949" s="6">
        <v>548</v>
      </c>
      <c r="E6949" s="6" t="s">
        <v>6163</v>
      </c>
      <c r="F6949" s="6">
        <v>21898</v>
      </c>
      <c r="G6949" s="6" t="s">
        <v>6178</v>
      </c>
      <c r="H6949" s="6">
        <v>1</v>
      </c>
      <c r="I6949" s="6" t="s">
        <v>251</v>
      </c>
      <c r="J6949" s="6">
        <v>3</v>
      </c>
      <c r="K6949" s="6" t="s">
        <v>4334</v>
      </c>
      <c r="L6949" s="8">
        <v>5</v>
      </c>
      <c r="M6949" s="6" t="s">
        <v>251</v>
      </c>
      <c r="N6949" s="6" t="s">
        <v>6082</v>
      </c>
      <c r="R6949" s="6" t="str">
        <f t="shared" si="108"/>
        <v>52548Thị trấn Cát Tiến13</v>
      </c>
    </row>
    <row r="6950" spans="1:18">
      <c r="A6950" s="6">
        <v>6949</v>
      </c>
      <c r="B6950" s="6">
        <v>52</v>
      </c>
      <c r="C6950" s="6" t="s">
        <v>6079</v>
      </c>
      <c r="D6950" s="6">
        <v>548</v>
      </c>
      <c r="E6950" s="6" t="s">
        <v>6163</v>
      </c>
      <c r="F6950" s="6">
        <v>21901</v>
      </c>
      <c r="G6950" s="6" t="s">
        <v>6179</v>
      </c>
      <c r="H6950" s="6">
        <v>2</v>
      </c>
      <c r="I6950" s="6" t="s">
        <v>297</v>
      </c>
      <c r="J6950" s="6">
        <v>3</v>
      </c>
      <c r="K6950" s="6" t="s">
        <v>4334</v>
      </c>
      <c r="L6950" s="8">
        <v>6</v>
      </c>
      <c r="M6950" s="6" t="s">
        <v>297</v>
      </c>
      <c r="N6950" s="6" t="s">
        <v>6082</v>
      </c>
      <c r="R6950" s="6" t="str">
        <f t="shared" si="108"/>
        <v>52548Xã Cát Thắng23</v>
      </c>
    </row>
    <row r="6951" spans="1:18">
      <c r="A6951" s="6">
        <v>6950</v>
      </c>
      <c r="B6951" s="6">
        <v>52</v>
      </c>
      <c r="C6951" s="6" t="s">
        <v>6079</v>
      </c>
      <c r="D6951" s="6">
        <v>548</v>
      </c>
      <c r="E6951" s="6" t="s">
        <v>6163</v>
      </c>
      <c r="F6951" s="6">
        <v>21904</v>
      </c>
      <c r="G6951" s="6" t="s">
        <v>6180</v>
      </c>
      <c r="H6951" s="6">
        <v>2</v>
      </c>
      <c r="I6951" s="6" t="s">
        <v>297</v>
      </c>
      <c r="J6951" s="6">
        <v>3</v>
      </c>
      <c r="K6951" s="6" t="s">
        <v>4334</v>
      </c>
      <c r="L6951" s="8">
        <v>6</v>
      </c>
      <c r="M6951" s="6" t="s">
        <v>297</v>
      </c>
      <c r="N6951" s="6" t="s">
        <v>6082</v>
      </c>
      <c r="R6951" s="6" t="str">
        <f t="shared" si="108"/>
        <v>52548Xã Cát Chánh23</v>
      </c>
    </row>
    <row r="6952" spans="1:18">
      <c r="A6952" s="6">
        <v>6951</v>
      </c>
      <c r="B6952" s="6">
        <v>52</v>
      </c>
      <c r="C6952" s="6" t="s">
        <v>6079</v>
      </c>
      <c r="D6952" s="6">
        <v>549</v>
      </c>
      <c r="E6952" s="6" t="s">
        <v>6181</v>
      </c>
      <c r="F6952" s="6">
        <v>21907</v>
      </c>
      <c r="G6952" s="6" t="s">
        <v>6182</v>
      </c>
      <c r="H6952" s="6">
        <v>1</v>
      </c>
      <c r="I6952" s="6" t="s">
        <v>251</v>
      </c>
      <c r="J6952" s="6">
        <v>3</v>
      </c>
      <c r="K6952" s="6" t="s">
        <v>4334</v>
      </c>
      <c r="L6952" s="8">
        <v>5</v>
      </c>
      <c r="M6952" s="6" t="s">
        <v>251</v>
      </c>
      <c r="N6952" s="6" t="s">
        <v>6082</v>
      </c>
      <c r="R6952" s="6" t="str">
        <f t="shared" si="108"/>
        <v>52549Phường Bình Định13</v>
      </c>
    </row>
    <row r="6953" spans="1:18">
      <c r="A6953" s="6">
        <v>6952</v>
      </c>
      <c r="B6953" s="6">
        <v>52</v>
      </c>
      <c r="C6953" s="6" t="s">
        <v>6079</v>
      </c>
      <c r="D6953" s="6">
        <v>549</v>
      </c>
      <c r="E6953" s="6" t="s">
        <v>6181</v>
      </c>
      <c r="F6953" s="6">
        <v>21910</v>
      </c>
      <c r="G6953" s="6" t="s">
        <v>6183</v>
      </c>
      <c r="H6953" s="6">
        <v>1</v>
      </c>
      <c r="I6953" s="6" t="s">
        <v>251</v>
      </c>
      <c r="J6953" s="6">
        <v>3</v>
      </c>
      <c r="K6953" s="6" t="s">
        <v>4334</v>
      </c>
      <c r="L6953" s="8">
        <v>5</v>
      </c>
      <c r="M6953" s="6" t="s">
        <v>251</v>
      </c>
      <c r="N6953" s="6" t="s">
        <v>6082</v>
      </c>
      <c r="R6953" s="6" t="str">
        <f t="shared" si="108"/>
        <v>52549Phường Đập Đá13</v>
      </c>
    </row>
    <row r="6954" spans="1:18">
      <c r="A6954" s="6">
        <v>6953</v>
      </c>
      <c r="B6954" s="6">
        <v>52</v>
      </c>
      <c r="C6954" s="6" t="s">
        <v>6079</v>
      </c>
      <c r="D6954" s="6">
        <v>549</v>
      </c>
      <c r="E6954" s="6" t="s">
        <v>6181</v>
      </c>
      <c r="F6954" s="6">
        <v>21913</v>
      </c>
      <c r="G6954" s="6" t="s">
        <v>6184</v>
      </c>
      <c r="H6954" s="6">
        <v>2</v>
      </c>
      <c r="I6954" s="6" t="s">
        <v>297</v>
      </c>
      <c r="J6954" s="6">
        <v>3</v>
      </c>
      <c r="K6954" s="6" t="s">
        <v>4334</v>
      </c>
      <c r="L6954" s="8">
        <v>6</v>
      </c>
      <c r="M6954" s="6" t="s">
        <v>297</v>
      </c>
      <c r="N6954" s="6" t="s">
        <v>6082</v>
      </c>
      <c r="R6954" s="6" t="str">
        <f t="shared" si="108"/>
        <v>52549Xã Nhơn Mỹ23</v>
      </c>
    </row>
    <row r="6955" spans="1:18">
      <c r="A6955" s="6">
        <v>6954</v>
      </c>
      <c r="B6955" s="6">
        <v>52</v>
      </c>
      <c r="C6955" s="6" t="s">
        <v>6079</v>
      </c>
      <c r="D6955" s="6">
        <v>549</v>
      </c>
      <c r="E6955" s="6" t="s">
        <v>6181</v>
      </c>
      <c r="F6955" s="6">
        <v>21916</v>
      </c>
      <c r="G6955" s="6" t="s">
        <v>6185</v>
      </c>
      <c r="H6955" s="6">
        <v>1</v>
      </c>
      <c r="I6955" s="6" t="s">
        <v>251</v>
      </c>
      <c r="J6955" s="6">
        <v>3</v>
      </c>
      <c r="K6955" s="6" t="s">
        <v>4334</v>
      </c>
      <c r="L6955" s="8">
        <v>5</v>
      </c>
      <c r="M6955" s="6" t="s">
        <v>251</v>
      </c>
      <c r="N6955" s="6" t="s">
        <v>6082</v>
      </c>
      <c r="R6955" s="6" t="str">
        <f t="shared" si="108"/>
        <v>52549Phường Nhơn Thành13</v>
      </c>
    </row>
    <row r="6956" spans="1:18">
      <c r="A6956" s="6">
        <v>6955</v>
      </c>
      <c r="B6956" s="6">
        <v>52</v>
      </c>
      <c r="C6956" s="6" t="s">
        <v>6079</v>
      </c>
      <c r="D6956" s="6">
        <v>549</v>
      </c>
      <c r="E6956" s="6" t="s">
        <v>6181</v>
      </c>
      <c r="F6956" s="6">
        <v>21919</v>
      </c>
      <c r="G6956" s="6" t="s">
        <v>6186</v>
      </c>
      <c r="H6956" s="6">
        <v>2</v>
      </c>
      <c r="I6956" s="6" t="s">
        <v>297</v>
      </c>
      <c r="J6956" s="6">
        <v>3</v>
      </c>
      <c r="K6956" s="6" t="s">
        <v>4334</v>
      </c>
      <c r="L6956" s="8">
        <v>6</v>
      </c>
      <c r="M6956" s="6" t="s">
        <v>297</v>
      </c>
      <c r="N6956" s="6" t="s">
        <v>6082</v>
      </c>
      <c r="R6956" s="6" t="str">
        <f t="shared" si="108"/>
        <v>52549Xã Nhơn Hạnh23</v>
      </c>
    </row>
    <row r="6957" spans="1:18">
      <c r="A6957" s="6">
        <v>6956</v>
      </c>
      <c r="B6957" s="6">
        <v>52</v>
      </c>
      <c r="C6957" s="6" t="s">
        <v>6079</v>
      </c>
      <c r="D6957" s="6">
        <v>549</v>
      </c>
      <c r="E6957" s="6" t="s">
        <v>6181</v>
      </c>
      <c r="F6957" s="6">
        <v>21922</v>
      </c>
      <c r="G6957" s="6" t="s">
        <v>6187</v>
      </c>
      <c r="H6957" s="6">
        <v>2</v>
      </c>
      <c r="I6957" s="6" t="s">
        <v>297</v>
      </c>
      <c r="J6957" s="6">
        <v>3</v>
      </c>
      <c r="K6957" s="6" t="s">
        <v>4334</v>
      </c>
      <c r="L6957" s="8">
        <v>6</v>
      </c>
      <c r="M6957" s="6" t="s">
        <v>297</v>
      </c>
      <c r="N6957" s="6" t="s">
        <v>6082</v>
      </c>
      <c r="R6957" s="6" t="str">
        <f t="shared" si="108"/>
        <v>52549Xã Nhơn Hậu23</v>
      </c>
    </row>
    <row r="6958" spans="1:18">
      <c r="A6958" s="6">
        <v>6957</v>
      </c>
      <c r="B6958" s="6">
        <v>52</v>
      </c>
      <c r="C6958" s="6" t="s">
        <v>6079</v>
      </c>
      <c r="D6958" s="6">
        <v>549</v>
      </c>
      <c r="E6958" s="6" t="s">
        <v>6181</v>
      </c>
      <c r="F6958" s="6">
        <v>21925</v>
      </c>
      <c r="G6958" s="6" t="s">
        <v>6188</v>
      </c>
      <c r="H6958" s="6">
        <v>2</v>
      </c>
      <c r="I6958" s="6" t="s">
        <v>297</v>
      </c>
      <c r="J6958" s="6">
        <v>3</v>
      </c>
      <c r="K6958" s="6" t="s">
        <v>4334</v>
      </c>
      <c r="L6958" s="8">
        <v>6</v>
      </c>
      <c r="M6958" s="6" t="s">
        <v>297</v>
      </c>
      <c r="N6958" s="6" t="s">
        <v>6082</v>
      </c>
      <c r="R6958" s="6" t="str">
        <f t="shared" si="108"/>
        <v>52549Xã Nhơn Phong23</v>
      </c>
    </row>
    <row r="6959" spans="1:18">
      <c r="A6959" s="6">
        <v>6958</v>
      </c>
      <c r="B6959" s="6">
        <v>52</v>
      </c>
      <c r="C6959" s="6" t="s">
        <v>6079</v>
      </c>
      <c r="D6959" s="6">
        <v>549</v>
      </c>
      <c r="E6959" s="6" t="s">
        <v>6181</v>
      </c>
      <c r="F6959" s="6">
        <v>21928</v>
      </c>
      <c r="G6959" s="6" t="s">
        <v>6189</v>
      </c>
      <c r="H6959" s="6">
        <v>2</v>
      </c>
      <c r="I6959" s="6" t="s">
        <v>297</v>
      </c>
      <c r="J6959" s="6">
        <v>3</v>
      </c>
      <c r="K6959" s="6" t="s">
        <v>4334</v>
      </c>
      <c r="L6959" s="8">
        <v>6</v>
      </c>
      <c r="M6959" s="6" t="s">
        <v>297</v>
      </c>
      <c r="N6959" s="6" t="s">
        <v>6082</v>
      </c>
      <c r="R6959" s="6" t="str">
        <f t="shared" si="108"/>
        <v>52549Xã Nhơn An23</v>
      </c>
    </row>
    <row r="6960" spans="1:18">
      <c r="A6960" s="6">
        <v>6959</v>
      </c>
      <c r="B6960" s="6">
        <v>52</v>
      </c>
      <c r="C6960" s="6" t="s">
        <v>6079</v>
      </c>
      <c r="D6960" s="6">
        <v>549</v>
      </c>
      <c r="E6960" s="6" t="s">
        <v>6181</v>
      </c>
      <c r="F6960" s="6">
        <v>21931</v>
      </c>
      <c r="G6960" s="6" t="s">
        <v>6190</v>
      </c>
      <c r="H6960" s="6">
        <v>2</v>
      </c>
      <c r="I6960" s="6" t="s">
        <v>297</v>
      </c>
      <c r="J6960" s="6">
        <v>3</v>
      </c>
      <c r="K6960" s="6" t="s">
        <v>4334</v>
      </c>
      <c r="L6960" s="8">
        <v>6</v>
      </c>
      <c r="M6960" s="6" t="s">
        <v>297</v>
      </c>
      <c r="N6960" s="6" t="s">
        <v>6082</v>
      </c>
      <c r="R6960" s="6" t="str">
        <f t="shared" si="108"/>
        <v>52549Xã Nhơn Phúc23</v>
      </c>
    </row>
    <row r="6961" spans="1:18">
      <c r="A6961" s="6">
        <v>6960</v>
      </c>
      <c r="B6961" s="6">
        <v>52</v>
      </c>
      <c r="C6961" s="6" t="s">
        <v>6079</v>
      </c>
      <c r="D6961" s="6">
        <v>549</v>
      </c>
      <c r="E6961" s="6" t="s">
        <v>6181</v>
      </c>
      <c r="F6961" s="6">
        <v>21934</v>
      </c>
      <c r="G6961" s="6" t="s">
        <v>6191</v>
      </c>
      <c r="H6961" s="6">
        <v>1</v>
      </c>
      <c r="I6961" s="6" t="s">
        <v>251</v>
      </c>
      <c r="J6961" s="6">
        <v>3</v>
      </c>
      <c r="K6961" s="6" t="s">
        <v>4334</v>
      </c>
      <c r="L6961" s="8">
        <v>5</v>
      </c>
      <c r="M6961" s="6" t="s">
        <v>251</v>
      </c>
      <c r="N6961" s="6" t="s">
        <v>6082</v>
      </c>
      <c r="R6961" s="6" t="str">
        <f t="shared" si="108"/>
        <v>52549Phường Nhơn Hưng13</v>
      </c>
    </row>
    <row r="6962" spans="1:18">
      <c r="A6962" s="6">
        <v>6961</v>
      </c>
      <c r="B6962" s="6">
        <v>52</v>
      </c>
      <c r="C6962" s="6" t="s">
        <v>6079</v>
      </c>
      <c r="D6962" s="6">
        <v>549</v>
      </c>
      <c r="E6962" s="6" t="s">
        <v>6181</v>
      </c>
      <c r="F6962" s="6">
        <v>21937</v>
      </c>
      <c r="G6962" s="6" t="s">
        <v>6192</v>
      </c>
      <c r="H6962" s="6">
        <v>2</v>
      </c>
      <c r="I6962" s="6" t="s">
        <v>297</v>
      </c>
      <c r="J6962" s="6">
        <v>3</v>
      </c>
      <c r="K6962" s="6" t="s">
        <v>4334</v>
      </c>
      <c r="L6962" s="8">
        <v>6</v>
      </c>
      <c r="M6962" s="6" t="s">
        <v>297</v>
      </c>
      <c r="N6962" s="6" t="s">
        <v>6082</v>
      </c>
      <c r="R6962" s="6" t="str">
        <f t="shared" si="108"/>
        <v>52549Xã Nhơn Khánh23</v>
      </c>
    </row>
    <row r="6963" spans="1:18">
      <c r="A6963" s="6">
        <v>6962</v>
      </c>
      <c r="B6963" s="6">
        <v>52</v>
      </c>
      <c r="C6963" s="6" t="s">
        <v>6079</v>
      </c>
      <c r="D6963" s="6">
        <v>549</v>
      </c>
      <c r="E6963" s="6" t="s">
        <v>6181</v>
      </c>
      <c r="F6963" s="6">
        <v>21940</v>
      </c>
      <c r="G6963" s="6" t="s">
        <v>6193</v>
      </c>
      <c r="H6963" s="6">
        <v>2</v>
      </c>
      <c r="I6963" s="6" t="s">
        <v>297</v>
      </c>
      <c r="J6963" s="6">
        <v>3</v>
      </c>
      <c r="K6963" s="6" t="s">
        <v>4334</v>
      </c>
      <c r="L6963" s="8">
        <v>6</v>
      </c>
      <c r="M6963" s="6" t="s">
        <v>297</v>
      </c>
      <c r="N6963" s="6" t="s">
        <v>6082</v>
      </c>
      <c r="R6963" s="6" t="str">
        <f t="shared" si="108"/>
        <v>52549Xã Nhơn Lộc23</v>
      </c>
    </row>
    <row r="6964" spans="1:18">
      <c r="A6964" s="6">
        <v>6963</v>
      </c>
      <c r="B6964" s="6">
        <v>52</v>
      </c>
      <c r="C6964" s="6" t="s">
        <v>6079</v>
      </c>
      <c r="D6964" s="6">
        <v>549</v>
      </c>
      <c r="E6964" s="6" t="s">
        <v>6181</v>
      </c>
      <c r="F6964" s="6">
        <v>21943</v>
      </c>
      <c r="G6964" s="6" t="s">
        <v>6194</v>
      </c>
      <c r="H6964" s="6">
        <v>1</v>
      </c>
      <c r="I6964" s="6" t="s">
        <v>251</v>
      </c>
      <c r="J6964" s="6">
        <v>3</v>
      </c>
      <c r="K6964" s="6" t="s">
        <v>4334</v>
      </c>
      <c r="L6964" s="8">
        <v>5</v>
      </c>
      <c r="M6964" s="6" t="s">
        <v>251</v>
      </c>
      <c r="N6964" s="6" t="s">
        <v>6082</v>
      </c>
      <c r="R6964" s="6" t="str">
        <f t="shared" si="108"/>
        <v>52549Phường Nhơn Hoà13</v>
      </c>
    </row>
    <row r="6965" spans="1:18">
      <c r="A6965" s="6">
        <v>6964</v>
      </c>
      <c r="B6965" s="6">
        <v>52</v>
      </c>
      <c r="C6965" s="6" t="s">
        <v>6079</v>
      </c>
      <c r="D6965" s="6">
        <v>549</v>
      </c>
      <c r="E6965" s="6" t="s">
        <v>6181</v>
      </c>
      <c r="F6965" s="6">
        <v>21946</v>
      </c>
      <c r="G6965" s="6" t="s">
        <v>6195</v>
      </c>
      <c r="H6965" s="6">
        <v>2</v>
      </c>
      <c r="I6965" s="6" t="s">
        <v>297</v>
      </c>
      <c r="J6965" s="6">
        <v>3</v>
      </c>
      <c r="K6965" s="6" t="s">
        <v>4334</v>
      </c>
      <c r="L6965" s="8">
        <v>6</v>
      </c>
      <c r="M6965" s="6" t="s">
        <v>297</v>
      </c>
      <c r="N6965" s="6" t="s">
        <v>6082</v>
      </c>
      <c r="R6965" s="6" t="str">
        <f t="shared" si="108"/>
        <v>52549Xã Nhơn Tân23</v>
      </c>
    </row>
    <row r="6966" spans="1:18">
      <c r="A6966" s="6">
        <v>6965</v>
      </c>
      <c r="B6966" s="6">
        <v>52</v>
      </c>
      <c r="C6966" s="6" t="s">
        <v>6079</v>
      </c>
      <c r="D6966" s="6">
        <v>549</v>
      </c>
      <c r="E6966" s="6" t="s">
        <v>6181</v>
      </c>
      <c r="F6966" s="6">
        <v>21949</v>
      </c>
      <c r="G6966" s="6" t="s">
        <v>6196</v>
      </c>
      <c r="H6966" s="6">
        <v>2</v>
      </c>
      <c r="I6966" s="6" t="s">
        <v>297</v>
      </c>
      <c r="J6966" s="6">
        <v>3</v>
      </c>
      <c r="K6966" s="6" t="s">
        <v>4334</v>
      </c>
      <c r="L6966" s="8">
        <v>6</v>
      </c>
      <c r="M6966" s="6" t="s">
        <v>297</v>
      </c>
      <c r="N6966" s="6" t="s">
        <v>6082</v>
      </c>
      <c r="R6966" s="6" t="str">
        <f t="shared" si="108"/>
        <v>52549Xã Nhơn Thọ23</v>
      </c>
    </row>
    <row r="6967" spans="1:18">
      <c r="A6967" s="6">
        <v>6966</v>
      </c>
      <c r="B6967" s="6">
        <v>52</v>
      </c>
      <c r="C6967" s="6" t="s">
        <v>6079</v>
      </c>
      <c r="D6967" s="6">
        <v>550</v>
      </c>
      <c r="E6967" s="6" t="s">
        <v>6197</v>
      </c>
      <c r="F6967" s="6">
        <v>21952</v>
      </c>
      <c r="G6967" s="6" t="s">
        <v>6198</v>
      </c>
      <c r="H6967" s="6">
        <v>1</v>
      </c>
      <c r="I6967" s="6" t="s">
        <v>251</v>
      </c>
      <c r="J6967" s="6">
        <v>3</v>
      </c>
      <c r="K6967" s="6" t="s">
        <v>4334</v>
      </c>
      <c r="L6967" s="8">
        <v>5</v>
      </c>
      <c r="M6967" s="6" t="s">
        <v>251</v>
      </c>
      <c r="N6967" s="6" t="s">
        <v>6082</v>
      </c>
      <c r="R6967" s="6" t="str">
        <f t="shared" si="108"/>
        <v>52550Thị trấn Tuy Phước13</v>
      </c>
    </row>
    <row r="6968" spans="1:18">
      <c r="A6968" s="6">
        <v>6967</v>
      </c>
      <c r="B6968" s="6">
        <v>52</v>
      </c>
      <c r="C6968" s="6" t="s">
        <v>6079</v>
      </c>
      <c r="D6968" s="6">
        <v>550</v>
      </c>
      <c r="E6968" s="6" t="s">
        <v>6197</v>
      </c>
      <c r="F6968" s="6">
        <v>21955</v>
      </c>
      <c r="G6968" s="6" t="s">
        <v>6199</v>
      </c>
      <c r="H6968" s="6">
        <v>1</v>
      </c>
      <c r="I6968" s="6" t="s">
        <v>251</v>
      </c>
      <c r="J6968" s="6">
        <v>3</v>
      </c>
      <c r="K6968" s="6" t="s">
        <v>4334</v>
      </c>
      <c r="L6968" s="8">
        <v>5</v>
      </c>
      <c r="M6968" s="6" t="s">
        <v>251</v>
      </c>
      <c r="N6968" s="6" t="s">
        <v>6082</v>
      </c>
      <c r="R6968" s="6" t="str">
        <f t="shared" si="108"/>
        <v>52550Thị trấn Diêu Trì13</v>
      </c>
    </row>
    <row r="6969" spans="1:18">
      <c r="A6969" s="6">
        <v>6968</v>
      </c>
      <c r="B6969" s="6">
        <v>52</v>
      </c>
      <c r="C6969" s="6" t="s">
        <v>6079</v>
      </c>
      <c r="D6969" s="6">
        <v>550</v>
      </c>
      <c r="E6969" s="6" t="s">
        <v>6197</v>
      </c>
      <c r="F6969" s="6">
        <v>21958</v>
      </c>
      <c r="G6969" s="6" t="s">
        <v>6200</v>
      </c>
      <c r="H6969" s="6">
        <v>2</v>
      </c>
      <c r="I6969" s="6" t="s">
        <v>297</v>
      </c>
      <c r="J6969" s="6">
        <v>3</v>
      </c>
      <c r="K6969" s="6" t="s">
        <v>4334</v>
      </c>
      <c r="L6969" s="8">
        <v>6</v>
      </c>
      <c r="M6969" s="6" t="s">
        <v>297</v>
      </c>
      <c r="N6969" s="6" t="s">
        <v>6082</v>
      </c>
      <c r="R6969" s="6" t="str">
        <f t="shared" si="108"/>
        <v>52550Xã Phước Thắng23</v>
      </c>
    </row>
    <row r="6970" spans="1:18">
      <c r="A6970" s="6">
        <v>6969</v>
      </c>
      <c r="B6970" s="6">
        <v>52</v>
      </c>
      <c r="C6970" s="6" t="s">
        <v>6079</v>
      </c>
      <c r="D6970" s="6">
        <v>550</v>
      </c>
      <c r="E6970" s="6" t="s">
        <v>6197</v>
      </c>
      <c r="F6970" s="6">
        <v>21961</v>
      </c>
      <c r="G6970" s="6" t="s">
        <v>6201</v>
      </c>
      <c r="H6970" s="6">
        <v>2</v>
      </c>
      <c r="I6970" s="6" t="s">
        <v>297</v>
      </c>
      <c r="J6970" s="6">
        <v>3</v>
      </c>
      <c r="K6970" s="6" t="s">
        <v>4334</v>
      </c>
      <c r="L6970" s="8">
        <v>6</v>
      </c>
      <c r="M6970" s="6" t="s">
        <v>297</v>
      </c>
      <c r="N6970" s="6" t="s">
        <v>6082</v>
      </c>
      <c r="R6970" s="6" t="str">
        <f t="shared" si="108"/>
        <v>52550Xã Phước Hưng23</v>
      </c>
    </row>
    <row r="6971" spans="1:18">
      <c r="A6971" s="6">
        <v>6970</v>
      </c>
      <c r="B6971" s="6">
        <v>52</v>
      </c>
      <c r="C6971" s="6" t="s">
        <v>6079</v>
      </c>
      <c r="D6971" s="6">
        <v>550</v>
      </c>
      <c r="E6971" s="6" t="s">
        <v>6197</v>
      </c>
      <c r="F6971" s="6">
        <v>21964</v>
      </c>
      <c r="G6971" s="6" t="s">
        <v>6202</v>
      </c>
      <c r="H6971" s="6">
        <v>2</v>
      </c>
      <c r="I6971" s="6" t="s">
        <v>297</v>
      </c>
      <c r="J6971" s="6">
        <v>3</v>
      </c>
      <c r="K6971" s="6" t="s">
        <v>4334</v>
      </c>
      <c r="L6971" s="8">
        <v>6</v>
      </c>
      <c r="M6971" s="6" t="s">
        <v>297</v>
      </c>
      <c r="N6971" s="6" t="s">
        <v>6082</v>
      </c>
      <c r="R6971" s="6" t="str">
        <f t="shared" si="108"/>
        <v>52550Xã Phước Quang23</v>
      </c>
    </row>
    <row r="6972" spans="1:18">
      <c r="A6972" s="6">
        <v>6971</v>
      </c>
      <c r="B6972" s="6">
        <v>52</v>
      </c>
      <c r="C6972" s="6" t="s">
        <v>6079</v>
      </c>
      <c r="D6972" s="6">
        <v>550</v>
      </c>
      <c r="E6972" s="6" t="s">
        <v>6197</v>
      </c>
      <c r="F6972" s="6">
        <v>21967</v>
      </c>
      <c r="G6972" s="6" t="s">
        <v>6203</v>
      </c>
      <c r="H6972" s="6">
        <v>2</v>
      </c>
      <c r="I6972" s="6" t="s">
        <v>297</v>
      </c>
      <c r="J6972" s="6">
        <v>3</v>
      </c>
      <c r="K6972" s="6" t="s">
        <v>4334</v>
      </c>
      <c r="L6972" s="8">
        <v>6</v>
      </c>
      <c r="M6972" s="6" t="s">
        <v>297</v>
      </c>
      <c r="N6972" s="6" t="s">
        <v>6082</v>
      </c>
      <c r="R6972" s="6" t="str">
        <f t="shared" si="108"/>
        <v>52550Xã Phước Hòa23</v>
      </c>
    </row>
    <row r="6973" spans="1:18">
      <c r="A6973" s="6">
        <v>6972</v>
      </c>
      <c r="B6973" s="6">
        <v>52</v>
      </c>
      <c r="C6973" s="6" t="s">
        <v>6079</v>
      </c>
      <c r="D6973" s="6">
        <v>550</v>
      </c>
      <c r="E6973" s="6" t="s">
        <v>6197</v>
      </c>
      <c r="F6973" s="6">
        <v>21970</v>
      </c>
      <c r="G6973" s="6" t="s">
        <v>6204</v>
      </c>
      <c r="H6973" s="6">
        <v>2</v>
      </c>
      <c r="I6973" s="6" t="s">
        <v>297</v>
      </c>
      <c r="J6973" s="6">
        <v>3</v>
      </c>
      <c r="K6973" s="6" t="s">
        <v>4334</v>
      </c>
      <c r="L6973" s="8">
        <v>6</v>
      </c>
      <c r="M6973" s="6" t="s">
        <v>297</v>
      </c>
      <c r="N6973" s="6" t="s">
        <v>6082</v>
      </c>
      <c r="R6973" s="6" t="str">
        <f t="shared" si="108"/>
        <v>52550Xã Phước Sơn23</v>
      </c>
    </row>
    <row r="6974" spans="1:18">
      <c r="A6974" s="6">
        <v>6973</v>
      </c>
      <c r="B6974" s="6">
        <v>52</v>
      </c>
      <c r="C6974" s="6" t="s">
        <v>6079</v>
      </c>
      <c r="D6974" s="6">
        <v>550</v>
      </c>
      <c r="E6974" s="6" t="s">
        <v>6197</v>
      </c>
      <c r="F6974" s="6">
        <v>21973</v>
      </c>
      <c r="G6974" s="6" t="s">
        <v>5830</v>
      </c>
      <c r="H6974" s="6">
        <v>2</v>
      </c>
      <c r="I6974" s="6" t="s">
        <v>297</v>
      </c>
      <c r="J6974" s="6">
        <v>3</v>
      </c>
      <c r="K6974" s="6" t="s">
        <v>4334</v>
      </c>
      <c r="L6974" s="8">
        <v>6</v>
      </c>
      <c r="M6974" s="6" t="s">
        <v>297</v>
      </c>
      <c r="N6974" s="6" t="s">
        <v>6082</v>
      </c>
      <c r="R6974" s="6" t="str">
        <f t="shared" si="108"/>
        <v>52550Xã Phước Hiệp23</v>
      </c>
    </row>
    <row r="6975" spans="1:18">
      <c r="A6975" s="6">
        <v>6974</v>
      </c>
      <c r="B6975" s="6">
        <v>52</v>
      </c>
      <c r="C6975" s="6" t="s">
        <v>6079</v>
      </c>
      <c r="D6975" s="6">
        <v>550</v>
      </c>
      <c r="E6975" s="6" t="s">
        <v>6197</v>
      </c>
      <c r="F6975" s="6">
        <v>21976</v>
      </c>
      <c r="G6975" s="6" t="s">
        <v>5838</v>
      </c>
      <c r="H6975" s="6">
        <v>2</v>
      </c>
      <c r="I6975" s="6" t="s">
        <v>297</v>
      </c>
      <c r="J6975" s="6">
        <v>3</v>
      </c>
      <c r="K6975" s="6" t="s">
        <v>4334</v>
      </c>
      <c r="L6975" s="8">
        <v>6</v>
      </c>
      <c r="M6975" s="6" t="s">
        <v>297</v>
      </c>
      <c r="N6975" s="6" t="s">
        <v>6082</v>
      </c>
      <c r="R6975" s="6" t="str">
        <f t="shared" si="108"/>
        <v>52550Xã Phước Lộc23</v>
      </c>
    </row>
    <row r="6976" spans="1:18">
      <c r="A6976" s="6">
        <v>6975</v>
      </c>
      <c r="B6976" s="6">
        <v>52</v>
      </c>
      <c r="C6976" s="6" t="s">
        <v>6079</v>
      </c>
      <c r="D6976" s="6">
        <v>550</v>
      </c>
      <c r="E6976" s="6" t="s">
        <v>6197</v>
      </c>
      <c r="F6976" s="6">
        <v>21979</v>
      </c>
      <c r="G6976" s="6" t="s">
        <v>6205</v>
      </c>
      <c r="H6976" s="6">
        <v>2</v>
      </c>
      <c r="I6976" s="6" t="s">
        <v>297</v>
      </c>
      <c r="J6976" s="6">
        <v>3</v>
      </c>
      <c r="K6976" s="6" t="s">
        <v>4334</v>
      </c>
      <c r="L6976" s="8">
        <v>6</v>
      </c>
      <c r="M6976" s="6" t="s">
        <v>297</v>
      </c>
      <c r="N6976" s="6" t="s">
        <v>6082</v>
      </c>
      <c r="R6976" s="6" t="str">
        <f t="shared" si="108"/>
        <v>52550Xã Phước Nghĩa23</v>
      </c>
    </row>
    <row r="6977" spans="1:18">
      <c r="A6977" s="6">
        <v>6976</v>
      </c>
      <c r="B6977" s="6">
        <v>52</v>
      </c>
      <c r="C6977" s="6" t="s">
        <v>6079</v>
      </c>
      <c r="D6977" s="6">
        <v>550</v>
      </c>
      <c r="E6977" s="6" t="s">
        <v>6197</v>
      </c>
      <c r="F6977" s="6">
        <v>21982</v>
      </c>
      <c r="G6977" s="6" t="s">
        <v>6206</v>
      </c>
      <c r="H6977" s="6">
        <v>2</v>
      </c>
      <c r="I6977" s="6" t="s">
        <v>297</v>
      </c>
      <c r="J6977" s="6">
        <v>3</v>
      </c>
      <c r="K6977" s="6" t="s">
        <v>4334</v>
      </c>
      <c r="L6977" s="8">
        <v>6</v>
      </c>
      <c r="M6977" s="6" t="s">
        <v>297</v>
      </c>
      <c r="N6977" s="6" t="s">
        <v>6082</v>
      </c>
      <c r="R6977" s="6" t="str">
        <f t="shared" si="108"/>
        <v>52550Xã Phước Thuận23</v>
      </c>
    </row>
    <row r="6978" spans="1:18">
      <c r="A6978" s="6">
        <v>6977</v>
      </c>
      <c r="B6978" s="6">
        <v>52</v>
      </c>
      <c r="C6978" s="6" t="s">
        <v>6079</v>
      </c>
      <c r="D6978" s="6">
        <v>550</v>
      </c>
      <c r="E6978" s="6" t="s">
        <v>6197</v>
      </c>
      <c r="F6978" s="6">
        <v>21985</v>
      </c>
      <c r="G6978" s="6" t="s">
        <v>6207</v>
      </c>
      <c r="H6978" s="6">
        <v>2</v>
      </c>
      <c r="I6978" s="6" t="s">
        <v>297</v>
      </c>
      <c r="J6978" s="6">
        <v>3</v>
      </c>
      <c r="K6978" s="6" t="s">
        <v>4334</v>
      </c>
      <c r="L6978" s="8">
        <v>6</v>
      </c>
      <c r="M6978" s="6" t="s">
        <v>297</v>
      </c>
      <c r="N6978" s="6" t="s">
        <v>6082</v>
      </c>
      <c r="R6978" s="6" t="str">
        <f t="shared" si="108"/>
        <v>52550Xã Phước An23</v>
      </c>
    </row>
    <row r="6979" spans="1:18">
      <c r="A6979" s="6">
        <v>6978</v>
      </c>
      <c r="B6979" s="6">
        <v>52</v>
      </c>
      <c r="C6979" s="6" t="s">
        <v>6079</v>
      </c>
      <c r="D6979" s="6">
        <v>550</v>
      </c>
      <c r="E6979" s="6" t="s">
        <v>6197</v>
      </c>
      <c r="F6979" s="6">
        <v>21988</v>
      </c>
      <c r="G6979" s="6" t="s">
        <v>5839</v>
      </c>
      <c r="H6979" s="6">
        <v>2</v>
      </c>
      <c r="I6979" s="6" t="s">
        <v>297</v>
      </c>
      <c r="J6979" s="6">
        <v>3</v>
      </c>
      <c r="K6979" s="6" t="s">
        <v>4334</v>
      </c>
      <c r="L6979" s="8">
        <v>6</v>
      </c>
      <c r="M6979" s="6" t="s">
        <v>297</v>
      </c>
      <c r="N6979" s="6" t="s">
        <v>6082</v>
      </c>
      <c r="R6979" s="6" t="str">
        <f t="shared" ref="R6979:R7042" si="109">CONCATENATE(B6979,D6979,G6979,H6979,J6979)</f>
        <v>52550Xã Phước Thành23</v>
      </c>
    </row>
    <row r="6980" spans="1:18">
      <c r="A6980" s="6">
        <v>6979</v>
      </c>
      <c r="B6980" s="6">
        <v>52</v>
      </c>
      <c r="C6980" s="6" t="s">
        <v>6079</v>
      </c>
      <c r="D6980" s="6">
        <v>551</v>
      </c>
      <c r="E6980" s="6" t="s">
        <v>6208</v>
      </c>
      <c r="F6980" s="6">
        <v>21994</v>
      </c>
      <c r="G6980" s="6" t="s">
        <v>6209</v>
      </c>
      <c r="H6980" s="6">
        <v>1</v>
      </c>
      <c r="I6980" s="6" t="s">
        <v>251</v>
      </c>
      <c r="J6980" s="6">
        <v>3</v>
      </c>
      <c r="K6980" s="6" t="s">
        <v>4334</v>
      </c>
      <c r="L6980" s="8">
        <v>5</v>
      </c>
      <c r="M6980" s="6" t="s">
        <v>251</v>
      </c>
      <c r="N6980" s="6" t="s">
        <v>6082</v>
      </c>
      <c r="R6980" s="6" t="str">
        <f t="shared" si="109"/>
        <v>52551Thị trấn Vân Canh13</v>
      </c>
    </row>
    <row r="6981" spans="1:18">
      <c r="A6981" s="6">
        <v>6980</v>
      </c>
      <c r="B6981" s="6">
        <v>52</v>
      </c>
      <c r="C6981" s="6" t="s">
        <v>6079</v>
      </c>
      <c r="D6981" s="6">
        <v>551</v>
      </c>
      <c r="E6981" s="6" t="s">
        <v>6208</v>
      </c>
      <c r="F6981" s="6">
        <v>21997</v>
      </c>
      <c r="G6981" s="6" t="s">
        <v>6210</v>
      </c>
      <c r="H6981" s="6">
        <v>2</v>
      </c>
      <c r="I6981" s="6" t="s">
        <v>297</v>
      </c>
      <c r="J6981" s="6">
        <v>3</v>
      </c>
      <c r="K6981" s="6" t="s">
        <v>4334</v>
      </c>
      <c r="L6981" s="8">
        <v>6</v>
      </c>
      <c r="M6981" s="6" t="s">
        <v>297</v>
      </c>
      <c r="N6981" s="6" t="s">
        <v>6082</v>
      </c>
      <c r="R6981" s="6" t="str">
        <f t="shared" si="109"/>
        <v>52551Xã Canh Liên23</v>
      </c>
    </row>
    <row r="6982" spans="1:18">
      <c r="A6982" s="6">
        <v>6981</v>
      </c>
      <c r="B6982" s="6">
        <v>52</v>
      </c>
      <c r="C6982" s="6" t="s">
        <v>6079</v>
      </c>
      <c r="D6982" s="6">
        <v>551</v>
      </c>
      <c r="E6982" s="6" t="s">
        <v>6208</v>
      </c>
      <c r="F6982" s="6">
        <v>22000</v>
      </c>
      <c r="G6982" s="6" t="s">
        <v>6211</v>
      </c>
      <c r="H6982" s="6">
        <v>2</v>
      </c>
      <c r="I6982" s="6" t="s">
        <v>297</v>
      </c>
      <c r="J6982" s="6">
        <v>3</v>
      </c>
      <c r="K6982" s="6" t="s">
        <v>4334</v>
      </c>
      <c r="L6982" s="8">
        <v>6</v>
      </c>
      <c r="M6982" s="6" t="s">
        <v>297</v>
      </c>
      <c r="N6982" s="6" t="s">
        <v>6082</v>
      </c>
      <c r="R6982" s="6" t="str">
        <f t="shared" si="109"/>
        <v>52551Xã Canh Hiệp23</v>
      </c>
    </row>
    <row r="6983" spans="1:18">
      <c r="A6983" s="6">
        <v>6982</v>
      </c>
      <c r="B6983" s="6">
        <v>52</v>
      </c>
      <c r="C6983" s="6" t="s">
        <v>6079</v>
      </c>
      <c r="D6983" s="6">
        <v>551</v>
      </c>
      <c r="E6983" s="6" t="s">
        <v>6208</v>
      </c>
      <c r="F6983" s="6">
        <v>22003</v>
      </c>
      <c r="G6983" s="6" t="s">
        <v>6212</v>
      </c>
      <c r="H6983" s="6">
        <v>2</v>
      </c>
      <c r="I6983" s="6" t="s">
        <v>297</v>
      </c>
      <c r="J6983" s="6">
        <v>3</v>
      </c>
      <c r="K6983" s="6" t="s">
        <v>4334</v>
      </c>
      <c r="L6983" s="8">
        <v>6</v>
      </c>
      <c r="M6983" s="6" t="s">
        <v>297</v>
      </c>
      <c r="N6983" s="6" t="s">
        <v>6082</v>
      </c>
      <c r="R6983" s="6" t="str">
        <f t="shared" si="109"/>
        <v>52551Xã Canh Vinh23</v>
      </c>
    </row>
    <row r="6984" spans="1:18">
      <c r="A6984" s="6">
        <v>6983</v>
      </c>
      <c r="B6984" s="6">
        <v>52</v>
      </c>
      <c r="C6984" s="6" t="s">
        <v>6079</v>
      </c>
      <c r="D6984" s="6">
        <v>551</v>
      </c>
      <c r="E6984" s="6" t="s">
        <v>6208</v>
      </c>
      <c r="F6984" s="6">
        <v>22006</v>
      </c>
      <c r="G6984" s="6" t="s">
        <v>6213</v>
      </c>
      <c r="H6984" s="6">
        <v>2</v>
      </c>
      <c r="I6984" s="6" t="s">
        <v>297</v>
      </c>
      <c r="J6984" s="6">
        <v>3</v>
      </c>
      <c r="K6984" s="6" t="s">
        <v>4334</v>
      </c>
      <c r="L6984" s="8">
        <v>6</v>
      </c>
      <c r="M6984" s="6" t="s">
        <v>297</v>
      </c>
      <c r="N6984" s="6" t="s">
        <v>6082</v>
      </c>
      <c r="R6984" s="6" t="str">
        <f t="shared" si="109"/>
        <v>52551Xã Canh Hiển23</v>
      </c>
    </row>
    <row r="6985" spans="1:18">
      <c r="A6985" s="6">
        <v>6984</v>
      </c>
      <c r="B6985" s="6">
        <v>52</v>
      </c>
      <c r="C6985" s="6" t="s">
        <v>6079</v>
      </c>
      <c r="D6985" s="6">
        <v>551</v>
      </c>
      <c r="E6985" s="6" t="s">
        <v>6208</v>
      </c>
      <c r="F6985" s="6">
        <v>22009</v>
      </c>
      <c r="G6985" s="6" t="s">
        <v>6214</v>
      </c>
      <c r="H6985" s="6">
        <v>2</v>
      </c>
      <c r="I6985" s="6" t="s">
        <v>297</v>
      </c>
      <c r="J6985" s="6">
        <v>3</v>
      </c>
      <c r="K6985" s="6" t="s">
        <v>4334</v>
      </c>
      <c r="L6985" s="8">
        <v>6</v>
      </c>
      <c r="M6985" s="6" t="s">
        <v>297</v>
      </c>
      <c r="N6985" s="6" t="s">
        <v>6082</v>
      </c>
      <c r="R6985" s="6" t="str">
        <f t="shared" si="109"/>
        <v>52551Xã Canh Thuận23</v>
      </c>
    </row>
    <row r="6986" spans="1:18">
      <c r="A6986" s="6">
        <v>6985</v>
      </c>
      <c r="B6986" s="6">
        <v>52</v>
      </c>
      <c r="C6986" s="6" t="s">
        <v>6079</v>
      </c>
      <c r="D6986" s="6">
        <v>551</v>
      </c>
      <c r="E6986" s="6" t="s">
        <v>6208</v>
      </c>
      <c r="F6986" s="6">
        <v>22012</v>
      </c>
      <c r="G6986" s="6" t="s">
        <v>6215</v>
      </c>
      <c r="H6986" s="6">
        <v>2</v>
      </c>
      <c r="I6986" s="6" t="s">
        <v>297</v>
      </c>
      <c r="J6986" s="6">
        <v>3</v>
      </c>
      <c r="K6986" s="6" t="s">
        <v>4334</v>
      </c>
      <c r="L6986" s="8">
        <v>6</v>
      </c>
      <c r="M6986" s="6" t="s">
        <v>297</v>
      </c>
      <c r="N6986" s="6" t="s">
        <v>6082</v>
      </c>
      <c r="R6986" s="6" t="str">
        <f t="shared" si="109"/>
        <v>52551Xã Canh Hòa23</v>
      </c>
    </row>
    <row r="6987" spans="1:18">
      <c r="A6987" s="6">
        <v>6986</v>
      </c>
      <c r="B6987" s="6">
        <v>54</v>
      </c>
      <c r="C6987" s="6" t="s">
        <v>6216</v>
      </c>
      <c r="D6987" s="6">
        <v>555</v>
      </c>
      <c r="E6987" s="6" t="s">
        <v>6217</v>
      </c>
      <c r="F6987" s="6">
        <v>22015</v>
      </c>
      <c r="G6987" s="6" t="s">
        <v>5433</v>
      </c>
      <c r="H6987" s="6">
        <v>1</v>
      </c>
      <c r="I6987" s="6" t="s">
        <v>251</v>
      </c>
      <c r="J6987" s="6">
        <v>3</v>
      </c>
      <c r="K6987" s="6" t="s">
        <v>4334</v>
      </c>
      <c r="L6987" s="8">
        <v>5</v>
      </c>
      <c r="M6987" s="6" t="s">
        <v>251</v>
      </c>
      <c r="N6987" s="6" t="s">
        <v>6218</v>
      </c>
      <c r="R6987" s="6" t="str">
        <f t="shared" si="109"/>
        <v>54555Phường 113</v>
      </c>
    </row>
    <row r="6988" spans="1:18">
      <c r="A6988" s="6">
        <v>6987</v>
      </c>
      <c r="B6988" s="6">
        <v>54</v>
      </c>
      <c r="C6988" s="6" t="s">
        <v>6216</v>
      </c>
      <c r="D6988" s="6">
        <v>555</v>
      </c>
      <c r="E6988" s="6" t="s">
        <v>6217</v>
      </c>
      <c r="F6988" s="6">
        <v>22018</v>
      </c>
      <c r="G6988" s="6" t="s">
        <v>6219</v>
      </c>
      <c r="H6988" s="6">
        <v>1</v>
      </c>
      <c r="I6988" s="6" t="s">
        <v>251</v>
      </c>
      <c r="J6988" s="6">
        <v>3</v>
      </c>
      <c r="K6988" s="6" t="s">
        <v>4334</v>
      </c>
      <c r="L6988" s="8">
        <v>5</v>
      </c>
      <c r="M6988" s="6" t="s">
        <v>251</v>
      </c>
      <c r="N6988" s="6" t="s">
        <v>6218</v>
      </c>
      <c r="R6988" s="6" t="str">
        <f t="shared" si="109"/>
        <v>54555Phường 813</v>
      </c>
    </row>
    <row r="6989" spans="1:18">
      <c r="A6989" s="6">
        <v>6988</v>
      </c>
      <c r="B6989" s="6">
        <v>54</v>
      </c>
      <c r="C6989" s="6" t="s">
        <v>6216</v>
      </c>
      <c r="D6989" s="6">
        <v>555</v>
      </c>
      <c r="E6989" s="6" t="s">
        <v>6217</v>
      </c>
      <c r="F6989" s="6">
        <v>22021</v>
      </c>
      <c r="G6989" s="6" t="s">
        <v>5436</v>
      </c>
      <c r="H6989" s="6">
        <v>1</v>
      </c>
      <c r="I6989" s="6" t="s">
        <v>251</v>
      </c>
      <c r="J6989" s="6">
        <v>3</v>
      </c>
      <c r="K6989" s="6" t="s">
        <v>4334</v>
      </c>
      <c r="L6989" s="8">
        <v>5</v>
      </c>
      <c r="M6989" s="6" t="s">
        <v>251</v>
      </c>
      <c r="N6989" s="6" t="s">
        <v>6218</v>
      </c>
      <c r="R6989" s="6" t="str">
        <f t="shared" si="109"/>
        <v>54555Phường 213</v>
      </c>
    </row>
    <row r="6990" spans="1:18">
      <c r="A6990" s="6">
        <v>6989</v>
      </c>
      <c r="B6990" s="6">
        <v>54</v>
      </c>
      <c r="C6990" s="6" t="s">
        <v>6216</v>
      </c>
      <c r="D6990" s="6">
        <v>555</v>
      </c>
      <c r="E6990" s="6" t="s">
        <v>6217</v>
      </c>
      <c r="F6990" s="6">
        <v>22024</v>
      </c>
      <c r="G6990" s="6" t="s">
        <v>167</v>
      </c>
      <c r="H6990" s="6">
        <v>1</v>
      </c>
      <c r="I6990" s="6" t="s">
        <v>251</v>
      </c>
      <c r="J6990" s="6">
        <v>3</v>
      </c>
      <c r="K6990" s="6" t="s">
        <v>4334</v>
      </c>
      <c r="L6990" s="8">
        <v>5</v>
      </c>
      <c r="M6990" s="6" t="s">
        <v>251</v>
      </c>
      <c r="N6990" s="6" t="s">
        <v>6218</v>
      </c>
      <c r="R6990" s="6" t="str">
        <f t="shared" si="109"/>
        <v>54555Phường 913</v>
      </c>
    </row>
    <row r="6991" spans="1:18">
      <c r="A6991" s="6">
        <v>6990</v>
      </c>
      <c r="B6991" s="6">
        <v>54</v>
      </c>
      <c r="C6991" s="6" t="s">
        <v>6216</v>
      </c>
      <c r="D6991" s="6">
        <v>555</v>
      </c>
      <c r="E6991" s="6" t="s">
        <v>6217</v>
      </c>
      <c r="F6991" s="6">
        <v>22027</v>
      </c>
      <c r="G6991" s="6" t="s">
        <v>5440</v>
      </c>
      <c r="H6991" s="6">
        <v>1</v>
      </c>
      <c r="I6991" s="6" t="s">
        <v>251</v>
      </c>
      <c r="J6991" s="6">
        <v>3</v>
      </c>
      <c r="K6991" s="6" t="s">
        <v>4334</v>
      </c>
      <c r="L6991" s="8">
        <v>5</v>
      </c>
      <c r="M6991" s="6" t="s">
        <v>251</v>
      </c>
      <c r="N6991" s="6" t="s">
        <v>6218</v>
      </c>
      <c r="R6991" s="6" t="str">
        <f t="shared" si="109"/>
        <v>54555Phường 313</v>
      </c>
    </row>
    <row r="6992" spans="1:18">
      <c r="A6992" s="6">
        <v>6991</v>
      </c>
      <c r="B6992" s="6">
        <v>54</v>
      </c>
      <c r="C6992" s="6" t="s">
        <v>6216</v>
      </c>
      <c r="D6992" s="6">
        <v>555</v>
      </c>
      <c r="E6992" s="6" t="s">
        <v>6217</v>
      </c>
      <c r="F6992" s="6">
        <v>22030</v>
      </c>
      <c r="G6992" s="6" t="s">
        <v>5437</v>
      </c>
      <c r="H6992" s="6">
        <v>1</v>
      </c>
      <c r="I6992" s="6" t="s">
        <v>251</v>
      </c>
      <c r="J6992" s="6">
        <v>3</v>
      </c>
      <c r="K6992" s="6" t="s">
        <v>4334</v>
      </c>
      <c r="L6992" s="8">
        <v>5</v>
      </c>
      <c r="M6992" s="6" t="s">
        <v>251</v>
      </c>
      <c r="N6992" s="6" t="s">
        <v>6218</v>
      </c>
      <c r="R6992" s="6" t="str">
        <f t="shared" si="109"/>
        <v>54555Phường 413</v>
      </c>
    </row>
    <row r="6993" spans="1:18">
      <c r="A6993" s="6">
        <v>6992</v>
      </c>
      <c r="B6993" s="6">
        <v>54</v>
      </c>
      <c r="C6993" s="6" t="s">
        <v>6216</v>
      </c>
      <c r="D6993" s="6">
        <v>555</v>
      </c>
      <c r="E6993" s="6" t="s">
        <v>6217</v>
      </c>
      <c r="F6993" s="6">
        <v>22033</v>
      </c>
      <c r="G6993" s="6" t="s">
        <v>5438</v>
      </c>
      <c r="H6993" s="6">
        <v>1</v>
      </c>
      <c r="I6993" s="6" t="s">
        <v>251</v>
      </c>
      <c r="J6993" s="6">
        <v>3</v>
      </c>
      <c r="K6993" s="6" t="s">
        <v>4334</v>
      </c>
      <c r="L6993" s="8">
        <v>5</v>
      </c>
      <c r="M6993" s="6" t="s">
        <v>251</v>
      </c>
      <c r="N6993" s="6" t="s">
        <v>6218</v>
      </c>
      <c r="R6993" s="6" t="str">
        <f t="shared" si="109"/>
        <v>54555Phường 513</v>
      </c>
    </row>
    <row r="6994" spans="1:18">
      <c r="A6994" s="6">
        <v>6993</v>
      </c>
      <c r="B6994" s="6">
        <v>54</v>
      </c>
      <c r="C6994" s="6" t="s">
        <v>6216</v>
      </c>
      <c r="D6994" s="6">
        <v>555</v>
      </c>
      <c r="E6994" s="6" t="s">
        <v>6217</v>
      </c>
      <c r="F6994" s="6">
        <v>22036</v>
      </c>
      <c r="G6994" s="6" t="s">
        <v>6220</v>
      </c>
      <c r="H6994" s="6">
        <v>1</v>
      </c>
      <c r="I6994" s="6" t="s">
        <v>251</v>
      </c>
      <c r="J6994" s="6">
        <v>3</v>
      </c>
      <c r="K6994" s="6" t="s">
        <v>4334</v>
      </c>
      <c r="L6994" s="8">
        <v>5</v>
      </c>
      <c r="M6994" s="6" t="s">
        <v>251</v>
      </c>
      <c r="N6994" s="6" t="s">
        <v>6218</v>
      </c>
      <c r="R6994" s="6" t="str">
        <f t="shared" si="109"/>
        <v>54555Phường 713</v>
      </c>
    </row>
    <row r="6995" spans="1:18">
      <c r="A6995" s="6">
        <v>6994</v>
      </c>
      <c r="B6995" s="6">
        <v>54</v>
      </c>
      <c r="C6995" s="6" t="s">
        <v>6216</v>
      </c>
      <c r="D6995" s="6">
        <v>555</v>
      </c>
      <c r="E6995" s="6" t="s">
        <v>6217</v>
      </c>
      <c r="F6995" s="6">
        <v>22039</v>
      </c>
      <c r="G6995" s="6" t="s">
        <v>215</v>
      </c>
      <c r="H6995" s="6">
        <v>1</v>
      </c>
      <c r="I6995" s="6" t="s">
        <v>251</v>
      </c>
      <c r="J6995" s="6">
        <v>3</v>
      </c>
      <c r="K6995" s="6" t="s">
        <v>4334</v>
      </c>
      <c r="L6995" s="8">
        <v>5</v>
      </c>
      <c r="M6995" s="6" t="s">
        <v>251</v>
      </c>
      <c r="N6995" s="6" t="s">
        <v>6218</v>
      </c>
      <c r="R6995" s="6" t="str">
        <f t="shared" si="109"/>
        <v>54555Phường 613</v>
      </c>
    </row>
    <row r="6996" spans="1:18">
      <c r="A6996" s="6">
        <v>6995</v>
      </c>
      <c r="B6996" s="6">
        <v>54</v>
      </c>
      <c r="C6996" s="6" t="s">
        <v>6216</v>
      </c>
      <c r="D6996" s="6">
        <v>555</v>
      </c>
      <c r="E6996" s="6" t="s">
        <v>6217</v>
      </c>
      <c r="F6996" s="6">
        <v>22040</v>
      </c>
      <c r="G6996" s="6" t="s">
        <v>6221</v>
      </c>
      <c r="H6996" s="6">
        <v>1</v>
      </c>
      <c r="I6996" s="6" t="s">
        <v>251</v>
      </c>
      <c r="J6996" s="6">
        <v>3</v>
      </c>
      <c r="K6996" s="6" t="s">
        <v>4334</v>
      </c>
      <c r="L6996" s="8">
        <v>5</v>
      </c>
      <c r="M6996" s="6" t="s">
        <v>251</v>
      </c>
      <c r="N6996" s="6" t="s">
        <v>6218</v>
      </c>
      <c r="R6996" s="6" t="str">
        <f t="shared" si="109"/>
        <v>54555Phường Phú Thạnh13</v>
      </c>
    </row>
    <row r="6997" spans="1:18">
      <c r="A6997" s="6">
        <v>6996</v>
      </c>
      <c r="B6997" s="6">
        <v>54</v>
      </c>
      <c r="C6997" s="6" t="s">
        <v>6216</v>
      </c>
      <c r="D6997" s="6">
        <v>555</v>
      </c>
      <c r="E6997" s="6" t="s">
        <v>6217</v>
      </c>
      <c r="F6997" s="6">
        <v>22041</v>
      </c>
      <c r="G6997" s="6" t="s">
        <v>6222</v>
      </c>
      <c r="H6997" s="6">
        <v>1</v>
      </c>
      <c r="I6997" s="6" t="s">
        <v>251</v>
      </c>
      <c r="J6997" s="6">
        <v>3</v>
      </c>
      <c r="K6997" s="6" t="s">
        <v>4334</v>
      </c>
      <c r="L6997" s="8">
        <v>5</v>
      </c>
      <c r="M6997" s="6" t="s">
        <v>251</v>
      </c>
      <c r="N6997" s="6" t="s">
        <v>6218</v>
      </c>
      <c r="R6997" s="6" t="str">
        <f t="shared" si="109"/>
        <v>54555Phường Phú Đông13</v>
      </c>
    </row>
    <row r="6998" spans="1:18">
      <c r="A6998" s="6">
        <v>6997</v>
      </c>
      <c r="B6998" s="6">
        <v>54</v>
      </c>
      <c r="C6998" s="6" t="s">
        <v>6216</v>
      </c>
      <c r="D6998" s="6">
        <v>555</v>
      </c>
      <c r="E6998" s="6" t="s">
        <v>6217</v>
      </c>
      <c r="F6998" s="6">
        <v>22042</v>
      </c>
      <c r="G6998" s="6" t="s">
        <v>6223</v>
      </c>
      <c r="H6998" s="6">
        <v>2</v>
      </c>
      <c r="I6998" s="6" t="s">
        <v>297</v>
      </c>
      <c r="J6998" s="6">
        <v>3</v>
      </c>
      <c r="K6998" s="6" t="s">
        <v>4334</v>
      </c>
      <c r="L6998" s="8">
        <v>6</v>
      </c>
      <c r="M6998" s="6" t="s">
        <v>297</v>
      </c>
      <c r="N6998" s="6" t="s">
        <v>6218</v>
      </c>
      <c r="R6998" s="6" t="str">
        <f t="shared" si="109"/>
        <v>54555Xã Hòa Kiến23</v>
      </c>
    </row>
    <row r="6999" spans="1:18">
      <c r="A6999" s="6">
        <v>6998</v>
      </c>
      <c r="B6999" s="6">
        <v>54</v>
      </c>
      <c r="C6999" s="6" t="s">
        <v>6216</v>
      </c>
      <c r="D6999" s="6">
        <v>555</v>
      </c>
      <c r="E6999" s="6" t="s">
        <v>6217</v>
      </c>
      <c r="F6999" s="6">
        <v>22045</v>
      </c>
      <c r="G6999" s="6" t="s">
        <v>6224</v>
      </c>
      <c r="H6999" s="6">
        <v>2</v>
      </c>
      <c r="I6999" s="6" t="s">
        <v>297</v>
      </c>
      <c r="J6999" s="6">
        <v>3</v>
      </c>
      <c r="K6999" s="6" t="s">
        <v>4334</v>
      </c>
      <c r="L6999" s="8">
        <v>6</v>
      </c>
      <c r="M6999" s="6" t="s">
        <v>297</v>
      </c>
      <c r="N6999" s="6" t="s">
        <v>6218</v>
      </c>
      <c r="R6999" s="6" t="str">
        <f t="shared" si="109"/>
        <v>54555Xã Bình Kiến23</v>
      </c>
    </row>
    <row r="7000" spans="1:18">
      <c r="A7000" s="6">
        <v>6999</v>
      </c>
      <c r="B7000" s="6">
        <v>54</v>
      </c>
      <c r="C7000" s="6" t="s">
        <v>6216</v>
      </c>
      <c r="D7000" s="6">
        <v>555</v>
      </c>
      <c r="E7000" s="6" t="s">
        <v>6217</v>
      </c>
      <c r="F7000" s="6">
        <v>22048</v>
      </c>
      <c r="G7000" s="6" t="s">
        <v>6225</v>
      </c>
      <c r="H7000" s="6">
        <v>2</v>
      </c>
      <c r="I7000" s="6" t="s">
        <v>297</v>
      </c>
      <c r="J7000" s="6">
        <v>3</v>
      </c>
      <c r="K7000" s="6" t="s">
        <v>4334</v>
      </c>
      <c r="L7000" s="8">
        <v>6</v>
      </c>
      <c r="M7000" s="6" t="s">
        <v>297</v>
      </c>
      <c r="N7000" s="6" t="s">
        <v>6218</v>
      </c>
      <c r="R7000" s="6" t="str">
        <f t="shared" si="109"/>
        <v>54555Xã Bình Ngọc23</v>
      </c>
    </row>
    <row r="7001" spans="1:18">
      <c r="A7001" s="6">
        <v>7000</v>
      </c>
      <c r="B7001" s="6">
        <v>54</v>
      </c>
      <c r="C7001" s="6" t="s">
        <v>6216</v>
      </c>
      <c r="D7001" s="6">
        <v>555</v>
      </c>
      <c r="E7001" s="6" t="s">
        <v>6217</v>
      </c>
      <c r="F7001" s="6">
        <v>22162</v>
      </c>
      <c r="G7001" s="6" t="s">
        <v>807</v>
      </c>
      <c r="H7001" s="6">
        <v>2</v>
      </c>
      <c r="I7001" s="6" t="s">
        <v>297</v>
      </c>
      <c r="J7001" s="6">
        <v>3</v>
      </c>
      <c r="K7001" s="6" t="s">
        <v>4334</v>
      </c>
      <c r="L7001" s="8">
        <v>6</v>
      </c>
      <c r="M7001" s="6" t="s">
        <v>297</v>
      </c>
      <c r="N7001" s="6" t="s">
        <v>6218</v>
      </c>
      <c r="R7001" s="6" t="str">
        <f t="shared" si="109"/>
        <v>54555Xã An Phú23</v>
      </c>
    </row>
    <row r="7002" spans="1:18">
      <c r="A7002" s="6">
        <v>7001</v>
      </c>
      <c r="B7002" s="6">
        <v>54</v>
      </c>
      <c r="C7002" s="6" t="s">
        <v>6216</v>
      </c>
      <c r="D7002" s="6">
        <v>555</v>
      </c>
      <c r="E7002" s="6" t="s">
        <v>6217</v>
      </c>
      <c r="F7002" s="6">
        <v>22240</v>
      </c>
      <c r="G7002" s="6" t="s">
        <v>6226</v>
      </c>
      <c r="H7002" s="6">
        <v>1</v>
      </c>
      <c r="I7002" s="6" t="s">
        <v>251</v>
      </c>
      <c r="J7002" s="6">
        <v>3</v>
      </c>
      <c r="K7002" s="6" t="s">
        <v>4334</v>
      </c>
      <c r="L7002" s="8">
        <v>5</v>
      </c>
      <c r="M7002" s="6" t="s">
        <v>251</v>
      </c>
      <c r="N7002" s="6" t="s">
        <v>6218</v>
      </c>
      <c r="R7002" s="6" t="str">
        <f t="shared" si="109"/>
        <v>54555Phường Phú Lâm13</v>
      </c>
    </row>
    <row r="7003" spans="1:18">
      <c r="A7003" s="6">
        <v>7002</v>
      </c>
      <c r="B7003" s="6">
        <v>54</v>
      </c>
      <c r="C7003" s="6" t="s">
        <v>6216</v>
      </c>
      <c r="D7003" s="6">
        <v>557</v>
      </c>
      <c r="E7003" s="6" t="s">
        <v>6227</v>
      </c>
      <c r="F7003" s="6">
        <v>22051</v>
      </c>
      <c r="G7003" s="6" t="s">
        <v>5563</v>
      </c>
      <c r="H7003" s="6">
        <v>1</v>
      </c>
      <c r="I7003" s="6" t="s">
        <v>251</v>
      </c>
      <c r="J7003" s="6">
        <v>3</v>
      </c>
      <c r="K7003" s="6" t="s">
        <v>4334</v>
      </c>
      <c r="L7003" s="8">
        <v>5</v>
      </c>
      <c r="M7003" s="6" t="s">
        <v>251</v>
      </c>
      <c r="N7003" s="6" t="s">
        <v>6218</v>
      </c>
      <c r="R7003" s="6" t="str">
        <f t="shared" si="109"/>
        <v>54557Phường Xuân Phú13</v>
      </c>
    </row>
    <row r="7004" spans="1:18">
      <c r="A7004" s="6">
        <v>7003</v>
      </c>
      <c r="B7004" s="6">
        <v>54</v>
      </c>
      <c r="C7004" s="6" t="s">
        <v>6216</v>
      </c>
      <c r="D7004" s="6">
        <v>557</v>
      </c>
      <c r="E7004" s="6" t="s">
        <v>6227</v>
      </c>
      <c r="F7004" s="6">
        <v>22052</v>
      </c>
      <c r="G7004" s="6" t="s">
        <v>3323</v>
      </c>
      <c r="H7004" s="6">
        <v>2</v>
      </c>
      <c r="I7004" s="6" t="s">
        <v>297</v>
      </c>
      <c r="J7004" s="6">
        <v>3</v>
      </c>
      <c r="K7004" s="6" t="s">
        <v>4334</v>
      </c>
      <c r="L7004" s="8">
        <v>6</v>
      </c>
      <c r="M7004" s="6" t="s">
        <v>297</v>
      </c>
      <c r="N7004" s="6" t="s">
        <v>6218</v>
      </c>
      <c r="R7004" s="6" t="str">
        <f t="shared" si="109"/>
        <v>54557Xã Xuân Lâm23</v>
      </c>
    </row>
    <row r="7005" spans="1:18">
      <c r="A7005" s="6">
        <v>7004</v>
      </c>
      <c r="B7005" s="6">
        <v>54</v>
      </c>
      <c r="C7005" s="6" t="s">
        <v>6216</v>
      </c>
      <c r="D7005" s="6">
        <v>557</v>
      </c>
      <c r="E7005" s="6" t="s">
        <v>6227</v>
      </c>
      <c r="F7005" s="6">
        <v>22053</v>
      </c>
      <c r="G7005" s="6" t="s">
        <v>6228</v>
      </c>
      <c r="H7005" s="6">
        <v>1</v>
      </c>
      <c r="I7005" s="6" t="s">
        <v>251</v>
      </c>
      <c r="J7005" s="6">
        <v>3</v>
      </c>
      <c r="K7005" s="6" t="s">
        <v>4334</v>
      </c>
      <c r="L7005" s="8">
        <v>5</v>
      </c>
      <c r="M7005" s="6" t="s">
        <v>251</v>
      </c>
      <c r="N7005" s="6" t="s">
        <v>6218</v>
      </c>
      <c r="R7005" s="6" t="str">
        <f t="shared" si="109"/>
        <v>54557Phường Xuân Thành13</v>
      </c>
    </row>
    <row r="7006" spans="1:18">
      <c r="A7006" s="6">
        <v>7005</v>
      </c>
      <c r="B7006" s="6">
        <v>54</v>
      </c>
      <c r="C7006" s="6" t="s">
        <v>6216</v>
      </c>
      <c r="D7006" s="6">
        <v>557</v>
      </c>
      <c r="E7006" s="6" t="s">
        <v>6227</v>
      </c>
      <c r="F7006" s="6">
        <v>22054</v>
      </c>
      <c r="G7006" s="6" t="s">
        <v>5184</v>
      </c>
      <c r="H7006" s="6">
        <v>2</v>
      </c>
      <c r="I7006" s="6" t="s">
        <v>297</v>
      </c>
      <c r="J7006" s="6">
        <v>3</v>
      </c>
      <c r="K7006" s="6" t="s">
        <v>4334</v>
      </c>
      <c r="L7006" s="8">
        <v>6</v>
      </c>
      <c r="M7006" s="6" t="s">
        <v>297</v>
      </c>
      <c r="N7006" s="6" t="s">
        <v>6218</v>
      </c>
      <c r="R7006" s="6" t="str">
        <f t="shared" si="109"/>
        <v>54557Xã Xuân Hải23</v>
      </c>
    </row>
    <row r="7007" spans="1:18">
      <c r="A7007" s="6">
        <v>7006</v>
      </c>
      <c r="B7007" s="6">
        <v>54</v>
      </c>
      <c r="C7007" s="6" t="s">
        <v>6216</v>
      </c>
      <c r="D7007" s="6">
        <v>557</v>
      </c>
      <c r="E7007" s="6" t="s">
        <v>6227</v>
      </c>
      <c r="F7007" s="6">
        <v>22057</v>
      </c>
      <c r="G7007" s="6" t="s">
        <v>3097</v>
      </c>
      <c r="H7007" s="6">
        <v>2</v>
      </c>
      <c r="I7007" s="6" t="s">
        <v>297</v>
      </c>
      <c r="J7007" s="6">
        <v>3</v>
      </c>
      <c r="K7007" s="6" t="s">
        <v>4334</v>
      </c>
      <c r="L7007" s="8">
        <v>6</v>
      </c>
      <c r="M7007" s="6" t="s">
        <v>297</v>
      </c>
      <c r="N7007" s="6" t="s">
        <v>6218</v>
      </c>
      <c r="R7007" s="6" t="str">
        <f t="shared" si="109"/>
        <v>54557Xã Xuân Lộc23</v>
      </c>
    </row>
    <row r="7008" spans="1:18">
      <c r="A7008" s="6">
        <v>7007</v>
      </c>
      <c r="B7008" s="6">
        <v>54</v>
      </c>
      <c r="C7008" s="6" t="s">
        <v>6216</v>
      </c>
      <c r="D7008" s="6">
        <v>557</v>
      </c>
      <c r="E7008" s="6" t="s">
        <v>6227</v>
      </c>
      <c r="F7008" s="6">
        <v>22060</v>
      </c>
      <c r="G7008" s="6" t="s">
        <v>4680</v>
      </c>
      <c r="H7008" s="6">
        <v>2</v>
      </c>
      <c r="I7008" s="6" t="s">
        <v>297</v>
      </c>
      <c r="J7008" s="6">
        <v>3</v>
      </c>
      <c r="K7008" s="6" t="s">
        <v>4334</v>
      </c>
      <c r="L7008" s="8">
        <v>6</v>
      </c>
      <c r="M7008" s="6" t="s">
        <v>297</v>
      </c>
      <c r="N7008" s="6" t="s">
        <v>6218</v>
      </c>
      <c r="R7008" s="6" t="str">
        <f t="shared" si="109"/>
        <v>54557Xã Xuân Bình23</v>
      </c>
    </row>
    <row r="7009" spans="1:18">
      <c r="A7009" s="6">
        <v>7008</v>
      </c>
      <c r="B7009" s="6">
        <v>54</v>
      </c>
      <c r="C7009" s="6" t="s">
        <v>6216</v>
      </c>
      <c r="D7009" s="6">
        <v>557</v>
      </c>
      <c r="E7009" s="6" t="s">
        <v>6227</v>
      </c>
      <c r="F7009" s="6">
        <v>22066</v>
      </c>
      <c r="G7009" s="6" t="s">
        <v>6229</v>
      </c>
      <c r="H7009" s="6">
        <v>2</v>
      </c>
      <c r="I7009" s="6" t="s">
        <v>297</v>
      </c>
      <c r="J7009" s="6">
        <v>3</v>
      </c>
      <c r="K7009" s="6" t="s">
        <v>4334</v>
      </c>
      <c r="L7009" s="8">
        <v>6</v>
      </c>
      <c r="M7009" s="6" t="s">
        <v>297</v>
      </c>
      <c r="N7009" s="6" t="s">
        <v>6218</v>
      </c>
      <c r="R7009" s="6" t="str">
        <f t="shared" si="109"/>
        <v>54557Xã Xuân Cảnh23</v>
      </c>
    </row>
    <row r="7010" spans="1:18">
      <c r="A7010" s="6">
        <v>7009</v>
      </c>
      <c r="B7010" s="6">
        <v>54</v>
      </c>
      <c r="C7010" s="6" t="s">
        <v>6216</v>
      </c>
      <c r="D7010" s="6">
        <v>557</v>
      </c>
      <c r="E7010" s="6" t="s">
        <v>6227</v>
      </c>
      <c r="F7010" s="6">
        <v>22069</v>
      </c>
      <c r="G7010" s="6" t="s">
        <v>4561</v>
      </c>
      <c r="H7010" s="6">
        <v>2</v>
      </c>
      <c r="I7010" s="6" t="s">
        <v>297</v>
      </c>
      <c r="J7010" s="6">
        <v>3</v>
      </c>
      <c r="K7010" s="6" t="s">
        <v>4334</v>
      </c>
      <c r="L7010" s="8">
        <v>6</v>
      </c>
      <c r="M7010" s="6" t="s">
        <v>297</v>
      </c>
      <c r="N7010" s="6" t="s">
        <v>6218</v>
      </c>
      <c r="R7010" s="6" t="str">
        <f t="shared" si="109"/>
        <v>54557Xã Xuân Thịnh23</v>
      </c>
    </row>
    <row r="7011" spans="1:18">
      <c r="A7011" s="6">
        <v>7010</v>
      </c>
      <c r="B7011" s="6">
        <v>54</v>
      </c>
      <c r="C7011" s="6" t="s">
        <v>6216</v>
      </c>
      <c r="D7011" s="6">
        <v>557</v>
      </c>
      <c r="E7011" s="6" t="s">
        <v>6227</v>
      </c>
      <c r="F7011" s="6">
        <v>22072</v>
      </c>
      <c r="G7011" s="6" t="s">
        <v>2441</v>
      </c>
      <c r="H7011" s="6">
        <v>2</v>
      </c>
      <c r="I7011" s="6" t="s">
        <v>297</v>
      </c>
      <c r="J7011" s="6">
        <v>3</v>
      </c>
      <c r="K7011" s="6" t="s">
        <v>4334</v>
      </c>
      <c r="L7011" s="8">
        <v>6</v>
      </c>
      <c r="M7011" s="6" t="s">
        <v>297</v>
      </c>
      <c r="N7011" s="6" t="s">
        <v>6218</v>
      </c>
      <c r="R7011" s="6" t="str">
        <f t="shared" si="109"/>
        <v>54557Xã Xuân Phương23</v>
      </c>
    </row>
    <row r="7012" spans="1:18">
      <c r="A7012" s="6">
        <v>7011</v>
      </c>
      <c r="B7012" s="6">
        <v>54</v>
      </c>
      <c r="C7012" s="6" t="s">
        <v>6216</v>
      </c>
      <c r="D7012" s="6">
        <v>557</v>
      </c>
      <c r="E7012" s="6" t="s">
        <v>6227</v>
      </c>
      <c r="F7012" s="6">
        <v>22073</v>
      </c>
      <c r="G7012" s="6" t="s">
        <v>6230</v>
      </c>
      <c r="H7012" s="6">
        <v>1</v>
      </c>
      <c r="I7012" s="6" t="s">
        <v>251</v>
      </c>
      <c r="J7012" s="6">
        <v>3</v>
      </c>
      <c r="K7012" s="6" t="s">
        <v>4334</v>
      </c>
      <c r="L7012" s="8">
        <v>5</v>
      </c>
      <c r="M7012" s="6" t="s">
        <v>251</v>
      </c>
      <c r="N7012" s="6" t="s">
        <v>6218</v>
      </c>
      <c r="R7012" s="6" t="str">
        <f t="shared" si="109"/>
        <v>54557Phường Xuân Yên13</v>
      </c>
    </row>
    <row r="7013" spans="1:18">
      <c r="A7013" s="6">
        <v>7012</v>
      </c>
      <c r="B7013" s="6">
        <v>54</v>
      </c>
      <c r="C7013" s="6" t="s">
        <v>6216</v>
      </c>
      <c r="D7013" s="6">
        <v>557</v>
      </c>
      <c r="E7013" s="6" t="s">
        <v>6227</v>
      </c>
      <c r="F7013" s="6">
        <v>22075</v>
      </c>
      <c r="G7013" s="6" t="s">
        <v>6231</v>
      </c>
      <c r="H7013" s="6">
        <v>2</v>
      </c>
      <c r="I7013" s="6" t="s">
        <v>297</v>
      </c>
      <c r="J7013" s="6">
        <v>3</v>
      </c>
      <c r="K7013" s="6" t="s">
        <v>4334</v>
      </c>
      <c r="L7013" s="8">
        <v>6</v>
      </c>
      <c r="M7013" s="6" t="s">
        <v>297</v>
      </c>
      <c r="N7013" s="6" t="s">
        <v>6218</v>
      </c>
      <c r="R7013" s="6" t="str">
        <f t="shared" si="109"/>
        <v>54557Xã Xuân Thọ 123</v>
      </c>
    </row>
    <row r="7014" spans="1:18">
      <c r="A7014" s="6">
        <v>7013</v>
      </c>
      <c r="B7014" s="6">
        <v>54</v>
      </c>
      <c r="C7014" s="6" t="s">
        <v>6216</v>
      </c>
      <c r="D7014" s="6">
        <v>557</v>
      </c>
      <c r="E7014" s="6" t="s">
        <v>6227</v>
      </c>
      <c r="F7014" s="6">
        <v>22076</v>
      </c>
      <c r="G7014" s="6" t="s">
        <v>6232</v>
      </c>
      <c r="H7014" s="6">
        <v>1</v>
      </c>
      <c r="I7014" s="6" t="s">
        <v>251</v>
      </c>
      <c r="J7014" s="6">
        <v>3</v>
      </c>
      <c r="K7014" s="6" t="s">
        <v>4334</v>
      </c>
      <c r="L7014" s="8">
        <v>5</v>
      </c>
      <c r="M7014" s="6" t="s">
        <v>251</v>
      </c>
      <c r="N7014" s="6" t="s">
        <v>6218</v>
      </c>
      <c r="R7014" s="6" t="str">
        <f t="shared" si="109"/>
        <v>54557Phường Xuân Đài13</v>
      </c>
    </row>
    <row r="7015" spans="1:18">
      <c r="A7015" s="6">
        <v>7014</v>
      </c>
      <c r="B7015" s="6">
        <v>54</v>
      </c>
      <c r="C7015" s="6" t="s">
        <v>6216</v>
      </c>
      <c r="D7015" s="6">
        <v>557</v>
      </c>
      <c r="E7015" s="6" t="s">
        <v>6227</v>
      </c>
      <c r="F7015" s="6">
        <v>22078</v>
      </c>
      <c r="G7015" s="6" t="s">
        <v>6233</v>
      </c>
      <c r="H7015" s="6">
        <v>2</v>
      </c>
      <c r="I7015" s="6" t="s">
        <v>297</v>
      </c>
      <c r="J7015" s="6">
        <v>3</v>
      </c>
      <c r="K7015" s="6" t="s">
        <v>4334</v>
      </c>
      <c r="L7015" s="8">
        <v>6</v>
      </c>
      <c r="M7015" s="6" t="s">
        <v>297</v>
      </c>
      <c r="N7015" s="6" t="s">
        <v>6218</v>
      </c>
      <c r="R7015" s="6" t="str">
        <f t="shared" si="109"/>
        <v>54557Xã Xuân Thọ 223</v>
      </c>
    </row>
    <row r="7016" spans="1:18">
      <c r="A7016" s="6">
        <v>7015</v>
      </c>
      <c r="B7016" s="6">
        <v>54</v>
      </c>
      <c r="C7016" s="6" t="s">
        <v>6216</v>
      </c>
      <c r="D7016" s="6">
        <v>558</v>
      </c>
      <c r="E7016" s="6" t="s">
        <v>6234</v>
      </c>
      <c r="F7016" s="6">
        <v>22081</v>
      </c>
      <c r="G7016" s="6" t="s">
        <v>6235</v>
      </c>
      <c r="H7016" s="6">
        <v>1</v>
      </c>
      <c r="I7016" s="6" t="s">
        <v>251</v>
      </c>
      <c r="J7016" s="6">
        <v>3</v>
      </c>
      <c r="K7016" s="6" t="s">
        <v>4334</v>
      </c>
      <c r="L7016" s="8">
        <v>5</v>
      </c>
      <c r="M7016" s="6" t="s">
        <v>251</v>
      </c>
      <c r="N7016" s="6" t="s">
        <v>6218</v>
      </c>
      <c r="R7016" s="6" t="str">
        <f t="shared" si="109"/>
        <v>54558Thị trấn La Hai13</v>
      </c>
    </row>
    <row r="7017" spans="1:18">
      <c r="A7017" s="6">
        <v>7016</v>
      </c>
      <c r="B7017" s="6">
        <v>54</v>
      </c>
      <c r="C7017" s="6" t="s">
        <v>6216</v>
      </c>
      <c r="D7017" s="6">
        <v>558</v>
      </c>
      <c r="E7017" s="6" t="s">
        <v>6234</v>
      </c>
      <c r="F7017" s="6">
        <v>22084</v>
      </c>
      <c r="G7017" s="6" t="s">
        <v>3727</v>
      </c>
      <c r="H7017" s="6">
        <v>2</v>
      </c>
      <c r="I7017" s="6" t="s">
        <v>297</v>
      </c>
      <c r="J7017" s="6">
        <v>3</v>
      </c>
      <c r="K7017" s="6" t="s">
        <v>4334</v>
      </c>
      <c r="L7017" s="8">
        <v>6</v>
      </c>
      <c r="M7017" s="6" t="s">
        <v>297</v>
      </c>
      <c r="N7017" s="6" t="s">
        <v>6218</v>
      </c>
      <c r="R7017" s="6" t="str">
        <f t="shared" si="109"/>
        <v>54558Xã Đa Lộc23</v>
      </c>
    </row>
    <row r="7018" spans="1:18">
      <c r="A7018" s="6">
        <v>7017</v>
      </c>
      <c r="B7018" s="6">
        <v>54</v>
      </c>
      <c r="C7018" s="6" t="s">
        <v>6216</v>
      </c>
      <c r="D7018" s="6">
        <v>558</v>
      </c>
      <c r="E7018" s="6" t="s">
        <v>6234</v>
      </c>
      <c r="F7018" s="6">
        <v>22087</v>
      </c>
      <c r="G7018" s="6" t="s">
        <v>6236</v>
      </c>
      <c r="H7018" s="6">
        <v>2</v>
      </c>
      <c r="I7018" s="6" t="s">
        <v>297</v>
      </c>
      <c r="J7018" s="6">
        <v>3</v>
      </c>
      <c r="K7018" s="6" t="s">
        <v>4334</v>
      </c>
      <c r="L7018" s="8">
        <v>6</v>
      </c>
      <c r="M7018" s="6" t="s">
        <v>297</v>
      </c>
      <c r="N7018" s="6" t="s">
        <v>6218</v>
      </c>
      <c r="R7018" s="6" t="str">
        <f t="shared" si="109"/>
        <v>54558Xã Phú Mỡ23</v>
      </c>
    </row>
    <row r="7019" spans="1:18">
      <c r="A7019" s="6">
        <v>7018</v>
      </c>
      <c r="B7019" s="6">
        <v>54</v>
      </c>
      <c r="C7019" s="6" t="s">
        <v>6216</v>
      </c>
      <c r="D7019" s="6">
        <v>558</v>
      </c>
      <c r="E7019" s="6" t="s">
        <v>6234</v>
      </c>
      <c r="F7019" s="6">
        <v>22090</v>
      </c>
      <c r="G7019" s="6" t="s">
        <v>6237</v>
      </c>
      <c r="H7019" s="6">
        <v>2</v>
      </c>
      <c r="I7019" s="6" t="s">
        <v>297</v>
      </c>
      <c r="J7019" s="6">
        <v>3</v>
      </c>
      <c r="K7019" s="6" t="s">
        <v>4334</v>
      </c>
      <c r="L7019" s="8">
        <v>6</v>
      </c>
      <c r="M7019" s="6" t="s">
        <v>297</v>
      </c>
      <c r="N7019" s="6" t="s">
        <v>6218</v>
      </c>
      <c r="R7019" s="6" t="str">
        <f t="shared" si="109"/>
        <v>54558Xã Xuân Lãnh23</v>
      </c>
    </row>
    <row r="7020" spans="1:18">
      <c r="A7020" s="6">
        <v>7019</v>
      </c>
      <c r="B7020" s="6">
        <v>54</v>
      </c>
      <c r="C7020" s="6" t="s">
        <v>6216</v>
      </c>
      <c r="D7020" s="6">
        <v>558</v>
      </c>
      <c r="E7020" s="6" t="s">
        <v>6234</v>
      </c>
      <c r="F7020" s="6">
        <v>22093</v>
      </c>
      <c r="G7020" s="6" t="s">
        <v>2143</v>
      </c>
      <c r="H7020" s="6">
        <v>2</v>
      </c>
      <c r="I7020" s="6" t="s">
        <v>297</v>
      </c>
      <c r="J7020" s="6">
        <v>3</v>
      </c>
      <c r="K7020" s="6" t="s">
        <v>4334</v>
      </c>
      <c r="L7020" s="8">
        <v>6</v>
      </c>
      <c r="M7020" s="6" t="s">
        <v>297</v>
      </c>
      <c r="N7020" s="6" t="s">
        <v>6218</v>
      </c>
      <c r="R7020" s="6" t="str">
        <f t="shared" si="109"/>
        <v>54558Xã Xuân Long23</v>
      </c>
    </row>
    <row r="7021" spans="1:18">
      <c r="A7021" s="6">
        <v>7020</v>
      </c>
      <c r="B7021" s="6">
        <v>54</v>
      </c>
      <c r="C7021" s="6" t="s">
        <v>6216</v>
      </c>
      <c r="D7021" s="6">
        <v>558</v>
      </c>
      <c r="E7021" s="6" t="s">
        <v>6234</v>
      </c>
      <c r="F7021" s="6">
        <v>22096</v>
      </c>
      <c r="G7021" s="6" t="s">
        <v>6238</v>
      </c>
      <c r="H7021" s="6">
        <v>2</v>
      </c>
      <c r="I7021" s="6" t="s">
        <v>297</v>
      </c>
      <c r="J7021" s="6">
        <v>3</v>
      </c>
      <c r="K7021" s="6" t="s">
        <v>4334</v>
      </c>
      <c r="L7021" s="8">
        <v>6</v>
      </c>
      <c r="M7021" s="6" t="s">
        <v>297</v>
      </c>
      <c r="N7021" s="6" t="s">
        <v>6218</v>
      </c>
      <c r="R7021" s="6" t="str">
        <f t="shared" si="109"/>
        <v>54558Xã Xuân Quang 123</v>
      </c>
    </row>
    <row r="7022" spans="1:18">
      <c r="A7022" s="6">
        <v>7021</v>
      </c>
      <c r="B7022" s="6">
        <v>54</v>
      </c>
      <c r="C7022" s="6" t="s">
        <v>6216</v>
      </c>
      <c r="D7022" s="6">
        <v>558</v>
      </c>
      <c r="E7022" s="6" t="s">
        <v>6234</v>
      </c>
      <c r="F7022" s="6">
        <v>22099</v>
      </c>
      <c r="G7022" s="6" t="s">
        <v>6239</v>
      </c>
      <c r="H7022" s="6">
        <v>2</v>
      </c>
      <c r="I7022" s="6" t="s">
        <v>297</v>
      </c>
      <c r="J7022" s="6">
        <v>3</v>
      </c>
      <c r="K7022" s="6" t="s">
        <v>4334</v>
      </c>
      <c r="L7022" s="8">
        <v>6</v>
      </c>
      <c r="M7022" s="6" t="s">
        <v>297</v>
      </c>
      <c r="N7022" s="6" t="s">
        <v>6218</v>
      </c>
      <c r="R7022" s="6" t="str">
        <f t="shared" si="109"/>
        <v>54558Xã Xuân Sơn Bắc23</v>
      </c>
    </row>
    <row r="7023" spans="1:18">
      <c r="A7023" s="6">
        <v>7022</v>
      </c>
      <c r="B7023" s="6">
        <v>54</v>
      </c>
      <c r="C7023" s="6" t="s">
        <v>6216</v>
      </c>
      <c r="D7023" s="6">
        <v>558</v>
      </c>
      <c r="E7023" s="6" t="s">
        <v>6234</v>
      </c>
      <c r="F7023" s="6">
        <v>22102</v>
      </c>
      <c r="G7023" s="6" t="s">
        <v>6240</v>
      </c>
      <c r="H7023" s="6">
        <v>2</v>
      </c>
      <c r="I7023" s="6" t="s">
        <v>297</v>
      </c>
      <c r="J7023" s="6">
        <v>3</v>
      </c>
      <c r="K7023" s="6" t="s">
        <v>4334</v>
      </c>
      <c r="L7023" s="8">
        <v>6</v>
      </c>
      <c r="M7023" s="6" t="s">
        <v>297</v>
      </c>
      <c r="N7023" s="6" t="s">
        <v>6218</v>
      </c>
      <c r="R7023" s="6" t="str">
        <f t="shared" si="109"/>
        <v>54558Xã Xuân Quang 223</v>
      </c>
    </row>
    <row r="7024" spans="1:18">
      <c r="A7024" s="6">
        <v>7023</v>
      </c>
      <c r="B7024" s="6">
        <v>54</v>
      </c>
      <c r="C7024" s="6" t="s">
        <v>6216</v>
      </c>
      <c r="D7024" s="6">
        <v>558</v>
      </c>
      <c r="E7024" s="6" t="s">
        <v>6234</v>
      </c>
      <c r="F7024" s="6">
        <v>22105</v>
      </c>
      <c r="G7024" s="6" t="s">
        <v>6241</v>
      </c>
      <c r="H7024" s="6">
        <v>2</v>
      </c>
      <c r="I7024" s="6" t="s">
        <v>297</v>
      </c>
      <c r="J7024" s="6">
        <v>3</v>
      </c>
      <c r="K7024" s="6" t="s">
        <v>4334</v>
      </c>
      <c r="L7024" s="8">
        <v>6</v>
      </c>
      <c r="M7024" s="6" t="s">
        <v>297</v>
      </c>
      <c r="N7024" s="6" t="s">
        <v>6218</v>
      </c>
      <c r="R7024" s="6" t="str">
        <f t="shared" si="109"/>
        <v>54558Xã Xuân Sơn Nam23</v>
      </c>
    </row>
    <row r="7025" spans="1:18">
      <c r="A7025" s="6">
        <v>7024</v>
      </c>
      <c r="B7025" s="6">
        <v>54</v>
      </c>
      <c r="C7025" s="6" t="s">
        <v>6216</v>
      </c>
      <c r="D7025" s="6">
        <v>558</v>
      </c>
      <c r="E7025" s="6" t="s">
        <v>6234</v>
      </c>
      <c r="F7025" s="6">
        <v>22108</v>
      </c>
      <c r="G7025" s="6" t="s">
        <v>6242</v>
      </c>
      <c r="H7025" s="6">
        <v>2</v>
      </c>
      <c r="I7025" s="6" t="s">
        <v>297</v>
      </c>
      <c r="J7025" s="6">
        <v>3</v>
      </c>
      <c r="K7025" s="6" t="s">
        <v>4334</v>
      </c>
      <c r="L7025" s="8">
        <v>6</v>
      </c>
      <c r="M7025" s="6" t="s">
        <v>297</v>
      </c>
      <c r="N7025" s="6" t="s">
        <v>6218</v>
      </c>
      <c r="R7025" s="6" t="str">
        <f t="shared" si="109"/>
        <v>54558Xã Xuân Quang 323</v>
      </c>
    </row>
    <row r="7026" spans="1:18">
      <c r="A7026" s="6">
        <v>7025</v>
      </c>
      <c r="B7026" s="6">
        <v>54</v>
      </c>
      <c r="C7026" s="6" t="s">
        <v>6216</v>
      </c>
      <c r="D7026" s="6">
        <v>558</v>
      </c>
      <c r="E7026" s="6" t="s">
        <v>6234</v>
      </c>
      <c r="F7026" s="6">
        <v>22111</v>
      </c>
      <c r="G7026" s="6" t="s">
        <v>6243</v>
      </c>
      <c r="H7026" s="6">
        <v>2</v>
      </c>
      <c r="I7026" s="6" t="s">
        <v>297</v>
      </c>
      <c r="J7026" s="6">
        <v>3</v>
      </c>
      <c r="K7026" s="6" t="s">
        <v>4334</v>
      </c>
      <c r="L7026" s="8">
        <v>6</v>
      </c>
      <c r="M7026" s="6" t="s">
        <v>297</v>
      </c>
      <c r="N7026" s="6" t="s">
        <v>6218</v>
      </c>
      <c r="R7026" s="6" t="str">
        <f t="shared" si="109"/>
        <v>54558Xã Xuân Phước23</v>
      </c>
    </row>
    <row r="7027" spans="1:18">
      <c r="A7027" s="6">
        <v>7026</v>
      </c>
      <c r="B7027" s="6">
        <v>54</v>
      </c>
      <c r="C7027" s="6" t="s">
        <v>6216</v>
      </c>
      <c r="D7027" s="6">
        <v>559</v>
      </c>
      <c r="E7027" s="6" t="s">
        <v>6244</v>
      </c>
      <c r="F7027" s="6">
        <v>22114</v>
      </c>
      <c r="G7027" s="6" t="s">
        <v>6245</v>
      </c>
      <c r="H7027" s="6">
        <v>1</v>
      </c>
      <c r="I7027" s="6" t="s">
        <v>251</v>
      </c>
      <c r="J7027" s="6">
        <v>3</v>
      </c>
      <c r="K7027" s="6" t="s">
        <v>4334</v>
      </c>
      <c r="L7027" s="8">
        <v>5</v>
      </c>
      <c r="M7027" s="6" t="s">
        <v>251</v>
      </c>
      <c r="N7027" s="6" t="s">
        <v>6218</v>
      </c>
      <c r="R7027" s="6" t="str">
        <f t="shared" si="109"/>
        <v>54559Thị trấn Chí Thạnh13</v>
      </c>
    </row>
    <row r="7028" spans="1:18">
      <c r="A7028" s="6">
        <v>7027</v>
      </c>
      <c r="B7028" s="6">
        <v>54</v>
      </c>
      <c r="C7028" s="6" t="s">
        <v>6216</v>
      </c>
      <c r="D7028" s="6">
        <v>559</v>
      </c>
      <c r="E7028" s="6" t="s">
        <v>6244</v>
      </c>
      <c r="F7028" s="6">
        <v>22117</v>
      </c>
      <c r="G7028" s="6" t="s">
        <v>6246</v>
      </c>
      <c r="H7028" s="6">
        <v>2</v>
      </c>
      <c r="I7028" s="6" t="s">
        <v>297</v>
      </c>
      <c r="J7028" s="6">
        <v>3</v>
      </c>
      <c r="K7028" s="6" t="s">
        <v>4334</v>
      </c>
      <c r="L7028" s="8">
        <v>6</v>
      </c>
      <c r="M7028" s="6" t="s">
        <v>297</v>
      </c>
      <c r="N7028" s="6" t="s">
        <v>6218</v>
      </c>
      <c r="R7028" s="6" t="str">
        <f t="shared" si="109"/>
        <v>54559Xã An Dân23</v>
      </c>
    </row>
    <row r="7029" spans="1:18">
      <c r="A7029" s="6">
        <v>7028</v>
      </c>
      <c r="B7029" s="6">
        <v>54</v>
      </c>
      <c r="C7029" s="6" t="s">
        <v>6216</v>
      </c>
      <c r="D7029" s="6">
        <v>559</v>
      </c>
      <c r="E7029" s="6" t="s">
        <v>6244</v>
      </c>
      <c r="F7029" s="6">
        <v>22120</v>
      </c>
      <c r="G7029" s="6" t="s">
        <v>6247</v>
      </c>
      <c r="H7029" s="6">
        <v>2</v>
      </c>
      <c r="I7029" s="6" t="s">
        <v>297</v>
      </c>
      <c r="J7029" s="6">
        <v>3</v>
      </c>
      <c r="K7029" s="6" t="s">
        <v>4334</v>
      </c>
      <c r="L7029" s="8">
        <v>6</v>
      </c>
      <c r="M7029" s="6" t="s">
        <v>297</v>
      </c>
      <c r="N7029" s="6" t="s">
        <v>6218</v>
      </c>
      <c r="R7029" s="6" t="str">
        <f t="shared" si="109"/>
        <v>54559Xã An Ninh Tây23</v>
      </c>
    </row>
    <row r="7030" spans="1:18">
      <c r="A7030" s="6">
        <v>7029</v>
      </c>
      <c r="B7030" s="6">
        <v>54</v>
      </c>
      <c r="C7030" s="6" t="s">
        <v>6216</v>
      </c>
      <c r="D7030" s="6">
        <v>559</v>
      </c>
      <c r="E7030" s="6" t="s">
        <v>6244</v>
      </c>
      <c r="F7030" s="6">
        <v>22123</v>
      </c>
      <c r="G7030" s="6" t="s">
        <v>6248</v>
      </c>
      <c r="H7030" s="6">
        <v>2</v>
      </c>
      <c r="I7030" s="6" t="s">
        <v>297</v>
      </c>
      <c r="J7030" s="6">
        <v>3</v>
      </c>
      <c r="K7030" s="6" t="s">
        <v>4334</v>
      </c>
      <c r="L7030" s="8">
        <v>6</v>
      </c>
      <c r="M7030" s="6" t="s">
        <v>297</v>
      </c>
      <c r="N7030" s="6" t="s">
        <v>6218</v>
      </c>
      <c r="R7030" s="6" t="str">
        <f t="shared" si="109"/>
        <v>54559Xã An Ninh Đông23</v>
      </c>
    </row>
    <row r="7031" spans="1:18">
      <c r="A7031" s="6">
        <v>7030</v>
      </c>
      <c r="B7031" s="6">
        <v>54</v>
      </c>
      <c r="C7031" s="6" t="s">
        <v>6216</v>
      </c>
      <c r="D7031" s="6">
        <v>559</v>
      </c>
      <c r="E7031" s="6" t="s">
        <v>6244</v>
      </c>
      <c r="F7031" s="6">
        <v>22126</v>
      </c>
      <c r="G7031" s="6" t="s">
        <v>6249</v>
      </c>
      <c r="H7031" s="6">
        <v>2</v>
      </c>
      <c r="I7031" s="6" t="s">
        <v>297</v>
      </c>
      <c r="J7031" s="6">
        <v>3</v>
      </c>
      <c r="K7031" s="6" t="s">
        <v>4334</v>
      </c>
      <c r="L7031" s="8">
        <v>6</v>
      </c>
      <c r="M7031" s="6" t="s">
        <v>297</v>
      </c>
      <c r="N7031" s="6" t="s">
        <v>6218</v>
      </c>
      <c r="R7031" s="6" t="str">
        <f t="shared" si="109"/>
        <v>54559Xã An Thạch23</v>
      </c>
    </row>
    <row r="7032" spans="1:18">
      <c r="A7032" s="6">
        <v>7031</v>
      </c>
      <c r="B7032" s="6">
        <v>54</v>
      </c>
      <c r="C7032" s="6" t="s">
        <v>6216</v>
      </c>
      <c r="D7032" s="6">
        <v>559</v>
      </c>
      <c r="E7032" s="6" t="s">
        <v>6244</v>
      </c>
      <c r="F7032" s="6">
        <v>22129</v>
      </c>
      <c r="G7032" s="6" t="s">
        <v>6250</v>
      </c>
      <c r="H7032" s="6">
        <v>2</v>
      </c>
      <c r="I7032" s="6" t="s">
        <v>297</v>
      </c>
      <c r="J7032" s="6">
        <v>3</v>
      </c>
      <c r="K7032" s="6" t="s">
        <v>4334</v>
      </c>
      <c r="L7032" s="8">
        <v>6</v>
      </c>
      <c r="M7032" s="6" t="s">
        <v>297</v>
      </c>
      <c r="N7032" s="6" t="s">
        <v>6218</v>
      </c>
      <c r="R7032" s="6" t="str">
        <f t="shared" si="109"/>
        <v>54559Xã An Định23</v>
      </c>
    </row>
    <row r="7033" spans="1:18">
      <c r="A7033" s="6">
        <v>7032</v>
      </c>
      <c r="B7033" s="6">
        <v>54</v>
      </c>
      <c r="C7033" s="6" t="s">
        <v>6216</v>
      </c>
      <c r="D7033" s="6">
        <v>559</v>
      </c>
      <c r="E7033" s="6" t="s">
        <v>6244</v>
      </c>
      <c r="F7033" s="6">
        <v>22132</v>
      </c>
      <c r="G7033" s="6" t="s">
        <v>6251</v>
      </c>
      <c r="H7033" s="6">
        <v>2</v>
      </c>
      <c r="I7033" s="6" t="s">
        <v>297</v>
      </c>
      <c r="J7033" s="6">
        <v>3</v>
      </c>
      <c r="K7033" s="6" t="s">
        <v>4334</v>
      </c>
      <c r="L7033" s="8">
        <v>6</v>
      </c>
      <c r="M7033" s="6" t="s">
        <v>297</v>
      </c>
      <c r="N7033" s="6" t="s">
        <v>6218</v>
      </c>
      <c r="R7033" s="6" t="str">
        <f t="shared" si="109"/>
        <v>54559Xã An Nghiệp23</v>
      </c>
    </row>
    <row r="7034" spans="1:18">
      <c r="A7034" s="6">
        <v>7033</v>
      </c>
      <c r="B7034" s="6">
        <v>54</v>
      </c>
      <c r="C7034" s="6" t="s">
        <v>6216</v>
      </c>
      <c r="D7034" s="6">
        <v>559</v>
      </c>
      <c r="E7034" s="6" t="s">
        <v>6244</v>
      </c>
      <c r="F7034" s="6">
        <v>22138</v>
      </c>
      <c r="G7034" s="6" t="s">
        <v>6252</v>
      </c>
      <c r="H7034" s="6">
        <v>2</v>
      </c>
      <c r="I7034" s="6" t="s">
        <v>297</v>
      </c>
      <c r="J7034" s="6">
        <v>3</v>
      </c>
      <c r="K7034" s="6" t="s">
        <v>4334</v>
      </c>
      <c r="L7034" s="8">
        <v>6</v>
      </c>
      <c r="M7034" s="6" t="s">
        <v>297</v>
      </c>
      <c r="N7034" s="6" t="s">
        <v>6218</v>
      </c>
      <c r="R7034" s="6" t="str">
        <f t="shared" si="109"/>
        <v>54559Xã An Cư23</v>
      </c>
    </row>
    <row r="7035" spans="1:18">
      <c r="A7035" s="6">
        <v>7034</v>
      </c>
      <c r="B7035" s="6">
        <v>54</v>
      </c>
      <c r="C7035" s="6" t="s">
        <v>6216</v>
      </c>
      <c r="D7035" s="6">
        <v>559</v>
      </c>
      <c r="E7035" s="6" t="s">
        <v>6244</v>
      </c>
      <c r="F7035" s="6">
        <v>22141</v>
      </c>
      <c r="G7035" s="6" t="s">
        <v>6253</v>
      </c>
      <c r="H7035" s="6">
        <v>2</v>
      </c>
      <c r="I7035" s="6" t="s">
        <v>297</v>
      </c>
      <c r="J7035" s="6">
        <v>3</v>
      </c>
      <c r="K7035" s="6" t="s">
        <v>4334</v>
      </c>
      <c r="L7035" s="8">
        <v>6</v>
      </c>
      <c r="M7035" s="6" t="s">
        <v>297</v>
      </c>
      <c r="N7035" s="6" t="s">
        <v>6218</v>
      </c>
      <c r="R7035" s="6" t="str">
        <f t="shared" si="109"/>
        <v>54559Xã An Xuân23</v>
      </c>
    </row>
    <row r="7036" spans="1:18">
      <c r="A7036" s="6">
        <v>7035</v>
      </c>
      <c r="B7036" s="6">
        <v>54</v>
      </c>
      <c r="C7036" s="6" t="s">
        <v>6216</v>
      </c>
      <c r="D7036" s="6">
        <v>559</v>
      </c>
      <c r="E7036" s="6" t="s">
        <v>6244</v>
      </c>
      <c r="F7036" s="6">
        <v>22144</v>
      </c>
      <c r="G7036" s="6" t="s">
        <v>6254</v>
      </c>
      <c r="H7036" s="6">
        <v>2</v>
      </c>
      <c r="I7036" s="6" t="s">
        <v>297</v>
      </c>
      <c r="J7036" s="6">
        <v>3</v>
      </c>
      <c r="K7036" s="6" t="s">
        <v>4334</v>
      </c>
      <c r="L7036" s="8">
        <v>6</v>
      </c>
      <c r="M7036" s="6" t="s">
        <v>297</v>
      </c>
      <c r="N7036" s="6" t="s">
        <v>6218</v>
      </c>
      <c r="R7036" s="6" t="str">
        <f t="shared" si="109"/>
        <v>54559Xã An Lĩnh23</v>
      </c>
    </row>
    <row r="7037" spans="1:18">
      <c r="A7037" s="6">
        <v>7036</v>
      </c>
      <c r="B7037" s="6">
        <v>54</v>
      </c>
      <c r="C7037" s="6" t="s">
        <v>6216</v>
      </c>
      <c r="D7037" s="6">
        <v>559</v>
      </c>
      <c r="E7037" s="6" t="s">
        <v>6244</v>
      </c>
      <c r="F7037" s="6">
        <v>22147</v>
      </c>
      <c r="G7037" s="6" t="s">
        <v>6255</v>
      </c>
      <c r="H7037" s="6">
        <v>2</v>
      </c>
      <c r="I7037" s="6" t="s">
        <v>297</v>
      </c>
      <c r="J7037" s="6">
        <v>3</v>
      </c>
      <c r="K7037" s="6" t="s">
        <v>4334</v>
      </c>
      <c r="L7037" s="8">
        <v>6</v>
      </c>
      <c r="M7037" s="6" t="s">
        <v>297</v>
      </c>
      <c r="N7037" s="6" t="s">
        <v>6218</v>
      </c>
      <c r="R7037" s="6" t="str">
        <f t="shared" si="109"/>
        <v>54559Xã An Hòa Hải23</v>
      </c>
    </row>
    <row r="7038" spans="1:18">
      <c r="A7038" s="6">
        <v>7037</v>
      </c>
      <c r="B7038" s="6">
        <v>54</v>
      </c>
      <c r="C7038" s="6" t="s">
        <v>6216</v>
      </c>
      <c r="D7038" s="6">
        <v>559</v>
      </c>
      <c r="E7038" s="6" t="s">
        <v>6244</v>
      </c>
      <c r="F7038" s="6">
        <v>22150</v>
      </c>
      <c r="G7038" s="6" t="s">
        <v>3804</v>
      </c>
      <c r="H7038" s="6">
        <v>2</v>
      </c>
      <c r="I7038" s="6" t="s">
        <v>297</v>
      </c>
      <c r="J7038" s="6">
        <v>3</v>
      </c>
      <c r="K7038" s="6" t="s">
        <v>4334</v>
      </c>
      <c r="L7038" s="8">
        <v>6</v>
      </c>
      <c r="M7038" s="6" t="s">
        <v>297</v>
      </c>
      <c r="N7038" s="6" t="s">
        <v>6218</v>
      </c>
      <c r="R7038" s="6" t="str">
        <f t="shared" si="109"/>
        <v>54559Xã An Hiệp23</v>
      </c>
    </row>
    <row r="7039" spans="1:18">
      <c r="A7039" s="6">
        <v>7038</v>
      </c>
      <c r="B7039" s="6">
        <v>54</v>
      </c>
      <c r="C7039" s="6" t="s">
        <v>6216</v>
      </c>
      <c r="D7039" s="6">
        <v>559</v>
      </c>
      <c r="E7039" s="6" t="s">
        <v>6244</v>
      </c>
      <c r="F7039" s="6">
        <v>22153</v>
      </c>
      <c r="G7039" s="6" t="s">
        <v>794</v>
      </c>
      <c r="H7039" s="6">
        <v>2</v>
      </c>
      <c r="I7039" s="6" t="s">
        <v>297</v>
      </c>
      <c r="J7039" s="6">
        <v>3</v>
      </c>
      <c r="K7039" s="6" t="s">
        <v>4334</v>
      </c>
      <c r="L7039" s="8">
        <v>6</v>
      </c>
      <c r="M7039" s="6" t="s">
        <v>297</v>
      </c>
      <c r="N7039" s="6" t="s">
        <v>6218</v>
      </c>
      <c r="R7039" s="6" t="str">
        <f t="shared" si="109"/>
        <v>54559Xã An Mỹ23</v>
      </c>
    </row>
    <row r="7040" spans="1:18">
      <c r="A7040" s="6">
        <v>7039</v>
      </c>
      <c r="B7040" s="6">
        <v>54</v>
      </c>
      <c r="C7040" s="6" t="s">
        <v>6216</v>
      </c>
      <c r="D7040" s="6">
        <v>559</v>
      </c>
      <c r="E7040" s="6" t="s">
        <v>6244</v>
      </c>
      <c r="F7040" s="6">
        <v>22156</v>
      </c>
      <c r="G7040" s="6" t="s">
        <v>6256</v>
      </c>
      <c r="H7040" s="6">
        <v>2</v>
      </c>
      <c r="I7040" s="6" t="s">
        <v>297</v>
      </c>
      <c r="J7040" s="6">
        <v>3</v>
      </c>
      <c r="K7040" s="6" t="s">
        <v>4334</v>
      </c>
      <c r="L7040" s="8">
        <v>6</v>
      </c>
      <c r="M7040" s="6" t="s">
        <v>297</v>
      </c>
      <c r="N7040" s="6" t="s">
        <v>6218</v>
      </c>
      <c r="R7040" s="6" t="str">
        <f t="shared" si="109"/>
        <v>54559Xã An Chấn23</v>
      </c>
    </row>
    <row r="7041" spans="1:18">
      <c r="A7041" s="6">
        <v>7040</v>
      </c>
      <c r="B7041" s="6">
        <v>54</v>
      </c>
      <c r="C7041" s="6" t="s">
        <v>6216</v>
      </c>
      <c r="D7041" s="6">
        <v>559</v>
      </c>
      <c r="E7041" s="6" t="s">
        <v>6244</v>
      </c>
      <c r="F7041" s="6">
        <v>22159</v>
      </c>
      <c r="G7041" s="6" t="s">
        <v>3616</v>
      </c>
      <c r="H7041" s="6">
        <v>2</v>
      </c>
      <c r="I7041" s="6" t="s">
        <v>297</v>
      </c>
      <c r="J7041" s="6">
        <v>3</v>
      </c>
      <c r="K7041" s="6" t="s">
        <v>4334</v>
      </c>
      <c r="L7041" s="8">
        <v>6</v>
      </c>
      <c r="M7041" s="6" t="s">
        <v>297</v>
      </c>
      <c r="N7041" s="6" t="s">
        <v>6218</v>
      </c>
      <c r="R7041" s="6" t="str">
        <f t="shared" si="109"/>
        <v>54559Xã An Thọ23</v>
      </c>
    </row>
    <row r="7042" spans="1:18">
      <c r="A7042" s="6">
        <v>7041</v>
      </c>
      <c r="B7042" s="6">
        <v>54</v>
      </c>
      <c r="C7042" s="6" t="s">
        <v>6216</v>
      </c>
      <c r="D7042" s="6">
        <v>560</v>
      </c>
      <c r="E7042" s="6" t="s">
        <v>6257</v>
      </c>
      <c r="F7042" s="6">
        <v>22165</v>
      </c>
      <c r="G7042" s="6" t="s">
        <v>6258</v>
      </c>
      <c r="H7042" s="6">
        <v>1</v>
      </c>
      <c r="I7042" s="6" t="s">
        <v>251</v>
      </c>
      <c r="J7042" s="6">
        <v>3</v>
      </c>
      <c r="K7042" s="6" t="s">
        <v>4334</v>
      </c>
      <c r="L7042" s="8">
        <v>5</v>
      </c>
      <c r="M7042" s="6" t="s">
        <v>251</v>
      </c>
      <c r="N7042" s="6" t="s">
        <v>6218</v>
      </c>
      <c r="R7042" s="6" t="str">
        <f t="shared" si="109"/>
        <v>54560Thị trấn Củng Sơn13</v>
      </c>
    </row>
    <row r="7043" spans="1:18">
      <c r="A7043" s="6">
        <v>7042</v>
      </c>
      <c r="B7043" s="6">
        <v>54</v>
      </c>
      <c r="C7043" s="6" t="s">
        <v>6216</v>
      </c>
      <c r="D7043" s="6">
        <v>560</v>
      </c>
      <c r="E7043" s="6" t="s">
        <v>6257</v>
      </c>
      <c r="F7043" s="6">
        <v>22168</v>
      </c>
      <c r="G7043" s="6" t="s">
        <v>6259</v>
      </c>
      <c r="H7043" s="6">
        <v>2</v>
      </c>
      <c r="I7043" s="6" t="s">
        <v>297</v>
      </c>
      <c r="J7043" s="6">
        <v>3</v>
      </c>
      <c r="K7043" s="6" t="s">
        <v>4334</v>
      </c>
      <c r="L7043" s="8">
        <v>6</v>
      </c>
      <c r="M7043" s="6" t="s">
        <v>297</v>
      </c>
      <c r="N7043" s="6" t="s">
        <v>6218</v>
      </c>
      <c r="R7043" s="6" t="str">
        <f t="shared" ref="R7043:R7106" si="110">CONCATENATE(B7043,D7043,G7043,H7043,J7043)</f>
        <v>54560Xã Phước Tân23</v>
      </c>
    </row>
    <row r="7044" spans="1:18">
      <c r="A7044" s="6">
        <v>7043</v>
      </c>
      <c r="B7044" s="6">
        <v>54</v>
      </c>
      <c r="C7044" s="6" t="s">
        <v>6216</v>
      </c>
      <c r="D7044" s="6">
        <v>560</v>
      </c>
      <c r="E7044" s="6" t="s">
        <v>6257</v>
      </c>
      <c r="F7044" s="6">
        <v>22171</v>
      </c>
      <c r="G7044" s="6" t="s">
        <v>6260</v>
      </c>
      <c r="H7044" s="6">
        <v>2</v>
      </c>
      <c r="I7044" s="6" t="s">
        <v>297</v>
      </c>
      <c r="J7044" s="6">
        <v>3</v>
      </c>
      <c r="K7044" s="6" t="s">
        <v>4334</v>
      </c>
      <c r="L7044" s="8">
        <v>6</v>
      </c>
      <c r="M7044" s="6" t="s">
        <v>297</v>
      </c>
      <c r="N7044" s="6" t="s">
        <v>6218</v>
      </c>
      <c r="R7044" s="6" t="str">
        <f t="shared" si="110"/>
        <v>54560Xã Sơn Hội23</v>
      </c>
    </row>
    <row r="7045" spans="1:18">
      <c r="A7045" s="6">
        <v>7044</v>
      </c>
      <c r="B7045" s="6">
        <v>54</v>
      </c>
      <c r="C7045" s="6" t="s">
        <v>6216</v>
      </c>
      <c r="D7045" s="6">
        <v>560</v>
      </c>
      <c r="E7045" s="6" t="s">
        <v>6257</v>
      </c>
      <c r="F7045" s="6">
        <v>22174</v>
      </c>
      <c r="G7045" s="6" t="s">
        <v>6261</v>
      </c>
      <c r="H7045" s="6">
        <v>2</v>
      </c>
      <c r="I7045" s="6" t="s">
        <v>297</v>
      </c>
      <c r="J7045" s="6">
        <v>3</v>
      </c>
      <c r="K7045" s="6" t="s">
        <v>4334</v>
      </c>
      <c r="L7045" s="8">
        <v>6</v>
      </c>
      <c r="M7045" s="6" t="s">
        <v>297</v>
      </c>
      <c r="N7045" s="6" t="s">
        <v>6218</v>
      </c>
      <c r="R7045" s="6" t="str">
        <f t="shared" si="110"/>
        <v>54560Xã Sơn Định23</v>
      </c>
    </row>
    <row r="7046" spans="1:18">
      <c r="A7046" s="6">
        <v>7045</v>
      </c>
      <c r="B7046" s="6">
        <v>54</v>
      </c>
      <c r="C7046" s="6" t="s">
        <v>6216</v>
      </c>
      <c r="D7046" s="6">
        <v>560</v>
      </c>
      <c r="E7046" s="6" t="s">
        <v>6257</v>
      </c>
      <c r="F7046" s="6">
        <v>22177</v>
      </c>
      <c r="G7046" s="6" t="s">
        <v>5154</v>
      </c>
      <c r="H7046" s="6">
        <v>2</v>
      </c>
      <c r="I7046" s="6" t="s">
        <v>297</v>
      </c>
      <c r="J7046" s="6">
        <v>3</v>
      </c>
      <c r="K7046" s="6" t="s">
        <v>4334</v>
      </c>
      <c r="L7046" s="8">
        <v>6</v>
      </c>
      <c r="M7046" s="6" t="s">
        <v>297</v>
      </c>
      <c r="N7046" s="6" t="s">
        <v>6218</v>
      </c>
      <c r="R7046" s="6" t="str">
        <f t="shared" si="110"/>
        <v>54560Xã Sơn Long23</v>
      </c>
    </row>
    <row r="7047" spans="1:18">
      <c r="A7047" s="6">
        <v>7046</v>
      </c>
      <c r="B7047" s="6">
        <v>54</v>
      </c>
      <c r="C7047" s="6" t="s">
        <v>6216</v>
      </c>
      <c r="D7047" s="6">
        <v>560</v>
      </c>
      <c r="E7047" s="6" t="s">
        <v>6257</v>
      </c>
      <c r="F7047" s="6">
        <v>22180</v>
      </c>
      <c r="G7047" s="6" t="s">
        <v>6262</v>
      </c>
      <c r="H7047" s="6">
        <v>2</v>
      </c>
      <c r="I7047" s="6" t="s">
        <v>297</v>
      </c>
      <c r="J7047" s="6">
        <v>3</v>
      </c>
      <c r="K7047" s="6" t="s">
        <v>4334</v>
      </c>
      <c r="L7047" s="8">
        <v>6</v>
      </c>
      <c r="M7047" s="6" t="s">
        <v>297</v>
      </c>
      <c r="N7047" s="6" t="s">
        <v>6218</v>
      </c>
      <c r="R7047" s="6" t="str">
        <f t="shared" si="110"/>
        <v>54560Xã Cà Lúi23</v>
      </c>
    </row>
    <row r="7048" spans="1:18">
      <c r="A7048" s="6">
        <v>7047</v>
      </c>
      <c r="B7048" s="6">
        <v>54</v>
      </c>
      <c r="C7048" s="6" t="s">
        <v>6216</v>
      </c>
      <c r="D7048" s="6">
        <v>560</v>
      </c>
      <c r="E7048" s="6" t="s">
        <v>6257</v>
      </c>
      <c r="F7048" s="6">
        <v>22183</v>
      </c>
      <c r="G7048" s="6" t="s">
        <v>6263</v>
      </c>
      <c r="H7048" s="6">
        <v>2</v>
      </c>
      <c r="I7048" s="6" t="s">
        <v>297</v>
      </c>
      <c r="J7048" s="6">
        <v>3</v>
      </c>
      <c r="K7048" s="6" t="s">
        <v>4334</v>
      </c>
      <c r="L7048" s="8">
        <v>6</v>
      </c>
      <c r="M7048" s="6" t="s">
        <v>297</v>
      </c>
      <c r="N7048" s="6" t="s">
        <v>6218</v>
      </c>
      <c r="R7048" s="6" t="str">
        <f t="shared" si="110"/>
        <v>54560Xã Sơn Phước23</v>
      </c>
    </row>
    <row r="7049" spans="1:18">
      <c r="A7049" s="6">
        <v>7048</v>
      </c>
      <c r="B7049" s="6">
        <v>54</v>
      </c>
      <c r="C7049" s="6" t="s">
        <v>6216</v>
      </c>
      <c r="D7049" s="6">
        <v>560</v>
      </c>
      <c r="E7049" s="6" t="s">
        <v>6257</v>
      </c>
      <c r="F7049" s="6">
        <v>22186</v>
      </c>
      <c r="G7049" s="6" t="s">
        <v>6264</v>
      </c>
      <c r="H7049" s="6">
        <v>2</v>
      </c>
      <c r="I7049" s="6" t="s">
        <v>297</v>
      </c>
      <c r="J7049" s="6">
        <v>3</v>
      </c>
      <c r="K7049" s="6" t="s">
        <v>4334</v>
      </c>
      <c r="L7049" s="8">
        <v>6</v>
      </c>
      <c r="M7049" s="6" t="s">
        <v>297</v>
      </c>
      <c r="N7049" s="6" t="s">
        <v>6218</v>
      </c>
      <c r="R7049" s="6" t="str">
        <f t="shared" si="110"/>
        <v>54560Xã Sơn Xuân23</v>
      </c>
    </row>
    <row r="7050" spans="1:18">
      <c r="A7050" s="6">
        <v>7049</v>
      </c>
      <c r="B7050" s="6">
        <v>54</v>
      </c>
      <c r="C7050" s="6" t="s">
        <v>6216</v>
      </c>
      <c r="D7050" s="6">
        <v>560</v>
      </c>
      <c r="E7050" s="6" t="s">
        <v>6257</v>
      </c>
      <c r="F7050" s="6">
        <v>22189</v>
      </c>
      <c r="G7050" s="6" t="s">
        <v>6265</v>
      </c>
      <c r="H7050" s="6">
        <v>2</v>
      </c>
      <c r="I7050" s="6" t="s">
        <v>297</v>
      </c>
      <c r="J7050" s="6">
        <v>3</v>
      </c>
      <c r="K7050" s="6" t="s">
        <v>4334</v>
      </c>
      <c r="L7050" s="8">
        <v>6</v>
      </c>
      <c r="M7050" s="6" t="s">
        <v>297</v>
      </c>
      <c r="N7050" s="6" t="s">
        <v>6218</v>
      </c>
      <c r="R7050" s="6" t="str">
        <f t="shared" si="110"/>
        <v>54560Xã Sơn Nguyên23</v>
      </c>
    </row>
    <row r="7051" spans="1:18">
      <c r="A7051" s="6">
        <v>7050</v>
      </c>
      <c r="B7051" s="6">
        <v>54</v>
      </c>
      <c r="C7051" s="6" t="s">
        <v>6216</v>
      </c>
      <c r="D7051" s="6">
        <v>560</v>
      </c>
      <c r="E7051" s="6" t="s">
        <v>6257</v>
      </c>
      <c r="F7051" s="6">
        <v>22192</v>
      </c>
      <c r="G7051" s="6" t="s">
        <v>6266</v>
      </c>
      <c r="H7051" s="6">
        <v>2</v>
      </c>
      <c r="I7051" s="6" t="s">
        <v>297</v>
      </c>
      <c r="J7051" s="6">
        <v>3</v>
      </c>
      <c r="K7051" s="6" t="s">
        <v>4334</v>
      </c>
      <c r="L7051" s="8">
        <v>6</v>
      </c>
      <c r="M7051" s="6" t="s">
        <v>297</v>
      </c>
      <c r="N7051" s="6" t="s">
        <v>6218</v>
      </c>
      <c r="R7051" s="6" t="str">
        <f t="shared" si="110"/>
        <v>54560Xã Eachà Rang23</v>
      </c>
    </row>
    <row r="7052" spans="1:18">
      <c r="A7052" s="6">
        <v>7051</v>
      </c>
      <c r="B7052" s="6">
        <v>54</v>
      </c>
      <c r="C7052" s="6" t="s">
        <v>6216</v>
      </c>
      <c r="D7052" s="6">
        <v>560</v>
      </c>
      <c r="E7052" s="6" t="s">
        <v>6257</v>
      </c>
      <c r="F7052" s="6">
        <v>22195</v>
      </c>
      <c r="G7052" s="6" t="s">
        <v>6267</v>
      </c>
      <c r="H7052" s="6">
        <v>2</v>
      </c>
      <c r="I7052" s="6" t="s">
        <v>297</v>
      </c>
      <c r="J7052" s="6">
        <v>3</v>
      </c>
      <c r="K7052" s="6" t="s">
        <v>4334</v>
      </c>
      <c r="L7052" s="8">
        <v>6</v>
      </c>
      <c r="M7052" s="6" t="s">
        <v>297</v>
      </c>
      <c r="N7052" s="6" t="s">
        <v>6218</v>
      </c>
      <c r="R7052" s="6" t="str">
        <f t="shared" si="110"/>
        <v>54560Xã Krông Pa23</v>
      </c>
    </row>
    <row r="7053" spans="1:18">
      <c r="A7053" s="6">
        <v>7052</v>
      </c>
      <c r="B7053" s="6">
        <v>54</v>
      </c>
      <c r="C7053" s="6" t="s">
        <v>6216</v>
      </c>
      <c r="D7053" s="6">
        <v>560</v>
      </c>
      <c r="E7053" s="6" t="s">
        <v>6257</v>
      </c>
      <c r="F7053" s="6">
        <v>22198</v>
      </c>
      <c r="G7053" s="6" t="s">
        <v>6268</v>
      </c>
      <c r="H7053" s="6">
        <v>2</v>
      </c>
      <c r="I7053" s="6" t="s">
        <v>297</v>
      </c>
      <c r="J7053" s="6">
        <v>3</v>
      </c>
      <c r="K7053" s="6" t="s">
        <v>4334</v>
      </c>
      <c r="L7053" s="8">
        <v>6</v>
      </c>
      <c r="M7053" s="6" t="s">
        <v>297</v>
      </c>
      <c r="N7053" s="6" t="s">
        <v>6218</v>
      </c>
      <c r="R7053" s="6" t="str">
        <f t="shared" si="110"/>
        <v>54560Xã Suối Bạc23</v>
      </c>
    </row>
    <row r="7054" spans="1:18">
      <c r="A7054" s="6">
        <v>7053</v>
      </c>
      <c r="B7054" s="6">
        <v>54</v>
      </c>
      <c r="C7054" s="6" t="s">
        <v>6216</v>
      </c>
      <c r="D7054" s="6">
        <v>560</v>
      </c>
      <c r="E7054" s="6" t="s">
        <v>6257</v>
      </c>
      <c r="F7054" s="6">
        <v>22201</v>
      </c>
      <c r="G7054" s="6" t="s">
        <v>744</v>
      </c>
      <c r="H7054" s="6">
        <v>2</v>
      </c>
      <c r="I7054" s="6" t="s">
        <v>297</v>
      </c>
      <c r="J7054" s="6">
        <v>3</v>
      </c>
      <c r="K7054" s="6" t="s">
        <v>4334</v>
      </c>
      <c r="L7054" s="8">
        <v>6</v>
      </c>
      <c r="M7054" s="6" t="s">
        <v>297</v>
      </c>
      <c r="N7054" s="6" t="s">
        <v>6218</v>
      </c>
      <c r="R7054" s="6" t="str">
        <f t="shared" si="110"/>
        <v>54560Xã Sơn Hà23</v>
      </c>
    </row>
    <row r="7055" spans="1:18">
      <c r="A7055" s="6">
        <v>7054</v>
      </c>
      <c r="B7055" s="6">
        <v>54</v>
      </c>
      <c r="C7055" s="6" t="s">
        <v>6216</v>
      </c>
      <c r="D7055" s="6">
        <v>560</v>
      </c>
      <c r="E7055" s="6" t="s">
        <v>6257</v>
      </c>
      <c r="F7055" s="6">
        <v>22204</v>
      </c>
      <c r="G7055" s="6" t="s">
        <v>6269</v>
      </c>
      <c r="H7055" s="6">
        <v>2</v>
      </c>
      <c r="I7055" s="6" t="s">
        <v>297</v>
      </c>
      <c r="J7055" s="6">
        <v>3</v>
      </c>
      <c r="K7055" s="6" t="s">
        <v>4334</v>
      </c>
      <c r="L7055" s="8">
        <v>6</v>
      </c>
      <c r="M7055" s="6" t="s">
        <v>297</v>
      </c>
      <c r="N7055" s="6" t="s">
        <v>6218</v>
      </c>
      <c r="R7055" s="6" t="str">
        <f t="shared" si="110"/>
        <v>54560Xã Suối Trai23</v>
      </c>
    </row>
    <row r="7056" spans="1:18">
      <c r="A7056" s="6">
        <v>7055</v>
      </c>
      <c r="B7056" s="6">
        <v>54</v>
      </c>
      <c r="C7056" s="6" t="s">
        <v>6216</v>
      </c>
      <c r="D7056" s="6">
        <v>561</v>
      </c>
      <c r="E7056" s="6" t="s">
        <v>6270</v>
      </c>
      <c r="F7056" s="6">
        <v>22207</v>
      </c>
      <c r="G7056" s="6" t="s">
        <v>6271</v>
      </c>
      <c r="H7056" s="6">
        <v>1</v>
      </c>
      <c r="I7056" s="6" t="s">
        <v>251</v>
      </c>
      <c r="J7056" s="6">
        <v>3</v>
      </c>
      <c r="K7056" s="6" t="s">
        <v>4334</v>
      </c>
      <c r="L7056" s="8">
        <v>5</v>
      </c>
      <c r="M7056" s="6" t="s">
        <v>251</v>
      </c>
      <c r="N7056" s="6" t="s">
        <v>6218</v>
      </c>
      <c r="R7056" s="6" t="str">
        <f t="shared" si="110"/>
        <v>54561Thị trấn Hai Riêng13</v>
      </c>
    </row>
    <row r="7057" spans="1:18">
      <c r="A7057" s="6">
        <v>7056</v>
      </c>
      <c r="B7057" s="6">
        <v>54</v>
      </c>
      <c r="C7057" s="6" t="s">
        <v>6216</v>
      </c>
      <c r="D7057" s="6">
        <v>561</v>
      </c>
      <c r="E7057" s="6" t="s">
        <v>6270</v>
      </c>
      <c r="F7057" s="6">
        <v>22210</v>
      </c>
      <c r="G7057" s="6" t="s">
        <v>6272</v>
      </c>
      <c r="H7057" s="6">
        <v>2</v>
      </c>
      <c r="I7057" s="6" t="s">
        <v>297</v>
      </c>
      <c r="J7057" s="6">
        <v>3</v>
      </c>
      <c r="K7057" s="6" t="s">
        <v>4334</v>
      </c>
      <c r="L7057" s="8">
        <v>6</v>
      </c>
      <c r="M7057" s="6" t="s">
        <v>297</v>
      </c>
      <c r="N7057" s="6" t="s">
        <v>6218</v>
      </c>
      <c r="R7057" s="6" t="str">
        <f t="shared" si="110"/>
        <v>54561Xã Ea Lâm23</v>
      </c>
    </row>
    <row r="7058" spans="1:18">
      <c r="A7058" s="6">
        <v>7057</v>
      </c>
      <c r="B7058" s="6">
        <v>54</v>
      </c>
      <c r="C7058" s="6" t="s">
        <v>6216</v>
      </c>
      <c r="D7058" s="6">
        <v>561</v>
      </c>
      <c r="E7058" s="6" t="s">
        <v>6270</v>
      </c>
      <c r="F7058" s="6">
        <v>22213</v>
      </c>
      <c r="G7058" s="6" t="s">
        <v>6273</v>
      </c>
      <c r="H7058" s="6">
        <v>2</v>
      </c>
      <c r="I7058" s="6" t="s">
        <v>297</v>
      </c>
      <c r="J7058" s="6">
        <v>3</v>
      </c>
      <c r="K7058" s="6" t="s">
        <v>4334</v>
      </c>
      <c r="L7058" s="8">
        <v>6</v>
      </c>
      <c r="M7058" s="6" t="s">
        <v>297</v>
      </c>
      <c r="N7058" s="6" t="s">
        <v>6218</v>
      </c>
      <c r="R7058" s="6" t="str">
        <f t="shared" si="110"/>
        <v>54561Xã Đức Bình Tây23</v>
      </c>
    </row>
    <row r="7059" spans="1:18">
      <c r="A7059" s="6">
        <v>7058</v>
      </c>
      <c r="B7059" s="6">
        <v>54</v>
      </c>
      <c r="C7059" s="6" t="s">
        <v>6216</v>
      </c>
      <c r="D7059" s="6">
        <v>561</v>
      </c>
      <c r="E7059" s="6" t="s">
        <v>6270</v>
      </c>
      <c r="F7059" s="6">
        <v>22216</v>
      </c>
      <c r="G7059" s="6" t="s">
        <v>6274</v>
      </c>
      <c r="H7059" s="6">
        <v>2</v>
      </c>
      <c r="I7059" s="6" t="s">
        <v>297</v>
      </c>
      <c r="J7059" s="6">
        <v>3</v>
      </c>
      <c r="K7059" s="6" t="s">
        <v>4334</v>
      </c>
      <c r="L7059" s="8">
        <v>6</v>
      </c>
      <c r="M7059" s="6" t="s">
        <v>297</v>
      </c>
      <c r="N7059" s="6" t="s">
        <v>6218</v>
      </c>
      <c r="R7059" s="6" t="str">
        <f t="shared" si="110"/>
        <v>54561Xã Ea Bá23</v>
      </c>
    </row>
    <row r="7060" spans="1:18">
      <c r="A7060" s="6">
        <v>7059</v>
      </c>
      <c r="B7060" s="6">
        <v>54</v>
      </c>
      <c r="C7060" s="6" t="s">
        <v>6216</v>
      </c>
      <c r="D7060" s="6">
        <v>561</v>
      </c>
      <c r="E7060" s="6" t="s">
        <v>6270</v>
      </c>
      <c r="F7060" s="6">
        <v>22219</v>
      </c>
      <c r="G7060" s="6" t="s">
        <v>5141</v>
      </c>
      <c r="H7060" s="6">
        <v>2</v>
      </c>
      <c r="I7060" s="6" t="s">
        <v>297</v>
      </c>
      <c r="J7060" s="6">
        <v>3</v>
      </c>
      <c r="K7060" s="6" t="s">
        <v>4334</v>
      </c>
      <c r="L7060" s="8">
        <v>6</v>
      </c>
      <c r="M7060" s="6" t="s">
        <v>297</v>
      </c>
      <c r="N7060" s="6" t="s">
        <v>6218</v>
      </c>
      <c r="R7060" s="6" t="str">
        <f t="shared" si="110"/>
        <v>54561Xã Sơn Giang23</v>
      </c>
    </row>
    <row r="7061" spans="1:18">
      <c r="A7061" s="6">
        <v>7060</v>
      </c>
      <c r="B7061" s="6">
        <v>54</v>
      </c>
      <c r="C7061" s="6" t="s">
        <v>6216</v>
      </c>
      <c r="D7061" s="6">
        <v>561</v>
      </c>
      <c r="E7061" s="6" t="s">
        <v>6270</v>
      </c>
      <c r="F7061" s="6">
        <v>22222</v>
      </c>
      <c r="G7061" s="6" t="s">
        <v>6275</v>
      </c>
      <c r="H7061" s="6">
        <v>2</v>
      </c>
      <c r="I7061" s="6" t="s">
        <v>297</v>
      </c>
      <c r="J7061" s="6">
        <v>3</v>
      </c>
      <c r="K7061" s="6" t="s">
        <v>4334</v>
      </c>
      <c r="L7061" s="8">
        <v>6</v>
      </c>
      <c r="M7061" s="6" t="s">
        <v>297</v>
      </c>
      <c r="N7061" s="6" t="s">
        <v>6218</v>
      </c>
      <c r="R7061" s="6" t="str">
        <f t="shared" si="110"/>
        <v>54561Xã Đức Bình Đông23</v>
      </c>
    </row>
    <row r="7062" spans="1:18">
      <c r="A7062" s="6">
        <v>7061</v>
      </c>
      <c r="B7062" s="6">
        <v>54</v>
      </c>
      <c r="C7062" s="6" t="s">
        <v>6216</v>
      </c>
      <c r="D7062" s="6">
        <v>561</v>
      </c>
      <c r="E7062" s="6" t="s">
        <v>6270</v>
      </c>
      <c r="F7062" s="6">
        <v>22225</v>
      </c>
      <c r="G7062" s="6" t="s">
        <v>6276</v>
      </c>
      <c r="H7062" s="6">
        <v>2</v>
      </c>
      <c r="I7062" s="6" t="s">
        <v>297</v>
      </c>
      <c r="J7062" s="6">
        <v>3</v>
      </c>
      <c r="K7062" s="6" t="s">
        <v>4334</v>
      </c>
      <c r="L7062" s="8">
        <v>6</v>
      </c>
      <c r="M7062" s="6" t="s">
        <v>297</v>
      </c>
      <c r="N7062" s="6" t="s">
        <v>6218</v>
      </c>
      <c r="R7062" s="6" t="str">
        <f t="shared" si="110"/>
        <v>54561Xã EaBar23</v>
      </c>
    </row>
    <row r="7063" spans="1:18">
      <c r="A7063" s="6">
        <v>7062</v>
      </c>
      <c r="B7063" s="6">
        <v>54</v>
      </c>
      <c r="C7063" s="6" t="s">
        <v>6216</v>
      </c>
      <c r="D7063" s="6">
        <v>561</v>
      </c>
      <c r="E7063" s="6" t="s">
        <v>6270</v>
      </c>
      <c r="F7063" s="6">
        <v>22228</v>
      </c>
      <c r="G7063" s="6" t="s">
        <v>6277</v>
      </c>
      <c r="H7063" s="6">
        <v>2</v>
      </c>
      <c r="I7063" s="6" t="s">
        <v>297</v>
      </c>
      <c r="J7063" s="6">
        <v>3</v>
      </c>
      <c r="K7063" s="6" t="s">
        <v>4334</v>
      </c>
      <c r="L7063" s="8">
        <v>6</v>
      </c>
      <c r="M7063" s="6" t="s">
        <v>297</v>
      </c>
      <c r="N7063" s="6" t="s">
        <v>6218</v>
      </c>
      <c r="R7063" s="6" t="str">
        <f t="shared" si="110"/>
        <v>54561Xã EaBia23</v>
      </c>
    </row>
    <row r="7064" spans="1:18">
      <c r="A7064" s="6">
        <v>7063</v>
      </c>
      <c r="B7064" s="6">
        <v>54</v>
      </c>
      <c r="C7064" s="6" t="s">
        <v>6216</v>
      </c>
      <c r="D7064" s="6">
        <v>561</v>
      </c>
      <c r="E7064" s="6" t="s">
        <v>6270</v>
      </c>
      <c r="F7064" s="6">
        <v>22231</v>
      </c>
      <c r="G7064" s="6" t="s">
        <v>6278</v>
      </c>
      <c r="H7064" s="6">
        <v>2</v>
      </c>
      <c r="I7064" s="6" t="s">
        <v>297</v>
      </c>
      <c r="J7064" s="6">
        <v>3</v>
      </c>
      <c r="K7064" s="6" t="s">
        <v>4334</v>
      </c>
      <c r="L7064" s="8">
        <v>6</v>
      </c>
      <c r="M7064" s="6" t="s">
        <v>297</v>
      </c>
      <c r="N7064" s="6" t="s">
        <v>6218</v>
      </c>
      <c r="R7064" s="6" t="str">
        <f t="shared" si="110"/>
        <v>54561Xã EaTrol23</v>
      </c>
    </row>
    <row r="7065" spans="1:18">
      <c r="A7065" s="6">
        <v>7064</v>
      </c>
      <c r="B7065" s="6">
        <v>54</v>
      </c>
      <c r="C7065" s="6" t="s">
        <v>6216</v>
      </c>
      <c r="D7065" s="6">
        <v>561</v>
      </c>
      <c r="E7065" s="6" t="s">
        <v>6270</v>
      </c>
      <c r="F7065" s="6">
        <v>22234</v>
      </c>
      <c r="G7065" s="6" t="s">
        <v>6279</v>
      </c>
      <c r="H7065" s="6">
        <v>2</v>
      </c>
      <c r="I7065" s="6" t="s">
        <v>297</v>
      </c>
      <c r="J7065" s="6">
        <v>3</v>
      </c>
      <c r="K7065" s="6" t="s">
        <v>4334</v>
      </c>
      <c r="L7065" s="8">
        <v>6</v>
      </c>
      <c r="M7065" s="6" t="s">
        <v>297</v>
      </c>
      <c r="N7065" s="6" t="s">
        <v>6218</v>
      </c>
      <c r="R7065" s="6" t="str">
        <f t="shared" si="110"/>
        <v>54561Xã Sông Hinh23</v>
      </c>
    </row>
    <row r="7066" spans="1:18">
      <c r="A7066" s="6">
        <v>7065</v>
      </c>
      <c r="B7066" s="6">
        <v>54</v>
      </c>
      <c r="C7066" s="6" t="s">
        <v>6216</v>
      </c>
      <c r="D7066" s="6">
        <v>561</v>
      </c>
      <c r="E7066" s="6" t="s">
        <v>6270</v>
      </c>
      <c r="F7066" s="6">
        <v>22237</v>
      </c>
      <c r="G7066" s="6" t="s">
        <v>6280</v>
      </c>
      <c r="H7066" s="6">
        <v>2</v>
      </c>
      <c r="I7066" s="6" t="s">
        <v>297</v>
      </c>
      <c r="J7066" s="6">
        <v>3</v>
      </c>
      <c r="K7066" s="6" t="s">
        <v>4334</v>
      </c>
      <c r="L7066" s="8">
        <v>6</v>
      </c>
      <c r="M7066" s="6" t="s">
        <v>297</v>
      </c>
      <c r="N7066" s="6" t="s">
        <v>6218</v>
      </c>
      <c r="R7066" s="6" t="str">
        <f t="shared" si="110"/>
        <v>54561Xã Ealy23</v>
      </c>
    </row>
    <row r="7067" spans="1:18">
      <c r="A7067" s="6">
        <v>7066</v>
      </c>
      <c r="B7067" s="6">
        <v>54</v>
      </c>
      <c r="C7067" s="6" t="s">
        <v>6216</v>
      </c>
      <c r="D7067" s="6">
        <v>562</v>
      </c>
      <c r="E7067" s="6" t="s">
        <v>6281</v>
      </c>
      <c r="F7067" s="6">
        <v>22249</v>
      </c>
      <c r="G7067" s="6" t="s">
        <v>6282</v>
      </c>
      <c r="H7067" s="6">
        <v>2</v>
      </c>
      <c r="I7067" s="6" t="s">
        <v>297</v>
      </c>
      <c r="J7067" s="6">
        <v>3</v>
      </c>
      <c r="K7067" s="6" t="s">
        <v>4334</v>
      </c>
      <c r="L7067" s="8">
        <v>6</v>
      </c>
      <c r="M7067" s="6" t="s">
        <v>297</v>
      </c>
      <c r="N7067" s="6" t="s">
        <v>6218</v>
      </c>
      <c r="R7067" s="6" t="str">
        <f t="shared" si="110"/>
        <v>54562Xã Sơn Thành Tây23</v>
      </c>
    </row>
    <row r="7068" spans="1:18">
      <c r="A7068" s="6">
        <v>7067</v>
      </c>
      <c r="B7068" s="6">
        <v>54</v>
      </c>
      <c r="C7068" s="6" t="s">
        <v>6216</v>
      </c>
      <c r="D7068" s="6">
        <v>562</v>
      </c>
      <c r="E7068" s="6" t="s">
        <v>6281</v>
      </c>
      <c r="F7068" s="6">
        <v>22250</v>
      </c>
      <c r="G7068" s="6" t="s">
        <v>6283</v>
      </c>
      <c r="H7068" s="6">
        <v>2</v>
      </c>
      <c r="I7068" s="6" t="s">
        <v>297</v>
      </c>
      <c r="J7068" s="6">
        <v>3</v>
      </c>
      <c r="K7068" s="6" t="s">
        <v>4334</v>
      </c>
      <c r="L7068" s="8">
        <v>6</v>
      </c>
      <c r="M7068" s="6" t="s">
        <v>297</v>
      </c>
      <c r="N7068" s="6" t="s">
        <v>6218</v>
      </c>
      <c r="R7068" s="6" t="str">
        <f t="shared" si="110"/>
        <v>54562Xã Sơn Thành Đông23</v>
      </c>
    </row>
    <row r="7069" spans="1:18">
      <c r="A7069" s="6">
        <v>7068</v>
      </c>
      <c r="B7069" s="6">
        <v>54</v>
      </c>
      <c r="C7069" s="6" t="s">
        <v>6216</v>
      </c>
      <c r="D7069" s="6">
        <v>562</v>
      </c>
      <c r="E7069" s="6" t="s">
        <v>6281</v>
      </c>
      <c r="F7069" s="6">
        <v>22252</v>
      </c>
      <c r="G7069" s="6" t="s">
        <v>6284</v>
      </c>
      <c r="H7069" s="6">
        <v>2</v>
      </c>
      <c r="I7069" s="6" t="s">
        <v>297</v>
      </c>
      <c r="J7069" s="6">
        <v>3</v>
      </c>
      <c r="K7069" s="6" t="s">
        <v>4334</v>
      </c>
      <c r="L7069" s="8">
        <v>6</v>
      </c>
      <c r="M7069" s="6" t="s">
        <v>297</v>
      </c>
      <c r="N7069" s="6" t="s">
        <v>6218</v>
      </c>
      <c r="R7069" s="6" t="str">
        <f t="shared" si="110"/>
        <v>54562Xã Hòa Bình 123</v>
      </c>
    </row>
    <row r="7070" spans="1:18">
      <c r="A7070" s="6">
        <v>7069</v>
      </c>
      <c r="B7070" s="6">
        <v>54</v>
      </c>
      <c r="C7070" s="6" t="s">
        <v>6216</v>
      </c>
      <c r="D7070" s="6">
        <v>562</v>
      </c>
      <c r="E7070" s="6" t="s">
        <v>6281</v>
      </c>
      <c r="F7070" s="6">
        <v>22255</v>
      </c>
      <c r="G7070" s="6" t="s">
        <v>6285</v>
      </c>
      <c r="H7070" s="6">
        <v>1</v>
      </c>
      <c r="I7070" s="6" t="s">
        <v>251</v>
      </c>
      <c r="J7070" s="6">
        <v>3</v>
      </c>
      <c r="K7070" s="6" t="s">
        <v>4334</v>
      </c>
      <c r="L7070" s="8">
        <v>5</v>
      </c>
      <c r="M7070" s="6" t="s">
        <v>251</v>
      </c>
      <c r="N7070" s="6" t="s">
        <v>6218</v>
      </c>
      <c r="R7070" s="6" t="str">
        <f t="shared" si="110"/>
        <v>54562Thị trấn Phú Thứ13</v>
      </c>
    </row>
    <row r="7071" spans="1:18">
      <c r="A7071" s="6">
        <v>7070</v>
      </c>
      <c r="B7071" s="6">
        <v>54</v>
      </c>
      <c r="C7071" s="6" t="s">
        <v>6216</v>
      </c>
      <c r="D7071" s="6">
        <v>562</v>
      </c>
      <c r="E7071" s="6" t="s">
        <v>6281</v>
      </c>
      <c r="F7071" s="6">
        <v>22264</v>
      </c>
      <c r="G7071" s="6" t="s">
        <v>3710</v>
      </c>
      <c r="H7071" s="6">
        <v>2</v>
      </c>
      <c r="I7071" s="6" t="s">
        <v>297</v>
      </c>
      <c r="J7071" s="6">
        <v>3</v>
      </c>
      <c r="K7071" s="6" t="s">
        <v>4334</v>
      </c>
      <c r="L7071" s="8">
        <v>6</v>
      </c>
      <c r="M7071" s="6" t="s">
        <v>297</v>
      </c>
      <c r="N7071" s="6" t="s">
        <v>6218</v>
      </c>
      <c r="R7071" s="6" t="str">
        <f t="shared" si="110"/>
        <v>54562Xã Hòa Phong23</v>
      </c>
    </row>
    <row r="7072" spans="1:18">
      <c r="A7072" s="6">
        <v>7071</v>
      </c>
      <c r="B7072" s="6">
        <v>54</v>
      </c>
      <c r="C7072" s="6" t="s">
        <v>6216</v>
      </c>
      <c r="D7072" s="6">
        <v>562</v>
      </c>
      <c r="E7072" s="6" t="s">
        <v>6281</v>
      </c>
      <c r="F7072" s="6">
        <v>22270</v>
      </c>
      <c r="G7072" s="6" t="s">
        <v>778</v>
      </c>
      <c r="H7072" s="6">
        <v>2</v>
      </c>
      <c r="I7072" s="6" t="s">
        <v>297</v>
      </c>
      <c r="J7072" s="6">
        <v>3</v>
      </c>
      <c r="K7072" s="6" t="s">
        <v>4334</v>
      </c>
      <c r="L7072" s="8">
        <v>6</v>
      </c>
      <c r="M7072" s="6" t="s">
        <v>297</v>
      </c>
      <c r="N7072" s="6" t="s">
        <v>6218</v>
      </c>
      <c r="R7072" s="6" t="str">
        <f t="shared" si="110"/>
        <v>54562Xã Hòa Phú23</v>
      </c>
    </row>
    <row r="7073" spans="1:18">
      <c r="A7073" s="6">
        <v>7072</v>
      </c>
      <c r="B7073" s="6">
        <v>54</v>
      </c>
      <c r="C7073" s="6" t="s">
        <v>6216</v>
      </c>
      <c r="D7073" s="6">
        <v>562</v>
      </c>
      <c r="E7073" s="6" t="s">
        <v>6281</v>
      </c>
      <c r="F7073" s="6">
        <v>22273</v>
      </c>
      <c r="G7073" s="6" t="s">
        <v>6286</v>
      </c>
      <c r="H7073" s="6">
        <v>2</v>
      </c>
      <c r="I7073" s="6" t="s">
        <v>297</v>
      </c>
      <c r="J7073" s="6">
        <v>3</v>
      </c>
      <c r="K7073" s="6" t="s">
        <v>4334</v>
      </c>
      <c r="L7073" s="8">
        <v>6</v>
      </c>
      <c r="M7073" s="6" t="s">
        <v>297</v>
      </c>
      <c r="N7073" s="6" t="s">
        <v>6218</v>
      </c>
      <c r="R7073" s="6" t="str">
        <f t="shared" si="110"/>
        <v>54562Xã Hòa Tân Tây23</v>
      </c>
    </row>
    <row r="7074" spans="1:18">
      <c r="A7074" s="6">
        <v>7073</v>
      </c>
      <c r="B7074" s="6">
        <v>54</v>
      </c>
      <c r="C7074" s="6" t="s">
        <v>6216</v>
      </c>
      <c r="D7074" s="6">
        <v>562</v>
      </c>
      <c r="E7074" s="6" t="s">
        <v>6281</v>
      </c>
      <c r="F7074" s="6">
        <v>22276</v>
      </c>
      <c r="G7074" s="6" t="s">
        <v>6287</v>
      </c>
      <c r="H7074" s="6">
        <v>2</v>
      </c>
      <c r="I7074" s="6" t="s">
        <v>297</v>
      </c>
      <c r="J7074" s="6">
        <v>3</v>
      </c>
      <c r="K7074" s="6" t="s">
        <v>4334</v>
      </c>
      <c r="L7074" s="8">
        <v>6</v>
      </c>
      <c r="M7074" s="6" t="s">
        <v>297</v>
      </c>
      <c r="N7074" s="6" t="s">
        <v>6218</v>
      </c>
      <c r="R7074" s="6" t="str">
        <f t="shared" si="110"/>
        <v>54562Xã Hòa Đồng23</v>
      </c>
    </row>
    <row r="7075" spans="1:18">
      <c r="A7075" s="6">
        <v>7074</v>
      </c>
      <c r="B7075" s="6">
        <v>54</v>
      </c>
      <c r="C7075" s="6" t="s">
        <v>6216</v>
      </c>
      <c r="D7075" s="6">
        <v>562</v>
      </c>
      <c r="E7075" s="6" t="s">
        <v>6281</v>
      </c>
      <c r="F7075" s="6">
        <v>22285</v>
      </c>
      <c r="G7075" s="6" t="s">
        <v>6288</v>
      </c>
      <c r="H7075" s="6">
        <v>2</v>
      </c>
      <c r="I7075" s="6" t="s">
        <v>297</v>
      </c>
      <c r="J7075" s="6">
        <v>3</v>
      </c>
      <c r="K7075" s="6" t="s">
        <v>4334</v>
      </c>
      <c r="L7075" s="8">
        <v>6</v>
      </c>
      <c r="M7075" s="6" t="s">
        <v>297</v>
      </c>
      <c r="N7075" s="6" t="s">
        <v>6218</v>
      </c>
      <c r="R7075" s="6" t="str">
        <f t="shared" si="110"/>
        <v>54562Xã Hòa Mỹ Đông23</v>
      </c>
    </row>
    <row r="7076" spans="1:18">
      <c r="A7076" s="6">
        <v>7075</v>
      </c>
      <c r="B7076" s="6">
        <v>54</v>
      </c>
      <c r="C7076" s="6" t="s">
        <v>6216</v>
      </c>
      <c r="D7076" s="6">
        <v>562</v>
      </c>
      <c r="E7076" s="6" t="s">
        <v>6281</v>
      </c>
      <c r="F7076" s="6">
        <v>22288</v>
      </c>
      <c r="G7076" s="6" t="s">
        <v>6289</v>
      </c>
      <c r="H7076" s="6">
        <v>2</v>
      </c>
      <c r="I7076" s="6" t="s">
        <v>297</v>
      </c>
      <c r="J7076" s="6">
        <v>3</v>
      </c>
      <c r="K7076" s="6" t="s">
        <v>4334</v>
      </c>
      <c r="L7076" s="8">
        <v>6</v>
      </c>
      <c r="M7076" s="6" t="s">
        <v>297</v>
      </c>
      <c r="N7076" s="6" t="s">
        <v>6218</v>
      </c>
      <c r="R7076" s="6" t="str">
        <f t="shared" si="110"/>
        <v>54562Xã Hòa Mỹ Tây23</v>
      </c>
    </row>
    <row r="7077" spans="1:18">
      <c r="A7077" s="6">
        <v>7076</v>
      </c>
      <c r="B7077" s="6">
        <v>54</v>
      </c>
      <c r="C7077" s="6" t="s">
        <v>6216</v>
      </c>
      <c r="D7077" s="6">
        <v>562</v>
      </c>
      <c r="E7077" s="6" t="s">
        <v>6281</v>
      </c>
      <c r="F7077" s="6">
        <v>22294</v>
      </c>
      <c r="G7077" s="6" t="s">
        <v>6290</v>
      </c>
      <c r="H7077" s="6">
        <v>2</v>
      </c>
      <c r="I7077" s="6" t="s">
        <v>297</v>
      </c>
      <c r="J7077" s="6">
        <v>3</v>
      </c>
      <c r="K7077" s="6" t="s">
        <v>4334</v>
      </c>
      <c r="L7077" s="8">
        <v>6</v>
      </c>
      <c r="M7077" s="6" t="s">
        <v>297</v>
      </c>
      <c r="N7077" s="6" t="s">
        <v>6218</v>
      </c>
      <c r="R7077" s="6" t="str">
        <f t="shared" si="110"/>
        <v>54562Xã Hòa Thịnh23</v>
      </c>
    </row>
    <row r="7078" spans="1:18">
      <c r="A7078" s="6">
        <v>7077</v>
      </c>
      <c r="B7078" s="6">
        <v>54</v>
      </c>
      <c r="C7078" s="6" t="s">
        <v>6216</v>
      </c>
      <c r="D7078" s="6">
        <v>563</v>
      </c>
      <c r="E7078" s="6" t="s">
        <v>6291</v>
      </c>
      <c r="F7078" s="6">
        <v>22303</v>
      </c>
      <c r="G7078" s="6" t="s">
        <v>6292</v>
      </c>
      <c r="H7078" s="6">
        <v>2</v>
      </c>
      <c r="I7078" s="6" t="s">
        <v>297</v>
      </c>
      <c r="J7078" s="6">
        <v>3</v>
      </c>
      <c r="K7078" s="6" t="s">
        <v>4334</v>
      </c>
      <c r="L7078" s="8">
        <v>6</v>
      </c>
      <c r="M7078" s="6" t="s">
        <v>297</v>
      </c>
      <c r="N7078" s="6" t="s">
        <v>6218</v>
      </c>
      <c r="R7078" s="6" t="str">
        <f t="shared" si="110"/>
        <v>54563Xã Hòa Quang Bắc23</v>
      </c>
    </row>
    <row r="7079" spans="1:18">
      <c r="A7079" s="6">
        <v>7078</v>
      </c>
      <c r="B7079" s="6">
        <v>54</v>
      </c>
      <c r="C7079" s="6" t="s">
        <v>6216</v>
      </c>
      <c r="D7079" s="6">
        <v>563</v>
      </c>
      <c r="E7079" s="6" t="s">
        <v>6291</v>
      </c>
      <c r="F7079" s="6">
        <v>22306</v>
      </c>
      <c r="G7079" s="6" t="s">
        <v>6293</v>
      </c>
      <c r="H7079" s="6">
        <v>2</v>
      </c>
      <c r="I7079" s="6" t="s">
        <v>297</v>
      </c>
      <c r="J7079" s="6">
        <v>3</v>
      </c>
      <c r="K7079" s="6" t="s">
        <v>4334</v>
      </c>
      <c r="L7079" s="8">
        <v>6</v>
      </c>
      <c r="M7079" s="6" t="s">
        <v>297</v>
      </c>
      <c r="N7079" s="6" t="s">
        <v>6218</v>
      </c>
      <c r="R7079" s="6" t="str">
        <f t="shared" si="110"/>
        <v>54563Xã Hòa Quang Nam23</v>
      </c>
    </row>
    <row r="7080" spans="1:18">
      <c r="A7080" s="6">
        <v>7079</v>
      </c>
      <c r="B7080" s="6">
        <v>54</v>
      </c>
      <c r="C7080" s="6" t="s">
        <v>6216</v>
      </c>
      <c r="D7080" s="6">
        <v>563</v>
      </c>
      <c r="E7080" s="6" t="s">
        <v>6291</v>
      </c>
      <c r="F7080" s="6">
        <v>22309</v>
      </c>
      <c r="G7080" s="6" t="s">
        <v>6294</v>
      </c>
      <c r="H7080" s="6">
        <v>2</v>
      </c>
      <c r="I7080" s="6" t="s">
        <v>297</v>
      </c>
      <c r="J7080" s="6">
        <v>3</v>
      </c>
      <c r="K7080" s="6" t="s">
        <v>4334</v>
      </c>
      <c r="L7080" s="8">
        <v>6</v>
      </c>
      <c r="M7080" s="6" t="s">
        <v>297</v>
      </c>
      <c r="N7080" s="6" t="s">
        <v>6218</v>
      </c>
      <c r="R7080" s="6" t="str">
        <f t="shared" si="110"/>
        <v>54563Xã Hòa Hội23</v>
      </c>
    </row>
    <row r="7081" spans="1:18">
      <c r="A7081" s="6">
        <v>7080</v>
      </c>
      <c r="B7081" s="6">
        <v>54</v>
      </c>
      <c r="C7081" s="6" t="s">
        <v>6216</v>
      </c>
      <c r="D7081" s="6">
        <v>563</v>
      </c>
      <c r="E7081" s="6" t="s">
        <v>6291</v>
      </c>
      <c r="F7081" s="6">
        <v>22312</v>
      </c>
      <c r="G7081" s="6" t="s">
        <v>6295</v>
      </c>
      <c r="H7081" s="6">
        <v>2</v>
      </c>
      <c r="I7081" s="6" t="s">
        <v>297</v>
      </c>
      <c r="J7081" s="6">
        <v>3</v>
      </c>
      <c r="K7081" s="6" t="s">
        <v>4334</v>
      </c>
      <c r="L7081" s="8">
        <v>6</v>
      </c>
      <c r="M7081" s="6" t="s">
        <v>297</v>
      </c>
      <c r="N7081" s="6" t="s">
        <v>6218</v>
      </c>
      <c r="R7081" s="6" t="str">
        <f t="shared" si="110"/>
        <v>54563Xã Hòa Trị23</v>
      </c>
    </row>
    <row r="7082" spans="1:18">
      <c r="A7082" s="6">
        <v>7081</v>
      </c>
      <c r="B7082" s="6">
        <v>54</v>
      </c>
      <c r="C7082" s="6" t="s">
        <v>6216</v>
      </c>
      <c r="D7082" s="6">
        <v>563</v>
      </c>
      <c r="E7082" s="6" t="s">
        <v>6291</v>
      </c>
      <c r="F7082" s="6">
        <v>22315</v>
      </c>
      <c r="G7082" s="6" t="s">
        <v>1319</v>
      </c>
      <c r="H7082" s="6">
        <v>2</v>
      </c>
      <c r="I7082" s="6" t="s">
        <v>297</v>
      </c>
      <c r="J7082" s="6">
        <v>3</v>
      </c>
      <c r="K7082" s="6" t="s">
        <v>4334</v>
      </c>
      <c r="L7082" s="8">
        <v>6</v>
      </c>
      <c r="M7082" s="6" t="s">
        <v>297</v>
      </c>
      <c r="N7082" s="6" t="s">
        <v>6218</v>
      </c>
      <c r="R7082" s="6" t="str">
        <f t="shared" si="110"/>
        <v>54563Xã Hòa An23</v>
      </c>
    </row>
    <row r="7083" spans="1:18">
      <c r="A7083" s="6">
        <v>7082</v>
      </c>
      <c r="B7083" s="6">
        <v>54</v>
      </c>
      <c r="C7083" s="6" t="s">
        <v>6216</v>
      </c>
      <c r="D7083" s="6">
        <v>563</v>
      </c>
      <c r="E7083" s="6" t="s">
        <v>6291</v>
      </c>
      <c r="F7083" s="6">
        <v>22318</v>
      </c>
      <c r="G7083" s="6" t="s">
        <v>6296</v>
      </c>
      <c r="H7083" s="6">
        <v>2</v>
      </c>
      <c r="I7083" s="6" t="s">
        <v>297</v>
      </c>
      <c r="J7083" s="6">
        <v>3</v>
      </c>
      <c r="K7083" s="6" t="s">
        <v>4334</v>
      </c>
      <c r="L7083" s="8">
        <v>6</v>
      </c>
      <c r="M7083" s="6" t="s">
        <v>297</v>
      </c>
      <c r="N7083" s="6" t="s">
        <v>6218</v>
      </c>
      <c r="R7083" s="6" t="str">
        <f t="shared" si="110"/>
        <v>54563Xã Hòa Định Đông23</v>
      </c>
    </row>
    <row r="7084" spans="1:18">
      <c r="A7084" s="6">
        <v>7083</v>
      </c>
      <c r="B7084" s="6">
        <v>54</v>
      </c>
      <c r="C7084" s="6" t="s">
        <v>6216</v>
      </c>
      <c r="D7084" s="6">
        <v>563</v>
      </c>
      <c r="E7084" s="6" t="s">
        <v>6291</v>
      </c>
      <c r="F7084" s="6">
        <v>22319</v>
      </c>
      <c r="G7084" s="6" t="s">
        <v>6297</v>
      </c>
      <c r="H7084" s="6">
        <v>1</v>
      </c>
      <c r="I7084" s="6" t="s">
        <v>251</v>
      </c>
      <c r="J7084" s="6">
        <v>3</v>
      </c>
      <c r="K7084" s="6" t="s">
        <v>4334</v>
      </c>
      <c r="L7084" s="8">
        <v>5</v>
      </c>
      <c r="M7084" s="6" t="s">
        <v>251</v>
      </c>
      <c r="N7084" s="6" t="s">
        <v>6218</v>
      </c>
      <c r="R7084" s="6" t="str">
        <f t="shared" si="110"/>
        <v>54563Thị Trấn Phú Hoà13</v>
      </c>
    </row>
    <row r="7085" spans="1:18">
      <c r="A7085" s="6">
        <v>7084</v>
      </c>
      <c r="B7085" s="6">
        <v>54</v>
      </c>
      <c r="C7085" s="6" t="s">
        <v>6216</v>
      </c>
      <c r="D7085" s="6">
        <v>563</v>
      </c>
      <c r="E7085" s="6" t="s">
        <v>6291</v>
      </c>
      <c r="F7085" s="6">
        <v>22321</v>
      </c>
      <c r="G7085" s="6" t="s">
        <v>6298</v>
      </c>
      <c r="H7085" s="6">
        <v>2</v>
      </c>
      <c r="I7085" s="6" t="s">
        <v>297</v>
      </c>
      <c r="J7085" s="6">
        <v>3</v>
      </c>
      <c r="K7085" s="6" t="s">
        <v>4334</v>
      </c>
      <c r="L7085" s="8">
        <v>6</v>
      </c>
      <c r="M7085" s="6" t="s">
        <v>297</v>
      </c>
      <c r="N7085" s="6" t="s">
        <v>6218</v>
      </c>
      <c r="R7085" s="6" t="str">
        <f t="shared" si="110"/>
        <v>54563Xã Hòa Định Tây23</v>
      </c>
    </row>
    <row r="7086" spans="1:18">
      <c r="A7086" s="6">
        <v>7085</v>
      </c>
      <c r="B7086" s="6">
        <v>54</v>
      </c>
      <c r="C7086" s="6" t="s">
        <v>6216</v>
      </c>
      <c r="D7086" s="6">
        <v>563</v>
      </c>
      <c r="E7086" s="6" t="s">
        <v>6291</v>
      </c>
      <c r="F7086" s="6">
        <v>22324</v>
      </c>
      <c r="G7086" s="6" t="s">
        <v>2555</v>
      </c>
      <c r="H7086" s="6">
        <v>2</v>
      </c>
      <c r="I7086" s="6" t="s">
        <v>297</v>
      </c>
      <c r="J7086" s="6">
        <v>3</v>
      </c>
      <c r="K7086" s="6" t="s">
        <v>4334</v>
      </c>
      <c r="L7086" s="8">
        <v>6</v>
      </c>
      <c r="M7086" s="6" t="s">
        <v>297</v>
      </c>
      <c r="N7086" s="6" t="s">
        <v>6218</v>
      </c>
      <c r="R7086" s="6" t="str">
        <f t="shared" si="110"/>
        <v>54563Xã Hòa Thắng23</v>
      </c>
    </row>
    <row r="7087" spans="1:18">
      <c r="A7087" s="6">
        <v>7086</v>
      </c>
      <c r="B7087" s="6">
        <v>54</v>
      </c>
      <c r="C7087" s="6" t="s">
        <v>6216</v>
      </c>
      <c r="D7087" s="6">
        <v>564</v>
      </c>
      <c r="E7087" s="6" t="s">
        <v>6299</v>
      </c>
      <c r="F7087" s="6">
        <v>22243</v>
      </c>
      <c r="G7087" s="6" t="s">
        <v>6300</v>
      </c>
      <c r="H7087" s="6">
        <v>2</v>
      </c>
      <c r="I7087" s="6" t="s">
        <v>297</v>
      </c>
      <c r="J7087" s="6">
        <v>3</v>
      </c>
      <c r="K7087" s="6" t="s">
        <v>4334</v>
      </c>
      <c r="L7087" s="8">
        <v>6</v>
      </c>
      <c r="M7087" s="6" t="s">
        <v>297</v>
      </c>
      <c r="N7087" s="6" t="s">
        <v>6218</v>
      </c>
      <c r="R7087" s="6" t="str">
        <f t="shared" si="110"/>
        <v>54564Xã Hòa Thành23</v>
      </c>
    </row>
    <row r="7088" spans="1:18">
      <c r="A7088" s="6">
        <v>7087</v>
      </c>
      <c r="B7088" s="6">
        <v>54</v>
      </c>
      <c r="C7088" s="6" t="s">
        <v>6216</v>
      </c>
      <c r="D7088" s="6">
        <v>564</v>
      </c>
      <c r="E7088" s="6" t="s">
        <v>6299</v>
      </c>
      <c r="F7088" s="6">
        <v>22246</v>
      </c>
      <c r="G7088" s="6" t="s">
        <v>5671</v>
      </c>
      <c r="H7088" s="6">
        <v>1</v>
      </c>
      <c r="I7088" s="6" t="s">
        <v>251</v>
      </c>
      <c r="J7088" s="6">
        <v>3</v>
      </c>
      <c r="K7088" s="6" t="s">
        <v>4334</v>
      </c>
      <c r="L7088" s="8">
        <v>5</v>
      </c>
      <c r="M7088" s="6" t="s">
        <v>251</v>
      </c>
      <c r="N7088" s="6" t="s">
        <v>6218</v>
      </c>
      <c r="R7088" s="6" t="str">
        <f t="shared" si="110"/>
        <v>54564Phường Hòa Hiệp Bắc13</v>
      </c>
    </row>
    <row r="7089" spans="1:18">
      <c r="A7089" s="6">
        <v>7088</v>
      </c>
      <c r="B7089" s="6">
        <v>54</v>
      </c>
      <c r="C7089" s="6" t="s">
        <v>6216</v>
      </c>
      <c r="D7089" s="6">
        <v>564</v>
      </c>
      <c r="E7089" s="6" t="s">
        <v>6299</v>
      </c>
      <c r="F7089" s="6">
        <v>22258</v>
      </c>
      <c r="G7089" s="6" t="s">
        <v>6301</v>
      </c>
      <c r="H7089" s="6">
        <v>1</v>
      </c>
      <c r="I7089" s="6" t="s">
        <v>251</v>
      </c>
      <c r="J7089" s="6">
        <v>3</v>
      </c>
      <c r="K7089" s="6" t="s">
        <v>4334</v>
      </c>
      <c r="L7089" s="8">
        <v>5</v>
      </c>
      <c r="M7089" s="6" t="s">
        <v>251</v>
      </c>
      <c r="N7089" s="6" t="s">
        <v>6218</v>
      </c>
      <c r="R7089" s="6" t="str">
        <f t="shared" si="110"/>
        <v>54564Phường Hoà Vinh13</v>
      </c>
    </row>
    <row r="7090" spans="1:18">
      <c r="A7090" s="6">
        <v>7089</v>
      </c>
      <c r="B7090" s="6">
        <v>54</v>
      </c>
      <c r="C7090" s="6" t="s">
        <v>6216</v>
      </c>
      <c r="D7090" s="6">
        <v>564</v>
      </c>
      <c r="E7090" s="6" t="s">
        <v>6299</v>
      </c>
      <c r="F7090" s="6">
        <v>22261</v>
      </c>
      <c r="G7090" s="6" t="s">
        <v>6302</v>
      </c>
      <c r="H7090" s="6">
        <v>1</v>
      </c>
      <c r="I7090" s="6" t="s">
        <v>251</v>
      </c>
      <c r="J7090" s="6">
        <v>3</v>
      </c>
      <c r="K7090" s="6" t="s">
        <v>4334</v>
      </c>
      <c r="L7090" s="8">
        <v>5</v>
      </c>
      <c r="M7090" s="6" t="s">
        <v>251</v>
      </c>
      <c r="N7090" s="6" t="s">
        <v>6218</v>
      </c>
      <c r="R7090" s="6" t="str">
        <f t="shared" si="110"/>
        <v>54564Phường Hoà Hiệp Trung13</v>
      </c>
    </row>
    <row r="7091" spans="1:18">
      <c r="A7091" s="6">
        <v>7090</v>
      </c>
      <c r="B7091" s="6">
        <v>54</v>
      </c>
      <c r="C7091" s="6" t="s">
        <v>6216</v>
      </c>
      <c r="D7091" s="6">
        <v>564</v>
      </c>
      <c r="E7091" s="6" t="s">
        <v>6299</v>
      </c>
      <c r="F7091" s="6">
        <v>22267</v>
      </c>
      <c r="G7091" s="6" t="s">
        <v>6303</v>
      </c>
      <c r="H7091" s="6">
        <v>2</v>
      </c>
      <c r="I7091" s="6" t="s">
        <v>297</v>
      </c>
      <c r="J7091" s="6">
        <v>3</v>
      </c>
      <c r="K7091" s="6" t="s">
        <v>4334</v>
      </c>
      <c r="L7091" s="8">
        <v>6</v>
      </c>
      <c r="M7091" s="6" t="s">
        <v>297</v>
      </c>
      <c r="N7091" s="6" t="s">
        <v>6218</v>
      </c>
      <c r="R7091" s="6" t="str">
        <f t="shared" si="110"/>
        <v>54564Xã Hòa Tân Đông23</v>
      </c>
    </row>
    <row r="7092" spans="1:18">
      <c r="A7092" s="6">
        <v>7091</v>
      </c>
      <c r="B7092" s="6">
        <v>54</v>
      </c>
      <c r="C7092" s="6" t="s">
        <v>6216</v>
      </c>
      <c r="D7092" s="6">
        <v>564</v>
      </c>
      <c r="E7092" s="6" t="s">
        <v>6299</v>
      </c>
      <c r="F7092" s="6">
        <v>22279</v>
      </c>
      <c r="G7092" s="6" t="s">
        <v>6304</v>
      </c>
      <c r="H7092" s="6">
        <v>1</v>
      </c>
      <c r="I7092" s="6" t="s">
        <v>251</v>
      </c>
      <c r="J7092" s="6">
        <v>3</v>
      </c>
      <c r="K7092" s="6" t="s">
        <v>4334</v>
      </c>
      <c r="L7092" s="8">
        <v>5</v>
      </c>
      <c r="M7092" s="6" t="s">
        <v>251</v>
      </c>
      <c r="N7092" s="6" t="s">
        <v>6218</v>
      </c>
      <c r="R7092" s="6" t="str">
        <f t="shared" si="110"/>
        <v>54564Phường Hòa Xuân Tây13</v>
      </c>
    </row>
    <row r="7093" spans="1:18">
      <c r="A7093" s="6">
        <v>7092</v>
      </c>
      <c r="B7093" s="6">
        <v>54</v>
      </c>
      <c r="C7093" s="6" t="s">
        <v>6216</v>
      </c>
      <c r="D7093" s="6">
        <v>564</v>
      </c>
      <c r="E7093" s="6" t="s">
        <v>6299</v>
      </c>
      <c r="F7093" s="6">
        <v>22282</v>
      </c>
      <c r="G7093" s="6" t="s">
        <v>5673</v>
      </c>
      <c r="H7093" s="6">
        <v>1</v>
      </c>
      <c r="I7093" s="6" t="s">
        <v>251</v>
      </c>
      <c r="J7093" s="6">
        <v>3</v>
      </c>
      <c r="K7093" s="6" t="s">
        <v>4334</v>
      </c>
      <c r="L7093" s="8">
        <v>5</v>
      </c>
      <c r="M7093" s="6" t="s">
        <v>251</v>
      </c>
      <c r="N7093" s="6" t="s">
        <v>6218</v>
      </c>
      <c r="R7093" s="6" t="str">
        <f t="shared" si="110"/>
        <v>54564Phường Hòa Hiệp Nam13</v>
      </c>
    </row>
    <row r="7094" spans="1:18">
      <c r="A7094" s="6">
        <v>7093</v>
      </c>
      <c r="B7094" s="6">
        <v>54</v>
      </c>
      <c r="C7094" s="6" t="s">
        <v>6216</v>
      </c>
      <c r="D7094" s="6">
        <v>564</v>
      </c>
      <c r="E7094" s="6" t="s">
        <v>6299</v>
      </c>
      <c r="F7094" s="6">
        <v>22291</v>
      </c>
      <c r="G7094" s="6" t="s">
        <v>6305</v>
      </c>
      <c r="H7094" s="6">
        <v>2</v>
      </c>
      <c r="I7094" s="6" t="s">
        <v>297</v>
      </c>
      <c r="J7094" s="6">
        <v>3</v>
      </c>
      <c r="K7094" s="6" t="s">
        <v>4334</v>
      </c>
      <c r="L7094" s="8">
        <v>6</v>
      </c>
      <c r="M7094" s="6" t="s">
        <v>297</v>
      </c>
      <c r="N7094" s="6" t="s">
        <v>6218</v>
      </c>
      <c r="R7094" s="6" t="str">
        <f t="shared" si="110"/>
        <v>54564Xã Hòa Xuân Đông23</v>
      </c>
    </row>
    <row r="7095" spans="1:18">
      <c r="A7095" s="6">
        <v>7094</v>
      </c>
      <c r="B7095" s="6">
        <v>54</v>
      </c>
      <c r="C7095" s="6" t="s">
        <v>6216</v>
      </c>
      <c r="D7095" s="6">
        <v>564</v>
      </c>
      <c r="E7095" s="6" t="s">
        <v>6299</v>
      </c>
      <c r="F7095" s="6">
        <v>22297</v>
      </c>
      <c r="G7095" s="6" t="s">
        <v>6306</v>
      </c>
      <c r="H7095" s="6">
        <v>2</v>
      </c>
      <c r="I7095" s="6" t="s">
        <v>297</v>
      </c>
      <c r="J7095" s="6">
        <v>3</v>
      </c>
      <c r="K7095" s="6" t="s">
        <v>4334</v>
      </c>
      <c r="L7095" s="8">
        <v>6</v>
      </c>
      <c r="M7095" s="6" t="s">
        <v>297</v>
      </c>
      <c r="N7095" s="6" t="s">
        <v>6218</v>
      </c>
      <c r="R7095" s="6" t="str">
        <f t="shared" si="110"/>
        <v>54564Xã Hòa Tâm23</v>
      </c>
    </row>
    <row r="7096" spans="1:18">
      <c r="A7096" s="6">
        <v>7095</v>
      </c>
      <c r="B7096" s="6">
        <v>54</v>
      </c>
      <c r="C7096" s="6" t="s">
        <v>6216</v>
      </c>
      <c r="D7096" s="6">
        <v>564</v>
      </c>
      <c r="E7096" s="6" t="s">
        <v>6299</v>
      </c>
      <c r="F7096" s="6">
        <v>22300</v>
      </c>
      <c r="G7096" s="6" t="s">
        <v>6307</v>
      </c>
      <c r="H7096" s="6">
        <v>2</v>
      </c>
      <c r="I7096" s="6" t="s">
        <v>297</v>
      </c>
      <c r="J7096" s="6">
        <v>3</v>
      </c>
      <c r="K7096" s="6" t="s">
        <v>4334</v>
      </c>
      <c r="L7096" s="8">
        <v>6</v>
      </c>
      <c r="M7096" s="6" t="s">
        <v>297</v>
      </c>
      <c r="N7096" s="6" t="s">
        <v>6218</v>
      </c>
      <c r="R7096" s="6" t="str">
        <f t="shared" si="110"/>
        <v>54564Xã Hòa Xuân Nam23</v>
      </c>
    </row>
    <row r="7097" spans="1:18">
      <c r="A7097" s="6">
        <v>7096</v>
      </c>
      <c r="B7097" s="6">
        <v>56</v>
      </c>
      <c r="C7097" s="6" t="s">
        <v>6308</v>
      </c>
      <c r="D7097" s="6">
        <v>568</v>
      </c>
      <c r="E7097" s="6" t="s">
        <v>6309</v>
      </c>
      <c r="F7097" s="6">
        <v>22327</v>
      </c>
      <c r="G7097" s="6" t="s">
        <v>6310</v>
      </c>
      <c r="H7097" s="6">
        <v>1</v>
      </c>
      <c r="I7097" s="6" t="s">
        <v>251</v>
      </c>
      <c r="J7097" s="6">
        <v>3</v>
      </c>
      <c r="K7097" s="6" t="s">
        <v>4334</v>
      </c>
      <c r="L7097" s="8" t="s">
        <v>253</v>
      </c>
      <c r="M7097" s="6" t="s">
        <v>254</v>
      </c>
      <c r="N7097" s="6" t="s">
        <v>6311</v>
      </c>
      <c r="R7097" s="6" t="str">
        <f t="shared" si="110"/>
        <v>56568Phường Vĩnh Hòa13</v>
      </c>
    </row>
    <row r="7098" spans="1:18">
      <c r="A7098" s="6">
        <v>7097</v>
      </c>
      <c r="B7098" s="6">
        <v>56</v>
      </c>
      <c r="C7098" s="6" t="s">
        <v>6308</v>
      </c>
      <c r="D7098" s="6">
        <v>568</v>
      </c>
      <c r="E7098" s="6" t="s">
        <v>6309</v>
      </c>
      <c r="F7098" s="6">
        <v>22330</v>
      </c>
      <c r="G7098" s="6" t="s">
        <v>6312</v>
      </c>
      <c r="H7098" s="6">
        <v>1</v>
      </c>
      <c r="I7098" s="6" t="s">
        <v>251</v>
      </c>
      <c r="J7098" s="6">
        <v>3</v>
      </c>
      <c r="K7098" s="6" t="s">
        <v>4334</v>
      </c>
      <c r="L7098" s="8" t="s">
        <v>253</v>
      </c>
      <c r="M7098" s="6" t="s">
        <v>254</v>
      </c>
      <c r="N7098" s="6" t="s">
        <v>6311</v>
      </c>
      <c r="R7098" s="6" t="str">
        <f t="shared" si="110"/>
        <v>56568Phường Vĩnh Hải13</v>
      </c>
    </row>
    <row r="7099" spans="1:18">
      <c r="A7099" s="6">
        <v>7098</v>
      </c>
      <c r="B7099" s="6">
        <v>56</v>
      </c>
      <c r="C7099" s="6" t="s">
        <v>6308</v>
      </c>
      <c r="D7099" s="6">
        <v>568</v>
      </c>
      <c r="E7099" s="6" t="s">
        <v>6309</v>
      </c>
      <c r="F7099" s="6">
        <v>22333</v>
      </c>
      <c r="G7099" s="6" t="s">
        <v>6313</v>
      </c>
      <c r="H7099" s="6">
        <v>1</v>
      </c>
      <c r="I7099" s="6" t="s">
        <v>251</v>
      </c>
      <c r="J7099" s="6">
        <v>3</v>
      </c>
      <c r="K7099" s="6" t="s">
        <v>4334</v>
      </c>
      <c r="L7099" s="8" t="s">
        <v>253</v>
      </c>
      <c r="M7099" s="6" t="s">
        <v>254</v>
      </c>
      <c r="N7099" s="6" t="s">
        <v>6311</v>
      </c>
      <c r="R7099" s="6" t="str">
        <f t="shared" si="110"/>
        <v>56568Phường Vĩnh Phước13</v>
      </c>
    </row>
    <row r="7100" spans="1:18">
      <c r="A7100" s="6">
        <v>7099</v>
      </c>
      <c r="B7100" s="6">
        <v>56</v>
      </c>
      <c r="C7100" s="6" t="s">
        <v>6308</v>
      </c>
      <c r="D7100" s="6">
        <v>568</v>
      </c>
      <c r="E7100" s="6" t="s">
        <v>6309</v>
      </c>
      <c r="F7100" s="6">
        <v>22336</v>
      </c>
      <c r="G7100" s="6" t="s">
        <v>6314</v>
      </c>
      <c r="H7100" s="6">
        <v>1</v>
      </c>
      <c r="I7100" s="6" t="s">
        <v>251</v>
      </c>
      <c r="J7100" s="6">
        <v>3</v>
      </c>
      <c r="K7100" s="6" t="s">
        <v>4334</v>
      </c>
      <c r="L7100" s="8" t="s">
        <v>253</v>
      </c>
      <c r="M7100" s="6" t="s">
        <v>254</v>
      </c>
      <c r="N7100" s="6" t="s">
        <v>6311</v>
      </c>
      <c r="R7100" s="6" t="str">
        <f t="shared" si="110"/>
        <v>56568Phường Ngọc Hiệp13</v>
      </c>
    </row>
    <row r="7101" spans="1:18">
      <c r="A7101" s="6">
        <v>7100</v>
      </c>
      <c r="B7101" s="6">
        <v>56</v>
      </c>
      <c r="C7101" s="6" t="s">
        <v>6308</v>
      </c>
      <c r="D7101" s="6">
        <v>568</v>
      </c>
      <c r="E7101" s="6" t="s">
        <v>6309</v>
      </c>
      <c r="F7101" s="6">
        <v>22339</v>
      </c>
      <c r="G7101" s="6" t="s">
        <v>6315</v>
      </c>
      <c r="H7101" s="6">
        <v>1</v>
      </c>
      <c r="I7101" s="6" t="s">
        <v>251</v>
      </c>
      <c r="J7101" s="6">
        <v>3</v>
      </c>
      <c r="K7101" s="6" t="s">
        <v>4334</v>
      </c>
      <c r="L7101" s="8" t="s">
        <v>253</v>
      </c>
      <c r="M7101" s="6" t="s">
        <v>254</v>
      </c>
      <c r="N7101" s="6" t="s">
        <v>6311</v>
      </c>
      <c r="R7101" s="6" t="str">
        <f t="shared" si="110"/>
        <v>56568Phường Vĩnh Thọ13</v>
      </c>
    </row>
    <row r="7102" spans="1:18">
      <c r="A7102" s="6">
        <v>7101</v>
      </c>
      <c r="B7102" s="6">
        <v>56</v>
      </c>
      <c r="C7102" s="6" t="s">
        <v>6308</v>
      </c>
      <c r="D7102" s="6">
        <v>568</v>
      </c>
      <c r="E7102" s="6" t="s">
        <v>6309</v>
      </c>
      <c r="F7102" s="6">
        <v>22342</v>
      </c>
      <c r="G7102" s="6" t="s">
        <v>6316</v>
      </c>
      <c r="H7102" s="6">
        <v>1</v>
      </c>
      <c r="I7102" s="6" t="s">
        <v>251</v>
      </c>
      <c r="J7102" s="6">
        <v>3</v>
      </c>
      <c r="K7102" s="6" t="s">
        <v>4334</v>
      </c>
      <c r="L7102" s="8" t="s">
        <v>253</v>
      </c>
      <c r="M7102" s="6" t="s">
        <v>254</v>
      </c>
      <c r="N7102" s="6" t="s">
        <v>6311</v>
      </c>
      <c r="R7102" s="6" t="str">
        <f t="shared" si="110"/>
        <v>56568Phường Xương Huân13</v>
      </c>
    </row>
    <row r="7103" spans="1:18">
      <c r="A7103" s="6">
        <v>7102</v>
      </c>
      <c r="B7103" s="6">
        <v>56</v>
      </c>
      <c r="C7103" s="6" t="s">
        <v>6308</v>
      </c>
      <c r="D7103" s="6">
        <v>568</v>
      </c>
      <c r="E7103" s="6" t="s">
        <v>6309</v>
      </c>
      <c r="F7103" s="6">
        <v>22345</v>
      </c>
      <c r="G7103" s="6" t="s">
        <v>6317</v>
      </c>
      <c r="H7103" s="6">
        <v>1</v>
      </c>
      <c r="I7103" s="6" t="s">
        <v>251</v>
      </c>
      <c r="J7103" s="6">
        <v>3</v>
      </c>
      <c r="K7103" s="6" t="s">
        <v>4334</v>
      </c>
      <c r="L7103" s="8" t="s">
        <v>253</v>
      </c>
      <c r="M7103" s="6" t="s">
        <v>254</v>
      </c>
      <c r="N7103" s="6" t="s">
        <v>6311</v>
      </c>
      <c r="R7103" s="6" t="str">
        <f t="shared" si="110"/>
        <v>56568Phường Vạn Thắng13</v>
      </c>
    </row>
    <row r="7104" spans="1:18">
      <c r="A7104" s="6">
        <v>7103</v>
      </c>
      <c r="B7104" s="6">
        <v>56</v>
      </c>
      <c r="C7104" s="6" t="s">
        <v>6308</v>
      </c>
      <c r="D7104" s="6">
        <v>568</v>
      </c>
      <c r="E7104" s="6" t="s">
        <v>6309</v>
      </c>
      <c r="F7104" s="6">
        <v>22348</v>
      </c>
      <c r="G7104" s="6" t="s">
        <v>6318</v>
      </c>
      <c r="H7104" s="6">
        <v>1</v>
      </c>
      <c r="I7104" s="6" t="s">
        <v>251</v>
      </c>
      <c r="J7104" s="6">
        <v>3</v>
      </c>
      <c r="K7104" s="6" t="s">
        <v>4334</v>
      </c>
      <c r="L7104" s="8" t="s">
        <v>253</v>
      </c>
      <c r="M7104" s="6" t="s">
        <v>254</v>
      </c>
      <c r="N7104" s="6" t="s">
        <v>6311</v>
      </c>
      <c r="R7104" s="6" t="str">
        <f t="shared" si="110"/>
        <v>56568Phường Vạn Thạnh13</v>
      </c>
    </row>
    <row r="7105" spans="1:18">
      <c r="A7105" s="6">
        <v>7104</v>
      </c>
      <c r="B7105" s="6">
        <v>56</v>
      </c>
      <c r="C7105" s="6" t="s">
        <v>6308</v>
      </c>
      <c r="D7105" s="6">
        <v>568</v>
      </c>
      <c r="E7105" s="6" t="s">
        <v>6309</v>
      </c>
      <c r="F7105" s="6">
        <v>22351</v>
      </c>
      <c r="G7105" s="6" t="s">
        <v>6319</v>
      </c>
      <c r="H7105" s="6">
        <v>1</v>
      </c>
      <c r="I7105" s="6" t="s">
        <v>251</v>
      </c>
      <c r="J7105" s="6">
        <v>3</v>
      </c>
      <c r="K7105" s="6" t="s">
        <v>4334</v>
      </c>
      <c r="L7105" s="8" t="s">
        <v>253</v>
      </c>
      <c r="M7105" s="6" t="s">
        <v>254</v>
      </c>
      <c r="N7105" s="6" t="s">
        <v>6311</v>
      </c>
      <c r="R7105" s="6" t="str">
        <f t="shared" si="110"/>
        <v>56568Phường Phương Sài13</v>
      </c>
    </row>
    <row r="7106" spans="1:18">
      <c r="A7106" s="6">
        <v>7105</v>
      </c>
      <c r="B7106" s="6">
        <v>56</v>
      </c>
      <c r="C7106" s="6" t="s">
        <v>6308</v>
      </c>
      <c r="D7106" s="6">
        <v>568</v>
      </c>
      <c r="E7106" s="6" t="s">
        <v>6309</v>
      </c>
      <c r="F7106" s="6">
        <v>22354</v>
      </c>
      <c r="G7106" s="6" t="s">
        <v>6320</v>
      </c>
      <c r="H7106" s="6">
        <v>1</v>
      </c>
      <c r="I7106" s="6" t="s">
        <v>251</v>
      </c>
      <c r="J7106" s="6">
        <v>3</v>
      </c>
      <c r="K7106" s="6" t="s">
        <v>4334</v>
      </c>
      <c r="L7106" s="8" t="s">
        <v>253</v>
      </c>
      <c r="M7106" s="6" t="s">
        <v>254</v>
      </c>
      <c r="N7106" s="6" t="s">
        <v>6311</v>
      </c>
      <c r="R7106" s="6" t="str">
        <f t="shared" si="110"/>
        <v>56568Phường Phương Sơn13</v>
      </c>
    </row>
    <row r="7107" spans="1:18">
      <c r="A7107" s="6">
        <v>7106</v>
      </c>
      <c r="B7107" s="6">
        <v>56</v>
      </c>
      <c r="C7107" s="6" t="s">
        <v>6308</v>
      </c>
      <c r="D7107" s="6">
        <v>568</v>
      </c>
      <c r="E7107" s="6" t="s">
        <v>6309</v>
      </c>
      <c r="F7107" s="6">
        <v>22357</v>
      </c>
      <c r="G7107" s="6" t="s">
        <v>6321</v>
      </c>
      <c r="H7107" s="6">
        <v>1</v>
      </c>
      <c r="I7107" s="6" t="s">
        <v>251</v>
      </c>
      <c r="J7107" s="6">
        <v>3</v>
      </c>
      <c r="K7107" s="6" t="s">
        <v>4334</v>
      </c>
      <c r="L7107" s="8" t="s">
        <v>253</v>
      </c>
      <c r="M7107" s="6" t="s">
        <v>254</v>
      </c>
      <c r="N7107" s="6" t="s">
        <v>6311</v>
      </c>
      <c r="R7107" s="6" t="str">
        <f t="shared" ref="R7107:R7170" si="111">CONCATENATE(B7107,D7107,G7107,H7107,J7107)</f>
        <v>56568Phường Phước Hải13</v>
      </c>
    </row>
    <row r="7108" spans="1:18">
      <c r="A7108" s="6">
        <v>7107</v>
      </c>
      <c r="B7108" s="6">
        <v>56</v>
      </c>
      <c r="C7108" s="6" t="s">
        <v>6308</v>
      </c>
      <c r="D7108" s="6">
        <v>568</v>
      </c>
      <c r="E7108" s="6" t="s">
        <v>6309</v>
      </c>
      <c r="F7108" s="6">
        <v>22360</v>
      </c>
      <c r="G7108" s="6" t="s">
        <v>6322</v>
      </c>
      <c r="H7108" s="6">
        <v>1</v>
      </c>
      <c r="I7108" s="6" t="s">
        <v>251</v>
      </c>
      <c r="J7108" s="6">
        <v>3</v>
      </c>
      <c r="K7108" s="6" t="s">
        <v>4334</v>
      </c>
      <c r="L7108" s="8" t="s">
        <v>253</v>
      </c>
      <c r="M7108" s="6" t="s">
        <v>254</v>
      </c>
      <c r="N7108" s="6" t="s">
        <v>6311</v>
      </c>
      <c r="R7108" s="6" t="str">
        <f t="shared" si="111"/>
        <v>56568Phường Phước Tân13</v>
      </c>
    </row>
    <row r="7109" spans="1:18">
      <c r="A7109" s="6">
        <v>7108</v>
      </c>
      <c r="B7109" s="6">
        <v>56</v>
      </c>
      <c r="C7109" s="6" t="s">
        <v>6308</v>
      </c>
      <c r="D7109" s="6">
        <v>568</v>
      </c>
      <c r="E7109" s="6" t="s">
        <v>6309</v>
      </c>
      <c r="F7109" s="6">
        <v>22363</v>
      </c>
      <c r="G7109" s="6" t="s">
        <v>6323</v>
      </c>
      <c r="H7109" s="6">
        <v>1</v>
      </c>
      <c r="I7109" s="6" t="s">
        <v>251</v>
      </c>
      <c r="J7109" s="6">
        <v>3</v>
      </c>
      <c r="K7109" s="6" t="s">
        <v>4334</v>
      </c>
      <c r="L7109" s="8" t="s">
        <v>253</v>
      </c>
      <c r="M7109" s="6" t="s">
        <v>254</v>
      </c>
      <c r="N7109" s="6" t="s">
        <v>6311</v>
      </c>
      <c r="R7109" s="6" t="str">
        <f t="shared" si="111"/>
        <v>56568Phường Lộc Thọ13</v>
      </c>
    </row>
    <row r="7110" spans="1:18">
      <c r="A7110" s="6">
        <v>7109</v>
      </c>
      <c r="B7110" s="6">
        <v>56</v>
      </c>
      <c r="C7110" s="6" t="s">
        <v>6308</v>
      </c>
      <c r="D7110" s="6">
        <v>568</v>
      </c>
      <c r="E7110" s="6" t="s">
        <v>6309</v>
      </c>
      <c r="F7110" s="6">
        <v>22366</v>
      </c>
      <c r="G7110" s="6" t="s">
        <v>6324</v>
      </c>
      <c r="H7110" s="6">
        <v>1</v>
      </c>
      <c r="I7110" s="6" t="s">
        <v>251</v>
      </c>
      <c r="J7110" s="6">
        <v>3</v>
      </c>
      <c r="K7110" s="6" t="s">
        <v>4334</v>
      </c>
      <c r="L7110" s="8" t="s">
        <v>253</v>
      </c>
      <c r="M7110" s="6" t="s">
        <v>254</v>
      </c>
      <c r="N7110" s="6" t="s">
        <v>6311</v>
      </c>
      <c r="R7110" s="6" t="str">
        <f t="shared" si="111"/>
        <v>56568Phường Phước Tiến13</v>
      </c>
    </row>
    <row r="7111" spans="1:18">
      <c r="A7111" s="6">
        <v>7110</v>
      </c>
      <c r="B7111" s="6">
        <v>56</v>
      </c>
      <c r="C7111" s="6" t="s">
        <v>6308</v>
      </c>
      <c r="D7111" s="6">
        <v>568</v>
      </c>
      <c r="E7111" s="6" t="s">
        <v>6309</v>
      </c>
      <c r="F7111" s="6">
        <v>22369</v>
      </c>
      <c r="G7111" s="6" t="s">
        <v>2303</v>
      </c>
      <c r="H7111" s="6">
        <v>1</v>
      </c>
      <c r="I7111" s="6" t="s">
        <v>251</v>
      </c>
      <c r="J7111" s="6">
        <v>3</v>
      </c>
      <c r="K7111" s="6" t="s">
        <v>4334</v>
      </c>
      <c r="L7111" s="8" t="s">
        <v>253</v>
      </c>
      <c r="M7111" s="6" t="s">
        <v>254</v>
      </c>
      <c r="N7111" s="6" t="s">
        <v>6311</v>
      </c>
      <c r="R7111" s="6" t="str">
        <f t="shared" si="111"/>
        <v>56568Phường Tân Lập13</v>
      </c>
    </row>
    <row r="7112" spans="1:18">
      <c r="A7112" s="6">
        <v>7111</v>
      </c>
      <c r="B7112" s="6">
        <v>56</v>
      </c>
      <c r="C7112" s="6" t="s">
        <v>6308</v>
      </c>
      <c r="D7112" s="6">
        <v>568</v>
      </c>
      <c r="E7112" s="6" t="s">
        <v>6309</v>
      </c>
      <c r="F7112" s="6">
        <v>22372</v>
      </c>
      <c r="G7112" s="6" t="s">
        <v>5708</v>
      </c>
      <c r="H7112" s="6">
        <v>1</v>
      </c>
      <c r="I7112" s="6" t="s">
        <v>251</v>
      </c>
      <c r="J7112" s="6">
        <v>3</v>
      </c>
      <c r="K7112" s="6" t="s">
        <v>4334</v>
      </c>
      <c r="L7112" s="8" t="s">
        <v>253</v>
      </c>
      <c r="M7112" s="6" t="s">
        <v>254</v>
      </c>
      <c r="N7112" s="6" t="s">
        <v>6311</v>
      </c>
      <c r="R7112" s="6" t="str">
        <f t="shared" si="111"/>
        <v>56568Phường Phước Hòa13</v>
      </c>
    </row>
    <row r="7113" spans="1:18">
      <c r="A7113" s="6">
        <v>7112</v>
      </c>
      <c r="B7113" s="6">
        <v>56</v>
      </c>
      <c r="C7113" s="6" t="s">
        <v>6308</v>
      </c>
      <c r="D7113" s="6">
        <v>568</v>
      </c>
      <c r="E7113" s="6" t="s">
        <v>6309</v>
      </c>
      <c r="F7113" s="6">
        <v>22375</v>
      </c>
      <c r="G7113" s="6" t="s">
        <v>6325</v>
      </c>
      <c r="H7113" s="6">
        <v>1</v>
      </c>
      <c r="I7113" s="6" t="s">
        <v>251</v>
      </c>
      <c r="J7113" s="6">
        <v>3</v>
      </c>
      <c r="K7113" s="6" t="s">
        <v>4334</v>
      </c>
      <c r="L7113" s="8" t="s">
        <v>253</v>
      </c>
      <c r="M7113" s="6" t="s">
        <v>254</v>
      </c>
      <c r="N7113" s="6" t="s">
        <v>6311</v>
      </c>
      <c r="R7113" s="6" t="str">
        <f t="shared" si="111"/>
        <v>56568Phường Vĩnh Nguyên13</v>
      </c>
    </row>
    <row r="7114" spans="1:18">
      <c r="A7114" s="6">
        <v>7113</v>
      </c>
      <c r="B7114" s="6">
        <v>56</v>
      </c>
      <c r="C7114" s="6" t="s">
        <v>6308</v>
      </c>
      <c r="D7114" s="6">
        <v>568</v>
      </c>
      <c r="E7114" s="6" t="s">
        <v>6309</v>
      </c>
      <c r="F7114" s="6">
        <v>22378</v>
      </c>
      <c r="G7114" s="6" t="s">
        <v>6326</v>
      </c>
      <c r="H7114" s="6">
        <v>1</v>
      </c>
      <c r="I7114" s="6" t="s">
        <v>251</v>
      </c>
      <c r="J7114" s="6">
        <v>3</v>
      </c>
      <c r="K7114" s="6" t="s">
        <v>4334</v>
      </c>
      <c r="L7114" s="8" t="s">
        <v>253</v>
      </c>
      <c r="M7114" s="6" t="s">
        <v>254</v>
      </c>
      <c r="N7114" s="6" t="s">
        <v>6311</v>
      </c>
      <c r="R7114" s="6" t="str">
        <f t="shared" si="111"/>
        <v>56568Phường Phước Long13</v>
      </c>
    </row>
    <row r="7115" spans="1:18">
      <c r="A7115" s="6">
        <v>7114</v>
      </c>
      <c r="B7115" s="6">
        <v>56</v>
      </c>
      <c r="C7115" s="6" t="s">
        <v>6308</v>
      </c>
      <c r="D7115" s="6">
        <v>568</v>
      </c>
      <c r="E7115" s="6" t="s">
        <v>6309</v>
      </c>
      <c r="F7115" s="6">
        <v>22381</v>
      </c>
      <c r="G7115" s="6" t="s">
        <v>6327</v>
      </c>
      <c r="H7115" s="6">
        <v>1</v>
      </c>
      <c r="I7115" s="6" t="s">
        <v>251</v>
      </c>
      <c r="J7115" s="6">
        <v>3</v>
      </c>
      <c r="K7115" s="6" t="s">
        <v>4334</v>
      </c>
      <c r="L7115" s="8" t="s">
        <v>253</v>
      </c>
      <c r="M7115" s="6" t="s">
        <v>254</v>
      </c>
      <c r="N7115" s="6" t="s">
        <v>6311</v>
      </c>
      <c r="R7115" s="6" t="str">
        <f t="shared" si="111"/>
        <v>56568Phường Vĩnh Trường13</v>
      </c>
    </row>
    <row r="7116" spans="1:18">
      <c r="A7116" s="6">
        <v>7115</v>
      </c>
      <c r="B7116" s="6">
        <v>56</v>
      </c>
      <c r="C7116" s="6" t="s">
        <v>6308</v>
      </c>
      <c r="D7116" s="6">
        <v>568</v>
      </c>
      <c r="E7116" s="6" t="s">
        <v>6309</v>
      </c>
      <c r="F7116" s="6">
        <v>22384</v>
      </c>
      <c r="G7116" s="6" t="s">
        <v>6328</v>
      </c>
      <c r="H7116" s="6">
        <v>2</v>
      </c>
      <c r="I7116" s="6" t="s">
        <v>297</v>
      </c>
      <c r="J7116" s="6">
        <v>3</v>
      </c>
      <c r="K7116" s="6" t="s">
        <v>4334</v>
      </c>
      <c r="L7116" s="8">
        <v>4</v>
      </c>
      <c r="M7116" s="6" t="s">
        <v>361</v>
      </c>
      <c r="N7116" s="6" t="s">
        <v>6311</v>
      </c>
      <c r="R7116" s="6" t="str">
        <f t="shared" si="111"/>
        <v>56568Xã Vĩnh Lương23</v>
      </c>
    </row>
    <row r="7117" spans="1:18">
      <c r="A7117" s="6">
        <v>7116</v>
      </c>
      <c r="B7117" s="6">
        <v>56</v>
      </c>
      <c r="C7117" s="6" t="s">
        <v>6308</v>
      </c>
      <c r="D7117" s="6">
        <v>568</v>
      </c>
      <c r="E7117" s="6" t="s">
        <v>6309</v>
      </c>
      <c r="F7117" s="6">
        <v>22387</v>
      </c>
      <c r="G7117" s="6" t="s">
        <v>6329</v>
      </c>
      <c r="H7117" s="6">
        <v>2</v>
      </c>
      <c r="I7117" s="6" t="s">
        <v>297</v>
      </c>
      <c r="J7117" s="6">
        <v>3</v>
      </c>
      <c r="K7117" s="6" t="s">
        <v>4334</v>
      </c>
      <c r="L7117" s="8">
        <v>2</v>
      </c>
      <c r="M7117" s="6" t="s">
        <v>299</v>
      </c>
      <c r="N7117" s="6" t="s">
        <v>6311</v>
      </c>
      <c r="R7117" s="6" t="str">
        <f t="shared" si="111"/>
        <v>56568Xã Vĩnh Phương23</v>
      </c>
    </row>
    <row r="7118" spans="1:18">
      <c r="A7118" s="6">
        <v>7117</v>
      </c>
      <c r="B7118" s="6">
        <v>56</v>
      </c>
      <c r="C7118" s="6" t="s">
        <v>6308</v>
      </c>
      <c r="D7118" s="6">
        <v>568</v>
      </c>
      <c r="E7118" s="6" t="s">
        <v>6309</v>
      </c>
      <c r="F7118" s="6">
        <v>22390</v>
      </c>
      <c r="G7118" s="6" t="s">
        <v>401</v>
      </c>
      <c r="H7118" s="6">
        <v>2</v>
      </c>
      <c r="I7118" s="6" t="s">
        <v>297</v>
      </c>
      <c r="J7118" s="6">
        <v>3</v>
      </c>
      <c r="K7118" s="6" t="s">
        <v>4334</v>
      </c>
      <c r="L7118" s="8">
        <v>2</v>
      </c>
      <c r="M7118" s="6" t="s">
        <v>299</v>
      </c>
      <c r="N7118" s="6" t="s">
        <v>6311</v>
      </c>
      <c r="R7118" s="6" t="str">
        <f t="shared" si="111"/>
        <v>56568Xã Vĩnh Ngọc23</v>
      </c>
    </row>
    <row r="7119" spans="1:18">
      <c r="A7119" s="6">
        <v>7118</v>
      </c>
      <c r="B7119" s="6">
        <v>56</v>
      </c>
      <c r="C7119" s="6" t="s">
        <v>6308</v>
      </c>
      <c r="D7119" s="6">
        <v>568</v>
      </c>
      <c r="E7119" s="6" t="s">
        <v>6309</v>
      </c>
      <c r="F7119" s="6">
        <v>22393</v>
      </c>
      <c r="G7119" s="6" t="s">
        <v>6330</v>
      </c>
      <c r="H7119" s="6">
        <v>2</v>
      </c>
      <c r="I7119" s="6" t="s">
        <v>297</v>
      </c>
      <c r="J7119" s="6">
        <v>3</v>
      </c>
      <c r="K7119" s="6" t="s">
        <v>4334</v>
      </c>
      <c r="L7119" s="8" t="s">
        <v>253</v>
      </c>
      <c r="M7119" s="6" t="s">
        <v>254</v>
      </c>
      <c r="N7119" s="6" t="s">
        <v>6311</v>
      </c>
      <c r="R7119" s="6" t="str">
        <f t="shared" si="111"/>
        <v>56568Xã Vĩnh Thạnh23</v>
      </c>
    </row>
    <row r="7120" spans="1:18">
      <c r="A7120" s="6">
        <v>7119</v>
      </c>
      <c r="B7120" s="6">
        <v>56</v>
      </c>
      <c r="C7120" s="6" t="s">
        <v>6308</v>
      </c>
      <c r="D7120" s="6">
        <v>568</v>
      </c>
      <c r="E7120" s="6" t="s">
        <v>6309</v>
      </c>
      <c r="F7120" s="6">
        <v>22396</v>
      </c>
      <c r="G7120" s="6" t="s">
        <v>2638</v>
      </c>
      <c r="H7120" s="6">
        <v>2</v>
      </c>
      <c r="I7120" s="6" t="s">
        <v>297</v>
      </c>
      <c r="J7120" s="6">
        <v>3</v>
      </c>
      <c r="K7120" s="6" t="s">
        <v>4334</v>
      </c>
      <c r="L7120" s="8">
        <v>2</v>
      </c>
      <c r="M7120" s="6" t="s">
        <v>299</v>
      </c>
      <c r="N7120" s="6" t="s">
        <v>6311</v>
      </c>
      <c r="R7120" s="6" t="str">
        <f t="shared" si="111"/>
        <v>56568Xã Vĩnh Trung23</v>
      </c>
    </row>
    <row r="7121" spans="1:18">
      <c r="A7121" s="6">
        <v>7120</v>
      </c>
      <c r="B7121" s="6">
        <v>56</v>
      </c>
      <c r="C7121" s="6" t="s">
        <v>6308</v>
      </c>
      <c r="D7121" s="6">
        <v>568</v>
      </c>
      <c r="E7121" s="6" t="s">
        <v>6309</v>
      </c>
      <c r="F7121" s="6">
        <v>22399</v>
      </c>
      <c r="G7121" s="6" t="s">
        <v>6150</v>
      </c>
      <c r="H7121" s="6">
        <v>2</v>
      </c>
      <c r="I7121" s="6" t="s">
        <v>297</v>
      </c>
      <c r="J7121" s="6">
        <v>3</v>
      </c>
      <c r="K7121" s="6" t="s">
        <v>4334</v>
      </c>
      <c r="L7121" s="8" t="s">
        <v>253</v>
      </c>
      <c r="M7121" s="6" t="s">
        <v>254</v>
      </c>
      <c r="N7121" s="6" t="s">
        <v>6311</v>
      </c>
      <c r="R7121" s="6" t="str">
        <f t="shared" si="111"/>
        <v>56568Xã Vĩnh Hiệp23</v>
      </c>
    </row>
    <row r="7122" spans="1:18">
      <c r="A7122" s="6">
        <v>7121</v>
      </c>
      <c r="B7122" s="6">
        <v>56</v>
      </c>
      <c r="C7122" s="6" t="s">
        <v>6308</v>
      </c>
      <c r="D7122" s="6">
        <v>568</v>
      </c>
      <c r="E7122" s="6" t="s">
        <v>6309</v>
      </c>
      <c r="F7122" s="6">
        <v>22402</v>
      </c>
      <c r="G7122" s="6" t="s">
        <v>5447</v>
      </c>
      <c r="H7122" s="6">
        <v>2</v>
      </c>
      <c r="I7122" s="6" t="s">
        <v>297</v>
      </c>
      <c r="J7122" s="6">
        <v>3</v>
      </c>
      <c r="K7122" s="6" t="s">
        <v>4334</v>
      </c>
      <c r="L7122" s="8">
        <v>2</v>
      </c>
      <c r="M7122" s="6" t="s">
        <v>299</v>
      </c>
      <c r="N7122" s="6" t="s">
        <v>6311</v>
      </c>
      <c r="R7122" s="6" t="str">
        <f t="shared" si="111"/>
        <v>56568Xã Vĩnh Thái23</v>
      </c>
    </row>
    <row r="7123" spans="1:18">
      <c r="A7123" s="6">
        <v>7122</v>
      </c>
      <c r="B7123" s="6">
        <v>56</v>
      </c>
      <c r="C7123" s="6" t="s">
        <v>6308</v>
      </c>
      <c r="D7123" s="6">
        <v>568</v>
      </c>
      <c r="E7123" s="6" t="s">
        <v>6309</v>
      </c>
      <c r="F7123" s="6">
        <v>22405</v>
      </c>
      <c r="G7123" s="6" t="s">
        <v>6331</v>
      </c>
      <c r="H7123" s="6">
        <v>2</v>
      </c>
      <c r="I7123" s="6" t="s">
        <v>297</v>
      </c>
      <c r="J7123" s="6">
        <v>3</v>
      </c>
      <c r="K7123" s="6" t="s">
        <v>4334</v>
      </c>
      <c r="L7123" s="8">
        <v>2</v>
      </c>
      <c r="M7123" s="6" t="s">
        <v>299</v>
      </c>
      <c r="N7123" s="6" t="s">
        <v>6311</v>
      </c>
      <c r="R7123" s="6" t="str">
        <f t="shared" si="111"/>
        <v>56568Xã Phước Đồng23</v>
      </c>
    </row>
    <row r="7124" spans="1:18">
      <c r="A7124" s="6">
        <v>7123</v>
      </c>
      <c r="B7124" s="6">
        <v>56</v>
      </c>
      <c r="C7124" s="6" t="s">
        <v>6308</v>
      </c>
      <c r="D7124" s="6">
        <v>569</v>
      </c>
      <c r="E7124" s="6" t="s">
        <v>6332</v>
      </c>
      <c r="F7124" s="6">
        <v>22408</v>
      </c>
      <c r="G7124" s="6" t="s">
        <v>6333</v>
      </c>
      <c r="H7124" s="6">
        <v>1</v>
      </c>
      <c r="I7124" s="6" t="s">
        <v>251</v>
      </c>
      <c r="J7124" s="6">
        <v>3</v>
      </c>
      <c r="K7124" s="6" t="s">
        <v>4334</v>
      </c>
      <c r="L7124" s="8">
        <v>3</v>
      </c>
      <c r="M7124" s="6" t="s">
        <v>359</v>
      </c>
      <c r="N7124" s="6" t="s">
        <v>6311</v>
      </c>
      <c r="R7124" s="6" t="str">
        <f t="shared" si="111"/>
        <v>56569Phường Cam Nghĩa13</v>
      </c>
    </row>
    <row r="7125" spans="1:18">
      <c r="A7125" s="6">
        <v>7124</v>
      </c>
      <c r="B7125" s="6">
        <v>56</v>
      </c>
      <c r="C7125" s="6" t="s">
        <v>6308</v>
      </c>
      <c r="D7125" s="6">
        <v>569</v>
      </c>
      <c r="E7125" s="6" t="s">
        <v>6332</v>
      </c>
      <c r="F7125" s="6">
        <v>22411</v>
      </c>
      <c r="G7125" s="6" t="s">
        <v>6334</v>
      </c>
      <c r="H7125" s="6">
        <v>1</v>
      </c>
      <c r="I7125" s="6" t="s">
        <v>251</v>
      </c>
      <c r="J7125" s="6">
        <v>3</v>
      </c>
      <c r="K7125" s="6" t="s">
        <v>4334</v>
      </c>
      <c r="L7125" s="8">
        <v>3</v>
      </c>
      <c r="M7125" s="6" t="s">
        <v>359</v>
      </c>
      <c r="N7125" s="6" t="s">
        <v>6311</v>
      </c>
      <c r="R7125" s="6" t="str">
        <f t="shared" si="111"/>
        <v>56569Phường Cam Phúc Bắc13</v>
      </c>
    </row>
    <row r="7126" spans="1:18">
      <c r="A7126" s="6">
        <v>7125</v>
      </c>
      <c r="B7126" s="6">
        <v>56</v>
      </c>
      <c r="C7126" s="6" t="s">
        <v>6308</v>
      </c>
      <c r="D7126" s="6">
        <v>569</v>
      </c>
      <c r="E7126" s="6" t="s">
        <v>6332</v>
      </c>
      <c r="F7126" s="6">
        <v>22414</v>
      </c>
      <c r="G7126" s="6" t="s">
        <v>6335</v>
      </c>
      <c r="H7126" s="6">
        <v>1</v>
      </c>
      <c r="I7126" s="6" t="s">
        <v>251</v>
      </c>
      <c r="J7126" s="6">
        <v>3</v>
      </c>
      <c r="K7126" s="6" t="s">
        <v>4334</v>
      </c>
      <c r="L7126" s="8">
        <v>3</v>
      </c>
      <c r="M7126" s="6" t="s">
        <v>359</v>
      </c>
      <c r="N7126" s="6" t="s">
        <v>6311</v>
      </c>
      <c r="R7126" s="6" t="str">
        <f t="shared" si="111"/>
        <v>56569Phường Cam Phúc Nam13</v>
      </c>
    </row>
    <row r="7127" spans="1:18">
      <c r="A7127" s="6">
        <v>7126</v>
      </c>
      <c r="B7127" s="6">
        <v>56</v>
      </c>
      <c r="C7127" s="6" t="s">
        <v>6308</v>
      </c>
      <c r="D7127" s="6">
        <v>569</v>
      </c>
      <c r="E7127" s="6" t="s">
        <v>6332</v>
      </c>
      <c r="F7127" s="6">
        <v>22417</v>
      </c>
      <c r="G7127" s="6" t="s">
        <v>6336</v>
      </c>
      <c r="H7127" s="6">
        <v>1</v>
      </c>
      <c r="I7127" s="6" t="s">
        <v>251</v>
      </c>
      <c r="J7127" s="6">
        <v>3</v>
      </c>
      <c r="K7127" s="6" t="s">
        <v>4334</v>
      </c>
      <c r="L7127" s="8">
        <v>3</v>
      </c>
      <c r="M7127" s="6" t="s">
        <v>359</v>
      </c>
      <c r="N7127" s="6" t="s">
        <v>6311</v>
      </c>
      <c r="R7127" s="6" t="str">
        <f t="shared" si="111"/>
        <v>56569Phường Cam Lộc13</v>
      </c>
    </row>
    <row r="7128" spans="1:18">
      <c r="A7128" s="6">
        <v>7127</v>
      </c>
      <c r="B7128" s="6">
        <v>56</v>
      </c>
      <c r="C7128" s="6" t="s">
        <v>6308</v>
      </c>
      <c r="D7128" s="6">
        <v>569</v>
      </c>
      <c r="E7128" s="6" t="s">
        <v>6332</v>
      </c>
      <c r="F7128" s="6">
        <v>22420</v>
      </c>
      <c r="G7128" s="6" t="s">
        <v>6337</v>
      </c>
      <c r="H7128" s="6">
        <v>1</v>
      </c>
      <c r="I7128" s="6" t="s">
        <v>251</v>
      </c>
      <c r="J7128" s="6">
        <v>3</v>
      </c>
      <c r="K7128" s="6" t="s">
        <v>4334</v>
      </c>
      <c r="L7128" s="8">
        <v>3</v>
      </c>
      <c r="M7128" s="6" t="s">
        <v>359</v>
      </c>
      <c r="N7128" s="6" t="s">
        <v>6311</v>
      </c>
      <c r="R7128" s="6" t="str">
        <f t="shared" si="111"/>
        <v>56569Phường Cam Phú13</v>
      </c>
    </row>
    <row r="7129" spans="1:18">
      <c r="A7129" s="6">
        <v>7128</v>
      </c>
      <c r="B7129" s="6">
        <v>56</v>
      </c>
      <c r="C7129" s="6" t="s">
        <v>6308</v>
      </c>
      <c r="D7129" s="6">
        <v>569</v>
      </c>
      <c r="E7129" s="6" t="s">
        <v>6332</v>
      </c>
      <c r="F7129" s="6">
        <v>22423</v>
      </c>
      <c r="G7129" s="6" t="s">
        <v>6338</v>
      </c>
      <c r="H7129" s="6">
        <v>1</v>
      </c>
      <c r="I7129" s="6" t="s">
        <v>251</v>
      </c>
      <c r="J7129" s="6">
        <v>3</v>
      </c>
      <c r="K7129" s="6" t="s">
        <v>4334</v>
      </c>
      <c r="L7129" s="8">
        <v>3</v>
      </c>
      <c r="M7129" s="6" t="s">
        <v>359</v>
      </c>
      <c r="N7129" s="6" t="s">
        <v>6311</v>
      </c>
      <c r="R7129" s="6" t="str">
        <f t="shared" si="111"/>
        <v>56569Phường Ba Ngòi13</v>
      </c>
    </row>
    <row r="7130" spans="1:18">
      <c r="A7130" s="6">
        <v>7129</v>
      </c>
      <c r="B7130" s="6">
        <v>56</v>
      </c>
      <c r="C7130" s="6" t="s">
        <v>6308</v>
      </c>
      <c r="D7130" s="6">
        <v>569</v>
      </c>
      <c r="E7130" s="6" t="s">
        <v>6332</v>
      </c>
      <c r="F7130" s="6">
        <v>22426</v>
      </c>
      <c r="G7130" s="6" t="s">
        <v>6339</v>
      </c>
      <c r="H7130" s="6">
        <v>1</v>
      </c>
      <c r="I7130" s="6" t="s">
        <v>251</v>
      </c>
      <c r="J7130" s="6">
        <v>3</v>
      </c>
      <c r="K7130" s="6" t="s">
        <v>4334</v>
      </c>
      <c r="L7130" s="8">
        <v>3</v>
      </c>
      <c r="M7130" s="6" t="s">
        <v>359</v>
      </c>
      <c r="N7130" s="6" t="s">
        <v>6311</v>
      </c>
      <c r="R7130" s="6" t="str">
        <f t="shared" si="111"/>
        <v>56569Phường Cam Thuận13</v>
      </c>
    </row>
    <row r="7131" spans="1:18">
      <c r="A7131" s="6">
        <v>7130</v>
      </c>
      <c r="B7131" s="6">
        <v>56</v>
      </c>
      <c r="C7131" s="6" t="s">
        <v>6308</v>
      </c>
      <c r="D7131" s="6">
        <v>569</v>
      </c>
      <c r="E7131" s="6" t="s">
        <v>6332</v>
      </c>
      <c r="F7131" s="6">
        <v>22429</v>
      </c>
      <c r="G7131" s="6" t="s">
        <v>6340</v>
      </c>
      <c r="H7131" s="6">
        <v>1</v>
      </c>
      <c r="I7131" s="6" t="s">
        <v>251</v>
      </c>
      <c r="J7131" s="6">
        <v>3</v>
      </c>
      <c r="K7131" s="6" t="s">
        <v>4334</v>
      </c>
      <c r="L7131" s="8">
        <v>3</v>
      </c>
      <c r="M7131" s="6" t="s">
        <v>359</v>
      </c>
      <c r="N7131" s="6" t="s">
        <v>6311</v>
      </c>
      <c r="R7131" s="6" t="str">
        <f t="shared" si="111"/>
        <v>56569Phường Cam Lợi13</v>
      </c>
    </row>
    <row r="7132" spans="1:18">
      <c r="A7132" s="6">
        <v>7131</v>
      </c>
      <c r="B7132" s="6">
        <v>56</v>
      </c>
      <c r="C7132" s="6" t="s">
        <v>6308</v>
      </c>
      <c r="D7132" s="6">
        <v>569</v>
      </c>
      <c r="E7132" s="6" t="s">
        <v>6332</v>
      </c>
      <c r="F7132" s="6">
        <v>22432</v>
      </c>
      <c r="G7132" s="6" t="s">
        <v>6341</v>
      </c>
      <c r="H7132" s="6">
        <v>1</v>
      </c>
      <c r="I7132" s="6" t="s">
        <v>251</v>
      </c>
      <c r="J7132" s="6">
        <v>3</v>
      </c>
      <c r="K7132" s="6" t="s">
        <v>4334</v>
      </c>
      <c r="L7132" s="8">
        <v>3</v>
      </c>
      <c r="M7132" s="6" t="s">
        <v>359</v>
      </c>
      <c r="N7132" s="6" t="s">
        <v>6311</v>
      </c>
      <c r="R7132" s="6" t="str">
        <f t="shared" si="111"/>
        <v>56569Phường Cam Linh13</v>
      </c>
    </row>
    <row r="7133" spans="1:18">
      <c r="A7133" s="6">
        <v>7132</v>
      </c>
      <c r="B7133" s="6">
        <v>56</v>
      </c>
      <c r="C7133" s="6" t="s">
        <v>6308</v>
      </c>
      <c r="D7133" s="6">
        <v>569</v>
      </c>
      <c r="E7133" s="6" t="s">
        <v>6332</v>
      </c>
      <c r="F7133" s="6">
        <v>22468</v>
      </c>
      <c r="G7133" s="6" t="s">
        <v>6342</v>
      </c>
      <c r="H7133" s="6">
        <v>2</v>
      </c>
      <c r="I7133" s="6" t="s">
        <v>297</v>
      </c>
      <c r="J7133" s="6">
        <v>3</v>
      </c>
      <c r="K7133" s="6" t="s">
        <v>4334</v>
      </c>
      <c r="L7133" s="8">
        <v>4</v>
      </c>
      <c r="M7133" s="6" t="s">
        <v>361</v>
      </c>
      <c r="N7133" s="6" t="s">
        <v>6311</v>
      </c>
      <c r="R7133" s="6" t="str">
        <f t="shared" si="111"/>
        <v>56569Xã Cam Thành Nam23</v>
      </c>
    </row>
    <row r="7134" spans="1:18">
      <c r="A7134" s="6">
        <v>7133</v>
      </c>
      <c r="B7134" s="6">
        <v>56</v>
      </c>
      <c r="C7134" s="6" t="s">
        <v>6308</v>
      </c>
      <c r="D7134" s="6">
        <v>569</v>
      </c>
      <c r="E7134" s="6" t="s">
        <v>6332</v>
      </c>
      <c r="F7134" s="6">
        <v>22474</v>
      </c>
      <c r="G7134" s="6" t="s">
        <v>6343</v>
      </c>
      <c r="H7134" s="6">
        <v>2</v>
      </c>
      <c r="I7134" s="6" t="s">
        <v>297</v>
      </c>
      <c r="J7134" s="6">
        <v>3</v>
      </c>
      <c r="K7134" s="6" t="s">
        <v>4334</v>
      </c>
      <c r="L7134" s="8">
        <v>4</v>
      </c>
      <c r="M7134" s="6" t="s">
        <v>361</v>
      </c>
      <c r="N7134" s="6" t="s">
        <v>6311</v>
      </c>
      <c r="R7134" s="6" t="str">
        <f t="shared" si="111"/>
        <v>56569Xã Cam Phước Đông23</v>
      </c>
    </row>
    <row r="7135" spans="1:18">
      <c r="A7135" s="6">
        <v>7134</v>
      </c>
      <c r="B7135" s="6">
        <v>56</v>
      </c>
      <c r="C7135" s="6" t="s">
        <v>6308</v>
      </c>
      <c r="D7135" s="6">
        <v>569</v>
      </c>
      <c r="E7135" s="6" t="s">
        <v>6332</v>
      </c>
      <c r="F7135" s="6">
        <v>22477</v>
      </c>
      <c r="G7135" s="6" t="s">
        <v>6344</v>
      </c>
      <c r="H7135" s="6">
        <v>2</v>
      </c>
      <c r="I7135" s="6" t="s">
        <v>297</v>
      </c>
      <c r="J7135" s="6">
        <v>3</v>
      </c>
      <c r="K7135" s="6" t="s">
        <v>4334</v>
      </c>
      <c r="L7135" s="8">
        <v>4</v>
      </c>
      <c r="M7135" s="6" t="s">
        <v>361</v>
      </c>
      <c r="N7135" s="6" t="s">
        <v>6311</v>
      </c>
      <c r="R7135" s="6" t="str">
        <f t="shared" si="111"/>
        <v>56569Xã Cam Thịnh Tây23</v>
      </c>
    </row>
    <row r="7136" spans="1:18">
      <c r="A7136" s="6">
        <v>7135</v>
      </c>
      <c r="B7136" s="6">
        <v>56</v>
      </c>
      <c r="C7136" s="6" t="s">
        <v>6308</v>
      </c>
      <c r="D7136" s="6">
        <v>569</v>
      </c>
      <c r="E7136" s="6" t="s">
        <v>6332</v>
      </c>
      <c r="F7136" s="6">
        <v>22480</v>
      </c>
      <c r="G7136" s="6" t="s">
        <v>6345</v>
      </c>
      <c r="H7136" s="6">
        <v>2</v>
      </c>
      <c r="I7136" s="6" t="s">
        <v>297</v>
      </c>
      <c r="J7136" s="6">
        <v>3</v>
      </c>
      <c r="K7136" s="6" t="s">
        <v>4334</v>
      </c>
      <c r="L7136" s="8">
        <v>4</v>
      </c>
      <c r="M7136" s="6" t="s">
        <v>361</v>
      </c>
      <c r="N7136" s="6" t="s">
        <v>6311</v>
      </c>
      <c r="R7136" s="6" t="str">
        <f t="shared" si="111"/>
        <v>56569Xã Cam Thịnh Đông23</v>
      </c>
    </row>
    <row r="7137" spans="1:18">
      <c r="A7137" s="6">
        <v>7136</v>
      </c>
      <c r="B7137" s="6">
        <v>56</v>
      </c>
      <c r="C7137" s="6" t="s">
        <v>6308</v>
      </c>
      <c r="D7137" s="6">
        <v>569</v>
      </c>
      <c r="E7137" s="6" t="s">
        <v>6332</v>
      </c>
      <c r="F7137" s="6">
        <v>22483</v>
      </c>
      <c r="G7137" s="6" t="s">
        <v>6346</v>
      </c>
      <c r="H7137" s="6">
        <v>2</v>
      </c>
      <c r="I7137" s="6" t="s">
        <v>297</v>
      </c>
      <c r="J7137" s="6">
        <v>3</v>
      </c>
      <c r="K7137" s="6" t="s">
        <v>4334</v>
      </c>
      <c r="L7137" s="8">
        <v>4</v>
      </c>
      <c r="M7137" s="6" t="s">
        <v>361</v>
      </c>
      <c r="N7137" s="6" t="s">
        <v>6311</v>
      </c>
      <c r="R7137" s="6" t="str">
        <f t="shared" si="111"/>
        <v>56569Xã Cam Lập23</v>
      </c>
    </row>
    <row r="7138" spans="1:18">
      <c r="A7138" s="6">
        <v>7137</v>
      </c>
      <c r="B7138" s="6">
        <v>56</v>
      </c>
      <c r="C7138" s="6" t="s">
        <v>6308</v>
      </c>
      <c r="D7138" s="6">
        <v>569</v>
      </c>
      <c r="E7138" s="6" t="s">
        <v>6332</v>
      </c>
      <c r="F7138" s="6">
        <v>22486</v>
      </c>
      <c r="G7138" s="6" t="s">
        <v>6347</v>
      </c>
      <c r="H7138" s="6">
        <v>2</v>
      </c>
      <c r="I7138" s="6" t="s">
        <v>297</v>
      </c>
      <c r="J7138" s="6">
        <v>3</v>
      </c>
      <c r="K7138" s="6" t="s">
        <v>4334</v>
      </c>
      <c r="L7138" s="8">
        <v>4</v>
      </c>
      <c r="M7138" s="6" t="s">
        <v>361</v>
      </c>
      <c r="N7138" s="6" t="s">
        <v>6311</v>
      </c>
      <c r="R7138" s="6" t="str">
        <f t="shared" si="111"/>
        <v>56569Xã Cam Bình23</v>
      </c>
    </row>
    <row r="7139" spans="1:18">
      <c r="A7139" s="6">
        <v>7138</v>
      </c>
      <c r="B7139" s="6">
        <v>56</v>
      </c>
      <c r="C7139" s="6" t="s">
        <v>6308</v>
      </c>
      <c r="D7139" s="6">
        <v>570</v>
      </c>
      <c r="E7139" s="6" t="s">
        <v>6348</v>
      </c>
      <c r="F7139" s="6">
        <v>22435</v>
      </c>
      <c r="G7139" s="6" t="s">
        <v>6349</v>
      </c>
      <c r="H7139" s="6">
        <v>2</v>
      </c>
      <c r="I7139" s="6" t="s">
        <v>297</v>
      </c>
      <c r="J7139" s="6">
        <v>3</v>
      </c>
      <c r="K7139" s="6" t="s">
        <v>4334</v>
      </c>
      <c r="L7139" s="8">
        <v>4</v>
      </c>
      <c r="M7139" s="6" t="s">
        <v>361</v>
      </c>
      <c r="N7139" s="6" t="s">
        <v>6311</v>
      </c>
      <c r="R7139" s="6" t="str">
        <f t="shared" si="111"/>
        <v>56570Xã Cam Tân23</v>
      </c>
    </row>
    <row r="7140" spans="1:18">
      <c r="A7140" s="6">
        <v>7139</v>
      </c>
      <c r="B7140" s="6">
        <v>56</v>
      </c>
      <c r="C7140" s="6" t="s">
        <v>6308</v>
      </c>
      <c r="D7140" s="6">
        <v>570</v>
      </c>
      <c r="E7140" s="6" t="s">
        <v>6348</v>
      </c>
      <c r="F7140" s="6">
        <v>22438</v>
      </c>
      <c r="G7140" s="6" t="s">
        <v>6350</v>
      </c>
      <c r="H7140" s="6">
        <v>2</v>
      </c>
      <c r="I7140" s="6" t="s">
        <v>297</v>
      </c>
      <c r="J7140" s="6">
        <v>3</v>
      </c>
      <c r="K7140" s="6" t="s">
        <v>4334</v>
      </c>
      <c r="L7140" s="8">
        <v>4</v>
      </c>
      <c r="M7140" s="6" t="s">
        <v>361</v>
      </c>
      <c r="N7140" s="6" t="s">
        <v>6311</v>
      </c>
      <c r="R7140" s="6" t="str">
        <f t="shared" si="111"/>
        <v>56570Xã Cam Hòa23</v>
      </c>
    </row>
    <row r="7141" spans="1:18">
      <c r="A7141" s="6">
        <v>7140</v>
      </c>
      <c r="B7141" s="6">
        <v>56</v>
      </c>
      <c r="C7141" s="6" t="s">
        <v>6308</v>
      </c>
      <c r="D7141" s="6">
        <v>570</v>
      </c>
      <c r="E7141" s="6" t="s">
        <v>6348</v>
      </c>
      <c r="F7141" s="6">
        <v>22441</v>
      </c>
      <c r="G7141" s="6" t="s">
        <v>6351</v>
      </c>
      <c r="H7141" s="6">
        <v>2</v>
      </c>
      <c r="I7141" s="6" t="s">
        <v>297</v>
      </c>
      <c r="J7141" s="6">
        <v>3</v>
      </c>
      <c r="K7141" s="6" t="s">
        <v>4334</v>
      </c>
      <c r="L7141" s="8">
        <v>4</v>
      </c>
      <c r="M7141" s="6" t="s">
        <v>361</v>
      </c>
      <c r="N7141" s="6" t="s">
        <v>6311</v>
      </c>
      <c r="R7141" s="6" t="str">
        <f t="shared" si="111"/>
        <v>56570Xã Cam Hải Đông23</v>
      </c>
    </row>
    <row r="7142" spans="1:18">
      <c r="A7142" s="6">
        <v>7141</v>
      </c>
      <c r="B7142" s="6">
        <v>56</v>
      </c>
      <c r="C7142" s="6" t="s">
        <v>6308</v>
      </c>
      <c r="D7142" s="6">
        <v>570</v>
      </c>
      <c r="E7142" s="6" t="s">
        <v>6348</v>
      </c>
      <c r="F7142" s="6">
        <v>22444</v>
      </c>
      <c r="G7142" s="6" t="s">
        <v>6352</v>
      </c>
      <c r="H7142" s="6">
        <v>2</v>
      </c>
      <c r="I7142" s="6" t="s">
        <v>297</v>
      </c>
      <c r="J7142" s="6">
        <v>3</v>
      </c>
      <c r="K7142" s="6" t="s">
        <v>4334</v>
      </c>
      <c r="L7142" s="8">
        <v>4</v>
      </c>
      <c r="M7142" s="6" t="s">
        <v>361</v>
      </c>
      <c r="N7142" s="6" t="s">
        <v>6311</v>
      </c>
      <c r="R7142" s="6" t="str">
        <f t="shared" si="111"/>
        <v>56570Xã Cam Hải Tây23</v>
      </c>
    </row>
    <row r="7143" spans="1:18">
      <c r="A7143" s="6">
        <v>7142</v>
      </c>
      <c r="B7143" s="6">
        <v>56</v>
      </c>
      <c r="C7143" s="6" t="s">
        <v>6308</v>
      </c>
      <c r="D7143" s="6">
        <v>570</v>
      </c>
      <c r="E7143" s="6" t="s">
        <v>6348</v>
      </c>
      <c r="F7143" s="6">
        <v>22447</v>
      </c>
      <c r="G7143" s="6" t="s">
        <v>6010</v>
      </c>
      <c r="H7143" s="6">
        <v>2</v>
      </c>
      <c r="I7143" s="6" t="s">
        <v>297</v>
      </c>
      <c r="J7143" s="6">
        <v>3</v>
      </c>
      <c r="K7143" s="6" t="s">
        <v>4334</v>
      </c>
      <c r="L7143" s="8">
        <v>4</v>
      </c>
      <c r="M7143" s="6" t="s">
        <v>361</v>
      </c>
      <c r="N7143" s="6" t="s">
        <v>6311</v>
      </c>
      <c r="R7143" s="6" t="str">
        <f t="shared" si="111"/>
        <v>56570Xã Sơn Tân23</v>
      </c>
    </row>
    <row r="7144" spans="1:18">
      <c r="A7144" s="6">
        <v>7143</v>
      </c>
      <c r="B7144" s="6">
        <v>56</v>
      </c>
      <c r="C7144" s="6" t="s">
        <v>6308</v>
      </c>
      <c r="D7144" s="6">
        <v>570</v>
      </c>
      <c r="E7144" s="6" t="s">
        <v>6348</v>
      </c>
      <c r="F7144" s="6">
        <v>22450</v>
      </c>
      <c r="G7144" s="6" t="s">
        <v>6353</v>
      </c>
      <c r="H7144" s="6">
        <v>2</v>
      </c>
      <c r="I7144" s="6" t="s">
        <v>297</v>
      </c>
      <c r="J7144" s="6">
        <v>3</v>
      </c>
      <c r="K7144" s="6" t="s">
        <v>4334</v>
      </c>
      <c r="L7144" s="8">
        <v>4</v>
      </c>
      <c r="M7144" s="6" t="s">
        <v>361</v>
      </c>
      <c r="N7144" s="6" t="s">
        <v>6311</v>
      </c>
      <c r="R7144" s="6" t="str">
        <f t="shared" si="111"/>
        <v>56570Xã Cam Hiệp Bắc23</v>
      </c>
    </row>
    <row r="7145" spans="1:18">
      <c r="A7145" s="6">
        <v>7144</v>
      </c>
      <c r="B7145" s="6">
        <v>56</v>
      </c>
      <c r="C7145" s="6" t="s">
        <v>6308</v>
      </c>
      <c r="D7145" s="6">
        <v>570</v>
      </c>
      <c r="E7145" s="6" t="s">
        <v>6348</v>
      </c>
      <c r="F7145" s="6">
        <v>22453</v>
      </c>
      <c r="G7145" s="6" t="s">
        <v>6354</v>
      </c>
      <c r="H7145" s="6">
        <v>1</v>
      </c>
      <c r="I7145" s="6" t="s">
        <v>251</v>
      </c>
      <c r="J7145" s="6">
        <v>3</v>
      </c>
      <c r="K7145" s="6" t="s">
        <v>4334</v>
      </c>
      <c r="L7145" s="8">
        <v>3</v>
      </c>
      <c r="M7145" s="6" t="s">
        <v>359</v>
      </c>
      <c r="N7145" s="6" t="s">
        <v>6311</v>
      </c>
      <c r="R7145" s="6" t="str">
        <f t="shared" si="111"/>
        <v>56570Thị trấn Cam Đức13</v>
      </c>
    </row>
    <row r="7146" spans="1:18">
      <c r="A7146" s="6">
        <v>7145</v>
      </c>
      <c r="B7146" s="6">
        <v>56</v>
      </c>
      <c r="C7146" s="6" t="s">
        <v>6308</v>
      </c>
      <c r="D7146" s="6">
        <v>570</v>
      </c>
      <c r="E7146" s="6" t="s">
        <v>6348</v>
      </c>
      <c r="F7146" s="6">
        <v>22456</v>
      </c>
      <c r="G7146" s="6" t="s">
        <v>6355</v>
      </c>
      <c r="H7146" s="6">
        <v>2</v>
      </c>
      <c r="I7146" s="6" t="s">
        <v>297</v>
      </c>
      <c r="J7146" s="6">
        <v>3</v>
      </c>
      <c r="K7146" s="6" t="s">
        <v>4334</v>
      </c>
      <c r="L7146" s="8">
        <v>4</v>
      </c>
      <c r="M7146" s="6" t="s">
        <v>361</v>
      </c>
      <c r="N7146" s="6" t="s">
        <v>6311</v>
      </c>
      <c r="R7146" s="6" t="str">
        <f t="shared" si="111"/>
        <v>56570Xã Cam Hiệp Nam23</v>
      </c>
    </row>
    <row r="7147" spans="1:18">
      <c r="A7147" s="6">
        <v>7146</v>
      </c>
      <c r="B7147" s="6">
        <v>56</v>
      </c>
      <c r="C7147" s="6" t="s">
        <v>6308</v>
      </c>
      <c r="D7147" s="6">
        <v>570</v>
      </c>
      <c r="E7147" s="6" t="s">
        <v>6348</v>
      </c>
      <c r="F7147" s="6">
        <v>22459</v>
      </c>
      <c r="G7147" s="6" t="s">
        <v>6356</v>
      </c>
      <c r="H7147" s="6">
        <v>2</v>
      </c>
      <c r="I7147" s="6" t="s">
        <v>297</v>
      </c>
      <c r="J7147" s="6">
        <v>3</v>
      </c>
      <c r="K7147" s="6" t="s">
        <v>4334</v>
      </c>
      <c r="L7147" s="8">
        <v>4</v>
      </c>
      <c r="M7147" s="6" t="s">
        <v>361</v>
      </c>
      <c r="N7147" s="6" t="s">
        <v>6311</v>
      </c>
      <c r="R7147" s="6" t="str">
        <f t="shared" si="111"/>
        <v>56570Xã Cam Phước Tây23</v>
      </c>
    </row>
    <row r="7148" spans="1:18">
      <c r="A7148" s="6">
        <v>7147</v>
      </c>
      <c r="B7148" s="6">
        <v>56</v>
      </c>
      <c r="C7148" s="6" t="s">
        <v>6308</v>
      </c>
      <c r="D7148" s="6">
        <v>570</v>
      </c>
      <c r="E7148" s="6" t="s">
        <v>6348</v>
      </c>
      <c r="F7148" s="6">
        <v>22462</v>
      </c>
      <c r="G7148" s="6" t="s">
        <v>6357</v>
      </c>
      <c r="H7148" s="6">
        <v>2</v>
      </c>
      <c r="I7148" s="6" t="s">
        <v>297</v>
      </c>
      <c r="J7148" s="6">
        <v>3</v>
      </c>
      <c r="K7148" s="6" t="s">
        <v>4334</v>
      </c>
      <c r="L7148" s="8">
        <v>4</v>
      </c>
      <c r="M7148" s="6" t="s">
        <v>361</v>
      </c>
      <c r="N7148" s="6" t="s">
        <v>6311</v>
      </c>
      <c r="R7148" s="6" t="str">
        <f t="shared" si="111"/>
        <v>56570Xã Cam Thành Bắc23</v>
      </c>
    </row>
    <row r="7149" spans="1:18">
      <c r="A7149" s="6">
        <v>7148</v>
      </c>
      <c r="B7149" s="6">
        <v>56</v>
      </c>
      <c r="C7149" s="6" t="s">
        <v>6308</v>
      </c>
      <c r="D7149" s="6">
        <v>570</v>
      </c>
      <c r="E7149" s="6" t="s">
        <v>6348</v>
      </c>
      <c r="F7149" s="6">
        <v>22465</v>
      </c>
      <c r="G7149" s="6" t="s">
        <v>6358</v>
      </c>
      <c r="H7149" s="6">
        <v>2</v>
      </c>
      <c r="I7149" s="6" t="s">
        <v>297</v>
      </c>
      <c r="J7149" s="6">
        <v>3</v>
      </c>
      <c r="K7149" s="6" t="s">
        <v>4334</v>
      </c>
      <c r="L7149" s="8">
        <v>4</v>
      </c>
      <c r="M7149" s="6" t="s">
        <v>361</v>
      </c>
      <c r="N7149" s="6" t="s">
        <v>6311</v>
      </c>
      <c r="R7149" s="6" t="str">
        <f t="shared" si="111"/>
        <v>56570Xã Cam An Bắc23</v>
      </c>
    </row>
    <row r="7150" spans="1:18">
      <c r="A7150" s="6">
        <v>7149</v>
      </c>
      <c r="B7150" s="6">
        <v>56</v>
      </c>
      <c r="C7150" s="6" t="s">
        <v>6308</v>
      </c>
      <c r="D7150" s="6">
        <v>570</v>
      </c>
      <c r="E7150" s="6" t="s">
        <v>6348</v>
      </c>
      <c r="F7150" s="6">
        <v>22471</v>
      </c>
      <c r="G7150" s="6" t="s">
        <v>6359</v>
      </c>
      <c r="H7150" s="6">
        <v>2</v>
      </c>
      <c r="I7150" s="6" t="s">
        <v>297</v>
      </c>
      <c r="J7150" s="6">
        <v>3</v>
      </c>
      <c r="K7150" s="6" t="s">
        <v>4334</v>
      </c>
      <c r="L7150" s="8">
        <v>4</v>
      </c>
      <c r="M7150" s="6" t="s">
        <v>361</v>
      </c>
      <c r="N7150" s="6" t="s">
        <v>6311</v>
      </c>
      <c r="R7150" s="6" t="str">
        <f t="shared" si="111"/>
        <v>56570Xã Cam An Nam23</v>
      </c>
    </row>
    <row r="7151" spans="1:18">
      <c r="A7151" s="6">
        <v>7150</v>
      </c>
      <c r="B7151" s="6">
        <v>56</v>
      </c>
      <c r="C7151" s="6" t="s">
        <v>6308</v>
      </c>
      <c r="D7151" s="6">
        <v>570</v>
      </c>
      <c r="E7151" s="6" t="s">
        <v>6348</v>
      </c>
      <c r="F7151" s="6">
        <v>22708</v>
      </c>
      <c r="G7151" s="6" t="s">
        <v>6360</v>
      </c>
      <c r="H7151" s="6">
        <v>2</v>
      </c>
      <c r="I7151" s="6" t="s">
        <v>297</v>
      </c>
      <c r="J7151" s="6">
        <v>3</v>
      </c>
      <c r="K7151" s="6" t="s">
        <v>4334</v>
      </c>
      <c r="L7151" s="8">
        <v>4</v>
      </c>
      <c r="M7151" s="6" t="s">
        <v>361</v>
      </c>
      <c r="N7151" s="6" t="s">
        <v>6311</v>
      </c>
      <c r="R7151" s="6" t="str">
        <f t="shared" si="111"/>
        <v>56570Xã Suối Cát23</v>
      </c>
    </row>
    <row r="7152" spans="1:18">
      <c r="A7152" s="6">
        <v>7151</v>
      </c>
      <c r="B7152" s="6">
        <v>56</v>
      </c>
      <c r="C7152" s="6" t="s">
        <v>6308</v>
      </c>
      <c r="D7152" s="6">
        <v>570</v>
      </c>
      <c r="E7152" s="6" t="s">
        <v>6348</v>
      </c>
      <c r="F7152" s="6">
        <v>22711</v>
      </c>
      <c r="G7152" s="6" t="s">
        <v>6361</v>
      </c>
      <c r="H7152" s="6">
        <v>2</v>
      </c>
      <c r="I7152" s="6" t="s">
        <v>297</v>
      </c>
      <c r="J7152" s="6">
        <v>3</v>
      </c>
      <c r="K7152" s="6" t="s">
        <v>4334</v>
      </c>
      <c r="L7152" s="8">
        <v>4</v>
      </c>
      <c r="M7152" s="6" t="s">
        <v>361</v>
      </c>
      <c r="N7152" s="6" t="s">
        <v>6311</v>
      </c>
      <c r="R7152" s="6" t="str">
        <f t="shared" si="111"/>
        <v>56570Xã Suối Tân23</v>
      </c>
    </row>
    <row r="7153" spans="1:18">
      <c r="A7153" s="6">
        <v>7152</v>
      </c>
      <c r="B7153" s="6">
        <v>56</v>
      </c>
      <c r="C7153" s="6" t="s">
        <v>6308</v>
      </c>
      <c r="D7153" s="6">
        <v>571</v>
      </c>
      <c r="E7153" s="6" t="s">
        <v>6362</v>
      </c>
      <c r="F7153" s="6">
        <v>22489</v>
      </c>
      <c r="G7153" s="6" t="s">
        <v>6363</v>
      </c>
      <c r="H7153" s="6">
        <v>1</v>
      </c>
      <c r="I7153" s="6" t="s">
        <v>251</v>
      </c>
      <c r="J7153" s="6">
        <v>3</v>
      </c>
      <c r="K7153" s="6" t="s">
        <v>4334</v>
      </c>
      <c r="L7153" s="8">
        <v>3</v>
      </c>
      <c r="M7153" s="6" t="s">
        <v>359</v>
      </c>
      <c r="N7153" s="6" t="s">
        <v>6311</v>
      </c>
      <c r="R7153" s="6" t="str">
        <f t="shared" si="111"/>
        <v>56571Thị trấn Vạn Giã13</v>
      </c>
    </row>
    <row r="7154" spans="1:18">
      <c r="A7154" s="6">
        <v>7153</v>
      </c>
      <c r="B7154" s="6">
        <v>56</v>
      </c>
      <c r="C7154" s="6" t="s">
        <v>6308</v>
      </c>
      <c r="D7154" s="6">
        <v>571</v>
      </c>
      <c r="E7154" s="6" t="s">
        <v>6362</v>
      </c>
      <c r="F7154" s="6">
        <v>22492</v>
      </c>
      <c r="G7154" s="6" t="s">
        <v>5754</v>
      </c>
      <c r="H7154" s="6">
        <v>2</v>
      </c>
      <c r="I7154" s="6" t="s">
        <v>297</v>
      </c>
      <c r="J7154" s="6">
        <v>3</v>
      </c>
      <c r="K7154" s="6" t="s">
        <v>4334</v>
      </c>
      <c r="L7154" s="8">
        <v>4</v>
      </c>
      <c r="M7154" s="6" t="s">
        <v>361</v>
      </c>
      <c r="N7154" s="6" t="s">
        <v>6311</v>
      </c>
      <c r="R7154" s="6" t="str">
        <f t="shared" si="111"/>
        <v>56571Xã Đại Lãnh23</v>
      </c>
    </row>
    <row r="7155" spans="1:18">
      <c r="A7155" s="6">
        <v>7154</v>
      </c>
      <c r="B7155" s="6">
        <v>56</v>
      </c>
      <c r="C7155" s="6" t="s">
        <v>6308</v>
      </c>
      <c r="D7155" s="6">
        <v>571</v>
      </c>
      <c r="E7155" s="6" t="s">
        <v>6362</v>
      </c>
      <c r="F7155" s="6">
        <v>22495</v>
      </c>
      <c r="G7155" s="6" t="s">
        <v>6364</v>
      </c>
      <c r="H7155" s="6">
        <v>2</v>
      </c>
      <c r="I7155" s="6" t="s">
        <v>297</v>
      </c>
      <c r="J7155" s="6">
        <v>3</v>
      </c>
      <c r="K7155" s="6" t="s">
        <v>4334</v>
      </c>
      <c r="L7155" s="8">
        <v>4</v>
      </c>
      <c r="M7155" s="6" t="s">
        <v>361</v>
      </c>
      <c r="N7155" s="6" t="s">
        <v>6311</v>
      </c>
      <c r="R7155" s="6" t="str">
        <f t="shared" si="111"/>
        <v>56571Xã Vạn Phước23</v>
      </c>
    </row>
    <row r="7156" spans="1:18">
      <c r="A7156" s="6">
        <v>7155</v>
      </c>
      <c r="B7156" s="6">
        <v>56</v>
      </c>
      <c r="C7156" s="6" t="s">
        <v>6308</v>
      </c>
      <c r="D7156" s="6">
        <v>571</v>
      </c>
      <c r="E7156" s="6" t="s">
        <v>6362</v>
      </c>
      <c r="F7156" s="6">
        <v>22498</v>
      </c>
      <c r="G7156" s="6" t="s">
        <v>6365</v>
      </c>
      <c r="H7156" s="6">
        <v>2</v>
      </c>
      <c r="I7156" s="6" t="s">
        <v>297</v>
      </c>
      <c r="J7156" s="6">
        <v>3</v>
      </c>
      <c r="K7156" s="6" t="s">
        <v>4334</v>
      </c>
      <c r="L7156" s="8">
        <v>4</v>
      </c>
      <c r="M7156" s="6" t="s">
        <v>361</v>
      </c>
      <c r="N7156" s="6" t="s">
        <v>6311</v>
      </c>
      <c r="R7156" s="6" t="str">
        <f t="shared" si="111"/>
        <v>56571Xã Vạn Long23</v>
      </c>
    </row>
    <row r="7157" spans="1:18">
      <c r="A7157" s="6">
        <v>7156</v>
      </c>
      <c r="B7157" s="6">
        <v>56</v>
      </c>
      <c r="C7157" s="6" t="s">
        <v>6308</v>
      </c>
      <c r="D7157" s="6">
        <v>571</v>
      </c>
      <c r="E7157" s="6" t="s">
        <v>6362</v>
      </c>
      <c r="F7157" s="6">
        <v>22501</v>
      </c>
      <c r="G7157" s="6" t="s">
        <v>6366</v>
      </c>
      <c r="H7157" s="6">
        <v>2</v>
      </c>
      <c r="I7157" s="6" t="s">
        <v>297</v>
      </c>
      <c r="J7157" s="6">
        <v>3</v>
      </c>
      <c r="K7157" s="6" t="s">
        <v>4334</v>
      </c>
      <c r="L7157" s="8">
        <v>4</v>
      </c>
      <c r="M7157" s="6" t="s">
        <v>361</v>
      </c>
      <c r="N7157" s="6" t="s">
        <v>6311</v>
      </c>
      <c r="R7157" s="6" t="str">
        <f t="shared" si="111"/>
        <v>56571Xã Vạn Bình23</v>
      </c>
    </row>
    <row r="7158" spans="1:18">
      <c r="A7158" s="6">
        <v>7157</v>
      </c>
      <c r="B7158" s="6">
        <v>56</v>
      </c>
      <c r="C7158" s="6" t="s">
        <v>6308</v>
      </c>
      <c r="D7158" s="6">
        <v>571</v>
      </c>
      <c r="E7158" s="6" t="s">
        <v>6362</v>
      </c>
      <c r="F7158" s="6">
        <v>22504</v>
      </c>
      <c r="G7158" s="6" t="s">
        <v>2415</v>
      </c>
      <c r="H7158" s="6">
        <v>2</v>
      </c>
      <c r="I7158" s="6" t="s">
        <v>297</v>
      </c>
      <c r="J7158" s="6">
        <v>3</v>
      </c>
      <c r="K7158" s="6" t="s">
        <v>4334</v>
      </c>
      <c r="L7158" s="8">
        <v>4</v>
      </c>
      <c r="M7158" s="6" t="s">
        <v>361</v>
      </c>
      <c r="N7158" s="6" t="s">
        <v>6311</v>
      </c>
      <c r="R7158" s="6" t="str">
        <f t="shared" si="111"/>
        <v>56571Xã Vạn Thọ23</v>
      </c>
    </row>
    <row r="7159" spans="1:18">
      <c r="A7159" s="6">
        <v>7158</v>
      </c>
      <c r="B7159" s="6">
        <v>56</v>
      </c>
      <c r="C7159" s="6" t="s">
        <v>6308</v>
      </c>
      <c r="D7159" s="6">
        <v>571</v>
      </c>
      <c r="E7159" s="6" t="s">
        <v>6362</v>
      </c>
      <c r="F7159" s="6">
        <v>22507</v>
      </c>
      <c r="G7159" s="6" t="s">
        <v>6367</v>
      </c>
      <c r="H7159" s="6">
        <v>2</v>
      </c>
      <c r="I7159" s="6" t="s">
        <v>297</v>
      </c>
      <c r="J7159" s="6">
        <v>3</v>
      </c>
      <c r="K7159" s="6" t="s">
        <v>4334</v>
      </c>
      <c r="L7159" s="8">
        <v>4</v>
      </c>
      <c r="M7159" s="6" t="s">
        <v>361</v>
      </c>
      <c r="N7159" s="6" t="s">
        <v>6311</v>
      </c>
      <c r="R7159" s="6" t="str">
        <f t="shared" si="111"/>
        <v>56571Xã Vạn Khánh23</v>
      </c>
    </row>
    <row r="7160" spans="1:18">
      <c r="A7160" s="6">
        <v>7159</v>
      </c>
      <c r="B7160" s="6">
        <v>56</v>
      </c>
      <c r="C7160" s="6" t="s">
        <v>6308</v>
      </c>
      <c r="D7160" s="6">
        <v>571</v>
      </c>
      <c r="E7160" s="6" t="s">
        <v>6362</v>
      </c>
      <c r="F7160" s="6">
        <v>22510</v>
      </c>
      <c r="G7160" s="6" t="s">
        <v>6368</v>
      </c>
      <c r="H7160" s="6">
        <v>2</v>
      </c>
      <c r="I7160" s="6" t="s">
        <v>297</v>
      </c>
      <c r="J7160" s="6">
        <v>3</v>
      </c>
      <c r="K7160" s="6" t="s">
        <v>4334</v>
      </c>
      <c r="L7160" s="8">
        <v>4</v>
      </c>
      <c r="M7160" s="6" t="s">
        <v>361</v>
      </c>
      <c r="N7160" s="6" t="s">
        <v>6311</v>
      </c>
      <c r="R7160" s="6" t="str">
        <f t="shared" si="111"/>
        <v>56571Xã Vạn Phú23</v>
      </c>
    </row>
    <row r="7161" spans="1:18">
      <c r="A7161" s="6">
        <v>7160</v>
      </c>
      <c r="B7161" s="6">
        <v>56</v>
      </c>
      <c r="C7161" s="6" t="s">
        <v>6308</v>
      </c>
      <c r="D7161" s="6">
        <v>571</v>
      </c>
      <c r="E7161" s="6" t="s">
        <v>6362</v>
      </c>
      <c r="F7161" s="6">
        <v>22513</v>
      </c>
      <c r="G7161" s="6" t="s">
        <v>6369</v>
      </c>
      <c r="H7161" s="6">
        <v>2</v>
      </c>
      <c r="I7161" s="6" t="s">
        <v>297</v>
      </c>
      <c r="J7161" s="6">
        <v>3</v>
      </c>
      <c r="K7161" s="6" t="s">
        <v>4334</v>
      </c>
      <c r="L7161" s="8">
        <v>4</v>
      </c>
      <c r="M7161" s="6" t="s">
        <v>361</v>
      </c>
      <c r="N7161" s="6" t="s">
        <v>6311</v>
      </c>
      <c r="R7161" s="6" t="str">
        <f t="shared" si="111"/>
        <v>56571Xã Vạn Lương23</v>
      </c>
    </row>
    <row r="7162" spans="1:18">
      <c r="A7162" s="6">
        <v>7161</v>
      </c>
      <c r="B7162" s="6">
        <v>56</v>
      </c>
      <c r="C7162" s="6" t="s">
        <v>6308</v>
      </c>
      <c r="D7162" s="6">
        <v>571</v>
      </c>
      <c r="E7162" s="6" t="s">
        <v>6362</v>
      </c>
      <c r="F7162" s="6">
        <v>22516</v>
      </c>
      <c r="G7162" s="6" t="s">
        <v>518</v>
      </c>
      <c r="H7162" s="6">
        <v>2</v>
      </c>
      <c r="I7162" s="6" t="s">
        <v>297</v>
      </c>
      <c r="J7162" s="6">
        <v>3</v>
      </c>
      <c r="K7162" s="6" t="s">
        <v>4334</v>
      </c>
      <c r="L7162" s="8">
        <v>4</v>
      </c>
      <c r="M7162" s="6" t="s">
        <v>361</v>
      </c>
      <c r="N7162" s="6" t="s">
        <v>6311</v>
      </c>
      <c r="R7162" s="6" t="str">
        <f t="shared" si="111"/>
        <v>56571Xã Vạn Thắng23</v>
      </c>
    </row>
    <row r="7163" spans="1:18">
      <c r="A7163" s="6">
        <v>7162</v>
      </c>
      <c r="B7163" s="6">
        <v>56</v>
      </c>
      <c r="C7163" s="6" t="s">
        <v>6308</v>
      </c>
      <c r="D7163" s="6">
        <v>571</v>
      </c>
      <c r="E7163" s="6" t="s">
        <v>6362</v>
      </c>
      <c r="F7163" s="6">
        <v>22519</v>
      </c>
      <c r="G7163" s="6" t="s">
        <v>6370</v>
      </c>
      <c r="H7163" s="6">
        <v>2</v>
      </c>
      <c r="I7163" s="6" t="s">
        <v>297</v>
      </c>
      <c r="J7163" s="6">
        <v>3</v>
      </c>
      <c r="K7163" s="6" t="s">
        <v>4334</v>
      </c>
      <c r="L7163" s="8">
        <v>4</v>
      </c>
      <c r="M7163" s="6" t="s">
        <v>361</v>
      </c>
      <c r="N7163" s="6" t="s">
        <v>6311</v>
      </c>
      <c r="R7163" s="6" t="str">
        <f t="shared" si="111"/>
        <v>56571Xã Vạn Thạnh23</v>
      </c>
    </row>
    <row r="7164" spans="1:18">
      <c r="A7164" s="6">
        <v>7163</v>
      </c>
      <c r="B7164" s="6">
        <v>56</v>
      </c>
      <c r="C7164" s="6" t="s">
        <v>6308</v>
      </c>
      <c r="D7164" s="6">
        <v>571</v>
      </c>
      <c r="E7164" s="6" t="s">
        <v>6362</v>
      </c>
      <c r="F7164" s="6">
        <v>22522</v>
      </c>
      <c r="G7164" s="6" t="s">
        <v>508</v>
      </c>
      <c r="H7164" s="6">
        <v>2</v>
      </c>
      <c r="I7164" s="6" t="s">
        <v>297</v>
      </c>
      <c r="J7164" s="6">
        <v>3</v>
      </c>
      <c r="K7164" s="6" t="s">
        <v>4334</v>
      </c>
      <c r="L7164" s="8">
        <v>4</v>
      </c>
      <c r="M7164" s="6" t="s">
        <v>361</v>
      </c>
      <c r="N7164" s="6" t="s">
        <v>6311</v>
      </c>
      <c r="R7164" s="6" t="str">
        <f t="shared" si="111"/>
        <v>56571Xã Xuân Sơn23</v>
      </c>
    </row>
    <row r="7165" spans="1:18">
      <c r="A7165" s="6">
        <v>7164</v>
      </c>
      <c r="B7165" s="6">
        <v>56</v>
      </c>
      <c r="C7165" s="6" t="s">
        <v>6308</v>
      </c>
      <c r="D7165" s="6">
        <v>571</v>
      </c>
      <c r="E7165" s="6" t="s">
        <v>6362</v>
      </c>
      <c r="F7165" s="6">
        <v>22525</v>
      </c>
      <c r="G7165" s="6" t="s">
        <v>6371</v>
      </c>
      <c r="H7165" s="6">
        <v>2</v>
      </c>
      <c r="I7165" s="6" t="s">
        <v>297</v>
      </c>
      <c r="J7165" s="6">
        <v>3</v>
      </c>
      <c r="K7165" s="6" t="s">
        <v>4334</v>
      </c>
      <c r="L7165" s="8">
        <v>4</v>
      </c>
      <c r="M7165" s="6" t="s">
        <v>361</v>
      </c>
      <c r="N7165" s="6" t="s">
        <v>6311</v>
      </c>
      <c r="R7165" s="6" t="str">
        <f t="shared" si="111"/>
        <v>56571Xã Vạn Hưng23</v>
      </c>
    </row>
    <row r="7166" spans="1:18">
      <c r="A7166" s="6">
        <v>7165</v>
      </c>
      <c r="B7166" s="6">
        <v>56</v>
      </c>
      <c r="C7166" s="6" t="s">
        <v>6308</v>
      </c>
      <c r="D7166" s="6">
        <v>572</v>
      </c>
      <c r="E7166" s="6" t="s">
        <v>6372</v>
      </c>
      <c r="F7166" s="6">
        <v>22528</v>
      </c>
      <c r="G7166" s="6" t="s">
        <v>6373</v>
      </c>
      <c r="H7166" s="6">
        <v>1</v>
      </c>
      <c r="I7166" s="6" t="s">
        <v>251</v>
      </c>
      <c r="J7166" s="6">
        <v>3</v>
      </c>
      <c r="K7166" s="6" t="s">
        <v>4334</v>
      </c>
      <c r="L7166" s="8">
        <v>3</v>
      </c>
      <c r="M7166" s="6" t="s">
        <v>359</v>
      </c>
      <c r="N7166" s="6" t="s">
        <v>6311</v>
      </c>
      <c r="R7166" s="6" t="str">
        <f t="shared" si="111"/>
        <v>56572Phường Ninh Hiệp13</v>
      </c>
    </row>
    <row r="7167" spans="1:18">
      <c r="A7167" s="6">
        <v>7166</v>
      </c>
      <c r="B7167" s="6">
        <v>56</v>
      </c>
      <c r="C7167" s="6" t="s">
        <v>6308</v>
      </c>
      <c r="D7167" s="6">
        <v>572</v>
      </c>
      <c r="E7167" s="6" t="s">
        <v>6372</v>
      </c>
      <c r="F7167" s="6">
        <v>22531</v>
      </c>
      <c r="G7167" s="6" t="s">
        <v>2899</v>
      </c>
      <c r="H7167" s="6">
        <v>2</v>
      </c>
      <c r="I7167" s="6" t="s">
        <v>297</v>
      </c>
      <c r="J7167" s="6">
        <v>3</v>
      </c>
      <c r="K7167" s="6" t="s">
        <v>4334</v>
      </c>
      <c r="L7167" s="8">
        <v>4</v>
      </c>
      <c r="M7167" s="6" t="s">
        <v>361</v>
      </c>
      <c r="N7167" s="6" t="s">
        <v>6311</v>
      </c>
      <c r="R7167" s="6" t="str">
        <f t="shared" si="111"/>
        <v>56572Xã Ninh Sơn23</v>
      </c>
    </row>
    <row r="7168" spans="1:18">
      <c r="A7168" s="6">
        <v>7167</v>
      </c>
      <c r="B7168" s="6">
        <v>56</v>
      </c>
      <c r="C7168" s="6" t="s">
        <v>6308</v>
      </c>
      <c r="D7168" s="6">
        <v>572</v>
      </c>
      <c r="E7168" s="6" t="s">
        <v>6372</v>
      </c>
      <c r="F7168" s="6">
        <v>22534</v>
      </c>
      <c r="G7168" s="6" t="s">
        <v>6374</v>
      </c>
      <c r="H7168" s="6">
        <v>2</v>
      </c>
      <c r="I7168" s="6" t="s">
        <v>297</v>
      </c>
      <c r="J7168" s="6">
        <v>3</v>
      </c>
      <c r="K7168" s="6" t="s">
        <v>4334</v>
      </c>
      <c r="L7168" s="8">
        <v>4</v>
      </c>
      <c r="M7168" s="6" t="s">
        <v>361</v>
      </c>
      <c r="N7168" s="6" t="s">
        <v>6311</v>
      </c>
      <c r="R7168" s="6" t="str">
        <f t="shared" si="111"/>
        <v>56572Xã Ninh Tây23</v>
      </c>
    </row>
    <row r="7169" spans="1:18">
      <c r="A7169" s="6">
        <v>7168</v>
      </c>
      <c r="B7169" s="6">
        <v>56</v>
      </c>
      <c r="C7169" s="6" t="s">
        <v>6308</v>
      </c>
      <c r="D7169" s="6">
        <v>572</v>
      </c>
      <c r="E7169" s="6" t="s">
        <v>6372</v>
      </c>
      <c r="F7169" s="6">
        <v>22537</v>
      </c>
      <c r="G7169" s="6" t="s">
        <v>6375</v>
      </c>
      <c r="H7169" s="6">
        <v>2</v>
      </c>
      <c r="I7169" s="6" t="s">
        <v>297</v>
      </c>
      <c r="J7169" s="6">
        <v>3</v>
      </c>
      <c r="K7169" s="6" t="s">
        <v>4334</v>
      </c>
      <c r="L7169" s="8">
        <v>4</v>
      </c>
      <c r="M7169" s="6" t="s">
        <v>361</v>
      </c>
      <c r="N7169" s="6" t="s">
        <v>6311</v>
      </c>
      <c r="R7169" s="6" t="str">
        <f t="shared" si="111"/>
        <v>56572Xã Ninh Thượng23</v>
      </c>
    </row>
    <row r="7170" spans="1:18">
      <c r="A7170" s="6">
        <v>7169</v>
      </c>
      <c r="B7170" s="6">
        <v>56</v>
      </c>
      <c r="C7170" s="6" t="s">
        <v>6308</v>
      </c>
      <c r="D7170" s="6">
        <v>572</v>
      </c>
      <c r="E7170" s="6" t="s">
        <v>6372</v>
      </c>
      <c r="F7170" s="6">
        <v>22540</v>
      </c>
      <c r="G7170" s="6" t="s">
        <v>4284</v>
      </c>
      <c r="H7170" s="6">
        <v>2</v>
      </c>
      <c r="I7170" s="6" t="s">
        <v>297</v>
      </c>
      <c r="J7170" s="6">
        <v>3</v>
      </c>
      <c r="K7170" s="6" t="s">
        <v>4334</v>
      </c>
      <c r="L7170" s="8">
        <v>4</v>
      </c>
      <c r="M7170" s="6" t="s">
        <v>361</v>
      </c>
      <c r="N7170" s="6" t="s">
        <v>6311</v>
      </c>
      <c r="R7170" s="6" t="str">
        <f t="shared" si="111"/>
        <v>56572Xã Ninh An23</v>
      </c>
    </row>
    <row r="7171" spans="1:18">
      <c r="A7171" s="6">
        <v>7170</v>
      </c>
      <c r="B7171" s="6">
        <v>56</v>
      </c>
      <c r="C7171" s="6" t="s">
        <v>6308</v>
      </c>
      <c r="D7171" s="6">
        <v>572</v>
      </c>
      <c r="E7171" s="6" t="s">
        <v>6372</v>
      </c>
      <c r="F7171" s="6">
        <v>22543</v>
      </c>
      <c r="G7171" s="6" t="s">
        <v>4757</v>
      </c>
      <c r="H7171" s="6">
        <v>1</v>
      </c>
      <c r="I7171" s="6" t="s">
        <v>251</v>
      </c>
      <c r="J7171" s="6">
        <v>3</v>
      </c>
      <c r="K7171" s="6" t="s">
        <v>4334</v>
      </c>
      <c r="L7171" s="8">
        <v>3</v>
      </c>
      <c r="M7171" s="6" t="s">
        <v>359</v>
      </c>
      <c r="N7171" s="6" t="s">
        <v>6311</v>
      </c>
      <c r="R7171" s="6" t="str">
        <f t="shared" ref="R7171:R7234" si="112">CONCATENATE(B7171,D7171,G7171,H7171,J7171)</f>
        <v>56572Phường Ninh Hải13</v>
      </c>
    </row>
    <row r="7172" spans="1:18">
      <c r="A7172" s="6">
        <v>7171</v>
      </c>
      <c r="B7172" s="6">
        <v>56</v>
      </c>
      <c r="C7172" s="6" t="s">
        <v>6308</v>
      </c>
      <c r="D7172" s="6">
        <v>572</v>
      </c>
      <c r="E7172" s="6" t="s">
        <v>6372</v>
      </c>
      <c r="F7172" s="6">
        <v>22546</v>
      </c>
      <c r="G7172" s="6" t="s">
        <v>6376</v>
      </c>
      <c r="H7172" s="6">
        <v>2</v>
      </c>
      <c r="I7172" s="6" t="s">
        <v>297</v>
      </c>
      <c r="J7172" s="6">
        <v>3</v>
      </c>
      <c r="K7172" s="6" t="s">
        <v>4334</v>
      </c>
      <c r="L7172" s="8">
        <v>4</v>
      </c>
      <c r="M7172" s="6" t="s">
        <v>361</v>
      </c>
      <c r="N7172" s="6" t="s">
        <v>6311</v>
      </c>
      <c r="R7172" s="6" t="str">
        <f t="shared" si="112"/>
        <v>56572Xã Ninh Thọ23</v>
      </c>
    </row>
    <row r="7173" spans="1:18">
      <c r="A7173" s="6">
        <v>7172</v>
      </c>
      <c r="B7173" s="6">
        <v>56</v>
      </c>
      <c r="C7173" s="6" t="s">
        <v>6308</v>
      </c>
      <c r="D7173" s="6">
        <v>572</v>
      </c>
      <c r="E7173" s="6" t="s">
        <v>6372</v>
      </c>
      <c r="F7173" s="6">
        <v>22549</v>
      </c>
      <c r="G7173" s="6" t="s">
        <v>6377</v>
      </c>
      <c r="H7173" s="6">
        <v>2</v>
      </c>
      <c r="I7173" s="6" t="s">
        <v>297</v>
      </c>
      <c r="J7173" s="6">
        <v>3</v>
      </c>
      <c r="K7173" s="6" t="s">
        <v>4334</v>
      </c>
      <c r="L7173" s="8">
        <v>4</v>
      </c>
      <c r="M7173" s="6" t="s">
        <v>361</v>
      </c>
      <c r="N7173" s="6" t="s">
        <v>6311</v>
      </c>
      <c r="R7173" s="6" t="str">
        <f t="shared" si="112"/>
        <v>56572Xã Ninh Trung23</v>
      </c>
    </row>
    <row r="7174" spans="1:18">
      <c r="A7174" s="6">
        <v>7173</v>
      </c>
      <c r="B7174" s="6">
        <v>56</v>
      </c>
      <c r="C7174" s="6" t="s">
        <v>6308</v>
      </c>
      <c r="D7174" s="6">
        <v>572</v>
      </c>
      <c r="E7174" s="6" t="s">
        <v>6372</v>
      </c>
      <c r="F7174" s="6">
        <v>22552</v>
      </c>
      <c r="G7174" s="6" t="s">
        <v>6378</v>
      </c>
      <c r="H7174" s="6">
        <v>2</v>
      </c>
      <c r="I7174" s="6" t="s">
        <v>297</v>
      </c>
      <c r="J7174" s="6">
        <v>3</v>
      </c>
      <c r="K7174" s="6" t="s">
        <v>4334</v>
      </c>
      <c r="L7174" s="8">
        <v>4</v>
      </c>
      <c r="M7174" s="6" t="s">
        <v>361</v>
      </c>
      <c r="N7174" s="6" t="s">
        <v>6311</v>
      </c>
      <c r="R7174" s="6" t="str">
        <f t="shared" si="112"/>
        <v>56572Xã Ninh Sim23</v>
      </c>
    </row>
    <row r="7175" spans="1:18">
      <c r="A7175" s="6">
        <v>7174</v>
      </c>
      <c r="B7175" s="6">
        <v>56</v>
      </c>
      <c r="C7175" s="6" t="s">
        <v>6308</v>
      </c>
      <c r="D7175" s="6">
        <v>572</v>
      </c>
      <c r="E7175" s="6" t="s">
        <v>6372</v>
      </c>
      <c r="F7175" s="6">
        <v>22555</v>
      </c>
      <c r="G7175" s="6" t="s">
        <v>4281</v>
      </c>
      <c r="H7175" s="6">
        <v>2</v>
      </c>
      <c r="I7175" s="6" t="s">
        <v>297</v>
      </c>
      <c r="J7175" s="6">
        <v>3</v>
      </c>
      <c r="K7175" s="6" t="s">
        <v>4334</v>
      </c>
      <c r="L7175" s="8">
        <v>4</v>
      </c>
      <c r="M7175" s="6" t="s">
        <v>361</v>
      </c>
      <c r="N7175" s="6" t="s">
        <v>6311</v>
      </c>
      <c r="R7175" s="6" t="str">
        <f t="shared" si="112"/>
        <v>56572Xã Ninh Xuân23</v>
      </c>
    </row>
    <row r="7176" spans="1:18">
      <c r="A7176" s="6">
        <v>7175</v>
      </c>
      <c r="B7176" s="6">
        <v>56</v>
      </c>
      <c r="C7176" s="6" t="s">
        <v>6308</v>
      </c>
      <c r="D7176" s="6">
        <v>572</v>
      </c>
      <c r="E7176" s="6" t="s">
        <v>6372</v>
      </c>
      <c r="F7176" s="6">
        <v>22558</v>
      </c>
      <c r="G7176" s="6" t="s">
        <v>6379</v>
      </c>
      <c r="H7176" s="6">
        <v>2</v>
      </c>
      <c r="I7176" s="6" t="s">
        <v>297</v>
      </c>
      <c r="J7176" s="6">
        <v>3</v>
      </c>
      <c r="K7176" s="6" t="s">
        <v>4334</v>
      </c>
      <c r="L7176" s="8">
        <v>4</v>
      </c>
      <c r="M7176" s="6" t="s">
        <v>361</v>
      </c>
      <c r="N7176" s="6" t="s">
        <v>6311</v>
      </c>
      <c r="R7176" s="6" t="str">
        <f t="shared" si="112"/>
        <v>56572Xã Ninh Thân23</v>
      </c>
    </row>
    <row r="7177" spans="1:18">
      <c r="A7177" s="6">
        <v>7176</v>
      </c>
      <c r="B7177" s="6">
        <v>56</v>
      </c>
      <c r="C7177" s="6" t="s">
        <v>6308</v>
      </c>
      <c r="D7177" s="6">
        <v>572</v>
      </c>
      <c r="E7177" s="6" t="s">
        <v>6372</v>
      </c>
      <c r="F7177" s="6">
        <v>22561</v>
      </c>
      <c r="G7177" s="6" t="s">
        <v>6380</v>
      </c>
      <c r="H7177" s="6">
        <v>1</v>
      </c>
      <c r="I7177" s="6" t="s">
        <v>251</v>
      </c>
      <c r="J7177" s="6">
        <v>3</v>
      </c>
      <c r="K7177" s="6" t="s">
        <v>4334</v>
      </c>
      <c r="L7177" s="8">
        <v>3</v>
      </c>
      <c r="M7177" s="6" t="s">
        <v>359</v>
      </c>
      <c r="N7177" s="6" t="s">
        <v>6311</v>
      </c>
      <c r="R7177" s="6" t="str">
        <f t="shared" si="112"/>
        <v>56572Phường Ninh Diêm13</v>
      </c>
    </row>
    <row r="7178" spans="1:18">
      <c r="A7178" s="6">
        <v>7177</v>
      </c>
      <c r="B7178" s="6">
        <v>56</v>
      </c>
      <c r="C7178" s="6" t="s">
        <v>6308</v>
      </c>
      <c r="D7178" s="6">
        <v>572</v>
      </c>
      <c r="E7178" s="6" t="s">
        <v>6372</v>
      </c>
      <c r="F7178" s="6">
        <v>22564</v>
      </c>
      <c r="G7178" s="6" t="s">
        <v>6381</v>
      </c>
      <c r="H7178" s="6">
        <v>2</v>
      </c>
      <c r="I7178" s="6" t="s">
        <v>297</v>
      </c>
      <c r="J7178" s="6">
        <v>3</v>
      </c>
      <c r="K7178" s="6" t="s">
        <v>4334</v>
      </c>
      <c r="L7178" s="8">
        <v>4</v>
      </c>
      <c r="M7178" s="6" t="s">
        <v>361</v>
      </c>
      <c r="N7178" s="6" t="s">
        <v>6311</v>
      </c>
      <c r="R7178" s="6" t="str">
        <f t="shared" si="112"/>
        <v>56572Xã Ninh Đông23</v>
      </c>
    </row>
    <row r="7179" spans="1:18">
      <c r="A7179" s="6">
        <v>7178</v>
      </c>
      <c r="B7179" s="6">
        <v>56</v>
      </c>
      <c r="C7179" s="6" t="s">
        <v>6308</v>
      </c>
      <c r="D7179" s="6">
        <v>572</v>
      </c>
      <c r="E7179" s="6" t="s">
        <v>6372</v>
      </c>
      <c r="F7179" s="6">
        <v>22567</v>
      </c>
      <c r="G7179" s="6" t="s">
        <v>6382</v>
      </c>
      <c r="H7179" s="6">
        <v>1</v>
      </c>
      <c r="I7179" s="6" t="s">
        <v>251</v>
      </c>
      <c r="J7179" s="6">
        <v>3</v>
      </c>
      <c r="K7179" s="6" t="s">
        <v>4334</v>
      </c>
      <c r="L7179" s="8">
        <v>3</v>
      </c>
      <c r="M7179" s="6" t="s">
        <v>359</v>
      </c>
      <c r="N7179" s="6" t="s">
        <v>6311</v>
      </c>
      <c r="R7179" s="6" t="str">
        <f t="shared" si="112"/>
        <v>56572Phường Ninh Thủy13</v>
      </c>
    </row>
    <row r="7180" spans="1:18">
      <c r="A7180" s="6">
        <v>7179</v>
      </c>
      <c r="B7180" s="6">
        <v>56</v>
      </c>
      <c r="C7180" s="6" t="s">
        <v>6308</v>
      </c>
      <c r="D7180" s="6">
        <v>572</v>
      </c>
      <c r="E7180" s="6" t="s">
        <v>6372</v>
      </c>
      <c r="F7180" s="6">
        <v>22570</v>
      </c>
      <c r="G7180" s="6" t="s">
        <v>6383</v>
      </c>
      <c r="H7180" s="6">
        <v>1</v>
      </c>
      <c r="I7180" s="6" t="s">
        <v>251</v>
      </c>
      <c r="J7180" s="6">
        <v>3</v>
      </c>
      <c r="K7180" s="6" t="s">
        <v>4334</v>
      </c>
      <c r="L7180" s="8">
        <v>4</v>
      </c>
      <c r="M7180" s="6" t="s">
        <v>361</v>
      </c>
      <c r="N7180" s="6" t="s">
        <v>6311</v>
      </c>
      <c r="R7180" s="6" t="str">
        <f t="shared" si="112"/>
        <v>56572Phường Ninh Đa13</v>
      </c>
    </row>
    <row r="7181" spans="1:18">
      <c r="A7181" s="6">
        <v>7180</v>
      </c>
      <c r="B7181" s="6">
        <v>56</v>
      </c>
      <c r="C7181" s="6" t="s">
        <v>6308</v>
      </c>
      <c r="D7181" s="6">
        <v>572</v>
      </c>
      <c r="E7181" s="6" t="s">
        <v>6372</v>
      </c>
      <c r="F7181" s="6">
        <v>22573</v>
      </c>
      <c r="G7181" s="6" t="s">
        <v>6384</v>
      </c>
      <c r="H7181" s="6">
        <v>2</v>
      </c>
      <c r="I7181" s="6" t="s">
        <v>297</v>
      </c>
      <c r="J7181" s="6">
        <v>3</v>
      </c>
      <c r="K7181" s="6" t="s">
        <v>4334</v>
      </c>
      <c r="L7181" s="8">
        <v>3</v>
      </c>
      <c r="M7181" s="6" t="s">
        <v>359</v>
      </c>
      <c r="N7181" s="6" t="s">
        <v>6311</v>
      </c>
      <c r="R7181" s="6" t="str">
        <f t="shared" si="112"/>
        <v>56572Xã Ninh Phụng23</v>
      </c>
    </row>
    <row r="7182" spans="1:18">
      <c r="A7182" s="6">
        <v>7181</v>
      </c>
      <c r="B7182" s="6">
        <v>56</v>
      </c>
      <c r="C7182" s="6" t="s">
        <v>6308</v>
      </c>
      <c r="D7182" s="6">
        <v>572</v>
      </c>
      <c r="E7182" s="6" t="s">
        <v>6372</v>
      </c>
      <c r="F7182" s="6">
        <v>22576</v>
      </c>
      <c r="G7182" s="6" t="s">
        <v>6385</v>
      </c>
      <c r="H7182" s="6">
        <v>2</v>
      </c>
      <c r="I7182" s="6" t="s">
        <v>297</v>
      </c>
      <c r="J7182" s="6">
        <v>3</v>
      </c>
      <c r="K7182" s="6" t="s">
        <v>4334</v>
      </c>
      <c r="L7182" s="8">
        <v>4</v>
      </c>
      <c r="M7182" s="6" t="s">
        <v>361</v>
      </c>
      <c r="N7182" s="6" t="s">
        <v>6311</v>
      </c>
      <c r="R7182" s="6" t="str">
        <f t="shared" si="112"/>
        <v>56572Xã Ninh Bình23</v>
      </c>
    </row>
    <row r="7183" spans="1:18">
      <c r="A7183" s="6">
        <v>7182</v>
      </c>
      <c r="B7183" s="6">
        <v>56</v>
      </c>
      <c r="C7183" s="6" t="s">
        <v>6308</v>
      </c>
      <c r="D7183" s="6">
        <v>572</v>
      </c>
      <c r="E7183" s="6" t="s">
        <v>6372</v>
      </c>
      <c r="F7183" s="6">
        <v>22579</v>
      </c>
      <c r="G7183" s="6" t="s">
        <v>5929</v>
      </c>
      <c r="H7183" s="6">
        <v>2</v>
      </c>
      <c r="I7183" s="6" t="s">
        <v>297</v>
      </c>
      <c r="J7183" s="6">
        <v>3</v>
      </c>
      <c r="K7183" s="6" t="s">
        <v>4334</v>
      </c>
      <c r="L7183" s="8">
        <v>4</v>
      </c>
      <c r="M7183" s="6" t="s">
        <v>361</v>
      </c>
      <c r="N7183" s="6" t="s">
        <v>6311</v>
      </c>
      <c r="R7183" s="6" t="str">
        <f t="shared" si="112"/>
        <v>56572Xã Ninh Phước23</v>
      </c>
    </row>
    <row r="7184" spans="1:18">
      <c r="A7184" s="6">
        <v>7183</v>
      </c>
      <c r="B7184" s="6">
        <v>56</v>
      </c>
      <c r="C7184" s="6" t="s">
        <v>6308</v>
      </c>
      <c r="D7184" s="6">
        <v>572</v>
      </c>
      <c r="E7184" s="6" t="s">
        <v>6372</v>
      </c>
      <c r="F7184" s="6">
        <v>22582</v>
      </c>
      <c r="G7184" s="6" t="s">
        <v>6386</v>
      </c>
      <c r="H7184" s="6">
        <v>2</v>
      </c>
      <c r="I7184" s="6" t="s">
        <v>297</v>
      </c>
      <c r="J7184" s="6">
        <v>3</v>
      </c>
      <c r="K7184" s="6" t="s">
        <v>4334</v>
      </c>
      <c r="L7184" s="8">
        <v>4</v>
      </c>
      <c r="M7184" s="6" t="s">
        <v>361</v>
      </c>
      <c r="N7184" s="6" t="s">
        <v>6311</v>
      </c>
      <c r="R7184" s="6" t="str">
        <f t="shared" si="112"/>
        <v>56572Xã Ninh Phú23</v>
      </c>
    </row>
    <row r="7185" spans="1:18">
      <c r="A7185" s="6">
        <v>7184</v>
      </c>
      <c r="B7185" s="6">
        <v>56</v>
      </c>
      <c r="C7185" s="6" t="s">
        <v>6308</v>
      </c>
      <c r="D7185" s="6">
        <v>572</v>
      </c>
      <c r="E7185" s="6" t="s">
        <v>6372</v>
      </c>
      <c r="F7185" s="6">
        <v>22585</v>
      </c>
      <c r="G7185" s="6" t="s">
        <v>6387</v>
      </c>
      <c r="H7185" s="6">
        <v>2</v>
      </c>
      <c r="I7185" s="6" t="s">
        <v>297</v>
      </c>
      <c r="J7185" s="6">
        <v>3</v>
      </c>
      <c r="K7185" s="6" t="s">
        <v>4334</v>
      </c>
      <c r="L7185" s="8">
        <v>4</v>
      </c>
      <c r="M7185" s="6" t="s">
        <v>361</v>
      </c>
      <c r="N7185" s="6" t="s">
        <v>6311</v>
      </c>
      <c r="R7185" s="6" t="str">
        <f t="shared" si="112"/>
        <v>56572Xã Ninh Tân23</v>
      </c>
    </row>
    <row r="7186" spans="1:18">
      <c r="A7186" s="6">
        <v>7185</v>
      </c>
      <c r="B7186" s="6">
        <v>56</v>
      </c>
      <c r="C7186" s="6" t="s">
        <v>6308</v>
      </c>
      <c r="D7186" s="6">
        <v>572</v>
      </c>
      <c r="E7186" s="6" t="s">
        <v>6372</v>
      </c>
      <c r="F7186" s="6">
        <v>22588</v>
      </c>
      <c r="G7186" s="6" t="s">
        <v>6388</v>
      </c>
      <c r="H7186" s="6">
        <v>2</v>
      </c>
      <c r="I7186" s="6" t="s">
        <v>297</v>
      </c>
      <c r="J7186" s="6">
        <v>3</v>
      </c>
      <c r="K7186" s="6" t="s">
        <v>4334</v>
      </c>
      <c r="L7186" s="8">
        <v>4</v>
      </c>
      <c r="M7186" s="6" t="s">
        <v>361</v>
      </c>
      <c r="N7186" s="6" t="s">
        <v>6311</v>
      </c>
      <c r="R7186" s="6" t="str">
        <f t="shared" si="112"/>
        <v>56572Xã Ninh Quang23</v>
      </c>
    </row>
    <row r="7187" spans="1:18">
      <c r="A7187" s="6">
        <v>7186</v>
      </c>
      <c r="B7187" s="6">
        <v>56</v>
      </c>
      <c r="C7187" s="6" t="s">
        <v>6308</v>
      </c>
      <c r="D7187" s="6">
        <v>572</v>
      </c>
      <c r="E7187" s="6" t="s">
        <v>6372</v>
      </c>
      <c r="F7187" s="6">
        <v>22591</v>
      </c>
      <c r="G7187" s="6" t="s">
        <v>6389</v>
      </c>
      <c r="H7187" s="6">
        <v>1</v>
      </c>
      <c r="I7187" s="6" t="s">
        <v>251</v>
      </c>
      <c r="J7187" s="6">
        <v>3</v>
      </c>
      <c r="K7187" s="6" t="s">
        <v>4334</v>
      </c>
      <c r="L7187" s="8">
        <v>3</v>
      </c>
      <c r="M7187" s="6" t="s">
        <v>359</v>
      </c>
      <c r="N7187" s="6" t="s">
        <v>6311</v>
      </c>
      <c r="R7187" s="6" t="str">
        <f t="shared" si="112"/>
        <v>56572Phường Ninh Giang13</v>
      </c>
    </row>
    <row r="7188" spans="1:18">
      <c r="A7188" s="6">
        <v>7187</v>
      </c>
      <c r="B7188" s="6">
        <v>56</v>
      </c>
      <c r="C7188" s="6" t="s">
        <v>6308</v>
      </c>
      <c r="D7188" s="6">
        <v>572</v>
      </c>
      <c r="E7188" s="6" t="s">
        <v>6372</v>
      </c>
      <c r="F7188" s="6">
        <v>22594</v>
      </c>
      <c r="G7188" s="6" t="s">
        <v>6390</v>
      </c>
      <c r="H7188" s="6">
        <v>1</v>
      </c>
      <c r="I7188" s="6" t="s">
        <v>251</v>
      </c>
      <c r="J7188" s="6">
        <v>3</v>
      </c>
      <c r="K7188" s="6" t="s">
        <v>4334</v>
      </c>
      <c r="L7188" s="8">
        <v>4</v>
      </c>
      <c r="M7188" s="6" t="s">
        <v>361</v>
      </c>
      <c r="N7188" s="6" t="s">
        <v>6311</v>
      </c>
      <c r="R7188" s="6" t="str">
        <f t="shared" si="112"/>
        <v>56572Phường Ninh Hà13</v>
      </c>
    </row>
    <row r="7189" spans="1:18">
      <c r="A7189" s="6">
        <v>7188</v>
      </c>
      <c r="B7189" s="6">
        <v>56</v>
      </c>
      <c r="C7189" s="6" t="s">
        <v>6308</v>
      </c>
      <c r="D7189" s="6">
        <v>572</v>
      </c>
      <c r="E7189" s="6" t="s">
        <v>6372</v>
      </c>
      <c r="F7189" s="6">
        <v>22597</v>
      </c>
      <c r="G7189" s="6" t="s">
        <v>6391</v>
      </c>
      <c r="H7189" s="6">
        <v>2</v>
      </c>
      <c r="I7189" s="6" t="s">
        <v>297</v>
      </c>
      <c r="J7189" s="6">
        <v>3</v>
      </c>
      <c r="K7189" s="6" t="s">
        <v>4334</v>
      </c>
      <c r="L7189" s="8">
        <v>4</v>
      </c>
      <c r="M7189" s="6" t="s">
        <v>361</v>
      </c>
      <c r="N7189" s="6" t="s">
        <v>6311</v>
      </c>
      <c r="R7189" s="6" t="str">
        <f t="shared" si="112"/>
        <v>56572Xã Ninh Hưng23</v>
      </c>
    </row>
    <row r="7190" spans="1:18">
      <c r="A7190" s="6">
        <v>7189</v>
      </c>
      <c r="B7190" s="6">
        <v>56</v>
      </c>
      <c r="C7190" s="6" t="s">
        <v>6308</v>
      </c>
      <c r="D7190" s="6">
        <v>572</v>
      </c>
      <c r="E7190" s="6" t="s">
        <v>6372</v>
      </c>
      <c r="F7190" s="6">
        <v>22600</v>
      </c>
      <c r="G7190" s="6" t="s">
        <v>6392</v>
      </c>
      <c r="H7190" s="6">
        <v>2</v>
      </c>
      <c r="I7190" s="6" t="s">
        <v>297</v>
      </c>
      <c r="J7190" s="6">
        <v>3</v>
      </c>
      <c r="K7190" s="6" t="s">
        <v>4334</v>
      </c>
      <c r="L7190" s="8">
        <v>4</v>
      </c>
      <c r="M7190" s="6" t="s">
        <v>361</v>
      </c>
      <c r="N7190" s="6" t="s">
        <v>6311</v>
      </c>
      <c r="R7190" s="6" t="str">
        <f t="shared" si="112"/>
        <v>56572Xã Ninh Lộc23</v>
      </c>
    </row>
    <row r="7191" spans="1:18">
      <c r="A7191" s="6">
        <v>7190</v>
      </c>
      <c r="B7191" s="6">
        <v>56</v>
      </c>
      <c r="C7191" s="6" t="s">
        <v>6308</v>
      </c>
      <c r="D7191" s="6">
        <v>572</v>
      </c>
      <c r="E7191" s="6" t="s">
        <v>6372</v>
      </c>
      <c r="F7191" s="6">
        <v>22603</v>
      </c>
      <c r="G7191" s="6" t="s">
        <v>6393</v>
      </c>
      <c r="H7191" s="6">
        <v>2</v>
      </c>
      <c r="I7191" s="6" t="s">
        <v>297</v>
      </c>
      <c r="J7191" s="6">
        <v>3</v>
      </c>
      <c r="K7191" s="6" t="s">
        <v>4334</v>
      </c>
      <c r="L7191" s="8">
        <v>4</v>
      </c>
      <c r="M7191" s="6" t="s">
        <v>361</v>
      </c>
      <c r="N7191" s="6" t="s">
        <v>6311</v>
      </c>
      <c r="R7191" s="6" t="str">
        <f t="shared" si="112"/>
        <v>56572Xã Ninh Ích23</v>
      </c>
    </row>
    <row r="7192" spans="1:18">
      <c r="A7192" s="6">
        <v>7191</v>
      </c>
      <c r="B7192" s="6">
        <v>56</v>
      </c>
      <c r="C7192" s="6" t="s">
        <v>6308</v>
      </c>
      <c r="D7192" s="6">
        <v>572</v>
      </c>
      <c r="E7192" s="6" t="s">
        <v>6372</v>
      </c>
      <c r="F7192" s="6">
        <v>22606</v>
      </c>
      <c r="G7192" s="6" t="s">
        <v>4283</v>
      </c>
      <c r="H7192" s="6">
        <v>2</v>
      </c>
      <c r="I7192" s="6" t="s">
        <v>297</v>
      </c>
      <c r="J7192" s="6">
        <v>3</v>
      </c>
      <c r="K7192" s="6" t="s">
        <v>4334</v>
      </c>
      <c r="L7192" s="8">
        <v>4</v>
      </c>
      <c r="M7192" s="6" t="s">
        <v>361</v>
      </c>
      <c r="N7192" s="6" t="s">
        <v>6311</v>
      </c>
      <c r="R7192" s="6" t="str">
        <f t="shared" si="112"/>
        <v>56572Xã Ninh Vân23</v>
      </c>
    </row>
    <row r="7193" spans="1:18">
      <c r="A7193" s="6">
        <v>7192</v>
      </c>
      <c r="B7193" s="6">
        <v>56</v>
      </c>
      <c r="C7193" s="6" t="s">
        <v>6308</v>
      </c>
      <c r="D7193" s="6">
        <v>573</v>
      </c>
      <c r="E7193" s="6" t="s">
        <v>6394</v>
      </c>
      <c r="F7193" s="6">
        <v>22609</v>
      </c>
      <c r="G7193" s="6" t="s">
        <v>6395</v>
      </c>
      <c r="H7193" s="6">
        <v>1</v>
      </c>
      <c r="I7193" s="6" t="s">
        <v>251</v>
      </c>
      <c r="J7193" s="6">
        <v>3</v>
      </c>
      <c r="K7193" s="6" t="s">
        <v>4334</v>
      </c>
      <c r="L7193" s="8">
        <v>3</v>
      </c>
      <c r="M7193" s="6" t="s">
        <v>359</v>
      </c>
      <c r="N7193" s="6" t="s">
        <v>6311</v>
      </c>
      <c r="R7193" s="6" t="str">
        <f t="shared" si="112"/>
        <v>56573Thị trấn Khánh Vĩnh13</v>
      </c>
    </row>
    <row r="7194" spans="1:18">
      <c r="A7194" s="6">
        <v>7193</v>
      </c>
      <c r="B7194" s="6">
        <v>56</v>
      </c>
      <c r="C7194" s="6" t="s">
        <v>6308</v>
      </c>
      <c r="D7194" s="6">
        <v>573</v>
      </c>
      <c r="E7194" s="6" t="s">
        <v>6394</v>
      </c>
      <c r="F7194" s="6">
        <v>22612</v>
      </c>
      <c r="G7194" s="6" t="s">
        <v>6396</v>
      </c>
      <c r="H7194" s="6">
        <v>2</v>
      </c>
      <c r="I7194" s="6" t="s">
        <v>297</v>
      </c>
      <c r="J7194" s="6">
        <v>3</v>
      </c>
      <c r="K7194" s="6" t="s">
        <v>4334</v>
      </c>
      <c r="L7194" s="8">
        <v>4</v>
      </c>
      <c r="M7194" s="6" t="s">
        <v>361</v>
      </c>
      <c r="N7194" s="6" t="s">
        <v>6311</v>
      </c>
      <c r="R7194" s="6" t="str">
        <f t="shared" si="112"/>
        <v>56573Xã Khánh Hiệp23</v>
      </c>
    </row>
    <row r="7195" spans="1:18">
      <c r="A7195" s="6">
        <v>7194</v>
      </c>
      <c r="B7195" s="6">
        <v>56</v>
      </c>
      <c r="C7195" s="6" t="s">
        <v>6308</v>
      </c>
      <c r="D7195" s="6">
        <v>573</v>
      </c>
      <c r="E7195" s="6" t="s">
        <v>6394</v>
      </c>
      <c r="F7195" s="6">
        <v>22615</v>
      </c>
      <c r="G7195" s="6" t="s">
        <v>6397</v>
      </c>
      <c r="H7195" s="6">
        <v>2</v>
      </c>
      <c r="I7195" s="6" t="s">
        <v>297</v>
      </c>
      <c r="J7195" s="6">
        <v>3</v>
      </c>
      <c r="K7195" s="6" t="s">
        <v>4334</v>
      </c>
      <c r="L7195" s="8">
        <v>4</v>
      </c>
      <c r="M7195" s="6" t="s">
        <v>361</v>
      </c>
      <c r="N7195" s="6" t="s">
        <v>6311</v>
      </c>
      <c r="R7195" s="6" t="str">
        <f t="shared" si="112"/>
        <v>56573Xã Khánh Bình23</v>
      </c>
    </row>
    <row r="7196" spans="1:18">
      <c r="A7196" s="6">
        <v>7195</v>
      </c>
      <c r="B7196" s="6">
        <v>56</v>
      </c>
      <c r="C7196" s="6" t="s">
        <v>6308</v>
      </c>
      <c r="D7196" s="6">
        <v>573</v>
      </c>
      <c r="E7196" s="6" t="s">
        <v>6394</v>
      </c>
      <c r="F7196" s="6">
        <v>22618</v>
      </c>
      <c r="G7196" s="6" t="s">
        <v>4295</v>
      </c>
      <c r="H7196" s="6">
        <v>2</v>
      </c>
      <c r="I7196" s="6" t="s">
        <v>297</v>
      </c>
      <c r="J7196" s="6">
        <v>3</v>
      </c>
      <c r="K7196" s="6" t="s">
        <v>4334</v>
      </c>
      <c r="L7196" s="8">
        <v>4</v>
      </c>
      <c r="M7196" s="6" t="s">
        <v>361</v>
      </c>
      <c r="N7196" s="6" t="s">
        <v>6311</v>
      </c>
      <c r="R7196" s="6" t="str">
        <f t="shared" si="112"/>
        <v>56573Xã Khánh Trung23</v>
      </c>
    </row>
    <row r="7197" spans="1:18">
      <c r="A7197" s="6">
        <v>7196</v>
      </c>
      <c r="B7197" s="6">
        <v>56</v>
      </c>
      <c r="C7197" s="6" t="s">
        <v>6308</v>
      </c>
      <c r="D7197" s="6">
        <v>573</v>
      </c>
      <c r="E7197" s="6" t="s">
        <v>6394</v>
      </c>
      <c r="F7197" s="6">
        <v>22621</v>
      </c>
      <c r="G7197" s="6" t="s">
        <v>6398</v>
      </c>
      <c r="H7197" s="6">
        <v>2</v>
      </c>
      <c r="I7197" s="6" t="s">
        <v>297</v>
      </c>
      <c r="J7197" s="6">
        <v>3</v>
      </c>
      <c r="K7197" s="6" t="s">
        <v>4334</v>
      </c>
      <c r="L7197" s="8">
        <v>4</v>
      </c>
      <c r="M7197" s="6" t="s">
        <v>361</v>
      </c>
      <c r="N7197" s="6" t="s">
        <v>6311</v>
      </c>
      <c r="R7197" s="6" t="str">
        <f t="shared" si="112"/>
        <v>56573Xã Khánh Đông23</v>
      </c>
    </row>
    <row r="7198" spans="1:18">
      <c r="A7198" s="6">
        <v>7197</v>
      </c>
      <c r="B7198" s="6">
        <v>56</v>
      </c>
      <c r="C7198" s="6" t="s">
        <v>6308</v>
      </c>
      <c r="D7198" s="6">
        <v>573</v>
      </c>
      <c r="E7198" s="6" t="s">
        <v>6394</v>
      </c>
      <c r="F7198" s="6">
        <v>22624</v>
      </c>
      <c r="G7198" s="6" t="s">
        <v>544</v>
      </c>
      <c r="H7198" s="6">
        <v>2</v>
      </c>
      <c r="I7198" s="6" t="s">
        <v>297</v>
      </c>
      <c r="J7198" s="6">
        <v>3</v>
      </c>
      <c r="K7198" s="6" t="s">
        <v>4334</v>
      </c>
      <c r="L7198" s="8">
        <v>4</v>
      </c>
      <c r="M7198" s="6" t="s">
        <v>361</v>
      </c>
      <c r="N7198" s="6" t="s">
        <v>6311</v>
      </c>
      <c r="R7198" s="6" t="str">
        <f t="shared" si="112"/>
        <v>56573Xã Khánh Thượng23</v>
      </c>
    </row>
    <row r="7199" spans="1:18">
      <c r="A7199" s="6">
        <v>7198</v>
      </c>
      <c r="B7199" s="6">
        <v>56</v>
      </c>
      <c r="C7199" s="6" t="s">
        <v>6308</v>
      </c>
      <c r="D7199" s="6">
        <v>573</v>
      </c>
      <c r="E7199" s="6" t="s">
        <v>6394</v>
      </c>
      <c r="F7199" s="6">
        <v>22627</v>
      </c>
      <c r="G7199" s="6" t="s">
        <v>6399</v>
      </c>
      <c r="H7199" s="6">
        <v>2</v>
      </c>
      <c r="I7199" s="6" t="s">
        <v>297</v>
      </c>
      <c r="J7199" s="6">
        <v>3</v>
      </c>
      <c r="K7199" s="6" t="s">
        <v>4334</v>
      </c>
      <c r="L7199" s="8">
        <v>4</v>
      </c>
      <c r="M7199" s="6" t="s">
        <v>361</v>
      </c>
      <c r="N7199" s="6" t="s">
        <v>6311</v>
      </c>
      <c r="R7199" s="6" t="str">
        <f t="shared" si="112"/>
        <v>56573Xã Khánh Nam23</v>
      </c>
    </row>
    <row r="7200" spans="1:18">
      <c r="A7200" s="6">
        <v>7199</v>
      </c>
      <c r="B7200" s="6">
        <v>56</v>
      </c>
      <c r="C7200" s="6" t="s">
        <v>6308</v>
      </c>
      <c r="D7200" s="6">
        <v>573</v>
      </c>
      <c r="E7200" s="6" t="s">
        <v>6394</v>
      </c>
      <c r="F7200" s="6">
        <v>22630</v>
      </c>
      <c r="G7200" s="6" t="s">
        <v>6400</v>
      </c>
      <c r="H7200" s="6">
        <v>2</v>
      </c>
      <c r="I7200" s="6" t="s">
        <v>297</v>
      </c>
      <c r="J7200" s="6">
        <v>3</v>
      </c>
      <c r="K7200" s="6" t="s">
        <v>4334</v>
      </c>
      <c r="L7200" s="8">
        <v>4</v>
      </c>
      <c r="M7200" s="6" t="s">
        <v>361</v>
      </c>
      <c r="N7200" s="6" t="s">
        <v>6311</v>
      </c>
      <c r="R7200" s="6" t="str">
        <f t="shared" si="112"/>
        <v>56573Xã Sông Cầu23</v>
      </c>
    </row>
    <row r="7201" spans="1:18">
      <c r="A7201" s="6">
        <v>7200</v>
      </c>
      <c r="B7201" s="6">
        <v>56</v>
      </c>
      <c r="C7201" s="6" t="s">
        <v>6308</v>
      </c>
      <c r="D7201" s="6">
        <v>573</v>
      </c>
      <c r="E7201" s="6" t="s">
        <v>6394</v>
      </c>
      <c r="F7201" s="6">
        <v>22633</v>
      </c>
      <c r="G7201" s="6" t="s">
        <v>6401</v>
      </c>
      <c r="H7201" s="6">
        <v>2</v>
      </c>
      <c r="I7201" s="6" t="s">
        <v>297</v>
      </c>
      <c r="J7201" s="6">
        <v>3</v>
      </c>
      <c r="K7201" s="6" t="s">
        <v>4334</v>
      </c>
      <c r="L7201" s="8">
        <v>4</v>
      </c>
      <c r="M7201" s="6" t="s">
        <v>361</v>
      </c>
      <c r="N7201" s="6" t="s">
        <v>6311</v>
      </c>
      <c r="R7201" s="6" t="str">
        <f t="shared" si="112"/>
        <v>56573Xã Giang Ly23</v>
      </c>
    </row>
    <row r="7202" spans="1:18">
      <c r="A7202" s="6">
        <v>7201</v>
      </c>
      <c r="B7202" s="6">
        <v>56</v>
      </c>
      <c r="C7202" s="6" t="s">
        <v>6308</v>
      </c>
      <c r="D7202" s="6">
        <v>573</v>
      </c>
      <c r="E7202" s="6" t="s">
        <v>6394</v>
      </c>
      <c r="F7202" s="6">
        <v>22636</v>
      </c>
      <c r="G7202" s="6" t="s">
        <v>6402</v>
      </c>
      <c r="H7202" s="6">
        <v>2</v>
      </c>
      <c r="I7202" s="6" t="s">
        <v>297</v>
      </c>
      <c r="J7202" s="6">
        <v>3</v>
      </c>
      <c r="K7202" s="6" t="s">
        <v>4334</v>
      </c>
      <c r="L7202" s="8">
        <v>4</v>
      </c>
      <c r="M7202" s="6" t="s">
        <v>361</v>
      </c>
      <c r="N7202" s="6" t="s">
        <v>6311</v>
      </c>
      <c r="R7202" s="6" t="str">
        <f t="shared" si="112"/>
        <v>56573Xã Cầu Bà23</v>
      </c>
    </row>
    <row r="7203" spans="1:18">
      <c r="A7203" s="6">
        <v>7202</v>
      </c>
      <c r="B7203" s="6">
        <v>56</v>
      </c>
      <c r="C7203" s="6" t="s">
        <v>6308</v>
      </c>
      <c r="D7203" s="6">
        <v>573</v>
      </c>
      <c r="E7203" s="6" t="s">
        <v>6394</v>
      </c>
      <c r="F7203" s="6">
        <v>22639</v>
      </c>
      <c r="G7203" s="6" t="s">
        <v>6403</v>
      </c>
      <c r="H7203" s="6">
        <v>2</v>
      </c>
      <c r="I7203" s="6" t="s">
        <v>297</v>
      </c>
      <c r="J7203" s="6">
        <v>3</v>
      </c>
      <c r="K7203" s="6" t="s">
        <v>4334</v>
      </c>
      <c r="L7203" s="8">
        <v>4</v>
      </c>
      <c r="M7203" s="6" t="s">
        <v>361</v>
      </c>
      <c r="N7203" s="6" t="s">
        <v>6311</v>
      </c>
      <c r="R7203" s="6" t="str">
        <f t="shared" si="112"/>
        <v>56573Xã Liên Sang23</v>
      </c>
    </row>
    <row r="7204" spans="1:18">
      <c r="A7204" s="6">
        <v>7203</v>
      </c>
      <c r="B7204" s="6">
        <v>56</v>
      </c>
      <c r="C7204" s="6" t="s">
        <v>6308</v>
      </c>
      <c r="D7204" s="6">
        <v>573</v>
      </c>
      <c r="E7204" s="6" t="s">
        <v>6394</v>
      </c>
      <c r="F7204" s="6">
        <v>22642</v>
      </c>
      <c r="G7204" s="6" t="s">
        <v>4300</v>
      </c>
      <c r="H7204" s="6">
        <v>2</v>
      </c>
      <c r="I7204" s="6" t="s">
        <v>297</v>
      </c>
      <c r="J7204" s="6">
        <v>3</v>
      </c>
      <c r="K7204" s="6" t="s">
        <v>4334</v>
      </c>
      <c r="L7204" s="8">
        <v>4</v>
      </c>
      <c r="M7204" s="6" t="s">
        <v>361</v>
      </c>
      <c r="N7204" s="6" t="s">
        <v>6311</v>
      </c>
      <c r="R7204" s="6" t="str">
        <f t="shared" si="112"/>
        <v>56573Xã Khánh Thành23</v>
      </c>
    </row>
    <row r="7205" spans="1:18">
      <c r="A7205" s="6">
        <v>7204</v>
      </c>
      <c r="B7205" s="6">
        <v>56</v>
      </c>
      <c r="C7205" s="6" t="s">
        <v>6308</v>
      </c>
      <c r="D7205" s="6">
        <v>573</v>
      </c>
      <c r="E7205" s="6" t="s">
        <v>6394</v>
      </c>
      <c r="F7205" s="6">
        <v>22645</v>
      </c>
      <c r="G7205" s="6" t="s">
        <v>4288</v>
      </c>
      <c r="H7205" s="6">
        <v>2</v>
      </c>
      <c r="I7205" s="6" t="s">
        <v>297</v>
      </c>
      <c r="J7205" s="6">
        <v>3</v>
      </c>
      <c r="K7205" s="6" t="s">
        <v>4334</v>
      </c>
      <c r="L7205" s="8">
        <v>4</v>
      </c>
      <c r="M7205" s="6" t="s">
        <v>361</v>
      </c>
      <c r="N7205" s="6" t="s">
        <v>6311</v>
      </c>
      <c r="R7205" s="6" t="str">
        <f t="shared" si="112"/>
        <v>56573Xã Khánh Phú23</v>
      </c>
    </row>
    <row r="7206" spans="1:18">
      <c r="A7206" s="6">
        <v>7205</v>
      </c>
      <c r="B7206" s="6">
        <v>56</v>
      </c>
      <c r="C7206" s="6" t="s">
        <v>6308</v>
      </c>
      <c r="D7206" s="6">
        <v>573</v>
      </c>
      <c r="E7206" s="6" t="s">
        <v>6394</v>
      </c>
      <c r="F7206" s="6">
        <v>22648</v>
      </c>
      <c r="G7206" s="6" t="s">
        <v>6404</v>
      </c>
      <c r="H7206" s="6">
        <v>2</v>
      </c>
      <c r="I7206" s="6" t="s">
        <v>297</v>
      </c>
      <c r="J7206" s="6">
        <v>3</v>
      </c>
      <c r="K7206" s="6" t="s">
        <v>4334</v>
      </c>
      <c r="L7206" s="8">
        <v>4</v>
      </c>
      <c r="M7206" s="6" t="s">
        <v>361</v>
      </c>
      <c r="N7206" s="6" t="s">
        <v>6311</v>
      </c>
      <c r="R7206" s="6" t="str">
        <f t="shared" si="112"/>
        <v>56573Xã Sơn Thái23</v>
      </c>
    </row>
    <row r="7207" spans="1:18">
      <c r="A7207" s="6">
        <v>7206</v>
      </c>
      <c r="B7207" s="6">
        <v>56</v>
      </c>
      <c r="C7207" s="6" t="s">
        <v>6308</v>
      </c>
      <c r="D7207" s="6">
        <v>574</v>
      </c>
      <c r="E7207" s="6" t="s">
        <v>6405</v>
      </c>
      <c r="F7207" s="6">
        <v>22651</v>
      </c>
      <c r="G7207" s="6" t="s">
        <v>6406</v>
      </c>
      <c r="H7207" s="6">
        <v>1</v>
      </c>
      <c r="I7207" s="6" t="s">
        <v>251</v>
      </c>
      <c r="J7207" s="6">
        <v>3</v>
      </c>
      <c r="K7207" s="6" t="s">
        <v>4334</v>
      </c>
      <c r="L7207" s="8">
        <v>3</v>
      </c>
      <c r="M7207" s="6" t="s">
        <v>359</v>
      </c>
      <c r="N7207" s="6" t="s">
        <v>6311</v>
      </c>
      <c r="R7207" s="6" t="str">
        <f t="shared" si="112"/>
        <v>56574Thị trấn Diên Khánh13</v>
      </c>
    </row>
    <row r="7208" spans="1:18">
      <c r="A7208" s="6">
        <v>7207</v>
      </c>
      <c r="B7208" s="6">
        <v>56</v>
      </c>
      <c r="C7208" s="6" t="s">
        <v>6308</v>
      </c>
      <c r="D7208" s="6">
        <v>574</v>
      </c>
      <c r="E7208" s="6" t="s">
        <v>6405</v>
      </c>
      <c r="F7208" s="6">
        <v>22654</v>
      </c>
      <c r="G7208" s="6" t="s">
        <v>6407</v>
      </c>
      <c r="H7208" s="6">
        <v>2</v>
      </c>
      <c r="I7208" s="6" t="s">
        <v>297</v>
      </c>
      <c r="J7208" s="6">
        <v>3</v>
      </c>
      <c r="K7208" s="6" t="s">
        <v>4334</v>
      </c>
      <c r="L7208" s="8">
        <v>4</v>
      </c>
      <c r="M7208" s="6" t="s">
        <v>361</v>
      </c>
      <c r="N7208" s="6" t="s">
        <v>6311</v>
      </c>
      <c r="R7208" s="6" t="str">
        <f t="shared" si="112"/>
        <v>56574Xã Diên Lâm23</v>
      </c>
    </row>
    <row r="7209" spans="1:18">
      <c r="A7209" s="6">
        <v>7208</v>
      </c>
      <c r="B7209" s="6">
        <v>56</v>
      </c>
      <c r="C7209" s="6" t="s">
        <v>6308</v>
      </c>
      <c r="D7209" s="6">
        <v>574</v>
      </c>
      <c r="E7209" s="6" t="s">
        <v>6405</v>
      </c>
      <c r="F7209" s="6">
        <v>22657</v>
      </c>
      <c r="G7209" s="6" t="s">
        <v>6408</v>
      </c>
      <c r="H7209" s="6">
        <v>2</v>
      </c>
      <c r="I7209" s="6" t="s">
        <v>297</v>
      </c>
      <c r="J7209" s="6">
        <v>3</v>
      </c>
      <c r="K7209" s="6" t="s">
        <v>4334</v>
      </c>
      <c r="L7209" s="8">
        <v>4</v>
      </c>
      <c r="M7209" s="6" t="s">
        <v>361</v>
      </c>
      <c r="N7209" s="6" t="s">
        <v>6311</v>
      </c>
      <c r="R7209" s="6" t="str">
        <f t="shared" si="112"/>
        <v>56574Xã Diên Điền23</v>
      </c>
    </row>
    <row r="7210" spans="1:18">
      <c r="A7210" s="6">
        <v>7209</v>
      </c>
      <c r="B7210" s="6">
        <v>56</v>
      </c>
      <c r="C7210" s="6" t="s">
        <v>6308</v>
      </c>
      <c r="D7210" s="6">
        <v>574</v>
      </c>
      <c r="E7210" s="6" t="s">
        <v>6405</v>
      </c>
      <c r="F7210" s="6">
        <v>22660</v>
      </c>
      <c r="G7210" s="6" t="s">
        <v>6409</v>
      </c>
      <c r="H7210" s="6">
        <v>2</v>
      </c>
      <c r="I7210" s="6" t="s">
        <v>297</v>
      </c>
      <c r="J7210" s="6">
        <v>3</v>
      </c>
      <c r="K7210" s="6" t="s">
        <v>4334</v>
      </c>
      <c r="L7210" s="8">
        <v>4</v>
      </c>
      <c r="M7210" s="6" t="s">
        <v>361</v>
      </c>
      <c r="N7210" s="6" t="s">
        <v>6311</v>
      </c>
      <c r="R7210" s="6" t="str">
        <f t="shared" si="112"/>
        <v>56574Xã Diên Xuân23</v>
      </c>
    </row>
    <row r="7211" spans="1:18">
      <c r="A7211" s="6">
        <v>7210</v>
      </c>
      <c r="B7211" s="6">
        <v>56</v>
      </c>
      <c r="C7211" s="6" t="s">
        <v>6308</v>
      </c>
      <c r="D7211" s="6">
        <v>574</v>
      </c>
      <c r="E7211" s="6" t="s">
        <v>6405</v>
      </c>
      <c r="F7211" s="6">
        <v>22663</v>
      </c>
      <c r="G7211" s="6" t="s">
        <v>6410</v>
      </c>
      <c r="H7211" s="6">
        <v>2</v>
      </c>
      <c r="I7211" s="6" t="s">
        <v>297</v>
      </c>
      <c r="J7211" s="6">
        <v>3</v>
      </c>
      <c r="K7211" s="6" t="s">
        <v>4334</v>
      </c>
      <c r="L7211" s="8">
        <v>4</v>
      </c>
      <c r="M7211" s="6" t="s">
        <v>361</v>
      </c>
      <c r="N7211" s="6" t="s">
        <v>6311</v>
      </c>
      <c r="R7211" s="6" t="str">
        <f t="shared" si="112"/>
        <v>56574Xã Diên Sơn23</v>
      </c>
    </row>
    <row r="7212" spans="1:18">
      <c r="A7212" s="6">
        <v>7211</v>
      </c>
      <c r="B7212" s="6">
        <v>56</v>
      </c>
      <c r="C7212" s="6" t="s">
        <v>6308</v>
      </c>
      <c r="D7212" s="6">
        <v>574</v>
      </c>
      <c r="E7212" s="6" t="s">
        <v>6405</v>
      </c>
      <c r="F7212" s="6">
        <v>22666</v>
      </c>
      <c r="G7212" s="6" t="s">
        <v>6411</v>
      </c>
      <c r="H7212" s="6">
        <v>2</v>
      </c>
      <c r="I7212" s="6" t="s">
        <v>297</v>
      </c>
      <c r="J7212" s="6">
        <v>3</v>
      </c>
      <c r="K7212" s="6" t="s">
        <v>4334</v>
      </c>
      <c r="L7212" s="8">
        <v>4</v>
      </c>
      <c r="M7212" s="6" t="s">
        <v>361</v>
      </c>
      <c r="N7212" s="6" t="s">
        <v>6311</v>
      </c>
      <c r="R7212" s="6" t="str">
        <f t="shared" si="112"/>
        <v>56574Xã Diên Đồng23</v>
      </c>
    </row>
    <row r="7213" spans="1:18">
      <c r="A7213" s="6">
        <v>7212</v>
      </c>
      <c r="B7213" s="6">
        <v>56</v>
      </c>
      <c r="C7213" s="6" t="s">
        <v>6308</v>
      </c>
      <c r="D7213" s="6">
        <v>574</v>
      </c>
      <c r="E7213" s="6" t="s">
        <v>6405</v>
      </c>
      <c r="F7213" s="6">
        <v>22669</v>
      </c>
      <c r="G7213" s="6" t="s">
        <v>6412</v>
      </c>
      <c r="H7213" s="6">
        <v>2</v>
      </c>
      <c r="I7213" s="6" t="s">
        <v>297</v>
      </c>
      <c r="J7213" s="6">
        <v>3</v>
      </c>
      <c r="K7213" s="6" t="s">
        <v>4334</v>
      </c>
      <c r="L7213" s="8">
        <v>4</v>
      </c>
      <c r="M7213" s="6" t="s">
        <v>361</v>
      </c>
      <c r="N7213" s="6" t="s">
        <v>6311</v>
      </c>
      <c r="R7213" s="6" t="str">
        <f t="shared" si="112"/>
        <v>56574Xã Diên Phú23</v>
      </c>
    </row>
    <row r="7214" spans="1:18">
      <c r="A7214" s="6">
        <v>7213</v>
      </c>
      <c r="B7214" s="6">
        <v>56</v>
      </c>
      <c r="C7214" s="6" t="s">
        <v>6308</v>
      </c>
      <c r="D7214" s="6">
        <v>574</v>
      </c>
      <c r="E7214" s="6" t="s">
        <v>6405</v>
      </c>
      <c r="F7214" s="6">
        <v>22672</v>
      </c>
      <c r="G7214" s="6" t="s">
        <v>6413</v>
      </c>
      <c r="H7214" s="6">
        <v>2</v>
      </c>
      <c r="I7214" s="6" t="s">
        <v>297</v>
      </c>
      <c r="J7214" s="6">
        <v>3</v>
      </c>
      <c r="K7214" s="6" t="s">
        <v>4334</v>
      </c>
      <c r="L7214" s="8">
        <v>4</v>
      </c>
      <c r="M7214" s="6" t="s">
        <v>361</v>
      </c>
      <c r="N7214" s="6" t="s">
        <v>6311</v>
      </c>
      <c r="R7214" s="6" t="str">
        <f t="shared" si="112"/>
        <v>56574Xã Diên Thọ23</v>
      </c>
    </row>
    <row r="7215" spans="1:18">
      <c r="A7215" s="6">
        <v>7214</v>
      </c>
      <c r="B7215" s="6">
        <v>56</v>
      </c>
      <c r="C7215" s="6" t="s">
        <v>6308</v>
      </c>
      <c r="D7215" s="6">
        <v>574</v>
      </c>
      <c r="E7215" s="6" t="s">
        <v>6405</v>
      </c>
      <c r="F7215" s="6">
        <v>22675</v>
      </c>
      <c r="G7215" s="6" t="s">
        <v>6414</v>
      </c>
      <c r="H7215" s="6">
        <v>2</v>
      </c>
      <c r="I7215" s="6" t="s">
        <v>297</v>
      </c>
      <c r="J7215" s="6">
        <v>3</v>
      </c>
      <c r="K7215" s="6" t="s">
        <v>4334</v>
      </c>
      <c r="L7215" s="8">
        <v>3</v>
      </c>
      <c r="M7215" s="6" t="s">
        <v>359</v>
      </c>
      <c r="N7215" s="6" t="s">
        <v>6311</v>
      </c>
      <c r="R7215" s="6" t="str">
        <f t="shared" si="112"/>
        <v>56574Xã Diên Phước23</v>
      </c>
    </row>
    <row r="7216" spans="1:18">
      <c r="A7216" s="6">
        <v>7215</v>
      </c>
      <c r="B7216" s="6">
        <v>56</v>
      </c>
      <c r="C7216" s="6" t="s">
        <v>6308</v>
      </c>
      <c r="D7216" s="6">
        <v>574</v>
      </c>
      <c r="E7216" s="6" t="s">
        <v>6405</v>
      </c>
      <c r="F7216" s="6">
        <v>22678</v>
      </c>
      <c r="G7216" s="6" t="s">
        <v>6415</v>
      </c>
      <c r="H7216" s="6">
        <v>2</v>
      </c>
      <c r="I7216" s="6" t="s">
        <v>297</v>
      </c>
      <c r="J7216" s="6">
        <v>3</v>
      </c>
      <c r="K7216" s="6" t="s">
        <v>4334</v>
      </c>
      <c r="L7216" s="8">
        <v>3</v>
      </c>
      <c r="M7216" s="6" t="s">
        <v>359</v>
      </c>
      <c r="N7216" s="6" t="s">
        <v>6311</v>
      </c>
      <c r="R7216" s="6" t="str">
        <f t="shared" si="112"/>
        <v>56574Xã Diên Lạc23</v>
      </c>
    </row>
    <row r="7217" spans="1:18">
      <c r="A7217" s="6">
        <v>7216</v>
      </c>
      <c r="B7217" s="6">
        <v>56</v>
      </c>
      <c r="C7217" s="6" t="s">
        <v>6308</v>
      </c>
      <c r="D7217" s="6">
        <v>574</v>
      </c>
      <c r="E7217" s="6" t="s">
        <v>6405</v>
      </c>
      <c r="F7217" s="6">
        <v>22681</v>
      </c>
      <c r="G7217" s="6" t="s">
        <v>6416</v>
      </c>
      <c r="H7217" s="6">
        <v>2</v>
      </c>
      <c r="I7217" s="6" t="s">
        <v>297</v>
      </c>
      <c r="J7217" s="6">
        <v>3</v>
      </c>
      <c r="K7217" s="6" t="s">
        <v>4334</v>
      </c>
      <c r="L7217" s="8">
        <v>4</v>
      </c>
      <c r="M7217" s="6" t="s">
        <v>361</v>
      </c>
      <c r="N7217" s="6" t="s">
        <v>6311</v>
      </c>
      <c r="R7217" s="6" t="str">
        <f t="shared" si="112"/>
        <v>56574Xã Diên Tân23</v>
      </c>
    </row>
    <row r="7218" spans="1:18">
      <c r="A7218" s="6">
        <v>7217</v>
      </c>
      <c r="B7218" s="6">
        <v>56</v>
      </c>
      <c r="C7218" s="6" t="s">
        <v>6308</v>
      </c>
      <c r="D7218" s="6">
        <v>574</v>
      </c>
      <c r="E7218" s="6" t="s">
        <v>6405</v>
      </c>
      <c r="F7218" s="6">
        <v>22684</v>
      </c>
      <c r="G7218" s="6" t="s">
        <v>6417</v>
      </c>
      <c r="H7218" s="6">
        <v>2</v>
      </c>
      <c r="I7218" s="6" t="s">
        <v>297</v>
      </c>
      <c r="J7218" s="6">
        <v>3</v>
      </c>
      <c r="K7218" s="6" t="s">
        <v>4334</v>
      </c>
      <c r="L7218" s="8">
        <v>4</v>
      </c>
      <c r="M7218" s="6" t="s">
        <v>361</v>
      </c>
      <c r="N7218" s="6" t="s">
        <v>6311</v>
      </c>
      <c r="R7218" s="6" t="str">
        <f t="shared" si="112"/>
        <v>56574Xã Diên Hòa23</v>
      </c>
    </row>
    <row r="7219" spans="1:18">
      <c r="A7219" s="6">
        <v>7218</v>
      </c>
      <c r="B7219" s="6">
        <v>56</v>
      </c>
      <c r="C7219" s="6" t="s">
        <v>6308</v>
      </c>
      <c r="D7219" s="6">
        <v>574</v>
      </c>
      <c r="E7219" s="6" t="s">
        <v>6405</v>
      </c>
      <c r="F7219" s="6">
        <v>22687</v>
      </c>
      <c r="G7219" s="6" t="s">
        <v>6418</v>
      </c>
      <c r="H7219" s="6">
        <v>2</v>
      </c>
      <c r="I7219" s="6" t="s">
        <v>297</v>
      </c>
      <c r="J7219" s="6">
        <v>3</v>
      </c>
      <c r="K7219" s="6" t="s">
        <v>4334</v>
      </c>
      <c r="L7219" s="8">
        <v>3</v>
      </c>
      <c r="M7219" s="6" t="s">
        <v>359</v>
      </c>
      <c r="N7219" s="6" t="s">
        <v>6311</v>
      </c>
      <c r="R7219" s="6" t="str">
        <f t="shared" si="112"/>
        <v>56574Xã Diên Thạnh23</v>
      </c>
    </row>
    <row r="7220" spans="1:18">
      <c r="A7220" s="6">
        <v>7219</v>
      </c>
      <c r="B7220" s="6">
        <v>56</v>
      </c>
      <c r="C7220" s="6" t="s">
        <v>6308</v>
      </c>
      <c r="D7220" s="6">
        <v>574</v>
      </c>
      <c r="E7220" s="6" t="s">
        <v>6405</v>
      </c>
      <c r="F7220" s="6">
        <v>22690</v>
      </c>
      <c r="G7220" s="6" t="s">
        <v>6419</v>
      </c>
      <c r="H7220" s="6">
        <v>2</v>
      </c>
      <c r="I7220" s="6" t="s">
        <v>297</v>
      </c>
      <c r="J7220" s="6">
        <v>3</v>
      </c>
      <c r="K7220" s="6" t="s">
        <v>4334</v>
      </c>
      <c r="L7220" s="8">
        <v>4</v>
      </c>
      <c r="M7220" s="6" t="s">
        <v>361</v>
      </c>
      <c r="N7220" s="6" t="s">
        <v>6311</v>
      </c>
      <c r="R7220" s="6" t="str">
        <f t="shared" si="112"/>
        <v>56574Xã Diên Toàn23</v>
      </c>
    </row>
    <row r="7221" spans="1:18">
      <c r="A7221" s="6">
        <v>7220</v>
      </c>
      <c r="B7221" s="6">
        <v>56</v>
      </c>
      <c r="C7221" s="6" t="s">
        <v>6308</v>
      </c>
      <c r="D7221" s="6">
        <v>574</v>
      </c>
      <c r="E7221" s="6" t="s">
        <v>6405</v>
      </c>
      <c r="F7221" s="6">
        <v>22693</v>
      </c>
      <c r="G7221" s="6" t="s">
        <v>6420</v>
      </c>
      <c r="H7221" s="6">
        <v>2</v>
      </c>
      <c r="I7221" s="6" t="s">
        <v>297</v>
      </c>
      <c r="J7221" s="6">
        <v>3</v>
      </c>
      <c r="K7221" s="6" t="s">
        <v>4334</v>
      </c>
      <c r="L7221" s="8">
        <v>4</v>
      </c>
      <c r="M7221" s="6" t="s">
        <v>361</v>
      </c>
      <c r="N7221" s="6" t="s">
        <v>6311</v>
      </c>
      <c r="R7221" s="6" t="str">
        <f t="shared" si="112"/>
        <v>56574Xã Diên An23</v>
      </c>
    </row>
    <row r="7222" spans="1:18">
      <c r="A7222" s="6">
        <v>7221</v>
      </c>
      <c r="B7222" s="6">
        <v>56</v>
      </c>
      <c r="C7222" s="6" t="s">
        <v>6308</v>
      </c>
      <c r="D7222" s="6">
        <v>574</v>
      </c>
      <c r="E7222" s="6" t="s">
        <v>6405</v>
      </c>
      <c r="F7222" s="6">
        <v>22696</v>
      </c>
      <c r="G7222" s="6" t="s">
        <v>6421</v>
      </c>
      <c r="H7222" s="6">
        <v>2</v>
      </c>
      <c r="I7222" s="6" t="s">
        <v>297</v>
      </c>
      <c r="J7222" s="6">
        <v>3</v>
      </c>
      <c r="K7222" s="6" t="s">
        <v>4334</v>
      </c>
      <c r="L7222" s="8">
        <v>4</v>
      </c>
      <c r="M7222" s="6" t="s">
        <v>361</v>
      </c>
      <c r="N7222" s="6" t="s">
        <v>6311</v>
      </c>
      <c r="R7222" s="6" t="str">
        <f t="shared" si="112"/>
        <v>56574Xã Bình Lộc23</v>
      </c>
    </row>
    <row r="7223" spans="1:18">
      <c r="A7223" s="6">
        <v>7222</v>
      </c>
      <c r="B7223" s="6">
        <v>56</v>
      </c>
      <c r="C7223" s="6" t="s">
        <v>6308</v>
      </c>
      <c r="D7223" s="6">
        <v>574</v>
      </c>
      <c r="E7223" s="6" t="s">
        <v>6405</v>
      </c>
      <c r="F7223" s="6">
        <v>22702</v>
      </c>
      <c r="G7223" s="6" t="s">
        <v>6422</v>
      </c>
      <c r="H7223" s="6">
        <v>2</v>
      </c>
      <c r="I7223" s="6" t="s">
        <v>297</v>
      </c>
      <c r="J7223" s="6">
        <v>3</v>
      </c>
      <c r="K7223" s="6" t="s">
        <v>4334</v>
      </c>
      <c r="L7223" s="8">
        <v>4</v>
      </c>
      <c r="M7223" s="6" t="s">
        <v>361</v>
      </c>
      <c r="N7223" s="6" t="s">
        <v>6311</v>
      </c>
      <c r="R7223" s="6" t="str">
        <f t="shared" si="112"/>
        <v>56574Xã Suối Hiệp23</v>
      </c>
    </row>
    <row r="7224" spans="1:18">
      <c r="A7224" s="6">
        <v>7223</v>
      </c>
      <c r="B7224" s="6">
        <v>56</v>
      </c>
      <c r="C7224" s="6" t="s">
        <v>6308</v>
      </c>
      <c r="D7224" s="6">
        <v>574</v>
      </c>
      <c r="E7224" s="6" t="s">
        <v>6405</v>
      </c>
      <c r="F7224" s="6">
        <v>22705</v>
      </c>
      <c r="G7224" s="6" t="s">
        <v>6423</v>
      </c>
      <c r="H7224" s="6">
        <v>2</v>
      </c>
      <c r="I7224" s="6" t="s">
        <v>297</v>
      </c>
      <c r="J7224" s="6">
        <v>3</v>
      </c>
      <c r="K7224" s="6" t="s">
        <v>4334</v>
      </c>
      <c r="L7224" s="8">
        <v>4</v>
      </c>
      <c r="M7224" s="6" t="s">
        <v>361</v>
      </c>
      <c r="N7224" s="6" t="s">
        <v>6311</v>
      </c>
      <c r="R7224" s="6" t="str">
        <f t="shared" si="112"/>
        <v>56574Xã Suối Tiên23</v>
      </c>
    </row>
    <row r="7225" spans="1:18">
      <c r="A7225" s="6">
        <v>7224</v>
      </c>
      <c r="B7225" s="6">
        <v>56</v>
      </c>
      <c r="C7225" s="6" t="s">
        <v>6308</v>
      </c>
      <c r="D7225" s="6">
        <v>575</v>
      </c>
      <c r="E7225" s="6" t="s">
        <v>6424</v>
      </c>
      <c r="F7225" s="6">
        <v>22714</v>
      </c>
      <c r="G7225" s="6" t="s">
        <v>6425</v>
      </c>
      <c r="H7225" s="6">
        <v>1</v>
      </c>
      <c r="I7225" s="6" t="s">
        <v>251</v>
      </c>
      <c r="J7225" s="6">
        <v>3</v>
      </c>
      <c r="K7225" s="6" t="s">
        <v>4334</v>
      </c>
      <c r="L7225" s="8">
        <v>3</v>
      </c>
      <c r="M7225" s="6" t="s">
        <v>359</v>
      </c>
      <c r="N7225" s="6" t="s">
        <v>6311</v>
      </c>
      <c r="R7225" s="6" t="str">
        <f t="shared" si="112"/>
        <v>56575Thị trấn Tô Hạp13</v>
      </c>
    </row>
    <row r="7226" spans="1:18">
      <c r="A7226" s="6">
        <v>7225</v>
      </c>
      <c r="B7226" s="6">
        <v>56</v>
      </c>
      <c r="C7226" s="6" t="s">
        <v>6308</v>
      </c>
      <c r="D7226" s="6">
        <v>575</v>
      </c>
      <c r="E7226" s="6" t="s">
        <v>6424</v>
      </c>
      <c r="F7226" s="6">
        <v>22717</v>
      </c>
      <c r="G7226" s="6" t="s">
        <v>2253</v>
      </c>
      <c r="H7226" s="6">
        <v>2</v>
      </c>
      <c r="I7226" s="6" t="s">
        <v>297</v>
      </c>
      <c r="J7226" s="6">
        <v>3</v>
      </c>
      <c r="K7226" s="6" t="s">
        <v>4334</v>
      </c>
      <c r="L7226" s="8">
        <v>4</v>
      </c>
      <c r="M7226" s="6" t="s">
        <v>361</v>
      </c>
      <c r="N7226" s="6" t="s">
        <v>6311</v>
      </c>
      <c r="R7226" s="6" t="str">
        <f t="shared" si="112"/>
        <v>56575Xã Thành Sơn23</v>
      </c>
    </row>
    <row r="7227" spans="1:18">
      <c r="A7227" s="6">
        <v>7226</v>
      </c>
      <c r="B7227" s="6">
        <v>56</v>
      </c>
      <c r="C7227" s="6" t="s">
        <v>6308</v>
      </c>
      <c r="D7227" s="6">
        <v>575</v>
      </c>
      <c r="E7227" s="6" t="s">
        <v>6424</v>
      </c>
      <c r="F7227" s="6">
        <v>22720</v>
      </c>
      <c r="G7227" s="6" t="s">
        <v>5139</v>
      </c>
      <c r="H7227" s="6">
        <v>2</v>
      </c>
      <c r="I7227" s="6" t="s">
        <v>297</v>
      </c>
      <c r="J7227" s="6">
        <v>3</v>
      </c>
      <c r="K7227" s="6" t="s">
        <v>4334</v>
      </c>
      <c r="L7227" s="8">
        <v>4</v>
      </c>
      <c r="M7227" s="6" t="s">
        <v>361</v>
      </c>
      <c r="N7227" s="6" t="s">
        <v>6311</v>
      </c>
      <c r="R7227" s="6" t="str">
        <f t="shared" si="112"/>
        <v>56575Xã Sơn Lâm23</v>
      </c>
    </row>
    <row r="7228" spans="1:18">
      <c r="A7228" s="6">
        <v>7227</v>
      </c>
      <c r="B7228" s="6">
        <v>56</v>
      </c>
      <c r="C7228" s="6" t="s">
        <v>6308</v>
      </c>
      <c r="D7228" s="6">
        <v>575</v>
      </c>
      <c r="E7228" s="6" t="s">
        <v>6424</v>
      </c>
      <c r="F7228" s="6">
        <v>22723</v>
      </c>
      <c r="G7228" s="6" t="s">
        <v>6426</v>
      </c>
      <c r="H7228" s="6">
        <v>2</v>
      </c>
      <c r="I7228" s="6" t="s">
        <v>297</v>
      </c>
      <c r="J7228" s="6">
        <v>3</v>
      </c>
      <c r="K7228" s="6" t="s">
        <v>4334</v>
      </c>
      <c r="L7228" s="8">
        <v>4</v>
      </c>
      <c r="M7228" s="6" t="s">
        <v>361</v>
      </c>
      <c r="N7228" s="6" t="s">
        <v>6311</v>
      </c>
      <c r="R7228" s="6" t="str">
        <f t="shared" si="112"/>
        <v>56575Xã Sơn Hiệp23</v>
      </c>
    </row>
    <row r="7229" spans="1:18">
      <c r="A7229" s="6">
        <v>7228</v>
      </c>
      <c r="B7229" s="6">
        <v>56</v>
      </c>
      <c r="C7229" s="6" t="s">
        <v>6308</v>
      </c>
      <c r="D7229" s="6">
        <v>575</v>
      </c>
      <c r="E7229" s="6" t="s">
        <v>6424</v>
      </c>
      <c r="F7229" s="6">
        <v>22726</v>
      </c>
      <c r="G7229" s="6" t="s">
        <v>1699</v>
      </c>
      <c r="H7229" s="6">
        <v>2</v>
      </c>
      <c r="I7229" s="6" t="s">
        <v>297</v>
      </c>
      <c r="J7229" s="6">
        <v>3</v>
      </c>
      <c r="K7229" s="6" t="s">
        <v>4334</v>
      </c>
      <c r="L7229" s="8">
        <v>4</v>
      </c>
      <c r="M7229" s="6" t="s">
        <v>361</v>
      </c>
      <c r="N7229" s="6" t="s">
        <v>6311</v>
      </c>
      <c r="R7229" s="6" t="str">
        <f t="shared" si="112"/>
        <v>56575Xã Sơn Bình23</v>
      </c>
    </row>
    <row r="7230" spans="1:18">
      <c r="A7230" s="6">
        <v>7229</v>
      </c>
      <c r="B7230" s="6">
        <v>56</v>
      </c>
      <c r="C7230" s="6" t="s">
        <v>6308</v>
      </c>
      <c r="D7230" s="6">
        <v>575</v>
      </c>
      <c r="E7230" s="6" t="s">
        <v>6424</v>
      </c>
      <c r="F7230" s="6">
        <v>22729</v>
      </c>
      <c r="G7230" s="6" t="s">
        <v>5149</v>
      </c>
      <c r="H7230" s="6">
        <v>2</v>
      </c>
      <c r="I7230" s="6" t="s">
        <v>297</v>
      </c>
      <c r="J7230" s="6">
        <v>3</v>
      </c>
      <c r="K7230" s="6" t="s">
        <v>4334</v>
      </c>
      <c r="L7230" s="8">
        <v>4</v>
      </c>
      <c r="M7230" s="6" t="s">
        <v>361</v>
      </c>
      <c r="N7230" s="6" t="s">
        <v>6311</v>
      </c>
      <c r="R7230" s="6" t="str">
        <f t="shared" si="112"/>
        <v>56575Xã Sơn Trung23</v>
      </c>
    </row>
    <row r="7231" spans="1:18">
      <c r="A7231" s="6">
        <v>7230</v>
      </c>
      <c r="B7231" s="6">
        <v>56</v>
      </c>
      <c r="C7231" s="6" t="s">
        <v>6308</v>
      </c>
      <c r="D7231" s="6">
        <v>575</v>
      </c>
      <c r="E7231" s="6" t="s">
        <v>6424</v>
      </c>
      <c r="F7231" s="6">
        <v>22732</v>
      </c>
      <c r="G7231" s="6" t="s">
        <v>6427</v>
      </c>
      <c r="H7231" s="6">
        <v>2</v>
      </c>
      <c r="I7231" s="6" t="s">
        <v>297</v>
      </c>
      <c r="J7231" s="6">
        <v>3</v>
      </c>
      <c r="K7231" s="6" t="s">
        <v>4334</v>
      </c>
      <c r="L7231" s="8">
        <v>4</v>
      </c>
      <c r="M7231" s="6" t="s">
        <v>361</v>
      </c>
      <c r="N7231" s="6" t="s">
        <v>6311</v>
      </c>
      <c r="R7231" s="6" t="str">
        <f t="shared" si="112"/>
        <v>56575Xã Ba Cụm Bắc23</v>
      </c>
    </row>
    <row r="7232" spans="1:18">
      <c r="A7232" s="6">
        <v>7231</v>
      </c>
      <c r="B7232" s="6">
        <v>56</v>
      </c>
      <c r="C7232" s="6" t="s">
        <v>6308</v>
      </c>
      <c r="D7232" s="6">
        <v>575</v>
      </c>
      <c r="E7232" s="6" t="s">
        <v>6424</v>
      </c>
      <c r="F7232" s="6">
        <v>22735</v>
      </c>
      <c r="G7232" s="6" t="s">
        <v>6428</v>
      </c>
      <c r="H7232" s="6">
        <v>2</v>
      </c>
      <c r="I7232" s="6" t="s">
        <v>297</v>
      </c>
      <c r="J7232" s="6">
        <v>3</v>
      </c>
      <c r="K7232" s="6" t="s">
        <v>4334</v>
      </c>
      <c r="L7232" s="8">
        <v>4</v>
      </c>
      <c r="M7232" s="6" t="s">
        <v>361</v>
      </c>
      <c r="N7232" s="6" t="s">
        <v>6311</v>
      </c>
      <c r="R7232" s="6" t="str">
        <f t="shared" si="112"/>
        <v>56575Xã Ba Cụm Nam23</v>
      </c>
    </row>
    <row r="7233" spans="1:18">
      <c r="A7233" s="6">
        <v>7232</v>
      </c>
      <c r="B7233" s="6">
        <v>56</v>
      </c>
      <c r="C7233" s="6" t="s">
        <v>6308</v>
      </c>
      <c r="D7233" s="6">
        <v>576</v>
      </c>
      <c r="E7233" s="6" t="s">
        <v>6429</v>
      </c>
      <c r="F7233" s="6">
        <v>22736</v>
      </c>
      <c r="G7233" s="6" t="s">
        <v>6430</v>
      </c>
      <c r="H7233" s="6">
        <v>1</v>
      </c>
      <c r="I7233" s="6" t="s">
        <v>251</v>
      </c>
      <c r="J7233" s="6">
        <v>3</v>
      </c>
      <c r="K7233" s="6" t="s">
        <v>4334</v>
      </c>
      <c r="L7233" s="8">
        <v>5</v>
      </c>
      <c r="M7233" s="6" t="s">
        <v>251</v>
      </c>
      <c r="N7233" s="6" t="s">
        <v>6311</v>
      </c>
      <c r="R7233" s="6" t="str">
        <f t="shared" si="112"/>
        <v>56576Thị trấn Trường Sa13</v>
      </c>
    </row>
    <row r="7234" spans="1:18">
      <c r="A7234" s="6">
        <v>7233</v>
      </c>
      <c r="B7234" s="6">
        <v>56</v>
      </c>
      <c r="C7234" s="6" t="s">
        <v>6308</v>
      </c>
      <c r="D7234" s="6">
        <v>576</v>
      </c>
      <c r="E7234" s="6" t="s">
        <v>6429</v>
      </c>
      <c r="F7234" s="6">
        <v>22737</v>
      </c>
      <c r="G7234" s="6" t="s">
        <v>6431</v>
      </c>
      <c r="H7234" s="6">
        <v>2</v>
      </c>
      <c r="I7234" s="6" t="s">
        <v>297</v>
      </c>
      <c r="J7234" s="6">
        <v>3</v>
      </c>
      <c r="K7234" s="6" t="s">
        <v>4334</v>
      </c>
      <c r="L7234" s="8">
        <v>6</v>
      </c>
      <c r="M7234" s="6" t="s">
        <v>297</v>
      </c>
      <c r="N7234" s="6" t="s">
        <v>6311</v>
      </c>
      <c r="R7234" s="6" t="str">
        <f t="shared" si="112"/>
        <v>56576Xã Song Tử Tây23</v>
      </c>
    </row>
    <row r="7235" spans="1:18">
      <c r="A7235" s="6">
        <v>7234</v>
      </c>
      <c r="B7235" s="6">
        <v>56</v>
      </c>
      <c r="C7235" s="6" t="s">
        <v>6308</v>
      </c>
      <c r="D7235" s="6">
        <v>576</v>
      </c>
      <c r="E7235" s="6" t="s">
        <v>6429</v>
      </c>
      <c r="F7235" s="6">
        <v>22739</v>
      </c>
      <c r="G7235" s="6" t="s">
        <v>6432</v>
      </c>
      <c r="H7235" s="6">
        <v>2</v>
      </c>
      <c r="I7235" s="6" t="s">
        <v>297</v>
      </c>
      <c r="J7235" s="6">
        <v>3</v>
      </c>
      <c r="K7235" s="6" t="s">
        <v>4334</v>
      </c>
      <c r="L7235" s="8">
        <v>6</v>
      </c>
      <c r="M7235" s="6" t="s">
        <v>297</v>
      </c>
      <c r="N7235" s="6" t="s">
        <v>6311</v>
      </c>
      <c r="R7235" s="6" t="str">
        <f t="shared" ref="R7235:R7298" si="113">CONCATENATE(B7235,D7235,G7235,H7235,J7235)</f>
        <v>56576Xã Sinh Tồn23</v>
      </c>
    </row>
    <row r="7236" spans="1:18">
      <c r="A7236" s="6">
        <v>7235</v>
      </c>
      <c r="B7236" s="6">
        <v>58</v>
      </c>
      <c r="C7236" s="6" t="s">
        <v>6433</v>
      </c>
      <c r="D7236" s="6">
        <v>582</v>
      </c>
      <c r="E7236" s="6" t="s">
        <v>6434</v>
      </c>
      <c r="F7236" s="6">
        <v>22738</v>
      </c>
      <c r="G7236" s="6" t="s">
        <v>6435</v>
      </c>
      <c r="H7236" s="6">
        <v>1</v>
      </c>
      <c r="I7236" s="6" t="s">
        <v>251</v>
      </c>
      <c r="J7236" s="6">
        <v>3</v>
      </c>
      <c r="K7236" s="6" t="s">
        <v>4334</v>
      </c>
      <c r="L7236" s="8">
        <v>5</v>
      </c>
      <c r="M7236" s="6" t="s">
        <v>251</v>
      </c>
      <c r="N7236" s="6" t="s">
        <v>6436</v>
      </c>
      <c r="R7236" s="6" t="str">
        <f t="shared" si="113"/>
        <v>58582Phường Đô Vinh13</v>
      </c>
    </row>
    <row r="7237" spans="1:18">
      <c r="A7237" s="6">
        <v>7236</v>
      </c>
      <c r="B7237" s="6">
        <v>58</v>
      </c>
      <c r="C7237" s="6" t="s">
        <v>6433</v>
      </c>
      <c r="D7237" s="6">
        <v>582</v>
      </c>
      <c r="E7237" s="6" t="s">
        <v>6434</v>
      </c>
      <c r="F7237" s="6">
        <v>22741</v>
      </c>
      <c r="G7237" s="6" t="s">
        <v>5690</v>
      </c>
      <c r="H7237" s="6">
        <v>1</v>
      </c>
      <c r="I7237" s="6" t="s">
        <v>251</v>
      </c>
      <c r="J7237" s="6">
        <v>3</v>
      </c>
      <c r="K7237" s="6" t="s">
        <v>4334</v>
      </c>
      <c r="L7237" s="8">
        <v>5</v>
      </c>
      <c r="M7237" s="6" t="s">
        <v>251</v>
      </c>
      <c r="N7237" s="6" t="s">
        <v>6436</v>
      </c>
      <c r="R7237" s="6" t="str">
        <f t="shared" si="113"/>
        <v>58582Phường Phước Mỹ13</v>
      </c>
    </row>
    <row r="7238" spans="1:18">
      <c r="A7238" s="6">
        <v>7237</v>
      </c>
      <c r="B7238" s="6">
        <v>58</v>
      </c>
      <c r="C7238" s="6" t="s">
        <v>6433</v>
      </c>
      <c r="D7238" s="6">
        <v>582</v>
      </c>
      <c r="E7238" s="6" t="s">
        <v>6434</v>
      </c>
      <c r="F7238" s="6">
        <v>22744</v>
      </c>
      <c r="G7238" s="6" t="s">
        <v>6437</v>
      </c>
      <c r="H7238" s="6">
        <v>1</v>
      </c>
      <c r="I7238" s="6" t="s">
        <v>251</v>
      </c>
      <c r="J7238" s="6">
        <v>3</v>
      </c>
      <c r="K7238" s="6" t="s">
        <v>4334</v>
      </c>
      <c r="L7238" s="8">
        <v>5</v>
      </c>
      <c r="M7238" s="6" t="s">
        <v>251</v>
      </c>
      <c r="N7238" s="6" t="s">
        <v>6436</v>
      </c>
      <c r="R7238" s="6" t="str">
        <f t="shared" si="113"/>
        <v>58582Phường Bảo An13</v>
      </c>
    </row>
    <row r="7239" spans="1:18">
      <c r="A7239" s="6">
        <v>7238</v>
      </c>
      <c r="B7239" s="6">
        <v>58</v>
      </c>
      <c r="C7239" s="6" t="s">
        <v>6433</v>
      </c>
      <c r="D7239" s="6">
        <v>582</v>
      </c>
      <c r="E7239" s="6" t="s">
        <v>6434</v>
      </c>
      <c r="F7239" s="6">
        <v>22747</v>
      </c>
      <c r="G7239" s="6" t="s">
        <v>6438</v>
      </c>
      <c r="H7239" s="6">
        <v>1</v>
      </c>
      <c r="I7239" s="6" t="s">
        <v>251</v>
      </c>
      <c r="J7239" s="6">
        <v>3</v>
      </c>
      <c r="K7239" s="6" t="s">
        <v>4334</v>
      </c>
      <c r="L7239" s="8">
        <v>5</v>
      </c>
      <c r="M7239" s="6" t="s">
        <v>251</v>
      </c>
      <c r="N7239" s="6" t="s">
        <v>6436</v>
      </c>
      <c r="R7239" s="6" t="str">
        <f t="shared" si="113"/>
        <v>58582Phường Phủ Hà13</v>
      </c>
    </row>
    <row r="7240" spans="1:18">
      <c r="A7240" s="6">
        <v>7239</v>
      </c>
      <c r="B7240" s="6">
        <v>58</v>
      </c>
      <c r="C7240" s="6" t="s">
        <v>6433</v>
      </c>
      <c r="D7240" s="6">
        <v>582</v>
      </c>
      <c r="E7240" s="6" t="s">
        <v>6434</v>
      </c>
      <c r="F7240" s="6">
        <v>22750</v>
      </c>
      <c r="G7240" s="6" t="s">
        <v>2658</v>
      </c>
      <c r="H7240" s="6">
        <v>1</v>
      </c>
      <c r="I7240" s="6" t="s">
        <v>251</v>
      </c>
      <c r="J7240" s="6">
        <v>3</v>
      </c>
      <c r="K7240" s="6" t="s">
        <v>4334</v>
      </c>
      <c r="L7240" s="8">
        <v>5</v>
      </c>
      <c r="M7240" s="6" t="s">
        <v>251</v>
      </c>
      <c r="N7240" s="6" t="s">
        <v>6436</v>
      </c>
      <c r="R7240" s="6" t="str">
        <f t="shared" si="113"/>
        <v>58582Phường Thanh Sơn13</v>
      </c>
    </row>
    <row r="7241" spans="1:18">
      <c r="A7241" s="6">
        <v>7240</v>
      </c>
      <c r="B7241" s="6">
        <v>58</v>
      </c>
      <c r="C7241" s="6" t="s">
        <v>6433</v>
      </c>
      <c r="D7241" s="6">
        <v>582</v>
      </c>
      <c r="E7241" s="6" t="s">
        <v>6434</v>
      </c>
      <c r="F7241" s="6">
        <v>22753</v>
      </c>
      <c r="G7241" s="6" t="s">
        <v>6439</v>
      </c>
      <c r="H7241" s="6">
        <v>1</v>
      </c>
      <c r="I7241" s="6" t="s">
        <v>251</v>
      </c>
      <c r="J7241" s="6">
        <v>3</v>
      </c>
      <c r="K7241" s="6" t="s">
        <v>4334</v>
      </c>
      <c r="L7241" s="8">
        <v>5</v>
      </c>
      <c r="M7241" s="6" t="s">
        <v>251</v>
      </c>
      <c r="N7241" s="6" t="s">
        <v>6436</v>
      </c>
      <c r="R7241" s="6" t="str">
        <f t="shared" si="113"/>
        <v>58582Phường Mỹ Hương13</v>
      </c>
    </row>
    <row r="7242" spans="1:18">
      <c r="A7242" s="6">
        <v>7241</v>
      </c>
      <c r="B7242" s="6">
        <v>58</v>
      </c>
      <c r="C7242" s="6" t="s">
        <v>6433</v>
      </c>
      <c r="D7242" s="6">
        <v>582</v>
      </c>
      <c r="E7242" s="6" t="s">
        <v>6434</v>
      </c>
      <c r="F7242" s="6">
        <v>22756</v>
      </c>
      <c r="G7242" s="6" t="s">
        <v>6440</v>
      </c>
      <c r="H7242" s="6">
        <v>1</v>
      </c>
      <c r="I7242" s="6" t="s">
        <v>251</v>
      </c>
      <c r="J7242" s="6">
        <v>3</v>
      </c>
      <c r="K7242" s="6" t="s">
        <v>4334</v>
      </c>
      <c r="L7242" s="8">
        <v>5</v>
      </c>
      <c r="M7242" s="6" t="s">
        <v>251</v>
      </c>
      <c r="N7242" s="6" t="s">
        <v>6436</v>
      </c>
      <c r="R7242" s="6" t="str">
        <f t="shared" si="113"/>
        <v>58582Phường Tấn Tài13</v>
      </c>
    </row>
    <row r="7243" spans="1:18">
      <c r="A7243" s="6">
        <v>7242</v>
      </c>
      <c r="B7243" s="6">
        <v>58</v>
      </c>
      <c r="C7243" s="6" t="s">
        <v>6433</v>
      </c>
      <c r="D7243" s="6">
        <v>582</v>
      </c>
      <c r="E7243" s="6" t="s">
        <v>6434</v>
      </c>
      <c r="F7243" s="6">
        <v>22759</v>
      </c>
      <c r="G7243" s="6" t="s">
        <v>6441</v>
      </c>
      <c r="H7243" s="6">
        <v>1</v>
      </c>
      <c r="I7243" s="6" t="s">
        <v>251</v>
      </c>
      <c r="J7243" s="6">
        <v>3</v>
      </c>
      <c r="K7243" s="6" t="s">
        <v>4334</v>
      </c>
      <c r="L7243" s="8">
        <v>5</v>
      </c>
      <c r="M7243" s="6" t="s">
        <v>251</v>
      </c>
      <c r="N7243" s="6" t="s">
        <v>6436</v>
      </c>
      <c r="R7243" s="6" t="str">
        <f t="shared" si="113"/>
        <v>58582Phường Kinh Dinh13</v>
      </c>
    </row>
    <row r="7244" spans="1:18">
      <c r="A7244" s="6">
        <v>7243</v>
      </c>
      <c r="B7244" s="6">
        <v>58</v>
      </c>
      <c r="C7244" s="6" t="s">
        <v>6433</v>
      </c>
      <c r="D7244" s="6">
        <v>582</v>
      </c>
      <c r="E7244" s="6" t="s">
        <v>6434</v>
      </c>
      <c r="F7244" s="6">
        <v>22762</v>
      </c>
      <c r="G7244" s="6" t="s">
        <v>6442</v>
      </c>
      <c r="H7244" s="6">
        <v>1</v>
      </c>
      <c r="I7244" s="6" t="s">
        <v>251</v>
      </c>
      <c r="J7244" s="6">
        <v>3</v>
      </c>
      <c r="K7244" s="6" t="s">
        <v>4334</v>
      </c>
      <c r="L7244" s="8">
        <v>5</v>
      </c>
      <c r="M7244" s="6" t="s">
        <v>251</v>
      </c>
      <c r="N7244" s="6" t="s">
        <v>6436</v>
      </c>
      <c r="R7244" s="6" t="str">
        <f t="shared" si="113"/>
        <v>58582Phường Đạo Long13</v>
      </c>
    </row>
    <row r="7245" spans="1:18">
      <c r="A7245" s="6">
        <v>7244</v>
      </c>
      <c r="B7245" s="6">
        <v>58</v>
      </c>
      <c r="C7245" s="6" t="s">
        <v>6433</v>
      </c>
      <c r="D7245" s="6">
        <v>582</v>
      </c>
      <c r="E7245" s="6" t="s">
        <v>6434</v>
      </c>
      <c r="F7245" s="6">
        <v>22765</v>
      </c>
      <c r="G7245" s="6" t="s">
        <v>6443</v>
      </c>
      <c r="H7245" s="6">
        <v>1</v>
      </c>
      <c r="I7245" s="6" t="s">
        <v>251</v>
      </c>
      <c r="J7245" s="6">
        <v>3</v>
      </c>
      <c r="K7245" s="6" t="s">
        <v>4334</v>
      </c>
      <c r="L7245" s="8">
        <v>5</v>
      </c>
      <c r="M7245" s="6" t="s">
        <v>251</v>
      </c>
      <c r="N7245" s="6" t="s">
        <v>6436</v>
      </c>
      <c r="R7245" s="6" t="str">
        <f t="shared" si="113"/>
        <v>58582Phường Đài Sơn13</v>
      </c>
    </row>
    <row r="7246" spans="1:18">
      <c r="A7246" s="6">
        <v>7245</v>
      </c>
      <c r="B7246" s="6">
        <v>58</v>
      </c>
      <c r="C7246" s="6" t="s">
        <v>6433</v>
      </c>
      <c r="D7246" s="6">
        <v>582</v>
      </c>
      <c r="E7246" s="6" t="s">
        <v>6434</v>
      </c>
      <c r="F7246" s="6">
        <v>22768</v>
      </c>
      <c r="G7246" s="6" t="s">
        <v>176</v>
      </c>
      <c r="H7246" s="6">
        <v>1</v>
      </c>
      <c r="I7246" s="6" t="s">
        <v>251</v>
      </c>
      <c r="J7246" s="6">
        <v>3</v>
      </c>
      <c r="K7246" s="6" t="s">
        <v>4334</v>
      </c>
      <c r="L7246" s="8">
        <v>5</v>
      </c>
      <c r="M7246" s="6" t="s">
        <v>251</v>
      </c>
      <c r="N7246" s="6" t="s">
        <v>6436</v>
      </c>
      <c r="R7246" s="6" t="str">
        <f t="shared" si="113"/>
        <v>58582Phường Đông Hải13</v>
      </c>
    </row>
    <row r="7247" spans="1:18">
      <c r="A7247" s="6">
        <v>7246</v>
      </c>
      <c r="B7247" s="6">
        <v>58</v>
      </c>
      <c r="C7247" s="6" t="s">
        <v>6433</v>
      </c>
      <c r="D7247" s="6">
        <v>582</v>
      </c>
      <c r="E7247" s="6" t="s">
        <v>6434</v>
      </c>
      <c r="F7247" s="6">
        <v>22771</v>
      </c>
      <c r="G7247" s="6" t="s">
        <v>6444</v>
      </c>
      <c r="H7247" s="6">
        <v>1</v>
      </c>
      <c r="I7247" s="6" t="s">
        <v>251</v>
      </c>
      <c r="J7247" s="6">
        <v>3</v>
      </c>
      <c r="K7247" s="6" t="s">
        <v>4334</v>
      </c>
      <c r="L7247" s="8">
        <v>5</v>
      </c>
      <c r="M7247" s="6" t="s">
        <v>251</v>
      </c>
      <c r="N7247" s="6" t="s">
        <v>6436</v>
      </c>
      <c r="R7247" s="6" t="str">
        <f t="shared" si="113"/>
        <v>58582Phường Mỹ Đông13</v>
      </c>
    </row>
    <row r="7248" spans="1:18">
      <c r="A7248" s="6">
        <v>7247</v>
      </c>
      <c r="B7248" s="6">
        <v>58</v>
      </c>
      <c r="C7248" s="6" t="s">
        <v>6433</v>
      </c>
      <c r="D7248" s="6">
        <v>582</v>
      </c>
      <c r="E7248" s="6" t="s">
        <v>6434</v>
      </c>
      <c r="F7248" s="6">
        <v>22774</v>
      </c>
      <c r="G7248" s="6" t="s">
        <v>6445</v>
      </c>
      <c r="H7248" s="6">
        <v>2</v>
      </c>
      <c r="I7248" s="6" t="s">
        <v>297</v>
      </c>
      <c r="J7248" s="6">
        <v>3</v>
      </c>
      <c r="K7248" s="6" t="s">
        <v>4334</v>
      </c>
      <c r="L7248" s="8">
        <v>6</v>
      </c>
      <c r="M7248" s="6" t="s">
        <v>297</v>
      </c>
      <c r="N7248" s="6" t="s">
        <v>6436</v>
      </c>
      <c r="R7248" s="6" t="str">
        <f t="shared" si="113"/>
        <v>58582Xã Thành Hải23</v>
      </c>
    </row>
    <row r="7249" spans="1:18">
      <c r="A7249" s="6">
        <v>7248</v>
      </c>
      <c r="B7249" s="6">
        <v>58</v>
      </c>
      <c r="C7249" s="6" t="s">
        <v>6433</v>
      </c>
      <c r="D7249" s="6">
        <v>582</v>
      </c>
      <c r="E7249" s="6" t="s">
        <v>6434</v>
      </c>
      <c r="F7249" s="6">
        <v>22777</v>
      </c>
      <c r="G7249" s="6" t="s">
        <v>6446</v>
      </c>
      <c r="H7249" s="6">
        <v>1</v>
      </c>
      <c r="I7249" s="6" t="s">
        <v>251</v>
      </c>
      <c r="J7249" s="6">
        <v>3</v>
      </c>
      <c r="K7249" s="6" t="s">
        <v>4334</v>
      </c>
      <c r="L7249" s="8">
        <v>5</v>
      </c>
      <c r="M7249" s="6" t="s">
        <v>251</v>
      </c>
      <c r="N7249" s="6" t="s">
        <v>6436</v>
      </c>
      <c r="R7249" s="6" t="str">
        <f t="shared" si="113"/>
        <v>58582Phường Văn Hải13</v>
      </c>
    </row>
    <row r="7250" spans="1:18">
      <c r="A7250" s="6">
        <v>7249</v>
      </c>
      <c r="B7250" s="6">
        <v>58</v>
      </c>
      <c r="C7250" s="6" t="s">
        <v>6433</v>
      </c>
      <c r="D7250" s="6">
        <v>582</v>
      </c>
      <c r="E7250" s="6" t="s">
        <v>6434</v>
      </c>
      <c r="F7250" s="6">
        <v>22779</v>
      </c>
      <c r="G7250" s="6" t="s">
        <v>6447</v>
      </c>
      <c r="H7250" s="6">
        <v>1</v>
      </c>
      <c r="I7250" s="6" t="s">
        <v>251</v>
      </c>
      <c r="J7250" s="6">
        <v>3</v>
      </c>
      <c r="K7250" s="6" t="s">
        <v>4334</v>
      </c>
      <c r="L7250" s="8">
        <v>5</v>
      </c>
      <c r="M7250" s="6" t="s">
        <v>251</v>
      </c>
      <c r="N7250" s="6" t="s">
        <v>6436</v>
      </c>
      <c r="R7250" s="6" t="str">
        <f t="shared" si="113"/>
        <v>58582Phường Mỹ Bình13</v>
      </c>
    </row>
    <row r="7251" spans="1:18">
      <c r="A7251" s="6">
        <v>7250</v>
      </c>
      <c r="B7251" s="6">
        <v>58</v>
      </c>
      <c r="C7251" s="6" t="s">
        <v>6433</v>
      </c>
      <c r="D7251" s="6">
        <v>582</v>
      </c>
      <c r="E7251" s="6" t="s">
        <v>6434</v>
      </c>
      <c r="F7251" s="6">
        <v>22780</v>
      </c>
      <c r="G7251" s="6" t="s">
        <v>6448</v>
      </c>
      <c r="H7251" s="6">
        <v>1</v>
      </c>
      <c r="I7251" s="6" t="s">
        <v>251</v>
      </c>
      <c r="J7251" s="6">
        <v>3</v>
      </c>
      <c r="K7251" s="6" t="s">
        <v>4334</v>
      </c>
      <c r="L7251" s="8">
        <v>5</v>
      </c>
      <c r="M7251" s="6" t="s">
        <v>251</v>
      </c>
      <c r="N7251" s="6" t="s">
        <v>6436</v>
      </c>
      <c r="R7251" s="6" t="str">
        <f t="shared" si="113"/>
        <v>58582Phường Mỹ Hải13</v>
      </c>
    </row>
    <row r="7252" spans="1:18">
      <c r="A7252" s="6">
        <v>7251</v>
      </c>
      <c r="B7252" s="6">
        <v>58</v>
      </c>
      <c r="C7252" s="6" t="s">
        <v>6433</v>
      </c>
      <c r="D7252" s="6">
        <v>584</v>
      </c>
      <c r="E7252" s="6" t="s">
        <v>6449</v>
      </c>
      <c r="F7252" s="6">
        <v>22783</v>
      </c>
      <c r="G7252" s="6" t="s">
        <v>6450</v>
      </c>
      <c r="H7252" s="6">
        <v>2</v>
      </c>
      <c r="I7252" s="6" t="s">
        <v>297</v>
      </c>
      <c r="J7252" s="6">
        <v>3</v>
      </c>
      <c r="K7252" s="6" t="s">
        <v>4334</v>
      </c>
      <c r="L7252" s="8">
        <v>6</v>
      </c>
      <c r="M7252" s="6" t="s">
        <v>297</v>
      </c>
      <c r="N7252" s="6" t="s">
        <v>6436</v>
      </c>
      <c r="R7252" s="6" t="str">
        <f t="shared" si="113"/>
        <v>58584Xã Phước Bình23</v>
      </c>
    </row>
    <row r="7253" spans="1:18">
      <c r="A7253" s="6">
        <v>7252</v>
      </c>
      <c r="B7253" s="6">
        <v>58</v>
      </c>
      <c r="C7253" s="6" t="s">
        <v>6433</v>
      </c>
      <c r="D7253" s="6">
        <v>584</v>
      </c>
      <c r="E7253" s="6" t="s">
        <v>6449</v>
      </c>
      <c r="F7253" s="6">
        <v>22786</v>
      </c>
      <c r="G7253" s="6" t="s">
        <v>6203</v>
      </c>
      <c r="H7253" s="6">
        <v>2</v>
      </c>
      <c r="I7253" s="6" t="s">
        <v>297</v>
      </c>
      <c r="J7253" s="6">
        <v>3</v>
      </c>
      <c r="K7253" s="6" t="s">
        <v>4334</v>
      </c>
      <c r="L7253" s="8">
        <v>6</v>
      </c>
      <c r="M7253" s="6" t="s">
        <v>297</v>
      </c>
      <c r="N7253" s="6" t="s">
        <v>6436</v>
      </c>
      <c r="R7253" s="6" t="str">
        <f t="shared" si="113"/>
        <v>58584Xã Phước Hòa23</v>
      </c>
    </row>
    <row r="7254" spans="1:18">
      <c r="A7254" s="6">
        <v>7253</v>
      </c>
      <c r="B7254" s="6">
        <v>58</v>
      </c>
      <c r="C7254" s="6" t="s">
        <v>6433</v>
      </c>
      <c r="D7254" s="6">
        <v>584</v>
      </c>
      <c r="E7254" s="6" t="s">
        <v>6449</v>
      </c>
      <c r="F7254" s="6">
        <v>22789</v>
      </c>
      <c r="G7254" s="6" t="s">
        <v>6259</v>
      </c>
      <c r="H7254" s="6">
        <v>2</v>
      </c>
      <c r="I7254" s="6" t="s">
        <v>297</v>
      </c>
      <c r="J7254" s="6">
        <v>3</v>
      </c>
      <c r="K7254" s="6" t="s">
        <v>4334</v>
      </c>
      <c r="L7254" s="8">
        <v>6</v>
      </c>
      <c r="M7254" s="6" t="s">
        <v>297</v>
      </c>
      <c r="N7254" s="6" t="s">
        <v>6436</v>
      </c>
      <c r="R7254" s="6" t="str">
        <f t="shared" si="113"/>
        <v>58584Xã Phước Tân23</v>
      </c>
    </row>
    <row r="7255" spans="1:18">
      <c r="A7255" s="6">
        <v>7254</v>
      </c>
      <c r="B7255" s="6">
        <v>58</v>
      </c>
      <c r="C7255" s="6" t="s">
        <v>6433</v>
      </c>
      <c r="D7255" s="6">
        <v>584</v>
      </c>
      <c r="E7255" s="6" t="s">
        <v>6449</v>
      </c>
      <c r="F7255" s="6">
        <v>22792</v>
      </c>
      <c r="G7255" s="6" t="s">
        <v>6451</v>
      </c>
      <c r="H7255" s="6">
        <v>2</v>
      </c>
      <c r="I7255" s="6" t="s">
        <v>297</v>
      </c>
      <c r="J7255" s="6">
        <v>3</v>
      </c>
      <c r="K7255" s="6" t="s">
        <v>4334</v>
      </c>
      <c r="L7255" s="8">
        <v>6</v>
      </c>
      <c r="M7255" s="6" t="s">
        <v>297</v>
      </c>
      <c r="N7255" s="6" t="s">
        <v>6436</v>
      </c>
      <c r="R7255" s="6" t="str">
        <f t="shared" si="113"/>
        <v>58584Xã Phước Tiến23</v>
      </c>
    </row>
    <row r="7256" spans="1:18">
      <c r="A7256" s="6">
        <v>7255</v>
      </c>
      <c r="B7256" s="6">
        <v>58</v>
      </c>
      <c r="C7256" s="6" t="s">
        <v>6433</v>
      </c>
      <c r="D7256" s="6">
        <v>584</v>
      </c>
      <c r="E7256" s="6" t="s">
        <v>6449</v>
      </c>
      <c r="F7256" s="6">
        <v>22795</v>
      </c>
      <c r="G7256" s="6" t="s">
        <v>6200</v>
      </c>
      <c r="H7256" s="6">
        <v>2</v>
      </c>
      <c r="I7256" s="6" t="s">
        <v>297</v>
      </c>
      <c r="J7256" s="6">
        <v>3</v>
      </c>
      <c r="K7256" s="6" t="s">
        <v>4334</v>
      </c>
      <c r="L7256" s="8">
        <v>6</v>
      </c>
      <c r="M7256" s="6" t="s">
        <v>297</v>
      </c>
      <c r="N7256" s="6" t="s">
        <v>6436</v>
      </c>
      <c r="R7256" s="6" t="str">
        <f t="shared" si="113"/>
        <v>58584Xã Phước Thắng23</v>
      </c>
    </row>
    <row r="7257" spans="1:18">
      <c r="A7257" s="6">
        <v>7256</v>
      </c>
      <c r="B7257" s="6">
        <v>58</v>
      </c>
      <c r="C7257" s="6" t="s">
        <v>6433</v>
      </c>
      <c r="D7257" s="6">
        <v>584</v>
      </c>
      <c r="E7257" s="6" t="s">
        <v>6449</v>
      </c>
      <c r="F7257" s="6">
        <v>22798</v>
      </c>
      <c r="G7257" s="6" t="s">
        <v>5839</v>
      </c>
      <c r="H7257" s="6">
        <v>2</v>
      </c>
      <c r="I7257" s="6" t="s">
        <v>297</v>
      </c>
      <c r="J7257" s="6">
        <v>3</v>
      </c>
      <c r="K7257" s="6" t="s">
        <v>4334</v>
      </c>
      <c r="L7257" s="8">
        <v>6</v>
      </c>
      <c r="M7257" s="6" t="s">
        <v>297</v>
      </c>
      <c r="N7257" s="6" t="s">
        <v>6436</v>
      </c>
      <c r="R7257" s="6" t="str">
        <f t="shared" si="113"/>
        <v>58584Xã Phước Thành23</v>
      </c>
    </row>
    <row r="7258" spans="1:18">
      <c r="A7258" s="6">
        <v>7257</v>
      </c>
      <c r="B7258" s="6">
        <v>58</v>
      </c>
      <c r="C7258" s="6" t="s">
        <v>6433</v>
      </c>
      <c r="D7258" s="6">
        <v>584</v>
      </c>
      <c r="E7258" s="6" t="s">
        <v>6449</v>
      </c>
      <c r="F7258" s="6">
        <v>22801</v>
      </c>
      <c r="G7258" s="6" t="s">
        <v>6452</v>
      </c>
      <c r="H7258" s="6">
        <v>2</v>
      </c>
      <c r="I7258" s="6" t="s">
        <v>297</v>
      </c>
      <c r="J7258" s="6">
        <v>3</v>
      </c>
      <c r="K7258" s="6" t="s">
        <v>4334</v>
      </c>
      <c r="L7258" s="8">
        <v>6</v>
      </c>
      <c r="M7258" s="6" t="s">
        <v>297</v>
      </c>
      <c r="N7258" s="6" t="s">
        <v>6436</v>
      </c>
      <c r="R7258" s="6" t="str">
        <f t="shared" si="113"/>
        <v>58584Xã Phước Đại23</v>
      </c>
    </row>
    <row r="7259" spans="1:18">
      <c r="A7259" s="6">
        <v>7258</v>
      </c>
      <c r="B7259" s="6">
        <v>58</v>
      </c>
      <c r="C7259" s="6" t="s">
        <v>6433</v>
      </c>
      <c r="D7259" s="6">
        <v>584</v>
      </c>
      <c r="E7259" s="6" t="s">
        <v>6449</v>
      </c>
      <c r="F7259" s="6">
        <v>22804</v>
      </c>
      <c r="G7259" s="6" t="s">
        <v>6453</v>
      </c>
      <c r="H7259" s="6">
        <v>2</v>
      </c>
      <c r="I7259" s="6" t="s">
        <v>297</v>
      </c>
      <c r="J7259" s="6">
        <v>3</v>
      </c>
      <c r="K7259" s="6" t="s">
        <v>4334</v>
      </c>
      <c r="L7259" s="8">
        <v>6</v>
      </c>
      <c r="M7259" s="6" t="s">
        <v>297</v>
      </c>
      <c r="N7259" s="6" t="s">
        <v>6436</v>
      </c>
      <c r="R7259" s="6" t="str">
        <f t="shared" si="113"/>
        <v>58584Xã Phước Chính23</v>
      </c>
    </row>
    <row r="7260" spans="1:18">
      <c r="A7260" s="6">
        <v>7259</v>
      </c>
      <c r="B7260" s="6">
        <v>58</v>
      </c>
      <c r="C7260" s="6" t="s">
        <v>6433</v>
      </c>
      <c r="D7260" s="6">
        <v>584</v>
      </c>
      <c r="E7260" s="6" t="s">
        <v>6449</v>
      </c>
      <c r="F7260" s="6">
        <v>22807</v>
      </c>
      <c r="G7260" s="6" t="s">
        <v>6454</v>
      </c>
      <c r="H7260" s="6">
        <v>2</v>
      </c>
      <c r="I7260" s="6" t="s">
        <v>297</v>
      </c>
      <c r="J7260" s="6">
        <v>3</v>
      </c>
      <c r="K7260" s="6" t="s">
        <v>4334</v>
      </c>
      <c r="L7260" s="8">
        <v>6</v>
      </c>
      <c r="M7260" s="6" t="s">
        <v>297</v>
      </c>
      <c r="N7260" s="6" t="s">
        <v>6436</v>
      </c>
      <c r="R7260" s="6" t="str">
        <f t="shared" si="113"/>
        <v>58584Xã Phước Trung23</v>
      </c>
    </row>
    <row r="7261" spans="1:18">
      <c r="A7261" s="6">
        <v>7260</v>
      </c>
      <c r="B7261" s="6">
        <v>58</v>
      </c>
      <c r="C7261" s="6" t="s">
        <v>6433</v>
      </c>
      <c r="D7261" s="6">
        <v>585</v>
      </c>
      <c r="E7261" s="6" t="s">
        <v>6455</v>
      </c>
      <c r="F7261" s="6">
        <v>22810</v>
      </c>
      <c r="G7261" s="6" t="s">
        <v>6456</v>
      </c>
      <c r="H7261" s="6">
        <v>1</v>
      </c>
      <c r="I7261" s="6" t="s">
        <v>251</v>
      </c>
      <c r="J7261" s="6">
        <v>3</v>
      </c>
      <c r="K7261" s="6" t="s">
        <v>4334</v>
      </c>
      <c r="L7261" s="8">
        <v>5</v>
      </c>
      <c r="M7261" s="6" t="s">
        <v>251</v>
      </c>
      <c r="N7261" s="6" t="s">
        <v>6436</v>
      </c>
      <c r="R7261" s="6" t="str">
        <f t="shared" si="113"/>
        <v>58585Thị trấn Tân Sơn13</v>
      </c>
    </row>
    <row r="7262" spans="1:18">
      <c r="A7262" s="6">
        <v>7261</v>
      </c>
      <c r="B7262" s="6">
        <v>58</v>
      </c>
      <c r="C7262" s="6" t="s">
        <v>6433</v>
      </c>
      <c r="D7262" s="6">
        <v>585</v>
      </c>
      <c r="E7262" s="6" t="s">
        <v>6455</v>
      </c>
      <c r="F7262" s="6">
        <v>22813</v>
      </c>
      <c r="G7262" s="6" t="s">
        <v>2194</v>
      </c>
      <c r="H7262" s="6">
        <v>2</v>
      </c>
      <c r="I7262" s="6" t="s">
        <v>297</v>
      </c>
      <c r="J7262" s="6">
        <v>3</v>
      </c>
      <c r="K7262" s="6" t="s">
        <v>4334</v>
      </c>
      <c r="L7262" s="8">
        <v>6</v>
      </c>
      <c r="M7262" s="6" t="s">
        <v>297</v>
      </c>
      <c r="N7262" s="6" t="s">
        <v>6436</v>
      </c>
      <c r="R7262" s="6" t="str">
        <f t="shared" si="113"/>
        <v>58585Xã Lâm Sơn23</v>
      </c>
    </row>
    <row r="7263" spans="1:18">
      <c r="A7263" s="6">
        <v>7262</v>
      </c>
      <c r="B7263" s="6">
        <v>58</v>
      </c>
      <c r="C7263" s="6" t="s">
        <v>6433</v>
      </c>
      <c r="D7263" s="6">
        <v>585</v>
      </c>
      <c r="E7263" s="6" t="s">
        <v>6455</v>
      </c>
      <c r="F7263" s="6">
        <v>22816</v>
      </c>
      <c r="G7263" s="6" t="s">
        <v>1507</v>
      </c>
      <c r="H7263" s="6">
        <v>2</v>
      </c>
      <c r="I7263" s="6" t="s">
        <v>297</v>
      </c>
      <c r="J7263" s="6">
        <v>3</v>
      </c>
      <c r="K7263" s="6" t="s">
        <v>4334</v>
      </c>
      <c r="L7263" s="8">
        <v>6</v>
      </c>
      <c r="M7263" s="6" t="s">
        <v>297</v>
      </c>
      <c r="N7263" s="6" t="s">
        <v>6436</v>
      </c>
      <c r="R7263" s="6" t="str">
        <f t="shared" si="113"/>
        <v>58585Xã Lương Sơn23</v>
      </c>
    </row>
    <row r="7264" spans="1:18">
      <c r="A7264" s="6">
        <v>7263</v>
      </c>
      <c r="B7264" s="6">
        <v>58</v>
      </c>
      <c r="C7264" s="6" t="s">
        <v>6433</v>
      </c>
      <c r="D7264" s="6">
        <v>585</v>
      </c>
      <c r="E7264" s="6" t="s">
        <v>6455</v>
      </c>
      <c r="F7264" s="6">
        <v>22819</v>
      </c>
      <c r="G7264" s="6" t="s">
        <v>2694</v>
      </c>
      <c r="H7264" s="6">
        <v>2</v>
      </c>
      <c r="I7264" s="6" t="s">
        <v>297</v>
      </c>
      <c r="J7264" s="6">
        <v>3</v>
      </c>
      <c r="K7264" s="6" t="s">
        <v>4334</v>
      </c>
      <c r="L7264" s="8">
        <v>6</v>
      </c>
      <c r="M7264" s="6" t="s">
        <v>297</v>
      </c>
      <c r="N7264" s="6" t="s">
        <v>6436</v>
      </c>
      <c r="R7264" s="6" t="str">
        <f t="shared" si="113"/>
        <v>58585Xã Quảng Sơn23</v>
      </c>
    </row>
    <row r="7265" spans="1:18">
      <c r="A7265" s="6">
        <v>7264</v>
      </c>
      <c r="B7265" s="6">
        <v>58</v>
      </c>
      <c r="C7265" s="6" t="s">
        <v>6433</v>
      </c>
      <c r="D7265" s="6">
        <v>585</v>
      </c>
      <c r="E7265" s="6" t="s">
        <v>6455</v>
      </c>
      <c r="F7265" s="6">
        <v>22822</v>
      </c>
      <c r="G7265" s="6" t="s">
        <v>5028</v>
      </c>
      <c r="H7265" s="6">
        <v>2</v>
      </c>
      <c r="I7265" s="6" t="s">
        <v>297</v>
      </c>
      <c r="J7265" s="6">
        <v>3</v>
      </c>
      <c r="K7265" s="6" t="s">
        <v>4334</v>
      </c>
      <c r="L7265" s="8">
        <v>6</v>
      </c>
      <c r="M7265" s="6" t="s">
        <v>297</v>
      </c>
      <c r="N7265" s="6" t="s">
        <v>6436</v>
      </c>
      <c r="R7265" s="6" t="str">
        <f t="shared" si="113"/>
        <v>58585Xã Mỹ Sơn23</v>
      </c>
    </row>
    <row r="7266" spans="1:18">
      <c r="A7266" s="6">
        <v>7265</v>
      </c>
      <c r="B7266" s="6">
        <v>58</v>
      </c>
      <c r="C7266" s="6" t="s">
        <v>6433</v>
      </c>
      <c r="D7266" s="6">
        <v>585</v>
      </c>
      <c r="E7266" s="6" t="s">
        <v>6455</v>
      </c>
      <c r="F7266" s="6">
        <v>22825</v>
      </c>
      <c r="G7266" s="6" t="s">
        <v>2195</v>
      </c>
      <c r="H7266" s="6">
        <v>2</v>
      </c>
      <c r="I7266" s="6" t="s">
        <v>297</v>
      </c>
      <c r="J7266" s="6">
        <v>3</v>
      </c>
      <c r="K7266" s="6" t="s">
        <v>4334</v>
      </c>
      <c r="L7266" s="8">
        <v>6</v>
      </c>
      <c r="M7266" s="6" t="s">
        <v>297</v>
      </c>
      <c r="N7266" s="6" t="s">
        <v>6436</v>
      </c>
      <c r="R7266" s="6" t="str">
        <f t="shared" si="113"/>
        <v>58585Xã Hòa Sơn23</v>
      </c>
    </row>
    <row r="7267" spans="1:18">
      <c r="A7267" s="6">
        <v>7266</v>
      </c>
      <c r="B7267" s="6">
        <v>58</v>
      </c>
      <c r="C7267" s="6" t="s">
        <v>6433</v>
      </c>
      <c r="D7267" s="6">
        <v>585</v>
      </c>
      <c r="E7267" s="6" t="s">
        <v>6455</v>
      </c>
      <c r="F7267" s="6">
        <v>22828</v>
      </c>
      <c r="G7267" s="6" t="s">
        <v>6457</v>
      </c>
      <c r="H7267" s="6">
        <v>2</v>
      </c>
      <c r="I7267" s="6" t="s">
        <v>297</v>
      </c>
      <c r="J7267" s="6">
        <v>3</v>
      </c>
      <c r="K7267" s="6" t="s">
        <v>4334</v>
      </c>
      <c r="L7267" s="8">
        <v>6</v>
      </c>
      <c r="M7267" s="6" t="s">
        <v>297</v>
      </c>
      <c r="N7267" s="6" t="s">
        <v>6436</v>
      </c>
      <c r="R7267" s="6" t="str">
        <f t="shared" si="113"/>
        <v>58585Xã Ma Nới23</v>
      </c>
    </row>
    <row r="7268" spans="1:18">
      <c r="A7268" s="6">
        <v>7267</v>
      </c>
      <c r="B7268" s="6">
        <v>58</v>
      </c>
      <c r="C7268" s="6" t="s">
        <v>6433</v>
      </c>
      <c r="D7268" s="6">
        <v>585</v>
      </c>
      <c r="E7268" s="6" t="s">
        <v>6455</v>
      </c>
      <c r="F7268" s="6">
        <v>22831</v>
      </c>
      <c r="G7268" s="6" t="s">
        <v>6458</v>
      </c>
      <c r="H7268" s="6">
        <v>2</v>
      </c>
      <c r="I7268" s="6" t="s">
        <v>297</v>
      </c>
      <c r="J7268" s="6">
        <v>3</v>
      </c>
      <c r="K7268" s="6" t="s">
        <v>4334</v>
      </c>
      <c r="L7268" s="8">
        <v>6</v>
      </c>
      <c r="M7268" s="6" t="s">
        <v>297</v>
      </c>
      <c r="N7268" s="6" t="s">
        <v>6436</v>
      </c>
      <c r="R7268" s="6" t="str">
        <f t="shared" si="113"/>
        <v>58585Xã Nhơn Sơn23</v>
      </c>
    </row>
    <row r="7269" spans="1:18">
      <c r="A7269" s="6">
        <v>7268</v>
      </c>
      <c r="B7269" s="6">
        <v>58</v>
      </c>
      <c r="C7269" s="6" t="s">
        <v>6433</v>
      </c>
      <c r="D7269" s="6">
        <v>586</v>
      </c>
      <c r="E7269" s="6" t="s">
        <v>6459</v>
      </c>
      <c r="F7269" s="6">
        <v>22834</v>
      </c>
      <c r="G7269" s="6" t="s">
        <v>6460</v>
      </c>
      <c r="H7269" s="6">
        <v>1</v>
      </c>
      <c r="I7269" s="6" t="s">
        <v>251</v>
      </c>
      <c r="J7269" s="6">
        <v>3</v>
      </c>
      <c r="K7269" s="6" t="s">
        <v>4334</v>
      </c>
      <c r="L7269" s="8">
        <v>5</v>
      </c>
      <c r="M7269" s="6" t="s">
        <v>251</v>
      </c>
      <c r="N7269" s="6" t="s">
        <v>6436</v>
      </c>
      <c r="R7269" s="6" t="str">
        <f t="shared" si="113"/>
        <v>58586Thị trấn Khánh Hải13</v>
      </c>
    </row>
    <row r="7270" spans="1:18">
      <c r="A7270" s="6">
        <v>7269</v>
      </c>
      <c r="B7270" s="6">
        <v>58</v>
      </c>
      <c r="C7270" s="6" t="s">
        <v>6433</v>
      </c>
      <c r="D7270" s="6">
        <v>586</v>
      </c>
      <c r="E7270" s="6" t="s">
        <v>6459</v>
      </c>
      <c r="F7270" s="6">
        <v>22846</v>
      </c>
      <c r="G7270" s="6" t="s">
        <v>6461</v>
      </c>
      <c r="H7270" s="6">
        <v>2</v>
      </c>
      <c r="I7270" s="6" t="s">
        <v>297</v>
      </c>
      <c r="J7270" s="6">
        <v>3</v>
      </c>
      <c r="K7270" s="6" t="s">
        <v>4334</v>
      </c>
      <c r="L7270" s="8">
        <v>6</v>
      </c>
      <c r="M7270" s="6" t="s">
        <v>297</v>
      </c>
      <c r="N7270" s="6" t="s">
        <v>6436</v>
      </c>
      <c r="R7270" s="6" t="str">
        <f t="shared" si="113"/>
        <v>58586Xã Vĩnh Hải23</v>
      </c>
    </row>
    <row r="7271" spans="1:18">
      <c r="A7271" s="6">
        <v>7270</v>
      </c>
      <c r="B7271" s="6">
        <v>58</v>
      </c>
      <c r="C7271" s="6" t="s">
        <v>6433</v>
      </c>
      <c r="D7271" s="6">
        <v>586</v>
      </c>
      <c r="E7271" s="6" t="s">
        <v>6459</v>
      </c>
      <c r="F7271" s="6">
        <v>22852</v>
      </c>
      <c r="G7271" s="6" t="s">
        <v>6462</v>
      </c>
      <c r="H7271" s="6">
        <v>2</v>
      </c>
      <c r="I7271" s="6" t="s">
        <v>297</v>
      </c>
      <c r="J7271" s="6">
        <v>3</v>
      </c>
      <c r="K7271" s="6" t="s">
        <v>4334</v>
      </c>
      <c r="L7271" s="8">
        <v>6</v>
      </c>
      <c r="M7271" s="6" t="s">
        <v>297</v>
      </c>
      <c r="N7271" s="6" t="s">
        <v>6436</v>
      </c>
      <c r="R7271" s="6" t="str">
        <f t="shared" si="113"/>
        <v>58586Xã Phương Hải23</v>
      </c>
    </row>
    <row r="7272" spans="1:18">
      <c r="A7272" s="6">
        <v>7271</v>
      </c>
      <c r="B7272" s="6">
        <v>58</v>
      </c>
      <c r="C7272" s="6" t="s">
        <v>6433</v>
      </c>
      <c r="D7272" s="6">
        <v>586</v>
      </c>
      <c r="E7272" s="6" t="s">
        <v>6459</v>
      </c>
      <c r="F7272" s="6">
        <v>22855</v>
      </c>
      <c r="G7272" s="6" t="s">
        <v>6463</v>
      </c>
      <c r="H7272" s="6">
        <v>2</v>
      </c>
      <c r="I7272" s="6" t="s">
        <v>297</v>
      </c>
      <c r="J7272" s="6">
        <v>3</v>
      </c>
      <c r="K7272" s="6" t="s">
        <v>4334</v>
      </c>
      <c r="L7272" s="8">
        <v>6</v>
      </c>
      <c r="M7272" s="6" t="s">
        <v>297</v>
      </c>
      <c r="N7272" s="6" t="s">
        <v>6436</v>
      </c>
      <c r="R7272" s="6" t="str">
        <f t="shared" si="113"/>
        <v>58586Xã Tân Hải23</v>
      </c>
    </row>
    <row r="7273" spans="1:18">
      <c r="A7273" s="6">
        <v>7272</v>
      </c>
      <c r="B7273" s="6">
        <v>58</v>
      </c>
      <c r="C7273" s="6" t="s">
        <v>6433</v>
      </c>
      <c r="D7273" s="6">
        <v>586</v>
      </c>
      <c r="E7273" s="6" t="s">
        <v>6459</v>
      </c>
      <c r="F7273" s="6">
        <v>22858</v>
      </c>
      <c r="G7273" s="6" t="s">
        <v>5184</v>
      </c>
      <c r="H7273" s="6">
        <v>2</v>
      </c>
      <c r="I7273" s="6" t="s">
        <v>297</v>
      </c>
      <c r="J7273" s="6">
        <v>3</v>
      </c>
      <c r="K7273" s="6" t="s">
        <v>4334</v>
      </c>
      <c r="L7273" s="8">
        <v>6</v>
      </c>
      <c r="M7273" s="6" t="s">
        <v>297</v>
      </c>
      <c r="N7273" s="6" t="s">
        <v>6436</v>
      </c>
      <c r="R7273" s="6" t="str">
        <f t="shared" si="113"/>
        <v>58586Xã Xuân Hải23</v>
      </c>
    </row>
    <row r="7274" spans="1:18">
      <c r="A7274" s="6">
        <v>7273</v>
      </c>
      <c r="B7274" s="6">
        <v>58</v>
      </c>
      <c r="C7274" s="6" t="s">
        <v>6433</v>
      </c>
      <c r="D7274" s="6">
        <v>586</v>
      </c>
      <c r="E7274" s="6" t="s">
        <v>6459</v>
      </c>
      <c r="F7274" s="6">
        <v>22861</v>
      </c>
      <c r="G7274" s="6" t="s">
        <v>6464</v>
      </c>
      <c r="H7274" s="6">
        <v>2</v>
      </c>
      <c r="I7274" s="6" t="s">
        <v>297</v>
      </c>
      <c r="J7274" s="6">
        <v>3</v>
      </c>
      <c r="K7274" s="6" t="s">
        <v>4334</v>
      </c>
      <c r="L7274" s="8">
        <v>6</v>
      </c>
      <c r="M7274" s="6" t="s">
        <v>297</v>
      </c>
      <c r="N7274" s="6" t="s">
        <v>6436</v>
      </c>
      <c r="R7274" s="6" t="str">
        <f t="shared" si="113"/>
        <v>58586Xã Hộ Hải23</v>
      </c>
    </row>
    <row r="7275" spans="1:18">
      <c r="A7275" s="6">
        <v>7274</v>
      </c>
      <c r="B7275" s="6">
        <v>58</v>
      </c>
      <c r="C7275" s="6" t="s">
        <v>6433</v>
      </c>
      <c r="D7275" s="6">
        <v>586</v>
      </c>
      <c r="E7275" s="6" t="s">
        <v>6459</v>
      </c>
      <c r="F7275" s="6">
        <v>22864</v>
      </c>
      <c r="G7275" s="6" t="s">
        <v>6465</v>
      </c>
      <c r="H7275" s="6">
        <v>2</v>
      </c>
      <c r="I7275" s="6" t="s">
        <v>297</v>
      </c>
      <c r="J7275" s="6">
        <v>3</v>
      </c>
      <c r="K7275" s="6" t="s">
        <v>4334</v>
      </c>
      <c r="L7275" s="8">
        <v>6</v>
      </c>
      <c r="M7275" s="6" t="s">
        <v>297</v>
      </c>
      <c r="N7275" s="6" t="s">
        <v>6436</v>
      </c>
      <c r="R7275" s="6" t="str">
        <f t="shared" si="113"/>
        <v>58586Xã Tri Hải23</v>
      </c>
    </row>
    <row r="7276" spans="1:18">
      <c r="A7276" s="6">
        <v>7275</v>
      </c>
      <c r="B7276" s="6">
        <v>58</v>
      </c>
      <c r="C7276" s="6" t="s">
        <v>6433</v>
      </c>
      <c r="D7276" s="6">
        <v>586</v>
      </c>
      <c r="E7276" s="6" t="s">
        <v>6459</v>
      </c>
      <c r="F7276" s="6">
        <v>22867</v>
      </c>
      <c r="G7276" s="6" t="s">
        <v>6094</v>
      </c>
      <c r="H7276" s="6">
        <v>2</v>
      </c>
      <c r="I7276" s="6" t="s">
        <v>297</v>
      </c>
      <c r="J7276" s="6">
        <v>3</v>
      </c>
      <c r="K7276" s="6" t="s">
        <v>4334</v>
      </c>
      <c r="L7276" s="8">
        <v>6</v>
      </c>
      <c r="M7276" s="6" t="s">
        <v>297</v>
      </c>
      <c r="N7276" s="6" t="s">
        <v>6436</v>
      </c>
      <c r="R7276" s="6" t="str">
        <f t="shared" si="113"/>
        <v>58586Xã Nhơn Hải23</v>
      </c>
    </row>
    <row r="7277" spans="1:18">
      <c r="A7277" s="6">
        <v>7276</v>
      </c>
      <c r="B7277" s="6">
        <v>58</v>
      </c>
      <c r="C7277" s="6" t="s">
        <v>6433</v>
      </c>
      <c r="D7277" s="6">
        <v>586</v>
      </c>
      <c r="E7277" s="6" t="s">
        <v>6459</v>
      </c>
      <c r="F7277" s="6">
        <v>22868</v>
      </c>
      <c r="G7277" s="6" t="s">
        <v>2846</v>
      </c>
      <c r="H7277" s="6">
        <v>2</v>
      </c>
      <c r="I7277" s="6" t="s">
        <v>297</v>
      </c>
      <c r="J7277" s="6">
        <v>3</v>
      </c>
      <c r="K7277" s="6" t="s">
        <v>4334</v>
      </c>
      <c r="L7277" s="8">
        <v>6</v>
      </c>
      <c r="M7277" s="6" t="s">
        <v>297</v>
      </c>
      <c r="N7277" s="6" t="s">
        <v>6436</v>
      </c>
      <c r="R7277" s="6" t="str">
        <f t="shared" si="113"/>
        <v>58586Xã Thanh Hải23</v>
      </c>
    </row>
    <row r="7278" spans="1:18">
      <c r="A7278" s="6">
        <v>7277</v>
      </c>
      <c r="B7278" s="6">
        <v>58</v>
      </c>
      <c r="C7278" s="6" t="s">
        <v>6433</v>
      </c>
      <c r="D7278" s="6">
        <v>587</v>
      </c>
      <c r="E7278" s="6" t="s">
        <v>6466</v>
      </c>
      <c r="F7278" s="6">
        <v>22870</v>
      </c>
      <c r="G7278" s="6" t="s">
        <v>6467</v>
      </c>
      <c r="H7278" s="6">
        <v>1</v>
      </c>
      <c r="I7278" s="6" t="s">
        <v>251</v>
      </c>
      <c r="J7278" s="6">
        <v>3</v>
      </c>
      <c r="K7278" s="6" t="s">
        <v>4334</v>
      </c>
      <c r="L7278" s="8">
        <v>5</v>
      </c>
      <c r="M7278" s="6" t="s">
        <v>251</v>
      </c>
      <c r="N7278" s="6" t="s">
        <v>6436</v>
      </c>
      <c r="R7278" s="6" t="str">
        <f t="shared" si="113"/>
        <v>58587Thị trấn Phước Dân13</v>
      </c>
    </row>
    <row r="7279" spans="1:18">
      <c r="A7279" s="6">
        <v>7278</v>
      </c>
      <c r="B7279" s="6">
        <v>58</v>
      </c>
      <c r="C7279" s="6" t="s">
        <v>6433</v>
      </c>
      <c r="D7279" s="6">
        <v>587</v>
      </c>
      <c r="E7279" s="6" t="s">
        <v>6466</v>
      </c>
      <c r="F7279" s="6">
        <v>22873</v>
      </c>
      <c r="G7279" s="6" t="s">
        <v>6204</v>
      </c>
      <c r="H7279" s="6">
        <v>2</v>
      </c>
      <c r="I7279" s="6" t="s">
        <v>297</v>
      </c>
      <c r="J7279" s="6">
        <v>3</v>
      </c>
      <c r="K7279" s="6" t="s">
        <v>4334</v>
      </c>
      <c r="L7279" s="8">
        <v>6</v>
      </c>
      <c r="M7279" s="6" t="s">
        <v>297</v>
      </c>
      <c r="N7279" s="6" t="s">
        <v>6436</v>
      </c>
      <c r="R7279" s="6" t="str">
        <f t="shared" si="113"/>
        <v>58587Xã Phước Sơn23</v>
      </c>
    </row>
    <row r="7280" spans="1:18">
      <c r="A7280" s="6">
        <v>7279</v>
      </c>
      <c r="B7280" s="6">
        <v>58</v>
      </c>
      <c r="C7280" s="6" t="s">
        <v>6433</v>
      </c>
      <c r="D7280" s="6">
        <v>587</v>
      </c>
      <c r="E7280" s="6" t="s">
        <v>6466</v>
      </c>
      <c r="F7280" s="6">
        <v>22876</v>
      </c>
      <c r="G7280" s="6" t="s">
        <v>6468</v>
      </c>
      <c r="H7280" s="6">
        <v>2</v>
      </c>
      <c r="I7280" s="6" t="s">
        <v>297</v>
      </c>
      <c r="J7280" s="6">
        <v>3</v>
      </c>
      <c r="K7280" s="6" t="s">
        <v>4334</v>
      </c>
      <c r="L7280" s="8">
        <v>6</v>
      </c>
      <c r="M7280" s="6" t="s">
        <v>297</v>
      </c>
      <c r="N7280" s="6" t="s">
        <v>6436</v>
      </c>
      <c r="R7280" s="6" t="str">
        <f t="shared" si="113"/>
        <v>58587Xã Phước Thái23</v>
      </c>
    </row>
    <row r="7281" spans="1:18">
      <c r="A7281" s="6">
        <v>7280</v>
      </c>
      <c r="B7281" s="6">
        <v>58</v>
      </c>
      <c r="C7281" s="6" t="s">
        <v>6433</v>
      </c>
      <c r="D7281" s="6">
        <v>587</v>
      </c>
      <c r="E7281" s="6" t="s">
        <v>6466</v>
      </c>
      <c r="F7281" s="6">
        <v>22879</v>
      </c>
      <c r="G7281" s="6" t="s">
        <v>6469</v>
      </c>
      <c r="H7281" s="6">
        <v>2</v>
      </c>
      <c r="I7281" s="6" t="s">
        <v>297</v>
      </c>
      <c r="J7281" s="6">
        <v>3</v>
      </c>
      <c r="K7281" s="6" t="s">
        <v>4334</v>
      </c>
      <c r="L7281" s="8">
        <v>6</v>
      </c>
      <c r="M7281" s="6" t="s">
        <v>297</v>
      </c>
      <c r="N7281" s="6" t="s">
        <v>6436</v>
      </c>
      <c r="R7281" s="6" t="str">
        <f t="shared" si="113"/>
        <v>58587Xã Phước Hậu23</v>
      </c>
    </row>
    <row r="7282" spans="1:18">
      <c r="A7282" s="6">
        <v>7281</v>
      </c>
      <c r="B7282" s="6">
        <v>58</v>
      </c>
      <c r="C7282" s="6" t="s">
        <v>6433</v>
      </c>
      <c r="D7282" s="6">
        <v>587</v>
      </c>
      <c r="E7282" s="6" t="s">
        <v>6466</v>
      </c>
      <c r="F7282" s="6">
        <v>22882</v>
      </c>
      <c r="G7282" s="6" t="s">
        <v>6206</v>
      </c>
      <c r="H7282" s="6">
        <v>2</v>
      </c>
      <c r="I7282" s="6" t="s">
        <v>297</v>
      </c>
      <c r="J7282" s="6">
        <v>3</v>
      </c>
      <c r="K7282" s="6" t="s">
        <v>4334</v>
      </c>
      <c r="L7282" s="8">
        <v>6</v>
      </c>
      <c r="M7282" s="6" t="s">
        <v>297</v>
      </c>
      <c r="N7282" s="6" t="s">
        <v>6436</v>
      </c>
      <c r="R7282" s="6" t="str">
        <f t="shared" si="113"/>
        <v>58587Xã Phước Thuận23</v>
      </c>
    </row>
    <row r="7283" spans="1:18">
      <c r="A7283" s="6">
        <v>7282</v>
      </c>
      <c r="B7283" s="6">
        <v>58</v>
      </c>
      <c r="C7283" s="6" t="s">
        <v>6433</v>
      </c>
      <c r="D7283" s="6">
        <v>587</v>
      </c>
      <c r="E7283" s="6" t="s">
        <v>6466</v>
      </c>
      <c r="F7283" s="6">
        <v>22888</v>
      </c>
      <c r="G7283" s="6" t="s">
        <v>6470</v>
      </c>
      <c r="H7283" s="6">
        <v>2</v>
      </c>
      <c r="I7283" s="6" t="s">
        <v>297</v>
      </c>
      <c r="J7283" s="6">
        <v>3</v>
      </c>
      <c r="K7283" s="6" t="s">
        <v>4334</v>
      </c>
      <c r="L7283" s="8">
        <v>6</v>
      </c>
      <c r="M7283" s="6" t="s">
        <v>297</v>
      </c>
      <c r="N7283" s="6" t="s">
        <v>6436</v>
      </c>
      <c r="R7283" s="6" t="str">
        <f t="shared" si="113"/>
        <v>58587Xã An Hải23</v>
      </c>
    </row>
    <row r="7284" spans="1:18">
      <c r="A7284" s="6">
        <v>7283</v>
      </c>
      <c r="B7284" s="6">
        <v>58</v>
      </c>
      <c r="C7284" s="6" t="s">
        <v>6433</v>
      </c>
      <c r="D7284" s="6">
        <v>587</v>
      </c>
      <c r="E7284" s="6" t="s">
        <v>6466</v>
      </c>
      <c r="F7284" s="6">
        <v>22891</v>
      </c>
      <c r="G7284" s="6" t="s">
        <v>6471</v>
      </c>
      <c r="H7284" s="6">
        <v>2</v>
      </c>
      <c r="I7284" s="6" t="s">
        <v>297</v>
      </c>
      <c r="J7284" s="6">
        <v>3</v>
      </c>
      <c r="K7284" s="6" t="s">
        <v>4334</v>
      </c>
      <c r="L7284" s="8">
        <v>6</v>
      </c>
      <c r="M7284" s="6" t="s">
        <v>297</v>
      </c>
      <c r="N7284" s="6" t="s">
        <v>6436</v>
      </c>
      <c r="R7284" s="6" t="str">
        <f t="shared" si="113"/>
        <v>58587Xã Phước Hữu23</v>
      </c>
    </row>
    <row r="7285" spans="1:18">
      <c r="A7285" s="6">
        <v>7284</v>
      </c>
      <c r="B7285" s="6">
        <v>58</v>
      </c>
      <c r="C7285" s="6" t="s">
        <v>6433</v>
      </c>
      <c r="D7285" s="6">
        <v>587</v>
      </c>
      <c r="E7285" s="6" t="s">
        <v>6466</v>
      </c>
      <c r="F7285" s="6">
        <v>22894</v>
      </c>
      <c r="G7285" s="6" t="s">
        <v>6472</v>
      </c>
      <c r="H7285" s="6">
        <v>2</v>
      </c>
      <c r="I7285" s="6" t="s">
        <v>297</v>
      </c>
      <c r="J7285" s="6">
        <v>3</v>
      </c>
      <c r="K7285" s="6" t="s">
        <v>4334</v>
      </c>
      <c r="L7285" s="8">
        <v>6</v>
      </c>
      <c r="M7285" s="6" t="s">
        <v>297</v>
      </c>
      <c r="N7285" s="6" t="s">
        <v>6436</v>
      </c>
      <c r="R7285" s="6" t="str">
        <f t="shared" si="113"/>
        <v>58587Xã Phước Hải23</v>
      </c>
    </row>
    <row r="7286" spans="1:18">
      <c r="A7286" s="6">
        <v>7285</v>
      </c>
      <c r="B7286" s="6">
        <v>58</v>
      </c>
      <c r="C7286" s="6" t="s">
        <v>6433</v>
      </c>
      <c r="D7286" s="6">
        <v>587</v>
      </c>
      <c r="E7286" s="6" t="s">
        <v>6466</v>
      </c>
      <c r="F7286" s="6">
        <v>22912</v>
      </c>
      <c r="G7286" s="6" t="s">
        <v>6473</v>
      </c>
      <c r="H7286" s="6">
        <v>2</v>
      </c>
      <c r="I7286" s="6" t="s">
        <v>297</v>
      </c>
      <c r="J7286" s="6">
        <v>3</v>
      </c>
      <c r="K7286" s="6" t="s">
        <v>4334</v>
      </c>
      <c r="L7286" s="8">
        <v>6</v>
      </c>
      <c r="M7286" s="6" t="s">
        <v>297</v>
      </c>
      <c r="N7286" s="6" t="s">
        <v>6436</v>
      </c>
      <c r="R7286" s="6" t="str">
        <f t="shared" si="113"/>
        <v>58587Xã Phước Vinh23</v>
      </c>
    </row>
    <row r="7287" spans="1:18">
      <c r="A7287" s="6">
        <v>7286</v>
      </c>
      <c r="B7287" s="6">
        <v>58</v>
      </c>
      <c r="C7287" s="6" t="s">
        <v>6433</v>
      </c>
      <c r="D7287" s="6">
        <v>588</v>
      </c>
      <c r="E7287" s="6" t="s">
        <v>6474</v>
      </c>
      <c r="F7287" s="6">
        <v>22837</v>
      </c>
      <c r="G7287" s="6" t="s">
        <v>6475</v>
      </c>
      <c r="H7287" s="6">
        <v>2</v>
      </c>
      <c r="I7287" s="6" t="s">
        <v>297</v>
      </c>
      <c r="J7287" s="6">
        <v>3</v>
      </c>
      <c r="K7287" s="6" t="s">
        <v>4334</v>
      </c>
      <c r="L7287" s="8">
        <v>6</v>
      </c>
      <c r="M7287" s="6" t="s">
        <v>297</v>
      </c>
      <c r="N7287" s="6" t="s">
        <v>6436</v>
      </c>
      <c r="R7287" s="6" t="str">
        <f t="shared" si="113"/>
        <v>58588Xã Phước Chiến23</v>
      </c>
    </row>
    <row r="7288" spans="1:18">
      <c r="A7288" s="6">
        <v>7287</v>
      </c>
      <c r="B7288" s="6">
        <v>58</v>
      </c>
      <c r="C7288" s="6" t="s">
        <v>6433</v>
      </c>
      <c r="D7288" s="6">
        <v>588</v>
      </c>
      <c r="E7288" s="6" t="s">
        <v>6474</v>
      </c>
      <c r="F7288" s="6">
        <v>22840</v>
      </c>
      <c r="G7288" s="6" t="s">
        <v>6476</v>
      </c>
      <c r="H7288" s="6">
        <v>2</v>
      </c>
      <c r="I7288" s="6" t="s">
        <v>297</v>
      </c>
      <c r="J7288" s="6">
        <v>3</v>
      </c>
      <c r="K7288" s="6" t="s">
        <v>4334</v>
      </c>
      <c r="L7288" s="8">
        <v>6</v>
      </c>
      <c r="M7288" s="6" t="s">
        <v>297</v>
      </c>
      <c r="N7288" s="6" t="s">
        <v>6436</v>
      </c>
      <c r="R7288" s="6" t="str">
        <f t="shared" si="113"/>
        <v>58588Xã Công Hải23</v>
      </c>
    </row>
    <row r="7289" spans="1:18">
      <c r="A7289" s="6">
        <v>7288</v>
      </c>
      <c r="B7289" s="6">
        <v>58</v>
      </c>
      <c r="C7289" s="6" t="s">
        <v>6433</v>
      </c>
      <c r="D7289" s="6">
        <v>588</v>
      </c>
      <c r="E7289" s="6" t="s">
        <v>6474</v>
      </c>
      <c r="F7289" s="6">
        <v>22843</v>
      </c>
      <c r="G7289" s="6" t="s">
        <v>6477</v>
      </c>
      <c r="H7289" s="6">
        <v>2</v>
      </c>
      <c r="I7289" s="6" t="s">
        <v>297</v>
      </c>
      <c r="J7289" s="6">
        <v>3</v>
      </c>
      <c r="K7289" s="6" t="s">
        <v>4334</v>
      </c>
      <c r="L7289" s="8">
        <v>6</v>
      </c>
      <c r="M7289" s="6" t="s">
        <v>297</v>
      </c>
      <c r="N7289" s="6" t="s">
        <v>6436</v>
      </c>
      <c r="R7289" s="6" t="str">
        <f t="shared" si="113"/>
        <v>58588Xã Phước Kháng23</v>
      </c>
    </row>
    <row r="7290" spans="1:18">
      <c r="A7290" s="6">
        <v>7289</v>
      </c>
      <c r="B7290" s="6">
        <v>58</v>
      </c>
      <c r="C7290" s="6" t="s">
        <v>6433</v>
      </c>
      <c r="D7290" s="6">
        <v>588</v>
      </c>
      <c r="E7290" s="6" t="s">
        <v>6474</v>
      </c>
      <c r="F7290" s="6">
        <v>22849</v>
      </c>
      <c r="G7290" s="6" t="s">
        <v>6478</v>
      </c>
      <c r="H7290" s="6">
        <v>2</v>
      </c>
      <c r="I7290" s="6" t="s">
        <v>297</v>
      </c>
      <c r="J7290" s="6">
        <v>3</v>
      </c>
      <c r="K7290" s="6" t="s">
        <v>4334</v>
      </c>
      <c r="L7290" s="8">
        <v>6</v>
      </c>
      <c r="M7290" s="6" t="s">
        <v>297</v>
      </c>
      <c r="N7290" s="6" t="s">
        <v>6436</v>
      </c>
      <c r="R7290" s="6" t="str">
        <f t="shared" si="113"/>
        <v>58588Xã Lợi Hải23</v>
      </c>
    </row>
    <row r="7291" spans="1:18">
      <c r="A7291" s="6">
        <v>7290</v>
      </c>
      <c r="B7291" s="6">
        <v>58</v>
      </c>
      <c r="C7291" s="6" t="s">
        <v>6433</v>
      </c>
      <c r="D7291" s="6">
        <v>588</v>
      </c>
      <c r="E7291" s="6" t="s">
        <v>6474</v>
      </c>
      <c r="F7291" s="6">
        <v>22853</v>
      </c>
      <c r="G7291" s="6" t="s">
        <v>360</v>
      </c>
      <c r="H7291" s="6">
        <v>2</v>
      </c>
      <c r="I7291" s="6" t="s">
        <v>297</v>
      </c>
      <c r="J7291" s="6">
        <v>3</v>
      </c>
      <c r="K7291" s="6" t="s">
        <v>4334</v>
      </c>
      <c r="L7291" s="8">
        <v>6</v>
      </c>
      <c r="M7291" s="6" t="s">
        <v>297</v>
      </c>
      <c r="N7291" s="6" t="s">
        <v>6436</v>
      </c>
      <c r="R7291" s="6" t="str">
        <f t="shared" si="113"/>
        <v>58588Xã Bắc Sơn23</v>
      </c>
    </row>
    <row r="7292" spans="1:18">
      <c r="A7292" s="6">
        <v>7291</v>
      </c>
      <c r="B7292" s="6">
        <v>58</v>
      </c>
      <c r="C7292" s="6" t="s">
        <v>6433</v>
      </c>
      <c r="D7292" s="6">
        <v>588</v>
      </c>
      <c r="E7292" s="6" t="s">
        <v>6474</v>
      </c>
      <c r="F7292" s="6">
        <v>22856</v>
      </c>
      <c r="G7292" s="6" t="s">
        <v>1907</v>
      </c>
      <c r="H7292" s="6">
        <v>2</v>
      </c>
      <c r="I7292" s="6" t="s">
        <v>297</v>
      </c>
      <c r="J7292" s="6">
        <v>3</v>
      </c>
      <c r="K7292" s="6" t="s">
        <v>4334</v>
      </c>
      <c r="L7292" s="8">
        <v>6</v>
      </c>
      <c r="M7292" s="6" t="s">
        <v>297</v>
      </c>
      <c r="N7292" s="6" t="s">
        <v>6436</v>
      </c>
      <c r="R7292" s="6" t="str">
        <f t="shared" si="113"/>
        <v>58588Xã Bắc Phong23</v>
      </c>
    </row>
    <row r="7293" spans="1:18">
      <c r="A7293" s="6">
        <v>7292</v>
      </c>
      <c r="B7293" s="6">
        <v>58</v>
      </c>
      <c r="C7293" s="6" t="s">
        <v>6433</v>
      </c>
      <c r="D7293" s="6">
        <v>589</v>
      </c>
      <c r="E7293" s="6" t="s">
        <v>6479</v>
      </c>
      <c r="F7293" s="6">
        <v>22885</v>
      </c>
      <c r="G7293" s="6" t="s">
        <v>6480</v>
      </c>
      <c r="H7293" s="6">
        <v>2</v>
      </c>
      <c r="I7293" s="6" t="s">
        <v>297</v>
      </c>
      <c r="J7293" s="6">
        <v>3</v>
      </c>
      <c r="K7293" s="6" t="s">
        <v>4334</v>
      </c>
      <c r="L7293" s="8">
        <v>6</v>
      </c>
      <c r="M7293" s="6" t="s">
        <v>297</v>
      </c>
      <c r="N7293" s="6" t="s">
        <v>6436</v>
      </c>
      <c r="R7293" s="6" t="str">
        <f t="shared" si="113"/>
        <v>58589Xã Phước Hà23</v>
      </c>
    </row>
    <row r="7294" spans="1:18">
      <c r="A7294" s="6">
        <v>7293</v>
      </c>
      <c r="B7294" s="6">
        <v>58</v>
      </c>
      <c r="C7294" s="6" t="s">
        <v>6433</v>
      </c>
      <c r="D7294" s="6">
        <v>589</v>
      </c>
      <c r="E7294" s="6" t="s">
        <v>6479</v>
      </c>
      <c r="F7294" s="6">
        <v>22897</v>
      </c>
      <c r="G7294" s="6" t="s">
        <v>6481</v>
      </c>
      <c r="H7294" s="6">
        <v>2</v>
      </c>
      <c r="I7294" s="6" t="s">
        <v>297</v>
      </c>
      <c r="J7294" s="6">
        <v>3</v>
      </c>
      <c r="K7294" s="6" t="s">
        <v>4334</v>
      </c>
      <c r="L7294" s="8">
        <v>6</v>
      </c>
      <c r="M7294" s="6" t="s">
        <v>297</v>
      </c>
      <c r="N7294" s="6" t="s">
        <v>6436</v>
      </c>
      <c r="R7294" s="6" t="str">
        <f t="shared" si="113"/>
        <v>58589Xã Phước Nam23</v>
      </c>
    </row>
    <row r="7295" spans="1:18">
      <c r="A7295" s="6">
        <v>7294</v>
      </c>
      <c r="B7295" s="6">
        <v>58</v>
      </c>
      <c r="C7295" s="6" t="s">
        <v>6433</v>
      </c>
      <c r="D7295" s="6">
        <v>589</v>
      </c>
      <c r="E7295" s="6" t="s">
        <v>6479</v>
      </c>
      <c r="F7295" s="6">
        <v>22898</v>
      </c>
      <c r="G7295" s="6" t="s">
        <v>5930</v>
      </c>
      <c r="H7295" s="6">
        <v>2</v>
      </c>
      <c r="I7295" s="6" t="s">
        <v>297</v>
      </c>
      <c r="J7295" s="6">
        <v>3</v>
      </c>
      <c r="K7295" s="6" t="s">
        <v>4334</v>
      </c>
      <c r="L7295" s="8">
        <v>6</v>
      </c>
      <c r="M7295" s="6" t="s">
        <v>297</v>
      </c>
      <c r="N7295" s="6" t="s">
        <v>6436</v>
      </c>
      <c r="R7295" s="6" t="str">
        <f t="shared" si="113"/>
        <v>58589Xã Phước Ninh23</v>
      </c>
    </row>
    <row r="7296" spans="1:18">
      <c r="A7296" s="6">
        <v>7295</v>
      </c>
      <c r="B7296" s="6">
        <v>58</v>
      </c>
      <c r="C7296" s="6" t="s">
        <v>6433</v>
      </c>
      <c r="D7296" s="6">
        <v>589</v>
      </c>
      <c r="E7296" s="6" t="s">
        <v>6479</v>
      </c>
      <c r="F7296" s="6">
        <v>22900</v>
      </c>
      <c r="G7296" s="6" t="s">
        <v>6482</v>
      </c>
      <c r="H7296" s="6">
        <v>2</v>
      </c>
      <c r="I7296" s="6" t="s">
        <v>297</v>
      </c>
      <c r="J7296" s="6">
        <v>3</v>
      </c>
      <c r="K7296" s="6" t="s">
        <v>4334</v>
      </c>
      <c r="L7296" s="8">
        <v>6</v>
      </c>
      <c r="M7296" s="6" t="s">
        <v>297</v>
      </c>
      <c r="N7296" s="6" t="s">
        <v>6436</v>
      </c>
      <c r="R7296" s="6" t="str">
        <f t="shared" si="113"/>
        <v>58589Xã Nhị Hà23</v>
      </c>
    </row>
    <row r="7297" spans="1:18">
      <c r="A7297" s="6">
        <v>7296</v>
      </c>
      <c r="B7297" s="6">
        <v>58</v>
      </c>
      <c r="C7297" s="6" t="s">
        <v>6433</v>
      </c>
      <c r="D7297" s="6">
        <v>589</v>
      </c>
      <c r="E7297" s="6" t="s">
        <v>6479</v>
      </c>
      <c r="F7297" s="6">
        <v>22903</v>
      </c>
      <c r="G7297" s="6" t="s">
        <v>6483</v>
      </c>
      <c r="H7297" s="6">
        <v>2</v>
      </c>
      <c r="I7297" s="6" t="s">
        <v>297</v>
      </c>
      <c r="J7297" s="6">
        <v>3</v>
      </c>
      <c r="K7297" s="6" t="s">
        <v>4334</v>
      </c>
      <c r="L7297" s="8">
        <v>6</v>
      </c>
      <c r="M7297" s="6" t="s">
        <v>297</v>
      </c>
      <c r="N7297" s="6" t="s">
        <v>6436</v>
      </c>
      <c r="R7297" s="6" t="str">
        <f t="shared" si="113"/>
        <v>58589Xã Phước Dinh23</v>
      </c>
    </row>
    <row r="7298" spans="1:18">
      <c r="A7298" s="6">
        <v>7297</v>
      </c>
      <c r="B7298" s="6">
        <v>58</v>
      </c>
      <c r="C7298" s="6" t="s">
        <v>6433</v>
      </c>
      <c r="D7298" s="6">
        <v>589</v>
      </c>
      <c r="E7298" s="6" t="s">
        <v>6479</v>
      </c>
      <c r="F7298" s="6">
        <v>22906</v>
      </c>
      <c r="G7298" s="6" t="s">
        <v>6484</v>
      </c>
      <c r="H7298" s="6">
        <v>2</v>
      </c>
      <c r="I7298" s="6" t="s">
        <v>297</v>
      </c>
      <c r="J7298" s="6">
        <v>3</v>
      </c>
      <c r="K7298" s="6" t="s">
        <v>4334</v>
      </c>
      <c r="L7298" s="8">
        <v>6</v>
      </c>
      <c r="M7298" s="6" t="s">
        <v>297</v>
      </c>
      <c r="N7298" s="6" t="s">
        <v>6436</v>
      </c>
      <c r="R7298" s="6" t="str">
        <f t="shared" si="113"/>
        <v>58589Xã Phước Minh23</v>
      </c>
    </row>
    <row r="7299" spans="1:18">
      <c r="A7299" s="6">
        <v>7298</v>
      </c>
      <c r="B7299" s="6">
        <v>58</v>
      </c>
      <c r="C7299" s="6" t="s">
        <v>6433</v>
      </c>
      <c r="D7299" s="6">
        <v>589</v>
      </c>
      <c r="E7299" s="6" t="s">
        <v>6479</v>
      </c>
      <c r="F7299" s="6">
        <v>22909</v>
      </c>
      <c r="G7299" s="6" t="s">
        <v>6485</v>
      </c>
      <c r="H7299" s="6">
        <v>2</v>
      </c>
      <c r="I7299" s="6" t="s">
        <v>297</v>
      </c>
      <c r="J7299" s="6">
        <v>3</v>
      </c>
      <c r="K7299" s="6" t="s">
        <v>4334</v>
      </c>
      <c r="L7299" s="8">
        <v>6</v>
      </c>
      <c r="M7299" s="6" t="s">
        <v>297</v>
      </c>
      <c r="N7299" s="6" t="s">
        <v>6436</v>
      </c>
      <c r="R7299" s="6" t="str">
        <f t="shared" ref="R7299:R7362" si="114">CONCATENATE(B7299,D7299,G7299,H7299,J7299)</f>
        <v>58589Xã Phước Diêm23</v>
      </c>
    </row>
    <row r="7300" spans="1:18">
      <c r="A7300" s="6">
        <v>7299</v>
      </c>
      <c r="B7300" s="6">
        <v>58</v>
      </c>
      <c r="C7300" s="6" t="s">
        <v>6433</v>
      </c>
      <c r="D7300" s="6">
        <v>589</v>
      </c>
      <c r="E7300" s="6" t="s">
        <v>6479</v>
      </c>
      <c r="F7300" s="6">
        <v>22910</v>
      </c>
      <c r="G7300" s="6" t="s">
        <v>6486</v>
      </c>
      <c r="H7300" s="6">
        <v>2</v>
      </c>
      <c r="I7300" s="6" t="s">
        <v>297</v>
      </c>
      <c r="J7300" s="6">
        <v>3</v>
      </c>
      <c r="K7300" s="6" t="s">
        <v>4334</v>
      </c>
      <c r="L7300" s="8">
        <v>6</v>
      </c>
      <c r="M7300" s="6" t="s">
        <v>297</v>
      </c>
      <c r="N7300" s="6" t="s">
        <v>6436</v>
      </c>
      <c r="R7300" s="6" t="str">
        <f t="shared" si="114"/>
        <v>58589Xã Cà Ná23</v>
      </c>
    </row>
    <row r="7301" spans="1:18">
      <c r="A7301" s="6">
        <v>7300</v>
      </c>
      <c r="B7301" s="6">
        <v>60</v>
      </c>
      <c r="C7301" s="6" t="s">
        <v>6487</v>
      </c>
      <c r="D7301" s="6">
        <v>593</v>
      </c>
      <c r="E7301" s="6" t="s">
        <v>6488</v>
      </c>
      <c r="F7301" s="6">
        <v>22915</v>
      </c>
      <c r="G7301" s="6" t="s">
        <v>6489</v>
      </c>
      <c r="H7301" s="6">
        <v>1</v>
      </c>
      <c r="I7301" s="6" t="s">
        <v>251</v>
      </c>
      <c r="J7301" s="6">
        <v>3</v>
      </c>
      <c r="K7301" s="6" t="s">
        <v>4334</v>
      </c>
      <c r="L7301" s="8">
        <v>5</v>
      </c>
      <c r="M7301" s="6" t="s">
        <v>251</v>
      </c>
      <c r="N7301" s="6" t="s">
        <v>6490</v>
      </c>
      <c r="R7301" s="6" t="str">
        <f t="shared" si="114"/>
        <v>60593Phường Mũi Né13</v>
      </c>
    </row>
    <row r="7302" spans="1:18">
      <c r="A7302" s="6">
        <v>7301</v>
      </c>
      <c r="B7302" s="6">
        <v>60</v>
      </c>
      <c r="C7302" s="6" t="s">
        <v>6487</v>
      </c>
      <c r="D7302" s="6">
        <v>593</v>
      </c>
      <c r="E7302" s="6" t="s">
        <v>6488</v>
      </c>
      <c r="F7302" s="6">
        <v>22918</v>
      </c>
      <c r="G7302" s="6" t="s">
        <v>6491</v>
      </c>
      <c r="H7302" s="6">
        <v>1</v>
      </c>
      <c r="I7302" s="6" t="s">
        <v>251</v>
      </c>
      <c r="J7302" s="6">
        <v>3</v>
      </c>
      <c r="K7302" s="6" t="s">
        <v>4334</v>
      </c>
      <c r="L7302" s="8">
        <v>5</v>
      </c>
      <c r="M7302" s="6" t="s">
        <v>251</v>
      </c>
      <c r="N7302" s="6" t="s">
        <v>6490</v>
      </c>
      <c r="R7302" s="6" t="str">
        <f t="shared" si="114"/>
        <v>60593Phường Hàm Tiến13</v>
      </c>
    </row>
    <row r="7303" spans="1:18">
      <c r="A7303" s="6">
        <v>7302</v>
      </c>
      <c r="B7303" s="6">
        <v>60</v>
      </c>
      <c r="C7303" s="6" t="s">
        <v>6487</v>
      </c>
      <c r="D7303" s="6">
        <v>593</v>
      </c>
      <c r="E7303" s="6" t="s">
        <v>6488</v>
      </c>
      <c r="F7303" s="6">
        <v>22921</v>
      </c>
      <c r="G7303" s="6" t="s">
        <v>6492</v>
      </c>
      <c r="H7303" s="6">
        <v>1</v>
      </c>
      <c r="I7303" s="6" t="s">
        <v>251</v>
      </c>
      <c r="J7303" s="6">
        <v>3</v>
      </c>
      <c r="K7303" s="6" t="s">
        <v>4334</v>
      </c>
      <c r="L7303" s="8">
        <v>5</v>
      </c>
      <c r="M7303" s="6" t="s">
        <v>251</v>
      </c>
      <c r="N7303" s="6" t="s">
        <v>6490</v>
      </c>
      <c r="R7303" s="6" t="str">
        <f t="shared" si="114"/>
        <v>60593Phường Phú Hài13</v>
      </c>
    </row>
    <row r="7304" spans="1:18">
      <c r="A7304" s="6">
        <v>7303</v>
      </c>
      <c r="B7304" s="6">
        <v>60</v>
      </c>
      <c r="C7304" s="6" t="s">
        <v>6487</v>
      </c>
      <c r="D7304" s="6">
        <v>593</v>
      </c>
      <c r="E7304" s="6" t="s">
        <v>6488</v>
      </c>
      <c r="F7304" s="6">
        <v>22924</v>
      </c>
      <c r="G7304" s="6" t="s">
        <v>6493</v>
      </c>
      <c r="H7304" s="6">
        <v>1</v>
      </c>
      <c r="I7304" s="6" t="s">
        <v>251</v>
      </c>
      <c r="J7304" s="6">
        <v>3</v>
      </c>
      <c r="K7304" s="6" t="s">
        <v>4334</v>
      </c>
      <c r="L7304" s="8">
        <v>5</v>
      </c>
      <c r="M7304" s="6" t="s">
        <v>251</v>
      </c>
      <c r="N7304" s="6" t="s">
        <v>6490</v>
      </c>
      <c r="R7304" s="6" t="str">
        <f t="shared" si="114"/>
        <v>60593Phường Phú Thủy13</v>
      </c>
    </row>
    <row r="7305" spans="1:18">
      <c r="A7305" s="6">
        <v>7304</v>
      </c>
      <c r="B7305" s="6">
        <v>60</v>
      </c>
      <c r="C7305" s="6" t="s">
        <v>6487</v>
      </c>
      <c r="D7305" s="6">
        <v>593</v>
      </c>
      <c r="E7305" s="6" t="s">
        <v>6488</v>
      </c>
      <c r="F7305" s="6">
        <v>22927</v>
      </c>
      <c r="G7305" s="6" t="s">
        <v>6494</v>
      </c>
      <c r="H7305" s="6">
        <v>1</v>
      </c>
      <c r="I7305" s="6" t="s">
        <v>251</v>
      </c>
      <c r="J7305" s="6">
        <v>3</v>
      </c>
      <c r="K7305" s="6" t="s">
        <v>4334</v>
      </c>
      <c r="L7305" s="8">
        <v>5</v>
      </c>
      <c r="M7305" s="6" t="s">
        <v>251</v>
      </c>
      <c r="N7305" s="6" t="s">
        <v>6490</v>
      </c>
      <c r="R7305" s="6" t="str">
        <f t="shared" si="114"/>
        <v>60593Phường Phú Tài13</v>
      </c>
    </row>
    <row r="7306" spans="1:18">
      <c r="A7306" s="6">
        <v>7305</v>
      </c>
      <c r="B7306" s="6">
        <v>60</v>
      </c>
      <c r="C7306" s="6" t="s">
        <v>6487</v>
      </c>
      <c r="D7306" s="6">
        <v>593</v>
      </c>
      <c r="E7306" s="6" t="s">
        <v>6488</v>
      </c>
      <c r="F7306" s="6">
        <v>22930</v>
      </c>
      <c r="G7306" s="6" t="s">
        <v>6495</v>
      </c>
      <c r="H7306" s="6">
        <v>1</v>
      </c>
      <c r="I7306" s="6" t="s">
        <v>251</v>
      </c>
      <c r="J7306" s="6">
        <v>3</v>
      </c>
      <c r="K7306" s="6" t="s">
        <v>4334</v>
      </c>
      <c r="L7306" s="8">
        <v>5</v>
      </c>
      <c r="M7306" s="6" t="s">
        <v>251</v>
      </c>
      <c r="N7306" s="6" t="s">
        <v>6490</v>
      </c>
      <c r="R7306" s="6" t="str">
        <f t="shared" si="114"/>
        <v>60593Phường Phú Trinh13</v>
      </c>
    </row>
    <row r="7307" spans="1:18">
      <c r="A7307" s="6">
        <v>7306</v>
      </c>
      <c r="B7307" s="6">
        <v>60</v>
      </c>
      <c r="C7307" s="6" t="s">
        <v>6487</v>
      </c>
      <c r="D7307" s="6">
        <v>593</v>
      </c>
      <c r="E7307" s="6" t="s">
        <v>6488</v>
      </c>
      <c r="F7307" s="6">
        <v>22933</v>
      </c>
      <c r="G7307" s="6" t="s">
        <v>6496</v>
      </c>
      <c r="H7307" s="6">
        <v>1</v>
      </c>
      <c r="I7307" s="6" t="s">
        <v>251</v>
      </c>
      <c r="J7307" s="6">
        <v>3</v>
      </c>
      <c r="K7307" s="6" t="s">
        <v>4334</v>
      </c>
      <c r="L7307" s="8">
        <v>5</v>
      </c>
      <c r="M7307" s="6" t="s">
        <v>251</v>
      </c>
      <c r="N7307" s="6" t="s">
        <v>6490</v>
      </c>
      <c r="R7307" s="6" t="str">
        <f t="shared" si="114"/>
        <v>60593Phường Xuân An13</v>
      </c>
    </row>
    <row r="7308" spans="1:18">
      <c r="A7308" s="6">
        <v>7307</v>
      </c>
      <c r="B7308" s="6">
        <v>60</v>
      </c>
      <c r="C7308" s="6" t="s">
        <v>6487</v>
      </c>
      <c r="D7308" s="6">
        <v>593</v>
      </c>
      <c r="E7308" s="6" t="s">
        <v>6488</v>
      </c>
      <c r="F7308" s="6">
        <v>22936</v>
      </c>
      <c r="G7308" s="6" t="s">
        <v>6497</v>
      </c>
      <c r="H7308" s="6">
        <v>1</v>
      </c>
      <c r="I7308" s="6" t="s">
        <v>251</v>
      </c>
      <c r="J7308" s="6">
        <v>3</v>
      </c>
      <c r="K7308" s="6" t="s">
        <v>4334</v>
      </c>
      <c r="L7308" s="8">
        <v>5</v>
      </c>
      <c r="M7308" s="6" t="s">
        <v>251</v>
      </c>
      <c r="N7308" s="6" t="s">
        <v>6490</v>
      </c>
      <c r="R7308" s="6" t="str">
        <f t="shared" si="114"/>
        <v>60593Phường Thanh Hải13</v>
      </c>
    </row>
    <row r="7309" spans="1:18">
      <c r="A7309" s="6">
        <v>7308</v>
      </c>
      <c r="B7309" s="6">
        <v>60</v>
      </c>
      <c r="C7309" s="6" t="s">
        <v>6487</v>
      </c>
      <c r="D7309" s="6">
        <v>593</v>
      </c>
      <c r="E7309" s="6" t="s">
        <v>6488</v>
      </c>
      <c r="F7309" s="6">
        <v>22939</v>
      </c>
      <c r="G7309" s="6" t="s">
        <v>6498</v>
      </c>
      <c r="H7309" s="6">
        <v>1</v>
      </c>
      <c r="I7309" s="6" t="s">
        <v>251</v>
      </c>
      <c r="J7309" s="6">
        <v>3</v>
      </c>
      <c r="K7309" s="6" t="s">
        <v>4334</v>
      </c>
      <c r="L7309" s="8">
        <v>5</v>
      </c>
      <c r="M7309" s="6" t="s">
        <v>251</v>
      </c>
      <c r="N7309" s="6" t="s">
        <v>6490</v>
      </c>
      <c r="R7309" s="6" t="str">
        <f t="shared" si="114"/>
        <v>60593Phường Bình Hưng13</v>
      </c>
    </row>
    <row r="7310" spans="1:18">
      <c r="A7310" s="6">
        <v>7309</v>
      </c>
      <c r="B7310" s="6">
        <v>60</v>
      </c>
      <c r="C7310" s="6" t="s">
        <v>6487</v>
      </c>
      <c r="D7310" s="6">
        <v>593</v>
      </c>
      <c r="E7310" s="6" t="s">
        <v>6488</v>
      </c>
      <c r="F7310" s="6">
        <v>22942</v>
      </c>
      <c r="G7310" s="6" t="s">
        <v>6499</v>
      </c>
      <c r="H7310" s="6">
        <v>1</v>
      </c>
      <c r="I7310" s="6" t="s">
        <v>251</v>
      </c>
      <c r="J7310" s="6">
        <v>3</v>
      </c>
      <c r="K7310" s="6" t="s">
        <v>4334</v>
      </c>
      <c r="L7310" s="8">
        <v>5</v>
      </c>
      <c r="M7310" s="6" t="s">
        <v>251</v>
      </c>
      <c r="N7310" s="6" t="s">
        <v>6490</v>
      </c>
      <c r="R7310" s="6" t="str">
        <f t="shared" si="114"/>
        <v>60593Phường Đức Nghĩa13</v>
      </c>
    </row>
    <row r="7311" spans="1:18">
      <c r="A7311" s="6">
        <v>7310</v>
      </c>
      <c r="B7311" s="6">
        <v>60</v>
      </c>
      <c r="C7311" s="6" t="s">
        <v>6487</v>
      </c>
      <c r="D7311" s="6">
        <v>593</v>
      </c>
      <c r="E7311" s="6" t="s">
        <v>6488</v>
      </c>
      <c r="F7311" s="6">
        <v>22945</v>
      </c>
      <c r="G7311" s="6" t="s">
        <v>6500</v>
      </c>
      <c r="H7311" s="6">
        <v>1</v>
      </c>
      <c r="I7311" s="6" t="s">
        <v>251</v>
      </c>
      <c r="J7311" s="6">
        <v>3</v>
      </c>
      <c r="K7311" s="6" t="s">
        <v>4334</v>
      </c>
      <c r="L7311" s="8">
        <v>5</v>
      </c>
      <c r="M7311" s="6" t="s">
        <v>251</v>
      </c>
      <c r="N7311" s="6" t="s">
        <v>6490</v>
      </c>
      <c r="R7311" s="6" t="str">
        <f t="shared" si="114"/>
        <v>60593Phường Lạc Đạo13</v>
      </c>
    </row>
    <row r="7312" spans="1:18">
      <c r="A7312" s="6">
        <v>7311</v>
      </c>
      <c r="B7312" s="6">
        <v>60</v>
      </c>
      <c r="C7312" s="6" t="s">
        <v>6487</v>
      </c>
      <c r="D7312" s="6">
        <v>593</v>
      </c>
      <c r="E7312" s="6" t="s">
        <v>6488</v>
      </c>
      <c r="F7312" s="6">
        <v>22948</v>
      </c>
      <c r="G7312" s="6" t="s">
        <v>455</v>
      </c>
      <c r="H7312" s="6">
        <v>1</v>
      </c>
      <c r="I7312" s="6" t="s">
        <v>251</v>
      </c>
      <c r="J7312" s="6">
        <v>3</v>
      </c>
      <c r="K7312" s="6" t="s">
        <v>4334</v>
      </c>
      <c r="L7312" s="8">
        <v>5</v>
      </c>
      <c r="M7312" s="6" t="s">
        <v>251</v>
      </c>
      <c r="N7312" s="6" t="s">
        <v>6490</v>
      </c>
      <c r="R7312" s="6" t="str">
        <f t="shared" si="114"/>
        <v>60593Phường Đức Thắng13</v>
      </c>
    </row>
    <row r="7313" spans="1:18">
      <c r="A7313" s="6">
        <v>7312</v>
      </c>
      <c r="B7313" s="6">
        <v>60</v>
      </c>
      <c r="C7313" s="6" t="s">
        <v>6487</v>
      </c>
      <c r="D7313" s="6">
        <v>593</v>
      </c>
      <c r="E7313" s="6" t="s">
        <v>6488</v>
      </c>
      <c r="F7313" s="6">
        <v>22951</v>
      </c>
      <c r="G7313" s="6" t="s">
        <v>6501</v>
      </c>
      <c r="H7313" s="6">
        <v>1</v>
      </c>
      <c r="I7313" s="6" t="s">
        <v>251</v>
      </c>
      <c r="J7313" s="6">
        <v>3</v>
      </c>
      <c r="K7313" s="6" t="s">
        <v>4334</v>
      </c>
      <c r="L7313" s="8">
        <v>5</v>
      </c>
      <c r="M7313" s="6" t="s">
        <v>251</v>
      </c>
      <c r="N7313" s="6" t="s">
        <v>6490</v>
      </c>
      <c r="R7313" s="6" t="str">
        <f t="shared" si="114"/>
        <v>60593Phường Hưng Long13</v>
      </c>
    </row>
    <row r="7314" spans="1:18">
      <c r="A7314" s="6">
        <v>7313</v>
      </c>
      <c r="B7314" s="6">
        <v>60</v>
      </c>
      <c r="C7314" s="6" t="s">
        <v>6487</v>
      </c>
      <c r="D7314" s="6">
        <v>593</v>
      </c>
      <c r="E7314" s="6" t="s">
        <v>6488</v>
      </c>
      <c r="F7314" s="6">
        <v>22954</v>
      </c>
      <c r="G7314" s="6" t="s">
        <v>6502</v>
      </c>
      <c r="H7314" s="6">
        <v>1</v>
      </c>
      <c r="I7314" s="6" t="s">
        <v>251</v>
      </c>
      <c r="J7314" s="6">
        <v>3</v>
      </c>
      <c r="K7314" s="6" t="s">
        <v>4334</v>
      </c>
      <c r="L7314" s="8">
        <v>5</v>
      </c>
      <c r="M7314" s="6" t="s">
        <v>251</v>
      </c>
      <c r="N7314" s="6" t="s">
        <v>6490</v>
      </c>
      <c r="R7314" s="6" t="str">
        <f t="shared" si="114"/>
        <v>60593Phường Đức Long13</v>
      </c>
    </row>
    <row r="7315" spans="1:18">
      <c r="A7315" s="6">
        <v>7314</v>
      </c>
      <c r="B7315" s="6">
        <v>60</v>
      </c>
      <c r="C7315" s="6" t="s">
        <v>6487</v>
      </c>
      <c r="D7315" s="6">
        <v>593</v>
      </c>
      <c r="E7315" s="6" t="s">
        <v>6488</v>
      </c>
      <c r="F7315" s="6">
        <v>22957</v>
      </c>
      <c r="G7315" s="6" t="s">
        <v>6503</v>
      </c>
      <c r="H7315" s="6">
        <v>2</v>
      </c>
      <c r="I7315" s="6" t="s">
        <v>297</v>
      </c>
      <c r="J7315" s="6">
        <v>3</v>
      </c>
      <c r="K7315" s="6" t="s">
        <v>4334</v>
      </c>
      <c r="L7315" s="8">
        <v>6</v>
      </c>
      <c r="M7315" s="6" t="s">
        <v>297</v>
      </c>
      <c r="N7315" s="6" t="s">
        <v>6490</v>
      </c>
      <c r="R7315" s="6" t="str">
        <f t="shared" si="114"/>
        <v>60593Xã Thiện Nghiệp23</v>
      </c>
    </row>
    <row r="7316" spans="1:18">
      <c r="A7316" s="6">
        <v>7315</v>
      </c>
      <c r="B7316" s="6">
        <v>60</v>
      </c>
      <c r="C7316" s="6" t="s">
        <v>6487</v>
      </c>
      <c r="D7316" s="6">
        <v>593</v>
      </c>
      <c r="E7316" s="6" t="s">
        <v>6488</v>
      </c>
      <c r="F7316" s="6">
        <v>22960</v>
      </c>
      <c r="G7316" s="6" t="s">
        <v>6504</v>
      </c>
      <c r="H7316" s="6">
        <v>2</v>
      </c>
      <c r="I7316" s="6" t="s">
        <v>297</v>
      </c>
      <c r="J7316" s="6">
        <v>3</v>
      </c>
      <c r="K7316" s="6" t="s">
        <v>4334</v>
      </c>
      <c r="L7316" s="8">
        <v>6</v>
      </c>
      <c r="M7316" s="6" t="s">
        <v>297</v>
      </c>
      <c r="N7316" s="6" t="s">
        <v>6490</v>
      </c>
      <c r="R7316" s="6" t="str">
        <f t="shared" si="114"/>
        <v>60593Xã Phong Nẫm23</v>
      </c>
    </row>
    <row r="7317" spans="1:18">
      <c r="A7317" s="6">
        <v>7316</v>
      </c>
      <c r="B7317" s="6">
        <v>60</v>
      </c>
      <c r="C7317" s="6" t="s">
        <v>6487</v>
      </c>
      <c r="D7317" s="6">
        <v>593</v>
      </c>
      <c r="E7317" s="6" t="s">
        <v>6488</v>
      </c>
      <c r="F7317" s="6">
        <v>22963</v>
      </c>
      <c r="G7317" s="6" t="s">
        <v>6505</v>
      </c>
      <c r="H7317" s="6">
        <v>2</v>
      </c>
      <c r="I7317" s="6" t="s">
        <v>297</v>
      </c>
      <c r="J7317" s="6">
        <v>3</v>
      </c>
      <c r="K7317" s="6" t="s">
        <v>4334</v>
      </c>
      <c r="L7317" s="8">
        <v>6</v>
      </c>
      <c r="M7317" s="6" t="s">
        <v>297</v>
      </c>
      <c r="N7317" s="6" t="s">
        <v>6490</v>
      </c>
      <c r="R7317" s="6" t="str">
        <f t="shared" si="114"/>
        <v>60593Xã Tiến Lợi23</v>
      </c>
    </row>
    <row r="7318" spans="1:18">
      <c r="A7318" s="6">
        <v>7317</v>
      </c>
      <c r="B7318" s="6">
        <v>60</v>
      </c>
      <c r="C7318" s="6" t="s">
        <v>6487</v>
      </c>
      <c r="D7318" s="6">
        <v>593</v>
      </c>
      <c r="E7318" s="6" t="s">
        <v>6488</v>
      </c>
      <c r="F7318" s="6">
        <v>22966</v>
      </c>
      <c r="G7318" s="6" t="s">
        <v>4987</v>
      </c>
      <c r="H7318" s="6">
        <v>2</v>
      </c>
      <c r="I7318" s="6" t="s">
        <v>297</v>
      </c>
      <c r="J7318" s="6">
        <v>3</v>
      </c>
      <c r="K7318" s="6" t="s">
        <v>4334</v>
      </c>
      <c r="L7318" s="8">
        <v>6</v>
      </c>
      <c r="M7318" s="6" t="s">
        <v>297</v>
      </c>
      <c r="N7318" s="6" t="s">
        <v>6490</v>
      </c>
      <c r="R7318" s="6" t="str">
        <f t="shared" si="114"/>
        <v>60593Xã Tiến Thành23</v>
      </c>
    </row>
    <row r="7319" spans="1:18">
      <c r="A7319" s="6">
        <v>7318</v>
      </c>
      <c r="B7319" s="6">
        <v>60</v>
      </c>
      <c r="C7319" s="6" t="s">
        <v>6487</v>
      </c>
      <c r="D7319" s="6">
        <v>594</v>
      </c>
      <c r="E7319" s="6" t="s">
        <v>6506</v>
      </c>
      <c r="F7319" s="6">
        <v>23231</v>
      </c>
      <c r="G7319" s="6" t="s">
        <v>6507</v>
      </c>
      <c r="H7319" s="6">
        <v>1</v>
      </c>
      <c r="I7319" s="6" t="s">
        <v>251</v>
      </c>
      <c r="J7319" s="6">
        <v>3</v>
      </c>
      <c r="K7319" s="6" t="s">
        <v>4334</v>
      </c>
      <c r="L7319" s="8">
        <v>5</v>
      </c>
      <c r="M7319" s="6" t="s">
        <v>251</v>
      </c>
      <c r="N7319" s="6" t="s">
        <v>6490</v>
      </c>
      <c r="R7319" s="6" t="str">
        <f t="shared" si="114"/>
        <v>60594Phường Phước Hội13</v>
      </c>
    </row>
    <row r="7320" spans="1:18">
      <c r="A7320" s="6">
        <v>7319</v>
      </c>
      <c r="B7320" s="6">
        <v>60</v>
      </c>
      <c r="C7320" s="6" t="s">
        <v>6487</v>
      </c>
      <c r="D7320" s="6">
        <v>594</v>
      </c>
      <c r="E7320" s="6" t="s">
        <v>6506</v>
      </c>
      <c r="F7320" s="6">
        <v>23232</v>
      </c>
      <c r="G7320" s="6" t="s">
        <v>6508</v>
      </c>
      <c r="H7320" s="6">
        <v>1</v>
      </c>
      <c r="I7320" s="6" t="s">
        <v>251</v>
      </c>
      <c r="J7320" s="6">
        <v>3</v>
      </c>
      <c r="K7320" s="6" t="s">
        <v>4334</v>
      </c>
      <c r="L7320" s="8">
        <v>5</v>
      </c>
      <c r="M7320" s="6" t="s">
        <v>251</v>
      </c>
      <c r="N7320" s="6" t="s">
        <v>6490</v>
      </c>
      <c r="R7320" s="6" t="str">
        <f t="shared" si="114"/>
        <v>60594Phường Phước Lộc13</v>
      </c>
    </row>
    <row r="7321" spans="1:18">
      <c r="A7321" s="6">
        <v>7320</v>
      </c>
      <c r="B7321" s="6">
        <v>60</v>
      </c>
      <c r="C7321" s="6" t="s">
        <v>6487</v>
      </c>
      <c r="D7321" s="6">
        <v>594</v>
      </c>
      <c r="E7321" s="6" t="s">
        <v>6506</v>
      </c>
      <c r="F7321" s="6">
        <v>23234</v>
      </c>
      <c r="G7321" s="6" t="s">
        <v>6509</v>
      </c>
      <c r="H7321" s="6">
        <v>1</v>
      </c>
      <c r="I7321" s="6" t="s">
        <v>251</v>
      </c>
      <c r="J7321" s="6">
        <v>3</v>
      </c>
      <c r="K7321" s="6" t="s">
        <v>4334</v>
      </c>
      <c r="L7321" s="8">
        <v>5</v>
      </c>
      <c r="M7321" s="6" t="s">
        <v>251</v>
      </c>
      <c r="N7321" s="6" t="s">
        <v>6490</v>
      </c>
      <c r="R7321" s="6" t="str">
        <f t="shared" si="114"/>
        <v>60594Phường Tân Thiện13</v>
      </c>
    </row>
    <row r="7322" spans="1:18">
      <c r="A7322" s="6">
        <v>7321</v>
      </c>
      <c r="B7322" s="6">
        <v>60</v>
      </c>
      <c r="C7322" s="6" t="s">
        <v>6487</v>
      </c>
      <c r="D7322" s="6">
        <v>594</v>
      </c>
      <c r="E7322" s="6" t="s">
        <v>6506</v>
      </c>
      <c r="F7322" s="6">
        <v>23235</v>
      </c>
      <c r="G7322" s="6" t="s">
        <v>2016</v>
      </c>
      <c r="H7322" s="6">
        <v>1</v>
      </c>
      <c r="I7322" s="6" t="s">
        <v>251</v>
      </c>
      <c r="J7322" s="6">
        <v>3</v>
      </c>
      <c r="K7322" s="6" t="s">
        <v>4334</v>
      </c>
      <c r="L7322" s="8">
        <v>5</v>
      </c>
      <c r="M7322" s="6" t="s">
        <v>251</v>
      </c>
      <c r="N7322" s="6" t="s">
        <v>6490</v>
      </c>
      <c r="R7322" s="6" t="str">
        <f t="shared" si="114"/>
        <v>60594Phường Tân An13</v>
      </c>
    </row>
    <row r="7323" spans="1:18">
      <c r="A7323" s="6">
        <v>7322</v>
      </c>
      <c r="B7323" s="6">
        <v>60</v>
      </c>
      <c r="C7323" s="6" t="s">
        <v>6487</v>
      </c>
      <c r="D7323" s="6">
        <v>594</v>
      </c>
      <c r="E7323" s="6" t="s">
        <v>6506</v>
      </c>
      <c r="F7323" s="6">
        <v>23237</v>
      </c>
      <c r="G7323" s="6" t="s">
        <v>6510</v>
      </c>
      <c r="H7323" s="6">
        <v>1</v>
      </c>
      <c r="I7323" s="6" t="s">
        <v>251</v>
      </c>
      <c r="J7323" s="6">
        <v>3</v>
      </c>
      <c r="K7323" s="6" t="s">
        <v>4334</v>
      </c>
      <c r="L7323" s="8">
        <v>5</v>
      </c>
      <c r="M7323" s="6" t="s">
        <v>251</v>
      </c>
      <c r="N7323" s="6" t="s">
        <v>6490</v>
      </c>
      <c r="R7323" s="6" t="str">
        <f t="shared" si="114"/>
        <v>60594Phường Bình Tân13</v>
      </c>
    </row>
    <row r="7324" spans="1:18">
      <c r="A7324" s="6">
        <v>7323</v>
      </c>
      <c r="B7324" s="6">
        <v>60</v>
      </c>
      <c r="C7324" s="6" t="s">
        <v>6487</v>
      </c>
      <c r="D7324" s="6">
        <v>594</v>
      </c>
      <c r="E7324" s="6" t="s">
        <v>6506</v>
      </c>
      <c r="F7324" s="6">
        <v>23245</v>
      </c>
      <c r="G7324" s="6" t="s">
        <v>6463</v>
      </c>
      <c r="H7324" s="6">
        <v>2</v>
      </c>
      <c r="I7324" s="6" t="s">
        <v>297</v>
      </c>
      <c r="J7324" s="6">
        <v>3</v>
      </c>
      <c r="K7324" s="6" t="s">
        <v>4334</v>
      </c>
      <c r="L7324" s="8">
        <v>6</v>
      </c>
      <c r="M7324" s="6" t="s">
        <v>297</v>
      </c>
      <c r="N7324" s="6" t="s">
        <v>6490</v>
      </c>
      <c r="R7324" s="6" t="str">
        <f t="shared" si="114"/>
        <v>60594Xã Tân Hải23</v>
      </c>
    </row>
    <row r="7325" spans="1:18">
      <c r="A7325" s="6">
        <v>7324</v>
      </c>
      <c r="B7325" s="6">
        <v>60</v>
      </c>
      <c r="C7325" s="6" t="s">
        <v>6487</v>
      </c>
      <c r="D7325" s="6">
        <v>594</v>
      </c>
      <c r="E7325" s="6" t="s">
        <v>6506</v>
      </c>
      <c r="F7325" s="6">
        <v>23246</v>
      </c>
      <c r="G7325" s="6" t="s">
        <v>663</v>
      </c>
      <c r="H7325" s="6">
        <v>2</v>
      </c>
      <c r="I7325" s="6" t="s">
        <v>297</v>
      </c>
      <c r="J7325" s="6">
        <v>3</v>
      </c>
      <c r="K7325" s="6" t="s">
        <v>4334</v>
      </c>
      <c r="L7325" s="8">
        <v>6</v>
      </c>
      <c r="M7325" s="6" t="s">
        <v>297</v>
      </c>
      <c r="N7325" s="6" t="s">
        <v>6490</v>
      </c>
      <c r="R7325" s="6" t="str">
        <f t="shared" si="114"/>
        <v>60594Xã Tân Tiến23</v>
      </c>
    </row>
    <row r="7326" spans="1:18">
      <c r="A7326" s="6">
        <v>7325</v>
      </c>
      <c r="B7326" s="6">
        <v>60</v>
      </c>
      <c r="C7326" s="6" t="s">
        <v>6487</v>
      </c>
      <c r="D7326" s="6">
        <v>594</v>
      </c>
      <c r="E7326" s="6" t="s">
        <v>6506</v>
      </c>
      <c r="F7326" s="6">
        <v>23248</v>
      </c>
      <c r="G7326" s="6" t="s">
        <v>2686</v>
      </c>
      <c r="H7326" s="6">
        <v>2</v>
      </c>
      <c r="I7326" s="6" t="s">
        <v>297</v>
      </c>
      <c r="J7326" s="6">
        <v>3</v>
      </c>
      <c r="K7326" s="6" t="s">
        <v>4334</v>
      </c>
      <c r="L7326" s="8">
        <v>6</v>
      </c>
      <c r="M7326" s="6" t="s">
        <v>297</v>
      </c>
      <c r="N7326" s="6" t="s">
        <v>6490</v>
      </c>
      <c r="R7326" s="6" t="str">
        <f t="shared" si="114"/>
        <v>60594Xã Tân Bình23</v>
      </c>
    </row>
    <row r="7327" spans="1:18">
      <c r="A7327" s="6">
        <v>7326</v>
      </c>
      <c r="B7327" s="6">
        <v>60</v>
      </c>
      <c r="C7327" s="6" t="s">
        <v>6487</v>
      </c>
      <c r="D7327" s="6">
        <v>594</v>
      </c>
      <c r="E7327" s="6" t="s">
        <v>6506</v>
      </c>
      <c r="F7327" s="6">
        <v>23268</v>
      </c>
      <c r="G7327" s="6" t="s">
        <v>6511</v>
      </c>
      <c r="H7327" s="6">
        <v>2</v>
      </c>
      <c r="I7327" s="6" t="s">
        <v>297</v>
      </c>
      <c r="J7327" s="6">
        <v>3</v>
      </c>
      <c r="K7327" s="6" t="s">
        <v>4334</v>
      </c>
      <c r="L7327" s="8">
        <v>6</v>
      </c>
      <c r="M7327" s="6" t="s">
        <v>297</v>
      </c>
      <c r="N7327" s="6" t="s">
        <v>6490</v>
      </c>
      <c r="R7327" s="6" t="str">
        <f t="shared" si="114"/>
        <v>60594Xã Tân Phước23</v>
      </c>
    </row>
    <row r="7328" spans="1:18">
      <c r="A7328" s="6">
        <v>7327</v>
      </c>
      <c r="B7328" s="6">
        <v>60</v>
      </c>
      <c r="C7328" s="6" t="s">
        <v>6487</v>
      </c>
      <c r="D7328" s="6">
        <v>595</v>
      </c>
      <c r="E7328" s="6" t="s">
        <v>6512</v>
      </c>
      <c r="F7328" s="6">
        <v>22969</v>
      </c>
      <c r="G7328" s="6" t="s">
        <v>6513</v>
      </c>
      <c r="H7328" s="6">
        <v>1</v>
      </c>
      <c r="I7328" s="6" t="s">
        <v>251</v>
      </c>
      <c r="J7328" s="6">
        <v>3</v>
      </c>
      <c r="K7328" s="6" t="s">
        <v>4334</v>
      </c>
      <c r="L7328" s="8">
        <v>5</v>
      </c>
      <c r="M7328" s="6" t="s">
        <v>251</v>
      </c>
      <c r="N7328" s="6" t="s">
        <v>6490</v>
      </c>
      <c r="R7328" s="6" t="str">
        <f t="shared" si="114"/>
        <v>60595Thị trấn Liên Hương13</v>
      </c>
    </row>
    <row r="7329" spans="1:18">
      <c r="A7329" s="6">
        <v>7328</v>
      </c>
      <c r="B7329" s="6">
        <v>60</v>
      </c>
      <c r="C7329" s="6" t="s">
        <v>6487</v>
      </c>
      <c r="D7329" s="6">
        <v>595</v>
      </c>
      <c r="E7329" s="6" t="s">
        <v>6512</v>
      </c>
      <c r="F7329" s="6">
        <v>22972</v>
      </c>
      <c r="G7329" s="6" t="s">
        <v>6514</v>
      </c>
      <c r="H7329" s="6">
        <v>1</v>
      </c>
      <c r="I7329" s="6" t="s">
        <v>251</v>
      </c>
      <c r="J7329" s="6">
        <v>3</v>
      </c>
      <c r="K7329" s="6" t="s">
        <v>4334</v>
      </c>
      <c r="L7329" s="8">
        <v>5</v>
      </c>
      <c r="M7329" s="6" t="s">
        <v>251</v>
      </c>
      <c r="N7329" s="6" t="s">
        <v>6490</v>
      </c>
      <c r="R7329" s="6" t="str">
        <f t="shared" si="114"/>
        <v>60595Thị trấn Phan Rí Cửa13</v>
      </c>
    </row>
    <row r="7330" spans="1:18">
      <c r="A7330" s="6">
        <v>7329</v>
      </c>
      <c r="B7330" s="6">
        <v>60</v>
      </c>
      <c r="C7330" s="6" t="s">
        <v>6487</v>
      </c>
      <c r="D7330" s="6">
        <v>595</v>
      </c>
      <c r="E7330" s="6" t="s">
        <v>6512</v>
      </c>
      <c r="F7330" s="6">
        <v>22975</v>
      </c>
      <c r="G7330" s="6" t="s">
        <v>6515</v>
      </c>
      <c r="H7330" s="6">
        <v>2</v>
      </c>
      <c r="I7330" s="6" t="s">
        <v>297</v>
      </c>
      <c r="J7330" s="6">
        <v>3</v>
      </c>
      <c r="K7330" s="6" t="s">
        <v>4334</v>
      </c>
      <c r="L7330" s="8">
        <v>6</v>
      </c>
      <c r="M7330" s="6" t="s">
        <v>297</v>
      </c>
      <c r="N7330" s="6" t="s">
        <v>6490</v>
      </c>
      <c r="R7330" s="6" t="str">
        <f t="shared" si="114"/>
        <v>60595Xã Phan Dũng23</v>
      </c>
    </row>
    <row r="7331" spans="1:18">
      <c r="A7331" s="6">
        <v>7330</v>
      </c>
      <c r="B7331" s="6">
        <v>60</v>
      </c>
      <c r="C7331" s="6" t="s">
        <v>6487</v>
      </c>
      <c r="D7331" s="6">
        <v>595</v>
      </c>
      <c r="E7331" s="6" t="s">
        <v>6512</v>
      </c>
      <c r="F7331" s="6">
        <v>22978</v>
      </c>
      <c r="G7331" s="6" t="s">
        <v>2233</v>
      </c>
      <c r="H7331" s="6">
        <v>2</v>
      </c>
      <c r="I7331" s="6" t="s">
        <v>297</v>
      </c>
      <c r="J7331" s="6">
        <v>3</v>
      </c>
      <c r="K7331" s="6" t="s">
        <v>4334</v>
      </c>
      <c r="L7331" s="8">
        <v>6</v>
      </c>
      <c r="M7331" s="6" t="s">
        <v>297</v>
      </c>
      <c r="N7331" s="6" t="s">
        <v>6490</v>
      </c>
      <c r="R7331" s="6" t="str">
        <f t="shared" si="114"/>
        <v>60595Xã Phong Phú23</v>
      </c>
    </row>
    <row r="7332" spans="1:18">
      <c r="A7332" s="6">
        <v>7331</v>
      </c>
      <c r="B7332" s="6">
        <v>60</v>
      </c>
      <c r="C7332" s="6" t="s">
        <v>6487</v>
      </c>
      <c r="D7332" s="6">
        <v>595</v>
      </c>
      <c r="E7332" s="6" t="s">
        <v>6512</v>
      </c>
      <c r="F7332" s="6">
        <v>22981</v>
      </c>
      <c r="G7332" s="6" t="s">
        <v>982</v>
      </c>
      <c r="H7332" s="6">
        <v>2</v>
      </c>
      <c r="I7332" s="6" t="s">
        <v>297</v>
      </c>
      <c r="J7332" s="6">
        <v>3</v>
      </c>
      <c r="K7332" s="6" t="s">
        <v>4334</v>
      </c>
      <c r="L7332" s="8">
        <v>6</v>
      </c>
      <c r="M7332" s="6" t="s">
        <v>297</v>
      </c>
      <c r="N7332" s="6" t="s">
        <v>6490</v>
      </c>
      <c r="R7332" s="6" t="str">
        <f t="shared" si="114"/>
        <v>60595Xã Vĩnh Hảo23</v>
      </c>
    </row>
    <row r="7333" spans="1:18">
      <c r="A7333" s="6">
        <v>7332</v>
      </c>
      <c r="B7333" s="6">
        <v>60</v>
      </c>
      <c r="C7333" s="6" t="s">
        <v>6487</v>
      </c>
      <c r="D7333" s="6">
        <v>595</v>
      </c>
      <c r="E7333" s="6" t="s">
        <v>6512</v>
      </c>
      <c r="F7333" s="6">
        <v>22984</v>
      </c>
      <c r="G7333" s="6" t="s">
        <v>6516</v>
      </c>
      <c r="H7333" s="6">
        <v>2</v>
      </c>
      <c r="I7333" s="6" t="s">
        <v>297</v>
      </c>
      <c r="J7333" s="6">
        <v>3</v>
      </c>
      <c r="K7333" s="6" t="s">
        <v>4334</v>
      </c>
      <c r="L7333" s="8">
        <v>6</v>
      </c>
      <c r="M7333" s="6" t="s">
        <v>297</v>
      </c>
      <c r="N7333" s="6" t="s">
        <v>6490</v>
      </c>
      <c r="R7333" s="6" t="str">
        <f t="shared" si="114"/>
        <v>60595Xã Vĩnh Tân23</v>
      </c>
    </row>
    <row r="7334" spans="1:18">
      <c r="A7334" s="6">
        <v>7333</v>
      </c>
      <c r="B7334" s="6">
        <v>60</v>
      </c>
      <c r="C7334" s="6" t="s">
        <v>6487</v>
      </c>
      <c r="D7334" s="6">
        <v>595</v>
      </c>
      <c r="E7334" s="6" t="s">
        <v>6512</v>
      </c>
      <c r="F7334" s="6">
        <v>22987</v>
      </c>
      <c r="G7334" s="6" t="s">
        <v>2401</v>
      </c>
      <c r="H7334" s="6">
        <v>2</v>
      </c>
      <c r="I7334" s="6" t="s">
        <v>297</v>
      </c>
      <c r="J7334" s="6">
        <v>3</v>
      </c>
      <c r="K7334" s="6" t="s">
        <v>4334</v>
      </c>
      <c r="L7334" s="8">
        <v>6</v>
      </c>
      <c r="M7334" s="6" t="s">
        <v>297</v>
      </c>
      <c r="N7334" s="6" t="s">
        <v>6490</v>
      </c>
      <c r="R7334" s="6" t="str">
        <f t="shared" si="114"/>
        <v>60595Xã Phú Lạc23</v>
      </c>
    </row>
    <row r="7335" spans="1:18">
      <c r="A7335" s="6">
        <v>7334</v>
      </c>
      <c r="B7335" s="6">
        <v>60</v>
      </c>
      <c r="C7335" s="6" t="s">
        <v>6487</v>
      </c>
      <c r="D7335" s="6">
        <v>595</v>
      </c>
      <c r="E7335" s="6" t="s">
        <v>6512</v>
      </c>
      <c r="F7335" s="6">
        <v>22990</v>
      </c>
      <c r="G7335" s="6" t="s">
        <v>6517</v>
      </c>
      <c r="H7335" s="6">
        <v>2</v>
      </c>
      <c r="I7335" s="6" t="s">
        <v>297</v>
      </c>
      <c r="J7335" s="6">
        <v>3</v>
      </c>
      <c r="K7335" s="6" t="s">
        <v>4334</v>
      </c>
      <c r="L7335" s="8">
        <v>6</v>
      </c>
      <c r="M7335" s="6" t="s">
        <v>297</v>
      </c>
      <c r="N7335" s="6" t="s">
        <v>6490</v>
      </c>
      <c r="R7335" s="6" t="str">
        <f t="shared" si="114"/>
        <v>60595Xã Phước Thể23</v>
      </c>
    </row>
    <row r="7336" spans="1:18">
      <c r="A7336" s="6">
        <v>7335</v>
      </c>
      <c r="B7336" s="6">
        <v>60</v>
      </c>
      <c r="C7336" s="6" t="s">
        <v>6487</v>
      </c>
      <c r="D7336" s="6">
        <v>595</v>
      </c>
      <c r="E7336" s="6" t="s">
        <v>6512</v>
      </c>
      <c r="F7336" s="6">
        <v>22993</v>
      </c>
      <c r="G7336" s="6" t="s">
        <v>6518</v>
      </c>
      <c r="H7336" s="6">
        <v>2</v>
      </c>
      <c r="I7336" s="6" t="s">
        <v>297</v>
      </c>
      <c r="J7336" s="6">
        <v>3</v>
      </c>
      <c r="K7336" s="6" t="s">
        <v>4334</v>
      </c>
      <c r="L7336" s="8">
        <v>6</v>
      </c>
      <c r="M7336" s="6" t="s">
        <v>297</v>
      </c>
      <c r="N7336" s="6" t="s">
        <v>6490</v>
      </c>
      <c r="R7336" s="6" t="str">
        <f t="shared" si="114"/>
        <v>60595Xã Hòa Minh23</v>
      </c>
    </row>
    <row r="7337" spans="1:18">
      <c r="A7337" s="6">
        <v>7336</v>
      </c>
      <c r="B7337" s="6">
        <v>60</v>
      </c>
      <c r="C7337" s="6" t="s">
        <v>6487</v>
      </c>
      <c r="D7337" s="6">
        <v>595</v>
      </c>
      <c r="E7337" s="6" t="s">
        <v>6512</v>
      </c>
      <c r="F7337" s="6">
        <v>22996</v>
      </c>
      <c r="G7337" s="6" t="s">
        <v>6519</v>
      </c>
      <c r="H7337" s="6">
        <v>2</v>
      </c>
      <c r="I7337" s="6" t="s">
        <v>297</v>
      </c>
      <c r="J7337" s="6">
        <v>3</v>
      </c>
      <c r="K7337" s="6" t="s">
        <v>4334</v>
      </c>
      <c r="L7337" s="8">
        <v>6</v>
      </c>
      <c r="M7337" s="6" t="s">
        <v>297</v>
      </c>
      <c r="N7337" s="6" t="s">
        <v>6490</v>
      </c>
      <c r="R7337" s="6" t="str">
        <f t="shared" si="114"/>
        <v>60595Xã Chí Công23</v>
      </c>
    </row>
    <row r="7338" spans="1:18">
      <c r="A7338" s="6">
        <v>7337</v>
      </c>
      <c r="B7338" s="6">
        <v>60</v>
      </c>
      <c r="C7338" s="6" t="s">
        <v>6487</v>
      </c>
      <c r="D7338" s="6">
        <v>595</v>
      </c>
      <c r="E7338" s="6" t="s">
        <v>6512</v>
      </c>
      <c r="F7338" s="6">
        <v>22999</v>
      </c>
      <c r="G7338" s="6" t="s">
        <v>5955</v>
      </c>
      <c r="H7338" s="6">
        <v>2</v>
      </c>
      <c r="I7338" s="6" t="s">
        <v>297</v>
      </c>
      <c r="J7338" s="6">
        <v>3</v>
      </c>
      <c r="K7338" s="6" t="s">
        <v>4334</v>
      </c>
      <c r="L7338" s="8">
        <v>6</v>
      </c>
      <c r="M7338" s="6" t="s">
        <v>297</v>
      </c>
      <c r="N7338" s="6" t="s">
        <v>6490</v>
      </c>
      <c r="R7338" s="6" t="str">
        <f t="shared" si="114"/>
        <v>60595Xã Bình Thạnh23</v>
      </c>
    </row>
    <row r="7339" spans="1:18">
      <c r="A7339" s="6">
        <v>7338</v>
      </c>
      <c r="B7339" s="6">
        <v>60</v>
      </c>
      <c r="C7339" s="6" t="s">
        <v>6487</v>
      </c>
      <c r="D7339" s="6">
        <v>596</v>
      </c>
      <c r="E7339" s="6" t="s">
        <v>6520</v>
      </c>
      <c r="F7339" s="6">
        <v>23005</v>
      </c>
      <c r="G7339" s="6" t="s">
        <v>6521</v>
      </c>
      <c r="H7339" s="6">
        <v>1</v>
      </c>
      <c r="I7339" s="6" t="s">
        <v>251</v>
      </c>
      <c r="J7339" s="6">
        <v>3</v>
      </c>
      <c r="K7339" s="6" t="s">
        <v>4334</v>
      </c>
      <c r="L7339" s="8">
        <v>5</v>
      </c>
      <c r="M7339" s="6" t="s">
        <v>251</v>
      </c>
      <c r="N7339" s="6" t="s">
        <v>6490</v>
      </c>
      <c r="R7339" s="6" t="str">
        <f t="shared" si="114"/>
        <v>60596Thị trấn Chợ Lầu13</v>
      </c>
    </row>
    <row r="7340" spans="1:18">
      <c r="A7340" s="6">
        <v>7339</v>
      </c>
      <c r="B7340" s="6">
        <v>60</v>
      </c>
      <c r="C7340" s="6" t="s">
        <v>6487</v>
      </c>
      <c r="D7340" s="6">
        <v>596</v>
      </c>
      <c r="E7340" s="6" t="s">
        <v>6520</v>
      </c>
      <c r="F7340" s="6">
        <v>23008</v>
      </c>
      <c r="G7340" s="6" t="s">
        <v>6522</v>
      </c>
      <c r="H7340" s="6">
        <v>2</v>
      </c>
      <c r="I7340" s="6" t="s">
        <v>297</v>
      </c>
      <c r="J7340" s="6">
        <v>3</v>
      </c>
      <c r="K7340" s="6" t="s">
        <v>4334</v>
      </c>
      <c r="L7340" s="8">
        <v>6</v>
      </c>
      <c r="M7340" s="6" t="s">
        <v>297</v>
      </c>
      <c r="N7340" s="6" t="s">
        <v>6490</v>
      </c>
      <c r="R7340" s="6" t="str">
        <f t="shared" si="114"/>
        <v>60596Xã Phan Sơn23</v>
      </c>
    </row>
    <row r="7341" spans="1:18">
      <c r="A7341" s="6">
        <v>7340</v>
      </c>
      <c r="B7341" s="6">
        <v>60</v>
      </c>
      <c r="C7341" s="6" t="s">
        <v>6487</v>
      </c>
      <c r="D7341" s="6">
        <v>596</v>
      </c>
      <c r="E7341" s="6" t="s">
        <v>6520</v>
      </c>
      <c r="F7341" s="6">
        <v>23011</v>
      </c>
      <c r="G7341" s="6" t="s">
        <v>6523</v>
      </c>
      <c r="H7341" s="6">
        <v>2</v>
      </c>
      <c r="I7341" s="6" t="s">
        <v>297</v>
      </c>
      <c r="J7341" s="6">
        <v>3</v>
      </c>
      <c r="K7341" s="6" t="s">
        <v>4334</v>
      </c>
      <c r="L7341" s="8">
        <v>6</v>
      </c>
      <c r="M7341" s="6" t="s">
        <v>297</v>
      </c>
      <c r="N7341" s="6" t="s">
        <v>6490</v>
      </c>
      <c r="R7341" s="6" t="str">
        <f t="shared" si="114"/>
        <v>60596Xã Phan Lâm23</v>
      </c>
    </row>
    <row r="7342" spans="1:18">
      <c r="A7342" s="6">
        <v>7341</v>
      </c>
      <c r="B7342" s="6">
        <v>60</v>
      </c>
      <c r="C7342" s="6" t="s">
        <v>6487</v>
      </c>
      <c r="D7342" s="6">
        <v>596</v>
      </c>
      <c r="E7342" s="6" t="s">
        <v>6520</v>
      </c>
      <c r="F7342" s="6">
        <v>23014</v>
      </c>
      <c r="G7342" s="6" t="s">
        <v>1289</v>
      </c>
      <c r="H7342" s="6">
        <v>2</v>
      </c>
      <c r="I7342" s="6" t="s">
        <v>297</v>
      </c>
      <c r="J7342" s="6">
        <v>3</v>
      </c>
      <c r="K7342" s="6" t="s">
        <v>4334</v>
      </c>
      <c r="L7342" s="8">
        <v>6</v>
      </c>
      <c r="M7342" s="6" t="s">
        <v>297</v>
      </c>
      <c r="N7342" s="6" t="s">
        <v>6490</v>
      </c>
      <c r="R7342" s="6" t="str">
        <f t="shared" si="114"/>
        <v>60596Xã Bình An23</v>
      </c>
    </row>
    <row r="7343" spans="1:18">
      <c r="A7343" s="6">
        <v>7342</v>
      </c>
      <c r="B7343" s="6">
        <v>60</v>
      </c>
      <c r="C7343" s="6" t="s">
        <v>6487</v>
      </c>
      <c r="D7343" s="6">
        <v>596</v>
      </c>
      <c r="E7343" s="6" t="s">
        <v>6520</v>
      </c>
      <c r="F7343" s="6">
        <v>23017</v>
      </c>
      <c r="G7343" s="6" t="s">
        <v>6524</v>
      </c>
      <c r="H7343" s="6">
        <v>2</v>
      </c>
      <c r="I7343" s="6" t="s">
        <v>297</v>
      </c>
      <c r="J7343" s="6">
        <v>3</v>
      </c>
      <c r="K7343" s="6" t="s">
        <v>4334</v>
      </c>
      <c r="L7343" s="8">
        <v>6</v>
      </c>
      <c r="M7343" s="6" t="s">
        <v>297</v>
      </c>
      <c r="N7343" s="6" t="s">
        <v>6490</v>
      </c>
      <c r="R7343" s="6" t="str">
        <f t="shared" si="114"/>
        <v>60596Xã Phan Điền23</v>
      </c>
    </row>
    <row r="7344" spans="1:18">
      <c r="A7344" s="6">
        <v>7343</v>
      </c>
      <c r="B7344" s="6">
        <v>60</v>
      </c>
      <c r="C7344" s="6" t="s">
        <v>6487</v>
      </c>
      <c r="D7344" s="6">
        <v>596</v>
      </c>
      <c r="E7344" s="6" t="s">
        <v>6520</v>
      </c>
      <c r="F7344" s="6">
        <v>23020</v>
      </c>
      <c r="G7344" s="6" t="s">
        <v>4216</v>
      </c>
      <c r="H7344" s="6">
        <v>2</v>
      </c>
      <c r="I7344" s="6" t="s">
        <v>297</v>
      </c>
      <c r="J7344" s="6">
        <v>3</v>
      </c>
      <c r="K7344" s="6" t="s">
        <v>4334</v>
      </c>
      <c r="L7344" s="8">
        <v>6</v>
      </c>
      <c r="M7344" s="6" t="s">
        <v>297</v>
      </c>
      <c r="N7344" s="6" t="s">
        <v>6490</v>
      </c>
      <c r="R7344" s="6" t="str">
        <f t="shared" si="114"/>
        <v>60596Xã Hải Ninh23</v>
      </c>
    </row>
    <row r="7345" spans="1:18">
      <c r="A7345" s="6">
        <v>7344</v>
      </c>
      <c r="B7345" s="6">
        <v>60</v>
      </c>
      <c r="C7345" s="6" t="s">
        <v>6487</v>
      </c>
      <c r="D7345" s="6">
        <v>596</v>
      </c>
      <c r="E7345" s="6" t="s">
        <v>6520</v>
      </c>
      <c r="F7345" s="6">
        <v>23023</v>
      </c>
      <c r="G7345" s="6" t="s">
        <v>6525</v>
      </c>
      <c r="H7345" s="6">
        <v>2</v>
      </c>
      <c r="I7345" s="6" t="s">
        <v>297</v>
      </c>
      <c r="J7345" s="6">
        <v>3</v>
      </c>
      <c r="K7345" s="6" t="s">
        <v>4334</v>
      </c>
      <c r="L7345" s="8">
        <v>6</v>
      </c>
      <c r="M7345" s="6" t="s">
        <v>297</v>
      </c>
      <c r="N7345" s="6" t="s">
        <v>6490</v>
      </c>
      <c r="R7345" s="6" t="str">
        <f t="shared" si="114"/>
        <v>60596Xã Sông Lũy23</v>
      </c>
    </row>
    <row r="7346" spans="1:18">
      <c r="A7346" s="6">
        <v>7345</v>
      </c>
      <c r="B7346" s="6">
        <v>60</v>
      </c>
      <c r="C7346" s="6" t="s">
        <v>6487</v>
      </c>
      <c r="D7346" s="6">
        <v>596</v>
      </c>
      <c r="E7346" s="6" t="s">
        <v>6520</v>
      </c>
      <c r="F7346" s="6">
        <v>23026</v>
      </c>
      <c r="G7346" s="6" t="s">
        <v>6526</v>
      </c>
      <c r="H7346" s="6">
        <v>2</v>
      </c>
      <c r="I7346" s="6" t="s">
        <v>297</v>
      </c>
      <c r="J7346" s="6">
        <v>3</v>
      </c>
      <c r="K7346" s="6" t="s">
        <v>4334</v>
      </c>
      <c r="L7346" s="8">
        <v>6</v>
      </c>
      <c r="M7346" s="6" t="s">
        <v>297</v>
      </c>
      <c r="N7346" s="6" t="s">
        <v>6490</v>
      </c>
      <c r="R7346" s="6" t="str">
        <f t="shared" si="114"/>
        <v>60596Xã Phan Tiến23</v>
      </c>
    </row>
    <row r="7347" spans="1:18">
      <c r="A7347" s="6">
        <v>7346</v>
      </c>
      <c r="B7347" s="6">
        <v>60</v>
      </c>
      <c r="C7347" s="6" t="s">
        <v>6487</v>
      </c>
      <c r="D7347" s="6">
        <v>596</v>
      </c>
      <c r="E7347" s="6" t="s">
        <v>6520</v>
      </c>
      <c r="F7347" s="6">
        <v>23029</v>
      </c>
      <c r="G7347" s="6" t="s">
        <v>6527</v>
      </c>
      <c r="H7347" s="6">
        <v>2</v>
      </c>
      <c r="I7347" s="6" t="s">
        <v>297</v>
      </c>
      <c r="J7347" s="6">
        <v>3</v>
      </c>
      <c r="K7347" s="6" t="s">
        <v>4334</v>
      </c>
      <c r="L7347" s="8">
        <v>6</v>
      </c>
      <c r="M7347" s="6" t="s">
        <v>297</v>
      </c>
      <c r="N7347" s="6" t="s">
        <v>6490</v>
      </c>
      <c r="R7347" s="6" t="str">
        <f t="shared" si="114"/>
        <v>60596Xã Sông Bình23</v>
      </c>
    </row>
    <row r="7348" spans="1:18">
      <c r="A7348" s="6">
        <v>7347</v>
      </c>
      <c r="B7348" s="6">
        <v>60</v>
      </c>
      <c r="C7348" s="6" t="s">
        <v>6487</v>
      </c>
      <c r="D7348" s="6">
        <v>596</v>
      </c>
      <c r="E7348" s="6" t="s">
        <v>6520</v>
      </c>
      <c r="F7348" s="6">
        <v>23032</v>
      </c>
      <c r="G7348" s="6" t="s">
        <v>2193</v>
      </c>
      <c r="H7348" s="6">
        <v>1</v>
      </c>
      <c r="I7348" s="6" t="s">
        <v>251</v>
      </c>
      <c r="J7348" s="6">
        <v>3</v>
      </c>
      <c r="K7348" s="6" t="s">
        <v>4334</v>
      </c>
      <c r="L7348" s="8">
        <v>5</v>
      </c>
      <c r="M7348" s="6" t="s">
        <v>251</v>
      </c>
      <c r="N7348" s="6" t="s">
        <v>6490</v>
      </c>
      <c r="R7348" s="6" t="str">
        <f t="shared" si="114"/>
        <v>60596Thị trấn Lương Sơn13</v>
      </c>
    </row>
    <row r="7349" spans="1:18">
      <c r="A7349" s="6">
        <v>7348</v>
      </c>
      <c r="B7349" s="6">
        <v>60</v>
      </c>
      <c r="C7349" s="6" t="s">
        <v>6487</v>
      </c>
      <c r="D7349" s="6">
        <v>596</v>
      </c>
      <c r="E7349" s="6" t="s">
        <v>6520</v>
      </c>
      <c r="F7349" s="6">
        <v>23035</v>
      </c>
      <c r="G7349" s="6" t="s">
        <v>6528</v>
      </c>
      <c r="H7349" s="6">
        <v>2</v>
      </c>
      <c r="I7349" s="6" t="s">
        <v>297</v>
      </c>
      <c r="J7349" s="6">
        <v>3</v>
      </c>
      <c r="K7349" s="6" t="s">
        <v>4334</v>
      </c>
      <c r="L7349" s="8">
        <v>6</v>
      </c>
      <c r="M7349" s="6" t="s">
        <v>297</v>
      </c>
      <c r="N7349" s="6" t="s">
        <v>6490</v>
      </c>
      <c r="R7349" s="6" t="str">
        <f t="shared" si="114"/>
        <v>60596Xã Phan Hòa23</v>
      </c>
    </row>
    <row r="7350" spans="1:18">
      <c r="A7350" s="6">
        <v>7349</v>
      </c>
      <c r="B7350" s="6">
        <v>60</v>
      </c>
      <c r="C7350" s="6" t="s">
        <v>6487</v>
      </c>
      <c r="D7350" s="6">
        <v>596</v>
      </c>
      <c r="E7350" s="6" t="s">
        <v>6520</v>
      </c>
      <c r="F7350" s="6">
        <v>23038</v>
      </c>
      <c r="G7350" s="6" t="s">
        <v>1037</v>
      </c>
      <c r="H7350" s="6">
        <v>2</v>
      </c>
      <c r="I7350" s="6" t="s">
        <v>297</v>
      </c>
      <c r="J7350" s="6">
        <v>3</v>
      </c>
      <c r="K7350" s="6" t="s">
        <v>4334</v>
      </c>
      <c r="L7350" s="8">
        <v>6</v>
      </c>
      <c r="M7350" s="6" t="s">
        <v>297</v>
      </c>
      <c r="N7350" s="6" t="s">
        <v>6490</v>
      </c>
      <c r="R7350" s="6" t="str">
        <f t="shared" si="114"/>
        <v>60596Xã Phan Thanh23</v>
      </c>
    </row>
    <row r="7351" spans="1:18">
      <c r="A7351" s="6">
        <v>7350</v>
      </c>
      <c r="B7351" s="6">
        <v>60</v>
      </c>
      <c r="C7351" s="6" t="s">
        <v>6487</v>
      </c>
      <c r="D7351" s="6">
        <v>596</v>
      </c>
      <c r="E7351" s="6" t="s">
        <v>6520</v>
      </c>
      <c r="F7351" s="6">
        <v>23041</v>
      </c>
      <c r="G7351" s="6" t="s">
        <v>739</v>
      </c>
      <c r="H7351" s="6">
        <v>2</v>
      </c>
      <c r="I7351" s="6" t="s">
        <v>297</v>
      </c>
      <c r="J7351" s="6">
        <v>3</v>
      </c>
      <c r="K7351" s="6" t="s">
        <v>4334</v>
      </c>
      <c r="L7351" s="8">
        <v>6</v>
      </c>
      <c r="M7351" s="6" t="s">
        <v>297</v>
      </c>
      <c r="N7351" s="6" t="s">
        <v>6490</v>
      </c>
      <c r="R7351" s="6" t="str">
        <f t="shared" si="114"/>
        <v>60596Xã Hồng Thái23</v>
      </c>
    </row>
    <row r="7352" spans="1:18">
      <c r="A7352" s="6">
        <v>7351</v>
      </c>
      <c r="B7352" s="6">
        <v>60</v>
      </c>
      <c r="C7352" s="6" t="s">
        <v>6487</v>
      </c>
      <c r="D7352" s="6">
        <v>596</v>
      </c>
      <c r="E7352" s="6" t="s">
        <v>6520</v>
      </c>
      <c r="F7352" s="6">
        <v>23044</v>
      </c>
      <c r="G7352" s="6" t="s">
        <v>6529</v>
      </c>
      <c r="H7352" s="6">
        <v>2</v>
      </c>
      <c r="I7352" s="6" t="s">
        <v>297</v>
      </c>
      <c r="J7352" s="6">
        <v>3</v>
      </c>
      <c r="K7352" s="6" t="s">
        <v>4334</v>
      </c>
      <c r="L7352" s="8">
        <v>6</v>
      </c>
      <c r="M7352" s="6" t="s">
        <v>297</v>
      </c>
      <c r="N7352" s="6" t="s">
        <v>6490</v>
      </c>
      <c r="R7352" s="6" t="str">
        <f t="shared" si="114"/>
        <v>60596Xã Phan Hiệp23</v>
      </c>
    </row>
    <row r="7353" spans="1:18">
      <c r="A7353" s="6">
        <v>7352</v>
      </c>
      <c r="B7353" s="6">
        <v>60</v>
      </c>
      <c r="C7353" s="6" t="s">
        <v>6487</v>
      </c>
      <c r="D7353" s="6">
        <v>596</v>
      </c>
      <c r="E7353" s="6" t="s">
        <v>6520</v>
      </c>
      <c r="F7353" s="6">
        <v>23047</v>
      </c>
      <c r="G7353" s="6" t="s">
        <v>6154</v>
      </c>
      <c r="H7353" s="6">
        <v>2</v>
      </c>
      <c r="I7353" s="6" t="s">
        <v>297</v>
      </c>
      <c r="J7353" s="6">
        <v>3</v>
      </c>
      <c r="K7353" s="6" t="s">
        <v>4334</v>
      </c>
      <c r="L7353" s="8">
        <v>6</v>
      </c>
      <c r="M7353" s="6" t="s">
        <v>297</v>
      </c>
      <c r="N7353" s="6" t="s">
        <v>6490</v>
      </c>
      <c r="R7353" s="6" t="str">
        <f t="shared" si="114"/>
        <v>60596Xã Bình Tân23</v>
      </c>
    </row>
    <row r="7354" spans="1:18">
      <c r="A7354" s="6">
        <v>7353</v>
      </c>
      <c r="B7354" s="6">
        <v>60</v>
      </c>
      <c r="C7354" s="6" t="s">
        <v>6487</v>
      </c>
      <c r="D7354" s="6">
        <v>596</v>
      </c>
      <c r="E7354" s="6" t="s">
        <v>6520</v>
      </c>
      <c r="F7354" s="6">
        <v>23050</v>
      </c>
      <c r="G7354" s="6" t="s">
        <v>6530</v>
      </c>
      <c r="H7354" s="6">
        <v>2</v>
      </c>
      <c r="I7354" s="6" t="s">
        <v>297</v>
      </c>
      <c r="J7354" s="6">
        <v>3</v>
      </c>
      <c r="K7354" s="6" t="s">
        <v>4334</v>
      </c>
      <c r="L7354" s="8">
        <v>6</v>
      </c>
      <c r="M7354" s="6" t="s">
        <v>297</v>
      </c>
      <c r="N7354" s="6" t="s">
        <v>6490</v>
      </c>
      <c r="R7354" s="6" t="str">
        <f t="shared" si="114"/>
        <v>60596Xã Phan Rí Thành23</v>
      </c>
    </row>
    <row r="7355" spans="1:18">
      <c r="A7355" s="6">
        <v>7354</v>
      </c>
      <c r="B7355" s="6">
        <v>60</v>
      </c>
      <c r="C7355" s="6" t="s">
        <v>6487</v>
      </c>
      <c r="D7355" s="6">
        <v>596</v>
      </c>
      <c r="E7355" s="6" t="s">
        <v>6520</v>
      </c>
      <c r="F7355" s="6">
        <v>23053</v>
      </c>
      <c r="G7355" s="6" t="s">
        <v>2555</v>
      </c>
      <c r="H7355" s="6">
        <v>2</v>
      </c>
      <c r="I7355" s="6" t="s">
        <v>297</v>
      </c>
      <c r="J7355" s="6">
        <v>3</v>
      </c>
      <c r="K7355" s="6" t="s">
        <v>4334</v>
      </c>
      <c r="L7355" s="8">
        <v>6</v>
      </c>
      <c r="M7355" s="6" t="s">
        <v>297</v>
      </c>
      <c r="N7355" s="6" t="s">
        <v>6490</v>
      </c>
      <c r="R7355" s="6" t="str">
        <f t="shared" si="114"/>
        <v>60596Xã Hòa Thắng23</v>
      </c>
    </row>
    <row r="7356" spans="1:18">
      <c r="A7356" s="6">
        <v>7355</v>
      </c>
      <c r="B7356" s="6">
        <v>60</v>
      </c>
      <c r="C7356" s="6" t="s">
        <v>6487</v>
      </c>
      <c r="D7356" s="6">
        <v>596</v>
      </c>
      <c r="E7356" s="6" t="s">
        <v>6520</v>
      </c>
      <c r="F7356" s="6">
        <v>23056</v>
      </c>
      <c r="G7356" s="6" t="s">
        <v>672</v>
      </c>
      <c r="H7356" s="6">
        <v>2</v>
      </c>
      <c r="I7356" s="6" t="s">
        <v>297</v>
      </c>
      <c r="J7356" s="6">
        <v>3</v>
      </c>
      <c r="K7356" s="6" t="s">
        <v>4334</v>
      </c>
      <c r="L7356" s="8">
        <v>6</v>
      </c>
      <c r="M7356" s="6" t="s">
        <v>297</v>
      </c>
      <c r="N7356" s="6" t="s">
        <v>6490</v>
      </c>
      <c r="R7356" s="6" t="str">
        <f t="shared" si="114"/>
        <v>60596Xã Hồng Phong23</v>
      </c>
    </row>
    <row r="7357" spans="1:18">
      <c r="A7357" s="6">
        <v>7356</v>
      </c>
      <c r="B7357" s="6">
        <v>60</v>
      </c>
      <c r="C7357" s="6" t="s">
        <v>6487</v>
      </c>
      <c r="D7357" s="6">
        <v>597</v>
      </c>
      <c r="E7357" s="6" t="s">
        <v>6531</v>
      </c>
      <c r="F7357" s="6">
        <v>23059</v>
      </c>
      <c r="G7357" s="6" t="s">
        <v>6532</v>
      </c>
      <c r="H7357" s="6">
        <v>1</v>
      </c>
      <c r="I7357" s="6" t="s">
        <v>251</v>
      </c>
      <c r="J7357" s="6">
        <v>3</v>
      </c>
      <c r="K7357" s="6" t="s">
        <v>4334</v>
      </c>
      <c r="L7357" s="8">
        <v>5</v>
      </c>
      <c r="M7357" s="6" t="s">
        <v>251</v>
      </c>
      <c r="N7357" s="6" t="s">
        <v>6490</v>
      </c>
      <c r="R7357" s="6" t="str">
        <f t="shared" si="114"/>
        <v>60597Thị trấn Ma Lâm13</v>
      </c>
    </row>
    <row r="7358" spans="1:18">
      <c r="A7358" s="6">
        <v>7357</v>
      </c>
      <c r="B7358" s="6">
        <v>60</v>
      </c>
      <c r="C7358" s="6" t="s">
        <v>6487</v>
      </c>
      <c r="D7358" s="6">
        <v>597</v>
      </c>
      <c r="E7358" s="6" t="s">
        <v>6531</v>
      </c>
      <c r="F7358" s="6">
        <v>23062</v>
      </c>
      <c r="G7358" s="6" t="s">
        <v>6533</v>
      </c>
      <c r="H7358" s="6">
        <v>1</v>
      </c>
      <c r="I7358" s="6" t="s">
        <v>251</v>
      </c>
      <c r="J7358" s="6">
        <v>3</v>
      </c>
      <c r="K7358" s="6" t="s">
        <v>4334</v>
      </c>
      <c r="L7358" s="8">
        <v>5</v>
      </c>
      <c r="M7358" s="6" t="s">
        <v>251</v>
      </c>
      <c r="N7358" s="6" t="s">
        <v>6490</v>
      </c>
      <c r="R7358" s="6" t="str">
        <f t="shared" si="114"/>
        <v>60597Thị trấn Phú Long13</v>
      </c>
    </row>
    <row r="7359" spans="1:18">
      <c r="A7359" s="6">
        <v>7358</v>
      </c>
      <c r="B7359" s="6">
        <v>60</v>
      </c>
      <c r="C7359" s="6" t="s">
        <v>6487</v>
      </c>
      <c r="D7359" s="6">
        <v>597</v>
      </c>
      <c r="E7359" s="6" t="s">
        <v>6531</v>
      </c>
      <c r="F7359" s="6">
        <v>23065</v>
      </c>
      <c r="G7359" s="6" t="s">
        <v>6534</v>
      </c>
      <c r="H7359" s="6">
        <v>2</v>
      </c>
      <c r="I7359" s="6" t="s">
        <v>297</v>
      </c>
      <c r="J7359" s="6">
        <v>3</v>
      </c>
      <c r="K7359" s="6" t="s">
        <v>4334</v>
      </c>
      <c r="L7359" s="8">
        <v>6</v>
      </c>
      <c r="M7359" s="6" t="s">
        <v>297</v>
      </c>
      <c r="N7359" s="6" t="s">
        <v>6490</v>
      </c>
      <c r="R7359" s="6" t="str">
        <f t="shared" si="114"/>
        <v>60597Xã La Dạ23</v>
      </c>
    </row>
    <row r="7360" spans="1:18">
      <c r="A7360" s="6">
        <v>7359</v>
      </c>
      <c r="B7360" s="6">
        <v>60</v>
      </c>
      <c r="C7360" s="6" t="s">
        <v>6487</v>
      </c>
      <c r="D7360" s="6">
        <v>597</v>
      </c>
      <c r="E7360" s="6" t="s">
        <v>6531</v>
      </c>
      <c r="F7360" s="6">
        <v>23068</v>
      </c>
      <c r="G7360" s="6" t="s">
        <v>3263</v>
      </c>
      <c r="H7360" s="6">
        <v>2</v>
      </c>
      <c r="I7360" s="6" t="s">
        <v>297</v>
      </c>
      <c r="J7360" s="6">
        <v>3</v>
      </c>
      <c r="K7360" s="6" t="s">
        <v>4334</v>
      </c>
      <c r="L7360" s="8">
        <v>6</v>
      </c>
      <c r="M7360" s="6" t="s">
        <v>297</v>
      </c>
      <c r="N7360" s="6" t="s">
        <v>6490</v>
      </c>
      <c r="R7360" s="6" t="str">
        <f t="shared" si="114"/>
        <v>60597Xã Đông Tiến23</v>
      </c>
    </row>
    <row r="7361" spans="1:18">
      <c r="A7361" s="6">
        <v>7360</v>
      </c>
      <c r="B7361" s="6">
        <v>60</v>
      </c>
      <c r="C7361" s="6" t="s">
        <v>6487</v>
      </c>
      <c r="D7361" s="6">
        <v>597</v>
      </c>
      <c r="E7361" s="6" t="s">
        <v>6531</v>
      </c>
      <c r="F7361" s="6">
        <v>23071</v>
      </c>
      <c r="G7361" s="6" t="s">
        <v>6535</v>
      </c>
      <c r="H7361" s="6">
        <v>2</v>
      </c>
      <c r="I7361" s="6" t="s">
        <v>297</v>
      </c>
      <c r="J7361" s="6">
        <v>3</v>
      </c>
      <c r="K7361" s="6" t="s">
        <v>4334</v>
      </c>
      <c r="L7361" s="8">
        <v>6</v>
      </c>
      <c r="M7361" s="6" t="s">
        <v>297</v>
      </c>
      <c r="N7361" s="6" t="s">
        <v>6490</v>
      </c>
      <c r="R7361" s="6" t="str">
        <f t="shared" si="114"/>
        <v>60597Xã Thuận Hòa23</v>
      </c>
    </row>
    <row r="7362" spans="1:18">
      <c r="A7362" s="6">
        <v>7361</v>
      </c>
      <c r="B7362" s="6">
        <v>60</v>
      </c>
      <c r="C7362" s="6" t="s">
        <v>6487</v>
      </c>
      <c r="D7362" s="6">
        <v>597</v>
      </c>
      <c r="E7362" s="6" t="s">
        <v>6531</v>
      </c>
      <c r="F7362" s="6">
        <v>23074</v>
      </c>
      <c r="G7362" s="6" t="s">
        <v>6536</v>
      </c>
      <c r="H7362" s="6">
        <v>2</v>
      </c>
      <c r="I7362" s="6" t="s">
        <v>297</v>
      </c>
      <c r="J7362" s="6">
        <v>3</v>
      </c>
      <c r="K7362" s="6" t="s">
        <v>4334</v>
      </c>
      <c r="L7362" s="8">
        <v>6</v>
      </c>
      <c r="M7362" s="6" t="s">
        <v>297</v>
      </c>
      <c r="N7362" s="6" t="s">
        <v>6490</v>
      </c>
      <c r="R7362" s="6" t="str">
        <f t="shared" si="114"/>
        <v>60597Xã Đông Giang23</v>
      </c>
    </row>
    <row r="7363" spans="1:18">
      <c r="A7363" s="6">
        <v>7362</v>
      </c>
      <c r="B7363" s="6">
        <v>60</v>
      </c>
      <c r="C7363" s="6" t="s">
        <v>6487</v>
      </c>
      <c r="D7363" s="6">
        <v>597</v>
      </c>
      <c r="E7363" s="6" t="s">
        <v>6531</v>
      </c>
      <c r="F7363" s="6">
        <v>23077</v>
      </c>
      <c r="G7363" s="6" t="s">
        <v>6537</v>
      </c>
      <c r="H7363" s="6">
        <v>2</v>
      </c>
      <c r="I7363" s="6" t="s">
        <v>297</v>
      </c>
      <c r="J7363" s="6">
        <v>3</v>
      </c>
      <c r="K7363" s="6" t="s">
        <v>4334</v>
      </c>
      <c r="L7363" s="8">
        <v>6</v>
      </c>
      <c r="M7363" s="6" t="s">
        <v>297</v>
      </c>
      <c r="N7363" s="6" t="s">
        <v>6490</v>
      </c>
      <c r="R7363" s="6" t="str">
        <f t="shared" ref="R7363:R7426" si="115">CONCATENATE(B7363,D7363,G7363,H7363,J7363)</f>
        <v>60597Xã Hàm Phú23</v>
      </c>
    </row>
    <row r="7364" spans="1:18">
      <c r="A7364" s="6">
        <v>7363</v>
      </c>
      <c r="B7364" s="6">
        <v>60</v>
      </c>
      <c r="C7364" s="6" t="s">
        <v>6487</v>
      </c>
      <c r="D7364" s="6">
        <v>597</v>
      </c>
      <c r="E7364" s="6" t="s">
        <v>6531</v>
      </c>
      <c r="F7364" s="6">
        <v>23080</v>
      </c>
      <c r="G7364" s="6" t="s">
        <v>6538</v>
      </c>
      <c r="H7364" s="6">
        <v>2</v>
      </c>
      <c r="I7364" s="6" t="s">
        <v>297</v>
      </c>
      <c r="J7364" s="6">
        <v>3</v>
      </c>
      <c r="K7364" s="6" t="s">
        <v>4334</v>
      </c>
      <c r="L7364" s="8">
        <v>6</v>
      </c>
      <c r="M7364" s="6" t="s">
        <v>297</v>
      </c>
      <c r="N7364" s="6" t="s">
        <v>6490</v>
      </c>
      <c r="R7364" s="6" t="str">
        <f t="shared" si="115"/>
        <v>60597Xã Hồng Liêm23</v>
      </c>
    </row>
    <row r="7365" spans="1:18">
      <c r="A7365" s="6">
        <v>7364</v>
      </c>
      <c r="B7365" s="6">
        <v>60</v>
      </c>
      <c r="C7365" s="6" t="s">
        <v>6487</v>
      </c>
      <c r="D7365" s="6">
        <v>597</v>
      </c>
      <c r="E7365" s="6" t="s">
        <v>6531</v>
      </c>
      <c r="F7365" s="6">
        <v>23083</v>
      </c>
      <c r="G7365" s="6" t="s">
        <v>4532</v>
      </c>
      <c r="H7365" s="6">
        <v>2</v>
      </c>
      <c r="I7365" s="6" t="s">
        <v>297</v>
      </c>
      <c r="J7365" s="6">
        <v>3</v>
      </c>
      <c r="K7365" s="6" t="s">
        <v>4334</v>
      </c>
      <c r="L7365" s="8">
        <v>6</v>
      </c>
      <c r="M7365" s="6" t="s">
        <v>297</v>
      </c>
      <c r="N7365" s="6" t="s">
        <v>6490</v>
      </c>
      <c r="R7365" s="6" t="str">
        <f t="shared" si="115"/>
        <v>60597Xã Thuận Minh23</v>
      </c>
    </row>
    <row r="7366" spans="1:18">
      <c r="A7366" s="6">
        <v>7365</v>
      </c>
      <c r="B7366" s="6">
        <v>60</v>
      </c>
      <c r="C7366" s="6" t="s">
        <v>6487</v>
      </c>
      <c r="D7366" s="6">
        <v>597</v>
      </c>
      <c r="E7366" s="6" t="s">
        <v>6531</v>
      </c>
      <c r="F7366" s="6">
        <v>23086</v>
      </c>
      <c r="G7366" s="6" t="s">
        <v>795</v>
      </c>
      <c r="H7366" s="6">
        <v>2</v>
      </c>
      <c r="I7366" s="6" t="s">
        <v>297</v>
      </c>
      <c r="J7366" s="6">
        <v>3</v>
      </c>
      <c r="K7366" s="6" t="s">
        <v>4334</v>
      </c>
      <c r="L7366" s="8">
        <v>6</v>
      </c>
      <c r="M7366" s="6" t="s">
        <v>297</v>
      </c>
      <c r="N7366" s="6" t="s">
        <v>6490</v>
      </c>
      <c r="R7366" s="6" t="str">
        <f t="shared" si="115"/>
        <v>60597Xã Hồng Sơn23</v>
      </c>
    </row>
    <row r="7367" spans="1:18">
      <c r="A7367" s="6">
        <v>7366</v>
      </c>
      <c r="B7367" s="6">
        <v>60</v>
      </c>
      <c r="C7367" s="6" t="s">
        <v>6487</v>
      </c>
      <c r="D7367" s="6">
        <v>597</v>
      </c>
      <c r="E7367" s="6" t="s">
        <v>6531</v>
      </c>
      <c r="F7367" s="6">
        <v>23089</v>
      </c>
      <c r="G7367" s="6" t="s">
        <v>6539</v>
      </c>
      <c r="H7367" s="6">
        <v>2</v>
      </c>
      <c r="I7367" s="6" t="s">
        <v>297</v>
      </c>
      <c r="J7367" s="6">
        <v>3</v>
      </c>
      <c r="K7367" s="6" t="s">
        <v>4334</v>
      </c>
      <c r="L7367" s="8">
        <v>6</v>
      </c>
      <c r="M7367" s="6" t="s">
        <v>297</v>
      </c>
      <c r="N7367" s="6" t="s">
        <v>6490</v>
      </c>
      <c r="R7367" s="6" t="str">
        <f t="shared" si="115"/>
        <v>60597Xã Hàm Trí23</v>
      </c>
    </row>
    <row r="7368" spans="1:18">
      <c r="A7368" s="6">
        <v>7367</v>
      </c>
      <c r="B7368" s="6">
        <v>60</v>
      </c>
      <c r="C7368" s="6" t="s">
        <v>6487</v>
      </c>
      <c r="D7368" s="6">
        <v>597</v>
      </c>
      <c r="E7368" s="6" t="s">
        <v>6531</v>
      </c>
      <c r="F7368" s="6">
        <v>23092</v>
      </c>
      <c r="G7368" s="6" t="s">
        <v>6540</v>
      </c>
      <c r="H7368" s="6">
        <v>2</v>
      </c>
      <c r="I7368" s="6" t="s">
        <v>297</v>
      </c>
      <c r="J7368" s="6">
        <v>3</v>
      </c>
      <c r="K7368" s="6" t="s">
        <v>4334</v>
      </c>
      <c r="L7368" s="8">
        <v>6</v>
      </c>
      <c r="M7368" s="6" t="s">
        <v>297</v>
      </c>
      <c r="N7368" s="6" t="s">
        <v>6490</v>
      </c>
      <c r="R7368" s="6" t="str">
        <f t="shared" si="115"/>
        <v>60597Xã Hàm Đức23</v>
      </c>
    </row>
    <row r="7369" spans="1:18">
      <c r="A7369" s="6">
        <v>7368</v>
      </c>
      <c r="B7369" s="6">
        <v>60</v>
      </c>
      <c r="C7369" s="6" t="s">
        <v>6487</v>
      </c>
      <c r="D7369" s="6">
        <v>597</v>
      </c>
      <c r="E7369" s="6" t="s">
        <v>6531</v>
      </c>
      <c r="F7369" s="6">
        <v>23095</v>
      </c>
      <c r="G7369" s="6" t="s">
        <v>6541</v>
      </c>
      <c r="H7369" s="6">
        <v>2</v>
      </c>
      <c r="I7369" s="6" t="s">
        <v>297</v>
      </c>
      <c r="J7369" s="6">
        <v>3</v>
      </c>
      <c r="K7369" s="6" t="s">
        <v>4334</v>
      </c>
      <c r="L7369" s="8">
        <v>6</v>
      </c>
      <c r="M7369" s="6" t="s">
        <v>297</v>
      </c>
      <c r="N7369" s="6" t="s">
        <v>6490</v>
      </c>
      <c r="R7369" s="6" t="str">
        <f t="shared" si="115"/>
        <v>60597Xã Hàm Liêm23</v>
      </c>
    </row>
    <row r="7370" spans="1:18">
      <c r="A7370" s="6">
        <v>7369</v>
      </c>
      <c r="B7370" s="6">
        <v>60</v>
      </c>
      <c r="C7370" s="6" t="s">
        <v>6487</v>
      </c>
      <c r="D7370" s="6">
        <v>597</v>
      </c>
      <c r="E7370" s="6" t="s">
        <v>6531</v>
      </c>
      <c r="F7370" s="6">
        <v>23098</v>
      </c>
      <c r="G7370" s="6" t="s">
        <v>6542</v>
      </c>
      <c r="H7370" s="6">
        <v>2</v>
      </c>
      <c r="I7370" s="6" t="s">
        <v>297</v>
      </c>
      <c r="J7370" s="6">
        <v>3</v>
      </c>
      <c r="K7370" s="6" t="s">
        <v>4334</v>
      </c>
      <c r="L7370" s="8">
        <v>6</v>
      </c>
      <c r="M7370" s="6" t="s">
        <v>297</v>
      </c>
      <c r="N7370" s="6" t="s">
        <v>6490</v>
      </c>
      <c r="R7370" s="6" t="str">
        <f t="shared" si="115"/>
        <v>60597Xã Hàm Chính23</v>
      </c>
    </row>
    <row r="7371" spans="1:18">
      <c r="A7371" s="6">
        <v>7370</v>
      </c>
      <c r="B7371" s="6">
        <v>60</v>
      </c>
      <c r="C7371" s="6" t="s">
        <v>6487</v>
      </c>
      <c r="D7371" s="6">
        <v>597</v>
      </c>
      <c r="E7371" s="6" t="s">
        <v>6531</v>
      </c>
      <c r="F7371" s="6">
        <v>23101</v>
      </c>
      <c r="G7371" s="6" t="s">
        <v>6543</v>
      </c>
      <c r="H7371" s="6">
        <v>2</v>
      </c>
      <c r="I7371" s="6" t="s">
        <v>297</v>
      </c>
      <c r="J7371" s="6">
        <v>3</v>
      </c>
      <c r="K7371" s="6" t="s">
        <v>4334</v>
      </c>
      <c r="L7371" s="8">
        <v>6</v>
      </c>
      <c r="M7371" s="6" t="s">
        <v>297</v>
      </c>
      <c r="N7371" s="6" t="s">
        <v>6490</v>
      </c>
      <c r="R7371" s="6" t="str">
        <f t="shared" si="115"/>
        <v>60597Xã Hàm Hiệp23</v>
      </c>
    </row>
    <row r="7372" spans="1:18">
      <c r="A7372" s="6">
        <v>7371</v>
      </c>
      <c r="B7372" s="6">
        <v>60</v>
      </c>
      <c r="C7372" s="6" t="s">
        <v>6487</v>
      </c>
      <c r="D7372" s="6">
        <v>597</v>
      </c>
      <c r="E7372" s="6" t="s">
        <v>6531</v>
      </c>
      <c r="F7372" s="6">
        <v>23104</v>
      </c>
      <c r="G7372" s="6" t="s">
        <v>6544</v>
      </c>
      <c r="H7372" s="6">
        <v>2</v>
      </c>
      <c r="I7372" s="6" t="s">
        <v>297</v>
      </c>
      <c r="J7372" s="6">
        <v>3</v>
      </c>
      <c r="K7372" s="6" t="s">
        <v>4334</v>
      </c>
      <c r="L7372" s="8">
        <v>6</v>
      </c>
      <c r="M7372" s="6" t="s">
        <v>297</v>
      </c>
      <c r="N7372" s="6" t="s">
        <v>6490</v>
      </c>
      <c r="R7372" s="6" t="str">
        <f t="shared" si="115"/>
        <v>60597Xã Hàm Thắng23</v>
      </c>
    </row>
    <row r="7373" spans="1:18">
      <c r="A7373" s="6">
        <v>7372</v>
      </c>
      <c r="B7373" s="6">
        <v>60</v>
      </c>
      <c r="C7373" s="6" t="s">
        <v>6487</v>
      </c>
      <c r="D7373" s="6">
        <v>597</v>
      </c>
      <c r="E7373" s="6" t="s">
        <v>6531</v>
      </c>
      <c r="F7373" s="6">
        <v>23107</v>
      </c>
      <c r="G7373" s="6" t="s">
        <v>6545</v>
      </c>
      <c r="H7373" s="6">
        <v>2</v>
      </c>
      <c r="I7373" s="6" t="s">
        <v>297</v>
      </c>
      <c r="J7373" s="6">
        <v>3</v>
      </c>
      <c r="K7373" s="6" t="s">
        <v>4334</v>
      </c>
      <c r="L7373" s="8">
        <v>6</v>
      </c>
      <c r="M7373" s="6" t="s">
        <v>297</v>
      </c>
      <c r="N7373" s="6" t="s">
        <v>6490</v>
      </c>
      <c r="R7373" s="6" t="str">
        <f t="shared" si="115"/>
        <v>60597Xã Đa Mi23</v>
      </c>
    </row>
    <row r="7374" spans="1:18">
      <c r="A7374" s="6">
        <v>7373</v>
      </c>
      <c r="B7374" s="6">
        <v>60</v>
      </c>
      <c r="C7374" s="6" t="s">
        <v>6487</v>
      </c>
      <c r="D7374" s="6">
        <v>598</v>
      </c>
      <c r="E7374" s="6" t="s">
        <v>6546</v>
      </c>
      <c r="F7374" s="6">
        <v>23110</v>
      </c>
      <c r="G7374" s="6" t="s">
        <v>6547</v>
      </c>
      <c r="H7374" s="6">
        <v>1</v>
      </c>
      <c r="I7374" s="6" t="s">
        <v>251</v>
      </c>
      <c r="J7374" s="6">
        <v>3</v>
      </c>
      <c r="K7374" s="6" t="s">
        <v>4334</v>
      </c>
      <c r="L7374" s="8">
        <v>5</v>
      </c>
      <c r="M7374" s="6" t="s">
        <v>251</v>
      </c>
      <c r="N7374" s="6" t="s">
        <v>6490</v>
      </c>
      <c r="R7374" s="6" t="str">
        <f t="shared" si="115"/>
        <v>60598Thị trấn Thuận Nam13</v>
      </c>
    </row>
    <row r="7375" spans="1:18">
      <c r="A7375" s="6">
        <v>7374</v>
      </c>
      <c r="B7375" s="6">
        <v>60</v>
      </c>
      <c r="C7375" s="6" t="s">
        <v>6487</v>
      </c>
      <c r="D7375" s="6">
        <v>598</v>
      </c>
      <c r="E7375" s="6" t="s">
        <v>6546</v>
      </c>
      <c r="F7375" s="6">
        <v>23113</v>
      </c>
      <c r="G7375" s="6" t="s">
        <v>6548</v>
      </c>
      <c r="H7375" s="6">
        <v>2</v>
      </c>
      <c r="I7375" s="6" t="s">
        <v>297</v>
      </c>
      <c r="J7375" s="6">
        <v>3</v>
      </c>
      <c r="K7375" s="6" t="s">
        <v>4334</v>
      </c>
      <c r="L7375" s="8">
        <v>6</v>
      </c>
      <c r="M7375" s="6" t="s">
        <v>297</v>
      </c>
      <c r="N7375" s="6" t="s">
        <v>6490</v>
      </c>
      <c r="R7375" s="6" t="str">
        <f t="shared" si="115"/>
        <v>60598Xã Mỹ Thạnh23</v>
      </c>
    </row>
    <row r="7376" spans="1:18">
      <c r="A7376" s="6">
        <v>7375</v>
      </c>
      <c r="B7376" s="6">
        <v>60</v>
      </c>
      <c r="C7376" s="6" t="s">
        <v>6487</v>
      </c>
      <c r="D7376" s="6">
        <v>598</v>
      </c>
      <c r="E7376" s="6" t="s">
        <v>6546</v>
      </c>
      <c r="F7376" s="6">
        <v>23116</v>
      </c>
      <c r="G7376" s="6" t="s">
        <v>6549</v>
      </c>
      <c r="H7376" s="6">
        <v>2</v>
      </c>
      <c r="I7376" s="6" t="s">
        <v>297</v>
      </c>
      <c r="J7376" s="6">
        <v>3</v>
      </c>
      <c r="K7376" s="6" t="s">
        <v>4334</v>
      </c>
      <c r="L7376" s="8">
        <v>6</v>
      </c>
      <c r="M7376" s="6" t="s">
        <v>297</v>
      </c>
      <c r="N7376" s="6" t="s">
        <v>6490</v>
      </c>
      <c r="R7376" s="6" t="str">
        <f t="shared" si="115"/>
        <v>60598Xã Hàm Cần23</v>
      </c>
    </row>
    <row r="7377" spans="1:18">
      <c r="A7377" s="6">
        <v>7376</v>
      </c>
      <c r="B7377" s="6">
        <v>60</v>
      </c>
      <c r="C7377" s="6" t="s">
        <v>6487</v>
      </c>
      <c r="D7377" s="6">
        <v>598</v>
      </c>
      <c r="E7377" s="6" t="s">
        <v>6546</v>
      </c>
      <c r="F7377" s="6">
        <v>23119</v>
      </c>
      <c r="G7377" s="6" t="s">
        <v>6550</v>
      </c>
      <c r="H7377" s="6">
        <v>2</v>
      </c>
      <c r="I7377" s="6" t="s">
        <v>297</v>
      </c>
      <c r="J7377" s="6">
        <v>3</v>
      </c>
      <c r="K7377" s="6" t="s">
        <v>4334</v>
      </c>
      <c r="L7377" s="8">
        <v>6</v>
      </c>
      <c r="M7377" s="6" t="s">
        <v>297</v>
      </c>
      <c r="N7377" s="6" t="s">
        <v>6490</v>
      </c>
      <c r="R7377" s="6" t="str">
        <f t="shared" si="115"/>
        <v>60598Xã Mương Mán23</v>
      </c>
    </row>
    <row r="7378" spans="1:18">
      <c r="A7378" s="6">
        <v>7377</v>
      </c>
      <c r="B7378" s="6">
        <v>60</v>
      </c>
      <c r="C7378" s="6" t="s">
        <v>6487</v>
      </c>
      <c r="D7378" s="6">
        <v>598</v>
      </c>
      <c r="E7378" s="6" t="s">
        <v>6546</v>
      </c>
      <c r="F7378" s="6">
        <v>23122</v>
      </c>
      <c r="G7378" s="6" t="s">
        <v>6551</v>
      </c>
      <c r="H7378" s="6">
        <v>2</v>
      </c>
      <c r="I7378" s="6" t="s">
        <v>297</v>
      </c>
      <c r="J7378" s="6">
        <v>3</v>
      </c>
      <c r="K7378" s="6" t="s">
        <v>4334</v>
      </c>
      <c r="L7378" s="8">
        <v>6</v>
      </c>
      <c r="M7378" s="6" t="s">
        <v>297</v>
      </c>
      <c r="N7378" s="6" t="s">
        <v>6490</v>
      </c>
      <c r="R7378" s="6" t="str">
        <f t="shared" si="115"/>
        <v>60598Xã Hàm Thạnh23</v>
      </c>
    </row>
    <row r="7379" spans="1:18">
      <c r="A7379" s="6">
        <v>7378</v>
      </c>
      <c r="B7379" s="6">
        <v>60</v>
      </c>
      <c r="C7379" s="6" t="s">
        <v>6487</v>
      </c>
      <c r="D7379" s="6">
        <v>598</v>
      </c>
      <c r="E7379" s="6" t="s">
        <v>6546</v>
      </c>
      <c r="F7379" s="6">
        <v>23125</v>
      </c>
      <c r="G7379" s="6" t="s">
        <v>6552</v>
      </c>
      <c r="H7379" s="6">
        <v>2</v>
      </c>
      <c r="I7379" s="6" t="s">
        <v>297</v>
      </c>
      <c r="J7379" s="6">
        <v>3</v>
      </c>
      <c r="K7379" s="6" t="s">
        <v>4334</v>
      </c>
      <c r="L7379" s="8">
        <v>6</v>
      </c>
      <c r="M7379" s="6" t="s">
        <v>297</v>
      </c>
      <c r="N7379" s="6" t="s">
        <v>6490</v>
      </c>
      <c r="R7379" s="6" t="str">
        <f t="shared" si="115"/>
        <v>60598Xã Hàm Kiệm23</v>
      </c>
    </row>
    <row r="7380" spans="1:18">
      <c r="A7380" s="6">
        <v>7379</v>
      </c>
      <c r="B7380" s="6">
        <v>60</v>
      </c>
      <c r="C7380" s="6" t="s">
        <v>6487</v>
      </c>
      <c r="D7380" s="6">
        <v>598</v>
      </c>
      <c r="E7380" s="6" t="s">
        <v>6546</v>
      </c>
      <c r="F7380" s="6">
        <v>23128</v>
      </c>
      <c r="G7380" s="6" t="s">
        <v>6553</v>
      </c>
      <c r="H7380" s="6">
        <v>2</v>
      </c>
      <c r="I7380" s="6" t="s">
        <v>297</v>
      </c>
      <c r="J7380" s="6">
        <v>3</v>
      </c>
      <c r="K7380" s="6" t="s">
        <v>4334</v>
      </c>
      <c r="L7380" s="8">
        <v>6</v>
      </c>
      <c r="M7380" s="6" t="s">
        <v>297</v>
      </c>
      <c r="N7380" s="6" t="s">
        <v>6490</v>
      </c>
      <c r="R7380" s="6" t="str">
        <f t="shared" si="115"/>
        <v>60598Xã Hàm Cường23</v>
      </c>
    </row>
    <row r="7381" spans="1:18">
      <c r="A7381" s="6">
        <v>7380</v>
      </c>
      <c r="B7381" s="6">
        <v>60</v>
      </c>
      <c r="C7381" s="6" t="s">
        <v>6487</v>
      </c>
      <c r="D7381" s="6">
        <v>598</v>
      </c>
      <c r="E7381" s="6" t="s">
        <v>6546</v>
      </c>
      <c r="F7381" s="6">
        <v>23131</v>
      </c>
      <c r="G7381" s="6" t="s">
        <v>6554</v>
      </c>
      <c r="H7381" s="6">
        <v>2</v>
      </c>
      <c r="I7381" s="6" t="s">
        <v>297</v>
      </c>
      <c r="J7381" s="6">
        <v>3</v>
      </c>
      <c r="K7381" s="6" t="s">
        <v>4334</v>
      </c>
      <c r="L7381" s="8">
        <v>6</v>
      </c>
      <c r="M7381" s="6" t="s">
        <v>297</v>
      </c>
      <c r="N7381" s="6" t="s">
        <v>6490</v>
      </c>
      <c r="R7381" s="6" t="str">
        <f t="shared" si="115"/>
        <v>60598Xã Hàm Mỹ23</v>
      </c>
    </row>
    <row r="7382" spans="1:18">
      <c r="A7382" s="6">
        <v>7381</v>
      </c>
      <c r="B7382" s="6">
        <v>60</v>
      </c>
      <c r="C7382" s="6" t="s">
        <v>6487</v>
      </c>
      <c r="D7382" s="6">
        <v>598</v>
      </c>
      <c r="E7382" s="6" t="s">
        <v>6546</v>
      </c>
      <c r="F7382" s="6">
        <v>23134</v>
      </c>
      <c r="G7382" s="6" t="s">
        <v>577</v>
      </c>
      <c r="H7382" s="6">
        <v>2</v>
      </c>
      <c r="I7382" s="6" t="s">
        <v>297</v>
      </c>
      <c r="J7382" s="6">
        <v>3</v>
      </c>
      <c r="K7382" s="6" t="s">
        <v>4334</v>
      </c>
      <c r="L7382" s="8">
        <v>6</v>
      </c>
      <c r="M7382" s="6" t="s">
        <v>297</v>
      </c>
      <c r="N7382" s="6" t="s">
        <v>6490</v>
      </c>
      <c r="R7382" s="6" t="str">
        <f t="shared" si="115"/>
        <v>60598Xã Tân Lập23</v>
      </c>
    </row>
    <row r="7383" spans="1:18">
      <c r="A7383" s="6">
        <v>7382</v>
      </c>
      <c r="B7383" s="6">
        <v>60</v>
      </c>
      <c r="C7383" s="6" t="s">
        <v>6487</v>
      </c>
      <c r="D7383" s="6">
        <v>598</v>
      </c>
      <c r="E7383" s="6" t="s">
        <v>6546</v>
      </c>
      <c r="F7383" s="6">
        <v>23137</v>
      </c>
      <c r="G7383" s="6" t="s">
        <v>6555</v>
      </c>
      <c r="H7383" s="6">
        <v>2</v>
      </c>
      <c r="I7383" s="6" t="s">
        <v>297</v>
      </c>
      <c r="J7383" s="6">
        <v>3</v>
      </c>
      <c r="K7383" s="6" t="s">
        <v>4334</v>
      </c>
      <c r="L7383" s="8">
        <v>6</v>
      </c>
      <c r="M7383" s="6" t="s">
        <v>297</v>
      </c>
      <c r="N7383" s="6" t="s">
        <v>6490</v>
      </c>
      <c r="R7383" s="6" t="str">
        <f t="shared" si="115"/>
        <v>60598Xã Hàm Minh23</v>
      </c>
    </row>
    <row r="7384" spans="1:18">
      <c r="A7384" s="6">
        <v>7383</v>
      </c>
      <c r="B7384" s="6">
        <v>60</v>
      </c>
      <c r="C7384" s="6" t="s">
        <v>6487</v>
      </c>
      <c r="D7384" s="6">
        <v>598</v>
      </c>
      <c r="E7384" s="6" t="s">
        <v>6546</v>
      </c>
      <c r="F7384" s="6">
        <v>23140</v>
      </c>
      <c r="G7384" s="6" t="s">
        <v>6556</v>
      </c>
      <c r="H7384" s="6">
        <v>2</v>
      </c>
      <c r="I7384" s="6" t="s">
        <v>297</v>
      </c>
      <c r="J7384" s="6">
        <v>3</v>
      </c>
      <c r="K7384" s="6" t="s">
        <v>4334</v>
      </c>
      <c r="L7384" s="8">
        <v>6</v>
      </c>
      <c r="M7384" s="6" t="s">
        <v>297</v>
      </c>
      <c r="N7384" s="6" t="s">
        <v>6490</v>
      </c>
      <c r="R7384" s="6" t="str">
        <f t="shared" si="115"/>
        <v>60598Xã Thuận Quí23</v>
      </c>
    </row>
    <row r="7385" spans="1:18">
      <c r="A7385" s="6">
        <v>7384</v>
      </c>
      <c r="B7385" s="6">
        <v>60</v>
      </c>
      <c r="C7385" s="6" t="s">
        <v>6487</v>
      </c>
      <c r="D7385" s="6">
        <v>598</v>
      </c>
      <c r="E7385" s="6" t="s">
        <v>6546</v>
      </c>
      <c r="F7385" s="6">
        <v>23143</v>
      </c>
      <c r="G7385" s="6" t="s">
        <v>6557</v>
      </c>
      <c r="H7385" s="6">
        <v>2</v>
      </c>
      <c r="I7385" s="6" t="s">
        <v>297</v>
      </c>
      <c r="J7385" s="6">
        <v>3</v>
      </c>
      <c r="K7385" s="6" t="s">
        <v>4334</v>
      </c>
      <c r="L7385" s="8">
        <v>6</v>
      </c>
      <c r="M7385" s="6" t="s">
        <v>297</v>
      </c>
      <c r="N7385" s="6" t="s">
        <v>6490</v>
      </c>
      <c r="R7385" s="6" t="str">
        <f t="shared" si="115"/>
        <v>60598Xã Tân Thuận23</v>
      </c>
    </row>
    <row r="7386" spans="1:18">
      <c r="A7386" s="6">
        <v>7385</v>
      </c>
      <c r="B7386" s="6">
        <v>60</v>
      </c>
      <c r="C7386" s="6" t="s">
        <v>6487</v>
      </c>
      <c r="D7386" s="6">
        <v>598</v>
      </c>
      <c r="E7386" s="6" t="s">
        <v>6546</v>
      </c>
      <c r="F7386" s="6">
        <v>23146</v>
      </c>
      <c r="G7386" s="6" t="s">
        <v>969</v>
      </c>
      <c r="H7386" s="6">
        <v>2</v>
      </c>
      <c r="I7386" s="6" t="s">
        <v>297</v>
      </c>
      <c r="J7386" s="6">
        <v>3</v>
      </c>
      <c r="K7386" s="6" t="s">
        <v>4334</v>
      </c>
      <c r="L7386" s="8">
        <v>6</v>
      </c>
      <c r="M7386" s="6" t="s">
        <v>297</v>
      </c>
      <c r="N7386" s="6" t="s">
        <v>6490</v>
      </c>
      <c r="R7386" s="6" t="str">
        <f t="shared" si="115"/>
        <v>60598Xã Tân Thành23</v>
      </c>
    </row>
    <row r="7387" spans="1:18">
      <c r="A7387" s="6">
        <v>7386</v>
      </c>
      <c r="B7387" s="6">
        <v>60</v>
      </c>
      <c r="C7387" s="6" t="s">
        <v>6487</v>
      </c>
      <c r="D7387" s="6">
        <v>599</v>
      </c>
      <c r="E7387" s="6" t="s">
        <v>6558</v>
      </c>
      <c r="F7387" s="6">
        <v>23149</v>
      </c>
      <c r="G7387" s="6" t="s">
        <v>6559</v>
      </c>
      <c r="H7387" s="6">
        <v>1</v>
      </c>
      <c r="I7387" s="6" t="s">
        <v>251</v>
      </c>
      <c r="J7387" s="6">
        <v>3</v>
      </c>
      <c r="K7387" s="6" t="s">
        <v>4334</v>
      </c>
      <c r="L7387" s="8">
        <v>5</v>
      </c>
      <c r="M7387" s="6" t="s">
        <v>251</v>
      </c>
      <c r="N7387" s="6" t="s">
        <v>6490</v>
      </c>
      <c r="R7387" s="6" t="str">
        <f t="shared" si="115"/>
        <v>60599Thị trấn Lạc Tánh13</v>
      </c>
    </row>
    <row r="7388" spans="1:18">
      <c r="A7388" s="6">
        <v>7387</v>
      </c>
      <c r="B7388" s="6">
        <v>60</v>
      </c>
      <c r="C7388" s="6" t="s">
        <v>6487</v>
      </c>
      <c r="D7388" s="6">
        <v>599</v>
      </c>
      <c r="E7388" s="6" t="s">
        <v>6558</v>
      </c>
      <c r="F7388" s="6">
        <v>23152</v>
      </c>
      <c r="G7388" s="6" t="s">
        <v>6560</v>
      </c>
      <c r="H7388" s="6">
        <v>2</v>
      </c>
      <c r="I7388" s="6" t="s">
        <v>297</v>
      </c>
      <c r="J7388" s="6">
        <v>3</v>
      </c>
      <c r="K7388" s="6" t="s">
        <v>4334</v>
      </c>
      <c r="L7388" s="8">
        <v>6</v>
      </c>
      <c r="M7388" s="6" t="s">
        <v>297</v>
      </c>
      <c r="N7388" s="6" t="s">
        <v>6490</v>
      </c>
      <c r="R7388" s="6" t="str">
        <f t="shared" si="115"/>
        <v>60599Xã Bắc Ruộng23</v>
      </c>
    </row>
    <row r="7389" spans="1:18">
      <c r="A7389" s="6">
        <v>7388</v>
      </c>
      <c r="B7389" s="6">
        <v>60</v>
      </c>
      <c r="C7389" s="6" t="s">
        <v>6487</v>
      </c>
      <c r="D7389" s="6">
        <v>599</v>
      </c>
      <c r="E7389" s="6" t="s">
        <v>6558</v>
      </c>
      <c r="F7389" s="6">
        <v>23158</v>
      </c>
      <c r="G7389" s="6" t="s">
        <v>6561</v>
      </c>
      <c r="H7389" s="6">
        <v>2</v>
      </c>
      <c r="I7389" s="6" t="s">
        <v>297</v>
      </c>
      <c r="J7389" s="6">
        <v>3</v>
      </c>
      <c r="K7389" s="6" t="s">
        <v>4334</v>
      </c>
      <c r="L7389" s="8">
        <v>6</v>
      </c>
      <c r="M7389" s="6" t="s">
        <v>297</v>
      </c>
      <c r="N7389" s="6" t="s">
        <v>6490</v>
      </c>
      <c r="R7389" s="6" t="str">
        <f t="shared" si="115"/>
        <v>60599Xã Nghị Đức23</v>
      </c>
    </row>
    <row r="7390" spans="1:18">
      <c r="A7390" s="6">
        <v>7389</v>
      </c>
      <c r="B7390" s="6">
        <v>60</v>
      </c>
      <c r="C7390" s="6" t="s">
        <v>6487</v>
      </c>
      <c r="D7390" s="6">
        <v>599</v>
      </c>
      <c r="E7390" s="6" t="s">
        <v>6558</v>
      </c>
      <c r="F7390" s="6">
        <v>23161</v>
      </c>
      <c r="G7390" s="6" t="s">
        <v>6562</v>
      </c>
      <c r="H7390" s="6">
        <v>2</v>
      </c>
      <c r="I7390" s="6" t="s">
        <v>297</v>
      </c>
      <c r="J7390" s="6">
        <v>3</v>
      </c>
      <c r="K7390" s="6" t="s">
        <v>4334</v>
      </c>
      <c r="L7390" s="8">
        <v>6</v>
      </c>
      <c r="M7390" s="6" t="s">
        <v>297</v>
      </c>
      <c r="N7390" s="6" t="s">
        <v>6490</v>
      </c>
      <c r="R7390" s="6" t="str">
        <f t="shared" si="115"/>
        <v>60599Xã La Ngâu23</v>
      </c>
    </row>
    <row r="7391" spans="1:18">
      <c r="A7391" s="6">
        <v>7390</v>
      </c>
      <c r="B7391" s="6">
        <v>60</v>
      </c>
      <c r="C7391" s="6" t="s">
        <v>6487</v>
      </c>
      <c r="D7391" s="6">
        <v>599</v>
      </c>
      <c r="E7391" s="6" t="s">
        <v>6558</v>
      </c>
      <c r="F7391" s="6">
        <v>23164</v>
      </c>
      <c r="G7391" s="6" t="s">
        <v>6563</v>
      </c>
      <c r="H7391" s="6">
        <v>2</v>
      </c>
      <c r="I7391" s="6" t="s">
        <v>297</v>
      </c>
      <c r="J7391" s="6">
        <v>3</v>
      </c>
      <c r="K7391" s="6" t="s">
        <v>4334</v>
      </c>
      <c r="L7391" s="8">
        <v>6</v>
      </c>
      <c r="M7391" s="6" t="s">
        <v>297</v>
      </c>
      <c r="N7391" s="6" t="s">
        <v>6490</v>
      </c>
      <c r="R7391" s="6" t="str">
        <f t="shared" si="115"/>
        <v>60599Xã Huy Khiêm23</v>
      </c>
    </row>
    <row r="7392" spans="1:18">
      <c r="A7392" s="6">
        <v>7391</v>
      </c>
      <c r="B7392" s="6">
        <v>60</v>
      </c>
      <c r="C7392" s="6" t="s">
        <v>6487</v>
      </c>
      <c r="D7392" s="6">
        <v>599</v>
      </c>
      <c r="E7392" s="6" t="s">
        <v>6558</v>
      </c>
      <c r="F7392" s="6">
        <v>23167</v>
      </c>
      <c r="G7392" s="6" t="s">
        <v>6564</v>
      </c>
      <c r="H7392" s="6">
        <v>2</v>
      </c>
      <c r="I7392" s="6" t="s">
        <v>297</v>
      </c>
      <c r="J7392" s="6">
        <v>3</v>
      </c>
      <c r="K7392" s="6" t="s">
        <v>4334</v>
      </c>
      <c r="L7392" s="8">
        <v>6</v>
      </c>
      <c r="M7392" s="6" t="s">
        <v>297</v>
      </c>
      <c r="N7392" s="6" t="s">
        <v>6490</v>
      </c>
      <c r="R7392" s="6" t="str">
        <f t="shared" si="115"/>
        <v>60599Xã Măng Tố23</v>
      </c>
    </row>
    <row r="7393" spans="1:18">
      <c r="A7393" s="6">
        <v>7392</v>
      </c>
      <c r="B7393" s="6">
        <v>60</v>
      </c>
      <c r="C7393" s="6" t="s">
        <v>6487</v>
      </c>
      <c r="D7393" s="6">
        <v>599</v>
      </c>
      <c r="E7393" s="6" t="s">
        <v>6558</v>
      </c>
      <c r="F7393" s="6">
        <v>23170</v>
      </c>
      <c r="G7393" s="6" t="s">
        <v>6041</v>
      </c>
      <c r="H7393" s="6">
        <v>2</v>
      </c>
      <c r="I7393" s="6" t="s">
        <v>297</v>
      </c>
      <c r="J7393" s="6">
        <v>3</v>
      </c>
      <c r="K7393" s="6" t="s">
        <v>4334</v>
      </c>
      <c r="L7393" s="8">
        <v>6</v>
      </c>
      <c r="M7393" s="6" t="s">
        <v>297</v>
      </c>
      <c r="N7393" s="6" t="s">
        <v>6490</v>
      </c>
      <c r="R7393" s="6" t="str">
        <f t="shared" si="115"/>
        <v>60599Xã Đức Phú23</v>
      </c>
    </row>
    <row r="7394" spans="1:18">
      <c r="A7394" s="6">
        <v>7393</v>
      </c>
      <c r="B7394" s="6">
        <v>60</v>
      </c>
      <c r="C7394" s="6" t="s">
        <v>6487</v>
      </c>
      <c r="D7394" s="6">
        <v>599</v>
      </c>
      <c r="E7394" s="6" t="s">
        <v>6558</v>
      </c>
      <c r="F7394" s="6">
        <v>23173</v>
      </c>
      <c r="G7394" s="6" t="s">
        <v>6565</v>
      </c>
      <c r="H7394" s="6">
        <v>2</v>
      </c>
      <c r="I7394" s="6" t="s">
        <v>297</v>
      </c>
      <c r="J7394" s="6">
        <v>3</v>
      </c>
      <c r="K7394" s="6" t="s">
        <v>4334</v>
      </c>
      <c r="L7394" s="8">
        <v>6</v>
      </c>
      <c r="M7394" s="6" t="s">
        <v>297</v>
      </c>
      <c r="N7394" s="6" t="s">
        <v>6490</v>
      </c>
      <c r="R7394" s="6" t="str">
        <f t="shared" si="115"/>
        <v>60599Xã Đồng Kho23</v>
      </c>
    </row>
    <row r="7395" spans="1:18">
      <c r="A7395" s="6">
        <v>7394</v>
      </c>
      <c r="B7395" s="6">
        <v>60</v>
      </c>
      <c r="C7395" s="6" t="s">
        <v>6487</v>
      </c>
      <c r="D7395" s="6">
        <v>599</v>
      </c>
      <c r="E7395" s="6" t="s">
        <v>6558</v>
      </c>
      <c r="F7395" s="6">
        <v>23176</v>
      </c>
      <c r="G7395" s="6" t="s">
        <v>6566</v>
      </c>
      <c r="H7395" s="6">
        <v>2</v>
      </c>
      <c r="I7395" s="6" t="s">
        <v>297</v>
      </c>
      <c r="J7395" s="6">
        <v>3</v>
      </c>
      <c r="K7395" s="6" t="s">
        <v>4334</v>
      </c>
      <c r="L7395" s="8">
        <v>6</v>
      </c>
      <c r="M7395" s="6" t="s">
        <v>297</v>
      </c>
      <c r="N7395" s="6" t="s">
        <v>6490</v>
      </c>
      <c r="R7395" s="6" t="str">
        <f t="shared" si="115"/>
        <v>60599Xã Gia An23</v>
      </c>
    </row>
    <row r="7396" spans="1:18">
      <c r="A7396" s="6">
        <v>7395</v>
      </c>
      <c r="B7396" s="6">
        <v>60</v>
      </c>
      <c r="C7396" s="6" t="s">
        <v>6487</v>
      </c>
      <c r="D7396" s="6">
        <v>599</v>
      </c>
      <c r="E7396" s="6" t="s">
        <v>6558</v>
      </c>
      <c r="F7396" s="6">
        <v>23179</v>
      </c>
      <c r="G7396" s="6" t="s">
        <v>6567</v>
      </c>
      <c r="H7396" s="6">
        <v>2</v>
      </c>
      <c r="I7396" s="6" t="s">
        <v>297</v>
      </c>
      <c r="J7396" s="6">
        <v>3</v>
      </c>
      <c r="K7396" s="6" t="s">
        <v>4334</v>
      </c>
      <c r="L7396" s="8">
        <v>6</v>
      </c>
      <c r="M7396" s="6" t="s">
        <v>297</v>
      </c>
      <c r="N7396" s="6" t="s">
        <v>6490</v>
      </c>
      <c r="R7396" s="6" t="str">
        <f t="shared" si="115"/>
        <v>60599Xã Đức Bình23</v>
      </c>
    </row>
    <row r="7397" spans="1:18">
      <c r="A7397" s="6">
        <v>7396</v>
      </c>
      <c r="B7397" s="6">
        <v>60</v>
      </c>
      <c r="C7397" s="6" t="s">
        <v>6487</v>
      </c>
      <c r="D7397" s="6">
        <v>599</v>
      </c>
      <c r="E7397" s="6" t="s">
        <v>6558</v>
      </c>
      <c r="F7397" s="6">
        <v>23182</v>
      </c>
      <c r="G7397" s="6" t="s">
        <v>6568</v>
      </c>
      <c r="H7397" s="6">
        <v>2</v>
      </c>
      <c r="I7397" s="6" t="s">
        <v>297</v>
      </c>
      <c r="J7397" s="6">
        <v>3</v>
      </c>
      <c r="K7397" s="6" t="s">
        <v>4334</v>
      </c>
      <c r="L7397" s="8">
        <v>6</v>
      </c>
      <c r="M7397" s="6" t="s">
        <v>297</v>
      </c>
      <c r="N7397" s="6" t="s">
        <v>6490</v>
      </c>
      <c r="R7397" s="6" t="str">
        <f t="shared" si="115"/>
        <v>60599Xã Gia Huynh23</v>
      </c>
    </row>
    <row r="7398" spans="1:18">
      <c r="A7398" s="6">
        <v>7397</v>
      </c>
      <c r="B7398" s="6">
        <v>60</v>
      </c>
      <c r="C7398" s="6" t="s">
        <v>6487</v>
      </c>
      <c r="D7398" s="6">
        <v>599</v>
      </c>
      <c r="E7398" s="6" t="s">
        <v>6558</v>
      </c>
      <c r="F7398" s="6">
        <v>23185</v>
      </c>
      <c r="G7398" s="6" t="s">
        <v>6569</v>
      </c>
      <c r="H7398" s="6">
        <v>2</v>
      </c>
      <c r="I7398" s="6" t="s">
        <v>297</v>
      </c>
      <c r="J7398" s="6">
        <v>3</v>
      </c>
      <c r="K7398" s="6" t="s">
        <v>4334</v>
      </c>
      <c r="L7398" s="8">
        <v>6</v>
      </c>
      <c r="M7398" s="6" t="s">
        <v>297</v>
      </c>
      <c r="N7398" s="6" t="s">
        <v>6490</v>
      </c>
      <c r="R7398" s="6" t="str">
        <f t="shared" si="115"/>
        <v>60599Xã Đức Thuận23</v>
      </c>
    </row>
    <row r="7399" spans="1:18">
      <c r="A7399" s="6">
        <v>7398</v>
      </c>
      <c r="B7399" s="6">
        <v>60</v>
      </c>
      <c r="C7399" s="6" t="s">
        <v>6487</v>
      </c>
      <c r="D7399" s="6">
        <v>599</v>
      </c>
      <c r="E7399" s="6" t="s">
        <v>6558</v>
      </c>
      <c r="F7399" s="6">
        <v>23188</v>
      </c>
      <c r="G7399" s="6" t="s">
        <v>6570</v>
      </c>
      <c r="H7399" s="6">
        <v>2</v>
      </c>
      <c r="I7399" s="6" t="s">
        <v>297</v>
      </c>
      <c r="J7399" s="6">
        <v>3</v>
      </c>
      <c r="K7399" s="6" t="s">
        <v>4334</v>
      </c>
      <c r="L7399" s="8">
        <v>6</v>
      </c>
      <c r="M7399" s="6" t="s">
        <v>297</v>
      </c>
      <c r="N7399" s="6" t="s">
        <v>6490</v>
      </c>
      <c r="R7399" s="6" t="str">
        <f t="shared" si="115"/>
        <v>60599Xã Suối Kiết23</v>
      </c>
    </row>
    <row r="7400" spans="1:18">
      <c r="A7400" s="6">
        <v>7399</v>
      </c>
      <c r="B7400" s="6">
        <v>60</v>
      </c>
      <c r="C7400" s="6" t="s">
        <v>6487</v>
      </c>
      <c r="D7400" s="6">
        <v>600</v>
      </c>
      <c r="E7400" s="6" t="s">
        <v>6571</v>
      </c>
      <c r="F7400" s="6">
        <v>23191</v>
      </c>
      <c r="G7400" s="6" t="s">
        <v>6572</v>
      </c>
      <c r="H7400" s="6">
        <v>1</v>
      </c>
      <c r="I7400" s="6" t="s">
        <v>251</v>
      </c>
      <c r="J7400" s="6">
        <v>3</v>
      </c>
      <c r="K7400" s="6" t="s">
        <v>4334</v>
      </c>
      <c r="L7400" s="8">
        <v>5</v>
      </c>
      <c r="M7400" s="6" t="s">
        <v>251</v>
      </c>
      <c r="N7400" s="6" t="s">
        <v>6490</v>
      </c>
      <c r="R7400" s="6" t="str">
        <f t="shared" si="115"/>
        <v>60600Thị trấn Võ Xu13</v>
      </c>
    </row>
    <row r="7401" spans="1:18">
      <c r="A7401" s="6">
        <v>7400</v>
      </c>
      <c r="B7401" s="6">
        <v>60</v>
      </c>
      <c r="C7401" s="6" t="s">
        <v>6487</v>
      </c>
      <c r="D7401" s="6">
        <v>600</v>
      </c>
      <c r="E7401" s="6" t="s">
        <v>6571</v>
      </c>
      <c r="F7401" s="6">
        <v>23194</v>
      </c>
      <c r="G7401" s="6" t="s">
        <v>6573</v>
      </c>
      <c r="H7401" s="6">
        <v>1</v>
      </c>
      <c r="I7401" s="6" t="s">
        <v>251</v>
      </c>
      <c r="J7401" s="6">
        <v>3</v>
      </c>
      <c r="K7401" s="6" t="s">
        <v>4334</v>
      </c>
      <c r="L7401" s="8">
        <v>5</v>
      </c>
      <c r="M7401" s="6" t="s">
        <v>251</v>
      </c>
      <c r="N7401" s="6" t="s">
        <v>6490</v>
      </c>
      <c r="R7401" s="6" t="str">
        <f t="shared" si="115"/>
        <v>60600Thị trấn Đức Tài13</v>
      </c>
    </row>
    <row r="7402" spans="1:18">
      <c r="A7402" s="6">
        <v>7401</v>
      </c>
      <c r="B7402" s="6">
        <v>60</v>
      </c>
      <c r="C7402" s="6" t="s">
        <v>6487</v>
      </c>
      <c r="D7402" s="6">
        <v>600</v>
      </c>
      <c r="E7402" s="6" t="s">
        <v>6571</v>
      </c>
      <c r="F7402" s="6">
        <v>23197</v>
      </c>
      <c r="G7402" s="6" t="s">
        <v>6574</v>
      </c>
      <c r="H7402" s="6">
        <v>2</v>
      </c>
      <c r="I7402" s="6" t="s">
        <v>297</v>
      </c>
      <c r="J7402" s="6">
        <v>3</v>
      </c>
      <c r="K7402" s="6" t="s">
        <v>4334</v>
      </c>
      <c r="L7402" s="8">
        <v>6</v>
      </c>
      <c r="M7402" s="6" t="s">
        <v>297</v>
      </c>
      <c r="N7402" s="6" t="s">
        <v>6490</v>
      </c>
      <c r="R7402" s="6" t="str">
        <f t="shared" si="115"/>
        <v>60600Xã Đa Kai23</v>
      </c>
    </row>
    <row r="7403" spans="1:18">
      <c r="A7403" s="6">
        <v>7402</v>
      </c>
      <c r="B7403" s="6">
        <v>60</v>
      </c>
      <c r="C7403" s="6" t="s">
        <v>6487</v>
      </c>
      <c r="D7403" s="6">
        <v>600</v>
      </c>
      <c r="E7403" s="6" t="s">
        <v>6571</v>
      </c>
      <c r="F7403" s="6">
        <v>23200</v>
      </c>
      <c r="G7403" s="6" t="s">
        <v>6575</v>
      </c>
      <c r="H7403" s="6">
        <v>2</v>
      </c>
      <c r="I7403" s="6" t="s">
        <v>297</v>
      </c>
      <c r="J7403" s="6">
        <v>3</v>
      </c>
      <c r="K7403" s="6" t="s">
        <v>4334</v>
      </c>
      <c r="L7403" s="8">
        <v>6</v>
      </c>
      <c r="M7403" s="6" t="s">
        <v>297</v>
      </c>
      <c r="N7403" s="6" t="s">
        <v>6490</v>
      </c>
      <c r="R7403" s="6" t="str">
        <f t="shared" si="115"/>
        <v>60600Xã Sùng Nhơn23</v>
      </c>
    </row>
    <row r="7404" spans="1:18">
      <c r="A7404" s="6">
        <v>7403</v>
      </c>
      <c r="B7404" s="6">
        <v>60</v>
      </c>
      <c r="C7404" s="6" t="s">
        <v>6487</v>
      </c>
      <c r="D7404" s="6">
        <v>600</v>
      </c>
      <c r="E7404" s="6" t="s">
        <v>6571</v>
      </c>
      <c r="F7404" s="6">
        <v>23203</v>
      </c>
      <c r="G7404" s="6" t="s">
        <v>6576</v>
      </c>
      <c r="H7404" s="6">
        <v>2</v>
      </c>
      <c r="I7404" s="6" t="s">
        <v>297</v>
      </c>
      <c r="J7404" s="6">
        <v>3</v>
      </c>
      <c r="K7404" s="6" t="s">
        <v>4334</v>
      </c>
      <c r="L7404" s="8">
        <v>6</v>
      </c>
      <c r="M7404" s="6" t="s">
        <v>297</v>
      </c>
      <c r="N7404" s="6" t="s">
        <v>6490</v>
      </c>
      <c r="R7404" s="6" t="str">
        <f t="shared" si="115"/>
        <v>60600Xã Mê Pu23</v>
      </c>
    </row>
    <row r="7405" spans="1:18">
      <c r="A7405" s="6">
        <v>7404</v>
      </c>
      <c r="B7405" s="6">
        <v>60</v>
      </c>
      <c r="C7405" s="6" t="s">
        <v>6487</v>
      </c>
      <c r="D7405" s="6">
        <v>600</v>
      </c>
      <c r="E7405" s="6" t="s">
        <v>6571</v>
      </c>
      <c r="F7405" s="6">
        <v>23206</v>
      </c>
      <c r="G7405" s="6" t="s">
        <v>3394</v>
      </c>
      <c r="H7405" s="6">
        <v>2</v>
      </c>
      <c r="I7405" s="6" t="s">
        <v>297</v>
      </c>
      <c r="J7405" s="6">
        <v>3</v>
      </c>
      <c r="K7405" s="6" t="s">
        <v>4334</v>
      </c>
      <c r="L7405" s="8">
        <v>6</v>
      </c>
      <c r="M7405" s="6" t="s">
        <v>297</v>
      </c>
      <c r="N7405" s="6" t="s">
        <v>6490</v>
      </c>
      <c r="R7405" s="6" t="str">
        <f t="shared" si="115"/>
        <v>60600Xã Nam Chính23</v>
      </c>
    </row>
    <row r="7406" spans="1:18">
      <c r="A7406" s="6">
        <v>7405</v>
      </c>
      <c r="B7406" s="6">
        <v>60</v>
      </c>
      <c r="C7406" s="6" t="s">
        <v>6487</v>
      </c>
      <c r="D7406" s="6">
        <v>600</v>
      </c>
      <c r="E7406" s="6" t="s">
        <v>6571</v>
      </c>
      <c r="F7406" s="6">
        <v>23212</v>
      </c>
      <c r="G7406" s="6" t="s">
        <v>1016</v>
      </c>
      <c r="H7406" s="6">
        <v>2</v>
      </c>
      <c r="I7406" s="6" t="s">
        <v>297</v>
      </c>
      <c r="J7406" s="6">
        <v>3</v>
      </c>
      <c r="K7406" s="6" t="s">
        <v>4334</v>
      </c>
      <c r="L7406" s="8">
        <v>6</v>
      </c>
      <c r="M7406" s="6" t="s">
        <v>297</v>
      </c>
      <c r="N7406" s="6" t="s">
        <v>6490</v>
      </c>
      <c r="R7406" s="6" t="str">
        <f t="shared" si="115"/>
        <v>60600Xã Đức Hạnh23</v>
      </c>
    </row>
    <row r="7407" spans="1:18">
      <c r="A7407" s="6">
        <v>7406</v>
      </c>
      <c r="B7407" s="6">
        <v>60</v>
      </c>
      <c r="C7407" s="6" t="s">
        <v>6487</v>
      </c>
      <c r="D7407" s="6">
        <v>600</v>
      </c>
      <c r="E7407" s="6" t="s">
        <v>6571</v>
      </c>
      <c r="F7407" s="6">
        <v>23215</v>
      </c>
      <c r="G7407" s="6" t="s">
        <v>6577</v>
      </c>
      <c r="H7407" s="6">
        <v>2</v>
      </c>
      <c r="I7407" s="6" t="s">
        <v>297</v>
      </c>
      <c r="J7407" s="6">
        <v>3</v>
      </c>
      <c r="K7407" s="6" t="s">
        <v>4334</v>
      </c>
      <c r="L7407" s="8">
        <v>6</v>
      </c>
      <c r="M7407" s="6" t="s">
        <v>297</v>
      </c>
      <c r="N7407" s="6" t="s">
        <v>6490</v>
      </c>
      <c r="R7407" s="6" t="str">
        <f t="shared" si="115"/>
        <v>60600Xã Đức Tín23</v>
      </c>
    </row>
    <row r="7408" spans="1:18">
      <c r="A7408" s="6">
        <v>7407</v>
      </c>
      <c r="B7408" s="6">
        <v>60</v>
      </c>
      <c r="C7408" s="6" t="s">
        <v>6487</v>
      </c>
      <c r="D7408" s="6">
        <v>600</v>
      </c>
      <c r="E7408" s="6" t="s">
        <v>6571</v>
      </c>
      <c r="F7408" s="6">
        <v>23218</v>
      </c>
      <c r="G7408" s="6" t="s">
        <v>6578</v>
      </c>
      <c r="H7408" s="6">
        <v>2</v>
      </c>
      <c r="I7408" s="6" t="s">
        <v>297</v>
      </c>
      <c r="J7408" s="6">
        <v>3</v>
      </c>
      <c r="K7408" s="6" t="s">
        <v>4334</v>
      </c>
      <c r="L7408" s="8">
        <v>6</v>
      </c>
      <c r="M7408" s="6" t="s">
        <v>297</v>
      </c>
      <c r="N7408" s="6" t="s">
        <v>6490</v>
      </c>
      <c r="R7408" s="6" t="str">
        <f t="shared" si="115"/>
        <v>60600Xã Vũ Hoà23</v>
      </c>
    </row>
    <row r="7409" spans="1:18">
      <c r="A7409" s="6">
        <v>7408</v>
      </c>
      <c r="B7409" s="6">
        <v>60</v>
      </c>
      <c r="C7409" s="6" t="s">
        <v>6487</v>
      </c>
      <c r="D7409" s="6">
        <v>600</v>
      </c>
      <c r="E7409" s="6" t="s">
        <v>6571</v>
      </c>
      <c r="F7409" s="6">
        <v>23221</v>
      </c>
      <c r="G7409" s="6" t="s">
        <v>6579</v>
      </c>
      <c r="H7409" s="6">
        <v>2</v>
      </c>
      <c r="I7409" s="6" t="s">
        <v>297</v>
      </c>
      <c r="J7409" s="6">
        <v>3</v>
      </c>
      <c r="K7409" s="6" t="s">
        <v>4334</v>
      </c>
      <c r="L7409" s="8">
        <v>6</v>
      </c>
      <c r="M7409" s="6" t="s">
        <v>297</v>
      </c>
      <c r="N7409" s="6" t="s">
        <v>6490</v>
      </c>
      <c r="R7409" s="6" t="str">
        <f t="shared" si="115"/>
        <v>60600Xã Tân Hà23</v>
      </c>
    </row>
    <row r="7410" spans="1:18">
      <c r="A7410" s="6">
        <v>7409</v>
      </c>
      <c r="B7410" s="6">
        <v>60</v>
      </c>
      <c r="C7410" s="6" t="s">
        <v>6487</v>
      </c>
      <c r="D7410" s="6">
        <v>600</v>
      </c>
      <c r="E7410" s="6" t="s">
        <v>6571</v>
      </c>
      <c r="F7410" s="6">
        <v>23224</v>
      </c>
      <c r="G7410" s="6" t="s">
        <v>880</v>
      </c>
      <c r="H7410" s="6">
        <v>2</v>
      </c>
      <c r="I7410" s="6" t="s">
        <v>297</v>
      </c>
      <c r="J7410" s="6">
        <v>3</v>
      </c>
      <c r="K7410" s="6" t="s">
        <v>4334</v>
      </c>
      <c r="L7410" s="8">
        <v>6</v>
      </c>
      <c r="M7410" s="6" t="s">
        <v>297</v>
      </c>
      <c r="N7410" s="6" t="s">
        <v>6490</v>
      </c>
      <c r="R7410" s="6" t="str">
        <f t="shared" si="115"/>
        <v>60600Xã Đông Hà23</v>
      </c>
    </row>
    <row r="7411" spans="1:18">
      <c r="A7411" s="6">
        <v>7410</v>
      </c>
      <c r="B7411" s="6">
        <v>60</v>
      </c>
      <c r="C7411" s="6" t="s">
        <v>6487</v>
      </c>
      <c r="D7411" s="6">
        <v>600</v>
      </c>
      <c r="E7411" s="6" t="s">
        <v>6571</v>
      </c>
      <c r="F7411" s="6">
        <v>23227</v>
      </c>
      <c r="G7411" s="6" t="s">
        <v>5888</v>
      </c>
      <c r="H7411" s="6">
        <v>2</v>
      </c>
      <c r="I7411" s="6" t="s">
        <v>297</v>
      </c>
      <c r="J7411" s="6">
        <v>3</v>
      </c>
      <c r="K7411" s="6" t="s">
        <v>4334</v>
      </c>
      <c r="L7411" s="8">
        <v>6</v>
      </c>
      <c r="M7411" s="6" t="s">
        <v>297</v>
      </c>
      <c r="N7411" s="6" t="s">
        <v>6490</v>
      </c>
      <c r="R7411" s="6" t="str">
        <f t="shared" si="115"/>
        <v>60600Xã Trà Tân23</v>
      </c>
    </row>
    <row r="7412" spans="1:18">
      <c r="A7412" s="6">
        <v>7411</v>
      </c>
      <c r="B7412" s="6">
        <v>60</v>
      </c>
      <c r="C7412" s="6" t="s">
        <v>6487</v>
      </c>
      <c r="D7412" s="6">
        <v>601</v>
      </c>
      <c r="E7412" s="6" t="s">
        <v>6580</v>
      </c>
      <c r="F7412" s="6">
        <v>23230</v>
      </c>
      <c r="G7412" s="6" t="s">
        <v>6581</v>
      </c>
      <c r="H7412" s="6">
        <v>1</v>
      </c>
      <c r="I7412" s="6" t="s">
        <v>251</v>
      </c>
      <c r="J7412" s="6">
        <v>3</v>
      </c>
      <c r="K7412" s="6" t="s">
        <v>4334</v>
      </c>
      <c r="L7412" s="8">
        <v>5</v>
      </c>
      <c r="M7412" s="6" t="s">
        <v>251</v>
      </c>
      <c r="N7412" s="6" t="s">
        <v>6490</v>
      </c>
      <c r="R7412" s="6" t="str">
        <f t="shared" si="115"/>
        <v>60601Thị trấn Tân Minh13</v>
      </c>
    </row>
    <row r="7413" spans="1:18">
      <c r="A7413" s="6">
        <v>7412</v>
      </c>
      <c r="B7413" s="6">
        <v>60</v>
      </c>
      <c r="C7413" s="6" t="s">
        <v>6487</v>
      </c>
      <c r="D7413" s="6">
        <v>601</v>
      </c>
      <c r="E7413" s="6" t="s">
        <v>6580</v>
      </c>
      <c r="F7413" s="6">
        <v>23236</v>
      </c>
      <c r="G7413" s="6" t="s">
        <v>6582</v>
      </c>
      <c r="H7413" s="6">
        <v>1</v>
      </c>
      <c r="I7413" s="6" t="s">
        <v>251</v>
      </c>
      <c r="J7413" s="6">
        <v>3</v>
      </c>
      <c r="K7413" s="6" t="s">
        <v>4334</v>
      </c>
      <c r="L7413" s="8">
        <v>5</v>
      </c>
      <c r="M7413" s="6" t="s">
        <v>251</v>
      </c>
      <c r="N7413" s="6" t="s">
        <v>6490</v>
      </c>
      <c r="R7413" s="6" t="str">
        <f t="shared" si="115"/>
        <v>60601Thị trấn Tân Nghĩa13</v>
      </c>
    </row>
    <row r="7414" spans="1:18">
      <c r="A7414" s="6">
        <v>7413</v>
      </c>
      <c r="B7414" s="6">
        <v>60</v>
      </c>
      <c r="C7414" s="6" t="s">
        <v>6487</v>
      </c>
      <c r="D7414" s="6">
        <v>601</v>
      </c>
      <c r="E7414" s="6" t="s">
        <v>6580</v>
      </c>
      <c r="F7414" s="6">
        <v>23239</v>
      </c>
      <c r="G7414" s="6" t="s">
        <v>6583</v>
      </c>
      <c r="H7414" s="6">
        <v>2</v>
      </c>
      <c r="I7414" s="6" t="s">
        <v>297</v>
      </c>
      <c r="J7414" s="6">
        <v>3</v>
      </c>
      <c r="K7414" s="6" t="s">
        <v>4334</v>
      </c>
      <c r="L7414" s="8">
        <v>6</v>
      </c>
      <c r="M7414" s="6" t="s">
        <v>297</v>
      </c>
      <c r="N7414" s="6" t="s">
        <v>6490</v>
      </c>
      <c r="R7414" s="6" t="str">
        <f t="shared" si="115"/>
        <v>60601Xã Sông Phan23</v>
      </c>
    </row>
    <row r="7415" spans="1:18">
      <c r="A7415" s="6">
        <v>7414</v>
      </c>
      <c r="B7415" s="6">
        <v>60</v>
      </c>
      <c r="C7415" s="6" t="s">
        <v>6487</v>
      </c>
      <c r="D7415" s="6">
        <v>601</v>
      </c>
      <c r="E7415" s="6" t="s">
        <v>6580</v>
      </c>
      <c r="F7415" s="6">
        <v>23242</v>
      </c>
      <c r="G7415" s="6" t="s">
        <v>3721</v>
      </c>
      <c r="H7415" s="6">
        <v>2</v>
      </c>
      <c r="I7415" s="6" t="s">
        <v>297</v>
      </c>
      <c r="J7415" s="6">
        <v>3</v>
      </c>
      <c r="K7415" s="6" t="s">
        <v>4334</v>
      </c>
      <c r="L7415" s="8">
        <v>6</v>
      </c>
      <c r="M7415" s="6" t="s">
        <v>297</v>
      </c>
      <c r="N7415" s="6" t="s">
        <v>6490</v>
      </c>
      <c r="R7415" s="6" t="str">
        <f t="shared" si="115"/>
        <v>60601Xã Tân Phúc23</v>
      </c>
    </row>
    <row r="7416" spans="1:18">
      <c r="A7416" s="6">
        <v>7415</v>
      </c>
      <c r="B7416" s="6">
        <v>60</v>
      </c>
      <c r="C7416" s="6" t="s">
        <v>6487</v>
      </c>
      <c r="D7416" s="6">
        <v>601</v>
      </c>
      <c r="E7416" s="6" t="s">
        <v>6580</v>
      </c>
      <c r="F7416" s="6">
        <v>23251</v>
      </c>
      <c r="G7416" s="6" t="s">
        <v>2442</v>
      </c>
      <c r="H7416" s="6">
        <v>2</v>
      </c>
      <c r="I7416" s="6" t="s">
        <v>297</v>
      </c>
      <c r="J7416" s="6">
        <v>3</v>
      </c>
      <c r="K7416" s="6" t="s">
        <v>4334</v>
      </c>
      <c r="L7416" s="8">
        <v>6</v>
      </c>
      <c r="M7416" s="6" t="s">
        <v>297</v>
      </c>
      <c r="N7416" s="6" t="s">
        <v>6490</v>
      </c>
      <c r="R7416" s="6" t="str">
        <f t="shared" si="115"/>
        <v>60601Xã Tân Đức23</v>
      </c>
    </row>
    <row r="7417" spans="1:18">
      <c r="A7417" s="6">
        <v>7416</v>
      </c>
      <c r="B7417" s="6">
        <v>60</v>
      </c>
      <c r="C7417" s="6" t="s">
        <v>6487</v>
      </c>
      <c r="D7417" s="6">
        <v>601</v>
      </c>
      <c r="E7417" s="6" t="s">
        <v>6580</v>
      </c>
      <c r="F7417" s="6">
        <v>23254</v>
      </c>
      <c r="G7417" s="6" t="s">
        <v>4913</v>
      </c>
      <c r="H7417" s="6">
        <v>2</v>
      </c>
      <c r="I7417" s="6" t="s">
        <v>297</v>
      </c>
      <c r="J7417" s="6">
        <v>3</v>
      </c>
      <c r="K7417" s="6" t="s">
        <v>4334</v>
      </c>
      <c r="L7417" s="8">
        <v>6</v>
      </c>
      <c r="M7417" s="6" t="s">
        <v>297</v>
      </c>
      <c r="N7417" s="6" t="s">
        <v>6490</v>
      </c>
      <c r="R7417" s="6" t="str">
        <f t="shared" si="115"/>
        <v>60601Xã Tân Thắng23</v>
      </c>
    </row>
    <row r="7418" spans="1:18">
      <c r="A7418" s="6">
        <v>7417</v>
      </c>
      <c r="B7418" s="6">
        <v>60</v>
      </c>
      <c r="C7418" s="6" t="s">
        <v>6487</v>
      </c>
      <c r="D7418" s="6">
        <v>601</v>
      </c>
      <c r="E7418" s="6" t="s">
        <v>6580</v>
      </c>
      <c r="F7418" s="6">
        <v>23255</v>
      </c>
      <c r="G7418" s="6" t="s">
        <v>6584</v>
      </c>
      <c r="H7418" s="6">
        <v>2</v>
      </c>
      <c r="I7418" s="6" t="s">
        <v>297</v>
      </c>
      <c r="J7418" s="6">
        <v>3</v>
      </c>
      <c r="K7418" s="6" t="s">
        <v>4334</v>
      </c>
      <c r="L7418" s="8">
        <v>6</v>
      </c>
      <c r="M7418" s="6" t="s">
        <v>297</v>
      </c>
      <c r="N7418" s="6" t="s">
        <v>6490</v>
      </c>
      <c r="R7418" s="6" t="str">
        <f t="shared" si="115"/>
        <v>60601Xã Thắng Hải23</v>
      </c>
    </row>
    <row r="7419" spans="1:18">
      <c r="A7419" s="6">
        <v>7418</v>
      </c>
      <c r="B7419" s="6">
        <v>60</v>
      </c>
      <c r="C7419" s="6" t="s">
        <v>6487</v>
      </c>
      <c r="D7419" s="6">
        <v>601</v>
      </c>
      <c r="E7419" s="6" t="s">
        <v>6580</v>
      </c>
      <c r="F7419" s="6">
        <v>23257</v>
      </c>
      <c r="G7419" s="6" t="s">
        <v>6579</v>
      </c>
      <c r="H7419" s="6">
        <v>2</v>
      </c>
      <c r="I7419" s="6" t="s">
        <v>297</v>
      </c>
      <c r="J7419" s="6">
        <v>3</v>
      </c>
      <c r="K7419" s="6" t="s">
        <v>4334</v>
      </c>
      <c r="L7419" s="8">
        <v>6</v>
      </c>
      <c r="M7419" s="6" t="s">
        <v>297</v>
      </c>
      <c r="N7419" s="6" t="s">
        <v>6490</v>
      </c>
      <c r="R7419" s="6" t="str">
        <f t="shared" si="115"/>
        <v>60601Xã Tân Hà23</v>
      </c>
    </row>
    <row r="7420" spans="1:18">
      <c r="A7420" s="6">
        <v>7419</v>
      </c>
      <c r="B7420" s="6">
        <v>60</v>
      </c>
      <c r="C7420" s="6" t="s">
        <v>6487</v>
      </c>
      <c r="D7420" s="6">
        <v>601</v>
      </c>
      <c r="E7420" s="6" t="s">
        <v>6580</v>
      </c>
      <c r="F7420" s="6">
        <v>23260</v>
      </c>
      <c r="G7420" s="6" t="s">
        <v>1998</v>
      </c>
      <c r="H7420" s="6">
        <v>2</v>
      </c>
      <c r="I7420" s="6" t="s">
        <v>297</v>
      </c>
      <c r="J7420" s="6">
        <v>3</v>
      </c>
      <c r="K7420" s="6" t="s">
        <v>4334</v>
      </c>
      <c r="L7420" s="8">
        <v>6</v>
      </c>
      <c r="M7420" s="6" t="s">
        <v>297</v>
      </c>
      <c r="N7420" s="6" t="s">
        <v>6490</v>
      </c>
      <c r="R7420" s="6" t="str">
        <f t="shared" si="115"/>
        <v>60601Xã Tân Xuân23</v>
      </c>
    </row>
    <row r="7421" spans="1:18">
      <c r="A7421" s="6">
        <v>7420</v>
      </c>
      <c r="B7421" s="6">
        <v>60</v>
      </c>
      <c r="C7421" s="6" t="s">
        <v>6487</v>
      </c>
      <c r="D7421" s="6">
        <v>601</v>
      </c>
      <c r="E7421" s="6" t="s">
        <v>6580</v>
      </c>
      <c r="F7421" s="6">
        <v>23266</v>
      </c>
      <c r="G7421" s="6" t="s">
        <v>6585</v>
      </c>
      <c r="H7421" s="6">
        <v>2</v>
      </c>
      <c r="I7421" s="6" t="s">
        <v>297</v>
      </c>
      <c r="J7421" s="6">
        <v>3</v>
      </c>
      <c r="K7421" s="6" t="s">
        <v>4334</v>
      </c>
      <c r="L7421" s="8">
        <v>6</v>
      </c>
      <c r="M7421" s="6" t="s">
        <v>297</v>
      </c>
      <c r="N7421" s="6" t="s">
        <v>6490</v>
      </c>
      <c r="R7421" s="6" t="str">
        <f t="shared" si="115"/>
        <v>60601Xã Sơn Mỹ23</v>
      </c>
    </row>
    <row r="7422" spans="1:18">
      <c r="A7422" s="6">
        <v>7421</v>
      </c>
      <c r="B7422" s="6">
        <v>60</v>
      </c>
      <c r="C7422" s="6" t="s">
        <v>6487</v>
      </c>
      <c r="D7422" s="6">
        <v>602</v>
      </c>
      <c r="E7422" s="6" t="s">
        <v>6586</v>
      </c>
      <c r="F7422" s="6">
        <v>23272</v>
      </c>
      <c r="G7422" s="6" t="s">
        <v>6587</v>
      </c>
      <c r="H7422" s="6">
        <v>2</v>
      </c>
      <c r="I7422" s="6" t="s">
        <v>297</v>
      </c>
      <c r="J7422" s="6">
        <v>3</v>
      </c>
      <c r="K7422" s="6" t="s">
        <v>4334</v>
      </c>
      <c r="L7422" s="8">
        <v>6</v>
      </c>
      <c r="M7422" s="6" t="s">
        <v>297</v>
      </c>
      <c r="N7422" s="6" t="s">
        <v>6490</v>
      </c>
      <c r="R7422" s="6" t="str">
        <f t="shared" si="115"/>
        <v>60602Xã Ngũ Phụng23</v>
      </c>
    </row>
    <row r="7423" spans="1:18">
      <c r="A7423" s="6">
        <v>7422</v>
      </c>
      <c r="B7423" s="6">
        <v>60</v>
      </c>
      <c r="C7423" s="6" t="s">
        <v>6487</v>
      </c>
      <c r="D7423" s="6">
        <v>602</v>
      </c>
      <c r="E7423" s="6" t="s">
        <v>6586</v>
      </c>
      <c r="F7423" s="6">
        <v>23275</v>
      </c>
      <c r="G7423" s="6" t="s">
        <v>6588</v>
      </c>
      <c r="H7423" s="6">
        <v>2</v>
      </c>
      <c r="I7423" s="6" t="s">
        <v>297</v>
      </c>
      <c r="J7423" s="6">
        <v>3</v>
      </c>
      <c r="K7423" s="6" t="s">
        <v>4334</v>
      </c>
      <c r="L7423" s="8">
        <v>6</v>
      </c>
      <c r="M7423" s="6" t="s">
        <v>297</v>
      </c>
      <c r="N7423" s="6" t="s">
        <v>6490</v>
      </c>
      <c r="R7423" s="6" t="str">
        <f t="shared" si="115"/>
        <v>60602Xã Long Hải23</v>
      </c>
    </row>
    <row r="7424" spans="1:18">
      <c r="A7424" s="6">
        <v>7423</v>
      </c>
      <c r="B7424" s="6">
        <v>60</v>
      </c>
      <c r="C7424" s="6" t="s">
        <v>6487</v>
      </c>
      <c r="D7424" s="6">
        <v>602</v>
      </c>
      <c r="E7424" s="6" t="s">
        <v>6586</v>
      </c>
      <c r="F7424" s="6">
        <v>23278</v>
      </c>
      <c r="G7424" s="6" t="s">
        <v>3117</v>
      </c>
      <c r="H7424" s="6">
        <v>2</v>
      </c>
      <c r="I7424" s="6" t="s">
        <v>297</v>
      </c>
      <c r="J7424" s="6">
        <v>3</v>
      </c>
      <c r="K7424" s="6" t="s">
        <v>4334</v>
      </c>
      <c r="L7424" s="8">
        <v>6</v>
      </c>
      <c r="M7424" s="6" t="s">
        <v>297</v>
      </c>
      <c r="N7424" s="6" t="s">
        <v>6490</v>
      </c>
      <c r="R7424" s="6" t="str">
        <f t="shared" si="115"/>
        <v>60602Xã Tam Thanh23</v>
      </c>
    </row>
    <row r="7425" spans="1:18">
      <c r="A7425" s="6">
        <v>7424</v>
      </c>
      <c r="B7425" s="6">
        <v>62</v>
      </c>
      <c r="C7425" s="6" t="s">
        <v>6589</v>
      </c>
      <c r="D7425" s="6">
        <v>608</v>
      </c>
      <c r="E7425" s="6" t="s">
        <v>6590</v>
      </c>
      <c r="F7425" s="6">
        <v>23281</v>
      </c>
      <c r="G7425" s="6" t="s">
        <v>320</v>
      </c>
      <c r="H7425" s="6">
        <v>1</v>
      </c>
      <c r="I7425" s="6" t="s">
        <v>251</v>
      </c>
      <c r="J7425" s="6">
        <v>4</v>
      </c>
      <c r="K7425" s="6" t="s">
        <v>6591</v>
      </c>
      <c r="L7425" s="8">
        <v>5</v>
      </c>
      <c r="M7425" s="6" t="s">
        <v>251</v>
      </c>
      <c r="N7425" s="6" t="s">
        <v>6592</v>
      </c>
      <c r="R7425" s="6" t="str">
        <f t="shared" si="115"/>
        <v>62608Phường Quang Trung14</v>
      </c>
    </row>
    <row r="7426" spans="1:18">
      <c r="A7426" s="6">
        <v>7425</v>
      </c>
      <c r="B7426" s="6">
        <v>62</v>
      </c>
      <c r="C7426" s="6" t="s">
        <v>6589</v>
      </c>
      <c r="D7426" s="6">
        <v>608</v>
      </c>
      <c r="E7426" s="6" t="s">
        <v>6590</v>
      </c>
      <c r="F7426" s="6">
        <v>23284</v>
      </c>
      <c r="G7426" s="6" t="s">
        <v>3405</v>
      </c>
      <c r="H7426" s="6">
        <v>1</v>
      </c>
      <c r="I7426" s="6" t="s">
        <v>251</v>
      </c>
      <c r="J7426" s="6">
        <v>4</v>
      </c>
      <c r="K7426" s="6" t="s">
        <v>6591</v>
      </c>
      <c r="L7426" s="8">
        <v>5</v>
      </c>
      <c r="M7426" s="6" t="s">
        <v>251</v>
      </c>
      <c r="N7426" s="6" t="s">
        <v>6592</v>
      </c>
      <c r="R7426" s="6" t="str">
        <f t="shared" si="115"/>
        <v>62608Phường Duy Tân14</v>
      </c>
    </row>
    <row r="7427" spans="1:18">
      <c r="A7427" s="6">
        <v>7426</v>
      </c>
      <c r="B7427" s="6">
        <v>62</v>
      </c>
      <c r="C7427" s="6" t="s">
        <v>6589</v>
      </c>
      <c r="D7427" s="6">
        <v>608</v>
      </c>
      <c r="E7427" s="6" t="s">
        <v>6590</v>
      </c>
      <c r="F7427" s="6">
        <v>23287</v>
      </c>
      <c r="G7427" s="6" t="s">
        <v>1685</v>
      </c>
      <c r="H7427" s="6">
        <v>1</v>
      </c>
      <c r="I7427" s="6" t="s">
        <v>251</v>
      </c>
      <c r="J7427" s="6">
        <v>4</v>
      </c>
      <c r="K7427" s="6" t="s">
        <v>6591</v>
      </c>
      <c r="L7427" s="8">
        <v>5</v>
      </c>
      <c r="M7427" s="6" t="s">
        <v>251</v>
      </c>
      <c r="N7427" s="6" t="s">
        <v>6592</v>
      </c>
      <c r="R7427" s="6" t="str">
        <f t="shared" ref="R7427:R7490" si="116">CONCATENATE(B7427,D7427,G7427,H7427,J7427)</f>
        <v>62608Phường Quyết Thắng14</v>
      </c>
    </row>
    <row r="7428" spans="1:18">
      <c r="A7428" s="6">
        <v>7427</v>
      </c>
      <c r="B7428" s="6">
        <v>62</v>
      </c>
      <c r="C7428" s="6" t="s">
        <v>6589</v>
      </c>
      <c r="D7428" s="6">
        <v>608</v>
      </c>
      <c r="E7428" s="6" t="s">
        <v>6590</v>
      </c>
      <c r="F7428" s="6">
        <v>23290</v>
      </c>
      <c r="G7428" s="6" t="s">
        <v>6593</v>
      </c>
      <c r="H7428" s="6">
        <v>1</v>
      </c>
      <c r="I7428" s="6" t="s">
        <v>251</v>
      </c>
      <c r="J7428" s="6">
        <v>4</v>
      </c>
      <c r="K7428" s="6" t="s">
        <v>6591</v>
      </c>
      <c r="L7428" s="8">
        <v>5</v>
      </c>
      <c r="M7428" s="6" t="s">
        <v>251</v>
      </c>
      <c r="N7428" s="6" t="s">
        <v>6592</v>
      </c>
      <c r="R7428" s="6" t="str">
        <f t="shared" si="116"/>
        <v>62608Phường Trường Chinh14</v>
      </c>
    </row>
    <row r="7429" spans="1:18">
      <c r="A7429" s="6">
        <v>7428</v>
      </c>
      <c r="B7429" s="6">
        <v>62</v>
      </c>
      <c r="C7429" s="6" t="s">
        <v>6589</v>
      </c>
      <c r="D7429" s="6">
        <v>608</v>
      </c>
      <c r="E7429" s="6" t="s">
        <v>6590</v>
      </c>
      <c r="F7429" s="6">
        <v>23293</v>
      </c>
      <c r="G7429" s="6" t="s">
        <v>2328</v>
      </c>
      <c r="H7429" s="6">
        <v>1</v>
      </c>
      <c r="I7429" s="6" t="s">
        <v>251</v>
      </c>
      <c r="J7429" s="6">
        <v>4</v>
      </c>
      <c r="K7429" s="6" t="s">
        <v>6591</v>
      </c>
      <c r="L7429" s="8">
        <v>5</v>
      </c>
      <c r="M7429" s="6" t="s">
        <v>251</v>
      </c>
      <c r="N7429" s="6" t="s">
        <v>6592</v>
      </c>
      <c r="R7429" s="6" t="str">
        <f t="shared" si="116"/>
        <v>62608Phường Thắng Lợi14</v>
      </c>
    </row>
    <row r="7430" spans="1:18">
      <c r="A7430" s="6">
        <v>7429</v>
      </c>
      <c r="B7430" s="6">
        <v>62</v>
      </c>
      <c r="C7430" s="6" t="s">
        <v>6589</v>
      </c>
      <c r="D7430" s="6">
        <v>608</v>
      </c>
      <c r="E7430" s="6" t="s">
        <v>6590</v>
      </c>
      <c r="F7430" s="6">
        <v>23296</v>
      </c>
      <c r="G7430" s="6" t="s">
        <v>6087</v>
      </c>
      <c r="H7430" s="6">
        <v>1</v>
      </c>
      <c r="I7430" s="6" t="s">
        <v>251</v>
      </c>
      <c r="J7430" s="6">
        <v>4</v>
      </c>
      <c r="K7430" s="6" t="s">
        <v>6591</v>
      </c>
      <c r="L7430" s="8">
        <v>5</v>
      </c>
      <c r="M7430" s="6" t="s">
        <v>251</v>
      </c>
      <c r="N7430" s="6" t="s">
        <v>6592</v>
      </c>
      <c r="R7430" s="6" t="str">
        <f t="shared" si="116"/>
        <v>62608Phường Ngô Mây14</v>
      </c>
    </row>
    <row r="7431" spans="1:18">
      <c r="A7431" s="6">
        <v>7430</v>
      </c>
      <c r="B7431" s="6">
        <v>62</v>
      </c>
      <c r="C7431" s="6" t="s">
        <v>6589</v>
      </c>
      <c r="D7431" s="6">
        <v>608</v>
      </c>
      <c r="E7431" s="6" t="s">
        <v>6590</v>
      </c>
      <c r="F7431" s="6">
        <v>23299</v>
      </c>
      <c r="G7431" s="6" t="s">
        <v>2173</v>
      </c>
      <c r="H7431" s="6">
        <v>1</v>
      </c>
      <c r="I7431" s="6" t="s">
        <v>251</v>
      </c>
      <c r="J7431" s="6">
        <v>4</v>
      </c>
      <c r="K7431" s="6" t="s">
        <v>6591</v>
      </c>
      <c r="L7431" s="8">
        <v>5</v>
      </c>
      <c r="M7431" s="6" t="s">
        <v>251</v>
      </c>
      <c r="N7431" s="6" t="s">
        <v>6592</v>
      </c>
      <c r="R7431" s="6" t="str">
        <f t="shared" si="116"/>
        <v>62608Phường Thống Nhất14</v>
      </c>
    </row>
    <row r="7432" spans="1:18">
      <c r="A7432" s="6">
        <v>7431</v>
      </c>
      <c r="B7432" s="6">
        <v>62</v>
      </c>
      <c r="C7432" s="6" t="s">
        <v>6589</v>
      </c>
      <c r="D7432" s="6">
        <v>608</v>
      </c>
      <c r="E7432" s="6" t="s">
        <v>6590</v>
      </c>
      <c r="F7432" s="6">
        <v>23302</v>
      </c>
      <c r="G7432" s="6" t="s">
        <v>501</v>
      </c>
      <c r="H7432" s="6">
        <v>1</v>
      </c>
      <c r="I7432" s="6" t="s">
        <v>251</v>
      </c>
      <c r="J7432" s="6">
        <v>4</v>
      </c>
      <c r="K7432" s="6" t="s">
        <v>6591</v>
      </c>
      <c r="L7432" s="8">
        <v>5</v>
      </c>
      <c r="M7432" s="6" t="s">
        <v>251</v>
      </c>
      <c r="N7432" s="6" t="s">
        <v>6592</v>
      </c>
      <c r="R7432" s="6" t="str">
        <f t="shared" si="116"/>
        <v>62608Phường Lê Lợi14</v>
      </c>
    </row>
    <row r="7433" spans="1:18">
      <c r="A7433" s="6">
        <v>7432</v>
      </c>
      <c r="B7433" s="6">
        <v>62</v>
      </c>
      <c r="C7433" s="6" t="s">
        <v>6589</v>
      </c>
      <c r="D7433" s="6">
        <v>608</v>
      </c>
      <c r="E7433" s="6" t="s">
        <v>6590</v>
      </c>
      <c r="F7433" s="6">
        <v>23305</v>
      </c>
      <c r="G7433" s="6" t="s">
        <v>484</v>
      </c>
      <c r="H7433" s="6">
        <v>1</v>
      </c>
      <c r="I7433" s="6" t="s">
        <v>251</v>
      </c>
      <c r="J7433" s="6">
        <v>4</v>
      </c>
      <c r="K7433" s="6" t="s">
        <v>6591</v>
      </c>
      <c r="L7433" s="8">
        <v>5</v>
      </c>
      <c r="M7433" s="6" t="s">
        <v>251</v>
      </c>
      <c r="N7433" s="6" t="s">
        <v>6592</v>
      </c>
      <c r="R7433" s="6" t="str">
        <f t="shared" si="116"/>
        <v>62608Phường Nguyễn Trãi14</v>
      </c>
    </row>
    <row r="7434" spans="1:18">
      <c r="A7434" s="6">
        <v>7433</v>
      </c>
      <c r="B7434" s="6">
        <v>62</v>
      </c>
      <c r="C7434" s="6" t="s">
        <v>6589</v>
      </c>
      <c r="D7434" s="6">
        <v>608</v>
      </c>
      <c r="E7434" s="6" t="s">
        <v>6590</v>
      </c>
      <c r="F7434" s="6">
        <v>23308</v>
      </c>
      <c r="G7434" s="6" t="s">
        <v>285</v>
      </c>
      <c r="H7434" s="6">
        <v>1</v>
      </c>
      <c r="I7434" s="6" t="s">
        <v>251</v>
      </c>
      <c r="J7434" s="6">
        <v>4</v>
      </c>
      <c r="K7434" s="6" t="s">
        <v>6591</v>
      </c>
      <c r="L7434" s="8">
        <v>5</v>
      </c>
      <c r="M7434" s="6" t="s">
        <v>251</v>
      </c>
      <c r="N7434" s="6" t="s">
        <v>6592</v>
      </c>
      <c r="R7434" s="6" t="str">
        <f t="shared" si="116"/>
        <v>62608Phường Trần Hưng Đạo14</v>
      </c>
    </row>
    <row r="7435" spans="1:18">
      <c r="A7435" s="6">
        <v>7434</v>
      </c>
      <c r="B7435" s="6">
        <v>62</v>
      </c>
      <c r="C7435" s="6" t="s">
        <v>6589</v>
      </c>
      <c r="D7435" s="6">
        <v>608</v>
      </c>
      <c r="E7435" s="6" t="s">
        <v>6590</v>
      </c>
      <c r="F7435" s="6">
        <v>23311</v>
      </c>
      <c r="G7435" s="6" t="s">
        <v>6594</v>
      </c>
      <c r="H7435" s="6">
        <v>2</v>
      </c>
      <c r="I7435" s="6" t="s">
        <v>297</v>
      </c>
      <c r="J7435" s="6">
        <v>4</v>
      </c>
      <c r="K7435" s="6" t="s">
        <v>6591</v>
      </c>
      <c r="L7435" s="8">
        <v>6</v>
      </c>
      <c r="M7435" s="6" t="s">
        <v>297</v>
      </c>
      <c r="N7435" s="6" t="s">
        <v>6592</v>
      </c>
      <c r="R7435" s="6" t="str">
        <f t="shared" si="116"/>
        <v>62608Xã Đắk Cấm24</v>
      </c>
    </row>
    <row r="7436" spans="1:18">
      <c r="A7436" s="6">
        <v>7435</v>
      </c>
      <c r="B7436" s="6">
        <v>62</v>
      </c>
      <c r="C7436" s="6" t="s">
        <v>6589</v>
      </c>
      <c r="D7436" s="6">
        <v>608</v>
      </c>
      <c r="E7436" s="6" t="s">
        <v>6590</v>
      </c>
      <c r="F7436" s="6">
        <v>23314</v>
      </c>
      <c r="G7436" s="6" t="s">
        <v>6595</v>
      </c>
      <c r="H7436" s="6">
        <v>2</v>
      </c>
      <c r="I7436" s="6" t="s">
        <v>297</v>
      </c>
      <c r="J7436" s="6">
        <v>4</v>
      </c>
      <c r="K7436" s="6" t="s">
        <v>6591</v>
      </c>
      <c r="L7436" s="8">
        <v>6</v>
      </c>
      <c r="M7436" s="6" t="s">
        <v>297</v>
      </c>
      <c r="N7436" s="6" t="s">
        <v>6592</v>
      </c>
      <c r="R7436" s="6" t="str">
        <f t="shared" si="116"/>
        <v>62608Xã Kroong24</v>
      </c>
    </row>
    <row r="7437" spans="1:18">
      <c r="A7437" s="6">
        <v>7436</v>
      </c>
      <c r="B7437" s="6">
        <v>62</v>
      </c>
      <c r="C7437" s="6" t="s">
        <v>6589</v>
      </c>
      <c r="D7437" s="6">
        <v>608</v>
      </c>
      <c r="E7437" s="6" t="s">
        <v>6590</v>
      </c>
      <c r="F7437" s="6">
        <v>23317</v>
      </c>
      <c r="G7437" s="6" t="s">
        <v>6596</v>
      </c>
      <c r="H7437" s="6">
        <v>2</v>
      </c>
      <c r="I7437" s="6" t="s">
        <v>297</v>
      </c>
      <c r="J7437" s="6">
        <v>4</v>
      </c>
      <c r="K7437" s="6" t="s">
        <v>6591</v>
      </c>
      <c r="L7437" s="8">
        <v>6</v>
      </c>
      <c r="M7437" s="6" t="s">
        <v>297</v>
      </c>
      <c r="N7437" s="6" t="s">
        <v>6592</v>
      </c>
      <c r="R7437" s="6" t="str">
        <f t="shared" si="116"/>
        <v>62608Xã Ngọk Bay24</v>
      </c>
    </row>
    <row r="7438" spans="1:18">
      <c r="A7438" s="6">
        <v>7437</v>
      </c>
      <c r="B7438" s="6">
        <v>62</v>
      </c>
      <c r="C7438" s="6" t="s">
        <v>6589</v>
      </c>
      <c r="D7438" s="6">
        <v>608</v>
      </c>
      <c r="E7438" s="6" t="s">
        <v>6590</v>
      </c>
      <c r="F7438" s="6">
        <v>23320</v>
      </c>
      <c r="G7438" s="6" t="s">
        <v>1320</v>
      </c>
      <c r="H7438" s="6">
        <v>2</v>
      </c>
      <c r="I7438" s="6" t="s">
        <v>297</v>
      </c>
      <c r="J7438" s="6">
        <v>4</v>
      </c>
      <c r="K7438" s="6" t="s">
        <v>6591</v>
      </c>
      <c r="L7438" s="8">
        <v>6</v>
      </c>
      <c r="M7438" s="6" t="s">
        <v>297</v>
      </c>
      <c r="N7438" s="6" t="s">
        <v>6592</v>
      </c>
      <c r="R7438" s="6" t="str">
        <f t="shared" si="116"/>
        <v>62608Xã Vinh Quang24</v>
      </c>
    </row>
    <row r="7439" spans="1:18">
      <c r="A7439" s="6">
        <v>7438</v>
      </c>
      <c r="B7439" s="6">
        <v>62</v>
      </c>
      <c r="C7439" s="6" t="s">
        <v>6589</v>
      </c>
      <c r="D7439" s="6">
        <v>608</v>
      </c>
      <c r="E7439" s="6" t="s">
        <v>6590</v>
      </c>
      <c r="F7439" s="6">
        <v>23323</v>
      </c>
      <c r="G7439" s="6" t="s">
        <v>6597</v>
      </c>
      <c r="H7439" s="6">
        <v>2</v>
      </c>
      <c r="I7439" s="6" t="s">
        <v>297</v>
      </c>
      <c r="J7439" s="6">
        <v>4</v>
      </c>
      <c r="K7439" s="6" t="s">
        <v>6591</v>
      </c>
      <c r="L7439" s="8">
        <v>6</v>
      </c>
      <c r="M7439" s="6" t="s">
        <v>297</v>
      </c>
      <c r="N7439" s="6" t="s">
        <v>6592</v>
      </c>
      <c r="R7439" s="6" t="str">
        <f t="shared" si="116"/>
        <v>62608Xã Đắk Blà24</v>
      </c>
    </row>
    <row r="7440" spans="1:18">
      <c r="A7440" s="6">
        <v>7439</v>
      </c>
      <c r="B7440" s="6">
        <v>62</v>
      </c>
      <c r="C7440" s="6" t="s">
        <v>6589</v>
      </c>
      <c r="D7440" s="6">
        <v>608</v>
      </c>
      <c r="E7440" s="6" t="s">
        <v>6590</v>
      </c>
      <c r="F7440" s="6">
        <v>23326</v>
      </c>
      <c r="G7440" s="6" t="s">
        <v>6598</v>
      </c>
      <c r="H7440" s="6">
        <v>2</v>
      </c>
      <c r="I7440" s="6" t="s">
        <v>297</v>
      </c>
      <c r="J7440" s="6">
        <v>4</v>
      </c>
      <c r="K7440" s="6" t="s">
        <v>6591</v>
      </c>
      <c r="L7440" s="8">
        <v>6</v>
      </c>
      <c r="M7440" s="6" t="s">
        <v>297</v>
      </c>
      <c r="N7440" s="6" t="s">
        <v>6592</v>
      </c>
      <c r="R7440" s="6" t="str">
        <f t="shared" si="116"/>
        <v>62608Xã Ia Chim24</v>
      </c>
    </row>
    <row r="7441" spans="1:18">
      <c r="A7441" s="6">
        <v>7440</v>
      </c>
      <c r="B7441" s="6">
        <v>62</v>
      </c>
      <c r="C7441" s="6" t="s">
        <v>6589</v>
      </c>
      <c r="D7441" s="6">
        <v>608</v>
      </c>
      <c r="E7441" s="6" t="s">
        <v>6590</v>
      </c>
      <c r="F7441" s="6">
        <v>23327</v>
      </c>
      <c r="G7441" s="6" t="s">
        <v>6599</v>
      </c>
      <c r="H7441" s="6">
        <v>2</v>
      </c>
      <c r="I7441" s="6" t="s">
        <v>297</v>
      </c>
      <c r="J7441" s="6">
        <v>4</v>
      </c>
      <c r="K7441" s="6" t="s">
        <v>6591</v>
      </c>
      <c r="L7441" s="8">
        <v>6</v>
      </c>
      <c r="M7441" s="6" t="s">
        <v>297</v>
      </c>
      <c r="N7441" s="6" t="s">
        <v>6592</v>
      </c>
      <c r="R7441" s="6" t="str">
        <f t="shared" si="116"/>
        <v>62608Xã Đăk Năng24</v>
      </c>
    </row>
    <row r="7442" spans="1:18">
      <c r="A7442" s="6">
        <v>7441</v>
      </c>
      <c r="B7442" s="6">
        <v>62</v>
      </c>
      <c r="C7442" s="6" t="s">
        <v>6589</v>
      </c>
      <c r="D7442" s="6">
        <v>608</v>
      </c>
      <c r="E7442" s="6" t="s">
        <v>6590</v>
      </c>
      <c r="F7442" s="6">
        <v>23329</v>
      </c>
      <c r="G7442" s="6" t="s">
        <v>2185</v>
      </c>
      <c r="H7442" s="6">
        <v>2</v>
      </c>
      <c r="I7442" s="6" t="s">
        <v>297</v>
      </c>
      <c r="J7442" s="6">
        <v>4</v>
      </c>
      <c r="K7442" s="6" t="s">
        <v>6591</v>
      </c>
      <c r="L7442" s="8">
        <v>6</v>
      </c>
      <c r="M7442" s="6" t="s">
        <v>297</v>
      </c>
      <c r="N7442" s="6" t="s">
        <v>6592</v>
      </c>
      <c r="R7442" s="6" t="str">
        <f t="shared" si="116"/>
        <v>62608Xã Đoàn Kết24</v>
      </c>
    </row>
    <row r="7443" spans="1:18">
      <c r="A7443" s="6">
        <v>7442</v>
      </c>
      <c r="B7443" s="6">
        <v>62</v>
      </c>
      <c r="C7443" s="6" t="s">
        <v>6589</v>
      </c>
      <c r="D7443" s="6">
        <v>608</v>
      </c>
      <c r="E7443" s="6" t="s">
        <v>6590</v>
      </c>
      <c r="F7443" s="6">
        <v>23332</v>
      </c>
      <c r="G7443" s="6" t="s">
        <v>6600</v>
      </c>
      <c r="H7443" s="6">
        <v>2</v>
      </c>
      <c r="I7443" s="6" t="s">
        <v>297</v>
      </c>
      <c r="J7443" s="6">
        <v>4</v>
      </c>
      <c r="K7443" s="6" t="s">
        <v>6591</v>
      </c>
      <c r="L7443" s="8">
        <v>6</v>
      </c>
      <c r="M7443" s="6" t="s">
        <v>297</v>
      </c>
      <c r="N7443" s="6" t="s">
        <v>6592</v>
      </c>
      <c r="R7443" s="6" t="str">
        <f t="shared" si="116"/>
        <v>62608Xã Chư Hreng24</v>
      </c>
    </row>
    <row r="7444" spans="1:18">
      <c r="A7444" s="6">
        <v>7443</v>
      </c>
      <c r="B7444" s="6">
        <v>62</v>
      </c>
      <c r="C7444" s="6" t="s">
        <v>6589</v>
      </c>
      <c r="D7444" s="6">
        <v>608</v>
      </c>
      <c r="E7444" s="6" t="s">
        <v>6590</v>
      </c>
      <c r="F7444" s="6">
        <v>23335</v>
      </c>
      <c r="G7444" s="6" t="s">
        <v>6601</v>
      </c>
      <c r="H7444" s="6">
        <v>2</v>
      </c>
      <c r="I7444" s="6" t="s">
        <v>297</v>
      </c>
      <c r="J7444" s="6">
        <v>4</v>
      </c>
      <c r="K7444" s="6" t="s">
        <v>6591</v>
      </c>
      <c r="L7444" s="8">
        <v>6</v>
      </c>
      <c r="M7444" s="6" t="s">
        <v>297</v>
      </c>
      <c r="N7444" s="6" t="s">
        <v>6592</v>
      </c>
      <c r="R7444" s="6" t="str">
        <f t="shared" si="116"/>
        <v>62608Xã Đắk Rơ Wa24</v>
      </c>
    </row>
    <row r="7445" spans="1:18">
      <c r="A7445" s="6">
        <v>7444</v>
      </c>
      <c r="B7445" s="6">
        <v>62</v>
      </c>
      <c r="C7445" s="6" t="s">
        <v>6589</v>
      </c>
      <c r="D7445" s="6">
        <v>608</v>
      </c>
      <c r="E7445" s="6" t="s">
        <v>6590</v>
      </c>
      <c r="F7445" s="6">
        <v>23338</v>
      </c>
      <c r="G7445" s="6" t="s">
        <v>707</v>
      </c>
      <c r="H7445" s="6">
        <v>2</v>
      </c>
      <c r="I7445" s="6" t="s">
        <v>297</v>
      </c>
      <c r="J7445" s="6">
        <v>4</v>
      </c>
      <c r="K7445" s="6" t="s">
        <v>6591</v>
      </c>
      <c r="L7445" s="8">
        <v>6</v>
      </c>
      <c r="M7445" s="6" t="s">
        <v>297</v>
      </c>
      <c r="N7445" s="6" t="s">
        <v>6592</v>
      </c>
      <c r="R7445" s="6" t="str">
        <f t="shared" si="116"/>
        <v>62608Xã Hòa Bình24</v>
      </c>
    </row>
    <row r="7446" spans="1:18">
      <c r="A7446" s="6">
        <v>7445</v>
      </c>
      <c r="B7446" s="6">
        <v>62</v>
      </c>
      <c r="C7446" s="6" t="s">
        <v>6589</v>
      </c>
      <c r="D7446" s="6">
        <v>610</v>
      </c>
      <c r="E7446" s="6" t="s">
        <v>6602</v>
      </c>
      <c r="F7446" s="6">
        <v>23341</v>
      </c>
      <c r="G7446" s="6" t="s">
        <v>6603</v>
      </c>
      <c r="H7446" s="6">
        <v>1</v>
      </c>
      <c r="I7446" s="6" t="s">
        <v>251</v>
      </c>
      <c r="J7446" s="6">
        <v>4</v>
      </c>
      <c r="K7446" s="6" t="s">
        <v>6591</v>
      </c>
      <c r="L7446" s="8">
        <v>5</v>
      </c>
      <c r="M7446" s="6" t="s">
        <v>251</v>
      </c>
      <c r="N7446" s="6" t="s">
        <v>6592</v>
      </c>
      <c r="R7446" s="6" t="str">
        <f t="shared" si="116"/>
        <v>62610Thị trấn Đắk Glei14</v>
      </c>
    </row>
    <row r="7447" spans="1:18">
      <c r="A7447" s="6">
        <v>7446</v>
      </c>
      <c r="B7447" s="6">
        <v>62</v>
      </c>
      <c r="C7447" s="6" t="s">
        <v>6589</v>
      </c>
      <c r="D7447" s="6">
        <v>610</v>
      </c>
      <c r="E7447" s="6" t="s">
        <v>6602</v>
      </c>
      <c r="F7447" s="6">
        <v>23344</v>
      </c>
      <c r="G7447" s="6" t="s">
        <v>6604</v>
      </c>
      <c r="H7447" s="6">
        <v>2</v>
      </c>
      <c r="I7447" s="6" t="s">
        <v>297</v>
      </c>
      <c r="J7447" s="6">
        <v>4</v>
      </c>
      <c r="K7447" s="6" t="s">
        <v>6591</v>
      </c>
      <c r="L7447" s="8">
        <v>6</v>
      </c>
      <c r="M7447" s="6" t="s">
        <v>297</v>
      </c>
      <c r="N7447" s="6" t="s">
        <v>6592</v>
      </c>
      <c r="R7447" s="6" t="str">
        <f t="shared" si="116"/>
        <v>62610Xã Đắk Blô24</v>
      </c>
    </row>
    <row r="7448" spans="1:18">
      <c r="A7448" s="6">
        <v>7447</v>
      </c>
      <c r="B7448" s="6">
        <v>62</v>
      </c>
      <c r="C7448" s="6" t="s">
        <v>6589</v>
      </c>
      <c r="D7448" s="6">
        <v>610</v>
      </c>
      <c r="E7448" s="6" t="s">
        <v>6602</v>
      </c>
      <c r="F7448" s="6">
        <v>23347</v>
      </c>
      <c r="G7448" s="6" t="s">
        <v>6605</v>
      </c>
      <c r="H7448" s="6">
        <v>2</v>
      </c>
      <c r="I7448" s="6" t="s">
        <v>297</v>
      </c>
      <c r="J7448" s="6">
        <v>4</v>
      </c>
      <c r="K7448" s="6" t="s">
        <v>6591</v>
      </c>
      <c r="L7448" s="8">
        <v>6</v>
      </c>
      <c r="M7448" s="6" t="s">
        <v>297</v>
      </c>
      <c r="N7448" s="6" t="s">
        <v>6592</v>
      </c>
      <c r="R7448" s="6" t="str">
        <f t="shared" si="116"/>
        <v>62610Xã Đắk Man24</v>
      </c>
    </row>
    <row r="7449" spans="1:18">
      <c r="A7449" s="6">
        <v>7448</v>
      </c>
      <c r="B7449" s="6">
        <v>62</v>
      </c>
      <c r="C7449" s="6" t="s">
        <v>6589</v>
      </c>
      <c r="D7449" s="6">
        <v>610</v>
      </c>
      <c r="E7449" s="6" t="s">
        <v>6602</v>
      </c>
      <c r="F7449" s="6">
        <v>23350</v>
      </c>
      <c r="G7449" s="6" t="s">
        <v>6606</v>
      </c>
      <c r="H7449" s="6">
        <v>2</v>
      </c>
      <c r="I7449" s="6" t="s">
        <v>297</v>
      </c>
      <c r="J7449" s="6">
        <v>4</v>
      </c>
      <c r="K7449" s="6" t="s">
        <v>6591</v>
      </c>
      <c r="L7449" s="8">
        <v>6</v>
      </c>
      <c r="M7449" s="6" t="s">
        <v>297</v>
      </c>
      <c r="N7449" s="6" t="s">
        <v>6592</v>
      </c>
      <c r="R7449" s="6" t="str">
        <f t="shared" si="116"/>
        <v>62610Xã Đắk Nhoong24</v>
      </c>
    </row>
    <row r="7450" spans="1:18">
      <c r="A7450" s="6">
        <v>7449</v>
      </c>
      <c r="B7450" s="6">
        <v>62</v>
      </c>
      <c r="C7450" s="6" t="s">
        <v>6589</v>
      </c>
      <c r="D7450" s="6">
        <v>610</v>
      </c>
      <c r="E7450" s="6" t="s">
        <v>6602</v>
      </c>
      <c r="F7450" s="6">
        <v>23353</v>
      </c>
      <c r="G7450" s="6" t="s">
        <v>6607</v>
      </c>
      <c r="H7450" s="6">
        <v>2</v>
      </c>
      <c r="I7450" s="6" t="s">
        <v>297</v>
      </c>
      <c r="J7450" s="6">
        <v>4</v>
      </c>
      <c r="K7450" s="6" t="s">
        <v>6591</v>
      </c>
      <c r="L7450" s="8">
        <v>6</v>
      </c>
      <c r="M7450" s="6" t="s">
        <v>297</v>
      </c>
      <c r="N7450" s="6" t="s">
        <v>6592</v>
      </c>
      <c r="R7450" s="6" t="str">
        <f t="shared" si="116"/>
        <v>62610Xã Đắk Pék24</v>
      </c>
    </row>
    <row r="7451" spans="1:18">
      <c r="A7451" s="6">
        <v>7450</v>
      </c>
      <c r="B7451" s="6">
        <v>62</v>
      </c>
      <c r="C7451" s="6" t="s">
        <v>6589</v>
      </c>
      <c r="D7451" s="6">
        <v>610</v>
      </c>
      <c r="E7451" s="6" t="s">
        <v>6602</v>
      </c>
      <c r="F7451" s="6">
        <v>23356</v>
      </c>
      <c r="G7451" s="6" t="s">
        <v>6608</v>
      </c>
      <c r="H7451" s="6">
        <v>2</v>
      </c>
      <c r="I7451" s="6" t="s">
        <v>297</v>
      </c>
      <c r="J7451" s="6">
        <v>4</v>
      </c>
      <c r="K7451" s="6" t="s">
        <v>6591</v>
      </c>
      <c r="L7451" s="8">
        <v>6</v>
      </c>
      <c r="M7451" s="6" t="s">
        <v>297</v>
      </c>
      <c r="N7451" s="6" t="s">
        <v>6592</v>
      </c>
      <c r="R7451" s="6" t="str">
        <f t="shared" si="116"/>
        <v>62610Xã Đắk Choong24</v>
      </c>
    </row>
    <row r="7452" spans="1:18">
      <c r="A7452" s="6">
        <v>7451</v>
      </c>
      <c r="B7452" s="6">
        <v>62</v>
      </c>
      <c r="C7452" s="6" t="s">
        <v>6589</v>
      </c>
      <c r="D7452" s="6">
        <v>610</v>
      </c>
      <c r="E7452" s="6" t="s">
        <v>6602</v>
      </c>
      <c r="F7452" s="6">
        <v>23359</v>
      </c>
      <c r="G7452" s="6" t="s">
        <v>6609</v>
      </c>
      <c r="H7452" s="6">
        <v>2</v>
      </c>
      <c r="I7452" s="6" t="s">
        <v>297</v>
      </c>
      <c r="J7452" s="6">
        <v>4</v>
      </c>
      <c r="K7452" s="6" t="s">
        <v>6591</v>
      </c>
      <c r="L7452" s="8">
        <v>6</v>
      </c>
      <c r="M7452" s="6" t="s">
        <v>297</v>
      </c>
      <c r="N7452" s="6" t="s">
        <v>6592</v>
      </c>
      <c r="R7452" s="6" t="str">
        <f t="shared" si="116"/>
        <v>62610Xã Xốp24</v>
      </c>
    </row>
    <row r="7453" spans="1:18">
      <c r="A7453" s="6">
        <v>7452</v>
      </c>
      <c r="B7453" s="6">
        <v>62</v>
      </c>
      <c r="C7453" s="6" t="s">
        <v>6589</v>
      </c>
      <c r="D7453" s="6">
        <v>610</v>
      </c>
      <c r="E7453" s="6" t="s">
        <v>6602</v>
      </c>
      <c r="F7453" s="6">
        <v>23362</v>
      </c>
      <c r="G7453" s="6" t="s">
        <v>6610</v>
      </c>
      <c r="H7453" s="6">
        <v>2</v>
      </c>
      <c r="I7453" s="6" t="s">
        <v>297</v>
      </c>
      <c r="J7453" s="6">
        <v>4</v>
      </c>
      <c r="K7453" s="6" t="s">
        <v>6591</v>
      </c>
      <c r="L7453" s="8">
        <v>6</v>
      </c>
      <c r="M7453" s="6" t="s">
        <v>297</v>
      </c>
      <c r="N7453" s="6" t="s">
        <v>6592</v>
      </c>
      <c r="R7453" s="6" t="str">
        <f t="shared" si="116"/>
        <v>62610Xã Mường Hoong24</v>
      </c>
    </row>
    <row r="7454" spans="1:18">
      <c r="A7454" s="6">
        <v>7453</v>
      </c>
      <c r="B7454" s="6">
        <v>62</v>
      </c>
      <c r="C7454" s="6" t="s">
        <v>6589</v>
      </c>
      <c r="D7454" s="6">
        <v>610</v>
      </c>
      <c r="E7454" s="6" t="s">
        <v>6602</v>
      </c>
      <c r="F7454" s="6">
        <v>23365</v>
      </c>
      <c r="G7454" s="6" t="s">
        <v>906</v>
      </c>
      <c r="H7454" s="6">
        <v>2</v>
      </c>
      <c r="I7454" s="6" t="s">
        <v>297</v>
      </c>
      <c r="J7454" s="6">
        <v>4</v>
      </c>
      <c r="K7454" s="6" t="s">
        <v>6591</v>
      </c>
      <c r="L7454" s="8">
        <v>6</v>
      </c>
      <c r="M7454" s="6" t="s">
        <v>297</v>
      </c>
      <c r="N7454" s="6" t="s">
        <v>6592</v>
      </c>
      <c r="R7454" s="6" t="str">
        <f t="shared" si="116"/>
        <v>62610Xã Ngọc Linh24</v>
      </c>
    </row>
    <row r="7455" spans="1:18">
      <c r="A7455" s="6">
        <v>7454</v>
      </c>
      <c r="B7455" s="6">
        <v>62</v>
      </c>
      <c r="C7455" s="6" t="s">
        <v>6589</v>
      </c>
      <c r="D7455" s="6">
        <v>610</v>
      </c>
      <c r="E7455" s="6" t="s">
        <v>6602</v>
      </c>
      <c r="F7455" s="6">
        <v>23368</v>
      </c>
      <c r="G7455" s="6" t="s">
        <v>6611</v>
      </c>
      <c r="H7455" s="6">
        <v>2</v>
      </c>
      <c r="I7455" s="6" t="s">
        <v>297</v>
      </c>
      <c r="J7455" s="6">
        <v>4</v>
      </c>
      <c r="K7455" s="6" t="s">
        <v>6591</v>
      </c>
      <c r="L7455" s="8">
        <v>6</v>
      </c>
      <c r="M7455" s="6" t="s">
        <v>297</v>
      </c>
      <c r="N7455" s="6" t="s">
        <v>6592</v>
      </c>
      <c r="R7455" s="6" t="str">
        <f t="shared" si="116"/>
        <v>62610Xã Đắk Long24</v>
      </c>
    </row>
    <row r="7456" spans="1:18">
      <c r="A7456" s="6">
        <v>7455</v>
      </c>
      <c r="B7456" s="6">
        <v>62</v>
      </c>
      <c r="C7456" s="6" t="s">
        <v>6589</v>
      </c>
      <c r="D7456" s="6">
        <v>610</v>
      </c>
      <c r="E7456" s="6" t="s">
        <v>6602</v>
      </c>
      <c r="F7456" s="6">
        <v>23371</v>
      </c>
      <c r="G7456" s="6" t="s">
        <v>6612</v>
      </c>
      <c r="H7456" s="6">
        <v>2</v>
      </c>
      <c r="I7456" s="6" t="s">
        <v>297</v>
      </c>
      <c r="J7456" s="6">
        <v>4</v>
      </c>
      <c r="K7456" s="6" t="s">
        <v>6591</v>
      </c>
      <c r="L7456" s="8">
        <v>6</v>
      </c>
      <c r="M7456" s="6" t="s">
        <v>297</v>
      </c>
      <c r="N7456" s="6" t="s">
        <v>6592</v>
      </c>
      <c r="R7456" s="6" t="str">
        <f t="shared" si="116"/>
        <v>62610Xã Đắk KRoong24</v>
      </c>
    </row>
    <row r="7457" spans="1:18">
      <c r="A7457" s="6">
        <v>7456</v>
      </c>
      <c r="B7457" s="6">
        <v>62</v>
      </c>
      <c r="C7457" s="6" t="s">
        <v>6589</v>
      </c>
      <c r="D7457" s="6">
        <v>610</v>
      </c>
      <c r="E7457" s="6" t="s">
        <v>6602</v>
      </c>
      <c r="F7457" s="6">
        <v>23374</v>
      </c>
      <c r="G7457" s="6" t="s">
        <v>6613</v>
      </c>
      <c r="H7457" s="6">
        <v>2</v>
      </c>
      <c r="I7457" s="6" t="s">
        <v>297</v>
      </c>
      <c r="J7457" s="6">
        <v>4</v>
      </c>
      <c r="K7457" s="6" t="s">
        <v>6591</v>
      </c>
      <c r="L7457" s="8">
        <v>6</v>
      </c>
      <c r="M7457" s="6" t="s">
        <v>297</v>
      </c>
      <c r="N7457" s="6" t="s">
        <v>6592</v>
      </c>
      <c r="R7457" s="6" t="str">
        <f t="shared" si="116"/>
        <v>62610Xã Đắk Môn24</v>
      </c>
    </row>
    <row r="7458" spans="1:18">
      <c r="A7458" s="6">
        <v>7457</v>
      </c>
      <c r="B7458" s="6">
        <v>62</v>
      </c>
      <c r="C7458" s="6" t="s">
        <v>6589</v>
      </c>
      <c r="D7458" s="6">
        <v>611</v>
      </c>
      <c r="E7458" s="6" t="s">
        <v>6614</v>
      </c>
      <c r="F7458" s="6">
        <v>23377</v>
      </c>
      <c r="G7458" s="6" t="s">
        <v>6615</v>
      </c>
      <c r="H7458" s="6">
        <v>1</v>
      </c>
      <c r="I7458" s="6" t="s">
        <v>251</v>
      </c>
      <c r="J7458" s="6">
        <v>4</v>
      </c>
      <c r="K7458" s="6" t="s">
        <v>6591</v>
      </c>
      <c r="L7458" s="8">
        <v>5</v>
      </c>
      <c r="M7458" s="6" t="s">
        <v>251</v>
      </c>
      <c r="N7458" s="6" t="s">
        <v>6592</v>
      </c>
      <c r="R7458" s="6" t="str">
        <f t="shared" si="116"/>
        <v>62611Thị trấn Plei Kần14</v>
      </c>
    </row>
    <row r="7459" spans="1:18">
      <c r="A7459" s="6">
        <v>7458</v>
      </c>
      <c r="B7459" s="6">
        <v>62</v>
      </c>
      <c r="C7459" s="6" t="s">
        <v>6589</v>
      </c>
      <c r="D7459" s="6">
        <v>611</v>
      </c>
      <c r="E7459" s="6" t="s">
        <v>6614</v>
      </c>
      <c r="F7459" s="6">
        <v>23380</v>
      </c>
      <c r="G7459" s="6" t="s">
        <v>6616</v>
      </c>
      <c r="H7459" s="6">
        <v>2</v>
      </c>
      <c r="I7459" s="6" t="s">
        <v>297</v>
      </c>
      <c r="J7459" s="6">
        <v>4</v>
      </c>
      <c r="K7459" s="6" t="s">
        <v>6591</v>
      </c>
      <c r="L7459" s="8">
        <v>6</v>
      </c>
      <c r="M7459" s="6" t="s">
        <v>297</v>
      </c>
      <c r="N7459" s="6" t="s">
        <v>6592</v>
      </c>
      <c r="R7459" s="6" t="str">
        <f t="shared" si="116"/>
        <v>62611Xã Đắk Ang24</v>
      </c>
    </row>
    <row r="7460" spans="1:18">
      <c r="A7460" s="6">
        <v>7459</v>
      </c>
      <c r="B7460" s="6">
        <v>62</v>
      </c>
      <c r="C7460" s="6" t="s">
        <v>6589</v>
      </c>
      <c r="D7460" s="6">
        <v>611</v>
      </c>
      <c r="E7460" s="6" t="s">
        <v>6614</v>
      </c>
      <c r="F7460" s="6">
        <v>23383</v>
      </c>
      <c r="G7460" s="6" t="s">
        <v>6617</v>
      </c>
      <c r="H7460" s="6">
        <v>2</v>
      </c>
      <c r="I7460" s="6" t="s">
        <v>297</v>
      </c>
      <c r="J7460" s="6">
        <v>4</v>
      </c>
      <c r="K7460" s="6" t="s">
        <v>6591</v>
      </c>
      <c r="L7460" s="8">
        <v>6</v>
      </c>
      <c r="M7460" s="6" t="s">
        <v>297</v>
      </c>
      <c r="N7460" s="6" t="s">
        <v>6592</v>
      </c>
      <c r="R7460" s="6" t="str">
        <f t="shared" si="116"/>
        <v>62611Xã Đắk Dục24</v>
      </c>
    </row>
    <row r="7461" spans="1:18">
      <c r="A7461" s="6">
        <v>7460</v>
      </c>
      <c r="B7461" s="6">
        <v>62</v>
      </c>
      <c r="C7461" s="6" t="s">
        <v>6589</v>
      </c>
      <c r="D7461" s="6">
        <v>611</v>
      </c>
      <c r="E7461" s="6" t="s">
        <v>6614</v>
      </c>
      <c r="F7461" s="6">
        <v>23386</v>
      </c>
      <c r="G7461" s="6" t="s">
        <v>6618</v>
      </c>
      <c r="H7461" s="6">
        <v>2</v>
      </c>
      <c r="I7461" s="6" t="s">
        <v>297</v>
      </c>
      <c r="J7461" s="6">
        <v>4</v>
      </c>
      <c r="K7461" s="6" t="s">
        <v>6591</v>
      </c>
      <c r="L7461" s="8">
        <v>6</v>
      </c>
      <c r="M7461" s="6" t="s">
        <v>297</v>
      </c>
      <c r="N7461" s="6" t="s">
        <v>6592</v>
      </c>
      <c r="R7461" s="6" t="str">
        <f t="shared" si="116"/>
        <v>62611Xã Đắk Nông24</v>
      </c>
    </row>
    <row r="7462" spans="1:18">
      <c r="A7462" s="6">
        <v>7461</v>
      </c>
      <c r="B7462" s="6">
        <v>62</v>
      </c>
      <c r="C7462" s="6" t="s">
        <v>6589</v>
      </c>
      <c r="D7462" s="6">
        <v>611</v>
      </c>
      <c r="E7462" s="6" t="s">
        <v>6614</v>
      </c>
      <c r="F7462" s="6">
        <v>23389</v>
      </c>
      <c r="G7462" s="6" t="s">
        <v>6619</v>
      </c>
      <c r="H7462" s="6">
        <v>2</v>
      </c>
      <c r="I7462" s="6" t="s">
        <v>297</v>
      </c>
      <c r="J7462" s="6">
        <v>4</v>
      </c>
      <c r="K7462" s="6" t="s">
        <v>6591</v>
      </c>
      <c r="L7462" s="8">
        <v>6</v>
      </c>
      <c r="M7462" s="6" t="s">
        <v>297</v>
      </c>
      <c r="N7462" s="6" t="s">
        <v>6592</v>
      </c>
      <c r="R7462" s="6" t="str">
        <f t="shared" si="116"/>
        <v>62611Xã Đắk Xú24</v>
      </c>
    </row>
    <row r="7463" spans="1:18">
      <c r="A7463" s="6">
        <v>7462</v>
      </c>
      <c r="B7463" s="6">
        <v>62</v>
      </c>
      <c r="C7463" s="6" t="s">
        <v>6589</v>
      </c>
      <c r="D7463" s="6">
        <v>611</v>
      </c>
      <c r="E7463" s="6" t="s">
        <v>6614</v>
      </c>
      <c r="F7463" s="6">
        <v>23392</v>
      </c>
      <c r="G7463" s="6" t="s">
        <v>6620</v>
      </c>
      <c r="H7463" s="6">
        <v>2</v>
      </c>
      <c r="I7463" s="6" t="s">
        <v>297</v>
      </c>
      <c r="J7463" s="6">
        <v>4</v>
      </c>
      <c r="K7463" s="6" t="s">
        <v>6591</v>
      </c>
      <c r="L7463" s="8">
        <v>6</v>
      </c>
      <c r="M7463" s="6" t="s">
        <v>297</v>
      </c>
      <c r="N7463" s="6" t="s">
        <v>6592</v>
      </c>
      <c r="R7463" s="6" t="str">
        <f t="shared" si="116"/>
        <v>62611Xã Đắk Kan24</v>
      </c>
    </row>
    <row r="7464" spans="1:18">
      <c r="A7464" s="6">
        <v>7463</v>
      </c>
      <c r="B7464" s="6">
        <v>62</v>
      </c>
      <c r="C7464" s="6" t="s">
        <v>6589</v>
      </c>
      <c r="D7464" s="6">
        <v>611</v>
      </c>
      <c r="E7464" s="6" t="s">
        <v>6614</v>
      </c>
      <c r="F7464" s="6">
        <v>23395</v>
      </c>
      <c r="G7464" s="6" t="s">
        <v>6621</v>
      </c>
      <c r="H7464" s="6">
        <v>2</v>
      </c>
      <c r="I7464" s="6" t="s">
        <v>297</v>
      </c>
      <c r="J7464" s="6">
        <v>4</v>
      </c>
      <c r="K7464" s="6" t="s">
        <v>6591</v>
      </c>
      <c r="L7464" s="8">
        <v>6</v>
      </c>
      <c r="M7464" s="6" t="s">
        <v>297</v>
      </c>
      <c r="N7464" s="6" t="s">
        <v>6592</v>
      </c>
      <c r="R7464" s="6" t="str">
        <f t="shared" si="116"/>
        <v>62611Xã Bờ Y24</v>
      </c>
    </row>
    <row r="7465" spans="1:18">
      <c r="A7465" s="6">
        <v>7464</v>
      </c>
      <c r="B7465" s="6">
        <v>62</v>
      </c>
      <c r="C7465" s="6" t="s">
        <v>6589</v>
      </c>
      <c r="D7465" s="6">
        <v>611</v>
      </c>
      <c r="E7465" s="6" t="s">
        <v>6614</v>
      </c>
      <c r="F7465" s="6">
        <v>23398</v>
      </c>
      <c r="G7465" s="6" t="s">
        <v>6622</v>
      </c>
      <c r="H7465" s="6">
        <v>2</v>
      </c>
      <c r="I7465" s="6" t="s">
        <v>297</v>
      </c>
      <c r="J7465" s="6">
        <v>4</v>
      </c>
      <c r="K7465" s="6" t="s">
        <v>6591</v>
      </c>
      <c r="L7465" s="8">
        <v>6</v>
      </c>
      <c r="M7465" s="6" t="s">
        <v>297</v>
      </c>
      <c r="N7465" s="6" t="s">
        <v>6592</v>
      </c>
      <c r="R7465" s="6" t="str">
        <f t="shared" si="116"/>
        <v>62611Xã Sa Loong24</v>
      </c>
    </row>
    <row r="7466" spans="1:18">
      <c r="A7466" s="6">
        <v>7465</v>
      </c>
      <c r="B7466" s="6">
        <v>62</v>
      </c>
      <c r="C7466" s="6" t="s">
        <v>6589</v>
      </c>
      <c r="D7466" s="6">
        <v>612</v>
      </c>
      <c r="E7466" s="6" t="s">
        <v>6623</v>
      </c>
      <c r="F7466" s="6">
        <v>23401</v>
      </c>
      <c r="G7466" s="6" t="s">
        <v>6624</v>
      </c>
      <c r="H7466" s="6">
        <v>1</v>
      </c>
      <c r="I7466" s="6" t="s">
        <v>251</v>
      </c>
      <c r="J7466" s="6">
        <v>4</v>
      </c>
      <c r="K7466" s="6" t="s">
        <v>6591</v>
      </c>
      <c r="L7466" s="8">
        <v>5</v>
      </c>
      <c r="M7466" s="6" t="s">
        <v>251</v>
      </c>
      <c r="N7466" s="6" t="s">
        <v>6592</v>
      </c>
      <c r="R7466" s="6" t="str">
        <f t="shared" si="116"/>
        <v>62612Thị trấn Đắk Tô14</v>
      </c>
    </row>
    <row r="7467" spans="1:18">
      <c r="A7467" s="6">
        <v>7466</v>
      </c>
      <c r="B7467" s="6">
        <v>62</v>
      </c>
      <c r="C7467" s="6" t="s">
        <v>6589</v>
      </c>
      <c r="D7467" s="6">
        <v>612</v>
      </c>
      <c r="E7467" s="6" t="s">
        <v>6623</v>
      </c>
      <c r="F7467" s="6">
        <v>23427</v>
      </c>
      <c r="G7467" s="6" t="s">
        <v>6625</v>
      </c>
      <c r="H7467" s="6">
        <v>2</v>
      </c>
      <c r="I7467" s="6" t="s">
        <v>297</v>
      </c>
      <c r="J7467" s="6">
        <v>4</v>
      </c>
      <c r="K7467" s="6" t="s">
        <v>6591</v>
      </c>
      <c r="L7467" s="8">
        <v>6</v>
      </c>
      <c r="M7467" s="6" t="s">
        <v>297</v>
      </c>
      <c r="N7467" s="6" t="s">
        <v>6592</v>
      </c>
      <c r="R7467" s="6" t="str">
        <f t="shared" si="116"/>
        <v>62612Xã Đắk Rơ Nga24</v>
      </c>
    </row>
    <row r="7468" spans="1:18">
      <c r="A7468" s="6">
        <v>7467</v>
      </c>
      <c r="B7468" s="6">
        <v>62</v>
      </c>
      <c r="C7468" s="6" t="s">
        <v>6589</v>
      </c>
      <c r="D7468" s="6">
        <v>612</v>
      </c>
      <c r="E7468" s="6" t="s">
        <v>6623</v>
      </c>
      <c r="F7468" s="6">
        <v>23428</v>
      </c>
      <c r="G7468" s="6" t="s">
        <v>6626</v>
      </c>
      <c r="H7468" s="6">
        <v>2</v>
      </c>
      <c r="I7468" s="6" t="s">
        <v>297</v>
      </c>
      <c r="J7468" s="6">
        <v>4</v>
      </c>
      <c r="K7468" s="6" t="s">
        <v>6591</v>
      </c>
      <c r="L7468" s="8">
        <v>6</v>
      </c>
      <c r="M7468" s="6" t="s">
        <v>297</v>
      </c>
      <c r="N7468" s="6" t="s">
        <v>6592</v>
      </c>
      <c r="R7468" s="6" t="str">
        <f t="shared" si="116"/>
        <v>62612Xã Ngọk Tụ24</v>
      </c>
    </row>
    <row r="7469" spans="1:18">
      <c r="A7469" s="6">
        <v>7468</v>
      </c>
      <c r="B7469" s="6">
        <v>62</v>
      </c>
      <c r="C7469" s="6" t="s">
        <v>6589</v>
      </c>
      <c r="D7469" s="6">
        <v>612</v>
      </c>
      <c r="E7469" s="6" t="s">
        <v>6623</v>
      </c>
      <c r="F7469" s="6">
        <v>23430</v>
      </c>
      <c r="G7469" s="6" t="s">
        <v>6627</v>
      </c>
      <c r="H7469" s="6">
        <v>2</v>
      </c>
      <c r="I7469" s="6" t="s">
        <v>297</v>
      </c>
      <c r="J7469" s="6">
        <v>4</v>
      </c>
      <c r="K7469" s="6" t="s">
        <v>6591</v>
      </c>
      <c r="L7469" s="8">
        <v>6</v>
      </c>
      <c r="M7469" s="6" t="s">
        <v>297</v>
      </c>
      <c r="N7469" s="6" t="s">
        <v>6592</v>
      </c>
      <c r="R7469" s="6" t="str">
        <f t="shared" si="116"/>
        <v>62612Xã Đắk Trăm24</v>
      </c>
    </row>
    <row r="7470" spans="1:18">
      <c r="A7470" s="6">
        <v>7469</v>
      </c>
      <c r="B7470" s="6">
        <v>62</v>
      </c>
      <c r="C7470" s="6" t="s">
        <v>6589</v>
      </c>
      <c r="D7470" s="6">
        <v>612</v>
      </c>
      <c r="E7470" s="6" t="s">
        <v>6623</v>
      </c>
      <c r="F7470" s="6">
        <v>23431</v>
      </c>
      <c r="G7470" s="6" t="s">
        <v>6628</v>
      </c>
      <c r="H7470" s="6">
        <v>2</v>
      </c>
      <c r="I7470" s="6" t="s">
        <v>297</v>
      </c>
      <c r="J7470" s="6">
        <v>4</v>
      </c>
      <c r="K7470" s="6" t="s">
        <v>6591</v>
      </c>
      <c r="L7470" s="8">
        <v>6</v>
      </c>
      <c r="M7470" s="6" t="s">
        <v>297</v>
      </c>
      <c r="N7470" s="6" t="s">
        <v>6592</v>
      </c>
      <c r="R7470" s="6" t="str">
        <f t="shared" si="116"/>
        <v>62612Xã Văn Lem24</v>
      </c>
    </row>
    <row r="7471" spans="1:18">
      <c r="A7471" s="6">
        <v>7470</v>
      </c>
      <c r="B7471" s="6">
        <v>62</v>
      </c>
      <c r="C7471" s="6" t="s">
        <v>6589</v>
      </c>
      <c r="D7471" s="6">
        <v>612</v>
      </c>
      <c r="E7471" s="6" t="s">
        <v>6623</v>
      </c>
      <c r="F7471" s="6">
        <v>23434</v>
      </c>
      <c r="G7471" s="6" t="s">
        <v>6629</v>
      </c>
      <c r="H7471" s="6">
        <v>2</v>
      </c>
      <c r="I7471" s="6" t="s">
        <v>297</v>
      </c>
      <c r="J7471" s="6">
        <v>4</v>
      </c>
      <c r="K7471" s="6" t="s">
        <v>6591</v>
      </c>
      <c r="L7471" s="8">
        <v>6</v>
      </c>
      <c r="M7471" s="6" t="s">
        <v>297</v>
      </c>
      <c r="N7471" s="6" t="s">
        <v>6592</v>
      </c>
      <c r="R7471" s="6" t="str">
        <f t="shared" si="116"/>
        <v>62612Xã Kon Đào24</v>
      </c>
    </row>
    <row r="7472" spans="1:18">
      <c r="A7472" s="6">
        <v>7471</v>
      </c>
      <c r="B7472" s="6">
        <v>62</v>
      </c>
      <c r="C7472" s="6" t="s">
        <v>6589</v>
      </c>
      <c r="D7472" s="6">
        <v>612</v>
      </c>
      <c r="E7472" s="6" t="s">
        <v>6623</v>
      </c>
      <c r="F7472" s="6">
        <v>23437</v>
      </c>
      <c r="G7472" s="6" t="s">
        <v>6630</v>
      </c>
      <c r="H7472" s="6">
        <v>2</v>
      </c>
      <c r="I7472" s="6" t="s">
        <v>297</v>
      </c>
      <c r="J7472" s="6">
        <v>4</v>
      </c>
      <c r="K7472" s="6" t="s">
        <v>6591</v>
      </c>
      <c r="L7472" s="8">
        <v>6</v>
      </c>
      <c r="M7472" s="6" t="s">
        <v>297</v>
      </c>
      <c r="N7472" s="6" t="s">
        <v>6592</v>
      </c>
      <c r="R7472" s="6" t="str">
        <f t="shared" si="116"/>
        <v>62612Xã Tân Cảnh24</v>
      </c>
    </row>
    <row r="7473" spans="1:18">
      <c r="A7473" s="6">
        <v>7472</v>
      </c>
      <c r="B7473" s="6">
        <v>62</v>
      </c>
      <c r="C7473" s="6" t="s">
        <v>6589</v>
      </c>
      <c r="D7473" s="6">
        <v>612</v>
      </c>
      <c r="E7473" s="6" t="s">
        <v>6623</v>
      </c>
      <c r="F7473" s="6">
        <v>23440</v>
      </c>
      <c r="G7473" s="6" t="s">
        <v>6631</v>
      </c>
      <c r="H7473" s="6">
        <v>2</v>
      </c>
      <c r="I7473" s="6" t="s">
        <v>297</v>
      </c>
      <c r="J7473" s="6">
        <v>4</v>
      </c>
      <c r="K7473" s="6" t="s">
        <v>6591</v>
      </c>
      <c r="L7473" s="8">
        <v>6</v>
      </c>
      <c r="M7473" s="6" t="s">
        <v>297</v>
      </c>
      <c r="N7473" s="6" t="s">
        <v>6592</v>
      </c>
      <c r="R7473" s="6" t="str">
        <f t="shared" si="116"/>
        <v>62612Xã Diên Bình24</v>
      </c>
    </row>
    <row r="7474" spans="1:18">
      <c r="A7474" s="6">
        <v>7473</v>
      </c>
      <c r="B7474" s="6">
        <v>62</v>
      </c>
      <c r="C7474" s="6" t="s">
        <v>6589</v>
      </c>
      <c r="D7474" s="6">
        <v>612</v>
      </c>
      <c r="E7474" s="6" t="s">
        <v>6623</v>
      </c>
      <c r="F7474" s="6">
        <v>23443</v>
      </c>
      <c r="G7474" s="6" t="s">
        <v>6632</v>
      </c>
      <c r="H7474" s="6">
        <v>2</v>
      </c>
      <c r="I7474" s="6" t="s">
        <v>297</v>
      </c>
      <c r="J7474" s="6">
        <v>4</v>
      </c>
      <c r="K7474" s="6" t="s">
        <v>6591</v>
      </c>
      <c r="L7474" s="8">
        <v>6</v>
      </c>
      <c r="M7474" s="6" t="s">
        <v>297</v>
      </c>
      <c r="N7474" s="6" t="s">
        <v>6592</v>
      </c>
      <c r="R7474" s="6" t="str">
        <f t="shared" si="116"/>
        <v>62612Xã Pô Kô24</v>
      </c>
    </row>
    <row r="7475" spans="1:18">
      <c r="A7475" s="6">
        <v>7474</v>
      </c>
      <c r="B7475" s="6">
        <v>62</v>
      </c>
      <c r="C7475" s="6" t="s">
        <v>6589</v>
      </c>
      <c r="D7475" s="6">
        <v>613</v>
      </c>
      <c r="E7475" s="6" t="s">
        <v>6633</v>
      </c>
      <c r="F7475" s="6">
        <v>23452</v>
      </c>
      <c r="G7475" s="6" t="s">
        <v>6634</v>
      </c>
      <c r="H7475" s="6">
        <v>2</v>
      </c>
      <c r="I7475" s="6" t="s">
        <v>297</v>
      </c>
      <c r="J7475" s="6">
        <v>4</v>
      </c>
      <c r="K7475" s="6" t="s">
        <v>6591</v>
      </c>
      <c r="L7475" s="8">
        <v>6</v>
      </c>
      <c r="M7475" s="6" t="s">
        <v>297</v>
      </c>
      <c r="N7475" s="6" t="s">
        <v>6592</v>
      </c>
      <c r="R7475" s="6" t="str">
        <f t="shared" si="116"/>
        <v>62613Xã Đắk Nên24</v>
      </c>
    </row>
    <row r="7476" spans="1:18">
      <c r="A7476" s="6">
        <v>7475</v>
      </c>
      <c r="B7476" s="6">
        <v>62</v>
      </c>
      <c r="C7476" s="6" t="s">
        <v>6589</v>
      </c>
      <c r="D7476" s="6">
        <v>613</v>
      </c>
      <c r="E7476" s="6" t="s">
        <v>6633</v>
      </c>
      <c r="F7476" s="6">
        <v>23455</v>
      </c>
      <c r="G7476" s="6" t="s">
        <v>6635</v>
      </c>
      <c r="H7476" s="6">
        <v>2</v>
      </c>
      <c r="I7476" s="6" t="s">
        <v>297</v>
      </c>
      <c r="J7476" s="6">
        <v>4</v>
      </c>
      <c r="K7476" s="6" t="s">
        <v>6591</v>
      </c>
      <c r="L7476" s="8">
        <v>6</v>
      </c>
      <c r="M7476" s="6" t="s">
        <v>297</v>
      </c>
      <c r="N7476" s="6" t="s">
        <v>6592</v>
      </c>
      <c r="R7476" s="6" t="str">
        <f t="shared" si="116"/>
        <v>62613Xã Đắk Ring24</v>
      </c>
    </row>
    <row r="7477" spans="1:18">
      <c r="A7477" s="6">
        <v>7476</v>
      </c>
      <c r="B7477" s="6">
        <v>62</v>
      </c>
      <c r="C7477" s="6" t="s">
        <v>6589</v>
      </c>
      <c r="D7477" s="6">
        <v>613</v>
      </c>
      <c r="E7477" s="6" t="s">
        <v>6633</v>
      </c>
      <c r="F7477" s="6">
        <v>23458</v>
      </c>
      <c r="G7477" s="6" t="s">
        <v>6636</v>
      </c>
      <c r="H7477" s="6">
        <v>2</v>
      </c>
      <c r="I7477" s="6" t="s">
        <v>297</v>
      </c>
      <c r="J7477" s="6">
        <v>4</v>
      </c>
      <c r="K7477" s="6" t="s">
        <v>6591</v>
      </c>
      <c r="L7477" s="8">
        <v>6</v>
      </c>
      <c r="M7477" s="6" t="s">
        <v>297</v>
      </c>
      <c r="N7477" s="6" t="s">
        <v>6592</v>
      </c>
      <c r="R7477" s="6" t="str">
        <f t="shared" si="116"/>
        <v>62613Xã Măng Buk24</v>
      </c>
    </row>
    <row r="7478" spans="1:18">
      <c r="A7478" s="6">
        <v>7477</v>
      </c>
      <c r="B7478" s="6">
        <v>62</v>
      </c>
      <c r="C7478" s="6" t="s">
        <v>6589</v>
      </c>
      <c r="D7478" s="6">
        <v>613</v>
      </c>
      <c r="E7478" s="6" t="s">
        <v>6633</v>
      </c>
      <c r="F7478" s="6">
        <v>23461</v>
      </c>
      <c r="G7478" s="6" t="s">
        <v>6637</v>
      </c>
      <c r="H7478" s="6">
        <v>2</v>
      </c>
      <c r="I7478" s="6" t="s">
        <v>297</v>
      </c>
      <c r="J7478" s="6">
        <v>4</v>
      </c>
      <c r="K7478" s="6" t="s">
        <v>6591</v>
      </c>
      <c r="L7478" s="8">
        <v>6</v>
      </c>
      <c r="M7478" s="6" t="s">
        <v>297</v>
      </c>
      <c r="N7478" s="6" t="s">
        <v>6592</v>
      </c>
      <c r="R7478" s="6" t="str">
        <f t="shared" si="116"/>
        <v>62613Xã Đắk Tăng24</v>
      </c>
    </row>
    <row r="7479" spans="1:18">
      <c r="A7479" s="6">
        <v>7478</v>
      </c>
      <c r="B7479" s="6">
        <v>62</v>
      </c>
      <c r="C7479" s="6" t="s">
        <v>6589</v>
      </c>
      <c r="D7479" s="6">
        <v>613</v>
      </c>
      <c r="E7479" s="6" t="s">
        <v>6633</v>
      </c>
      <c r="F7479" s="6">
        <v>23464</v>
      </c>
      <c r="G7479" s="6" t="s">
        <v>6638</v>
      </c>
      <c r="H7479" s="6">
        <v>2</v>
      </c>
      <c r="I7479" s="6" t="s">
        <v>297</v>
      </c>
      <c r="J7479" s="6">
        <v>4</v>
      </c>
      <c r="K7479" s="6" t="s">
        <v>6591</v>
      </c>
      <c r="L7479" s="8">
        <v>6</v>
      </c>
      <c r="M7479" s="6" t="s">
        <v>297</v>
      </c>
      <c r="N7479" s="6" t="s">
        <v>6592</v>
      </c>
      <c r="R7479" s="6" t="str">
        <f t="shared" si="116"/>
        <v>62613Xã Ngok Tem24</v>
      </c>
    </row>
    <row r="7480" spans="1:18">
      <c r="A7480" s="6">
        <v>7479</v>
      </c>
      <c r="B7480" s="6">
        <v>62</v>
      </c>
      <c r="C7480" s="6" t="s">
        <v>6589</v>
      </c>
      <c r="D7480" s="6">
        <v>613</v>
      </c>
      <c r="E7480" s="6" t="s">
        <v>6633</v>
      </c>
      <c r="F7480" s="6">
        <v>23467</v>
      </c>
      <c r="G7480" s="6" t="s">
        <v>6639</v>
      </c>
      <c r="H7480" s="6">
        <v>2</v>
      </c>
      <c r="I7480" s="6" t="s">
        <v>297</v>
      </c>
      <c r="J7480" s="6">
        <v>4</v>
      </c>
      <c r="K7480" s="6" t="s">
        <v>6591</v>
      </c>
      <c r="L7480" s="8">
        <v>6</v>
      </c>
      <c r="M7480" s="6" t="s">
        <v>297</v>
      </c>
      <c r="N7480" s="6" t="s">
        <v>6592</v>
      </c>
      <c r="R7480" s="6" t="str">
        <f t="shared" si="116"/>
        <v>62613Xã Pờ Ê24</v>
      </c>
    </row>
    <row r="7481" spans="1:18">
      <c r="A7481" s="6">
        <v>7480</v>
      </c>
      <c r="B7481" s="6">
        <v>62</v>
      </c>
      <c r="C7481" s="6" t="s">
        <v>6589</v>
      </c>
      <c r="D7481" s="6">
        <v>613</v>
      </c>
      <c r="E7481" s="6" t="s">
        <v>6633</v>
      </c>
      <c r="F7481" s="6">
        <v>23470</v>
      </c>
      <c r="G7481" s="6" t="s">
        <v>6640</v>
      </c>
      <c r="H7481" s="6">
        <v>2</v>
      </c>
      <c r="I7481" s="6" t="s">
        <v>297</v>
      </c>
      <c r="J7481" s="6">
        <v>4</v>
      </c>
      <c r="K7481" s="6" t="s">
        <v>6591</v>
      </c>
      <c r="L7481" s="8">
        <v>6</v>
      </c>
      <c r="M7481" s="6" t="s">
        <v>297</v>
      </c>
      <c r="N7481" s="6" t="s">
        <v>6592</v>
      </c>
      <c r="R7481" s="6" t="str">
        <f t="shared" si="116"/>
        <v>62613Xã Măng Cành24</v>
      </c>
    </row>
    <row r="7482" spans="1:18">
      <c r="A7482" s="6">
        <v>7481</v>
      </c>
      <c r="B7482" s="6">
        <v>62</v>
      </c>
      <c r="C7482" s="6" t="s">
        <v>6589</v>
      </c>
      <c r="D7482" s="6">
        <v>613</v>
      </c>
      <c r="E7482" s="6" t="s">
        <v>6633</v>
      </c>
      <c r="F7482" s="6">
        <v>23473</v>
      </c>
      <c r="G7482" s="6" t="s">
        <v>6641</v>
      </c>
      <c r="H7482" s="6">
        <v>1</v>
      </c>
      <c r="I7482" s="6" t="s">
        <v>251</v>
      </c>
      <c r="J7482" s="6">
        <v>4</v>
      </c>
      <c r="K7482" s="6" t="s">
        <v>6591</v>
      </c>
      <c r="L7482" s="8">
        <v>5</v>
      </c>
      <c r="M7482" s="6" t="s">
        <v>251</v>
      </c>
      <c r="N7482" s="6" t="s">
        <v>6592</v>
      </c>
      <c r="R7482" s="6" t="str">
        <f t="shared" si="116"/>
        <v>62613Thị trấn Măng Đen14</v>
      </c>
    </row>
    <row r="7483" spans="1:18">
      <c r="A7483" s="6">
        <v>7482</v>
      </c>
      <c r="B7483" s="6">
        <v>62</v>
      </c>
      <c r="C7483" s="6" t="s">
        <v>6589</v>
      </c>
      <c r="D7483" s="6">
        <v>613</v>
      </c>
      <c r="E7483" s="6" t="s">
        <v>6633</v>
      </c>
      <c r="F7483" s="6">
        <v>23476</v>
      </c>
      <c r="G7483" s="6" t="s">
        <v>6642</v>
      </c>
      <c r="H7483" s="6">
        <v>2</v>
      </c>
      <c r="I7483" s="6" t="s">
        <v>297</v>
      </c>
      <c r="J7483" s="6">
        <v>4</v>
      </c>
      <c r="K7483" s="6" t="s">
        <v>6591</v>
      </c>
      <c r="L7483" s="8">
        <v>6</v>
      </c>
      <c r="M7483" s="6" t="s">
        <v>297</v>
      </c>
      <c r="N7483" s="6" t="s">
        <v>6592</v>
      </c>
      <c r="R7483" s="6" t="str">
        <f t="shared" si="116"/>
        <v>62613Xã Hiếu24</v>
      </c>
    </row>
    <row r="7484" spans="1:18">
      <c r="A7484" s="6">
        <v>7483</v>
      </c>
      <c r="B7484" s="6">
        <v>62</v>
      </c>
      <c r="C7484" s="6" t="s">
        <v>6589</v>
      </c>
      <c r="D7484" s="6">
        <v>614</v>
      </c>
      <c r="E7484" s="6" t="s">
        <v>6643</v>
      </c>
      <c r="F7484" s="6">
        <v>23479</v>
      </c>
      <c r="G7484" s="6" t="s">
        <v>6644</v>
      </c>
      <c r="H7484" s="6">
        <v>1</v>
      </c>
      <c r="I7484" s="6" t="s">
        <v>251</v>
      </c>
      <c r="J7484" s="6">
        <v>4</v>
      </c>
      <c r="K7484" s="6" t="s">
        <v>6591</v>
      </c>
      <c r="L7484" s="8">
        <v>5</v>
      </c>
      <c r="M7484" s="6" t="s">
        <v>251</v>
      </c>
      <c r="N7484" s="6" t="s">
        <v>6592</v>
      </c>
      <c r="R7484" s="6" t="str">
        <f t="shared" si="116"/>
        <v>62614Thị trấn Đắk Rve14</v>
      </c>
    </row>
    <row r="7485" spans="1:18">
      <c r="A7485" s="6">
        <v>7484</v>
      </c>
      <c r="B7485" s="6">
        <v>62</v>
      </c>
      <c r="C7485" s="6" t="s">
        <v>6589</v>
      </c>
      <c r="D7485" s="6">
        <v>614</v>
      </c>
      <c r="E7485" s="6" t="s">
        <v>6643</v>
      </c>
      <c r="F7485" s="6">
        <v>23482</v>
      </c>
      <c r="G7485" s="6" t="s">
        <v>6645</v>
      </c>
      <c r="H7485" s="6">
        <v>2</v>
      </c>
      <c r="I7485" s="6" t="s">
        <v>297</v>
      </c>
      <c r="J7485" s="6">
        <v>4</v>
      </c>
      <c r="K7485" s="6" t="s">
        <v>6591</v>
      </c>
      <c r="L7485" s="8">
        <v>6</v>
      </c>
      <c r="M7485" s="6" t="s">
        <v>297</v>
      </c>
      <c r="N7485" s="6" t="s">
        <v>6592</v>
      </c>
      <c r="R7485" s="6" t="str">
        <f t="shared" si="116"/>
        <v>62614Xã Đắk Kôi24</v>
      </c>
    </row>
    <row r="7486" spans="1:18">
      <c r="A7486" s="6">
        <v>7485</v>
      </c>
      <c r="B7486" s="6">
        <v>62</v>
      </c>
      <c r="C7486" s="6" t="s">
        <v>6589</v>
      </c>
      <c r="D7486" s="6">
        <v>614</v>
      </c>
      <c r="E7486" s="6" t="s">
        <v>6643</v>
      </c>
      <c r="F7486" s="6">
        <v>23485</v>
      </c>
      <c r="G7486" s="6" t="s">
        <v>6646</v>
      </c>
      <c r="H7486" s="6">
        <v>2</v>
      </c>
      <c r="I7486" s="6" t="s">
        <v>297</v>
      </c>
      <c r="J7486" s="6">
        <v>4</v>
      </c>
      <c r="K7486" s="6" t="s">
        <v>6591</v>
      </c>
      <c r="L7486" s="8">
        <v>6</v>
      </c>
      <c r="M7486" s="6" t="s">
        <v>297</v>
      </c>
      <c r="N7486" s="6" t="s">
        <v>6592</v>
      </c>
      <c r="R7486" s="6" t="str">
        <f t="shared" si="116"/>
        <v>62614Xã Đắk Tơ Lung24</v>
      </c>
    </row>
    <row r="7487" spans="1:18">
      <c r="A7487" s="6">
        <v>7486</v>
      </c>
      <c r="B7487" s="6">
        <v>62</v>
      </c>
      <c r="C7487" s="6" t="s">
        <v>6589</v>
      </c>
      <c r="D7487" s="6">
        <v>614</v>
      </c>
      <c r="E7487" s="6" t="s">
        <v>6643</v>
      </c>
      <c r="F7487" s="6">
        <v>23488</v>
      </c>
      <c r="G7487" s="6" t="s">
        <v>6647</v>
      </c>
      <c r="H7487" s="6">
        <v>2</v>
      </c>
      <c r="I7487" s="6" t="s">
        <v>297</v>
      </c>
      <c r="J7487" s="6">
        <v>4</v>
      </c>
      <c r="K7487" s="6" t="s">
        <v>6591</v>
      </c>
      <c r="L7487" s="8">
        <v>6</v>
      </c>
      <c r="M7487" s="6" t="s">
        <v>297</v>
      </c>
      <c r="N7487" s="6" t="s">
        <v>6592</v>
      </c>
      <c r="R7487" s="6" t="str">
        <f t="shared" si="116"/>
        <v>62614Xã Đắk Ruồng24</v>
      </c>
    </row>
    <row r="7488" spans="1:18">
      <c r="A7488" s="6">
        <v>7487</v>
      </c>
      <c r="B7488" s="6">
        <v>62</v>
      </c>
      <c r="C7488" s="6" t="s">
        <v>6589</v>
      </c>
      <c r="D7488" s="6">
        <v>614</v>
      </c>
      <c r="E7488" s="6" t="s">
        <v>6643</v>
      </c>
      <c r="F7488" s="6">
        <v>23491</v>
      </c>
      <c r="G7488" s="6" t="s">
        <v>6648</v>
      </c>
      <c r="H7488" s="6">
        <v>2</v>
      </c>
      <c r="I7488" s="6" t="s">
        <v>297</v>
      </c>
      <c r="J7488" s="6">
        <v>4</v>
      </c>
      <c r="K7488" s="6" t="s">
        <v>6591</v>
      </c>
      <c r="L7488" s="8">
        <v>6</v>
      </c>
      <c r="M7488" s="6" t="s">
        <v>297</v>
      </c>
      <c r="N7488" s="6" t="s">
        <v>6592</v>
      </c>
      <c r="R7488" s="6" t="str">
        <f t="shared" si="116"/>
        <v>62614Xã Đắk Pne24</v>
      </c>
    </row>
    <row r="7489" spans="1:18">
      <c r="A7489" s="6">
        <v>7488</v>
      </c>
      <c r="B7489" s="6">
        <v>62</v>
      </c>
      <c r="C7489" s="6" t="s">
        <v>6589</v>
      </c>
      <c r="D7489" s="6">
        <v>614</v>
      </c>
      <c r="E7489" s="6" t="s">
        <v>6643</v>
      </c>
      <c r="F7489" s="6">
        <v>23494</v>
      </c>
      <c r="G7489" s="6" t="s">
        <v>6649</v>
      </c>
      <c r="H7489" s="6">
        <v>2</v>
      </c>
      <c r="I7489" s="6" t="s">
        <v>297</v>
      </c>
      <c r="J7489" s="6">
        <v>4</v>
      </c>
      <c r="K7489" s="6" t="s">
        <v>6591</v>
      </c>
      <c r="L7489" s="8">
        <v>6</v>
      </c>
      <c r="M7489" s="6" t="s">
        <v>297</v>
      </c>
      <c r="N7489" s="6" t="s">
        <v>6592</v>
      </c>
      <c r="R7489" s="6" t="str">
        <f t="shared" si="116"/>
        <v>62614Xã Đắk Tờ Re24</v>
      </c>
    </row>
    <row r="7490" spans="1:18">
      <c r="A7490" s="6">
        <v>7489</v>
      </c>
      <c r="B7490" s="6">
        <v>62</v>
      </c>
      <c r="C7490" s="6" t="s">
        <v>6589</v>
      </c>
      <c r="D7490" s="6">
        <v>614</v>
      </c>
      <c r="E7490" s="6" t="s">
        <v>6643</v>
      </c>
      <c r="F7490" s="6">
        <v>23497</v>
      </c>
      <c r="G7490" s="6" t="s">
        <v>577</v>
      </c>
      <c r="H7490" s="6">
        <v>2</v>
      </c>
      <c r="I7490" s="6" t="s">
        <v>297</v>
      </c>
      <c r="J7490" s="6">
        <v>4</v>
      </c>
      <c r="K7490" s="6" t="s">
        <v>6591</v>
      </c>
      <c r="L7490" s="8">
        <v>6</v>
      </c>
      <c r="M7490" s="6" t="s">
        <v>297</v>
      </c>
      <c r="N7490" s="6" t="s">
        <v>6592</v>
      </c>
      <c r="R7490" s="6" t="str">
        <f t="shared" si="116"/>
        <v>62614Xã Tân Lập24</v>
      </c>
    </row>
    <row r="7491" spans="1:18">
      <c r="A7491" s="6">
        <v>7490</v>
      </c>
      <c r="B7491" s="6">
        <v>62</v>
      </c>
      <c r="C7491" s="6" t="s">
        <v>6589</v>
      </c>
      <c r="D7491" s="6">
        <v>615</v>
      </c>
      <c r="E7491" s="6" t="s">
        <v>6650</v>
      </c>
      <c r="F7491" s="6">
        <v>23500</v>
      </c>
      <c r="G7491" s="6" t="s">
        <v>6651</v>
      </c>
      <c r="H7491" s="6">
        <v>1</v>
      </c>
      <c r="I7491" s="6" t="s">
        <v>251</v>
      </c>
      <c r="J7491" s="6">
        <v>4</v>
      </c>
      <c r="K7491" s="6" t="s">
        <v>6591</v>
      </c>
      <c r="L7491" s="8">
        <v>5</v>
      </c>
      <c r="M7491" s="6" t="s">
        <v>251</v>
      </c>
      <c r="N7491" s="6" t="s">
        <v>6592</v>
      </c>
      <c r="R7491" s="6" t="str">
        <f t="shared" ref="R7491:R7554" si="117">CONCATENATE(B7491,D7491,G7491,H7491,J7491)</f>
        <v>62615Thị trấn Đắk Hà14</v>
      </c>
    </row>
    <row r="7492" spans="1:18">
      <c r="A7492" s="6">
        <v>7491</v>
      </c>
      <c r="B7492" s="6">
        <v>62</v>
      </c>
      <c r="C7492" s="6" t="s">
        <v>6589</v>
      </c>
      <c r="D7492" s="6">
        <v>615</v>
      </c>
      <c r="E7492" s="6" t="s">
        <v>6650</v>
      </c>
      <c r="F7492" s="6">
        <v>23503</v>
      </c>
      <c r="G7492" s="6" t="s">
        <v>6652</v>
      </c>
      <c r="H7492" s="6">
        <v>2</v>
      </c>
      <c r="I7492" s="6" t="s">
        <v>297</v>
      </c>
      <c r="J7492" s="6">
        <v>4</v>
      </c>
      <c r="K7492" s="6" t="s">
        <v>6591</v>
      </c>
      <c r="L7492" s="8">
        <v>6</v>
      </c>
      <c r="M7492" s="6" t="s">
        <v>297</v>
      </c>
      <c r="N7492" s="6" t="s">
        <v>6592</v>
      </c>
      <c r="R7492" s="6" t="str">
        <f t="shared" si="117"/>
        <v>62615Xã Đắk PXi24</v>
      </c>
    </row>
    <row r="7493" spans="1:18">
      <c r="A7493" s="6">
        <v>7492</v>
      </c>
      <c r="B7493" s="6">
        <v>62</v>
      </c>
      <c r="C7493" s="6" t="s">
        <v>6589</v>
      </c>
      <c r="D7493" s="6">
        <v>615</v>
      </c>
      <c r="E7493" s="6" t="s">
        <v>6650</v>
      </c>
      <c r="F7493" s="6">
        <v>23504</v>
      </c>
      <c r="G7493" s="6" t="s">
        <v>6653</v>
      </c>
      <c r="H7493" s="6">
        <v>2</v>
      </c>
      <c r="I7493" s="6" t="s">
        <v>297</v>
      </c>
      <c r="J7493" s="6">
        <v>4</v>
      </c>
      <c r="K7493" s="6" t="s">
        <v>6591</v>
      </c>
      <c r="L7493" s="8">
        <v>6</v>
      </c>
      <c r="M7493" s="6" t="s">
        <v>297</v>
      </c>
      <c r="N7493" s="6" t="s">
        <v>6592</v>
      </c>
      <c r="R7493" s="6" t="str">
        <f t="shared" si="117"/>
        <v>62615Xã Đăk Long24</v>
      </c>
    </row>
    <row r="7494" spans="1:18">
      <c r="A7494" s="6">
        <v>7493</v>
      </c>
      <c r="B7494" s="6">
        <v>62</v>
      </c>
      <c r="C7494" s="6" t="s">
        <v>6589</v>
      </c>
      <c r="D7494" s="6">
        <v>615</v>
      </c>
      <c r="E7494" s="6" t="s">
        <v>6650</v>
      </c>
      <c r="F7494" s="6">
        <v>23506</v>
      </c>
      <c r="G7494" s="6" t="s">
        <v>6654</v>
      </c>
      <c r="H7494" s="6">
        <v>2</v>
      </c>
      <c r="I7494" s="6" t="s">
        <v>297</v>
      </c>
      <c r="J7494" s="6">
        <v>4</v>
      </c>
      <c r="K7494" s="6" t="s">
        <v>6591</v>
      </c>
      <c r="L7494" s="8">
        <v>6</v>
      </c>
      <c r="M7494" s="6" t="s">
        <v>297</v>
      </c>
      <c r="N7494" s="6" t="s">
        <v>6592</v>
      </c>
      <c r="R7494" s="6" t="str">
        <f t="shared" si="117"/>
        <v>62615Xã Đắk HRing24</v>
      </c>
    </row>
    <row r="7495" spans="1:18">
      <c r="A7495" s="6">
        <v>7494</v>
      </c>
      <c r="B7495" s="6">
        <v>62</v>
      </c>
      <c r="C7495" s="6" t="s">
        <v>6589</v>
      </c>
      <c r="D7495" s="6">
        <v>615</v>
      </c>
      <c r="E7495" s="6" t="s">
        <v>6650</v>
      </c>
      <c r="F7495" s="6">
        <v>23509</v>
      </c>
      <c r="G7495" s="6" t="s">
        <v>6655</v>
      </c>
      <c r="H7495" s="6">
        <v>2</v>
      </c>
      <c r="I7495" s="6" t="s">
        <v>297</v>
      </c>
      <c r="J7495" s="6">
        <v>4</v>
      </c>
      <c r="K7495" s="6" t="s">
        <v>6591</v>
      </c>
      <c r="L7495" s="8">
        <v>6</v>
      </c>
      <c r="M7495" s="6" t="s">
        <v>297</v>
      </c>
      <c r="N7495" s="6" t="s">
        <v>6592</v>
      </c>
      <c r="R7495" s="6" t="str">
        <f t="shared" si="117"/>
        <v>62615Xã Đắk Ui24</v>
      </c>
    </row>
    <row r="7496" spans="1:18">
      <c r="A7496" s="6">
        <v>7495</v>
      </c>
      <c r="B7496" s="6">
        <v>62</v>
      </c>
      <c r="C7496" s="6" t="s">
        <v>6589</v>
      </c>
      <c r="D7496" s="6">
        <v>615</v>
      </c>
      <c r="E7496" s="6" t="s">
        <v>6650</v>
      </c>
      <c r="F7496" s="6">
        <v>23510</v>
      </c>
      <c r="G7496" s="6" t="s">
        <v>6656</v>
      </c>
      <c r="H7496" s="6">
        <v>2</v>
      </c>
      <c r="I7496" s="6" t="s">
        <v>297</v>
      </c>
      <c r="J7496" s="6">
        <v>4</v>
      </c>
      <c r="K7496" s="6" t="s">
        <v>6591</v>
      </c>
      <c r="L7496" s="8">
        <v>6</v>
      </c>
      <c r="M7496" s="6" t="s">
        <v>297</v>
      </c>
      <c r="N7496" s="6" t="s">
        <v>6592</v>
      </c>
      <c r="R7496" s="6" t="str">
        <f t="shared" si="117"/>
        <v>62615Xã Đăk Ngọk24</v>
      </c>
    </row>
    <row r="7497" spans="1:18">
      <c r="A7497" s="6">
        <v>7496</v>
      </c>
      <c r="B7497" s="6">
        <v>62</v>
      </c>
      <c r="C7497" s="6" t="s">
        <v>6589</v>
      </c>
      <c r="D7497" s="6">
        <v>615</v>
      </c>
      <c r="E7497" s="6" t="s">
        <v>6650</v>
      </c>
      <c r="F7497" s="6">
        <v>23512</v>
      </c>
      <c r="G7497" s="6" t="s">
        <v>6657</v>
      </c>
      <c r="H7497" s="6">
        <v>2</v>
      </c>
      <c r="I7497" s="6" t="s">
        <v>297</v>
      </c>
      <c r="J7497" s="6">
        <v>4</v>
      </c>
      <c r="K7497" s="6" t="s">
        <v>6591</v>
      </c>
      <c r="L7497" s="8">
        <v>6</v>
      </c>
      <c r="M7497" s="6" t="s">
        <v>297</v>
      </c>
      <c r="N7497" s="6" t="s">
        <v>6592</v>
      </c>
      <c r="R7497" s="6" t="str">
        <f t="shared" si="117"/>
        <v>62615Xã Đắk Mar24</v>
      </c>
    </row>
    <row r="7498" spans="1:18">
      <c r="A7498" s="6">
        <v>7497</v>
      </c>
      <c r="B7498" s="6">
        <v>62</v>
      </c>
      <c r="C7498" s="6" t="s">
        <v>6589</v>
      </c>
      <c r="D7498" s="6">
        <v>615</v>
      </c>
      <c r="E7498" s="6" t="s">
        <v>6650</v>
      </c>
      <c r="F7498" s="6">
        <v>23515</v>
      </c>
      <c r="G7498" s="6" t="s">
        <v>6658</v>
      </c>
      <c r="H7498" s="6">
        <v>2</v>
      </c>
      <c r="I7498" s="6" t="s">
        <v>297</v>
      </c>
      <c r="J7498" s="6">
        <v>4</v>
      </c>
      <c r="K7498" s="6" t="s">
        <v>6591</v>
      </c>
      <c r="L7498" s="8">
        <v>6</v>
      </c>
      <c r="M7498" s="6" t="s">
        <v>297</v>
      </c>
      <c r="N7498" s="6" t="s">
        <v>6592</v>
      </c>
      <c r="R7498" s="6" t="str">
        <f t="shared" si="117"/>
        <v>62615Xã Ngok Wang24</v>
      </c>
    </row>
    <row r="7499" spans="1:18">
      <c r="A7499" s="6">
        <v>7498</v>
      </c>
      <c r="B7499" s="6">
        <v>62</v>
      </c>
      <c r="C7499" s="6" t="s">
        <v>6589</v>
      </c>
      <c r="D7499" s="6">
        <v>615</v>
      </c>
      <c r="E7499" s="6" t="s">
        <v>6650</v>
      </c>
      <c r="F7499" s="6">
        <v>23518</v>
      </c>
      <c r="G7499" s="6" t="s">
        <v>6659</v>
      </c>
      <c r="H7499" s="6">
        <v>2</v>
      </c>
      <c r="I7499" s="6" t="s">
        <v>297</v>
      </c>
      <c r="J7499" s="6">
        <v>4</v>
      </c>
      <c r="K7499" s="6" t="s">
        <v>6591</v>
      </c>
      <c r="L7499" s="8">
        <v>6</v>
      </c>
      <c r="M7499" s="6" t="s">
        <v>297</v>
      </c>
      <c r="N7499" s="6" t="s">
        <v>6592</v>
      </c>
      <c r="R7499" s="6" t="str">
        <f t="shared" si="117"/>
        <v>62615Xã Ngok Réo24</v>
      </c>
    </row>
    <row r="7500" spans="1:18">
      <c r="A7500" s="6">
        <v>7499</v>
      </c>
      <c r="B7500" s="6">
        <v>62</v>
      </c>
      <c r="C7500" s="6" t="s">
        <v>6589</v>
      </c>
      <c r="D7500" s="6">
        <v>615</v>
      </c>
      <c r="E7500" s="6" t="s">
        <v>6650</v>
      </c>
      <c r="F7500" s="6">
        <v>23521</v>
      </c>
      <c r="G7500" s="6" t="s">
        <v>6660</v>
      </c>
      <c r="H7500" s="6">
        <v>2</v>
      </c>
      <c r="I7500" s="6" t="s">
        <v>297</v>
      </c>
      <c r="J7500" s="6">
        <v>4</v>
      </c>
      <c r="K7500" s="6" t="s">
        <v>6591</v>
      </c>
      <c r="L7500" s="8">
        <v>6</v>
      </c>
      <c r="M7500" s="6" t="s">
        <v>297</v>
      </c>
      <c r="N7500" s="6" t="s">
        <v>6592</v>
      </c>
      <c r="R7500" s="6" t="str">
        <f t="shared" si="117"/>
        <v>62615Xã Hà Mòn24</v>
      </c>
    </row>
    <row r="7501" spans="1:18">
      <c r="A7501" s="6">
        <v>7500</v>
      </c>
      <c r="B7501" s="6">
        <v>62</v>
      </c>
      <c r="C7501" s="6" t="s">
        <v>6589</v>
      </c>
      <c r="D7501" s="6">
        <v>615</v>
      </c>
      <c r="E7501" s="6" t="s">
        <v>6650</v>
      </c>
      <c r="F7501" s="6">
        <v>23524</v>
      </c>
      <c r="G7501" s="6" t="s">
        <v>6661</v>
      </c>
      <c r="H7501" s="6">
        <v>2</v>
      </c>
      <c r="I7501" s="6" t="s">
        <v>297</v>
      </c>
      <c r="J7501" s="6">
        <v>4</v>
      </c>
      <c r="K7501" s="6" t="s">
        <v>6591</v>
      </c>
      <c r="L7501" s="8">
        <v>6</v>
      </c>
      <c r="M7501" s="6" t="s">
        <v>297</v>
      </c>
      <c r="N7501" s="6" t="s">
        <v>6592</v>
      </c>
      <c r="R7501" s="6" t="str">
        <f t="shared" si="117"/>
        <v>62615Xã Đắk La24</v>
      </c>
    </row>
    <row r="7502" spans="1:18">
      <c r="A7502" s="6">
        <v>7501</v>
      </c>
      <c r="B7502" s="6">
        <v>62</v>
      </c>
      <c r="C7502" s="6" t="s">
        <v>6589</v>
      </c>
      <c r="D7502" s="6">
        <v>616</v>
      </c>
      <c r="E7502" s="6" t="s">
        <v>6662</v>
      </c>
      <c r="F7502" s="6">
        <v>23527</v>
      </c>
      <c r="G7502" s="6" t="s">
        <v>6663</v>
      </c>
      <c r="H7502" s="6">
        <v>1</v>
      </c>
      <c r="I7502" s="6" t="s">
        <v>251</v>
      </c>
      <c r="J7502" s="6">
        <v>4</v>
      </c>
      <c r="K7502" s="6" t="s">
        <v>6591</v>
      </c>
      <c r="L7502" s="8">
        <v>5</v>
      </c>
      <c r="M7502" s="6" t="s">
        <v>251</v>
      </c>
      <c r="N7502" s="6" t="s">
        <v>6592</v>
      </c>
      <c r="R7502" s="6" t="str">
        <f t="shared" si="117"/>
        <v>62616Thị trấn Sa Thầy14</v>
      </c>
    </row>
    <row r="7503" spans="1:18">
      <c r="A7503" s="6">
        <v>7502</v>
      </c>
      <c r="B7503" s="6">
        <v>62</v>
      </c>
      <c r="C7503" s="6" t="s">
        <v>6589</v>
      </c>
      <c r="D7503" s="6">
        <v>616</v>
      </c>
      <c r="E7503" s="6" t="s">
        <v>6662</v>
      </c>
      <c r="F7503" s="6">
        <v>23530</v>
      </c>
      <c r="G7503" s="6" t="s">
        <v>6664</v>
      </c>
      <c r="H7503" s="6">
        <v>2</v>
      </c>
      <c r="I7503" s="6" t="s">
        <v>297</v>
      </c>
      <c r="J7503" s="6">
        <v>4</v>
      </c>
      <c r="K7503" s="6" t="s">
        <v>6591</v>
      </c>
      <c r="L7503" s="8">
        <v>6</v>
      </c>
      <c r="M7503" s="6" t="s">
        <v>297</v>
      </c>
      <c r="N7503" s="6" t="s">
        <v>6592</v>
      </c>
      <c r="R7503" s="6" t="str">
        <f t="shared" si="117"/>
        <v>62616Xã Rơ Kơi24</v>
      </c>
    </row>
    <row r="7504" spans="1:18">
      <c r="A7504" s="6">
        <v>7503</v>
      </c>
      <c r="B7504" s="6">
        <v>62</v>
      </c>
      <c r="C7504" s="6" t="s">
        <v>6589</v>
      </c>
      <c r="D7504" s="6">
        <v>616</v>
      </c>
      <c r="E7504" s="6" t="s">
        <v>6662</v>
      </c>
      <c r="F7504" s="6">
        <v>23533</v>
      </c>
      <c r="G7504" s="6" t="s">
        <v>6665</v>
      </c>
      <c r="H7504" s="6">
        <v>2</v>
      </c>
      <c r="I7504" s="6" t="s">
        <v>297</v>
      </c>
      <c r="J7504" s="6">
        <v>4</v>
      </c>
      <c r="K7504" s="6" t="s">
        <v>6591</v>
      </c>
      <c r="L7504" s="8">
        <v>6</v>
      </c>
      <c r="M7504" s="6" t="s">
        <v>297</v>
      </c>
      <c r="N7504" s="6" t="s">
        <v>6592</v>
      </c>
      <c r="R7504" s="6" t="str">
        <f t="shared" si="117"/>
        <v>62616Xã Sa Nhơn24</v>
      </c>
    </row>
    <row r="7505" spans="1:18">
      <c r="A7505" s="6">
        <v>7504</v>
      </c>
      <c r="B7505" s="6">
        <v>62</v>
      </c>
      <c r="C7505" s="6" t="s">
        <v>6589</v>
      </c>
      <c r="D7505" s="6">
        <v>616</v>
      </c>
      <c r="E7505" s="6" t="s">
        <v>6662</v>
      </c>
      <c r="F7505" s="6">
        <v>23534</v>
      </c>
      <c r="G7505" s="6" t="s">
        <v>6666</v>
      </c>
      <c r="H7505" s="6">
        <v>2</v>
      </c>
      <c r="I7505" s="6" t="s">
        <v>297</v>
      </c>
      <c r="J7505" s="6">
        <v>4</v>
      </c>
      <c r="K7505" s="6" t="s">
        <v>6591</v>
      </c>
      <c r="L7505" s="8">
        <v>6</v>
      </c>
      <c r="M7505" s="6" t="s">
        <v>297</v>
      </c>
      <c r="N7505" s="6" t="s">
        <v>6592</v>
      </c>
      <c r="R7505" s="6" t="str">
        <f t="shared" si="117"/>
        <v>62616Xã Hơ Moong24</v>
      </c>
    </row>
    <row r="7506" spans="1:18">
      <c r="A7506" s="6">
        <v>7505</v>
      </c>
      <c r="B7506" s="6">
        <v>62</v>
      </c>
      <c r="C7506" s="6" t="s">
        <v>6589</v>
      </c>
      <c r="D7506" s="6">
        <v>616</v>
      </c>
      <c r="E7506" s="6" t="s">
        <v>6662</v>
      </c>
      <c r="F7506" s="6">
        <v>23536</v>
      </c>
      <c r="G7506" s="6" t="s">
        <v>6667</v>
      </c>
      <c r="H7506" s="6">
        <v>2</v>
      </c>
      <c r="I7506" s="6" t="s">
        <v>297</v>
      </c>
      <c r="J7506" s="6">
        <v>4</v>
      </c>
      <c r="K7506" s="6" t="s">
        <v>6591</v>
      </c>
      <c r="L7506" s="8">
        <v>6</v>
      </c>
      <c r="M7506" s="6" t="s">
        <v>297</v>
      </c>
      <c r="N7506" s="6" t="s">
        <v>6592</v>
      </c>
      <c r="R7506" s="6" t="str">
        <f t="shared" si="117"/>
        <v>62616Xã Mô Rai24</v>
      </c>
    </row>
    <row r="7507" spans="1:18">
      <c r="A7507" s="6">
        <v>7506</v>
      </c>
      <c r="B7507" s="6">
        <v>62</v>
      </c>
      <c r="C7507" s="6" t="s">
        <v>6589</v>
      </c>
      <c r="D7507" s="6">
        <v>616</v>
      </c>
      <c r="E7507" s="6" t="s">
        <v>6662</v>
      </c>
      <c r="F7507" s="6">
        <v>23539</v>
      </c>
      <c r="G7507" s="6" t="s">
        <v>6668</v>
      </c>
      <c r="H7507" s="6">
        <v>2</v>
      </c>
      <c r="I7507" s="6" t="s">
        <v>297</v>
      </c>
      <c r="J7507" s="6">
        <v>4</v>
      </c>
      <c r="K7507" s="6" t="s">
        <v>6591</v>
      </c>
      <c r="L7507" s="8">
        <v>6</v>
      </c>
      <c r="M7507" s="6" t="s">
        <v>297</v>
      </c>
      <c r="N7507" s="6" t="s">
        <v>6592</v>
      </c>
      <c r="R7507" s="6" t="str">
        <f t="shared" si="117"/>
        <v>62616Xã Sa Sơn24</v>
      </c>
    </row>
    <row r="7508" spans="1:18">
      <c r="A7508" s="6">
        <v>7507</v>
      </c>
      <c r="B7508" s="6">
        <v>62</v>
      </c>
      <c r="C7508" s="6" t="s">
        <v>6589</v>
      </c>
      <c r="D7508" s="6">
        <v>616</v>
      </c>
      <c r="E7508" s="6" t="s">
        <v>6662</v>
      </c>
      <c r="F7508" s="6">
        <v>23542</v>
      </c>
      <c r="G7508" s="6" t="s">
        <v>6669</v>
      </c>
      <c r="H7508" s="6">
        <v>2</v>
      </c>
      <c r="I7508" s="6" t="s">
        <v>297</v>
      </c>
      <c r="J7508" s="6">
        <v>4</v>
      </c>
      <c r="K7508" s="6" t="s">
        <v>6591</v>
      </c>
      <c r="L7508" s="8">
        <v>6</v>
      </c>
      <c r="M7508" s="6" t="s">
        <v>297</v>
      </c>
      <c r="N7508" s="6" t="s">
        <v>6592</v>
      </c>
      <c r="R7508" s="6" t="str">
        <f t="shared" si="117"/>
        <v>62616Xã Sa Nghĩa24</v>
      </c>
    </row>
    <row r="7509" spans="1:18">
      <c r="A7509" s="6">
        <v>7508</v>
      </c>
      <c r="B7509" s="6">
        <v>62</v>
      </c>
      <c r="C7509" s="6" t="s">
        <v>6589</v>
      </c>
      <c r="D7509" s="6">
        <v>616</v>
      </c>
      <c r="E7509" s="6" t="s">
        <v>6662</v>
      </c>
      <c r="F7509" s="6">
        <v>23545</v>
      </c>
      <c r="G7509" s="6" t="s">
        <v>6670</v>
      </c>
      <c r="H7509" s="6">
        <v>2</v>
      </c>
      <c r="I7509" s="6" t="s">
        <v>297</v>
      </c>
      <c r="J7509" s="6">
        <v>4</v>
      </c>
      <c r="K7509" s="6" t="s">
        <v>6591</v>
      </c>
      <c r="L7509" s="8">
        <v>6</v>
      </c>
      <c r="M7509" s="6" t="s">
        <v>297</v>
      </c>
      <c r="N7509" s="6" t="s">
        <v>6592</v>
      </c>
      <c r="R7509" s="6" t="str">
        <f t="shared" si="117"/>
        <v>62616Xã Sa Bình24</v>
      </c>
    </row>
    <row r="7510" spans="1:18">
      <c r="A7510" s="6">
        <v>7509</v>
      </c>
      <c r="B7510" s="6">
        <v>62</v>
      </c>
      <c r="C7510" s="6" t="s">
        <v>6589</v>
      </c>
      <c r="D7510" s="6">
        <v>616</v>
      </c>
      <c r="E7510" s="6" t="s">
        <v>6662</v>
      </c>
      <c r="F7510" s="6">
        <v>23548</v>
      </c>
      <c r="G7510" s="6" t="s">
        <v>6671</v>
      </c>
      <c r="H7510" s="6">
        <v>2</v>
      </c>
      <c r="I7510" s="6" t="s">
        <v>297</v>
      </c>
      <c r="J7510" s="6">
        <v>4</v>
      </c>
      <c r="K7510" s="6" t="s">
        <v>6591</v>
      </c>
      <c r="L7510" s="8">
        <v>6</v>
      </c>
      <c r="M7510" s="6" t="s">
        <v>297</v>
      </c>
      <c r="N7510" s="6" t="s">
        <v>6592</v>
      </c>
      <c r="R7510" s="6" t="str">
        <f t="shared" si="117"/>
        <v>62616Xã Ya Xiêr24</v>
      </c>
    </row>
    <row r="7511" spans="1:18">
      <c r="A7511" s="6">
        <v>7510</v>
      </c>
      <c r="B7511" s="6">
        <v>62</v>
      </c>
      <c r="C7511" s="6" t="s">
        <v>6589</v>
      </c>
      <c r="D7511" s="6">
        <v>616</v>
      </c>
      <c r="E7511" s="6" t="s">
        <v>6662</v>
      </c>
      <c r="F7511" s="6">
        <v>23551</v>
      </c>
      <c r="G7511" s="6" t="s">
        <v>6672</v>
      </c>
      <c r="H7511" s="6">
        <v>2</v>
      </c>
      <c r="I7511" s="6" t="s">
        <v>297</v>
      </c>
      <c r="J7511" s="6">
        <v>4</v>
      </c>
      <c r="K7511" s="6" t="s">
        <v>6591</v>
      </c>
      <c r="L7511" s="8">
        <v>6</v>
      </c>
      <c r="M7511" s="6" t="s">
        <v>297</v>
      </c>
      <c r="N7511" s="6" t="s">
        <v>6592</v>
      </c>
      <c r="R7511" s="6" t="str">
        <f t="shared" si="117"/>
        <v>62616Xã Ya Tăng24</v>
      </c>
    </row>
    <row r="7512" spans="1:18">
      <c r="A7512" s="6">
        <v>7511</v>
      </c>
      <c r="B7512" s="6">
        <v>62</v>
      </c>
      <c r="C7512" s="6" t="s">
        <v>6589</v>
      </c>
      <c r="D7512" s="6">
        <v>616</v>
      </c>
      <c r="E7512" s="6" t="s">
        <v>6662</v>
      </c>
      <c r="F7512" s="6">
        <v>23554</v>
      </c>
      <c r="G7512" s="6" t="s">
        <v>6673</v>
      </c>
      <c r="H7512" s="6">
        <v>2</v>
      </c>
      <c r="I7512" s="6" t="s">
        <v>297</v>
      </c>
      <c r="J7512" s="6">
        <v>4</v>
      </c>
      <c r="K7512" s="6" t="s">
        <v>6591</v>
      </c>
      <c r="L7512" s="8">
        <v>6</v>
      </c>
      <c r="M7512" s="6" t="s">
        <v>297</v>
      </c>
      <c r="N7512" s="6" t="s">
        <v>6592</v>
      </c>
      <c r="R7512" s="6" t="str">
        <f t="shared" si="117"/>
        <v>62616Xã Ya ly24</v>
      </c>
    </row>
    <row r="7513" spans="1:18">
      <c r="A7513" s="6">
        <v>7512</v>
      </c>
      <c r="B7513" s="6">
        <v>62</v>
      </c>
      <c r="C7513" s="6" t="s">
        <v>6589</v>
      </c>
      <c r="D7513" s="6">
        <v>617</v>
      </c>
      <c r="E7513" s="6" t="s">
        <v>6674</v>
      </c>
      <c r="F7513" s="6">
        <v>23404</v>
      </c>
      <c r="G7513" s="6" t="s">
        <v>6675</v>
      </c>
      <c r="H7513" s="6">
        <v>2</v>
      </c>
      <c r="I7513" s="6" t="s">
        <v>297</v>
      </c>
      <c r="J7513" s="6">
        <v>4</v>
      </c>
      <c r="K7513" s="6" t="s">
        <v>6591</v>
      </c>
      <c r="L7513" s="8">
        <v>6</v>
      </c>
      <c r="M7513" s="6" t="s">
        <v>297</v>
      </c>
      <c r="N7513" s="6" t="s">
        <v>6592</v>
      </c>
      <c r="R7513" s="6" t="str">
        <f t="shared" si="117"/>
        <v>62617Xã Ngọc Lây24</v>
      </c>
    </row>
    <row r="7514" spans="1:18">
      <c r="A7514" s="6">
        <v>7513</v>
      </c>
      <c r="B7514" s="6">
        <v>62</v>
      </c>
      <c r="C7514" s="6" t="s">
        <v>6589</v>
      </c>
      <c r="D7514" s="6">
        <v>617</v>
      </c>
      <c r="E7514" s="6" t="s">
        <v>6674</v>
      </c>
      <c r="F7514" s="6">
        <v>23407</v>
      </c>
      <c r="G7514" s="6" t="s">
        <v>6676</v>
      </c>
      <c r="H7514" s="6">
        <v>2</v>
      </c>
      <c r="I7514" s="6" t="s">
        <v>297</v>
      </c>
      <c r="J7514" s="6">
        <v>4</v>
      </c>
      <c r="K7514" s="6" t="s">
        <v>6591</v>
      </c>
      <c r="L7514" s="8">
        <v>6</v>
      </c>
      <c r="M7514" s="6" t="s">
        <v>297</v>
      </c>
      <c r="N7514" s="6" t="s">
        <v>6592</v>
      </c>
      <c r="R7514" s="6" t="str">
        <f t="shared" si="117"/>
        <v>62617Xã Đắk Na24</v>
      </c>
    </row>
    <row r="7515" spans="1:18">
      <c r="A7515" s="6">
        <v>7514</v>
      </c>
      <c r="B7515" s="6">
        <v>62</v>
      </c>
      <c r="C7515" s="6" t="s">
        <v>6589</v>
      </c>
      <c r="D7515" s="6">
        <v>617</v>
      </c>
      <c r="E7515" s="6" t="s">
        <v>6674</v>
      </c>
      <c r="F7515" s="6">
        <v>23410</v>
      </c>
      <c r="G7515" s="6" t="s">
        <v>6677</v>
      </c>
      <c r="H7515" s="6">
        <v>2</v>
      </c>
      <c r="I7515" s="6" t="s">
        <v>297</v>
      </c>
      <c r="J7515" s="6">
        <v>4</v>
      </c>
      <c r="K7515" s="6" t="s">
        <v>6591</v>
      </c>
      <c r="L7515" s="8">
        <v>6</v>
      </c>
      <c r="M7515" s="6" t="s">
        <v>297</v>
      </c>
      <c r="N7515" s="6" t="s">
        <v>6592</v>
      </c>
      <c r="R7515" s="6" t="str">
        <f t="shared" si="117"/>
        <v>62617Xã Măng Ri24</v>
      </c>
    </row>
    <row r="7516" spans="1:18">
      <c r="A7516" s="6">
        <v>7515</v>
      </c>
      <c r="B7516" s="6">
        <v>62</v>
      </c>
      <c r="C7516" s="6" t="s">
        <v>6589</v>
      </c>
      <c r="D7516" s="6">
        <v>617</v>
      </c>
      <c r="E7516" s="6" t="s">
        <v>6674</v>
      </c>
      <c r="F7516" s="6">
        <v>23413</v>
      </c>
      <c r="G7516" s="6" t="s">
        <v>6678</v>
      </c>
      <c r="H7516" s="6">
        <v>2</v>
      </c>
      <c r="I7516" s="6" t="s">
        <v>297</v>
      </c>
      <c r="J7516" s="6">
        <v>4</v>
      </c>
      <c r="K7516" s="6" t="s">
        <v>6591</v>
      </c>
      <c r="L7516" s="8">
        <v>6</v>
      </c>
      <c r="M7516" s="6" t="s">
        <v>297</v>
      </c>
      <c r="N7516" s="6" t="s">
        <v>6592</v>
      </c>
      <c r="R7516" s="6" t="str">
        <f t="shared" si="117"/>
        <v>62617Xã Ngọc Yêu24</v>
      </c>
    </row>
    <row r="7517" spans="1:18">
      <c r="A7517" s="6">
        <v>7516</v>
      </c>
      <c r="B7517" s="6">
        <v>62</v>
      </c>
      <c r="C7517" s="6" t="s">
        <v>6589</v>
      </c>
      <c r="D7517" s="6">
        <v>617</v>
      </c>
      <c r="E7517" s="6" t="s">
        <v>6674</v>
      </c>
      <c r="F7517" s="6">
        <v>23416</v>
      </c>
      <c r="G7517" s="6" t="s">
        <v>6679</v>
      </c>
      <c r="H7517" s="6">
        <v>2</v>
      </c>
      <c r="I7517" s="6" t="s">
        <v>297</v>
      </c>
      <c r="J7517" s="6">
        <v>4</v>
      </c>
      <c r="K7517" s="6" t="s">
        <v>6591</v>
      </c>
      <c r="L7517" s="8">
        <v>6</v>
      </c>
      <c r="M7517" s="6" t="s">
        <v>297</v>
      </c>
      <c r="N7517" s="6" t="s">
        <v>6592</v>
      </c>
      <c r="R7517" s="6" t="str">
        <f t="shared" si="117"/>
        <v>62617Xã Đắk Sao24</v>
      </c>
    </row>
    <row r="7518" spans="1:18">
      <c r="A7518" s="6">
        <v>7517</v>
      </c>
      <c r="B7518" s="6">
        <v>62</v>
      </c>
      <c r="C7518" s="6" t="s">
        <v>6589</v>
      </c>
      <c r="D7518" s="6">
        <v>617</v>
      </c>
      <c r="E7518" s="6" t="s">
        <v>6674</v>
      </c>
      <c r="F7518" s="6">
        <v>23417</v>
      </c>
      <c r="G7518" s="6" t="s">
        <v>6680</v>
      </c>
      <c r="H7518" s="6">
        <v>2</v>
      </c>
      <c r="I7518" s="6" t="s">
        <v>297</v>
      </c>
      <c r="J7518" s="6">
        <v>4</v>
      </c>
      <c r="K7518" s="6" t="s">
        <v>6591</v>
      </c>
      <c r="L7518" s="8">
        <v>6</v>
      </c>
      <c r="M7518" s="6" t="s">
        <v>297</v>
      </c>
      <c r="N7518" s="6" t="s">
        <v>6592</v>
      </c>
      <c r="R7518" s="6" t="str">
        <f t="shared" si="117"/>
        <v>62617Xã Đắk Rơ Ông24</v>
      </c>
    </row>
    <row r="7519" spans="1:18">
      <c r="A7519" s="6">
        <v>7518</v>
      </c>
      <c r="B7519" s="6">
        <v>62</v>
      </c>
      <c r="C7519" s="6" t="s">
        <v>6589</v>
      </c>
      <c r="D7519" s="6">
        <v>617</v>
      </c>
      <c r="E7519" s="6" t="s">
        <v>6674</v>
      </c>
      <c r="F7519" s="6">
        <v>23419</v>
      </c>
      <c r="G7519" s="6" t="s">
        <v>6681</v>
      </c>
      <c r="H7519" s="6">
        <v>2</v>
      </c>
      <c r="I7519" s="6" t="s">
        <v>297</v>
      </c>
      <c r="J7519" s="6">
        <v>4</v>
      </c>
      <c r="K7519" s="6" t="s">
        <v>6591</v>
      </c>
      <c r="L7519" s="8">
        <v>6</v>
      </c>
      <c r="M7519" s="6" t="s">
        <v>297</v>
      </c>
      <c r="N7519" s="6" t="s">
        <v>6592</v>
      </c>
      <c r="R7519" s="6" t="str">
        <f t="shared" si="117"/>
        <v>62617Xã Đắk Tờ Kan24</v>
      </c>
    </row>
    <row r="7520" spans="1:18">
      <c r="A7520" s="6">
        <v>7519</v>
      </c>
      <c r="B7520" s="6">
        <v>62</v>
      </c>
      <c r="C7520" s="6" t="s">
        <v>6589</v>
      </c>
      <c r="D7520" s="6">
        <v>617</v>
      </c>
      <c r="E7520" s="6" t="s">
        <v>6674</v>
      </c>
      <c r="F7520" s="6">
        <v>23422</v>
      </c>
      <c r="G7520" s="6" t="s">
        <v>6682</v>
      </c>
      <c r="H7520" s="6">
        <v>2</v>
      </c>
      <c r="I7520" s="6" t="s">
        <v>297</v>
      </c>
      <c r="J7520" s="6">
        <v>4</v>
      </c>
      <c r="K7520" s="6" t="s">
        <v>6591</v>
      </c>
      <c r="L7520" s="8">
        <v>6</v>
      </c>
      <c r="M7520" s="6" t="s">
        <v>297</v>
      </c>
      <c r="N7520" s="6" t="s">
        <v>6592</v>
      </c>
      <c r="R7520" s="6" t="str">
        <f t="shared" si="117"/>
        <v>62617Xã Tu Mơ Rông24</v>
      </c>
    </row>
    <row r="7521" spans="1:18">
      <c r="A7521" s="6">
        <v>7520</v>
      </c>
      <c r="B7521" s="6">
        <v>62</v>
      </c>
      <c r="C7521" s="6" t="s">
        <v>6589</v>
      </c>
      <c r="D7521" s="6">
        <v>617</v>
      </c>
      <c r="E7521" s="6" t="s">
        <v>6674</v>
      </c>
      <c r="F7521" s="6">
        <v>23425</v>
      </c>
      <c r="G7521" s="6" t="s">
        <v>6683</v>
      </c>
      <c r="H7521" s="6">
        <v>2</v>
      </c>
      <c r="I7521" s="6" t="s">
        <v>297</v>
      </c>
      <c r="J7521" s="6">
        <v>4</v>
      </c>
      <c r="K7521" s="6" t="s">
        <v>6591</v>
      </c>
      <c r="L7521" s="8">
        <v>6</v>
      </c>
      <c r="M7521" s="6" t="s">
        <v>297</v>
      </c>
      <c r="N7521" s="6" t="s">
        <v>6592</v>
      </c>
      <c r="R7521" s="6" t="str">
        <f t="shared" si="117"/>
        <v>62617Xã Đắk Hà24</v>
      </c>
    </row>
    <row r="7522" spans="1:18">
      <c r="A7522" s="6">
        <v>7521</v>
      </c>
      <c r="B7522" s="6">
        <v>62</v>
      </c>
      <c r="C7522" s="6" t="s">
        <v>6589</v>
      </c>
      <c r="D7522" s="6">
        <v>617</v>
      </c>
      <c r="E7522" s="6" t="s">
        <v>6674</v>
      </c>
      <c r="F7522" s="6">
        <v>23446</v>
      </c>
      <c r="G7522" s="6" t="s">
        <v>6684</v>
      </c>
      <c r="H7522" s="6">
        <v>2</v>
      </c>
      <c r="I7522" s="6" t="s">
        <v>297</v>
      </c>
      <c r="J7522" s="6">
        <v>4</v>
      </c>
      <c r="K7522" s="6" t="s">
        <v>6591</v>
      </c>
      <c r="L7522" s="8">
        <v>6</v>
      </c>
      <c r="M7522" s="6" t="s">
        <v>297</v>
      </c>
      <c r="N7522" s="6" t="s">
        <v>6592</v>
      </c>
      <c r="R7522" s="6" t="str">
        <f t="shared" si="117"/>
        <v>62617Xã Tê Xăng24</v>
      </c>
    </row>
    <row r="7523" spans="1:18">
      <c r="A7523" s="6">
        <v>7522</v>
      </c>
      <c r="B7523" s="6">
        <v>62</v>
      </c>
      <c r="C7523" s="6" t="s">
        <v>6589</v>
      </c>
      <c r="D7523" s="6">
        <v>617</v>
      </c>
      <c r="E7523" s="6" t="s">
        <v>6674</v>
      </c>
      <c r="F7523" s="6">
        <v>23449</v>
      </c>
      <c r="G7523" s="6" t="s">
        <v>6685</v>
      </c>
      <c r="H7523" s="6">
        <v>2</v>
      </c>
      <c r="I7523" s="6" t="s">
        <v>297</v>
      </c>
      <c r="J7523" s="6">
        <v>4</v>
      </c>
      <c r="K7523" s="6" t="s">
        <v>6591</v>
      </c>
      <c r="L7523" s="8">
        <v>6</v>
      </c>
      <c r="M7523" s="6" t="s">
        <v>297</v>
      </c>
      <c r="N7523" s="6" t="s">
        <v>6592</v>
      </c>
      <c r="R7523" s="6" t="str">
        <f t="shared" si="117"/>
        <v>62617Xã Văn Xuôi24</v>
      </c>
    </row>
    <row r="7524" spans="1:18">
      <c r="A7524" s="6">
        <v>7523</v>
      </c>
      <c r="B7524" s="6">
        <v>62</v>
      </c>
      <c r="C7524" s="6" t="s">
        <v>6589</v>
      </c>
      <c r="D7524" s="6">
        <v>618</v>
      </c>
      <c r="E7524" s="6" t="s">
        <v>6686</v>
      </c>
      <c r="F7524" s="6">
        <v>23535</v>
      </c>
      <c r="G7524" s="6" t="s">
        <v>6687</v>
      </c>
      <c r="H7524" s="6">
        <v>2</v>
      </c>
      <c r="I7524" s="6" t="s">
        <v>297</v>
      </c>
      <c r="J7524" s="6">
        <v>4</v>
      </c>
      <c r="K7524" s="6" t="s">
        <v>6591</v>
      </c>
      <c r="L7524" s="8">
        <v>6</v>
      </c>
      <c r="M7524" s="6" t="s">
        <v>297</v>
      </c>
      <c r="N7524" s="6" t="s">
        <v>6592</v>
      </c>
      <c r="R7524" s="6" t="str">
        <f t="shared" si="117"/>
        <v>62618Xã Ia Đal24</v>
      </c>
    </row>
    <row r="7525" spans="1:18">
      <c r="A7525" s="6">
        <v>7524</v>
      </c>
      <c r="B7525" s="6">
        <v>62</v>
      </c>
      <c r="C7525" s="6" t="s">
        <v>6589</v>
      </c>
      <c r="D7525" s="6">
        <v>618</v>
      </c>
      <c r="E7525" s="6" t="s">
        <v>6686</v>
      </c>
      <c r="F7525" s="6">
        <v>23537</v>
      </c>
      <c r="G7525" s="6" t="s">
        <v>6688</v>
      </c>
      <c r="H7525" s="6">
        <v>2</v>
      </c>
      <c r="I7525" s="6" t="s">
        <v>297</v>
      </c>
      <c r="J7525" s="6">
        <v>4</v>
      </c>
      <c r="K7525" s="6" t="s">
        <v>6591</v>
      </c>
      <c r="L7525" s="8">
        <v>6</v>
      </c>
      <c r="M7525" s="6" t="s">
        <v>297</v>
      </c>
      <c r="N7525" s="6" t="s">
        <v>6592</v>
      </c>
      <c r="R7525" s="6" t="str">
        <f t="shared" si="117"/>
        <v>62618Xã Ia Dom24</v>
      </c>
    </row>
    <row r="7526" spans="1:18">
      <c r="A7526" s="6">
        <v>7525</v>
      </c>
      <c r="B7526" s="6">
        <v>62</v>
      </c>
      <c r="C7526" s="6" t="s">
        <v>6589</v>
      </c>
      <c r="D7526" s="6">
        <v>618</v>
      </c>
      <c r="E7526" s="6" t="s">
        <v>6686</v>
      </c>
      <c r="F7526" s="6">
        <v>23538</v>
      </c>
      <c r="G7526" s="6" t="s">
        <v>6689</v>
      </c>
      <c r="H7526" s="6">
        <v>2</v>
      </c>
      <c r="I7526" s="6" t="s">
        <v>297</v>
      </c>
      <c r="J7526" s="6">
        <v>4</v>
      </c>
      <c r="K7526" s="6" t="s">
        <v>6591</v>
      </c>
      <c r="L7526" s="8">
        <v>6</v>
      </c>
      <c r="M7526" s="6" t="s">
        <v>297</v>
      </c>
      <c r="N7526" s="6" t="s">
        <v>6592</v>
      </c>
      <c r="R7526" s="6" t="str">
        <f t="shared" si="117"/>
        <v>62618Xã Ia Tơi24</v>
      </c>
    </row>
    <row r="7527" spans="1:18">
      <c r="A7527" s="6">
        <v>7526</v>
      </c>
      <c r="B7527" s="6">
        <v>64</v>
      </c>
      <c r="C7527" s="6" t="s">
        <v>6690</v>
      </c>
      <c r="D7527" s="6">
        <v>622</v>
      </c>
      <c r="E7527" s="6" t="s">
        <v>6691</v>
      </c>
      <c r="F7527" s="6">
        <v>23557</v>
      </c>
      <c r="G7527" s="6" t="s">
        <v>6692</v>
      </c>
      <c r="H7527" s="6">
        <v>1</v>
      </c>
      <c r="I7527" s="6" t="s">
        <v>251</v>
      </c>
      <c r="J7527" s="6">
        <v>4</v>
      </c>
      <c r="K7527" s="6" t="s">
        <v>6591</v>
      </c>
      <c r="L7527" s="8">
        <v>5</v>
      </c>
      <c r="M7527" s="6" t="s">
        <v>251</v>
      </c>
      <c r="N7527" s="6" t="s">
        <v>6693</v>
      </c>
      <c r="R7527" s="6" t="str">
        <f t="shared" si="117"/>
        <v>64622Phường Yên Đỗ14</v>
      </c>
    </row>
    <row r="7528" spans="1:18">
      <c r="A7528" s="6">
        <v>7527</v>
      </c>
      <c r="B7528" s="6">
        <v>64</v>
      </c>
      <c r="C7528" s="6" t="s">
        <v>6690</v>
      </c>
      <c r="D7528" s="6">
        <v>622</v>
      </c>
      <c r="E7528" s="6" t="s">
        <v>6691</v>
      </c>
      <c r="F7528" s="6">
        <v>23560</v>
      </c>
      <c r="G7528" s="6" t="s">
        <v>6694</v>
      </c>
      <c r="H7528" s="6">
        <v>1</v>
      </c>
      <c r="I7528" s="6" t="s">
        <v>251</v>
      </c>
      <c r="J7528" s="6">
        <v>4</v>
      </c>
      <c r="K7528" s="6" t="s">
        <v>6591</v>
      </c>
      <c r="L7528" s="8">
        <v>5</v>
      </c>
      <c r="M7528" s="6" t="s">
        <v>251</v>
      </c>
      <c r="N7528" s="6" t="s">
        <v>6693</v>
      </c>
      <c r="R7528" s="6" t="str">
        <f t="shared" si="117"/>
        <v>64622Phường Diên Hồng14</v>
      </c>
    </row>
    <row r="7529" spans="1:18">
      <c r="A7529" s="6">
        <v>7528</v>
      </c>
      <c r="B7529" s="6">
        <v>64</v>
      </c>
      <c r="C7529" s="6" t="s">
        <v>6690</v>
      </c>
      <c r="D7529" s="6">
        <v>622</v>
      </c>
      <c r="E7529" s="6" t="s">
        <v>6691</v>
      </c>
      <c r="F7529" s="6">
        <v>23563</v>
      </c>
      <c r="G7529" s="6" t="s">
        <v>6695</v>
      </c>
      <c r="H7529" s="6">
        <v>1</v>
      </c>
      <c r="I7529" s="6" t="s">
        <v>251</v>
      </c>
      <c r="J7529" s="6">
        <v>4</v>
      </c>
      <c r="K7529" s="6" t="s">
        <v>6591</v>
      </c>
      <c r="L7529" s="8">
        <v>5</v>
      </c>
      <c r="M7529" s="6" t="s">
        <v>251</v>
      </c>
      <c r="N7529" s="6" t="s">
        <v>6693</v>
      </c>
      <c r="R7529" s="6" t="str">
        <f t="shared" si="117"/>
        <v>64622Phường Ia Kring14</v>
      </c>
    </row>
    <row r="7530" spans="1:18">
      <c r="A7530" s="6">
        <v>7529</v>
      </c>
      <c r="B7530" s="6">
        <v>64</v>
      </c>
      <c r="C7530" s="6" t="s">
        <v>6690</v>
      </c>
      <c r="D7530" s="6">
        <v>622</v>
      </c>
      <c r="E7530" s="6" t="s">
        <v>6691</v>
      </c>
      <c r="F7530" s="6">
        <v>23566</v>
      </c>
      <c r="G7530" s="6" t="s">
        <v>6696</v>
      </c>
      <c r="H7530" s="6">
        <v>1</v>
      </c>
      <c r="I7530" s="6" t="s">
        <v>251</v>
      </c>
      <c r="J7530" s="6">
        <v>4</v>
      </c>
      <c r="K7530" s="6" t="s">
        <v>6591</v>
      </c>
      <c r="L7530" s="8">
        <v>5</v>
      </c>
      <c r="M7530" s="6" t="s">
        <v>251</v>
      </c>
      <c r="N7530" s="6" t="s">
        <v>6693</v>
      </c>
      <c r="R7530" s="6" t="str">
        <f t="shared" si="117"/>
        <v>64622Phường Hội Thương14</v>
      </c>
    </row>
    <row r="7531" spans="1:18">
      <c r="A7531" s="6">
        <v>7530</v>
      </c>
      <c r="B7531" s="6">
        <v>64</v>
      </c>
      <c r="C7531" s="6" t="s">
        <v>6690</v>
      </c>
      <c r="D7531" s="6">
        <v>622</v>
      </c>
      <c r="E7531" s="6" t="s">
        <v>6691</v>
      </c>
      <c r="F7531" s="6">
        <v>23569</v>
      </c>
      <c r="G7531" s="6" t="s">
        <v>6697</v>
      </c>
      <c r="H7531" s="6">
        <v>1</v>
      </c>
      <c r="I7531" s="6" t="s">
        <v>251</v>
      </c>
      <c r="J7531" s="6">
        <v>4</v>
      </c>
      <c r="K7531" s="6" t="s">
        <v>6591</v>
      </c>
      <c r="L7531" s="8">
        <v>5</v>
      </c>
      <c r="M7531" s="6" t="s">
        <v>251</v>
      </c>
      <c r="N7531" s="6" t="s">
        <v>6693</v>
      </c>
      <c r="R7531" s="6" t="str">
        <f t="shared" si="117"/>
        <v>64622Phường Hội Phú14</v>
      </c>
    </row>
    <row r="7532" spans="1:18">
      <c r="A7532" s="6">
        <v>7531</v>
      </c>
      <c r="B7532" s="6">
        <v>64</v>
      </c>
      <c r="C7532" s="6" t="s">
        <v>6690</v>
      </c>
      <c r="D7532" s="6">
        <v>622</v>
      </c>
      <c r="E7532" s="6" t="s">
        <v>6691</v>
      </c>
      <c r="F7532" s="6">
        <v>23570</v>
      </c>
      <c r="G7532" s="6" t="s">
        <v>6698</v>
      </c>
      <c r="H7532" s="6">
        <v>1</v>
      </c>
      <c r="I7532" s="6" t="s">
        <v>251</v>
      </c>
      <c r="J7532" s="6">
        <v>4</v>
      </c>
      <c r="K7532" s="6" t="s">
        <v>6591</v>
      </c>
      <c r="L7532" s="8">
        <v>5</v>
      </c>
      <c r="M7532" s="6" t="s">
        <v>251</v>
      </c>
      <c r="N7532" s="6" t="s">
        <v>6693</v>
      </c>
      <c r="R7532" s="6" t="str">
        <f t="shared" si="117"/>
        <v>64622Phường Phù Đổng14</v>
      </c>
    </row>
    <row r="7533" spans="1:18">
      <c r="A7533" s="6">
        <v>7532</v>
      </c>
      <c r="B7533" s="6">
        <v>64</v>
      </c>
      <c r="C7533" s="6" t="s">
        <v>6690</v>
      </c>
      <c r="D7533" s="6">
        <v>622</v>
      </c>
      <c r="E7533" s="6" t="s">
        <v>6691</v>
      </c>
      <c r="F7533" s="6">
        <v>23572</v>
      </c>
      <c r="G7533" s="6" t="s">
        <v>6699</v>
      </c>
      <c r="H7533" s="6">
        <v>1</v>
      </c>
      <c r="I7533" s="6" t="s">
        <v>251</v>
      </c>
      <c r="J7533" s="6">
        <v>4</v>
      </c>
      <c r="K7533" s="6" t="s">
        <v>6591</v>
      </c>
      <c r="L7533" s="8">
        <v>5</v>
      </c>
      <c r="M7533" s="6" t="s">
        <v>251</v>
      </c>
      <c r="N7533" s="6" t="s">
        <v>6693</v>
      </c>
      <c r="R7533" s="6" t="str">
        <f t="shared" si="117"/>
        <v>64622Phường Hoa Lư14</v>
      </c>
    </row>
    <row r="7534" spans="1:18">
      <c r="A7534" s="6">
        <v>7533</v>
      </c>
      <c r="B7534" s="6">
        <v>64</v>
      </c>
      <c r="C7534" s="6" t="s">
        <v>6690</v>
      </c>
      <c r="D7534" s="6">
        <v>622</v>
      </c>
      <c r="E7534" s="6" t="s">
        <v>6691</v>
      </c>
      <c r="F7534" s="6">
        <v>23575</v>
      </c>
      <c r="G7534" s="6" t="s">
        <v>4237</v>
      </c>
      <c r="H7534" s="6">
        <v>1</v>
      </c>
      <c r="I7534" s="6" t="s">
        <v>251</v>
      </c>
      <c r="J7534" s="6">
        <v>4</v>
      </c>
      <c r="K7534" s="6" t="s">
        <v>6591</v>
      </c>
      <c r="L7534" s="8">
        <v>5</v>
      </c>
      <c r="M7534" s="6" t="s">
        <v>251</v>
      </c>
      <c r="N7534" s="6" t="s">
        <v>6693</v>
      </c>
      <c r="R7534" s="6" t="str">
        <f t="shared" si="117"/>
        <v>64622Phường Tây Sơn14</v>
      </c>
    </row>
    <row r="7535" spans="1:18">
      <c r="A7535" s="6">
        <v>7534</v>
      </c>
      <c r="B7535" s="6">
        <v>64</v>
      </c>
      <c r="C7535" s="6" t="s">
        <v>6690</v>
      </c>
      <c r="D7535" s="6">
        <v>622</v>
      </c>
      <c r="E7535" s="6" t="s">
        <v>6691</v>
      </c>
      <c r="F7535" s="6">
        <v>23578</v>
      </c>
      <c r="G7535" s="6" t="s">
        <v>2173</v>
      </c>
      <c r="H7535" s="6">
        <v>1</v>
      </c>
      <c r="I7535" s="6" t="s">
        <v>251</v>
      </c>
      <c r="J7535" s="6">
        <v>4</v>
      </c>
      <c r="K7535" s="6" t="s">
        <v>6591</v>
      </c>
      <c r="L7535" s="8">
        <v>5</v>
      </c>
      <c r="M7535" s="6" t="s">
        <v>251</v>
      </c>
      <c r="N7535" s="6" t="s">
        <v>6693</v>
      </c>
      <c r="R7535" s="6" t="str">
        <f t="shared" si="117"/>
        <v>64622Phường Thống Nhất14</v>
      </c>
    </row>
    <row r="7536" spans="1:18">
      <c r="A7536" s="6">
        <v>7535</v>
      </c>
      <c r="B7536" s="6">
        <v>64</v>
      </c>
      <c r="C7536" s="6" t="s">
        <v>6690</v>
      </c>
      <c r="D7536" s="6">
        <v>622</v>
      </c>
      <c r="E7536" s="6" t="s">
        <v>6691</v>
      </c>
      <c r="F7536" s="6">
        <v>23579</v>
      </c>
      <c r="G7536" s="6" t="s">
        <v>3125</v>
      </c>
      <c r="H7536" s="6">
        <v>1</v>
      </c>
      <c r="I7536" s="6" t="s">
        <v>251</v>
      </c>
      <c r="J7536" s="6">
        <v>4</v>
      </c>
      <c r="K7536" s="6" t="s">
        <v>6591</v>
      </c>
      <c r="L7536" s="8">
        <v>5</v>
      </c>
      <c r="M7536" s="6" t="s">
        <v>251</v>
      </c>
      <c r="N7536" s="6" t="s">
        <v>6693</v>
      </c>
      <c r="R7536" s="6" t="str">
        <f t="shared" si="117"/>
        <v>64622Phường Đống Đa14</v>
      </c>
    </row>
    <row r="7537" spans="1:18">
      <c r="A7537" s="6">
        <v>7536</v>
      </c>
      <c r="B7537" s="6">
        <v>64</v>
      </c>
      <c r="C7537" s="6" t="s">
        <v>6690</v>
      </c>
      <c r="D7537" s="6">
        <v>622</v>
      </c>
      <c r="E7537" s="6" t="s">
        <v>6691</v>
      </c>
      <c r="F7537" s="6">
        <v>23581</v>
      </c>
      <c r="G7537" s="6" t="s">
        <v>6700</v>
      </c>
      <c r="H7537" s="6">
        <v>1</v>
      </c>
      <c r="I7537" s="6" t="s">
        <v>251</v>
      </c>
      <c r="J7537" s="6">
        <v>4</v>
      </c>
      <c r="K7537" s="6" t="s">
        <v>6591</v>
      </c>
      <c r="L7537" s="8">
        <v>5</v>
      </c>
      <c r="M7537" s="6" t="s">
        <v>251</v>
      </c>
      <c r="N7537" s="6" t="s">
        <v>6693</v>
      </c>
      <c r="R7537" s="6" t="str">
        <f t="shared" si="117"/>
        <v>64622Phường Trà Bá14</v>
      </c>
    </row>
    <row r="7538" spans="1:18">
      <c r="A7538" s="6">
        <v>7537</v>
      </c>
      <c r="B7538" s="6">
        <v>64</v>
      </c>
      <c r="C7538" s="6" t="s">
        <v>6690</v>
      </c>
      <c r="D7538" s="6">
        <v>622</v>
      </c>
      <c r="E7538" s="6" t="s">
        <v>6691</v>
      </c>
      <c r="F7538" s="6">
        <v>23582</v>
      </c>
      <c r="G7538" s="6" t="s">
        <v>2328</v>
      </c>
      <c r="H7538" s="6">
        <v>1</v>
      </c>
      <c r="I7538" s="6" t="s">
        <v>251</v>
      </c>
      <c r="J7538" s="6">
        <v>4</v>
      </c>
      <c r="K7538" s="6" t="s">
        <v>6591</v>
      </c>
      <c r="L7538" s="8">
        <v>5</v>
      </c>
      <c r="M7538" s="6" t="s">
        <v>251</v>
      </c>
      <c r="N7538" s="6" t="s">
        <v>6693</v>
      </c>
      <c r="R7538" s="6" t="str">
        <f t="shared" si="117"/>
        <v>64622Phường Thắng Lợi14</v>
      </c>
    </row>
    <row r="7539" spans="1:18">
      <c r="A7539" s="6">
        <v>7538</v>
      </c>
      <c r="B7539" s="6">
        <v>64</v>
      </c>
      <c r="C7539" s="6" t="s">
        <v>6690</v>
      </c>
      <c r="D7539" s="6">
        <v>622</v>
      </c>
      <c r="E7539" s="6" t="s">
        <v>6691</v>
      </c>
      <c r="F7539" s="6">
        <v>23584</v>
      </c>
      <c r="G7539" s="6" t="s">
        <v>6701</v>
      </c>
      <c r="H7539" s="6">
        <v>1</v>
      </c>
      <c r="I7539" s="6" t="s">
        <v>251</v>
      </c>
      <c r="J7539" s="6">
        <v>4</v>
      </c>
      <c r="K7539" s="6" t="s">
        <v>6591</v>
      </c>
      <c r="L7539" s="8">
        <v>5</v>
      </c>
      <c r="M7539" s="6" t="s">
        <v>251</v>
      </c>
      <c r="N7539" s="6" t="s">
        <v>6693</v>
      </c>
      <c r="R7539" s="6" t="str">
        <f t="shared" si="117"/>
        <v>64622Phường Yên Thế14</v>
      </c>
    </row>
    <row r="7540" spans="1:18">
      <c r="A7540" s="6">
        <v>7539</v>
      </c>
      <c r="B7540" s="6">
        <v>64</v>
      </c>
      <c r="C7540" s="6" t="s">
        <v>6690</v>
      </c>
      <c r="D7540" s="6">
        <v>622</v>
      </c>
      <c r="E7540" s="6" t="s">
        <v>6691</v>
      </c>
      <c r="F7540" s="6">
        <v>23586</v>
      </c>
      <c r="G7540" s="6" t="s">
        <v>2456</v>
      </c>
      <c r="H7540" s="6">
        <v>1</v>
      </c>
      <c r="I7540" s="6" t="s">
        <v>251</v>
      </c>
      <c r="J7540" s="6">
        <v>4</v>
      </c>
      <c r="K7540" s="6" t="s">
        <v>6591</v>
      </c>
      <c r="L7540" s="8">
        <v>5</v>
      </c>
      <c r="M7540" s="6" t="s">
        <v>251</v>
      </c>
      <c r="N7540" s="6" t="s">
        <v>6693</v>
      </c>
      <c r="R7540" s="6" t="str">
        <f t="shared" si="117"/>
        <v>64622Phường Chi Lăng14</v>
      </c>
    </row>
    <row r="7541" spans="1:18">
      <c r="A7541" s="6">
        <v>7540</v>
      </c>
      <c r="B7541" s="6">
        <v>64</v>
      </c>
      <c r="C7541" s="6" t="s">
        <v>6690</v>
      </c>
      <c r="D7541" s="6">
        <v>622</v>
      </c>
      <c r="E7541" s="6" t="s">
        <v>6691</v>
      </c>
      <c r="F7541" s="6">
        <v>23590</v>
      </c>
      <c r="G7541" s="6" t="s">
        <v>6702</v>
      </c>
      <c r="H7541" s="6">
        <v>2</v>
      </c>
      <c r="I7541" s="6" t="s">
        <v>297</v>
      </c>
      <c r="J7541" s="6">
        <v>4</v>
      </c>
      <c r="K7541" s="6" t="s">
        <v>6591</v>
      </c>
      <c r="L7541" s="8">
        <v>6</v>
      </c>
      <c r="M7541" s="6" t="s">
        <v>297</v>
      </c>
      <c r="N7541" s="6" t="s">
        <v>6693</v>
      </c>
      <c r="R7541" s="6" t="str">
        <f t="shared" si="117"/>
        <v>64622Xã Biển Hồ24</v>
      </c>
    </row>
    <row r="7542" spans="1:18">
      <c r="A7542" s="6">
        <v>7541</v>
      </c>
      <c r="B7542" s="6">
        <v>64</v>
      </c>
      <c r="C7542" s="6" t="s">
        <v>6690</v>
      </c>
      <c r="D7542" s="6">
        <v>622</v>
      </c>
      <c r="E7542" s="6" t="s">
        <v>6691</v>
      </c>
      <c r="F7542" s="6">
        <v>23593</v>
      </c>
      <c r="G7542" s="6" t="s">
        <v>1239</v>
      </c>
      <c r="H7542" s="6">
        <v>2</v>
      </c>
      <c r="I7542" s="6" t="s">
        <v>297</v>
      </c>
      <c r="J7542" s="6">
        <v>4</v>
      </c>
      <c r="K7542" s="6" t="s">
        <v>6591</v>
      </c>
      <c r="L7542" s="8">
        <v>6</v>
      </c>
      <c r="M7542" s="6" t="s">
        <v>297</v>
      </c>
      <c r="N7542" s="6" t="s">
        <v>6693</v>
      </c>
      <c r="R7542" s="6" t="str">
        <f t="shared" si="117"/>
        <v>64622Xã Tân Sơn24</v>
      </c>
    </row>
    <row r="7543" spans="1:18">
      <c r="A7543" s="6">
        <v>7542</v>
      </c>
      <c r="B7543" s="6">
        <v>64</v>
      </c>
      <c r="C7543" s="6" t="s">
        <v>6690</v>
      </c>
      <c r="D7543" s="6">
        <v>622</v>
      </c>
      <c r="E7543" s="6" t="s">
        <v>6691</v>
      </c>
      <c r="F7543" s="6">
        <v>23596</v>
      </c>
      <c r="G7543" s="6" t="s">
        <v>6703</v>
      </c>
      <c r="H7543" s="6">
        <v>2</v>
      </c>
      <c r="I7543" s="6" t="s">
        <v>297</v>
      </c>
      <c r="J7543" s="6">
        <v>4</v>
      </c>
      <c r="K7543" s="6" t="s">
        <v>6591</v>
      </c>
      <c r="L7543" s="8">
        <v>6</v>
      </c>
      <c r="M7543" s="6" t="s">
        <v>297</v>
      </c>
      <c r="N7543" s="6" t="s">
        <v>6693</v>
      </c>
      <c r="R7543" s="6" t="str">
        <f t="shared" si="117"/>
        <v>64622Xã Trà Đa24</v>
      </c>
    </row>
    <row r="7544" spans="1:18">
      <c r="A7544" s="6">
        <v>7543</v>
      </c>
      <c r="B7544" s="6">
        <v>64</v>
      </c>
      <c r="C7544" s="6" t="s">
        <v>6690</v>
      </c>
      <c r="D7544" s="6">
        <v>622</v>
      </c>
      <c r="E7544" s="6" t="s">
        <v>6691</v>
      </c>
      <c r="F7544" s="6">
        <v>23599</v>
      </c>
      <c r="G7544" s="6" t="s">
        <v>6704</v>
      </c>
      <c r="H7544" s="6">
        <v>2</v>
      </c>
      <c r="I7544" s="6" t="s">
        <v>297</v>
      </c>
      <c r="J7544" s="6">
        <v>4</v>
      </c>
      <c r="K7544" s="6" t="s">
        <v>6591</v>
      </c>
      <c r="L7544" s="8">
        <v>6</v>
      </c>
      <c r="M7544" s="6" t="s">
        <v>297</v>
      </c>
      <c r="N7544" s="6" t="s">
        <v>6693</v>
      </c>
      <c r="R7544" s="6" t="str">
        <f t="shared" si="117"/>
        <v>64622Xã Chư Á24</v>
      </c>
    </row>
    <row r="7545" spans="1:18">
      <c r="A7545" s="6">
        <v>7544</v>
      </c>
      <c r="B7545" s="6">
        <v>64</v>
      </c>
      <c r="C7545" s="6" t="s">
        <v>6690</v>
      </c>
      <c r="D7545" s="6">
        <v>622</v>
      </c>
      <c r="E7545" s="6" t="s">
        <v>6691</v>
      </c>
      <c r="F7545" s="6">
        <v>23602</v>
      </c>
      <c r="G7545" s="6" t="s">
        <v>807</v>
      </c>
      <c r="H7545" s="6">
        <v>2</v>
      </c>
      <c r="I7545" s="6" t="s">
        <v>297</v>
      </c>
      <c r="J7545" s="6">
        <v>4</v>
      </c>
      <c r="K7545" s="6" t="s">
        <v>6591</v>
      </c>
      <c r="L7545" s="8">
        <v>6</v>
      </c>
      <c r="M7545" s="6" t="s">
        <v>297</v>
      </c>
      <c r="N7545" s="6" t="s">
        <v>6693</v>
      </c>
      <c r="R7545" s="6" t="str">
        <f t="shared" si="117"/>
        <v>64622Xã An Phú24</v>
      </c>
    </row>
    <row r="7546" spans="1:18">
      <c r="A7546" s="6">
        <v>7545</v>
      </c>
      <c r="B7546" s="6">
        <v>64</v>
      </c>
      <c r="C7546" s="6" t="s">
        <v>6690</v>
      </c>
      <c r="D7546" s="6">
        <v>622</v>
      </c>
      <c r="E7546" s="6" t="s">
        <v>6691</v>
      </c>
      <c r="F7546" s="6">
        <v>23605</v>
      </c>
      <c r="G7546" s="6" t="s">
        <v>6412</v>
      </c>
      <c r="H7546" s="6">
        <v>2</v>
      </c>
      <c r="I7546" s="6" t="s">
        <v>297</v>
      </c>
      <c r="J7546" s="6">
        <v>4</v>
      </c>
      <c r="K7546" s="6" t="s">
        <v>6591</v>
      </c>
      <c r="L7546" s="8">
        <v>6</v>
      </c>
      <c r="M7546" s="6" t="s">
        <v>297</v>
      </c>
      <c r="N7546" s="6" t="s">
        <v>6693</v>
      </c>
      <c r="R7546" s="6" t="str">
        <f t="shared" si="117"/>
        <v>64622Xã Diên Phú24</v>
      </c>
    </row>
    <row r="7547" spans="1:18">
      <c r="A7547" s="6">
        <v>7546</v>
      </c>
      <c r="B7547" s="6">
        <v>64</v>
      </c>
      <c r="C7547" s="6" t="s">
        <v>6690</v>
      </c>
      <c r="D7547" s="6">
        <v>622</v>
      </c>
      <c r="E7547" s="6" t="s">
        <v>6691</v>
      </c>
      <c r="F7547" s="6">
        <v>23608</v>
      </c>
      <c r="G7547" s="6" t="s">
        <v>6705</v>
      </c>
      <c r="H7547" s="6">
        <v>2</v>
      </c>
      <c r="I7547" s="6" t="s">
        <v>297</v>
      </c>
      <c r="J7547" s="6">
        <v>4</v>
      </c>
      <c r="K7547" s="6" t="s">
        <v>6591</v>
      </c>
      <c r="L7547" s="8">
        <v>6</v>
      </c>
      <c r="M7547" s="6" t="s">
        <v>297</v>
      </c>
      <c r="N7547" s="6" t="s">
        <v>6693</v>
      </c>
      <c r="R7547" s="6" t="str">
        <f t="shared" si="117"/>
        <v>64622Xã Ia Kênh24</v>
      </c>
    </row>
    <row r="7548" spans="1:18">
      <c r="A7548" s="6">
        <v>7547</v>
      </c>
      <c r="B7548" s="6">
        <v>64</v>
      </c>
      <c r="C7548" s="6" t="s">
        <v>6690</v>
      </c>
      <c r="D7548" s="6">
        <v>622</v>
      </c>
      <c r="E7548" s="6" t="s">
        <v>6691</v>
      </c>
      <c r="F7548" s="6">
        <v>23611</v>
      </c>
      <c r="G7548" s="6" t="s">
        <v>6706</v>
      </c>
      <c r="H7548" s="6">
        <v>2</v>
      </c>
      <c r="I7548" s="6" t="s">
        <v>297</v>
      </c>
      <c r="J7548" s="6">
        <v>4</v>
      </c>
      <c r="K7548" s="6" t="s">
        <v>6591</v>
      </c>
      <c r="L7548" s="8">
        <v>6</v>
      </c>
      <c r="M7548" s="6" t="s">
        <v>297</v>
      </c>
      <c r="N7548" s="6" t="s">
        <v>6693</v>
      </c>
      <c r="R7548" s="6" t="str">
        <f t="shared" si="117"/>
        <v>64622Xã Gào24</v>
      </c>
    </row>
    <row r="7549" spans="1:18">
      <c r="A7549" s="6">
        <v>7548</v>
      </c>
      <c r="B7549" s="6">
        <v>64</v>
      </c>
      <c r="C7549" s="6" t="s">
        <v>6690</v>
      </c>
      <c r="D7549" s="6">
        <v>623</v>
      </c>
      <c r="E7549" s="6" t="s">
        <v>6707</v>
      </c>
      <c r="F7549" s="6">
        <v>23614</v>
      </c>
      <c r="G7549" s="6" t="s">
        <v>6708</v>
      </c>
      <c r="H7549" s="6">
        <v>1</v>
      </c>
      <c r="I7549" s="6" t="s">
        <v>251</v>
      </c>
      <c r="J7549" s="6">
        <v>4</v>
      </c>
      <c r="K7549" s="6" t="s">
        <v>6591</v>
      </c>
      <c r="L7549" s="8">
        <v>5</v>
      </c>
      <c r="M7549" s="6" t="s">
        <v>251</v>
      </c>
      <c r="N7549" s="6" t="s">
        <v>6693</v>
      </c>
      <c r="R7549" s="6" t="str">
        <f t="shared" si="117"/>
        <v>64623Phường An Bình14</v>
      </c>
    </row>
    <row r="7550" spans="1:18">
      <c r="A7550" s="6">
        <v>7549</v>
      </c>
      <c r="B7550" s="6">
        <v>64</v>
      </c>
      <c r="C7550" s="6" t="s">
        <v>6690</v>
      </c>
      <c r="D7550" s="6">
        <v>623</v>
      </c>
      <c r="E7550" s="6" t="s">
        <v>6707</v>
      </c>
      <c r="F7550" s="6">
        <v>23617</v>
      </c>
      <c r="G7550" s="6" t="s">
        <v>4237</v>
      </c>
      <c r="H7550" s="6">
        <v>1</v>
      </c>
      <c r="I7550" s="6" t="s">
        <v>251</v>
      </c>
      <c r="J7550" s="6">
        <v>4</v>
      </c>
      <c r="K7550" s="6" t="s">
        <v>6591</v>
      </c>
      <c r="L7550" s="8">
        <v>5</v>
      </c>
      <c r="M7550" s="6" t="s">
        <v>251</v>
      </c>
      <c r="N7550" s="6" t="s">
        <v>6693</v>
      </c>
      <c r="R7550" s="6" t="str">
        <f t="shared" si="117"/>
        <v>64623Phường Tây Sơn14</v>
      </c>
    </row>
    <row r="7551" spans="1:18">
      <c r="A7551" s="6">
        <v>7550</v>
      </c>
      <c r="B7551" s="6">
        <v>64</v>
      </c>
      <c r="C7551" s="6" t="s">
        <v>6690</v>
      </c>
      <c r="D7551" s="6">
        <v>623</v>
      </c>
      <c r="E7551" s="6" t="s">
        <v>6707</v>
      </c>
      <c r="F7551" s="6">
        <v>23620</v>
      </c>
      <c r="G7551" s="6" t="s">
        <v>106</v>
      </c>
      <c r="H7551" s="6">
        <v>1</v>
      </c>
      <c r="I7551" s="6" t="s">
        <v>251</v>
      </c>
      <c r="J7551" s="6">
        <v>4</v>
      </c>
      <c r="K7551" s="6" t="s">
        <v>6591</v>
      </c>
      <c r="L7551" s="8">
        <v>5</v>
      </c>
      <c r="M7551" s="6" t="s">
        <v>251</v>
      </c>
      <c r="N7551" s="6" t="s">
        <v>6693</v>
      </c>
      <c r="R7551" s="6" t="str">
        <f t="shared" si="117"/>
        <v>64623Phường An Phú14</v>
      </c>
    </row>
    <row r="7552" spans="1:18">
      <c r="A7552" s="6">
        <v>7551</v>
      </c>
      <c r="B7552" s="6">
        <v>64</v>
      </c>
      <c r="C7552" s="6" t="s">
        <v>6690</v>
      </c>
      <c r="D7552" s="6">
        <v>623</v>
      </c>
      <c r="E7552" s="6" t="s">
        <v>6707</v>
      </c>
      <c r="F7552" s="6">
        <v>23623</v>
      </c>
      <c r="G7552" s="6" t="s">
        <v>6709</v>
      </c>
      <c r="H7552" s="6">
        <v>1</v>
      </c>
      <c r="I7552" s="6" t="s">
        <v>251</v>
      </c>
      <c r="J7552" s="6">
        <v>4</v>
      </c>
      <c r="K7552" s="6" t="s">
        <v>6591</v>
      </c>
      <c r="L7552" s="8">
        <v>5</v>
      </c>
      <c r="M7552" s="6" t="s">
        <v>251</v>
      </c>
      <c r="N7552" s="6" t="s">
        <v>6693</v>
      </c>
      <c r="R7552" s="6" t="str">
        <f t="shared" si="117"/>
        <v>64623Phường An Tân14</v>
      </c>
    </row>
    <row r="7553" spans="1:18">
      <c r="A7553" s="6">
        <v>7552</v>
      </c>
      <c r="B7553" s="6">
        <v>64</v>
      </c>
      <c r="C7553" s="6" t="s">
        <v>6690</v>
      </c>
      <c r="D7553" s="6">
        <v>623</v>
      </c>
      <c r="E7553" s="6" t="s">
        <v>6707</v>
      </c>
      <c r="F7553" s="6">
        <v>23626</v>
      </c>
      <c r="G7553" s="6" t="s">
        <v>6710</v>
      </c>
      <c r="H7553" s="6">
        <v>2</v>
      </c>
      <c r="I7553" s="6" t="s">
        <v>297</v>
      </c>
      <c r="J7553" s="6">
        <v>4</v>
      </c>
      <c r="K7553" s="6" t="s">
        <v>6591</v>
      </c>
      <c r="L7553" s="8">
        <v>6</v>
      </c>
      <c r="M7553" s="6" t="s">
        <v>297</v>
      </c>
      <c r="N7553" s="6" t="s">
        <v>6693</v>
      </c>
      <c r="R7553" s="6" t="str">
        <f t="shared" si="117"/>
        <v>64623Xã Tú An24</v>
      </c>
    </row>
    <row r="7554" spans="1:18">
      <c r="A7554" s="6">
        <v>7553</v>
      </c>
      <c r="B7554" s="6">
        <v>64</v>
      </c>
      <c r="C7554" s="6" t="s">
        <v>6690</v>
      </c>
      <c r="D7554" s="6">
        <v>623</v>
      </c>
      <c r="E7554" s="6" t="s">
        <v>6707</v>
      </c>
      <c r="F7554" s="6">
        <v>23627</v>
      </c>
      <c r="G7554" s="6" t="s">
        <v>3025</v>
      </c>
      <c r="H7554" s="6">
        <v>2</v>
      </c>
      <c r="I7554" s="6" t="s">
        <v>297</v>
      </c>
      <c r="J7554" s="6">
        <v>4</v>
      </c>
      <c r="K7554" s="6" t="s">
        <v>6591</v>
      </c>
      <c r="L7554" s="8">
        <v>6</v>
      </c>
      <c r="M7554" s="6" t="s">
        <v>297</v>
      </c>
      <c r="N7554" s="6" t="s">
        <v>6693</v>
      </c>
      <c r="R7554" s="6" t="str">
        <f t="shared" si="117"/>
        <v>64623Xã Xuân An24</v>
      </c>
    </row>
    <row r="7555" spans="1:18">
      <c r="A7555" s="6">
        <v>7554</v>
      </c>
      <c r="B7555" s="6">
        <v>64</v>
      </c>
      <c r="C7555" s="6" t="s">
        <v>6690</v>
      </c>
      <c r="D7555" s="6">
        <v>623</v>
      </c>
      <c r="E7555" s="6" t="s">
        <v>6707</v>
      </c>
      <c r="F7555" s="6">
        <v>23629</v>
      </c>
      <c r="G7555" s="6" t="s">
        <v>6711</v>
      </c>
      <c r="H7555" s="6">
        <v>2</v>
      </c>
      <c r="I7555" s="6" t="s">
        <v>297</v>
      </c>
      <c r="J7555" s="6">
        <v>4</v>
      </c>
      <c r="K7555" s="6" t="s">
        <v>6591</v>
      </c>
      <c r="L7555" s="8">
        <v>6</v>
      </c>
      <c r="M7555" s="6" t="s">
        <v>297</v>
      </c>
      <c r="N7555" s="6" t="s">
        <v>6693</v>
      </c>
      <c r="R7555" s="6" t="str">
        <f t="shared" ref="R7555:R7618" si="118">CONCATENATE(B7555,D7555,G7555,H7555,J7555)</f>
        <v>64623Xã Cửu An24</v>
      </c>
    </row>
    <row r="7556" spans="1:18">
      <c r="A7556" s="6">
        <v>7555</v>
      </c>
      <c r="B7556" s="6">
        <v>64</v>
      </c>
      <c r="C7556" s="6" t="s">
        <v>6690</v>
      </c>
      <c r="D7556" s="6">
        <v>623</v>
      </c>
      <c r="E7556" s="6" t="s">
        <v>6707</v>
      </c>
      <c r="F7556" s="6">
        <v>23630</v>
      </c>
      <c r="G7556" s="6" t="s">
        <v>6712</v>
      </c>
      <c r="H7556" s="6">
        <v>1</v>
      </c>
      <c r="I7556" s="6" t="s">
        <v>251</v>
      </c>
      <c r="J7556" s="6">
        <v>4</v>
      </c>
      <c r="K7556" s="6" t="s">
        <v>6591</v>
      </c>
      <c r="L7556" s="8">
        <v>5</v>
      </c>
      <c r="M7556" s="6" t="s">
        <v>251</v>
      </c>
      <c r="N7556" s="6" t="s">
        <v>6693</v>
      </c>
      <c r="R7556" s="6" t="str">
        <f t="shared" si="118"/>
        <v>64623Phường An Phước14</v>
      </c>
    </row>
    <row r="7557" spans="1:18">
      <c r="A7557" s="6">
        <v>7556</v>
      </c>
      <c r="B7557" s="6">
        <v>64</v>
      </c>
      <c r="C7557" s="6" t="s">
        <v>6690</v>
      </c>
      <c r="D7557" s="6">
        <v>623</v>
      </c>
      <c r="E7557" s="6" t="s">
        <v>6707</v>
      </c>
      <c r="F7557" s="6">
        <v>23632</v>
      </c>
      <c r="G7557" s="6" t="s">
        <v>3947</v>
      </c>
      <c r="H7557" s="6">
        <v>2</v>
      </c>
      <c r="I7557" s="6" t="s">
        <v>297</v>
      </c>
      <c r="J7557" s="6">
        <v>4</v>
      </c>
      <c r="K7557" s="6" t="s">
        <v>6591</v>
      </c>
      <c r="L7557" s="8">
        <v>6</v>
      </c>
      <c r="M7557" s="6" t="s">
        <v>297</v>
      </c>
      <c r="N7557" s="6" t="s">
        <v>6693</v>
      </c>
      <c r="R7557" s="6" t="str">
        <f t="shared" si="118"/>
        <v>64623Xã Song An24</v>
      </c>
    </row>
    <row r="7558" spans="1:18">
      <c r="A7558" s="6">
        <v>7557</v>
      </c>
      <c r="B7558" s="6">
        <v>64</v>
      </c>
      <c r="C7558" s="6" t="s">
        <v>6690</v>
      </c>
      <c r="D7558" s="6">
        <v>623</v>
      </c>
      <c r="E7558" s="6" t="s">
        <v>6707</v>
      </c>
      <c r="F7558" s="6">
        <v>23633</v>
      </c>
      <c r="G7558" s="6" t="s">
        <v>6087</v>
      </c>
      <c r="H7558" s="6">
        <v>1</v>
      </c>
      <c r="I7558" s="6" t="s">
        <v>251</v>
      </c>
      <c r="J7558" s="6">
        <v>4</v>
      </c>
      <c r="K7558" s="6" t="s">
        <v>6591</v>
      </c>
      <c r="L7558" s="8">
        <v>5</v>
      </c>
      <c r="M7558" s="6" t="s">
        <v>251</v>
      </c>
      <c r="N7558" s="6" t="s">
        <v>6693</v>
      </c>
      <c r="R7558" s="6" t="str">
        <f t="shared" si="118"/>
        <v>64623Phường Ngô Mây14</v>
      </c>
    </row>
    <row r="7559" spans="1:18">
      <c r="A7559" s="6">
        <v>7558</v>
      </c>
      <c r="B7559" s="6">
        <v>64</v>
      </c>
      <c r="C7559" s="6" t="s">
        <v>6690</v>
      </c>
      <c r="D7559" s="6">
        <v>623</v>
      </c>
      <c r="E7559" s="6" t="s">
        <v>6707</v>
      </c>
      <c r="F7559" s="6">
        <v>23635</v>
      </c>
      <c r="G7559" s="6" t="s">
        <v>4474</v>
      </c>
      <c r="H7559" s="6">
        <v>2</v>
      </c>
      <c r="I7559" s="6" t="s">
        <v>297</v>
      </c>
      <c r="J7559" s="6">
        <v>4</v>
      </c>
      <c r="K7559" s="6" t="s">
        <v>6591</v>
      </c>
      <c r="L7559" s="8">
        <v>6</v>
      </c>
      <c r="M7559" s="6" t="s">
        <v>297</v>
      </c>
      <c r="N7559" s="6" t="s">
        <v>6693</v>
      </c>
      <c r="R7559" s="6" t="str">
        <f t="shared" si="118"/>
        <v>64623Xã Thành An24</v>
      </c>
    </row>
    <row r="7560" spans="1:18">
      <c r="A7560" s="6">
        <v>7559</v>
      </c>
      <c r="B7560" s="6">
        <v>64</v>
      </c>
      <c r="C7560" s="6" t="s">
        <v>6690</v>
      </c>
      <c r="D7560" s="6">
        <v>624</v>
      </c>
      <c r="E7560" s="6" t="s">
        <v>6713</v>
      </c>
      <c r="F7560" s="6">
        <v>24041</v>
      </c>
      <c r="G7560" s="6" t="s">
        <v>6714</v>
      </c>
      <c r="H7560" s="6">
        <v>1</v>
      </c>
      <c r="I7560" s="6" t="s">
        <v>251</v>
      </c>
      <c r="J7560" s="6">
        <v>4</v>
      </c>
      <c r="K7560" s="6" t="s">
        <v>6591</v>
      </c>
      <c r="L7560" s="8">
        <v>5</v>
      </c>
      <c r="M7560" s="6" t="s">
        <v>251</v>
      </c>
      <c r="N7560" s="6" t="s">
        <v>6693</v>
      </c>
      <c r="R7560" s="6" t="str">
        <f t="shared" si="118"/>
        <v>64624Phường Cheo Reo14</v>
      </c>
    </row>
    <row r="7561" spans="1:18">
      <c r="A7561" s="6">
        <v>7560</v>
      </c>
      <c r="B7561" s="6">
        <v>64</v>
      </c>
      <c r="C7561" s="6" t="s">
        <v>6690</v>
      </c>
      <c r="D7561" s="6">
        <v>624</v>
      </c>
      <c r="E7561" s="6" t="s">
        <v>6713</v>
      </c>
      <c r="F7561" s="6">
        <v>24042</v>
      </c>
      <c r="G7561" s="6" t="s">
        <v>6715</v>
      </c>
      <c r="H7561" s="6">
        <v>1</v>
      </c>
      <c r="I7561" s="6" t="s">
        <v>251</v>
      </c>
      <c r="J7561" s="6">
        <v>4</v>
      </c>
      <c r="K7561" s="6" t="s">
        <v>6591</v>
      </c>
      <c r="L7561" s="8">
        <v>5</v>
      </c>
      <c r="M7561" s="6" t="s">
        <v>251</v>
      </c>
      <c r="N7561" s="6" t="s">
        <v>6693</v>
      </c>
      <c r="R7561" s="6" t="str">
        <f t="shared" si="118"/>
        <v>64624Phường Hòa Bình14</v>
      </c>
    </row>
    <row r="7562" spans="1:18">
      <c r="A7562" s="6">
        <v>7561</v>
      </c>
      <c r="B7562" s="6">
        <v>64</v>
      </c>
      <c r="C7562" s="6" t="s">
        <v>6690</v>
      </c>
      <c r="D7562" s="6">
        <v>624</v>
      </c>
      <c r="E7562" s="6" t="s">
        <v>6713</v>
      </c>
      <c r="F7562" s="6">
        <v>24044</v>
      </c>
      <c r="G7562" s="6" t="s">
        <v>1689</v>
      </c>
      <c r="H7562" s="6">
        <v>1</v>
      </c>
      <c r="I7562" s="6" t="s">
        <v>251</v>
      </c>
      <c r="J7562" s="6">
        <v>4</v>
      </c>
      <c r="K7562" s="6" t="s">
        <v>6591</v>
      </c>
      <c r="L7562" s="8">
        <v>5</v>
      </c>
      <c r="M7562" s="6" t="s">
        <v>251</v>
      </c>
      <c r="N7562" s="6" t="s">
        <v>6693</v>
      </c>
      <c r="R7562" s="6" t="str">
        <f t="shared" si="118"/>
        <v>64624Phường Đoàn Kết14</v>
      </c>
    </row>
    <row r="7563" spans="1:18">
      <c r="A7563" s="6">
        <v>7562</v>
      </c>
      <c r="B7563" s="6">
        <v>64</v>
      </c>
      <c r="C7563" s="6" t="s">
        <v>6690</v>
      </c>
      <c r="D7563" s="6">
        <v>624</v>
      </c>
      <c r="E7563" s="6" t="s">
        <v>6713</v>
      </c>
      <c r="F7563" s="6">
        <v>24045</v>
      </c>
      <c r="G7563" s="6" t="s">
        <v>6716</v>
      </c>
      <c r="H7563" s="6">
        <v>1</v>
      </c>
      <c r="I7563" s="6" t="s">
        <v>251</v>
      </c>
      <c r="J7563" s="6">
        <v>4</v>
      </c>
      <c r="K7563" s="6" t="s">
        <v>6591</v>
      </c>
      <c r="L7563" s="8">
        <v>5</v>
      </c>
      <c r="M7563" s="6" t="s">
        <v>251</v>
      </c>
      <c r="N7563" s="6" t="s">
        <v>6693</v>
      </c>
      <c r="R7563" s="6" t="str">
        <f t="shared" si="118"/>
        <v>64624Phường Sông Bờ14</v>
      </c>
    </row>
    <row r="7564" spans="1:18">
      <c r="A7564" s="6">
        <v>7563</v>
      </c>
      <c r="B7564" s="6">
        <v>64</v>
      </c>
      <c r="C7564" s="6" t="s">
        <v>6690</v>
      </c>
      <c r="D7564" s="6">
        <v>624</v>
      </c>
      <c r="E7564" s="6" t="s">
        <v>6713</v>
      </c>
      <c r="F7564" s="6">
        <v>24064</v>
      </c>
      <c r="G7564" s="6" t="s">
        <v>6717</v>
      </c>
      <c r="H7564" s="6">
        <v>2</v>
      </c>
      <c r="I7564" s="6" t="s">
        <v>297</v>
      </c>
      <c r="J7564" s="6">
        <v>4</v>
      </c>
      <c r="K7564" s="6" t="s">
        <v>6591</v>
      </c>
      <c r="L7564" s="8">
        <v>6</v>
      </c>
      <c r="M7564" s="6" t="s">
        <v>297</v>
      </c>
      <c r="N7564" s="6" t="s">
        <v>6693</v>
      </c>
      <c r="R7564" s="6" t="str">
        <f t="shared" si="118"/>
        <v>64624Xã Ia RBol24</v>
      </c>
    </row>
    <row r="7565" spans="1:18">
      <c r="A7565" s="6">
        <v>7564</v>
      </c>
      <c r="B7565" s="6">
        <v>64</v>
      </c>
      <c r="C7565" s="6" t="s">
        <v>6690</v>
      </c>
      <c r="D7565" s="6">
        <v>624</v>
      </c>
      <c r="E7565" s="6" t="s">
        <v>6713</v>
      </c>
      <c r="F7565" s="6">
        <v>24065</v>
      </c>
      <c r="G7565" s="6" t="s">
        <v>6718</v>
      </c>
      <c r="H7565" s="6">
        <v>2</v>
      </c>
      <c r="I7565" s="6" t="s">
        <v>297</v>
      </c>
      <c r="J7565" s="6">
        <v>4</v>
      </c>
      <c r="K7565" s="6" t="s">
        <v>6591</v>
      </c>
      <c r="L7565" s="8">
        <v>6</v>
      </c>
      <c r="M7565" s="6" t="s">
        <v>297</v>
      </c>
      <c r="N7565" s="6" t="s">
        <v>6693</v>
      </c>
      <c r="R7565" s="6" t="str">
        <f t="shared" si="118"/>
        <v>64624Xã Chư Băh24</v>
      </c>
    </row>
    <row r="7566" spans="1:18">
      <c r="A7566" s="6">
        <v>7565</v>
      </c>
      <c r="B7566" s="6">
        <v>64</v>
      </c>
      <c r="C7566" s="6" t="s">
        <v>6690</v>
      </c>
      <c r="D7566" s="6">
        <v>624</v>
      </c>
      <c r="E7566" s="6" t="s">
        <v>6713</v>
      </c>
      <c r="F7566" s="6">
        <v>24070</v>
      </c>
      <c r="G7566" s="6" t="s">
        <v>6719</v>
      </c>
      <c r="H7566" s="6">
        <v>2</v>
      </c>
      <c r="I7566" s="6" t="s">
        <v>297</v>
      </c>
      <c r="J7566" s="6">
        <v>4</v>
      </c>
      <c r="K7566" s="6" t="s">
        <v>6591</v>
      </c>
      <c r="L7566" s="8">
        <v>6</v>
      </c>
      <c r="M7566" s="6" t="s">
        <v>297</v>
      </c>
      <c r="N7566" s="6" t="s">
        <v>6693</v>
      </c>
      <c r="R7566" s="6" t="str">
        <f t="shared" si="118"/>
        <v>64624Xã Ia RTô24</v>
      </c>
    </row>
    <row r="7567" spans="1:18">
      <c r="A7567" s="6">
        <v>7566</v>
      </c>
      <c r="B7567" s="6">
        <v>64</v>
      </c>
      <c r="C7567" s="6" t="s">
        <v>6690</v>
      </c>
      <c r="D7567" s="6">
        <v>624</v>
      </c>
      <c r="E7567" s="6" t="s">
        <v>6713</v>
      </c>
      <c r="F7567" s="6">
        <v>24073</v>
      </c>
      <c r="G7567" s="6" t="s">
        <v>6720</v>
      </c>
      <c r="H7567" s="6">
        <v>2</v>
      </c>
      <c r="I7567" s="6" t="s">
        <v>297</v>
      </c>
      <c r="J7567" s="6">
        <v>4</v>
      </c>
      <c r="K7567" s="6" t="s">
        <v>6591</v>
      </c>
      <c r="L7567" s="8">
        <v>6</v>
      </c>
      <c r="M7567" s="6" t="s">
        <v>297</v>
      </c>
      <c r="N7567" s="6" t="s">
        <v>6693</v>
      </c>
      <c r="R7567" s="6" t="str">
        <f t="shared" si="118"/>
        <v>64624Xã Ia Sao24</v>
      </c>
    </row>
    <row r="7568" spans="1:18">
      <c r="A7568" s="6">
        <v>7567</v>
      </c>
      <c r="B7568" s="6">
        <v>64</v>
      </c>
      <c r="C7568" s="6" t="s">
        <v>6690</v>
      </c>
      <c r="D7568" s="6">
        <v>625</v>
      </c>
      <c r="E7568" s="6" t="s">
        <v>6721</v>
      </c>
      <c r="F7568" s="6">
        <v>23638</v>
      </c>
      <c r="G7568" s="6" t="s">
        <v>6722</v>
      </c>
      <c r="H7568" s="6">
        <v>1</v>
      </c>
      <c r="I7568" s="6" t="s">
        <v>251</v>
      </c>
      <c r="J7568" s="6">
        <v>4</v>
      </c>
      <c r="K7568" s="6" t="s">
        <v>6591</v>
      </c>
      <c r="L7568" s="8">
        <v>5</v>
      </c>
      <c r="M7568" s="6" t="s">
        <v>251</v>
      </c>
      <c r="N7568" s="6" t="s">
        <v>6693</v>
      </c>
      <c r="R7568" s="6" t="str">
        <f t="shared" si="118"/>
        <v>64625Thị trấn KBang14</v>
      </c>
    </row>
    <row r="7569" spans="1:18">
      <c r="A7569" s="6">
        <v>7568</v>
      </c>
      <c r="B7569" s="6">
        <v>64</v>
      </c>
      <c r="C7569" s="6" t="s">
        <v>6690</v>
      </c>
      <c r="D7569" s="6">
        <v>625</v>
      </c>
      <c r="E7569" s="6" t="s">
        <v>6721</v>
      </c>
      <c r="F7569" s="6">
        <v>23641</v>
      </c>
      <c r="G7569" s="6" t="s">
        <v>6723</v>
      </c>
      <c r="H7569" s="6">
        <v>2</v>
      </c>
      <c r="I7569" s="6" t="s">
        <v>297</v>
      </c>
      <c r="J7569" s="6">
        <v>4</v>
      </c>
      <c r="K7569" s="6" t="s">
        <v>6591</v>
      </c>
      <c r="L7569" s="8">
        <v>6</v>
      </c>
      <c r="M7569" s="6" t="s">
        <v>297</v>
      </c>
      <c r="N7569" s="6" t="s">
        <v>6693</v>
      </c>
      <c r="R7569" s="6" t="str">
        <f t="shared" si="118"/>
        <v>64625Xã Kon Pne24</v>
      </c>
    </row>
    <row r="7570" spans="1:18">
      <c r="A7570" s="6">
        <v>7569</v>
      </c>
      <c r="B7570" s="6">
        <v>64</v>
      </c>
      <c r="C7570" s="6" t="s">
        <v>6690</v>
      </c>
      <c r="D7570" s="6">
        <v>625</v>
      </c>
      <c r="E7570" s="6" t="s">
        <v>6721</v>
      </c>
      <c r="F7570" s="6">
        <v>23644</v>
      </c>
      <c r="G7570" s="6" t="s">
        <v>6724</v>
      </c>
      <c r="H7570" s="6">
        <v>2</v>
      </c>
      <c r="I7570" s="6" t="s">
        <v>297</v>
      </c>
      <c r="J7570" s="6">
        <v>4</v>
      </c>
      <c r="K7570" s="6" t="s">
        <v>6591</v>
      </c>
      <c r="L7570" s="8">
        <v>6</v>
      </c>
      <c r="M7570" s="6" t="s">
        <v>297</v>
      </c>
      <c r="N7570" s="6" t="s">
        <v>6693</v>
      </c>
      <c r="R7570" s="6" t="str">
        <f t="shared" si="118"/>
        <v>64625Xã Đăk Roong24</v>
      </c>
    </row>
    <row r="7571" spans="1:18">
      <c r="A7571" s="6">
        <v>7570</v>
      </c>
      <c r="B7571" s="6">
        <v>64</v>
      </c>
      <c r="C7571" s="6" t="s">
        <v>6690</v>
      </c>
      <c r="D7571" s="6">
        <v>625</v>
      </c>
      <c r="E7571" s="6" t="s">
        <v>6721</v>
      </c>
      <c r="F7571" s="6">
        <v>23647</v>
      </c>
      <c r="G7571" s="6" t="s">
        <v>6725</v>
      </c>
      <c r="H7571" s="6">
        <v>2</v>
      </c>
      <c r="I7571" s="6" t="s">
        <v>297</v>
      </c>
      <c r="J7571" s="6">
        <v>4</v>
      </c>
      <c r="K7571" s="6" t="s">
        <v>6591</v>
      </c>
      <c r="L7571" s="8">
        <v>6</v>
      </c>
      <c r="M7571" s="6" t="s">
        <v>297</v>
      </c>
      <c r="N7571" s="6" t="s">
        <v>6693</v>
      </c>
      <c r="R7571" s="6" t="str">
        <f t="shared" si="118"/>
        <v>64625Xã Sơn Lang24</v>
      </c>
    </row>
    <row r="7572" spans="1:18">
      <c r="A7572" s="6">
        <v>7571</v>
      </c>
      <c r="B7572" s="6">
        <v>64</v>
      </c>
      <c r="C7572" s="6" t="s">
        <v>6690</v>
      </c>
      <c r="D7572" s="6">
        <v>625</v>
      </c>
      <c r="E7572" s="6" t="s">
        <v>6721</v>
      </c>
      <c r="F7572" s="6">
        <v>23650</v>
      </c>
      <c r="G7572" s="6" t="s">
        <v>6726</v>
      </c>
      <c r="H7572" s="6">
        <v>2</v>
      </c>
      <c r="I7572" s="6" t="s">
        <v>297</v>
      </c>
      <c r="J7572" s="6">
        <v>4</v>
      </c>
      <c r="K7572" s="6" t="s">
        <v>6591</v>
      </c>
      <c r="L7572" s="8">
        <v>6</v>
      </c>
      <c r="M7572" s="6" t="s">
        <v>297</v>
      </c>
      <c r="N7572" s="6" t="s">
        <v>6693</v>
      </c>
      <c r="R7572" s="6" t="str">
        <f t="shared" si="118"/>
        <v>64625Xã KRong24</v>
      </c>
    </row>
    <row r="7573" spans="1:18">
      <c r="A7573" s="6">
        <v>7572</v>
      </c>
      <c r="B7573" s="6">
        <v>64</v>
      </c>
      <c r="C7573" s="6" t="s">
        <v>6690</v>
      </c>
      <c r="D7573" s="6">
        <v>625</v>
      </c>
      <c r="E7573" s="6" t="s">
        <v>6721</v>
      </c>
      <c r="F7573" s="6">
        <v>23653</v>
      </c>
      <c r="G7573" s="6" t="s">
        <v>6727</v>
      </c>
      <c r="H7573" s="6">
        <v>2</v>
      </c>
      <c r="I7573" s="6" t="s">
        <v>297</v>
      </c>
      <c r="J7573" s="6">
        <v>4</v>
      </c>
      <c r="K7573" s="6" t="s">
        <v>6591</v>
      </c>
      <c r="L7573" s="8">
        <v>6</v>
      </c>
      <c r="M7573" s="6" t="s">
        <v>297</v>
      </c>
      <c r="N7573" s="6" t="s">
        <v>6693</v>
      </c>
      <c r="R7573" s="6" t="str">
        <f t="shared" si="118"/>
        <v>64625Xã Sơ Pai24</v>
      </c>
    </row>
    <row r="7574" spans="1:18">
      <c r="A7574" s="6">
        <v>7573</v>
      </c>
      <c r="B7574" s="6">
        <v>64</v>
      </c>
      <c r="C7574" s="6" t="s">
        <v>6690</v>
      </c>
      <c r="D7574" s="6">
        <v>625</v>
      </c>
      <c r="E7574" s="6" t="s">
        <v>6721</v>
      </c>
      <c r="F7574" s="6">
        <v>23656</v>
      </c>
      <c r="G7574" s="6" t="s">
        <v>6728</v>
      </c>
      <c r="H7574" s="6">
        <v>2</v>
      </c>
      <c r="I7574" s="6" t="s">
        <v>297</v>
      </c>
      <c r="J7574" s="6">
        <v>4</v>
      </c>
      <c r="K7574" s="6" t="s">
        <v>6591</v>
      </c>
      <c r="L7574" s="8">
        <v>6</v>
      </c>
      <c r="M7574" s="6" t="s">
        <v>297</v>
      </c>
      <c r="N7574" s="6" t="s">
        <v>6693</v>
      </c>
      <c r="R7574" s="6" t="str">
        <f t="shared" si="118"/>
        <v>64625Xã Lơ Ku24</v>
      </c>
    </row>
    <row r="7575" spans="1:18">
      <c r="A7575" s="6">
        <v>7574</v>
      </c>
      <c r="B7575" s="6">
        <v>64</v>
      </c>
      <c r="C7575" s="6" t="s">
        <v>6690</v>
      </c>
      <c r="D7575" s="6">
        <v>625</v>
      </c>
      <c r="E7575" s="6" t="s">
        <v>6721</v>
      </c>
      <c r="F7575" s="6">
        <v>23659</v>
      </c>
      <c r="G7575" s="6" t="s">
        <v>6729</v>
      </c>
      <c r="H7575" s="6">
        <v>2</v>
      </c>
      <c r="I7575" s="6" t="s">
        <v>297</v>
      </c>
      <c r="J7575" s="6">
        <v>4</v>
      </c>
      <c r="K7575" s="6" t="s">
        <v>6591</v>
      </c>
      <c r="L7575" s="8">
        <v>6</v>
      </c>
      <c r="M7575" s="6" t="s">
        <v>297</v>
      </c>
      <c r="N7575" s="6" t="s">
        <v>6693</v>
      </c>
      <c r="R7575" s="6" t="str">
        <f t="shared" si="118"/>
        <v>64625Xã Đông24</v>
      </c>
    </row>
    <row r="7576" spans="1:18">
      <c r="A7576" s="6">
        <v>7575</v>
      </c>
      <c r="B7576" s="6">
        <v>64</v>
      </c>
      <c r="C7576" s="6" t="s">
        <v>6690</v>
      </c>
      <c r="D7576" s="6">
        <v>625</v>
      </c>
      <c r="E7576" s="6" t="s">
        <v>6721</v>
      </c>
      <c r="F7576" s="6">
        <v>23660</v>
      </c>
      <c r="G7576" s="6" t="s">
        <v>6730</v>
      </c>
      <c r="H7576" s="6">
        <v>2</v>
      </c>
      <c r="I7576" s="6" t="s">
        <v>297</v>
      </c>
      <c r="J7576" s="6">
        <v>4</v>
      </c>
      <c r="K7576" s="6" t="s">
        <v>6591</v>
      </c>
      <c r="L7576" s="8">
        <v>6</v>
      </c>
      <c r="M7576" s="6" t="s">
        <v>297</v>
      </c>
      <c r="N7576" s="6" t="s">
        <v>6693</v>
      </c>
      <c r="R7576" s="6" t="str">
        <f t="shared" si="118"/>
        <v>64625Xã Đak SMar24</v>
      </c>
    </row>
    <row r="7577" spans="1:18">
      <c r="A7577" s="6">
        <v>7576</v>
      </c>
      <c r="B7577" s="6">
        <v>64</v>
      </c>
      <c r="C7577" s="6" t="s">
        <v>6690</v>
      </c>
      <c r="D7577" s="6">
        <v>625</v>
      </c>
      <c r="E7577" s="6" t="s">
        <v>6721</v>
      </c>
      <c r="F7577" s="6">
        <v>23662</v>
      </c>
      <c r="G7577" s="6" t="s">
        <v>2020</v>
      </c>
      <c r="H7577" s="6">
        <v>2</v>
      </c>
      <c r="I7577" s="6" t="s">
        <v>297</v>
      </c>
      <c r="J7577" s="6">
        <v>4</v>
      </c>
      <c r="K7577" s="6" t="s">
        <v>6591</v>
      </c>
      <c r="L7577" s="8">
        <v>6</v>
      </c>
      <c r="M7577" s="6" t="s">
        <v>297</v>
      </c>
      <c r="N7577" s="6" t="s">
        <v>6693</v>
      </c>
      <c r="R7577" s="6" t="str">
        <f t="shared" si="118"/>
        <v>64625Xã Nghĩa An24</v>
      </c>
    </row>
    <row r="7578" spans="1:18">
      <c r="A7578" s="6">
        <v>7577</v>
      </c>
      <c r="B7578" s="6">
        <v>64</v>
      </c>
      <c r="C7578" s="6" t="s">
        <v>6690</v>
      </c>
      <c r="D7578" s="6">
        <v>625</v>
      </c>
      <c r="E7578" s="6" t="s">
        <v>6721</v>
      </c>
      <c r="F7578" s="6">
        <v>23665</v>
      </c>
      <c r="G7578" s="6" t="s">
        <v>6731</v>
      </c>
      <c r="H7578" s="6">
        <v>2</v>
      </c>
      <c r="I7578" s="6" t="s">
        <v>297</v>
      </c>
      <c r="J7578" s="6">
        <v>4</v>
      </c>
      <c r="K7578" s="6" t="s">
        <v>6591</v>
      </c>
      <c r="L7578" s="8">
        <v>6</v>
      </c>
      <c r="M7578" s="6" t="s">
        <v>297</v>
      </c>
      <c r="N7578" s="6" t="s">
        <v>6693</v>
      </c>
      <c r="R7578" s="6" t="str">
        <f t="shared" si="118"/>
        <v>64625Xã Tơ Tung24</v>
      </c>
    </row>
    <row r="7579" spans="1:18">
      <c r="A7579" s="6">
        <v>7578</v>
      </c>
      <c r="B7579" s="6">
        <v>64</v>
      </c>
      <c r="C7579" s="6" t="s">
        <v>6690</v>
      </c>
      <c r="D7579" s="6">
        <v>625</v>
      </c>
      <c r="E7579" s="6" t="s">
        <v>6721</v>
      </c>
      <c r="F7579" s="6">
        <v>23668</v>
      </c>
      <c r="G7579" s="6" t="s">
        <v>6732</v>
      </c>
      <c r="H7579" s="6">
        <v>2</v>
      </c>
      <c r="I7579" s="6" t="s">
        <v>297</v>
      </c>
      <c r="J7579" s="6">
        <v>4</v>
      </c>
      <c r="K7579" s="6" t="s">
        <v>6591</v>
      </c>
      <c r="L7579" s="8">
        <v>6</v>
      </c>
      <c r="M7579" s="6" t="s">
        <v>297</v>
      </c>
      <c r="N7579" s="6" t="s">
        <v>6693</v>
      </c>
      <c r="R7579" s="6" t="str">
        <f t="shared" si="118"/>
        <v>64625Xã Kông Lơng Khơng24</v>
      </c>
    </row>
    <row r="7580" spans="1:18">
      <c r="A7580" s="6">
        <v>7579</v>
      </c>
      <c r="B7580" s="6">
        <v>64</v>
      </c>
      <c r="C7580" s="6" t="s">
        <v>6690</v>
      </c>
      <c r="D7580" s="6">
        <v>625</v>
      </c>
      <c r="E7580" s="6" t="s">
        <v>6721</v>
      </c>
      <c r="F7580" s="6">
        <v>23671</v>
      </c>
      <c r="G7580" s="6" t="s">
        <v>6733</v>
      </c>
      <c r="H7580" s="6">
        <v>2</v>
      </c>
      <c r="I7580" s="6" t="s">
        <v>297</v>
      </c>
      <c r="J7580" s="6">
        <v>4</v>
      </c>
      <c r="K7580" s="6" t="s">
        <v>6591</v>
      </c>
      <c r="L7580" s="8">
        <v>6</v>
      </c>
      <c r="M7580" s="6" t="s">
        <v>297</v>
      </c>
      <c r="N7580" s="6" t="s">
        <v>6693</v>
      </c>
      <c r="R7580" s="6" t="str">
        <f t="shared" si="118"/>
        <v>64625Xã Kông Pla24</v>
      </c>
    </row>
    <row r="7581" spans="1:18">
      <c r="A7581" s="6">
        <v>7580</v>
      </c>
      <c r="B7581" s="6">
        <v>64</v>
      </c>
      <c r="C7581" s="6" t="s">
        <v>6690</v>
      </c>
      <c r="D7581" s="6">
        <v>625</v>
      </c>
      <c r="E7581" s="6" t="s">
        <v>6721</v>
      </c>
      <c r="F7581" s="6">
        <v>23674</v>
      </c>
      <c r="G7581" s="6" t="s">
        <v>6734</v>
      </c>
      <c r="H7581" s="6">
        <v>2</v>
      </c>
      <c r="I7581" s="6" t="s">
        <v>297</v>
      </c>
      <c r="J7581" s="6">
        <v>4</v>
      </c>
      <c r="K7581" s="6" t="s">
        <v>6591</v>
      </c>
      <c r="L7581" s="8">
        <v>6</v>
      </c>
      <c r="M7581" s="6" t="s">
        <v>297</v>
      </c>
      <c r="N7581" s="6" t="s">
        <v>6693</v>
      </c>
      <c r="R7581" s="6" t="str">
        <f t="shared" si="118"/>
        <v>64625Xã Đăk HLơ24</v>
      </c>
    </row>
    <row r="7582" spans="1:18">
      <c r="A7582" s="6">
        <v>7581</v>
      </c>
      <c r="B7582" s="6">
        <v>64</v>
      </c>
      <c r="C7582" s="6" t="s">
        <v>6690</v>
      </c>
      <c r="D7582" s="6">
        <v>626</v>
      </c>
      <c r="E7582" s="6" t="s">
        <v>6735</v>
      </c>
      <c r="F7582" s="6">
        <v>23677</v>
      </c>
      <c r="G7582" s="6" t="s">
        <v>6736</v>
      </c>
      <c r="H7582" s="6">
        <v>1</v>
      </c>
      <c r="I7582" s="6" t="s">
        <v>251</v>
      </c>
      <c r="J7582" s="6">
        <v>4</v>
      </c>
      <c r="K7582" s="6" t="s">
        <v>6591</v>
      </c>
      <c r="L7582" s="8">
        <v>5</v>
      </c>
      <c r="M7582" s="6" t="s">
        <v>251</v>
      </c>
      <c r="N7582" s="6" t="s">
        <v>6693</v>
      </c>
      <c r="R7582" s="6" t="str">
        <f t="shared" si="118"/>
        <v>64626Thị trấn Đăk Đoa14</v>
      </c>
    </row>
    <row r="7583" spans="1:18">
      <c r="A7583" s="6">
        <v>7582</v>
      </c>
      <c r="B7583" s="6">
        <v>64</v>
      </c>
      <c r="C7583" s="6" t="s">
        <v>6690</v>
      </c>
      <c r="D7583" s="6">
        <v>626</v>
      </c>
      <c r="E7583" s="6" t="s">
        <v>6735</v>
      </c>
      <c r="F7583" s="6">
        <v>23680</v>
      </c>
      <c r="G7583" s="6" t="s">
        <v>4490</v>
      </c>
      <c r="H7583" s="6">
        <v>2</v>
      </c>
      <c r="I7583" s="6" t="s">
        <v>297</v>
      </c>
      <c r="J7583" s="6">
        <v>4</v>
      </c>
      <c r="K7583" s="6" t="s">
        <v>6591</v>
      </c>
      <c r="L7583" s="8">
        <v>6</v>
      </c>
      <c r="M7583" s="6" t="s">
        <v>297</v>
      </c>
      <c r="N7583" s="6" t="s">
        <v>6693</v>
      </c>
      <c r="R7583" s="6" t="str">
        <f t="shared" si="118"/>
        <v>64626Xã Hà Đông24</v>
      </c>
    </row>
    <row r="7584" spans="1:18">
      <c r="A7584" s="6">
        <v>7583</v>
      </c>
      <c r="B7584" s="6">
        <v>64</v>
      </c>
      <c r="C7584" s="6" t="s">
        <v>6690</v>
      </c>
      <c r="D7584" s="6">
        <v>626</v>
      </c>
      <c r="E7584" s="6" t="s">
        <v>6735</v>
      </c>
      <c r="F7584" s="6">
        <v>23683</v>
      </c>
      <c r="G7584" s="6" t="s">
        <v>6737</v>
      </c>
      <c r="H7584" s="6">
        <v>2</v>
      </c>
      <c r="I7584" s="6" t="s">
        <v>297</v>
      </c>
      <c r="J7584" s="6">
        <v>4</v>
      </c>
      <c r="K7584" s="6" t="s">
        <v>6591</v>
      </c>
      <c r="L7584" s="8">
        <v>6</v>
      </c>
      <c r="M7584" s="6" t="s">
        <v>297</v>
      </c>
      <c r="N7584" s="6" t="s">
        <v>6693</v>
      </c>
      <c r="R7584" s="6" t="str">
        <f t="shared" si="118"/>
        <v>64626Xã Đăk Sơmei24</v>
      </c>
    </row>
    <row r="7585" spans="1:18">
      <c r="A7585" s="6">
        <v>7584</v>
      </c>
      <c r="B7585" s="6">
        <v>64</v>
      </c>
      <c r="C7585" s="6" t="s">
        <v>6690</v>
      </c>
      <c r="D7585" s="6">
        <v>626</v>
      </c>
      <c r="E7585" s="6" t="s">
        <v>6735</v>
      </c>
      <c r="F7585" s="6">
        <v>23684</v>
      </c>
      <c r="G7585" s="6" t="s">
        <v>6738</v>
      </c>
      <c r="H7585" s="6">
        <v>2</v>
      </c>
      <c r="I7585" s="6" t="s">
        <v>297</v>
      </c>
      <c r="J7585" s="6">
        <v>4</v>
      </c>
      <c r="K7585" s="6" t="s">
        <v>6591</v>
      </c>
      <c r="L7585" s="8">
        <v>6</v>
      </c>
      <c r="M7585" s="6" t="s">
        <v>297</v>
      </c>
      <c r="N7585" s="6" t="s">
        <v>6693</v>
      </c>
      <c r="R7585" s="6" t="str">
        <f t="shared" si="118"/>
        <v>64626Xã Đăk Krong24</v>
      </c>
    </row>
    <row r="7586" spans="1:18">
      <c r="A7586" s="6">
        <v>7585</v>
      </c>
      <c r="B7586" s="6">
        <v>64</v>
      </c>
      <c r="C7586" s="6" t="s">
        <v>6690</v>
      </c>
      <c r="D7586" s="6">
        <v>626</v>
      </c>
      <c r="E7586" s="6" t="s">
        <v>6735</v>
      </c>
      <c r="F7586" s="6">
        <v>23686</v>
      </c>
      <c r="G7586" s="6" t="s">
        <v>6739</v>
      </c>
      <c r="H7586" s="6">
        <v>2</v>
      </c>
      <c r="I7586" s="6" t="s">
        <v>297</v>
      </c>
      <c r="J7586" s="6">
        <v>4</v>
      </c>
      <c r="K7586" s="6" t="s">
        <v>6591</v>
      </c>
      <c r="L7586" s="8">
        <v>6</v>
      </c>
      <c r="M7586" s="6" t="s">
        <v>297</v>
      </c>
      <c r="N7586" s="6" t="s">
        <v>6693</v>
      </c>
      <c r="R7586" s="6" t="str">
        <f t="shared" si="118"/>
        <v>64626Xã Hải Yang24</v>
      </c>
    </row>
    <row r="7587" spans="1:18">
      <c r="A7587" s="6">
        <v>7586</v>
      </c>
      <c r="B7587" s="6">
        <v>64</v>
      </c>
      <c r="C7587" s="6" t="s">
        <v>6690</v>
      </c>
      <c r="D7587" s="6">
        <v>626</v>
      </c>
      <c r="E7587" s="6" t="s">
        <v>6735</v>
      </c>
      <c r="F7587" s="6">
        <v>23689</v>
      </c>
      <c r="G7587" s="6" t="s">
        <v>6740</v>
      </c>
      <c r="H7587" s="6">
        <v>2</v>
      </c>
      <c r="I7587" s="6" t="s">
        <v>297</v>
      </c>
      <c r="J7587" s="6">
        <v>4</v>
      </c>
      <c r="K7587" s="6" t="s">
        <v>6591</v>
      </c>
      <c r="L7587" s="8">
        <v>6</v>
      </c>
      <c r="M7587" s="6" t="s">
        <v>297</v>
      </c>
      <c r="N7587" s="6" t="s">
        <v>6693</v>
      </c>
      <c r="R7587" s="6" t="str">
        <f t="shared" si="118"/>
        <v>64626Xã Kon Gang24</v>
      </c>
    </row>
    <row r="7588" spans="1:18">
      <c r="A7588" s="6">
        <v>7587</v>
      </c>
      <c r="B7588" s="6">
        <v>64</v>
      </c>
      <c r="C7588" s="6" t="s">
        <v>6690</v>
      </c>
      <c r="D7588" s="6">
        <v>626</v>
      </c>
      <c r="E7588" s="6" t="s">
        <v>6735</v>
      </c>
      <c r="F7588" s="6">
        <v>23692</v>
      </c>
      <c r="G7588" s="6" t="s">
        <v>6741</v>
      </c>
      <c r="H7588" s="6">
        <v>2</v>
      </c>
      <c r="I7588" s="6" t="s">
        <v>297</v>
      </c>
      <c r="J7588" s="6">
        <v>4</v>
      </c>
      <c r="K7588" s="6" t="s">
        <v>6591</v>
      </c>
      <c r="L7588" s="8">
        <v>6</v>
      </c>
      <c r="M7588" s="6" t="s">
        <v>297</v>
      </c>
      <c r="N7588" s="6" t="s">
        <v>6693</v>
      </c>
      <c r="R7588" s="6" t="str">
        <f t="shared" si="118"/>
        <v>64626Xã Hà Bầu24</v>
      </c>
    </row>
    <row r="7589" spans="1:18">
      <c r="A7589" s="6">
        <v>7588</v>
      </c>
      <c r="B7589" s="6">
        <v>64</v>
      </c>
      <c r="C7589" s="6" t="s">
        <v>6690</v>
      </c>
      <c r="D7589" s="6">
        <v>626</v>
      </c>
      <c r="E7589" s="6" t="s">
        <v>6735</v>
      </c>
      <c r="F7589" s="6">
        <v>23695</v>
      </c>
      <c r="G7589" s="6" t="s">
        <v>6742</v>
      </c>
      <c r="H7589" s="6">
        <v>2</v>
      </c>
      <c r="I7589" s="6" t="s">
        <v>297</v>
      </c>
      <c r="J7589" s="6">
        <v>4</v>
      </c>
      <c r="K7589" s="6" t="s">
        <v>6591</v>
      </c>
      <c r="L7589" s="8">
        <v>6</v>
      </c>
      <c r="M7589" s="6" t="s">
        <v>297</v>
      </c>
      <c r="N7589" s="6" t="s">
        <v>6693</v>
      </c>
      <c r="R7589" s="6" t="str">
        <f t="shared" si="118"/>
        <v>64626Xã Nam Yang24</v>
      </c>
    </row>
    <row r="7590" spans="1:18">
      <c r="A7590" s="6">
        <v>7589</v>
      </c>
      <c r="B7590" s="6">
        <v>64</v>
      </c>
      <c r="C7590" s="6" t="s">
        <v>6690</v>
      </c>
      <c r="D7590" s="6">
        <v>626</v>
      </c>
      <c r="E7590" s="6" t="s">
        <v>6735</v>
      </c>
      <c r="F7590" s="6">
        <v>23698</v>
      </c>
      <c r="G7590" s="6" t="s">
        <v>6743</v>
      </c>
      <c r="H7590" s="6">
        <v>2</v>
      </c>
      <c r="I7590" s="6" t="s">
        <v>297</v>
      </c>
      <c r="J7590" s="6">
        <v>4</v>
      </c>
      <c r="K7590" s="6" t="s">
        <v>6591</v>
      </c>
      <c r="L7590" s="8">
        <v>6</v>
      </c>
      <c r="M7590" s="6" t="s">
        <v>297</v>
      </c>
      <c r="N7590" s="6" t="s">
        <v>6693</v>
      </c>
      <c r="R7590" s="6" t="str">
        <f t="shared" si="118"/>
        <v>64626Xã K  Dang24</v>
      </c>
    </row>
    <row r="7591" spans="1:18">
      <c r="A7591" s="6">
        <v>7590</v>
      </c>
      <c r="B7591" s="6">
        <v>64</v>
      </c>
      <c r="C7591" s="6" t="s">
        <v>6690</v>
      </c>
      <c r="D7591" s="6">
        <v>626</v>
      </c>
      <c r="E7591" s="6" t="s">
        <v>6735</v>
      </c>
      <c r="F7591" s="6">
        <v>23701</v>
      </c>
      <c r="G7591" s="6" t="s">
        <v>6744</v>
      </c>
      <c r="H7591" s="6">
        <v>2</v>
      </c>
      <c r="I7591" s="6" t="s">
        <v>297</v>
      </c>
      <c r="J7591" s="6">
        <v>4</v>
      </c>
      <c r="K7591" s="6" t="s">
        <v>6591</v>
      </c>
      <c r="L7591" s="8">
        <v>6</v>
      </c>
      <c r="M7591" s="6" t="s">
        <v>297</v>
      </c>
      <c r="N7591" s="6" t="s">
        <v>6693</v>
      </c>
      <c r="R7591" s="6" t="str">
        <f t="shared" si="118"/>
        <v>64626Xã H  Neng24</v>
      </c>
    </row>
    <row r="7592" spans="1:18">
      <c r="A7592" s="6">
        <v>7591</v>
      </c>
      <c r="B7592" s="6">
        <v>64</v>
      </c>
      <c r="C7592" s="6" t="s">
        <v>6690</v>
      </c>
      <c r="D7592" s="6">
        <v>626</v>
      </c>
      <c r="E7592" s="6" t="s">
        <v>6735</v>
      </c>
      <c r="F7592" s="6">
        <v>23704</v>
      </c>
      <c r="G7592" s="6" t="s">
        <v>2686</v>
      </c>
      <c r="H7592" s="6">
        <v>2</v>
      </c>
      <c r="I7592" s="6" t="s">
        <v>297</v>
      </c>
      <c r="J7592" s="6">
        <v>4</v>
      </c>
      <c r="K7592" s="6" t="s">
        <v>6591</v>
      </c>
      <c r="L7592" s="8">
        <v>6</v>
      </c>
      <c r="M7592" s="6" t="s">
        <v>297</v>
      </c>
      <c r="N7592" s="6" t="s">
        <v>6693</v>
      </c>
      <c r="R7592" s="6" t="str">
        <f t="shared" si="118"/>
        <v>64626Xã Tân Bình24</v>
      </c>
    </row>
    <row r="7593" spans="1:18">
      <c r="A7593" s="6">
        <v>7592</v>
      </c>
      <c r="B7593" s="6">
        <v>64</v>
      </c>
      <c r="C7593" s="6" t="s">
        <v>6690</v>
      </c>
      <c r="D7593" s="6">
        <v>626</v>
      </c>
      <c r="E7593" s="6" t="s">
        <v>6735</v>
      </c>
      <c r="F7593" s="6">
        <v>23707</v>
      </c>
      <c r="G7593" s="6" t="s">
        <v>6745</v>
      </c>
      <c r="H7593" s="6">
        <v>2</v>
      </c>
      <c r="I7593" s="6" t="s">
        <v>297</v>
      </c>
      <c r="J7593" s="6">
        <v>4</v>
      </c>
      <c r="K7593" s="6" t="s">
        <v>6591</v>
      </c>
      <c r="L7593" s="8">
        <v>6</v>
      </c>
      <c r="M7593" s="6" t="s">
        <v>297</v>
      </c>
      <c r="N7593" s="6" t="s">
        <v>6693</v>
      </c>
      <c r="R7593" s="6" t="str">
        <f t="shared" si="118"/>
        <v>64626Xã Glar24</v>
      </c>
    </row>
    <row r="7594" spans="1:18">
      <c r="A7594" s="6">
        <v>7593</v>
      </c>
      <c r="B7594" s="6">
        <v>64</v>
      </c>
      <c r="C7594" s="6" t="s">
        <v>6690</v>
      </c>
      <c r="D7594" s="6">
        <v>626</v>
      </c>
      <c r="E7594" s="6" t="s">
        <v>6735</v>
      </c>
      <c r="F7594" s="6">
        <v>23710</v>
      </c>
      <c r="G7594" s="6" t="s">
        <v>6746</v>
      </c>
      <c r="H7594" s="6">
        <v>2</v>
      </c>
      <c r="I7594" s="6" t="s">
        <v>297</v>
      </c>
      <c r="J7594" s="6">
        <v>4</v>
      </c>
      <c r="K7594" s="6" t="s">
        <v>6591</v>
      </c>
      <c r="L7594" s="8">
        <v>6</v>
      </c>
      <c r="M7594" s="6" t="s">
        <v>297</v>
      </c>
      <c r="N7594" s="6" t="s">
        <v>6693</v>
      </c>
      <c r="R7594" s="6" t="str">
        <f t="shared" si="118"/>
        <v>64626Xã A Dơk24</v>
      </c>
    </row>
    <row r="7595" spans="1:18">
      <c r="A7595" s="6">
        <v>7594</v>
      </c>
      <c r="B7595" s="6">
        <v>64</v>
      </c>
      <c r="C7595" s="6" t="s">
        <v>6690</v>
      </c>
      <c r="D7595" s="6">
        <v>626</v>
      </c>
      <c r="E7595" s="6" t="s">
        <v>6735</v>
      </c>
      <c r="F7595" s="6">
        <v>23713</v>
      </c>
      <c r="G7595" s="6" t="s">
        <v>6747</v>
      </c>
      <c r="H7595" s="6">
        <v>2</v>
      </c>
      <c r="I7595" s="6" t="s">
        <v>297</v>
      </c>
      <c r="J7595" s="6">
        <v>4</v>
      </c>
      <c r="K7595" s="6" t="s">
        <v>6591</v>
      </c>
      <c r="L7595" s="8">
        <v>6</v>
      </c>
      <c r="M7595" s="6" t="s">
        <v>297</v>
      </c>
      <c r="N7595" s="6" t="s">
        <v>6693</v>
      </c>
      <c r="R7595" s="6" t="str">
        <f t="shared" si="118"/>
        <v>64626Xã Trang24</v>
      </c>
    </row>
    <row r="7596" spans="1:18">
      <c r="A7596" s="6">
        <v>7595</v>
      </c>
      <c r="B7596" s="6">
        <v>64</v>
      </c>
      <c r="C7596" s="6" t="s">
        <v>6690</v>
      </c>
      <c r="D7596" s="6">
        <v>626</v>
      </c>
      <c r="E7596" s="6" t="s">
        <v>6735</v>
      </c>
      <c r="F7596" s="6">
        <v>23714</v>
      </c>
      <c r="G7596" s="6" t="s">
        <v>6748</v>
      </c>
      <c r="H7596" s="6">
        <v>2</v>
      </c>
      <c r="I7596" s="6" t="s">
        <v>297</v>
      </c>
      <c r="J7596" s="6">
        <v>4</v>
      </c>
      <c r="K7596" s="6" t="s">
        <v>6591</v>
      </c>
      <c r="L7596" s="8">
        <v>6</v>
      </c>
      <c r="M7596" s="6" t="s">
        <v>297</v>
      </c>
      <c r="N7596" s="6" t="s">
        <v>6693</v>
      </c>
      <c r="R7596" s="6" t="str">
        <f t="shared" si="118"/>
        <v>64626Xã HNol24</v>
      </c>
    </row>
    <row r="7597" spans="1:18">
      <c r="A7597" s="6">
        <v>7596</v>
      </c>
      <c r="B7597" s="6">
        <v>64</v>
      </c>
      <c r="C7597" s="6" t="s">
        <v>6690</v>
      </c>
      <c r="D7597" s="6">
        <v>626</v>
      </c>
      <c r="E7597" s="6" t="s">
        <v>6735</v>
      </c>
      <c r="F7597" s="6">
        <v>23716</v>
      </c>
      <c r="G7597" s="6" t="s">
        <v>6749</v>
      </c>
      <c r="H7597" s="6">
        <v>2</v>
      </c>
      <c r="I7597" s="6" t="s">
        <v>297</v>
      </c>
      <c r="J7597" s="6">
        <v>4</v>
      </c>
      <c r="K7597" s="6" t="s">
        <v>6591</v>
      </c>
      <c r="L7597" s="8">
        <v>6</v>
      </c>
      <c r="M7597" s="6" t="s">
        <v>297</v>
      </c>
      <c r="N7597" s="6" t="s">
        <v>6693</v>
      </c>
      <c r="R7597" s="6" t="str">
        <f t="shared" si="118"/>
        <v>64626Xã Ia Pết24</v>
      </c>
    </row>
    <row r="7598" spans="1:18">
      <c r="A7598" s="6">
        <v>7597</v>
      </c>
      <c r="B7598" s="6">
        <v>64</v>
      </c>
      <c r="C7598" s="6" t="s">
        <v>6690</v>
      </c>
      <c r="D7598" s="6">
        <v>626</v>
      </c>
      <c r="E7598" s="6" t="s">
        <v>6735</v>
      </c>
      <c r="F7598" s="6">
        <v>23719</v>
      </c>
      <c r="G7598" s="6" t="s">
        <v>6750</v>
      </c>
      <c r="H7598" s="6">
        <v>2</v>
      </c>
      <c r="I7598" s="6" t="s">
        <v>297</v>
      </c>
      <c r="J7598" s="6">
        <v>4</v>
      </c>
      <c r="K7598" s="6" t="s">
        <v>6591</v>
      </c>
      <c r="L7598" s="8">
        <v>6</v>
      </c>
      <c r="M7598" s="6" t="s">
        <v>297</v>
      </c>
      <c r="N7598" s="6" t="s">
        <v>6693</v>
      </c>
      <c r="R7598" s="6" t="str">
        <f t="shared" si="118"/>
        <v>64626Xã Ia Băng24</v>
      </c>
    </row>
    <row r="7599" spans="1:18">
      <c r="A7599" s="6">
        <v>7598</v>
      </c>
      <c r="B7599" s="6">
        <v>64</v>
      </c>
      <c r="C7599" s="6" t="s">
        <v>6690</v>
      </c>
      <c r="D7599" s="6">
        <v>627</v>
      </c>
      <c r="E7599" s="6" t="s">
        <v>6751</v>
      </c>
      <c r="F7599" s="6">
        <v>23722</v>
      </c>
      <c r="G7599" s="6" t="s">
        <v>6752</v>
      </c>
      <c r="H7599" s="6">
        <v>1</v>
      </c>
      <c r="I7599" s="6" t="s">
        <v>251</v>
      </c>
      <c r="J7599" s="6">
        <v>4</v>
      </c>
      <c r="K7599" s="6" t="s">
        <v>6591</v>
      </c>
      <c r="L7599" s="8">
        <v>5</v>
      </c>
      <c r="M7599" s="6" t="s">
        <v>251</v>
      </c>
      <c r="N7599" s="6" t="s">
        <v>6693</v>
      </c>
      <c r="R7599" s="6" t="str">
        <f t="shared" si="118"/>
        <v>64627Thị trấn Phú Hòa14</v>
      </c>
    </row>
    <row r="7600" spans="1:18">
      <c r="A7600" s="6">
        <v>7599</v>
      </c>
      <c r="B7600" s="6">
        <v>64</v>
      </c>
      <c r="C7600" s="6" t="s">
        <v>6690</v>
      </c>
      <c r="D7600" s="6">
        <v>627</v>
      </c>
      <c r="E7600" s="6" t="s">
        <v>6751</v>
      </c>
      <c r="F7600" s="6">
        <v>23725</v>
      </c>
      <c r="G7600" s="6" t="s">
        <v>6753</v>
      </c>
      <c r="H7600" s="6">
        <v>2</v>
      </c>
      <c r="I7600" s="6" t="s">
        <v>297</v>
      </c>
      <c r="J7600" s="6">
        <v>4</v>
      </c>
      <c r="K7600" s="6" t="s">
        <v>6591</v>
      </c>
      <c r="L7600" s="8">
        <v>6</v>
      </c>
      <c r="M7600" s="6" t="s">
        <v>297</v>
      </c>
      <c r="N7600" s="6" t="s">
        <v>6693</v>
      </c>
      <c r="R7600" s="6" t="str">
        <f t="shared" si="118"/>
        <v>64627Xã Hà Tây24</v>
      </c>
    </row>
    <row r="7601" spans="1:18">
      <c r="A7601" s="6">
        <v>7600</v>
      </c>
      <c r="B7601" s="6">
        <v>64</v>
      </c>
      <c r="C7601" s="6" t="s">
        <v>6690</v>
      </c>
      <c r="D7601" s="6">
        <v>627</v>
      </c>
      <c r="E7601" s="6" t="s">
        <v>6751</v>
      </c>
      <c r="F7601" s="6">
        <v>23728</v>
      </c>
      <c r="G7601" s="6" t="s">
        <v>6754</v>
      </c>
      <c r="H7601" s="6">
        <v>2</v>
      </c>
      <c r="I7601" s="6" t="s">
        <v>297</v>
      </c>
      <c r="J7601" s="6">
        <v>4</v>
      </c>
      <c r="K7601" s="6" t="s">
        <v>6591</v>
      </c>
      <c r="L7601" s="8">
        <v>6</v>
      </c>
      <c r="M7601" s="6" t="s">
        <v>297</v>
      </c>
      <c r="N7601" s="6" t="s">
        <v>6693</v>
      </c>
      <c r="R7601" s="6" t="str">
        <f t="shared" si="118"/>
        <v>64627Xã Ia Khươl24</v>
      </c>
    </row>
    <row r="7602" spans="1:18">
      <c r="A7602" s="6">
        <v>7601</v>
      </c>
      <c r="B7602" s="6">
        <v>64</v>
      </c>
      <c r="C7602" s="6" t="s">
        <v>6690</v>
      </c>
      <c r="D7602" s="6">
        <v>627</v>
      </c>
      <c r="E7602" s="6" t="s">
        <v>6751</v>
      </c>
      <c r="F7602" s="6">
        <v>23731</v>
      </c>
      <c r="G7602" s="6" t="s">
        <v>6755</v>
      </c>
      <c r="H7602" s="6">
        <v>2</v>
      </c>
      <c r="I7602" s="6" t="s">
        <v>297</v>
      </c>
      <c r="J7602" s="6">
        <v>4</v>
      </c>
      <c r="K7602" s="6" t="s">
        <v>6591</v>
      </c>
      <c r="L7602" s="8">
        <v>6</v>
      </c>
      <c r="M7602" s="6" t="s">
        <v>297</v>
      </c>
      <c r="N7602" s="6" t="s">
        <v>6693</v>
      </c>
      <c r="R7602" s="6" t="str">
        <f t="shared" si="118"/>
        <v>64627Xã Ia Phí24</v>
      </c>
    </row>
    <row r="7603" spans="1:18">
      <c r="A7603" s="6">
        <v>7602</v>
      </c>
      <c r="B7603" s="6">
        <v>64</v>
      </c>
      <c r="C7603" s="6" t="s">
        <v>6690</v>
      </c>
      <c r="D7603" s="6">
        <v>627</v>
      </c>
      <c r="E7603" s="6" t="s">
        <v>6751</v>
      </c>
      <c r="F7603" s="6">
        <v>23734</v>
      </c>
      <c r="G7603" s="6" t="s">
        <v>6756</v>
      </c>
      <c r="H7603" s="6">
        <v>1</v>
      </c>
      <c r="I7603" s="6" t="s">
        <v>251</v>
      </c>
      <c r="J7603" s="6">
        <v>4</v>
      </c>
      <c r="K7603" s="6" t="s">
        <v>6591</v>
      </c>
      <c r="L7603" s="8">
        <v>5</v>
      </c>
      <c r="M7603" s="6" t="s">
        <v>251</v>
      </c>
      <c r="N7603" s="6" t="s">
        <v>6693</v>
      </c>
      <c r="R7603" s="6" t="str">
        <f t="shared" si="118"/>
        <v>64627Thị trấn Ia Ly14</v>
      </c>
    </row>
    <row r="7604" spans="1:18">
      <c r="A7604" s="6">
        <v>7603</v>
      </c>
      <c r="B7604" s="6">
        <v>64</v>
      </c>
      <c r="C7604" s="6" t="s">
        <v>6690</v>
      </c>
      <c r="D7604" s="6">
        <v>627</v>
      </c>
      <c r="E7604" s="6" t="s">
        <v>6751</v>
      </c>
      <c r="F7604" s="6">
        <v>23737</v>
      </c>
      <c r="G7604" s="6" t="s">
        <v>6757</v>
      </c>
      <c r="H7604" s="6">
        <v>2</v>
      </c>
      <c r="I7604" s="6" t="s">
        <v>297</v>
      </c>
      <c r="J7604" s="6">
        <v>4</v>
      </c>
      <c r="K7604" s="6" t="s">
        <v>6591</v>
      </c>
      <c r="L7604" s="8">
        <v>6</v>
      </c>
      <c r="M7604" s="6" t="s">
        <v>297</v>
      </c>
      <c r="N7604" s="6" t="s">
        <v>6693</v>
      </c>
      <c r="R7604" s="6" t="str">
        <f t="shared" si="118"/>
        <v>64627Xã Ia Mơ Nông24</v>
      </c>
    </row>
    <row r="7605" spans="1:18">
      <c r="A7605" s="6">
        <v>7604</v>
      </c>
      <c r="B7605" s="6">
        <v>64</v>
      </c>
      <c r="C7605" s="6" t="s">
        <v>6690</v>
      </c>
      <c r="D7605" s="6">
        <v>627</v>
      </c>
      <c r="E7605" s="6" t="s">
        <v>6751</v>
      </c>
      <c r="F7605" s="6">
        <v>23738</v>
      </c>
      <c r="G7605" s="6" t="s">
        <v>6758</v>
      </c>
      <c r="H7605" s="6">
        <v>2</v>
      </c>
      <c r="I7605" s="6" t="s">
        <v>297</v>
      </c>
      <c r="J7605" s="6">
        <v>4</v>
      </c>
      <c r="K7605" s="6" t="s">
        <v>6591</v>
      </c>
      <c r="L7605" s="8">
        <v>6</v>
      </c>
      <c r="M7605" s="6" t="s">
        <v>297</v>
      </c>
      <c r="N7605" s="6" t="s">
        <v>6693</v>
      </c>
      <c r="R7605" s="6" t="str">
        <f t="shared" si="118"/>
        <v>64627Xã Ia Kreng24</v>
      </c>
    </row>
    <row r="7606" spans="1:18">
      <c r="A7606" s="6">
        <v>7605</v>
      </c>
      <c r="B7606" s="6">
        <v>64</v>
      </c>
      <c r="C7606" s="6" t="s">
        <v>6690</v>
      </c>
      <c r="D7606" s="6">
        <v>627</v>
      </c>
      <c r="E7606" s="6" t="s">
        <v>6751</v>
      </c>
      <c r="F7606" s="6">
        <v>23740</v>
      </c>
      <c r="G7606" s="6" t="s">
        <v>6759</v>
      </c>
      <c r="H7606" s="6">
        <v>2</v>
      </c>
      <c r="I7606" s="6" t="s">
        <v>297</v>
      </c>
      <c r="J7606" s="6">
        <v>4</v>
      </c>
      <c r="K7606" s="6" t="s">
        <v>6591</v>
      </c>
      <c r="L7606" s="8">
        <v>6</v>
      </c>
      <c r="M7606" s="6" t="s">
        <v>297</v>
      </c>
      <c r="N7606" s="6" t="s">
        <v>6693</v>
      </c>
      <c r="R7606" s="6" t="str">
        <f t="shared" si="118"/>
        <v>64627Xã Đăk Tơ Ver24</v>
      </c>
    </row>
    <row r="7607" spans="1:18">
      <c r="A7607" s="6">
        <v>7606</v>
      </c>
      <c r="B7607" s="6">
        <v>64</v>
      </c>
      <c r="C7607" s="6" t="s">
        <v>6690</v>
      </c>
      <c r="D7607" s="6">
        <v>627</v>
      </c>
      <c r="E7607" s="6" t="s">
        <v>6751</v>
      </c>
      <c r="F7607" s="6">
        <v>23743</v>
      </c>
      <c r="G7607" s="6" t="s">
        <v>778</v>
      </c>
      <c r="H7607" s="6">
        <v>2</v>
      </c>
      <c r="I7607" s="6" t="s">
        <v>297</v>
      </c>
      <c r="J7607" s="6">
        <v>4</v>
      </c>
      <c r="K7607" s="6" t="s">
        <v>6591</v>
      </c>
      <c r="L7607" s="8">
        <v>6</v>
      </c>
      <c r="M7607" s="6" t="s">
        <v>297</v>
      </c>
      <c r="N7607" s="6" t="s">
        <v>6693</v>
      </c>
      <c r="R7607" s="6" t="str">
        <f t="shared" si="118"/>
        <v>64627Xã Hòa Phú24</v>
      </c>
    </row>
    <row r="7608" spans="1:18">
      <c r="A7608" s="6">
        <v>7607</v>
      </c>
      <c r="B7608" s="6">
        <v>64</v>
      </c>
      <c r="C7608" s="6" t="s">
        <v>6690</v>
      </c>
      <c r="D7608" s="6">
        <v>627</v>
      </c>
      <c r="E7608" s="6" t="s">
        <v>6751</v>
      </c>
      <c r="F7608" s="6">
        <v>23746</v>
      </c>
      <c r="G7608" s="6" t="s">
        <v>6760</v>
      </c>
      <c r="H7608" s="6">
        <v>2</v>
      </c>
      <c r="I7608" s="6" t="s">
        <v>297</v>
      </c>
      <c r="J7608" s="6">
        <v>4</v>
      </c>
      <c r="K7608" s="6" t="s">
        <v>6591</v>
      </c>
      <c r="L7608" s="8">
        <v>6</v>
      </c>
      <c r="M7608" s="6" t="s">
        <v>297</v>
      </c>
      <c r="N7608" s="6" t="s">
        <v>6693</v>
      </c>
      <c r="R7608" s="6" t="str">
        <f t="shared" si="118"/>
        <v>64627Xã Chư Đăng Ya24</v>
      </c>
    </row>
    <row r="7609" spans="1:18">
      <c r="A7609" s="6">
        <v>7608</v>
      </c>
      <c r="B7609" s="6">
        <v>64</v>
      </c>
      <c r="C7609" s="6" t="s">
        <v>6690</v>
      </c>
      <c r="D7609" s="6">
        <v>627</v>
      </c>
      <c r="E7609" s="6" t="s">
        <v>6751</v>
      </c>
      <c r="F7609" s="6">
        <v>23749</v>
      </c>
      <c r="G7609" s="6" t="s">
        <v>6761</v>
      </c>
      <c r="H7609" s="6">
        <v>2</v>
      </c>
      <c r="I7609" s="6" t="s">
        <v>297</v>
      </c>
      <c r="J7609" s="6">
        <v>4</v>
      </c>
      <c r="K7609" s="6" t="s">
        <v>6591</v>
      </c>
      <c r="L7609" s="8">
        <v>6</v>
      </c>
      <c r="M7609" s="6" t="s">
        <v>297</v>
      </c>
      <c r="N7609" s="6" t="s">
        <v>6693</v>
      </c>
      <c r="R7609" s="6" t="str">
        <f t="shared" si="118"/>
        <v>64627Xã Ia Ka24</v>
      </c>
    </row>
    <row r="7610" spans="1:18">
      <c r="A7610" s="6">
        <v>7609</v>
      </c>
      <c r="B7610" s="6">
        <v>64</v>
      </c>
      <c r="C7610" s="6" t="s">
        <v>6690</v>
      </c>
      <c r="D7610" s="6">
        <v>627</v>
      </c>
      <c r="E7610" s="6" t="s">
        <v>6751</v>
      </c>
      <c r="F7610" s="6">
        <v>23752</v>
      </c>
      <c r="G7610" s="6" t="s">
        <v>6762</v>
      </c>
      <c r="H7610" s="6">
        <v>2</v>
      </c>
      <c r="I7610" s="6" t="s">
        <v>297</v>
      </c>
      <c r="J7610" s="6">
        <v>4</v>
      </c>
      <c r="K7610" s="6" t="s">
        <v>6591</v>
      </c>
      <c r="L7610" s="8">
        <v>6</v>
      </c>
      <c r="M7610" s="6" t="s">
        <v>297</v>
      </c>
      <c r="N7610" s="6" t="s">
        <v>6693</v>
      </c>
      <c r="R7610" s="6" t="str">
        <f t="shared" si="118"/>
        <v>64627Xã Ia Nhin24</v>
      </c>
    </row>
    <row r="7611" spans="1:18">
      <c r="A7611" s="6">
        <v>7610</v>
      </c>
      <c r="B7611" s="6">
        <v>64</v>
      </c>
      <c r="C7611" s="6" t="s">
        <v>6690</v>
      </c>
      <c r="D7611" s="6">
        <v>627</v>
      </c>
      <c r="E7611" s="6" t="s">
        <v>6751</v>
      </c>
      <c r="F7611" s="6">
        <v>23755</v>
      </c>
      <c r="G7611" s="6" t="s">
        <v>2802</v>
      </c>
      <c r="H7611" s="6">
        <v>2</v>
      </c>
      <c r="I7611" s="6" t="s">
        <v>297</v>
      </c>
      <c r="J7611" s="6">
        <v>4</v>
      </c>
      <c r="K7611" s="6" t="s">
        <v>6591</v>
      </c>
      <c r="L7611" s="8">
        <v>6</v>
      </c>
      <c r="M7611" s="6" t="s">
        <v>297</v>
      </c>
      <c r="N7611" s="6" t="s">
        <v>6693</v>
      </c>
      <c r="R7611" s="6" t="str">
        <f t="shared" si="118"/>
        <v>64627Xã Nghĩa Hòa24</v>
      </c>
    </row>
    <row r="7612" spans="1:18">
      <c r="A7612" s="6">
        <v>7611</v>
      </c>
      <c r="B7612" s="6">
        <v>64</v>
      </c>
      <c r="C7612" s="6" t="s">
        <v>6690</v>
      </c>
      <c r="D7612" s="6">
        <v>627</v>
      </c>
      <c r="E7612" s="6" t="s">
        <v>6751</v>
      </c>
      <c r="F7612" s="6">
        <v>23761</v>
      </c>
      <c r="G7612" s="6" t="s">
        <v>2803</v>
      </c>
      <c r="H7612" s="6">
        <v>2</v>
      </c>
      <c r="I7612" s="6" t="s">
        <v>297</v>
      </c>
      <c r="J7612" s="6">
        <v>4</v>
      </c>
      <c r="K7612" s="6" t="s">
        <v>6591</v>
      </c>
      <c r="L7612" s="8">
        <v>6</v>
      </c>
      <c r="M7612" s="6" t="s">
        <v>297</v>
      </c>
      <c r="N7612" s="6" t="s">
        <v>6693</v>
      </c>
      <c r="R7612" s="6" t="str">
        <f t="shared" si="118"/>
        <v>64627Xã Nghĩa Hưng24</v>
      </c>
    </row>
    <row r="7613" spans="1:18">
      <c r="A7613" s="6">
        <v>7612</v>
      </c>
      <c r="B7613" s="6">
        <v>64</v>
      </c>
      <c r="C7613" s="6" t="s">
        <v>6690</v>
      </c>
      <c r="D7613" s="6">
        <v>628</v>
      </c>
      <c r="E7613" s="6" t="s">
        <v>6763</v>
      </c>
      <c r="F7613" s="6">
        <v>23764</v>
      </c>
      <c r="G7613" s="6" t="s">
        <v>6764</v>
      </c>
      <c r="H7613" s="6">
        <v>1</v>
      </c>
      <c r="I7613" s="6" t="s">
        <v>251</v>
      </c>
      <c r="J7613" s="6">
        <v>4</v>
      </c>
      <c r="K7613" s="6" t="s">
        <v>6591</v>
      </c>
      <c r="L7613" s="8">
        <v>5</v>
      </c>
      <c r="M7613" s="6" t="s">
        <v>251</v>
      </c>
      <c r="N7613" s="6" t="s">
        <v>6693</v>
      </c>
      <c r="R7613" s="6" t="str">
        <f t="shared" si="118"/>
        <v>64628Thị trấn Ia Kha14</v>
      </c>
    </row>
    <row r="7614" spans="1:18">
      <c r="A7614" s="6">
        <v>7613</v>
      </c>
      <c r="B7614" s="6">
        <v>64</v>
      </c>
      <c r="C7614" s="6" t="s">
        <v>6690</v>
      </c>
      <c r="D7614" s="6">
        <v>628</v>
      </c>
      <c r="E7614" s="6" t="s">
        <v>6763</v>
      </c>
      <c r="F7614" s="6">
        <v>23767</v>
      </c>
      <c r="G7614" s="6" t="s">
        <v>6720</v>
      </c>
      <c r="H7614" s="6">
        <v>2</v>
      </c>
      <c r="I7614" s="6" t="s">
        <v>297</v>
      </c>
      <c r="J7614" s="6">
        <v>4</v>
      </c>
      <c r="K7614" s="6" t="s">
        <v>6591</v>
      </c>
      <c r="L7614" s="8">
        <v>6</v>
      </c>
      <c r="M7614" s="6" t="s">
        <v>297</v>
      </c>
      <c r="N7614" s="6" t="s">
        <v>6693</v>
      </c>
      <c r="R7614" s="6" t="str">
        <f t="shared" si="118"/>
        <v>64628Xã Ia Sao24</v>
      </c>
    </row>
    <row r="7615" spans="1:18">
      <c r="A7615" s="6">
        <v>7614</v>
      </c>
      <c r="B7615" s="6">
        <v>64</v>
      </c>
      <c r="C7615" s="6" t="s">
        <v>6690</v>
      </c>
      <c r="D7615" s="6">
        <v>628</v>
      </c>
      <c r="E7615" s="6" t="s">
        <v>6763</v>
      </c>
      <c r="F7615" s="6">
        <v>23768</v>
      </c>
      <c r="G7615" s="6" t="s">
        <v>6765</v>
      </c>
      <c r="H7615" s="6">
        <v>2</v>
      </c>
      <c r="I7615" s="6" t="s">
        <v>297</v>
      </c>
      <c r="J7615" s="6">
        <v>4</v>
      </c>
      <c r="K7615" s="6" t="s">
        <v>6591</v>
      </c>
      <c r="L7615" s="8">
        <v>6</v>
      </c>
      <c r="M7615" s="6" t="s">
        <v>297</v>
      </c>
      <c r="N7615" s="6" t="s">
        <v>6693</v>
      </c>
      <c r="R7615" s="6" t="str">
        <f t="shared" si="118"/>
        <v>64628Xã Ia Yok24</v>
      </c>
    </row>
    <row r="7616" spans="1:18">
      <c r="A7616" s="6">
        <v>7615</v>
      </c>
      <c r="B7616" s="6">
        <v>64</v>
      </c>
      <c r="C7616" s="6" t="s">
        <v>6690</v>
      </c>
      <c r="D7616" s="6">
        <v>628</v>
      </c>
      <c r="E7616" s="6" t="s">
        <v>6763</v>
      </c>
      <c r="F7616" s="6">
        <v>23770</v>
      </c>
      <c r="G7616" s="6" t="s">
        <v>6766</v>
      </c>
      <c r="H7616" s="6">
        <v>2</v>
      </c>
      <c r="I7616" s="6" t="s">
        <v>297</v>
      </c>
      <c r="J7616" s="6">
        <v>4</v>
      </c>
      <c r="K7616" s="6" t="s">
        <v>6591</v>
      </c>
      <c r="L7616" s="8">
        <v>6</v>
      </c>
      <c r="M7616" s="6" t="s">
        <v>297</v>
      </c>
      <c r="N7616" s="6" t="s">
        <v>6693</v>
      </c>
      <c r="R7616" s="6" t="str">
        <f t="shared" si="118"/>
        <v>64628Xã Ia Hrung24</v>
      </c>
    </row>
    <row r="7617" spans="1:18">
      <c r="A7617" s="6">
        <v>7616</v>
      </c>
      <c r="B7617" s="6">
        <v>64</v>
      </c>
      <c r="C7617" s="6" t="s">
        <v>6690</v>
      </c>
      <c r="D7617" s="6">
        <v>628</v>
      </c>
      <c r="E7617" s="6" t="s">
        <v>6763</v>
      </c>
      <c r="F7617" s="6">
        <v>23771</v>
      </c>
      <c r="G7617" s="6" t="s">
        <v>6767</v>
      </c>
      <c r="H7617" s="6">
        <v>2</v>
      </c>
      <c r="I7617" s="6" t="s">
        <v>297</v>
      </c>
      <c r="J7617" s="6">
        <v>4</v>
      </c>
      <c r="K7617" s="6" t="s">
        <v>6591</v>
      </c>
      <c r="L7617" s="8">
        <v>6</v>
      </c>
      <c r="M7617" s="6" t="s">
        <v>297</v>
      </c>
      <c r="N7617" s="6" t="s">
        <v>6693</v>
      </c>
      <c r="R7617" s="6" t="str">
        <f t="shared" si="118"/>
        <v>64628Xã Ia Bă24</v>
      </c>
    </row>
    <row r="7618" spans="1:18">
      <c r="A7618" s="6">
        <v>7617</v>
      </c>
      <c r="B7618" s="6">
        <v>64</v>
      </c>
      <c r="C7618" s="6" t="s">
        <v>6690</v>
      </c>
      <c r="D7618" s="6">
        <v>628</v>
      </c>
      <c r="E7618" s="6" t="s">
        <v>6763</v>
      </c>
      <c r="F7618" s="6">
        <v>23773</v>
      </c>
      <c r="G7618" s="6" t="s">
        <v>6768</v>
      </c>
      <c r="H7618" s="6">
        <v>2</v>
      </c>
      <c r="I7618" s="6" t="s">
        <v>297</v>
      </c>
      <c r="J7618" s="6">
        <v>4</v>
      </c>
      <c r="K7618" s="6" t="s">
        <v>6591</v>
      </c>
      <c r="L7618" s="8">
        <v>6</v>
      </c>
      <c r="M7618" s="6" t="s">
        <v>297</v>
      </c>
      <c r="N7618" s="6" t="s">
        <v>6693</v>
      </c>
      <c r="R7618" s="6" t="str">
        <f t="shared" si="118"/>
        <v>64628Xã Ia Khai24</v>
      </c>
    </row>
    <row r="7619" spans="1:18">
      <c r="A7619" s="6">
        <v>7618</v>
      </c>
      <c r="B7619" s="6">
        <v>64</v>
      </c>
      <c r="C7619" s="6" t="s">
        <v>6690</v>
      </c>
      <c r="D7619" s="6">
        <v>628</v>
      </c>
      <c r="E7619" s="6" t="s">
        <v>6763</v>
      </c>
      <c r="F7619" s="6">
        <v>23776</v>
      </c>
      <c r="G7619" s="6" t="s">
        <v>6769</v>
      </c>
      <c r="H7619" s="6">
        <v>2</v>
      </c>
      <c r="I7619" s="6" t="s">
        <v>297</v>
      </c>
      <c r="J7619" s="6">
        <v>4</v>
      </c>
      <c r="K7619" s="6" t="s">
        <v>6591</v>
      </c>
      <c r="L7619" s="8">
        <v>6</v>
      </c>
      <c r="M7619" s="6" t="s">
        <v>297</v>
      </c>
      <c r="N7619" s="6" t="s">
        <v>6693</v>
      </c>
      <c r="R7619" s="6" t="str">
        <f t="shared" ref="R7619:R7682" si="119">CONCATENATE(B7619,D7619,G7619,H7619,J7619)</f>
        <v>64628Xã Ia KRai24</v>
      </c>
    </row>
    <row r="7620" spans="1:18">
      <c r="A7620" s="6">
        <v>7619</v>
      </c>
      <c r="B7620" s="6">
        <v>64</v>
      </c>
      <c r="C7620" s="6" t="s">
        <v>6690</v>
      </c>
      <c r="D7620" s="6">
        <v>628</v>
      </c>
      <c r="E7620" s="6" t="s">
        <v>6763</v>
      </c>
      <c r="F7620" s="6">
        <v>23778</v>
      </c>
      <c r="G7620" s="6" t="s">
        <v>6770</v>
      </c>
      <c r="H7620" s="6">
        <v>2</v>
      </c>
      <c r="I7620" s="6" t="s">
        <v>297</v>
      </c>
      <c r="J7620" s="6">
        <v>4</v>
      </c>
      <c r="K7620" s="6" t="s">
        <v>6591</v>
      </c>
      <c r="L7620" s="8">
        <v>6</v>
      </c>
      <c r="M7620" s="6" t="s">
        <v>297</v>
      </c>
      <c r="N7620" s="6" t="s">
        <v>6693</v>
      </c>
      <c r="R7620" s="6" t="str">
        <f t="shared" si="119"/>
        <v>64628Xã Ia Grăng24</v>
      </c>
    </row>
    <row r="7621" spans="1:18">
      <c r="A7621" s="6">
        <v>7620</v>
      </c>
      <c r="B7621" s="6">
        <v>64</v>
      </c>
      <c r="C7621" s="6" t="s">
        <v>6690</v>
      </c>
      <c r="D7621" s="6">
        <v>628</v>
      </c>
      <c r="E7621" s="6" t="s">
        <v>6763</v>
      </c>
      <c r="F7621" s="6">
        <v>23779</v>
      </c>
      <c r="G7621" s="6" t="s">
        <v>6771</v>
      </c>
      <c r="H7621" s="6">
        <v>2</v>
      </c>
      <c r="I7621" s="6" t="s">
        <v>297</v>
      </c>
      <c r="J7621" s="6">
        <v>4</v>
      </c>
      <c r="K7621" s="6" t="s">
        <v>6591</v>
      </c>
      <c r="L7621" s="8">
        <v>6</v>
      </c>
      <c r="M7621" s="6" t="s">
        <v>297</v>
      </c>
      <c r="N7621" s="6" t="s">
        <v>6693</v>
      </c>
      <c r="R7621" s="6" t="str">
        <f t="shared" si="119"/>
        <v>64628Xã Ia Tô24</v>
      </c>
    </row>
    <row r="7622" spans="1:18">
      <c r="A7622" s="6">
        <v>7621</v>
      </c>
      <c r="B7622" s="6">
        <v>64</v>
      </c>
      <c r="C7622" s="6" t="s">
        <v>6690</v>
      </c>
      <c r="D7622" s="6">
        <v>628</v>
      </c>
      <c r="E7622" s="6" t="s">
        <v>6763</v>
      </c>
      <c r="F7622" s="6">
        <v>23782</v>
      </c>
      <c r="G7622" s="6" t="s">
        <v>6772</v>
      </c>
      <c r="H7622" s="6">
        <v>2</v>
      </c>
      <c r="I7622" s="6" t="s">
        <v>297</v>
      </c>
      <c r="J7622" s="6">
        <v>4</v>
      </c>
      <c r="K7622" s="6" t="s">
        <v>6591</v>
      </c>
      <c r="L7622" s="8">
        <v>6</v>
      </c>
      <c r="M7622" s="6" t="s">
        <v>297</v>
      </c>
      <c r="N7622" s="6" t="s">
        <v>6693</v>
      </c>
      <c r="R7622" s="6" t="str">
        <f t="shared" si="119"/>
        <v>64628Xã Ia O24</v>
      </c>
    </row>
    <row r="7623" spans="1:18">
      <c r="A7623" s="6">
        <v>7622</v>
      </c>
      <c r="B7623" s="6">
        <v>64</v>
      </c>
      <c r="C7623" s="6" t="s">
        <v>6690</v>
      </c>
      <c r="D7623" s="6">
        <v>628</v>
      </c>
      <c r="E7623" s="6" t="s">
        <v>6763</v>
      </c>
      <c r="F7623" s="6">
        <v>23785</v>
      </c>
      <c r="G7623" s="6" t="s">
        <v>6773</v>
      </c>
      <c r="H7623" s="6">
        <v>2</v>
      </c>
      <c r="I7623" s="6" t="s">
        <v>297</v>
      </c>
      <c r="J7623" s="6">
        <v>4</v>
      </c>
      <c r="K7623" s="6" t="s">
        <v>6591</v>
      </c>
      <c r="L7623" s="8">
        <v>6</v>
      </c>
      <c r="M7623" s="6" t="s">
        <v>297</v>
      </c>
      <c r="N7623" s="6" t="s">
        <v>6693</v>
      </c>
      <c r="R7623" s="6" t="str">
        <f t="shared" si="119"/>
        <v>64628Xã Ia Dêr24</v>
      </c>
    </row>
    <row r="7624" spans="1:18">
      <c r="A7624" s="6">
        <v>7623</v>
      </c>
      <c r="B7624" s="6">
        <v>64</v>
      </c>
      <c r="C7624" s="6" t="s">
        <v>6690</v>
      </c>
      <c r="D7624" s="6">
        <v>628</v>
      </c>
      <c r="E7624" s="6" t="s">
        <v>6763</v>
      </c>
      <c r="F7624" s="6">
        <v>23788</v>
      </c>
      <c r="G7624" s="6" t="s">
        <v>6774</v>
      </c>
      <c r="H7624" s="6">
        <v>2</v>
      </c>
      <c r="I7624" s="6" t="s">
        <v>297</v>
      </c>
      <c r="J7624" s="6">
        <v>4</v>
      </c>
      <c r="K7624" s="6" t="s">
        <v>6591</v>
      </c>
      <c r="L7624" s="8">
        <v>6</v>
      </c>
      <c r="M7624" s="6" t="s">
        <v>297</v>
      </c>
      <c r="N7624" s="6" t="s">
        <v>6693</v>
      </c>
      <c r="R7624" s="6" t="str">
        <f t="shared" si="119"/>
        <v>64628Xã Ia Chia24</v>
      </c>
    </row>
    <row r="7625" spans="1:18">
      <c r="A7625" s="6">
        <v>7624</v>
      </c>
      <c r="B7625" s="6">
        <v>64</v>
      </c>
      <c r="C7625" s="6" t="s">
        <v>6690</v>
      </c>
      <c r="D7625" s="6">
        <v>628</v>
      </c>
      <c r="E7625" s="6" t="s">
        <v>6763</v>
      </c>
      <c r="F7625" s="6">
        <v>23791</v>
      </c>
      <c r="G7625" s="6" t="s">
        <v>6775</v>
      </c>
      <c r="H7625" s="6">
        <v>2</v>
      </c>
      <c r="I7625" s="6" t="s">
        <v>297</v>
      </c>
      <c r="J7625" s="6">
        <v>4</v>
      </c>
      <c r="K7625" s="6" t="s">
        <v>6591</v>
      </c>
      <c r="L7625" s="8">
        <v>6</v>
      </c>
      <c r="M7625" s="6" t="s">
        <v>297</v>
      </c>
      <c r="N7625" s="6" t="s">
        <v>6693</v>
      </c>
      <c r="R7625" s="6" t="str">
        <f t="shared" si="119"/>
        <v>64628Xã Ia Pếch24</v>
      </c>
    </row>
    <row r="7626" spans="1:18">
      <c r="A7626" s="6">
        <v>7625</v>
      </c>
      <c r="B7626" s="6">
        <v>64</v>
      </c>
      <c r="C7626" s="6" t="s">
        <v>6690</v>
      </c>
      <c r="D7626" s="6">
        <v>629</v>
      </c>
      <c r="E7626" s="6" t="s">
        <v>6776</v>
      </c>
      <c r="F7626" s="6">
        <v>23794</v>
      </c>
      <c r="G7626" s="6" t="s">
        <v>6777</v>
      </c>
      <c r="H7626" s="6">
        <v>1</v>
      </c>
      <c r="I7626" s="6" t="s">
        <v>251</v>
      </c>
      <c r="J7626" s="6">
        <v>4</v>
      </c>
      <c r="K7626" s="6" t="s">
        <v>6591</v>
      </c>
      <c r="L7626" s="8">
        <v>5</v>
      </c>
      <c r="M7626" s="6" t="s">
        <v>251</v>
      </c>
      <c r="N7626" s="6" t="s">
        <v>6693</v>
      </c>
      <c r="R7626" s="6" t="str">
        <f t="shared" si="119"/>
        <v>64629Thị trấn Kon Dơng14</v>
      </c>
    </row>
    <row r="7627" spans="1:18">
      <c r="A7627" s="6">
        <v>7626</v>
      </c>
      <c r="B7627" s="6">
        <v>64</v>
      </c>
      <c r="C7627" s="6" t="s">
        <v>6690</v>
      </c>
      <c r="D7627" s="6">
        <v>629</v>
      </c>
      <c r="E7627" s="6" t="s">
        <v>6776</v>
      </c>
      <c r="F7627" s="6">
        <v>23797</v>
      </c>
      <c r="G7627" s="6" t="s">
        <v>6778</v>
      </c>
      <c r="H7627" s="6">
        <v>2</v>
      </c>
      <c r="I7627" s="6" t="s">
        <v>297</v>
      </c>
      <c r="J7627" s="6">
        <v>4</v>
      </c>
      <c r="K7627" s="6" t="s">
        <v>6591</v>
      </c>
      <c r="L7627" s="8">
        <v>6</v>
      </c>
      <c r="M7627" s="6" t="s">
        <v>297</v>
      </c>
      <c r="N7627" s="6" t="s">
        <v>6693</v>
      </c>
      <c r="R7627" s="6" t="str">
        <f t="shared" si="119"/>
        <v>64629Xã Ayun24</v>
      </c>
    </row>
    <row r="7628" spans="1:18">
      <c r="A7628" s="6">
        <v>7627</v>
      </c>
      <c r="B7628" s="6">
        <v>64</v>
      </c>
      <c r="C7628" s="6" t="s">
        <v>6690</v>
      </c>
      <c r="D7628" s="6">
        <v>629</v>
      </c>
      <c r="E7628" s="6" t="s">
        <v>6776</v>
      </c>
      <c r="F7628" s="6">
        <v>23798</v>
      </c>
      <c r="G7628" s="6" t="s">
        <v>6779</v>
      </c>
      <c r="H7628" s="6">
        <v>2</v>
      </c>
      <c r="I7628" s="6" t="s">
        <v>297</v>
      </c>
      <c r="J7628" s="6">
        <v>4</v>
      </c>
      <c r="K7628" s="6" t="s">
        <v>6591</v>
      </c>
      <c r="L7628" s="8">
        <v>6</v>
      </c>
      <c r="M7628" s="6" t="s">
        <v>297</v>
      </c>
      <c r="N7628" s="6" t="s">
        <v>6693</v>
      </c>
      <c r="R7628" s="6" t="str">
        <f t="shared" si="119"/>
        <v>64629Xã Đak Jơ Ta24</v>
      </c>
    </row>
    <row r="7629" spans="1:18">
      <c r="A7629" s="6">
        <v>7628</v>
      </c>
      <c r="B7629" s="6">
        <v>64</v>
      </c>
      <c r="C7629" s="6" t="s">
        <v>6690</v>
      </c>
      <c r="D7629" s="6">
        <v>629</v>
      </c>
      <c r="E7629" s="6" t="s">
        <v>6776</v>
      </c>
      <c r="F7629" s="6">
        <v>23799</v>
      </c>
      <c r="G7629" s="6" t="s">
        <v>6780</v>
      </c>
      <c r="H7629" s="6">
        <v>2</v>
      </c>
      <c r="I7629" s="6" t="s">
        <v>297</v>
      </c>
      <c r="J7629" s="6">
        <v>4</v>
      </c>
      <c r="K7629" s="6" t="s">
        <v>6591</v>
      </c>
      <c r="L7629" s="8">
        <v>6</v>
      </c>
      <c r="M7629" s="6" t="s">
        <v>297</v>
      </c>
      <c r="N7629" s="6" t="s">
        <v>6693</v>
      </c>
      <c r="R7629" s="6" t="str">
        <f t="shared" si="119"/>
        <v>64629Xã Đak Ta Ley24</v>
      </c>
    </row>
    <row r="7630" spans="1:18">
      <c r="A7630" s="6">
        <v>7629</v>
      </c>
      <c r="B7630" s="6">
        <v>64</v>
      </c>
      <c r="C7630" s="6" t="s">
        <v>6690</v>
      </c>
      <c r="D7630" s="6">
        <v>629</v>
      </c>
      <c r="E7630" s="6" t="s">
        <v>6776</v>
      </c>
      <c r="F7630" s="6">
        <v>23800</v>
      </c>
      <c r="G7630" s="6" t="s">
        <v>6781</v>
      </c>
      <c r="H7630" s="6">
        <v>2</v>
      </c>
      <c r="I7630" s="6" t="s">
        <v>297</v>
      </c>
      <c r="J7630" s="6">
        <v>4</v>
      </c>
      <c r="K7630" s="6" t="s">
        <v>6591</v>
      </c>
      <c r="L7630" s="8">
        <v>6</v>
      </c>
      <c r="M7630" s="6" t="s">
        <v>297</v>
      </c>
      <c r="N7630" s="6" t="s">
        <v>6693</v>
      </c>
      <c r="R7630" s="6" t="str">
        <f t="shared" si="119"/>
        <v>64629Xã Hra24</v>
      </c>
    </row>
    <row r="7631" spans="1:18">
      <c r="A7631" s="6">
        <v>7630</v>
      </c>
      <c r="B7631" s="6">
        <v>64</v>
      </c>
      <c r="C7631" s="6" t="s">
        <v>6690</v>
      </c>
      <c r="D7631" s="6">
        <v>629</v>
      </c>
      <c r="E7631" s="6" t="s">
        <v>6776</v>
      </c>
      <c r="F7631" s="6">
        <v>23803</v>
      </c>
      <c r="G7631" s="6" t="s">
        <v>6782</v>
      </c>
      <c r="H7631" s="6">
        <v>2</v>
      </c>
      <c r="I7631" s="6" t="s">
        <v>297</v>
      </c>
      <c r="J7631" s="6">
        <v>4</v>
      </c>
      <c r="K7631" s="6" t="s">
        <v>6591</v>
      </c>
      <c r="L7631" s="8">
        <v>6</v>
      </c>
      <c r="M7631" s="6" t="s">
        <v>297</v>
      </c>
      <c r="N7631" s="6" t="s">
        <v>6693</v>
      </c>
      <c r="R7631" s="6" t="str">
        <f t="shared" si="119"/>
        <v>64629Xã Đăk Yă24</v>
      </c>
    </row>
    <row r="7632" spans="1:18">
      <c r="A7632" s="6">
        <v>7631</v>
      </c>
      <c r="B7632" s="6">
        <v>64</v>
      </c>
      <c r="C7632" s="6" t="s">
        <v>6690</v>
      </c>
      <c r="D7632" s="6">
        <v>629</v>
      </c>
      <c r="E7632" s="6" t="s">
        <v>6776</v>
      </c>
      <c r="F7632" s="6">
        <v>23806</v>
      </c>
      <c r="G7632" s="6" t="s">
        <v>6783</v>
      </c>
      <c r="H7632" s="6">
        <v>2</v>
      </c>
      <c r="I7632" s="6" t="s">
        <v>297</v>
      </c>
      <c r="J7632" s="6">
        <v>4</v>
      </c>
      <c r="K7632" s="6" t="s">
        <v>6591</v>
      </c>
      <c r="L7632" s="8">
        <v>6</v>
      </c>
      <c r="M7632" s="6" t="s">
        <v>297</v>
      </c>
      <c r="N7632" s="6" t="s">
        <v>6693</v>
      </c>
      <c r="R7632" s="6" t="str">
        <f t="shared" si="119"/>
        <v>64629Xã Đăk Djrăng24</v>
      </c>
    </row>
    <row r="7633" spans="1:18">
      <c r="A7633" s="6">
        <v>7632</v>
      </c>
      <c r="B7633" s="6">
        <v>64</v>
      </c>
      <c r="C7633" s="6" t="s">
        <v>6690</v>
      </c>
      <c r="D7633" s="6">
        <v>629</v>
      </c>
      <c r="E7633" s="6" t="s">
        <v>6776</v>
      </c>
      <c r="F7633" s="6">
        <v>23809</v>
      </c>
      <c r="G7633" s="6" t="s">
        <v>6784</v>
      </c>
      <c r="H7633" s="6">
        <v>2</v>
      </c>
      <c r="I7633" s="6" t="s">
        <v>297</v>
      </c>
      <c r="J7633" s="6">
        <v>4</v>
      </c>
      <c r="K7633" s="6" t="s">
        <v>6591</v>
      </c>
      <c r="L7633" s="8">
        <v>6</v>
      </c>
      <c r="M7633" s="6" t="s">
        <v>297</v>
      </c>
      <c r="N7633" s="6" t="s">
        <v>6693</v>
      </c>
      <c r="R7633" s="6" t="str">
        <f t="shared" si="119"/>
        <v>64629Xã Lơ Pang24</v>
      </c>
    </row>
    <row r="7634" spans="1:18">
      <c r="A7634" s="6">
        <v>7633</v>
      </c>
      <c r="B7634" s="6">
        <v>64</v>
      </c>
      <c r="C7634" s="6" t="s">
        <v>6690</v>
      </c>
      <c r="D7634" s="6">
        <v>629</v>
      </c>
      <c r="E7634" s="6" t="s">
        <v>6776</v>
      </c>
      <c r="F7634" s="6">
        <v>23812</v>
      </c>
      <c r="G7634" s="6" t="s">
        <v>6785</v>
      </c>
      <c r="H7634" s="6">
        <v>2</v>
      </c>
      <c r="I7634" s="6" t="s">
        <v>297</v>
      </c>
      <c r="J7634" s="6">
        <v>4</v>
      </c>
      <c r="K7634" s="6" t="s">
        <v>6591</v>
      </c>
      <c r="L7634" s="8">
        <v>6</v>
      </c>
      <c r="M7634" s="6" t="s">
        <v>297</v>
      </c>
      <c r="N7634" s="6" t="s">
        <v>6693</v>
      </c>
      <c r="R7634" s="6" t="str">
        <f t="shared" si="119"/>
        <v>64629Xã Kon Thụp24</v>
      </c>
    </row>
    <row r="7635" spans="1:18">
      <c r="A7635" s="6">
        <v>7634</v>
      </c>
      <c r="B7635" s="6">
        <v>64</v>
      </c>
      <c r="C7635" s="6" t="s">
        <v>6690</v>
      </c>
      <c r="D7635" s="6">
        <v>629</v>
      </c>
      <c r="E7635" s="6" t="s">
        <v>6776</v>
      </c>
      <c r="F7635" s="6">
        <v>23815</v>
      </c>
      <c r="G7635" s="6" t="s">
        <v>6786</v>
      </c>
      <c r="H7635" s="6">
        <v>2</v>
      </c>
      <c r="I7635" s="6" t="s">
        <v>297</v>
      </c>
      <c r="J7635" s="6">
        <v>4</v>
      </c>
      <c r="K7635" s="6" t="s">
        <v>6591</v>
      </c>
      <c r="L7635" s="8">
        <v>6</v>
      </c>
      <c r="M7635" s="6" t="s">
        <v>297</v>
      </c>
      <c r="N7635" s="6" t="s">
        <v>6693</v>
      </c>
      <c r="R7635" s="6" t="str">
        <f t="shared" si="119"/>
        <v>64629Xã Đê Ar24</v>
      </c>
    </row>
    <row r="7636" spans="1:18">
      <c r="A7636" s="6">
        <v>7635</v>
      </c>
      <c r="B7636" s="6">
        <v>64</v>
      </c>
      <c r="C7636" s="6" t="s">
        <v>6690</v>
      </c>
      <c r="D7636" s="6">
        <v>629</v>
      </c>
      <c r="E7636" s="6" t="s">
        <v>6776</v>
      </c>
      <c r="F7636" s="6">
        <v>23818</v>
      </c>
      <c r="G7636" s="6" t="s">
        <v>6787</v>
      </c>
      <c r="H7636" s="6">
        <v>2</v>
      </c>
      <c r="I7636" s="6" t="s">
        <v>297</v>
      </c>
      <c r="J7636" s="6">
        <v>4</v>
      </c>
      <c r="K7636" s="6" t="s">
        <v>6591</v>
      </c>
      <c r="L7636" s="8">
        <v>6</v>
      </c>
      <c r="M7636" s="6" t="s">
        <v>297</v>
      </c>
      <c r="N7636" s="6" t="s">
        <v>6693</v>
      </c>
      <c r="R7636" s="6" t="str">
        <f t="shared" si="119"/>
        <v>64629Xã Kon Chiêng24</v>
      </c>
    </row>
    <row r="7637" spans="1:18">
      <c r="A7637" s="6">
        <v>7636</v>
      </c>
      <c r="B7637" s="6">
        <v>64</v>
      </c>
      <c r="C7637" s="6" t="s">
        <v>6690</v>
      </c>
      <c r="D7637" s="6">
        <v>629</v>
      </c>
      <c r="E7637" s="6" t="s">
        <v>6776</v>
      </c>
      <c r="F7637" s="6">
        <v>23821</v>
      </c>
      <c r="G7637" s="6" t="s">
        <v>6788</v>
      </c>
      <c r="H7637" s="6">
        <v>2</v>
      </c>
      <c r="I7637" s="6" t="s">
        <v>297</v>
      </c>
      <c r="J7637" s="6">
        <v>4</v>
      </c>
      <c r="K7637" s="6" t="s">
        <v>6591</v>
      </c>
      <c r="L7637" s="8">
        <v>6</v>
      </c>
      <c r="M7637" s="6" t="s">
        <v>297</v>
      </c>
      <c r="N7637" s="6" t="s">
        <v>6693</v>
      </c>
      <c r="R7637" s="6" t="str">
        <f t="shared" si="119"/>
        <v>64629Xã Đăk Trôi24</v>
      </c>
    </row>
    <row r="7638" spans="1:18">
      <c r="A7638" s="6">
        <v>7637</v>
      </c>
      <c r="B7638" s="6">
        <v>64</v>
      </c>
      <c r="C7638" s="6" t="s">
        <v>6690</v>
      </c>
      <c r="D7638" s="6">
        <v>630</v>
      </c>
      <c r="E7638" s="6" t="s">
        <v>6789</v>
      </c>
      <c r="F7638" s="6">
        <v>23824</v>
      </c>
      <c r="G7638" s="6" t="s">
        <v>6790</v>
      </c>
      <c r="H7638" s="6">
        <v>1</v>
      </c>
      <c r="I7638" s="6" t="s">
        <v>251</v>
      </c>
      <c r="J7638" s="6">
        <v>4</v>
      </c>
      <c r="K7638" s="6" t="s">
        <v>6591</v>
      </c>
      <c r="L7638" s="8">
        <v>5</v>
      </c>
      <c r="M7638" s="6" t="s">
        <v>251</v>
      </c>
      <c r="N7638" s="6" t="s">
        <v>6693</v>
      </c>
      <c r="R7638" s="6" t="str">
        <f t="shared" si="119"/>
        <v>64630Thị trấn Kông Chro14</v>
      </c>
    </row>
    <row r="7639" spans="1:18">
      <c r="A7639" s="6">
        <v>7638</v>
      </c>
      <c r="B7639" s="6">
        <v>64</v>
      </c>
      <c r="C7639" s="6" t="s">
        <v>6690</v>
      </c>
      <c r="D7639" s="6">
        <v>630</v>
      </c>
      <c r="E7639" s="6" t="s">
        <v>6789</v>
      </c>
      <c r="F7639" s="6">
        <v>23827</v>
      </c>
      <c r="G7639" s="6" t="s">
        <v>6791</v>
      </c>
      <c r="H7639" s="6">
        <v>2</v>
      </c>
      <c r="I7639" s="6" t="s">
        <v>297</v>
      </c>
      <c r="J7639" s="6">
        <v>4</v>
      </c>
      <c r="K7639" s="6" t="s">
        <v>6591</v>
      </c>
      <c r="L7639" s="8">
        <v>6</v>
      </c>
      <c r="M7639" s="6" t="s">
        <v>297</v>
      </c>
      <c r="N7639" s="6" t="s">
        <v>6693</v>
      </c>
      <c r="R7639" s="6" t="str">
        <f t="shared" si="119"/>
        <v>64630Xã Chư Krêy24</v>
      </c>
    </row>
    <row r="7640" spans="1:18">
      <c r="A7640" s="6">
        <v>7639</v>
      </c>
      <c r="B7640" s="6">
        <v>64</v>
      </c>
      <c r="C7640" s="6" t="s">
        <v>6690</v>
      </c>
      <c r="D7640" s="6">
        <v>630</v>
      </c>
      <c r="E7640" s="6" t="s">
        <v>6789</v>
      </c>
      <c r="F7640" s="6">
        <v>23830</v>
      </c>
      <c r="G7640" s="6" t="s">
        <v>6096</v>
      </c>
      <c r="H7640" s="6">
        <v>2</v>
      </c>
      <c r="I7640" s="6" t="s">
        <v>297</v>
      </c>
      <c r="J7640" s="6">
        <v>4</v>
      </c>
      <c r="K7640" s="6" t="s">
        <v>6591</v>
      </c>
      <c r="L7640" s="8">
        <v>6</v>
      </c>
      <c r="M7640" s="6" t="s">
        <v>297</v>
      </c>
      <c r="N7640" s="6" t="s">
        <v>6693</v>
      </c>
      <c r="R7640" s="6" t="str">
        <f t="shared" si="119"/>
        <v>64630Xã An Trung24</v>
      </c>
    </row>
    <row r="7641" spans="1:18">
      <c r="A7641" s="6">
        <v>7640</v>
      </c>
      <c r="B7641" s="6">
        <v>64</v>
      </c>
      <c r="C7641" s="6" t="s">
        <v>6690</v>
      </c>
      <c r="D7641" s="6">
        <v>630</v>
      </c>
      <c r="E7641" s="6" t="s">
        <v>6789</v>
      </c>
      <c r="F7641" s="6">
        <v>23833</v>
      </c>
      <c r="G7641" s="6" t="s">
        <v>6792</v>
      </c>
      <c r="H7641" s="6">
        <v>2</v>
      </c>
      <c r="I7641" s="6" t="s">
        <v>297</v>
      </c>
      <c r="J7641" s="6">
        <v>4</v>
      </c>
      <c r="K7641" s="6" t="s">
        <v>6591</v>
      </c>
      <c r="L7641" s="8">
        <v>6</v>
      </c>
      <c r="M7641" s="6" t="s">
        <v>297</v>
      </c>
      <c r="N7641" s="6" t="s">
        <v>6693</v>
      </c>
      <c r="R7641" s="6" t="str">
        <f t="shared" si="119"/>
        <v>64630Xã Kông Yang24</v>
      </c>
    </row>
    <row r="7642" spans="1:18">
      <c r="A7642" s="6">
        <v>7641</v>
      </c>
      <c r="B7642" s="6">
        <v>64</v>
      </c>
      <c r="C7642" s="6" t="s">
        <v>6690</v>
      </c>
      <c r="D7642" s="6">
        <v>630</v>
      </c>
      <c r="E7642" s="6" t="s">
        <v>6789</v>
      </c>
      <c r="F7642" s="6">
        <v>23836</v>
      </c>
      <c r="G7642" s="6" t="s">
        <v>6793</v>
      </c>
      <c r="H7642" s="6">
        <v>2</v>
      </c>
      <c r="I7642" s="6" t="s">
        <v>297</v>
      </c>
      <c r="J7642" s="6">
        <v>4</v>
      </c>
      <c r="K7642" s="6" t="s">
        <v>6591</v>
      </c>
      <c r="L7642" s="8">
        <v>6</v>
      </c>
      <c r="M7642" s="6" t="s">
        <v>297</v>
      </c>
      <c r="N7642" s="6" t="s">
        <v>6693</v>
      </c>
      <c r="R7642" s="6" t="str">
        <f t="shared" si="119"/>
        <v>64630Xã Đăk Tơ Pang24</v>
      </c>
    </row>
    <row r="7643" spans="1:18">
      <c r="A7643" s="6">
        <v>7642</v>
      </c>
      <c r="B7643" s="6">
        <v>64</v>
      </c>
      <c r="C7643" s="6" t="s">
        <v>6690</v>
      </c>
      <c r="D7643" s="6">
        <v>630</v>
      </c>
      <c r="E7643" s="6" t="s">
        <v>6789</v>
      </c>
      <c r="F7643" s="6">
        <v>23839</v>
      </c>
      <c r="G7643" s="6" t="s">
        <v>6794</v>
      </c>
      <c r="H7643" s="6">
        <v>2</v>
      </c>
      <c r="I7643" s="6" t="s">
        <v>297</v>
      </c>
      <c r="J7643" s="6">
        <v>4</v>
      </c>
      <c r="K7643" s="6" t="s">
        <v>6591</v>
      </c>
      <c r="L7643" s="8">
        <v>6</v>
      </c>
      <c r="M7643" s="6" t="s">
        <v>297</v>
      </c>
      <c r="N7643" s="6" t="s">
        <v>6693</v>
      </c>
      <c r="R7643" s="6" t="str">
        <f t="shared" si="119"/>
        <v>64630Xã SRó24</v>
      </c>
    </row>
    <row r="7644" spans="1:18">
      <c r="A7644" s="6">
        <v>7643</v>
      </c>
      <c r="B7644" s="6">
        <v>64</v>
      </c>
      <c r="C7644" s="6" t="s">
        <v>6690</v>
      </c>
      <c r="D7644" s="6">
        <v>630</v>
      </c>
      <c r="E7644" s="6" t="s">
        <v>6789</v>
      </c>
      <c r="F7644" s="6">
        <v>23840</v>
      </c>
      <c r="G7644" s="6" t="s">
        <v>6795</v>
      </c>
      <c r="H7644" s="6">
        <v>2</v>
      </c>
      <c r="I7644" s="6" t="s">
        <v>297</v>
      </c>
      <c r="J7644" s="6">
        <v>4</v>
      </c>
      <c r="K7644" s="6" t="s">
        <v>6591</v>
      </c>
      <c r="L7644" s="8">
        <v>6</v>
      </c>
      <c r="M7644" s="6" t="s">
        <v>297</v>
      </c>
      <c r="N7644" s="6" t="s">
        <v>6693</v>
      </c>
      <c r="R7644" s="6" t="str">
        <f t="shared" si="119"/>
        <v>64630Xã Đắk Kơ Ning24</v>
      </c>
    </row>
    <row r="7645" spans="1:18">
      <c r="A7645" s="6">
        <v>7644</v>
      </c>
      <c r="B7645" s="6">
        <v>64</v>
      </c>
      <c r="C7645" s="6" t="s">
        <v>6690</v>
      </c>
      <c r="D7645" s="6">
        <v>630</v>
      </c>
      <c r="E7645" s="6" t="s">
        <v>6789</v>
      </c>
      <c r="F7645" s="6">
        <v>23842</v>
      </c>
      <c r="G7645" s="6" t="s">
        <v>6796</v>
      </c>
      <c r="H7645" s="6">
        <v>2</v>
      </c>
      <c r="I7645" s="6" t="s">
        <v>297</v>
      </c>
      <c r="J7645" s="6">
        <v>4</v>
      </c>
      <c r="K7645" s="6" t="s">
        <v>6591</v>
      </c>
      <c r="L7645" s="8">
        <v>6</v>
      </c>
      <c r="M7645" s="6" t="s">
        <v>297</v>
      </c>
      <c r="N7645" s="6" t="s">
        <v>6693</v>
      </c>
      <c r="R7645" s="6" t="str">
        <f t="shared" si="119"/>
        <v>64630Xã Đăk Song24</v>
      </c>
    </row>
    <row r="7646" spans="1:18">
      <c r="A7646" s="6">
        <v>7645</v>
      </c>
      <c r="B7646" s="6">
        <v>64</v>
      </c>
      <c r="C7646" s="6" t="s">
        <v>6690</v>
      </c>
      <c r="D7646" s="6">
        <v>630</v>
      </c>
      <c r="E7646" s="6" t="s">
        <v>6789</v>
      </c>
      <c r="F7646" s="6">
        <v>23843</v>
      </c>
      <c r="G7646" s="6" t="s">
        <v>6797</v>
      </c>
      <c r="H7646" s="6">
        <v>2</v>
      </c>
      <c r="I7646" s="6" t="s">
        <v>297</v>
      </c>
      <c r="J7646" s="6">
        <v>4</v>
      </c>
      <c r="K7646" s="6" t="s">
        <v>6591</v>
      </c>
      <c r="L7646" s="8">
        <v>6</v>
      </c>
      <c r="M7646" s="6" t="s">
        <v>297</v>
      </c>
      <c r="N7646" s="6" t="s">
        <v>6693</v>
      </c>
      <c r="R7646" s="6" t="str">
        <f t="shared" si="119"/>
        <v>64630Xã Đăk Pling24</v>
      </c>
    </row>
    <row r="7647" spans="1:18">
      <c r="A7647" s="6">
        <v>7646</v>
      </c>
      <c r="B7647" s="6">
        <v>64</v>
      </c>
      <c r="C7647" s="6" t="s">
        <v>6690</v>
      </c>
      <c r="D7647" s="6">
        <v>630</v>
      </c>
      <c r="E7647" s="6" t="s">
        <v>6789</v>
      </c>
      <c r="F7647" s="6">
        <v>23845</v>
      </c>
      <c r="G7647" s="6" t="s">
        <v>6798</v>
      </c>
      <c r="H7647" s="6">
        <v>2</v>
      </c>
      <c r="I7647" s="6" t="s">
        <v>297</v>
      </c>
      <c r="J7647" s="6">
        <v>4</v>
      </c>
      <c r="K7647" s="6" t="s">
        <v>6591</v>
      </c>
      <c r="L7647" s="8">
        <v>6</v>
      </c>
      <c r="M7647" s="6" t="s">
        <v>297</v>
      </c>
      <c r="N7647" s="6" t="s">
        <v>6693</v>
      </c>
      <c r="R7647" s="6" t="str">
        <f t="shared" si="119"/>
        <v>64630Xã Yang Trung24</v>
      </c>
    </row>
    <row r="7648" spans="1:18">
      <c r="A7648" s="6">
        <v>7647</v>
      </c>
      <c r="B7648" s="6">
        <v>64</v>
      </c>
      <c r="C7648" s="6" t="s">
        <v>6690</v>
      </c>
      <c r="D7648" s="6">
        <v>630</v>
      </c>
      <c r="E7648" s="6" t="s">
        <v>6789</v>
      </c>
      <c r="F7648" s="6">
        <v>23846</v>
      </c>
      <c r="G7648" s="6" t="s">
        <v>6799</v>
      </c>
      <c r="H7648" s="6">
        <v>2</v>
      </c>
      <c r="I7648" s="6" t="s">
        <v>297</v>
      </c>
      <c r="J7648" s="6">
        <v>4</v>
      </c>
      <c r="K7648" s="6" t="s">
        <v>6591</v>
      </c>
      <c r="L7648" s="8">
        <v>6</v>
      </c>
      <c r="M7648" s="6" t="s">
        <v>297</v>
      </c>
      <c r="N7648" s="6" t="s">
        <v>6693</v>
      </c>
      <c r="R7648" s="6" t="str">
        <f t="shared" si="119"/>
        <v>64630Xã Đăk Pơ Pho24</v>
      </c>
    </row>
    <row r="7649" spans="1:18">
      <c r="A7649" s="6">
        <v>7648</v>
      </c>
      <c r="B7649" s="6">
        <v>64</v>
      </c>
      <c r="C7649" s="6" t="s">
        <v>6690</v>
      </c>
      <c r="D7649" s="6">
        <v>630</v>
      </c>
      <c r="E7649" s="6" t="s">
        <v>6789</v>
      </c>
      <c r="F7649" s="6">
        <v>23848</v>
      </c>
      <c r="G7649" s="6" t="s">
        <v>6800</v>
      </c>
      <c r="H7649" s="6">
        <v>2</v>
      </c>
      <c r="I7649" s="6" t="s">
        <v>297</v>
      </c>
      <c r="J7649" s="6">
        <v>4</v>
      </c>
      <c r="K7649" s="6" t="s">
        <v>6591</v>
      </c>
      <c r="L7649" s="8">
        <v>6</v>
      </c>
      <c r="M7649" s="6" t="s">
        <v>297</v>
      </c>
      <c r="N7649" s="6" t="s">
        <v>6693</v>
      </c>
      <c r="R7649" s="6" t="str">
        <f t="shared" si="119"/>
        <v>64630Xã Ya Ma24</v>
      </c>
    </row>
    <row r="7650" spans="1:18">
      <c r="A7650" s="6">
        <v>7649</v>
      </c>
      <c r="B7650" s="6">
        <v>64</v>
      </c>
      <c r="C7650" s="6" t="s">
        <v>6690</v>
      </c>
      <c r="D7650" s="6">
        <v>630</v>
      </c>
      <c r="E7650" s="6" t="s">
        <v>6789</v>
      </c>
      <c r="F7650" s="6">
        <v>23851</v>
      </c>
      <c r="G7650" s="6" t="s">
        <v>6801</v>
      </c>
      <c r="H7650" s="6">
        <v>2</v>
      </c>
      <c r="I7650" s="6" t="s">
        <v>297</v>
      </c>
      <c r="J7650" s="6">
        <v>4</v>
      </c>
      <c r="K7650" s="6" t="s">
        <v>6591</v>
      </c>
      <c r="L7650" s="8">
        <v>6</v>
      </c>
      <c r="M7650" s="6" t="s">
        <v>297</v>
      </c>
      <c r="N7650" s="6" t="s">
        <v>6693</v>
      </c>
      <c r="R7650" s="6" t="str">
        <f t="shared" si="119"/>
        <v>64630Xã Chơ Long24</v>
      </c>
    </row>
    <row r="7651" spans="1:18">
      <c r="A7651" s="6">
        <v>7650</v>
      </c>
      <c r="B7651" s="6">
        <v>64</v>
      </c>
      <c r="C7651" s="6" t="s">
        <v>6690</v>
      </c>
      <c r="D7651" s="6">
        <v>630</v>
      </c>
      <c r="E7651" s="6" t="s">
        <v>6789</v>
      </c>
      <c r="F7651" s="6">
        <v>23854</v>
      </c>
      <c r="G7651" s="6" t="s">
        <v>6802</v>
      </c>
      <c r="H7651" s="6">
        <v>2</v>
      </c>
      <c r="I7651" s="6" t="s">
        <v>297</v>
      </c>
      <c r="J7651" s="6">
        <v>4</v>
      </c>
      <c r="K7651" s="6" t="s">
        <v>6591</v>
      </c>
      <c r="L7651" s="8">
        <v>6</v>
      </c>
      <c r="M7651" s="6" t="s">
        <v>297</v>
      </c>
      <c r="N7651" s="6" t="s">
        <v>6693</v>
      </c>
      <c r="R7651" s="6" t="str">
        <f t="shared" si="119"/>
        <v>64630Xã Yang Nam24</v>
      </c>
    </row>
    <row r="7652" spans="1:18">
      <c r="A7652" s="6">
        <v>7651</v>
      </c>
      <c r="B7652" s="6">
        <v>64</v>
      </c>
      <c r="C7652" s="6" t="s">
        <v>6690</v>
      </c>
      <c r="D7652" s="6">
        <v>631</v>
      </c>
      <c r="E7652" s="6" t="s">
        <v>6803</v>
      </c>
      <c r="F7652" s="6">
        <v>23857</v>
      </c>
      <c r="G7652" s="6" t="s">
        <v>6804</v>
      </c>
      <c r="H7652" s="6">
        <v>1</v>
      </c>
      <c r="I7652" s="6" t="s">
        <v>251</v>
      </c>
      <c r="J7652" s="6">
        <v>4</v>
      </c>
      <c r="K7652" s="6" t="s">
        <v>6591</v>
      </c>
      <c r="L7652" s="8">
        <v>5</v>
      </c>
      <c r="M7652" s="6" t="s">
        <v>251</v>
      </c>
      <c r="N7652" s="6" t="s">
        <v>6693</v>
      </c>
      <c r="R7652" s="6" t="str">
        <f t="shared" si="119"/>
        <v>64631Thị trấn Chư Ty14</v>
      </c>
    </row>
    <row r="7653" spans="1:18">
      <c r="A7653" s="6">
        <v>7652</v>
      </c>
      <c r="B7653" s="6">
        <v>64</v>
      </c>
      <c r="C7653" s="6" t="s">
        <v>6690</v>
      </c>
      <c r="D7653" s="6">
        <v>631</v>
      </c>
      <c r="E7653" s="6" t="s">
        <v>6803</v>
      </c>
      <c r="F7653" s="6">
        <v>23860</v>
      </c>
      <c r="G7653" s="6" t="s">
        <v>6805</v>
      </c>
      <c r="H7653" s="6">
        <v>2</v>
      </c>
      <c r="I7653" s="6" t="s">
        <v>297</v>
      </c>
      <c r="J7653" s="6">
        <v>4</v>
      </c>
      <c r="K7653" s="6" t="s">
        <v>6591</v>
      </c>
      <c r="L7653" s="8">
        <v>6</v>
      </c>
      <c r="M7653" s="6" t="s">
        <v>297</v>
      </c>
      <c r="N7653" s="6" t="s">
        <v>6693</v>
      </c>
      <c r="R7653" s="6" t="str">
        <f t="shared" si="119"/>
        <v>64631Xã Ia Dơk24</v>
      </c>
    </row>
    <row r="7654" spans="1:18">
      <c r="A7654" s="6">
        <v>7653</v>
      </c>
      <c r="B7654" s="6">
        <v>64</v>
      </c>
      <c r="C7654" s="6" t="s">
        <v>6690</v>
      </c>
      <c r="D7654" s="6">
        <v>631</v>
      </c>
      <c r="E7654" s="6" t="s">
        <v>6803</v>
      </c>
      <c r="F7654" s="6">
        <v>23863</v>
      </c>
      <c r="G7654" s="6" t="s">
        <v>6806</v>
      </c>
      <c r="H7654" s="6">
        <v>2</v>
      </c>
      <c r="I7654" s="6" t="s">
        <v>297</v>
      </c>
      <c r="J7654" s="6">
        <v>4</v>
      </c>
      <c r="K7654" s="6" t="s">
        <v>6591</v>
      </c>
      <c r="L7654" s="8">
        <v>6</v>
      </c>
      <c r="M7654" s="6" t="s">
        <v>297</v>
      </c>
      <c r="N7654" s="6" t="s">
        <v>6693</v>
      </c>
      <c r="R7654" s="6" t="str">
        <f t="shared" si="119"/>
        <v>64631Xã Ia Krêl24</v>
      </c>
    </row>
    <row r="7655" spans="1:18">
      <c r="A7655" s="6">
        <v>7654</v>
      </c>
      <c r="B7655" s="6">
        <v>64</v>
      </c>
      <c r="C7655" s="6" t="s">
        <v>6690</v>
      </c>
      <c r="D7655" s="6">
        <v>631</v>
      </c>
      <c r="E7655" s="6" t="s">
        <v>6803</v>
      </c>
      <c r="F7655" s="6">
        <v>23866</v>
      </c>
      <c r="G7655" s="6" t="s">
        <v>6807</v>
      </c>
      <c r="H7655" s="6">
        <v>2</v>
      </c>
      <c r="I7655" s="6" t="s">
        <v>297</v>
      </c>
      <c r="J7655" s="6">
        <v>4</v>
      </c>
      <c r="K7655" s="6" t="s">
        <v>6591</v>
      </c>
      <c r="L7655" s="8">
        <v>6</v>
      </c>
      <c r="M7655" s="6" t="s">
        <v>297</v>
      </c>
      <c r="N7655" s="6" t="s">
        <v>6693</v>
      </c>
      <c r="R7655" s="6" t="str">
        <f t="shared" si="119"/>
        <v>64631Xã Ia Din24</v>
      </c>
    </row>
    <row r="7656" spans="1:18">
      <c r="A7656" s="6">
        <v>7655</v>
      </c>
      <c r="B7656" s="6">
        <v>64</v>
      </c>
      <c r="C7656" s="6" t="s">
        <v>6690</v>
      </c>
      <c r="D7656" s="6">
        <v>631</v>
      </c>
      <c r="E7656" s="6" t="s">
        <v>6803</v>
      </c>
      <c r="F7656" s="6">
        <v>23869</v>
      </c>
      <c r="G7656" s="6" t="s">
        <v>6808</v>
      </c>
      <c r="H7656" s="6">
        <v>2</v>
      </c>
      <c r="I7656" s="6" t="s">
        <v>297</v>
      </c>
      <c r="J7656" s="6">
        <v>4</v>
      </c>
      <c r="K7656" s="6" t="s">
        <v>6591</v>
      </c>
      <c r="L7656" s="8">
        <v>6</v>
      </c>
      <c r="M7656" s="6" t="s">
        <v>297</v>
      </c>
      <c r="N7656" s="6" t="s">
        <v>6693</v>
      </c>
      <c r="R7656" s="6" t="str">
        <f t="shared" si="119"/>
        <v>64631Xã Ia Kla24</v>
      </c>
    </row>
    <row r="7657" spans="1:18">
      <c r="A7657" s="6">
        <v>7656</v>
      </c>
      <c r="B7657" s="6">
        <v>64</v>
      </c>
      <c r="C7657" s="6" t="s">
        <v>6690</v>
      </c>
      <c r="D7657" s="6">
        <v>631</v>
      </c>
      <c r="E7657" s="6" t="s">
        <v>6803</v>
      </c>
      <c r="F7657" s="6">
        <v>23872</v>
      </c>
      <c r="G7657" s="6" t="s">
        <v>6688</v>
      </c>
      <c r="H7657" s="6">
        <v>2</v>
      </c>
      <c r="I7657" s="6" t="s">
        <v>297</v>
      </c>
      <c r="J7657" s="6">
        <v>4</v>
      </c>
      <c r="K7657" s="6" t="s">
        <v>6591</v>
      </c>
      <c r="L7657" s="8">
        <v>6</v>
      </c>
      <c r="M7657" s="6" t="s">
        <v>297</v>
      </c>
      <c r="N7657" s="6" t="s">
        <v>6693</v>
      </c>
      <c r="R7657" s="6" t="str">
        <f t="shared" si="119"/>
        <v>64631Xã Ia Dom24</v>
      </c>
    </row>
    <row r="7658" spans="1:18">
      <c r="A7658" s="6">
        <v>7657</v>
      </c>
      <c r="B7658" s="6">
        <v>64</v>
      </c>
      <c r="C7658" s="6" t="s">
        <v>6690</v>
      </c>
      <c r="D7658" s="6">
        <v>631</v>
      </c>
      <c r="E7658" s="6" t="s">
        <v>6803</v>
      </c>
      <c r="F7658" s="6">
        <v>23875</v>
      </c>
      <c r="G7658" s="6" t="s">
        <v>6809</v>
      </c>
      <c r="H7658" s="6">
        <v>2</v>
      </c>
      <c r="I7658" s="6" t="s">
        <v>297</v>
      </c>
      <c r="J7658" s="6">
        <v>4</v>
      </c>
      <c r="K7658" s="6" t="s">
        <v>6591</v>
      </c>
      <c r="L7658" s="8">
        <v>6</v>
      </c>
      <c r="M7658" s="6" t="s">
        <v>297</v>
      </c>
      <c r="N7658" s="6" t="s">
        <v>6693</v>
      </c>
      <c r="R7658" s="6" t="str">
        <f t="shared" si="119"/>
        <v>64631Xã Ia Lang24</v>
      </c>
    </row>
    <row r="7659" spans="1:18">
      <c r="A7659" s="6">
        <v>7658</v>
      </c>
      <c r="B7659" s="6">
        <v>64</v>
      </c>
      <c r="C7659" s="6" t="s">
        <v>6690</v>
      </c>
      <c r="D7659" s="6">
        <v>631</v>
      </c>
      <c r="E7659" s="6" t="s">
        <v>6803</v>
      </c>
      <c r="F7659" s="6">
        <v>23878</v>
      </c>
      <c r="G7659" s="6" t="s">
        <v>6810</v>
      </c>
      <c r="H7659" s="6">
        <v>2</v>
      </c>
      <c r="I7659" s="6" t="s">
        <v>297</v>
      </c>
      <c r="J7659" s="6">
        <v>4</v>
      </c>
      <c r="K7659" s="6" t="s">
        <v>6591</v>
      </c>
      <c r="L7659" s="8">
        <v>6</v>
      </c>
      <c r="M7659" s="6" t="s">
        <v>297</v>
      </c>
      <c r="N7659" s="6" t="s">
        <v>6693</v>
      </c>
      <c r="R7659" s="6" t="str">
        <f t="shared" si="119"/>
        <v>64631Xã Ia Kriêng24</v>
      </c>
    </row>
    <row r="7660" spans="1:18">
      <c r="A7660" s="6">
        <v>7659</v>
      </c>
      <c r="B7660" s="6">
        <v>64</v>
      </c>
      <c r="C7660" s="6" t="s">
        <v>6690</v>
      </c>
      <c r="D7660" s="6">
        <v>631</v>
      </c>
      <c r="E7660" s="6" t="s">
        <v>6803</v>
      </c>
      <c r="F7660" s="6">
        <v>23881</v>
      </c>
      <c r="G7660" s="6" t="s">
        <v>6811</v>
      </c>
      <c r="H7660" s="6">
        <v>2</v>
      </c>
      <c r="I7660" s="6" t="s">
        <v>297</v>
      </c>
      <c r="J7660" s="6">
        <v>4</v>
      </c>
      <c r="K7660" s="6" t="s">
        <v>6591</v>
      </c>
      <c r="L7660" s="8">
        <v>6</v>
      </c>
      <c r="M7660" s="6" t="s">
        <v>297</v>
      </c>
      <c r="N7660" s="6" t="s">
        <v>6693</v>
      </c>
      <c r="R7660" s="6" t="str">
        <f t="shared" si="119"/>
        <v>64631Xã Ia Pnôn24</v>
      </c>
    </row>
    <row r="7661" spans="1:18">
      <c r="A7661" s="6">
        <v>7660</v>
      </c>
      <c r="B7661" s="6">
        <v>64</v>
      </c>
      <c r="C7661" s="6" t="s">
        <v>6690</v>
      </c>
      <c r="D7661" s="6">
        <v>631</v>
      </c>
      <c r="E7661" s="6" t="s">
        <v>6803</v>
      </c>
      <c r="F7661" s="6">
        <v>23884</v>
      </c>
      <c r="G7661" s="6" t="s">
        <v>6812</v>
      </c>
      <c r="H7661" s="6">
        <v>2</v>
      </c>
      <c r="I7661" s="6" t="s">
        <v>297</v>
      </c>
      <c r="J7661" s="6">
        <v>4</v>
      </c>
      <c r="K7661" s="6" t="s">
        <v>6591</v>
      </c>
      <c r="L7661" s="8">
        <v>6</v>
      </c>
      <c r="M7661" s="6" t="s">
        <v>297</v>
      </c>
      <c r="N7661" s="6" t="s">
        <v>6693</v>
      </c>
      <c r="R7661" s="6" t="str">
        <f t="shared" si="119"/>
        <v>64631Xã Ia Nan24</v>
      </c>
    </row>
    <row r="7662" spans="1:18">
      <c r="A7662" s="6">
        <v>7661</v>
      </c>
      <c r="B7662" s="6">
        <v>64</v>
      </c>
      <c r="C7662" s="6" t="s">
        <v>6690</v>
      </c>
      <c r="D7662" s="6">
        <v>632</v>
      </c>
      <c r="E7662" s="6" t="s">
        <v>6813</v>
      </c>
      <c r="F7662" s="6">
        <v>23887</v>
      </c>
      <c r="G7662" s="6" t="s">
        <v>6814</v>
      </c>
      <c r="H7662" s="6">
        <v>1</v>
      </c>
      <c r="I7662" s="6" t="s">
        <v>251</v>
      </c>
      <c r="J7662" s="6">
        <v>4</v>
      </c>
      <c r="K7662" s="6" t="s">
        <v>6591</v>
      </c>
      <c r="L7662" s="8">
        <v>5</v>
      </c>
      <c r="M7662" s="6" t="s">
        <v>251</v>
      </c>
      <c r="N7662" s="6" t="s">
        <v>6693</v>
      </c>
      <c r="R7662" s="6" t="str">
        <f t="shared" si="119"/>
        <v>64632Thị trấn Chư Prông14</v>
      </c>
    </row>
    <row r="7663" spans="1:18">
      <c r="A7663" s="6">
        <v>7662</v>
      </c>
      <c r="B7663" s="6">
        <v>64</v>
      </c>
      <c r="C7663" s="6" t="s">
        <v>6690</v>
      </c>
      <c r="D7663" s="6">
        <v>632</v>
      </c>
      <c r="E7663" s="6" t="s">
        <v>6813</v>
      </c>
      <c r="F7663" s="6">
        <v>23888</v>
      </c>
      <c r="G7663" s="6" t="s">
        <v>6815</v>
      </c>
      <c r="H7663" s="6">
        <v>2</v>
      </c>
      <c r="I7663" s="6" t="s">
        <v>297</v>
      </c>
      <c r="J7663" s="6">
        <v>4</v>
      </c>
      <c r="K7663" s="6" t="s">
        <v>6591</v>
      </c>
      <c r="L7663" s="8">
        <v>6</v>
      </c>
      <c r="M7663" s="6" t="s">
        <v>297</v>
      </c>
      <c r="N7663" s="6" t="s">
        <v>6693</v>
      </c>
      <c r="R7663" s="6" t="str">
        <f t="shared" si="119"/>
        <v>64632Xã Ia Kly24</v>
      </c>
    </row>
    <row r="7664" spans="1:18">
      <c r="A7664" s="6">
        <v>7663</v>
      </c>
      <c r="B7664" s="6">
        <v>64</v>
      </c>
      <c r="C7664" s="6" t="s">
        <v>6690</v>
      </c>
      <c r="D7664" s="6">
        <v>632</v>
      </c>
      <c r="E7664" s="6" t="s">
        <v>6813</v>
      </c>
      <c r="F7664" s="6">
        <v>23890</v>
      </c>
      <c r="G7664" s="6" t="s">
        <v>6816</v>
      </c>
      <c r="H7664" s="6">
        <v>2</v>
      </c>
      <c r="I7664" s="6" t="s">
        <v>297</v>
      </c>
      <c r="J7664" s="6">
        <v>4</v>
      </c>
      <c r="K7664" s="6" t="s">
        <v>6591</v>
      </c>
      <c r="L7664" s="8">
        <v>6</v>
      </c>
      <c r="M7664" s="6" t="s">
        <v>297</v>
      </c>
      <c r="N7664" s="6" t="s">
        <v>6693</v>
      </c>
      <c r="R7664" s="6" t="str">
        <f t="shared" si="119"/>
        <v>64632Xã Bình Giáo24</v>
      </c>
    </row>
    <row r="7665" spans="1:18">
      <c r="A7665" s="6">
        <v>7664</v>
      </c>
      <c r="B7665" s="6">
        <v>64</v>
      </c>
      <c r="C7665" s="6" t="s">
        <v>6690</v>
      </c>
      <c r="D7665" s="6">
        <v>632</v>
      </c>
      <c r="E7665" s="6" t="s">
        <v>6813</v>
      </c>
      <c r="F7665" s="6">
        <v>23893</v>
      </c>
      <c r="G7665" s="6" t="s">
        <v>6817</v>
      </c>
      <c r="H7665" s="6">
        <v>2</v>
      </c>
      <c r="I7665" s="6" t="s">
        <v>297</v>
      </c>
      <c r="J7665" s="6">
        <v>4</v>
      </c>
      <c r="K7665" s="6" t="s">
        <v>6591</v>
      </c>
      <c r="L7665" s="8">
        <v>6</v>
      </c>
      <c r="M7665" s="6" t="s">
        <v>297</v>
      </c>
      <c r="N7665" s="6" t="s">
        <v>6693</v>
      </c>
      <c r="R7665" s="6" t="str">
        <f t="shared" si="119"/>
        <v>64632Xã Ia Drăng24</v>
      </c>
    </row>
    <row r="7666" spans="1:18">
      <c r="A7666" s="6">
        <v>7665</v>
      </c>
      <c r="B7666" s="6">
        <v>64</v>
      </c>
      <c r="C7666" s="6" t="s">
        <v>6690</v>
      </c>
      <c r="D7666" s="6">
        <v>632</v>
      </c>
      <c r="E7666" s="6" t="s">
        <v>6813</v>
      </c>
      <c r="F7666" s="6">
        <v>23896</v>
      </c>
      <c r="G7666" s="6" t="s">
        <v>6818</v>
      </c>
      <c r="H7666" s="6">
        <v>2</v>
      </c>
      <c r="I7666" s="6" t="s">
        <v>297</v>
      </c>
      <c r="J7666" s="6">
        <v>4</v>
      </c>
      <c r="K7666" s="6" t="s">
        <v>6591</v>
      </c>
      <c r="L7666" s="8">
        <v>6</v>
      </c>
      <c r="M7666" s="6" t="s">
        <v>297</v>
      </c>
      <c r="N7666" s="6" t="s">
        <v>6693</v>
      </c>
      <c r="R7666" s="6" t="str">
        <f t="shared" si="119"/>
        <v>64632Xã Thăng Hưng24</v>
      </c>
    </row>
    <row r="7667" spans="1:18">
      <c r="A7667" s="6">
        <v>7666</v>
      </c>
      <c r="B7667" s="6">
        <v>64</v>
      </c>
      <c r="C7667" s="6" t="s">
        <v>6690</v>
      </c>
      <c r="D7667" s="6">
        <v>632</v>
      </c>
      <c r="E7667" s="6" t="s">
        <v>6813</v>
      </c>
      <c r="F7667" s="6">
        <v>23899</v>
      </c>
      <c r="G7667" s="6" t="s">
        <v>6819</v>
      </c>
      <c r="H7667" s="6">
        <v>2</v>
      </c>
      <c r="I7667" s="6" t="s">
        <v>297</v>
      </c>
      <c r="J7667" s="6">
        <v>4</v>
      </c>
      <c r="K7667" s="6" t="s">
        <v>6591</v>
      </c>
      <c r="L7667" s="8">
        <v>6</v>
      </c>
      <c r="M7667" s="6" t="s">
        <v>297</v>
      </c>
      <c r="N7667" s="6" t="s">
        <v>6693</v>
      </c>
      <c r="R7667" s="6" t="str">
        <f t="shared" si="119"/>
        <v>64632Xã Bàu Cạn24</v>
      </c>
    </row>
    <row r="7668" spans="1:18">
      <c r="A7668" s="6">
        <v>7667</v>
      </c>
      <c r="B7668" s="6">
        <v>64</v>
      </c>
      <c r="C7668" s="6" t="s">
        <v>6690</v>
      </c>
      <c r="D7668" s="6">
        <v>632</v>
      </c>
      <c r="E7668" s="6" t="s">
        <v>6813</v>
      </c>
      <c r="F7668" s="6">
        <v>23902</v>
      </c>
      <c r="G7668" s="6" t="s">
        <v>6820</v>
      </c>
      <c r="H7668" s="6">
        <v>2</v>
      </c>
      <c r="I7668" s="6" t="s">
        <v>297</v>
      </c>
      <c r="J7668" s="6">
        <v>4</v>
      </c>
      <c r="K7668" s="6" t="s">
        <v>6591</v>
      </c>
      <c r="L7668" s="8">
        <v>6</v>
      </c>
      <c r="M7668" s="6" t="s">
        <v>297</v>
      </c>
      <c r="N7668" s="6" t="s">
        <v>6693</v>
      </c>
      <c r="R7668" s="6" t="str">
        <f t="shared" si="119"/>
        <v>64632Xã Ia Phìn24</v>
      </c>
    </row>
    <row r="7669" spans="1:18">
      <c r="A7669" s="6">
        <v>7668</v>
      </c>
      <c r="B7669" s="6">
        <v>64</v>
      </c>
      <c r="C7669" s="6" t="s">
        <v>6690</v>
      </c>
      <c r="D7669" s="6">
        <v>632</v>
      </c>
      <c r="E7669" s="6" t="s">
        <v>6813</v>
      </c>
      <c r="F7669" s="6">
        <v>23905</v>
      </c>
      <c r="G7669" s="6" t="s">
        <v>6750</v>
      </c>
      <c r="H7669" s="6">
        <v>2</v>
      </c>
      <c r="I7669" s="6" t="s">
        <v>297</v>
      </c>
      <c r="J7669" s="6">
        <v>4</v>
      </c>
      <c r="K7669" s="6" t="s">
        <v>6591</v>
      </c>
      <c r="L7669" s="8">
        <v>6</v>
      </c>
      <c r="M7669" s="6" t="s">
        <v>297</v>
      </c>
      <c r="N7669" s="6" t="s">
        <v>6693</v>
      </c>
      <c r="R7669" s="6" t="str">
        <f t="shared" si="119"/>
        <v>64632Xã Ia Băng24</v>
      </c>
    </row>
    <row r="7670" spans="1:18">
      <c r="A7670" s="6">
        <v>7669</v>
      </c>
      <c r="B7670" s="6">
        <v>64</v>
      </c>
      <c r="C7670" s="6" t="s">
        <v>6690</v>
      </c>
      <c r="D7670" s="6">
        <v>632</v>
      </c>
      <c r="E7670" s="6" t="s">
        <v>6813</v>
      </c>
      <c r="F7670" s="6">
        <v>23908</v>
      </c>
      <c r="G7670" s="6" t="s">
        <v>6821</v>
      </c>
      <c r="H7670" s="6">
        <v>2</v>
      </c>
      <c r="I7670" s="6" t="s">
        <v>297</v>
      </c>
      <c r="J7670" s="6">
        <v>4</v>
      </c>
      <c r="K7670" s="6" t="s">
        <v>6591</v>
      </c>
      <c r="L7670" s="8">
        <v>6</v>
      </c>
      <c r="M7670" s="6" t="s">
        <v>297</v>
      </c>
      <c r="N7670" s="6" t="s">
        <v>6693</v>
      </c>
      <c r="R7670" s="6" t="str">
        <f t="shared" si="119"/>
        <v>64632Xã Ia Tôr24</v>
      </c>
    </row>
    <row r="7671" spans="1:18">
      <c r="A7671" s="6">
        <v>7670</v>
      </c>
      <c r="B7671" s="6">
        <v>64</v>
      </c>
      <c r="C7671" s="6" t="s">
        <v>6690</v>
      </c>
      <c r="D7671" s="6">
        <v>632</v>
      </c>
      <c r="E7671" s="6" t="s">
        <v>6813</v>
      </c>
      <c r="F7671" s="6">
        <v>23911</v>
      </c>
      <c r="G7671" s="6" t="s">
        <v>6822</v>
      </c>
      <c r="H7671" s="6">
        <v>2</v>
      </c>
      <c r="I7671" s="6" t="s">
        <v>297</v>
      </c>
      <c r="J7671" s="6">
        <v>4</v>
      </c>
      <c r="K7671" s="6" t="s">
        <v>6591</v>
      </c>
      <c r="L7671" s="8">
        <v>6</v>
      </c>
      <c r="M7671" s="6" t="s">
        <v>297</v>
      </c>
      <c r="N7671" s="6" t="s">
        <v>6693</v>
      </c>
      <c r="R7671" s="6" t="str">
        <f t="shared" si="119"/>
        <v>64632Xã Ia Boòng24</v>
      </c>
    </row>
    <row r="7672" spans="1:18">
      <c r="A7672" s="6">
        <v>7671</v>
      </c>
      <c r="B7672" s="6">
        <v>64</v>
      </c>
      <c r="C7672" s="6" t="s">
        <v>6690</v>
      </c>
      <c r="D7672" s="6">
        <v>632</v>
      </c>
      <c r="E7672" s="6" t="s">
        <v>6813</v>
      </c>
      <c r="F7672" s="6">
        <v>23914</v>
      </c>
      <c r="G7672" s="6" t="s">
        <v>6772</v>
      </c>
      <c r="H7672" s="6">
        <v>2</v>
      </c>
      <c r="I7672" s="6" t="s">
        <v>297</v>
      </c>
      <c r="J7672" s="6">
        <v>4</v>
      </c>
      <c r="K7672" s="6" t="s">
        <v>6591</v>
      </c>
      <c r="L7672" s="8">
        <v>6</v>
      </c>
      <c r="M7672" s="6" t="s">
        <v>297</v>
      </c>
      <c r="N7672" s="6" t="s">
        <v>6693</v>
      </c>
      <c r="R7672" s="6" t="str">
        <f t="shared" si="119"/>
        <v>64632Xã Ia O24</v>
      </c>
    </row>
    <row r="7673" spans="1:18">
      <c r="A7673" s="6">
        <v>7672</v>
      </c>
      <c r="B7673" s="6">
        <v>64</v>
      </c>
      <c r="C7673" s="6" t="s">
        <v>6690</v>
      </c>
      <c r="D7673" s="6">
        <v>632</v>
      </c>
      <c r="E7673" s="6" t="s">
        <v>6813</v>
      </c>
      <c r="F7673" s="6">
        <v>23917</v>
      </c>
      <c r="G7673" s="6" t="s">
        <v>6823</v>
      </c>
      <c r="H7673" s="6">
        <v>2</v>
      </c>
      <c r="I7673" s="6" t="s">
        <v>297</v>
      </c>
      <c r="J7673" s="6">
        <v>4</v>
      </c>
      <c r="K7673" s="6" t="s">
        <v>6591</v>
      </c>
      <c r="L7673" s="8">
        <v>6</v>
      </c>
      <c r="M7673" s="6" t="s">
        <v>297</v>
      </c>
      <c r="N7673" s="6" t="s">
        <v>6693</v>
      </c>
      <c r="R7673" s="6" t="str">
        <f t="shared" si="119"/>
        <v>64632Xã Ia Púch24</v>
      </c>
    </row>
    <row r="7674" spans="1:18">
      <c r="A7674" s="6">
        <v>7673</v>
      </c>
      <c r="B7674" s="6">
        <v>64</v>
      </c>
      <c r="C7674" s="6" t="s">
        <v>6690</v>
      </c>
      <c r="D7674" s="6">
        <v>632</v>
      </c>
      <c r="E7674" s="6" t="s">
        <v>6813</v>
      </c>
      <c r="F7674" s="6">
        <v>23920</v>
      </c>
      <c r="G7674" s="6" t="s">
        <v>6824</v>
      </c>
      <c r="H7674" s="6">
        <v>2</v>
      </c>
      <c r="I7674" s="6" t="s">
        <v>297</v>
      </c>
      <c r="J7674" s="6">
        <v>4</v>
      </c>
      <c r="K7674" s="6" t="s">
        <v>6591</v>
      </c>
      <c r="L7674" s="8">
        <v>6</v>
      </c>
      <c r="M7674" s="6" t="s">
        <v>297</v>
      </c>
      <c r="N7674" s="6" t="s">
        <v>6693</v>
      </c>
      <c r="R7674" s="6" t="str">
        <f t="shared" si="119"/>
        <v>64632Xã Ia Me24</v>
      </c>
    </row>
    <row r="7675" spans="1:18">
      <c r="A7675" s="6">
        <v>7674</v>
      </c>
      <c r="B7675" s="6">
        <v>64</v>
      </c>
      <c r="C7675" s="6" t="s">
        <v>6690</v>
      </c>
      <c r="D7675" s="6">
        <v>632</v>
      </c>
      <c r="E7675" s="6" t="s">
        <v>6813</v>
      </c>
      <c r="F7675" s="6">
        <v>23923</v>
      </c>
      <c r="G7675" s="6" t="s">
        <v>6825</v>
      </c>
      <c r="H7675" s="6">
        <v>2</v>
      </c>
      <c r="I7675" s="6" t="s">
        <v>297</v>
      </c>
      <c r="J7675" s="6">
        <v>4</v>
      </c>
      <c r="K7675" s="6" t="s">
        <v>6591</v>
      </c>
      <c r="L7675" s="8">
        <v>6</v>
      </c>
      <c r="M7675" s="6" t="s">
        <v>297</v>
      </c>
      <c r="N7675" s="6" t="s">
        <v>6693</v>
      </c>
      <c r="R7675" s="6" t="str">
        <f t="shared" si="119"/>
        <v>64632Xã Ia Vê24</v>
      </c>
    </row>
    <row r="7676" spans="1:18">
      <c r="A7676" s="6">
        <v>7675</v>
      </c>
      <c r="B7676" s="6">
        <v>64</v>
      </c>
      <c r="C7676" s="6" t="s">
        <v>6690</v>
      </c>
      <c r="D7676" s="6">
        <v>632</v>
      </c>
      <c r="E7676" s="6" t="s">
        <v>6813</v>
      </c>
      <c r="F7676" s="6">
        <v>23924</v>
      </c>
      <c r="G7676" s="6" t="s">
        <v>6826</v>
      </c>
      <c r="H7676" s="6">
        <v>2</v>
      </c>
      <c r="I7676" s="6" t="s">
        <v>297</v>
      </c>
      <c r="J7676" s="6">
        <v>4</v>
      </c>
      <c r="K7676" s="6" t="s">
        <v>6591</v>
      </c>
      <c r="L7676" s="8">
        <v>6</v>
      </c>
      <c r="M7676" s="6" t="s">
        <v>297</v>
      </c>
      <c r="N7676" s="6" t="s">
        <v>6693</v>
      </c>
      <c r="R7676" s="6" t="str">
        <f t="shared" si="119"/>
        <v>64632Xã Ia Bang24</v>
      </c>
    </row>
    <row r="7677" spans="1:18">
      <c r="A7677" s="6">
        <v>7676</v>
      </c>
      <c r="B7677" s="6">
        <v>64</v>
      </c>
      <c r="C7677" s="6" t="s">
        <v>6690</v>
      </c>
      <c r="D7677" s="6">
        <v>632</v>
      </c>
      <c r="E7677" s="6" t="s">
        <v>6813</v>
      </c>
      <c r="F7677" s="6">
        <v>23926</v>
      </c>
      <c r="G7677" s="6" t="s">
        <v>6827</v>
      </c>
      <c r="H7677" s="6">
        <v>2</v>
      </c>
      <c r="I7677" s="6" t="s">
        <v>297</v>
      </c>
      <c r="J7677" s="6">
        <v>4</v>
      </c>
      <c r="K7677" s="6" t="s">
        <v>6591</v>
      </c>
      <c r="L7677" s="8">
        <v>6</v>
      </c>
      <c r="M7677" s="6" t="s">
        <v>297</v>
      </c>
      <c r="N7677" s="6" t="s">
        <v>6693</v>
      </c>
      <c r="R7677" s="6" t="str">
        <f t="shared" si="119"/>
        <v>64632Xã Ia Pia24</v>
      </c>
    </row>
    <row r="7678" spans="1:18">
      <c r="A7678" s="6">
        <v>7677</v>
      </c>
      <c r="B7678" s="6">
        <v>64</v>
      </c>
      <c r="C7678" s="6" t="s">
        <v>6690</v>
      </c>
      <c r="D7678" s="6">
        <v>632</v>
      </c>
      <c r="E7678" s="6" t="s">
        <v>6813</v>
      </c>
      <c r="F7678" s="6">
        <v>23929</v>
      </c>
      <c r="G7678" s="6" t="s">
        <v>6828</v>
      </c>
      <c r="H7678" s="6">
        <v>2</v>
      </c>
      <c r="I7678" s="6" t="s">
        <v>297</v>
      </c>
      <c r="J7678" s="6">
        <v>4</v>
      </c>
      <c r="K7678" s="6" t="s">
        <v>6591</v>
      </c>
      <c r="L7678" s="8">
        <v>6</v>
      </c>
      <c r="M7678" s="6" t="s">
        <v>297</v>
      </c>
      <c r="N7678" s="6" t="s">
        <v>6693</v>
      </c>
      <c r="R7678" s="6" t="str">
        <f t="shared" si="119"/>
        <v>64632Xã Ia Ga24</v>
      </c>
    </row>
    <row r="7679" spans="1:18">
      <c r="A7679" s="6">
        <v>7678</v>
      </c>
      <c r="B7679" s="6">
        <v>64</v>
      </c>
      <c r="C7679" s="6" t="s">
        <v>6690</v>
      </c>
      <c r="D7679" s="6">
        <v>632</v>
      </c>
      <c r="E7679" s="6" t="s">
        <v>6813</v>
      </c>
      <c r="F7679" s="6">
        <v>23932</v>
      </c>
      <c r="G7679" s="6" t="s">
        <v>6829</v>
      </c>
      <c r="H7679" s="6">
        <v>2</v>
      </c>
      <c r="I7679" s="6" t="s">
        <v>297</v>
      </c>
      <c r="J7679" s="6">
        <v>4</v>
      </c>
      <c r="K7679" s="6" t="s">
        <v>6591</v>
      </c>
      <c r="L7679" s="8">
        <v>6</v>
      </c>
      <c r="M7679" s="6" t="s">
        <v>297</v>
      </c>
      <c r="N7679" s="6" t="s">
        <v>6693</v>
      </c>
      <c r="R7679" s="6" t="str">
        <f t="shared" si="119"/>
        <v>64632Xã Ia Lâu24</v>
      </c>
    </row>
    <row r="7680" spans="1:18">
      <c r="A7680" s="6">
        <v>7679</v>
      </c>
      <c r="B7680" s="6">
        <v>64</v>
      </c>
      <c r="C7680" s="6" t="s">
        <v>6690</v>
      </c>
      <c r="D7680" s="6">
        <v>632</v>
      </c>
      <c r="E7680" s="6" t="s">
        <v>6813</v>
      </c>
      <c r="F7680" s="6">
        <v>23935</v>
      </c>
      <c r="G7680" s="6" t="s">
        <v>6830</v>
      </c>
      <c r="H7680" s="6">
        <v>2</v>
      </c>
      <c r="I7680" s="6" t="s">
        <v>297</v>
      </c>
      <c r="J7680" s="6">
        <v>4</v>
      </c>
      <c r="K7680" s="6" t="s">
        <v>6591</v>
      </c>
      <c r="L7680" s="8">
        <v>6</v>
      </c>
      <c r="M7680" s="6" t="s">
        <v>297</v>
      </c>
      <c r="N7680" s="6" t="s">
        <v>6693</v>
      </c>
      <c r="R7680" s="6" t="str">
        <f t="shared" si="119"/>
        <v>64632Xã Ia Piơr24</v>
      </c>
    </row>
    <row r="7681" spans="1:18">
      <c r="A7681" s="6">
        <v>7680</v>
      </c>
      <c r="B7681" s="6">
        <v>64</v>
      </c>
      <c r="C7681" s="6" t="s">
        <v>6690</v>
      </c>
      <c r="D7681" s="6">
        <v>632</v>
      </c>
      <c r="E7681" s="6" t="s">
        <v>6813</v>
      </c>
      <c r="F7681" s="6">
        <v>23938</v>
      </c>
      <c r="G7681" s="6" t="s">
        <v>6831</v>
      </c>
      <c r="H7681" s="6">
        <v>2</v>
      </c>
      <c r="I7681" s="6" t="s">
        <v>297</v>
      </c>
      <c r="J7681" s="6">
        <v>4</v>
      </c>
      <c r="K7681" s="6" t="s">
        <v>6591</v>
      </c>
      <c r="L7681" s="8">
        <v>6</v>
      </c>
      <c r="M7681" s="6" t="s">
        <v>297</v>
      </c>
      <c r="N7681" s="6" t="s">
        <v>6693</v>
      </c>
      <c r="R7681" s="6" t="str">
        <f t="shared" si="119"/>
        <v>64632Xã Ia Mơ24</v>
      </c>
    </row>
    <row r="7682" spans="1:18">
      <c r="A7682" s="6">
        <v>7681</v>
      </c>
      <c r="B7682" s="6">
        <v>64</v>
      </c>
      <c r="C7682" s="6" t="s">
        <v>6690</v>
      </c>
      <c r="D7682" s="6">
        <v>633</v>
      </c>
      <c r="E7682" s="6" t="s">
        <v>6832</v>
      </c>
      <c r="F7682" s="6">
        <v>23941</v>
      </c>
      <c r="G7682" s="6" t="s">
        <v>6833</v>
      </c>
      <c r="H7682" s="6">
        <v>1</v>
      </c>
      <c r="I7682" s="6" t="s">
        <v>251</v>
      </c>
      <c r="J7682" s="6">
        <v>4</v>
      </c>
      <c r="K7682" s="6" t="s">
        <v>6591</v>
      </c>
      <c r="L7682" s="8">
        <v>5</v>
      </c>
      <c r="M7682" s="6" t="s">
        <v>251</v>
      </c>
      <c r="N7682" s="6" t="s">
        <v>6693</v>
      </c>
      <c r="R7682" s="6" t="str">
        <f t="shared" si="119"/>
        <v>64633Thị trấn Chư Sê14</v>
      </c>
    </row>
    <row r="7683" spans="1:18">
      <c r="A7683" s="6">
        <v>7682</v>
      </c>
      <c r="B7683" s="6">
        <v>64</v>
      </c>
      <c r="C7683" s="6" t="s">
        <v>6690</v>
      </c>
      <c r="D7683" s="6">
        <v>633</v>
      </c>
      <c r="E7683" s="6" t="s">
        <v>6832</v>
      </c>
      <c r="F7683" s="6">
        <v>23944</v>
      </c>
      <c r="G7683" s="6" t="s">
        <v>6834</v>
      </c>
      <c r="H7683" s="6">
        <v>2</v>
      </c>
      <c r="I7683" s="6" t="s">
        <v>297</v>
      </c>
      <c r="J7683" s="6">
        <v>4</v>
      </c>
      <c r="K7683" s="6" t="s">
        <v>6591</v>
      </c>
      <c r="L7683" s="8">
        <v>6</v>
      </c>
      <c r="M7683" s="6" t="s">
        <v>297</v>
      </c>
      <c r="N7683" s="6" t="s">
        <v>6693</v>
      </c>
      <c r="R7683" s="6" t="str">
        <f t="shared" ref="R7683:R7746" si="120">CONCATENATE(B7683,D7683,G7683,H7683,J7683)</f>
        <v>64633Xã Ia Tiêm24</v>
      </c>
    </row>
    <row r="7684" spans="1:18">
      <c r="A7684" s="6">
        <v>7683</v>
      </c>
      <c r="B7684" s="6">
        <v>64</v>
      </c>
      <c r="C7684" s="6" t="s">
        <v>6690</v>
      </c>
      <c r="D7684" s="6">
        <v>633</v>
      </c>
      <c r="E7684" s="6" t="s">
        <v>6832</v>
      </c>
      <c r="F7684" s="6">
        <v>23945</v>
      </c>
      <c r="G7684" s="6" t="s">
        <v>6835</v>
      </c>
      <c r="H7684" s="6">
        <v>2</v>
      </c>
      <c r="I7684" s="6" t="s">
        <v>297</v>
      </c>
      <c r="J7684" s="6">
        <v>4</v>
      </c>
      <c r="K7684" s="6" t="s">
        <v>6591</v>
      </c>
      <c r="L7684" s="8">
        <v>6</v>
      </c>
      <c r="M7684" s="6" t="s">
        <v>297</v>
      </c>
      <c r="N7684" s="6" t="s">
        <v>6693</v>
      </c>
      <c r="R7684" s="6" t="str">
        <f t="shared" si="120"/>
        <v>64633Xã Chư Pơng24</v>
      </c>
    </row>
    <row r="7685" spans="1:18">
      <c r="A7685" s="6">
        <v>7684</v>
      </c>
      <c r="B7685" s="6">
        <v>64</v>
      </c>
      <c r="C7685" s="6" t="s">
        <v>6690</v>
      </c>
      <c r="D7685" s="6">
        <v>633</v>
      </c>
      <c r="E7685" s="6" t="s">
        <v>6832</v>
      </c>
      <c r="F7685" s="6">
        <v>23946</v>
      </c>
      <c r="G7685" s="6" t="s">
        <v>6836</v>
      </c>
      <c r="H7685" s="6">
        <v>2</v>
      </c>
      <c r="I7685" s="6" t="s">
        <v>297</v>
      </c>
      <c r="J7685" s="6">
        <v>4</v>
      </c>
      <c r="K7685" s="6" t="s">
        <v>6591</v>
      </c>
      <c r="L7685" s="8">
        <v>6</v>
      </c>
      <c r="M7685" s="6" t="s">
        <v>297</v>
      </c>
      <c r="N7685" s="6" t="s">
        <v>6693</v>
      </c>
      <c r="R7685" s="6" t="str">
        <f t="shared" si="120"/>
        <v>64633Xã Bar Măih24</v>
      </c>
    </row>
    <row r="7686" spans="1:18">
      <c r="A7686" s="6">
        <v>7685</v>
      </c>
      <c r="B7686" s="6">
        <v>64</v>
      </c>
      <c r="C7686" s="6" t="s">
        <v>6690</v>
      </c>
      <c r="D7686" s="6">
        <v>633</v>
      </c>
      <c r="E7686" s="6" t="s">
        <v>6832</v>
      </c>
      <c r="F7686" s="6">
        <v>23947</v>
      </c>
      <c r="G7686" s="6" t="s">
        <v>6837</v>
      </c>
      <c r="H7686" s="6">
        <v>2</v>
      </c>
      <c r="I7686" s="6" t="s">
        <v>297</v>
      </c>
      <c r="J7686" s="6">
        <v>4</v>
      </c>
      <c r="K7686" s="6" t="s">
        <v>6591</v>
      </c>
      <c r="L7686" s="8">
        <v>6</v>
      </c>
      <c r="M7686" s="6" t="s">
        <v>297</v>
      </c>
      <c r="N7686" s="6" t="s">
        <v>6693</v>
      </c>
      <c r="R7686" s="6" t="str">
        <f t="shared" si="120"/>
        <v>64633Xã Bờ Ngoong24</v>
      </c>
    </row>
    <row r="7687" spans="1:18">
      <c r="A7687" s="6">
        <v>7686</v>
      </c>
      <c r="B7687" s="6">
        <v>64</v>
      </c>
      <c r="C7687" s="6" t="s">
        <v>6690</v>
      </c>
      <c r="D7687" s="6">
        <v>633</v>
      </c>
      <c r="E7687" s="6" t="s">
        <v>6832</v>
      </c>
      <c r="F7687" s="6">
        <v>23950</v>
      </c>
      <c r="G7687" s="6" t="s">
        <v>6838</v>
      </c>
      <c r="H7687" s="6">
        <v>2</v>
      </c>
      <c r="I7687" s="6" t="s">
        <v>297</v>
      </c>
      <c r="J7687" s="6">
        <v>4</v>
      </c>
      <c r="K7687" s="6" t="s">
        <v>6591</v>
      </c>
      <c r="L7687" s="8">
        <v>6</v>
      </c>
      <c r="M7687" s="6" t="s">
        <v>297</v>
      </c>
      <c r="N7687" s="6" t="s">
        <v>6693</v>
      </c>
      <c r="R7687" s="6" t="str">
        <f t="shared" si="120"/>
        <v>64633Xã Ia Glai24</v>
      </c>
    </row>
    <row r="7688" spans="1:18">
      <c r="A7688" s="6">
        <v>7687</v>
      </c>
      <c r="B7688" s="6">
        <v>64</v>
      </c>
      <c r="C7688" s="6" t="s">
        <v>6690</v>
      </c>
      <c r="D7688" s="6">
        <v>633</v>
      </c>
      <c r="E7688" s="6" t="s">
        <v>6832</v>
      </c>
      <c r="F7688" s="6">
        <v>23953</v>
      </c>
      <c r="G7688" s="6" t="s">
        <v>6839</v>
      </c>
      <c r="H7688" s="6">
        <v>2</v>
      </c>
      <c r="I7688" s="6" t="s">
        <v>297</v>
      </c>
      <c r="J7688" s="6">
        <v>4</v>
      </c>
      <c r="K7688" s="6" t="s">
        <v>6591</v>
      </c>
      <c r="L7688" s="8">
        <v>6</v>
      </c>
      <c r="M7688" s="6" t="s">
        <v>297</v>
      </c>
      <c r="N7688" s="6" t="s">
        <v>6693</v>
      </c>
      <c r="R7688" s="6" t="str">
        <f t="shared" si="120"/>
        <v>64633Xã AL Bá24</v>
      </c>
    </row>
    <row r="7689" spans="1:18">
      <c r="A7689" s="6">
        <v>7688</v>
      </c>
      <c r="B7689" s="6">
        <v>64</v>
      </c>
      <c r="C7689" s="6" t="s">
        <v>6690</v>
      </c>
      <c r="D7689" s="6">
        <v>633</v>
      </c>
      <c r="E7689" s="6" t="s">
        <v>6832</v>
      </c>
      <c r="F7689" s="6">
        <v>23954</v>
      </c>
      <c r="G7689" s="6" t="s">
        <v>6840</v>
      </c>
      <c r="H7689" s="6">
        <v>2</v>
      </c>
      <c r="I7689" s="6" t="s">
        <v>297</v>
      </c>
      <c r="J7689" s="6">
        <v>4</v>
      </c>
      <c r="K7689" s="6" t="s">
        <v>6591</v>
      </c>
      <c r="L7689" s="8">
        <v>6</v>
      </c>
      <c r="M7689" s="6" t="s">
        <v>297</v>
      </c>
      <c r="N7689" s="6" t="s">
        <v>6693</v>
      </c>
      <c r="R7689" s="6" t="str">
        <f t="shared" si="120"/>
        <v>64633Xã Kông HTok24</v>
      </c>
    </row>
    <row r="7690" spans="1:18">
      <c r="A7690" s="6">
        <v>7689</v>
      </c>
      <c r="B7690" s="6">
        <v>64</v>
      </c>
      <c r="C7690" s="6" t="s">
        <v>6690</v>
      </c>
      <c r="D7690" s="6">
        <v>633</v>
      </c>
      <c r="E7690" s="6" t="s">
        <v>6832</v>
      </c>
      <c r="F7690" s="6">
        <v>23956</v>
      </c>
      <c r="G7690" s="6" t="s">
        <v>6841</v>
      </c>
      <c r="H7690" s="6">
        <v>2</v>
      </c>
      <c r="I7690" s="6" t="s">
        <v>297</v>
      </c>
      <c r="J7690" s="6">
        <v>4</v>
      </c>
      <c r="K7690" s="6" t="s">
        <v>6591</v>
      </c>
      <c r="L7690" s="8">
        <v>6</v>
      </c>
      <c r="M7690" s="6" t="s">
        <v>297</v>
      </c>
      <c r="N7690" s="6" t="s">
        <v>6693</v>
      </c>
      <c r="R7690" s="6" t="str">
        <f t="shared" si="120"/>
        <v>64633Xã AYun24</v>
      </c>
    </row>
    <row r="7691" spans="1:18">
      <c r="A7691" s="6">
        <v>7690</v>
      </c>
      <c r="B7691" s="6">
        <v>64</v>
      </c>
      <c r="C7691" s="6" t="s">
        <v>6690</v>
      </c>
      <c r="D7691" s="6">
        <v>633</v>
      </c>
      <c r="E7691" s="6" t="s">
        <v>6832</v>
      </c>
      <c r="F7691" s="6">
        <v>23959</v>
      </c>
      <c r="G7691" s="6" t="s">
        <v>6842</v>
      </c>
      <c r="H7691" s="6">
        <v>2</v>
      </c>
      <c r="I7691" s="6" t="s">
        <v>297</v>
      </c>
      <c r="J7691" s="6">
        <v>4</v>
      </c>
      <c r="K7691" s="6" t="s">
        <v>6591</v>
      </c>
      <c r="L7691" s="8">
        <v>6</v>
      </c>
      <c r="M7691" s="6" t="s">
        <v>297</v>
      </c>
      <c r="N7691" s="6" t="s">
        <v>6693</v>
      </c>
      <c r="R7691" s="6" t="str">
        <f t="shared" si="120"/>
        <v>64633Xã Ia HLốp24</v>
      </c>
    </row>
    <row r="7692" spans="1:18">
      <c r="A7692" s="6">
        <v>7691</v>
      </c>
      <c r="B7692" s="6">
        <v>64</v>
      </c>
      <c r="C7692" s="6" t="s">
        <v>6690</v>
      </c>
      <c r="D7692" s="6">
        <v>633</v>
      </c>
      <c r="E7692" s="6" t="s">
        <v>6832</v>
      </c>
      <c r="F7692" s="6">
        <v>23962</v>
      </c>
      <c r="G7692" s="6" t="s">
        <v>6843</v>
      </c>
      <c r="H7692" s="6">
        <v>2</v>
      </c>
      <c r="I7692" s="6" t="s">
        <v>297</v>
      </c>
      <c r="J7692" s="6">
        <v>4</v>
      </c>
      <c r="K7692" s="6" t="s">
        <v>6591</v>
      </c>
      <c r="L7692" s="8">
        <v>6</v>
      </c>
      <c r="M7692" s="6" t="s">
        <v>297</v>
      </c>
      <c r="N7692" s="6" t="s">
        <v>6693</v>
      </c>
      <c r="R7692" s="6" t="str">
        <f t="shared" si="120"/>
        <v>64633Xã Ia Blang24</v>
      </c>
    </row>
    <row r="7693" spans="1:18">
      <c r="A7693" s="6">
        <v>7692</v>
      </c>
      <c r="B7693" s="6">
        <v>64</v>
      </c>
      <c r="C7693" s="6" t="s">
        <v>6690</v>
      </c>
      <c r="D7693" s="6">
        <v>633</v>
      </c>
      <c r="E7693" s="6" t="s">
        <v>6832</v>
      </c>
      <c r="F7693" s="6">
        <v>23965</v>
      </c>
      <c r="G7693" s="6" t="s">
        <v>6844</v>
      </c>
      <c r="H7693" s="6">
        <v>2</v>
      </c>
      <c r="I7693" s="6" t="s">
        <v>297</v>
      </c>
      <c r="J7693" s="6">
        <v>4</v>
      </c>
      <c r="K7693" s="6" t="s">
        <v>6591</v>
      </c>
      <c r="L7693" s="8">
        <v>6</v>
      </c>
      <c r="M7693" s="6" t="s">
        <v>297</v>
      </c>
      <c r="N7693" s="6" t="s">
        <v>6693</v>
      </c>
      <c r="R7693" s="6" t="str">
        <f t="shared" si="120"/>
        <v>64633Xã Dun24</v>
      </c>
    </row>
    <row r="7694" spans="1:18">
      <c r="A7694" s="6">
        <v>7693</v>
      </c>
      <c r="B7694" s="6">
        <v>64</v>
      </c>
      <c r="C7694" s="6" t="s">
        <v>6690</v>
      </c>
      <c r="D7694" s="6">
        <v>633</v>
      </c>
      <c r="E7694" s="6" t="s">
        <v>6832</v>
      </c>
      <c r="F7694" s="6">
        <v>23966</v>
      </c>
      <c r="G7694" s="6" t="s">
        <v>6845</v>
      </c>
      <c r="H7694" s="6">
        <v>2</v>
      </c>
      <c r="I7694" s="6" t="s">
        <v>297</v>
      </c>
      <c r="J7694" s="6">
        <v>4</v>
      </c>
      <c r="K7694" s="6" t="s">
        <v>6591</v>
      </c>
      <c r="L7694" s="8">
        <v>6</v>
      </c>
      <c r="M7694" s="6" t="s">
        <v>297</v>
      </c>
      <c r="N7694" s="6" t="s">
        <v>6693</v>
      </c>
      <c r="R7694" s="6" t="str">
        <f t="shared" si="120"/>
        <v>64633Xã Ia Pal24</v>
      </c>
    </row>
    <row r="7695" spans="1:18">
      <c r="A7695" s="6">
        <v>7694</v>
      </c>
      <c r="B7695" s="6">
        <v>64</v>
      </c>
      <c r="C7695" s="6" t="s">
        <v>6690</v>
      </c>
      <c r="D7695" s="6">
        <v>633</v>
      </c>
      <c r="E7695" s="6" t="s">
        <v>6832</v>
      </c>
      <c r="F7695" s="6">
        <v>23968</v>
      </c>
      <c r="G7695" s="6" t="s">
        <v>6846</v>
      </c>
      <c r="H7695" s="6">
        <v>2</v>
      </c>
      <c r="I7695" s="6" t="s">
        <v>297</v>
      </c>
      <c r="J7695" s="6">
        <v>4</v>
      </c>
      <c r="K7695" s="6" t="s">
        <v>6591</v>
      </c>
      <c r="L7695" s="8">
        <v>6</v>
      </c>
      <c r="M7695" s="6" t="s">
        <v>297</v>
      </c>
      <c r="N7695" s="6" t="s">
        <v>6693</v>
      </c>
      <c r="R7695" s="6" t="str">
        <f t="shared" si="120"/>
        <v>64633Xã H Bông24</v>
      </c>
    </row>
    <row r="7696" spans="1:18">
      <c r="A7696" s="6">
        <v>7695</v>
      </c>
      <c r="B7696" s="6">
        <v>64</v>
      </c>
      <c r="C7696" s="6" t="s">
        <v>6690</v>
      </c>
      <c r="D7696" s="6">
        <v>633</v>
      </c>
      <c r="E7696" s="6" t="s">
        <v>6832</v>
      </c>
      <c r="F7696" s="6">
        <v>23977</v>
      </c>
      <c r="G7696" s="6" t="s">
        <v>6847</v>
      </c>
      <c r="H7696" s="6">
        <v>2</v>
      </c>
      <c r="I7696" s="6" t="s">
        <v>297</v>
      </c>
      <c r="J7696" s="6">
        <v>4</v>
      </c>
      <c r="K7696" s="6" t="s">
        <v>6591</v>
      </c>
      <c r="L7696" s="8">
        <v>6</v>
      </c>
      <c r="M7696" s="6" t="s">
        <v>297</v>
      </c>
      <c r="N7696" s="6" t="s">
        <v>6693</v>
      </c>
      <c r="R7696" s="6" t="str">
        <f t="shared" si="120"/>
        <v>64633Xã Ia Ko24</v>
      </c>
    </row>
    <row r="7697" spans="1:18">
      <c r="A7697" s="6">
        <v>7696</v>
      </c>
      <c r="B7697" s="6">
        <v>64</v>
      </c>
      <c r="C7697" s="6" t="s">
        <v>6690</v>
      </c>
      <c r="D7697" s="6">
        <v>634</v>
      </c>
      <c r="E7697" s="6" t="s">
        <v>6848</v>
      </c>
      <c r="F7697" s="6">
        <v>23989</v>
      </c>
      <c r="G7697" s="6" t="s">
        <v>6849</v>
      </c>
      <c r="H7697" s="6">
        <v>2</v>
      </c>
      <c r="I7697" s="6" t="s">
        <v>297</v>
      </c>
      <c r="J7697" s="6">
        <v>4</v>
      </c>
      <c r="K7697" s="6" t="s">
        <v>6591</v>
      </c>
      <c r="L7697" s="8">
        <v>6</v>
      </c>
      <c r="M7697" s="6" t="s">
        <v>297</v>
      </c>
      <c r="N7697" s="6" t="s">
        <v>6693</v>
      </c>
      <c r="R7697" s="6" t="str">
        <f t="shared" si="120"/>
        <v>64634Xã Hà Tam24</v>
      </c>
    </row>
    <row r="7698" spans="1:18">
      <c r="A7698" s="6">
        <v>7697</v>
      </c>
      <c r="B7698" s="6">
        <v>64</v>
      </c>
      <c r="C7698" s="6" t="s">
        <v>6690</v>
      </c>
      <c r="D7698" s="6">
        <v>634</v>
      </c>
      <c r="E7698" s="6" t="s">
        <v>6848</v>
      </c>
      <c r="F7698" s="6">
        <v>23992</v>
      </c>
      <c r="G7698" s="6" t="s">
        <v>6850</v>
      </c>
      <c r="H7698" s="6">
        <v>2</v>
      </c>
      <c r="I7698" s="6" t="s">
        <v>297</v>
      </c>
      <c r="J7698" s="6">
        <v>4</v>
      </c>
      <c r="K7698" s="6" t="s">
        <v>6591</v>
      </c>
      <c r="L7698" s="8">
        <v>6</v>
      </c>
      <c r="M7698" s="6" t="s">
        <v>297</v>
      </c>
      <c r="N7698" s="6" t="s">
        <v>6693</v>
      </c>
      <c r="R7698" s="6" t="str">
        <f t="shared" si="120"/>
        <v>64634Xã An Thành24</v>
      </c>
    </row>
    <row r="7699" spans="1:18">
      <c r="A7699" s="6">
        <v>7698</v>
      </c>
      <c r="B7699" s="6">
        <v>64</v>
      </c>
      <c r="C7699" s="6" t="s">
        <v>6690</v>
      </c>
      <c r="D7699" s="6">
        <v>634</v>
      </c>
      <c r="E7699" s="6" t="s">
        <v>6848</v>
      </c>
      <c r="F7699" s="6">
        <v>23995</v>
      </c>
      <c r="G7699" s="6" t="s">
        <v>6851</v>
      </c>
      <c r="H7699" s="6">
        <v>1</v>
      </c>
      <c r="I7699" s="6" t="s">
        <v>251</v>
      </c>
      <c r="J7699" s="6">
        <v>4</v>
      </c>
      <c r="K7699" s="6" t="s">
        <v>6591</v>
      </c>
      <c r="L7699" s="8">
        <v>5</v>
      </c>
      <c r="M7699" s="6" t="s">
        <v>251</v>
      </c>
      <c r="N7699" s="6" t="s">
        <v>6693</v>
      </c>
      <c r="R7699" s="6" t="str">
        <f t="shared" si="120"/>
        <v>64634Thị trấn Đak Pơ14</v>
      </c>
    </row>
    <row r="7700" spans="1:18">
      <c r="A7700" s="6">
        <v>7699</v>
      </c>
      <c r="B7700" s="6">
        <v>64</v>
      </c>
      <c r="C7700" s="6" t="s">
        <v>6690</v>
      </c>
      <c r="D7700" s="6">
        <v>634</v>
      </c>
      <c r="E7700" s="6" t="s">
        <v>6848</v>
      </c>
      <c r="F7700" s="6">
        <v>23998</v>
      </c>
      <c r="G7700" s="6" t="s">
        <v>6852</v>
      </c>
      <c r="H7700" s="6">
        <v>2</v>
      </c>
      <c r="I7700" s="6" t="s">
        <v>297</v>
      </c>
      <c r="J7700" s="6">
        <v>4</v>
      </c>
      <c r="K7700" s="6" t="s">
        <v>6591</v>
      </c>
      <c r="L7700" s="8">
        <v>6</v>
      </c>
      <c r="M7700" s="6" t="s">
        <v>297</v>
      </c>
      <c r="N7700" s="6" t="s">
        <v>6693</v>
      </c>
      <c r="R7700" s="6" t="str">
        <f t="shared" si="120"/>
        <v>64634Xã Yang Bắc24</v>
      </c>
    </row>
    <row r="7701" spans="1:18">
      <c r="A7701" s="6">
        <v>7700</v>
      </c>
      <c r="B7701" s="6">
        <v>64</v>
      </c>
      <c r="C7701" s="6" t="s">
        <v>6690</v>
      </c>
      <c r="D7701" s="6">
        <v>634</v>
      </c>
      <c r="E7701" s="6" t="s">
        <v>6848</v>
      </c>
      <c r="F7701" s="6">
        <v>24001</v>
      </c>
      <c r="G7701" s="6" t="s">
        <v>6853</v>
      </c>
      <c r="H7701" s="6">
        <v>2</v>
      </c>
      <c r="I7701" s="6" t="s">
        <v>297</v>
      </c>
      <c r="J7701" s="6">
        <v>4</v>
      </c>
      <c r="K7701" s="6" t="s">
        <v>6591</v>
      </c>
      <c r="L7701" s="8">
        <v>6</v>
      </c>
      <c r="M7701" s="6" t="s">
        <v>297</v>
      </c>
      <c r="N7701" s="6" t="s">
        <v>6693</v>
      </c>
      <c r="R7701" s="6" t="str">
        <f t="shared" si="120"/>
        <v>64634Xã Cư An24</v>
      </c>
    </row>
    <row r="7702" spans="1:18">
      <c r="A7702" s="6">
        <v>7701</v>
      </c>
      <c r="B7702" s="6">
        <v>64</v>
      </c>
      <c r="C7702" s="6" t="s">
        <v>6690</v>
      </c>
      <c r="D7702" s="6">
        <v>634</v>
      </c>
      <c r="E7702" s="6" t="s">
        <v>6848</v>
      </c>
      <c r="F7702" s="6">
        <v>24004</v>
      </c>
      <c r="G7702" s="6" t="s">
        <v>1311</v>
      </c>
      <c r="H7702" s="6">
        <v>2</v>
      </c>
      <c r="I7702" s="6" t="s">
        <v>297</v>
      </c>
      <c r="J7702" s="6">
        <v>4</v>
      </c>
      <c r="K7702" s="6" t="s">
        <v>6591</v>
      </c>
      <c r="L7702" s="8">
        <v>6</v>
      </c>
      <c r="M7702" s="6" t="s">
        <v>297</v>
      </c>
      <c r="N7702" s="6" t="s">
        <v>6693</v>
      </c>
      <c r="R7702" s="6" t="str">
        <f t="shared" si="120"/>
        <v>64634Xã Tân An24</v>
      </c>
    </row>
    <row r="7703" spans="1:18">
      <c r="A7703" s="6">
        <v>7702</v>
      </c>
      <c r="B7703" s="6">
        <v>64</v>
      </c>
      <c r="C7703" s="6" t="s">
        <v>6690</v>
      </c>
      <c r="D7703" s="6">
        <v>634</v>
      </c>
      <c r="E7703" s="6" t="s">
        <v>6848</v>
      </c>
      <c r="F7703" s="6">
        <v>24007</v>
      </c>
      <c r="G7703" s="6" t="s">
        <v>5603</v>
      </c>
      <c r="H7703" s="6">
        <v>2</v>
      </c>
      <c r="I7703" s="6" t="s">
        <v>297</v>
      </c>
      <c r="J7703" s="6">
        <v>4</v>
      </c>
      <c r="K7703" s="6" t="s">
        <v>6591</v>
      </c>
      <c r="L7703" s="8">
        <v>6</v>
      </c>
      <c r="M7703" s="6" t="s">
        <v>297</v>
      </c>
      <c r="N7703" s="6" t="s">
        <v>6693</v>
      </c>
      <c r="R7703" s="6" t="str">
        <f t="shared" si="120"/>
        <v>64634Xã Phú An24</v>
      </c>
    </row>
    <row r="7704" spans="1:18">
      <c r="A7704" s="6">
        <v>7703</v>
      </c>
      <c r="B7704" s="6">
        <v>64</v>
      </c>
      <c r="C7704" s="6" t="s">
        <v>6690</v>
      </c>
      <c r="D7704" s="6">
        <v>634</v>
      </c>
      <c r="E7704" s="6" t="s">
        <v>6848</v>
      </c>
      <c r="F7704" s="6">
        <v>24010</v>
      </c>
      <c r="G7704" s="6" t="s">
        <v>6854</v>
      </c>
      <c r="H7704" s="6">
        <v>2</v>
      </c>
      <c r="I7704" s="6" t="s">
        <v>297</v>
      </c>
      <c r="J7704" s="6">
        <v>4</v>
      </c>
      <c r="K7704" s="6" t="s">
        <v>6591</v>
      </c>
      <c r="L7704" s="8">
        <v>6</v>
      </c>
      <c r="M7704" s="6" t="s">
        <v>297</v>
      </c>
      <c r="N7704" s="6" t="s">
        <v>6693</v>
      </c>
      <c r="R7704" s="6" t="str">
        <f t="shared" si="120"/>
        <v>64634Xã Ya Hội24</v>
      </c>
    </row>
    <row r="7705" spans="1:18">
      <c r="A7705" s="6">
        <v>7704</v>
      </c>
      <c r="B7705" s="6">
        <v>64</v>
      </c>
      <c r="C7705" s="6" t="s">
        <v>6690</v>
      </c>
      <c r="D7705" s="6">
        <v>635</v>
      </c>
      <c r="E7705" s="6" t="s">
        <v>6855</v>
      </c>
      <c r="F7705" s="6">
        <v>24013</v>
      </c>
      <c r="G7705" s="6" t="s">
        <v>6856</v>
      </c>
      <c r="H7705" s="6">
        <v>2</v>
      </c>
      <c r="I7705" s="6" t="s">
        <v>297</v>
      </c>
      <c r="J7705" s="6">
        <v>4</v>
      </c>
      <c r="K7705" s="6" t="s">
        <v>6591</v>
      </c>
      <c r="L7705" s="8">
        <v>6</v>
      </c>
      <c r="M7705" s="6" t="s">
        <v>297</v>
      </c>
      <c r="N7705" s="6" t="s">
        <v>6693</v>
      </c>
      <c r="R7705" s="6" t="str">
        <f t="shared" si="120"/>
        <v>64635Xã Pờ Tó24</v>
      </c>
    </row>
    <row r="7706" spans="1:18">
      <c r="A7706" s="6">
        <v>7705</v>
      </c>
      <c r="B7706" s="6">
        <v>64</v>
      </c>
      <c r="C7706" s="6" t="s">
        <v>6690</v>
      </c>
      <c r="D7706" s="6">
        <v>635</v>
      </c>
      <c r="E7706" s="6" t="s">
        <v>6855</v>
      </c>
      <c r="F7706" s="6">
        <v>24016</v>
      </c>
      <c r="G7706" s="6" t="s">
        <v>6857</v>
      </c>
      <c r="H7706" s="6">
        <v>2</v>
      </c>
      <c r="I7706" s="6" t="s">
        <v>297</v>
      </c>
      <c r="J7706" s="6">
        <v>4</v>
      </c>
      <c r="K7706" s="6" t="s">
        <v>6591</v>
      </c>
      <c r="L7706" s="8">
        <v>6</v>
      </c>
      <c r="M7706" s="6" t="s">
        <v>297</v>
      </c>
      <c r="N7706" s="6" t="s">
        <v>6693</v>
      </c>
      <c r="R7706" s="6" t="str">
        <f t="shared" si="120"/>
        <v>64635Xã Chư Răng24</v>
      </c>
    </row>
    <row r="7707" spans="1:18">
      <c r="A7707" s="6">
        <v>7706</v>
      </c>
      <c r="B7707" s="6">
        <v>64</v>
      </c>
      <c r="C7707" s="6" t="s">
        <v>6690</v>
      </c>
      <c r="D7707" s="6">
        <v>635</v>
      </c>
      <c r="E7707" s="6" t="s">
        <v>6855</v>
      </c>
      <c r="F7707" s="6">
        <v>24019</v>
      </c>
      <c r="G7707" s="6" t="s">
        <v>6858</v>
      </c>
      <c r="H7707" s="6">
        <v>2</v>
      </c>
      <c r="I7707" s="6" t="s">
        <v>297</v>
      </c>
      <c r="J7707" s="6">
        <v>4</v>
      </c>
      <c r="K7707" s="6" t="s">
        <v>6591</v>
      </c>
      <c r="L7707" s="8">
        <v>6</v>
      </c>
      <c r="M7707" s="6" t="s">
        <v>297</v>
      </c>
      <c r="N7707" s="6" t="s">
        <v>6693</v>
      </c>
      <c r="R7707" s="6" t="str">
        <f t="shared" si="120"/>
        <v>64635Xã Ia KDăm24</v>
      </c>
    </row>
    <row r="7708" spans="1:18">
      <c r="A7708" s="6">
        <v>7707</v>
      </c>
      <c r="B7708" s="6">
        <v>64</v>
      </c>
      <c r="C7708" s="6" t="s">
        <v>6690</v>
      </c>
      <c r="D7708" s="6">
        <v>635</v>
      </c>
      <c r="E7708" s="6" t="s">
        <v>6855</v>
      </c>
      <c r="F7708" s="6">
        <v>24022</v>
      </c>
      <c r="G7708" s="6" t="s">
        <v>3428</v>
      </c>
      <c r="H7708" s="6">
        <v>2</v>
      </c>
      <c r="I7708" s="6" t="s">
        <v>297</v>
      </c>
      <c r="J7708" s="6">
        <v>4</v>
      </c>
      <c r="K7708" s="6" t="s">
        <v>6591</v>
      </c>
      <c r="L7708" s="8">
        <v>6</v>
      </c>
      <c r="M7708" s="6" t="s">
        <v>297</v>
      </c>
      <c r="N7708" s="6" t="s">
        <v>6693</v>
      </c>
      <c r="R7708" s="6" t="str">
        <f t="shared" si="120"/>
        <v>64635Xã Kim Tân24</v>
      </c>
    </row>
    <row r="7709" spans="1:18">
      <c r="A7709" s="6">
        <v>7708</v>
      </c>
      <c r="B7709" s="6">
        <v>64</v>
      </c>
      <c r="C7709" s="6" t="s">
        <v>6690</v>
      </c>
      <c r="D7709" s="6">
        <v>635</v>
      </c>
      <c r="E7709" s="6" t="s">
        <v>6855</v>
      </c>
      <c r="F7709" s="6">
        <v>24025</v>
      </c>
      <c r="G7709" s="6" t="s">
        <v>6859</v>
      </c>
      <c r="H7709" s="6">
        <v>2</v>
      </c>
      <c r="I7709" s="6" t="s">
        <v>297</v>
      </c>
      <c r="J7709" s="6">
        <v>4</v>
      </c>
      <c r="K7709" s="6" t="s">
        <v>6591</v>
      </c>
      <c r="L7709" s="8">
        <v>6</v>
      </c>
      <c r="M7709" s="6" t="s">
        <v>297</v>
      </c>
      <c r="N7709" s="6" t="s">
        <v>6693</v>
      </c>
      <c r="R7709" s="6" t="str">
        <f t="shared" si="120"/>
        <v>64635Xã Chư Mố24</v>
      </c>
    </row>
    <row r="7710" spans="1:18">
      <c r="A7710" s="6">
        <v>7709</v>
      </c>
      <c r="B7710" s="6">
        <v>64</v>
      </c>
      <c r="C7710" s="6" t="s">
        <v>6690</v>
      </c>
      <c r="D7710" s="6">
        <v>635</v>
      </c>
      <c r="E7710" s="6" t="s">
        <v>6855</v>
      </c>
      <c r="F7710" s="6">
        <v>24028</v>
      </c>
      <c r="G7710" s="6" t="s">
        <v>6860</v>
      </c>
      <c r="H7710" s="6">
        <v>2</v>
      </c>
      <c r="I7710" s="6" t="s">
        <v>297</v>
      </c>
      <c r="J7710" s="6">
        <v>4</v>
      </c>
      <c r="K7710" s="6" t="s">
        <v>6591</v>
      </c>
      <c r="L7710" s="8">
        <v>6</v>
      </c>
      <c r="M7710" s="6" t="s">
        <v>297</v>
      </c>
      <c r="N7710" s="6" t="s">
        <v>6693</v>
      </c>
      <c r="R7710" s="6" t="str">
        <f t="shared" si="120"/>
        <v>64635Xã Ia Tul24</v>
      </c>
    </row>
    <row r="7711" spans="1:18">
      <c r="A7711" s="6">
        <v>7710</v>
      </c>
      <c r="B7711" s="6">
        <v>64</v>
      </c>
      <c r="C7711" s="6" t="s">
        <v>6690</v>
      </c>
      <c r="D7711" s="6">
        <v>635</v>
      </c>
      <c r="E7711" s="6" t="s">
        <v>6855</v>
      </c>
      <c r="F7711" s="6">
        <v>24031</v>
      </c>
      <c r="G7711" s="6" t="s">
        <v>6861</v>
      </c>
      <c r="H7711" s="6">
        <v>2</v>
      </c>
      <c r="I7711" s="6" t="s">
        <v>297</v>
      </c>
      <c r="J7711" s="6">
        <v>4</v>
      </c>
      <c r="K7711" s="6" t="s">
        <v>6591</v>
      </c>
      <c r="L7711" s="8">
        <v>6</v>
      </c>
      <c r="M7711" s="6" t="s">
        <v>297</v>
      </c>
      <c r="N7711" s="6" t="s">
        <v>6693</v>
      </c>
      <c r="R7711" s="6" t="str">
        <f t="shared" si="120"/>
        <v>64635Xã Ia Ma Rơn24</v>
      </c>
    </row>
    <row r="7712" spans="1:18">
      <c r="A7712" s="6">
        <v>7711</v>
      </c>
      <c r="B7712" s="6">
        <v>64</v>
      </c>
      <c r="C7712" s="6" t="s">
        <v>6690</v>
      </c>
      <c r="D7712" s="6">
        <v>635</v>
      </c>
      <c r="E7712" s="6" t="s">
        <v>6855</v>
      </c>
      <c r="F7712" s="6">
        <v>24034</v>
      </c>
      <c r="G7712" s="6" t="s">
        <v>6862</v>
      </c>
      <c r="H7712" s="6">
        <v>2</v>
      </c>
      <c r="I7712" s="6" t="s">
        <v>297</v>
      </c>
      <c r="J7712" s="6">
        <v>4</v>
      </c>
      <c r="K7712" s="6" t="s">
        <v>6591</v>
      </c>
      <c r="L7712" s="8">
        <v>6</v>
      </c>
      <c r="M7712" s="6" t="s">
        <v>297</v>
      </c>
      <c r="N7712" s="6" t="s">
        <v>6693</v>
      </c>
      <c r="R7712" s="6" t="str">
        <f t="shared" si="120"/>
        <v>64635Xã Ia Broăi24</v>
      </c>
    </row>
    <row r="7713" spans="1:18">
      <c r="A7713" s="6">
        <v>7712</v>
      </c>
      <c r="B7713" s="6">
        <v>64</v>
      </c>
      <c r="C7713" s="6" t="s">
        <v>6690</v>
      </c>
      <c r="D7713" s="6">
        <v>635</v>
      </c>
      <c r="E7713" s="6" t="s">
        <v>6855</v>
      </c>
      <c r="F7713" s="6">
        <v>24037</v>
      </c>
      <c r="G7713" s="6" t="s">
        <v>6863</v>
      </c>
      <c r="H7713" s="6">
        <v>2</v>
      </c>
      <c r="I7713" s="6" t="s">
        <v>297</v>
      </c>
      <c r="J7713" s="6">
        <v>4</v>
      </c>
      <c r="K7713" s="6" t="s">
        <v>6591</v>
      </c>
      <c r="L7713" s="8">
        <v>6</v>
      </c>
      <c r="M7713" s="6" t="s">
        <v>297</v>
      </c>
      <c r="N7713" s="6" t="s">
        <v>6693</v>
      </c>
      <c r="R7713" s="6" t="str">
        <f t="shared" si="120"/>
        <v>64635Xã Ia Trok24</v>
      </c>
    </row>
    <row r="7714" spans="1:18">
      <c r="A7714" s="6">
        <v>7713</v>
      </c>
      <c r="B7714" s="6">
        <v>64</v>
      </c>
      <c r="C7714" s="6" t="s">
        <v>6690</v>
      </c>
      <c r="D7714" s="6">
        <v>637</v>
      </c>
      <c r="E7714" s="6" t="s">
        <v>6864</v>
      </c>
      <c r="F7714" s="6">
        <v>24076</v>
      </c>
      <c r="G7714" s="6" t="s">
        <v>6865</v>
      </c>
      <c r="H7714" s="6">
        <v>1</v>
      </c>
      <c r="I7714" s="6" t="s">
        <v>251</v>
      </c>
      <c r="J7714" s="6">
        <v>4</v>
      </c>
      <c r="K7714" s="6" t="s">
        <v>6591</v>
      </c>
      <c r="L7714" s="8">
        <v>5</v>
      </c>
      <c r="M7714" s="6" t="s">
        <v>251</v>
      </c>
      <c r="N7714" s="6" t="s">
        <v>6693</v>
      </c>
      <c r="R7714" s="6" t="str">
        <f t="shared" si="120"/>
        <v>64637Thị trấn Phú Túc14</v>
      </c>
    </row>
    <row r="7715" spans="1:18">
      <c r="A7715" s="6">
        <v>7714</v>
      </c>
      <c r="B7715" s="6">
        <v>64</v>
      </c>
      <c r="C7715" s="6" t="s">
        <v>6690</v>
      </c>
      <c r="D7715" s="6">
        <v>637</v>
      </c>
      <c r="E7715" s="6" t="s">
        <v>6864</v>
      </c>
      <c r="F7715" s="6">
        <v>24079</v>
      </c>
      <c r="G7715" s="6" t="s">
        <v>6866</v>
      </c>
      <c r="H7715" s="6">
        <v>2</v>
      </c>
      <c r="I7715" s="6" t="s">
        <v>297</v>
      </c>
      <c r="J7715" s="6">
        <v>4</v>
      </c>
      <c r="K7715" s="6" t="s">
        <v>6591</v>
      </c>
      <c r="L7715" s="8">
        <v>6</v>
      </c>
      <c r="M7715" s="6" t="s">
        <v>297</v>
      </c>
      <c r="N7715" s="6" t="s">
        <v>6693</v>
      </c>
      <c r="R7715" s="6" t="str">
        <f t="shared" si="120"/>
        <v>64637Xã Ia RSai24</v>
      </c>
    </row>
    <row r="7716" spans="1:18">
      <c r="A7716" s="6">
        <v>7715</v>
      </c>
      <c r="B7716" s="6">
        <v>64</v>
      </c>
      <c r="C7716" s="6" t="s">
        <v>6690</v>
      </c>
      <c r="D7716" s="6">
        <v>637</v>
      </c>
      <c r="E7716" s="6" t="s">
        <v>6864</v>
      </c>
      <c r="F7716" s="6">
        <v>24082</v>
      </c>
      <c r="G7716" s="6" t="s">
        <v>6867</v>
      </c>
      <c r="H7716" s="6">
        <v>2</v>
      </c>
      <c r="I7716" s="6" t="s">
        <v>297</v>
      </c>
      <c r="J7716" s="6">
        <v>4</v>
      </c>
      <c r="K7716" s="6" t="s">
        <v>6591</v>
      </c>
      <c r="L7716" s="8">
        <v>6</v>
      </c>
      <c r="M7716" s="6" t="s">
        <v>297</v>
      </c>
      <c r="N7716" s="6" t="s">
        <v>6693</v>
      </c>
      <c r="R7716" s="6" t="str">
        <f t="shared" si="120"/>
        <v>64637Xã Ia RSươm24</v>
      </c>
    </row>
    <row r="7717" spans="1:18">
      <c r="A7717" s="6">
        <v>7716</v>
      </c>
      <c r="B7717" s="6">
        <v>64</v>
      </c>
      <c r="C7717" s="6" t="s">
        <v>6690</v>
      </c>
      <c r="D7717" s="6">
        <v>637</v>
      </c>
      <c r="E7717" s="6" t="s">
        <v>6864</v>
      </c>
      <c r="F7717" s="6">
        <v>24085</v>
      </c>
      <c r="G7717" s="6" t="s">
        <v>6868</v>
      </c>
      <c r="H7717" s="6">
        <v>2</v>
      </c>
      <c r="I7717" s="6" t="s">
        <v>297</v>
      </c>
      <c r="J7717" s="6">
        <v>4</v>
      </c>
      <c r="K7717" s="6" t="s">
        <v>6591</v>
      </c>
      <c r="L7717" s="8">
        <v>6</v>
      </c>
      <c r="M7717" s="6" t="s">
        <v>297</v>
      </c>
      <c r="N7717" s="6" t="s">
        <v>6693</v>
      </c>
      <c r="R7717" s="6" t="str">
        <f t="shared" si="120"/>
        <v>64637Xã Chư Gu24</v>
      </c>
    </row>
    <row r="7718" spans="1:18">
      <c r="A7718" s="6">
        <v>7717</v>
      </c>
      <c r="B7718" s="6">
        <v>64</v>
      </c>
      <c r="C7718" s="6" t="s">
        <v>6690</v>
      </c>
      <c r="D7718" s="6">
        <v>637</v>
      </c>
      <c r="E7718" s="6" t="s">
        <v>6864</v>
      </c>
      <c r="F7718" s="6">
        <v>24088</v>
      </c>
      <c r="G7718" s="6" t="s">
        <v>6869</v>
      </c>
      <c r="H7718" s="6">
        <v>2</v>
      </c>
      <c r="I7718" s="6" t="s">
        <v>297</v>
      </c>
      <c r="J7718" s="6">
        <v>4</v>
      </c>
      <c r="K7718" s="6" t="s">
        <v>6591</v>
      </c>
      <c r="L7718" s="8">
        <v>6</v>
      </c>
      <c r="M7718" s="6" t="s">
        <v>297</v>
      </c>
      <c r="N7718" s="6" t="s">
        <v>6693</v>
      </c>
      <c r="R7718" s="6" t="str">
        <f t="shared" si="120"/>
        <v>64637Xã Đất Bằng24</v>
      </c>
    </row>
    <row r="7719" spans="1:18">
      <c r="A7719" s="6">
        <v>7718</v>
      </c>
      <c r="B7719" s="6">
        <v>64</v>
      </c>
      <c r="C7719" s="6" t="s">
        <v>6690</v>
      </c>
      <c r="D7719" s="6">
        <v>637</v>
      </c>
      <c r="E7719" s="6" t="s">
        <v>6864</v>
      </c>
      <c r="F7719" s="6">
        <v>24091</v>
      </c>
      <c r="G7719" s="6" t="s">
        <v>6870</v>
      </c>
      <c r="H7719" s="6">
        <v>2</v>
      </c>
      <c r="I7719" s="6" t="s">
        <v>297</v>
      </c>
      <c r="J7719" s="6">
        <v>4</v>
      </c>
      <c r="K7719" s="6" t="s">
        <v>6591</v>
      </c>
      <c r="L7719" s="8">
        <v>6</v>
      </c>
      <c r="M7719" s="6" t="s">
        <v>297</v>
      </c>
      <c r="N7719" s="6" t="s">
        <v>6693</v>
      </c>
      <c r="R7719" s="6" t="str">
        <f t="shared" si="120"/>
        <v>64637Xã Ia Mláh24</v>
      </c>
    </row>
    <row r="7720" spans="1:18">
      <c r="A7720" s="6">
        <v>7719</v>
      </c>
      <c r="B7720" s="6">
        <v>64</v>
      </c>
      <c r="C7720" s="6" t="s">
        <v>6690</v>
      </c>
      <c r="D7720" s="6">
        <v>637</v>
      </c>
      <c r="E7720" s="6" t="s">
        <v>6864</v>
      </c>
      <c r="F7720" s="6">
        <v>24094</v>
      </c>
      <c r="G7720" s="6" t="s">
        <v>6871</v>
      </c>
      <c r="H7720" s="6">
        <v>2</v>
      </c>
      <c r="I7720" s="6" t="s">
        <v>297</v>
      </c>
      <c r="J7720" s="6">
        <v>4</v>
      </c>
      <c r="K7720" s="6" t="s">
        <v>6591</v>
      </c>
      <c r="L7720" s="8">
        <v>6</v>
      </c>
      <c r="M7720" s="6" t="s">
        <v>297</v>
      </c>
      <c r="N7720" s="6" t="s">
        <v>6693</v>
      </c>
      <c r="R7720" s="6" t="str">
        <f t="shared" si="120"/>
        <v>64637Xã Chư Drăng24</v>
      </c>
    </row>
    <row r="7721" spans="1:18">
      <c r="A7721" s="6">
        <v>7720</v>
      </c>
      <c r="B7721" s="6">
        <v>64</v>
      </c>
      <c r="C7721" s="6" t="s">
        <v>6690</v>
      </c>
      <c r="D7721" s="6">
        <v>637</v>
      </c>
      <c r="E7721" s="6" t="s">
        <v>6864</v>
      </c>
      <c r="F7721" s="6">
        <v>24097</v>
      </c>
      <c r="G7721" s="6" t="s">
        <v>6872</v>
      </c>
      <c r="H7721" s="6">
        <v>2</v>
      </c>
      <c r="I7721" s="6" t="s">
        <v>297</v>
      </c>
      <c r="J7721" s="6">
        <v>4</v>
      </c>
      <c r="K7721" s="6" t="s">
        <v>6591</v>
      </c>
      <c r="L7721" s="8">
        <v>6</v>
      </c>
      <c r="M7721" s="6" t="s">
        <v>297</v>
      </c>
      <c r="N7721" s="6" t="s">
        <v>6693</v>
      </c>
      <c r="R7721" s="6" t="str">
        <f t="shared" si="120"/>
        <v>64637Xã Phú Cần24</v>
      </c>
    </row>
    <row r="7722" spans="1:18">
      <c r="A7722" s="6">
        <v>7721</v>
      </c>
      <c r="B7722" s="6">
        <v>64</v>
      </c>
      <c r="C7722" s="6" t="s">
        <v>6690</v>
      </c>
      <c r="D7722" s="6">
        <v>637</v>
      </c>
      <c r="E7722" s="6" t="s">
        <v>6864</v>
      </c>
      <c r="F7722" s="6">
        <v>24100</v>
      </c>
      <c r="G7722" s="6" t="s">
        <v>6873</v>
      </c>
      <c r="H7722" s="6">
        <v>2</v>
      </c>
      <c r="I7722" s="6" t="s">
        <v>297</v>
      </c>
      <c r="J7722" s="6">
        <v>4</v>
      </c>
      <c r="K7722" s="6" t="s">
        <v>6591</v>
      </c>
      <c r="L7722" s="8">
        <v>6</v>
      </c>
      <c r="M7722" s="6" t="s">
        <v>297</v>
      </c>
      <c r="N7722" s="6" t="s">
        <v>6693</v>
      </c>
      <c r="R7722" s="6" t="str">
        <f t="shared" si="120"/>
        <v>64637Xã Ia HDreh24</v>
      </c>
    </row>
    <row r="7723" spans="1:18">
      <c r="A7723" s="6">
        <v>7722</v>
      </c>
      <c r="B7723" s="6">
        <v>64</v>
      </c>
      <c r="C7723" s="6" t="s">
        <v>6690</v>
      </c>
      <c r="D7723" s="6">
        <v>637</v>
      </c>
      <c r="E7723" s="6" t="s">
        <v>6864</v>
      </c>
      <c r="F7723" s="6">
        <v>24103</v>
      </c>
      <c r="G7723" s="6" t="s">
        <v>6874</v>
      </c>
      <c r="H7723" s="6">
        <v>2</v>
      </c>
      <c r="I7723" s="6" t="s">
        <v>297</v>
      </c>
      <c r="J7723" s="6">
        <v>4</v>
      </c>
      <c r="K7723" s="6" t="s">
        <v>6591</v>
      </c>
      <c r="L7723" s="8">
        <v>6</v>
      </c>
      <c r="M7723" s="6" t="s">
        <v>297</v>
      </c>
      <c r="N7723" s="6" t="s">
        <v>6693</v>
      </c>
      <c r="R7723" s="6" t="str">
        <f t="shared" si="120"/>
        <v>64637Xã Ia RMok24</v>
      </c>
    </row>
    <row r="7724" spans="1:18">
      <c r="A7724" s="6">
        <v>7723</v>
      </c>
      <c r="B7724" s="6">
        <v>64</v>
      </c>
      <c r="C7724" s="6" t="s">
        <v>6690</v>
      </c>
      <c r="D7724" s="6">
        <v>637</v>
      </c>
      <c r="E7724" s="6" t="s">
        <v>6864</v>
      </c>
      <c r="F7724" s="6">
        <v>24106</v>
      </c>
      <c r="G7724" s="6" t="s">
        <v>6875</v>
      </c>
      <c r="H7724" s="6">
        <v>2</v>
      </c>
      <c r="I7724" s="6" t="s">
        <v>297</v>
      </c>
      <c r="J7724" s="6">
        <v>4</v>
      </c>
      <c r="K7724" s="6" t="s">
        <v>6591</v>
      </c>
      <c r="L7724" s="8">
        <v>6</v>
      </c>
      <c r="M7724" s="6" t="s">
        <v>297</v>
      </c>
      <c r="N7724" s="6" t="s">
        <v>6693</v>
      </c>
      <c r="R7724" s="6" t="str">
        <f t="shared" si="120"/>
        <v>64637Xã Chư Ngọc24</v>
      </c>
    </row>
    <row r="7725" spans="1:18">
      <c r="A7725" s="6">
        <v>7724</v>
      </c>
      <c r="B7725" s="6">
        <v>64</v>
      </c>
      <c r="C7725" s="6" t="s">
        <v>6690</v>
      </c>
      <c r="D7725" s="6">
        <v>637</v>
      </c>
      <c r="E7725" s="6" t="s">
        <v>6864</v>
      </c>
      <c r="F7725" s="6">
        <v>24109</v>
      </c>
      <c r="G7725" s="6" t="s">
        <v>6876</v>
      </c>
      <c r="H7725" s="6">
        <v>2</v>
      </c>
      <c r="I7725" s="6" t="s">
        <v>297</v>
      </c>
      <c r="J7725" s="6">
        <v>4</v>
      </c>
      <c r="K7725" s="6" t="s">
        <v>6591</v>
      </c>
      <c r="L7725" s="8">
        <v>6</v>
      </c>
      <c r="M7725" s="6" t="s">
        <v>297</v>
      </c>
      <c r="N7725" s="6" t="s">
        <v>6693</v>
      </c>
      <c r="R7725" s="6" t="str">
        <f t="shared" si="120"/>
        <v>64637Xã Uar24</v>
      </c>
    </row>
    <row r="7726" spans="1:18">
      <c r="A7726" s="6">
        <v>7725</v>
      </c>
      <c r="B7726" s="6">
        <v>64</v>
      </c>
      <c r="C7726" s="6" t="s">
        <v>6690</v>
      </c>
      <c r="D7726" s="6">
        <v>637</v>
      </c>
      <c r="E7726" s="6" t="s">
        <v>6864</v>
      </c>
      <c r="F7726" s="6">
        <v>24112</v>
      </c>
      <c r="G7726" s="6" t="s">
        <v>6877</v>
      </c>
      <c r="H7726" s="6">
        <v>2</v>
      </c>
      <c r="I7726" s="6" t="s">
        <v>297</v>
      </c>
      <c r="J7726" s="6">
        <v>4</v>
      </c>
      <c r="K7726" s="6" t="s">
        <v>6591</v>
      </c>
      <c r="L7726" s="8">
        <v>6</v>
      </c>
      <c r="M7726" s="6" t="s">
        <v>297</v>
      </c>
      <c r="N7726" s="6" t="s">
        <v>6693</v>
      </c>
      <c r="R7726" s="6" t="str">
        <f t="shared" si="120"/>
        <v>64637Xã Chư Rcăm24</v>
      </c>
    </row>
    <row r="7727" spans="1:18">
      <c r="A7727" s="6">
        <v>7726</v>
      </c>
      <c r="B7727" s="6">
        <v>64</v>
      </c>
      <c r="C7727" s="6" t="s">
        <v>6690</v>
      </c>
      <c r="D7727" s="6">
        <v>637</v>
      </c>
      <c r="E7727" s="6" t="s">
        <v>6864</v>
      </c>
      <c r="F7727" s="6">
        <v>24115</v>
      </c>
      <c r="G7727" s="6" t="s">
        <v>6878</v>
      </c>
      <c r="H7727" s="6">
        <v>2</v>
      </c>
      <c r="I7727" s="6" t="s">
        <v>297</v>
      </c>
      <c r="J7727" s="6">
        <v>4</v>
      </c>
      <c r="K7727" s="6" t="s">
        <v>6591</v>
      </c>
      <c r="L7727" s="8">
        <v>6</v>
      </c>
      <c r="M7727" s="6" t="s">
        <v>297</v>
      </c>
      <c r="N7727" s="6" t="s">
        <v>6693</v>
      </c>
      <c r="R7727" s="6" t="str">
        <f t="shared" si="120"/>
        <v>64637Xã Krông Năng24</v>
      </c>
    </row>
    <row r="7728" spans="1:18">
      <c r="A7728" s="6">
        <v>7727</v>
      </c>
      <c r="B7728" s="6">
        <v>64</v>
      </c>
      <c r="C7728" s="6" t="s">
        <v>6690</v>
      </c>
      <c r="D7728" s="6">
        <v>638</v>
      </c>
      <c r="E7728" s="6" t="s">
        <v>6879</v>
      </c>
      <c r="F7728" s="6">
        <v>24043</v>
      </c>
      <c r="G7728" s="6" t="s">
        <v>6880</v>
      </c>
      <c r="H7728" s="6">
        <v>1</v>
      </c>
      <c r="I7728" s="6" t="s">
        <v>251</v>
      </c>
      <c r="J7728" s="6">
        <v>4</v>
      </c>
      <c r="K7728" s="6" t="s">
        <v>6591</v>
      </c>
      <c r="L7728" s="8">
        <v>5</v>
      </c>
      <c r="M7728" s="6" t="s">
        <v>251</v>
      </c>
      <c r="N7728" s="6" t="s">
        <v>6693</v>
      </c>
      <c r="R7728" s="6" t="str">
        <f t="shared" si="120"/>
        <v>64638Thị trấn Phú Thiện14</v>
      </c>
    </row>
    <row r="7729" spans="1:18">
      <c r="A7729" s="6">
        <v>7728</v>
      </c>
      <c r="B7729" s="6">
        <v>64</v>
      </c>
      <c r="C7729" s="6" t="s">
        <v>6690</v>
      </c>
      <c r="D7729" s="6">
        <v>638</v>
      </c>
      <c r="E7729" s="6" t="s">
        <v>6879</v>
      </c>
      <c r="F7729" s="6">
        <v>24046</v>
      </c>
      <c r="G7729" s="6" t="s">
        <v>6881</v>
      </c>
      <c r="H7729" s="6">
        <v>2</v>
      </c>
      <c r="I7729" s="6" t="s">
        <v>297</v>
      </c>
      <c r="J7729" s="6">
        <v>4</v>
      </c>
      <c r="K7729" s="6" t="s">
        <v>6591</v>
      </c>
      <c r="L7729" s="8">
        <v>6</v>
      </c>
      <c r="M7729" s="6" t="s">
        <v>297</v>
      </c>
      <c r="N7729" s="6" t="s">
        <v>6693</v>
      </c>
      <c r="R7729" s="6" t="str">
        <f t="shared" si="120"/>
        <v>64638Xã Chư A Thai24</v>
      </c>
    </row>
    <row r="7730" spans="1:18">
      <c r="A7730" s="6">
        <v>7729</v>
      </c>
      <c r="B7730" s="6">
        <v>64</v>
      </c>
      <c r="C7730" s="6" t="s">
        <v>6690</v>
      </c>
      <c r="D7730" s="6">
        <v>638</v>
      </c>
      <c r="E7730" s="6" t="s">
        <v>6879</v>
      </c>
      <c r="F7730" s="6">
        <v>24048</v>
      </c>
      <c r="G7730" s="6" t="s">
        <v>6882</v>
      </c>
      <c r="H7730" s="6">
        <v>2</v>
      </c>
      <c r="I7730" s="6" t="s">
        <v>297</v>
      </c>
      <c r="J7730" s="6">
        <v>4</v>
      </c>
      <c r="K7730" s="6" t="s">
        <v>6591</v>
      </c>
      <c r="L7730" s="8">
        <v>6</v>
      </c>
      <c r="M7730" s="6" t="s">
        <v>297</v>
      </c>
      <c r="N7730" s="6" t="s">
        <v>6693</v>
      </c>
      <c r="R7730" s="6" t="str">
        <f t="shared" si="120"/>
        <v>64638Xã Ayun Hạ24</v>
      </c>
    </row>
    <row r="7731" spans="1:18">
      <c r="A7731" s="6">
        <v>7730</v>
      </c>
      <c r="B7731" s="6">
        <v>64</v>
      </c>
      <c r="C7731" s="6" t="s">
        <v>6690</v>
      </c>
      <c r="D7731" s="6">
        <v>638</v>
      </c>
      <c r="E7731" s="6" t="s">
        <v>6879</v>
      </c>
      <c r="F7731" s="6">
        <v>24049</v>
      </c>
      <c r="G7731" s="6" t="s">
        <v>6883</v>
      </c>
      <c r="H7731" s="6">
        <v>2</v>
      </c>
      <c r="I7731" s="6" t="s">
        <v>297</v>
      </c>
      <c r="J7731" s="6">
        <v>4</v>
      </c>
      <c r="K7731" s="6" t="s">
        <v>6591</v>
      </c>
      <c r="L7731" s="8">
        <v>6</v>
      </c>
      <c r="M7731" s="6" t="s">
        <v>297</v>
      </c>
      <c r="N7731" s="6" t="s">
        <v>6693</v>
      </c>
      <c r="R7731" s="6" t="str">
        <f t="shared" si="120"/>
        <v>64638Xã Ia Ake24</v>
      </c>
    </row>
    <row r="7732" spans="1:18">
      <c r="A7732" s="6">
        <v>7731</v>
      </c>
      <c r="B7732" s="6">
        <v>64</v>
      </c>
      <c r="C7732" s="6" t="s">
        <v>6690</v>
      </c>
      <c r="D7732" s="6">
        <v>638</v>
      </c>
      <c r="E7732" s="6" t="s">
        <v>6879</v>
      </c>
      <c r="F7732" s="6">
        <v>24052</v>
      </c>
      <c r="G7732" s="6" t="s">
        <v>6884</v>
      </c>
      <c r="H7732" s="6">
        <v>2</v>
      </c>
      <c r="I7732" s="6" t="s">
        <v>297</v>
      </c>
      <c r="J7732" s="6">
        <v>4</v>
      </c>
      <c r="K7732" s="6" t="s">
        <v>6591</v>
      </c>
      <c r="L7732" s="8">
        <v>6</v>
      </c>
      <c r="M7732" s="6" t="s">
        <v>297</v>
      </c>
      <c r="N7732" s="6" t="s">
        <v>6693</v>
      </c>
      <c r="R7732" s="6" t="str">
        <f t="shared" si="120"/>
        <v>64638Xã Ia Sol24</v>
      </c>
    </row>
    <row r="7733" spans="1:18">
      <c r="A7733" s="6">
        <v>7732</v>
      </c>
      <c r="B7733" s="6">
        <v>64</v>
      </c>
      <c r="C7733" s="6" t="s">
        <v>6690</v>
      </c>
      <c r="D7733" s="6">
        <v>638</v>
      </c>
      <c r="E7733" s="6" t="s">
        <v>6879</v>
      </c>
      <c r="F7733" s="6">
        <v>24055</v>
      </c>
      <c r="G7733" s="6" t="s">
        <v>6885</v>
      </c>
      <c r="H7733" s="6">
        <v>2</v>
      </c>
      <c r="I7733" s="6" t="s">
        <v>297</v>
      </c>
      <c r="J7733" s="6">
        <v>4</v>
      </c>
      <c r="K7733" s="6" t="s">
        <v>6591</v>
      </c>
      <c r="L7733" s="8">
        <v>6</v>
      </c>
      <c r="M7733" s="6" t="s">
        <v>297</v>
      </c>
      <c r="N7733" s="6" t="s">
        <v>6693</v>
      </c>
      <c r="R7733" s="6" t="str">
        <f t="shared" si="120"/>
        <v>64638Xã Ia Piar24</v>
      </c>
    </row>
    <row r="7734" spans="1:18">
      <c r="A7734" s="6">
        <v>7733</v>
      </c>
      <c r="B7734" s="6">
        <v>64</v>
      </c>
      <c r="C7734" s="6" t="s">
        <v>6690</v>
      </c>
      <c r="D7734" s="6">
        <v>638</v>
      </c>
      <c r="E7734" s="6" t="s">
        <v>6879</v>
      </c>
      <c r="F7734" s="6">
        <v>24058</v>
      </c>
      <c r="G7734" s="6" t="s">
        <v>6886</v>
      </c>
      <c r="H7734" s="6">
        <v>2</v>
      </c>
      <c r="I7734" s="6" t="s">
        <v>297</v>
      </c>
      <c r="J7734" s="6">
        <v>4</v>
      </c>
      <c r="K7734" s="6" t="s">
        <v>6591</v>
      </c>
      <c r="L7734" s="8">
        <v>6</v>
      </c>
      <c r="M7734" s="6" t="s">
        <v>297</v>
      </c>
      <c r="N7734" s="6" t="s">
        <v>6693</v>
      </c>
      <c r="R7734" s="6" t="str">
        <f t="shared" si="120"/>
        <v>64638Xã Ia Peng24</v>
      </c>
    </row>
    <row r="7735" spans="1:18">
      <c r="A7735" s="6">
        <v>7734</v>
      </c>
      <c r="B7735" s="6">
        <v>64</v>
      </c>
      <c r="C7735" s="6" t="s">
        <v>6690</v>
      </c>
      <c r="D7735" s="6">
        <v>638</v>
      </c>
      <c r="E7735" s="6" t="s">
        <v>6879</v>
      </c>
      <c r="F7735" s="6">
        <v>24060</v>
      </c>
      <c r="G7735" s="6" t="s">
        <v>6887</v>
      </c>
      <c r="H7735" s="6">
        <v>2</v>
      </c>
      <c r="I7735" s="6" t="s">
        <v>297</v>
      </c>
      <c r="J7735" s="6">
        <v>4</v>
      </c>
      <c r="K7735" s="6" t="s">
        <v>6591</v>
      </c>
      <c r="L7735" s="8">
        <v>6</v>
      </c>
      <c r="M7735" s="6" t="s">
        <v>297</v>
      </c>
      <c r="N7735" s="6" t="s">
        <v>6693</v>
      </c>
      <c r="R7735" s="6" t="str">
        <f t="shared" si="120"/>
        <v>64638Xã Chrôh Pơnan24</v>
      </c>
    </row>
    <row r="7736" spans="1:18">
      <c r="A7736" s="6">
        <v>7735</v>
      </c>
      <c r="B7736" s="6">
        <v>64</v>
      </c>
      <c r="C7736" s="6" t="s">
        <v>6690</v>
      </c>
      <c r="D7736" s="6">
        <v>638</v>
      </c>
      <c r="E7736" s="6" t="s">
        <v>6879</v>
      </c>
      <c r="F7736" s="6">
        <v>24061</v>
      </c>
      <c r="G7736" s="6" t="s">
        <v>6888</v>
      </c>
      <c r="H7736" s="6">
        <v>2</v>
      </c>
      <c r="I7736" s="6" t="s">
        <v>297</v>
      </c>
      <c r="J7736" s="6">
        <v>4</v>
      </c>
      <c r="K7736" s="6" t="s">
        <v>6591</v>
      </c>
      <c r="L7736" s="8">
        <v>6</v>
      </c>
      <c r="M7736" s="6" t="s">
        <v>297</v>
      </c>
      <c r="N7736" s="6" t="s">
        <v>6693</v>
      </c>
      <c r="R7736" s="6" t="str">
        <f t="shared" si="120"/>
        <v>64638Xã Ia Hiao24</v>
      </c>
    </row>
    <row r="7737" spans="1:18">
      <c r="A7737" s="6">
        <v>7736</v>
      </c>
      <c r="B7737" s="6">
        <v>64</v>
      </c>
      <c r="C7737" s="6" t="s">
        <v>6690</v>
      </c>
      <c r="D7737" s="6">
        <v>638</v>
      </c>
      <c r="E7737" s="6" t="s">
        <v>6879</v>
      </c>
      <c r="F7737" s="6">
        <v>24067</v>
      </c>
      <c r="G7737" s="6" t="s">
        <v>6889</v>
      </c>
      <c r="H7737" s="6">
        <v>2</v>
      </c>
      <c r="I7737" s="6" t="s">
        <v>297</v>
      </c>
      <c r="J7737" s="6">
        <v>4</v>
      </c>
      <c r="K7737" s="6" t="s">
        <v>6591</v>
      </c>
      <c r="L7737" s="8">
        <v>6</v>
      </c>
      <c r="M7737" s="6" t="s">
        <v>297</v>
      </c>
      <c r="N7737" s="6" t="s">
        <v>6693</v>
      </c>
      <c r="R7737" s="6" t="str">
        <f t="shared" si="120"/>
        <v>64638Xã Ia Yeng24</v>
      </c>
    </row>
    <row r="7738" spans="1:18">
      <c r="A7738" s="6">
        <v>7737</v>
      </c>
      <c r="B7738" s="6">
        <v>64</v>
      </c>
      <c r="C7738" s="6" t="s">
        <v>6690</v>
      </c>
      <c r="D7738" s="6">
        <v>639</v>
      </c>
      <c r="E7738" s="6" t="s">
        <v>6890</v>
      </c>
      <c r="F7738" s="6">
        <v>23942</v>
      </c>
      <c r="G7738" s="6" t="s">
        <v>6891</v>
      </c>
      <c r="H7738" s="6">
        <v>1</v>
      </c>
      <c r="I7738" s="6" t="s">
        <v>251</v>
      </c>
      <c r="J7738" s="6">
        <v>4</v>
      </c>
      <c r="K7738" s="6" t="s">
        <v>6591</v>
      </c>
      <c r="L7738" s="8">
        <v>5</v>
      </c>
      <c r="M7738" s="6" t="s">
        <v>251</v>
      </c>
      <c r="N7738" s="6" t="s">
        <v>6693</v>
      </c>
      <c r="R7738" s="6" t="str">
        <f t="shared" si="120"/>
        <v>64639Thị trấn Nhơn Hoà14</v>
      </c>
    </row>
    <row r="7739" spans="1:18">
      <c r="A7739" s="6">
        <v>7738</v>
      </c>
      <c r="B7739" s="6">
        <v>64</v>
      </c>
      <c r="C7739" s="6" t="s">
        <v>6690</v>
      </c>
      <c r="D7739" s="6">
        <v>639</v>
      </c>
      <c r="E7739" s="6" t="s">
        <v>6890</v>
      </c>
      <c r="F7739" s="6">
        <v>23971</v>
      </c>
      <c r="G7739" s="6" t="s">
        <v>6892</v>
      </c>
      <c r="H7739" s="6">
        <v>2</v>
      </c>
      <c r="I7739" s="6" t="s">
        <v>297</v>
      </c>
      <c r="J7739" s="6">
        <v>4</v>
      </c>
      <c r="K7739" s="6" t="s">
        <v>6591</v>
      </c>
      <c r="L7739" s="8">
        <v>6</v>
      </c>
      <c r="M7739" s="6" t="s">
        <v>297</v>
      </c>
      <c r="N7739" s="6" t="s">
        <v>6693</v>
      </c>
      <c r="R7739" s="6" t="str">
        <f t="shared" si="120"/>
        <v>64639Xã Ia Hrú24</v>
      </c>
    </row>
    <row r="7740" spans="1:18">
      <c r="A7740" s="6">
        <v>7739</v>
      </c>
      <c r="B7740" s="6">
        <v>64</v>
      </c>
      <c r="C7740" s="6" t="s">
        <v>6690</v>
      </c>
      <c r="D7740" s="6">
        <v>639</v>
      </c>
      <c r="E7740" s="6" t="s">
        <v>6890</v>
      </c>
      <c r="F7740" s="6">
        <v>23972</v>
      </c>
      <c r="G7740" s="6" t="s">
        <v>6893</v>
      </c>
      <c r="H7740" s="6">
        <v>2</v>
      </c>
      <c r="I7740" s="6" t="s">
        <v>297</v>
      </c>
      <c r="J7740" s="6">
        <v>4</v>
      </c>
      <c r="K7740" s="6" t="s">
        <v>6591</v>
      </c>
      <c r="L7740" s="8">
        <v>6</v>
      </c>
      <c r="M7740" s="6" t="s">
        <v>297</v>
      </c>
      <c r="N7740" s="6" t="s">
        <v>6693</v>
      </c>
      <c r="R7740" s="6" t="str">
        <f t="shared" si="120"/>
        <v>64639Xã Ia Rong24</v>
      </c>
    </row>
    <row r="7741" spans="1:18">
      <c r="A7741" s="6">
        <v>7740</v>
      </c>
      <c r="B7741" s="6">
        <v>64</v>
      </c>
      <c r="C7741" s="6" t="s">
        <v>6690</v>
      </c>
      <c r="D7741" s="6">
        <v>639</v>
      </c>
      <c r="E7741" s="6" t="s">
        <v>6890</v>
      </c>
      <c r="F7741" s="6">
        <v>23974</v>
      </c>
      <c r="G7741" s="6" t="s">
        <v>6894</v>
      </c>
      <c r="H7741" s="6">
        <v>2</v>
      </c>
      <c r="I7741" s="6" t="s">
        <v>297</v>
      </c>
      <c r="J7741" s="6">
        <v>4</v>
      </c>
      <c r="K7741" s="6" t="s">
        <v>6591</v>
      </c>
      <c r="L7741" s="8">
        <v>6</v>
      </c>
      <c r="M7741" s="6" t="s">
        <v>297</v>
      </c>
      <c r="N7741" s="6" t="s">
        <v>6693</v>
      </c>
      <c r="R7741" s="6" t="str">
        <f t="shared" si="120"/>
        <v>64639Xã Ia Dreng24</v>
      </c>
    </row>
    <row r="7742" spans="1:18">
      <c r="A7742" s="6">
        <v>7741</v>
      </c>
      <c r="B7742" s="6">
        <v>64</v>
      </c>
      <c r="C7742" s="6" t="s">
        <v>6690</v>
      </c>
      <c r="D7742" s="6">
        <v>639</v>
      </c>
      <c r="E7742" s="6" t="s">
        <v>6890</v>
      </c>
      <c r="F7742" s="6">
        <v>23978</v>
      </c>
      <c r="G7742" s="6" t="s">
        <v>6895</v>
      </c>
      <c r="H7742" s="6">
        <v>2</v>
      </c>
      <c r="I7742" s="6" t="s">
        <v>297</v>
      </c>
      <c r="J7742" s="6">
        <v>4</v>
      </c>
      <c r="K7742" s="6" t="s">
        <v>6591</v>
      </c>
      <c r="L7742" s="8">
        <v>6</v>
      </c>
      <c r="M7742" s="6" t="s">
        <v>297</v>
      </c>
      <c r="N7742" s="6" t="s">
        <v>6693</v>
      </c>
      <c r="R7742" s="6" t="str">
        <f t="shared" si="120"/>
        <v>64639Xã Ia Hla24</v>
      </c>
    </row>
    <row r="7743" spans="1:18">
      <c r="A7743" s="6">
        <v>7742</v>
      </c>
      <c r="B7743" s="6">
        <v>64</v>
      </c>
      <c r="C7743" s="6" t="s">
        <v>6690</v>
      </c>
      <c r="D7743" s="6">
        <v>639</v>
      </c>
      <c r="E7743" s="6" t="s">
        <v>6890</v>
      </c>
      <c r="F7743" s="6">
        <v>23980</v>
      </c>
      <c r="G7743" s="6" t="s">
        <v>6896</v>
      </c>
      <c r="H7743" s="6">
        <v>2</v>
      </c>
      <c r="I7743" s="6" t="s">
        <v>297</v>
      </c>
      <c r="J7743" s="6">
        <v>4</v>
      </c>
      <c r="K7743" s="6" t="s">
        <v>6591</v>
      </c>
      <c r="L7743" s="8">
        <v>6</v>
      </c>
      <c r="M7743" s="6" t="s">
        <v>297</v>
      </c>
      <c r="N7743" s="6" t="s">
        <v>6693</v>
      </c>
      <c r="R7743" s="6" t="str">
        <f t="shared" si="120"/>
        <v>64639Xã Chư Don24</v>
      </c>
    </row>
    <row r="7744" spans="1:18">
      <c r="A7744" s="6">
        <v>7743</v>
      </c>
      <c r="B7744" s="6">
        <v>64</v>
      </c>
      <c r="C7744" s="6" t="s">
        <v>6690</v>
      </c>
      <c r="D7744" s="6">
        <v>639</v>
      </c>
      <c r="E7744" s="6" t="s">
        <v>6890</v>
      </c>
      <c r="F7744" s="6">
        <v>23983</v>
      </c>
      <c r="G7744" s="6" t="s">
        <v>6897</v>
      </c>
      <c r="H7744" s="6">
        <v>2</v>
      </c>
      <c r="I7744" s="6" t="s">
        <v>297</v>
      </c>
      <c r="J7744" s="6">
        <v>4</v>
      </c>
      <c r="K7744" s="6" t="s">
        <v>6591</v>
      </c>
      <c r="L7744" s="8">
        <v>6</v>
      </c>
      <c r="M7744" s="6" t="s">
        <v>297</v>
      </c>
      <c r="N7744" s="6" t="s">
        <v>6693</v>
      </c>
      <c r="R7744" s="6" t="str">
        <f t="shared" si="120"/>
        <v>64639Xã Ia Phang24</v>
      </c>
    </row>
    <row r="7745" spans="1:18">
      <c r="A7745" s="6">
        <v>7744</v>
      </c>
      <c r="B7745" s="6">
        <v>64</v>
      </c>
      <c r="C7745" s="6" t="s">
        <v>6690</v>
      </c>
      <c r="D7745" s="6">
        <v>639</v>
      </c>
      <c r="E7745" s="6" t="s">
        <v>6890</v>
      </c>
      <c r="F7745" s="6">
        <v>23986</v>
      </c>
      <c r="G7745" s="6" t="s">
        <v>6898</v>
      </c>
      <c r="H7745" s="6">
        <v>2</v>
      </c>
      <c r="I7745" s="6" t="s">
        <v>297</v>
      </c>
      <c r="J7745" s="6">
        <v>4</v>
      </c>
      <c r="K7745" s="6" t="s">
        <v>6591</v>
      </c>
      <c r="L7745" s="8">
        <v>6</v>
      </c>
      <c r="M7745" s="6" t="s">
        <v>297</v>
      </c>
      <c r="N7745" s="6" t="s">
        <v>6693</v>
      </c>
      <c r="R7745" s="6" t="str">
        <f t="shared" si="120"/>
        <v>64639Xã Ia Le24</v>
      </c>
    </row>
    <row r="7746" spans="1:18">
      <c r="A7746" s="6">
        <v>7745</v>
      </c>
      <c r="B7746" s="6">
        <v>64</v>
      </c>
      <c r="C7746" s="6" t="s">
        <v>6690</v>
      </c>
      <c r="D7746" s="6">
        <v>639</v>
      </c>
      <c r="E7746" s="6" t="s">
        <v>6890</v>
      </c>
      <c r="F7746" s="6">
        <v>23987</v>
      </c>
      <c r="G7746" s="6" t="s">
        <v>6899</v>
      </c>
      <c r="H7746" s="6">
        <v>2</v>
      </c>
      <c r="I7746" s="6" t="s">
        <v>297</v>
      </c>
      <c r="J7746" s="6">
        <v>4</v>
      </c>
      <c r="K7746" s="6" t="s">
        <v>6591</v>
      </c>
      <c r="L7746" s="8">
        <v>6</v>
      </c>
      <c r="M7746" s="6" t="s">
        <v>297</v>
      </c>
      <c r="N7746" s="6" t="s">
        <v>6693</v>
      </c>
      <c r="R7746" s="6" t="str">
        <f t="shared" si="120"/>
        <v>64639Xã Ia BLứ24</v>
      </c>
    </row>
    <row r="7747" spans="1:18">
      <c r="A7747" s="6">
        <v>7746</v>
      </c>
      <c r="B7747" s="6">
        <v>66</v>
      </c>
      <c r="C7747" s="6" t="s">
        <v>6900</v>
      </c>
      <c r="D7747" s="6">
        <v>643</v>
      </c>
      <c r="E7747" s="6" t="s">
        <v>6901</v>
      </c>
      <c r="F7747" s="6">
        <v>24118</v>
      </c>
      <c r="G7747" s="6" t="s">
        <v>2303</v>
      </c>
      <c r="H7747" s="6">
        <v>1</v>
      </c>
      <c r="I7747" s="6" t="s">
        <v>251</v>
      </c>
      <c r="J7747" s="6">
        <v>4</v>
      </c>
      <c r="K7747" s="6" t="s">
        <v>6591</v>
      </c>
      <c r="L7747" s="8">
        <v>5</v>
      </c>
      <c r="M7747" s="6" t="s">
        <v>251</v>
      </c>
      <c r="N7747" s="6" t="s">
        <v>6902</v>
      </c>
      <c r="R7747" s="6" t="str">
        <f t="shared" ref="R7747:R7810" si="121">CONCATENATE(B7747,D7747,G7747,H7747,J7747)</f>
        <v>66643Phường Tân Lập14</v>
      </c>
    </row>
    <row r="7748" spans="1:18">
      <c r="A7748" s="6">
        <v>7747</v>
      </c>
      <c r="B7748" s="6">
        <v>66</v>
      </c>
      <c r="C7748" s="6" t="s">
        <v>6900</v>
      </c>
      <c r="D7748" s="6">
        <v>643</v>
      </c>
      <c r="E7748" s="6" t="s">
        <v>6901</v>
      </c>
      <c r="F7748" s="6">
        <v>24121</v>
      </c>
      <c r="G7748" s="6" t="s">
        <v>2164</v>
      </c>
      <c r="H7748" s="6">
        <v>1</v>
      </c>
      <c r="I7748" s="6" t="s">
        <v>251</v>
      </c>
      <c r="J7748" s="6">
        <v>4</v>
      </c>
      <c r="K7748" s="6" t="s">
        <v>6591</v>
      </c>
      <c r="L7748" s="8">
        <v>5</v>
      </c>
      <c r="M7748" s="6" t="s">
        <v>251</v>
      </c>
      <c r="N7748" s="6" t="s">
        <v>6902</v>
      </c>
      <c r="R7748" s="6" t="str">
        <f t="shared" si="121"/>
        <v>66643Phường Tân Hòa14</v>
      </c>
    </row>
    <row r="7749" spans="1:18">
      <c r="A7749" s="6">
        <v>7748</v>
      </c>
      <c r="B7749" s="6">
        <v>66</v>
      </c>
      <c r="C7749" s="6" t="s">
        <v>6900</v>
      </c>
      <c r="D7749" s="6">
        <v>643</v>
      </c>
      <c r="E7749" s="6" t="s">
        <v>6901</v>
      </c>
      <c r="F7749" s="6">
        <v>24124</v>
      </c>
      <c r="G7749" s="6" t="s">
        <v>2016</v>
      </c>
      <c r="H7749" s="6">
        <v>1</v>
      </c>
      <c r="I7749" s="6" t="s">
        <v>251</v>
      </c>
      <c r="J7749" s="6">
        <v>4</v>
      </c>
      <c r="K7749" s="6" t="s">
        <v>6591</v>
      </c>
      <c r="L7749" s="8">
        <v>5</v>
      </c>
      <c r="M7749" s="6" t="s">
        <v>251</v>
      </c>
      <c r="N7749" s="6" t="s">
        <v>6902</v>
      </c>
      <c r="R7749" s="6" t="str">
        <f t="shared" si="121"/>
        <v>66643Phường Tân An14</v>
      </c>
    </row>
    <row r="7750" spans="1:18">
      <c r="A7750" s="6">
        <v>7749</v>
      </c>
      <c r="B7750" s="6">
        <v>66</v>
      </c>
      <c r="C7750" s="6" t="s">
        <v>6900</v>
      </c>
      <c r="D7750" s="6">
        <v>643</v>
      </c>
      <c r="E7750" s="6" t="s">
        <v>6901</v>
      </c>
      <c r="F7750" s="6">
        <v>24127</v>
      </c>
      <c r="G7750" s="6" t="s">
        <v>2173</v>
      </c>
      <c r="H7750" s="6">
        <v>1</v>
      </c>
      <c r="I7750" s="6" t="s">
        <v>251</v>
      </c>
      <c r="J7750" s="6">
        <v>4</v>
      </c>
      <c r="K7750" s="6" t="s">
        <v>6591</v>
      </c>
      <c r="L7750" s="8">
        <v>5</v>
      </c>
      <c r="M7750" s="6" t="s">
        <v>251</v>
      </c>
      <c r="N7750" s="6" t="s">
        <v>6902</v>
      </c>
      <c r="R7750" s="6" t="str">
        <f t="shared" si="121"/>
        <v>66643Phường Thống Nhất14</v>
      </c>
    </row>
    <row r="7751" spans="1:18">
      <c r="A7751" s="6">
        <v>7750</v>
      </c>
      <c r="B7751" s="6">
        <v>66</v>
      </c>
      <c r="C7751" s="6" t="s">
        <v>6900</v>
      </c>
      <c r="D7751" s="6">
        <v>643</v>
      </c>
      <c r="E7751" s="6" t="s">
        <v>6901</v>
      </c>
      <c r="F7751" s="6">
        <v>24130</v>
      </c>
      <c r="G7751" s="6" t="s">
        <v>6903</v>
      </c>
      <c r="H7751" s="6">
        <v>1</v>
      </c>
      <c r="I7751" s="6" t="s">
        <v>251</v>
      </c>
      <c r="J7751" s="6">
        <v>4</v>
      </c>
      <c r="K7751" s="6" t="s">
        <v>6591</v>
      </c>
      <c r="L7751" s="8">
        <v>5</v>
      </c>
      <c r="M7751" s="6" t="s">
        <v>251</v>
      </c>
      <c r="N7751" s="6" t="s">
        <v>6902</v>
      </c>
      <c r="R7751" s="6" t="str">
        <f t="shared" si="121"/>
        <v>66643Phường Thành Nhất14</v>
      </c>
    </row>
    <row r="7752" spans="1:18">
      <c r="A7752" s="6">
        <v>7751</v>
      </c>
      <c r="B7752" s="6">
        <v>66</v>
      </c>
      <c r="C7752" s="6" t="s">
        <v>6900</v>
      </c>
      <c r="D7752" s="6">
        <v>643</v>
      </c>
      <c r="E7752" s="6" t="s">
        <v>6901</v>
      </c>
      <c r="F7752" s="6">
        <v>24133</v>
      </c>
      <c r="G7752" s="6" t="s">
        <v>2328</v>
      </c>
      <c r="H7752" s="6">
        <v>1</v>
      </c>
      <c r="I7752" s="6" t="s">
        <v>251</v>
      </c>
      <c r="J7752" s="6">
        <v>4</v>
      </c>
      <c r="K7752" s="6" t="s">
        <v>6591</v>
      </c>
      <c r="L7752" s="8">
        <v>5</v>
      </c>
      <c r="M7752" s="6" t="s">
        <v>251</v>
      </c>
      <c r="N7752" s="6" t="s">
        <v>6902</v>
      </c>
      <c r="R7752" s="6" t="str">
        <f t="shared" si="121"/>
        <v>66643Phường Thắng Lợi14</v>
      </c>
    </row>
    <row r="7753" spans="1:18">
      <c r="A7753" s="6">
        <v>7752</v>
      </c>
      <c r="B7753" s="6">
        <v>66</v>
      </c>
      <c r="C7753" s="6" t="s">
        <v>6900</v>
      </c>
      <c r="D7753" s="6">
        <v>643</v>
      </c>
      <c r="E7753" s="6" t="s">
        <v>6901</v>
      </c>
      <c r="F7753" s="6">
        <v>24136</v>
      </c>
      <c r="G7753" s="6" t="s">
        <v>6904</v>
      </c>
      <c r="H7753" s="6">
        <v>1</v>
      </c>
      <c r="I7753" s="6" t="s">
        <v>251</v>
      </c>
      <c r="J7753" s="6">
        <v>4</v>
      </c>
      <c r="K7753" s="6" t="s">
        <v>6591</v>
      </c>
      <c r="L7753" s="8">
        <v>5</v>
      </c>
      <c r="M7753" s="6" t="s">
        <v>251</v>
      </c>
      <c r="N7753" s="6" t="s">
        <v>6902</v>
      </c>
      <c r="R7753" s="6" t="str">
        <f t="shared" si="121"/>
        <v>66643Phường Tân Lợi14</v>
      </c>
    </row>
    <row r="7754" spans="1:18">
      <c r="A7754" s="6">
        <v>7753</v>
      </c>
      <c r="B7754" s="6">
        <v>66</v>
      </c>
      <c r="C7754" s="6" t="s">
        <v>6900</v>
      </c>
      <c r="D7754" s="6">
        <v>643</v>
      </c>
      <c r="E7754" s="6" t="s">
        <v>6901</v>
      </c>
      <c r="F7754" s="6">
        <v>24139</v>
      </c>
      <c r="G7754" s="6" t="s">
        <v>268</v>
      </c>
      <c r="H7754" s="6">
        <v>1</v>
      </c>
      <c r="I7754" s="6" t="s">
        <v>251</v>
      </c>
      <c r="J7754" s="6">
        <v>4</v>
      </c>
      <c r="K7754" s="6" t="s">
        <v>6591</v>
      </c>
      <c r="L7754" s="8">
        <v>5</v>
      </c>
      <c r="M7754" s="6" t="s">
        <v>251</v>
      </c>
      <c r="N7754" s="6" t="s">
        <v>6902</v>
      </c>
      <c r="R7754" s="6" t="str">
        <f t="shared" si="121"/>
        <v>66643Phường Thành Công14</v>
      </c>
    </row>
    <row r="7755" spans="1:18">
      <c r="A7755" s="6">
        <v>7754</v>
      </c>
      <c r="B7755" s="6">
        <v>66</v>
      </c>
      <c r="C7755" s="6" t="s">
        <v>6900</v>
      </c>
      <c r="D7755" s="6">
        <v>643</v>
      </c>
      <c r="E7755" s="6" t="s">
        <v>6901</v>
      </c>
      <c r="F7755" s="6">
        <v>24142</v>
      </c>
      <c r="G7755" s="6" t="s">
        <v>2308</v>
      </c>
      <c r="H7755" s="6">
        <v>1</v>
      </c>
      <c r="I7755" s="6" t="s">
        <v>251</v>
      </c>
      <c r="J7755" s="6">
        <v>4</v>
      </c>
      <c r="K7755" s="6" t="s">
        <v>6591</v>
      </c>
      <c r="L7755" s="8">
        <v>5</v>
      </c>
      <c r="M7755" s="6" t="s">
        <v>251</v>
      </c>
      <c r="N7755" s="6" t="s">
        <v>6902</v>
      </c>
      <c r="R7755" s="6" t="str">
        <f t="shared" si="121"/>
        <v>66643Phường Tân Thành14</v>
      </c>
    </row>
    <row r="7756" spans="1:18">
      <c r="A7756" s="6">
        <v>7755</v>
      </c>
      <c r="B7756" s="6">
        <v>66</v>
      </c>
      <c r="C7756" s="6" t="s">
        <v>6900</v>
      </c>
      <c r="D7756" s="6">
        <v>643</v>
      </c>
      <c r="E7756" s="6" t="s">
        <v>6901</v>
      </c>
      <c r="F7756" s="6">
        <v>24145</v>
      </c>
      <c r="G7756" s="6" t="s">
        <v>6905</v>
      </c>
      <c r="H7756" s="6">
        <v>1</v>
      </c>
      <c r="I7756" s="6" t="s">
        <v>251</v>
      </c>
      <c r="J7756" s="6">
        <v>4</v>
      </c>
      <c r="K7756" s="6" t="s">
        <v>6591</v>
      </c>
      <c r="L7756" s="8">
        <v>5</v>
      </c>
      <c r="M7756" s="6" t="s">
        <v>251</v>
      </c>
      <c r="N7756" s="6" t="s">
        <v>6902</v>
      </c>
      <c r="R7756" s="6" t="str">
        <f t="shared" si="121"/>
        <v>66643Phường Tân Tiến14</v>
      </c>
    </row>
    <row r="7757" spans="1:18">
      <c r="A7757" s="6">
        <v>7756</v>
      </c>
      <c r="B7757" s="6">
        <v>66</v>
      </c>
      <c r="C7757" s="6" t="s">
        <v>6900</v>
      </c>
      <c r="D7757" s="6">
        <v>643</v>
      </c>
      <c r="E7757" s="6" t="s">
        <v>6901</v>
      </c>
      <c r="F7757" s="6">
        <v>24148</v>
      </c>
      <c r="G7757" s="6" t="s">
        <v>6906</v>
      </c>
      <c r="H7757" s="6">
        <v>1</v>
      </c>
      <c r="I7757" s="6" t="s">
        <v>251</v>
      </c>
      <c r="J7757" s="6">
        <v>4</v>
      </c>
      <c r="K7757" s="6" t="s">
        <v>6591</v>
      </c>
      <c r="L7757" s="8">
        <v>5</v>
      </c>
      <c r="M7757" s="6" t="s">
        <v>251</v>
      </c>
      <c r="N7757" s="6" t="s">
        <v>6902</v>
      </c>
      <c r="R7757" s="6" t="str">
        <f t="shared" si="121"/>
        <v>66643Phường Tự An14</v>
      </c>
    </row>
    <row r="7758" spans="1:18">
      <c r="A7758" s="6">
        <v>7757</v>
      </c>
      <c r="B7758" s="6">
        <v>66</v>
      </c>
      <c r="C7758" s="6" t="s">
        <v>6900</v>
      </c>
      <c r="D7758" s="6">
        <v>643</v>
      </c>
      <c r="E7758" s="6" t="s">
        <v>6901</v>
      </c>
      <c r="F7758" s="6">
        <v>24151</v>
      </c>
      <c r="G7758" s="6" t="s">
        <v>6907</v>
      </c>
      <c r="H7758" s="6">
        <v>1</v>
      </c>
      <c r="I7758" s="6" t="s">
        <v>251</v>
      </c>
      <c r="J7758" s="6">
        <v>4</v>
      </c>
      <c r="K7758" s="6" t="s">
        <v>6591</v>
      </c>
      <c r="L7758" s="8">
        <v>5</v>
      </c>
      <c r="M7758" s="6" t="s">
        <v>251</v>
      </c>
      <c r="N7758" s="6" t="s">
        <v>6902</v>
      </c>
      <c r="R7758" s="6" t="str">
        <f t="shared" si="121"/>
        <v>66643Phường Ea Tam14</v>
      </c>
    </row>
    <row r="7759" spans="1:18">
      <c r="A7759" s="6">
        <v>7758</v>
      </c>
      <c r="B7759" s="6">
        <v>66</v>
      </c>
      <c r="C7759" s="6" t="s">
        <v>6900</v>
      </c>
      <c r="D7759" s="6">
        <v>643</v>
      </c>
      <c r="E7759" s="6" t="s">
        <v>6901</v>
      </c>
      <c r="F7759" s="6">
        <v>24154</v>
      </c>
      <c r="G7759" s="6" t="s">
        <v>6908</v>
      </c>
      <c r="H7759" s="6">
        <v>1</v>
      </c>
      <c r="I7759" s="6" t="s">
        <v>251</v>
      </c>
      <c r="J7759" s="6">
        <v>4</v>
      </c>
      <c r="K7759" s="6" t="s">
        <v>6591</v>
      </c>
      <c r="L7759" s="8">
        <v>5</v>
      </c>
      <c r="M7759" s="6" t="s">
        <v>251</v>
      </c>
      <c r="N7759" s="6" t="s">
        <v>6902</v>
      </c>
      <c r="R7759" s="6" t="str">
        <f t="shared" si="121"/>
        <v>66643Phường Khánh Xuân14</v>
      </c>
    </row>
    <row r="7760" spans="1:18">
      <c r="A7760" s="6">
        <v>7759</v>
      </c>
      <c r="B7760" s="6">
        <v>66</v>
      </c>
      <c r="C7760" s="6" t="s">
        <v>6900</v>
      </c>
      <c r="D7760" s="6">
        <v>643</v>
      </c>
      <c r="E7760" s="6" t="s">
        <v>6901</v>
      </c>
      <c r="F7760" s="6">
        <v>24157</v>
      </c>
      <c r="G7760" s="6" t="s">
        <v>6909</v>
      </c>
      <c r="H7760" s="6">
        <v>2</v>
      </c>
      <c r="I7760" s="6" t="s">
        <v>297</v>
      </c>
      <c r="J7760" s="6">
        <v>4</v>
      </c>
      <c r="K7760" s="6" t="s">
        <v>6591</v>
      </c>
      <c r="L7760" s="8">
        <v>6</v>
      </c>
      <c r="M7760" s="6" t="s">
        <v>297</v>
      </c>
      <c r="N7760" s="6" t="s">
        <v>6902</v>
      </c>
      <c r="R7760" s="6" t="str">
        <f t="shared" si="121"/>
        <v>66643Xã Hòa Thuận24</v>
      </c>
    </row>
    <row r="7761" spans="1:18">
      <c r="A7761" s="6">
        <v>7760</v>
      </c>
      <c r="B7761" s="6">
        <v>66</v>
      </c>
      <c r="C7761" s="6" t="s">
        <v>6900</v>
      </c>
      <c r="D7761" s="6">
        <v>643</v>
      </c>
      <c r="E7761" s="6" t="s">
        <v>6901</v>
      </c>
      <c r="F7761" s="6">
        <v>24160</v>
      </c>
      <c r="G7761" s="6" t="s">
        <v>6910</v>
      </c>
      <c r="H7761" s="6">
        <v>2</v>
      </c>
      <c r="I7761" s="6" t="s">
        <v>297</v>
      </c>
      <c r="J7761" s="6">
        <v>4</v>
      </c>
      <c r="K7761" s="6" t="s">
        <v>6591</v>
      </c>
      <c r="L7761" s="8">
        <v>6</v>
      </c>
      <c r="M7761" s="6" t="s">
        <v>297</v>
      </c>
      <c r="N7761" s="6" t="s">
        <v>6902</v>
      </c>
      <c r="R7761" s="6" t="str">
        <f t="shared" si="121"/>
        <v>66643Xã Cư ÊBur24</v>
      </c>
    </row>
    <row r="7762" spans="1:18">
      <c r="A7762" s="6">
        <v>7761</v>
      </c>
      <c r="B7762" s="6">
        <v>66</v>
      </c>
      <c r="C7762" s="6" t="s">
        <v>6900</v>
      </c>
      <c r="D7762" s="6">
        <v>643</v>
      </c>
      <c r="E7762" s="6" t="s">
        <v>6901</v>
      </c>
      <c r="F7762" s="6">
        <v>24163</v>
      </c>
      <c r="G7762" s="6" t="s">
        <v>6911</v>
      </c>
      <c r="H7762" s="6">
        <v>2</v>
      </c>
      <c r="I7762" s="6" t="s">
        <v>297</v>
      </c>
      <c r="J7762" s="6">
        <v>4</v>
      </c>
      <c r="K7762" s="6" t="s">
        <v>6591</v>
      </c>
      <c r="L7762" s="8">
        <v>6</v>
      </c>
      <c r="M7762" s="6" t="s">
        <v>297</v>
      </c>
      <c r="N7762" s="6" t="s">
        <v>6902</v>
      </c>
      <c r="R7762" s="6" t="str">
        <f t="shared" si="121"/>
        <v>66643Xã Ea Tu24</v>
      </c>
    </row>
    <row r="7763" spans="1:18">
      <c r="A7763" s="6">
        <v>7762</v>
      </c>
      <c r="B7763" s="6">
        <v>66</v>
      </c>
      <c r="C7763" s="6" t="s">
        <v>6900</v>
      </c>
      <c r="D7763" s="6">
        <v>643</v>
      </c>
      <c r="E7763" s="6" t="s">
        <v>6901</v>
      </c>
      <c r="F7763" s="6">
        <v>24166</v>
      </c>
      <c r="G7763" s="6" t="s">
        <v>2555</v>
      </c>
      <c r="H7763" s="6">
        <v>2</v>
      </c>
      <c r="I7763" s="6" t="s">
        <v>297</v>
      </c>
      <c r="J7763" s="6">
        <v>4</v>
      </c>
      <c r="K7763" s="6" t="s">
        <v>6591</v>
      </c>
      <c r="L7763" s="8">
        <v>6</v>
      </c>
      <c r="M7763" s="6" t="s">
        <v>297</v>
      </c>
      <c r="N7763" s="6" t="s">
        <v>6902</v>
      </c>
      <c r="R7763" s="6" t="str">
        <f t="shared" si="121"/>
        <v>66643Xã Hòa Thắng24</v>
      </c>
    </row>
    <row r="7764" spans="1:18">
      <c r="A7764" s="6">
        <v>7763</v>
      </c>
      <c r="B7764" s="6">
        <v>66</v>
      </c>
      <c r="C7764" s="6" t="s">
        <v>6900</v>
      </c>
      <c r="D7764" s="6">
        <v>643</v>
      </c>
      <c r="E7764" s="6" t="s">
        <v>6901</v>
      </c>
      <c r="F7764" s="6">
        <v>24169</v>
      </c>
      <c r="G7764" s="6" t="s">
        <v>6912</v>
      </c>
      <c r="H7764" s="6">
        <v>2</v>
      </c>
      <c r="I7764" s="6" t="s">
        <v>297</v>
      </c>
      <c r="J7764" s="6">
        <v>4</v>
      </c>
      <c r="K7764" s="6" t="s">
        <v>6591</v>
      </c>
      <c r="L7764" s="8">
        <v>6</v>
      </c>
      <c r="M7764" s="6" t="s">
        <v>297</v>
      </c>
      <c r="N7764" s="6" t="s">
        <v>6902</v>
      </c>
      <c r="R7764" s="6" t="str">
        <f t="shared" si="121"/>
        <v>66643Xã Ea Kao24</v>
      </c>
    </row>
    <row r="7765" spans="1:18">
      <c r="A7765" s="6">
        <v>7764</v>
      </c>
      <c r="B7765" s="6">
        <v>66</v>
      </c>
      <c r="C7765" s="6" t="s">
        <v>6900</v>
      </c>
      <c r="D7765" s="6">
        <v>643</v>
      </c>
      <c r="E7765" s="6" t="s">
        <v>6901</v>
      </c>
      <c r="F7765" s="6">
        <v>24172</v>
      </c>
      <c r="G7765" s="6" t="s">
        <v>778</v>
      </c>
      <c r="H7765" s="6">
        <v>2</v>
      </c>
      <c r="I7765" s="6" t="s">
        <v>297</v>
      </c>
      <c r="J7765" s="6">
        <v>4</v>
      </c>
      <c r="K7765" s="6" t="s">
        <v>6591</v>
      </c>
      <c r="L7765" s="8">
        <v>6</v>
      </c>
      <c r="M7765" s="6" t="s">
        <v>297</v>
      </c>
      <c r="N7765" s="6" t="s">
        <v>6902</v>
      </c>
      <c r="R7765" s="6" t="str">
        <f t="shared" si="121"/>
        <v>66643Xã Hòa Phú24</v>
      </c>
    </row>
    <row r="7766" spans="1:18">
      <c r="A7766" s="6">
        <v>7765</v>
      </c>
      <c r="B7766" s="6">
        <v>66</v>
      </c>
      <c r="C7766" s="6" t="s">
        <v>6900</v>
      </c>
      <c r="D7766" s="6">
        <v>643</v>
      </c>
      <c r="E7766" s="6" t="s">
        <v>6901</v>
      </c>
      <c r="F7766" s="6">
        <v>24175</v>
      </c>
      <c r="G7766" s="6" t="s">
        <v>6913</v>
      </c>
      <c r="H7766" s="6">
        <v>2</v>
      </c>
      <c r="I7766" s="6" t="s">
        <v>297</v>
      </c>
      <c r="J7766" s="6">
        <v>4</v>
      </c>
      <c r="K7766" s="6" t="s">
        <v>6591</v>
      </c>
      <c r="L7766" s="8">
        <v>6</v>
      </c>
      <c r="M7766" s="6" t="s">
        <v>297</v>
      </c>
      <c r="N7766" s="6" t="s">
        <v>6902</v>
      </c>
      <c r="R7766" s="6" t="str">
        <f t="shared" si="121"/>
        <v>66643Xã Hòa Khánh24</v>
      </c>
    </row>
    <row r="7767" spans="1:18">
      <c r="A7767" s="6">
        <v>7766</v>
      </c>
      <c r="B7767" s="6">
        <v>66</v>
      </c>
      <c r="C7767" s="6" t="s">
        <v>6900</v>
      </c>
      <c r="D7767" s="6">
        <v>643</v>
      </c>
      <c r="E7767" s="6" t="s">
        <v>6901</v>
      </c>
      <c r="F7767" s="6">
        <v>24178</v>
      </c>
      <c r="G7767" s="6" t="s">
        <v>6914</v>
      </c>
      <c r="H7767" s="6">
        <v>2</v>
      </c>
      <c r="I7767" s="6" t="s">
        <v>297</v>
      </c>
      <c r="J7767" s="6">
        <v>4</v>
      </c>
      <c r="K7767" s="6" t="s">
        <v>6591</v>
      </c>
      <c r="L7767" s="8">
        <v>6</v>
      </c>
      <c r="M7767" s="6" t="s">
        <v>297</v>
      </c>
      <c r="N7767" s="6" t="s">
        <v>6902</v>
      </c>
      <c r="R7767" s="6" t="str">
        <f t="shared" si="121"/>
        <v>66643Xã Hòa Xuân24</v>
      </c>
    </row>
    <row r="7768" spans="1:18">
      <c r="A7768" s="6">
        <v>7767</v>
      </c>
      <c r="B7768" s="6">
        <v>66</v>
      </c>
      <c r="C7768" s="6" t="s">
        <v>6900</v>
      </c>
      <c r="D7768" s="6">
        <v>644</v>
      </c>
      <c r="E7768" s="6" t="s">
        <v>6915</v>
      </c>
      <c r="F7768" s="6">
        <v>24305</v>
      </c>
      <c r="G7768" s="6" t="s">
        <v>3385</v>
      </c>
      <c r="H7768" s="6">
        <v>1</v>
      </c>
      <c r="I7768" s="6" t="s">
        <v>251</v>
      </c>
      <c r="J7768" s="6">
        <v>4</v>
      </c>
      <c r="K7768" s="6" t="s">
        <v>6591</v>
      </c>
      <c r="L7768" s="8">
        <v>5</v>
      </c>
      <c r="M7768" s="6" t="s">
        <v>251</v>
      </c>
      <c r="N7768" s="6" t="s">
        <v>6902</v>
      </c>
      <c r="R7768" s="6" t="str">
        <f t="shared" si="121"/>
        <v>66644Phường An Lạc14</v>
      </c>
    </row>
    <row r="7769" spans="1:18">
      <c r="A7769" s="6">
        <v>7768</v>
      </c>
      <c r="B7769" s="6">
        <v>66</v>
      </c>
      <c r="C7769" s="6" t="s">
        <v>6900</v>
      </c>
      <c r="D7769" s="6">
        <v>644</v>
      </c>
      <c r="E7769" s="6" t="s">
        <v>6915</v>
      </c>
      <c r="F7769" s="6">
        <v>24308</v>
      </c>
      <c r="G7769" s="6" t="s">
        <v>6708</v>
      </c>
      <c r="H7769" s="6">
        <v>1</v>
      </c>
      <c r="I7769" s="6" t="s">
        <v>251</v>
      </c>
      <c r="J7769" s="6">
        <v>4</v>
      </c>
      <c r="K7769" s="6" t="s">
        <v>6591</v>
      </c>
      <c r="L7769" s="8">
        <v>5</v>
      </c>
      <c r="M7769" s="6" t="s">
        <v>251</v>
      </c>
      <c r="N7769" s="6" t="s">
        <v>6902</v>
      </c>
      <c r="R7769" s="6" t="str">
        <f t="shared" si="121"/>
        <v>66644Phường An Bình14</v>
      </c>
    </row>
    <row r="7770" spans="1:18">
      <c r="A7770" s="6">
        <v>7769</v>
      </c>
      <c r="B7770" s="6">
        <v>66</v>
      </c>
      <c r="C7770" s="6" t="s">
        <v>6900</v>
      </c>
      <c r="D7770" s="6">
        <v>644</v>
      </c>
      <c r="E7770" s="6" t="s">
        <v>6915</v>
      </c>
      <c r="F7770" s="6">
        <v>24311</v>
      </c>
      <c r="G7770" s="6" t="s">
        <v>6916</v>
      </c>
      <c r="H7770" s="6">
        <v>1</v>
      </c>
      <c r="I7770" s="6" t="s">
        <v>251</v>
      </c>
      <c r="J7770" s="6">
        <v>4</v>
      </c>
      <c r="K7770" s="6" t="s">
        <v>6591</v>
      </c>
      <c r="L7770" s="8">
        <v>5</v>
      </c>
      <c r="M7770" s="6" t="s">
        <v>251</v>
      </c>
      <c r="N7770" s="6" t="s">
        <v>6902</v>
      </c>
      <c r="R7770" s="6" t="str">
        <f t="shared" si="121"/>
        <v>66644Phường Thiện An14</v>
      </c>
    </row>
    <row r="7771" spans="1:18">
      <c r="A7771" s="6">
        <v>7770</v>
      </c>
      <c r="B7771" s="6">
        <v>66</v>
      </c>
      <c r="C7771" s="6" t="s">
        <v>6900</v>
      </c>
      <c r="D7771" s="6">
        <v>644</v>
      </c>
      <c r="E7771" s="6" t="s">
        <v>6915</v>
      </c>
      <c r="F7771" s="6">
        <v>24318</v>
      </c>
      <c r="G7771" s="6" t="s">
        <v>6917</v>
      </c>
      <c r="H7771" s="6">
        <v>1</v>
      </c>
      <c r="I7771" s="6" t="s">
        <v>251</v>
      </c>
      <c r="J7771" s="6">
        <v>4</v>
      </c>
      <c r="K7771" s="6" t="s">
        <v>6591</v>
      </c>
      <c r="L7771" s="8">
        <v>5</v>
      </c>
      <c r="M7771" s="6" t="s">
        <v>251</v>
      </c>
      <c r="N7771" s="6" t="s">
        <v>6902</v>
      </c>
      <c r="R7771" s="6" t="str">
        <f t="shared" si="121"/>
        <v>66644Phường Đạt Hiếu14</v>
      </c>
    </row>
    <row r="7772" spans="1:18">
      <c r="A7772" s="6">
        <v>7771</v>
      </c>
      <c r="B7772" s="6">
        <v>66</v>
      </c>
      <c r="C7772" s="6" t="s">
        <v>6900</v>
      </c>
      <c r="D7772" s="6">
        <v>644</v>
      </c>
      <c r="E7772" s="6" t="s">
        <v>6915</v>
      </c>
      <c r="F7772" s="6">
        <v>24322</v>
      </c>
      <c r="G7772" s="6" t="s">
        <v>1689</v>
      </c>
      <c r="H7772" s="6">
        <v>1</v>
      </c>
      <c r="I7772" s="6" t="s">
        <v>251</v>
      </c>
      <c r="J7772" s="6">
        <v>4</v>
      </c>
      <c r="K7772" s="6" t="s">
        <v>6591</v>
      </c>
      <c r="L7772" s="8">
        <v>5</v>
      </c>
      <c r="M7772" s="6" t="s">
        <v>251</v>
      </c>
      <c r="N7772" s="6" t="s">
        <v>6902</v>
      </c>
      <c r="R7772" s="6" t="str">
        <f t="shared" si="121"/>
        <v>66644Phường Đoàn Kết14</v>
      </c>
    </row>
    <row r="7773" spans="1:18">
      <c r="A7773" s="6">
        <v>7772</v>
      </c>
      <c r="B7773" s="6">
        <v>66</v>
      </c>
      <c r="C7773" s="6" t="s">
        <v>6900</v>
      </c>
      <c r="D7773" s="6">
        <v>644</v>
      </c>
      <c r="E7773" s="6" t="s">
        <v>6915</v>
      </c>
      <c r="F7773" s="6">
        <v>24325</v>
      </c>
      <c r="G7773" s="6" t="s">
        <v>6918</v>
      </c>
      <c r="H7773" s="6">
        <v>2</v>
      </c>
      <c r="I7773" s="6" t="s">
        <v>297</v>
      </c>
      <c r="J7773" s="6">
        <v>4</v>
      </c>
      <c r="K7773" s="6" t="s">
        <v>6591</v>
      </c>
      <c r="L7773" s="8">
        <v>6</v>
      </c>
      <c r="M7773" s="6" t="s">
        <v>297</v>
      </c>
      <c r="N7773" s="6" t="s">
        <v>6902</v>
      </c>
      <c r="R7773" s="6" t="str">
        <f t="shared" si="121"/>
        <v>66644Xã Ea Blang24</v>
      </c>
    </row>
    <row r="7774" spans="1:18">
      <c r="A7774" s="6">
        <v>7773</v>
      </c>
      <c r="B7774" s="6">
        <v>66</v>
      </c>
      <c r="C7774" s="6" t="s">
        <v>6900</v>
      </c>
      <c r="D7774" s="6">
        <v>644</v>
      </c>
      <c r="E7774" s="6" t="s">
        <v>6915</v>
      </c>
      <c r="F7774" s="6">
        <v>24328</v>
      </c>
      <c r="G7774" s="6" t="s">
        <v>6919</v>
      </c>
      <c r="H7774" s="6">
        <v>2</v>
      </c>
      <c r="I7774" s="6" t="s">
        <v>297</v>
      </c>
      <c r="J7774" s="6">
        <v>4</v>
      </c>
      <c r="K7774" s="6" t="s">
        <v>6591</v>
      </c>
      <c r="L7774" s="8">
        <v>6</v>
      </c>
      <c r="M7774" s="6" t="s">
        <v>297</v>
      </c>
      <c r="N7774" s="6" t="s">
        <v>6902</v>
      </c>
      <c r="R7774" s="6" t="str">
        <f t="shared" si="121"/>
        <v>66644Xã Ea Drông24</v>
      </c>
    </row>
    <row r="7775" spans="1:18">
      <c r="A7775" s="6">
        <v>7774</v>
      </c>
      <c r="B7775" s="6">
        <v>66</v>
      </c>
      <c r="C7775" s="6" t="s">
        <v>6900</v>
      </c>
      <c r="D7775" s="6">
        <v>644</v>
      </c>
      <c r="E7775" s="6" t="s">
        <v>6915</v>
      </c>
      <c r="F7775" s="6">
        <v>24331</v>
      </c>
      <c r="G7775" s="6" t="s">
        <v>2173</v>
      </c>
      <c r="H7775" s="6">
        <v>1</v>
      </c>
      <c r="I7775" s="6" t="s">
        <v>251</v>
      </c>
      <c r="J7775" s="6">
        <v>4</v>
      </c>
      <c r="K7775" s="6" t="s">
        <v>6591</v>
      </c>
      <c r="L7775" s="8">
        <v>5</v>
      </c>
      <c r="M7775" s="6" t="s">
        <v>251</v>
      </c>
      <c r="N7775" s="6" t="s">
        <v>6902</v>
      </c>
      <c r="R7775" s="6" t="str">
        <f t="shared" si="121"/>
        <v>66644Phường Thống Nhất14</v>
      </c>
    </row>
    <row r="7776" spans="1:18">
      <c r="A7776" s="6">
        <v>7775</v>
      </c>
      <c r="B7776" s="6">
        <v>66</v>
      </c>
      <c r="C7776" s="6" t="s">
        <v>6900</v>
      </c>
      <c r="D7776" s="6">
        <v>644</v>
      </c>
      <c r="E7776" s="6" t="s">
        <v>6915</v>
      </c>
      <c r="F7776" s="6">
        <v>24332</v>
      </c>
      <c r="G7776" s="6" t="s">
        <v>6510</v>
      </c>
      <c r="H7776" s="6">
        <v>1</v>
      </c>
      <c r="I7776" s="6" t="s">
        <v>251</v>
      </c>
      <c r="J7776" s="6">
        <v>4</v>
      </c>
      <c r="K7776" s="6" t="s">
        <v>6591</v>
      </c>
      <c r="L7776" s="8">
        <v>5</v>
      </c>
      <c r="M7776" s="6" t="s">
        <v>251</v>
      </c>
      <c r="N7776" s="6" t="s">
        <v>6902</v>
      </c>
      <c r="R7776" s="6" t="str">
        <f t="shared" si="121"/>
        <v>66644Phường Bình Tân14</v>
      </c>
    </row>
    <row r="7777" spans="1:18">
      <c r="A7777" s="6">
        <v>7776</v>
      </c>
      <c r="B7777" s="6">
        <v>66</v>
      </c>
      <c r="C7777" s="6" t="s">
        <v>6900</v>
      </c>
      <c r="D7777" s="6">
        <v>644</v>
      </c>
      <c r="E7777" s="6" t="s">
        <v>6915</v>
      </c>
      <c r="F7777" s="6">
        <v>24334</v>
      </c>
      <c r="G7777" s="6" t="s">
        <v>6920</v>
      </c>
      <c r="H7777" s="6">
        <v>2</v>
      </c>
      <c r="I7777" s="6" t="s">
        <v>297</v>
      </c>
      <c r="J7777" s="6">
        <v>4</v>
      </c>
      <c r="K7777" s="6" t="s">
        <v>6591</v>
      </c>
      <c r="L7777" s="8">
        <v>6</v>
      </c>
      <c r="M7777" s="6" t="s">
        <v>297</v>
      </c>
      <c r="N7777" s="6" t="s">
        <v>6902</v>
      </c>
      <c r="R7777" s="6" t="str">
        <f t="shared" si="121"/>
        <v>66644Xã Ea Siên24</v>
      </c>
    </row>
    <row r="7778" spans="1:18">
      <c r="A7778" s="6">
        <v>7777</v>
      </c>
      <c r="B7778" s="6">
        <v>66</v>
      </c>
      <c r="C7778" s="6" t="s">
        <v>6900</v>
      </c>
      <c r="D7778" s="6">
        <v>644</v>
      </c>
      <c r="E7778" s="6" t="s">
        <v>6915</v>
      </c>
      <c r="F7778" s="6">
        <v>24337</v>
      </c>
      <c r="G7778" s="6" t="s">
        <v>2137</v>
      </c>
      <c r="H7778" s="6">
        <v>2</v>
      </c>
      <c r="I7778" s="6" t="s">
        <v>297</v>
      </c>
      <c r="J7778" s="6">
        <v>4</v>
      </c>
      <c r="K7778" s="6" t="s">
        <v>6591</v>
      </c>
      <c r="L7778" s="8">
        <v>6</v>
      </c>
      <c r="M7778" s="6" t="s">
        <v>297</v>
      </c>
      <c r="N7778" s="6" t="s">
        <v>6902</v>
      </c>
      <c r="R7778" s="6" t="str">
        <f t="shared" si="121"/>
        <v>66644Xã Bình Thuận24</v>
      </c>
    </row>
    <row r="7779" spans="1:18">
      <c r="A7779" s="6">
        <v>7778</v>
      </c>
      <c r="B7779" s="6">
        <v>66</v>
      </c>
      <c r="C7779" s="6" t="s">
        <v>6900</v>
      </c>
      <c r="D7779" s="6">
        <v>644</v>
      </c>
      <c r="E7779" s="6" t="s">
        <v>6915</v>
      </c>
      <c r="F7779" s="6">
        <v>24340</v>
      </c>
      <c r="G7779" s="6" t="s">
        <v>6921</v>
      </c>
      <c r="H7779" s="6">
        <v>2</v>
      </c>
      <c r="I7779" s="6" t="s">
        <v>297</v>
      </c>
      <c r="J7779" s="6">
        <v>4</v>
      </c>
      <c r="K7779" s="6" t="s">
        <v>6591</v>
      </c>
      <c r="L7779" s="8">
        <v>6</v>
      </c>
      <c r="M7779" s="6" t="s">
        <v>297</v>
      </c>
      <c r="N7779" s="6" t="s">
        <v>6902</v>
      </c>
      <c r="R7779" s="6" t="str">
        <f t="shared" si="121"/>
        <v>66644Xã Cư Bao24</v>
      </c>
    </row>
    <row r="7780" spans="1:18">
      <c r="A7780" s="6">
        <v>7779</v>
      </c>
      <c r="B7780" s="6">
        <v>66</v>
      </c>
      <c r="C7780" s="6" t="s">
        <v>6900</v>
      </c>
      <c r="D7780" s="6">
        <v>645</v>
      </c>
      <c r="E7780" s="6" t="s">
        <v>6922</v>
      </c>
      <c r="F7780" s="6">
        <v>24181</v>
      </c>
      <c r="G7780" s="6" t="s">
        <v>6923</v>
      </c>
      <c r="H7780" s="6">
        <v>1</v>
      </c>
      <c r="I7780" s="6" t="s">
        <v>251</v>
      </c>
      <c r="J7780" s="6">
        <v>4</v>
      </c>
      <c r="K7780" s="6" t="s">
        <v>6591</v>
      </c>
      <c r="L7780" s="8">
        <v>5</v>
      </c>
      <c r="M7780" s="6" t="s">
        <v>251</v>
      </c>
      <c r="N7780" s="6" t="s">
        <v>6902</v>
      </c>
      <c r="R7780" s="6" t="str">
        <f t="shared" si="121"/>
        <v>66645Thị trấn Ea Drăng14</v>
      </c>
    </row>
    <row r="7781" spans="1:18">
      <c r="A7781" s="6">
        <v>7780</v>
      </c>
      <c r="B7781" s="6">
        <v>66</v>
      </c>
      <c r="C7781" s="6" t="s">
        <v>6900</v>
      </c>
      <c r="D7781" s="6">
        <v>645</v>
      </c>
      <c r="E7781" s="6" t="s">
        <v>6922</v>
      </c>
      <c r="F7781" s="6">
        <v>24184</v>
      </c>
      <c r="G7781" s="6" t="s">
        <v>6924</v>
      </c>
      <c r="H7781" s="6">
        <v>2</v>
      </c>
      <c r="I7781" s="6" t="s">
        <v>297</v>
      </c>
      <c r="J7781" s="6">
        <v>4</v>
      </c>
      <c r="K7781" s="6" t="s">
        <v>6591</v>
      </c>
      <c r="L7781" s="8">
        <v>6</v>
      </c>
      <c r="M7781" s="6" t="s">
        <v>297</v>
      </c>
      <c r="N7781" s="6" t="s">
        <v>6902</v>
      </c>
      <c r="R7781" s="6" t="str">
        <f t="shared" si="121"/>
        <v>66645Xã Ea H leo24</v>
      </c>
    </row>
    <row r="7782" spans="1:18">
      <c r="A7782" s="6">
        <v>7781</v>
      </c>
      <c r="B7782" s="6">
        <v>66</v>
      </c>
      <c r="C7782" s="6" t="s">
        <v>6900</v>
      </c>
      <c r="D7782" s="6">
        <v>645</v>
      </c>
      <c r="E7782" s="6" t="s">
        <v>6922</v>
      </c>
      <c r="F7782" s="6">
        <v>24187</v>
      </c>
      <c r="G7782" s="6" t="s">
        <v>6925</v>
      </c>
      <c r="H7782" s="6">
        <v>2</v>
      </c>
      <c r="I7782" s="6" t="s">
        <v>297</v>
      </c>
      <c r="J7782" s="6">
        <v>4</v>
      </c>
      <c r="K7782" s="6" t="s">
        <v>6591</v>
      </c>
      <c r="L7782" s="8">
        <v>6</v>
      </c>
      <c r="M7782" s="6" t="s">
        <v>297</v>
      </c>
      <c r="N7782" s="6" t="s">
        <v>6902</v>
      </c>
      <c r="R7782" s="6" t="str">
        <f t="shared" si="121"/>
        <v>66645Xã Ea Sol24</v>
      </c>
    </row>
    <row r="7783" spans="1:18">
      <c r="A7783" s="6">
        <v>7782</v>
      </c>
      <c r="B7783" s="6">
        <v>66</v>
      </c>
      <c r="C7783" s="6" t="s">
        <v>6900</v>
      </c>
      <c r="D7783" s="6">
        <v>645</v>
      </c>
      <c r="E7783" s="6" t="s">
        <v>6922</v>
      </c>
      <c r="F7783" s="6">
        <v>24190</v>
      </c>
      <c r="G7783" s="6" t="s">
        <v>6926</v>
      </c>
      <c r="H7783" s="6">
        <v>2</v>
      </c>
      <c r="I7783" s="6" t="s">
        <v>297</v>
      </c>
      <c r="J7783" s="6">
        <v>4</v>
      </c>
      <c r="K7783" s="6" t="s">
        <v>6591</v>
      </c>
      <c r="L7783" s="8">
        <v>6</v>
      </c>
      <c r="M7783" s="6" t="s">
        <v>297</v>
      </c>
      <c r="N7783" s="6" t="s">
        <v>6902</v>
      </c>
      <c r="R7783" s="6" t="str">
        <f t="shared" si="121"/>
        <v>66645Xã Ea Ral24</v>
      </c>
    </row>
    <row r="7784" spans="1:18">
      <c r="A7784" s="6">
        <v>7783</v>
      </c>
      <c r="B7784" s="6">
        <v>66</v>
      </c>
      <c r="C7784" s="6" t="s">
        <v>6900</v>
      </c>
      <c r="D7784" s="6">
        <v>645</v>
      </c>
      <c r="E7784" s="6" t="s">
        <v>6922</v>
      </c>
      <c r="F7784" s="6">
        <v>24193</v>
      </c>
      <c r="G7784" s="6" t="s">
        <v>6927</v>
      </c>
      <c r="H7784" s="6">
        <v>2</v>
      </c>
      <c r="I7784" s="6" t="s">
        <v>297</v>
      </c>
      <c r="J7784" s="6">
        <v>4</v>
      </c>
      <c r="K7784" s="6" t="s">
        <v>6591</v>
      </c>
      <c r="L7784" s="8">
        <v>6</v>
      </c>
      <c r="M7784" s="6" t="s">
        <v>297</v>
      </c>
      <c r="N7784" s="6" t="s">
        <v>6902</v>
      </c>
      <c r="R7784" s="6" t="str">
        <f t="shared" si="121"/>
        <v>66645Xã Ea Wy24</v>
      </c>
    </row>
    <row r="7785" spans="1:18">
      <c r="A7785" s="6">
        <v>7784</v>
      </c>
      <c r="B7785" s="6">
        <v>66</v>
      </c>
      <c r="C7785" s="6" t="s">
        <v>6900</v>
      </c>
      <c r="D7785" s="6">
        <v>645</v>
      </c>
      <c r="E7785" s="6" t="s">
        <v>6922</v>
      </c>
      <c r="F7785" s="6">
        <v>24194</v>
      </c>
      <c r="G7785" s="6" t="s">
        <v>6928</v>
      </c>
      <c r="H7785" s="6">
        <v>2</v>
      </c>
      <c r="I7785" s="6" t="s">
        <v>297</v>
      </c>
      <c r="J7785" s="6">
        <v>4</v>
      </c>
      <c r="K7785" s="6" t="s">
        <v>6591</v>
      </c>
      <c r="L7785" s="8">
        <v>6</v>
      </c>
      <c r="M7785" s="6" t="s">
        <v>297</v>
      </c>
      <c r="N7785" s="6" t="s">
        <v>6902</v>
      </c>
      <c r="R7785" s="6" t="str">
        <f t="shared" si="121"/>
        <v>66645Xã Cư A Mung24</v>
      </c>
    </row>
    <row r="7786" spans="1:18">
      <c r="A7786" s="6">
        <v>7785</v>
      </c>
      <c r="B7786" s="6">
        <v>66</v>
      </c>
      <c r="C7786" s="6" t="s">
        <v>6900</v>
      </c>
      <c r="D7786" s="6">
        <v>645</v>
      </c>
      <c r="E7786" s="6" t="s">
        <v>6922</v>
      </c>
      <c r="F7786" s="6">
        <v>24196</v>
      </c>
      <c r="G7786" s="6" t="s">
        <v>6929</v>
      </c>
      <c r="H7786" s="6">
        <v>2</v>
      </c>
      <c r="I7786" s="6" t="s">
        <v>297</v>
      </c>
      <c r="J7786" s="6">
        <v>4</v>
      </c>
      <c r="K7786" s="6" t="s">
        <v>6591</v>
      </c>
      <c r="L7786" s="8">
        <v>6</v>
      </c>
      <c r="M7786" s="6" t="s">
        <v>297</v>
      </c>
      <c r="N7786" s="6" t="s">
        <v>6902</v>
      </c>
      <c r="R7786" s="6" t="str">
        <f t="shared" si="121"/>
        <v>66645Xã Cư Mốt24</v>
      </c>
    </row>
    <row r="7787" spans="1:18">
      <c r="A7787" s="6">
        <v>7786</v>
      </c>
      <c r="B7787" s="6">
        <v>66</v>
      </c>
      <c r="C7787" s="6" t="s">
        <v>6900</v>
      </c>
      <c r="D7787" s="6">
        <v>645</v>
      </c>
      <c r="E7787" s="6" t="s">
        <v>6922</v>
      </c>
      <c r="F7787" s="6">
        <v>24199</v>
      </c>
      <c r="G7787" s="6" t="s">
        <v>6930</v>
      </c>
      <c r="H7787" s="6">
        <v>2</v>
      </c>
      <c r="I7787" s="6" t="s">
        <v>297</v>
      </c>
      <c r="J7787" s="6">
        <v>4</v>
      </c>
      <c r="K7787" s="6" t="s">
        <v>6591</v>
      </c>
      <c r="L7787" s="8">
        <v>6</v>
      </c>
      <c r="M7787" s="6" t="s">
        <v>297</v>
      </c>
      <c r="N7787" s="6" t="s">
        <v>6902</v>
      </c>
      <c r="R7787" s="6" t="str">
        <f t="shared" si="121"/>
        <v>66645Xã Ea Hiao24</v>
      </c>
    </row>
    <row r="7788" spans="1:18">
      <c r="A7788" s="6">
        <v>7787</v>
      </c>
      <c r="B7788" s="6">
        <v>66</v>
      </c>
      <c r="C7788" s="6" t="s">
        <v>6900</v>
      </c>
      <c r="D7788" s="6">
        <v>645</v>
      </c>
      <c r="E7788" s="6" t="s">
        <v>6922</v>
      </c>
      <c r="F7788" s="6">
        <v>24202</v>
      </c>
      <c r="G7788" s="6" t="s">
        <v>6931</v>
      </c>
      <c r="H7788" s="6">
        <v>2</v>
      </c>
      <c r="I7788" s="6" t="s">
        <v>297</v>
      </c>
      <c r="J7788" s="6">
        <v>4</v>
      </c>
      <c r="K7788" s="6" t="s">
        <v>6591</v>
      </c>
      <c r="L7788" s="8">
        <v>6</v>
      </c>
      <c r="M7788" s="6" t="s">
        <v>297</v>
      </c>
      <c r="N7788" s="6" t="s">
        <v>6902</v>
      </c>
      <c r="R7788" s="6" t="str">
        <f t="shared" si="121"/>
        <v>66645Xã Ea Khal24</v>
      </c>
    </row>
    <row r="7789" spans="1:18">
      <c r="A7789" s="6">
        <v>7788</v>
      </c>
      <c r="B7789" s="6">
        <v>66</v>
      </c>
      <c r="C7789" s="6" t="s">
        <v>6900</v>
      </c>
      <c r="D7789" s="6">
        <v>645</v>
      </c>
      <c r="E7789" s="6" t="s">
        <v>6922</v>
      </c>
      <c r="F7789" s="6">
        <v>24205</v>
      </c>
      <c r="G7789" s="6" t="s">
        <v>6932</v>
      </c>
      <c r="H7789" s="6">
        <v>2</v>
      </c>
      <c r="I7789" s="6" t="s">
        <v>297</v>
      </c>
      <c r="J7789" s="6">
        <v>4</v>
      </c>
      <c r="K7789" s="6" t="s">
        <v>6591</v>
      </c>
      <c r="L7789" s="8">
        <v>6</v>
      </c>
      <c r="M7789" s="6" t="s">
        <v>297</v>
      </c>
      <c r="N7789" s="6" t="s">
        <v>6902</v>
      </c>
      <c r="R7789" s="6" t="str">
        <f t="shared" si="121"/>
        <v>66645Xã Dliê Yang24</v>
      </c>
    </row>
    <row r="7790" spans="1:18">
      <c r="A7790" s="6">
        <v>7789</v>
      </c>
      <c r="B7790" s="6">
        <v>66</v>
      </c>
      <c r="C7790" s="6" t="s">
        <v>6900</v>
      </c>
      <c r="D7790" s="6">
        <v>645</v>
      </c>
      <c r="E7790" s="6" t="s">
        <v>6922</v>
      </c>
      <c r="F7790" s="6">
        <v>24207</v>
      </c>
      <c r="G7790" s="6" t="s">
        <v>6933</v>
      </c>
      <c r="H7790" s="6">
        <v>2</v>
      </c>
      <c r="I7790" s="6" t="s">
        <v>297</v>
      </c>
      <c r="J7790" s="6">
        <v>4</v>
      </c>
      <c r="K7790" s="6" t="s">
        <v>6591</v>
      </c>
      <c r="L7790" s="8">
        <v>6</v>
      </c>
      <c r="M7790" s="6" t="s">
        <v>297</v>
      </c>
      <c r="N7790" s="6" t="s">
        <v>6902</v>
      </c>
      <c r="R7790" s="6" t="str">
        <f t="shared" si="121"/>
        <v>66645Xã Ea Tir24</v>
      </c>
    </row>
    <row r="7791" spans="1:18">
      <c r="A7791" s="6">
        <v>7790</v>
      </c>
      <c r="B7791" s="6">
        <v>66</v>
      </c>
      <c r="C7791" s="6" t="s">
        <v>6900</v>
      </c>
      <c r="D7791" s="6">
        <v>645</v>
      </c>
      <c r="E7791" s="6" t="s">
        <v>6922</v>
      </c>
      <c r="F7791" s="6">
        <v>24208</v>
      </c>
      <c r="G7791" s="6" t="s">
        <v>6934</v>
      </c>
      <c r="H7791" s="6">
        <v>2</v>
      </c>
      <c r="I7791" s="6" t="s">
        <v>297</v>
      </c>
      <c r="J7791" s="6">
        <v>4</v>
      </c>
      <c r="K7791" s="6" t="s">
        <v>6591</v>
      </c>
      <c r="L7791" s="8">
        <v>6</v>
      </c>
      <c r="M7791" s="6" t="s">
        <v>297</v>
      </c>
      <c r="N7791" s="6" t="s">
        <v>6902</v>
      </c>
      <c r="R7791" s="6" t="str">
        <f t="shared" si="121"/>
        <v>66645Xã Ea Nam24</v>
      </c>
    </row>
    <row r="7792" spans="1:18">
      <c r="A7792" s="6">
        <v>7791</v>
      </c>
      <c r="B7792" s="6">
        <v>66</v>
      </c>
      <c r="C7792" s="6" t="s">
        <v>6900</v>
      </c>
      <c r="D7792" s="6">
        <v>646</v>
      </c>
      <c r="E7792" s="6" t="s">
        <v>6935</v>
      </c>
      <c r="F7792" s="6">
        <v>24211</v>
      </c>
      <c r="G7792" s="6" t="s">
        <v>6936</v>
      </c>
      <c r="H7792" s="6">
        <v>1</v>
      </c>
      <c r="I7792" s="6" t="s">
        <v>251</v>
      </c>
      <c r="J7792" s="6">
        <v>4</v>
      </c>
      <c r="K7792" s="6" t="s">
        <v>6591</v>
      </c>
      <c r="L7792" s="8">
        <v>5</v>
      </c>
      <c r="M7792" s="6" t="s">
        <v>251</v>
      </c>
      <c r="N7792" s="6" t="s">
        <v>6902</v>
      </c>
      <c r="R7792" s="6" t="str">
        <f t="shared" si="121"/>
        <v>66646Thị trấn Ea Súp14</v>
      </c>
    </row>
    <row r="7793" spans="1:18">
      <c r="A7793" s="6">
        <v>7792</v>
      </c>
      <c r="B7793" s="6">
        <v>66</v>
      </c>
      <c r="C7793" s="6" t="s">
        <v>6900</v>
      </c>
      <c r="D7793" s="6">
        <v>646</v>
      </c>
      <c r="E7793" s="6" t="s">
        <v>6935</v>
      </c>
      <c r="F7793" s="6">
        <v>24214</v>
      </c>
      <c r="G7793" s="6" t="s">
        <v>6937</v>
      </c>
      <c r="H7793" s="6">
        <v>2</v>
      </c>
      <c r="I7793" s="6" t="s">
        <v>297</v>
      </c>
      <c r="J7793" s="6">
        <v>4</v>
      </c>
      <c r="K7793" s="6" t="s">
        <v>6591</v>
      </c>
      <c r="L7793" s="8">
        <v>6</v>
      </c>
      <c r="M7793" s="6" t="s">
        <v>297</v>
      </c>
      <c r="N7793" s="6" t="s">
        <v>6902</v>
      </c>
      <c r="R7793" s="6" t="str">
        <f t="shared" si="121"/>
        <v>66646Xã Ia Lốp24</v>
      </c>
    </row>
    <row r="7794" spans="1:18">
      <c r="A7794" s="6">
        <v>7793</v>
      </c>
      <c r="B7794" s="6">
        <v>66</v>
      </c>
      <c r="C7794" s="6" t="s">
        <v>6900</v>
      </c>
      <c r="D7794" s="6">
        <v>646</v>
      </c>
      <c r="E7794" s="6" t="s">
        <v>6935</v>
      </c>
      <c r="F7794" s="6">
        <v>24215</v>
      </c>
      <c r="G7794" s="6" t="s">
        <v>6938</v>
      </c>
      <c r="H7794" s="6">
        <v>2</v>
      </c>
      <c r="I7794" s="6" t="s">
        <v>297</v>
      </c>
      <c r="J7794" s="6">
        <v>4</v>
      </c>
      <c r="K7794" s="6" t="s">
        <v>6591</v>
      </c>
      <c r="L7794" s="8">
        <v>6</v>
      </c>
      <c r="M7794" s="6" t="s">
        <v>297</v>
      </c>
      <c r="N7794" s="6" t="s">
        <v>6902</v>
      </c>
      <c r="R7794" s="6" t="str">
        <f t="shared" si="121"/>
        <v>66646Xã Ia JLơi24</v>
      </c>
    </row>
    <row r="7795" spans="1:18">
      <c r="A7795" s="6">
        <v>7794</v>
      </c>
      <c r="B7795" s="6">
        <v>66</v>
      </c>
      <c r="C7795" s="6" t="s">
        <v>6900</v>
      </c>
      <c r="D7795" s="6">
        <v>646</v>
      </c>
      <c r="E7795" s="6" t="s">
        <v>6935</v>
      </c>
      <c r="F7795" s="6">
        <v>24217</v>
      </c>
      <c r="G7795" s="6" t="s">
        <v>6939</v>
      </c>
      <c r="H7795" s="6">
        <v>2</v>
      </c>
      <c r="I7795" s="6" t="s">
        <v>297</v>
      </c>
      <c r="J7795" s="6">
        <v>4</v>
      </c>
      <c r="K7795" s="6" t="s">
        <v>6591</v>
      </c>
      <c r="L7795" s="8">
        <v>6</v>
      </c>
      <c r="M7795" s="6" t="s">
        <v>297</v>
      </c>
      <c r="N7795" s="6" t="s">
        <v>6902</v>
      </c>
      <c r="R7795" s="6" t="str">
        <f t="shared" si="121"/>
        <v>66646Xã Ea Rốk24</v>
      </c>
    </row>
    <row r="7796" spans="1:18">
      <c r="A7796" s="6">
        <v>7795</v>
      </c>
      <c r="B7796" s="6">
        <v>66</v>
      </c>
      <c r="C7796" s="6" t="s">
        <v>6900</v>
      </c>
      <c r="D7796" s="6">
        <v>646</v>
      </c>
      <c r="E7796" s="6" t="s">
        <v>6935</v>
      </c>
      <c r="F7796" s="6">
        <v>24220</v>
      </c>
      <c r="G7796" s="6" t="s">
        <v>6940</v>
      </c>
      <c r="H7796" s="6">
        <v>2</v>
      </c>
      <c r="I7796" s="6" t="s">
        <v>297</v>
      </c>
      <c r="J7796" s="6">
        <v>4</v>
      </c>
      <c r="K7796" s="6" t="s">
        <v>6591</v>
      </c>
      <c r="L7796" s="8">
        <v>6</v>
      </c>
      <c r="M7796" s="6" t="s">
        <v>297</v>
      </c>
      <c r="N7796" s="6" t="s">
        <v>6902</v>
      </c>
      <c r="R7796" s="6" t="str">
        <f t="shared" si="121"/>
        <v>66646Xã Ya Tờ Mốt24</v>
      </c>
    </row>
    <row r="7797" spans="1:18">
      <c r="A7797" s="6">
        <v>7796</v>
      </c>
      <c r="B7797" s="6">
        <v>66</v>
      </c>
      <c r="C7797" s="6" t="s">
        <v>6900</v>
      </c>
      <c r="D7797" s="6">
        <v>646</v>
      </c>
      <c r="E7797" s="6" t="s">
        <v>6935</v>
      </c>
      <c r="F7797" s="6">
        <v>24221</v>
      </c>
      <c r="G7797" s="6" t="s">
        <v>6941</v>
      </c>
      <c r="H7797" s="6">
        <v>2</v>
      </c>
      <c r="I7797" s="6" t="s">
        <v>297</v>
      </c>
      <c r="J7797" s="6">
        <v>4</v>
      </c>
      <c r="K7797" s="6" t="s">
        <v>6591</v>
      </c>
      <c r="L7797" s="8">
        <v>6</v>
      </c>
      <c r="M7797" s="6" t="s">
        <v>297</v>
      </c>
      <c r="N7797" s="6" t="s">
        <v>6902</v>
      </c>
      <c r="R7797" s="6" t="str">
        <f t="shared" si="121"/>
        <v>66646Xã Ia RVê24</v>
      </c>
    </row>
    <row r="7798" spans="1:18">
      <c r="A7798" s="6">
        <v>7797</v>
      </c>
      <c r="B7798" s="6">
        <v>66</v>
      </c>
      <c r="C7798" s="6" t="s">
        <v>6900</v>
      </c>
      <c r="D7798" s="6">
        <v>646</v>
      </c>
      <c r="E7798" s="6" t="s">
        <v>6935</v>
      </c>
      <c r="F7798" s="6">
        <v>24223</v>
      </c>
      <c r="G7798" s="6" t="s">
        <v>6942</v>
      </c>
      <c r="H7798" s="6">
        <v>2</v>
      </c>
      <c r="I7798" s="6" t="s">
        <v>297</v>
      </c>
      <c r="J7798" s="6">
        <v>4</v>
      </c>
      <c r="K7798" s="6" t="s">
        <v>6591</v>
      </c>
      <c r="L7798" s="8">
        <v>6</v>
      </c>
      <c r="M7798" s="6" t="s">
        <v>297</v>
      </c>
      <c r="N7798" s="6" t="s">
        <v>6902</v>
      </c>
      <c r="R7798" s="6" t="str">
        <f t="shared" si="121"/>
        <v>66646Xã Ea Lê24</v>
      </c>
    </row>
    <row r="7799" spans="1:18">
      <c r="A7799" s="6">
        <v>7798</v>
      </c>
      <c r="B7799" s="6">
        <v>66</v>
      </c>
      <c r="C7799" s="6" t="s">
        <v>6900</v>
      </c>
      <c r="D7799" s="6">
        <v>646</v>
      </c>
      <c r="E7799" s="6" t="s">
        <v>6935</v>
      </c>
      <c r="F7799" s="6">
        <v>24226</v>
      </c>
      <c r="G7799" s="6" t="s">
        <v>6943</v>
      </c>
      <c r="H7799" s="6">
        <v>2</v>
      </c>
      <c r="I7799" s="6" t="s">
        <v>297</v>
      </c>
      <c r="J7799" s="6">
        <v>4</v>
      </c>
      <c r="K7799" s="6" t="s">
        <v>6591</v>
      </c>
      <c r="L7799" s="8">
        <v>6</v>
      </c>
      <c r="M7799" s="6" t="s">
        <v>297</v>
      </c>
      <c r="N7799" s="6" t="s">
        <v>6902</v>
      </c>
      <c r="R7799" s="6" t="str">
        <f t="shared" si="121"/>
        <v>66646Xã Cư KBang24</v>
      </c>
    </row>
    <row r="7800" spans="1:18">
      <c r="A7800" s="6">
        <v>7799</v>
      </c>
      <c r="B7800" s="6">
        <v>66</v>
      </c>
      <c r="C7800" s="6" t="s">
        <v>6900</v>
      </c>
      <c r="D7800" s="6">
        <v>646</v>
      </c>
      <c r="E7800" s="6" t="s">
        <v>6935</v>
      </c>
      <c r="F7800" s="6">
        <v>24229</v>
      </c>
      <c r="G7800" s="6" t="s">
        <v>6944</v>
      </c>
      <c r="H7800" s="6">
        <v>2</v>
      </c>
      <c r="I7800" s="6" t="s">
        <v>297</v>
      </c>
      <c r="J7800" s="6">
        <v>4</v>
      </c>
      <c r="K7800" s="6" t="s">
        <v>6591</v>
      </c>
      <c r="L7800" s="8">
        <v>6</v>
      </c>
      <c r="M7800" s="6" t="s">
        <v>297</v>
      </c>
      <c r="N7800" s="6" t="s">
        <v>6902</v>
      </c>
      <c r="R7800" s="6" t="str">
        <f t="shared" si="121"/>
        <v>66646Xã Ea Bung24</v>
      </c>
    </row>
    <row r="7801" spans="1:18">
      <c r="A7801" s="6">
        <v>7800</v>
      </c>
      <c r="B7801" s="6">
        <v>66</v>
      </c>
      <c r="C7801" s="6" t="s">
        <v>6900</v>
      </c>
      <c r="D7801" s="6">
        <v>646</v>
      </c>
      <c r="E7801" s="6" t="s">
        <v>6935</v>
      </c>
      <c r="F7801" s="6">
        <v>24232</v>
      </c>
      <c r="G7801" s="6" t="s">
        <v>6945</v>
      </c>
      <c r="H7801" s="6">
        <v>2</v>
      </c>
      <c r="I7801" s="6" t="s">
        <v>297</v>
      </c>
      <c r="J7801" s="6">
        <v>4</v>
      </c>
      <c r="K7801" s="6" t="s">
        <v>6591</v>
      </c>
      <c r="L7801" s="8">
        <v>6</v>
      </c>
      <c r="M7801" s="6" t="s">
        <v>297</v>
      </c>
      <c r="N7801" s="6" t="s">
        <v>6902</v>
      </c>
      <c r="R7801" s="6" t="str">
        <f t="shared" si="121"/>
        <v>66646Xã Cư M Lan24</v>
      </c>
    </row>
    <row r="7802" spans="1:18">
      <c r="A7802" s="6">
        <v>7801</v>
      </c>
      <c r="B7802" s="6">
        <v>66</v>
      </c>
      <c r="C7802" s="6" t="s">
        <v>6900</v>
      </c>
      <c r="D7802" s="6">
        <v>647</v>
      </c>
      <c r="E7802" s="6" t="s">
        <v>6946</v>
      </c>
      <c r="F7802" s="6">
        <v>24235</v>
      </c>
      <c r="G7802" s="6" t="s">
        <v>6947</v>
      </c>
      <c r="H7802" s="6">
        <v>2</v>
      </c>
      <c r="I7802" s="6" t="s">
        <v>297</v>
      </c>
      <c r="J7802" s="6">
        <v>4</v>
      </c>
      <c r="K7802" s="6" t="s">
        <v>6591</v>
      </c>
      <c r="L7802" s="8">
        <v>6</v>
      </c>
      <c r="M7802" s="6" t="s">
        <v>297</v>
      </c>
      <c r="N7802" s="6" t="s">
        <v>6902</v>
      </c>
      <c r="R7802" s="6" t="str">
        <f t="shared" si="121"/>
        <v>66647Xã Krông Na24</v>
      </c>
    </row>
    <row r="7803" spans="1:18">
      <c r="A7803" s="6">
        <v>7802</v>
      </c>
      <c r="B7803" s="6">
        <v>66</v>
      </c>
      <c r="C7803" s="6" t="s">
        <v>6900</v>
      </c>
      <c r="D7803" s="6">
        <v>647</v>
      </c>
      <c r="E7803" s="6" t="s">
        <v>6946</v>
      </c>
      <c r="F7803" s="6">
        <v>24238</v>
      </c>
      <c r="G7803" s="6" t="s">
        <v>6948</v>
      </c>
      <c r="H7803" s="6">
        <v>2</v>
      </c>
      <c r="I7803" s="6" t="s">
        <v>297</v>
      </c>
      <c r="J7803" s="6">
        <v>4</v>
      </c>
      <c r="K7803" s="6" t="s">
        <v>6591</v>
      </c>
      <c r="L7803" s="8">
        <v>6</v>
      </c>
      <c r="M7803" s="6" t="s">
        <v>297</v>
      </c>
      <c r="N7803" s="6" t="s">
        <v>6902</v>
      </c>
      <c r="R7803" s="6" t="str">
        <f t="shared" si="121"/>
        <v>66647Xã Ea Huar24</v>
      </c>
    </row>
    <row r="7804" spans="1:18">
      <c r="A7804" s="6">
        <v>7803</v>
      </c>
      <c r="B7804" s="6">
        <v>66</v>
      </c>
      <c r="C7804" s="6" t="s">
        <v>6900</v>
      </c>
      <c r="D7804" s="6">
        <v>647</v>
      </c>
      <c r="E7804" s="6" t="s">
        <v>6946</v>
      </c>
      <c r="F7804" s="6">
        <v>24241</v>
      </c>
      <c r="G7804" s="6" t="s">
        <v>6949</v>
      </c>
      <c r="H7804" s="6">
        <v>2</v>
      </c>
      <c r="I7804" s="6" t="s">
        <v>297</v>
      </c>
      <c r="J7804" s="6">
        <v>4</v>
      </c>
      <c r="K7804" s="6" t="s">
        <v>6591</v>
      </c>
      <c r="L7804" s="8">
        <v>6</v>
      </c>
      <c r="M7804" s="6" t="s">
        <v>297</v>
      </c>
      <c r="N7804" s="6" t="s">
        <v>6902</v>
      </c>
      <c r="R7804" s="6" t="str">
        <f t="shared" si="121"/>
        <v>66647Xã Ea Wer24</v>
      </c>
    </row>
    <row r="7805" spans="1:18">
      <c r="A7805" s="6">
        <v>7804</v>
      </c>
      <c r="B7805" s="6">
        <v>66</v>
      </c>
      <c r="C7805" s="6" t="s">
        <v>6900</v>
      </c>
      <c r="D7805" s="6">
        <v>647</v>
      </c>
      <c r="E7805" s="6" t="s">
        <v>6946</v>
      </c>
      <c r="F7805" s="6">
        <v>24244</v>
      </c>
      <c r="G7805" s="6" t="s">
        <v>6950</v>
      </c>
      <c r="H7805" s="6">
        <v>2</v>
      </c>
      <c r="I7805" s="6" t="s">
        <v>297</v>
      </c>
      <c r="J7805" s="6">
        <v>4</v>
      </c>
      <c r="K7805" s="6" t="s">
        <v>6591</v>
      </c>
      <c r="L7805" s="8">
        <v>6</v>
      </c>
      <c r="M7805" s="6" t="s">
        <v>297</v>
      </c>
      <c r="N7805" s="6" t="s">
        <v>6902</v>
      </c>
      <c r="R7805" s="6" t="str">
        <f t="shared" si="121"/>
        <v>66647Xã Tân Hoà24</v>
      </c>
    </row>
    <row r="7806" spans="1:18">
      <c r="A7806" s="6">
        <v>7805</v>
      </c>
      <c r="B7806" s="6">
        <v>66</v>
      </c>
      <c r="C7806" s="6" t="s">
        <v>6900</v>
      </c>
      <c r="D7806" s="6">
        <v>647</v>
      </c>
      <c r="E7806" s="6" t="s">
        <v>6946</v>
      </c>
      <c r="F7806" s="6">
        <v>24247</v>
      </c>
      <c r="G7806" s="6" t="s">
        <v>6951</v>
      </c>
      <c r="H7806" s="6">
        <v>2</v>
      </c>
      <c r="I7806" s="6" t="s">
        <v>297</v>
      </c>
      <c r="J7806" s="6">
        <v>4</v>
      </c>
      <c r="K7806" s="6" t="s">
        <v>6591</v>
      </c>
      <c r="L7806" s="8">
        <v>6</v>
      </c>
      <c r="M7806" s="6" t="s">
        <v>297</v>
      </c>
      <c r="N7806" s="6" t="s">
        <v>6902</v>
      </c>
      <c r="R7806" s="6" t="str">
        <f t="shared" si="121"/>
        <v>66647Xã Cuôr KNia24</v>
      </c>
    </row>
    <row r="7807" spans="1:18">
      <c r="A7807" s="6">
        <v>7806</v>
      </c>
      <c r="B7807" s="6">
        <v>66</v>
      </c>
      <c r="C7807" s="6" t="s">
        <v>6900</v>
      </c>
      <c r="D7807" s="6">
        <v>647</v>
      </c>
      <c r="E7807" s="6" t="s">
        <v>6946</v>
      </c>
      <c r="F7807" s="6">
        <v>24250</v>
      </c>
      <c r="G7807" s="6" t="s">
        <v>6952</v>
      </c>
      <c r="H7807" s="6">
        <v>2</v>
      </c>
      <c r="I7807" s="6" t="s">
        <v>297</v>
      </c>
      <c r="J7807" s="6">
        <v>4</v>
      </c>
      <c r="K7807" s="6" t="s">
        <v>6591</v>
      </c>
      <c r="L7807" s="8">
        <v>6</v>
      </c>
      <c r="M7807" s="6" t="s">
        <v>297</v>
      </c>
      <c r="N7807" s="6" t="s">
        <v>6902</v>
      </c>
      <c r="R7807" s="6" t="str">
        <f t="shared" si="121"/>
        <v>66647Xã Ea Bar24</v>
      </c>
    </row>
    <row r="7808" spans="1:18">
      <c r="A7808" s="6">
        <v>7807</v>
      </c>
      <c r="B7808" s="6">
        <v>66</v>
      </c>
      <c r="C7808" s="6" t="s">
        <v>6900</v>
      </c>
      <c r="D7808" s="6">
        <v>647</v>
      </c>
      <c r="E7808" s="6" t="s">
        <v>6946</v>
      </c>
      <c r="F7808" s="6">
        <v>24253</v>
      </c>
      <c r="G7808" s="6" t="s">
        <v>6953</v>
      </c>
      <c r="H7808" s="6">
        <v>2</v>
      </c>
      <c r="I7808" s="6" t="s">
        <v>297</v>
      </c>
      <c r="J7808" s="6">
        <v>4</v>
      </c>
      <c r="K7808" s="6" t="s">
        <v>6591</v>
      </c>
      <c r="L7808" s="8">
        <v>6</v>
      </c>
      <c r="M7808" s="6" t="s">
        <v>297</v>
      </c>
      <c r="N7808" s="6" t="s">
        <v>6902</v>
      </c>
      <c r="R7808" s="6" t="str">
        <f t="shared" si="121"/>
        <v>66647Xã Ea Nuôl24</v>
      </c>
    </row>
    <row r="7809" spans="1:18">
      <c r="A7809" s="6">
        <v>7808</v>
      </c>
      <c r="B7809" s="6">
        <v>66</v>
      </c>
      <c r="C7809" s="6" t="s">
        <v>6900</v>
      </c>
      <c r="D7809" s="6">
        <v>648</v>
      </c>
      <c r="E7809" s="6" t="s">
        <v>6954</v>
      </c>
      <c r="F7809" s="6">
        <v>24256</v>
      </c>
      <c r="G7809" s="6" t="s">
        <v>6955</v>
      </c>
      <c r="H7809" s="6">
        <v>1</v>
      </c>
      <c r="I7809" s="6" t="s">
        <v>251</v>
      </c>
      <c r="J7809" s="6">
        <v>4</v>
      </c>
      <c r="K7809" s="6" t="s">
        <v>6591</v>
      </c>
      <c r="L7809" s="8">
        <v>5</v>
      </c>
      <c r="M7809" s="6" t="s">
        <v>251</v>
      </c>
      <c r="N7809" s="6" t="s">
        <v>6902</v>
      </c>
      <c r="R7809" s="6" t="str">
        <f t="shared" si="121"/>
        <v>66648Thị trấn Ea Pốk14</v>
      </c>
    </row>
    <row r="7810" spans="1:18">
      <c r="A7810" s="6">
        <v>7809</v>
      </c>
      <c r="B7810" s="6">
        <v>66</v>
      </c>
      <c r="C7810" s="6" t="s">
        <v>6900</v>
      </c>
      <c r="D7810" s="6">
        <v>648</v>
      </c>
      <c r="E7810" s="6" t="s">
        <v>6954</v>
      </c>
      <c r="F7810" s="6">
        <v>24259</v>
      </c>
      <c r="G7810" s="6" t="s">
        <v>6956</v>
      </c>
      <c r="H7810" s="6">
        <v>1</v>
      </c>
      <c r="I7810" s="6" t="s">
        <v>251</v>
      </c>
      <c r="J7810" s="6">
        <v>4</v>
      </c>
      <c r="K7810" s="6" t="s">
        <v>6591</v>
      </c>
      <c r="L7810" s="8">
        <v>5</v>
      </c>
      <c r="M7810" s="6" t="s">
        <v>251</v>
      </c>
      <c r="N7810" s="6" t="s">
        <v>6902</v>
      </c>
      <c r="R7810" s="6" t="str">
        <f t="shared" si="121"/>
        <v>66648Thị trấn Quảng Phú14</v>
      </c>
    </row>
    <row r="7811" spans="1:18">
      <c r="A7811" s="6">
        <v>7810</v>
      </c>
      <c r="B7811" s="6">
        <v>66</v>
      </c>
      <c r="C7811" s="6" t="s">
        <v>6900</v>
      </c>
      <c r="D7811" s="6">
        <v>648</v>
      </c>
      <c r="E7811" s="6" t="s">
        <v>6954</v>
      </c>
      <c r="F7811" s="6">
        <v>24262</v>
      </c>
      <c r="G7811" s="6" t="s">
        <v>5357</v>
      </c>
      <c r="H7811" s="6">
        <v>2</v>
      </c>
      <c r="I7811" s="6" t="s">
        <v>297</v>
      </c>
      <c r="J7811" s="6">
        <v>4</v>
      </c>
      <c r="K7811" s="6" t="s">
        <v>6591</v>
      </c>
      <c r="L7811" s="8">
        <v>6</v>
      </c>
      <c r="M7811" s="6" t="s">
        <v>297</v>
      </c>
      <c r="N7811" s="6" t="s">
        <v>6902</v>
      </c>
      <c r="R7811" s="6" t="str">
        <f t="shared" ref="R7811:R7874" si="122">CONCATENATE(B7811,D7811,G7811,H7811,J7811)</f>
        <v>66648Xã Quảng Tiến24</v>
      </c>
    </row>
    <row r="7812" spans="1:18">
      <c r="A7812" s="6">
        <v>7811</v>
      </c>
      <c r="B7812" s="6">
        <v>66</v>
      </c>
      <c r="C7812" s="6" t="s">
        <v>6900</v>
      </c>
      <c r="D7812" s="6">
        <v>648</v>
      </c>
      <c r="E7812" s="6" t="s">
        <v>6954</v>
      </c>
      <c r="F7812" s="6">
        <v>24264</v>
      </c>
      <c r="G7812" s="6" t="s">
        <v>6957</v>
      </c>
      <c r="H7812" s="6">
        <v>2</v>
      </c>
      <c r="I7812" s="6" t="s">
        <v>297</v>
      </c>
      <c r="J7812" s="6">
        <v>4</v>
      </c>
      <c r="K7812" s="6" t="s">
        <v>6591</v>
      </c>
      <c r="L7812" s="8">
        <v>6</v>
      </c>
      <c r="M7812" s="6" t="s">
        <v>297</v>
      </c>
      <c r="N7812" s="6" t="s">
        <v>6902</v>
      </c>
      <c r="R7812" s="6" t="str">
        <f t="shared" si="122"/>
        <v>66648Xã Ea Kuêh24</v>
      </c>
    </row>
    <row r="7813" spans="1:18">
      <c r="A7813" s="6">
        <v>7812</v>
      </c>
      <c r="B7813" s="6">
        <v>66</v>
      </c>
      <c r="C7813" s="6" t="s">
        <v>6900</v>
      </c>
      <c r="D7813" s="6">
        <v>648</v>
      </c>
      <c r="E7813" s="6" t="s">
        <v>6954</v>
      </c>
      <c r="F7813" s="6">
        <v>24265</v>
      </c>
      <c r="G7813" s="6" t="s">
        <v>6958</v>
      </c>
      <c r="H7813" s="6">
        <v>2</v>
      </c>
      <c r="I7813" s="6" t="s">
        <v>297</v>
      </c>
      <c r="J7813" s="6">
        <v>4</v>
      </c>
      <c r="K7813" s="6" t="s">
        <v>6591</v>
      </c>
      <c r="L7813" s="8">
        <v>6</v>
      </c>
      <c r="M7813" s="6" t="s">
        <v>297</v>
      </c>
      <c r="N7813" s="6" t="s">
        <v>6902</v>
      </c>
      <c r="R7813" s="6" t="str">
        <f t="shared" si="122"/>
        <v>66648Xã Ea Kiết24</v>
      </c>
    </row>
    <row r="7814" spans="1:18">
      <c r="A7814" s="6">
        <v>7813</v>
      </c>
      <c r="B7814" s="6">
        <v>66</v>
      </c>
      <c r="C7814" s="6" t="s">
        <v>6900</v>
      </c>
      <c r="D7814" s="6">
        <v>648</v>
      </c>
      <c r="E7814" s="6" t="s">
        <v>6954</v>
      </c>
      <c r="F7814" s="6">
        <v>24268</v>
      </c>
      <c r="G7814" s="6" t="s">
        <v>6959</v>
      </c>
      <c r="H7814" s="6">
        <v>2</v>
      </c>
      <c r="I7814" s="6" t="s">
        <v>297</v>
      </c>
      <c r="J7814" s="6">
        <v>4</v>
      </c>
      <c r="K7814" s="6" t="s">
        <v>6591</v>
      </c>
      <c r="L7814" s="8">
        <v>6</v>
      </c>
      <c r="M7814" s="6" t="s">
        <v>297</v>
      </c>
      <c r="N7814" s="6" t="s">
        <v>6902</v>
      </c>
      <c r="R7814" s="6" t="str">
        <f t="shared" si="122"/>
        <v>66648Xã Ea Tar24</v>
      </c>
    </row>
    <row r="7815" spans="1:18">
      <c r="A7815" s="6">
        <v>7814</v>
      </c>
      <c r="B7815" s="6">
        <v>66</v>
      </c>
      <c r="C7815" s="6" t="s">
        <v>6900</v>
      </c>
      <c r="D7815" s="6">
        <v>648</v>
      </c>
      <c r="E7815" s="6" t="s">
        <v>6954</v>
      </c>
      <c r="F7815" s="6">
        <v>24271</v>
      </c>
      <c r="G7815" s="6" t="s">
        <v>6960</v>
      </c>
      <c r="H7815" s="6">
        <v>2</v>
      </c>
      <c r="I7815" s="6" t="s">
        <v>297</v>
      </c>
      <c r="J7815" s="6">
        <v>4</v>
      </c>
      <c r="K7815" s="6" t="s">
        <v>6591</v>
      </c>
      <c r="L7815" s="8">
        <v>6</v>
      </c>
      <c r="M7815" s="6" t="s">
        <v>297</v>
      </c>
      <c r="N7815" s="6" t="s">
        <v>6902</v>
      </c>
      <c r="R7815" s="6" t="str">
        <f t="shared" si="122"/>
        <v>66648Xã Cư Dliê M nông24</v>
      </c>
    </row>
    <row r="7816" spans="1:18">
      <c r="A7816" s="6">
        <v>7815</v>
      </c>
      <c r="B7816" s="6">
        <v>66</v>
      </c>
      <c r="C7816" s="6" t="s">
        <v>6900</v>
      </c>
      <c r="D7816" s="6">
        <v>648</v>
      </c>
      <c r="E7816" s="6" t="s">
        <v>6954</v>
      </c>
      <c r="F7816" s="6">
        <v>24274</v>
      </c>
      <c r="G7816" s="6" t="s">
        <v>6961</v>
      </c>
      <c r="H7816" s="6">
        <v>2</v>
      </c>
      <c r="I7816" s="6" t="s">
        <v>297</v>
      </c>
      <c r="J7816" s="6">
        <v>4</v>
      </c>
      <c r="K7816" s="6" t="s">
        <v>6591</v>
      </c>
      <c r="L7816" s="8">
        <v>6</v>
      </c>
      <c r="M7816" s="6" t="s">
        <v>297</v>
      </c>
      <c r="N7816" s="6" t="s">
        <v>6902</v>
      </c>
      <c r="R7816" s="6" t="str">
        <f t="shared" si="122"/>
        <v>66648Xã Ea H đinh24</v>
      </c>
    </row>
    <row r="7817" spans="1:18">
      <c r="A7817" s="6">
        <v>7816</v>
      </c>
      <c r="B7817" s="6">
        <v>66</v>
      </c>
      <c r="C7817" s="6" t="s">
        <v>6900</v>
      </c>
      <c r="D7817" s="6">
        <v>648</v>
      </c>
      <c r="E7817" s="6" t="s">
        <v>6954</v>
      </c>
      <c r="F7817" s="6">
        <v>24277</v>
      </c>
      <c r="G7817" s="6" t="s">
        <v>6962</v>
      </c>
      <c r="H7817" s="6">
        <v>2</v>
      </c>
      <c r="I7817" s="6" t="s">
        <v>297</v>
      </c>
      <c r="J7817" s="6">
        <v>4</v>
      </c>
      <c r="K7817" s="6" t="s">
        <v>6591</v>
      </c>
      <c r="L7817" s="8">
        <v>6</v>
      </c>
      <c r="M7817" s="6" t="s">
        <v>297</v>
      </c>
      <c r="N7817" s="6" t="s">
        <v>6902</v>
      </c>
      <c r="R7817" s="6" t="str">
        <f t="shared" si="122"/>
        <v>66648Xã Ea Tul24</v>
      </c>
    </row>
    <row r="7818" spans="1:18">
      <c r="A7818" s="6">
        <v>7817</v>
      </c>
      <c r="B7818" s="6">
        <v>66</v>
      </c>
      <c r="C7818" s="6" t="s">
        <v>6900</v>
      </c>
      <c r="D7818" s="6">
        <v>648</v>
      </c>
      <c r="E7818" s="6" t="s">
        <v>6954</v>
      </c>
      <c r="F7818" s="6">
        <v>24280</v>
      </c>
      <c r="G7818" s="6" t="s">
        <v>6963</v>
      </c>
      <c r="H7818" s="6">
        <v>2</v>
      </c>
      <c r="I7818" s="6" t="s">
        <v>297</v>
      </c>
      <c r="J7818" s="6">
        <v>4</v>
      </c>
      <c r="K7818" s="6" t="s">
        <v>6591</v>
      </c>
      <c r="L7818" s="8">
        <v>6</v>
      </c>
      <c r="M7818" s="6" t="s">
        <v>297</v>
      </c>
      <c r="N7818" s="6" t="s">
        <v>6902</v>
      </c>
      <c r="R7818" s="6" t="str">
        <f t="shared" si="122"/>
        <v>66648Xã Ea KPam24</v>
      </c>
    </row>
    <row r="7819" spans="1:18">
      <c r="A7819" s="6">
        <v>7818</v>
      </c>
      <c r="B7819" s="6">
        <v>66</v>
      </c>
      <c r="C7819" s="6" t="s">
        <v>6900</v>
      </c>
      <c r="D7819" s="6">
        <v>648</v>
      </c>
      <c r="E7819" s="6" t="s">
        <v>6954</v>
      </c>
      <c r="F7819" s="6">
        <v>24283</v>
      </c>
      <c r="G7819" s="6" t="s">
        <v>6964</v>
      </c>
      <c r="H7819" s="6">
        <v>2</v>
      </c>
      <c r="I7819" s="6" t="s">
        <v>297</v>
      </c>
      <c r="J7819" s="6">
        <v>4</v>
      </c>
      <c r="K7819" s="6" t="s">
        <v>6591</v>
      </c>
      <c r="L7819" s="8">
        <v>6</v>
      </c>
      <c r="M7819" s="6" t="s">
        <v>297</v>
      </c>
      <c r="N7819" s="6" t="s">
        <v>6902</v>
      </c>
      <c r="R7819" s="6" t="str">
        <f t="shared" si="122"/>
        <v>66648Xã Ea M DRóh24</v>
      </c>
    </row>
    <row r="7820" spans="1:18">
      <c r="A7820" s="6">
        <v>7819</v>
      </c>
      <c r="B7820" s="6">
        <v>66</v>
      </c>
      <c r="C7820" s="6" t="s">
        <v>6900</v>
      </c>
      <c r="D7820" s="6">
        <v>648</v>
      </c>
      <c r="E7820" s="6" t="s">
        <v>6954</v>
      </c>
      <c r="F7820" s="6">
        <v>24286</v>
      </c>
      <c r="G7820" s="6" t="s">
        <v>6965</v>
      </c>
      <c r="H7820" s="6">
        <v>2</v>
      </c>
      <c r="I7820" s="6" t="s">
        <v>297</v>
      </c>
      <c r="J7820" s="6">
        <v>4</v>
      </c>
      <c r="K7820" s="6" t="s">
        <v>6591</v>
      </c>
      <c r="L7820" s="8">
        <v>6</v>
      </c>
      <c r="M7820" s="6" t="s">
        <v>297</v>
      </c>
      <c r="N7820" s="6" t="s">
        <v>6902</v>
      </c>
      <c r="R7820" s="6" t="str">
        <f t="shared" si="122"/>
        <v>66648Xã Quảng Hiệp24</v>
      </c>
    </row>
    <row r="7821" spans="1:18">
      <c r="A7821" s="6">
        <v>7820</v>
      </c>
      <c r="B7821" s="6">
        <v>66</v>
      </c>
      <c r="C7821" s="6" t="s">
        <v>6900</v>
      </c>
      <c r="D7821" s="6">
        <v>648</v>
      </c>
      <c r="E7821" s="6" t="s">
        <v>6954</v>
      </c>
      <c r="F7821" s="6">
        <v>24289</v>
      </c>
      <c r="G7821" s="6" t="s">
        <v>6966</v>
      </c>
      <c r="H7821" s="6">
        <v>2</v>
      </c>
      <c r="I7821" s="6" t="s">
        <v>297</v>
      </c>
      <c r="J7821" s="6">
        <v>4</v>
      </c>
      <c r="K7821" s="6" t="s">
        <v>6591</v>
      </c>
      <c r="L7821" s="8">
        <v>6</v>
      </c>
      <c r="M7821" s="6" t="s">
        <v>297</v>
      </c>
      <c r="N7821" s="6" t="s">
        <v>6902</v>
      </c>
      <c r="R7821" s="6" t="str">
        <f t="shared" si="122"/>
        <v>66648Xã Cư M gar24</v>
      </c>
    </row>
    <row r="7822" spans="1:18">
      <c r="A7822" s="6">
        <v>7821</v>
      </c>
      <c r="B7822" s="6">
        <v>66</v>
      </c>
      <c r="C7822" s="6" t="s">
        <v>6900</v>
      </c>
      <c r="D7822" s="6">
        <v>648</v>
      </c>
      <c r="E7822" s="6" t="s">
        <v>6954</v>
      </c>
      <c r="F7822" s="6">
        <v>24292</v>
      </c>
      <c r="G7822" s="6" t="s">
        <v>6967</v>
      </c>
      <c r="H7822" s="6">
        <v>2</v>
      </c>
      <c r="I7822" s="6" t="s">
        <v>297</v>
      </c>
      <c r="J7822" s="6">
        <v>4</v>
      </c>
      <c r="K7822" s="6" t="s">
        <v>6591</v>
      </c>
      <c r="L7822" s="8">
        <v>6</v>
      </c>
      <c r="M7822" s="6" t="s">
        <v>297</v>
      </c>
      <c r="N7822" s="6" t="s">
        <v>6902</v>
      </c>
      <c r="R7822" s="6" t="str">
        <f t="shared" si="122"/>
        <v>66648Xã Ea D Rơng24</v>
      </c>
    </row>
    <row r="7823" spans="1:18">
      <c r="A7823" s="6">
        <v>7822</v>
      </c>
      <c r="B7823" s="6">
        <v>66</v>
      </c>
      <c r="C7823" s="6" t="s">
        <v>6900</v>
      </c>
      <c r="D7823" s="6">
        <v>648</v>
      </c>
      <c r="E7823" s="6" t="s">
        <v>6954</v>
      </c>
      <c r="F7823" s="6">
        <v>24295</v>
      </c>
      <c r="G7823" s="6" t="s">
        <v>6968</v>
      </c>
      <c r="H7823" s="6">
        <v>2</v>
      </c>
      <c r="I7823" s="6" t="s">
        <v>297</v>
      </c>
      <c r="J7823" s="6">
        <v>4</v>
      </c>
      <c r="K7823" s="6" t="s">
        <v>6591</v>
      </c>
      <c r="L7823" s="8">
        <v>6</v>
      </c>
      <c r="M7823" s="6" t="s">
        <v>297</v>
      </c>
      <c r="N7823" s="6" t="s">
        <v>6902</v>
      </c>
      <c r="R7823" s="6" t="str">
        <f t="shared" si="122"/>
        <v>66648Xã Ea M nang24</v>
      </c>
    </row>
    <row r="7824" spans="1:18">
      <c r="A7824" s="6">
        <v>7823</v>
      </c>
      <c r="B7824" s="6">
        <v>66</v>
      </c>
      <c r="C7824" s="6" t="s">
        <v>6900</v>
      </c>
      <c r="D7824" s="6">
        <v>648</v>
      </c>
      <c r="E7824" s="6" t="s">
        <v>6954</v>
      </c>
      <c r="F7824" s="6">
        <v>24298</v>
      </c>
      <c r="G7824" s="6" t="s">
        <v>6969</v>
      </c>
      <c r="H7824" s="6">
        <v>2</v>
      </c>
      <c r="I7824" s="6" t="s">
        <v>297</v>
      </c>
      <c r="J7824" s="6">
        <v>4</v>
      </c>
      <c r="K7824" s="6" t="s">
        <v>6591</v>
      </c>
      <c r="L7824" s="8">
        <v>6</v>
      </c>
      <c r="M7824" s="6" t="s">
        <v>297</v>
      </c>
      <c r="N7824" s="6" t="s">
        <v>6902</v>
      </c>
      <c r="R7824" s="6" t="str">
        <f t="shared" si="122"/>
        <v>66648Xã Cư Suê24</v>
      </c>
    </row>
    <row r="7825" spans="1:18">
      <c r="A7825" s="6">
        <v>7824</v>
      </c>
      <c r="B7825" s="6">
        <v>66</v>
      </c>
      <c r="C7825" s="6" t="s">
        <v>6900</v>
      </c>
      <c r="D7825" s="6">
        <v>648</v>
      </c>
      <c r="E7825" s="6" t="s">
        <v>6954</v>
      </c>
      <c r="F7825" s="6">
        <v>24301</v>
      </c>
      <c r="G7825" s="6" t="s">
        <v>6970</v>
      </c>
      <c r="H7825" s="6">
        <v>2</v>
      </c>
      <c r="I7825" s="6" t="s">
        <v>297</v>
      </c>
      <c r="J7825" s="6">
        <v>4</v>
      </c>
      <c r="K7825" s="6" t="s">
        <v>6591</v>
      </c>
      <c r="L7825" s="8">
        <v>6</v>
      </c>
      <c r="M7825" s="6" t="s">
        <v>297</v>
      </c>
      <c r="N7825" s="6" t="s">
        <v>6902</v>
      </c>
      <c r="R7825" s="6" t="str">
        <f t="shared" si="122"/>
        <v>66648Xã Cuor Đăng24</v>
      </c>
    </row>
    <row r="7826" spans="1:18">
      <c r="A7826" s="6">
        <v>7825</v>
      </c>
      <c r="B7826" s="6">
        <v>66</v>
      </c>
      <c r="C7826" s="6" t="s">
        <v>6900</v>
      </c>
      <c r="D7826" s="6">
        <v>649</v>
      </c>
      <c r="E7826" s="6" t="s">
        <v>6971</v>
      </c>
      <c r="F7826" s="6">
        <v>24307</v>
      </c>
      <c r="G7826" s="6" t="s">
        <v>6972</v>
      </c>
      <c r="H7826" s="6">
        <v>2</v>
      </c>
      <c r="I7826" s="6" t="s">
        <v>297</v>
      </c>
      <c r="J7826" s="6">
        <v>4</v>
      </c>
      <c r="K7826" s="6" t="s">
        <v>6591</v>
      </c>
      <c r="L7826" s="8">
        <v>6</v>
      </c>
      <c r="M7826" s="6" t="s">
        <v>297</v>
      </c>
      <c r="N7826" s="6" t="s">
        <v>6902</v>
      </c>
      <c r="R7826" s="6" t="str">
        <f t="shared" si="122"/>
        <v>66649Xã Cư Né24</v>
      </c>
    </row>
    <row r="7827" spans="1:18">
      <c r="A7827" s="6">
        <v>7826</v>
      </c>
      <c r="B7827" s="6">
        <v>66</v>
      </c>
      <c r="C7827" s="6" t="s">
        <v>6900</v>
      </c>
      <c r="D7827" s="6">
        <v>649</v>
      </c>
      <c r="E7827" s="6" t="s">
        <v>6971</v>
      </c>
      <c r="F7827" s="6">
        <v>24310</v>
      </c>
      <c r="G7827" s="6" t="s">
        <v>6973</v>
      </c>
      <c r="H7827" s="6">
        <v>2</v>
      </c>
      <c r="I7827" s="6" t="s">
        <v>297</v>
      </c>
      <c r="J7827" s="6">
        <v>4</v>
      </c>
      <c r="K7827" s="6" t="s">
        <v>6591</v>
      </c>
      <c r="L7827" s="8">
        <v>6</v>
      </c>
      <c r="M7827" s="6" t="s">
        <v>297</v>
      </c>
      <c r="N7827" s="6" t="s">
        <v>6902</v>
      </c>
      <c r="R7827" s="6" t="str">
        <f t="shared" si="122"/>
        <v>66649Xã Chư KBô24</v>
      </c>
    </row>
    <row r="7828" spans="1:18">
      <c r="A7828" s="6">
        <v>7827</v>
      </c>
      <c r="B7828" s="6">
        <v>66</v>
      </c>
      <c r="C7828" s="6" t="s">
        <v>6900</v>
      </c>
      <c r="D7828" s="6">
        <v>649</v>
      </c>
      <c r="E7828" s="6" t="s">
        <v>6971</v>
      </c>
      <c r="F7828" s="6">
        <v>24313</v>
      </c>
      <c r="G7828" s="6" t="s">
        <v>6974</v>
      </c>
      <c r="H7828" s="6">
        <v>2</v>
      </c>
      <c r="I7828" s="6" t="s">
        <v>297</v>
      </c>
      <c r="J7828" s="6">
        <v>4</v>
      </c>
      <c r="K7828" s="6" t="s">
        <v>6591</v>
      </c>
      <c r="L7828" s="8">
        <v>6</v>
      </c>
      <c r="M7828" s="6" t="s">
        <v>297</v>
      </c>
      <c r="N7828" s="6" t="s">
        <v>6902</v>
      </c>
      <c r="R7828" s="6" t="str">
        <f t="shared" si="122"/>
        <v>66649Xã Cư Pơng24</v>
      </c>
    </row>
    <row r="7829" spans="1:18">
      <c r="A7829" s="6">
        <v>7828</v>
      </c>
      <c r="B7829" s="6">
        <v>66</v>
      </c>
      <c r="C7829" s="6" t="s">
        <v>6900</v>
      </c>
      <c r="D7829" s="6">
        <v>649</v>
      </c>
      <c r="E7829" s="6" t="s">
        <v>6971</v>
      </c>
      <c r="F7829" s="6">
        <v>24314</v>
      </c>
      <c r="G7829" s="6" t="s">
        <v>6975</v>
      </c>
      <c r="H7829" s="6">
        <v>2</v>
      </c>
      <c r="I7829" s="6" t="s">
        <v>297</v>
      </c>
      <c r="J7829" s="6">
        <v>4</v>
      </c>
      <c r="K7829" s="6" t="s">
        <v>6591</v>
      </c>
      <c r="L7829" s="8">
        <v>6</v>
      </c>
      <c r="M7829" s="6" t="s">
        <v>297</v>
      </c>
      <c r="N7829" s="6" t="s">
        <v>6902</v>
      </c>
      <c r="R7829" s="6" t="str">
        <f t="shared" si="122"/>
        <v>66649Xã Ea Sin24</v>
      </c>
    </row>
    <row r="7830" spans="1:18">
      <c r="A7830" s="6">
        <v>7829</v>
      </c>
      <c r="B7830" s="6">
        <v>66</v>
      </c>
      <c r="C7830" s="6" t="s">
        <v>6900</v>
      </c>
      <c r="D7830" s="6">
        <v>649</v>
      </c>
      <c r="E7830" s="6" t="s">
        <v>6971</v>
      </c>
      <c r="F7830" s="6">
        <v>24316</v>
      </c>
      <c r="G7830" s="6" t="s">
        <v>6976</v>
      </c>
      <c r="H7830" s="6">
        <v>2</v>
      </c>
      <c r="I7830" s="6" t="s">
        <v>297</v>
      </c>
      <c r="J7830" s="6">
        <v>4</v>
      </c>
      <c r="K7830" s="6" t="s">
        <v>6591</v>
      </c>
      <c r="L7830" s="8">
        <v>6</v>
      </c>
      <c r="M7830" s="6" t="s">
        <v>297</v>
      </c>
      <c r="N7830" s="6" t="s">
        <v>6902</v>
      </c>
      <c r="R7830" s="6" t="str">
        <f t="shared" si="122"/>
        <v>66649Xã Pơng Drang24</v>
      </c>
    </row>
    <row r="7831" spans="1:18">
      <c r="A7831" s="6">
        <v>7830</v>
      </c>
      <c r="B7831" s="6">
        <v>66</v>
      </c>
      <c r="C7831" s="6" t="s">
        <v>6900</v>
      </c>
      <c r="D7831" s="6">
        <v>649</v>
      </c>
      <c r="E7831" s="6" t="s">
        <v>6971</v>
      </c>
      <c r="F7831" s="6">
        <v>24317</v>
      </c>
      <c r="G7831" s="6" t="s">
        <v>577</v>
      </c>
      <c r="H7831" s="6">
        <v>2</v>
      </c>
      <c r="I7831" s="6" t="s">
        <v>297</v>
      </c>
      <c r="J7831" s="6">
        <v>4</v>
      </c>
      <c r="K7831" s="6" t="s">
        <v>6591</v>
      </c>
      <c r="L7831" s="8">
        <v>6</v>
      </c>
      <c r="M7831" s="6" t="s">
        <v>297</v>
      </c>
      <c r="N7831" s="6" t="s">
        <v>6902</v>
      </c>
      <c r="R7831" s="6" t="str">
        <f t="shared" si="122"/>
        <v>66649Xã Tân Lập24</v>
      </c>
    </row>
    <row r="7832" spans="1:18">
      <c r="A7832" s="6">
        <v>7831</v>
      </c>
      <c r="B7832" s="6">
        <v>66</v>
      </c>
      <c r="C7832" s="6" t="s">
        <v>6900</v>
      </c>
      <c r="D7832" s="6">
        <v>649</v>
      </c>
      <c r="E7832" s="6" t="s">
        <v>6971</v>
      </c>
      <c r="F7832" s="6">
        <v>24319</v>
      </c>
      <c r="G7832" s="6" t="s">
        <v>6977</v>
      </c>
      <c r="H7832" s="6">
        <v>2</v>
      </c>
      <c r="I7832" s="6" t="s">
        <v>297</v>
      </c>
      <c r="J7832" s="6">
        <v>4</v>
      </c>
      <c r="K7832" s="6" t="s">
        <v>6591</v>
      </c>
      <c r="L7832" s="8">
        <v>6</v>
      </c>
      <c r="M7832" s="6" t="s">
        <v>297</v>
      </c>
      <c r="N7832" s="6" t="s">
        <v>6902</v>
      </c>
      <c r="R7832" s="6" t="str">
        <f t="shared" si="122"/>
        <v>66649Xã Ea Ngai24</v>
      </c>
    </row>
    <row r="7833" spans="1:18">
      <c r="A7833" s="6">
        <v>7832</v>
      </c>
      <c r="B7833" s="6">
        <v>66</v>
      </c>
      <c r="C7833" s="6" t="s">
        <v>6900</v>
      </c>
      <c r="D7833" s="6">
        <v>650</v>
      </c>
      <c r="E7833" s="6" t="s">
        <v>6978</v>
      </c>
      <c r="F7833" s="6">
        <v>24343</v>
      </c>
      <c r="G7833" s="6" t="s">
        <v>6979</v>
      </c>
      <c r="H7833" s="6">
        <v>1</v>
      </c>
      <c r="I7833" s="6" t="s">
        <v>251</v>
      </c>
      <c r="J7833" s="6">
        <v>4</v>
      </c>
      <c r="K7833" s="6" t="s">
        <v>6591</v>
      </c>
      <c r="L7833" s="8">
        <v>5</v>
      </c>
      <c r="M7833" s="6" t="s">
        <v>251</v>
      </c>
      <c r="N7833" s="6" t="s">
        <v>6902</v>
      </c>
      <c r="R7833" s="6" t="str">
        <f t="shared" si="122"/>
        <v>66650Thị trấn Krông Năng14</v>
      </c>
    </row>
    <row r="7834" spans="1:18">
      <c r="A7834" s="6">
        <v>7833</v>
      </c>
      <c r="B7834" s="6">
        <v>66</v>
      </c>
      <c r="C7834" s="6" t="s">
        <v>6900</v>
      </c>
      <c r="D7834" s="6">
        <v>650</v>
      </c>
      <c r="E7834" s="6" t="s">
        <v>6978</v>
      </c>
      <c r="F7834" s="6">
        <v>24346</v>
      </c>
      <c r="G7834" s="6" t="s">
        <v>6980</v>
      </c>
      <c r="H7834" s="6">
        <v>2</v>
      </c>
      <c r="I7834" s="6" t="s">
        <v>297</v>
      </c>
      <c r="J7834" s="6">
        <v>4</v>
      </c>
      <c r="K7834" s="6" t="s">
        <v>6591</v>
      </c>
      <c r="L7834" s="8">
        <v>6</v>
      </c>
      <c r="M7834" s="6" t="s">
        <v>297</v>
      </c>
      <c r="N7834" s="6" t="s">
        <v>6902</v>
      </c>
      <c r="R7834" s="6" t="str">
        <f t="shared" si="122"/>
        <v>66650Xã ĐLiê Ya24</v>
      </c>
    </row>
    <row r="7835" spans="1:18">
      <c r="A7835" s="6">
        <v>7834</v>
      </c>
      <c r="B7835" s="6">
        <v>66</v>
      </c>
      <c r="C7835" s="6" t="s">
        <v>6900</v>
      </c>
      <c r="D7835" s="6">
        <v>650</v>
      </c>
      <c r="E7835" s="6" t="s">
        <v>6978</v>
      </c>
      <c r="F7835" s="6">
        <v>24349</v>
      </c>
      <c r="G7835" s="6" t="s">
        <v>6981</v>
      </c>
      <c r="H7835" s="6">
        <v>2</v>
      </c>
      <c r="I7835" s="6" t="s">
        <v>297</v>
      </c>
      <c r="J7835" s="6">
        <v>4</v>
      </c>
      <c r="K7835" s="6" t="s">
        <v>6591</v>
      </c>
      <c r="L7835" s="8">
        <v>6</v>
      </c>
      <c r="M7835" s="6" t="s">
        <v>297</v>
      </c>
      <c r="N7835" s="6" t="s">
        <v>6902</v>
      </c>
      <c r="R7835" s="6" t="str">
        <f t="shared" si="122"/>
        <v>66650Xã Ea Tóh24</v>
      </c>
    </row>
    <row r="7836" spans="1:18">
      <c r="A7836" s="6">
        <v>7835</v>
      </c>
      <c r="B7836" s="6">
        <v>66</v>
      </c>
      <c r="C7836" s="6" t="s">
        <v>6900</v>
      </c>
      <c r="D7836" s="6">
        <v>650</v>
      </c>
      <c r="E7836" s="6" t="s">
        <v>6978</v>
      </c>
      <c r="F7836" s="6">
        <v>24352</v>
      </c>
      <c r="G7836" s="6" t="s">
        <v>6982</v>
      </c>
      <c r="H7836" s="6">
        <v>2</v>
      </c>
      <c r="I7836" s="6" t="s">
        <v>297</v>
      </c>
      <c r="J7836" s="6">
        <v>4</v>
      </c>
      <c r="K7836" s="6" t="s">
        <v>6591</v>
      </c>
      <c r="L7836" s="8">
        <v>6</v>
      </c>
      <c r="M7836" s="6" t="s">
        <v>297</v>
      </c>
      <c r="N7836" s="6" t="s">
        <v>6902</v>
      </c>
      <c r="R7836" s="6" t="str">
        <f t="shared" si="122"/>
        <v>66650Xã Ea Tam24</v>
      </c>
    </row>
    <row r="7837" spans="1:18">
      <c r="A7837" s="6">
        <v>7836</v>
      </c>
      <c r="B7837" s="6">
        <v>66</v>
      </c>
      <c r="C7837" s="6" t="s">
        <v>6900</v>
      </c>
      <c r="D7837" s="6">
        <v>650</v>
      </c>
      <c r="E7837" s="6" t="s">
        <v>6978</v>
      </c>
      <c r="F7837" s="6">
        <v>24355</v>
      </c>
      <c r="G7837" s="6" t="s">
        <v>3016</v>
      </c>
      <c r="H7837" s="6">
        <v>2</v>
      </c>
      <c r="I7837" s="6" t="s">
        <v>297</v>
      </c>
      <c r="J7837" s="6">
        <v>4</v>
      </c>
      <c r="K7837" s="6" t="s">
        <v>6591</v>
      </c>
      <c r="L7837" s="8">
        <v>6</v>
      </c>
      <c r="M7837" s="6" t="s">
        <v>297</v>
      </c>
      <c r="N7837" s="6" t="s">
        <v>6902</v>
      </c>
      <c r="R7837" s="6" t="str">
        <f t="shared" si="122"/>
        <v>66650Xã Phú Lộc24</v>
      </c>
    </row>
    <row r="7838" spans="1:18">
      <c r="A7838" s="6">
        <v>7837</v>
      </c>
      <c r="B7838" s="6">
        <v>66</v>
      </c>
      <c r="C7838" s="6" t="s">
        <v>6900</v>
      </c>
      <c r="D7838" s="6">
        <v>650</v>
      </c>
      <c r="E7838" s="6" t="s">
        <v>6978</v>
      </c>
      <c r="F7838" s="6">
        <v>24358</v>
      </c>
      <c r="G7838" s="6" t="s">
        <v>3260</v>
      </c>
      <c r="H7838" s="6">
        <v>2</v>
      </c>
      <c r="I7838" s="6" t="s">
        <v>297</v>
      </c>
      <c r="J7838" s="6">
        <v>4</v>
      </c>
      <c r="K7838" s="6" t="s">
        <v>6591</v>
      </c>
      <c r="L7838" s="8">
        <v>6</v>
      </c>
      <c r="M7838" s="6" t="s">
        <v>297</v>
      </c>
      <c r="N7838" s="6" t="s">
        <v>6902</v>
      </c>
      <c r="R7838" s="6" t="str">
        <f t="shared" si="122"/>
        <v>66650Xã Tam Giang24</v>
      </c>
    </row>
    <row r="7839" spans="1:18">
      <c r="A7839" s="6">
        <v>7838</v>
      </c>
      <c r="B7839" s="6">
        <v>66</v>
      </c>
      <c r="C7839" s="6" t="s">
        <v>6900</v>
      </c>
      <c r="D7839" s="6">
        <v>650</v>
      </c>
      <c r="E7839" s="6" t="s">
        <v>6978</v>
      </c>
      <c r="F7839" s="6">
        <v>24359</v>
      </c>
      <c r="G7839" s="6" t="s">
        <v>6983</v>
      </c>
      <c r="H7839" s="6">
        <v>2</v>
      </c>
      <c r="I7839" s="6" t="s">
        <v>297</v>
      </c>
      <c r="J7839" s="6">
        <v>4</v>
      </c>
      <c r="K7839" s="6" t="s">
        <v>6591</v>
      </c>
      <c r="L7839" s="8">
        <v>6</v>
      </c>
      <c r="M7839" s="6" t="s">
        <v>297</v>
      </c>
      <c r="N7839" s="6" t="s">
        <v>6902</v>
      </c>
      <c r="R7839" s="6" t="str">
        <f t="shared" si="122"/>
        <v>66650Xã Ea Puk24</v>
      </c>
    </row>
    <row r="7840" spans="1:18">
      <c r="A7840" s="6">
        <v>7839</v>
      </c>
      <c r="B7840" s="6">
        <v>66</v>
      </c>
      <c r="C7840" s="6" t="s">
        <v>6900</v>
      </c>
      <c r="D7840" s="6">
        <v>650</v>
      </c>
      <c r="E7840" s="6" t="s">
        <v>6978</v>
      </c>
      <c r="F7840" s="6">
        <v>24360</v>
      </c>
      <c r="G7840" s="6" t="s">
        <v>6984</v>
      </c>
      <c r="H7840" s="6">
        <v>2</v>
      </c>
      <c r="I7840" s="6" t="s">
        <v>297</v>
      </c>
      <c r="J7840" s="6">
        <v>4</v>
      </c>
      <c r="K7840" s="6" t="s">
        <v>6591</v>
      </c>
      <c r="L7840" s="8">
        <v>6</v>
      </c>
      <c r="M7840" s="6" t="s">
        <v>297</v>
      </c>
      <c r="N7840" s="6" t="s">
        <v>6902</v>
      </c>
      <c r="R7840" s="6" t="str">
        <f t="shared" si="122"/>
        <v>66650Xã Ea Dăh24</v>
      </c>
    </row>
    <row r="7841" spans="1:18">
      <c r="A7841" s="6">
        <v>7840</v>
      </c>
      <c r="B7841" s="6">
        <v>66</v>
      </c>
      <c r="C7841" s="6" t="s">
        <v>6900</v>
      </c>
      <c r="D7841" s="6">
        <v>650</v>
      </c>
      <c r="E7841" s="6" t="s">
        <v>6978</v>
      </c>
      <c r="F7841" s="6">
        <v>24361</v>
      </c>
      <c r="G7841" s="6" t="s">
        <v>6985</v>
      </c>
      <c r="H7841" s="6">
        <v>2</v>
      </c>
      <c r="I7841" s="6" t="s">
        <v>297</v>
      </c>
      <c r="J7841" s="6">
        <v>4</v>
      </c>
      <c r="K7841" s="6" t="s">
        <v>6591</v>
      </c>
      <c r="L7841" s="8">
        <v>6</v>
      </c>
      <c r="M7841" s="6" t="s">
        <v>297</v>
      </c>
      <c r="N7841" s="6" t="s">
        <v>6902</v>
      </c>
      <c r="R7841" s="6" t="str">
        <f t="shared" si="122"/>
        <v>66650Xã Ea Hồ24</v>
      </c>
    </row>
    <row r="7842" spans="1:18">
      <c r="A7842" s="6">
        <v>7841</v>
      </c>
      <c r="B7842" s="6">
        <v>66</v>
      </c>
      <c r="C7842" s="6" t="s">
        <v>6900</v>
      </c>
      <c r="D7842" s="6">
        <v>650</v>
      </c>
      <c r="E7842" s="6" t="s">
        <v>6978</v>
      </c>
      <c r="F7842" s="6">
        <v>24364</v>
      </c>
      <c r="G7842" s="6" t="s">
        <v>3182</v>
      </c>
      <c r="H7842" s="6">
        <v>2</v>
      </c>
      <c r="I7842" s="6" t="s">
        <v>297</v>
      </c>
      <c r="J7842" s="6">
        <v>4</v>
      </c>
      <c r="K7842" s="6" t="s">
        <v>6591</v>
      </c>
      <c r="L7842" s="8">
        <v>6</v>
      </c>
      <c r="M7842" s="6" t="s">
        <v>297</v>
      </c>
      <c r="N7842" s="6" t="s">
        <v>6902</v>
      </c>
      <c r="R7842" s="6" t="str">
        <f t="shared" si="122"/>
        <v>66650Xã Phú Xuân24</v>
      </c>
    </row>
    <row r="7843" spans="1:18">
      <c r="A7843" s="6">
        <v>7842</v>
      </c>
      <c r="B7843" s="6">
        <v>66</v>
      </c>
      <c r="C7843" s="6" t="s">
        <v>6900</v>
      </c>
      <c r="D7843" s="6">
        <v>650</v>
      </c>
      <c r="E7843" s="6" t="s">
        <v>6978</v>
      </c>
      <c r="F7843" s="6">
        <v>24367</v>
      </c>
      <c r="G7843" s="6" t="s">
        <v>6986</v>
      </c>
      <c r="H7843" s="6">
        <v>2</v>
      </c>
      <c r="I7843" s="6" t="s">
        <v>297</v>
      </c>
      <c r="J7843" s="6">
        <v>4</v>
      </c>
      <c r="K7843" s="6" t="s">
        <v>6591</v>
      </c>
      <c r="L7843" s="8">
        <v>6</v>
      </c>
      <c r="M7843" s="6" t="s">
        <v>297</v>
      </c>
      <c r="N7843" s="6" t="s">
        <v>6902</v>
      </c>
      <c r="R7843" s="6" t="str">
        <f t="shared" si="122"/>
        <v>66650Xã Cư Klông24</v>
      </c>
    </row>
    <row r="7844" spans="1:18">
      <c r="A7844" s="6">
        <v>7843</v>
      </c>
      <c r="B7844" s="6">
        <v>66</v>
      </c>
      <c r="C7844" s="6" t="s">
        <v>6900</v>
      </c>
      <c r="D7844" s="6">
        <v>650</v>
      </c>
      <c r="E7844" s="6" t="s">
        <v>6978</v>
      </c>
      <c r="F7844" s="6">
        <v>24370</v>
      </c>
      <c r="G7844" s="6" t="s">
        <v>6987</v>
      </c>
      <c r="H7844" s="6">
        <v>2</v>
      </c>
      <c r="I7844" s="6" t="s">
        <v>297</v>
      </c>
      <c r="J7844" s="6">
        <v>4</v>
      </c>
      <c r="K7844" s="6" t="s">
        <v>6591</v>
      </c>
      <c r="L7844" s="8">
        <v>6</v>
      </c>
      <c r="M7844" s="6" t="s">
        <v>297</v>
      </c>
      <c r="N7844" s="6" t="s">
        <v>6902</v>
      </c>
      <c r="R7844" s="6" t="str">
        <f t="shared" si="122"/>
        <v>66650Xã Ea Tân24</v>
      </c>
    </row>
    <row r="7845" spans="1:18">
      <c r="A7845" s="6">
        <v>7844</v>
      </c>
      <c r="B7845" s="6">
        <v>66</v>
      </c>
      <c r="C7845" s="6" t="s">
        <v>6900</v>
      </c>
      <c r="D7845" s="6">
        <v>651</v>
      </c>
      <c r="E7845" s="6" t="s">
        <v>6988</v>
      </c>
      <c r="F7845" s="6">
        <v>24373</v>
      </c>
      <c r="G7845" s="6" t="s">
        <v>6989</v>
      </c>
      <c r="H7845" s="6">
        <v>1</v>
      </c>
      <c r="I7845" s="6" t="s">
        <v>251</v>
      </c>
      <c r="J7845" s="6">
        <v>4</v>
      </c>
      <c r="K7845" s="6" t="s">
        <v>6591</v>
      </c>
      <c r="L7845" s="8">
        <v>5</v>
      </c>
      <c r="M7845" s="6" t="s">
        <v>251</v>
      </c>
      <c r="N7845" s="6" t="s">
        <v>6902</v>
      </c>
      <c r="R7845" s="6" t="str">
        <f t="shared" si="122"/>
        <v>66651Thị trấn Ea Kar14</v>
      </c>
    </row>
    <row r="7846" spans="1:18">
      <c r="A7846" s="6">
        <v>7845</v>
      </c>
      <c r="B7846" s="6">
        <v>66</v>
      </c>
      <c r="C7846" s="6" t="s">
        <v>6900</v>
      </c>
      <c r="D7846" s="6">
        <v>651</v>
      </c>
      <c r="E7846" s="6" t="s">
        <v>6988</v>
      </c>
      <c r="F7846" s="6">
        <v>24376</v>
      </c>
      <c r="G7846" s="6" t="s">
        <v>6990</v>
      </c>
      <c r="H7846" s="6">
        <v>1</v>
      </c>
      <c r="I7846" s="6" t="s">
        <v>251</v>
      </c>
      <c r="J7846" s="6">
        <v>4</v>
      </c>
      <c r="K7846" s="6" t="s">
        <v>6591</v>
      </c>
      <c r="L7846" s="8">
        <v>5</v>
      </c>
      <c r="M7846" s="6" t="s">
        <v>251</v>
      </c>
      <c r="N7846" s="6" t="s">
        <v>6902</v>
      </c>
      <c r="R7846" s="6" t="str">
        <f t="shared" si="122"/>
        <v>66651Thị trấn Ea Knốp14</v>
      </c>
    </row>
    <row r="7847" spans="1:18">
      <c r="A7847" s="6">
        <v>7846</v>
      </c>
      <c r="B7847" s="6">
        <v>66</v>
      </c>
      <c r="C7847" s="6" t="s">
        <v>6900</v>
      </c>
      <c r="D7847" s="6">
        <v>651</v>
      </c>
      <c r="E7847" s="6" t="s">
        <v>6988</v>
      </c>
      <c r="F7847" s="6">
        <v>24379</v>
      </c>
      <c r="G7847" s="6" t="s">
        <v>6991</v>
      </c>
      <c r="H7847" s="6">
        <v>2</v>
      </c>
      <c r="I7847" s="6" t="s">
        <v>297</v>
      </c>
      <c r="J7847" s="6">
        <v>4</v>
      </c>
      <c r="K7847" s="6" t="s">
        <v>6591</v>
      </c>
      <c r="L7847" s="8">
        <v>6</v>
      </c>
      <c r="M7847" s="6" t="s">
        <v>297</v>
      </c>
      <c r="N7847" s="6" t="s">
        <v>6902</v>
      </c>
      <c r="R7847" s="6" t="str">
        <f t="shared" si="122"/>
        <v>66651Xã Ea Sô24</v>
      </c>
    </row>
    <row r="7848" spans="1:18">
      <c r="A7848" s="6">
        <v>7847</v>
      </c>
      <c r="B7848" s="6">
        <v>66</v>
      </c>
      <c r="C7848" s="6" t="s">
        <v>6900</v>
      </c>
      <c r="D7848" s="6">
        <v>651</v>
      </c>
      <c r="E7848" s="6" t="s">
        <v>6988</v>
      </c>
      <c r="F7848" s="6">
        <v>24380</v>
      </c>
      <c r="G7848" s="6" t="s">
        <v>6992</v>
      </c>
      <c r="H7848" s="6">
        <v>2</v>
      </c>
      <c r="I7848" s="6" t="s">
        <v>297</v>
      </c>
      <c r="J7848" s="6">
        <v>4</v>
      </c>
      <c r="K7848" s="6" t="s">
        <v>6591</v>
      </c>
      <c r="L7848" s="8">
        <v>6</v>
      </c>
      <c r="M7848" s="6" t="s">
        <v>297</v>
      </c>
      <c r="N7848" s="6" t="s">
        <v>6902</v>
      </c>
      <c r="R7848" s="6" t="str">
        <f t="shared" si="122"/>
        <v>66651Xã Ea Sar24</v>
      </c>
    </row>
    <row r="7849" spans="1:18">
      <c r="A7849" s="6">
        <v>7848</v>
      </c>
      <c r="B7849" s="6">
        <v>66</v>
      </c>
      <c r="C7849" s="6" t="s">
        <v>6900</v>
      </c>
      <c r="D7849" s="6">
        <v>651</v>
      </c>
      <c r="E7849" s="6" t="s">
        <v>6988</v>
      </c>
      <c r="F7849" s="6">
        <v>24382</v>
      </c>
      <c r="G7849" s="6" t="s">
        <v>2881</v>
      </c>
      <c r="H7849" s="6">
        <v>2</v>
      </c>
      <c r="I7849" s="6" t="s">
        <v>297</v>
      </c>
      <c r="J7849" s="6">
        <v>4</v>
      </c>
      <c r="K7849" s="6" t="s">
        <v>6591</v>
      </c>
      <c r="L7849" s="8">
        <v>6</v>
      </c>
      <c r="M7849" s="6" t="s">
        <v>297</v>
      </c>
      <c r="N7849" s="6" t="s">
        <v>6902</v>
      </c>
      <c r="R7849" s="6" t="str">
        <f t="shared" si="122"/>
        <v>66651Xã Xuân Phú24</v>
      </c>
    </row>
    <row r="7850" spans="1:18">
      <c r="A7850" s="6">
        <v>7849</v>
      </c>
      <c r="B7850" s="6">
        <v>66</v>
      </c>
      <c r="C7850" s="6" t="s">
        <v>6900</v>
      </c>
      <c r="D7850" s="6">
        <v>651</v>
      </c>
      <c r="E7850" s="6" t="s">
        <v>6988</v>
      </c>
      <c r="F7850" s="6">
        <v>24385</v>
      </c>
      <c r="G7850" s="6" t="s">
        <v>6993</v>
      </c>
      <c r="H7850" s="6">
        <v>2</v>
      </c>
      <c r="I7850" s="6" t="s">
        <v>297</v>
      </c>
      <c r="J7850" s="6">
        <v>4</v>
      </c>
      <c r="K7850" s="6" t="s">
        <v>6591</v>
      </c>
      <c r="L7850" s="8">
        <v>6</v>
      </c>
      <c r="M7850" s="6" t="s">
        <v>297</v>
      </c>
      <c r="N7850" s="6" t="s">
        <v>6902</v>
      </c>
      <c r="R7850" s="6" t="str">
        <f t="shared" si="122"/>
        <v>66651Xã Cư Huê24</v>
      </c>
    </row>
    <row r="7851" spans="1:18">
      <c r="A7851" s="6">
        <v>7850</v>
      </c>
      <c r="B7851" s="6">
        <v>66</v>
      </c>
      <c r="C7851" s="6" t="s">
        <v>6900</v>
      </c>
      <c r="D7851" s="6">
        <v>651</v>
      </c>
      <c r="E7851" s="6" t="s">
        <v>6988</v>
      </c>
      <c r="F7851" s="6">
        <v>24388</v>
      </c>
      <c r="G7851" s="6" t="s">
        <v>6994</v>
      </c>
      <c r="H7851" s="6">
        <v>2</v>
      </c>
      <c r="I7851" s="6" t="s">
        <v>297</v>
      </c>
      <c r="J7851" s="6">
        <v>4</v>
      </c>
      <c r="K7851" s="6" t="s">
        <v>6591</v>
      </c>
      <c r="L7851" s="8">
        <v>6</v>
      </c>
      <c r="M7851" s="6" t="s">
        <v>297</v>
      </c>
      <c r="N7851" s="6" t="s">
        <v>6902</v>
      </c>
      <c r="R7851" s="6" t="str">
        <f t="shared" si="122"/>
        <v>66651Xã Ea Tih24</v>
      </c>
    </row>
    <row r="7852" spans="1:18">
      <c r="A7852" s="6">
        <v>7851</v>
      </c>
      <c r="B7852" s="6">
        <v>66</v>
      </c>
      <c r="C7852" s="6" t="s">
        <v>6900</v>
      </c>
      <c r="D7852" s="6">
        <v>651</v>
      </c>
      <c r="E7852" s="6" t="s">
        <v>6988</v>
      </c>
      <c r="F7852" s="6">
        <v>24391</v>
      </c>
      <c r="G7852" s="6" t="s">
        <v>6995</v>
      </c>
      <c r="H7852" s="6">
        <v>2</v>
      </c>
      <c r="I7852" s="6" t="s">
        <v>297</v>
      </c>
      <c r="J7852" s="6">
        <v>4</v>
      </c>
      <c r="K7852" s="6" t="s">
        <v>6591</v>
      </c>
      <c r="L7852" s="8">
        <v>6</v>
      </c>
      <c r="M7852" s="6" t="s">
        <v>297</v>
      </c>
      <c r="N7852" s="6" t="s">
        <v>6902</v>
      </c>
      <c r="R7852" s="6" t="str">
        <f t="shared" si="122"/>
        <v>66651Xã Ea Đar24</v>
      </c>
    </row>
    <row r="7853" spans="1:18">
      <c r="A7853" s="6">
        <v>7852</v>
      </c>
      <c r="B7853" s="6">
        <v>66</v>
      </c>
      <c r="C7853" s="6" t="s">
        <v>6900</v>
      </c>
      <c r="D7853" s="6">
        <v>651</v>
      </c>
      <c r="E7853" s="6" t="s">
        <v>6988</v>
      </c>
      <c r="F7853" s="6">
        <v>24394</v>
      </c>
      <c r="G7853" s="6" t="s">
        <v>6996</v>
      </c>
      <c r="H7853" s="6">
        <v>2</v>
      </c>
      <c r="I7853" s="6" t="s">
        <v>297</v>
      </c>
      <c r="J7853" s="6">
        <v>4</v>
      </c>
      <c r="K7853" s="6" t="s">
        <v>6591</v>
      </c>
      <c r="L7853" s="8">
        <v>6</v>
      </c>
      <c r="M7853" s="6" t="s">
        <v>297</v>
      </c>
      <c r="N7853" s="6" t="s">
        <v>6902</v>
      </c>
      <c r="R7853" s="6" t="str">
        <f t="shared" si="122"/>
        <v>66651Xã Ea Kmút24</v>
      </c>
    </row>
    <row r="7854" spans="1:18">
      <c r="A7854" s="6">
        <v>7853</v>
      </c>
      <c r="B7854" s="6">
        <v>66</v>
      </c>
      <c r="C7854" s="6" t="s">
        <v>6900</v>
      </c>
      <c r="D7854" s="6">
        <v>651</v>
      </c>
      <c r="E7854" s="6" t="s">
        <v>6988</v>
      </c>
      <c r="F7854" s="6">
        <v>24397</v>
      </c>
      <c r="G7854" s="6" t="s">
        <v>6997</v>
      </c>
      <c r="H7854" s="6">
        <v>2</v>
      </c>
      <c r="I7854" s="6" t="s">
        <v>297</v>
      </c>
      <c r="J7854" s="6">
        <v>4</v>
      </c>
      <c r="K7854" s="6" t="s">
        <v>6591</v>
      </c>
      <c r="L7854" s="8">
        <v>6</v>
      </c>
      <c r="M7854" s="6" t="s">
        <v>297</v>
      </c>
      <c r="N7854" s="6" t="s">
        <v>6902</v>
      </c>
      <c r="R7854" s="6" t="str">
        <f t="shared" si="122"/>
        <v>66651Xã Cư Ni24</v>
      </c>
    </row>
    <row r="7855" spans="1:18">
      <c r="A7855" s="6">
        <v>7854</v>
      </c>
      <c r="B7855" s="6">
        <v>66</v>
      </c>
      <c r="C7855" s="6" t="s">
        <v>6900</v>
      </c>
      <c r="D7855" s="6">
        <v>651</v>
      </c>
      <c r="E7855" s="6" t="s">
        <v>6988</v>
      </c>
      <c r="F7855" s="6">
        <v>24400</v>
      </c>
      <c r="G7855" s="6" t="s">
        <v>6998</v>
      </c>
      <c r="H7855" s="6">
        <v>2</v>
      </c>
      <c r="I7855" s="6" t="s">
        <v>297</v>
      </c>
      <c r="J7855" s="6">
        <v>4</v>
      </c>
      <c r="K7855" s="6" t="s">
        <v>6591</v>
      </c>
      <c r="L7855" s="8">
        <v>6</v>
      </c>
      <c r="M7855" s="6" t="s">
        <v>297</v>
      </c>
      <c r="N7855" s="6" t="s">
        <v>6902</v>
      </c>
      <c r="R7855" s="6" t="str">
        <f t="shared" si="122"/>
        <v>66651Xã Ea Păl24</v>
      </c>
    </row>
    <row r="7856" spans="1:18">
      <c r="A7856" s="6">
        <v>7855</v>
      </c>
      <c r="B7856" s="6">
        <v>66</v>
      </c>
      <c r="C7856" s="6" t="s">
        <v>6900</v>
      </c>
      <c r="D7856" s="6">
        <v>651</v>
      </c>
      <c r="E7856" s="6" t="s">
        <v>6988</v>
      </c>
      <c r="F7856" s="6">
        <v>24401</v>
      </c>
      <c r="G7856" s="6" t="s">
        <v>6999</v>
      </c>
      <c r="H7856" s="6">
        <v>2</v>
      </c>
      <c r="I7856" s="6" t="s">
        <v>297</v>
      </c>
      <c r="J7856" s="6">
        <v>4</v>
      </c>
      <c r="K7856" s="6" t="s">
        <v>6591</v>
      </c>
      <c r="L7856" s="8">
        <v>6</v>
      </c>
      <c r="M7856" s="6" t="s">
        <v>297</v>
      </c>
      <c r="N7856" s="6" t="s">
        <v>6902</v>
      </c>
      <c r="R7856" s="6" t="str">
        <f t="shared" si="122"/>
        <v>66651Xã Cư Prông24</v>
      </c>
    </row>
    <row r="7857" spans="1:18">
      <c r="A7857" s="6">
        <v>7856</v>
      </c>
      <c r="B7857" s="6">
        <v>66</v>
      </c>
      <c r="C7857" s="6" t="s">
        <v>6900</v>
      </c>
      <c r="D7857" s="6">
        <v>651</v>
      </c>
      <c r="E7857" s="6" t="s">
        <v>6988</v>
      </c>
      <c r="F7857" s="6">
        <v>24403</v>
      </c>
      <c r="G7857" s="6" t="s">
        <v>7000</v>
      </c>
      <c r="H7857" s="6">
        <v>2</v>
      </c>
      <c r="I7857" s="6" t="s">
        <v>297</v>
      </c>
      <c r="J7857" s="6">
        <v>4</v>
      </c>
      <c r="K7857" s="6" t="s">
        <v>6591</v>
      </c>
      <c r="L7857" s="8">
        <v>6</v>
      </c>
      <c r="M7857" s="6" t="s">
        <v>297</v>
      </c>
      <c r="N7857" s="6" t="s">
        <v>6902</v>
      </c>
      <c r="R7857" s="6" t="str">
        <f t="shared" si="122"/>
        <v>66651Xã Ea Ô24</v>
      </c>
    </row>
    <row r="7858" spans="1:18">
      <c r="A7858" s="6">
        <v>7857</v>
      </c>
      <c r="B7858" s="6">
        <v>66</v>
      </c>
      <c r="C7858" s="6" t="s">
        <v>6900</v>
      </c>
      <c r="D7858" s="6">
        <v>651</v>
      </c>
      <c r="E7858" s="6" t="s">
        <v>6988</v>
      </c>
      <c r="F7858" s="6">
        <v>24404</v>
      </c>
      <c r="G7858" s="6" t="s">
        <v>7001</v>
      </c>
      <c r="H7858" s="6">
        <v>2</v>
      </c>
      <c r="I7858" s="6" t="s">
        <v>297</v>
      </c>
      <c r="J7858" s="6">
        <v>4</v>
      </c>
      <c r="K7858" s="6" t="s">
        <v>6591</v>
      </c>
      <c r="L7858" s="8">
        <v>6</v>
      </c>
      <c r="M7858" s="6" t="s">
        <v>297</v>
      </c>
      <c r="N7858" s="6" t="s">
        <v>6902</v>
      </c>
      <c r="R7858" s="6" t="str">
        <f t="shared" si="122"/>
        <v>66651Xã Cư ELang24</v>
      </c>
    </row>
    <row r="7859" spans="1:18">
      <c r="A7859" s="6">
        <v>7858</v>
      </c>
      <c r="B7859" s="6">
        <v>66</v>
      </c>
      <c r="C7859" s="6" t="s">
        <v>6900</v>
      </c>
      <c r="D7859" s="6">
        <v>651</v>
      </c>
      <c r="E7859" s="6" t="s">
        <v>6988</v>
      </c>
      <c r="F7859" s="6">
        <v>24406</v>
      </c>
      <c r="G7859" s="6" t="s">
        <v>7002</v>
      </c>
      <c r="H7859" s="6">
        <v>2</v>
      </c>
      <c r="I7859" s="6" t="s">
        <v>297</v>
      </c>
      <c r="J7859" s="6">
        <v>4</v>
      </c>
      <c r="K7859" s="6" t="s">
        <v>6591</v>
      </c>
      <c r="L7859" s="8">
        <v>6</v>
      </c>
      <c r="M7859" s="6" t="s">
        <v>297</v>
      </c>
      <c r="N7859" s="6" t="s">
        <v>6902</v>
      </c>
      <c r="R7859" s="6" t="str">
        <f t="shared" si="122"/>
        <v>66651Xã Cư Bông24</v>
      </c>
    </row>
    <row r="7860" spans="1:18">
      <c r="A7860" s="6">
        <v>7859</v>
      </c>
      <c r="B7860" s="6">
        <v>66</v>
      </c>
      <c r="C7860" s="6" t="s">
        <v>6900</v>
      </c>
      <c r="D7860" s="6">
        <v>651</v>
      </c>
      <c r="E7860" s="6" t="s">
        <v>6988</v>
      </c>
      <c r="F7860" s="6">
        <v>24409</v>
      </c>
      <c r="G7860" s="6" t="s">
        <v>7003</v>
      </c>
      <c r="H7860" s="6">
        <v>2</v>
      </c>
      <c r="I7860" s="6" t="s">
        <v>297</v>
      </c>
      <c r="J7860" s="6">
        <v>4</v>
      </c>
      <c r="K7860" s="6" t="s">
        <v>6591</v>
      </c>
      <c r="L7860" s="8">
        <v>6</v>
      </c>
      <c r="M7860" s="6" t="s">
        <v>297</v>
      </c>
      <c r="N7860" s="6" t="s">
        <v>6902</v>
      </c>
      <c r="R7860" s="6" t="str">
        <f t="shared" si="122"/>
        <v>66651Xã Cư Jang24</v>
      </c>
    </row>
    <row r="7861" spans="1:18">
      <c r="A7861" s="6">
        <v>7860</v>
      </c>
      <c r="B7861" s="6">
        <v>66</v>
      </c>
      <c r="C7861" s="6" t="s">
        <v>6900</v>
      </c>
      <c r="D7861" s="6">
        <v>652</v>
      </c>
      <c r="E7861" s="6" t="s">
        <v>7004</v>
      </c>
      <c r="F7861" s="6">
        <v>24412</v>
      </c>
      <c r="G7861" s="6" t="s">
        <v>7005</v>
      </c>
      <c r="H7861" s="6">
        <v>1</v>
      </c>
      <c r="I7861" s="6" t="s">
        <v>251</v>
      </c>
      <c r="J7861" s="6">
        <v>4</v>
      </c>
      <c r="K7861" s="6" t="s">
        <v>6591</v>
      </c>
      <c r="L7861" s="8">
        <v>5</v>
      </c>
      <c r="M7861" s="6" t="s">
        <v>251</v>
      </c>
      <c r="N7861" s="6" t="s">
        <v>6902</v>
      </c>
      <c r="R7861" s="6" t="str">
        <f t="shared" si="122"/>
        <v>66652Thị trấn M Đrắk14</v>
      </c>
    </row>
    <row r="7862" spans="1:18">
      <c r="A7862" s="6">
        <v>7861</v>
      </c>
      <c r="B7862" s="6">
        <v>66</v>
      </c>
      <c r="C7862" s="6" t="s">
        <v>6900</v>
      </c>
      <c r="D7862" s="6">
        <v>652</v>
      </c>
      <c r="E7862" s="6" t="s">
        <v>7004</v>
      </c>
      <c r="F7862" s="6">
        <v>24415</v>
      </c>
      <c r="G7862" s="6" t="s">
        <v>7006</v>
      </c>
      <c r="H7862" s="6">
        <v>2</v>
      </c>
      <c r="I7862" s="6" t="s">
        <v>297</v>
      </c>
      <c r="J7862" s="6">
        <v>4</v>
      </c>
      <c r="K7862" s="6" t="s">
        <v>6591</v>
      </c>
      <c r="L7862" s="8">
        <v>6</v>
      </c>
      <c r="M7862" s="6" t="s">
        <v>297</v>
      </c>
      <c r="N7862" s="6" t="s">
        <v>6902</v>
      </c>
      <c r="R7862" s="6" t="str">
        <f t="shared" si="122"/>
        <v>66652Xã Cư Prao24</v>
      </c>
    </row>
    <row r="7863" spans="1:18">
      <c r="A7863" s="6">
        <v>7862</v>
      </c>
      <c r="B7863" s="6">
        <v>66</v>
      </c>
      <c r="C7863" s="6" t="s">
        <v>6900</v>
      </c>
      <c r="D7863" s="6">
        <v>652</v>
      </c>
      <c r="E7863" s="6" t="s">
        <v>7004</v>
      </c>
      <c r="F7863" s="6">
        <v>24418</v>
      </c>
      <c r="G7863" s="6" t="s">
        <v>7007</v>
      </c>
      <c r="H7863" s="6">
        <v>2</v>
      </c>
      <c r="I7863" s="6" t="s">
        <v>297</v>
      </c>
      <c r="J7863" s="6">
        <v>4</v>
      </c>
      <c r="K7863" s="6" t="s">
        <v>6591</v>
      </c>
      <c r="L7863" s="8">
        <v>6</v>
      </c>
      <c r="M7863" s="6" t="s">
        <v>297</v>
      </c>
      <c r="N7863" s="6" t="s">
        <v>6902</v>
      </c>
      <c r="R7863" s="6" t="str">
        <f t="shared" si="122"/>
        <v>66652Xã Ea Pil24</v>
      </c>
    </row>
    <row r="7864" spans="1:18">
      <c r="A7864" s="6">
        <v>7863</v>
      </c>
      <c r="B7864" s="6">
        <v>66</v>
      </c>
      <c r="C7864" s="6" t="s">
        <v>6900</v>
      </c>
      <c r="D7864" s="6">
        <v>652</v>
      </c>
      <c r="E7864" s="6" t="s">
        <v>7004</v>
      </c>
      <c r="F7864" s="6">
        <v>24421</v>
      </c>
      <c r="G7864" s="6" t="s">
        <v>7008</v>
      </c>
      <c r="H7864" s="6">
        <v>2</v>
      </c>
      <c r="I7864" s="6" t="s">
        <v>297</v>
      </c>
      <c r="J7864" s="6">
        <v>4</v>
      </c>
      <c r="K7864" s="6" t="s">
        <v>6591</v>
      </c>
      <c r="L7864" s="8">
        <v>6</v>
      </c>
      <c r="M7864" s="6" t="s">
        <v>297</v>
      </c>
      <c r="N7864" s="6" t="s">
        <v>6902</v>
      </c>
      <c r="R7864" s="6" t="str">
        <f t="shared" si="122"/>
        <v>66652Xã Ea Lai24</v>
      </c>
    </row>
    <row r="7865" spans="1:18">
      <c r="A7865" s="6">
        <v>7864</v>
      </c>
      <c r="B7865" s="6">
        <v>66</v>
      </c>
      <c r="C7865" s="6" t="s">
        <v>6900</v>
      </c>
      <c r="D7865" s="6">
        <v>652</v>
      </c>
      <c r="E7865" s="6" t="s">
        <v>7004</v>
      </c>
      <c r="F7865" s="6">
        <v>24424</v>
      </c>
      <c r="G7865" s="6" t="s">
        <v>7009</v>
      </c>
      <c r="H7865" s="6">
        <v>2</v>
      </c>
      <c r="I7865" s="6" t="s">
        <v>297</v>
      </c>
      <c r="J7865" s="6">
        <v>4</v>
      </c>
      <c r="K7865" s="6" t="s">
        <v>6591</v>
      </c>
      <c r="L7865" s="8">
        <v>6</v>
      </c>
      <c r="M7865" s="6" t="s">
        <v>297</v>
      </c>
      <c r="N7865" s="6" t="s">
        <v>6902</v>
      </c>
      <c r="R7865" s="6" t="str">
        <f t="shared" si="122"/>
        <v>66652Xã Ea H MLay24</v>
      </c>
    </row>
    <row r="7866" spans="1:18">
      <c r="A7866" s="6">
        <v>7865</v>
      </c>
      <c r="B7866" s="6">
        <v>66</v>
      </c>
      <c r="C7866" s="6" t="s">
        <v>6900</v>
      </c>
      <c r="D7866" s="6">
        <v>652</v>
      </c>
      <c r="E7866" s="6" t="s">
        <v>7004</v>
      </c>
      <c r="F7866" s="6">
        <v>24427</v>
      </c>
      <c r="G7866" s="6" t="s">
        <v>7010</v>
      </c>
      <c r="H7866" s="6">
        <v>2</v>
      </c>
      <c r="I7866" s="6" t="s">
        <v>297</v>
      </c>
      <c r="J7866" s="6">
        <v>4</v>
      </c>
      <c r="K7866" s="6" t="s">
        <v>6591</v>
      </c>
      <c r="L7866" s="8">
        <v>6</v>
      </c>
      <c r="M7866" s="6" t="s">
        <v>297</v>
      </c>
      <c r="N7866" s="6" t="s">
        <v>6902</v>
      </c>
      <c r="R7866" s="6" t="str">
        <f t="shared" si="122"/>
        <v>66652Xã Krông Jing24</v>
      </c>
    </row>
    <row r="7867" spans="1:18">
      <c r="A7867" s="6">
        <v>7866</v>
      </c>
      <c r="B7867" s="6">
        <v>66</v>
      </c>
      <c r="C7867" s="6" t="s">
        <v>6900</v>
      </c>
      <c r="D7867" s="6">
        <v>652</v>
      </c>
      <c r="E7867" s="6" t="s">
        <v>7004</v>
      </c>
      <c r="F7867" s="6">
        <v>24430</v>
      </c>
      <c r="G7867" s="6" t="s">
        <v>7011</v>
      </c>
      <c r="H7867" s="6">
        <v>2</v>
      </c>
      <c r="I7867" s="6" t="s">
        <v>297</v>
      </c>
      <c r="J7867" s="6">
        <v>4</v>
      </c>
      <c r="K7867" s="6" t="s">
        <v>6591</v>
      </c>
      <c r="L7867" s="8">
        <v>6</v>
      </c>
      <c r="M7867" s="6" t="s">
        <v>297</v>
      </c>
      <c r="N7867" s="6" t="s">
        <v>6902</v>
      </c>
      <c r="R7867" s="6" t="str">
        <f t="shared" si="122"/>
        <v>66652Xã Ea M  Doal24</v>
      </c>
    </row>
    <row r="7868" spans="1:18">
      <c r="A7868" s="6">
        <v>7867</v>
      </c>
      <c r="B7868" s="6">
        <v>66</v>
      </c>
      <c r="C7868" s="6" t="s">
        <v>6900</v>
      </c>
      <c r="D7868" s="6">
        <v>652</v>
      </c>
      <c r="E7868" s="6" t="s">
        <v>7004</v>
      </c>
      <c r="F7868" s="6">
        <v>24433</v>
      </c>
      <c r="G7868" s="6" t="s">
        <v>7012</v>
      </c>
      <c r="H7868" s="6">
        <v>2</v>
      </c>
      <c r="I7868" s="6" t="s">
        <v>297</v>
      </c>
      <c r="J7868" s="6">
        <v>4</v>
      </c>
      <c r="K7868" s="6" t="s">
        <v>6591</v>
      </c>
      <c r="L7868" s="8">
        <v>6</v>
      </c>
      <c r="M7868" s="6" t="s">
        <v>297</v>
      </c>
      <c r="N7868" s="6" t="s">
        <v>6902</v>
      </c>
      <c r="R7868" s="6" t="str">
        <f t="shared" si="122"/>
        <v>66652Xã Ea Riêng24</v>
      </c>
    </row>
    <row r="7869" spans="1:18">
      <c r="A7869" s="6">
        <v>7868</v>
      </c>
      <c r="B7869" s="6">
        <v>66</v>
      </c>
      <c r="C7869" s="6" t="s">
        <v>6900</v>
      </c>
      <c r="D7869" s="6">
        <v>652</v>
      </c>
      <c r="E7869" s="6" t="s">
        <v>7004</v>
      </c>
      <c r="F7869" s="6">
        <v>24436</v>
      </c>
      <c r="G7869" s="6" t="s">
        <v>7013</v>
      </c>
      <c r="H7869" s="6">
        <v>2</v>
      </c>
      <c r="I7869" s="6" t="s">
        <v>297</v>
      </c>
      <c r="J7869" s="6">
        <v>4</v>
      </c>
      <c r="K7869" s="6" t="s">
        <v>6591</v>
      </c>
      <c r="L7869" s="8">
        <v>6</v>
      </c>
      <c r="M7869" s="6" t="s">
        <v>297</v>
      </c>
      <c r="N7869" s="6" t="s">
        <v>6902</v>
      </c>
      <c r="R7869" s="6" t="str">
        <f t="shared" si="122"/>
        <v>66652Xã Cư M ta24</v>
      </c>
    </row>
    <row r="7870" spans="1:18">
      <c r="A7870" s="6">
        <v>7869</v>
      </c>
      <c r="B7870" s="6">
        <v>66</v>
      </c>
      <c r="C7870" s="6" t="s">
        <v>6900</v>
      </c>
      <c r="D7870" s="6">
        <v>652</v>
      </c>
      <c r="E7870" s="6" t="s">
        <v>7004</v>
      </c>
      <c r="F7870" s="6">
        <v>24439</v>
      </c>
      <c r="G7870" s="6" t="s">
        <v>7014</v>
      </c>
      <c r="H7870" s="6">
        <v>2</v>
      </c>
      <c r="I7870" s="6" t="s">
        <v>297</v>
      </c>
      <c r="J7870" s="6">
        <v>4</v>
      </c>
      <c r="K7870" s="6" t="s">
        <v>6591</v>
      </c>
      <c r="L7870" s="8">
        <v>6</v>
      </c>
      <c r="M7870" s="6" t="s">
        <v>297</v>
      </c>
      <c r="N7870" s="6" t="s">
        <v>6902</v>
      </c>
      <c r="R7870" s="6" t="str">
        <f t="shared" si="122"/>
        <v>66652Xã Cư K Róa24</v>
      </c>
    </row>
    <row r="7871" spans="1:18">
      <c r="A7871" s="6">
        <v>7870</v>
      </c>
      <c r="B7871" s="6">
        <v>66</v>
      </c>
      <c r="C7871" s="6" t="s">
        <v>6900</v>
      </c>
      <c r="D7871" s="6">
        <v>652</v>
      </c>
      <c r="E7871" s="6" t="s">
        <v>7004</v>
      </c>
      <c r="F7871" s="6">
        <v>24442</v>
      </c>
      <c r="G7871" s="6" t="s">
        <v>7015</v>
      </c>
      <c r="H7871" s="6">
        <v>2</v>
      </c>
      <c r="I7871" s="6" t="s">
        <v>297</v>
      </c>
      <c r="J7871" s="6">
        <v>4</v>
      </c>
      <c r="K7871" s="6" t="s">
        <v>6591</v>
      </c>
      <c r="L7871" s="8">
        <v>6</v>
      </c>
      <c r="M7871" s="6" t="s">
        <v>297</v>
      </c>
      <c r="N7871" s="6" t="s">
        <v>6902</v>
      </c>
      <c r="R7871" s="6" t="str">
        <f t="shared" si="122"/>
        <v>66652Xã Krông Á24</v>
      </c>
    </row>
    <row r="7872" spans="1:18">
      <c r="A7872" s="6">
        <v>7871</v>
      </c>
      <c r="B7872" s="6">
        <v>66</v>
      </c>
      <c r="C7872" s="6" t="s">
        <v>6900</v>
      </c>
      <c r="D7872" s="6">
        <v>652</v>
      </c>
      <c r="E7872" s="6" t="s">
        <v>7004</v>
      </c>
      <c r="F7872" s="6">
        <v>24444</v>
      </c>
      <c r="G7872" s="6" t="s">
        <v>7016</v>
      </c>
      <c r="H7872" s="6">
        <v>2</v>
      </c>
      <c r="I7872" s="6" t="s">
        <v>297</v>
      </c>
      <c r="J7872" s="6">
        <v>4</v>
      </c>
      <c r="K7872" s="6" t="s">
        <v>6591</v>
      </c>
      <c r="L7872" s="8">
        <v>6</v>
      </c>
      <c r="M7872" s="6" t="s">
        <v>297</v>
      </c>
      <c r="N7872" s="6" t="s">
        <v>6902</v>
      </c>
      <c r="R7872" s="6" t="str">
        <f t="shared" si="122"/>
        <v>66652Xã Cư San24</v>
      </c>
    </row>
    <row r="7873" spans="1:18">
      <c r="A7873" s="6">
        <v>7872</v>
      </c>
      <c r="B7873" s="6">
        <v>66</v>
      </c>
      <c r="C7873" s="6" t="s">
        <v>6900</v>
      </c>
      <c r="D7873" s="6">
        <v>652</v>
      </c>
      <c r="E7873" s="6" t="s">
        <v>7004</v>
      </c>
      <c r="F7873" s="6">
        <v>24445</v>
      </c>
      <c r="G7873" s="6" t="s">
        <v>7017</v>
      </c>
      <c r="H7873" s="6">
        <v>2</v>
      </c>
      <c r="I7873" s="6" t="s">
        <v>297</v>
      </c>
      <c r="J7873" s="6">
        <v>4</v>
      </c>
      <c r="K7873" s="6" t="s">
        <v>6591</v>
      </c>
      <c r="L7873" s="8">
        <v>6</v>
      </c>
      <c r="M7873" s="6" t="s">
        <v>297</v>
      </c>
      <c r="N7873" s="6" t="s">
        <v>6902</v>
      </c>
      <c r="R7873" s="6" t="str">
        <f t="shared" si="122"/>
        <v>66652Xã Ea Trang24</v>
      </c>
    </row>
    <row r="7874" spans="1:18">
      <c r="A7874" s="6">
        <v>7873</v>
      </c>
      <c r="B7874" s="6">
        <v>66</v>
      </c>
      <c r="C7874" s="6" t="s">
        <v>6900</v>
      </c>
      <c r="D7874" s="6">
        <v>653</v>
      </c>
      <c r="E7874" s="6" t="s">
        <v>7018</v>
      </c>
      <c r="F7874" s="6">
        <v>24448</v>
      </c>
      <c r="G7874" s="6" t="s">
        <v>7019</v>
      </c>
      <c r="H7874" s="6">
        <v>1</v>
      </c>
      <c r="I7874" s="6" t="s">
        <v>251</v>
      </c>
      <c r="J7874" s="6">
        <v>4</v>
      </c>
      <c r="K7874" s="6" t="s">
        <v>6591</v>
      </c>
      <c r="L7874" s="8">
        <v>5</v>
      </c>
      <c r="M7874" s="6" t="s">
        <v>251</v>
      </c>
      <c r="N7874" s="6" t="s">
        <v>6902</v>
      </c>
      <c r="R7874" s="6" t="str">
        <f t="shared" si="122"/>
        <v>66653Thị trấn Krông Kmar14</v>
      </c>
    </row>
    <row r="7875" spans="1:18">
      <c r="A7875" s="6">
        <v>7874</v>
      </c>
      <c r="B7875" s="6">
        <v>66</v>
      </c>
      <c r="C7875" s="6" t="s">
        <v>6900</v>
      </c>
      <c r="D7875" s="6">
        <v>653</v>
      </c>
      <c r="E7875" s="6" t="s">
        <v>7018</v>
      </c>
      <c r="F7875" s="6">
        <v>24451</v>
      </c>
      <c r="G7875" s="6" t="s">
        <v>7020</v>
      </c>
      <c r="H7875" s="6">
        <v>2</v>
      </c>
      <c r="I7875" s="6" t="s">
        <v>297</v>
      </c>
      <c r="J7875" s="6">
        <v>4</v>
      </c>
      <c r="K7875" s="6" t="s">
        <v>6591</v>
      </c>
      <c r="L7875" s="8">
        <v>6</v>
      </c>
      <c r="M7875" s="6" t="s">
        <v>297</v>
      </c>
      <c r="N7875" s="6" t="s">
        <v>6902</v>
      </c>
      <c r="R7875" s="6" t="str">
        <f t="shared" ref="R7875:R7938" si="123">CONCATENATE(B7875,D7875,G7875,H7875,J7875)</f>
        <v>66653Xã Dang Kang24</v>
      </c>
    </row>
    <row r="7876" spans="1:18">
      <c r="A7876" s="6">
        <v>7875</v>
      </c>
      <c r="B7876" s="6">
        <v>66</v>
      </c>
      <c r="C7876" s="6" t="s">
        <v>6900</v>
      </c>
      <c r="D7876" s="6">
        <v>653</v>
      </c>
      <c r="E7876" s="6" t="s">
        <v>7018</v>
      </c>
      <c r="F7876" s="6">
        <v>24454</v>
      </c>
      <c r="G7876" s="6" t="s">
        <v>7021</v>
      </c>
      <c r="H7876" s="6">
        <v>2</v>
      </c>
      <c r="I7876" s="6" t="s">
        <v>297</v>
      </c>
      <c r="J7876" s="6">
        <v>4</v>
      </c>
      <c r="K7876" s="6" t="s">
        <v>6591</v>
      </c>
      <c r="L7876" s="8">
        <v>6</v>
      </c>
      <c r="M7876" s="6" t="s">
        <v>297</v>
      </c>
      <c r="N7876" s="6" t="s">
        <v>6902</v>
      </c>
      <c r="R7876" s="6" t="str">
        <f t="shared" si="123"/>
        <v>66653Xã Cư KTy24</v>
      </c>
    </row>
    <row r="7877" spans="1:18">
      <c r="A7877" s="6">
        <v>7876</v>
      </c>
      <c r="B7877" s="6">
        <v>66</v>
      </c>
      <c r="C7877" s="6" t="s">
        <v>6900</v>
      </c>
      <c r="D7877" s="6">
        <v>653</v>
      </c>
      <c r="E7877" s="6" t="s">
        <v>7018</v>
      </c>
      <c r="F7877" s="6">
        <v>24457</v>
      </c>
      <c r="G7877" s="6" t="s">
        <v>6300</v>
      </c>
      <c r="H7877" s="6">
        <v>2</v>
      </c>
      <c r="I7877" s="6" t="s">
        <v>297</v>
      </c>
      <c r="J7877" s="6">
        <v>4</v>
      </c>
      <c r="K7877" s="6" t="s">
        <v>6591</v>
      </c>
      <c r="L7877" s="8">
        <v>6</v>
      </c>
      <c r="M7877" s="6" t="s">
        <v>297</v>
      </c>
      <c r="N7877" s="6" t="s">
        <v>6902</v>
      </c>
      <c r="R7877" s="6" t="str">
        <f t="shared" si="123"/>
        <v>66653Xã Hòa Thành24</v>
      </c>
    </row>
    <row r="7878" spans="1:18">
      <c r="A7878" s="6">
        <v>7877</v>
      </c>
      <c r="B7878" s="6">
        <v>66</v>
      </c>
      <c r="C7878" s="6" t="s">
        <v>6900</v>
      </c>
      <c r="D7878" s="6">
        <v>653</v>
      </c>
      <c r="E7878" s="6" t="s">
        <v>7018</v>
      </c>
      <c r="F7878" s="6">
        <v>24460</v>
      </c>
      <c r="G7878" s="6" t="s">
        <v>7022</v>
      </c>
      <c r="H7878" s="6">
        <v>2</v>
      </c>
      <c r="I7878" s="6" t="s">
        <v>297</v>
      </c>
      <c r="J7878" s="6">
        <v>4</v>
      </c>
      <c r="K7878" s="6" t="s">
        <v>6591</v>
      </c>
      <c r="L7878" s="8">
        <v>6</v>
      </c>
      <c r="M7878" s="6" t="s">
        <v>297</v>
      </c>
      <c r="N7878" s="6" t="s">
        <v>6902</v>
      </c>
      <c r="R7878" s="6" t="str">
        <f t="shared" si="123"/>
        <v>66653Xã Hòa Tân24</v>
      </c>
    </row>
    <row r="7879" spans="1:18">
      <c r="A7879" s="6">
        <v>7878</v>
      </c>
      <c r="B7879" s="6">
        <v>66</v>
      </c>
      <c r="C7879" s="6" t="s">
        <v>6900</v>
      </c>
      <c r="D7879" s="6">
        <v>653</v>
      </c>
      <c r="E7879" s="6" t="s">
        <v>7018</v>
      </c>
      <c r="F7879" s="6">
        <v>24463</v>
      </c>
      <c r="G7879" s="6" t="s">
        <v>3710</v>
      </c>
      <c r="H7879" s="6">
        <v>2</v>
      </c>
      <c r="I7879" s="6" t="s">
        <v>297</v>
      </c>
      <c r="J7879" s="6">
        <v>4</v>
      </c>
      <c r="K7879" s="6" t="s">
        <v>6591</v>
      </c>
      <c r="L7879" s="8">
        <v>6</v>
      </c>
      <c r="M7879" s="6" t="s">
        <v>297</v>
      </c>
      <c r="N7879" s="6" t="s">
        <v>6902</v>
      </c>
      <c r="R7879" s="6" t="str">
        <f t="shared" si="123"/>
        <v>66653Xã Hòa Phong24</v>
      </c>
    </row>
    <row r="7880" spans="1:18">
      <c r="A7880" s="6">
        <v>7879</v>
      </c>
      <c r="B7880" s="6">
        <v>66</v>
      </c>
      <c r="C7880" s="6" t="s">
        <v>6900</v>
      </c>
      <c r="D7880" s="6">
        <v>653</v>
      </c>
      <c r="E7880" s="6" t="s">
        <v>7018</v>
      </c>
      <c r="F7880" s="6">
        <v>24466</v>
      </c>
      <c r="G7880" s="6" t="s">
        <v>7023</v>
      </c>
      <c r="H7880" s="6">
        <v>2</v>
      </c>
      <c r="I7880" s="6" t="s">
        <v>297</v>
      </c>
      <c r="J7880" s="6">
        <v>4</v>
      </c>
      <c r="K7880" s="6" t="s">
        <v>6591</v>
      </c>
      <c r="L7880" s="8">
        <v>6</v>
      </c>
      <c r="M7880" s="6" t="s">
        <v>297</v>
      </c>
      <c r="N7880" s="6" t="s">
        <v>6902</v>
      </c>
      <c r="R7880" s="6" t="str">
        <f t="shared" si="123"/>
        <v>66653Xã Hòa Lễ24</v>
      </c>
    </row>
    <row r="7881" spans="1:18">
      <c r="A7881" s="6">
        <v>7880</v>
      </c>
      <c r="B7881" s="6">
        <v>66</v>
      </c>
      <c r="C7881" s="6" t="s">
        <v>6900</v>
      </c>
      <c r="D7881" s="6">
        <v>653</v>
      </c>
      <c r="E7881" s="6" t="s">
        <v>7018</v>
      </c>
      <c r="F7881" s="6">
        <v>24469</v>
      </c>
      <c r="G7881" s="6" t="s">
        <v>7024</v>
      </c>
      <c r="H7881" s="6">
        <v>2</v>
      </c>
      <c r="I7881" s="6" t="s">
        <v>297</v>
      </c>
      <c r="J7881" s="6">
        <v>4</v>
      </c>
      <c r="K7881" s="6" t="s">
        <v>6591</v>
      </c>
      <c r="L7881" s="8">
        <v>6</v>
      </c>
      <c r="M7881" s="6" t="s">
        <v>297</v>
      </c>
      <c r="N7881" s="6" t="s">
        <v>6902</v>
      </c>
      <c r="R7881" s="6" t="str">
        <f t="shared" si="123"/>
        <v>66653Xã Yang Reh24</v>
      </c>
    </row>
    <row r="7882" spans="1:18">
      <c r="A7882" s="6">
        <v>7881</v>
      </c>
      <c r="B7882" s="6">
        <v>66</v>
      </c>
      <c r="C7882" s="6" t="s">
        <v>6900</v>
      </c>
      <c r="D7882" s="6">
        <v>653</v>
      </c>
      <c r="E7882" s="6" t="s">
        <v>7018</v>
      </c>
      <c r="F7882" s="6">
        <v>24472</v>
      </c>
      <c r="G7882" s="6" t="s">
        <v>7025</v>
      </c>
      <c r="H7882" s="6">
        <v>2</v>
      </c>
      <c r="I7882" s="6" t="s">
        <v>297</v>
      </c>
      <c r="J7882" s="6">
        <v>4</v>
      </c>
      <c r="K7882" s="6" t="s">
        <v>6591</v>
      </c>
      <c r="L7882" s="8">
        <v>6</v>
      </c>
      <c r="M7882" s="6" t="s">
        <v>297</v>
      </c>
      <c r="N7882" s="6" t="s">
        <v>6902</v>
      </c>
      <c r="R7882" s="6" t="str">
        <f t="shared" si="123"/>
        <v>66653Xã Ea Trul24</v>
      </c>
    </row>
    <row r="7883" spans="1:18">
      <c r="A7883" s="6">
        <v>7882</v>
      </c>
      <c r="B7883" s="6">
        <v>66</v>
      </c>
      <c r="C7883" s="6" t="s">
        <v>6900</v>
      </c>
      <c r="D7883" s="6">
        <v>653</v>
      </c>
      <c r="E7883" s="6" t="s">
        <v>7018</v>
      </c>
      <c r="F7883" s="6">
        <v>24475</v>
      </c>
      <c r="G7883" s="6" t="s">
        <v>7026</v>
      </c>
      <c r="H7883" s="6">
        <v>2</v>
      </c>
      <c r="I7883" s="6" t="s">
        <v>297</v>
      </c>
      <c r="J7883" s="6">
        <v>4</v>
      </c>
      <c r="K7883" s="6" t="s">
        <v>6591</v>
      </c>
      <c r="L7883" s="8">
        <v>6</v>
      </c>
      <c r="M7883" s="6" t="s">
        <v>297</v>
      </c>
      <c r="N7883" s="6" t="s">
        <v>6902</v>
      </c>
      <c r="R7883" s="6" t="str">
        <f t="shared" si="123"/>
        <v>66653Xã Khuê Ngọc Điền24</v>
      </c>
    </row>
    <row r="7884" spans="1:18">
      <c r="A7884" s="6">
        <v>7883</v>
      </c>
      <c r="B7884" s="6">
        <v>66</v>
      </c>
      <c r="C7884" s="6" t="s">
        <v>6900</v>
      </c>
      <c r="D7884" s="6">
        <v>653</v>
      </c>
      <c r="E7884" s="6" t="s">
        <v>7018</v>
      </c>
      <c r="F7884" s="6">
        <v>24478</v>
      </c>
      <c r="G7884" s="6" t="s">
        <v>7027</v>
      </c>
      <c r="H7884" s="6">
        <v>2</v>
      </c>
      <c r="I7884" s="6" t="s">
        <v>297</v>
      </c>
      <c r="J7884" s="6">
        <v>4</v>
      </c>
      <c r="K7884" s="6" t="s">
        <v>6591</v>
      </c>
      <c r="L7884" s="8">
        <v>6</v>
      </c>
      <c r="M7884" s="6" t="s">
        <v>297</v>
      </c>
      <c r="N7884" s="6" t="s">
        <v>6902</v>
      </c>
      <c r="R7884" s="6" t="str">
        <f t="shared" si="123"/>
        <v>66653Xã Cư Pui24</v>
      </c>
    </row>
    <row r="7885" spans="1:18">
      <c r="A7885" s="6">
        <v>7884</v>
      </c>
      <c r="B7885" s="6">
        <v>66</v>
      </c>
      <c r="C7885" s="6" t="s">
        <v>6900</v>
      </c>
      <c r="D7885" s="6">
        <v>653</v>
      </c>
      <c r="E7885" s="6" t="s">
        <v>7018</v>
      </c>
      <c r="F7885" s="6">
        <v>24481</v>
      </c>
      <c r="G7885" s="6" t="s">
        <v>2195</v>
      </c>
      <c r="H7885" s="6">
        <v>2</v>
      </c>
      <c r="I7885" s="6" t="s">
        <v>297</v>
      </c>
      <c r="J7885" s="6">
        <v>4</v>
      </c>
      <c r="K7885" s="6" t="s">
        <v>6591</v>
      </c>
      <c r="L7885" s="8">
        <v>6</v>
      </c>
      <c r="M7885" s="6" t="s">
        <v>297</v>
      </c>
      <c r="N7885" s="6" t="s">
        <v>6902</v>
      </c>
      <c r="R7885" s="6" t="str">
        <f t="shared" si="123"/>
        <v>66653Xã Hòa Sơn24</v>
      </c>
    </row>
    <row r="7886" spans="1:18">
      <c r="A7886" s="6">
        <v>7885</v>
      </c>
      <c r="B7886" s="6">
        <v>66</v>
      </c>
      <c r="C7886" s="6" t="s">
        <v>6900</v>
      </c>
      <c r="D7886" s="6">
        <v>653</v>
      </c>
      <c r="E7886" s="6" t="s">
        <v>7018</v>
      </c>
      <c r="F7886" s="6">
        <v>24484</v>
      </c>
      <c r="G7886" s="6" t="s">
        <v>7028</v>
      </c>
      <c r="H7886" s="6">
        <v>2</v>
      </c>
      <c r="I7886" s="6" t="s">
        <v>297</v>
      </c>
      <c r="J7886" s="6">
        <v>4</v>
      </c>
      <c r="K7886" s="6" t="s">
        <v>6591</v>
      </c>
      <c r="L7886" s="8">
        <v>6</v>
      </c>
      <c r="M7886" s="6" t="s">
        <v>297</v>
      </c>
      <c r="N7886" s="6" t="s">
        <v>6902</v>
      </c>
      <c r="R7886" s="6" t="str">
        <f t="shared" si="123"/>
        <v>66653Xã Cư Drăm24</v>
      </c>
    </row>
    <row r="7887" spans="1:18">
      <c r="A7887" s="6">
        <v>7886</v>
      </c>
      <c r="B7887" s="6">
        <v>66</v>
      </c>
      <c r="C7887" s="6" t="s">
        <v>6900</v>
      </c>
      <c r="D7887" s="6">
        <v>653</v>
      </c>
      <c r="E7887" s="6" t="s">
        <v>7018</v>
      </c>
      <c r="F7887" s="6">
        <v>24487</v>
      </c>
      <c r="G7887" s="6" t="s">
        <v>7029</v>
      </c>
      <c r="H7887" s="6">
        <v>2</v>
      </c>
      <c r="I7887" s="6" t="s">
        <v>297</v>
      </c>
      <c r="J7887" s="6">
        <v>4</v>
      </c>
      <c r="K7887" s="6" t="s">
        <v>6591</v>
      </c>
      <c r="L7887" s="8">
        <v>6</v>
      </c>
      <c r="M7887" s="6" t="s">
        <v>297</v>
      </c>
      <c r="N7887" s="6" t="s">
        <v>6902</v>
      </c>
      <c r="R7887" s="6" t="str">
        <f t="shared" si="123"/>
        <v>66653Xã Yang Mao24</v>
      </c>
    </row>
    <row r="7888" spans="1:18">
      <c r="A7888" s="6">
        <v>7887</v>
      </c>
      <c r="B7888" s="6">
        <v>66</v>
      </c>
      <c r="C7888" s="6" t="s">
        <v>6900</v>
      </c>
      <c r="D7888" s="6">
        <v>654</v>
      </c>
      <c r="E7888" s="6" t="s">
        <v>7030</v>
      </c>
      <c r="F7888" s="6">
        <v>24490</v>
      </c>
      <c r="G7888" s="6" t="s">
        <v>7031</v>
      </c>
      <c r="H7888" s="6">
        <v>1</v>
      </c>
      <c r="I7888" s="6" t="s">
        <v>251</v>
      </c>
      <c r="J7888" s="6">
        <v>4</v>
      </c>
      <c r="K7888" s="6" t="s">
        <v>6591</v>
      </c>
      <c r="L7888" s="8">
        <v>5</v>
      </c>
      <c r="M7888" s="6" t="s">
        <v>251</v>
      </c>
      <c r="N7888" s="6" t="s">
        <v>6902</v>
      </c>
      <c r="R7888" s="6" t="str">
        <f t="shared" si="123"/>
        <v>66654Thị trấn Phước An14</v>
      </c>
    </row>
    <row r="7889" spans="1:18">
      <c r="A7889" s="6">
        <v>7888</v>
      </c>
      <c r="B7889" s="6">
        <v>66</v>
      </c>
      <c r="C7889" s="6" t="s">
        <v>6900</v>
      </c>
      <c r="D7889" s="6">
        <v>654</v>
      </c>
      <c r="E7889" s="6" t="s">
        <v>7030</v>
      </c>
      <c r="F7889" s="6">
        <v>24493</v>
      </c>
      <c r="G7889" s="6" t="s">
        <v>7032</v>
      </c>
      <c r="H7889" s="6">
        <v>2</v>
      </c>
      <c r="I7889" s="6" t="s">
        <v>297</v>
      </c>
      <c r="J7889" s="6">
        <v>4</v>
      </c>
      <c r="K7889" s="6" t="s">
        <v>6591</v>
      </c>
      <c r="L7889" s="8">
        <v>6</v>
      </c>
      <c r="M7889" s="6" t="s">
        <v>297</v>
      </c>
      <c r="N7889" s="6" t="s">
        <v>6902</v>
      </c>
      <c r="R7889" s="6" t="str">
        <f t="shared" si="123"/>
        <v>66654Xã KRông Búk24</v>
      </c>
    </row>
    <row r="7890" spans="1:18">
      <c r="A7890" s="6">
        <v>7889</v>
      </c>
      <c r="B7890" s="6">
        <v>66</v>
      </c>
      <c r="C7890" s="6" t="s">
        <v>6900</v>
      </c>
      <c r="D7890" s="6">
        <v>654</v>
      </c>
      <c r="E7890" s="6" t="s">
        <v>7030</v>
      </c>
      <c r="F7890" s="6">
        <v>24496</v>
      </c>
      <c r="G7890" s="6" t="s">
        <v>7033</v>
      </c>
      <c r="H7890" s="6">
        <v>2</v>
      </c>
      <c r="I7890" s="6" t="s">
        <v>297</v>
      </c>
      <c r="J7890" s="6">
        <v>4</v>
      </c>
      <c r="K7890" s="6" t="s">
        <v>6591</v>
      </c>
      <c r="L7890" s="8">
        <v>6</v>
      </c>
      <c r="M7890" s="6" t="s">
        <v>297</v>
      </c>
      <c r="N7890" s="6" t="s">
        <v>6902</v>
      </c>
      <c r="R7890" s="6" t="str">
        <f t="shared" si="123"/>
        <v>66654Xã Ea Kly24</v>
      </c>
    </row>
    <row r="7891" spans="1:18">
      <c r="A7891" s="6">
        <v>7890</v>
      </c>
      <c r="B7891" s="6">
        <v>66</v>
      </c>
      <c r="C7891" s="6" t="s">
        <v>6900</v>
      </c>
      <c r="D7891" s="6">
        <v>654</v>
      </c>
      <c r="E7891" s="6" t="s">
        <v>7030</v>
      </c>
      <c r="F7891" s="6">
        <v>24499</v>
      </c>
      <c r="G7891" s="6" t="s">
        <v>7034</v>
      </c>
      <c r="H7891" s="6">
        <v>2</v>
      </c>
      <c r="I7891" s="6" t="s">
        <v>297</v>
      </c>
      <c r="J7891" s="6">
        <v>4</v>
      </c>
      <c r="K7891" s="6" t="s">
        <v>6591</v>
      </c>
      <c r="L7891" s="8">
        <v>6</v>
      </c>
      <c r="M7891" s="6" t="s">
        <v>297</v>
      </c>
      <c r="N7891" s="6" t="s">
        <v>6902</v>
      </c>
      <c r="R7891" s="6" t="str">
        <f t="shared" si="123"/>
        <v>66654Xã Ea Kênh24</v>
      </c>
    </row>
    <row r="7892" spans="1:18">
      <c r="A7892" s="6">
        <v>7891</v>
      </c>
      <c r="B7892" s="6">
        <v>66</v>
      </c>
      <c r="C7892" s="6" t="s">
        <v>6900</v>
      </c>
      <c r="D7892" s="6">
        <v>654</v>
      </c>
      <c r="E7892" s="6" t="s">
        <v>7030</v>
      </c>
      <c r="F7892" s="6">
        <v>24502</v>
      </c>
      <c r="G7892" s="6" t="s">
        <v>7035</v>
      </c>
      <c r="H7892" s="6">
        <v>2</v>
      </c>
      <c r="I7892" s="6" t="s">
        <v>297</v>
      </c>
      <c r="J7892" s="6">
        <v>4</v>
      </c>
      <c r="K7892" s="6" t="s">
        <v>6591</v>
      </c>
      <c r="L7892" s="8">
        <v>6</v>
      </c>
      <c r="M7892" s="6" t="s">
        <v>297</v>
      </c>
      <c r="N7892" s="6" t="s">
        <v>6902</v>
      </c>
      <c r="R7892" s="6" t="str">
        <f t="shared" si="123"/>
        <v>66654Xã Ea Phê24</v>
      </c>
    </row>
    <row r="7893" spans="1:18">
      <c r="A7893" s="6">
        <v>7892</v>
      </c>
      <c r="B7893" s="6">
        <v>66</v>
      </c>
      <c r="C7893" s="6" t="s">
        <v>6900</v>
      </c>
      <c r="D7893" s="6">
        <v>654</v>
      </c>
      <c r="E7893" s="6" t="s">
        <v>7030</v>
      </c>
      <c r="F7893" s="6">
        <v>24505</v>
      </c>
      <c r="G7893" s="6" t="s">
        <v>7036</v>
      </c>
      <c r="H7893" s="6">
        <v>2</v>
      </c>
      <c r="I7893" s="6" t="s">
        <v>297</v>
      </c>
      <c r="J7893" s="6">
        <v>4</v>
      </c>
      <c r="K7893" s="6" t="s">
        <v>6591</v>
      </c>
      <c r="L7893" s="8">
        <v>6</v>
      </c>
      <c r="M7893" s="6" t="s">
        <v>297</v>
      </c>
      <c r="N7893" s="6" t="s">
        <v>6902</v>
      </c>
      <c r="R7893" s="6" t="str">
        <f t="shared" si="123"/>
        <v>66654Xã Ea KNuec24</v>
      </c>
    </row>
    <row r="7894" spans="1:18">
      <c r="A7894" s="6">
        <v>7893</v>
      </c>
      <c r="B7894" s="6">
        <v>66</v>
      </c>
      <c r="C7894" s="6" t="s">
        <v>6900</v>
      </c>
      <c r="D7894" s="6">
        <v>654</v>
      </c>
      <c r="E7894" s="6" t="s">
        <v>7030</v>
      </c>
      <c r="F7894" s="6">
        <v>24508</v>
      </c>
      <c r="G7894" s="6" t="s">
        <v>7037</v>
      </c>
      <c r="H7894" s="6">
        <v>2</v>
      </c>
      <c r="I7894" s="6" t="s">
        <v>297</v>
      </c>
      <c r="J7894" s="6">
        <v>4</v>
      </c>
      <c r="K7894" s="6" t="s">
        <v>6591</v>
      </c>
      <c r="L7894" s="8">
        <v>6</v>
      </c>
      <c r="M7894" s="6" t="s">
        <v>297</v>
      </c>
      <c r="N7894" s="6" t="s">
        <v>6902</v>
      </c>
      <c r="R7894" s="6" t="str">
        <f t="shared" si="123"/>
        <v>66654Xã Ea Yông24</v>
      </c>
    </row>
    <row r="7895" spans="1:18">
      <c r="A7895" s="6">
        <v>7894</v>
      </c>
      <c r="B7895" s="6">
        <v>66</v>
      </c>
      <c r="C7895" s="6" t="s">
        <v>6900</v>
      </c>
      <c r="D7895" s="6">
        <v>654</v>
      </c>
      <c r="E7895" s="6" t="s">
        <v>7030</v>
      </c>
      <c r="F7895" s="6">
        <v>24511</v>
      </c>
      <c r="G7895" s="6" t="s">
        <v>1319</v>
      </c>
      <c r="H7895" s="6">
        <v>2</v>
      </c>
      <c r="I7895" s="6" t="s">
        <v>297</v>
      </c>
      <c r="J7895" s="6">
        <v>4</v>
      </c>
      <c r="K7895" s="6" t="s">
        <v>6591</v>
      </c>
      <c r="L7895" s="8">
        <v>6</v>
      </c>
      <c r="M7895" s="6" t="s">
        <v>297</v>
      </c>
      <c r="N7895" s="6" t="s">
        <v>6902</v>
      </c>
      <c r="R7895" s="6" t="str">
        <f t="shared" si="123"/>
        <v>66654Xã Hòa An24</v>
      </c>
    </row>
    <row r="7896" spans="1:18">
      <c r="A7896" s="6">
        <v>7895</v>
      </c>
      <c r="B7896" s="6">
        <v>66</v>
      </c>
      <c r="C7896" s="6" t="s">
        <v>6900</v>
      </c>
      <c r="D7896" s="6">
        <v>654</v>
      </c>
      <c r="E7896" s="6" t="s">
        <v>7030</v>
      </c>
      <c r="F7896" s="6">
        <v>24514</v>
      </c>
      <c r="G7896" s="6" t="s">
        <v>7038</v>
      </c>
      <c r="H7896" s="6">
        <v>2</v>
      </c>
      <c r="I7896" s="6" t="s">
        <v>297</v>
      </c>
      <c r="J7896" s="6">
        <v>4</v>
      </c>
      <c r="K7896" s="6" t="s">
        <v>6591</v>
      </c>
      <c r="L7896" s="8">
        <v>6</v>
      </c>
      <c r="M7896" s="6" t="s">
        <v>297</v>
      </c>
      <c r="N7896" s="6" t="s">
        <v>6902</v>
      </c>
      <c r="R7896" s="6" t="str">
        <f t="shared" si="123"/>
        <v>66654Xã Ea Kuăng24</v>
      </c>
    </row>
    <row r="7897" spans="1:18">
      <c r="A7897" s="6">
        <v>7896</v>
      </c>
      <c r="B7897" s="6">
        <v>66</v>
      </c>
      <c r="C7897" s="6" t="s">
        <v>6900</v>
      </c>
      <c r="D7897" s="6">
        <v>654</v>
      </c>
      <c r="E7897" s="6" t="s">
        <v>7030</v>
      </c>
      <c r="F7897" s="6">
        <v>24517</v>
      </c>
      <c r="G7897" s="6" t="s">
        <v>7039</v>
      </c>
      <c r="H7897" s="6">
        <v>2</v>
      </c>
      <c r="I7897" s="6" t="s">
        <v>297</v>
      </c>
      <c r="J7897" s="6">
        <v>4</v>
      </c>
      <c r="K7897" s="6" t="s">
        <v>6591</v>
      </c>
      <c r="L7897" s="8">
        <v>6</v>
      </c>
      <c r="M7897" s="6" t="s">
        <v>297</v>
      </c>
      <c r="N7897" s="6" t="s">
        <v>6902</v>
      </c>
      <c r="R7897" s="6" t="str">
        <f t="shared" si="123"/>
        <v>66654Xã Hòa Đông24</v>
      </c>
    </row>
    <row r="7898" spans="1:18">
      <c r="A7898" s="6">
        <v>7897</v>
      </c>
      <c r="B7898" s="6">
        <v>66</v>
      </c>
      <c r="C7898" s="6" t="s">
        <v>6900</v>
      </c>
      <c r="D7898" s="6">
        <v>654</v>
      </c>
      <c r="E7898" s="6" t="s">
        <v>7030</v>
      </c>
      <c r="F7898" s="6">
        <v>24520</v>
      </c>
      <c r="G7898" s="6" t="s">
        <v>7040</v>
      </c>
      <c r="H7898" s="6">
        <v>2</v>
      </c>
      <c r="I7898" s="6" t="s">
        <v>297</v>
      </c>
      <c r="J7898" s="6">
        <v>4</v>
      </c>
      <c r="K7898" s="6" t="s">
        <v>6591</v>
      </c>
      <c r="L7898" s="8">
        <v>6</v>
      </c>
      <c r="M7898" s="6" t="s">
        <v>297</v>
      </c>
      <c r="N7898" s="6" t="s">
        <v>6902</v>
      </c>
      <c r="R7898" s="6" t="str">
        <f t="shared" si="123"/>
        <v>66654Xã Ea Hiu24</v>
      </c>
    </row>
    <row r="7899" spans="1:18">
      <c r="A7899" s="6">
        <v>7898</v>
      </c>
      <c r="B7899" s="6">
        <v>66</v>
      </c>
      <c r="C7899" s="6" t="s">
        <v>6900</v>
      </c>
      <c r="D7899" s="6">
        <v>654</v>
      </c>
      <c r="E7899" s="6" t="s">
        <v>7030</v>
      </c>
      <c r="F7899" s="6">
        <v>24523</v>
      </c>
      <c r="G7899" s="6" t="s">
        <v>3262</v>
      </c>
      <c r="H7899" s="6">
        <v>2</v>
      </c>
      <c r="I7899" s="6" t="s">
        <v>297</v>
      </c>
      <c r="J7899" s="6">
        <v>4</v>
      </c>
      <c r="K7899" s="6" t="s">
        <v>6591</v>
      </c>
      <c r="L7899" s="8">
        <v>6</v>
      </c>
      <c r="M7899" s="6" t="s">
        <v>297</v>
      </c>
      <c r="N7899" s="6" t="s">
        <v>6902</v>
      </c>
      <c r="R7899" s="6" t="str">
        <f t="shared" si="123"/>
        <v>66654Xã Hòa Tiến24</v>
      </c>
    </row>
    <row r="7900" spans="1:18">
      <c r="A7900" s="6">
        <v>7899</v>
      </c>
      <c r="B7900" s="6">
        <v>66</v>
      </c>
      <c r="C7900" s="6" t="s">
        <v>6900</v>
      </c>
      <c r="D7900" s="6">
        <v>654</v>
      </c>
      <c r="E7900" s="6" t="s">
        <v>7030</v>
      </c>
      <c r="F7900" s="6">
        <v>24526</v>
      </c>
      <c r="G7900" s="6" t="s">
        <v>663</v>
      </c>
      <c r="H7900" s="6">
        <v>2</v>
      </c>
      <c r="I7900" s="6" t="s">
        <v>297</v>
      </c>
      <c r="J7900" s="6">
        <v>4</v>
      </c>
      <c r="K7900" s="6" t="s">
        <v>6591</v>
      </c>
      <c r="L7900" s="8">
        <v>6</v>
      </c>
      <c r="M7900" s="6" t="s">
        <v>297</v>
      </c>
      <c r="N7900" s="6" t="s">
        <v>6902</v>
      </c>
      <c r="R7900" s="6" t="str">
        <f t="shared" si="123"/>
        <v>66654Xã Tân Tiến24</v>
      </c>
    </row>
    <row r="7901" spans="1:18">
      <c r="A7901" s="6">
        <v>7900</v>
      </c>
      <c r="B7901" s="6">
        <v>66</v>
      </c>
      <c r="C7901" s="6" t="s">
        <v>6900</v>
      </c>
      <c r="D7901" s="6">
        <v>654</v>
      </c>
      <c r="E7901" s="6" t="s">
        <v>7030</v>
      </c>
      <c r="F7901" s="6">
        <v>24529</v>
      </c>
      <c r="G7901" s="6" t="s">
        <v>7041</v>
      </c>
      <c r="H7901" s="6">
        <v>2</v>
      </c>
      <c r="I7901" s="6" t="s">
        <v>297</v>
      </c>
      <c r="J7901" s="6">
        <v>4</v>
      </c>
      <c r="K7901" s="6" t="s">
        <v>6591</v>
      </c>
      <c r="L7901" s="8">
        <v>6</v>
      </c>
      <c r="M7901" s="6" t="s">
        <v>297</v>
      </c>
      <c r="N7901" s="6" t="s">
        <v>6902</v>
      </c>
      <c r="R7901" s="6" t="str">
        <f t="shared" si="123"/>
        <v>66654Xã Vụ Bổn24</v>
      </c>
    </row>
    <row r="7902" spans="1:18">
      <c r="A7902" s="6">
        <v>7901</v>
      </c>
      <c r="B7902" s="6">
        <v>66</v>
      </c>
      <c r="C7902" s="6" t="s">
        <v>6900</v>
      </c>
      <c r="D7902" s="6">
        <v>654</v>
      </c>
      <c r="E7902" s="6" t="s">
        <v>7030</v>
      </c>
      <c r="F7902" s="6">
        <v>24532</v>
      </c>
      <c r="G7902" s="6" t="s">
        <v>7042</v>
      </c>
      <c r="H7902" s="6">
        <v>2</v>
      </c>
      <c r="I7902" s="6" t="s">
        <v>297</v>
      </c>
      <c r="J7902" s="6">
        <v>4</v>
      </c>
      <c r="K7902" s="6" t="s">
        <v>6591</v>
      </c>
      <c r="L7902" s="8">
        <v>6</v>
      </c>
      <c r="M7902" s="6" t="s">
        <v>297</v>
      </c>
      <c r="N7902" s="6" t="s">
        <v>6902</v>
      </c>
      <c r="R7902" s="6" t="str">
        <f t="shared" si="123"/>
        <v>66654Xã Ea Uy24</v>
      </c>
    </row>
    <row r="7903" spans="1:18">
      <c r="A7903" s="6">
        <v>7902</v>
      </c>
      <c r="B7903" s="6">
        <v>66</v>
      </c>
      <c r="C7903" s="6" t="s">
        <v>6900</v>
      </c>
      <c r="D7903" s="6">
        <v>654</v>
      </c>
      <c r="E7903" s="6" t="s">
        <v>7030</v>
      </c>
      <c r="F7903" s="6">
        <v>24535</v>
      </c>
      <c r="G7903" s="6" t="s">
        <v>7043</v>
      </c>
      <c r="H7903" s="6">
        <v>2</v>
      </c>
      <c r="I7903" s="6" t="s">
        <v>297</v>
      </c>
      <c r="J7903" s="6">
        <v>4</v>
      </c>
      <c r="K7903" s="6" t="s">
        <v>6591</v>
      </c>
      <c r="L7903" s="8">
        <v>6</v>
      </c>
      <c r="M7903" s="6" t="s">
        <v>297</v>
      </c>
      <c r="N7903" s="6" t="s">
        <v>6902</v>
      </c>
      <c r="R7903" s="6" t="str">
        <f t="shared" si="123"/>
        <v>66654Xã Ea Yiêng24</v>
      </c>
    </row>
    <row r="7904" spans="1:18">
      <c r="A7904" s="6">
        <v>7903</v>
      </c>
      <c r="B7904" s="6">
        <v>66</v>
      </c>
      <c r="C7904" s="6" t="s">
        <v>6900</v>
      </c>
      <c r="D7904" s="6">
        <v>655</v>
      </c>
      <c r="E7904" s="6" t="s">
        <v>7044</v>
      </c>
      <c r="F7904" s="6">
        <v>24538</v>
      </c>
      <c r="G7904" s="6" t="s">
        <v>7045</v>
      </c>
      <c r="H7904" s="6">
        <v>1</v>
      </c>
      <c r="I7904" s="6" t="s">
        <v>251</v>
      </c>
      <c r="J7904" s="6">
        <v>4</v>
      </c>
      <c r="K7904" s="6" t="s">
        <v>6591</v>
      </c>
      <c r="L7904" s="8">
        <v>5</v>
      </c>
      <c r="M7904" s="6" t="s">
        <v>251</v>
      </c>
      <c r="N7904" s="6" t="s">
        <v>6902</v>
      </c>
      <c r="R7904" s="6" t="str">
        <f t="shared" si="123"/>
        <v>66655Thị trấn Buôn Trấp14</v>
      </c>
    </row>
    <row r="7905" spans="1:18">
      <c r="A7905" s="6">
        <v>7904</v>
      </c>
      <c r="B7905" s="6">
        <v>66</v>
      </c>
      <c r="C7905" s="6" t="s">
        <v>6900</v>
      </c>
      <c r="D7905" s="6">
        <v>655</v>
      </c>
      <c r="E7905" s="6" t="s">
        <v>7044</v>
      </c>
      <c r="F7905" s="6">
        <v>24556</v>
      </c>
      <c r="G7905" s="6" t="s">
        <v>7046</v>
      </c>
      <c r="H7905" s="6">
        <v>2</v>
      </c>
      <c r="I7905" s="6" t="s">
        <v>297</v>
      </c>
      <c r="J7905" s="6">
        <v>4</v>
      </c>
      <c r="K7905" s="6" t="s">
        <v>6591</v>
      </c>
      <c r="L7905" s="8">
        <v>6</v>
      </c>
      <c r="M7905" s="6" t="s">
        <v>297</v>
      </c>
      <c r="N7905" s="6" t="s">
        <v>6902</v>
      </c>
      <c r="R7905" s="6" t="str">
        <f t="shared" si="123"/>
        <v>66655Xã Dray Sáp24</v>
      </c>
    </row>
    <row r="7906" spans="1:18">
      <c r="A7906" s="6">
        <v>7905</v>
      </c>
      <c r="B7906" s="6">
        <v>66</v>
      </c>
      <c r="C7906" s="6" t="s">
        <v>6900</v>
      </c>
      <c r="D7906" s="6">
        <v>655</v>
      </c>
      <c r="E7906" s="6" t="s">
        <v>7044</v>
      </c>
      <c r="F7906" s="6">
        <v>24559</v>
      </c>
      <c r="G7906" s="6" t="s">
        <v>7047</v>
      </c>
      <c r="H7906" s="6">
        <v>2</v>
      </c>
      <c r="I7906" s="6" t="s">
        <v>297</v>
      </c>
      <c r="J7906" s="6">
        <v>4</v>
      </c>
      <c r="K7906" s="6" t="s">
        <v>6591</v>
      </c>
      <c r="L7906" s="8">
        <v>6</v>
      </c>
      <c r="M7906" s="6" t="s">
        <v>297</v>
      </c>
      <c r="N7906" s="6" t="s">
        <v>6902</v>
      </c>
      <c r="R7906" s="6" t="str">
        <f t="shared" si="123"/>
        <v>66655Xã Ea Na24</v>
      </c>
    </row>
    <row r="7907" spans="1:18">
      <c r="A7907" s="6">
        <v>7906</v>
      </c>
      <c r="B7907" s="6">
        <v>66</v>
      </c>
      <c r="C7907" s="6" t="s">
        <v>6900</v>
      </c>
      <c r="D7907" s="6">
        <v>655</v>
      </c>
      <c r="E7907" s="6" t="s">
        <v>7044</v>
      </c>
      <c r="F7907" s="6">
        <v>24565</v>
      </c>
      <c r="G7907" s="6" t="s">
        <v>7048</v>
      </c>
      <c r="H7907" s="6">
        <v>2</v>
      </c>
      <c r="I7907" s="6" t="s">
        <v>297</v>
      </c>
      <c r="J7907" s="6">
        <v>4</v>
      </c>
      <c r="K7907" s="6" t="s">
        <v>6591</v>
      </c>
      <c r="L7907" s="8">
        <v>6</v>
      </c>
      <c r="M7907" s="6" t="s">
        <v>297</v>
      </c>
      <c r="N7907" s="6" t="s">
        <v>6902</v>
      </c>
      <c r="R7907" s="6" t="str">
        <f t="shared" si="123"/>
        <v>66655Xã Ea Bông24</v>
      </c>
    </row>
    <row r="7908" spans="1:18">
      <c r="A7908" s="6">
        <v>7907</v>
      </c>
      <c r="B7908" s="6">
        <v>66</v>
      </c>
      <c r="C7908" s="6" t="s">
        <v>6900</v>
      </c>
      <c r="D7908" s="6">
        <v>655</v>
      </c>
      <c r="E7908" s="6" t="s">
        <v>7044</v>
      </c>
      <c r="F7908" s="6">
        <v>24568</v>
      </c>
      <c r="G7908" s="6" t="s">
        <v>7049</v>
      </c>
      <c r="H7908" s="6">
        <v>2</v>
      </c>
      <c r="I7908" s="6" t="s">
        <v>297</v>
      </c>
      <c r="J7908" s="6">
        <v>4</v>
      </c>
      <c r="K7908" s="6" t="s">
        <v>6591</v>
      </c>
      <c r="L7908" s="8">
        <v>6</v>
      </c>
      <c r="M7908" s="6" t="s">
        <v>297</v>
      </c>
      <c r="N7908" s="6" t="s">
        <v>6902</v>
      </c>
      <c r="R7908" s="6" t="str">
        <f t="shared" si="123"/>
        <v>66655Xã Băng A Drênh24</v>
      </c>
    </row>
    <row r="7909" spans="1:18">
      <c r="A7909" s="6">
        <v>7908</v>
      </c>
      <c r="B7909" s="6">
        <v>66</v>
      </c>
      <c r="C7909" s="6" t="s">
        <v>6900</v>
      </c>
      <c r="D7909" s="6">
        <v>655</v>
      </c>
      <c r="E7909" s="6" t="s">
        <v>7044</v>
      </c>
      <c r="F7909" s="6">
        <v>24571</v>
      </c>
      <c r="G7909" s="6" t="s">
        <v>7050</v>
      </c>
      <c r="H7909" s="6">
        <v>2</v>
      </c>
      <c r="I7909" s="6" t="s">
        <v>297</v>
      </c>
      <c r="J7909" s="6">
        <v>4</v>
      </c>
      <c r="K7909" s="6" t="s">
        <v>6591</v>
      </c>
      <c r="L7909" s="8">
        <v>6</v>
      </c>
      <c r="M7909" s="6" t="s">
        <v>297</v>
      </c>
      <c r="N7909" s="6" t="s">
        <v>6902</v>
      </c>
      <c r="R7909" s="6" t="str">
        <f t="shared" si="123"/>
        <v>66655Xã Dur KMăl24</v>
      </c>
    </row>
    <row r="7910" spans="1:18">
      <c r="A7910" s="6">
        <v>7909</v>
      </c>
      <c r="B7910" s="6">
        <v>66</v>
      </c>
      <c r="C7910" s="6" t="s">
        <v>6900</v>
      </c>
      <c r="D7910" s="6">
        <v>655</v>
      </c>
      <c r="E7910" s="6" t="s">
        <v>7044</v>
      </c>
      <c r="F7910" s="6">
        <v>24574</v>
      </c>
      <c r="G7910" s="6" t="s">
        <v>4174</v>
      </c>
      <c r="H7910" s="6">
        <v>2</v>
      </c>
      <c r="I7910" s="6" t="s">
        <v>297</v>
      </c>
      <c r="J7910" s="6">
        <v>4</v>
      </c>
      <c r="K7910" s="6" t="s">
        <v>6591</v>
      </c>
      <c r="L7910" s="8">
        <v>6</v>
      </c>
      <c r="M7910" s="6" t="s">
        <v>297</v>
      </c>
      <c r="N7910" s="6" t="s">
        <v>6902</v>
      </c>
      <c r="R7910" s="6" t="str">
        <f t="shared" si="123"/>
        <v>66655Xã Bình Hòa24</v>
      </c>
    </row>
    <row r="7911" spans="1:18">
      <c r="A7911" s="6">
        <v>7910</v>
      </c>
      <c r="B7911" s="6">
        <v>66</v>
      </c>
      <c r="C7911" s="6" t="s">
        <v>6900</v>
      </c>
      <c r="D7911" s="6">
        <v>655</v>
      </c>
      <c r="E7911" s="6" t="s">
        <v>7044</v>
      </c>
      <c r="F7911" s="6">
        <v>24577</v>
      </c>
      <c r="G7911" s="6" t="s">
        <v>7051</v>
      </c>
      <c r="H7911" s="6">
        <v>2</v>
      </c>
      <c r="I7911" s="6" t="s">
        <v>297</v>
      </c>
      <c r="J7911" s="6">
        <v>4</v>
      </c>
      <c r="K7911" s="6" t="s">
        <v>6591</v>
      </c>
      <c r="L7911" s="8">
        <v>6</v>
      </c>
      <c r="M7911" s="6" t="s">
        <v>297</v>
      </c>
      <c r="N7911" s="6" t="s">
        <v>6902</v>
      </c>
      <c r="R7911" s="6" t="str">
        <f t="shared" si="123"/>
        <v>66655Xã Quảng Điền24</v>
      </c>
    </row>
    <row r="7912" spans="1:18">
      <c r="A7912" s="6">
        <v>7911</v>
      </c>
      <c r="B7912" s="6">
        <v>66</v>
      </c>
      <c r="C7912" s="6" t="s">
        <v>6900</v>
      </c>
      <c r="D7912" s="6">
        <v>656</v>
      </c>
      <c r="E7912" s="6" t="s">
        <v>7052</v>
      </c>
      <c r="F7912" s="6">
        <v>24580</v>
      </c>
      <c r="G7912" s="6" t="s">
        <v>7053</v>
      </c>
      <c r="H7912" s="6">
        <v>1</v>
      </c>
      <c r="I7912" s="6" t="s">
        <v>251</v>
      </c>
      <c r="J7912" s="6">
        <v>4</v>
      </c>
      <c r="K7912" s="6" t="s">
        <v>6591</v>
      </c>
      <c r="L7912" s="8">
        <v>5</v>
      </c>
      <c r="M7912" s="6" t="s">
        <v>251</v>
      </c>
      <c r="N7912" s="6" t="s">
        <v>6902</v>
      </c>
      <c r="R7912" s="6" t="str">
        <f t="shared" si="123"/>
        <v>66656Thị trấn Liên Sơn14</v>
      </c>
    </row>
    <row r="7913" spans="1:18">
      <c r="A7913" s="6">
        <v>7912</v>
      </c>
      <c r="B7913" s="6">
        <v>66</v>
      </c>
      <c r="C7913" s="6" t="s">
        <v>6900</v>
      </c>
      <c r="D7913" s="6">
        <v>656</v>
      </c>
      <c r="E7913" s="6" t="s">
        <v>7052</v>
      </c>
      <c r="F7913" s="6">
        <v>24583</v>
      </c>
      <c r="G7913" s="6" t="s">
        <v>7054</v>
      </c>
      <c r="H7913" s="6">
        <v>2</v>
      </c>
      <c r="I7913" s="6" t="s">
        <v>297</v>
      </c>
      <c r="J7913" s="6">
        <v>4</v>
      </c>
      <c r="K7913" s="6" t="s">
        <v>6591</v>
      </c>
      <c r="L7913" s="8">
        <v>6</v>
      </c>
      <c r="M7913" s="6" t="s">
        <v>297</v>
      </c>
      <c r="N7913" s="6" t="s">
        <v>6902</v>
      </c>
      <c r="R7913" s="6" t="str">
        <f t="shared" si="123"/>
        <v>66656Xã Yang Tao24</v>
      </c>
    </row>
    <row r="7914" spans="1:18">
      <c r="A7914" s="6">
        <v>7913</v>
      </c>
      <c r="B7914" s="6">
        <v>66</v>
      </c>
      <c r="C7914" s="6" t="s">
        <v>6900</v>
      </c>
      <c r="D7914" s="6">
        <v>656</v>
      </c>
      <c r="E7914" s="6" t="s">
        <v>7052</v>
      </c>
      <c r="F7914" s="6">
        <v>24586</v>
      </c>
      <c r="G7914" s="6" t="s">
        <v>7055</v>
      </c>
      <c r="H7914" s="6">
        <v>2</v>
      </c>
      <c r="I7914" s="6" t="s">
        <v>297</v>
      </c>
      <c r="J7914" s="6">
        <v>4</v>
      </c>
      <c r="K7914" s="6" t="s">
        <v>6591</v>
      </c>
      <c r="L7914" s="8">
        <v>6</v>
      </c>
      <c r="M7914" s="6" t="s">
        <v>297</v>
      </c>
      <c r="N7914" s="6" t="s">
        <v>6902</v>
      </c>
      <c r="R7914" s="6" t="str">
        <f t="shared" si="123"/>
        <v>66656Xã Bông Krang24</v>
      </c>
    </row>
    <row r="7915" spans="1:18">
      <c r="A7915" s="6">
        <v>7914</v>
      </c>
      <c r="B7915" s="6">
        <v>66</v>
      </c>
      <c r="C7915" s="6" t="s">
        <v>6900</v>
      </c>
      <c r="D7915" s="6">
        <v>656</v>
      </c>
      <c r="E7915" s="6" t="s">
        <v>7052</v>
      </c>
      <c r="F7915" s="6">
        <v>24589</v>
      </c>
      <c r="G7915" s="6" t="s">
        <v>7056</v>
      </c>
      <c r="H7915" s="6">
        <v>2</v>
      </c>
      <c r="I7915" s="6" t="s">
        <v>297</v>
      </c>
      <c r="J7915" s="6">
        <v>4</v>
      </c>
      <c r="K7915" s="6" t="s">
        <v>6591</v>
      </c>
      <c r="L7915" s="8">
        <v>6</v>
      </c>
      <c r="M7915" s="6" t="s">
        <v>297</v>
      </c>
      <c r="N7915" s="6" t="s">
        <v>6902</v>
      </c>
      <c r="R7915" s="6" t="str">
        <f t="shared" si="123"/>
        <v>66656Xã Đắk Liêng24</v>
      </c>
    </row>
    <row r="7916" spans="1:18">
      <c r="A7916" s="6">
        <v>7915</v>
      </c>
      <c r="B7916" s="6">
        <v>66</v>
      </c>
      <c r="C7916" s="6" t="s">
        <v>6900</v>
      </c>
      <c r="D7916" s="6">
        <v>656</v>
      </c>
      <c r="E7916" s="6" t="s">
        <v>7052</v>
      </c>
      <c r="F7916" s="6">
        <v>24592</v>
      </c>
      <c r="G7916" s="6" t="s">
        <v>7057</v>
      </c>
      <c r="H7916" s="6">
        <v>2</v>
      </c>
      <c r="I7916" s="6" t="s">
        <v>297</v>
      </c>
      <c r="J7916" s="6">
        <v>4</v>
      </c>
      <c r="K7916" s="6" t="s">
        <v>6591</v>
      </c>
      <c r="L7916" s="8">
        <v>6</v>
      </c>
      <c r="M7916" s="6" t="s">
        <v>297</v>
      </c>
      <c r="N7916" s="6" t="s">
        <v>6902</v>
      </c>
      <c r="R7916" s="6" t="str">
        <f t="shared" si="123"/>
        <v>66656Xã Buôn Triết24</v>
      </c>
    </row>
    <row r="7917" spans="1:18">
      <c r="A7917" s="6">
        <v>7916</v>
      </c>
      <c r="B7917" s="6">
        <v>66</v>
      </c>
      <c r="C7917" s="6" t="s">
        <v>6900</v>
      </c>
      <c r="D7917" s="6">
        <v>656</v>
      </c>
      <c r="E7917" s="6" t="s">
        <v>7052</v>
      </c>
      <c r="F7917" s="6">
        <v>24595</v>
      </c>
      <c r="G7917" s="6" t="s">
        <v>7058</v>
      </c>
      <c r="H7917" s="6">
        <v>2</v>
      </c>
      <c r="I7917" s="6" t="s">
        <v>297</v>
      </c>
      <c r="J7917" s="6">
        <v>4</v>
      </c>
      <c r="K7917" s="6" t="s">
        <v>6591</v>
      </c>
      <c r="L7917" s="8">
        <v>6</v>
      </c>
      <c r="M7917" s="6" t="s">
        <v>297</v>
      </c>
      <c r="N7917" s="6" t="s">
        <v>6902</v>
      </c>
      <c r="R7917" s="6" t="str">
        <f t="shared" si="123"/>
        <v>66656Xã Buôn Tría24</v>
      </c>
    </row>
    <row r="7918" spans="1:18">
      <c r="A7918" s="6">
        <v>7917</v>
      </c>
      <c r="B7918" s="6">
        <v>66</v>
      </c>
      <c r="C7918" s="6" t="s">
        <v>6900</v>
      </c>
      <c r="D7918" s="6">
        <v>656</v>
      </c>
      <c r="E7918" s="6" t="s">
        <v>7052</v>
      </c>
      <c r="F7918" s="6">
        <v>24598</v>
      </c>
      <c r="G7918" s="6" t="s">
        <v>7059</v>
      </c>
      <c r="H7918" s="6">
        <v>2</v>
      </c>
      <c r="I7918" s="6" t="s">
        <v>297</v>
      </c>
      <c r="J7918" s="6">
        <v>4</v>
      </c>
      <c r="K7918" s="6" t="s">
        <v>6591</v>
      </c>
      <c r="L7918" s="8">
        <v>6</v>
      </c>
      <c r="M7918" s="6" t="s">
        <v>297</v>
      </c>
      <c r="N7918" s="6" t="s">
        <v>6902</v>
      </c>
      <c r="R7918" s="6" t="str">
        <f t="shared" si="123"/>
        <v>66656Xã Đắk Phơi24</v>
      </c>
    </row>
    <row r="7919" spans="1:18">
      <c r="A7919" s="6">
        <v>7918</v>
      </c>
      <c r="B7919" s="6">
        <v>66</v>
      </c>
      <c r="C7919" s="6" t="s">
        <v>6900</v>
      </c>
      <c r="D7919" s="6">
        <v>656</v>
      </c>
      <c r="E7919" s="6" t="s">
        <v>7052</v>
      </c>
      <c r="F7919" s="6">
        <v>24601</v>
      </c>
      <c r="G7919" s="6" t="s">
        <v>7060</v>
      </c>
      <c r="H7919" s="6">
        <v>2</v>
      </c>
      <c r="I7919" s="6" t="s">
        <v>297</v>
      </c>
      <c r="J7919" s="6">
        <v>4</v>
      </c>
      <c r="K7919" s="6" t="s">
        <v>6591</v>
      </c>
      <c r="L7919" s="8">
        <v>6</v>
      </c>
      <c r="M7919" s="6" t="s">
        <v>297</v>
      </c>
      <c r="N7919" s="6" t="s">
        <v>6902</v>
      </c>
      <c r="R7919" s="6" t="str">
        <f t="shared" si="123"/>
        <v>66656Xã Đắk Nuê24</v>
      </c>
    </row>
    <row r="7920" spans="1:18">
      <c r="A7920" s="6">
        <v>7919</v>
      </c>
      <c r="B7920" s="6">
        <v>66</v>
      </c>
      <c r="C7920" s="6" t="s">
        <v>6900</v>
      </c>
      <c r="D7920" s="6">
        <v>656</v>
      </c>
      <c r="E7920" s="6" t="s">
        <v>7052</v>
      </c>
      <c r="F7920" s="6">
        <v>24604</v>
      </c>
      <c r="G7920" s="6" t="s">
        <v>7061</v>
      </c>
      <c r="H7920" s="6">
        <v>2</v>
      </c>
      <c r="I7920" s="6" t="s">
        <v>297</v>
      </c>
      <c r="J7920" s="6">
        <v>4</v>
      </c>
      <c r="K7920" s="6" t="s">
        <v>6591</v>
      </c>
      <c r="L7920" s="8">
        <v>6</v>
      </c>
      <c r="M7920" s="6" t="s">
        <v>297</v>
      </c>
      <c r="N7920" s="6" t="s">
        <v>6902</v>
      </c>
      <c r="R7920" s="6" t="str">
        <f t="shared" si="123"/>
        <v>66656Xã Krông Nô24</v>
      </c>
    </row>
    <row r="7921" spans="1:18">
      <c r="A7921" s="6">
        <v>7920</v>
      </c>
      <c r="B7921" s="6">
        <v>66</v>
      </c>
      <c r="C7921" s="6" t="s">
        <v>6900</v>
      </c>
      <c r="D7921" s="6">
        <v>656</v>
      </c>
      <c r="E7921" s="6" t="s">
        <v>7052</v>
      </c>
      <c r="F7921" s="6">
        <v>24607</v>
      </c>
      <c r="G7921" s="6" t="s">
        <v>7062</v>
      </c>
      <c r="H7921" s="6">
        <v>2</v>
      </c>
      <c r="I7921" s="6" t="s">
        <v>297</v>
      </c>
      <c r="J7921" s="6">
        <v>4</v>
      </c>
      <c r="K7921" s="6" t="s">
        <v>6591</v>
      </c>
      <c r="L7921" s="8">
        <v>6</v>
      </c>
      <c r="M7921" s="6" t="s">
        <v>297</v>
      </c>
      <c r="N7921" s="6" t="s">
        <v>6902</v>
      </c>
      <c r="R7921" s="6" t="str">
        <f t="shared" si="123"/>
        <v>66656Xã Nam Ka24</v>
      </c>
    </row>
    <row r="7922" spans="1:18">
      <c r="A7922" s="6">
        <v>7921</v>
      </c>
      <c r="B7922" s="6">
        <v>66</v>
      </c>
      <c r="C7922" s="6" t="s">
        <v>6900</v>
      </c>
      <c r="D7922" s="6">
        <v>656</v>
      </c>
      <c r="E7922" s="6" t="s">
        <v>7052</v>
      </c>
      <c r="F7922" s="6">
        <v>24610</v>
      </c>
      <c r="G7922" s="6" t="s">
        <v>7063</v>
      </c>
      <c r="H7922" s="6">
        <v>2</v>
      </c>
      <c r="I7922" s="6" t="s">
        <v>297</v>
      </c>
      <c r="J7922" s="6">
        <v>4</v>
      </c>
      <c r="K7922" s="6" t="s">
        <v>6591</v>
      </c>
      <c r="L7922" s="8">
        <v>6</v>
      </c>
      <c r="M7922" s="6" t="s">
        <v>297</v>
      </c>
      <c r="N7922" s="6" t="s">
        <v>6902</v>
      </c>
      <c r="R7922" s="6" t="str">
        <f t="shared" si="123"/>
        <v>66656Xã Ea R Bin24</v>
      </c>
    </row>
    <row r="7923" spans="1:18">
      <c r="A7923" s="6">
        <v>7922</v>
      </c>
      <c r="B7923" s="6">
        <v>66</v>
      </c>
      <c r="C7923" s="6" t="s">
        <v>6900</v>
      </c>
      <c r="D7923" s="6">
        <v>657</v>
      </c>
      <c r="E7923" s="6" t="s">
        <v>7064</v>
      </c>
      <c r="F7923" s="6">
        <v>24540</v>
      </c>
      <c r="G7923" s="6" t="s">
        <v>7065</v>
      </c>
      <c r="H7923" s="6">
        <v>2</v>
      </c>
      <c r="I7923" s="6" t="s">
        <v>297</v>
      </c>
      <c r="J7923" s="6">
        <v>4</v>
      </c>
      <c r="K7923" s="6" t="s">
        <v>6591</v>
      </c>
      <c r="L7923" s="8">
        <v>6</v>
      </c>
      <c r="M7923" s="6" t="s">
        <v>297</v>
      </c>
      <c r="N7923" s="6" t="s">
        <v>6902</v>
      </c>
      <c r="R7923" s="6" t="str">
        <f t="shared" si="123"/>
        <v>66657Xã Ea Ning24</v>
      </c>
    </row>
    <row r="7924" spans="1:18">
      <c r="A7924" s="6">
        <v>7923</v>
      </c>
      <c r="B7924" s="6">
        <v>66</v>
      </c>
      <c r="C7924" s="6" t="s">
        <v>6900</v>
      </c>
      <c r="D7924" s="6">
        <v>657</v>
      </c>
      <c r="E7924" s="6" t="s">
        <v>7064</v>
      </c>
      <c r="F7924" s="6">
        <v>24541</v>
      </c>
      <c r="G7924" s="6" t="s">
        <v>7066</v>
      </c>
      <c r="H7924" s="6">
        <v>2</v>
      </c>
      <c r="I7924" s="6" t="s">
        <v>297</v>
      </c>
      <c r="J7924" s="6">
        <v>4</v>
      </c>
      <c r="K7924" s="6" t="s">
        <v>6591</v>
      </c>
      <c r="L7924" s="8">
        <v>6</v>
      </c>
      <c r="M7924" s="6" t="s">
        <v>297</v>
      </c>
      <c r="N7924" s="6" t="s">
        <v>6902</v>
      </c>
      <c r="R7924" s="6" t="str">
        <f t="shared" si="123"/>
        <v>66657Xã Cư Ê Wi24</v>
      </c>
    </row>
    <row r="7925" spans="1:18">
      <c r="A7925" s="6">
        <v>7924</v>
      </c>
      <c r="B7925" s="6">
        <v>66</v>
      </c>
      <c r="C7925" s="6" t="s">
        <v>6900</v>
      </c>
      <c r="D7925" s="6">
        <v>657</v>
      </c>
      <c r="E7925" s="6" t="s">
        <v>7064</v>
      </c>
      <c r="F7925" s="6">
        <v>24544</v>
      </c>
      <c r="G7925" s="6" t="s">
        <v>7067</v>
      </c>
      <c r="H7925" s="6">
        <v>2</v>
      </c>
      <c r="I7925" s="6" t="s">
        <v>297</v>
      </c>
      <c r="J7925" s="6">
        <v>4</v>
      </c>
      <c r="K7925" s="6" t="s">
        <v>6591</v>
      </c>
      <c r="L7925" s="8">
        <v>6</v>
      </c>
      <c r="M7925" s="6" t="s">
        <v>297</v>
      </c>
      <c r="N7925" s="6" t="s">
        <v>6902</v>
      </c>
      <c r="R7925" s="6" t="str">
        <f t="shared" si="123"/>
        <v>66657Xã Ea Ktur24</v>
      </c>
    </row>
    <row r="7926" spans="1:18">
      <c r="A7926" s="6">
        <v>7925</v>
      </c>
      <c r="B7926" s="6">
        <v>66</v>
      </c>
      <c r="C7926" s="6" t="s">
        <v>6900</v>
      </c>
      <c r="D7926" s="6">
        <v>657</v>
      </c>
      <c r="E7926" s="6" t="s">
        <v>7064</v>
      </c>
      <c r="F7926" s="6">
        <v>24547</v>
      </c>
      <c r="G7926" s="6" t="s">
        <v>7068</v>
      </c>
      <c r="H7926" s="6">
        <v>2</v>
      </c>
      <c r="I7926" s="6" t="s">
        <v>297</v>
      </c>
      <c r="J7926" s="6">
        <v>4</v>
      </c>
      <c r="K7926" s="6" t="s">
        <v>6591</v>
      </c>
      <c r="L7926" s="8">
        <v>6</v>
      </c>
      <c r="M7926" s="6" t="s">
        <v>297</v>
      </c>
      <c r="N7926" s="6" t="s">
        <v>6902</v>
      </c>
      <c r="R7926" s="6" t="str">
        <f t="shared" si="123"/>
        <v>66657Xã Ea Tiêu24</v>
      </c>
    </row>
    <row r="7927" spans="1:18">
      <c r="A7927" s="6">
        <v>7926</v>
      </c>
      <c r="B7927" s="6">
        <v>66</v>
      </c>
      <c r="C7927" s="6" t="s">
        <v>6900</v>
      </c>
      <c r="D7927" s="6">
        <v>657</v>
      </c>
      <c r="E7927" s="6" t="s">
        <v>7064</v>
      </c>
      <c r="F7927" s="6">
        <v>24550</v>
      </c>
      <c r="G7927" s="6" t="s">
        <v>7069</v>
      </c>
      <c r="H7927" s="6">
        <v>2</v>
      </c>
      <c r="I7927" s="6" t="s">
        <v>297</v>
      </c>
      <c r="J7927" s="6">
        <v>4</v>
      </c>
      <c r="K7927" s="6" t="s">
        <v>6591</v>
      </c>
      <c r="L7927" s="8">
        <v>6</v>
      </c>
      <c r="M7927" s="6" t="s">
        <v>297</v>
      </c>
      <c r="N7927" s="6" t="s">
        <v>6902</v>
      </c>
      <c r="R7927" s="6" t="str">
        <f t="shared" si="123"/>
        <v>66657Xã Ea BHốk24</v>
      </c>
    </row>
    <row r="7928" spans="1:18">
      <c r="A7928" s="6">
        <v>7927</v>
      </c>
      <c r="B7928" s="6">
        <v>66</v>
      </c>
      <c r="C7928" s="6" t="s">
        <v>6900</v>
      </c>
      <c r="D7928" s="6">
        <v>657</v>
      </c>
      <c r="E7928" s="6" t="s">
        <v>7064</v>
      </c>
      <c r="F7928" s="6">
        <v>24553</v>
      </c>
      <c r="G7928" s="6" t="s">
        <v>7070</v>
      </c>
      <c r="H7928" s="6">
        <v>2</v>
      </c>
      <c r="I7928" s="6" t="s">
        <v>297</v>
      </c>
      <c r="J7928" s="6">
        <v>4</v>
      </c>
      <c r="K7928" s="6" t="s">
        <v>6591</v>
      </c>
      <c r="L7928" s="8">
        <v>6</v>
      </c>
      <c r="M7928" s="6" t="s">
        <v>297</v>
      </c>
      <c r="N7928" s="6" t="s">
        <v>6902</v>
      </c>
      <c r="R7928" s="6" t="str">
        <f t="shared" si="123"/>
        <v>66657Xã Ea Hu24</v>
      </c>
    </row>
    <row r="7929" spans="1:18">
      <c r="A7929" s="6">
        <v>7928</v>
      </c>
      <c r="B7929" s="6">
        <v>66</v>
      </c>
      <c r="C7929" s="6" t="s">
        <v>6900</v>
      </c>
      <c r="D7929" s="6">
        <v>657</v>
      </c>
      <c r="E7929" s="6" t="s">
        <v>7064</v>
      </c>
      <c r="F7929" s="6">
        <v>24561</v>
      </c>
      <c r="G7929" s="6" t="s">
        <v>7071</v>
      </c>
      <c r="H7929" s="6">
        <v>2</v>
      </c>
      <c r="I7929" s="6" t="s">
        <v>297</v>
      </c>
      <c r="J7929" s="6">
        <v>4</v>
      </c>
      <c r="K7929" s="6" t="s">
        <v>6591</v>
      </c>
      <c r="L7929" s="8">
        <v>6</v>
      </c>
      <c r="M7929" s="6" t="s">
        <v>297</v>
      </c>
      <c r="N7929" s="6" t="s">
        <v>6902</v>
      </c>
      <c r="R7929" s="6" t="str">
        <f t="shared" si="123"/>
        <v>66657Xã Dray Bhăng24</v>
      </c>
    </row>
    <row r="7930" spans="1:18">
      <c r="A7930" s="6">
        <v>7929</v>
      </c>
      <c r="B7930" s="6">
        <v>66</v>
      </c>
      <c r="C7930" s="6" t="s">
        <v>6900</v>
      </c>
      <c r="D7930" s="6">
        <v>657</v>
      </c>
      <c r="E7930" s="6" t="s">
        <v>7064</v>
      </c>
      <c r="F7930" s="6">
        <v>24562</v>
      </c>
      <c r="G7930" s="6" t="s">
        <v>7072</v>
      </c>
      <c r="H7930" s="6">
        <v>2</v>
      </c>
      <c r="I7930" s="6" t="s">
        <v>297</v>
      </c>
      <c r="J7930" s="6">
        <v>4</v>
      </c>
      <c r="K7930" s="6" t="s">
        <v>6591</v>
      </c>
      <c r="L7930" s="8">
        <v>6</v>
      </c>
      <c r="M7930" s="6" t="s">
        <v>297</v>
      </c>
      <c r="N7930" s="6" t="s">
        <v>6902</v>
      </c>
      <c r="R7930" s="6" t="str">
        <f t="shared" si="123"/>
        <v>66657Xã Hòa Hiệp24</v>
      </c>
    </row>
    <row r="7931" spans="1:18">
      <c r="A7931" s="6">
        <v>7930</v>
      </c>
      <c r="B7931" s="6">
        <v>67</v>
      </c>
      <c r="C7931" s="6" t="s">
        <v>7073</v>
      </c>
      <c r="D7931" s="6">
        <v>660</v>
      </c>
      <c r="E7931" s="6" t="s">
        <v>7074</v>
      </c>
      <c r="F7931" s="6">
        <v>24611</v>
      </c>
      <c r="G7931" s="6" t="s">
        <v>7075</v>
      </c>
      <c r="H7931" s="6">
        <v>1</v>
      </c>
      <c r="I7931" s="6" t="s">
        <v>251</v>
      </c>
      <c r="J7931" s="6">
        <v>4</v>
      </c>
      <c r="K7931" s="6" t="s">
        <v>6591</v>
      </c>
      <c r="L7931" s="8">
        <v>5</v>
      </c>
      <c r="M7931" s="6" t="s">
        <v>251</v>
      </c>
      <c r="N7931" s="6" t="s">
        <v>7076</v>
      </c>
      <c r="R7931" s="6" t="str">
        <f t="shared" si="123"/>
        <v>67660Phường Nghĩa Đức14</v>
      </c>
    </row>
    <row r="7932" spans="1:18">
      <c r="A7932" s="6">
        <v>7931</v>
      </c>
      <c r="B7932" s="6">
        <v>67</v>
      </c>
      <c r="C7932" s="6" t="s">
        <v>7073</v>
      </c>
      <c r="D7932" s="6">
        <v>660</v>
      </c>
      <c r="E7932" s="6" t="s">
        <v>7074</v>
      </c>
      <c r="F7932" s="6">
        <v>24612</v>
      </c>
      <c r="G7932" s="6" t="s">
        <v>7077</v>
      </c>
      <c r="H7932" s="6">
        <v>1</v>
      </c>
      <c r="I7932" s="6" t="s">
        <v>251</v>
      </c>
      <c r="J7932" s="6">
        <v>4</v>
      </c>
      <c r="K7932" s="6" t="s">
        <v>6591</v>
      </c>
      <c r="L7932" s="8">
        <v>5</v>
      </c>
      <c r="M7932" s="6" t="s">
        <v>251</v>
      </c>
      <c r="N7932" s="6" t="s">
        <v>7076</v>
      </c>
      <c r="R7932" s="6" t="str">
        <f t="shared" si="123"/>
        <v>67660Phường Nghĩa Thành14</v>
      </c>
    </row>
    <row r="7933" spans="1:18">
      <c r="A7933" s="6">
        <v>7932</v>
      </c>
      <c r="B7933" s="6">
        <v>67</v>
      </c>
      <c r="C7933" s="6" t="s">
        <v>7073</v>
      </c>
      <c r="D7933" s="6">
        <v>660</v>
      </c>
      <c r="E7933" s="6" t="s">
        <v>7074</v>
      </c>
      <c r="F7933" s="6">
        <v>24614</v>
      </c>
      <c r="G7933" s="6" t="s">
        <v>7078</v>
      </c>
      <c r="H7933" s="6">
        <v>1</v>
      </c>
      <c r="I7933" s="6" t="s">
        <v>251</v>
      </c>
      <c r="J7933" s="6">
        <v>4</v>
      </c>
      <c r="K7933" s="6" t="s">
        <v>6591</v>
      </c>
      <c r="L7933" s="8">
        <v>5</v>
      </c>
      <c r="M7933" s="6" t="s">
        <v>251</v>
      </c>
      <c r="N7933" s="6" t="s">
        <v>7076</v>
      </c>
      <c r="R7933" s="6" t="str">
        <f t="shared" si="123"/>
        <v>67660Phường Nghĩa Phú14</v>
      </c>
    </row>
    <row r="7934" spans="1:18">
      <c r="A7934" s="6">
        <v>7933</v>
      </c>
      <c r="B7934" s="6">
        <v>67</v>
      </c>
      <c r="C7934" s="6" t="s">
        <v>7073</v>
      </c>
      <c r="D7934" s="6">
        <v>660</v>
      </c>
      <c r="E7934" s="6" t="s">
        <v>7074</v>
      </c>
      <c r="F7934" s="6">
        <v>24615</v>
      </c>
      <c r="G7934" s="6" t="s">
        <v>204</v>
      </c>
      <c r="H7934" s="6">
        <v>1</v>
      </c>
      <c r="I7934" s="6" t="s">
        <v>251</v>
      </c>
      <c r="J7934" s="6">
        <v>4</v>
      </c>
      <c r="K7934" s="6" t="s">
        <v>6591</v>
      </c>
      <c r="L7934" s="8">
        <v>5</v>
      </c>
      <c r="M7934" s="6" t="s">
        <v>251</v>
      </c>
      <c r="N7934" s="6" t="s">
        <v>7076</v>
      </c>
      <c r="R7934" s="6" t="str">
        <f t="shared" si="123"/>
        <v>67660Phường Nghĩa Tân14</v>
      </c>
    </row>
    <row r="7935" spans="1:18">
      <c r="A7935" s="6">
        <v>7934</v>
      </c>
      <c r="B7935" s="6">
        <v>67</v>
      </c>
      <c r="C7935" s="6" t="s">
        <v>7073</v>
      </c>
      <c r="D7935" s="6">
        <v>660</v>
      </c>
      <c r="E7935" s="6" t="s">
        <v>7074</v>
      </c>
      <c r="F7935" s="6">
        <v>24617</v>
      </c>
      <c r="G7935" s="6" t="s">
        <v>7079</v>
      </c>
      <c r="H7935" s="6">
        <v>1</v>
      </c>
      <c r="I7935" s="6" t="s">
        <v>251</v>
      </c>
      <c r="J7935" s="6">
        <v>4</v>
      </c>
      <c r="K7935" s="6" t="s">
        <v>6591</v>
      </c>
      <c r="L7935" s="8">
        <v>5</v>
      </c>
      <c r="M7935" s="6" t="s">
        <v>251</v>
      </c>
      <c r="N7935" s="6" t="s">
        <v>7076</v>
      </c>
      <c r="R7935" s="6" t="str">
        <f t="shared" si="123"/>
        <v>67660Phường Nghĩa Trung14</v>
      </c>
    </row>
    <row r="7936" spans="1:18">
      <c r="A7936" s="6">
        <v>7935</v>
      </c>
      <c r="B7936" s="6">
        <v>67</v>
      </c>
      <c r="C7936" s="6" t="s">
        <v>7073</v>
      </c>
      <c r="D7936" s="6">
        <v>660</v>
      </c>
      <c r="E7936" s="6" t="s">
        <v>7074</v>
      </c>
      <c r="F7936" s="6">
        <v>24618</v>
      </c>
      <c r="G7936" s="6" t="s">
        <v>7080</v>
      </c>
      <c r="H7936" s="6">
        <v>2</v>
      </c>
      <c r="I7936" s="6" t="s">
        <v>297</v>
      </c>
      <c r="J7936" s="6">
        <v>4</v>
      </c>
      <c r="K7936" s="6" t="s">
        <v>6591</v>
      </c>
      <c r="L7936" s="8">
        <v>6</v>
      </c>
      <c r="M7936" s="6" t="s">
        <v>297</v>
      </c>
      <c r="N7936" s="6" t="s">
        <v>7076</v>
      </c>
      <c r="R7936" s="6" t="str">
        <f t="shared" si="123"/>
        <v>67660Xã Đăk R Moan24</v>
      </c>
    </row>
    <row r="7937" spans="1:18">
      <c r="A7937" s="6">
        <v>7936</v>
      </c>
      <c r="B7937" s="6">
        <v>67</v>
      </c>
      <c r="C7937" s="6" t="s">
        <v>7073</v>
      </c>
      <c r="D7937" s="6">
        <v>660</v>
      </c>
      <c r="E7937" s="6" t="s">
        <v>7074</v>
      </c>
      <c r="F7937" s="6">
        <v>24619</v>
      </c>
      <c r="G7937" s="6" t="s">
        <v>4348</v>
      </c>
      <c r="H7937" s="6">
        <v>1</v>
      </c>
      <c r="I7937" s="6" t="s">
        <v>251</v>
      </c>
      <c r="J7937" s="6">
        <v>4</v>
      </c>
      <c r="K7937" s="6" t="s">
        <v>6591</v>
      </c>
      <c r="L7937" s="8">
        <v>5</v>
      </c>
      <c r="M7937" s="6" t="s">
        <v>251</v>
      </c>
      <c r="N7937" s="6" t="s">
        <v>7076</v>
      </c>
      <c r="R7937" s="6" t="str">
        <f t="shared" si="123"/>
        <v>67660Phường Quảng Thành14</v>
      </c>
    </row>
    <row r="7938" spans="1:18">
      <c r="A7938" s="6">
        <v>7937</v>
      </c>
      <c r="B7938" s="6">
        <v>67</v>
      </c>
      <c r="C7938" s="6" t="s">
        <v>7073</v>
      </c>
      <c r="D7938" s="6">
        <v>660</v>
      </c>
      <c r="E7938" s="6" t="s">
        <v>7074</v>
      </c>
      <c r="F7938" s="6">
        <v>24628</v>
      </c>
      <c r="G7938" s="6" t="s">
        <v>7081</v>
      </c>
      <c r="H7938" s="6">
        <v>2</v>
      </c>
      <c r="I7938" s="6" t="s">
        <v>297</v>
      </c>
      <c r="J7938" s="6">
        <v>4</v>
      </c>
      <c r="K7938" s="6" t="s">
        <v>6591</v>
      </c>
      <c r="L7938" s="8">
        <v>6</v>
      </c>
      <c r="M7938" s="6" t="s">
        <v>297</v>
      </c>
      <c r="N7938" s="6" t="s">
        <v>7076</v>
      </c>
      <c r="R7938" s="6" t="str">
        <f t="shared" si="123"/>
        <v>67660Xã Đắk Nia24</v>
      </c>
    </row>
    <row r="7939" spans="1:18">
      <c r="A7939" s="6">
        <v>7938</v>
      </c>
      <c r="B7939" s="6">
        <v>67</v>
      </c>
      <c r="C7939" s="6" t="s">
        <v>7073</v>
      </c>
      <c r="D7939" s="6">
        <v>661</v>
      </c>
      <c r="E7939" s="6" t="s">
        <v>7082</v>
      </c>
      <c r="F7939" s="6">
        <v>24616</v>
      </c>
      <c r="G7939" s="6" t="s">
        <v>2694</v>
      </c>
      <c r="H7939" s="6">
        <v>2</v>
      </c>
      <c r="I7939" s="6" t="s">
        <v>297</v>
      </c>
      <c r="J7939" s="6">
        <v>4</v>
      </c>
      <c r="K7939" s="6" t="s">
        <v>6591</v>
      </c>
      <c r="L7939" s="8">
        <v>6</v>
      </c>
      <c r="M7939" s="6" t="s">
        <v>297</v>
      </c>
      <c r="N7939" s="6" t="s">
        <v>7076</v>
      </c>
      <c r="R7939" s="6" t="str">
        <f t="shared" ref="R7939:R8002" si="124">CONCATENATE(B7939,D7939,G7939,H7939,J7939)</f>
        <v>67661Xã Quảng Sơn24</v>
      </c>
    </row>
    <row r="7940" spans="1:18">
      <c r="A7940" s="6">
        <v>7939</v>
      </c>
      <c r="B7940" s="6">
        <v>67</v>
      </c>
      <c r="C7940" s="6" t="s">
        <v>7073</v>
      </c>
      <c r="D7940" s="6">
        <v>661</v>
      </c>
      <c r="E7940" s="6" t="s">
        <v>7082</v>
      </c>
      <c r="F7940" s="6">
        <v>24620</v>
      </c>
      <c r="G7940" s="6" t="s">
        <v>7083</v>
      </c>
      <c r="H7940" s="6">
        <v>2</v>
      </c>
      <c r="I7940" s="6" t="s">
        <v>297</v>
      </c>
      <c r="J7940" s="6">
        <v>4</v>
      </c>
      <c r="K7940" s="6" t="s">
        <v>6591</v>
      </c>
      <c r="L7940" s="8">
        <v>6</v>
      </c>
      <c r="M7940" s="6" t="s">
        <v>297</v>
      </c>
      <c r="N7940" s="6" t="s">
        <v>7076</v>
      </c>
      <c r="R7940" s="6" t="str">
        <f t="shared" si="124"/>
        <v>67661Xã Quảng Hoà24</v>
      </c>
    </row>
    <row r="7941" spans="1:18">
      <c r="A7941" s="6">
        <v>7940</v>
      </c>
      <c r="B7941" s="6">
        <v>67</v>
      </c>
      <c r="C7941" s="6" t="s">
        <v>7073</v>
      </c>
      <c r="D7941" s="6">
        <v>661</v>
      </c>
      <c r="E7941" s="6" t="s">
        <v>7082</v>
      </c>
      <c r="F7941" s="6">
        <v>24622</v>
      </c>
      <c r="G7941" s="6" t="s">
        <v>7084</v>
      </c>
      <c r="H7941" s="6">
        <v>2</v>
      </c>
      <c r="I7941" s="6" t="s">
        <v>297</v>
      </c>
      <c r="J7941" s="6">
        <v>4</v>
      </c>
      <c r="K7941" s="6" t="s">
        <v>6591</v>
      </c>
      <c r="L7941" s="8">
        <v>6</v>
      </c>
      <c r="M7941" s="6" t="s">
        <v>297</v>
      </c>
      <c r="N7941" s="6" t="s">
        <v>7076</v>
      </c>
      <c r="R7941" s="6" t="str">
        <f t="shared" si="124"/>
        <v>67661Xã Đắk Ha24</v>
      </c>
    </row>
    <row r="7942" spans="1:18">
      <c r="A7942" s="6">
        <v>7941</v>
      </c>
      <c r="B7942" s="6">
        <v>67</v>
      </c>
      <c r="C7942" s="6" t="s">
        <v>7073</v>
      </c>
      <c r="D7942" s="6">
        <v>661</v>
      </c>
      <c r="E7942" s="6" t="s">
        <v>7082</v>
      </c>
      <c r="F7942" s="6">
        <v>24625</v>
      </c>
      <c r="G7942" s="6" t="s">
        <v>7085</v>
      </c>
      <c r="H7942" s="6">
        <v>2</v>
      </c>
      <c r="I7942" s="6" t="s">
        <v>297</v>
      </c>
      <c r="J7942" s="6">
        <v>4</v>
      </c>
      <c r="K7942" s="6" t="s">
        <v>6591</v>
      </c>
      <c r="L7942" s="8">
        <v>6</v>
      </c>
      <c r="M7942" s="6" t="s">
        <v>297</v>
      </c>
      <c r="N7942" s="6" t="s">
        <v>7076</v>
      </c>
      <c r="R7942" s="6" t="str">
        <f t="shared" si="124"/>
        <v>67661Xã Đắk R Măng24</v>
      </c>
    </row>
    <row r="7943" spans="1:18">
      <c r="A7943" s="6">
        <v>7942</v>
      </c>
      <c r="B7943" s="6">
        <v>67</v>
      </c>
      <c r="C7943" s="6" t="s">
        <v>7073</v>
      </c>
      <c r="D7943" s="6">
        <v>661</v>
      </c>
      <c r="E7943" s="6" t="s">
        <v>7082</v>
      </c>
      <c r="F7943" s="6">
        <v>24631</v>
      </c>
      <c r="G7943" s="6" t="s">
        <v>1190</v>
      </c>
      <c r="H7943" s="6">
        <v>2</v>
      </c>
      <c r="I7943" s="6" t="s">
        <v>297</v>
      </c>
      <c r="J7943" s="6">
        <v>4</v>
      </c>
      <c r="K7943" s="6" t="s">
        <v>6591</v>
      </c>
      <c r="L7943" s="8">
        <v>6</v>
      </c>
      <c r="M7943" s="6" t="s">
        <v>297</v>
      </c>
      <c r="N7943" s="6" t="s">
        <v>7076</v>
      </c>
      <c r="R7943" s="6" t="str">
        <f t="shared" si="124"/>
        <v>67661Xã Quảng Khê24</v>
      </c>
    </row>
    <row r="7944" spans="1:18">
      <c r="A7944" s="6">
        <v>7943</v>
      </c>
      <c r="B7944" s="6">
        <v>67</v>
      </c>
      <c r="C7944" s="6" t="s">
        <v>7073</v>
      </c>
      <c r="D7944" s="6">
        <v>661</v>
      </c>
      <c r="E7944" s="6" t="s">
        <v>7082</v>
      </c>
      <c r="F7944" s="6">
        <v>24634</v>
      </c>
      <c r="G7944" s="6" t="s">
        <v>7086</v>
      </c>
      <c r="H7944" s="6">
        <v>2</v>
      </c>
      <c r="I7944" s="6" t="s">
        <v>297</v>
      </c>
      <c r="J7944" s="6">
        <v>4</v>
      </c>
      <c r="K7944" s="6" t="s">
        <v>6591</v>
      </c>
      <c r="L7944" s="8">
        <v>6</v>
      </c>
      <c r="M7944" s="6" t="s">
        <v>297</v>
      </c>
      <c r="N7944" s="6" t="s">
        <v>7076</v>
      </c>
      <c r="R7944" s="6" t="str">
        <f t="shared" si="124"/>
        <v>67661Xã Đắk Plao24</v>
      </c>
    </row>
    <row r="7945" spans="1:18">
      <c r="A7945" s="6">
        <v>7944</v>
      </c>
      <c r="B7945" s="6">
        <v>67</v>
      </c>
      <c r="C7945" s="6" t="s">
        <v>7073</v>
      </c>
      <c r="D7945" s="6">
        <v>661</v>
      </c>
      <c r="E7945" s="6" t="s">
        <v>7082</v>
      </c>
      <c r="F7945" s="6">
        <v>24637</v>
      </c>
      <c r="G7945" s="6" t="s">
        <v>7087</v>
      </c>
      <c r="H7945" s="6">
        <v>2</v>
      </c>
      <c r="I7945" s="6" t="s">
        <v>297</v>
      </c>
      <c r="J7945" s="6">
        <v>4</v>
      </c>
      <c r="K7945" s="6" t="s">
        <v>6591</v>
      </c>
      <c r="L7945" s="8">
        <v>6</v>
      </c>
      <c r="M7945" s="6" t="s">
        <v>297</v>
      </c>
      <c r="N7945" s="6" t="s">
        <v>7076</v>
      </c>
      <c r="R7945" s="6" t="str">
        <f t="shared" si="124"/>
        <v>67661Xã Đắk Som24</v>
      </c>
    </row>
    <row r="7946" spans="1:18">
      <c r="A7946" s="6">
        <v>7945</v>
      </c>
      <c r="B7946" s="6">
        <v>67</v>
      </c>
      <c r="C7946" s="6" t="s">
        <v>7073</v>
      </c>
      <c r="D7946" s="6">
        <v>662</v>
      </c>
      <c r="E7946" s="6" t="s">
        <v>7088</v>
      </c>
      <c r="F7946" s="6">
        <v>24640</v>
      </c>
      <c r="G7946" s="6" t="s">
        <v>7089</v>
      </c>
      <c r="H7946" s="6">
        <v>1</v>
      </c>
      <c r="I7946" s="6" t="s">
        <v>251</v>
      </c>
      <c r="J7946" s="6">
        <v>4</v>
      </c>
      <c r="K7946" s="6" t="s">
        <v>6591</v>
      </c>
      <c r="L7946" s="8">
        <v>5</v>
      </c>
      <c r="M7946" s="6" t="s">
        <v>251</v>
      </c>
      <c r="N7946" s="6" t="s">
        <v>7076</v>
      </c>
      <c r="R7946" s="6" t="str">
        <f t="shared" si="124"/>
        <v>67662Thị trấn Ea T Ling14</v>
      </c>
    </row>
    <row r="7947" spans="1:18">
      <c r="A7947" s="6">
        <v>7946</v>
      </c>
      <c r="B7947" s="6">
        <v>67</v>
      </c>
      <c r="C7947" s="6" t="s">
        <v>7073</v>
      </c>
      <c r="D7947" s="6">
        <v>662</v>
      </c>
      <c r="E7947" s="6" t="s">
        <v>7088</v>
      </c>
      <c r="F7947" s="6">
        <v>24643</v>
      </c>
      <c r="G7947" s="6" t="s">
        <v>7090</v>
      </c>
      <c r="H7947" s="6">
        <v>2</v>
      </c>
      <c r="I7947" s="6" t="s">
        <v>297</v>
      </c>
      <c r="J7947" s="6">
        <v>4</v>
      </c>
      <c r="K7947" s="6" t="s">
        <v>6591</v>
      </c>
      <c r="L7947" s="8">
        <v>6</v>
      </c>
      <c r="M7947" s="6" t="s">
        <v>297</v>
      </c>
      <c r="N7947" s="6" t="s">
        <v>7076</v>
      </c>
      <c r="R7947" s="6" t="str">
        <f t="shared" si="124"/>
        <v>67662Xã Đắk Wil24</v>
      </c>
    </row>
    <row r="7948" spans="1:18">
      <c r="A7948" s="6">
        <v>7947</v>
      </c>
      <c r="B7948" s="6">
        <v>67</v>
      </c>
      <c r="C7948" s="6" t="s">
        <v>7073</v>
      </c>
      <c r="D7948" s="6">
        <v>662</v>
      </c>
      <c r="E7948" s="6" t="s">
        <v>7088</v>
      </c>
      <c r="F7948" s="6">
        <v>24646</v>
      </c>
      <c r="G7948" s="6" t="s">
        <v>7091</v>
      </c>
      <c r="H7948" s="6">
        <v>2</v>
      </c>
      <c r="I7948" s="6" t="s">
        <v>297</v>
      </c>
      <c r="J7948" s="6">
        <v>4</v>
      </c>
      <c r="K7948" s="6" t="s">
        <v>6591</v>
      </c>
      <c r="L7948" s="8">
        <v>6</v>
      </c>
      <c r="M7948" s="6" t="s">
        <v>297</v>
      </c>
      <c r="N7948" s="6" t="s">
        <v>7076</v>
      </c>
      <c r="R7948" s="6" t="str">
        <f t="shared" si="124"/>
        <v>67662Xã Ea Pô24</v>
      </c>
    </row>
    <row r="7949" spans="1:18">
      <c r="A7949" s="6">
        <v>7948</v>
      </c>
      <c r="B7949" s="6">
        <v>67</v>
      </c>
      <c r="C7949" s="6" t="s">
        <v>7073</v>
      </c>
      <c r="D7949" s="6">
        <v>662</v>
      </c>
      <c r="E7949" s="6" t="s">
        <v>7088</v>
      </c>
      <c r="F7949" s="6">
        <v>24649</v>
      </c>
      <c r="G7949" s="6" t="s">
        <v>7092</v>
      </c>
      <c r="H7949" s="6">
        <v>2</v>
      </c>
      <c r="I7949" s="6" t="s">
        <v>297</v>
      </c>
      <c r="J7949" s="6">
        <v>4</v>
      </c>
      <c r="K7949" s="6" t="s">
        <v>6591</v>
      </c>
      <c r="L7949" s="8">
        <v>6</v>
      </c>
      <c r="M7949" s="6" t="s">
        <v>297</v>
      </c>
      <c r="N7949" s="6" t="s">
        <v>7076</v>
      </c>
      <c r="R7949" s="6" t="str">
        <f t="shared" si="124"/>
        <v>67662Xã Nam Dong24</v>
      </c>
    </row>
    <row r="7950" spans="1:18">
      <c r="A7950" s="6">
        <v>7949</v>
      </c>
      <c r="B7950" s="6">
        <v>67</v>
      </c>
      <c r="C7950" s="6" t="s">
        <v>7073</v>
      </c>
      <c r="D7950" s="6">
        <v>662</v>
      </c>
      <c r="E7950" s="6" t="s">
        <v>7088</v>
      </c>
      <c r="F7950" s="6">
        <v>24652</v>
      </c>
      <c r="G7950" s="6" t="s">
        <v>7093</v>
      </c>
      <c r="H7950" s="6">
        <v>2</v>
      </c>
      <c r="I7950" s="6" t="s">
        <v>297</v>
      </c>
      <c r="J7950" s="6">
        <v>4</v>
      </c>
      <c r="K7950" s="6" t="s">
        <v>6591</v>
      </c>
      <c r="L7950" s="8">
        <v>6</v>
      </c>
      <c r="M7950" s="6" t="s">
        <v>297</v>
      </c>
      <c r="N7950" s="6" t="s">
        <v>7076</v>
      </c>
      <c r="R7950" s="6" t="str">
        <f t="shared" si="124"/>
        <v>67662Xã Đắk DRông24</v>
      </c>
    </row>
    <row r="7951" spans="1:18">
      <c r="A7951" s="6">
        <v>7950</v>
      </c>
      <c r="B7951" s="6">
        <v>67</v>
      </c>
      <c r="C7951" s="6" t="s">
        <v>7073</v>
      </c>
      <c r="D7951" s="6">
        <v>662</v>
      </c>
      <c r="E7951" s="6" t="s">
        <v>7088</v>
      </c>
      <c r="F7951" s="6">
        <v>24655</v>
      </c>
      <c r="G7951" s="6" t="s">
        <v>7094</v>
      </c>
      <c r="H7951" s="6">
        <v>2</v>
      </c>
      <c r="I7951" s="6" t="s">
        <v>297</v>
      </c>
      <c r="J7951" s="6">
        <v>4</v>
      </c>
      <c r="K7951" s="6" t="s">
        <v>6591</v>
      </c>
      <c r="L7951" s="8">
        <v>6</v>
      </c>
      <c r="M7951" s="6" t="s">
        <v>297</v>
      </c>
      <c r="N7951" s="6" t="s">
        <v>7076</v>
      </c>
      <c r="R7951" s="6" t="str">
        <f t="shared" si="124"/>
        <v>67662Xã Tâm Thắng24</v>
      </c>
    </row>
    <row r="7952" spans="1:18">
      <c r="A7952" s="6">
        <v>7951</v>
      </c>
      <c r="B7952" s="6">
        <v>67</v>
      </c>
      <c r="C7952" s="6" t="s">
        <v>7073</v>
      </c>
      <c r="D7952" s="6">
        <v>662</v>
      </c>
      <c r="E7952" s="6" t="s">
        <v>7088</v>
      </c>
      <c r="F7952" s="6">
        <v>24658</v>
      </c>
      <c r="G7952" s="6" t="s">
        <v>7095</v>
      </c>
      <c r="H7952" s="6">
        <v>2</v>
      </c>
      <c r="I7952" s="6" t="s">
        <v>297</v>
      </c>
      <c r="J7952" s="6">
        <v>4</v>
      </c>
      <c r="K7952" s="6" t="s">
        <v>6591</v>
      </c>
      <c r="L7952" s="8">
        <v>6</v>
      </c>
      <c r="M7952" s="6" t="s">
        <v>297</v>
      </c>
      <c r="N7952" s="6" t="s">
        <v>7076</v>
      </c>
      <c r="R7952" s="6" t="str">
        <f t="shared" si="124"/>
        <v>67662Xã Cư Knia24</v>
      </c>
    </row>
    <row r="7953" spans="1:18">
      <c r="A7953" s="6">
        <v>7952</v>
      </c>
      <c r="B7953" s="6">
        <v>67</v>
      </c>
      <c r="C7953" s="6" t="s">
        <v>7073</v>
      </c>
      <c r="D7953" s="6">
        <v>662</v>
      </c>
      <c r="E7953" s="6" t="s">
        <v>7088</v>
      </c>
      <c r="F7953" s="6">
        <v>24661</v>
      </c>
      <c r="G7953" s="6" t="s">
        <v>7096</v>
      </c>
      <c r="H7953" s="6">
        <v>2</v>
      </c>
      <c r="I7953" s="6" t="s">
        <v>297</v>
      </c>
      <c r="J7953" s="6">
        <v>4</v>
      </c>
      <c r="K7953" s="6" t="s">
        <v>6591</v>
      </c>
      <c r="L7953" s="8">
        <v>6</v>
      </c>
      <c r="M7953" s="6" t="s">
        <v>297</v>
      </c>
      <c r="N7953" s="6" t="s">
        <v>7076</v>
      </c>
      <c r="R7953" s="6" t="str">
        <f t="shared" si="124"/>
        <v>67662Xã Trúc Sơn24</v>
      </c>
    </row>
    <row r="7954" spans="1:18">
      <c r="A7954" s="6">
        <v>7953</v>
      </c>
      <c r="B7954" s="6">
        <v>67</v>
      </c>
      <c r="C7954" s="6" t="s">
        <v>7073</v>
      </c>
      <c r="D7954" s="6">
        <v>663</v>
      </c>
      <c r="E7954" s="6" t="s">
        <v>7097</v>
      </c>
      <c r="F7954" s="6">
        <v>24664</v>
      </c>
      <c r="G7954" s="6" t="s">
        <v>7098</v>
      </c>
      <c r="H7954" s="6">
        <v>1</v>
      </c>
      <c r="I7954" s="6" t="s">
        <v>251</v>
      </c>
      <c r="J7954" s="6">
        <v>4</v>
      </c>
      <c r="K7954" s="6" t="s">
        <v>6591</v>
      </c>
      <c r="L7954" s="8">
        <v>5</v>
      </c>
      <c r="M7954" s="6" t="s">
        <v>251</v>
      </c>
      <c r="N7954" s="6" t="s">
        <v>7076</v>
      </c>
      <c r="R7954" s="6" t="str">
        <f t="shared" si="124"/>
        <v>67663Thị trấn Đắk Mil14</v>
      </c>
    </row>
    <row r="7955" spans="1:18">
      <c r="A7955" s="6">
        <v>7954</v>
      </c>
      <c r="B7955" s="6">
        <v>67</v>
      </c>
      <c r="C7955" s="6" t="s">
        <v>7073</v>
      </c>
      <c r="D7955" s="6">
        <v>663</v>
      </c>
      <c r="E7955" s="6" t="s">
        <v>7097</v>
      </c>
      <c r="F7955" s="6">
        <v>24667</v>
      </c>
      <c r="G7955" s="6" t="s">
        <v>7099</v>
      </c>
      <c r="H7955" s="6">
        <v>2</v>
      </c>
      <c r="I7955" s="6" t="s">
        <v>297</v>
      </c>
      <c r="J7955" s="6">
        <v>4</v>
      </c>
      <c r="K7955" s="6" t="s">
        <v>6591</v>
      </c>
      <c r="L7955" s="8">
        <v>6</v>
      </c>
      <c r="M7955" s="6" t="s">
        <v>297</v>
      </c>
      <c r="N7955" s="6" t="s">
        <v>7076</v>
      </c>
      <c r="R7955" s="6" t="str">
        <f t="shared" si="124"/>
        <v>67663Xã  Đắk Lao24</v>
      </c>
    </row>
    <row r="7956" spans="1:18">
      <c r="A7956" s="6">
        <v>7955</v>
      </c>
      <c r="B7956" s="6">
        <v>67</v>
      </c>
      <c r="C7956" s="6" t="s">
        <v>7073</v>
      </c>
      <c r="D7956" s="6">
        <v>663</v>
      </c>
      <c r="E7956" s="6" t="s">
        <v>7097</v>
      </c>
      <c r="F7956" s="6">
        <v>24670</v>
      </c>
      <c r="G7956" s="6" t="s">
        <v>7100</v>
      </c>
      <c r="H7956" s="6">
        <v>2</v>
      </c>
      <c r="I7956" s="6" t="s">
        <v>297</v>
      </c>
      <c r="J7956" s="6">
        <v>4</v>
      </c>
      <c r="K7956" s="6" t="s">
        <v>6591</v>
      </c>
      <c r="L7956" s="8">
        <v>6</v>
      </c>
      <c r="M7956" s="6" t="s">
        <v>297</v>
      </c>
      <c r="N7956" s="6" t="s">
        <v>7076</v>
      </c>
      <c r="R7956" s="6" t="str">
        <f t="shared" si="124"/>
        <v>67663Xã Đắk R La24</v>
      </c>
    </row>
    <row r="7957" spans="1:18">
      <c r="A7957" s="6">
        <v>7956</v>
      </c>
      <c r="B7957" s="6">
        <v>67</v>
      </c>
      <c r="C7957" s="6" t="s">
        <v>7073</v>
      </c>
      <c r="D7957" s="6">
        <v>663</v>
      </c>
      <c r="E7957" s="6" t="s">
        <v>7097</v>
      </c>
      <c r="F7957" s="6">
        <v>24673</v>
      </c>
      <c r="G7957" s="6" t="s">
        <v>7101</v>
      </c>
      <c r="H7957" s="6">
        <v>2</v>
      </c>
      <c r="I7957" s="6" t="s">
        <v>297</v>
      </c>
      <c r="J7957" s="6">
        <v>4</v>
      </c>
      <c r="K7957" s="6" t="s">
        <v>6591</v>
      </c>
      <c r="L7957" s="8">
        <v>6</v>
      </c>
      <c r="M7957" s="6" t="s">
        <v>297</v>
      </c>
      <c r="N7957" s="6" t="s">
        <v>7076</v>
      </c>
      <c r="R7957" s="6" t="str">
        <f t="shared" si="124"/>
        <v>67663Xã Đắk Gằn24</v>
      </c>
    </row>
    <row r="7958" spans="1:18">
      <c r="A7958" s="6">
        <v>7957</v>
      </c>
      <c r="B7958" s="6">
        <v>67</v>
      </c>
      <c r="C7958" s="6" t="s">
        <v>7073</v>
      </c>
      <c r="D7958" s="6">
        <v>663</v>
      </c>
      <c r="E7958" s="6" t="s">
        <v>7097</v>
      </c>
      <c r="F7958" s="6">
        <v>24676</v>
      </c>
      <c r="G7958" s="6" t="s">
        <v>7102</v>
      </c>
      <c r="H7958" s="6">
        <v>2</v>
      </c>
      <c r="I7958" s="6" t="s">
        <v>297</v>
      </c>
      <c r="J7958" s="6">
        <v>4</v>
      </c>
      <c r="K7958" s="6" t="s">
        <v>6591</v>
      </c>
      <c r="L7958" s="8">
        <v>6</v>
      </c>
      <c r="M7958" s="6" t="s">
        <v>297</v>
      </c>
      <c r="N7958" s="6" t="s">
        <v>7076</v>
      </c>
      <c r="R7958" s="6" t="str">
        <f t="shared" si="124"/>
        <v>67663Xã Đức Mạnh24</v>
      </c>
    </row>
    <row r="7959" spans="1:18">
      <c r="A7959" s="6">
        <v>7958</v>
      </c>
      <c r="B7959" s="6">
        <v>67</v>
      </c>
      <c r="C7959" s="6" t="s">
        <v>7073</v>
      </c>
      <c r="D7959" s="6">
        <v>663</v>
      </c>
      <c r="E7959" s="6" t="s">
        <v>7097</v>
      </c>
      <c r="F7959" s="6">
        <v>24677</v>
      </c>
      <c r="G7959" s="6" t="s">
        <v>7103</v>
      </c>
      <c r="H7959" s="6">
        <v>2</v>
      </c>
      <c r="I7959" s="6" t="s">
        <v>297</v>
      </c>
      <c r="J7959" s="6">
        <v>4</v>
      </c>
      <c r="K7959" s="6" t="s">
        <v>6591</v>
      </c>
      <c r="L7959" s="8">
        <v>6</v>
      </c>
      <c r="M7959" s="6" t="s">
        <v>297</v>
      </c>
      <c r="N7959" s="6" t="s">
        <v>7076</v>
      </c>
      <c r="R7959" s="6" t="str">
        <f t="shared" si="124"/>
        <v>67663Xã Đắk N Drót24</v>
      </c>
    </row>
    <row r="7960" spans="1:18">
      <c r="A7960" s="6">
        <v>7959</v>
      </c>
      <c r="B7960" s="6">
        <v>67</v>
      </c>
      <c r="C7960" s="6" t="s">
        <v>7073</v>
      </c>
      <c r="D7960" s="6">
        <v>663</v>
      </c>
      <c r="E7960" s="6" t="s">
        <v>7097</v>
      </c>
      <c r="F7960" s="6">
        <v>24678</v>
      </c>
      <c r="G7960" s="6" t="s">
        <v>2872</v>
      </c>
      <c r="H7960" s="6">
        <v>2</v>
      </c>
      <c r="I7960" s="6" t="s">
        <v>297</v>
      </c>
      <c r="J7960" s="6">
        <v>4</v>
      </c>
      <c r="K7960" s="6" t="s">
        <v>6591</v>
      </c>
      <c r="L7960" s="8">
        <v>6</v>
      </c>
      <c r="M7960" s="6" t="s">
        <v>297</v>
      </c>
      <c r="N7960" s="6" t="s">
        <v>7076</v>
      </c>
      <c r="R7960" s="6" t="str">
        <f t="shared" si="124"/>
        <v>67663Xã Long Sơn24</v>
      </c>
    </row>
    <row r="7961" spans="1:18">
      <c r="A7961" s="6">
        <v>7960</v>
      </c>
      <c r="B7961" s="6">
        <v>67</v>
      </c>
      <c r="C7961" s="6" t="s">
        <v>7073</v>
      </c>
      <c r="D7961" s="6">
        <v>663</v>
      </c>
      <c r="E7961" s="6" t="s">
        <v>7097</v>
      </c>
      <c r="F7961" s="6">
        <v>24679</v>
      </c>
      <c r="G7961" s="6" t="s">
        <v>7104</v>
      </c>
      <c r="H7961" s="6">
        <v>2</v>
      </c>
      <c r="I7961" s="6" t="s">
        <v>297</v>
      </c>
      <c r="J7961" s="6">
        <v>4</v>
      </c>
      <c r="K7961" s="6" t="s">
        <v>6591</v>
      </c>
      <c r="L7961" s="8">
        <v>6</v>
      </c>
      <c r="M7961" s="6" t="s">
        <v>297</v>
      </c>
      <c r="N7961" s="6" t="s">
        <v>7076</v>
      </c>
      <c r="R7961" s="6" t="str">
        <f t="shared" si="124"/>
        <v>67663Xã Đắk Sắk24</v>
      </c>
    </row>
    <row r="7962" spans="1:18">
      <c r="A7962" s="6">
        <v>7961</v>
      </c>
      <c r="B7962" s="6">
        <v>67</v>
      </c>
      <c r="C7962" s="6" t="s">
        <v>7073</v>
      </c>
      <c r="D7962" s="6">
        <v>663</v>
      </c>
      <c r="E7962" s="6" t="s">
        <v>7097</v>
      </c>
      <c r="F7962" s="6">
        <v>24682</v>
      </c>
      <c r="G7962" s="6" t="s">
        <v>7105</v>
      </c>
      <c r="H7962" s="6">
        <v>2</v>
      </c>
      <c r="I7962" s="6" t="s">
        <v>297</v>
      </c>
      <c r="J7962" s="6">
        <v>4</v>
      </c>
      <c r="K7962" s="6" t="s">
        <v>6591</v>
      </c>
      <c r="L7962" s="8">
        <v>6</v>
      </c>
      <c r="M7962" s="6" t="s">
        <v>297</v>
      </c>
      <c r="N7962" s="6" t="s">
        <v>7076</v>
      </c>
      <c r="R7962" s="6" t="str">
        <f t="shared" si="124"/>
        <v>67663Xã Thuận An24</v>
      </c>
    </row>
    <row r="7963" spans="1:18">
      <c r="A7963" s="6">
        <v>7962</v>
      </c>
      <c r="B7963" s="6">
        <v>67</v>
      </c>
      <c r="C7963" s="6" t="s">
        <v>7073</v>
      </c>
      <c r="D7963" s="6">
        <v>663</v>
      </c>
      <c r="E7963" s="6" t="s">
        <v>7097</v>
      </c>
      <c r="F7963" s="6">
        <v>24685</v>
      </c>
      <c r="G7963" s="6" t="s">
        <v>6037</v>
      </c>
      <c r="H7963" s="6">
        <v>2</v>
      </c>
      <c r="I7963" s="6" t="s">
        <v>297</v>
      </c>
      <c r="J7963" s="6">
        <v>4</v>
      </c>
      <c r="K7963" s="6" t="s">
        <v>6591</v>
      </c>
      <c r="L7963" s="8">
        <v>6</v>
      </c>
      <c r="M7963" s="6" t="s">
        <v>297</v>
      </c>
      <c r="N7963" s="6" t="s">
        <v>7076</v>
      </c>
      <c r="R7963" s="6" t="str">
        <f t="shared" si="124"/>
        <v>67663Xã Đức Minh24</v>
      </c>
    </row>
    <row r="7964" spans="1:18">
      <c r="A7964" s="6">
        <v>7963</v>
      </c>
      <c r="B7964" s="6">
        <v>67</v>
      </c>
      <c r="C7964" s="6" t="s">
        <v>7073</v>
      </c>
      <c r="D7964" s="6">
        <v>664</v>
      </c>
      <c r="E7964" s="6" t="s">
        <v>7106</v>
      </c>
      <c r="F7964" s="6">
        <v>24688</v>
      </c>
      <c r="G7964" s="6" t="s">
        <v>7107</v>
      </c>
      <c r="H7964" s="6">
        <v>1</v>
      </c>
      <c r="I7964" s="6" t="s">
        <v>251</v>
      </c>
      <c r="J7964" s="6">
        <v>4</v>
      </c>
      <c r="K7964" s="6" t="s">
        <v>6591</v>
      </c>
      <c r="L7964" s="8">
        <v>5</v>
      </c>
      <c r="M7964" s="6" t="s">
        <v>251</v>
      </c>
      <c r="N7964" s="6" t="s">
        <v>7076</v>
      </c>
      <c r="R7964" s="6" t="str">
        <f t="shared" si="124"/>
        <v>67664Thị trấn Đắk Mâm14</v>
      </c>
    </row>
    <row r="7965" spans="1:18">
      <c r="A7965" s="6">
        <v>7964</v>
      </c>
      <c r="B7965" s="6">
        <v>67</v>
      </c>
      <c r="C7965" s="6" t="s">
        <v>7073</v>
      </c>
      <c r="D7965" s="6">
        <v>664</v>
      </c>
      <c r="E7965" s="6" t="s">
        <v>7106</v>
      </c>
      <c r="F7965" s="6">
        <v>24691</v>
      </c>
      <c r="G7965" s="6" t="s">
        <v>7108</v>
      </c>
      <c r="H7965" s="6">
        <v>2</v>
      </c>
      <c r="I7965" s="6" t="s">
        <v>297</v>
      </c>
      <c r="J7965" s="6">
        <v>4</v>
      </c>
      <c r="K7965" s="6" t="s">
        <v>6591</v>
      </c>
      <c r="L7965" s="8">
        <v>6</v>
      </c>
      <c r="M7965" s="6" t="s">
        <v>297</v>
      </c>
      <c r="N7965" s="6" t="s">
        <v>7076</v>
      </c>
      <c r="R7965" s="6" t="str">
        <f t="shared" si="124"/>
        <v>67664Xã Đắk Sôr24</v>
      </c>
    </row>
    <row r="7966" spans="1:18">
      <c r="A7966" s="6">
        <v>7965</v>
      </c>
      <c r="B7966" s="6">
        <v>67</v>
      </c>
      <c r="C7966" s="6" t="s">
        <v>7073</v>
      </c>
      <c r="D7966" s="6">
        <v>664</v>
      </c>
      <c r="E7966" s="6" t="s">
        <v>7106</v>
      </c>
      <c r="F7966" s="6">
        <v>24692</v>
      </c>
      <c r="G7966" s="6" t="s">
        <v>4391</v>
      </c>
      <c r="H7966" s="6">
        <v>2</v>
      </c>
      <c r="I7966" s="6" t="s">
        <v>297</v>
      </c>
      <c r="J7966" s="6">
        <v>4</v>
      </c>
      <c r="K7966" s="6" t="s">
        <v>6591</v>
      </c>
      <c r="L7966" s="8">
        <v>6</v>
      </c>
      <c r="M7966" s="6" t="s">
        <v>297</v>
      </c>
      <c r="N7966" s="6" t="s">
        <v>7076</v>
      </c>
      <c r="R7966" s="6" t="str">
        <f t="shared" si="124"/>
        <v>67664Xã Nam Xuân24</v>
      </c>
    </row>
    <row r="7967" spans="1:18">
      <c r="A7967" s="6">
        <v>7966</v>
      </c>
      <c r="B7967" s="6">
        <v>67</v>
      </c>
      <c r="C7967" s="6" t="s">
        <v>7073</v>
      </c>
      <c r="D7967" s="6">
        <v>664</v>
      </c>
      <c r="E7967" s="6" t="s">
        <v>7106</v>
      </c>
      <c r="F7967" s="6">
        <v>24694</v>
      </c>
      <c r="G7967" s="6" t="s">
        <v>7109</v>
      </c>
      <c r="H7967" s="6">
        <v>2</v>
      </c>
      <c r="I7967" s="6" t="s">
        <v>297</v>
      </c>
      <c r="J7967" s="6">
        <v>4</v>
      </c>
      <c r="K7967" s="6" t="s">
        <v>6591</v>
      </c>
      <c r="L7967" s="8">
        <v>6</v>
      </c>
      <c r="M7967" s="6" t="s">
        <v>297</v>
      </c>
      <c r="N7967" s="6" t="s">
        <v>7076</v>
      </c>
      <c r="R7967" s="6" t="str">
        <f t="shared" si="124"/>
        <v>67664Xã Buôn Choah24</v>
      </c>
    </row>
    <row r="7968" spans="1:18">
      <c r="A7968" s="6">
        <v>7967</v>
      </c>
      <c r="B7968" s="6">
        <v>67</v>
      </c>
      <c r="C7968" s="6" t="s">
        <v>7073</v>
      </c>
      <c r="D7968" s="6">
        <v>664</v>
      </c>
      <c r="E7968" s="6" t="s">
        <v>7106</v>
      </c>
      <c r="F7968" s="6">
        <v>24697</v>
      </c>
      <c r="G7968" s="6" t="s">
        <v>7110</v>
      </c>
      <c r="H7968" s="6">
        <v>2</v>
      </c>
      <c r="I7968" s="6" t="s">
        <v>297</v>
      </c>
      <c r="J7968" s="6">
        <v>4</v>
      </c>
      <c r="K7968" s="6" t="s">
        <v>6591</v>
      </c>
      <c r="L7968" s="8">
        <v>6</v>
      </c>
      <c r="M7968" s="6" t="s">
        <v>297</v>
      </c>
      <c r="N7968" s="6" t="s">
        <v>7076</v>
      </c>
      <c r="R7968" s="6" t="str">
        <f t="shared" si="124"/>
        <v>67664Xã Nam Đà24</v>
      </c>
    </row>
    <row r="7969" spans="1:18">
      <c r="A7969" s="6">
        <v>7968</v>
      </c>
      <c r="B7969" s="6">
        <v>67</v>
      </c>
      <c r="C7969" s="6" t="s">
        <v>7073</v>
      </c>
      <c r="D7969" s="6">
        <v>664</v>
      </c>
      <c r="E7969" s="6" t="s">
        <v>7106</v>
      </c>
      <c r="F7969" s="6">
        <v>24699</v>
      </c>
      <c r="G7969" s="6" t="s">
        <v>969</v>
      </c>
      <c r="H7969" s="6">
        <v>2</v>
      </c>
      <c r="I7969" s="6" t="s">
        <v>297</v>
      </c>
      <c r="J7969" s="6">
        <v>4</v>
      </c>
      <c r="K7969" s="6" t="s">
        <v>6591</v>
      </c>
      <c r="L7969" s="8">
        <v>6</v>
      </c>
      <c r="M7969" s="6" t="s">
        <v>297</v>
      </c>
      <c r="N7969" s="6" t="s">
        <v>7076</v>
      </c>
      <c r="R7969" s="6" t="str">
        <f t="shared" si="124"/>
        <v>67664Xã Tân Thành24</v>
      </c>
    </row>
    <row r="7970" spans="1:18">
      <c r="A7970" s="6">
        <v>7969</v>
      </c>
      <c r="B7970" s="6">
        <v>67</v>
      </c>
      <c r="C7970" s="6" t="s">
        <v>7073</v>
      </c>
      <c r="D7970" s="6">
        <v>664</v>
      </c>
      <c r="E7970" s="6" t="s">
        <v>7106</v>
      </c>
      <c r="F7970" s="6">
        <v>24700</v>
      </c>
      <c r="G7970" s="6" t="s">
        <v>7111</v>
      </c>
      <c r="H7970" s="6">
        <v>2</v>
      </c>
      <c r="I7970" s="6" t="s">
        <v>297</v>
      </c>
      <c r="J7970" s="6">
        <v>4</v>
      </c>
      <c r="K7970" s="6" t="s">
        <v>6591</v>
      </c>
      <c r="L7970" s="8">
        <v>6</v>
      </c>
      <c r="M7970" s="6" t="s">
        <v>297</v>
      </c>
      <c r="N7970" s="6" t="s">
        <v>7076</v>
      </c>
      <c r="R7970" s="6" t="str">
        <f t="shared" si="124"/>
        <v>67664Xã Đắk Drô24</v>
      </c>
    </row>
    <row r="7971" spans="1:18">
      <c r="A7971" s="6">
        <v>7970</v>
      </c>
      <c r="B7971" s="6">
        <v>67</v>
      </c>
      <c r="C7971" s="6" t="s">
        <v>7073</v>
      </c>
      <c r="D7971" s="6">
        <v>664</v>
      </c>
      <c r="E7971" s="6" t="s">
        <v>7106</v>
      </c>
      <c r="F7971" s="6">
        <v>24703</v>
      </c>
      <c r="G7971" s="6" t="s">
        <v>7112</v>
      </c>
      <c r="H7971" s="6">
        <v>2</v>
      </c>
      <c r="I7971" s="6" t="s">
        <v>297</v>
      </c>
      <c r="J7971" s="6">
        <v>4</v>
      </c>
      <c r="K7971" s="6" t="s">
        <v>6591</v>
      </c>
      <c r="L7971" s="8">
        <v>6</v>
      </c>
      <c r="M7971" s="6" t="s">
        <v>297</v>
      </c>
      <c r="N7971" s="6" t="s">
        <v>7076</v>
      </c>
      <c r="R7971" s="6" t="str">
        <f t="shared" si="124"/>
        <v>67664Xã Nâm Nung24</v>
      </c>
    </row>
    <row r="7972" spans="1:18">
      <c r="A7972" s="6">
        <v>7971</v>
      </c>
      <c r="B7972" s="6">
        <v>67</v>
      </c>
      <c r="C7972" s="6" t="s">
        <v>7073</v>
      </c>
      <c r="D7972" s="6">
        <v>664</v>
      </c>
      <c r="E7972" s="6" t="s">
        <v>7106</v>
      </c>
      <c r="F7972" s="6">
        <v>24706</v>
      </c>
      <c r="G7972" s="6" t="s">
        <v>7113</v>
      </c>
      <c r="H7972" s="6">
        <v>2</v>
      </c>
      <c r="I7972" s="6" t="s">
        <v>297</v>
      </c>
      <c r="J7972" s="6">
        <v>4</v>
      </c>
      <c r="K7972" s="6" t="s">
        <v>6591</v>
      </c>
      <c r="L7972" s="8">
        <v>6</v>
      </c>
      <c r="M7972" s="6" t="s">
        <v>297</v>
      </c>
      <c r="N7972" s="6" t="s">
        <v>7076</v>
      </c>
      <c r="R7972" s="6" t="str">
        <f t="shared" si="124"/>
        <v>67664Xã Đức Xuyên24</v>
      </c>
    </row>
    <row r="7973" spans="1:18">
      <c r="A7973" s="6">
        <v>7972</v>
      </c>
      <c r="B7973" s="6">
        <v>67</v>
      </c>
      <c r="C7973" s="6" t="s">
        <v>7073</v>
      </c>
      <c r="D7973" s="6">
        <v>664</v>
      </c>
      <c r="E7973" s="6" t="s">
        <v>7106</v>
      </c>
      <c r="F7973" s="6">
        <v>24709</v>
      </c>
      <c r="G7973" s="6" t="s">
        <v>7114</v>
      </c>
      <c r="H7973" s="6">
        <v>2</v>
      </c>
      <c r="I7973" s="6" t="s">
        <v>297</v>
      </c>
      <c r="J7973" s="6">
        <v>4</v>
      </c>
      <c r="K7973" s="6" t="s">
        <v>6591</v>
      </c>
      <c r="L7973" s="8">
        <v>6</v>
      </c>
      <c r="M7973" s="6" t="s">
        <v>297</v>
      </c>
      <c r="N7973" s="6" t="s">
        <v>7076</v>
      </c>
      <c r="R7973" s="6" t="str">
        <f t="shared" si="124"/>
        <v>67664Xã Đắk Nang24</v>
      </c>
    </row>
    <row r="7974" spans="1:18">
      <c r="A7974" s="6">
        <v>7973</v>
      </c>
      <c r="B7974" s="6">
        <v>67</v>
      </c>
      <c r="C7974" s="6" t="s">
        <v>7073</v>
      </c>
      <c r="D7974" s="6">
        <v>664</v>
      </c>
      <c r="E7974" s="6" t="s">
        <v>7106</v>
      </c>
      <c r="F7974" s="6">
        <v>24712</v>
      </c>
      <c r="G7974" s="6" t="s">
        <v>3347</v>
      </c>
      <c r="H7974" s="6">
        <v>2</v>
      </c>
      <c r="I7974" s="6" t="s">
        <v>297</v>
      </c>
      <c r="J7974" s="6">
        <v>4</v>
      </c>
      <c r="K7974" s="6" t="s">
        <v>6591</v>
      </c>
      <c r="L7974" s="8">
        <v>6</v>
      </c>
      <c r="M7974" s="6" t="s">
        <v>297</v>
      </c>
      <c r="N7974" s="6" t="s">
        <v>7076</v>
      </c>
      <c r="R7974" s="6" t="str">
        <f t="shared" si="124"/>
        <v>67664Xã Quảng Phú24</v>
      </c>
    </row>
    <row r="7975" spans="1:18">
      <c r="A7975" s="6">
        <v>7974</v>
      </c>
      <c r="B7975" s="6">
        <v>67</v>
      </c>
      <c r="C7975" s="6" t="s">
        <v>7073</v>
      </c>
      <c r="D7975" s="6">
        <v>664</v>
      </c>
      <c r="E7975" s="6" t="s">
        <v>7106</v>
      </c>
      <c r="F7975" s="6">
        <v>24715</v>
      </c>
      <c r="G7975" s="6" t="s">
        <v>7115</v>
      </c>
      <c r="H7975" s="6">
        <v>2</v>
      </c>
      <c r="I7975" s="6" t="s">
        <v>297</v>
      </c>
      <c r="J7975" s="6">
        <v>4</v>
      </c>
      <c r="K7975" s="6" t="s">
        <v>6591</v>
      </c>
      <c r="L7975" s="8">
        <v>6</v>
      </c>
      <c r="M7975" s="6" t="s">
        <v>297</v>
      </c>
      <c r="N7975" s="6" t="s">
        <v>7076</v>
      </c>
      <c r="R7975" s="6" t="str">
        <f t="shared" si="124"/>
        <v>67664Xã Nâm N Đir24</v>
      </c>
    </row>
    <row r="7976" spans="1:18">
      <c r="A7976" s="6">
        <v>7975</v>
      </c>
      <c r="B7976" s="6">
        <v>67</v>
      </c>
      <c r="C7976" s="6" t="s">
        <v>7073</v>
      </c>
      <c r="D7976" s="6">
        <v>665</v>
      </c>
      <c r="E7976" s="6" t="s">
        <v>7116</v>
      </c>
      <c r="F7976" s="6">
        <v>24717</v>
      </c>
      <c r="G7976" s="6" t="s">
        <v>7117</v>
      </c>
      <c r="H7976" s="6">
        <v>1</v>
      </c>
      <c r="I7976" s="6" t="s">
        <v>251</v>
      </c>
      <c r="J7976" s="6">
        <v>4</v>
      </c>
      <c r="K7976" s="6" t="s">
        <v>6591</v>
      </c>
      <c r="L7976" s="8">
        <v>5</v>
      </c>
      <c r="M7976" s="6" t="s">
        <v>251</v>
      </c>
      <c r="N7976" s="6" t="s">
        <v>7076</v>
      </c>
      <c r="R7976" s="6" t="str">
        <f t="shared" si="124"/>
        <v>67665Thị trấn Đức An14</v>
      </c>
    </row>
    <row r="7977" spans="1:18">
      <c r="A7977" s="6">
        <v>7976</v>
      </c>
      <c r="B7977" s="6">
        <v>67</v>
      </c>
      <c r="C7977" s="6" t="s">
        <v>7073</v>
      </c>
      <c r="D7977" s="6">
        <v>665</v>
      </c>
      <c r="E7977" s="6" t="s">
        <v>7116</v>
      </c>
      <c r="F7977" s="6">
        <v>24718</v>
      </c>
      <c r="G7977" s="6" t="s">
        <v>7118</v>
      </c>
      <c r="H7977" s="6">
        <v>2</v>
      </c>
      <c r="I7977" s="6" t="s">
        <v>297</v>
      </c>
      <c r="J7977" s="6">
        <v>4</v>
      </c>
      <c r="K7977" s="6" t="s">
        <v>6591</v>
      </c>
      <c r="L7977" s="8">
        <v>6</v>
      </c>
      <c r="M7977" s="6" t="s">
        <v>297</v>
      </c>
      <c r="N7977" s="6" t="s">
        <v>7076</v>
      </c>
      <c r="R7977" s="6" t="str">
        <f t="shared" si="124"/>
        <v>67665Xã Đắk Môl24</v>
      </c>
    </row>
    <row r="7978" spans="1:18">
      <c r="A7978" s="6">
        <v>7977</v>
      </c>
      <c r="B7978" s="6">
        <v>67</v>
      </c>
      <c r="C7978" s="6" t="s">
        <v>7073</v>
      </c>
      <c r="D7978" s="6">
        <v>665</v>
      </c>
      <c r="E7978" s="6" t="s">
        <v>7116</v>
      </c>
      <c r="F7978" s="6">
        <v>24719</v>
      </c>
      <c r="G7978" s="6" t="s">
        <v>7119</v>
      </c>
      <c r="H7978" s="6">
        <v>2</v>
      </c>
      <c r="I7978" s="6" t="s">
        <v>297</v>
      </c>
      <c r="J7978" s="6">
        <v>4</v>
      </c>
      <c r="K7978" s="6" t="s">
        <v>6591</v>
      </c>
      <c r="L7978" s="8">
        <v>6</v>
      </c>
      <c r="M7978" s="6" t="s">
        <v>297</v>
      </c>
      <c r="N7978" s="6" t="s">
        <v>7076</v>
      </c>
      <c r="R7978" s="6" t="str">
        <f t="shared" si="124"/>
        <v>67665Xã Đắk Hòa24</v>
      </c>
    </row>
    <row r="7979" spans="1:18">
      <c r="A7979" s="6">
        <v>7978</v>
      </c>
      <c r="B7979" s="6">
        <v>67</v>
      </c>
      <c r="C7979" s="6" t="s">
        <v>7073</v>
      </c>
      <c r="D7979" s="6">
        <v>665</v>
      </c>
      <c r="E7979" s="6" t="s">
        <v>7116</v>
      </c>
      <c r="F7979" s="6">
        <v>24721</v>
      </c>
      <c r="G7979" s="6" t="s">
        <v>3936</v>
      </c>
      <c r="H7979" s="6">
        <v>2</v>
      </c>
      <c r="I7979" s="6" t="s">
        <v>297</v>
      </c>
      <c r="J7979" s="6">
        <v>4</v>
      </c>
      <c r="K7979" s="6" t="s">
        <v>6591</v>
      </c>
      <c r="L7979" s="8">
        <v>6</v>
      </c>
      <c r="M7979" s="6" t="s">
        <v>297</v>
      </c>
      <c r="N7979" s="6" t="s">
        <v>7076</v>
      </c>
      <c r="R7979" s="6" t="str">
        <f t="shared" si="124"/>
        <v>67665Xã Nam Bình24</v>
      </c>
    </row>
    <row r="7980" spans="1:18">
      <c r="A7980" s="6">
        <v>7979</v>
      </c>
      <c r="B7980" s="6">
        <v>67</v>
      </c>
      <c r="C7980" s="6" t="s">
        <v>7073</v>
      </c>
      <c r="D7980" s="6">
        <v>665</v>
      </c>
      <c r="E7980" s="6" t="s">
        <v>7116</v>
      </c>
      <c r="F7980" s="6">
        <v>24722</v>
      </c>
      <c r="G7980" s="6" t="s">
        <v>7120</v>
      </c>
      <c r="H7980" s="6">
        <v>2</v>
      </c>
      <c r="I7980" s="6" t="s">
        <v>297</v>
      </c>
      <c r="J7980" s="6">
        <v>4</v>
      </c>
      <c r="K7980" s="6" t="s">
        <v>6591</v>
      </c>
      <c r="L7980" s="8">
        <v>6</v>
      </c>
      <c r="M7980" s="6" t="s">
        <v>297</v>
      </c>
      <c r="N7980" s="6" t="s">
        <v>7076</v>
      </c>
      <c r="R7980" s="6" t="str">
        <f t="shared" si="124"/>
        <v>67665Xã Thuận Hà24</v>
      </c>
    </row>
    <row r="7981" spans="1:18">
      <c r="A7981" s="6">
        <v>7980</v>
      </c>
      <c r="B7981" s="6">
        <v>67</v>
      </c>
      <c r="C7981" s="6" t="s">
        <v>7073</v>
      </c>
      <c r="D7981" s="6">
        <v>665</v>
      </c>
      <c r="E7981" s="6" t="s">
        <v>7116</v>
      </c>
      <c r="F7981" s="6">
        <v>24724</v>
      </c>
      <c r="G7981" s="6" t="s">
        <v>7121</v>
      </c>
      <c r="H7981" s="6">
        <v>2</v>
      </c>
      <c r="I7981" s="6" t="s">
        <v>297</v>
      </c>
      <c r="J7981" s="6">
        <v>4</v>
      </c>
      <c r="K7981" s="6" t="s">
        <v>6591</v>
      </c>
      <c r="L7981" s="8">
        <v>6</v>
      </c>
      <c r="M7981" s="6" t="s">
        <v>297</v>
      </c>
      <c r="N7981" s="6" t="s">
        <v>7076</v>
      </c>
      <c r="R7981" s="6" t="str">
        <f t="shared" si="124"/>
        <v>67665Xã Thuận Hạnh24</v>
      </c>
    </row>
    <row r="7982" spans="1:18">
      <c r="A7982" s="6">
        <v>7981</v>
      </c>
      <c r="B7982" s="6">
        <v>67</v>
      </c>
      <c r="C7982" s="6" t="s">
        <v>7073</v>
      </c>
      <c r="D7982" s="6">
        <v>665</v>
      </c>
      <c r="E7982" s="6" t="s">
        <v>7116</v>
      </c>
      <c r="F7982" s="6">
        <v>24727</v>
      </c>
      <c r="G7982" s="6" t="s">
        <v>7122</v>
      </c>
      <c r="H7982" s="6">
        <v>2</v>
      </c>
      <c r="I7982" s="6" t="s">
        <v>297</v>
      </c>
      <c r="J7982" s="6">
        <v>4</v>
      </c>
      <c r="K7982" s="6" t="s">
        <v>6591</v>
      </c>
      <c r="L7982" s="8">
        <v>6</v>
      </c>
      <c r="M7982" s="6" t="s">
        <v>297</v>
      </c>
      <c r="N7982" s="6" t="s">
        <v>7076</v>
      </c>
      <c r="R7982" s="6" t="str">
        <f t="shared" si="124"/>
        <v>67665Xã Đắk N Dung24</v>
      </c>
    </row>
    <row r="7983" spans="1:18">
      <c r="A7983" s="6">
        <v>7982</v>
      </c>
      <c r="B7983" s="6">
        <v>67</v>
      </c>
      <c r="C7983" s="6" t="s">
        <v>7073</v>
      </c>
      <c r="D7983" s="6">
        <v>665</v>
      </c>
      <c r="E7983" s="6" t="s">
        <v>7116</v>
      </c>
      <c r="F7983" s="6">
        <v>24728</v>
      </c>
      <c r="G7983" s="6" t="s">
        <v>7123</v>
      </c>
      <c r="H7983" s="6">
        <v>2</v>
      </c>
      <c r="I7983" s="6" t="s">
        <v>297</v>
      </c>
      <c r="J7983" s="6">
        <v>4</v>
      </c>
      <c r="K7983" s="6" t="s">
        <v>6591</v>
      </c>
      <c r="L7983" s="8">
        <v>6</v>
      </c>
      <c r="M7983" s="6" t="s">
        <v>297</v>
      </c>
      <c r="N7983" s="6" t="s">
        <v>7076</v>
      </c>
      <c r="R7983" s="6" t="str">
        <f t="shared" si="124"/>
        <v>67665Xã Nâm N Jang24</v>
      </c>
    </row>
    <row r="7984" spans="1:18">
      <c r="A7984" s="6">
        <v>7983</v>
      </c>
      <c r="B7984" s="6">
        <v>67</v>
      </c>
      <c r="C7984" s="6" t="s">
        <v>7073</v>
      </c>
      <c r="D7984" s="6">
        <v>665</v>
      </c>
      <c r="E7984" s="6" t="s">
        <v>7116</v>
      </c>
      <c r="F7984" s="6">
        <v>24730</v>
      </c>
      <c r="G7984" s="6" t="s">
        <v>4535</v>
      </c>
      <c r="H7984" s="6">
        <v>2</v>
      </c>
      <c r="I7984" s="6" t="s">
        <v>297</v>
      </c>
      <c r="J7984" s="6">
        <v>4</v>
      </c>
      <c r="K7984" s="6" t="s">
        <v>6591</v>
      </c>
      <c r="L7984" s="8">
        <v>6</v>
      </c>
      <c r="M7984" s="6" t="s">
        <v>297</v>
      </c>
      <c r="N7984" s="6" t="s">
        <v>7076</v>
      </c>
      <c r="R7984" s="6" t="str">
        <f t="shared" si="124"/>
        <v>67665Xã Trường Xuân24</v>
      </c>
    </row>
    <row r="7985" spans="1:18">
      <c r="A7985" s="6">
        <v>7984</v>
      </c>
      <c r="B7985" s="6">
        <v>67</v>
      </c>
      <c r="C7985" s="6" t="s">
        <v>7073</v>
      </c>
      <c r="D7985" s="6">
        <v>666</v>
      </c>
      <c r="E7985" s="6" t="s">
        <v>7124</v>
      </c>
      <c r="F7985" s="6">
        <v>24733</v>
      </c>
      <c r="G7985" s="6" t="s">
        <v>7125</v>
      </c>
      <c r="H7985" s="6">
        <v>1</v>
      </c>
      <c r="I7985" s="6" t="s">
        <v>251</v>
      </c>
      <c r="J7985" s="6">
        <v>4</v>
      </c>
      <c r="K7985" s="6" t="s">
        <v>6591</v>
      </c>
      <c r="L7985" s="8">
        <v>5</v>
      </c>
      <c r="M7985" s="6" t="s">
        <v>251</v>
      </c>
      <c r="N7985" s="6" t="s">
        <v>7076</v>
      </c>
      <c r="R7985" s="6" t="str">
        <f t="shared" si="124"/>
        <v>67666Thị trấn Kiến Đức14</v>
      </c>
    </row>
    <row r="7986" spans="1:18">
      <c r="A7986" s="6">
        <v>7985</v>
      </c>
      <c r="B7986" s="6">
        <v>67</v>
      </c>
      <c r="C7986" s="6" t="s">
        <v>7073</v>
      </c>
      <c r="D7986" s="6">
        <v>666</v>
      </c>
      <c r="E7986" s="6" t="s">
        <v>7124</v>
      </c>
      <c r="F7986" s="6">
        <v>24745</v>
      </c>
      <c r="G7986" s="6" t="s">
        <v>7126</v>
      </c>
      <c r="H7986" s="6">
        <v>2</v>
      </c>
      <c r="I7986" s="6" t="s">
        <v>297</v>
      </c>
      <c r="J7986" s="6">
        <v>4</v>
      </c>
      <c r="K7986" s="6" t="s">
        <v>6591</v>
      </c>
      <c r="L7986" s="8">
        <v>6</v>
      </c>
      <c r="M7986" s="6" t="s">
        <v>297</v>
      </c>
      <c r="N7986" s="6" t="s">
        <v>7076</v>
      </c>
      <c r="R7986" s="6" t="str">
        <f t="shared" si="124"/>
        <v>67666Xã Quảng Tín24</v>
      </c>
    </row>
    <row r="7987" spans="1:18">
      <c r="A7987" s="6">
        <v>7986</v>
      </c>
      <c r="B7987" s="6">
        <v>67</v>
      </c>
      <c r="C7987" s="6" t="s">
        <v>7073</v>
      </c>
      <c r="D7987" s="6">
        <v>666</v>
      </c>
      <c r="E7987" s="6" t="s">
        <v>7124</v>
      </c>
      <c r="F7987" s="6">
        <v>24750</v>
      </c>
      <c r="G7987" s="6" t="s">
        <v>7127</v>
      </c>
      <c r="H7987" s="6">
        <v>2</v>
      </c>
      <c r="I7987" s="6" t="s">
        <v>297</v>
      </c>
      <c r="J7987" s="6">
        <v>4</v>
      </c>
      <c r="K7987" s="6" t="s">
        <v>6591</v>
      </c>
      <c r="L7987" s="8">
        <v>6</v>
      </c>
      <c r="M7987" s="6" t="s">
        <v>297</v>
      </c>
      <c r="N7987" s="6" t="s">
        <v>7076</v>
      </c>
      <c r="R7987" s="6" t="str">
        <f t="shared" si="124"/>
        <v>67666Xã Đắk Wer24</v>
      </c>
    </row>
    <row r="7988" spans="1:18">
      <c r="A7988" s="6">
        <v>7987</v>
      </c>
      <c r="B7988" s="6">
        <v>67</v>
      </c>
      <c r="C7988" s="6" t="s">
        <v>7073</v>
      </c>
      <c r="D7988" s="6">
        <v>666</v>
      </c>
      <c r="E7988" s="6" t="s">
        <v>7124</v>
      </c>
      <c r="F7988" s="6">
        <v>24751</v>
      </c>
      <c r="G7988" s="6" t="s">
        <v>7128</v>
      </c>
      <c r="H7988" s="6">
        <v>2</v>
      </c>
      <c r="I7988" s="6" t="s">
        <v>297</v>
      </c>
      <c r="J7988" s="6">
        <v>4</v>
      </c>
      <c r="K7988" s="6" t="s">
        <v>6591</v>
      </c>
      <c r="L7988" s="8">
        <v>6</v>
      </c>
      <c r="M7988" s="6" t="s">
        <v>297</v>
      </c>
      <c r="N7988" s="6" t="s">
        <v>7076</v>
      </c>
      <c r="R7988" s="6" t="str">
        <f t="shared" si="124"/>
        <v>67666Xã Nhân Cơ24</v>
      </c>
    </row>
    <row r="7989" spans="1:18">
      <c r="A7989" s="6">
        <v>7988</v>
      </c>
      <c r="B7989" s="6">
        <v>67</v>
      </c>
      <c r="C7989" s="6" t="s">
        <v>7073</v>
      </c>
      <c r="D7989" s="6">
        <v>666</v>
      </c>
      <c r="E7989" s="6" t="s">
        <v>7124</v>
      </c>
      <c r="F7989" s="6">
        <v>24754</v>
      </c>
      <c r="G7989" s="6" t="s">
        <v>7129</v>
      </c>
      <c r="H7989" s="6">
        <v>2</v>
      </c>
      <c r="I7989" s="6" t="s">
        <v>297</v>
      </c>
      <c r="J7989" s="6">
        <v>4</v>
      </c>
      <c r="K7989" s="6" t="s">
        <v>6591</v>
      </c>
      <c r="L7989" s="8">
        <v>6</v>
      </c>
      <c r="M7989" s="6" t="s">
        <v>297</v>
      </c>
      <c r="N7989" s="6" t="s">
        <v>7076</v>
      </c>
      <c r="R7989" s="6" t="str">
        <f t="shared" si="124"/>
        <v>67666Xã Kiến Thành24</v>
      </c>
    </row>
    <row r="7990" spans="1:18">
      <c r="A7990" s="6">
        <v>7989</v>
      </c>
      <c r="B7990" s="6">
        <v>67</v>
      </c>
      <c r="C7990" s="6" t="s">
        <v>7073</v>
      </c>
      <c r="D7990" s="6">
        <v>666</v>
      </c>
      <c r="E7990" s="6" t="s">
        <v>7124</v>
      </c>
      <c r="F7990" s="6">
        <v>24756</v>
      </c>
      <c r="G7990" s="6" t="s">
        <v>5992</v>
      </c>
      <c r="H7990" s="6">
        <v>2</v>
      </c>
      <c r="I7990" s="6" t="s">
        <v>297</v>
      </c>
      <c r="J7990" s="6">
        <v>4</v>
      </c>
      <c r="K7990" s="6" t="s">
        <v>6591</v>
      </c>
      <c r="L7990" s="8">
        <v>6</v>
      </c>
      <c r="M7990" s="6" t="s">
        <v>297</v>
      </c>
      <c r="N7990" s="6" t="s">
        <v>7076</v>
      </c>
      <c r="R7990" s="6" t="str">
        <f t="shared" si="124"/>
        <v>67666Xã Nghĩa Thắng24</v>
      </c>
    </row>
    <row r="7991" spans="1:18">
      <c r="A7991" s="6">
        <v>7990</v>
      </c>
      <c r="B7991" s="6">
        <v>67</v>
      </c>
      <c r="C7991" s="6" t="s">
        <v>7073</v>
      </c>
      <c r="D7991" s="6">
        <v>666</v>
      </c>
      <c r="E7991" s="6" t="s">
        <v>7124</v>
      </c>
      <c r="F7991" s="6">
        <v>24757</v>
      </c>
      <c r="G7991" s="6" t="s">
        <v>7130</v>
      </c>
      <c r="H7991" s="6">
        <v>2</v>
      </c>
      <c r="I7991" s="6" t="s">
        <v>297</v>
      </c>
      <c r="J7991" s="6">
        <v>4</v>
      </c>
      <c r="K7991" s="6" t="s">
        <v>6591</v>
      </c>
      <c r="L7991" s="8">
        <v>6</v>
      </c>
      <c r="M7991" s="6" t="s">
        <v>297</v>
      </c>
      <c r="N7991" s="6" t="s">
        <v>7076</v>
      </c>
      <c r="R7991" s="6" t="str">
        <f t="shared" si="124"/>
        <v>67666Xã Đạo Nghĩa24</v>
      </c>
    </row>
    <row r="7992" spans="1:18">
      <c r="A7992" s="6">
        <v>7991</v>
      </c>
      <c r="B7992" s="6">
        <v>67</v>
      </c>
      <c r="C7992" s="6" t="s">
        <v>7073</v>
      </c>
      <c r="D7992" s="6">
        <v>666</v>
      </c>
      <c r="E7992" s="6" t="s">
        <v>7124</v>
      </c>
      <c r="F7992" s="6">
        <v>24760</v>
      </c>
      <c r="G7992" s="6" t="s">
        <v>7131</v>
      </c>
      <c r="H7992" s="6">
        <v>2</v>
      </c>
      <c r="I7992" s="6" t="s">
        <v>297</v>
      </c>
      <c r="J7992" s="6">
        <v>4</v>
      </c>
      <c r="K7992" s="6" t="s">
        <v>6591</v>
      </c>
      <c r="L7992" s="8">
        <v>6</v>
      </c>
      <c r="M7992" s="6" t="s">
        <v>297</v>
      </c>
      <c r="N7992" s="6" t="s">
        <v>7076</v>
      </c>
      <c r="R7992" s="6" t="str">
        <f t="shared" si="124"/>
        <v>67666Xã Đắk Sin24</v>
      </c>
    </row>
    <row r="7993" spans="1:18">
      <c r="A7993" s="6">
        <v>7992</v>
      </c>
      <c r="B7993" s="6">
        <v>67</v>
      </c>
      <c r="C7993" s="6" t="s">
        <v>7073</v>
      </c>
      <c r="D7993" s="6">
        <v>666</v>
      </c>
      <c r="E7993" s="6" t="s">
        <v>7124</v>
      </c>
      <c r="F7993" s="6">
        <v>24761</v>
      </c>
      <c r="G7993" s="6" t="s">
        <v>7132</v>
      </c>
      <c r="H7993" s="6">
        <v>2</v>
      </c>
      <c r="I7993" s="6" t="s">
        <v>297</v>
      </c>
      <c r="J7993" s="6">
        <v>4</v>
      </c>
      <c r="K7993" s="6" t="s">
        <v>6591</v>
      </c>
      <c r="L7993" s="8">
        <v>6</v>
      </c>
      <c r="M7993" s="6" t="s">
        <v>297</v>
      </c>
      <c r="N7993" s="6" t="s">
        <v>7076</v>
      </c>
      <c r="R7993" s="6" t="str">
        <f t="shared" si="124"/>
        <v>67666Xã Hưng Bình24</v>
      </c>
    </row>
    <row r="7994" spans="1:18">
      <c r="A7994" s="6">
        <v>7993</v>
      </c>
      <c r="B7994" s="6">
        <v>67</v>
      </c>
      <c r="C7994" s="6" t="s">
        <v>7073</v>
      </c>
      <c r="D7994" s="6">
        <v>666</v>
      </c>
      <c r="E7994" s="6" t="s">
        <v>7124</v>
      </c>
      <c r="F7994" s="6">
        <v>24763</v>
      </c>
      <c r="G7994" s="6" t="s">
        <v>7133</v>
      </c>
      <c r="H7994" s="6">
        <v>2</v>
      </c>
      <c r="I7994" s="6" t="s">
        <v>297</v>
      </c>
      <c r="J7994" s="6">
        <v>4</v>
      </c>
      <c r="K7994" s="6" t="s">
        <v>6591</v>
      </c>
      <c r="L7994" s="8">
        <v>6</v>
      </c>
      <c r="M7994" s="6" t="s">
        <v>297</v>
      </c>
      <c r="N7994" s="6" t="s">
        <v>7076</v>
      </c>
      <c r="R7994" s="6" t="str">
        <f t="shared" si="124"/>
        <v>67666Xã Đắk Ru24</v>
      </c>
    </row>
    <row r="7995" spans="1:18">
      <c r="A7995" s="6">
        <v>7994</v>
      </c>
      <c r="B7995" s="6">
        <v>67</v>
      </c>
      <c r="C7995" s="6" t="s">
        <v>7073</v>
      </c>
      <c r="D7995" s="6">
        <v>666</v>
      </c>
      <c r="E7995" s="6" t="s">
        <v>7124</v>
      </c>
      <c r="F7995" s="6">
        <v>24766</v>
      </c>
      <c r="G7995" s="6" t="s">
        <v>3226</v>
      </c>
      <c r="H7995" s="6">
        <v>2</v>
      </c>
      <c r="I7995" s="6" t="s">
        <v>297</v>
      </c>
      <c r="J7995" s="6">
        <v>4</v>
      </c>
      <c r="K7995" s="6" t="s">
        <v>6591</v>
      </c>
      <c r="L7995" s="8">
        <v>6</v>
      </c>
      <c r="M7995" s="6" t="s">
        <v>297</v>
      </c>
      <c r="N7995" s="6" t="s">
        <v>7076</v>
      </c>
      <c r="R7995" s="6" t="str">
        <f t="shared" si="124"/>
        <v>67666Xã Nhân Đạo24</v>
      </c>
    </row>
    <row r="7996" spans="1:18">
      <c r="A7996" s="6">
        <v>7995</v>
      </c>
      <c r="B7996" s="6">
        <v>67</v>
      </c>
      <c r="C7996" s="6" t="s">
        <v>7073</v>
      </c>
      <c r="D7996" s="6">
        <v>667</v>
      </c>
      <c r="E7996" s="6" t="s">
        <v>7134</v>
      </c>
      <c r="F7996" s="6">
        <v>24736</v>
      </c>
      <c r="G7996" s="6" t="s">
        <v>7135</v>
      </c>
      <c r="H7996" s="6">
        <v>2</v>
      </c>
      <c r="I7996" s="6" t="s">
        <v>297</v>
      </c>
      <c r="J7996" s="6">
        <v>4</v>
      </c>
      <c r="K7996" s="6" t="s">
        <v>6591</v>
      </c>
      <c r="L7996" s="8">
        <v>6</v>
      </c>
      <c r="M7996" s="6" t="s">
        <v>297</v>
      </c>
      <c r="N7996" s="6" t="s">
        <v>7076</v>
      </c>
      <c r="R7996" s="6" t="str">
        <f t="shared" si="124"/>
        <v>67667Xã Quảng Trực24</v>
      </c>
    </row>
    <row r="7997" spans="1:18">
      <c r="A7997" s="6">
        <v>7996</v>
      </c>
      <c r="B7997" s="6">
        <v>67</v>
      </c>
      <c r="C7997" s="6" t="s">
        <v>7073</v>
      </c>
      <c r="D7997" s="6">
        <v>667</v>
      </c>
      <c r="E7997" s="6" t="s">
        <v>7134</v>
      </c>
      <c r="F7997" s="6">
        <v>24739</v>
      </c>
      <c r="G7997" s="6" t="s">
        <v>7136</v>
      </c>
      <c r="H7997" s="6">
        <v>2</v>
      </c>
      <c r="I7997" s="6" t="s">
        <v>297</v>
      </c>
      <c r="J7997" s="6">
        <v>4</v>
      </c>
      <c r="K7997" s="6" t="s">
        <v>6591</v>
      </c>
      <c r="L7997" s="8">
        <v>6</v>
      </c>
      <c r="M7997" s="6" t="s">
        <v>297</v>
      </c>
      <c r="N7997" s="6" t="s">
        <v>7076</v>
      </c>
      <c r="R7997" s="6" t="str">
        <f t="shared" si="124"/>
        <v>67667Xã Đắk Búk So24</v>
      </c>
    </row>
    <row r="7998" spans="1:18">
      <c r="A7998" s="6">
        <v>7997</v>
      </c>
      <c r="B7998" s="6">
        <v>67</v>
      </c>
      <c r="C7998" s="6" t="s">
        <v>7073</v>
      </c>
      <c r="D7998" s="6">
        <v>667</v>
      </c>
      <c r="E7998" s="6" t="s">
        <v>7134</v>
      </c>
      <c r="F7998" s="6">
        <v>24740</v>
      </c>
      <c r="G7998" s="6" t="s">
        <v>7137</v>
      </c>
      <c r="H7998" s="6">
        <v>2</v>
      </c>
      <c r="I7998" s="6" t="s">
        <v>297</v>
      </c>
      <c r="J7998" s="6">
        <v>4</v>
      </c>
      <c r="K7998" s="6" t="s">
        <v>6591</v>
      </c>
      <c r="L7998" s="8">
        <v>6</v>
      </c>
      <c r="M7998" s="6" t="s">
        <v>297</v>
      </c>
      <c r="N7998" s="6" t="s">
        <v>7076</v>
      </c>
      <c r="R7998" s="6" t="str">
        <f t="shared" si="124"/>
        <v>67667Xã Quảng Tâm24</v>
      </c>
    </row>
    <row r="7999" spans="1:18">
      <c r="A7999" s="6">
        <v>7998</v>
      </c>
      <c r="B7999" s="6">
        <v>67</v>
      </c>
      <c r="C7999" s="6" t="s">
        <v>7073</v>
      </c>
      <c r="D7999" s="6">
        <v>667</v>
      </c>
      <c r="E7999" s="6" t="s">
        <v>7134</v>
      </c>
      <c r="F7999" s="6">
        <v>24742</v>
      </c>
      <c r="G7999" s="6" t="s">
        <v>7138</v>
      </c>
      <c r="H7999" s="6">
        <v>2</v>
      </c>
      <c r="I7999" s="6" t="s">
        <v>297</v>
      </c>
      <c r="J7999" s="6">
        <v>4</v>
      </c>
      <c r="K7999" s="6" t="s">
        <v>6591</v>
      </c>
      <c r="L7999" s="8">
        <v>6</v>
      </c>
      <c r="M7999" s="6" t="s">
        <v>297</v>
      </c>
      <c r="N7999" s="6" t="s">
        <v>7076</v>
      </c>
      <c r="R7999" s="6" t="str">
        <f t="shared" si="124"/>
        <v>67667Xã Đắk R Tíh24</v>
      </c>
    </row>
    <row r="8000" spans="1:18">
      <c r="A8000" s="6">
        <v>7999</v>
      </c>
      <c r="B8000" s="6">
        <v>67</v>
      </c>
      <c r="C8000" s="6" t="s">
        <v>7073</v>
      </c>
      <c r="D8000" s="6">
        <v>667</v>
      </c>
      <c r="E8000" s="6" t="s">
        <v>7134</v>
      </c>
      <c r="F8000" s="6">
        <v>24746</v>
      </c>
      <c r="G8000" s="6" t="s">
        <v>7139</v>
      </c>
      <c r="H8000" s="6">
        <v>2</v>
      </c>
      <c r="I8000" s="6" t="s">
        <v>297</v>
      </c>
      <c r="J8000" s="6">
        <v>4</v>
      </c>
      <c r="K8000" s="6" t="s">
        <v>6591</v>
      </c>
      <c r="L8000" s="8">
        <v>6</v>
      </c>
      <c r="M8000" s="6" t="s">
        <v>297</v>
      </c>
      <c r="N8000" s="6" t="s">
        <v>7076</v>
      </c>
      <c r="R8000" s="6" t="str">
        <f t="shared" si="124"/>
        <v>67667Xã Đắk Ngo24</v>
      </c>
    </row>
    <row r="8001" spans="1:18">
      <c r="A8001" s="6">
        <v>8000</v>
      </c>
      <c r="B8001" s="6">
        <v>67</v>
      </c>
      <c r="C8001" s="6" t="s">
        <v>7073</v>
      </c>
      <c r="D8001" s="6">
        <v>667</v>
      </c>
      <c r="E8001" s="6" t="s">
        <v>7134</v>
      </c>
      <c r="F8001" s="6">
        <v>24748</v>
      </c>
      <c r="G8001" s="6" t="s">
        <v>2688</v>
      </c>
      <c r="H8001" s="6">
        <v>2</v>
      </c>
      <c r="I8001" s="6" t="s">
        <v>297</v>
      </c>
      <c r="J8001" s="6">
        <v>4</v>
      </c>
      <c r="K8001" s="6" t="s">
        <v>6591</v>
      </c>
      <c r="L8001" s="8">
        <v>6</v>
      </c>
      <c r="M8001" s="6" t="s">
        <v>297</v>
      </c>
      <c r="N8001" s="6" t="s">
        <v>7076</v>
      </c>
      <c r="R8001" s="6" t="str">
        <f t="shared" si="124"/>
        <v>67667Xã Quảng Tân24</v>
      </c>
    </row>
    <row r="8002" spans="1:18">
      <c r="A8002" s="6">
        <v>8001</v>
      </c>
      <c r="B8002" s="6">
        <v>68</v>
      </c>
      <c r="C8002" s="6" t="s">
        <v>7140</v>
      </c>
      <c r="D8002" s="6">
        <v>672</v>
      </c>
      <c r="E8002" s="6" t="s">
        <v>7141</v>
      </c>
      <c r="F8002" s="6">
        <v>24769</v>
      </c>
      <c r="G8002" s="6" t="s">
        <v>6220</v>
      </c>
      <c r="H8002" s="6">
        <v>1</v>
      </c>
      <c r="I8002" s="6" t="s">
        <v>251</v>
      </c>
      <c r="J8002" s="6">
        <v>4</v>
      </c>
      <c r="K8002" s="6" t="s">
        <v>6591</v>
      </c>
      <c r="L8002" s="8">
        <v>5</v>
      </c>
      <c r="M8002" s="6" t="s">
        <v>251</v>
      </c>
      <c r="N8002" s="6" t="s">
        <v>7142</v>
      </c>
      <c r="R8002" s="6" t="str">
        <f t="shared" si="124"/>
        <v>68672Phường 714</v>
      </c>
    </row>
    <row r="8003" spans="1:18">
      <c r="A8003" s="6">
        <v>8002</v>
      </c>
      <c r="B8003" s="6">
        <v>68</v>
      </c>
      <c r="C8003" s="6" t="s">
        <v>7140</v>
      </c>
      <c r="D8003" s="6">
        <v>672</v>
      </c>
      <c r="E8003" s="6" t="s">
        <v>7141</v>
      </c>
      <c r="F8003" s="6">
        <v>24772</v>
      </c>
      <c r="G8003" s="6" t="s">
        <v>6219</v>
      </c>
      <c r="H8003" s="6">
        <v>1</v>
      </c>
      <c r="I8003" s="6" t="s">
        <v>251</v>
      </c>
      <c r="J8003" s="6">
        <v>4</v>
      </c>
      <c r="K8003" s="6" t="s">
        <v>6591</v>
      </c>
      <c r="L8003" s="8">
        <v>5</v>
      </c>
      <c r="M8003" s="6" t="s">
        <v>251</v>
      </c>
      <c r="N8003" s="6" t="s">
        <v>7142</v>
      </c>
      <c r="R8003" s="6" t="str">
        <f t="shared" ref="R8003:R8066" si="125">CONCATENATE(B8003,D8003,G8003,H8003,J8003)</f>
        <v>68672Phường 814</v>
      </c>
    </row>
    <row r="8004" spans="1:18">
      <c r="A8004" s="6">
        <v>8003</v>
      </c>
      <c r="B8004" s="6">
        <v>68</v>
      </c>
      <c r="C8004" s="6" t="s">
        <v>7140</v>
      </c>
      <c r="D8004" s="6">
        <v>672</v>
      </c>
      <c r="E8004" s="6" t="s">
        <v>7141</v>
      </c>
      <c r="F8004" s="6">
        <v>24775</v>
      </c>
      <c r="G8004" s="6" t="s">
        <v>86</v>
      </c>
      <c r="H8004" s="6">
        <v>1</v>
      </c>
      <c r="I8004" s="6" t="s">
        <v>251</v>
      </c>
      <c r="J8004" s="6">
        <v>4</v>
      </c>
      <c r="K8004" s="6" t="s">
        <v>6591</v>
      </c>
      <c r="L8004" s="8">
        <v>5</v>
      </c>
      <c r="M8004" s="6" t="s">
        <v>251</v>
      </c>
      <c r="N8004" s="6" t="s">
        <v>7142</v>
      </c>
      <c r="R8004" s="6" t="str">
        <f t="shared" si="125"/>
        <v>68672Phường 1214</v>
      </c>
    </row>
    <row r="8005" spans="1:18">
      <c r="A8005" s="6">
        <v>8004</v>
      </c>
      <c r="B8005" s="6">
        <v>68</v>
      </c>
      <c r="C8005" s="6" t="s">
        <v>7140</v>
      </c>
      <c r="D8005" s="6">
        <v>672</v>
      </c>
      <c r="E8005" s="6" t="s">
        <v>7141</v>
      </c>
      <c r="F8005" s="6">
        <v>24778</v>
      </c>
      <c r="G8005" s="6" t="s">
        <v>167</v>
      </c>
      <c r="H8005" s="6">
        <v>1</v>
      </c>
      <c r="I8005" s="6" t="s">
        <v>251</v>
      </c>
      <c r="J8005" s="6">
        <v>4</v>
      </c>
      <c r="K8005" s="6" t="s">
        <v>6591</v>
      </c>
      <c r="L8005" s="8">
        <v>5</v>
      </c>
      <c r="M8005" s="6" t="s">
        <v>251</v>
      </c>
      <c r="N8005" s="6" t="s">
        <v>7142</v>
      </c>
      <c r="R8005" s="6" t="str">
        <f t="shared" si="125"/>
        <v>68672Phường 914</v>
      </c>
    </row>
    <row r="8006" spans="1:18">
      <c r="A8006" s="6">
        <v>8005</v>
      </c>
      <c r="B8006" s="6">
        <v>68</v>
      </c>
      <c r="C8006" s="6" t="s">
        <v>7140</v>
      </c>
      <c r="D8006" s="6">
        <v>672</v>
      </c>
      <c r="E8006" s="6" t="s">
        <v>7141</v>
      </c>
      <c r="F8006" s="6">
        <v>24781</v>
      </c>
      <c r="G8006" s="6" t="s">
        <v>5436</v>
      </c>
      <c r="H8006" s="6">
        <v>1</v>
      </c>
      <c r="I8006" s="6" t="s">
        <v>251</v>
      </c>
      <c r="J8006" s="6">
        <v>4</v>
      </c>
      <c r="K8006" s="6" t="s">
        <v>6591</v>
      </c>
      <c r="L8006" s="8">
        <v>5</v>
      </c>
      <c r="M8006" s="6" t="s">
        <v>251</v>
      </c>
      <c r="N8006" s="6" t="s">
        <v>7142</v>
      </c>
      <c r="R8006" s="6" t="str">
        <f t="shared" si="125"/>
        <v>68672Phường 214</v>
      </c>
    </row>
    <row r="8007" spans="1:18">
      <c r="A8007" s="6">
        <v>8006</v>
      </c>
      <c r="B8007" s="6">
        <v>68</v>
      </c>
      <c r="C8007" s="6" t="s">
        <v>7140</v>
      </c>
      <c r="D8007" s="6">
        <v>672</v>
      </c>
      <c r="E8007" s="6" t="s">
        <v>7141</v>
      </c>
      <c r="F8007" s="6">
        <v>24784</v>
      </c>
      <c r="G8007" s="6" t="s">
        <v>5433</v>
      </c>
      <c r="H8007" s="6">
        <v>1</v>
      </c>
      <c r="I8007" s="6" t="s">
        <v>251</v>
      </c>
      <c r="J8007" s="6">
        <v>4</v>
      </c>
      <c r="K8007" s="6" t="s">
        <v>6591</v>
      </c>
      <c r="L8007" s="8">
        <v>5</v>
      </c>
      <c r="M8007" s="6" t="s">
        <v>251</v>
      </c>
      <c r="N8007" s="6" t="s">
        <v>7142</v>
      </c>
      <c r="R8007" s="6" t="str">
        <f t="shared" si="125"/>
        <v>68672Phường 114</v>
      </c>
    </row>
    <row r="8008" spans="1:18">
      <c r="A8008" s="6">
        <v>8007</v>
      </c>
      <c r="B8008" s="6">
        <v>68</v>
      </c>
      <c r="C8008" s="6" t="s">
        <v>7140</v>
      </c>
      <c r="D8008" s="6">
        <v>672</v>
      </c>
      <c r="E8008" s="6" t="s">
        <v>7141</v>
      </c>
      <c r="F8008" s="6">
        <v>24787</v>
      </c>
      <c r="G8008" s="6" t="s">
        <v>215</v>
      </c>
      <c r="H8008" s="6">
        <v>1</v>
      </c>
      <c r="I8008" s="6" t="s">
        <v>251</v>
      </c>
      <c r="J8008" s="6">
        <v>4</v>
      </c>
      <c r="K8008" s="6" t="s">
        <v>6591</v>
      </c>
      <c r="L8008" s="8">
        <v>5</v>
      </c>
      <c r="M8008" s="6" t="s">
        <v>251</v>
      </c>
      <c r="N8008" s="6" t="s">
        <v>7142</v>
      </c>
      <c r="R8008" s="6" t="str">
        <f t="shared" si="125"/>
        <v>68672Phường 614</v>
      </c>
    </row>
    <row r="8009" spans="1:18">
      <c r="A8009" s="6">
        <v>8008</v>
      </c>
      <c r="B8009" s="6">
        <v>68</v>
      </c>
      <c r="C8009" s="6" t="s">
        <v>7140</v>
      </c>
      <c r="D8009" s="6">
        <v>672</v>
      </c>
      <c r="E8009" s="6" t="s">
        <v>7141</v>
      </c>
      <c r="F8009" s="6">
        <v>24790</v>
      </c>
      <c r="G8009" s="6" t="s">
        <v>5438</v>
      </c>
      <c r="H8009" s="6">
        <v>1</v>
      </c>
      <c r="I8009" s="6" t="s">
        <v>251</v>
      </c>
      <c r="J8009" s="6">
        <v>4</v>
      </c>
      <c r="K8009" s="6" t="s">
        <v>6591</v>
      </c>
      <c r="L8009" s="8">
        <v>5</v>
      </c>
      <c r="M8009" s="6" t="s">
        <v>251</v>
      </c>
      <c r="N8009" s="6" t="s">
        <v>7142</v>
      </c>
      <c r="R8009" s="6" t="str">
        <f t="shared" si="125"/>
        <v>68672Phường 514</v>
      </c>
    </row>
    <row r="8010" spans="1:18">
      <c r="A8010" s="6">
        <v>8009</v>
      </c>
      <c r="B8010" s="6">
        <v>68</v>
      </c>
      <c r="C8010" s="6" t="s">
        <v>7140</v>
      </c>
      <c r="D8010" s="6">
        <v>672</v>
      </c>
      <c r="E8010" s="6" t="s">
        <v>7141</v>
      </c>
      <c r="F8010" s="6">
        <v>24793</v>
      </c>
      <c r="G8010" s="6" t="s">
        <v>5437</v>
      </c>
      <c r="H8010" s="6">
        <v>1</v>
      </c>
      <c r="I8010" s="6" t="s">
        <v>251</v>
      </c>
      <c r="J8010" s="6">
        <v>4</v>
      </c>
      <c r="K8010" s="6" t="s">
        <v>6591</v>
      </c>
      <c r="L8010" s="8">
        <v>5</v>
      </c>
      <c r="M8010" s="6" t="s">
        <v>251</v>
      </c>
      <c r="N8010" s="6" t="s">
        <v>7142</v>
      </c>
      <c r="R8010" s="6" t="str">
        <f t="shared" si="125"/>
        <v>68672Phường 414</v>
      </c>
    </row>
    <row r="8011" spans="1:18">
      <c r="A8011" s="6">
        <v>8010</v>
      </c>
      <c r="B8011" s="6">
        <v>68</v>
      </c>
      <c r="C8011" s="6" t="s">
        <v>7140</v>
      </c>
      <c r="D8011" s="6">
        <v>672</v>
      </c>
      <c r="E8011" s="6" t="s">
        <v>7141</v>
      </c>
      <c r="F8011" s="6">
        <v>24796</v>
      </c>
      <c r="G8011" s="6" t="s">
        <v>136</v>
      </c>
      <c r="H8011" s="6">
        <v>1</v>
      </c>
      <c r="I8011" s="6" t="s">
        <v>251</v>
      </c>
      <c r="J8011" s="6">
        <v>4</v>
      </c>
      <c r="K8011" s="6" t="s">
        <v>6591</v>
      </c>
      <c r="L8011" s="8">
        <v>5</v>
      </c>
      <c r="M8011" s="6" t="s">
        <v>251</v>
      </c>
      <c r="N8011" s="6" t="s">
        <v>7142</v>
      </c>
      <c r="R8011" s="6" t="str">
        <f t="shared" si="125"/>
        <v>68672Phường 1014</v>
      </c>
    </row>
    <row r="8012" spans="1:18">
      <c r="A8012" s="6">
        <v>8011</v>
      </c>
      <c r="B8012" s="6">
        <v>68</v>
      </c>
      <c r="C8012" s="6" t="s">
        <v>7140</v>
      </c>
      <c r="D8012" s="6">
        <v>672</v>
      </c>
      <c r="E8012" s="6" t="s">
        <v>7141</v>
      </c>
      <c r="F8012" s="6">
        <v>24799</v>
      </c>
      <c r="G8012" s="6" t="s">
        <v>156</v>
      </c>
      <c r="H8012" s="6">
        <v>1</v>
      </c>
      <c r="I8012" s="6" t="s">
        <v>251</v>
      </c>
      <c r="J8012" s="6">
        <v>4</v>
      </c>
      <c r="K8012" s="6" t="s">
        <v>6591</v>
      </c>
      <c r="L8012" s="8">
        <v>5</v>
      </c>
      <c r="M8012" s="6" t="s">
        <v>251</v>
      </c>
      <c r="N8012" s="6" t="s">
        <v>7142</v>
      </c>
      <c r="R8012" s="6" t="str">
        <f t="shared" si="125"/>
        <v>68672Phường 1114</v>
      </c>
    </row>
    <row r="8013" spans="1:18">
      <c r="A8013" s="6">
        <v>8012</v>
      </c>
      <c r="B8013" s="6">
        <v>68</v>
      </c>
      <c r="C8013" s="6" t="s">
        <v>7140</v>
      </c>
      <c r="D8013" s="6">
        <v>672</v>
      </c>
      <c r="E8013" s="6" t="s">
        <v>7141</v>
      </c>
      <c r="F8013" s="6">
        <v>24802</v>
      </c>
      <c r="G8013" s="6" t="s">
        <v>5440</v>
      </c>
      <c r="H8013" s="6">
        <v>1</v>
      </c>
      <c r="I8013" s="6" t="s">
        <v>251</v>
      </c>
      <c r="J8013" s="6">
        <v>4</v>
      </c>
      <c r="K8013" s="6" t="s">
        <v>6591</v>
      </c>
      <c r="L8013" s="8">
        <v>5</v>
      </c>
      <c r="M8013" s="6" t="s">
        <v>251</v>
      </c>
      <c r="N8013" s="6" t="s">
        <v>7142</v>
      </c>
      <c r="R8013" s="6" t="str">
        <f t="shared" si="125"/>
        <v>68672Phường 314</v>
      </c>
    </row>
    <row r="8014" spans="1:18">
      <c r="A8014" s="6">
        <v>8013</v>
      </c>
      <c r="B8014" s="6">
        <v>68</v>
      </c>
      <c r="C8014" s="6" t="s">
        <v>7140</v>
      </c>
      <c r="D8014" s="6">
        <v>672</v>
      </c>
      <c r="E8014" s="6" t="s">
        <v>7141</v>
      </c>
      <c r="F8014" s="6">
        <v>24805</v>
      </c>
      <c r="G8014" s="6" t="s">
        <v>4563</v>
      </c>
      <c r="H8014" s="6">
        <v>2</v>
      </c>
      <c r="I8014" s="6" t="s">
        <v>297</v>
      </c>
      <c r="J8014" s="6">
        <v>4</v>
      </c>
      <c r="K8014" s="6" t="s">
        <v>6591</v>
      </c>
      <c r="L8014" s="8">
        <v>6</v>
      </c>
      <c r="M8014" s="6" t="s">
        <v>297</v>
      </c>
      <c r="N8014" s="6" t="s">
        <v>7142</v>
      </c>
      <c r="R8014" s="6" t="str">
        <f t="shared" si="125"/>
        <v>68672Xã Xuân Thọ24</v>
      </c>
    </row>
    <row r="8015" spans="1:18">
      <c r="A8015" s="6">
        <v>8014</v>
      </c>
      <c r="B8015" s="6">
        <v>68</v>
      </c>
      <c r="C8015" s="6" t="s">
        <v>7140</v>
      </c>
      <c r="D8015" s="6">
        <v>672</v>
      </c>
      <c r="E8015" s="6" t="s">
        <v>7141</v>
      </c>
      <c r="F8015" s="6">
        <v>24808</v>
      </c>
      <c r="G8015" s="6" t="s">
        <v>7143</v>
      </c>
      <c r="H8015" s="6">
        <v>2</v>
      </c>
      <c r="I8015" s="6" t="s">
        <v>297</v>
      </c>
      <c r="J8015" s="6">
        <v>4</v>
      </c>
      <c r="K8015" s="6" t="s">
        <v>6591</v>
      </c>
      <c r="L8015" s="8">
        <v>6</v>
      </c>
      <c r="M8015" s="6" t="s">
        <v>297</v>
      </c>
      <c r="N8015" s="6" t="s">
        <v>7142</v>
      </c>
      <c r="R8015" s="6" t="str">
        <f t="shared" si="125"/>
        <v>68672Xã Tà Nung24</v>
      </c>
    </row>
    <row r="8016" spans="1:18">
      <c r="A8016" s="6">
        <v>8015</v>
      </c>
      <c r="B8016" s="6">
        <v>68</v>
      </c>
      <c r="C8016" s="6" t="s">
        <v>7140</v>
      </c>
      <c r="D8016" s="6">
        <v>672</v>
      </c>
      <c r="E8016" s="6" t="s">
        <v>7141</v>
      </c>
      <c r="F8016" s="6">
        <v>24810</v>
      </c>
      <c r="G8016" s="6" t="s">
        <v>7144</v>
      </c>
      <c r="H8016" s="6">
        <v>2</v>
      </c>
      <c r="I8016" s="6" t="s">
        <v>297</v>
      </c>
      <c r="J8016" s="6">
        <v>4</v>
      </c>
      <c r="K8016" s="6" t="s">
        <v>6591</v>
      </c>
      <c r="L8016" s="8">
        <v>6</v>
      </c>
      <c r="M8016" s="6" t="s">
        <v>297</v>
      </c>
      <c r="N8016" s="6" t="s">
        <v>7142</v>
      </c>
      <c r="R8016" s="6" t="str">
        <f t="shared" si="125"/>
        <v>68672Xã Trạm Hành24</v>
      </c>
    </row>
    <row r="8017" spans="1:18">
      <c r="A8017" s="6">
        <v>8016</v>
      </c>
      <c r="B8017" s="6">
        <v>68</v>
      </c>
      <c r="C8017" s="6" t="s">
        <v>7140</v>
      </c>
      <c r="D8017" s="6">
        <v>672</v>
      </c>
      <c r="E8017" s="6" t="s">
        <v>7141</v>
      </c>
      <c r="F8017" s="6">
        <v>24811</v>
      </c>
      <c r="G8017" s="6" t="s">
        <v>1034</v>
      </c>
      <c r="H8017" s="6">
        <v>2</v>
      </c>
      <c r="I8017" s="6" t="s">
        <v>297</v>
      </c>
      <c r="J8017" s="6">
        <v>4</v>
      </c>
      <c r="K8017" s="6" t="s">
        <v>6591</v>
      </c>
      <c r="L8017" s="8">
        <v>6</v>
      </c>
      <c r="M8017" s="6" t="s">
        <v>297</v>
      </c>
      <c r="N8017" s="6" t="s">
        <v>7142</v>
      </c>
      <c r="R8017" s="6" t="str">
        <f t="shared" si="125"/>
        <v>68672Xã Xuân Trường24</v>
      </c>
    </row>
    <row r="8018" spans="1:18">
      <c r="A8018" s="6">
        <v>8017</v>
      </c>
      <c r="B8018" s="6">
        <v>68</v>
      </c>
      <c r="C8018" s="6" t="s">
        <v>7140</v>
      </c>
      <c r="D8018" s="6">
        <v>673</v>
      </c>
      <c r="E8018" s="6" t="s">
        <v>7145</v>
      </c>
      <c r="F8018" s="6">
        <v>24814</v>
      </c>
      <c r="G8018" s="6" t="s">
        <v>7146</v>
      </c>
      <c r="H8018" s="6">
        <v>1</v>
      </c>
      <c r="I8018" s="6" t="s">
        <v>251</v>
      </c>
      <c r="J8018" s="6">
        <v>4</v>
      </c>
      <c r="K8018" s="6" t="s">
        <v>6591</v>
      </c>
      <c r="L8018" s="8">
        <v>5</v>
      </c>
      <c r="M8018" s="6" t="s">
        <v>251</v>
      </c>
      <c r="N8018" s="6" t="s">
        <v>7142</v>
      </c>
      <c r="R8018" s="6" t="str">
        <f t="shared" si="125"/>
        <v>68673Phường Lộc Phát14</v>
      </c>
    </row>
    <row r="8019" spans="1:18">
      <c r="A8019" s="6">
        <v>8018</v>
      </c>
      <c r="B8019" s="6">
        <v>68</v>
      </c>
      <c r="C8019" s="6" t="s">
        <v>7140</v>
      </c>
      <c r="D8019" s="6">
        <v>673</v>
      </c>
      <c r="E8019" s="6" t="s">
        <v>7145</v>
      </c>
      <c r="F8019" s="6">
        <v>24817</v>
      </c>
      <c r="G8019" s="6" t="s">
        <v>7147</v>
      </c>
      <c r="H8019" s="6">
        <v>1</v>
      </c>
      <c r="I8019" s="6" t="s">
        <v>251</v>
      </c>
      <c r="J8019" s="6">
        <v>4</v>
      </c>
      <c r="K8019" s="6" t="s">
        <v>6591</v>
      </c>
      <c r="L8019" s="8">
        <v>5</v>
      </c>
      <c r="M8019" s="6" t="s">
        <v>251</v>
      </c>
      <c r="N8019" s="6" t="s">
        <v>7142</v>
      </c>
      <c r="R8019" s="6" t="str">
        <f t="shared" si="125"/>
        <v>68673Phường Lộc Tiến14</v>
      </c>
    </row>
    <row r="8020" spans="1:18">
      <c r="A8020" s="6">
        <v>8019</v>
      </c>
      <c r="B8020" s="6">
        <v>68</v>
      </c>
      <c r="C8020" s="6" t="s">
        <v>7140</v>
      </c>
      <c r="D8020" s="6">
        <v>673</v>
      </c>
      <c r="E8020" s="6" t="s">
        <v>7145</v>
      </c>
      <c r="F8020" s="6">
        <v>24820</v>
      </c>
      <c r="G8020" s="6" t="s">
        <v>5436</v>
      </c>
      <c r="H8020" s="6">
        <v>1</v>
      </c>
      <c r="I8020" s="6" t="s">
        <v>251</v>
      </c>
      <c r="J8020" s="6">
        <v>4</v>
      </c>
      <c r="K8020" s="6" t="s">
        <v>6591</v>
      </c>
      <c r="L8020" s="8">
        <v>5</v>
      </c>
      <c r="M8020" s="6" t="s">
        <v>251</v>
      </c>
      <c r="N8020" s="6" t="s">
        <v>7142</v>
      </c>
      <c r="R8020" s="6" t="str">
        <f t="shared" si="125"/>
        <v>68673Phường 214</v>
      </c>
    </row>
    <row r="8021" spans="1:18">
      <c r="A8021" s="6">
        <v>8020</v>
      </c>
      <c r="B8021" s="6">
        <v>68</v>
      </c>
      <c r="C8021" s="6" t="s">
        <v>7140</v>
      </c>
      <c r="D8021" s="6">
        <v>673</v>
      </c>
      <c r="E8021" s="6" t="s">
        <v>7145</v>
      </c>
      <c r="F8021" s="6">
        <v>24823</v>
      </c>
      <c r="G8021" s="6" t="s">
        <v>5433</v>
      </c>
      <c r="H8021" s="6">
        <v>1</v>
      </c>
      <c r="I8021" s="6" t="s">
        <v>251</v>
      </c>
      <c r="J8021" s="6">
        <v>4</v>
      </c>
      <c r="K8021" s="6" t="s">
        <v>6591</v>
      </c>
      <c r="L8021" s="8">
        <v>5</v>
      </c>
      <c r="M8021" s="6" t="s">
        <v>251</v>
      </c>
      <c r="N8021" s="6" t="s">
        <v>7142</v>
      </c>
      <c r="R8021" s="6" t="str">
        <f t="shared" si="125"/>
        <v>68673Phường 114</v>
      </c>
    </row>
    <row r="8022" spans="1:18">
      <c r="A8022" s="6">
        <v>8021</v>
      </c>
      <c r="B8022" s="6">
        <v>68</v>
      </c>
      <c r="C8022" s="6" t="s">
        <v>7140</v>
      </c>
      <c r="D8022" s="6">
        <v>673</v>
      </c>
      <c r="E8022" s="6" t="s">
        <v>7145</v>
      </c>
      <c r="F8022" s="6">
        <v>24826</v>
      </c>
      <c r="G8022" s="6" t="s">
        <v>7148</v>
      </c>
      <c r="H8022" s="6">
        <v>1</v>
      </c>
      <c r="I8022" s="6" t="s">
        <v>251</v>
      </c>
      <c r="J8022" s="6">
        <v>4</v>
      </c>
      <c r="K8022" s="6" t="s">
        <v>6591</v>
      </c>
      <c r="L8022" s="8">
        <v>5</v>
      </c>
      <c r="M8022" s="6" t="s">
        <v>251</v>
      </c>
      <c r="N8022" s="6" t="s">
        <v>7142</v>
      </c>
      <c r="R8022" s="6" t="str">
        <f t="shared" si="125"/>
        <v>68673Phường B lao14</v>
      </c>
    </row>
    <row r="8023" spans="1:18">
      <c r="A8023" s="6">
        <v>8022</v>
      </c>
      <c r="B8023" s="6">
        <v>68</v>
      </c>
      <c r="C8023" s="6" t="s">
        <v>7140</v>
      </c>
      <c r="D8023" s="6">
        <v>673</v>
      </c>
      <c r="E8023" s="6" t="s">
        <v>7145</v>
      </c>
      <c r="F8023" s="6">
        <v>24829</v>
      </c>
      <c r="G8023" s="6" t="s">
        <v>7149</v>
      </c>
      <c r="H8023" s="6">
        <v>1</v>
      </c>
      <c r="I8023" s="6" t="s">
        <v>251</v>
      </c>
      <c r="J8023" s="6">
        <v>4</v>
      </c>
      <c r="K8023" s="6" t="s">
        <v>6591</v>
      </c>
      <c r="L8023" s="8">
        <v>5</v>
      </c>
      <c r="M8023" s="6" t="s">
        <v>251</v>
      </c>
      <c r="N8023" s="6" t="s">
        <v>7142</v>
      </c>
      <c r="R8023" s="6" t="str">
        <f t="shared" si="125"/>
        <v>68673Phường Lộc Sơn14</v>
      </c>
    </row>
    <row r="8024" spans="1:18">
      <c r="A8024" s="6">
        <v>8023</v>
      </c>
      <c r="B8024" s="6">
        <v>68</v>
      </c>
      <c r="C8024" s="6" t="s">
        <v>7140</v>
      </c>
      <c r="D8024" s="6">
        <v>673</v>
      </c>
      <c r="E8024" s="6" t="s">
        <v>7145</v>
      </c>
      <c r="F8024" s="6">
        <v>24832</v>
      </c>
      <c r="G8024" s="6" t="s">
        <v>7150</v>
      </c>
      <c r="H8024" s="6">
        <v>2</v>
      </c>
      <c r="I8024" s="6" t="s">
        <v>297</v>
      </c>
      <c r="J8024" s="6">
        <v>4</v>
      </c>
      <c r="K8024" s="6" t="s">
        <v>6591</v>
      </c>
      <c r="L8024" s="8">
        <v>6</v>
      </c>
      <c r="M8024" s="6" t="s">
        <v>297</v>
      </c>
      <c r="N8024" s="6" t="s">
        <v>7142</v>
      </c>
      <c r="R8024" s="6" t="str">
        <f t="shared" si="125"/>
        <v>68673Xã Đạm Bri24</v>
      </c>
    </row>
    <row r="8025" spans="1:18">
      <c r="A8025" s="6">
        <v>8024</v>
      </c>
      <c r="B8025" s="6">
        <v>68</v>
      </c>
      <c r="C8025" s="6" t="s">
        <v>7140</v>
      </c>
      <c r="D8025" s="6">
        <v>673</v>
      </c>
      <c r="E8025" s="6" t="s">
        <v>7145</v>
      </c>
      <c r="F8025" s="6">
        <v>24835</v>
      </c>
      <c r="G8025" s="6" t="s">
        <v>7151</v>
      </c>
      <c r="H8025" s="6">
        <v>2</v>
      </c>
      <c r="I8025" s="6" t="s">
        <v>297</v>
      </c>
      <c r="J8025" s="6">
        <v>4</v>
      </c>
      <c r="K8025" s="6" t="s">
        <v>6591</v>
      </c>
      <c r="L8025" s="8">
        <v>6</v>
      </c>
      <c r="M8025" s="6" t="s">
        <v>297</v>
      </c>
      <c r="N8025" s="6" t="s">
        <v>7142</v>
      </c>
      <c r="R8025" s="6" t="str">
        <f t="shared" si="125"/>
        <v>68673Xã Lộc Thanh24</v>
      </c>
    </row>
    <row r="8026" spans="1:18">
      <c r="A8026" s="6">
        <v>8025</v>
      </c>
      <c r="B8026" s="6">
        <v>68</v>
      </c>
      <c r="C8026" s="6" t="s">
        <v>7140</v>
      </c>
      <c r="D8026" s="6">
        <v>673</v>
      </c>
      <c r="E8026" s="6" t="s">
        <v>7145</v>
      </c>
      <c r="F8026" s="6">
        <v>24838</v>
      </c>
      <c r="G8026" s="6" t="s">
        <v>7152</v>
      </c>
      <c r="H8026" s="6">
        <v>2</v>
      </c>
      <c r="I8026" s="6" t="s">
        <v>297</v>
      </c>
      <c r="J8026" s="6">
        <v>4</v>
      </c>
      <c r="K8026" s="6" t="s">
        <v>6591</v>
      </c>
      <c r="L8026" s="8">
        <v>6</v>
      </c>
      <c r="M8026" s="6" t="s">
        <v>297</v>
      </c>
      <c r="N8026" s="6" t="s">
        <v>7142</v>
      </c>
      <c r="R8026" s="6" t="str">
        <f t="shared" si="125"/>
        <v>68673Xã Lộc Nga24</v>
      </c>
    </row>
    <row r="8027" spans="1:18">
      <c r="A8027" s="6">
        <v>8026</v>
      </c>
      <c r="B8027" s="6">
        <v>68</v>
      </c>
      <c r="C8027" s="6" t="s">
        <v>7140</v>
      </c>
      <c r="D8027" s="6">
        <v>673</v>
      </c>
      <c r="E8027" s="6" t="s">
        <v>7145</v>
      </c>
      <c r="F8027" s="6">
        <v>24841</v>
      </c>
      <c r="G8027" s="6" t="s">
        <v>7153</v>
      </c>
      <c r="H8027" s="6">
        <v>2</v>
      </c>
      <c r="I8027" s="6" t="s">
        <v>297</v>
      </c>
      <c r="J8027" s="6">
        <v>4</v>
      </c>
      <c r="K8027" s="6" t="s">
        <v>6591</v>
      </c>
      <c r="L8027" s="8">
        <v>6</v>
      </c>
      <c r="M8027" s="6" t="s">
        <v>297</v>
      </c>
      <c r="N8027" s="6" t="s">
        <v>7142</v>
      </c>
      <c r="R8027" s="6" t="str">
        <f t="shared" si="125"/>
        <v>68673Xã Lộc Châu24</v>
      </c>
    </row>
    <row r="8028" spans="1:18">
      <c r="A8028" s="6">
        <v>8027</v>
      </c>
      <c r="B8028" s="6">
        <v>68</v>
      </c>
      <c r="C8028" s="6" t="s">
        <v>7140</v>
      </c>
      <c r="D8028" s="6">
        <v>673</v>
      </c>
      <c r="E8028" s="6" t="s">
        <v>7145</v>
      </c>
      <c r="F8028" s="6">
        <v>24844</v>
      </c>
      <c r="G8028" s="6" t="s">
        <v>7154</v>
      </c>
      <c r="H8028" s="6">
        <v>2</v>
      </c>
      <c r="I8028" s="6" t="s">
        <v>297</v>
      </c>
      <c r="J8028" s="6">
        <v>4</v>
      </c>
      <c r="K8028" s="6" t="s">
        <v>6591</v>
      </c>
      <c r="L8028" s="8">
        <v>6</v>
      </c>
      <c r="M8028" s="6" t="s">
        <v>297</v>
      </c>
      <c r="N8028" s="6" t="s">
        <v>7142</v>
      </c>
      <c r="R8028" s="6" t="str">
        <f t="shared" si="125"/>
        <v>68673Xã Đại Lào24</v>
      </c>
    </row>
    <row r="8029" spans="1:18">
      <c r="A8029" s="6">
        <v>8028</v>
      </c>
      <c r="B8029" s="6">
        <v>68</v>
      </c>
      <c r="C8029" s="6" t="s">
        <v>7140</v>
      </c>
      <c r="D8029" s="6">
        <v>674</v>
      </c>
      <c r="E8029" s="6" t="s">
        <v>7155</v>
      </c>
      <c r="F8029" s="6">
        <v>24853</v>
      </c>
      <c r="G8029" s="6" t="s">
        <v>7156</v>
      </c>
      <c r="H8029" s="6">
        <v>2</v>
      </c>
      <c r="I8029" s="6" t="s">
        <v>297</v>
      </c>
      <c r="J8029" s="6">
        <v>4</v>
      </c>
      <c r="K8029" s="6" t="s">
        <v>6591</v>
      </c>
      <c r="L8029" s="8">
        <v>6</v>
      </c>
      <c r="M8029" s="6" t="s">
        <v>297</v>
      </c>
      <c r="N8029" s="6" t="s">
        <v>7142</v>
      </c>
      <c r="R8029" s="6" t="str">
        <f t="shared" si="125"/>
        <v>68674Xã Đạ Tông24</v>
      </c>
    </row>
    <row r="8030" spans="1:18">
      <c r="A8030" s="6">
        <v>8029</v>
      </c>
      <c r="B8030" s="6">
        <v>68</v>
      </c>
      <c r="C8030" s="6" t="s">
        <v>7140</v>
      </c>
      <c r="D8030" s="6">
        <v>674</v>
      </c>
      <c r="E8030" s="6" t="s">
        <v>7155</v>
      </c>
      <c r="F8030" s="6">
        <v>24856</v>
      </c>
      <c r="G8030" s="6" t="s">
        <v>7157</v>
      </c>
      <c r="H8030" s="6">
        <v>2</v>
      </c>
      <c r="I8030" s="6" t="s">
        <v>297</v>
      </c>
      <c r="J8030" s="6">
        <v>4</v>
      </c>
      <c r="K8030" s="6" t="s">
        <v>6591</v>
      </c>
      <c r="L8030" s="8">
        <v>6</v>
      </c>
      <c r="M8030" s="6" t="s">
        <v>297</v>
      </c>
      <c r="N8030" s="6" t="s">
        <v>7142</v>
      </c>
      <c r="R8030" s="6" t="str">
        <f t="shared" si="125"/>
        <v>68674Xã Đạ Long24</v>
      </c>
    </row>
    <row r="8031" spans="1:18">
      <c r="A8031" s="6">
        <v>8030</v>
      </c>
      <c r="B8031" s="6">
        <v>68</v>
      </c>
      <c r="C8031" s="6" t="s">
        <v>7140</v>
      </c>
      <c r="D8031" s="6">
        <v>674</v>
      </c>
      <c r="E8031" s="6" t="s">
        <v>7155</v>
      </c>
      <c r="F8031" s="6">
        <v>24859</v>
      </c>
      <c r="G8031" s="6" t="s">
        <v>7158</v>
      </c>
      <c r="H8031" s="6">
        <v>2</v>
      </c>
      <c r="I8031" s="6" t="s">
        <v>297</v>
      </c>
      <c r="J8031" s="6">
        <v>4</v>
      </c>
      <c r="K8031" s="6" t="s">
        <v>6591</v>
      </c>
      <c r="L8031" s="8">
        <v>6</v>
      </c>
      <c r="M8031" s="6" t="s">
        <v>297</v>
      </c>
      <c r="N8031" s="6" t="s">
        <v>7142</v>
      </c>
      <c r="R8031" s="6" t="str">
        <f t="shared" si="125"/>
        <v>68674Xã Đạ M  Rong24</v>
      </c>
    </row>
    <row r="8032" spans="1:18">
      <c r="A8032" s="6">
        <v>8031</v>
      </c>
      <c r="B8032" s="6">
        <v>68</v>
      </c>
      <c r="C8032" s="6" t="s">
        <v>7140</v>
      </c>
      <c r="D8032" s="6">
        <v>674</v>
      </c>
      <c r="E8032" s="6" t="s">
        <v>7155</v>
      </c>
      <c r="F8032" s="6">
        <v>24874</v>
      </c>
      <c r="G8032" s="6" t="s">
        <v>7159</v>
      </c>
      <c r="H8032" s="6">
        <v>2</v>
      </c>
      <c r="I8032" s="6" t="s">
        <v>297</v>
      </c>
      <c r="J8032" s="6">
        <v>4</v>
      </c>
      <c r="K8032" s="6" t="s">
        <v>6591</v>
      </c>
      <c r="L8032" s="8">
        <v>6</v>
      </c>
      <c r="M8032" s="6" t="s">
        <v>297</v>
      </c>
      <c r="N8032" s="6" t="s">
        <v>7142</v>
      </c>
      <c r="R8032" s="6" t="str">
        <f t="shared" si="125"/>
        <v>68674Xã Liêng Srônh24</v>
      </c>
    </row>
    <row r="8033" spans="1:18">
      <c r="A8033" s="6">
        <v>8032</v>
      </c>
      <c r="B8033" s="6">
        <v>68</v>
      </c>
      <c r="C8033" s="6" t="s">
        <v>7140</v>
      </c>
      <c r="D8033" s="6">
        <v>674</v>
      </c>
      <c r="E8033" s="6" t="s">
        <v>7155</v>
      </c>
      <c r="F8033" s="6">
        <v>24875</v>
      </c>
      <c r="G8033" s="6" t="s">
        <v>7160</v>
      </c>
      <c r="H8033" s="6">
        <v>2</v>
      </c>
      <c r="I8033" s="6" t="s">
        <v>297</v>
      </c>
      <c r="J8033" s="6">
        <v>4</v>
      </c>
      <c r="K8033" s="6" t="s">
        <v>6591</v>
      </c>
      <c r="L8033" s="8">
        <v>6</v>
      </c>
      <c r="M8033" s="6" t="s">
        <v>297</v>
      </c>
      <c r="N8033" s="6" t="s">
        <v>7142</v>
      </c>
      <c r="R8033" s="6" t="str">
        <f t="shared" si="125"/>
        <v>68674Xã Đạ Rsal24</v>
      </c>
    </row>
    <row r="8034" spans="1:18">
      <c r="A8034" s="6">
        <v>8033</v>
      </c>
      <c r="B8034" s="6">
        <v>68</v>
      </c>
      <c r="C8034" s="6" t="s">
        <v>7140</v>
      </c>
      <c r="D8034" s="6">
        <v>674</v>
      </c>
      <c r="E8034" s="6" t="s">
        <v>7155</v>
      </c>
      <c r="F8034" s="6">
        <v>24877</v>
      </c>
      <c r="G8034" s="6" t="s">
        <v>7161</v>
      </c>
      <c r="H8034" s="6">
        <v>2</v>
      </c>
      <c r="I8034" s="6" t="s">
        <v>297</v>
      </c>
      <c r="J8034" s="6">
        <v>4</v>
      </c>
      <c r="K8034" s="6" t="s">
        <v>6591</v>
      </c>
      <c r="L8034" s="8">
        <v>6</v>
      </c>
      <c r="M8034" s="6" t="s">
        <v>297</v>
      </c>
      <c r="N8034" s="6" t="s">
        <v>7142</v>
      </c>
      <c r="R8034" s="6" t="str">
        <f t="shared" si="125"/>
        <v>68674Xã Rô Men24</v>
      </c>
    </row>
    <row r="8035" spans="1:18">
      <c r="A8035" s="6">
        <v>8034</v>
      </c>
      <c r="B8035" s="6">
        <v>68</v>
      </c>
      <c r="C8035" s="6" t="s">
        <v>7140</v>
      </c>
      <c r="D8035" s="6">
        <v>674</v>
      </c>
      <c r="E8035" s="6" t="s">
        <v>7155</v>
      </c>
      <c r="F8035" s="6">
        <v>24886</v>
      </c>
      <c r="G8035" s="6" t="s">
        <v>7162</v>
      </c>
      <c r="H8035" s="6">
        <v>2</v>
      </c>
      <c r="I8035" s="6" t="s">
        <v>297</v>
      </c>
      <c r="J8035" s="6">
        <v>4</v>
      </c>
      <c r="K8035" s="6" t="s">
        <v>6591</v>
      </c>
      <c r="L8035" s="8">
        <v>6</v>
      </c>
      <c r="M8035" s="6" t="s">
        <v>297</v>
      </c>
      <c r="N8035" s="6" t="s">
        <v>7142</v>
      </c>
      <c r="R8035" s="6" t="str">
        <f t="shared" si="125"/>
        <v>68674Xã Phi Liêng24</v>
      </c>
    </row>
    <row r="8036" spans="1:18">
      <c r="A8036" s="6">
        <v>8035</v>
      </c>
      <c r="B8036" s="6">
        <v>68</v>
      </c>
      <c r="C8036" s="6" t="s">
        <v>7140</v>
      </c>
      <c r="D8036" s="6">
        <v>674</v>
      </c>
      <c r="E8036" s="6" t="s">
        <v>7155</v>
      </c>
      <c r="F8036" s="6">
        <v>24889</v>
      </c>
      <c r="G8036" s="6" t="s">
        <v>7163</v>
      </c>
      <c r="H8036" s="6">
        <v>2</v>
      </c>
      <c r="I8036" s="6" t="s">
        <v>297</v>
      </c>
      <c r="J8036" s="6">
        <v>4</v>
      </c>
      <c r="K8036" s="6" t="s">
        <v>6591</v>
      </c>
      <c r="L8036" s="8">
        <v>6</v>
      </c>
      <c r="M8036" s="6" t="s">
        <v>297</v>
      </c>
      <c r="N8036" s="6" t="s">
        <v>7142</v>
      </c>
      <c r="R8036" s="6" t="str">
        <f t="shared" si="125"/>
        <v>68674Xã Đạ K  Nàng24</v>
      </c>
    </row>
    <row r="8037" spans="1:18">
      <c r="A8037" s="6">
        <v>8036</v>
      </c>
      <c r="B8037" s="6">
        <v>68</v>
      </c>
      <c r="C8037" s="6" t="s">
        <v>7140</v>
      </c>
      <c r="D8037" s="6">
        <v>675</v>
      </c>
      <c r="E8037" s="6" t="s">
        <v>7164</v>
      </c>
      <c r="F8037" s="6">
        <v>24846</v>
      </c>
      <c r="G8037" s="6" t="s">
        <v>7165</v>
      </c>
      <c r="H8037" s="6">
        <v>1</v>
      </c>
      <c r="I8037" s="6" t="s">
        <v>251</v>
      </c>
      <c r="J8037" s="6">
        <v>4</v>
      </c>
      <c r="K8037" s="6" t="s">
        <v>6591</v>
      </c>
      <c r="L8037" s="8">
        <v>5</v>
      </c>
      <c r="M8037" s="6" t="s">
        <v>251</v>
      </c>
      <c r="N8037" s="6" t="s">
        <v>7142</v>
      </c>
      <c r="R8037" s="6" t="str">
        <f t="shared" si="125"/>
        <v>68675Thị trấn Lạc Dương14</v>
      </c>
    </row>
    <row r="8038" spans="1:18">
      <c r="A8038" s="6">
        <v>8037</v>
      </c>
      <c r="B8038" s="6">
        <v>68</v>
      </c>
      <c r="C8038" s="6" t="s">
        <v>7140</v>
      </c>
      <c r="D8038" s="6">
        <v>675</v>
      </c>
      <c r="E8038" s="6" t="s">
        <v>7164</v>
      </c>
      <c r="F8038" s="6">
        <v>24847</v>
      </c>
      <c r="G8038" s="6" t="s">
        <v>7166</v>
      </c>
      <c r="H8038" s="6">
        <v>2</v>
      </c>
      <c r="I8038" s="6" t="s">
        <v>297</v>
      </c>
      <c r="J8038" s="6">
        <v>4</v>
      </c>
      <c r="K8038" s="6" t="s">
        <v>6591</v>
      </c>
      <c r="L8038" s="8">
        <v>6</v>
      </c>
      <c r="M8038" s="6" t="s">
        <v>297</v>
      </c>
      <c r="N8038" s="6" t="s">
        <v>7142</v>
      </c>
      <c r="R8038" s="6" t="str">
        <f t="shared" si="125"/>
        <v>68675Xã Đạ Chais24</v>
      </c>
    </row>
    <row r="8039" spans="1:18">
      <c r="A8039" s="6">
        <v>8038</v>
      </c>
      <c r="B8039" s="6">
        <v>68</v>
      </c>
      <c r="C8039" s="6" t="s">
        <v>7140</v>
      </c>
      <c r="D8039" s="6">
        <v>675</v>
      </c>
      <c r="E8039" s="6" t="s">
        <v>7164</v>
      </c>
      <c r="F8039" s="6">
        <v>24848</v>
      </c>
      <c r="G8039" s="6" t="s">
        <v>7167</v>
      </c>
      <c r="H8039" s="6">
        <v>2</v>
      </c>
      <c r="I8039" s="6" t="s">
        <v>297</v>
      </c>
      <c r="J8039" s="6">
        <v>4</v>
      </c>
      <c r="K8039" s="6" t="s">
        <v>6591</v>
      </c>
      <c r="L8039" s="8">
        <v>6</v>
      </c>
      <c r="M8039" s="6" t="s">
        <v>297</v>
      </c>
      <c r="N8039" s="6" t="s">
        <v>7142</v>
      </c>
      <c r="R8039" s="6" t="str">
        <f t="shared" si="125"/>
        <v>68675Xã Đạ Nhim24</v>
      </c>
    </row>
    <row r="8040" spans="1:18">
      <c r="A8040" s="6">
        <v>8039</v>
      </c>
      <c r="B8040" s="6">
        <v>68</v>
      </c>
      <c r="C8040" s="6" t="s">
        <v>7140</v>
      </c>
      <c r="D8040" s="6">
        <v>675</v>
      </c>
      <c r="E8040" s="6" t="s">
        <v>7164</v>
      </c>
      <c r="F8040" s="6">
        <v>24850</v>
      </c>
      <c r="G8040" s="6" t="s">
        <v>7168</v>
      </c>
      <c r="H8040" s="6">
        <v>2</v>
      </c>
      <c r="I8040" s="6" t="s">
        <v>297</v>
      </c>
      <c r="J8040" s="6">
        <v>4</v>
      </c>
      <c r="K8040" s="6" t="s">
        <v>6591</v>
      </c>
      <c r="L8040" s="8">
        <v>6</v>
      </c>
      <c r="M8040" s="6" t="s">
        <v>297</v>
      </c>
      <c r="N8040" s="6" t="s">
        <v>7142</v>
      </c>
      <c r="R8040" s="6" t="str">
        <f t="shared" si="125"/>
        <v>68675Xã Đưng KNớ24</v>
      </c>
    </row>
    <row r="8041" spans="1:18">
      <c r="A8041" s="6">
        <v>8040</v>
      </c>
      <c r="B8041" s="6">
        <v>68</v>
      </c>
      <c r="C8041" s="6" t="s">
        <v>7140</v>
      </c>
      <c r="D8041" s="6">
        <v>675</v>
      </c>
      <c r="E8041" s="6" t="s">
        <v>7164</v>
      </c>
      <c r="F8041" s="6">
        <v>24862</v>
      </c>
      <c r="G8041" s="6" t="s">
        <v>7169</v>
      </c>
      <c r="H8041" s="6">
        <v>2</v>
      </c>
      <c r="I8041" s="6" t="s">
        <v>297</v>
      </c>
      <c r="J8041" s="6">
        <v>4</v>
      </c>
      <c r="K8041" s="6" t="s">
        <v>6591</v>
      </c>
      <c r="L8041" s="8">
        <v>6</v>
      </c>
      <c r="M8041" s="6" t="s">
        <v>297</v>
      </c>
      <c r="N8041" s="6" t="s">
        <v>7142</v>
      </c>
      <c r="R8041" s="6" t="str">
        <f t="shared" si="125"/>
        <v>68675Xã Lát24</v>
      </c>
    </row>
    <row r="8042" spans="1:18">
      <c r="A8042" s="6">
        <v>8041</v>
      </c>
      <c r="B8042" s="6">
        <v>68</v>
      </c>
      <c r="C8042" s="6" t="s">
        <v>7140</v>
      </c>
      <c r="D8042" s="6">
        <v>675</v>
      </c>
      <c r="E8042" s="6" t="s">
        <v>7164</v>
      </c>
      <c r="F8042" s="6">
        <v>24865</v>
      </c>
      <c r="G8042" s="6" t="s">
        <v>7170</v>
      </c>
      <c r="H8042" s="6">
        <v>2</v>
      </c>
      <c r="I8042" s="6" t="s">
        <v>297</v>
      </c>
      <c r="J8042" s="6">
        <v>4</v>
      </c>
      <c r="K8042" s="6" t="s">
        <v>6591</v>
      </c>
      <c r="L8042" s="8">
        <v>6</v>
      </c>
      <c r="M8042" s="6" t="s">
        <v>297</v>
      </c>
      <c r="N8042" s="6" t="s">
        <v>7142</v>
      </c>
      <c r="R8042" s="6" t="str">
        <f t="shared" si="125"/>
        <v>68675Xã Đạ Sar24</v>
      </c>
    </row>
    <row r="8043" spans="1:18">
      <c r="A8043" s="6">
        <v>8042</v>
      </c>
      <c r="B8043" s="6">
        <v>68</v>
      </c>
      <c r="C8043" s="6" t="s">
        <v>7140</v>
      </c>
      <c r="D8043" s="6">
        <v>676</v>
      </c>
      <c r="E8043" s="6" t="s">
        <v>7171</v>
      </c>
      <c r="F8043" s="6">
        <v>24868</v>
      </c>
      <c r="G8043" s="6" t="s">
        <v>7172</v>
      </c>
      <c r="H8043" s="6">
        <v>1</v>
      </c>
      <c r="I8043" s="6" t="s">
        <v>251</v>
      </c>
      <c r="J8043" s="6">
        <v>4</v>
      </c>
      <c r="K8043" s="6" t="s">
        <v>6591</v>
      </c>
      <c r="L8043" s="8">
        <v>5</v>
      </c>
      <c r="M8043" s="6" t="s">
        <v>251</v>
      </c>
      <c r="N8043" s="6" t="s">
        <v>7142</v>
      </c>
      <c r="R8043" s="6" t="str">
        <f t="shared" si="125"/>
        <v>68676Thị trấn Nam Ban14</v>
      </c>
    </row>
    <row r="8044" spans="1:18">
      <c r="A8044" s="6">
        <v>8043</v>
      </c>
      <c r="B8044" s="6">
        <v>68</v>
      </c>
      <c r="C8044" s="6" t="s">
        <v>7140</v>
      </c>
      <c r="D8044" s="6">
        <v>676</v>
      </c>
      <c r="E8044" s="6" t="s">
        <v>7171</v>
      </c>
      <c r="F8044" s="6">
        <v>24871</v>
      </c>
      <c r="G8044" s="6" t="s">
        <v>7173</v>
      </c>
      <c r="H8044" s="6">
        <v>1</v>
      </c>
      <c r="I8044" s="6" t="s">
        <v>251</v>
      </c>
      <c r="J8044" s="6">
        <v>4</v>
      </c>
      <c r="K8044" s="6" t="s">
        <v>6591</v>
      </c>
      <c r="L8044" s="8">
        <v>5</v>
      </c>
      <c r="M8044" s="6" t="s">
        <v>251</v>
      </c>
      <c r="N8044" s="6" t="s">
        <v>7142</v>
      </c>
      <c r="R8044" s="6" t="str">
        <f t="shared" si="125"/>
        <v>68676Thị trấn Đinh Văn14</v>
      </c>
    </row>
    <row r="8045" spans="1:18">
      <c r="A8045" s="6">
        <v>8044</v>
      </c>
      <c r="B8045" s="6">
        <v>68</v>
      </c>
      <c r="C8045" s="6" t="s">
        <v>7140</v>
      </c>
      <c r="D8045" s="6">
        <v>676</v>
      </c>
      <c r="E8045" s="6" t="s">
        <v>7171</v>
      </c>
      <c r="F8045" s="6">
        <v>24880</v>
      </c>
      <c r="G8045" s="6" t="s">
        <v>526</v>
      </c>
      <c r="H8045" s="6">
        <v>2</v>
      </c>
      <c r="I8045" s="6" t="s">
        <v>297</v>
      </c>
      <c r="J8045" s="6">
        <v>4</v>
      </c>
      <c r="K8045" s="6" t="s">
        <v>6591</v>
      </c>
      <c r="L8045" s="8">
        <v>6</v>
      </c>
      <c r="M8045" s="6" t="s">
        <v>297</v>
      </c>
      <c r="N8045" s="6" t="s">
        <v>7142</v>
      </c>
      <c r="R8045" s="6" t="str">
        <f t="shared" si="125"/>
        <v>68676Xã Phú Sơn24</v>
      </c>
    </row>
    <row r="8046" spans="1:18">
      <c r="A8046" s="6">
        <v>8045</v>
      </c>
      <c r="B8046" s="6">
        <v>68</v>
      </c>
      <c r="C8046" s="6" t="s">
        <v>7140</v>
      </c>
      <c r="D8046" s="6">
        <v>676</v>
      </c>
      <c r="E8046" s="6" t="s">
        <v>7171</v>
      </c>
      <c r="F8046" s="6">
        <v>24883</v>
      </c>
      <c r="G8046" s="6" t="s">
        <v>7174</v>
      </c>
      <c r="H8046" s="6">
        <v>2</v>
      </c>
      <c r="I8046" s="6" t="s">
        <v>297</v>
      </c>
      <c r="J8046" s="6">
        <v>4</v>
      </c>
      <c r="K8046" s="6" t="s">
        <v>6591</v>
      </c>
      <c r="L8046" s="8">
        <v>6</v>
      </c>
      <c r="M8046" s="6" t="s">
        <v>297</v>
      </c>
      <c r="N8046" s="6" t="s">
        <v>7142</v>
      </c>
      <c r="R8046" s="6" t="str">
        <f t="shared" si="125"/>
        <v>68676Xã Phi Tô24</v>
      </c>
    </row>
    <row r="8047" spans="1:18">
      <c r="A8047" s="6">
        <v>8046</v>
      </c>
      <c r="B8047" s="6">
        <v>68</v>
      </c>
      <c r="C8047" s="6" t="s">
        <v>7140</v>
      </c>
      <c r="D8047" s="6">
        <v>676</v>
      </c>
      <c r="E8047" s="6" t="s">
        <v>7171</v>
      </c>
      <c r="F8047" s="6">
        <v>24892</v>
      </c>
      <c r="G8047" s="6" t="s">
        <v>478</v>
      </c>
      <c r="H8047" s="6">
        <v>2</v>
      </c>
      <c r="I8047" s="6" t="s">
        <v>297</v>
      </c>
      <c r="J8047" s="6">
        <v>4</v>
      </c>
      <c r="K8047" s="6" t="s">
        <v>6591</v>
      </c>
      <c r="L8047" s="8">
        <v>6</v>
      </c>
      <c r="M8047" s="6" t="s">
        <v>297</v>
      </c>
      <c r="N8047" s="6" t="s">
        <v>7142</v>
      </c>
      <c r="R8047" s="6" t="str">
        <f t="shared" si="125"/>
        <v>68676Xã Mê Linh24</v>
      </c>
    </row>
    <row r="8048" spans="1:18">
      <c r="A8048" s="6">
        <v>8047</v>
      </c>
      <c r="B8048" s="6">
        <v>68</v>
      </c>
      <c r="C8048" s="6" t="s">
        <v>7140</v>
      </c>
      <c r="D8048" s="6">
        <v>676</v>
      </c>
      <c r="E8048" s="6" t="s">
        <v>7171</v>
      </c>
      <c r="F8048" s="6">
        <v>24895</v>
      </c>
      <c r="G8048" s="6" t="s">
        <v>7175</v>
      </c>
      <c r="H8048" s="6">
        <v>2</v>
      </c>
      <c r="I8048" s="6" t="s">
        <v>297</v>
      </c>
      <c r="J8048" s="6">
        <v>4</v>
      </c>
      <c r="K8048" s="6" t="s">
        <v>6591</v>
      </c>
      <c r="L8048" s="8">
        <v>6</v>
      </c>
      <c r="M8048" s="6" t="s">
        <v>297</v>
      </c>
      <c r="N8048" s="6" t="s">
        <v>7142</v>
      </c>
      <c r="R8048" s="6" t="str">
        <f t="shared" si="125"/>
        <v>68676Xã Đạ Đờn24</v>
      </c>
    </row>
    <row r="8049" spans="1:18">
      <c r="A8049" s="6">
        <v>8048</v>
      </c>
      <c r="B8049" s="6">
        <v>68</v>
      </c>
      <c r="C8049" s="6" t="s">
        <v>7140</v>
      </c>
      <c r="D8049" s="6">
        <v>676</v>
      </c>
      <c r="E8049" s="6" t="s">
        <v>7171</v>
      </c>
      <c r="F8049" s="6">
        <v>24898</v>
      </c>
      <c r="G8049" s="6" t="s">
        <v>5074</v>
      </c>
      <c r="H8049" s="6">
        <v>2</v>
      </c>
      <c r="I8049" s="6" t="s">
        <v>297</v>
      </c>
      <c r="J8049" s="6">
        <v>4</v>
      </c>
      <c r="K8049" s="6" t="s">
        <v>6591</v>
      </c>
      <c r="L8049" s="8">
        <v>6</v>
      </c>
      <c r="M8049" s="6" t="s">
        <v>297</v>
      </c>
      <c r="N8049" s="6" t="s">
        <v>7142</v>
      </c>
      <c r="R8049" s="6" t="str">
        <f t="shared" si="125"/>
        <v>68676Xã Phúc Thọ24</v>
      </c>
    </row>
    <row r="8050" spans="1:18">
      <c r="A8050" s="6">
        <v>8049</v>
      </c>
      <c r="B8050" s="6">
        <v>68</v>
      </c>
      <c r="C8050" s="6" t="s">
        <v>7140</v>
      </c>
      <c r="D8050" s="6">
        <v>676</v>
      </c>
      <c r="E8050" s="6" t="s">
        <v>7171</v>
      </c>
      <c r="F8050" s="6">
        <v>24901</v>
      </c>
      <c r="G8050" s="6" t="s">
        <v>4721</v>
      </c>
      <c r="H8050" s="6">
        <v>2</v>
      </c>
      <c r="I8050" s="6" t="s">
        <v>297</v>
      </c>
      <c r="J8050" s="6">
        <v>4</v>
      </c>
      <c r="K8050" s="6" t="s">
        <v>6591</v>
      </c>
      <c r="L8050" s="8">
        <v>6</v>
      </c>
      <c r="M8050" s="6" t="s">
        <v>297</v>
      </c>
      <c r="N8050" s="6" t="s">
        <v>7142</v>
      </c>
      <c r="R8050" s="6" t="str">
        <f t="shared" si="125"/>
        <v>68676Xã Đông Thanh24</v>
      </c>
    </row>
    <row r="8051" spans="1:18">
      <c r="A8051" s="6">
        <v>8050</v>
      </c>
      <c r="B8051" s="6">
        <v>68</v>
      </c>
      <c r="C8051" s="6" t="s">
        <v>7140</v>
      </c>
      <c r="D8051" s="6">
        <v>676</v>
      </c>
      <c r="E8051" s="6" t="s">
        <v>7171</v>
      </c>
      <c r="F8051" s="6">
        <v>24904</v>
      </c>
      <c r="G8051" s="6" t="s">
        <v>4242</v>
      </c>
      <c r="H8051" s="6">
        <v>2</v>
      </c>
      <c r="I8051" s="6" t="s">
        <v>297</v>
      </c>
      <c r="J8051" s="6">
        <v>4</v>
      </c>
      <c r="K8051" s="6" t="s">
        <v>6591</v>
      </c>
      <c r="L8051" s="8">
        <v>6</v>
      </c>
      <c r="M8051" s="6" t="s">
        <v>297</v>
      </c>
      <c r="N8051" s="6" t="s">
        <v>7142</v>
      </c>
      <c r="R8051" s="6" t="str">
        <f t="shared" si="125"/>
        <v>68676Xã Gia Lâm24</v>
      </c>
    </row>
    <row r="8052" spans="1:18">
      <c r="A8052" s="6">
        <v>8051</v>
      </c>
      <c r="B8052" s="6">
        <v>68</v>
      </c>
      <c r="C8052" s="6" t="s">
        <v>7140</v>
      </c>
      <c r="D8052" s="6">
        <v>676</v>
      </c>
      <c r="E8052" s="6" t="s">
        <v>7171</v>
      </c>
      <c r="F8052" s="6">
        <v>24907</v>
      </c>
      <c r="G8052" s="6" t="s">
        <v>1384</v>
      </c>
      <c r="H8052" s="6">
        <v>2</v>
      </c>
      <c r="I8052" s="6" t="s">
        <v>297</v>
      </c>
      <c r="J8052" s="6">
        <v>4</v>
      </c>
      <c r="K8052" s="6" t="s">
        <v>6591</v>
      </c>
      <c r="L8052" s="8">
        <v>6</v>
      </c>
      <c r="M8052" s="6" t="s">
        <v>297</v>
      </c>
      <c r="N8052" s="6" t="s">
        <v>7142</v>
      </c>
      <c r="R8052" s="6" t="str">
        <f t="shared" si="125"/>
        <v>68676Xã Tân Thanh24</v>
      </c>
    </row>
    <row r="8053" spans="1:18">
      <c r="A8053" s="6">
        <v>8052</v>
      </c>
      <c r="B8053" s="6">
        <v>68</v>
      </c>
      <c r="C8053" s="6" t="s">
        <v>7140</v>
      </c>
      <c r="D8053" s="6">
        <v>676</v>
      </c>
      <c r="E8053" s="6" t="s">
        <v>7171</v>
      </c>
      <c r="F8053" s="6">
        <v>24910</v>
      </c>
      <c r="G8053" s="6" t="s">
        <v>2481</v>
      </c>
      <c r="H8053" s="6">
        <v>2</v>
      </c>
      <c r="I8053" s="6" t="s">
        <v>297</v>
      </c>
      <c r="J8053" s="6">
        <v>4</v>
      </c>
      <c r="K8053" s="6" t="s">
        <v>6591</v>
      </c>
      <c r="L8053" s="8">
        <v>6</v>
      </c>
      <c r="M8053" s="6" t="s">
        <v>297</v>
      </c>
      <c r="N8053" s="6" t="s">
        <v>7142</v>
      </c>
      <c r="R8053" s="6" t="str">
        <f t="shared" si="125"/>
        <v>68676Xã Tân Văn24</v>
      </c>
    </row>
    <row r="8054" spans="1:18">
      <c r="A8054" s="6">
        <v>8053</v>
      </c>
      <c r="B8054" s="6">
        <v>68</v>
      </c>
      <c r="C8054" s="6" t="s">
        <v>7140</v>
      </c>
      <c r="D8054" s="6">
        <v>676</v>
      </c>
      <c r="E8054" s="6" t="s">
        <v>7171</v>
      </c>
      <c r="F8054" s="6">
        <v>24913</v>
      </c>
      <c r="G8054" s="6" t="s">
        <v>7176</v>
      </c>
      <c r="H8054" s="6">
        <v>2</v>
      </c>
      <c r="I8054" s="6" t="s">
        <v>297</v>
      </c>
      <c r="J8054" s="6">
        <v>4</v>
      </c>
      <c r="K8054" s="6" t="s">
        <v>6591</v>
      </c>
      <c r="L8054" s="8">
        <v>6</v>
      </c>
      <c r="M8054" s="6" t="s">
        <v>297</v>
      </c>
      <c r="N8054" s="6" t="s">
        <v>7142</v>
      </c>
      <c r="R8054" s="6" t="str">
        <f t="shared" si="125"/>
        <v>68676Xã Hoài Đức24</v>
      </c>
    </row>
    <row r="8055" spans="1:18">
      <c r="A8055" s="6">
        <v>8054</v>
      </c>
      <c r="B8055" s="6">
        <v>68</v>
      </c>
      <c r="C8055" s="6" t="s">
        <v>7140</v>
      </c>
      <c r="D8055" s="6">
        <v>676</v>
      </c>
      <c r="E8055" s="6" t="s">
        <v>7171</v>
      </c>
      <c r="F8055" s="6">
        <v>24916</v>
      </c>
      <c r="G8055" s="6" t="s">
        <v>6579</v>
      </c>
      <c r="H8055" s="6">
        <v>2</v>
      </c>
      <c r="I8055" s="6" t="s">
        <v>297</v>
      </c>
      <c r="J8055" s="6">
        <v>4</v>
      </c>
      <c r="K8055" s="6" t="s">
        <v>6591</v>
      </c>
      <c r="L8055" s="8">
        <v>6</v>
      </c>
      <c r="M8055" s="6" t="s">
        <v>297</v>
      </c>
      <c r="N8055" s="6" t="s">
        <v>7142</v>
      </c>
      <c r="R8055" s="6" t="str">
        <f t="shared" si="125"/>
        <v>68676Xã Tân Hà24</v>
      </c>
    </row>
    <row r="8056" spans="1:18">
      <c r="A8056" s="6">
        <v>8055</v>
      </c>
      <c r="B8056" s="6">
        <v>68</v>
      </c>
      <c r="C8056" s="6" t="s">
        <v>7140</v>
      </c>
      <c r="D8056" s="6">
        <v>676</v>
      </c>
      <c r="E8056" s="6" t="s">
        <v>7171</v>
      </c>
      <c r="F8056" s="6">
        <v>24919</v>
      </c>
      <c r="G8056" s="6" t="s">
        <v>396</v>
      </c>
      <c r="H8056" s="6">
        <v>2</v>
      </c>
      <c r="I8056" s="6" t="s">
        <v>297</v>
      </c>
      <c r="J8056" s="6">
        <v>4</v>
      </c>
      <c r="K8056" s="6" t="s">
        <v>6591</v>
      </c>
      <c r="L8056" s="8">
        <v>6</v>
      </c>
      <c r="M8056" s="6" t="s">
        <v>297</v>
      </c>
      <c r="N8056" s="6" t="s">
        <v>7142</v>
      </c>
      <c r="R8056" s="6" t="str">
        <f t="shared" si="125"/>
        <v>68676Xã Liên Hà24</v>
      </c>
    </row>
    <row r="8057" spans="1:18">
      <c r="A8057" s="6">
        <v>8056</v>
      </c>
      <c r="B8057" s="6">
        <v>68</v>
      </c>
      <c r="C8057" s="6" t="s">
        <v>7140</v>
      </c>
      <c r="D8057" s="6">
        <v>676</v>
      </c>
      <c r="E8057" s="6" t="s">
        <v>7171</v>
      </c>
      <c r="F8057" s="6">
        <v>24922</v>
      </c>
      <c r="G8057" s="6" t="s">
        <v>578</v>
      </c>
      <c r="H8057" s="6">
        <v>2</v>
      </c>
      <c r="I8057" s="6" t="s">
        <v>297</v>
      </c>
      <c r="J8057" s="6">
        <v>4</v>
      </c>
      <c r="K8057" s="6" t="s">
        <v>6591</v>
      </c>
      <c r="L8057" s="8">
        <v>6</v>
      </c>
      <c r="M8057" s="6" t="s">
        <v>297</v>
      </c>
      <c r="N8057" s="6" t="s">
        <v>7142</v>
      </c>
      <c r="R8057" s="6" t="str">
        <f t="shared" si="125"/>
        <v>68676Xã Đan Phượng24</v>
      </c>
    </row>
    <row r="8058" spans="1:18">
      <c r="A8058" s="6">
        <v>8057</v>
      </c>
      <c r="B8058" s="6">
        <v>68</v>
      </c>
      <c r="C8058" s="6" t="s">
        <v>7140</v>
      </c>
      <c r="D8058" s="6">
        <v>676</v>
      </c>
      <c r="E8058" s="6" t="s">
        <v>7171</v>
      </c>
      <c r="F8058" s="6">
        <v>24925</v>
      </c>
      <c r="G8058" s="6" t="s">
        <v>3916</v>
      </c>
      <c r="H8058" s="6">
        <v>2</v>
      </c>
      <c r="I8058" s="6" t="s">
        <v>297</v>
      </c>
      <c r="J8058" s="6">
        <v>4</v>
      </c>
      <c r="K8058" s="6" t="s">
        <v>6591</v>
      </c>
      <c r="L8058" s="8">
        <v>6</v>
      </c>
      <c r="M8058" s="6" t="s">
        <v>297</v>
      </c>
      <c r="N8058" s="6" t="s">
        <v>7142</v>
      </c>
      <c r="R8058" s="6" t="str">
        <f t="shared" si="125"/>
        <v>68676Xã Nam Hà24</v>
      </c>
    </row>
    <row r="8059" spans="1:18">
      <c r="A8059" s="6">
        <v>8058</v>
      </c>
      <c r="B8059" s="6">
        <v>68</v>
      </c>
      <c r="C8059" s="6" t="s">
        <v>7140</v>
      </c>
      <c r="D8059" s="6">
        <v>677</v>
      </c>
      <c r="E8059" s="6" t="s">
        <v>7177</v>
      </c>
      <c r="F8059" s="6">
        <v>24928</v>
      </c>
      <c r="G8059" s="6" t="s">
        <v>7178</v>
      </c>
      <c r="H8059" s="6">
        <v>1</v>
      </c>
      <c r="I8059" s="6" t="s">
        <v>251</v>
      </c>
      <c r="J8059" s="6">
        <v>4</v>
      </c>
      <c r="K8059" s="6" t="s">
        <v>6591</v>
      </c>
      <c r="L8059" s="8">
        <v>5</v>
      </c>
      <c r="M8059" s="6" t="s">
        <v>251</v>
      </c>
      <c r="N8059" s="6" t="s">
        <v>7142</v>
      </c>
      <c r="R8059" s="6" t="str">
        <f t="shared" si="125"/>
        <v>68677Thị trấn D Ran14</v>
      </c>
    </row>
    <row r="8060" spans="1:18">
      <c r="A8060" s="6">
        <v>8059</v>
      </c>
      <c r="B8060" s="6">
        <v>68</v>
      </c>
      <c r="C8060" s="6" t="s">
        <v>7140</v>
      </c>
      <c r="D8060" s="6">
        <v>677</v>
      </c>
      <c r="E8060" s="6" t="s">
        <v>7177</v>
      </c>
      <c r="F8060" s="6">
        <v>24931</v>
      </c>
      <c r="G8060" s="6" t="s">
        <v>5815</v>
      </c>
      <c r="H8060" s="6">
        <v>1</v>
      </c>
      <c r="I8060" s="6" t="s">
        <v>251</v>
      </c>
      <c r="J8060" s="6">
        <v>4</v>
      </c>
      <c r="K8060" s="6" t="s">
        <v>6591</v>
      </c>
      <c r="L8060" s="8">
        <v>5</v>
      </c>
      <c r="M8060" s="6" t="s">
        <v>251</v>
      </c>
      <c r="N8060" s="6" t="s">
        <v>7142</v>
      </c>
      <c r="R8060" s="6" t="str">
        <f t="shared" si="125"/>
        <v>68677Thị trấn Thạnh Mỹ14</v>
      </c>
    </row>
    <row r="8061" spans="1:18">
      <c r="A8061" s="6">
        <v>8060</v>
      </c>
      <c r="B8061" s="6">
        <v>68</v>
      </c>
      <c r="C8061" s="6" t="s">
        <v>7140</v>
      </c>
      <c r="D8061" s="6">
        <v>677</v>
      </c>
      <c r="E8061" s="6" t="s">
        <v>7177</v>
      </c>
      <c r="F8061" s="6">
        <v>24934</v>
      </c>
      <c r="G8061" s="6" t="s">
        <v>7179</v>
      </c>
      <c r="H8061" s="6">
        <v>2</v>
      </c>
      <c r="I8061" s="6" t="s">
        <v>297</v>
      </c>
      <c r="J8061" s="6">
        <v>4</v>
      </c>
      <c r="K8061" s="6" t="s">
        <v>6591</v>
      </c>
      <c r="L8061" s="8">
        <v>6</v>
      </c>
      <c r="M8061" s="6" t="s">
        <v>297</v>
      </c>
      <c r="N8061" s="6" t="s">
        <v>7142</v>
      </c>
      <c r="R8061" s="6" t="str">
        <f t="shared" si="125"/>
        <v>68677Xã Lạc Xuân24</v>
      </c>
    </row>
    <row r="8062" spans="1:18">
      <c r="A8062" s="6">
        <v>8061</v>
      </c>
      <c r="B8062" s="6">
        <v>68</v>
      </c>
      <c r="C8062" s="6" t="s">
        <v>7140</v>
      </c>
      <c r="D8062" s="6">
        <v>677</v>
      </c>
      <c r="E8062" s="6" t="s">
        <v>7177</v>
      </c>
      <c r="F8062" s="6">
        <v>24937</v>
      </c>
      <c r="G8062" s="6" t="s">
        <v>7180</v>
      </c>
      <c r="H8062" s="6">
        <v>2</v>
      </c>
      <c r="I8062" s="6" t="s">
        <v>297</v>
      </c>
      <c r="J8062" s="6">
        <v>4</v>
      </c>
      <c r="K8062" s="6" t="s">
        <v>6591</v>
      </c>
      <c r="L8062" s="8">
        <v>6</v>
      </c>
      <c r="M8062" s="6" t="s">
        <v>297</v>
      </c>
      <c r="N8062" s="6" t="s">
        <v>7142</v>
      </c>
      <c r="R8062" s="6" t="str">
        <f t="shared" si="125"/>
        <v>68677Xã Đạ Ròn24</v>
      </c>
    </row>
    <row r="8063" spans="1:18">
      <c r="A8063" s="6">
        <v>8062</v>
      </c>
      <c r="B8063" s="6">
        <v>68</v>
      </c>
      <c r="C8063" s="6" t="s">
        <v>7140</v>
      </c>
      <c r="D8063" s="6">
        <v>677</v>
      </c>
      <c r="E8063" s="6" t="s">
        <v>7177</v>
      </c>
      <c r="F8063" s="6">
        <v>24940</v>
      </c>
      <c r="G8063" s="6" t="s">
        <v>7181</v>
      </c>
      <c r="H8063" s="6">
        <v>2</v>
      </c>
      <c r="I8063" s="6" t="s">
        <v>297</v>
      </c>
      <c r="J8063" s="6">
        <v>4</v>
      </c>
      <c r="K8063" s="6" t="s">
        <v>6591</v>
      </c>
      <c r="L8063" s="8">
        <v>6</v>
      </c>
      <c r="M8063" s="6" t="s">
        <v>297</v>
      </c>
      <c r="N8063" s="6" t="s">
        <v>7142</v>
      </c>
      <c r="R8063" s="6" t="str">
        <f t="shared" si="125"/>
        <v>68677Xã Lạc Lâm24</v>
      </c>
    </row>
    <row r="8064" spans="1:18">
      <c r="A8064" s="6">
        <v>8063</v>
      </c>
      <c r="B8064" s="6">
        <v>68</v>
      </c>
      <c r="C8064" s="6" t="s">
        <v>7140</v>
      </c>
      <c r="D8064" s="6">
        <v>677</v>
      </c>
      <c r="E8064" s="6" t="s">
        <v>7177</v>
      </c>
      <c r="F8064" s="6">
        <v>24943</v>
      </c>
      <c r="G8064" s="6" t="s">
        <v>7182</v>
      </c>
      <c r="H8064" s="6">
        <v>2</v>
      </c>
      <c r="I8064" s="6" t="s">
        <v>297</v>
      </c>
      <c r="J8064" s="6">
        <v>4</v>
      </c>
      <c r="K8064" s="6" t="s">
        <v>6591</v>
      </c>
      <c r="L8064" s="8">
        <v>6</v>
      </c>
      <c r="M8064" s="6" t="s">
        <v>297</v>
      </c>
      <c r="N8064" s="6" t="s">
        <v>7142</v>
      </c>
      <c r="R8064" s="6" t="str">
        <f t="shared" si="125"/>
        <v>68677Xã Ka Đô24</v>
      </c>
    </row>
    <row r="8065" spans="1:18">
      <c r="A8065" s="6">
        <v>8064</v>
      </c>
      <c r="B8065" s="6">
        <v>68</v>
      </c>
      <c r="C8065" s="6" t="s">
        <v>7140</v>
      </c>
      <c r="D8065" s="6">
        <v>677</v>
      </c>
      <c r="E8065" s="6" t="s">
        <v>7177</v>
      </c>
      <c r="F8065" s="6">
        <v>24946</v>
      </c>
      <c r="G8065" s="6" t="s">
        <v>7183</v>
      </c>
      <c r="H8065" s="6">
        <v>2</v>
      </c>
      <c r="I8065" s="6" t="s">
        <v>297</v>
      </c>
      <c r="J8065" s="6">
        <v>4</v>
      </c>
      <c r="K8065" s="6" t="s">
        <v>6591</v>
      </c>
      <c r="L8065" s="8">
        <v>6</v>
      </c>
      <c r="M8065" s="6" t="s">
        <v>297</v>
      </c>
      <c r="N8065" s="6" t="s">
        <v>7142</v>
      </c>
      <c r="R8065" s="6" t="str">
        <f t="shared" si="125"/>
        <v>68677Xã Quảng Lập24</v>
      </c>
    </row>
    <row r="8066" spans="1:18">
      <c r="A8066" s="6">
        <v>8065</v>
      </c>
      <c r="B8066" s="6">
        <v>68</v>
      </c>
      <c r="C8066" s="6" t="s">
        <v>7140</v>
      </c>
      <c r="D8066" s="6">
        <v>677</v>
      </c>
      <c r="E8066" s="6" t="s">
        <v>7177</v>
      </c>
      <c r="F8066" s="6">
        <v>24949</v>
      </c>
      <c r="G8066" s="6" t="s">
        <v>7184</v>
      </c>
      <c r="H8066" s="6">
        <v>2</v>
      </c>
      <c r="I8066" s="6" t="s">
        <v>297</v>
      </c>
      <c r="J8066" s="6">
        <v>4</v>
      </c>
      <c r="K8066" s="6" t="s">
        <v>6591</v>
      </c>
      <c r="L8066" s="8">
        <v>6</v>
      </c>
      <c r="M8066" s="6" t="s">
        <v>297</v>
      </c>
      <c r="N8066" s="6" t="s">
        <v>7142</v>
      </c>
      <c r="R8066" s="6" t="str">
        <f t="shared" si="125"/>
        <v>68677Xã Ka Đơn24</v>
      </c>
    </row>
    <row r="8067" spans="1:18">
      <c r="A8067" s="6">
        <v>8066</v>
      </c>
      <c r="B8067" s="6">
        <v>68</v>
      </c>
      <c r="C8067" s="6" t="s">
        <v>7140</v>
      </c>
      <c r="D8067" s="6">
        <v>677</v>
      </c>
      <c r="E8067" s="6" t="s">
        <v>7177</v>
      </c>
      <c r="F8067" s="6">
        <v>24952</v>
      </c>
      <c r="G8067" s="6" t="s">
        <v>7185</v>
      </c>
      <c r="H8067" s="6">
        <v>2</v>
      </c>
      <c r="I8067" s="6" t="s">
        <v>297</v>
      </c>
      <c r="J8067" s="6">
        <v>4</v>
      </c>
      <c r="K8067" s="6" t="s">
        <v>6591</v>
      </c>
      <c r="L8067" s="8">
        <v>6</v>
      </c>
      <c r="M8067" s="6" t="s">
        <v>297</v>
      </c>
      <c r="N8067" s="6" t="s">
        <v>7142</v>
      </c>
      <c r="R8067" s="6" t="str">
        <f t="shared" ref="R8067:R8130" si="126">CONCATENATE(B8067,D8067,G8067,H8067,J8067)</f>
        <v>68677Xã Tu Tra24</v>
      </c>
    </row>
    <row r="8068" spans="1:18">
      <c r="A8068" s="6">
        <v>8067</v>
      </c>
      <c r="B8068" s="6">
        <v>68</v>
      </c>
      <c r="C8068" s="6" t="s">
        <v>7140</v>
      </c>
      <c r="D8068" s="6">
        <v>677</v>
      </c>
      <c r="E8068" s="6" t="s">
        <v>7177</v>
      </c>
      <c r="F8068" s="6">
        <v>24955</v>
      </c>
      <c r="G8068" s="6" t="s">
        <v>7186</v>
      </c>
      <c r="H8068" s="6">
        <v>2</v>
      </c>
      <c r="I8068" s="6" t="s">
        <v>297</v>
      </c>
      <c r="J8068" s="6">
        <v>4</v>
      </c>
      <c r="K8068" s="6" t="s">
        <v>6591</v>
      </c>
      <c r="L8068" s="8">
        <v>6</v>
      </c>
      <c r="M8068" s="6" t="s">
        <v>297</v>
      </c>
      <c r="N8068" s="6" t="s">
        <v>7142</v>
      </c>
      <c r="R8068" s="6" t="str">
        <f t="shared" si="126"/>
        <v>68677Xã Pró24</v>
      </c>
    </row>
    <row r="8069" spans="1:18">
      <c r="A8069" s="6">
        <v>8068</v>
      </c>
      <c r="B8069" s="6">
        <v>68</v>
      </c>
      <c r="C8069" s="6" t="s">
        <v>7140</v>
      </c>
      <c r="D8069" s="6">
        <v>678</v>
      </c>
      <c r="E8069" s="6" t="s">
        <v>7187</v>
      </c>
      <c r="F8069" s="6">
        <v>24958</v>
      </c>
      <c r="G8069" s="6" t="s">
        <v>7188</v>
      </c>
      <c r="H8069" s="6">
        <v>1</v>
      </c>
      <c r="I8069" s="6" t="s">
        <v>251</v>
      </c>
      <c r="J8069" s="6">
        <v>4</v>
      </c>
      <c r="K8069" s="6" t="s">
        <v>6591</v>
      </c>
      <c r="L8069" s="8">
        <v>5</v>
      </c>
      <c r="M8069" s="6" t="s">
        <v>251</v>
      </c>
      <c r="N8069" s="6" t="s">
        <v>7142</v>
      </c>
      <c r="R8069" s="6" t="str">
        <f t="shared" si="126"/>
        <v>68678Thị trấn Liên Nghĩa14</v>
      </c>
    </row>
    <row r="8070" spans="1:18">
      <c r="A8070" s="6">
        <v>8069</v>
      </c>
      <c r="B8070" s="6">
        <v>68</v>
      </c>
      <c r="C8070" s="6" t="s">
        <v>7140</v>
      </c>
      <c r="D8070" s="6">
        <v>678</v>
      </c>
      <c r="E8070" s="6" t="s">
        <v>7187</v>
      </c>
      <c r="F8070" s="6">
        <v>24961</v>
      </c>
      <c r="G8070" s="6" t="s">
        <v>7189</v>
      </c>
      <c r="H8070" s="6">
        <v>2</v>
      </c>
      <c r="I8070" s="6" t="s">
        <v>297</v>
      </c>
      <c r="J8070" s="6">
        <v>4</v>
      </c>
      <c r="K8070" s="6" t="s">
        <v>6591</v>
      </c>
      <c r="L8070" s="8">
        <v>6</v>
      </c>
      <c r="M8070" s="6" t="s">
        <v>297</v>
      </c>
      <c r="N8070" s="6" t="s">
        <v>7142</v>
      </c>
      <c r="R8070" s="6" t="str">
        <f t="shared" si="126"/>
        <v>68678Xã Hiệp An24</v>
      </c>
    </row>
    <row r="8071" spans="1:18">
      <c r="A8071" s="6">
        <v>8070</v>
      </c>
      <c r="B8071" s="6">
        <v>68</v>
      </c>
      <c r="C8071" s="6" t="s">
        <v>7140</v>
      </c>
      <c r="D8071" s="6">
        <v>678</v>
      </c>
      <c r="E8071" s="6" t="s">
        <v>7187</v>
      </c>
      <c r="F8071" s="6">
        <v>24964</v>
      </c>
      <c r="G8071" s="6" t="s">
        <v>564</v>
      </c>
      <c r="H8071" s="6">
        <v>2</v>
      </c>
      <c r="I8071" s="6" t="s">
        <v>297</v>
      </c>
      <c r="J8071" s="6">
        <v>4</v>
      </c>
      <c r="K8071" s="6" t="s">
        <v>6591</v>
      </c>
      <c r="L8071" s="8">
        <v>6</v>
      </c>
      <c r="M8071" s="6" t="s">
        <v>297</v>
      </c>
      <c r="N8071" s="6" t="s">
        <v>7142</v>
      </c>
      <c r="R8071" s="6" t="str">
        <f t="shared" si="126"/>
        <v>68678Xã Liên Hiệp24</v>
      </c>
    </row>
    <row r="8072" spans="1:18">
      <c r="A8072" s="6">
        <v>8071</v>
      </c>
      <c r="B8072" s="6">
        <v>68</v>
      </c>
      <c r="C8072" s="6" t="s">
        <v>7140</v>
      </c>
      <c r="D8072" s="6">
        <v>678</v>
      </c>
      <c r="E8072" s="6" t="s">
        <v>7187</v>
      </c>
      <c r="F8072" s="6">
        <v>24967</v>
      </c>
      <c r="G8072" s="6" t="s">
        <v>7190</v>
      </c>
      <c r="H8072" s="6">
        <v>2</v>
      </c>
      <c r="I8072" s="6" t="s">
        <v>297</v>
      </c>
      <c r="J8072" s="6">
        <v>4</v>
      </c>
      <c r="K8072" s="6" t="s">
        <v>6591</v>
      </c>
      <c r="L8072" s="8">
        <v>6</v>
      </c>
      <c r="M8072" s="6" t="s">
        <v>297</v>
      </c>
      <c r="N8072" s="6" t="s">
        <v>7142</v>
      </c>
      <c r="R8072" s="6" t="str">
        <f t="shared" si="126"/>
        <v>68678Xã Hiệp Thạnh24</v>
      </c>
    </row>
    <row r="8073" spans="1:18">
      <c r="A8073" s="6">
        <v>8072</v>
      </c>
      <c r="B8073" s="6">
        <v>68</v>
      </c>
      <c r="C8073" s="6" t="s">
        <v>7140</v>
      </c>
      <c r="D8073" s="6">
        <v>678</v>
      </c>
      <c r="E8073" s="6" t="s">
        <v>7187</v>
      </c>
      <c r="F8073" s="6">
        <v>24970</v>
      </c>
      <c r="G8073" s="6" t="s">
        <v>5955</v>
      </c>
      <c r="H8073" s="6">
        <v>2</v>
      </c>
      <c r="I8073" s="6" t="s">
        <v>297</v>
      </c>
      <c r="J8073" s="6">
        <v>4</v>
      </c>
      <c r="K8073" s="6" t="s">
        <v>6591</v>
      </c>
      <c r="L8073" s="8">
        <v>6</v>
      </c>
      <c r="M8073" s="6" t="s">
        <v>297</v>
      </c>
      <c r="N8073" s="6" t="s">
        <v>7142</v>
      </c>
      <c r="R8073" s="6" t="str">
        <f t="shared" si="126"/>
        <v>68678Xã Bình Thạnh24</v>
      </c>
    </row>
    <row r="8074" spans="1:18">
      <c r="A8074" s="6">
        <v>8073</v>
      </c>
      <c r="B8074" s="6">
        <v>68</v>
      </c>
      <c r="C8074" s="6" t="s">
        <v>7140</v>
      </c>
      <c r="D8074" s="6">
        <v>678</v>
      </c>
      <c r="E8074" s="6" t="s">
        <v>7187</v>
      </c>
      <c r="F8074" s="6">
        <v>24973</v>
      </c>
      <c r="G8074" s="6" t="s">
        <v>7191</v>
      </c>
      <c r="H8074" s="6">
        <v>2</v>
      </c>
      <c r="I8074" s="6" t="s">
        <v>297</v>
      </c>
      <c r="J8074" s="6">
        <v>4</v>
      </c>
      <c r="K8074" s="6" t="s">
        <v>6591</v>
      </c>
      <c r="L8074" s="8">
        <v>6</v>
      </c>
      <c r="M8074" s="6" t="s">
        <v>297</v>
      </c>
      <c r="N8074" s="6" t="s">
        <v>7142</v>
      </c>
      <c r="R8074" s="6" t="str">
        <f t="shared" si="126"/>
        <v>68678Xã N Thol Hạ24</v>
      </c>
    </row>
    <row r="8075" spans="1:18">
      <c r="A8075" s="6">
        <v>8074</v>
      </c>
      <c r="B8075" s="6">
        <v>68</v>
      </c>
      <c r="C8075" s="6" t="s">
        <v>7140</v>
      </c>
      <c r="D8075" s="6">
        <v>678</v>
      </c>
      <c r="E8075" s="6" t="s">
        <v>7187</v>
      </c>
      <c r="F8075" s="6">
        <v>24976</v>
      </c>
      <c r="G8075" s="6" t="s">
        <v>576</v>
      </c>
      <c r="H8075" s="6">
        <v>2</v>
      </c>
      <c r="I8075" s="6" t="s">
        <v>297</v>
      </c>
      <c r="J8075" s="6">
        <v>4</v>
      </c>
      <c r="K8075" s="6" t="s">
        <v>6591</v>
      </c>
      <c r="L8075" s="8">
        <v>6</v>
      </c>
      <c r="M8075" s="6" t="s">
        <v>297</v>
      </c>
      <c r="N8075" s="6" t="s">
        <v>7142</v>
      </c>
      <c r="R8075" s="6" t="str">
        <f t="shared" si="126"/>
        <v>68678Xã Tân Hội24</v>
      </c>
    </row>
    <row r="8076" spans="1:18">
      <c r="A8076" s="6">
        <v>8075</v>
      </c>
      <c r="B8076" s="6">
        <v>68</v>
      </c>
      <c r="C8076" s="6" t="s">
        <v>7140</v>
      </c>
      <c r="D8076" s="6">
        <v>678</v>
      </c>
      <c r="E8076" s="6" t="s">
        <v>7187</v>
      </c>
      <c r="F8076" s="6">
        <v>24979</v>
      </c>
      <c r="G8076" s="6" t="s">
        <v>969</v>
      </c>
      <c r="H8076" s="6">
        <v>2</v>
      </c>
      <c r="I8076" s="6" t="s">
        <v>297</v>
      </c>
      <c r="J8076" s="6">
        <v>4</v>
      </c>
      <c r="K8076" s="6" t="s">
        <v>6591</v>
      </c>
      <c r="L8076" s="8">
        <v>6</v>
      </c>
      <c r="M8076" s="6" t="s">
        <v>297</v>
      </c>
      <c r="N8076" s="6" t="s">
        <v>7142</v>
      </c>
      <c r="R8076" s="6" t="str">
        <f t="shared" si="126"/>
        <v>68678Xã Tân Thành24</v>
      </c>
    </row>
    <row r="8077" spans="1:18">
      <c r="A8077" s="6">
        <v>8076</v>
      </c>
      <c r="B8077" s="6">
        <v>68</v>
      </c>
      <c r="C8077" s="6" t="s">
        <v>7140</v>
      </c>
      <c r="D8077" s="6">
        <v>678</v>
      </c>
      <c r="E8077" s="6" t="s">
        <v>7187</v>
      </c>
      <c r="F8077" s="6">
        <v>24982</v>
      </c>
      <c r="G8077" s="6" t="s">
        <v>7192</v>
      </c>
      <c r="H8077" s="6">
        <v>2</v>
      </c>
      <c r="I8077" s="6" t="s">
        <v>297</v>
      </c>
      <c r="J8077" s="6">
        <v>4</v>
      </c>
      <c r="K8077" s="6" t="s">
        <v>6591</v>
      </c>
      <c r="L8077" s="8">
        <v>6</v>
      </c>
      <c r="M8077" s="6" t="s">
        <v>297</v>
      </c>
      <c r="N8077" s="6" t="s">
        <v>7142</v>
      </c>
      <c r="R8077" s="6" t="str">
        <f t="shared" si="126"/>
        <v>68678Xã Phú Hội24</v>
      </c>
    </row>
    <row r="8078" spans="1:18">
      <c r="A8078" s="6">
        <v>8077</v>
      </c>
      <c r="B8078" s="6">
        <v>68</v>
      </c>
      <c r="C8078" s="6" t="s">
        <v>7140</v>
      </c>
      <c r="D8078" s="6">
        <v>678</v>
      </c>
      <c r="E8078" s="6" t="s">
        <v>7187</v>
      </c>
      <c r="F8078" s="6">
        <v>24985</v>
      </c>
      <c r="G8078" s="6" t="s">
        <v>7193</v>
      </c>
      <c r="H8078" s="6">
        <v>2</v>
      </c>
      <c r="I8078" s="6" t="s">
        <v>297</v>
      </c>
      <c r="J8078" s="6">
        <v>4</v>
      </c>
      <c r="K8078" s="6" t="s">
        <v>6591</v>
      </c>
      <c r="L8078" s="8">
        <v>6</v>
      </c>
      <c r="M8078" s="6" t="s">
        <v>297</v>
      </c>
      <c r="N8078" s="6" t="s">
        <v>7142</v>
      </c>
      <c r="R8078" s="6" t="str">
        <f t="shared" si="126"/>
        <v>68678Xã Ninh Gia24</v>
      </c>
    </row>
    <row r="8079" spans="1:18">
      <c r="A8079" s="6">
        <v>8078</v>
      </c>
      <c r="B8079" s="6">
        <v>68</v>
      </c>
      <c r="C8079" s="6" t="s">
        <v>7140</v>
      </c>
      <c r="D8079" s="6">
        <v>678</v>
      </c>
      <c r="E8079" s="6" t="s">
        <v>7187</v>
      </c>
      <c r="F8079" s="6">
        <v>24988</v>
      </c>
      <c r="G8079" s="6" t="s">
        <v>7194</v>
      </c>
      <c r="H8079" s="6">
        <v>2</v>
      </c>
      <c r="I8079" s="6" t="s">
        <v>297</v>
      </c>
      <c r="J8079" s="6">
        <v>4</v>
      </c>
      <c r="K8079" s="6" t="s">
        <v>6591</v>
      </c>
      <c r="L8079" s="8">
        <v>6</v>
      </c>
      <c r="M8079" s="6" t="s">
        <v>297</v>
      </c>
      <c r="N8079" s="6" t="s">
        <v>7142</v>
      </c>
      <c r="R8079" s="6" t="str">
        <f t="shared" si="126"/>
        <v>68678Xã Tà Năng24</v>
      </c>
    </row>
    <row r="8080" spans="1:18">
      <c r="A8080" s="6">
        <v>8079</v>
      </c>
      <c r="B8080" s="6">
        <v>68</v>
      </c>
      <c r="C8080" s="6" t="s">
        <v>7140</v>
      </c>
      <c r="D8080" s="6">
        <v>678</v>
      </c>
      <c r="E8080" s="6" t="s">
        <v>7187</v>
      </c>
      <c r="F8080" s="6">
        <v>24989</v>
      </c>
      <c r="G8080" s="6" t="s">
        <v>7195</v>
      </c>
      <c r="H8080" s="6">
        <v>2</v>
      </c>
      <c r="I8080" s="6" t="s">
        <v>297</v>
      </c>
      <c r="J8080" s="6">
        <v>4</v>
      </c>
      <c r="K8080" s="6" t="s">
        <v>6591</v>
      </c>
      <c r="L8080" s="8">
        <v>6</v>
      </c>
      <c r="M8080" s="6" t="s">
        <v>297</v>
      </c>
      <c r="N8080" s="6" t="s">
        <v>7142</v>
      </c>
      <c r="R8080" s="6" t="str">
        <f t="shared" si="126"/>
        <v>68678Xã Đa Quyn24</v>
      </c>
    </row>
    <row r="8081" spans="1:18">
      <c r="A8081" s="6">
        <v>8080</v>
      </c>
      <c r="B8081" s="6">
        <v>68</v>
      </c>
      <c r="C8081" s="6" t="s">
        <v>7140</v>
      </c>
      <c r="D8081" s="6">
        <v>678</v>
      </c>
      <c r="E8081" s="6" t="s">
        <v>7187</v>
      </c>
      <c r="F8081" s="6">
        <v>24991</v>
      </c>
      <c r="G8081" s="6" t="s">
        <v>7196</v>
      </c>
      <c r="H8081" s="6">
        <v>2</v>
      </c>
      <c r="I8081" s="6" t="s">
        <v>297</v>
      </c>
      <c r="J8081" s="6">
        <v>4</v>
      </c>
      <c r="K8081" s="6" t="s">
        <v>6591</v>
      </c>
      <c r="L8081" s="8">
        <v>6</v>
      </c>
      <c r="M8081" s="6" t="s">
        <v>297</v>
      </c>
      <c r="N8081" s="6" t="s">
        <v>7142</v>
      </c>
      <c r="R8081" s="6" t="str">
        <f t="shared" si="126"/>
        <v>68678Xã Tà Hine24</v>
      </c>
    </row>
    <row r="8082" spans="1:18">
      <c r="A8082" s="6">
        <v>8081</v>
      </c>
      <c r="B8082" s="6">
        <v>68</v>
      </c>
      <c r="C8082" s="6" t="s">
        <v>7140</v>
      </c>
      <c r="D8082" s="6">
        <v>678</v>
      </c>
      <c r="E8082" s="6" t="s">
        <v>7187</v>
      </c>
      <c r="F8082" s="6">
        <v>24994</v>
      </c>
      <c r="G8082" s="6" t="s">
        <v>7197</v>
      </c>
      <c r="H8082" s="6">
        <v>2</v>
      </c>
      <c r="I8082" s="6" t="s">
        <v>297</v>
      </c>
      <c r="J8082" s="6">
        <v>4</v>
      </c>
      <c r="K8082" s="6" t="s">
        <v>6591</v>
      </c>
      <c r="L8082" s="8">
        <v>6</v>
      </c>
      <c r="M8082" s="6" t="s">
        <v>297</v>
      </c>
      <c r="N8082" s="6" t="s">
        <v>7142</v>
      </c>
      <c r="R8082" s="6" t="str">
        <f t="shared" si="126"/>
        <v>68678Xã Đà Loan24</v>
      </c>
    </row>
    <row r="8083" spans="1:18">
      <c r="A8083" s="6">
        <v>8082</v>
      </c>
      <c r="B8083" s="6">
        <v>68</v>
      </c>
      <c r="C8083" s="6" t="s">
        <v>7140</v>
      </c>
      <c r="D8083" s="6">
        <v>678</v>
      </c>
      <c r="E8083" s="6" t="s">
        <v>7187</v>
      </c>
      <c r="F8083" s="6">
        <v>24997</v>
      </c>
      <c r="G8083" s="6" t="s">
        <v>7198</v>
      </c>
      <c r="H8083" s="6">
        <v>2</v>
      </c>
      <c r="I8083" s="6" t="s">
        <v>297</v>
      </c>
      <c r="J8083" s="6">
        <v>4</v>
      </c>
      <c r="K8083" s="6" t="s">
        <v>6591</v>
      </c>
      <c r="L8083" s="8">
        <v>6</v>
      </c>
      <c r="M8083" s="6" t="s">
        <v>297</v>
      </c>
      <c r="N8083" s="6" t="s">
        <v>7142</v>
      </c>
      <c r="R8083" s="6" t="str">
        <f t="shared" si="126"/>
        <v>68678Xã Ninh Loan24</v>
      </c>
    </row>
    <row r="8084" spans="1:18">
      <c r="A8084" s="6">
        <v>8083</v>
      </c>
      <c r="B8084" s="6">
        <v>68</v>
      </c>
      <c r="C8084" s="6" t="s">
        <v>7140</v>
      </c>
      <c r="D8084" s="6">
        <v>679</v>
      </c>
      <c r="E8084" s="6" t="s">
        <v>7199</v>
      </c>
      <c r="F8084" s="6">
        <v>25000</v>
      </c>
      <c r="G8084" s="6" t="s">
        <v>7200</v>
      </c>
      <c r="H8084" s="6">
        <v>1</v>
      </c>
      <c r="I8084" s="6" t="s">
        <v>251</v>
      </c>
      <c r="J8084" s="6">
        <v>4</v>
      </c>
      <c r="K8084" s="6" t="s">
        <v>6591</v>
      </c>
      <c r="L8084" s="8">
        <v>5</v>
      </c>
      <c r="M8084" s="6" t="s">
        <v>251</v>
      </c>
      <c r="N8084" s="6" t="s">
        <v>7142</v>
      </c>
      <c r="R8084" s="6" t="str">
        <f t="shared" si="126"/>
        <v>68679Thị trấn Di Linh14</v>
      </c>
    </row>
    <row r="8085" spans="1:18">
      <c r="A8085" s="6">
        <v>8084</v>
      </c>
      <c r="B8085" s="6">
        <v>68</v>
      </c>
      <c r="C8085" s="6" t="s">
        <v>7140</v>
      </c>
      <c r="D8085" s="6">
        <v>679</v>
      </c>
      <c r="E8085" s="6" t="s">
        <v>7199</v>
      </c>
      <c r="F8085" s="6">
        <v>25003</v>
      </c>
      <c r="G8085" s="6" t="s">
        <v>7201</v>
      </c>
      <c r="H8085" s="6">
        <v>2</v>
      </c>
      <c r="I8085" s="6" t="s">
        <v>297</v>
      </c>
      <c r="J8085" s="6">
        <v>4</v>
      </c>
      <c r="K8085" s="6" t="s">
        <v>6591</v>
      </c>
      <c r="L8085" s="8">
        <v>6</v>
      </c>
      <c r="M8085" s="6" t="s">
        <v>297</v>
      </c>
      <c r="N8085" s="6" t="s">
        <v>7142</v>
      </c>
      <c r="R8085" s="6" t="str">
        <f t="shared" si="126"/>
        <v>68679Xã Đinh Trang Thượng24</v>
      </c>
    </row>
    <row r="8086" spans="1:18">
      <c r="A8086" s="6">
        <v>8085</v>
      </c>
      <c r="B8086" s="6">
        <v>68</v>
      </c>
      <c r="C8086" s="6" t="s">
        <v>7140</v>
      </c>
      <c r="D8086" s="6">
        <v>679</v>
      </c>
      <c r="E8086" s="6" t="s">
        <v>7199</v>
      </c>
      <c r="F8086" s="6">
        <v>25006</v>
      </c>
      <c r="G8086" s="6" t="s">
        <v>1529</v>
      </c>
      <c r="H8086" s="6">
        <v>2</v>
      </c>
      <c r="I8086" s="6" t="s">
        <v>297</v>
      </c>
      <c r="J8086" s="6">
        <v>4</v>
      </c>
      <c r="K8086" s="6" t="s">
        <v>6591</v>
      </c>
      <c r="L8086" s="8">
        <v>6</v>
      </c>
      <c r="M8086" s="6" t="s">
        <v>297</v>
      </c>
      <c r="N8086" s="6" t="s">
        <v>7142</v>
      </c>
      <c r="R8086" s="6" t="str">
        <f t="shared" si="126"/>
        <v>68679Xã Tân Thượng24</v>
      </c>
    </row>
    <row r="8087" spans="1:18">
      <c r="A8087" s="6">
        <v>8086</v>
      </c>
      <c r="B8087" s="6">
        <v>68</v>
      </c>
      <c r="C8087" s="6" t="s">
        <v>7140</v>
      </c>
      <c r="D8087" s="6">
        <v>679</v>
      </c>
      <c r="E8087" s="6" t="s">
        <v>7199</v>
      </c>
      <c r="F8087" s="6">
        <v>25007</v>
      </c>
      <c r="G8087" s="6" t="s">
        <v>7202</v>
      </c>
      <c r="H8087" s="6">
        <v>2</v>
      </c>
      <c r="I8087" s="6" t="s">
        <v>297</v>
      </c>
      <c r="J8087" s="6">
        <v>4</v>
      </c>
      <c r="K8087" s="6" t="s">
        <v>6591</v>
      </c>
      <c r="L8087" s="8">
        <v>6</v>
      </c>
      <c r="M8087" s="6" t="s">
        <v>297</v>
      </c>
      <c r="N8087" s="6" t="s">
        <v>7142</v>
      </c>
      <c r="R8087" s="6" t="str">
        <f t="shared" si="126"/>
        <v>68679Xã Tân Lâm24</v>
      </c>
    </row>
    <row r="8088" spans="1:18">
      <c r="A8088" s="6">
        <v>8087</v>
      </c>
      <c r="B8088" s="6">
        <v>68</v>
      </c>
      <c r="C8088" s="6" t="s">
        <v>7140</v>
      </c>
      <c r="D8088" s="6">
        <v>679</v>
      </c>
      <c r="E8088" s="6" t="s">
        <v>7199</v>
      </c>
      <c r="F8088" s="6">
        <v>25009</v>
      </c>
      <c r="G8088" s="6" t="s">
        <v>3740</v>
      </c>
      <c r="H8088" s="6">
        <v>2</v>
      </c>
      <c r="I8088" s="6" t="s">
        <v>297</v>
      </c>
      <c r="J8088" s="6">
        <v>4</v>
      </c>
      <c r="K8088" s="6" t="s">
        <v>6591</v>
      </c>
      <c r="L8088" s="8">
        <v>6</v>
      </c>
      <c r="M8088" s="6" t="s">
        <v>297</v>
      </c>
      <c r="N8088" s="6" t="s">
        <v>7142</v>
      </c>
      <c r="R8088" s="6" t="str">
        <f t="shared" si="126"/>
        <v>68679Xã Tân Châu24</v>
      </c>
    </row>
    <row r="8089" spans="1:18">
      <c r="A8089" s="6">
        <v>8088</v>
      </c>
      <c r="B8089" s="6">
        <v>68</v>
      </c>
      <c r="C8089" s="6" t="s">
        <v>7140</v>
      </c>
      <c r="D8089" s="6">
        <v>679</v>
      </c>
      <c r="E8089" s="6" t="s">
        <v>7199</v>
      </c>
      <c r="F8089" s="6">
        <v>25012</v>
      </c>
      <c r="G8089" s="6" t="s">
        <v>7203</v>
      </c>
      <c r="H8089" s="6">
        <v>2</v>
      </c>
      <c r="I8089" s="6" t="s">
        <v>297</v>
      </c>
      <c r="J8089" s="6">
        <v>4</v>
      </c>
      <c r="K8089" s="6" t="s">
        <v>6591</v>
      </c>
      <c r="L8089" s="8">
        <v>6</v>
      </c>
      <c r="M8089" s="6" t="s">
        <v>297</v>
      </c>
      <c r="N8089" s="6" t="s">
        <v>7142</v>
      </c>
      <c r="R8089" s="6" t="str">
        <f t="shared" si="126"/>
        <v>68679Xã Tân Nghĩa24</v>
      </c>
    </row>
    <row r="8090" spans="1:18">
      <c r="A8090" s="6">
        <v>8089</v>
      </c>
      <c r="B8090" s="6">
        <v>68</v>
      </c>
      <c r="C8090" s="6" t="s">
        <v>7140</v>
      </c>
      <c r="D8090" s="6">
        <v>679</v>
      </c>
      <c r="E8090" s="6" t="s">
        <v>7199</v>
      </c>
      <c r="F8090" s="6">
        <v>25015</v>
      </c>
      <c r="G8090" s="6" t="s">
        <v>7204</v>
      </c>
      <c r="H8090" s="6">
        <v>2</v>
      </c>
      <c r="I8090" s="6" t="s">
        <v>297</v>
      </c>
      <c r="J8090" s="6">
        <v>4</v>
      </c>
      <c r="K8090" s="6" t="s">
        <v>6591</v>
      </c>
      <c r="L8090" s="8">
        <v>6</v>
      </c>
      <c r="M8090" s="6" t="s">
        <v>297</v>
      </c>
      <c r="N8090" s="6" t="s">
        <v>7142</v>
      </c>
      <c r="R8090" s="6" t="str">
        <f t="shared" si="126"/>
        <v>68679Xã Gia Hiệp24</v>
      </c>
    </row>
    <row r="8091" spans="1:18">
      <c r="A8091" s="6">
        <v>8090</v>
      </c>
      <c r="B8091" s="6">
        <v>68</v>
      </c>
      <c r="C8091" s="6" t="s">
        <v>7140</v>
      </c>
      <c r="D8091" s="6">
        <v>679</v>
      </c>
      <c r="E8091" s="6" t="s">
        <v>7199</v>
      </c>
      <c r="F8091" s="6">
        <v>25018</v>
      </c>
      <c r="G8091" s="6" t="s">
        <v>7205</v>
      </c>
      <c r="H8091" s="6">
        <v>2</v>
      </c>
      <c r="I8091" s="6" t="s">
        <v>297</v>
      </c>
      <c r="J8091" s="6">
        <v>4</v>
      </c>
      <c r="K8091" s="6" t="s">
        <v>6591</v>
      </c>
      <c r="L8091" s="8">
        <v>6</v>
      </c>
      <c r="M8091" s="6" t="s">
        <v>297</v>
      </c>
      <c r="N8091" s="6" t="s">
        <v>7142</v>
      </c>
      <c r="R8091" s="6" t="str">
        <f t="shared" si="126"/>
        <v>68679Xã Đinh Lạc24</v>
      </c>
    </row>
    <row r="8092" spans="1:18">
      <c r="A8092" s="6">
        <v>8091</v>
      </c>
      <c r="B8092" s="6">
        <v>68</v>
      </c>
      <c r="C8092" s="6" t="s">
        <v>7140</v>
      </c>
      <c r="D8092" s="6">
        <v>679</v>
      </c>
      <c r="E8092" s="6" t="s">
        <v>7199</v>
      </c>
      <c r="F8092" s="6">
        <v>25021</v>
      </c>
      <c r="G8092" s="6" t="s">
        <v>7206</v>
      </c>
      <c r="H8092" s="6">
        <v>2</v>
      </c>
      <c r="I8092" s="6" t="s">
        <v>297</v>
      </c>
      <c r="J8092" s="6">
        <v>4</v>
      </c>
      <c r="K8092" s="6" t="s">
        <v>6591</v>
      </c>
      <c r="L8092" s="8">
        <v>6</v>
      </c>
      <c r="M8092" s="6" t="s">
        <v>297</v>
      </c>
      <c r="N8092" s="6" t="s">
        <v>7142</v>
      </c>
      <c r="R8092" s="6" t="str">
        <f t="shared" si="126"/>
        <v>68679Xã Tam Bố24</v>
      </c>
    </row>
    <row r="8093" spans="1:18">
      <c r="A8093" s="6">
        <v>8092</v>
      </c>
      <c r="B8093" s="6">
        <v>68</v>
      </c>
      <c r="C8093" s="6" t="s">
        <v>7140</v>
      </c>
      <c r="D8093" s="6">
        <v>679</v>
      </c>
      <c r="E8093" s="6" t="s">
        <v>7199</v>
      </c>
      <c r="F8093" s="6">
        <v>25024</v>
      </c>
      <c r="G8093" s="6" t="s">
        <v>7207</v>
      </c>
      <c r="H8093" s="6">
        <v>2</v>
      </c>
      <c r="I8093" s="6" t="s">
        <v>297</v>
      </c>
      <c r="J8093" s="6">
        <v>4</v>
      </c>
      <c r="K8093" s="6" t="s">
        <v>6591</v>
      </c>
      <c r="L8093" s="8">
        <v>6</v>
      </c>
      <c r="M8093" s="6" t="s">
        <v>297</v>
      </c>
      <c r="N8093" s="6" t="s">
        <v>7142</v>
      </c>
      <c r="R8093" s="6" t="str">
        <f t="shared" si="126"/>
        <v>68679Xã Đinh Trang Hòa24</v>
      </c>
    </row>
    <row r="8094" spans="1:18">
      <c r="A8094" s="6">
        <v>8093</v>
      </c>
      <c r="B8094" s="6">
        <v>68</v>
      </c>
      <c r="C8094" s="6" t="s">
        <v>7140</v>
      </c>
      <c r="D8094" s="6">
        <v>679</v>
      </c>
      <c r="E8094" s="6" t="s">
        <v>7199</v>
      </c>
      <c r="F8094" s="6">
        <v>25027</v>
      </c>
      <c r="G8094" s="6" t="s">
        <v>7208</v>
      </c>
      <c r="H8094" s="6">
        <v>2</v>
      </c>
      <c r="I8094" s="6" t="s">
        <v>297</v>
      </c>
      <c r="J8094" s="6">
        <v>4</v>
      </c>
      <c r="K8094" s="6" t="s">
        <v>6591</v>
      </c>
      <c r="L8094" s="8">
        <v>6</v>
      </c>
      <c r="M8094" s="6" t="s">
        <v>297</v>
      </c>
      <c r="N8094" s="6" t="s">
        <v>7142</v>
      </c>
      <c r="R8094" s="6" t="str">
        <f t="shared" si="126"/>
        <v>68679Xã Liên Đầm24</v>
      </c>
    </row>
    <row r="8095" spans="1:18">
      <c r="A8095" s="6">
        <v>8094</v>
      </c>
      <c r="B8095" s="6">
        <v>68</v>
      </c>
      <c r="C8095" s="6" t="s">
        <v>7140</v>
      </c>
      <c r="D8095" s="6">
        <v>679</v>
      </c>
      <c r="E8095" s="6" t="s">
        <v>7199</v>
      </c>
      <c r="F8095" s="6">
        <v>25030</v>
      </c>
      <c r="G8095" s="6" t="s">
        <v>7209</v>
      </c>
      <c r="H8095" s="6">
        <v>2</v>
      </c>
      <c r="I8095" s="6" t="s">
        <v>297</v>
      </c>
      <c r="J8095" s="6">
        <v>4</v>
      </c>
      <c r="K8095" s="6" t="s">
        <v>6591</v>
      </c>
      <c r="L8095" s="8">
        <v>6</v>
      </c>
      <c r="M8095" s="6" t="s">
        <v>297</v>
      </c>
      <c r="N8095" s="6" t="s">
        <v>7142</v>
      </c>
      <c r="R8095" s="6" t="str">
        <f t="shared" si="126"/>
        <v>68679Xã Gung Ré24</v>
      </c>
    </row>
    <row r="8096" spans="1:18">
      <c r="A8096" s="6">
        <v>8095</v>
      </c>
      <c r="B8096" s="6">
        <v>68</v>
      </c>
      <c r="C8096" s="6" t="s">
        <v>7140</v>
      </c>
      <c r="D8096" s="6">
        <v>679</v>
      </c>
      <c r="E8096" s="6" t="s">
        <v>7199</v>
      </c>
      <c r="F8096" s="6">
        <v>25033</v>
      </c>
      <c r="G8096" s="6" t="s">
        <v>7210</v>
      </c>
      <c r="H8096" s="6">
        <v>2</v>
      </c>
      <c r="I8096" s="6" t="s">
        <v>297</v>
      </c>
      <c r="J8096" s="6">
        <v>4</v>
      </c>
      <c r="K8096" s="6" t="s">
        <v>6591</v>
      </c>
      <c r="L8096" s="8">
        <v>6</v>
      </c>
      <c r="M8096" s="6" t="s">
        <v>297</v>
      </c>
      <c r="N8096" s="6" t="s">
        <v>7142</v>
      </c>
      <c r="R8096" s="6" t="str">
        <f t="shared" si="126"/>
        <v>68679Xã Bảo Thuận24</v>
      </c>
    </row>
    <row r="8097" spans="1:18">
      <c r="A8097" s="6">
        <v>8096</v>
      </c>
      <c r="B8097" s="6">
        <v>68</v>
      </c>
      <c r="C8097" s="6" t="s">
        <v>7140</v>
      </c>
      <c r="D8097" s="6">
        <v>679</v>
      </c>
      <c r="E8097" s="6" t="s">
        <v>7199</v>
      </c>
      <c r="F8097" s="6">
        <v>25036</v>
      </c>
      <c r="G8097" s="6" t="s">
        <v>5698</v>
      </c>
      <c r="H8097" s="6">
        <v>2</v>
      </c>
      <c r="I8097" s="6" t="s">
        <v>297</v>
      </c>
      <c r="J8097" s="6">
        <v>4</v>
      </c>
      <c r="K8097" s="6" t="s">
        <v>6591</v>
      </c>
      <c r="L8097" s="8">
        <v>6</v>
      </c>
      <c r="M8097" s="6" t="s">
        <v>297</v>
      </c>
      <c r="N8097" s="6" t="s">
        <v>7142</v>
      </c>
      <c r="R8097" s="6" t="str">
        <f t="shared" si="126"/>
        <v>68679Xã Hòa Ninh24</v>
      </c>
    </row>
    <row r="8098" spans="1:18">
      <c r="A8098" s="6">
        <v>8097</v>
      </c>
      <c r="B8098" s="6">
        <v>68</v>
      </c>
      <c r="C8098" s="6" t="s">
        <v>7140</v>
      </c>
      <c r="D8098" s="6">
        <v>679</v>
      </c>
      <c r="E8098" s="6" t="s">
        <v>7199</v>
      </c>
      <c r="F8098" s="6">
        <v>25039</v>
      </c>
      <c r="G8098" s="6" t="s">
        <v>7211</v>
      </c>
      <c r="H8098" s="6">
        <v>2</v>
      </c>
      <c r="I8098" s="6" t="s">
        <v>297</v>
      </c>
      <c r="J8098" s="6">
        <v>4</v>
      </c>
      <c r="K8098" s="6" t="s">
        <v>6591</v>
      </c>
      <c r="L8098" s="8">
        <v>6</v>
      </c>
      <c r="M8098" s="6" t="s">
        <v>297</v>
      </c>
      <c r="N8098" s="6" t="s">
        <v>7142</v>
      </c>
      <c r="R8098" s="6" t="str">
        <f t="shared" si="126"/>
        <v>68679Xã Hòa Trung24</v>
      </c>
    </row>
    <row r="8099" spans="1:18">
      <c r="A8099" s="6">
        <v>8098</v>
      </c>
      <c r="B8099" s="6">
        <v>68</v>
      </c>
      <c r="C8099" s="6" t="s">
        <v>7140</v>
      </c>
      <c r="D8099" s="6">
        <v>679</v>
      </c>
      <c r="E8099" s="6" t="s">
        <v>7199</v>
      </c>
      <c r="F8099" s="6">
        <v>25042</v>
      </c>
      <c r="G8099" s="6" t="s">
        <v>777</v>
      </c>
      <c r="H8099" s="6">
        <v>2</v>
      </c>
      <c r="I8099" s="6" t="s">
        <v>297</v>
      </c>
      <c r="J8099" s="6">
        <v>4</v>
      </c>
      <c r="K8099" s="6" t="s">
        <v>6591</v>
      </c>
      <c r="L8099" s="8">
        <v>6</v>
      </c>
      <c r="M8099" s="6" t="s">
        <v>297</v>
      </c>
      <c r="N8099" s="6" t="s">
        <v>7142</v>
      </c>
      <c r="R8099" s="6" t="str">
        <f t="shared" si="126"/>
        <v>68679Xã Hòa Nam24</v>
      </c>
    </row>
    <row r="8100" spans="1:18">
      <c r="A8100" s="6">
        <v>8099</v>
      </c>
      <c r="B8100" s="6">
        <v>68</v>
      </c>
      <c r="C8100" s="6" t="s">
        <v>7140</v>
      </c>
      <c r="D8100" s="6">
        <v>679</v>
      </c>
      <c r="E8100" s="6" t="s">
        <v>7199</v>
      </c>
      <c r="F8100" s="6">
        <v>25045</v>
      </c>
      <c r="G8100" s="6" t="s">
        <v>5696</v>
      </c>
      <c r="H8100" s="6">
        <v>2</v>
      </c>
      <c r="I8100" s="6" t="s">
        <v>297</v>
      </c>
      <c r="J8100" s="6">
        <v>4</v>
      </c>
      <c r="K8100" s="6" t="s">
        <v>6591</v>
      </c>
      <c r="L8100" s="8">
        <v>6</v>
      </c>
      <c r="M8100" s="6" t="s">
        <v>297</v>
      </c>
      <c r="N8100" s="6" t="s">
        <v>7142</v>
      </c>
      <c r="R8100" s="6" t="str">
        <f t="shared" si="126"/>
        <v>68679Xã Hòa Bắc24</v>
      </c>
    </row>
    <row r="8101" spans="1:18">
      <c r="A8101" s="6">
        <v>8100</v>
      </c>
      <c r="B8101" s="6">
        <v>68</v>
      </c>
      <c r="C8101" s="6" t="s">
        <v>7140</v>
      </c>
      <c r="D8101" s="6">
        <v>679</v>
      </c>
      <c r="E8101" s="6" t="s">
        <v>7199</v>
      </c>
      <c r="F8101" s="6">
        <v>25048</v>
      </c>
      <c r="G8101" s="6" t="s">
        <v>7212</v>
      </c>
      <c r="H8101" s="6">
        <v>2</v>
      </c>
      <c r="I8101" s="6" t="s">
        <v>297</v>
      </c>
      <c r="J8101" s="6">
        <v>4</v>
      </c>
      <c r="K8101" s="6" t="s">
        <v>6591</v>
      </c>
      <c r="L8101" s="8">
        <v>6</v>
      </c>
      <c r="M8101" s="6" t="s">
        <v>297</v>
      </c>
      <c r="N8101" s="6" t="s">
        <v>7142</v>
      </c>
      <c r="R8101" s="6" t="str">
        <f t="shared" si="126"/>
        <v>68679Xã Sơn Điền24</v>
      </c>
    </row>
    <row r="8102" spans="1:18">
      <c r="A8102" s="6">
        <v>8101</v>
      </c>
      <c r="B8102" s="6">
        <v>68</v>
      </c>
      <c r="C8102" s="6" t="s">
        <v>7140</v>
      </c>
      <c r="D8102" s="6">
        <v>679</v>
      </c>
      <c r="E8102" s="6" t="s">
        <v>7199</v>
      </c>
      <c r="F8102" s="6">
        <v>25051</v>
      </c>
      <c r="G8102" s="6" t="s">
        <v>7213</v>
      </c>
      <c r="H8102" s="6">
        <v>2</v>
      </c>
      <c r="I8102" s="6" t="s">
        <v>297</v>
      </c>
      <c r="J8102" s="6">
        <v>4</v>
      </c>
      <c r="K8102" s="6" t="s">
        <v>6591</v>
      </c>
      <c r="L8102" s="8">
        <v>6</v>
      </c>
      <c r="M8102" s="6" t="s">
        <v>297</v>
      </c>
      <c r="N8102" s="6" t="s">
        <v>7142</v>
      </c>
      <c r="R8102" s="6" t="str">
        <f t="shared" si="126"/>
        <v>68679Xã Gia Bắc24</v>
      </c>
    </row>
    <row r="8103" spans="1:18">
      <c r="A8103" s="6">
        <v>8102</v>
      </c>
      <c r="B8103" s="6">
        <v>68</v>
      </c>
      <c r="C8103" s="6" t="s">
        <v>7140</v>
      </c>
      <c r="D8103" s="6">
        <v>680</v>
      </c>
      <c r="E8103" s="6" t="s">
        <v>1014</v>
      </c>
      <c r="F8103" s="6">
        <v>25054</v>
      </c>
      <c r="G8103" s="6" t="s">
        <v>7214</v>
      </c>
      <c r="H8103" s="6">
        <v>1</v>
      </c>
      <c r="I8103" s="6" t="s">
        <v>251</v>
      </c>
      <c r="J8103" s="6">
        <v>4</v>
      </c>
      <c r="K8103" s="6" t="s">
        <v>6591</v>
      </c>
      <c r="L8103" s="8">
        <v>5</v>
      </c>
      <c r="M8103" s="6" t="s">
        <v>251</v>
      </c>
      <c r="N8103" s="6" t="s">
        <v>7142</v>
      </c>
      <c r="R8103" s="6" t="str">
        <f t="shared" si="126"/>
        <v>68680Thị trấn Lộc Thắng14</v>
      </c>
    </row>
    <row r="8104" spans="1:18">
      <c r="A8104" s="6">
        <v>8103</v>
      </c>
      <c r="B8104" s="6">
        <v>68</v>
      </c>
      <c r="C8104" s="6" t="s">
        <v>7140</v>
      </c>
      <c r="D8104" s="6">
        <v>680</v>
      </c>
      <c r="E8104" s="6" t="s">
        <v>1014</v>
      </c>
      <c r="F8104" s="6">
        <v>25057</v>
      </c>
      <c r="G8104" s="6" t="s">
        <v>7215</v>
      </c>
      <c r="H8104" s="6">
        <v>2</v>
      </c>
      <c r="I8104" s="6" t="s">
        <v>297</v>
      </c>
      <c r="J8104" s="6">
        <v>4</v>
      </c>
      <c r="K8104" s="6" t="s">
        <v>6591</v>
      </c>
      <c r="L8104" s="8">
        <v>6</v>
      </c>
      <c r="M8104" s="6" t="s">
        <v>297</v>
      </c>
      <c r="N8104" s="6" t="s">
        <v>7142</v>
      </c>
      <c r="R8104" s="6" t="str">
        <f t="shared" si="126"/>
        <v>68680Xã Lộc Bảo24</v>
      </c>
    </row>
    <row r="8105" spans="1:18">
      <c r="A8105" s="6">
        <v>8104</v>
      </c>
      <c r="B8105" s="6">
        <v>68</v>
      </c>
      <c r="C8105" s="6" t="s">
        <v>7140</v>
      </c>
      <c r="D8105" s="6">
        <v>680</v>
      </c>
      <c r="E8105" s="6" t="s">
        <v>1014</v>
      </c>
      <c r="F8105" s="6">
        <v>25060</v>
      </c>
      <c r="G8105" s="6" t="s">
        <v>7216</v>
      </c>
      <c r="H8105" s="6">
        <v>2</v>
      </c>
      <c r="I8105" s="6" t="s">
        <v>297</v>
      </c>
      <c r="J8105" s="6">
        <v>4</v>
      </c>
      <c r="K8105" s="6" t="s">
        <v>6591</v>
      </c>
      <c r="L8105" s="8">
        <v>6</v>
      </c>
      <c r="M8105" s="6" t="s">
        <v>297</v>
      </c>
      <c r="N8105" s="6" t="s">
        <v>7142</v>
      </c>
      <c r="R8105" s="6" t="str">
        <f t="shared" si="126"/>
        <v>68680Xã Lộc Lâm24</v>
      </c>
    </row>
    <row r="8106" spans="1:18">
      <c r="A8106" s="6">
        <v>8105</v>
      </c>
      <c r="B8106" s="6">
        <v>68</v>
      </c>
      <c r="C8106" s="6" t="s">
        <v>7140</v>
      </c>
      <c r="D8106" s="6">
        <v>680</v>
      </c>
      <c r="E8106" s="6" t="s">
        <v>1014</v>
      </c>
      <c r="F8106" s="6">
        <v>25063</v>
      </c>
      <c r="G8106" s="6" t="s">
        <v>7217</v>
      </c>
      <c r="H8106" s="6">
        <v>2</v>
      </c>
      <c r="I8106" s="6" t="s">
        <v>297</v>
      </c>
      <c r="J8106" s="6">
        <v>4</v>
      </c>
      <c r="K8106" s="6" t="s">
        <v>6591</v>
      </c>
      <c r="L8106" s="8">
        <v>6</v>
      </c>
      <c r="M8106" s="6" t="s">
        <v>297</v>
      </c>
      <c r="N8106" s="6" t="s">
        <v>7142</v>
      </c>
      <c r="R8106" s="6" t="str">
        <f t="shared" si="126"/>
        <v>68680Xã Lộc Phú24</v>
      </c>
    </row>
    <row r="8107" spans="1:18">
      <c r="A8107" s="6">
        <v>8106</v>
      </c>
      <c r="B8107" s="6">
        <v>68</v>
      </c>
      <c r="C8107" s="6" t="s">
        <v>7140</v>
      </c>
      <c r="D8107" s="6">
        <v>680</v>
      </c>
      <c r="E8107" s="6" t="s">
        <v>1014</v>
      </c>
      <c r="F8107" s="6">
        <v>25066</v>
      </c>
      <c r="G8107" s="6" t="s">
        <v>7218</v>
      </c>
      <c r="H8107" s="6">
        <v>2</v>
      </c>
      <c r="I8107" s="6" t="s">
        <v>297</v>
      </c>
      <c r="J8107" s="6">
        <v>4</v>
      </c>
      <c r="K8107" s="6" t="s">
        <v>6591</v>
      </c>
      <c r="L8107" s="8">
        <v>6</v>
      </c>
      <c r="M8107" s="6" t="s">
        <v>297</v>
      </c>
      <c r="N8107" s="6" t="s">
        <v>7142</v>
      </c>
      <c r="R8107" s="6" t="str">
        <f t="shared" si="126"/>
        <v>68680Xã Lộc Bắc24</v>
      </c>
    </row>
    <row r="8108" spans="1:18">
      <c r="A8108" s="6">
        <v>8107</v>
      </c>
      <c r="B8108" s="6">
        <v>68</v>
      </c>
      <c r="C8108" s="6" t="s">
        <v>7140</v>
      </c>
      <c r="D8108" s="6">
        <v>680</v>
      </c>
      <c r="E8108" s="6" t="s">
        <v>1014</v>
      </c>
      <c r="F8108" s="6">
        <v>25069</v>
      </c>
      <c r="G8108" s="6" t="s">
        <v>7219</v>
      </c>
      <c r="H8108" s="6">
        <v>2</v>
      </c>
      <c r="I8108" s="6" t="s">
        <v>297</v>
      </c>
      <c r="J8108" s="6">
        <v>4</v>
      </c>
      <c r="K8108" s="6" t="s">
        <v>6591</v>
      </c>
      <c r="L8108" s="8">
        <v>6</v>
      </c>
      <c r="M8108" s="6" t="s">
        <v>297</v>
      </c>
      <c r="N8108" s="6" t="s">
        <v>7142</v>
      </c>
      <c r="R8108" s="6" t="str">
        <f t="shared" si="126"/>
        <v>68680Xã B  Lá24</v>
      </c>
    </row>
    <row r="8109" spans="1:18">
      <c r="A8109" s="6">
        <v>8108</v>
      </c>
      <c r="B8109" s="6">
        <v>68</v>
      </c>
      <c r="C8109" s="6" t="s">
        <v>7140</v>
      </c>
      <c r="D8109" s="6">
        <v>680</v>
      </c>
      <c r="E8109" s="6" t="s">
        <v>1014</v>
      </c>
      <c r="F8109" s="6">
        <v>25072</v>
      </c>
      <c r="G8109" s="6" t="s">
        <v>7220</v>
      </c>
      <c r="H8109" s="6">
        <v>2</v>
      </c>
      <c r="I8109" s="6" t="s">
        <v>297</v>
      </c>
      <c r="J8109" s="6">
        <v>4</v>
      </c>
      <c r="K8109" s="6" t="s">
        <v>6591</v>
      </c>
      <c r="L8109" s="8">
        <v>6</v>
      </c>
      <c r="M8109" s="6" t="s">
        <v>297</v>
      </c>
      <c r="N8109" s="6" t="s">
        <v>7142</v>
      </c>
      <c r="R8109" s="6" t="str">
        <f t="shared" si="126"/>
        <v>68680Xã Lộc Ngãi24</v>
      </c>
    </row>
    <row r="8110" spans="1:18">
      <c r="A8110" s="6">
        <v>8109</v>
      </c>
      <c r="B8110" s="6">
        <v>68</v>
      </c>
      <c r="C8110" s="6" t="s">
        <v>7140</v>
      </c>
      <c r="D8110" s="6">
        <v>680</v>
      </c>
      <c r="E8110" s="6" t="s">
        <v>1014</v>
      </c>
      <c r="F8110" s="6">
        <v>25075</v>
      </c>
      <c r="G8110" s="6" t="s">
        <v>7221</v>
      </c>
      <c r="H8110" s="6">
        <v>2</v>
      </c>
      <c r="I8110" s="6" t="s">
        <v>297</v>
      </c>
      <c r="J8110" s="6">
        <v>4</v>
      </c>
      <c r="K8110" s="6" t="s">
        <v>6591</v>
      </c>
      <c r="L8110" s="8">
        <v>6</v>
      </c>
      <c r="M8110" s="6" t="s">
        <v>297</v>
      </c>
      <c r="N8110" s="6" t="s">
        <v>7142</v>
      </c>
      <c r="R8110" s="6" t="str">
        <f t="shared" si="126"/>
        <v>68680Xã Lộc Quảng24</v>
      </c>
    </row>
    <row r="8111" spans="1:18">
      <c r="A8111" s="6">
        <v>8110</v>
      </c>
      <c r="B8111" s="6">
        <v>68</v>
      </c>
      <c r="C8111" s="6" t="s">
        <v>7140</v>
      </c>
      <c r="D8111" s="6">
        <v>680</v>
      </c>
      <c r="E8111" s="6" t="s">
        <v>1014</v>
      </c>
      <c r="F8111" s="6">
        <v>25078</v>
      </c>
      <c r="G8111" s="6" t="s">
        <v>7222</v>
      </c>
      <c r="H8111" s="6">
        <v>2</v>
      </c>
      <c r="I8111" s="6" t="s">
        <v>297</v>
      </c>
      <c r="J8111" s="6">
        <v>4</v>
      </c>
      <c r="K8111" s="6" t="s">
        <v>6591</v>
      </c>
      <c r="L8111" s="8">
        <v>6</v>
      </c>
      <c r="M8111" s="6" t="s">
        <v>297</v>
      </c>
      <c r="N8111" s="6" t="s">
        <v>7142</v>
      </c>
      <c r="R8111" s="6" t="str">
        <f t="shared" si="126"/>
        <v>68680Xã Lộc Tân24</v>
      </c>
    </row>
    <row r="8112" spans="1:18">
      <c r="A8112" s="6">
        <v>8111</v>
      </c>
      <c r="B8112" s="6">
        <v>68</v>
      </c>
      <c r="C8112" s="6" t="s">
        <v>7140</v>
      </c>
      <c r="D8112" s="6">
        <v>680</v>
      </c>
      <c r="E8112" s="6" t="s">
        <v>1014</v>
      </c>
      <c r="F8112" s="6">
        <v>25081</v>
      </c>
      <c r="G8112" s="6" t="s">
        <v>7223</v>
      </c>
      <c r="H8112" s="6">
        <v>2</v>
      </c>
      <c r="I8112" s="6" t="s">
        <v>297</v>
      </c>
      <c r="J8112" s="6">
        <v>4</v>
      </c>
      <c r="K8112" s="6" t="s">
        <v>6591</v>
      </c>
      <c r="L8112" s="8">
        <v>6</v>
      </c>
      <c r="M8112" s="6" t="s">
        <v>297</v>
      </c>
      <c r="N8112" s="6" t="s">
        <v>7142</v>
      </c>
      <c r="R8112" s="6" t="str">
        <f t="shared" si="126"/>
        <v>68680Xã Lộc Đức24</v>
      </c>
    </row>
    <row r="8113" spans="1:18">
      <c r="A8113" s="6">
        <v>8112</v>
      </c>
      <c r="B8113" s="6">
        <v>68</v>
      </c>
      <c r="C8113" s="6" t="s">
        <v>7140</v>
      </c>
      <c r="D8113" s="6">
        <v>680</v>
      </c>
      <c r="E8113" s="6" t="s">
        <v>1014</v>
      </c>
      <c r="F8113" s="6">
        <v>25084</v>
      </c>
      <c r="G8113" s="6" t="s">
        <v>4066</v>
      </c>
      <c r="H8113" s="6">
        <v>2</v>
      </c>
      <c r="I8113" s="6" t="s">
        <v>297</v>
      </c>
      <c r="J8113" s="6">
        <v>4</v>
      </c>
      <c r="K8113" s="6" t="s">
        <v>6591</v>
      </c>
      <c r="L8113" s="8">
        <v>6</v>
      </c>
      <c r="M8113" s="6" t="s">
        <v>297</v>
      </c>
      <c r="N8113" s="6" t="s">
        <v>7142</v>
      </c>
      <c r="R8113" s="6" t="str">
        <f t="shared" si="126"/>
        <v>68680Xã Lộc An24</v>
      </c>
    </row>
    <row r="8114" spans="1:18">
      <c r="A8114" s="6">
        <v>8113</v>
      </c>
      <c r="B8114" s="6">
        <v>68</v>
      </c>
      <c r="C8114" s="6" t="s">
        <v>7140</v>
      </c>
      <c r="D8114" s="6">
        <v>680</v>
      </c>
      <c r="E8114" s="6" t="s">
        <v>1014</v>
      </c>
      <c r="F8114" s="6">
        <v>25087</v>
      </c>
      <c r="G8114" s="6" t="s">
        <v>7224</v>
      </c>
      <c r="H8114" s="6">
        <v>2</v>
      </c>
      <c r="I8114" s="6" t="s">
        <v>297</v>
      </c>
      <c r="J8114" s="6">
        <v>4</v>
      </c>
      <c r="K8114" s="6" t="s">
        <v>6591</v>
      </c>
      <c r="L8114" s="8">
        <v>6</v>
      </c>
      <c r="M8114" s="6" t="s">
        <v>297</v>
      </c>
      <c r="N8114" s="6" t="s">
        <v>7142</v>
      </c>
      <c r="R8114" s="6" t="str">
        <f t="shared" si="126"/>
        <v>68680Xã Tân Lạc24</v>
      </c>
    </row>
    <row r="8115" spans="1:18">
      <c r="A8115" s="6">
        <v>8114</v>
      </c>
      <c r="B8115" s="6">
        <v>68</v>
      </c>
      <c r="C8115" s="6" t="s">
        <v>7140</v>
      </c>
      <c r="D8115" s="6">
        <v>680</v>
      </c>
      <c r="E8115" s="6" t="s">
        <v>1014</v>
      </c>
      <c r="F8115" s="6">
        <v>25090</v>
      </c>
      <c r="G8115" s="6" t="s">
        <v>7225</v>
      </c>
      <c r="H8115" s="6">
        <v>2</v>
      </c>
      <c r="I8115" s="6" t="s">
        <v>297</v>
      </c>
      <c r="J8115" s="6">
        <v>4</v>
      </c>
      <c r="K8115" s="6" t="s">
        <v>6591</v>
      </c>
      <c r="L8115" s="8">
        <v>6</v>
      </c>
      <c r="M8115" s="6" t="s">
        <v>297</v>
      </c>
      <c r="N8115" s="6" t="s">
        <v>7142</v>
      </c>
      <c r="R8115" s="6" t="str">
        <f t="shared" si="126"/>
        <v>68680Xã Lộc Thành24</v>
      </c>
    </row>
    <row r="8116" spans="1:18">
      <c r="A8116" s="6">
        <v>8115</v>
      </c>
      <c r="B8116" s="6">
        <v>68</v>
      </c>
      <c r="C8116" s="6" t="s">
        <v>7140</v>
      </c>
      <c r="D8116" s="6">
        <v>680</v>
      </c>
      <c r="E8116" s="6" t="s">
        <v>1014</v>
      </c>
      <c r="F8116" s="6">
        <v>25093</v>
      </c>
      <c r="G8116" s="6" t="s">
        <v>7226</v>
      </c>
      <c r="H8116" s="6">
        <v>2</v>
      </c>
      <c r="I8116" s="6" t="s">
        <v>297</v>
      </c>
      <c r="J8116" s="6">
        <v>4</v>
      </c>
      <c r="K8116" s="6" t="s">
        <v>6591</v>
      </c>
      <c r="L8116" s="8">
        <v>6</v>
      </c>
      <c r="M8116" s="6" t="s">
        <v>297</v>
      </c>
      <c r="N8116" s="6" t="s">
        <v>7142</v>
      </c>
      <c r="R8116" s="6" t="str">
        <f t="shared" si="126"/>
        <v>68680Xã Lộc Nam24</v>
      </c>
    </row>
    <row r="8117" spans="1:18">
      <c r="A8117" s="6">
        <v>8116</v>
      </c>
      <c r="B8117" s="6">
        <v>68</v>
      </c>
      <c r="C8117" s="6" t="s">
        <v>7140</v>
      </c>
      <c r="D8117" s="6">
        <v>681</v>
      </c>
      <c r="E8117" s="6" t="s">
        <v>7227</v>
      </c>
      <c r="F8117" s="6">
        <v>25096</v>
      </c>
      <c r="G8117" s="6" t="s">
        <v>7228</v>
      </c>
      <c r="H8117" s="6">
        <v>1</v>
      </c>
      <c r="I8117" s="6" t="s">
        <v>251</v>
      </c>
      <c r="J8117" s="6">
        <v>4</v>
      </c>
      <c r="K8117" s="6" t="s">
        <v>6591</v>
      </c>
      <c r="L8117" s="8">
        <v>5</v>
      </c>
      <c r="M8117" s="6" t="s">
        <v>251</v>
      </c>
      <c r="N8117" s="6" t="s">
        <v>7142</v>
      </c>
      <c r="R8117" s="6" t="str">
        <f t="shared" si="126"/>
        <v>68681Thị trấn Đạ M ri14</v>
      </c>
    </row>
    <row r="8118" spans="1:18">
      <c r="A8118" s="6">
        <v>8117</v>
      </c>
      <c r="B8118" s="6">
        <v>68</v>
      </c>
      <c r="C8118" s="6" t="s">
        <v>7140</v>
      </c>
      <c r="D8118" s="6">
        <v>681</v>
      </c>
      <c r="E8118" s="6" t="s">
        <v>7227</v>
      </c>
      <c r="F8118" s="6">
        <v>25099</v>
      </c>
      <c r="G8118" s="6" t="s">
        <v>7229</v>
      </c>
      <c r="H8118" s="6">
        <v>1</v>
      </c>
      <c r="I8118" s="6" t="s">
        <v>251</v>
      </c>
      <c r="J8118" s="6">
        <v>4</v>
      </c>
      <c r="K8118" s="6" t="s">
        <v>6591</v>
      </c>
      <c r="L8118" s="8">
        <v>5</v>
      </c>
      <c r="M8118" s="6" t="s">
        <v>251</v>
      </c>
      <c r="N8118" s="6" t="s">
        <v>7142</v>
      </c>
      <c r="R8118" s="6" t="str">
        <f t="shared" si="126"/>
        <v>68681Thị trấn Ma Đa Guôi14</v>
      </c>
    </row>
    <row r="8119" spans="1:18">
      <c r="A8119" s="6">
        <v>8118</v>
      </c>
      <c r="B8119" s="6">
        <v>68</v>
      </c>
      <c r="C8119" s="6" t="s">
        <v>7140</v>
      </c>
      <c r="D8119" s="6">
        <v>681</v>
      </c>
      <c r="E8119" s="6" t="s">
        <v>7227</v>
      </c>
      <c r="F8119" s="6">
        <v>25105</v>
      </c>
      <c r="G8119" s="6" t="s">
        <v>7230</v>
      </c>
      <c r="H8119" s="6">
        <v>2</v>
      </c>
      <c r="I8119" s="6" t="s">
        <v>297</v>
      </c>
      <c r="J8119" s="6">
        <v>4</v>
      </c>
      <c r="K8119" s="6" t="s">
        <v>6591</v>
      </c>
      <c r="L8119" s="8">
        <v>6</v>
      </c>
      <c r="M8119" s="6" t="s">
        <v>297</v>
      </c>
      <c r="N8119" s="6" t="s">
        <v>7142</v>
      </c>
      <c r="R8119" s="6" t="str">
        <f t="shared" si="126"/>
        <v>68681Xã Hà Lâm24</v>
      </c>
    </row>
    <row r="8120" spans="1:18">
      <c r="A8120" s="6">
        <v>8119</v>
      </c>
      <c r="B8120" s="6">
        <v>68</v>
      </c>
      <c r="C8120" s="6" t="s">
        <v>7140</v>
      </c>
      <c r="D8120" s="6">
        <v>681</v>
      </c>
      <c r="E8120" s="6" t="s">
        <v>7227</v>
      </c>
      <c r="F8120" s="6">
        <v>25108</v>
      </c>
      <c r="G8120" s="6" t="s">
        <v>7231</v>
      </c>
      <c r="H8120" s="6">
        <v>2</v>
      </c>
      <c r="I8120" s="6" t="s">
        <v>297</v>
      </c>
      <c r="J8120" s="6">
        <v>4</v>
      </c>
      <c r="K8120" s="6" t="s">
        <v>6591</v>
      </c>
      <c r="L8120" s="8">
        <v>6</v>
      </c>
      <c r="M8120" s="6" t="s">
        <v>297</v>
      </c>
      <c r="N8120" s="6" t="s">
        <v>7142</v>
      </c>
      <c r="R8120" s="6" t="str">
        <f t="shared" si="126"/>
        <v>68681Xã Đạ Tồn24</v>
      </c>
    </row>
    <row r="8121" spans="1:18">
      <c r="A8121" s="6">
        <v>8120</v>
      </c>
      <c r="B8121" s="6">
        <v>68</v>
      </c>
      <c r="C8121" s="6" t="s">
        <v>7140</v>
      </c>
      <c r="D8121" s="6">
        <v>681</v>
      </c>
      <c r="E8121" s="6" t="s">
        <v>7227</v>
      </c>
      <c r="F8121" s="6">
        <v>25111</v>
      </c>
      <c r="G8121" s="6" t="s">
        <v>7232</v>
      </c>
      <c r="H8121" s="6">
        <v>2</v>
      </c>
      <c r="I8121" s="6" t="s">
        <v>297</v>
      </c>
      <c r="J8121" s="6">
        <v>4</v>
      </c>
      <c r="K8121" s="6" t="s">
        <v>6591</v>
      </c>
      <c r="L8121" s="8">
        <v>6</v>
      </c>
      <c r="M8121" s="6" t="s">
        <v>297</v>
      </c>
      <c r="N8121" s="6" t="s">
        <v>7142</v>
      </c>
      <c r="R8121" s="6" t="str">
        <f t="shared" si="126"/>
        <v>68681Xã Đạ Oai24</v>
      </c>
    </row>
    <row r="8122" spans="1:18">
      <c r="A8122" s="6">
        <v>8121</v>
      </c>
      <c r="B8122" s="6">
        <v>68</v>
      </c>
      <c r="C8122" s="6" t="s">
        <v>7140</v>
      </c>
      <c r="D8122" s="6">
        <v>681</v>
      </c>
      <c r="E8122" s="6" t="s">
        <v>7227</v>
      </c>
      <c r="F8122" s="6">
        <v>25114</v>
      </c>
      <c r="G8122" s="6" t="s">
        <v>7233</v>
      </c>
      <c r="H8122" s="6">
        <v>2</v>
      </c>
      <c r="I8122" s="6" t="s">
        <v>297</v>
      </c>
      <c r="J8122" s="6">
        <v>4</v>
      </c>
      <c r="K8122" s="6" t="s">
        <v>6591</v>
      </c>
      <c r="L8122" s="8">
        <v>6</v>
      </c>
      <c r="M8122" s="6" t="s">
        <v>297</v>
      </c>
      <c r="N8122" s="6" t="s">
        <v>7142</v>
      </c>
      <c r="R8122" s="6" t="str">
        <f t="shared" si="126"/>
        <v>68681Xã Đạ Ploa24</v>
      </c>
    </row>
    <row r="8123" spans="1:18">
      <c r="A8123" s="6">
        <v>8122</v>
      </c>
      <c r="B8123" s="6">
        <v>68</v>
      </c>
      <c r="C8123" s="6" t="s">
        <v>7140</v>
      </c>
      <c r="D8123" s="6">
        <v>681</v>
      </c>
      <c r="E8123" s="6" t="s">
        <v>7227</v>
      </c>
      <c r="F8123" s="6">
        <v>25117</v>
      </c>
      <c r="G8123" s="6" t="s">
        <v>7234</v>
      </c>
      <c r="H8123" s="6">
        <v>2</v>
      </c>
      <c r="I8123" s="6" t="s">
        <v>297</v>
      </c>
      <c r="J8123" s="6">
        <v>4</v>
      </c>
      <c r="K8123" s="6" t="s">
        <v>6591</v>
      </c>
      <c r="L8123" s="8">
        <v>6</v>
      </c>
      <c r="M8123" s="6" t="s">
        <v>297</v>
      </c>
      <c r="N8123" s="6" t="s">
        <v>7142</v>
      </c>
      <c r="R8123" s="6" t="str">
        <f t="shared" si="126"/>
        <v>68681Xã Ma Đa Guôi24</v>
      </c>
    </row>
    <row r="8124" spans="1:18">
      <c r="A8124" s="6">
        <v>8123</v>
      </c>
      <c r="B8124" s="6">
        <v>68</v>
      </c>
      <c r="C8124" s="6" t="s">
        <v>7140</v>
      </c>
      <c r="D8124" s="6">
        <v>681</v>
      </c>
      <c r="E8124" s="6" t="s">
        <v>7227</v>
      </c>
      <c r="F8124" s="6">
        <v>25120</v>
      </c>
      <c r="G8124" s="6" t="s">
        <v>2185</v>
      </c>
      <c r="H8124" s="6">
        <v>2</v>
      </c>
      <c r="I8124" s="6" t="s">
        <v>297</v>
      </c>
      <c r="J8124" s="6">
        <v>4</v>
      </c>
      <c r="K8124" s="6" t="s">
        <v>6591</v>
      </c>
      <c r="L8124" s="8">
        <v>6</v>
      </c>
      <c r="M8124" s="6" t="s">
        <v>297</v>
      </c>
      <c r="N8124" s="6" t="s">
        <v>7142</v>
      </c>
      <c r="R8124" s="6" t="str">
        <f t="shared" si="126"/>
        <v>68681Xã Đoàn Kết24</v>
      </c>
    </row>
    <row r="8125" spans="1:18">
      <c r="A8125" s="6">
        <v>8124</v>
      </c>
      <c r="B8125" s="6">
        <v>68</v>
      </c>
      <c r="C8125" s="6" t="s">
        <v>7140</v>
      </c>
      <c r="D8125" s="6">
        <v>681</v>
      </c>
      <c r="E8125" s="6" t="s">
        <v>7227</v>
      </c>
      <c r="F8125" s="6">
        <v>25123</v>
      </c>
      <c r="G8125" s="6" t="s">
        <v>5838</v>
      </c>
      <c r="H8125" s="6">
        <v>2</v>
      </c>
      <c r="I8125" s="6" t="s">
        <v>297</v>
      </c>
      <c r="J8125" s="6">
        <v>4</v>
      </c>
      <c r="K8125" s="6" t="s">
        <v>6591</v>
      </c>
      <c r="L8125" s="8">
        <v>6</v>
      </c>
      <c r="M8125" s="6" t="s">
        <v>297</v>
      </c>
      <c r="N8125" s="6" t="s">
        <v>7142</v>
      </c>
      <c r="R8125" s="6" t="str">
        <f t="shared" si="126"/>
        <v>68681Xã Phước Lộc24</v>
      </c>
    </row>
    <row r="8126" spans="1:18">
      <c r="A8126" s="6">
        <v>8125</v>
      </c>
      <c r="B8126" s="6">
        <v>68</v>
      </c>
      <c r="C8126" s="6" t="s">
        <v>7140</v>
      </c>
      <c r="D8126" s="6">
        <v>682</v>
      </c>
      <c r="E8126" s="6" t="s">
        <v>7235</v>
      </c>
      <c r="F8126" s="6">
        <v>25126</v>
      </c>
      <c r="G8126" s="6" t="s">
        <v>7236</v>
      </c>
      <c r="H8126" s="6">
        <v>1</v>
      </c>
      <c r="I8126" s="6" t="s">
        <v>251</v>
      </c>
      <c r="J8126" s="6">
        <v>4</v>
      </c>
      <c r="K8126" s="6" t="s">
        <v>6591</v>
      </c>
      <c r="L8126" s="8">
        <v>5</v>
      </c>
      <c r="M8126" s="6" t="s">
        <v>251</v>
      </c>
      <c r="N8126" s="6" t="s">
        <v>7142</v>
      </c>
      <c r="R8126" s="6" t="str">
        <f t="shared" si="126"/>
        <v>68682Thị trấn Đạ Tẻh14</v>
      </c>
    </row>
    <row r="8127" spans="1:18">
      <c r="A8127" s="6">
        <v>8126</v>
      </c>
      <c r="B8127" s="6">
        <v>68</v>
      </c>
      <c r="C8127" s="6" t="s">
        <v>7140</v>
      </c>
      <c r="D8127" s="6">
        <v>682</v>
      </c>
      <c r="E8127" s="6" t="s">
        <v>7235</v>
      </c>
      <c r="F8127" s="6">
        <v>25129</v>
      </c>
      <c r="G8127" s="6" t="s">
        <v>7237</v>
      </c>
      <c r="H8127" s="6">
        <v>2</v>
      </c>
      <c r="I8127" s="6" t="s">
        <v>297</v>
      </c>
      <c r="J8127" s="6">
        <v>4</v>
      </c>
      <c r="K8127" s="6" t="s">
        <v>6591</v>
      </c>
      <c r="L8127" s="8">
        <v>6</v>
      </c>
      <c r="M8127" s="6" t="s">
        <v>297</v>
      </c>
      <c r="N8127" s="6" t="s">
        <v>7142</v>
      </c>
      <c r="R8127" s="6" t="str">
        <f t="shared" si="126"/>
        <v>68682Xã An Nhơn24</v>
      </c>
    </row>
    <row r="8128" spans="1:18">
      <c r="A8128" s="6">
        <v>8127</v>
      </c>
      <c r="B8128" s="6">
        <v>68</v>
      </c>
      <c r="C8128" s="6" t="s">
        <v>7140</v>
      </c>
      <c r="D8128" s="6">
        <v>682</v>
      </c>
      <c r="E8128" s="6" t="s">
        <v>7235</v>
      </c>
      <c r="F8128" s="6">
        <v>25132</v>
      </c>
      <c r="G8128" s="6" t="s">
        <v>7238</v>
      </c>
      <c r="H8128" s="6">
        <v>2</v>
      </c>
      <c r="I8128" s="6" t="s">
        <v>297</v>
      </c>
      <c r="J8128" s="6">
        <v>4</v>
      </c>
      <c r="K8128" s="6" t="s">
        <v>6591</v>
      </c>
      <c r="L8128" s="8">
        <v>6</v>
      </c>
      <c r="M8128" s="6" t="s">
        <v>297</v>
      </c>
      <c r="N8128" s="6" t="s">
        <v>7142</v>
      </c>
      <c r="R8128" s="6" t="str">
        <f t="shared" si="126"/>
        <v>68682Xã Quốc Oai24</v>
      </c>
    </row>
    <row r="8129" spans="1:18">
      <c r="A8129" s="6">
        <v>8128</v>
      </c>
      <c r="B8129" s="6">
        <v>68</v>
      </c>
      <c r="C8129" s="6" t="s">
        <v>7140</v>
      </c>
      <c r="D8129" s="6">
        <v>682</v>
      </c>
      <c r="E8129" s="6" t="s">
        <v>7235</v>
      </c>
      <c r="F8129" s="6">
        <v>25135</v>
      </c>
      <c r="G8129" s="6" t="s">
        <v>3615</v>
      </c>
      <c r="H8129" s="6">
        <v>2</v>
      </c>
      <c r="I8129" s="6" t="s">
        <v>297</v>
      </c>
      <c r="J8129" s="6">
        <v>4</v>
      </c>
      <c r="K8129" s="6" t="s">
        <v>6591</v>
      </c>
      <c r="L8129" s="8">
        <v>6</v>
      </c>
      <c r="M8129" s="6" t="s">
        <v>297</v>
      </c>
      <c r="N8129" s="6" t="s">
        <v>7142</v>
      </c>
      <c r="R8129" s="6" t="str">
        <f t="shared" si="126"/>
        <v>68682Xã Mỹ Đức24</v>
      </c>
    </row>
    <row r="8130" spans="1:18">
      <c r="A8130" s="6">
        <v>8129</v>
      </c>
      <c r="B8130" s="6">
        <v>68</v>
      </c>
      <c r="C8130" s="6" t="s">
        <v>7140</v>
      </c>
      <c r="D8130" s="6">
        <v>682</v>
      </c>
      <c r="E8130" s="6" t="s">
        <v>7235</v>
      </c>
      <c r="F8130" s="6">
        <v>25138</v>
      </c>
      <c r="G8130" s="6" t="s">
        <v>7239</v>
      </c>
      <c r="H8130" s="6">
        <v>2</v>
      </c>
      <c r="I8130" s="6" t="s">
        <v>297</v>
      </c>
      <c r="J8130" s="6">
        <v>4</v>
      </c>
      <c r="K8130" s="6" t="s">
        <v>6591</v>
      </c>
      <c r="L8130" s="8">
        <v>6</v>
      </c>
      <c r="M8130" s="6" t="s">
        <v>297</v>
      </c>
      <c r="N8130" s="6" t="s">
        <v>7142</v>
      </c>
      <c r="R8130" s="6" t="str">
        <f t="shared" si="126"/>
        <v>68682Xã Quảng Trị24</v>
      </c>
    </row>
    <row r="8131" spans="1:18">
      <c r="A8131" s="6">
        <v>8130</v>
      </c>
      <c r="B8131" s="6">
        <v>68</v>
      </c>
      <c r="C8131" s="6" t="s">
        <v>7140</v>
      </c>
      <c r="D8131" s="6">
        <v>682</v>
      </c>
      <c r="E8131" s="6" t="s">
        <v>7235</v>
      </c>
      <c r="F8131" s="6">
        <v>25141</v>
      </c>
      <c r="G8131" s="6" t="s">
        <v>7240</v>
      </c>
      <c r="H8131" s="6">
        <v>2</v>
      </c>
      <c r="I8131" s="6" t="s">
        <v>297</v>
      </c>
      <c r="J8131" s="6">
        <v>4</v>
      </c>
      <c r="K8131" s="6" t="s">
        <v>6591</v>
      </c>
      <c r="L8131" s="8">
        <v>6</v>
      </c>
      <c r="M8131" s="6" t="s">
        <v>297</v>
      </c>
      <c r="N8131" s="6" t="s">
        <v>7142</v>
      </c>
      <c r="R8131" s="6" t="str">
        <f t="shared" ref="R8131:R8194" si="127">CONCATENATE(B8131,D8131,G8131,H8131,J8131)</f>
        <v>68682Xã Đạ Lây24</v>
      </c>
    </row>
    <row r="8132" spans="1:18">
      <c r="A8132" s="6">
        <v>8131</v>
      </c>
      <c r="B8132" s="6">
        <v>68</v>
      </c>
      <c r="C8132" s="6" t="s">
        <v>7140</v>
      </c>
      <c r="D8132" s="6">
        <v>682</v>
      </c>
      <c r="E8132" s="6" t="s">
        <v>7235</v>
      </c>
      <c r="F8132" s="6">
        <v>25147</v>
      </c>
      <c r="G8132" s="6" t="s">
        <v>7241</v>
      </c>
      <c r="H8132" s="6">
        <v>2</v>
      </c>
      <c r="I8132" s="6" t="s">
        <v>297</v>
      </c>
      <c r="J8132" s="6">
        <v>4</v>
      </c>
      <c r="K8132" s="6" t="s">
        <v>6591</v>
      </c>
      <c r="L8132" s="8">
        <v>6</v>
      </c>
      <c r="M8132" s="6" t="s">
        <v>297</v>
      </c>
      <c r="N8132" s="6" t="s">
        <v>7142</v>
      </c>
      <c r="R8132" s="6" t="str">
        <f t="shared" si="127"/>
        <v>68682Xã Triệu Hải24</v>
      </c>
    </row>
    <row r="8133" spans="1:18">
      <c r="A8133" s="6">
        <v>8132</v>
      </c>
      <c r="B8133" s="6">
        <v>68</v>
      </c>
      <c r="C8133" s="6" t="s">
        <v>7140</v>
      </c>
      <c r="D8133" s="6">
        <v>682</v>
      </c>
      <c r="E8133" s="6" t="s">
        <v>7235</v>
      </c>
      <c r="F8133" s="6">
        <v>25153</v>
      </c>
      <c r="G8133" s="6" t="s">
        <v>7242</v>
      </c>
      <c r="H8133" s="6">
        <v>2</v>
      </c>
      <c r="I8133" s="6" t="s">
        <v>297</v>
      </c>
      <c r="J8133" s="6">
        <v>4</v>
      </c>
      <c r="K8133" s="6" t="s">
        <v>6591</v>
      </c>
      <c r="L8133" s="8">
        <v>6</v>
      </c>
      <c r="M8133" s="6" t="s">
        <v>297</v>
      </c>
      <c r="N8133" s="6" t="s">
        <v>7142</v>
      </c>
      <c r="R8133" s="6" t="str">
        <f t="shared" si="127"/>
        <v>68682Xã Đạ Kho24</v>
      </c>
    </row>
    <row r="8134" spans="1:18">
      <c r="A8134" s="6">
        <v>8133</v>
      </c>
      <c r="B8134" s="6">
        <v>68</v>
      </c>
      <c r="C8134" s="6" t="s">
        <v>7140</v>
      </c>
      <c r="D8134" s="6">
        <v>682</v>
      </c>
      <c r="E8134" s="6" t="s">
        <v>7235</v>
      </c>
      <c r="F8134" s="6">
        <v>25156</v>
      </c>
      <c r="G8134" s="6" t="s">
        <v>7243</v>
      </c>
      <c r="H8134" s="6">
        <v>2</v>
      </c>
      <c r="I8134" s="6" t="s">
        <v>297</v>
      </c>
      <c r="J8134" s="6">
        <v>4</v>
      </c>
      <c r="K8134" s="6" t="s">
        <v>6591</v>
      </c>
      <c r="L8134" s="8">
        <v>6</v>
      </c>
      <c r="M8134" s="6" t="s">
        <v>297</v>
      </c>
      <c r="N8134" s="6" t="s">
        <v>7142</v>
      </c>
      <c r="R8134" s="6" t="str">
        <f t="shared" si="127"/>
        <v>68682Xã Đạ Pal24</v>
      </c>
    </row>
    <row r="8135" spans="1:18">
      <c r="A8135" s="6">
        <v>8134</v>
      </c>
      <c r="B8135" s="6">
        <v>68</v>
      </c>
      <c r="C8135" s="6" t="s">
        <v>7140</v>
      </c>
      <c r="D8135" s="6">
        <v>683</v>
      </c>
      <c r="E8135" s="6" t="s">
        <v>7244</v>
      </c>
      <c r="F8135" s="6">
        <v>25159</v>
      </c>
      <c r="G8135" s="6" t="s">
        <v>7245</v>
      </c>
      <c r="H8135" s="6">
        <v>1</v>
      </c>
      <c r="I8135" s="6" t="s">
        <v>251</v>
      </c>
      <c r="J8135" s="6">
        <v>4</v>
      </c>
      <c r="K8135" s="6" t="s">
        <v>6591</v>
      </c>
      <c r="L8135" s="8">
        <v>5</v>
      </c>
      <c r="M8135" s="6" t="s">
        <v>251</v>
      </c>
      <c r="N8135" s="6" t="s">
        <v>7142</v>
      </c>
      <c r="R8135" s="6" t="str">
        <f t="shared" si="127"/>
        <v>68683Thị trấn Cát Tiên14</v>
      </c>
    </row>
    <row r="8136" spans="1:18">
      <c r="A8136" s="6">
        <v>8135</v>
      </c>
      <c r="B8136" s="6">
        <v>68</v>
      </c>
      <c r="C8136" s="6" t="s">
        <v>7140</v>
      </c>
      <c r="D8136" s="6">
        <v>683</v>
      </c>
      <c r="E8136" s="6" t="s">
        <v>7244</v>
      </c>
      <c r="F8136" s="6">
        <v>25162</v>
      </c>
      <c r="G8136" s="6" t="s">
        <v>7246</v>
      </c>
      <c r="H8136" s="6">
        <v>2</v>
      </c>
      <c r="I8136" s="6" t="s">
        <v>297</v>
      </c>
      <c r="J8136" s="6">
        <v>4</v>
      </c>
      <c r="K8136" s="6" t="s">
        <v>6591</v>
      </c>
      <c r="L8136" s="8">
        <v>6</v>
      </c>
      <c r="M8136" s="6" t="s">
        <v>297</v>
      </c>
      <c r="N8136" s="6" t="s">
        <v>7142</v>
      </c>
      <c r="R8136" s="6" t="str">
        <f t="shared" si="127"/>
        <v>68683Xã Tiên Hoàng24</v>
      </c>
    </row>
    <row r="8137" spans="1:18">
      <c r="A8137" s="6">
        <v>8136</v>
      </c>
      <c r="B8137" s="6">
        <v>68</v>
      </c>
      <c r="C8137" s="6" t="s">
        <v>7140</v>
      </c>
      <c r="D8137" s="6">
        <v>683</v>
      </c>
      <c r="E8137" s="6" t="s">
        <v>7244</v>
      </c>
      <c r="F8137" s="6">
        <v>25165</v>
      </c>
      <c r="G8137" s="6" t="s">
        <v>7247</v>
      </c>
      <c r="H8137" s="6">
        <v>2</v>
      </c>
      <c r="I8137" s="6" t="s">
        <v>297</v>
      </c>
      <c r="J8137" s="6">
        <v>4</v>
      </c>
      <c r="K8137" s="6" t="s">
        <v>6591</v>
      </c>
      <c r="L8137" s="8">
        <v>6</v>
      </c>
      <c r="M8137" s="6" t="s">
        <v>297</v>
      </c>
      <c r="N8137" s="6" t="s">
        <v>7142</v>
      </c>
      <c r="R8137" s="6" t="str">
        <f t="shared" si="127"/>
        <v>68683Xã Phước Cát 224</v>
      </c>
    </row>
    <row r="8138" spans="1:18">
      <c r="A8138" s="6">
        <v>8137</v>
      </c>
      <c r="B8138" s="6">
        <v>68</v>
      </c>
      <c r="C8138" s="6" t="s">
        <v>7140</v>
      </c>
      <c r="D8138" s="6">
        <v>683</v>
      </c>
      <c r="E8138" s="6" t="s">
        <v>7244</v>
      </c>
      <c r="F8138" s="6">
        <v>25168</v>
      </c>
      <c r="G8138" s="6" t="s">
        <v>7248</v>
      </c>
      <c r="H8138" s="6">
        <v>2</v>
      </c>
      <c r="I8138" s="6" t="s">
        <v>297</v>
      </c>
      <c r="J8138" s="6">
        <v>4</v>
      </c>
      <c r="K8138" s="6" t="s">
        <v>6591</v>
      </c>
      <c r="L8138" s="8">
        <v>6</v>
      </c>
      <c r="M8138" s="6" t="s">
        <v>297</v>
      </c>
      <c r="N8138" s="6" t="s">
        <v>7142</v>
      </c>
      <c r="R8138" s="6" t="str">
        <f t="shared" si="127"/>
        <v>68683Xã Gia Viễn24</v>
      </c>
    </row>
    <row r="8139" spans="1:18">
      <c r="A8139" s="6">
        <v>8138</v>
      </c>
      <c r="B8139" s="6">
        <v>68</v>
      </c>
      <c r="C8139" s="6" t="s">
        <v>7140</v>
      </c>
      <c r="D8139" s="6">
        <v>683</v>
      </c>
      <c r="E8139" s="6" t="s">
        <v>7244</v>
      </c>
      <c r="F8139" s="6">
        <v>25171</v>
      </c>
      <c r="G8139" s="6" t="s">
        <v>7249</v>
      </c>
      <c r="H8139" s="6">
        <v>2</v>
      </c>
      <c r="I8139" s="6" t="s">
        <v>297</v>
      </c>
      <c r="J8139" s="6">
        <v>4</v>
      </c>
      <c r="K8139" s="6" t="s">
        <v>6591</v>
      </c>
      <c r="L8139" s="8">
        <v>6</v>
      </c>
      <c r="M8139" s="6" t="s">
        <v>297</v>
      </c>
      <c r="N8139" s="6" t="s">
        <v>7142</v>
      </c>
      <c r="R8139" s="6" t="str">
        <f t="shared" si="127"/>
        <v>68683Xã Nam Ninh24</v>
      </c>
    </row>
    <row r="8140" spans="1:18">
      <c r="A8140" s="6">
        <v>8139</v>
      </c>
      <c r="B8140" s="6">
        <v>68</v>
      </c>
      <c r="C8140" s="6" t="s">
        <v>7140</v>
      </c>
      <c r="D8140" s="6">
        <v>683</v>
      </c>
      <c r="E8140" s="6" t="s">
        <v>7244</v>
      </c>
      <c r="F8140" s="6">
        <v>25180</v>
      </c>
      <c r="G8140" s="6" t="s">
        <v>7250</v>
      </c>
      <c r="H8140" s="6">
        <v>1</v>
      </c>
      <c r="I8140" s="6" t="s">
        <v>251</v>
      </c>
      <c r="J8140" s="6">
        <v>4</v>
      </c>
      <c r="K8140" s="6" t="s">
        <v>6591</v>
      </c>
      <c r="L8140" s="8">
        <v>5</v>
      </c>
      <c r="M8140" s="6" t="s">
        <v>251</v>
      </c>
      <c r="N8140" s="6" t="s">
        <v>7142</v>
      </c>
      <c r="R8140" s="6" t="str">
        <f t="shared" si="127"/>
        <v>68683Thị trấn Phước Cát 14</v>
      </c>
    </row>
    <row r="8141" spans="1:18">
      <c r="A8141" s="6">
        <v>8140</v>
      </c>
      <c r="B8141" s="6">
        <v>68</v>
      </c>
      <c r="C8141" s="6" t="s">
        <v>7140</v>
      </c>
      <c r="D8141" s="6">
        <v>683</v>
      </c>
      <c r="E8141" s="6" t="s">
        <v>7244</v>
      </c>
      <c r="F8141" s="6">
        <v>25183</v>
      </c>
      <c r="G8141" s="6" t="s">
        <v>7251</v>
      </c>
      <c r="H8141" s="6">
        <v>2</v>
      </c>
      <c r="I8141" s="6" t="s">
        <v>297</v>
      </c>
      <c r="J8141" s="6">
        <v>4</v>
      </c>
      <c r="K8141" s="6" t="s">
        <v>6591</v>
      </c>
      <c r="L8141" s="8">
        <v>6</v>
      </c>
      <c r="M8141" s="6" t="s">
        <v>297</v>
      </c>
      <c r="N8141" s="6" t="s">
        <v>7142</v>
      </c>
      <c r="R8141" s="6" t="str">
        <f t="shared" si="127"/>
        <v>68683Xã Đức Phổ24</v>
      </c>
    </row>
    <row r="8142" spans="1:18">
      <c r="A8142" s="6">
        <v>8141</v>
      </c>
      <c r="B8142" s="6">
        <v>68</v>
      </c>
      <c r="C8142" s="6" t="s">
        <v>7140</v>
      </c>
      <c r="D8142" s="6">
        <v>683</v>
      </c>
      <c r="E8142" s="6" t="s">
        <v>7244</v>
      </c>
      <c r="F8142" s="6">
        <v>25189</v>
      </c>
      <c r="G8142" s="6" t="s">
        <v>7252</v>
      </c>
      <c r="H8142" s="6">
        <v>2</v>
      </c>
      <c r="I8142" s="6" t="s">
        <v>297</v>
      </c>
      <c r="J8142" s="6">
        <v>4</v>
      </c>
      <c r="K8142" s="6" t="s">
        <v>6591</v>
      </c>
      <c r="L8142" s="8">
        <v>6</v>
      </c>
      <c r="M8142" s="6" t="s">
        <v>297</v>
      </c>
      <c r="N8142" s="6" t="s">
        <v>7142</v>
      </c>
      <c r="R8142" s="6" t="str">
        <f t="shared" si="127"/>
        <v>68683Xã Quảng Ngãi24</v>
      </c>
    </row>
    <row r="8143" spans="1:18">
      <c r="A8143" s="6">
        <v>8142</v>
      </c>
      <c r="B8143" s="6">
        <v>68</v>
      </c>
      <c r="C8143" s="6" t="s">
        <v>7140</v>
      </c>
      <c r="D8143" s="6">
        <v>683</v>
      </c>
      <c r="E8143" s="6" t="s">
        <v>7244</v>
      </c>
      <c r="F8143" s="6">
        <v>25192</v>
      </c>
      <c r="G8143" s="6" t="s">
        <v>7253</v>
      </c>
      <c r="H8143" s="6">
        <v>2</v>
      </c>
      <c r="I8143" s="6" t="s">
        <v>297</v>
      </c>
      <c r="J8143" s="6">
        <v>4</v>
      </c>
      <c r="K8143" s="6" t="s">
        <v>6591</v>
      </c>
      <c r="L8143" s="8">
        <v>6</v>
      </c>
      <c r="M8143" s="6" t="s">
        <v>297</v>
      </c>
      <c r="N8143" s="6" t="s">
        <v>7142</v>
      </c>
      <c r="R8143" s="6" t="str">
        <f t="shared" si="127"/>
        <v>68683Xã Đồng Nai Thượng24</v>
      </c>
    </row>
    <row r="8144" spans="1:18">
      <c r="A8144" s="6">
        <v>8143</v>
      </c>
      <c r="B8144" s="6">
        <v>70</v>
      </c>
      <c r="C8144" s="6" t="s">
        <v>7254</v>
      </c>
      <c r="D8144" s="6">
        <v>688</v>
      </c>
      <c r="E8144" s="6" t="s">
        <v>7255</v>
      </c>
      <c r="F8144" s="6">
        <v>25216</v>
      </c>
      <c r="G8144" s="6" t="s">
        <v>7256</v>
      </c>
      <c r="H8144" s="6">
        <v>1</v>
      </c>
      <c r="I8144" s="6" t="s">
        <v>251</v>
      </c>
      <c r="J8144" s="6">
        <v>5</v>
      </c>
      <c r="K8144" s="6" t="s">
        <v>7257</v>
      </c>
      <c r="L8144" s="8">
        <v>5</v>
      </c>
      <c r="M8144" s="6" t="s">
        <v>251</v>
      </c>
      <c r="N8144" s="6" t="s">
        <v>7258</v>
      </c>
      <c r="R8144" s="6" t="str">
        <f t="shared" si="127"/>
        <v>70688Phường Thác Mơ15</v>
      </c>
    </row>
    <row r="8145" spans="1:18">
      <c r="A8145" s="6">
        <v>8144</v>
      </c>
      <c r="B8145" s="6">
        <v>70</v>
      </c>
      <c r="C8145" s="6" t="s">
        <v>7254</v>
      </c>
      <c r="D8145" s="6">
        <v>688</v>
      </c>
      <c r="E8145" s="6" t="s">
        <v>7255</v>
      </c>
      <c r="F8145" s="6">
        <v>25217</v>
      </c>
      <c r="G8145" s="6" t="s">
        <v>7259</v>
      </c>
      <c r="H8145" s="6">
        <v>1</v>
      </c>
      <c r="I8145" s="6" t="s">
        <v>251</v>
      </c>
      <c r="J8145" s="6">
        <v>5</v>
      </c>
      <c r="K8145" s="6" t="s">
        <v>7257</v>
      </c>
      <c r="L8145" s="8">
        <v>5</v>
      </c>
      <c r="M8145" s="6" t="s">
        <v>251</v>
      </c>
      <c r="N8145" s="6" t="s">
        <v>7258</v>
      </c>
      <c r="R8145" s="6" t="str">
        <f t="shared" si="127"/>
        <v>70688Phường Long Thủy15</v>
      </c>
    </row>
    <row r="8146" spans="1:18">
      <c r="A8146" s="6">
        <v>8145</v>
      </c>
      <c r="B8146" s="6">
        <v>70</v>
      </c>
      <c r="C8146" s="6" t="s">
        <v>7254</v>
      </c>
      <c r="D8146" s="6">
        <v>688</v>
      </c>
      <c r="E8146" s="6" t="s">
        <v>7255</v>
      </c>
      <c r="F8146" s="6">
        <v>25219</v>
      </c>
      <c r="G8146" s="6" t="s">
        <v>7260</v>
      </c>
      <c r="H8146" s="6">
        <v>1</v>
      </c>
      <c r="I8146" s="6" t="s">
        <v>251</v>
      </c>
      <c r="J8146" s="6">
        <v>5</v>
      </c>
      <c r="K8146" s="6" t="s">
        <v>7257</v>
      </c>
      <c r="L8146" s="8">
        <v>5</v>
      </c>
      <c r="M8146" s="6" t="s">
        <v>251</v>
      </c>
      <c r="N8146" s="6" t="s">
        <v>7258</v>
      </c>
      <c r="R8146" s="6" t="str">
        <f t="shared" si="127"/>
        <v>70688Phường Phước Bình15</v>
      </c>
    </row>
    <row r="8147" spans="1:18">
      <c r="A8147" s="6">
        <v>8146</v>
      </c>
      <c r="B8147" s="6">
        <v>70</v>
      </c>
      <c r="C8147" s="6" t="s">
        <v>7254</v>
      </c>
      <c r="D8147" s="6">
        <v>688</v>
      </c>
      <c r="E8147" s="6" t="s">
        <v>7255</v>
      </c>
      <c r="F8147" s="6">
        <v>25220</v>
      </c>
      <c r="G8147" s="6" t="s">
        <v>7261</v>
      </c>
      <c r="H8147" s="6">
        <v>1</v>
      </c>
      <c r="I8147" s="6" t="s">
        <v>251</v>
      </c>
      <c r="J8147" s="6">
        <v>5</v>
      </c>
      <c r="K8147" s="6" t="s">
        <v>7257</v>
      </c>
      <c r="L8147" s="8">
        <v>5</v>
      </c>
      <c r="M8147" s="6" t="s">
        <v>251</v>
      </c>
      <c r="N8147" s="6" t="s">
        <v>7258</v>
      </c>
      <c r="R8147" s="6" t="str">
        <f t="shared" si="127"/>
        <v>70688Phường Long Phước15</v>
      </c>
    </row>
    <row r="8148" spans="1:18">
      <c r="A8148" s="6">
        <v>8147</v>
      </c>
      <c r="B8148" s="6">
        <v>70</v>
      </c>
      <c r="C8148" s="6" t="s">
        <v>7254</v>
      </c>
      <c r="D8148" s="6">
        <v>688</v>
      </c>
      <c r="E8148" s="6" t="s">
        <v>7255</v>
      </c>
      <c r="F8148" s="6">
        <v>25237</v>
      </c>
      <c r="G8148" s="6" t="s">
        <v>7262</v>
      </c>
      <c r="H8148" s="6">
        <v>1</v>
      </c>
      <c r="I8148" s="6" t="s">
        <v>251</v>
      </c>
      <c r="J8148" s="6">
        <v>5</v>
      </c>
      <c r="K8148" s="6" t="s">
        <v>7257</v>
      </c>
      <c r="L8148" s="8">
        <v>5</v>
      </c>
      <c r="M8148" s="6" t="s">
        <v>251</v>
      </c>
      <c r="N8148" s="6" t="s">
        <v>7258</v>
      </c>
      <c r="R8148" s="6" t="str">
        <f t="shared" si="127"/>
        <v>70688Phường Sơn Giang15</v>
      </c>
    </row>
    <row r="8149" spans="1:18">
      <c r="A8149" s="6">
        <v>8148</v>
      </c>
      <c r="B8149" s="6">
        <v>70</v>
      </c>
      <c r="C8149" s="6" t="s">
        <v>7254</v>
      </c>
      <c r="D8149" s="6">
        <v>688</v>
      </c>
      <c r="E8149" s="6" t="s">
        <v>7255</v>
      </c>
      <c r="F8149" s="6">
        <v>25245</v>
      </c>
      <c r="G8149" s="6" t="s">
        <v>7263</v>
      </c>
      <c r="H8149" s="6">
        <v>2</v>
      </c>
      <c r="I8149" s="6" t="s">
        <v>297</v>
      </c>
      <c r="J8149" s="6">
        <v>5</v>
      </c>
      <c r="K8149" s="6" t="s">
        <v>7257</v>
      </c>
      <c r="L8149" s="8">
        <v>6</v>
      </c>
      <c r="M8149" s="6" t="s">
        <v>297</v>
      </c>
      <c r="N8149" s="6" t="s">
        <v>7258</v>
      </c>
      <c r="R8149" s="6" t="str">
        <f t="shared" si="127"/>
        <v>70688Xã Long Giang25</v>
      </c>
    </row>
    <row r="8150" spans="1:18">
      <c r="A8150" s="6">
        <v>8149</v>
      </c>
      <c r="B8150" s="6">
        <v>70</v>
      </c>
      <c r="C8150" s="6" t="s">
        <v>7254</v>
      </c>
      <c r="D8150" s="6">
        <v>688</v>
      </c>
      <c r="E8150" s="6" t="s">
        <v>7255</v>
      </c>
      <c r="F8150" s="6">
        <v>25249</v>
      </c>
      <c r="G8150" s="6" t="s">
        <v>7264</v>
      </c>
      <c r="H8150" s="6">
        <v>2</v>
      </c>
      <c r="I8150" s="6" t="s">
        <v>297</v>
      </c>
      <c r="J8150" s="6">
        <v>5</v>
      </c>
      <c r="K8150" s="6" t="s">
        <v>7257</v>
      </c>
      <c r="L8150" s="8">
        <v>6</v>
      </c>
      <c r="M8150" s="6" t="s">
        <v>297</v>
      </c>
      <c r="N8150" s="6" t="s">
        <v>7258</v>
      </c>
      <c r="R8150" s="6" t="str">
        <f t="shared" si="127"/>
        <v>70688Xã Phước Tín25</v>
      </c>
    </row>
    <row r="8151" spans="1:18">
      <c r="A8151" s="6">
        <v>8150</v>
      </c>
      <c r="B8151" s="6">
        <v>70</v>
      </c>
      <c r="C8151" s="6" t="s">
        <v>7254</v>
      </c>
      <c r="D8151" s="6">
        <v>689</v>
      </c>
      <c r="E8151" s="6" t="s">
        <v>7265</v>
      </c>
      <c r="F8151" s="6">
        <v>25195</v>
      </c>
      <c r="G8151" s="6" t="s">
        <v>7266</v>
      </c>
      <c r="H8151" s="6">
        <v>1</v>
      </c>
      <c r="I8151" s="6" t="s">
        <v>251</v>
      </c>
      <c r="J8151" s="6">
        <v>5</v>
      </c>
      <c r="K8151" s="6" t="s">
        <v>7257</v>
      </c>
      <c r="L8151" s="8">
        <v>5</v>
      </c>
      <c r="M8151" s="6" t="s">
        <v>251</v>
      </c>
      <c r="N8151" s="6" t="s">
        <v>7258</v>
      </c>
      <c r="R8151" s="6" t="str">
        <f t="shared" si="127"/>
        <v>70689Phường Tân Phú15</v>
      </c>
    </row>
    <row r="8152" spans="1:18">
      <c r="A8152" s="6">
        <v>8151</v>
      </c>
      <c r="B8152" s="6">
        <v>70</v>
      </c>
      <c r="C8152" s="6" t="s">
        <v>7254</v>
      </c>
      <c r="D8152" s="6">
        <v>689</v>
      </c>
      <c r="E8152" s="6" t="s">
        <v>7265</v>
      </c>
      <c r="F8152" s="6">
        <v>25198</v>
      </c>
      <c r="G8152" s="6" t="s">
        <v>7267</v>
      </c>
      <c r="H8152" s="6">
        <v>1</v>
      </c>
      <c r="I8152" s="6" t="s">
        <v>251</v>
      </c>
      <c r="J8152" s="6">
        <v>5</v>
      </c>
      <c r="K8152" s="6" t="s">
        <v>7257</v>
      </c>
      <c r="L8152" s="8">
        <v>5</v>
      </c>
      <c r="M8152" s="6" t="s">
        <v>251</v>
      </c>
      <c r="N8152" s="6" t="s">
        <v>7258</v>
      </c>
      <c r="R8152" s="6" t="str">
        <f t="shared" si="127"/>
        <v>70689Phường Tân Đồng15</v>
      </c>
    </row>
    <row r="8153" spans="1:18">
      <c r="A8153" s="6">
        <v>8152</v>
      </c>
      <c r="B8153" s="6">
        <v>70</v>
      </c>
      <c r="C8153" s="6" t="s">
        <v>7254</v>
      </c>
      <c r="D8153" s="6">
        <v>689</v>
      </c>
      <c r="E8153" s="6" t="s">
        <v>7265</v>
      </c>
      <c r="F8153" s="6">
        <v>25201</v>
      </c>
      <c r="G8153" s="6" t="s">
        <v>3360</v>
      </c>
      <c r="H8153" s="6">
        <v>1</v>
      </c>
      <c r="I8153" s="6" t="s">
        <v>251</v>
      </c>
      <c r="J8153" s="6">
        <v>5</v>
      </c>
      <c r="K8153" s="6" t="s">
        <v>7257</v>
      </c>
      <c r="L8153" s="8">
        <v>5</v>
      </c>
      <c r="M8153" s="6" t="s">
        <v>251</v>
      </c>
      <c r="N8153" s="6" t="s">
        <v>7258</v>
      </c>
      <c r="R8153" s="6" t="str">
        <f t="shared" si="127"/>
        <v>70689Phường Tân Bình15</v>
      </c>
    </row>
    <row r="8154" spans="1:18">
      <c r="A8154" s="6">
        <v>8153</v>
      </c>
      <c r="B8154" s="6">
        <v>70</v>
      </c>
      <c r="C8154" s="6" t="s">
        <v>7254</v>
      </c>
      <c r="D8154" s="6">
        <v>689</v>
      </c>
      <c r="E8154" s="6" t="s">
        <v>7265</v>
      </c>
      <c r="F8154" s="6">
        <v>25204</v>
      </c>
      <c r="G8154" s="6" t="s">
        <v>7268</v>
      </c>
      <c r="H8154" s="6">
        <v>1</v>
      </c>
      <c r="I8154" s="6" t="s">
        <v>251</v>
      </c>
      <c r="J8154" s="6">
        <v>5</v>
      </c>
      <c r="K8154" s="6" t="s">
        <v>7257</v>
      </c>
      <c r="L8154" s="8">
        <v>5</v>
      </c>
      <c r="M8154" s="6" t="s">
        <v>251</v>
      </c>
      <c r="N8154" s="6" t="s">
        <v>7258</v>
      </c>
      <c r="R8154" s="6" t="str">
        <f t="shared" si="127"/>
        <v>70689Phường Tân Xuân15</v>
      </c>
    </row>
    <row r="8155" spans="1:18">
      <c r="A8155" s="6">
        <v>8154</v>
      </c>
      <c r="B8155" s="6">
        <v>70</v>
      </c>
      <c r="C8155" s="6" t="s">
        <v>7254</v>
      </c>
      <c r="D8155" s="6">
        <v>689</v>
      </c>
      <c r="E8155" s="6" t="s">
        <v>7265</v>
      </c>
      <c r="F8155" s="6">
        <v>25205</v>
      </c>
      <c r="G8155" s="6" t="s">
        <v>6509</v>
      </c>
      <c r="H8155" s="6">
        <v>1</v>
      </c>
      <c r="I8155" s="6" t="s">
        <v>251</v>
      </c>
      <c r="J8155" s="6">
        <v>5</v>
      </c>
      <c r="K8155" s="6" t="s">
        <v>7257</v>
      </c>
      <c r="L8155" s="8">
        <v>5</v>
      </c>
      <c r="M8155" s="6" t="s">
        <v>251</v>
      </c>
      <c r="N8155" s="6" t="s">
        <v>7258</v>
      </c>
      <c r="R8155" s="6" t="str">
        <f t="shared" si="127"/>
        <v>70689Phường Tân Thiện15</v>
      </c>
    </row>
    <row r="8156" spans="1:18">
      <c r="A8156" s="6">
        <v>8155</v>
      </c>
      <c r="B8156" s="6">
        <v>70</v>
      </c>
      <c r="C8156" s="6" t="s">
        <v>7254</v>
      </c>
      <c r="D8156" s="6">
        <v>689</v>
      </c>
      <c r="E8156" s="6" t="s">
        <v>7265</v>
      </c>
      <c r="F8156" s="6">
        <v>25207</v>
      </c>
      <c r="G8156" s="6" t="s">
        <v>969</v>
      </c>
      <c r="H8156" s="6">
        <v>2</v>
      </c>
      <c r="I8156" s="6" t="s">
        <v>297</v>
      </c>
      <c r="J8156" s="6">
        <v>5</v>
      </c>
      <c r="K8156" s="6" t="s">
        <v>7257</v>
      </c>
      <c r="L8156" s="8">
        <v>6</v>
      </c>
      <c r="M8156" s="6" t="s">
        <v>297</v>
      </c>
      <c r="N8156" s="6" t="s">
        <v>7258</v>
      </c>
      <c r="R8156" s="6" t="str">
        <f t="shared" si="127"/>
        <v>70689Xã Tân Thành25</v>
      </c>
    </row>
    <row r="8157" spans="1:18">
      <c r="A8157" s="6">
        <v>8156</v>
      </c>
      <c r="B8157" s="6">
        <v>70</v>
      </c>
      <c r="C8157" s="6" t="s">
        <v>7254</v>
      </c>
      <c r="D8157" s="6">
        <v>689</v>
      </c>
      <c r="E8157" s="6" t="s">
        <v>7265</v>
      </c>
      <c r="F8157" s="6">
        <v>25210</v>
      </c>
      <c r="G8157" s="6" t="s">
        <v>7269</v>
      </c>
      <c r="H8157" s="6">
        <v>1</v>
      </c>
      <c r="I8157" s="6" t="s">
        <v>251</v>
      </c>
      <c r="J8157" s="6">
        <v>5</v>
      </c>
      <c r="K8157" s="6" t="s">
        <v>7257</v>
      </c>
      <c r="L8157" s="8">
        <v>5</v>
      </c>
      <c r="M8157" s="6" t="s">
        <v>251</v>
      </c>
      <c r="N8157" s="6" t="s">
        <v>7258</v>
      </c>
      <c r="R8157" s="6" t="str">
        <f t="shared" si="127"/>
        <v>70689Phường Tiến Thành15</v>
      </c>
    </row>
    <row r="8158" spans="1:18">
      <c r="A8158" s="6">
        <v>8157</v>
      </c>
      <c r="B8158" s="6">
        <v>70</v>
      </c>
      <c r="C8158" s="6" t="s">
        <v>7254</v>
      </c>
      <c r="D8158" s="6">
        <v>689</v>
      </c>
      <c r="E8158" s="6" t="s">
        <v>7265</v>
      </c>
      <c r="F8158" s="6">
        <v>25213</v>
      </c>
      <c r="G8158" s="6" t="s">
        <v>7270</v>
      </c>
      <c r="H8158" s="6">
        <v>2</v>
      </c>
      <c r="I8158" s="6" t="s">
        <v>297</v>
      </c>
      <c r="J8158" s="6">
        <v>5</v>
      </c>
      <c r="K8158" s="6" t="s">
        <v>7257</v>
      </c>
      <c r="L8158" s="8">
        <v>6</v>
      </c>
      <c r="M8158" s="6" t="s">
        <v>297</v>
      </c>
      <c r="N8158" s="6" t="s">
        <v>7258</v>
      </c>
      <c r="R8158" s="6" t="str">
        <f t="shared" si="127"/>
        <v>70689Xã Tiến Hưng25</v>
      </c>
    </row>
    <row r="8159" spans="1:18">
      <c r="A8159" s="6">
        <v>8158</v>
      </c>
      <c r="B8159" s="6">
        <v>70</v>
      </c>
      <c r="C8159" s="6" t="s">
        <v>7254</v>
      </c>
      <c r="D8159" s="6">
        <v>690</v>
      </c>
      <c r="E8159" s="6" t="s">
        <v>7271</v>
      </c>
      <c r="F8159" s="6">
        <v>25320</v>
      </c>
      <c r="G8159" s="6" t="s">
        <v>7272</v>
      </c>
      <c r="H8159" s="6">
        <v>1</v>
      </c>
      <c r="I8159" s="6" t="s">
        <v>251</v>
      </c>
      <c r="J8159" s="6">
        <v>5</v>
      </c>
      <c r="K8159" s="6" t="s">
        <v>7257</v>
      </c>
      <c r="L8159" s="8">
        <v>5</v>
      </c>
      <c r="M8159" s="6" t="s">
        <v>251</v>
      </c>
      <c r="N8159" s="6" t="s">
        <v>7258</v>
      </c>
      <c r="R8159" s="6" t="str">
        <f t="shared" si="127"/>
        <v>70690Phường Hưng Chiến15</v>
      </c>
    </row>
    <row r="8160" spans="1:18">
      <c r="A8160" s="6">
        <v>8159</v>
      </c>
      <c r="B8160" s="6">
        <v>70</v>
      </c>
      <c r="C8160" s="6" t="s">
        <v>7254</v>
      </c>
      <c r="D8160" s="6">
        <v>690</v>
      </c>
      <c r="E8160" s="6" t="s">
        <v>7271</v>
      </c>
      <c r="F8160" s="6">
        <v>25324</v>
      </c>
      <c r="G8160" s="6" t="s">
        <v>7273</v>
      </c>
      <c r="H8160" s="6">
        <v>1</v>
      </c>
      <c r="I8160" s="6" t="s">
        <v>251</v>
      </c>
      <c r="J8160" s="6">
        <v>5</v>
      </c>
      <c r="K8160" s="6" t="s">
        <v>7257</v>
      </c>
      <c r="L8160" s="8">
        <v>5</v>
      </c>
      <c r="M8160" s="6" t="s">
        <v>251</v>
      </c>
      <c r="N8160" s="6" t="s">
        <v>7258</v>
      </c>
      <c r="R8160" s="6" t="str">
        <f t="shared" si="127"/>
        <v>70690Phường An Lộc15</v>
      </c>
    </row>
    <row r="8161" spans="1:18">
      <c r="A8161" s="6">
        <v>8160</v>
      </c>
      <c r="B8161" s="6">
        <v>70</v>
      </c>
      <c r="C8161" s="6" t="s">
        <v>7254</v>
      </c>
      <c r="D8161" s="6">
        <v>690</v>
      </c>
      <c r="E8161" s="6" t="s">
        <v>7271</v>
      </c>
      <c r="F8161" s="6">
        <v>25325</v>
      </c>
      <c r="G8161" s="6" t="s">
        <v>502</v>
      </c>
      <c r="H8161" s="6">
        <v>1</v>
      </c>
      <c r="I8161" s="6" t="s">
        <v>251</v>
      </c>
      <c r="J8161" s="6">
        <v>5</v>
      </c>
      <c r="K8161" s="6" t="s">
        <v>7257</v>
      </c>
      <c r="L8161" s="8">
        <v>5</v>
      </c>
      <c r="M8161" s="6" t="s">
        <v>251</v>
      </c>
      <c r="N8161" s="6" t="s">
        <v>7258</v>
      </c>
      <c r="R8161" s="6" t="str">
        <f t="shared" si="127"/>
        <v>70690Phường Phú Thịnh15</v>
      </c>
    </row>
    <row r="8162" spans="1:18">
      <c r="A8162" s="6">
        <v>8161</v>
      </c>
      <c r="B8162" s="6">
        <v>70</v>
      </c>
      <c r="C8162" s="6" t="s">
        <v>7254</v>
      </c>
      <c r="D8162" s="6">
        <v>690</v>
      </c>
      <c r="E8162" s="6" t="s">
        <v>7271</v>
      </c>
      <c r="F8162" s="6">
        <v>25326</v>
      </c>
      <c r="G8162" s="6" t="s">
        <v>7274</v>
      </c>
      <c r="H8162" s="6">
        <v>1</v>
      </c>
      <c r="I8162" s="6" t="s">
        <v>251</v>
      </c>
      <c r="J8162" s="6">
        <v>5</v>
      </c>
      <c r="K8162" s="6" t="s">
        <v>7257</v>
      </c>
      <c r="L8162" s="8">
        <v>5</v>
      </c>
      <c r="M8162" s="6" t="s">
        <v>251</v>
      </c>
      <c r="N8162" s="6" t="s">
        <v>7258</v>
      </c>
      <c r="R8162" s="6" t="str">
        <f t="shared" si="127"/>
        <v>70690Phường Phú Đức15</v>
      </c>
    </row>
    <row r="8163" spans="1:18">
      <c r="A8163" s="6">
        <v>8162</v>
      </c>
      <c r="B8163" s="6">
        <v>70</v>
      </c>
      <c r="C8163" s="6" t="s">
        <v>7254</v>
      </c>
      <c r="D8163" s="6">
        <v>690</v>
      </c>
      <c r="E8163" s="6" t="s">
        <v>7271</v>
      </c>
      <c r="F8163" s="6">
        <v>25333</v>
      </c>
      <c r="G8163" s="6" t="s">
        <v>2024</v>
      </c>
      <c r="H8163" s="6">
        <v>2</v>
      </c>
      <c r="I8163" s="6" t="s">
        <v>297</v>
      </c>
      <c r="J8163" s="6">
        <v>5</v>
      </c>
      <c r="K8163" s="6" t="s">
        <v>7257</v>
      </c>
      <c r="L8163" s="8">
        <v>6</v>
      </c>
      <c r="M8163" s="6" t="s">
        <v>297</v>
      </c>
      <c r="N8163" s="6" t="s">
        <v>7258</v>
      </c>
      <c r="R8163" s="6" t="str">
        <f t="shared" si="127"/>
        <v>70690Xã Thanh Lương25</v>
      </c>
    </row>
    <row r="8164" spans="1:18">
      <c r="A8164" s="6">
        <v>8163</v>
      </c>
      <c r="B8164" s="6">
        <v>70</v>
      </c>
      <c r="C8164" s="6" t="s">
        <v>7254</v>
      </c>
      <c r="D8164" s="6">
        <v>690</v>
      </c>
      <c r="E8164" s="6" t="s">
        <v>7271</v>
      </c>
      <c r="F8164" s="6">
        <v>25336</v>
      </c>
      <c r="G8164" s="6" t="s">
        <v>7275</v>
      </c>
      <c r="H8164" s="6">
        <v>2</v>
      </c>
      <c r="I8164" s="6" t="s">
        <v>297</v>
      </c>
      <c r="J8164" s="6">
        <v>5</v>
      </c>
      <c r="K8164" s="6" t="s">
        <v>7257</v>
      </c>
      <c r="L8164" s="8">
        <v>6</v>
      </c>
      <c r="M8164" s="6" t="s">
        <v>297</v>
      </c>
      <c r="N8164" s="6" t="s">
        <v>7258</v>
      </c>
      <c r="R8164" s="6" t="str">
        <f t="shared" si="127"/>
        <v>70690Xã Thanh Phú25</v>
      </c>
    </row>
    <row r="8165" spans="1:18">
      <c r="A8165" s="6">
        <v>8164</v>
      </c>
      <c r="B8165" s="6">
        <v>70</v>
      </c>
      <c r="C8165" s="6" t="s">
        <v>7254</v>
      </c>
      <c r="D8165" s="6">
        <v>691</v>
      </c>
      <c r="E8165" s="6" t="s">
        <v>7276</v>
      </c>
      <c r="F8165" s="6">
        <v>25222</v>
      </c>
      <c r="G8165" s="6" t="s">
        <v>7277</v>
      </c>
      <c r="H8165" s="6">
        <v>2</v>
      </c>
      <c r="I8165" s="6" t="s">
        <v>297</v>
      </c>
      <c r="J8165" s="6">
        <v>5</v>
      </c>
      <c r="K8165" s="6" t="s">
        <v>7257</v>
      </c>
      <c r="L8165" s="8">
        <v>6</v>
      </c>
      <c r="M8165" s="6" t="s">
        <v>297</v>
      </c>
      <c r="N8165" s="6" t="s">
        <v>7258</v>
      </c>
      <c r="R8165" s="6" t="str">
        <f t="shared" si="127"/>
        <v>70691Xã Bù Gia Mập25</v>
      </c>
    </row>
    <row r="8166" spans="1:18">
      <c r="A8166" s="6">
        <v>8165</v>
      </c>
      <c r="B8166" s="6">
        <v>70</v>
      </c>
      <c r="C8166" s="6" t="s">
        <v>7254</v>
      </c>
      <c r="D8166" s="6">
        <v>691</v>
      </c>
      <c r="E8166" s="6" t="s">
        <v>7276</v>
      </c>
      <c r="F8166" s="6">
        <v>25225</v>
      </c>
      <c r="G8166" s="6" t="s">
        <v>7278</v>
      </c>
      <c r="H8166" s="6">
        <v>2</v>
      </c>
      <c r="I8166" s="6" t="s">
        <v>297</v>
      </c>
      <c r="J8166" s="6">
        <v>5</v>
      </c>
      <c r="K8166" s="6" t="s">
        <v>7257</v>
      </c>
      <c r="L8166" s="8">
        <v>6</v>
      </c>
      <c r="M8166" s="6" t="s">
        <v>297</v>
      </c>
      <c r="N8166" s="6" t="s">
        <v>7258</v>
      </c>
      <c r="R8166" s="6" t="str">
        <f t="shared" si="127"/>
        <v>70691Xã Đak Ơ25</v>
      </c>
    </row>
    <row r="8167" spans="1:18">
      <c r="A8167" s="6">
        <v>8166</v>
      </c>
      <c r="B8167" s="6">
        <v>70</v>
      </c>
      <c r="C8167" s="6" t="s">
        <v>7254</v>
      </c>
      <c r="D8167" s="6">
        <v>691</v>
      </c>
      <c r="E8167" s="6" t="s">
        <v>7276</v>
      </c>
      <c r="F8167" s="6">
        <v>25228</v>
      </c>
      <c r="G8167" s="6" t="s">
        <v>1016</v>
      </c>
      <c r="H8167" s="6">
        <v>2</v>
      </c>
      <c r="I8167" s="6" t="s">
        <v>297</v>
      </c>
      <c r="J8167" s="6">
        <v>5</v>
      </c>
      <c r="K8167" s="6" t="s">
        <v>7257</v>
      </c>
      <c r="L8167" s="8">
        <v>6</v>
      </c>
      <c r="M8167" s="6" t="s">
        <v>297</v>
      </c>
      <c r="N8167" s="6" t="s">
        <v>7258</v>
      </c>
      <c r="R8167" s="6" t="str">
        <f t="shared" si="127"/>
        <v>70691Xã Đức Hạnh25</v>
      </c>
    </row>
    <row r="8168" spans="1:18">
      <c r="A8168" s="6">
        <v>8167</v>
      </c>
      <c r="B8168" s="6">
        <v>70</v>
      </c>
      <c r="C8168" s="6" t="s">
        <v>7254</v>
      </c>
      <c r="D8168" s="6">
        <v>691</v>
      </c>
      <c r="E8168" s="6" t="s">
        <v>7276</v>
      </c>
      <c r="F8168" s="6">
        <v>25229</v>
      </c>
      <c r="G8168" s="6" t="s">
        <v>7279</v>
      </c>
      <c r="H8168" s="6">
        <v>2</v>
      </c>
      <c r="I8168" s="6" t="s">
        <v>297</v>
      </c>
      <c r="J8168" s="6">
        <v>5</v>
      </c>
      <c r="K8168" s="6" t="s">
        <v>7257</v>
      </c>
      <c r="L8168" s="8">
        <v>6</v>
      </c>
      <c r="M8168" s="6" t="s">
        <v>297</v>
      </c>
      <c r="N8168" s="6" t="s">
        <v>7258</v>
      </c>
      <c r="R8168" s="6" t="str">
        <f t="shared" si="127"/>
        <v>70691Xã Phú Văn25</v>
      </c>
    </row>
    <row r="8169" spans="1:18">
      <c r="A8169" s="6">
        <v>8168</v>
      </c>
      <c r="B8169" s="6">
        <v>70</v>
      </c>
      <c r="C8169" s="6" t="s">
        <v>7254</v>
      </c>
      <c r="D8169" s="6">
        <v>691</v>
      </c>
      <c r="E8169" s="6" t="s">
        <v>7276</v>
      </c>
      <c r="F8169" s="6">
        <v>25231</v>
      </c>
      <c r="G8169" s="6" t="s">
        <v>7280</v>
      </c>
      <c r="H8169" s="6">
        <v>2</v>
      </c>
      <c r="I8169" s="6" t="s">
        <v>297</v>
      </c>
      <c r="J8169" s="6">
        <v>5</v>
      </c>
      <c r="K8169" s="6" t="s">
        <v>7257</v>
      </c>
      <c r="L8169" s="8">
        <v>6</v>
      </c>
      <c r="M8169" s="6" t="s">
        <v>297</v>
      </c>
      <c r="N8169" s="6" t="s">
        <v>7258</v>
      </c>
      <c r="R8169" s="6" t="str">
        <f t="shared" si="127"/>
        <v>70691Xã Đa Kia25</v>
      </c>
    </row>
    <row r="8170" spans="1:18">
      <c r="A8170" s="6">
        <v>8169</v>
      </c>
      <c r="B8170" s="6">
        <v>70</v>
      </c>
      <c r="C8170" s="6" t="s">
        <v>7254</v>
      </c>
      <c r="D8170" s="6">
        <v>691</v>
      </c>
      <c r="E8170" s="6" t="s">
        <v>7276</v>
      </c>
      <c r="F8170" s="6">
        <v>25232</v>
      </c>
      <c r="G8170" s="6" t="s">
        <v>6484</v>
      </c>
      <c r="H8170" s="6">
        <v>2</v>
      </c>
      <c r="I8170" s="6" t="s">
        <v>297</v>
      </c>
      <c r="J8170" s="6">
        <v>5</v>
      </c>
      <c r="K8170" s="6" t="s">
        <v>7257</v>
      </c>
      <c r="L8170" s="8">
        <v>6</v>
      </c>
      <c r="M8170" s="6" t="s">
        <v>297</v>
      </c>
      <c r="N8170" s="6" t="s">
        <v>7258</v>
      </c>
      <c r="R8170" s="6" t="str">
        <f t="shared" si="127"/>
        <v>70691Xã Phước Minh25</v>
      </c>
    </row>
    <row r="8171" spans="1:18">
      <c r="A8171" s="6">
        <v>8170</v>
      </c>
      <c r="B8171" s="6">
        <v>70</v>
      </c>
      <c r="C8171" s="6" t="s">
        <v>7254</v>
      </c>
      <c r="D8171" s="6">
        <v>691</v>
      </c>
      <c r="E8171" s="6" t="s">
        <v>7276</v>
      </c>
      <c r="F8171" s="6">
        <v>25234</v>
      </c>
      <c r="G8171" s="6" t="s">
        <v>7281</v>
      </c>
      <c r="H8171" s="6">
        <v>2</v>
      </c>
      <c r="I8171" s="6" t="s">
        <v>297</v>
      </c>
      <c r="J8171" s="6">
        <v>5</v>
      </c>
      <c r="K8171" s="6" t="s">
        <v>7257</v>
      </c>
      <c r="L8171" s="8">
        <v>6</v>
      </c>
      <c r="M8171" s="6" t="s">
        <v>297</v>
      </c>
      <c r="N8171" s="6" t="s">
        <v>7258</v>
      </c>
      <c r="R8171" s="6" t="str">
        <f t="shared" si="127"/>
        <v>70691Xã Bình Thắng25</v>
      </c>
    </row>
    <row r="8172" spans="1:18">
      <c r="A8172" s="6">
        <v>8171</v>
      </c>
      <c r="B8172" s="6">
        <v>70</v>
      </c>
      <c r="C8172" s="6" t="s">
        <v>7254</v>
      </c>
      <c r="D8172" s="6">
        <v>691</v>
      </c>
      <c r="E8172" s="6" t="s">
        <v>7276</v>
      </c>
      <c r="F8172" s="6">
        <v>25267</v>
      </c>
      <c r="G8172" s="6" t="s">
        <v>653</v>
      </c>
      <c r="H8172" s="6">
        <v>2</v>
      </c>
      <c r="I8172" s="6" t="s">
        <v>297</v>
      </c>
      <c r="J8172" s="6">
        <v>5</v>
      </c>
      <c r="K8172" s="6" t="s">
        <v>7257</v>
      </c>
      <c r="L8172" s="8">
        <v>6</v>
      </c>
      <c r="M8172" s="6" t="s">
        <v>297</v>
      </c>
      <c r="N8172" s="6" t="s">
        <v>7258</v>
      </c>
      <c r="R8172" s="6" t="str">
        <f t="shared" si="127"/>
        <v>70691Xã Phú Nghĩa25</v>
      </c>
    </row>
    <row r="8173" spans="1:18">
      <c r="A8173" s="6">
        <v>8172</v>
      </c>
      <c r="B8173" s="6">
        <v>70</v>
      </c>
      <c r="C8173" s="6" t="s">
        <v>7254</v>
      </c>
      <c r="D8173" s="6">
        <v>692</v>
      </c>
      <c r="E8173" s="6" t="s">
        <v>7282</v>
      </c>
      <c r="F8173" s="6">
        <v>25270</v>
      </c>
      <c r="G8173" s="6" t="s">
        <v>7283</v>
      </c>
      <c r="H8173" s="6">
        <v>1</v>
      </c>
      <c r="I8173" s="6" t="s">
        <v>251</v>
      </c>
      <c r="J8173" s="6">
        <v>5</v>
      </c>
      <c r="K8173" s="6" t="s">
        <v>7257</v>
      </c>
      <c r="L8173" s="8">
        <v>5</v>
      </c>
      <c r="M8173" s="6" t="s">
        <v>251</v>
      </c>
      <c r="N8173" s="6" t="s">
        <v>7258</v>
      </c>
      <c r="R8173" s="6" t="str">
        <f t="shared" si="127"/>
        <v>70692Thị trấn Lộc Ninh15</v>
      </c>
    </row>
    <row r="8174" spans="1:18">
      <c r="A8174" s="6">
        <v>8173</v>
      </c>
      <c r="B8174" s="6">
        <v>70</v>
      </c>
      <c r="C8174" s="6" t="s">
        <v>7254</v>
      </c>
      <c r="D8174" s="6">
        <v>692</v>
      </c>
      <c r="E8174" s="6" t="s">
        <v>7282</v>
      </c>
      <c r="F8174" s="6">
        <v>25273</v>
      </c>
      <c r="G8174" s="6" t="s">
        <v>5660</v>
      </c>
      <c r="H8174" s="6">
        <v>2</v>
      </c>
      <c r="I8174" s="6" t="s">
        <v>297</v>
      </c>
      <c r="J8174" s="6">
        <v>5</v>
      </c>
      <c r="K8174" s="6" t="s">
        <v>7257</v>
      </c>
      <c r="L8174" s="8">
        <v>6</v>
      </c>
      <c r="M8174" s="6" t="s">
        <v>297</v>
      </c>
      <c r="N8174" s="6" t="s">
        <v>7258</v>
      </c>
      <c r="R8174" s="6" t="str">
        <f t="shared" si="127"/>
        <v>70692Xã Lộc Hòa25</v>
      </c>
    </row>
    <row r="8175" spans="1:18">
      <c r="A8175" s="6">
        <v>8174</v>
      </c>
      <c r="B8175" s="6">
        <v>70</v>
      </c>
      <c r="C8175" s="6" t="s">
        <v>7254</v>
      </c>
      <c r="D8175" s="6">
        <v>692</v>
      </c>
      <c r="E8175" s="6" t="s">
        <v>7282</v>
      </c>
      <c r="F8175" s="6">
        <v>25276</v>
      </c>
      <c r="G8175" s="6" t="s">
        <v>4066</v>
      </c>
      <c r="H8175" s="6">
        <v>2</v>
      </c>
      <c r="I8175" s="6" t="s">
        <v>297</v>
      </c>
      <c r="J8175" s="6">
        <v>5</v>
      </c>
      <c r="K8175" s="6" t="s">
        <v>7257</v>
      </c>
      <c r="L8175" s="8">
        <v>6</v>
      </c>
      <c r="M8175" s="6" t="s">
        <v>297</v>
      </c>
      <c r="N8175" s="6" t="s">
        <v>7258</v>
      </c>
      <c r="R8175" s="6" t="str">
        <f t="shared" si="127"/>
        <v>70692Xã Lộc An25</v>
      </c>
    </row>
    <row r="8176" spans="1:18">
      <c r="A8176" s="6">
        <v>8175</v>
      </c>
      <c r="B8176" s="6">
        <v>70</v>
      </c>
      <c r="C8176" s="6" t="s">
        <v>7254</v>
      </c>
      <c r="D8176" s="6">
        <v>692</v>
      </c>
      <c r="E8176" s="6" t="s">
        <v>7282</v>
      </c>
      <c r="F8176" s="6">
        <v>25279</v>
      </c>
      <c r="G8176" s="6" t="s">
        <v>7284</v>
      </c>
      <c r="H8176" s="6">
        <v>2</v>
      </c>
      <c r="I8176" s="6" t="s">
        <v>297</v>
      </c>
      <c r="J8176" s="6">
        <v>5</v>
      </c>
      <c r="K8176" s="6" t="s">
        <v>7257</v>
      </c>
      <c r="L8176" s="8">
        <v>6</v>
      </c>
      <c r="M8176" s="6" t="s">
        <v>297</v>
      </c>
      <c r="N8176" s="6" t="s">
        <v>7258</v>
      </c>
      <c r="R8176" s="6" t="str">
        <f t="shared" si="127"/>
        <v>70692Xã Lộc Tấn25</v>
      </c>
    </row>
    <row r="8177" spans="1:18">
      <c r="A8177" s="6">
        <v>8176</v>
      </c>
      <c r="B8177" s="6">
        <v>70</v>
      </c>
      <c r="C8177" s="6" t="s">
        <v>7254</v>
      </c>
      <c r="D8177" s="6">
        <v>692</v>
      </c>
      <c r="E8177" s="6" t="s">
        <v>7282</v>
      </c>
      <c r="F8177" s="6">
        <v>25280</v>
      </c>
      <c r="G8177" s="6" t="s">
        <v>7285</v>
      </c>
      <c r="H8177" s="6">
        <v>2</v>
      </c>
      <c r="I8177" s="6" t="s">
        <v>297</v>
      </c>
      <c r="J8177" s="6">
        <v>5</v>
      </c>
      <c r="K8177" s="6" t="s">
        <v>7257</v>
      </c>
      <c r="L8177" s="8">
        <v>6</v>
      </c>
      <c r="M8177" s="6" t="s">
        <v>297</v>
      </c>
      <c r="N8177" s="6" t="s">
        <v>7258</v>
      </c>
      <c r="R8177" s="6" t="str">
        <f t="shared" si="127"/>
        <v>70692Xã Lộc Thạnh25</v>
      </c>
    </row>
    <row r="8178" spans="1:18">
      <c r="A8178" s="6">
        <v>8177</v>
      </c>
      <c r="B8178" s="6">
        <v>70</v>
      </c>
      <c r="C8178" s="6" t="s">
        <v>7254</v>
      </c>
      <c r="D8178" s="6">
        <v>692</v>
      </c>
      <c r="E8178" s="6" t="s">
        <v>7282</v>
      </c>
      <c r="F8178" s="6">
        <v>25282</v>
      </c>
      <c r="G8178" s="6" t="s">
        <v>7286</v>
      </c>
      <c r="H8178" s="6">
        <v>2</v>
      </c>
      <c r="I8178" s="6" t="s">
        <v>297</v>
      </c>
      <c r="J8178" s="6">
        <v>5</v>
      </c>
      <c r="K8178" s="6" t="s">
        <v>7257</v>
      </c>
      <c r="L8178" s="8">
        <v>6</v>
      </c>
      <c r="M8178" s="6" t="s">
        <v>297</v>
      </c>
      <c r="N8178" s="6" t="s">
        <v>7258</v>
      </c>
      <c r="R8178" s="6" t="str">
        <f t="shared" si="127"/>
        <v>70692Xã Lộc Hiệp25</v>
      </c>
    </row>
    <row r="8179" spans="1:18">
      <c r="A8179" s="6">
        <v>8178</v>
      </c>
      <c r="B8179" s="6">
        <v>70</v>
      </c>
      <c r="C8179" s="6" t="s">
        <v>7254</v>
      </c>
      <c r="D8179" s="6">
        <v>692</v>
      </c>
      <c r="E8179" s="6" t="s">
        <v>7282</v>
      </c>
      <c r="F8179" s="6">
        <v>25285</v>
      </c>
      <c r="G8179" s="6" t="s">
        <v>7287</v>
      </c>
      <c r="H8179" s="6">
        <v>2</v>
      </c>
      <c r="I8179" s="6" t="s">
        <v>297</v>
      </c>
      <c r="J8179" s="6">
        <v>5</v>
      </c>
      <c r="K8179" s="6" t="s">
        <v>7257</v>
      </c>
      <c r="L8179" s="8">
        <v>6</v>
      </c>
      <c r="M8179" s="6" t="s">
        <v>297</v>
      </c>
      <c r="N8179" s="6" t="s">
        <v>7258</v>
      </c>
      <c r="R8179" s="6" t="str">
        <f t="shared" si="127"/>
        <v>70692Xã Lộc Thiện25</v>
      </c>
    </row>
    <row r="8180" spans="1:18">
      <c r="A8180" s="6">
        <v>8179</v>
      </c>
      <c r="B8180" s="6">
        <v>70</v>
      </c>
      <c r="C8180" s="6" t="s">
        <v>7254</v>
      </c>
      <c r="D8180" s="6">
        <v>692</v>
      </c>
      <c r="E8180" s="6" t="s">
        <v>7282</v>
      </c>
      <c r="F8180" s="6">
        <v>25288</v>
      </c>
      <c r="G8180" s="6" t="s">
        <v>7288</v>
      </c>
      <c r="H8180" s="6">
        <v>2</v>
      </c>
      <c r="I8180" s="6" t="s">
        <v>297</v>
      </c>
      <c r="J8180" s="6">
        <v>5</v>
      </c>
      <c r="K8180" s="6" t="s">
        <v>7257</v>
      </c>
      <c r="L8180" s="8">
        <v>6</v>
      </c>
      <c r="M8180" s="6" t="s">
        <v>297</v>
      </c>
      <c r="N8180" s="6" t="s">
        <v>7258</v>
      </c>
      <c r="R8180" s="6" t="str">
        <f t="shared" si="127"/>
        <v>70692Xã Lộc Thuận25</v>
      </c>
    </row>
    <row r="8181" spans="1:18">
      <c r="A8181" s="6">
        <v>8180</v>
      </c>
      <c r="B8181" s="6">
        <v>70</v>
      </c>
      <c r="C8181" s="6" t="s">
        <v>7254</v>
      </c>
      <c r="D8181" s="6">
        <v>692</v>
      </c>
      <c r="E8181" s="6" t="s">
        <v>7282</v>
      </c>
      <c r="F8181" s="6">
        <v>25291</v>
      </c>
      <c r="G8181" s="6" t="s">
        <v>7289</v>
      </c>
      <c r="H8181" s="6">
        <v>2</v>
      </c>
      <c r="I8181" s="6" t="s">
        <v>297</v>
      </c>
      <c r="J8181" s="6">
        <v>5</v>
      </c>
      <c r="K8181" s="6" t="s">
        <v>7257</v>
      </c>
      <c r="L8181" s="8">
        <v>6</v>
      </c>
      <c r="M8181" s="6" t="s">
        <v>297</v>
      </c>
      <c r="N8181" s="6" t="s">
        <v>7258</v>
      </c>
      <c r="R8181" s="6" t="str">
        <f t="shared" si="127"/>
        <v>70692Xã Lộc Quang25</v>
      </c>
    </row>
    <row r="8182" spans="1:18">
      <c r="A8182" s="6">
        <v>8181</v>
      </c>
      <c r="B8182" s="6">
        <v>70</v>
      </c>
      <c r="C8182" s="6" t="s">
        <v>7254</v>
      </c>
      <c r="D8182" s="6">
        <v>692</v>
      </c>
      <c r="E8182" s="6" t="s">
        <v>7282</v>
      </c>
      <c r="F8182" s="6">
        <v>25292</v>
      </c>
      <c r="G8182" s="6" t="s">
        <v>7217</v>
      </c>
      <c r="H8182" s="6">
        <v>2</v>
      </c>
      <c r="I8182" s="6" t="s">
        <v>297</v>
      </c>
      <c r="J8182" s="6">
        <v>5</v>
      </c>
      <c r="K8182" s="6" t="s">
        <v>7257</v>
      </c>
      <c r="L8182" s="8">
        <v>6</v>
      </c>
      <c r="M8182" s="6" t="s">
        <v>297</v>
      </c>
      <c r="N8182" s="6" t="s">
        <v>7258</v>
      </c>
      <c r="R8182" s="6" t="str">
        <f t="shared" si="127"/>
        <v>70692Xã Lộc Phú25</v>
      </c>
    </row>
    <row r="8183" spans="1:18">
      <c r="A8183" s="6">
        <v>8182</v>
      </c>
      <c r="B8183" s="6">
        <v>70</v>
      </c>
      <c r="C8183" s="6" t="s">
        <v>7254</v>
      </c>
      <c r="D8183" s="6">
        <v>692</v>
      </c>
      <c r="E8183" s="6" t="s">
        <v>7282</v>
      </c>
      <c r="F8183" s="6">
        <v>25294</v>
      </c>
      <c r="G8183" s="6" t="s">
        <v>7225</v>
      </c>
      <c r="H8183" s="6">
        <v>2</v>
      </c>
      <c r="I8183" s="6" t="s">
        <v>297</v>
      </c>
      <c r="J8183" s="6">
        <v>5</v>
      </c>
      <c r="K8183" s="6" t="s">
        <v>7257</v>
      </c>
      <c r="L8183" s="8">
        <v>6</v>
      </c>
      <c r="M8183" s="6" t="s">
        <v>297</v>
      </c>
      <c r="N8183" s="6" t="s">
        <v>7258</v>
      </c>
      <c r="R8183" s="6" t="str">
        <f t="shared" si="127"/>
        <v>70692Xã Lộc Thành25</v>
      </c>
    </row>
    <row r="8184" spans="1:18">
      <c r="A8184" s="6">
        <v>8183</v>
      </c>
      <c r="B8184" s="6">
        <v>70</v>
      </c>
      <c r="C8184" s="6" t="s">
        <v>7254</v>
      </c>
      <c r="D8184" s="6">
        <v>692</v>
      </c>
      <c r="E8184" s="6" t="s">
        <v>7282</v>
      </c>
      <c r="F8184" s="6">
        <v>25297</v>
      </c>
      <c r="G8184" s="6" t="s">
        <v>7290</v>
      </c>
      <c r="H8184" s="6">
        <v>2</v>
      </c>
      <c r="I8184" s="6" t="s">
        <v>297</v>
      </c>
      <c r="J8184" s="6">
        <v>5</v>
      </c>
      <c r="K8184" s="6" t="s">
        <v>7257</v>
      </c>
      <c r="L8184" s="8">
        <v>6</v>
      </c>
      <c r="M8184" s="6" t="s">
        <v>297</v>
      </c>
      <c r="N8184" s="6" t="s">
        <v>7258</v>
      </c>
      <c r="R8184" s="6" t="str">
        <f t="shared" si="127"/>
        <v>70692Xã Lộc Thái25</v>
      </c>
    </row>
    <row r="8185" spans="1:18">
      <c r="A8185" s="6">
        <v>8184</v>
      </c>
      <c r="B8185" s="6">
        <v>70</v>
      </c>
      <c r="C8185" s="6" t="s">
        <v>7254</v>
      </c>
      <c r="D8185" s="6">
        <v>692</v>
      </c>
      <c r="E8185" s="6" t="s">
        <v>7282</v>
      </c>
      <c r="F8185" s="6">
        <v>25300</v>
      </c>
      <c r="G8185" s="6" t="s">
        <v>5657</v>
      </c>
      <c r="H8185" s="6">
        <v>2</v>
      </c>
      <c r="I8185" s="6" t="s">
        <v>297</v>
      </c>
      <c r="J8185" s="6">
        <v>5</v>
      </c>
      <c r="K8185" s="6" t="s">
        <v>7257</v>
      </c>
      <c r="L8185" s="8">
        <v>6</v>
      </c>
      <c r="M8185" s="6" t="s">
        <v>297</v>
      </c>
      <c r="N8185" s="6" t="s">
        <v>7258</v>
      </c>
      <c r="R8185" s="6" t="str">
        <f t="shared" si="127"/>
        <v>70692Xã Lộc Điền25</v>
      </c>
    </row>
    <row r="8186" spans="1:18">
      <c r="A8186" s="6">
        <v>8185</v>
      </c>
      <c r="B8186" s="6">
        <v>70</v>
      </c>
      <c r="C8186" s="6" t="s">
        <v>7254</v>
      </c>
      <c r="D8186" s="6">
        <v>692</v>
      </c>
      <c r="E8186" s="6" t="s">
        <v>7282</v>
      </c>
      <c r="F8186" s="6">
        <v>25303</v>
      </c>
      <c r="G8186" s="6" t="s">
        <v>7291</v>
      </c>
      <c r="H8186" s="6">
        <v>2</v>
      </c>
      <c r="I8186" s="6" t="s">
        <v>297</v>
      </c>
      <c r="J8186" s="6">
        <v>5</v>
      </c>
      <c r="K8186" s="6" t="s">
        <v>7257</v>
      </c>
      <c r="L8186" s="8">
        <v>6</v>
      </c>
      <c r="M8186" s="6" t="s">
        <v>297</v>
      </c>
      <c r="N8186" s="6" t="s">
        <v>7258</v>
      </c>
      <c r="R8186" s="6" t="str">
        <f t="shared" si="127"/>
        <v>70692Xã Lộc Hưng25</v>
      </c>
    </row>
    <row r="8187" spans="1:18">
      <c r="A8187" s="6">
        <v>8186</v>
      </c>
      <c r="B8187" s="6">
        <v>70</v>
      </c>
      <c r="C8187" s="6" t="s">
        <v>7254</v>
      </c>
      <c r="D8187" s="6">
        <v>692</v>
      </c>
      <c r="E8187" s="6" t="s">
        <v>7282</v>
      </c>
      <c r="F8187" s="6">
        <v>25305</v>
      </c>
      <c r="G8187" s="6" t="s">
        <v>4435</v>
      </c>
      <c r="H8187" s="6">
        <v>2</v>
      </c>
      <c r="I8187" s="6" t="s">
        <v>297</v>
      </c>
      <c r="J8187" s="6">
        <v>5</v>
      </c>
      <c r="K8187" s="6" t="s">
        <v>7257</v>
      </c>
      <c r="L8187" s="8">
        <v>6</v>
      </c>
      <c r="M8187" s="6" t="s">
        <v>297</v>
      </c>
      <c r="N8187" s="6" t="s">
        <v>7258</v>
      </c>
      <c r="R8187" s="6" t="str">
        <f t="shared" si="127"/>
        <v>70692Xã Lộc Thịnh25</v>
      </c>
    </row>
    <row r="8188" spans="1:18">
      <c r="A8188" s="6">
        <v>8187</v>
      </c>
      <c r="B8188" s="6">
        <v>70</v>
      </c>
      <c r="C8188" s="6" t="s">
        <v>7254</v>
      </c>
      <c r="D8188" s="6">
        <v>692</v>
      </c>
      <c r="E8188" s="6" t="s">
        <v>7282</v>
      </c>
      <c r="F8188" s="6">
        <v>25306</v>
      </c>
      <c r="G8188" s="6" t="s">
        <v>7292</v>
      </c>
      <c r="H8188" s="6">
        <v>2</v>
      </c>
      <c r="I8188" s="6" t="s">
        <v>297</v>
      </c>
      <c r="J8188" s="6">
        <v>5</v>
      </c>
      <c r="K8188" s="6" t="s">
        <v>7257</v>
      </c>
      <c r="L8188" s="8">
        <v>6</v>
      </c>
      <c r="M8188" s="6" t="s">
        <v>297</v>
      </c>
      <c r="N8188" s="6" t="s">
        <v>7258</v>
      </c>
      <c r="R8188" s="6" t="str">
        <f t="shared" si="127"/>
        <v>70692Xã Lộc Khánh25</v>
      </c>
    </row>
    <row r="8189" spans="1:18">
      <c r="A8189" s="6">
        <v>8188</v>
      </c>
      <c r="B8189" s="6">
        <v>70</v>
      </c>
      <c r="C8189" s="6" t="s">
        <v>7254</v>
      </c>
      <c r="D8189" s="6">
        <v>693</v>
      </c>
      <c r="E8189" s="6" t="s">
        <v>7293</v>
      </c>
      <c r="F8189" s="6">
        <v>25308</v>
      </c>
      <c r="G8189" s="6" t="s">
        <v>7294</v>
      </c>
      <c r="H8189" s="6">
        <v>1</v>
      </c>
      <c r="I8189" s="6" t="s">
        <v>251</v>
      </c>
      <c r="J8189" s="6">
        <v>5</v>
      </c>
      <c r="K8189" s="6" t="s">
        <v>7257</v>
      </c>
      <c r="L8189" s="8">
        <v>5</v>
      </c>
      <c r="M8189" s="6" t="s">
        <v>251</v>
      </c>
      <c r="N8189" s="6" t="s">
        <v>7258</v>
      </c>
      <c r="R8189" s="6" t="str">
        <f t="shared" si="127"/>
        <v>70693Thị trấn Thanh Bình15</v>
      </c>
    </row>
    <row r="8190" spans="1:18">
      <c r="A8190" s="6">
        <v>8189</v>
      </c>
      <c r="B8190" s="6">
        <v>70</v>
      </c>
      <c r="C8190" s="6" t="s">
        <v>7254</v>
      </c>
      <c r="D8190" s="6">
        <v>693</v>
      </c>
      <c r="E8190" s="6" t="s">
        <v>7293</v>
      </c>
      <c r="F8190" s="6">
        <v>25309</v>
      </c>
      <c r="G8190" s="6" t="s">
        <v>7295</v>
      </c>
      <c r="H8190" s="6">
        <v>2</v>
      </c>
      <c r="I8190" s="6" t="s">
        <v>297</v>
      </c>
      <c r="J8190" s="6">
        <v>5</v>
      </c>
      <c r="K8190" s="6" t="s">
        <v>7257</v>
      </c>
      <c r="L8190" s="8">
        <v>6</v>
      </c>
      <c r="M8190" s="6" t="s">
        <v>297</v>
      </c>
      <c r="N8190" s="6" t="s">
        <v>7258</v>
      </c>
      <c r="R8190" s="6" t="str">
        <f t="shared" si="127"/>
        <v>70693Xã Hưng Phước25</v>
      </c>
    </row>
    <row r="8191" spans="1:18">
      <c r="A8191" s="6">
        <v>8190</v>
      </c>
      <c r="B8191" s="6">
        <v>70</v>
      </c>
      <c r="C8191" s="6" t="s">
        <v>7254</v>
      </c>
      <c r="D8191" s="6">
        <v>693</v>
      </c>
      <c r="E8191" s="6" t="s">
        <v>7293</v>
      </c>
      <c r="F8191" s="6">
        <v>25310</v>
      </c>
      <c r="G8191" s="6" t="s">
        <v>7296</v>
      </c>
      <c r="H8191" s="6">
        <v>2</v>
      </c>
      <c r="I8191" s="6" t="s">
        <v>297</v>
      </c>
      <c r="J8191" s="6">
        <v>5</v>
      </c>
      <c r="K8191" s="6" t="s">
        <v>7257</v>
      </c>
      <c r="L8191" s="8">
        <v>6</v>
      </c>
      <c r="M8191" s="6" t="s">
        <v>297</v>
      </c>
      <c r="N8191" s="6" t="s">
        <v>7258</v>
      </c>
      <c r="R8191" s="6" t="str">
        <f t="shared" si="127"/>
        <v>70693Xã Phước Thiện25</v>
      </c>
    </row>
    <row r="8192" spans="1:18">
      <c r="A8192" s="6">
        <v>8191</v>
      </c>
      <c r="B8192" s="6">
        <v>70</v>
      </c>
      <c r="C8192" s="6" t="s">
        <v>7254</v>
      </c>
      <c r="D8192" s="6">
        <v>693</v>
      </c>
      <c r="E8192" s="6" t="s">
        <v>7293</v>
      </c>
      <c r="F8192" s="6">
        <v>25312</v>
      </c>
      <c r="G8192" s="6" t="s">
        <v>7297</v>
      </c>
      <c r="H8192" s="6">
        <v>2</v>
      </c>
      <c r="I8192" s="6" t="s">
        <v>297</v>
      </c>
      <c r="J8192" s="6">
        <v>5</v>
      </c>
      <c r="K8192" s="6" t="s">
        <v>7257</v>
      </c>
      <c r="L8192" s="8">
        <v>6</v>
      </c>
      <c r="M8192" s="6" t="s">
        <v>297</v>
      </c>
      <c r="N8192" s="6" t="s">
        <v>7258</v>
      </c>
      <c r="R8192" s="6" t="str">
        <f t="shared" si="127"/>
        <v>70693Xã Thiện Hưng25</v>
      </c>
    </row>
    <row r="8193" spans="1:18">
      <c r="A8193" s="6">
        <v>8192</v>
      </c>
      <c r="B8193" s="6">
        <v>70</v>
      </c>
      <c r="C8193" s="6" t="s">
        <v>7254</v>
      </c>
      <c r="D8193" s="6">
        <v>693</v>
      </c>
      <c r="E8193" s="6" t="s">
        <v>7293</v>
      </c>
      <c r="F8193" s="6">
        <v>25315</v>
      </c>
      <c r="G8193" s="6" t="s">
        <v>4686</v>
      </c>
      <c r="H8193" s="6">
        <v>2</v>
      </c>
      <c r="I8193" s="6" t="s">
        <v>297</v>
      </c>
      <c r="J8193" s="6">
        <v>5</v>
      </c>
      <c r="K8193" s="6" t="s">
        <v>7257</v>
      </c>
      <c r="L8193" s="8">
        <v>6</v>
      </c>
      <c r="M8193" s="6" t="s">
        <v>297</v>
      </c>
      <c r="N8193" s="6" t="s">
        <v>7258</v>
      </c>
      <c r="R8193" s="6" t="str">
        <f t="shared" si="127"/>
        <v>70693Xã Thanh Hòa25</v>
      </c>
    </row>
    <row r="8194" spans="1:18">
      <c r="A8194" s="6">
        <v>8193</v>
      </c>
      <c r="B8194" s="6">
        <v>70</v>
      </c>
      <c r="C8194" s="6" t="s">
        <v>7254</v>
      </c>
      <c r="D8194" s="6">
        <v>693</v>
      </c>
      <c r="E8194" s="6" t="s">
        <v>7293</v>
      </c>
      <c r="F8194" s="6">
        <v>25318</v>
      </c>
      <c r="G8194" s="6" t="s">
        <v>969</v>
      </c>
      <c r="H8194" s="6">
        <v>2</v>
      </c>
      <c r="I8194" s="6" t="s">
        <v>297</v>
      </c>
      <c r="J8194" s="6">
        <v>5</v>
      </c>
      <c r="K8194" s="6" t="s">
        <v>7257</v>
      </c>
      <c r="L8194" s="8">
        <v>6</v>
      </c>
      <c r="M8194" s="6" t="s">
        <v>297</v>
      </c>
      <c r="N8194" s="6" t="s">
        <v>7258</v>
      </c>
      <c r="R8194" s="6" t="str">
        <f t="shared" si="127"/>
        <v>70693Xã Tân Thành25</v>
      </c>
    </row>
    <row r="8195" spans="1:18">
      <c r="A8195" s="6">
        <v>8194</v>
      </c>
      <c r="B8195" s="6">
        <v>70</v>
      </c>
      <c r="C8195" s="6" t="s">
        <v>7254</v>
      </c>
      <c r="D8195" s="6">
        <v>693</v>
      </c>
      <c r="E8195" s="6" t="s">
        <v>7293</v>
      </c>
      <c r="F8195" s="6">
        <v>25321</v>
      </c>
      <c r="G8195" s="6" t="s">
        <v>663</v>
      </c>
      <c r="H8195" s="6">
        <v>2</v>
      </c>
      <c r="I8195" s="6" t="s">
        <v>297</v>
      </c>
      <c r="J8195" s="6">
        <v>5</v>
      </c>
      <c r="K8195" s="6" t="s">
        <v>7257</v>
      </c>
      <c r="L8195" s="8">
        <v>6</v>
      </c>
      <c r="M8195" s="6" t="s">
        <v>297</v>
      </c>
      <c r="N8195" s="6" t="s">
        <v>7258</v>
      </c>
      <c r="R8195" s="6" t="str">
        <f t="shared" ref="R8195:R8258" si="128">CONCATENATE(B8195,D8195,G8195,H8195,J8195)</f>
        <v>70693Xã Tân Tiến25</v>
      </c>
    </row>
    <row r="8196" spans="1:18">
      <c r="A8196" s="6">
        <v>8195</v>
      </c>
      <c r="B8196" s="6">
        <v>70</v>
      </c>
      <c r="C8196" s="6" t="s">
        <v>7254</v>
      </c>
      <c r="D8196" s="6">
        <v>694</v>
      </c>
      <c r="E8196" s="6" t="s">
        <v>7298</v>
      </c>
      <c r="F8196" s="6">
        <v>25327</v>
      </c>
      <c r="G8196" s="6" t="s">
        <v>1628</v>
      </c>
      <c r="H8196" s="6">
        <v>2</v>
      </c>
      <c r="I8196" s="6" t="s">
        <v>297</v>
      </c>
      <c r="J8196" s="6">
        <v>5</v>
      </c>
      <c r="K8196" s="6" t="s">
        <v>7257</v>
      </c>
      <c r="L8196" s="8">
        <v>6</v>
      </c>
      <c r="M8196" s="6" t="s">
        <v>297</v>
      </c>
      <c r="N8196" s="6" t="s">
        <v>7258</v>
      </c>
      <c r="R8196" s="6" t="str">
        <f t="shared" si="128"/>
        <v>70694Xã Thanh An25</v>
      </c>
    </row>
    <row r="8197" spans="1:18">
      <c r="A8197" s="6">
        <v>8196</v>
      </c>
      <c r="B8197" s="6">
        <v>70</v>
      </c>
      <c r="C8197" s="6" t="s">
        <v>7254</v>
      </c>
      <c r="D8197" s="6">
        <v>694</v>
      </c>
      <c r="E8197" s="6" t="s">
        <v>7298</v>
      </c>
      <c r="F8197" s="6">
        <v>25330</v>
      </c>
      <c r="G8197" s="6" t="s">
        <v>7299</v>
      </c>
      <c r="H8197" s="6">
        <v>2</v>
      </c>
      <c r="I8197" s="6" t="s">
        <v>297</v>
      </c>
      <c r="J8197" s="6">
        <v>5</v>
      </c>
      <c r="K8197" s="6" t="s">
        <v>7257</v>
      </c>
      <c r="L8197" s="8">
        <v>6</v>
      </c>
      <c r="M8197" s="6" t="s">
        <v>297</v>
      </c>
      <c r="N8197" s="6" t="s">
        <v>7258</v>
      </c>
      <c r="R8197" s="6" t="str">
        <f t="shared" si="128"/>
        <v>70694Xã An Khương25</v>
      </c>
    </row>
    <row r="8198" spans="1:18">
      <c r="A8198" s="6">
        <v>8197</v>
      </c>
      <c r="B8198" s="6">
        <v>70</v>
      </c>
      <c r="C8198" s="6" t="s">
        <v>7254</v>
      </c>
      <c r="D8198" s="6">
        <v>694</v>
      </c>
      <c r="E8198" s="6" t="s">
        <v>7298</v>
      </c>
      <c r="F8198" s="6">
        <v>25339</v>
      </c>
      <c r="G8198" s="6" t="s">
        <v>807</v>
      </c>
      <c r="H8198" s="6">
        <v>2</v>
      </c>
      <c r="I8198" s="6" t="s">
        <v>297</v>
      </c>
      <c r="J8198" s="6">
        <v>5</v>
      </c>
      <c r="K8198" s="6" t="s">
        <v>7257</v>
      </c>
      <c r="L8198" s="8">
        <v>6</v>
      </c>
      <c r="M8198" s="6" t="s">
        <v>297</v>
      </c>
      <c r="N8198" s="6" t="s">
        <v>7258</v>
      </c>
      <c r="R8198" s="6" t="str">
        <f t="shared" si="128"/>
        <v>70694Xã An Phú25</v>
      </c>
    </row>
    <row r="8199" spans="1:18">
      <c r="A8199" s="6">
        <v>8198</v>
      </c>
      <c r="B8199" s="6">
        <v>70</v>
      </c>
      <c r="C8199" s="6" t="s">
        <v>7254</v>
      </c>
      <c r="D8199" s="6">
        <v>694</v>
      </c>
      <c r="E8199" s="6" t="s">
        <v>7298</v>
      </c>
      <c r="F8199" s="6">
        <v>25342</v>
      </c>
      <c r="G8199" s="6" t="s">
        <v>2377</v>
      </c>
      <c r="H8199" s="6">
        <v>2</v>
      </c>
      <c r="I8199" s="6" t="s">
        <v>297</v>
      </c>
      <c r="J8199" s="6">
        <v>5</v>
      </c>
      <c r="K8199" s="6" t="s">
        <v>7257</v>
      </c>
      <c r="L8199" s="8">
        <v>6</v>
      </c>
      <c r="M8199" s="6" t="s">
        <v>297</v>
      </c>
      <c r="N8199" s="6" t="s">
        <v>7258</v>
      </c>
      <c r="R8199" s="6" t="str">
        <f t="shared" si="128"/>
        <v>70694Xã Tân Lợi25</v>
      </c>
    </row>
    <row r="8200" spans="1:18">
      <c r="A8200" s="6">
        <v>8199</v>
      </c>
      <c r="B8200" s="6">
        <v>70</v>
      </c>
      <c r="C8200" s="6" t="s">
        <v>7254</v>
      </c>
      <c r="D8200" s="6">
        <v>694</v>
      </c>
      <c r="E8200" s="6" t="s">
        <v>7298</v>
      </c>
      <c r="F8200" s="6">
        <v>25345</v>
      </c>
      <c r="G8200" s="6" t="s">
        <v>366</v>
      </c>
      <c r="H8200" s="6">
        <v>2</v>
      </c>
      <c r="I8200" s="6" t="s">
        <v>297</v>
      </c>
      <c r="J8200" s="6">
        <v>5</v>
      </c>
      <c r="K8200" s="6" t="s">
        <v>7257</v>
      </c>
      <c r="L8200" s="8">
        <v>6</v>
      </c>
      <c r="M8200" s="6" t="s">
        <v>297</v>
      </c>
      <c r="N8200" s="6" t="s">
        <v>7258</v>
      </c>
      <c r="R8200" s="6" t="str">
        <f t="shared" si="128"/>
        <v>70694Xã Tân Hưng25</v>
      </c>
    </row>
    <row r="8201" spans="1:18">
      <c r="A8201" s="6">
        <v>8200</v>
      </c>
      <c r="B8201" s="6">
        <v>70</v>
      </c>
      <c r="C8201" s="6" t="s">
        <v>7254</v>
      </c>
      <c r="D8201" s="6">
        <v>694</v>
      </c>
      <c r="E8201" s="6" t="s">
        <v>7298</v>
      </c>
      <c r="F8201" s="6">
        <v>25348</v>
      </c>
      <c r="G8201" s="6" t="s">
        <v>772</v>
      </c>
      <c r="H8201" s="6">
        <v>2</v>
      </c>
      <c r="I8201" s="6" t="s">
        <v>297</v>
      </c>
      <c r="J8201" s="6">
        <v>5</v>
      </c>
      <c r="K8201" s="6" t="s">
        <v>7257</v>
      </c>
      <c r="L8201" s="8">
        <v>6</v>
      </c>
      <c r="M8201" s="6" t="s">
        <v>297</v>
      </c>
      <c r="N8201" s="6" t="s">
        <v>7258</v>
      </c>
      <c r="R8201" s="6" t="str">
        <f t="shared" si="128"/>
        <v>70694Xã Minh Đức25</v>
      </c>
    </row>
    <row r="8202" spans="1:18">
      <c r="A8202" s="6">
        <v>8201</v>
      </c>
      <c r="B8202" s="6">
        <v>70</v>
      </c>
      <c r="C8202" s="6" t="s">
        <v>7254</v>
      </c>
      <c r="D8202" s="6">
        <v>694</v>
      </c>
      <c r="E8202" s="6" t="s">
        <v>7298</v>
      </c>
      <c r="F8202" s="6">
        <v>25349</v>
      </c>
      <c r="G8202" s="6" t="s">
        <v>1137</v>
      </c>
      <c r="H8202" s="6">
        <v>2</v>
      </c>
      <c r="I8202" s="6" t="s">
        <v>297</v>
      </c>
      <c r="J8202" s="6">
        <v>5</v>
      </c>
      <c r="K8202" s="6" t="s">
        <v>7257</v>
      </c>
      <c r="L8202" s="8">
        <v>6</v>
      </c>
      <c r="M8202" s="6" t="s">
        <v>297</v>
      </c>
      <c r="N8202" s="6" t="s">
        <v>7258</v>
      </c>
      <c r="R8202" s="6" t="str">
        <f t="shared" si="128"/>
        <v>70694Xã Minh Tâm25</v>
      </c>
    </row>
    <row r="8203" spans="1:18">
      <c r="A8203" s="6">
        <v>8202</v>
      </c>
      <c r="B8203" s="6">
        <v>70</v>
      </c>
      <c r="C8203" s="6" t="s">
        <v>7254</v>
      </c>
      <c r="D8203" s="6">
        <v>694</v>
      </c>
      <c r="E8203" s="6" t="s">
        <v>7298</v>
      </c>
      <c r="F8203" s="6">
        <v>25351</v>
      </c>
      <c r="G8203" s="6" t="s">
        <v>6207</v>
      </c>
      <c r="H8203" s="6">
        <v>2</v>
      </c>
      <c r="I8203" s="6" t="s">
        <v>297</v>
      </c>
      <c r="J8203" s="6">
        <v>5</v>
      </c>
      <c r="K8203" s="6" t="s">
        <v>7257</v>
      </c>
      <c r="L8203" s="8">
        <v>6</v>
      </c>
      <c r="M8203" s="6" t="s">
        <v>297</v>
      </c>
      <c r="N8203" s="6" t="s">
        <v>7258</v>
      </c>
      <c r="R8203" s="6" t="str">
        <f t="shared" si="128"/>
        <v>70694Xã Phước An25</v>
      </c>
    </row>
    <row r="8204" spans="1:18">
      <c r="A8204" s="6">
        <v>8203</v>
      </c>
      <c r="B8204" s="6">
        <v>70</v>
      </c>
      <c r="C8204" s="6" t="s">
        <v>7254</v>
      </c>
      <c r="D8204" s="6">
        <v>694</v>
      </c>
      <c r="E8204" s="6" t="s">
        <v>7298</v>
      </c>
      <c r="F8204" s="6">
        <v>25354</v>
      </c>
      <c r="G8204" s="6" t="s">
        <v>657</v>
      </c>
      <c r="H8204" s="6">
        <v>2</v>
      </c>
      <c r="I8204" s="6" t="s">
        <v>297</v>
      </c>
      <c r="J8204" s="6">
        <v>5</v>
      </c>
      <c r="K8204" s="6" t="s">
        <v>7257</v>
      </c>
      <c r="L8204" s="8">
        <v>6</v>
      </c>
      <c r="M8204" s="6" t="s">
        <v>297</v>
      </c>
      <c r="N8204" s="6" t="s">
        <v>7258</v>
      </c>
      <c r="R8204" s="6" t="str">
        <f t="shared" si="128"/>
        <v>70694Xã Thanh Bình25</v>
      </c>
    </row>
    <row r="8205" spans="1:18">
      <c r="A8205" s="6">
        <v>8204</v>
      </c>
      <c r="B8205" s="6">
        <v>70</v>
      </c>
      <c r="C8205" s="6" t="s">
        <v>7254</v>
      </c>
      <c r="D8205" s="6">
        <v>694</v>
      </c>
      <c r="E8205" s="6" t="s">
        <v>7298</v>
      </c>
      <c r="F8205" s="6">
        <v>25357</v>
      </c>
      <c r="G8205" s="6" t="s">
        <v>7300</v>
      </c>
      <c r="H8205" s="6">
        <v>1</v>
      </c>
      <c r="I8205" s="6" t="s">
        <v>251</v>
      </c>
      <c r="J8205" s="6">
        <v>5</v>
      </c>
      <c r="K8205" s="6" t="s">
        <v>7257</v>
      </c>
      <c r="L8205" s="8">
        <v>5</v>
      </c>
      <c r="M8205" s="6" t="s">
        <v>251</v>
      </c>
      <c r="N8205" s="6" t="s">
        <v>7258</v>
      </c>
      <c r="R8205" s="6" t="str">
        <f t="shared" si="128"/>
        <v>70694Thị trấn Tân Khai15</v>
      </c>
    </row>
    <row r="8206" spans="1:18">
      <c r="A8206" s="6">
        <v>8205</v>
      </c>
      <c r="B8206" s="6">
        <v>70</v>
      </c>
      <c r="C8206" s="6" t="s">
        <v>7254</v>
      </c>
      <c r="D8206" s="6">
        <v>694</v>
      </c>
      <c r="E8206" s="6" t="s">
        <v>7298</v>
      </c>
      <c r="F8206" s="6">
        <v>25360</v>
      </c>
      <c r="G8206" s="6" t="s">
        <v>7301</v>
      </c>
      <c r="H8206" s="6">
        <v>2</v>
      </c>
      <c r="I8206" s="6" t="s">
        <v>297</v>
      </c>
      <c r="J8206" s="6">
        <v>5</v>
      </c>
      <c r="K8206" s="6" t="s">
        <v>7257</v>
      </c>
      <c r="L8206" s="8">
        <v>6</v>
      </c>
      <c r="M8206" s="6" t="s">
        <v>297</v>
      </c>
      <c r="N8206" s="6" t="s">
        <v>7258</v>
      </c>
      <c r="R8206" s="6" t="str">
        <f t="shared" si="128"/>
        <v>70694Xã Đồng Nơ25</v>
      </c>
    </row>
    <row r="8207" spans="1:18">
      <c r="A8207" s="6">
        <v>8206</v>
      </c>
      <c r="B8207" s="6">
        <v>70</v>
      </c>
      <c r="C8207" s="6" t="s">
        <v>7254</v>
      </c>
      <c r="D8207" s="6">
        <v>694</v>
      </c>
      <c r="E8207" s="6" t="s">
        <v>7298</v>
      </c>
      <c r="F8207" s="6">
        <v>25361</v>
      </c>
      <c r="G8207" s="6" t="s">
        <v>2775</v>
      </c>
      <c r="H8207" s="6">
        <v>2</v>
      </c>
      <c r="I8207" s="6" t="s">
        <v>297</v>
      </c>
      <c r="J8207" s="6">
        <v>5</v>
      </c>
      <c r="K8207" s="6" t="s">
        <v>7257</v>
      </c>
      <c r="L8207" s="8">
        <v>6</v>
      </c>
      <c r="M8207" s="6" t="s">
        <v>297</v>
      </c>
      <c r="N8207" s="6" t="s">
        <v>7258</v>
      </c>
      <c r="R8207" s="6" t="str">
        <f t="shared" si="128"/>
        <v>70694Xã Tân Hiệp25</v>
      </c>
    </row>
    <row r="8208" spans="1:18">
      <c r="A8208" s="6">
        <v>8207</v>
      </c>
      <c r="B8208" s="6">
        <v>70</v>
      </c>
      <c r="C8208" s="6" t="s">
        <v>7254</v>
      </c>
      <c r="D8208" s="6">
        <v>694</v>
      </c>
      <c r="E8208" s="6" t="s">
        <v>7298</v>
      </c>
      <c r="F8208" s="6">
        <v>25438</v>
      </c>
      <c r="G8208" s="6" t="s">
        <v>7302</v>
      </c>
      <c r="H8208" s="6">
        <v>2</v>
      </c>
      <c r="I8208" s="6" t="s">
        <v>297</v>
      </c>
      <c r="J8208" s="6">
        <v>5</v>
      </c>
      <c r="K8208" s="6" t="s">
        <v>7257</v>
      </c>
      <c r="L8208" s="8">
        <v>6</v>
      </c>
      <c r="M8208" s="6" t="s">
        <v>297</v>
      </c>
      <c r="N8208" s="6" t="s">
        <v>7258</v>
      </c>
      <c r="R8208" s="6" t="str">
        <f t="shared" si="128"/>
        <v>70694Xã Tân Quan25</v>
      </c>
    </row>
    <row r="8209" spans="1:18">
      <c r="A8209" s="6">
        <v>8208</v>
      </c>
      <c r="B8209" s="6">
        <v>70</v>
      </c>
      <c r="C8209" s="6" t="s">
        <v>7254</v>
      </c>
      <c r="D8209" s="6">
        <v>695</v>
      </c>
      <c r="E8209" s="6" t="s">
        <v>7303</v>
      </c>
      <c r="F8209" s="6">
        <v>25363</v>
      </c>
      <c r="G8209" s="6" t="s">
        <v>7304</v>
      </c>
      <c r="H8209" s="6">
        <v>1</v>
      </c>
      <c r="I8209" s="6" t="s">
        <v>251</v>
      </c>
      <c r="J8209" s="6">
        <v>5</v>
      </c>
      <c r="K8209" s="6" t="s">
        <v>7257</v>
      </c>
      <c r="L8209" s="8">
        <v>5</v>
      </c>
      <c r="M8209" s="6" t="s">
        <v>251</v>
      </c>
      <c r="N8209" s="6" t="s">
        <v>7258</v>
      </c>
      <c r="R8209" s="6" t="str">
        <f t="shared" si="128"/>
        <v>70695Thị trấn Tân Phú15</v>
      </c>
    </row>
    <row r="8210" spans="1:18">
      <c r="A8210" s="6">
        <v>8209</v>
      </c>
      <c r="B8210" s="6">
        <v>70</v>
      </c>
      <c r="C8210" s="6" t="s">
        <v>7254</v>
      </c>
      <c r="D8210" s="6">
        <v>695</v>
      </c>
      <c r="E8210" s="6" t="s">
        <v>7303</v>
      </c>
      <c r="F8210" s="6">
        <v>25366</v>
      </c>
      <c r="G8210" s="6" t="s">
        <v>7305</v>
      </c>
      <c r="H8210" s="6">
        <v>2</v>
      </c>
      <c r="I8210" s="6" t="s">
        <v>297</v>
      </c>
      <c r="J8210" s="6">
        <v>5</v>
      </c>
      <c r="K8210" s="6" t="s">
        <v>7257</v>
      </c>
      <c r="L8210" s="8">
        <v>6</v>
      </c>
      <c r="M8210" s="6" t="s">
        <v>297</v>
      </c>
      <c r="N8210" s="6" t="s">
        <v>7258</v>
      </c>
      <c r="R8210" s="6" t="str">
        <f t="shared" si="128"/>
        <v>70695Xã Thuận Lợi25</v>
      </c>
    </row>
    <row r="8211" spans="1:18">
      <c r="A8211" s="6">
        <v>8210</v>
      </c>
      <c r="B8211" s="6">
        <v>70</v>
      </c>
      <c r="C8211" s="6" t="s">
        <v>7254</v>
      </c>
      <c r="D8211" s="6">
        <v>695</v>
      </c>
      <c r="E8211" s="6" t="s">
        <v>7303</v>
      </c>
      <c r="F8211" s="6">
        <v>25369</v>
      </c>
      <c r="G8211" s="6" t="s">
        <v>788</v>
      </c>
      <c r="H8211" s="6">
        <v>2</v>
      </c>
      <c r="I8211" s="6" t="s">
        <v>297</v>
      </c>
      <c r="J8211" s="6">
        <v>5</v>
      </c>
      <c r="K8211" s="6" t="s">
        <v>7257</v>
      </c>
      <c r="L8211" s="8">
        <v>6</v>
      </c>
      <c r="M8211" s="6" t="s">
        <v>297</v>
      </c>
      <c r="N8211" s="6" t="s">
        <v>7258</v>
      </c>
      <c r="R8211" s="6" t="str">
        <f t="shared" si="128"/>
        <v>70695Xã Đồng Tâm25</v>
      </c>
    </row>
    <row r="8212" spans="1:18">
      <c r="A8212" s="6">
        <v>8211</v>
      </c>
      <c r="B8212" s="6">
        <v>70</v>
      </c>
      <c r="C8212" s="6" t="s">
        <v>7254</v>
      </c>
      <c r="D8212" s="6">
        <v>695</v>
      </c>
      <c r="E8212" s="6" t="s">
        <v>7303</v>
      </c>
      <c r="F8212" s="6">
        <v>25372</v>
      </c>
      <c r="G8212" s="6" t="s">
        <v>6511</v>
      </c>
      <c r="H8212" s="6">
        <v>2</v>
      </c>
      <c r="I8212" s="6" t="s">
        <v>297</v>
      </c>
      <c r="J8212" s="6">
        <v>5</v>
      </c>
      <c r="K8212" s="6" t="s">
        <v>7257</v>
      </c>
      <c r="L8212" s="8">
        <v>6</v>
      </c>
      <c r="M8212" s="6" t="s">
        <v>297</v>
      </c>
      <c r="N8212" s="6" t="s">
        <v>7258</v>
      </c>
      <c r="R8212" s="6" t="str">
        <f t="shared" si="128"/>
        <v>70695Xã Tân Phước25</v>
      </c>
    </row>
    <row r="8213" spans="1:18">
      <c r="A8213" s="6">
        <v>8212</v>
      </c>
      <c r="B8213" s="6">
        <v>70</v>
      </c>
      <c r="C8213" s="6" t="s">
        <v>7254</v>
      </c>
      <c r="D8213" s="6">
        <v>695</v>
      </c>
      <c r="E8213" s="6" t="s">
        <v>7303</v>
      </c>
      <c r="F8213" s="6">
        <v>25375</v>
      </c>
      <c r="G8213" s="6" t="s">
        <v>366</v>
      </c>
      <c r="H8213" s="6">
        <v>2</v>
      </c>
      <c r="I8213" s="6" t="s">
        <v>297</v>
      </c>
      <c r="J8213" s="6">
        <v>5</v>
      </c>
      <c r="K8213" s="6" t="s">
        <v>7257</v>
      </c>
      <c r="L8213" s="8">
        <v>6</v>
      </c>
      <c r="M8213" s="6" t="s">
        <v>297</v>
      </c>
      <c r="N8213" s="6" t="s">
        <v>7258</v>
      </c>
      <c r="R8213" s="6" t="str">
        <f t="shared" si="128"/>
        <v>70695Xã Tân Hưng25</v>
      </c>
    </row>
    <row r="8214" spans="1:18">
      <c r="A8214" s="6">
        <v>8213</v>
      </c>
      <c r="B8214" s="6">
        <v>70</v>
      </c>
      <c r="C8214" s="6" t="s">
        <v>7254</v>
      </c>
      <c r="D8214" s="6">
        <v>695</v>
      </c>
      <c r="E8214" s="6" t="s">
        <v>7303</v>
      </c>
      <c r="F8214" s="6">
        <v>25378</v>
      </c>
      <c r="G8214" s="6" t="s">
        <v>2377</v>
      </c>
      <c r="H8214" s="6">
        <v>2</v>
      </c>
      <c r="I8214" s="6" t="s">
        <v>297</v>
      </c>
      <c r="J8214" s="6">
        <v>5</v>
      </c>
      <c r="K8214" s="6" t="s">
        <v>7257</v>
      </c>
      <c r="L8214" s="8">
        <v>6</v>
      </c>
      <c r="M8214" s="6" t="s">
        <v>297</v>
      </c>
      <c r="N8214" s="6" t="s">
        <v>7258</v>
      </c>
      <c r="R8214" s="6" t="str">
        <f t="shared" si="128"/>
        <v>70695Xã Tân Lợi25</v>
      </c>
    </row>
    <row r="8215" spans="1:18">
      <c r="A8215" s="6">
        <v>8214</v>
      </c>
      <c r="B8215" s="6">
        <v>70</v>
      </c>
      <c r="C8215" s="6" t="s">
        <v>7254</v>
      </c>
      <c r="D8215" s="6">
        <v>695</v>
      </c>
      <c r="E8215" s="6" t="s">
        <v>7303</v>
      </c>
      <c r="F8215" s="6">
        <v>25381</v>
      </c>
      <c r="G8215" s="6" t="s">
        <v>577</v>
      </c>
      <c r="H8215" s="6">
        <v>2</v>
      </c>
      <c r="I8215" s="6" t="s">
        <v>297</v>
      </c>
      <c r="J8215" s="6">
        <v>5</v>
      </c>
      <c r="K8215" s="6" t="s">
        <v>7257</v>
      </c>
      <c r="L8215" s="8">
        <v>6</v>
      </c>
      <c r="M8215" s="6" t="s">
        <v>297</v>
      </c>
      <c r="N8215" s="6" t="s">
        <v>7258</v>
      </c>
      <c r="R8215" s="6" t="str">
        <f t="shared" si="128"/>
        <v>70695Xã Tân Lập25</v>
      </c>
    </row>
    <row r="8216" spans="1:18">
      <c r="A8216" s="6">
        <v>8215</v>
      </c>
      <c r="B8216" s="6">
        <v>70</v>
      </c>
      <c r="C8216" s="6" t="s">
        <v>7254</v>
      </c>
      <c r="D8216" s="6">
        <v>695</v>
      </c>
      <c r="E8216" s="6" t="s">
        <v>7303</v>
      </c>
      <c r="F8216" s="6">
        <v>25384</v>
      </c>
      <c r="G8216" s="6" t="s">
        <v>619</v>
      </c>
      <c r="H8216" s="6">
        <v>2</v>
      </c>
      <c r="I8216" s="6" t="s">
        <v>297</v>
      </c>
      <c r="J8216" s="6">
        <v>5</v>
      </c>
      <c r="K8216" s="6" t="s">
        <v>7257</v>
      </c>
      <c r="L8216" s="8">
        <v>6</v>
      </c>
      <c r="M8216" s="6" t="s">
        <v>297</v>
      </c>
      <c r="N8216" s="6" t="s">
        <v>7258</v>
      </c>
      <c r="R8216" s="6" t="str">
        <f t="shared" si="128"/>
        <v>70695Xã Tân Hòa25</v>
      </c>
    </row>
    <row r="8217" spans="1:18">
      <c r="A8217" s="6">
        <v>8216</v>
      </c>
      <c r="B8217" s="6">
        <v>70</v>
      </c>
      <c r="C8217" s="6" t="s">
        <v>7254</v>
      </c>
      <c r="D8217" s="6">
        <v>695</v>
      </c>
      <c r="E8217" s="6" t="s">
        <v>7303</v>
      </c>
      <c r="F8217" s="6">
        <v>25387</v>
      </c>
      <c r="G8217" s="6" t="s">
        <v>7306</v>
      </c>
      <c r="H8217" s="6">
        <v>2</v>
      </c>
      <c r="I8217" s="6" t="s">
        <v>297</v>
      </c>
      <c r="J8217" s="6">
        <v>5</v>
      </c>
      <c r="K8217" s="6" t="s">
        <v>7257</v>
      </c>
      <c r="L8217" s="8">
        <v>6</v>
      </c>
      <c r="M8217" s="6" t="s">
        <v>297</v>
      </c>
      <c r="N8217" s="6" t="s">
        <v>7258</v>
      </c>
      <c r="R8217" s="6" t="str">
        <f t="shared" si="128"/>
        <v>70695Xã Thuận Phú25</v>
      </c>
    </row>
    <row r="8218" spans="1:18">
      <c r="A8218" s="6">
        <v>8217</v>
      </c>
      <c r="B8218" s="6">
        <v>70</v>
      </c>
      <c r="C8218" s="6" t="s">
        <v>7254</v>
      </c>
      <c r="D8218" s="6">
        <v>695</v>
      </c>
      <c r="E8218" s="6" t="s">
        <v>7303</v>
      </c>
      <c r="F8218" s="6">
        <v>25390</v>
      </c>
      <c r="G8218" s="6" t="s">
        <v>766</v>
      </c>
      <c r="H8218" s="6">
        <v>2</v>
      </c>
      <c r="I8218" s="6" t="s">
        <v>297</v>
      </c>
      <c r="J8218" s="6">
        <v>5</v>
      </c>
      <c r="K8218" s="6" t="s">
        <v>7257</v>
      </c>
      <c r="L8218" s="8">
        <v>6</v>
      </c>
      <c r="M8218" s="6" t="s">
        <v>297</v>
      </c>
      <c r="N8218" s="6" t="s">
        <v>7258</v>
      </c>
      <c r="R8218" s="6" t="str">
        <f t="shared" si="128"/>
        <v>70695Xã Đồng Tiến25</v>
      </c>
    </row>
    <row r="8219" spans="1:18">
      <c r="A8219" s="6">
        <v>8218</v>
      </c>
      <c r="B8219" s="6">
        <v>70</v>
      </c>
      <c r="C8219" s="6" t="s">
        <v>7254</v>
      </c>
      <c r="D8219" s="6">
        <v>695</v>
      </c>
      <c r="E8219" s="6" t="s">
        <v>7303</v>
      </c>
      <c r="F8219" s="6">
        <v>25393</v>
      </c>
      <c r="G8219" s="6" t="s">
        <v>663</v>
      </c>
      <c r="H8219" s="6">
        <v>2</v>
      </c>
      <c r="I8219" s="6" t="s">
        <v>297</v>
      </c>
      <c r="J8219" s="6">
        <v>5</v>
      </c>
      <c r="K8219" s="6" t="s">
        <v>7257</v>
      </c>
      <c r="L8219" s="8">
        <v>6</v>
      </c>
      <c r="M8219" s="6" t="s">
        <v>297</v>
      </c>
      <c r="N8219" s="6" t="s">
        <v>7258</v>
      </c>
      <c r="R8219" s="6" t="str">
        <f t="shared" si="128"/>
        <v>70695Xã Tân Tiến25</v>
      </c>
    </row>
    <row r="8220" spans="1:18">
      <c r="A8220" s="6">
        <v>8219</v>
      </c>
      <c r="B8220" s="6">
        <v>70</v>
      </c>
      <c r="C8220" s="6" t="s">
        <v>7254</v>
      </c>
      <c r="D8220" s="6">
        <v>696</v>
      </c>
      <c r="E8220" s="6" t="s">
        <v>7307</v>
      </c>
      <c r="F8220" s="6">
        <v>25396</v>
      </c>
      <c r="G8220" s="6" t="s">
        <v>7308</v>
      </c>
      <c r="H8220" s="6">
        <v>1</v>
      </c>
      <c r="I8220" s="6" t="s">
        <v>251</v>
      </c>
      <c r="J8220" s="6">
        <v>5</v>
      </c>
      <c r="K8220" s="6" t="s">
        <v>7257</v>
      </c>
      <c r="L8220" s="8">
        <v>5</v>
      </c>
      <c r="M8220" s="6" t="s">
        <v>251</v>
      </c>
      <c r="N8220" s="6" t="s">
        <v>7258</v>
      </c>
      <c r="R8220" s="6" t="str">
        <f t="shared" si="128"/>
        <v>70696Thị trấn Đức Phong15</v>
      </c>
    </row>
    <row r="8221" spans="1:18">
      <c r="A8221" s="6">
        <v>8220</v>
      </c>
      <c r="B8221" s="6">
        <v>70</v>
      </c>
      <c r="C8221" s="6" t="s">
        <v>7254</v>
      </c>
      <c r="D8221" s="6">
        <v>696</v>
      </c>
      <c r="E8221" s="6" t="s">
        <v>7307</v>
      </c>
      <c r="F8221" s="6">
        <v>25398</v>
      </c>
      <c r="G8221" s="6" t="s">
        <v>7309</v>
      </c>
      <c r="H8221" s="6">
        <v>2</v>
      </c>
      <c r="I8221" s="6" t="s">
        <v>297</v>
      </c>
      <c r="J8221" s="6">
        <v>5</v>
      </c>
      <c r="K8221" s="6" t="s">
        <v>7257</v>
      </c>
      <c r="L8221" s="8">
        <v>6</v>
      </c>
      <c r="M8221" s="6" t="s">
        <v>297</v>
      </c>
      <c r="N8221" s="6" t="s">
        <v>7258</v>
      </c>
      <c r="R8221" s="6" t="str">
        <f t="shared" si="128"/>
        <v>70696Xã Đường 1025</v>
      </c>
    </row>
    <row r="8222" spans="1:18">
      <c r="A8222" s="6">
        <v>8221</v>
      </c>
      <c r="B8222" s="6">
        <v>70</v>
      </c>
      <c r="C8222" s="6" t="s">
        <v>7254</v>
      </c>
      <c r="D8222" s="6">
        <v>696</v>
      </c>
      <c r="E8222" s="6" t="s">
        <v>7307</v>
      </c>
      <c r="F8222" s="6">
        <v>25399</v>
      </c>
      <c r="G8222" s="6" t="s">
        <v>7310</v>
      </c>
      <c r="H8222" s="6">
        <v>2</v>
      </c>
      <c r="I8222" s="6" t="s">
        <v>297</v>
      </c>
      <c r="J8222" s="6">
        <v>5</v>
      </c>
      <c r="K8222" s="6" t="s">
        <v>7257</v>
      </c>
      <c r="L8222" s="8">
        <v>6</v>
      </c>
      <c r="M8222" s="6" t="s">
        <v>297</v>
      </c>
      <c r="N8222" s="6" t="s">
        <v>7258</v>
      </c>
      <c r="R8222" s="6" t="str">
        <f t="shared" si="128"/>
        <v>70696Xã Đak Nhau25</v>
      </c>
    </row>
    <row r="8223" spans="1:18">
      <c r="A8223" s="6">
        <v>8222</v>
      </c>
      <c r="B8223" s="6">
        <v>70</v>
      </c>
      <c r="C8223" s="6" t="s">
        <v>7254</v>
      </c>
      <c r="D8223" s="6">
        <v>696</v>
      </c>
      <c r="E8223" s="6" t="s">
        <v>7307</v>
      </c>
      <c r="F8223" s="6">
        <v>25400</v>
      </c>
      <c r="G8223" s="6" t="s">
        <v>526</v>
      </c>
      <c r="H8223" s="6">
        <v>2</v>
      </c>
      <c r="I8223" s="6" t="s">
        <v>297</v>
      </c>
      <c r="J8223" s="6">
        <v>5</v>
      </c>
      <c r="K8223" s="6" t="s">
        <v>7257</v>
      </c>
      <c r="L8223" s="8">
        <v>6</v>
      </c>
      <c r="M8223" s="6" t="s">
        <v>297</v>
      </c>
      <c r="N8223" s="6" t="s">
        <v>7258</v>
      </c>
      <c r="R8223" s="6" t="str">
        <f t="shared" si="128"/>
        <v>70696Xã Phú Sơn25</v>
      </c>
    </row>
    <row r="8224" spans="1:18">
      <c r="A8224" s="6">
        <v>8223</v>
      </c>
      <c r="B8224" s="6">
        <v>70</v>
      </c>
      <c r="C8224" s="6" t="s">
        <v>7254</v>
      </c>
      <c r="D8224" s="6">
        <v>696</v>
      </c>
      <c r="E8224" s="6" t="s">
        <v>7307</v>
      </c>
      <c r="F8224" s="6">
        <v>25402</v>
      </c>
      <c r="G8224" s="6" t="s">
        <v>4549</v>
      </c>
      <c r="H8224" s="6">
        <v>2</v>
      </c>
      <c r="I8224" s="6" t="s">
        <v>297</v>
      </c>
      <c r="J8224" s="6">
        <v>5</v>
      </c>
      <c r="K8224" s="6" t="s">
        <v>7257</v>
      </c>
      <c r="L8224" s="8">
        <v>6</v>
      </c>
      <c r="M8224" s="6" t="s">
        <v>297</v>
      </c>
      <c r="N8224" s="6" t="s">
        <v>7258</v>
      </c>
      <c r="R8224" s="6" t="str">
        <f t="shared" si="128"/>
        <v>70696Xã Thọ Sơn25</v>
      </c>
    </row>
    <row r="8225" spans="1:18">
      <c r="A8225" s="6">
        <v>8224</v>
      </c>
      <c r="B8225" s="6">
        <v>70</v>
      </c>
      <c r="C8225" s="6" t="s">
        <v>7254</v>
      </c>
      <c r="D8225" s="6">
        <v>696</v>
      </c>
      <c r="E8225" s="6" t="s">
        <v>7307</v>
      </c>
      <c r="F8225" s="6">
        <v>25404</v>
      </c>
      <c r="G8225" s="6" t="s">
        <v>685</v>
      </c>
      <c r="H8225" s="6">
        <v>2</v>
      </c>
      <c r="I8225" s="6" t="s">
        <v>297</v>
      </c>
      <c r="J8225" s="6">
        <v>5</v>
      </c>
      <c r="K8225" s="6" t="s">
        <v>7257</v>
      </c>
      <c r="L8225" s="8">
        <v>6</v>
      </c>
      <c r="M8225" s="6" t="s">
        <v>297</v>
      </c>
      <c r="N8225" s="6" t="s">
        <v>7258</v>
      </c>
      <c r="R8225" s="6" t="str">
        <f t="shared" si="128"/>
        <v>70696Xã Bình Minh25</v>
      </c>
    </row>
    <row r="8226" spans="1:18">
      <c r="A8226" s="6">
        <v>8225</v>
      </c>
      <c r="B8226" s="6">
        <v>70</v>
      </c>
      <c r="C8226" s="6" t="s">
        <v>7254</v>
      </c>
      <c r="D8226" s="6">
        <v>696</v>
      </c>
      <c r="E8226" s="6" t="s">
        <v>7307</v>
      </c>
      <c r="F8226" s="6">
        <v>25405</v>
      </c>
      <c r="G8226" s="6" t="s">
        <v>7311</v>
      </c>
      <c r="H8226" s="6">
        <v>2</v>
      </c>
      <c r="I8226" s="6" t="s">
        <v>297</v>
      </c>
      <c r="J8226" s="6">
        <v>5</v>
      </c>
      <c r="K8226" s="6" t="s">
        <v>7257</v>
      </c>
      <c r="L8226" s="8">
        <v>6</v>
      </c>
      <c r="M8226" s="6" t="s">
        <v>297</v>
      </c>
      <c r="N8226" s="6" t="s">
        <v>7258</v>
      </c>
      <c r="R8226" s="6" t="str">
        <f t="shared" si="128"/>
        <v>70696Xã Bom Bo25</v>
      </c>
    </row>
    <row r="8227" spans="1:18">
      <c r="A8227" s="6">
        <v>8226</v>
      </c>
      <c r="B8227" s="6">
        <v>70</v>
      </c>
      <c r="C8227" s="6" t="s">
        <v>7254</v>
      </c>
      <c r="D8227" s="6">
        <v>696</v>
      </c>
      <c r="E8227" s="6" t="s">
        <v>7307</v>
      </c>
      <c r="F8227" s="6">
        <v>25408</v>
      </c>
      <c r="G8227" s="6" t="s">
        <v>7312</v>
      </c>
      <c r="H8227" s="6">
        <v>2</v>
      </c>
      <c r="I8227" s="6" t="s">
        <v>297</v>
      </c>
      <c r="J8227" s="6">
        <v>5</v>
      </c>
      <c r="K8227" s="6" t="s">
        <v>7257</v>
      </c>
      <c r="L8227" s="8">
        <v>6</v>
      </c>
      <c r="M8227" s="6" t="s">
        <v>297</v>
      </c>
      <c r="N8227" s="6" t="s">
        <v>7258</v>
      </c>
      <c r="R8227" s="6" t="str">
        <f t="shared" si="128"/>
        <v>70696Xã Minh Hưng25</v>
      </c>
    </row>
    <row r="8228" spans="1:18">
      <c r="A8228" s="6">
        <v>8227</v>
      </c>
      <c r="B8228" s="6">
        <v>70</v>
      </c>
      <c r="C8228" s="6" t="s">
        <v>7254</v>
      </c>
      <c r="D8228" s="6">
        <v>696</v>
      </c>
      <c r="E8228" s="6" t="s">
        <v>7307</v>
      </c>
      <c r="F8228" s="6">
        <v>25411</v>
      </c>
      <c r="G8228" s="6" t="s">
        <v>2185</v>
      </c>
      <c r="H8228" s="6">
        <v>2</v>
      </c>
      <c r="I8228" s="6" t="s">
        <v>297</v>
      </c>
      <c r="J8228" s="6">
        <v>5</v>
      </c>
      <c r="K8228" s="6" t="s">
        <v>7257</v>
      </c>
      <c r="L8228" s="8">
        <v>6</v>
      </c>
      <c r="M8228" s="6" t="s">
        <v>297</v>
      </c>
      <c r="N8228" s="6" t="s">
        <v>7258</v>
      </c>
      <c r="R8228" s="6" t="str">
        <f t="shared" si="128"/>
        <v>70696Xã Đoàn Kết25</v>
      </c>
    </row>
    <row r="8229" spans="1:18">
      <c r="A8229" s="6">
        <v>8228</v>
      </c>
      <c r="B8229" s="6">
        <v>70</v>
      </c>
      <c r="C8229" s="6" t="s">
        <v>7254</v>
      </c>
      <c r="D8229" s="6">
        <v>696</v>
      </c>
      <c r="E8229" s="6" t="s">
        <v>7307</v>
      </c>
      <c r="F8229" s="6">
        <v>25414</v>
      </c>
      <c r="G8229" s="6" t="s">
        <v>7313</v>
      </c>
      <c r="H8229" s="6">
        <v>2</v>
      </c>
      <c r="I8229" s="6" t="s">
        <v>297</v>
      </c>
      <c r="J8229" s="6">
        <v>5</v>
      </c>
      <c r="K8229" s="6" t="s">
        <v>7257</v>
      </c>
      <c r="L8229" s="8">
        <v>6</v>
      </c>
      <c r="M8229" s="6" t="s">
        <v>297</v>
      </c>
      <c r="N8229" s="6" t="s">
        <v>7258</v>
      </c>
      <c r="R8229" s="6" t="str">
        <f t="shared" si="128"/>
        <v>70696Xã Đồng Nai25</v>
      </c>
    </row>
    <row r="8230" spans="1:18">
      <c r="A8230" s="6">
        <v>8229</v>
      </c>
      <c r="B8230" s="6">
        <v>70</v>
      </c>
      <c r="C8230" s="6" t="s">
        <v>7254</v>
      </c>
      <c r="D8230" s="6">
        <v>696</v>
      </c>
      <c r="E8230" s="6" t="s">
        <v>7307</v>
      </c>
      <c r="F8230" s="6">
        <v>25417</v>
      </c>
      <c r="G8230" s="6" t="s">
        <v>7314</v>
      </c>
      <c r="H8230" s="6">
        <v>2</v>
      </c>
      <c r="I8230" s="6" t="s">
        <v>297</v>
      </c>
      <c r="J8230" s="6">
        <v>5</v>
      </c>
      <c r="K8230" s="6" t="s">
        <v>7257</v>
      </c>
      <c r="L8230" s="8">
        <v>6</v>
      </c>
      <c r="M8230" s="6" t="s">
        <v>297</v>
      </c>
      <c r="N8230" s="6" t="s">
        <v>7258</v>
      </c>
      <c r="R8230" s="6" t="str">
        <f t="shared" si="128"/>
        <v>70696Xã Đức Liễu25</v>
      </c>
    </row>
    <row r="8231" spans="1:18">
      <c r="A8231" s="6">
        <v>8230</v>
      </c>
      <c r="B8231" s="6">
        <v>70</v>
      </c>
      <c r="C8231" s="6" t="s">
        <v>7254</v>
      </c>
      <c r="D8231" s="6">
        <v>696</v>
      </c>
      <c r="E8231" s="6" t="s">
        <v>7307</v>
      </c>
      <c r="F8231" s="6">
        <v>25420</v>
      </c>
      <c r="G8231" s="6" t="s">
        <v>723</v>
      </c>
      <c r="H8231" s="6">
        <v>2</v>
      </c>
      <c r="I8231" s="6" t="s">
        <v>297</v>
      </c>
      <c r="J8231" s="6">
        <v>5</v>
      </c>
      <c r="K8231" s="6" t="s">
        <v>7257</v>
      </c>
      <c r="L8231" s="8">
        <v>6</v>
      </c>
      <c r="M8231" s="6" t="s">
        <v>297</v>
      </c>
      <c r="N8231" s="6" t="s">
        <v>7258</v>
      </c>
      <c r="R8231" s="6" t="str">
        <f t="shared" si="128"/>
        <v>70696Xã Thống Nhất25</v>
      </c>
    </row>
    <row r="8232" spans="1:18">
      <c r="A8232" s="6">
        <v>8231</v>
      </c>
      <c r="B8232" s="6">
        <v>70</v>
      </c>
      <c r="C8232" s="6" t="s">
        <v>7254</v>
      </c>
      <c r="D8232" s="6">
        <v>696</v>
      </c>
      <c r="E8232" s="6" t="s">
        <v>7307</v>
      </c>
      <c r="F8232" s="6">
        <v>25423</v>
      </c>
      <c r="G8232" s="6" t="s">
        <v>2892</v>
      </c>
      <c r="H8232" s="6">
        <v>2</v>
      </c>
      <c r="I8232" s="6" t="s">
        <v>297</v>
      </c>
      <c r="J8232" s="6">
        <v>5</v>
      </c>
      <c r="K8232" s="6" t="s">
        <v>7257</v>
      </c>
      <c r="L8232" s="8">
        <v>6</v>
      </c>
      <c r="M8232" s="6" t="s">
        <v>297</v>
      </c>
      <c r="N8232" s="6" t="s">
        <v>7258</v>
      </c>
      <c r="R8232" s="6" t="str">
        <f t="shared" si="128"/>
        <v>70696Xã Nghĩa Trung25</v>
      </c>
    </row>
    <row r="8233" spans="1:18">
      <c r="A8233" s="6">
        <v>8232</v>
      </c>
      <c r="B8233" s="6">
        <v>70</v>
      </c>
      <c r="C8233" s="6" t="s">
        <v>7254</v>
      </c>
      <c r="D8233" s="6">
        <v>696</v>
      </c>
      <c r="E8233" s="6" t="s">
        <v>7307</v>
      </c>
      <c r="F8233" s="6">
        <v>25424</v>
      </c>
      <c r="G8233" s="6" t="s">
        <v>4114</v>
      </c>
      <c r="H8233" s="6">
        <v>2</v>
      </c>
      <c r="I8233" s="6" t="s">
        <v>297</v>
      </c>
      <c r="J8233" s="6">
        <v>5</v>
      </c>
      <c r="K8233" s="6" t="s">
        <v>7257</v>
      </c>
      <c r="L8233" s="8">
        <v>6</v>
      </c>
      <c r="M8233" s="6" t="s">
        <v>297</v>
      </c>
      <c r="N8233" s="6" t="s">
        <v>7258</v>
      </c>
      <c r="R8233" s="6" t="str">
        <f t="shared" si="128"/>
        <v>70696Xã Nghĩa Bình25</v>
      </c>
    </row>
    <row r="8234" spans="1:18">
      <c r="A8234" s="6">
        <v>8233</v>
      </c>
      <c r="B8234" s="6">
        <v>70</v>
      </c>
      <c r="C8234" s="6" t="s">
        <v>7254</v>
      </c>
      <c r="D8234" s="6">
        <v>696</v>
      </c>
      <c r="E8234" s="6" t="s">
        <v>7307</v>
      </c>
      <c r="F8234" s="6">
        <v>25426</v>
      </c>
      <c r="G8234" s="6" t="s">
        <v>7315</v>
      </c>
      <c r="H8234" s="6">
        <v>2</v>
      </c>
      <c r="I8234" s="6" t="s">
        <v>297</v>
      </c>
      <c r="J8234" s="6">
        <v>5</v>
      </c>
      <c r="K8234" s="6" t="s">
        <v>7257</v>
      </c>
      <c r="L8234" s="8">
        <v>6</v>
      </c>
      <c r="M8234" s="6" t="s">
        <v>297</v>
      </c>
      <c r="N8234" s="6" t="s">
        <v>7258</v>
      </c>
      <c r="R8234" s="6" t="str">
        <f t="shared" si="128"/>
        <v>70696Xã Đăng Hà25</v>
      </c>
    </row>
    <row r="8235" spans="1:18">
      <c r="A8235" s="6">
        <v>8234</v>
      </c>
      <c r="B8235" s="6">
        <v>70</v>
      </c>
      <c r="C8235" s="6" t="s">
        <v>7254</v>
      </c>
      <c r="D8235" s="6">
        <v>696</v>
      </c>
      <c r="E8235" s="6" t="s">
        <v>7307</v>
      </c>
      <c r="F8235" s="6">
        <v>25429</v>
      </c>
      <c r="G8235" s="6" t="s">
        <v>6204</v>
      </c>
      <c r="H8235" s="6">
        <v>2</v>
      </c>
      <c r="I8235" s="6" t="s">
        <v>297</v>
      </c>
      <c r="J8235" s="6">
        <v>5</v>
      </c>
      <c r="K8235" s="6" t="s">
        <v>7257</v>
      </c>
      <c r="L8235" s="8">
        <v>6</v>
      </c>
      <c r="M8235" s="6" t="s">
        <v>297</v>
      </c>
      <c r="N8235" s="6" t="s">
        <v>7258</v>
      </c>
      <c r="R8235" s="6" t="str">
        <f t="shared" si="128"/>
        <v>70696Xã Phước Sơn25</v>
      </c>
    </row>
    <row r="8236" spans="1:18">
      <c r="A8236" s="6">
        <v>8235</v>
      </c>
      <c r="B8236" s="6">
        <v>70</v>
      </c>
      <c r="C8236" s="6" t="s">
        <v>7254</v>
      </c>
      <c r="D8236" s="6">
        <v>697</v>
      </c>
      <c r="E8236" s="6" t="s">
        <v>7316</v>
      </c>
      <c r="F8236" s="6">
        <v>25432</v>
      </c>
      <c r="G8236" s="6" t="s">
        <v>7317</v>
      </c>
      <c r="H8236" s="6">
        <v>1</v>
      </c>
      <c r="I8236" s="6" t="s">
        <v>251</v>
      </c>
      <c r="J8236" s="6">
        <v>5</v>
      </c>
      <c r="K8236" s="6" t="s">
        <v>7257</v>
      </c>
      <c r="L8236" s="8">
        <v>5</v>
      </c>
      <c r="M8236" s="6" t="s">
        <v>251</v>
      </c>
      <c r="N8236" s="6" t="s">
        <v>7258</v>
      </c>
      <c r="R8236" s="6" t="str">
        <f t="shared" si="128"/>
        <v>70697Thị trấn Chơn Thành15</v>
      </c>
    </row>
    <row r="8237" spans="1:18">
      <c r="A8237" s="6">
        <v>8236</v>
      </c>
      <c r="B8237" s="6">
        <v>70</v>
      </c>
      <c r="C8237" s="6" t="s">
        <v>7254</v>
      </c>
      <c r="D8237" s="6">
        <v>697</v>
      </c>
      <c r="E8237" s="6" t="s">
        <v>7316</v>
      </c>
      <c r="F8237" s="6">
        <v>25433</v>
      </c>
      <c r="G8237" s="6" t="s">
        <v>4473</v>
      </c>
      <c r="H8237" s="6">
        <v>2</v>
      </c>
      <c r="I8237" s="6" t="s">
        <v>297</v>
      </c>
      <c r="J8237" s="6">
        <v>5</v>
      </c>
      <c r="K8237" s="6" t="s">
        <v>7257</v>
      </c>
      <c r="L8237" s="8">
        <v>6</v>
      </c>
      <c r="M8237" s="6" t="s">
        <v>297</v>
      </c>
      <c r="N8237" s="6" t="s">
        <v>7258</v>
      </c>
      <c r="R8237" s="6" t="str">
        <f t="shared" si="128"/>
        <v>70697Xã Thành Tâm25</v>
      </c>
    </row>
    <row r="8238" spans="1:18">
      <c r="A8238" s="6">
        <v>8237</v>
      </c>
      <c r="B8238" s="6">
        <v>70</v>
      </c>
      <c r="C8238" s="6" t="s">
        <v>7254</v>
      </c>
      <c r="D8238" s="6">
        <v>697</v>
      </c>
      <c r="E8238" s="6" t="s">
        <v>7316</v>
      </c>
      <c r="F8238" s="6">
        <v>25435</v>
      </c>
      <c r="G8238" s="6" t="s">
        <v>2371</v>
      </c>
      <c r="H8238" s="6">
        <v>2</v>
      </c>
      <c r="I8238" s="6" t="s">
        <v>297</v>
      </c>
      <c r="J8238" s="6">
        <v>5</v>
      </c>
      <c r="K8238" s="6" t="s">
        <v>7257</v>
      </c>
      <c r="L8238" s="8">
        <v>6</v>
      </c>
      <c r="M8238" s="6" t="s">
        <v>297</v>
      </c>
      <c r="N8238" s="6" t="s">
        <v>7258</v>
      </c>
      <c r="R8238" s="6" t="str">
        <f t="shared" si="128"/>
        <v>70697Xã Minh Lập25</v>
      </c>
    </row>
    <row r="8239" spans="1:18">
      <c r="A8239" s="6">
        <v>8238</v>
      </c>
      <c r="B8239" s="6">
        <v>70</v>
      </c>
      <c r="C8239" s="6" t="s">
        <v>7254</v>
      </c>
      <c r="D8239" s="6">
        <v>697</v>
      </c>
      <c r="E8239" s="6" t="s">
        <v>7316</v>
      </c>
      <c r="F8239" s="6">
        <v>25439</v>
      </c>
      <c r="G8239" s="6" t="s">
        <v>976</v>
      </c>
      <c r="H8239" s="6">
        <v>2</v>
      </c>
      <c r="I8239" s="6" t="s">
        <v>297</v>
      </c>
      <c r="J8239" s="6">
        <v>5</v>
      </c>
      <c r="K8239" s="6" t="s">
        <v>7257</v>
      </c>
      <c r="L8239" s="8">
        <v>6</v>
      </c>
      <c r="M8239" s="6" t="s">
        <v>297</v>
      </c>
      <c r="N8239" s="6" t="s">
        <v>7258</v>
      </c>
      <c r="R8239" s="6" t="str">
        <f t="shared" si="128"/>
        <v>70697Xã Quang Minh25</v>
      </c>
    </row>
    <row r="8240" spans="1:18">
      <c r="A8240" s="6">
        <v>8239</v>
      </c>
      <c r="B8240" s="6">
        <v>70</v>
      </c>
      <c r="C8240" s="6" t="s">
        <v>7254</v>
      </c>
      <c r="D8240" s="6">
        <v>697</v>
      </c>
      <c r="E8240" s="6" t="s">
        <v>7316</v>
      </c>
      <c r="F8240" s="6">
        <v>25441</v>
      </c>
      <c r="G8240" s="6" t="s">
        <v>7312</v>
      </c>
      <c r="H8240" s="6">
        <v>2</v>
      </c>
      <c r="I8240" s="6" t="s">
        <v>297</v>
      </c>
      <c r="J8240" s="6">
        <v>5</v>
      </c>
      <c r="K8240" s="6" t="s">
        <v>7257</v>
      </c>
      <c r="L8240" s="8">
        <v>6</v>
      </c>
      <c r="M8240" s="6" t="s">
        <v>297</v>
      </c>
      <c r="N8240" s="6" t="s">
        <v>7258</v>
      </c>
      <c r="R8240" s="6" t="str">
        <f t="shared" si="128"/>
        <v>70697Xã Minh Hưng25</v>
      </c>
    </row>
    <row r="8241" spans="1:18">
      <c r="A8241" s="6">
        <v>8240</v>
      </c>
      <c r="B8241" s="6">
        <v>70</v>
      </c>
      <c r="C8241" s="6" t="s">
        <v>7254</v>
      </c>
      <c r="D8241" s="6">
        <v>697</v>
      </c>
      <c r="E8241" s="6" t="s">
        <v>7316</v>
      </c>
      <c r="F8241" s="6">
        <v>25444</v>
      </c>
      <c r="G8241" s="6" t="s">
        <v>1087</v>
      </c>
      <c r="H8241" s="6">
        <v>2</v>
      </c>
      <c r="I8241" s="6" t="s">
        <v>297</v>
      </c>
      <c r="J8241" s="6">
        <v>5</v>
      </c>
      <c r="K8241" s="6" t="s">
        <v>7257</v>
      </c>
      <c r="L8241" s="8">
        <v>6</v>
      </c>
      <c r="M8241" s="6" t="s">
        <v>297</v>
      </c>
      <c r="N8241" s="6" t="s">
        <v>7258</v>
      </c>
      <c r="R8241" s="6" t="str">
        <f t="shared" si="128"/>
        <v>70697Xã Minh Long25</v>
      </c>
    </row>
    <row r="8242" spans="1:18">
      <c r="A8242" s="6">
        <v>8241</v>
      </c>
      <c r="B8242" s="6">
        <v>70</v>
      </c>
      <c r="C8242" s="6" t="s">
        <v>7254</v>
      </c>
      <c r="D8242" s="6">
        <v>697</v>
      </c>
      <c r="E8242" s="6" t="s">
        <v>7316</v>
      </c>
      <c r="F8242" s="6">
        <v>25447</v>
      </c>
      <c r="G8242" s="6" t="s">
        <v>5005</v>
      </c>
      <c r="H8242" s="6">
        <v>2</v>
      </c>
      <c r="I8242" s="6" t="s">
        <v>297</v>
      </c>
      <c r="J8242" s="6">
        <v>5</v>
      </c>
      <c r="K8242" s="6" t="s">
        <v>7257</v>
      </c>
      <c r="L8242" s="8">
        <v>6</v>
      </c>
      <c r="M8242" s="6" t="s">
        <v>297</v>
      </c>
      <c r="N8242" s="6" t="s">
        <v>7258</v>
      </c>
      <c r="R8242" s="6" t="str">
        <f t="shared" si="128"/>
        <v>70697Xã Minh Thành25</v>
      </c>
    </row>
    <row r="8243" spans="1:18">
      <c r="A8243" s="6">
        <v>8242</v>
      </c>
      <c r="B8243" s="6">
        <v>70</v>
      </c>
      <c r="C8243" s="6" t="s">
        <v>7254</v>
      </c>
      <c r="D8243" s="6">
        <v>697</v>
      </c>
      <c r="E8243" s="6" t="s">
        <v>7316</v>
      </c>
      <c r="F8243" s="6">
        <v>25450</v>
      </c>
      <c r="G8243" s="6" t="s">
        <v>7318</v>
      </c>
      <c r="H8243" s="6">
        <v>2</v>
      </c>
      <c r="I8243" s="6" t="s">
        <v>297</v>
      </c>
      <c r="J8243" s="6">
        <v>5</v>
      </c>
      <c r="K8243" s="6" t="s">
        <v>7257</v>
      </c>
      <c r="L8243" s="8">
        <v>6</v>
      </c>
      <c r="M8243" s="6" t="s">
        <v>297</v>
      </c>
      <c r="N8243" s="6" t="s">
        <v>7258</v>
      </c>
      <c r="R8243" s="6" t="str">
        <f t="shared" si="128"/>
        <v>70697Xã Nha Bích25</v>
      </c>
    </row>
    <row r="8244" spans="1:18">
      <c r="A8244" s="6">
        <v>8243</v>
      </c>
      <c r="B8244" s="6">
        <v>70</v>
      </c>
      <c r="C8244" s="6" t="s">
        <v>7254</v>
      </c>
      <c r="D8244" s="6">
        <v>697</v>
      </c>
      <c r="E8244" s="6" t="s">
        <v>7316</v>
      </c>
      <c r="F8244" s="6">
        <v>25453</v>
      </c>
      <c r="G8244" s="6" t="s">
        <v>7319</v>
      </c>
      <c r="H8244" s="6">
        <v>2</v>
      </c>
      <c r="I8244" s="6" t="s">
        <v>297</v>
      </c>
      <c r="J8244" s="6">
        <v>5</v>
      </c>
      <c r="K8244" s="6" t="s">
        <v>7257</v>
      </c>
      <c r="L8244" s="8">
        <v>6</v>
      </c>
      <c r="M8244" s="6" t="s">
        <v>297</v>
      </c>
      <c r="N8244" s="6" t="s">
        <v>7258</v>
      </c>
      <c r="R8244" s="6" t="str">
        <f t="shared" si="128"/>
        <v>70697Xã Minh Thắng25</v>
      </c>
    </row>
    <row r="8245" spans="1:18">
      <c r="A8245" s="6">
        <v>8244</v>
      </c>
      <c r="B8245" s="6">
        <v>70</v>
      </c>
      <c r="C8245" s="6" t="s">
        <v>7254</v>
      </c>
      <c r="D8245" s="6">
        <v>698</v>
      </c>
      <c r="E8245" s="6" t="s">
        <v>7320</v>
      </c>
      <c r="F8245" s="6">
        <v>25240</v>
      </c>
      <c r="G8245" s="6" t="s">
        <v>7321</v>
      </c>
      <c r="H8245" s="6">
        <v>2</v>
      </c>
      <c r="I8245" s="6" t="s">
        <v>297</v>
      </c>
      <c r="J8245" s="6">
        <v>5</v>
      </c>
      <c r="K8245" s="6" t="s">
        <v>7257</v>
      </c>
      <c r="L8245" s="8">
        <v>6</v>
      </c>
      <c r="M8245" s="6" t="s">
        <v>297</v>
      </c>
      <c r="N8245" s="6" t="s">
        <v>7258</v>
      </c>
      <c r="R8245" s="6" t="str">
        <f t="shared" si="128"/>
        <v>70698Xã Long Bình25</v>
      </c>
    </row>
    <row r="8246" spans="1:18">
      <c r="A8246" s="6">
        <v>8245</v>
      </c>
      <c r="B8246" s="6">
        <v>70</v>
      </c>
      <c r="C8246" s="6" t="s">
        <v>7254</v>
      </c>
      <c r="D8246" s="6">
        <v>698</v>
      </c>
      <c r="E8246" s="6" t="s">
        <v>7320</v>
      </c>
      <c r="F8246" s="6">
        <v>25243</v>
      </c>
      <c r="G8246" s="6" t="s">
        <v>6154</v>
      </c>
      <c r="H8246" s="6">
        <v>2</v>
      </c>
      <c r="I8246" s="6" t="s">
        <v>297</v>
      </c>
      <c r="J8246" s="6">
        <v>5</v>
      </c>
      <c r="K8246" s="6" t="s">
        <v>7257</v>
      </c>
      <c r="L8246" s="8">
        <v>6</v>
      </c>
      <c r="M8246" s="6" t="s">
        <v>297</v>
      </c>
      <c r="N8246" s="6" t="s">
        <v>7258</v>
      </c>
      <c r="R8246" s="6" t="str">
        <f t="shared" si="128"/>
        <v>70698Xã Bình Tân25</v>
      </c>
    </row>
    <row r="8247" spans="1:18">
      <c r="A8247" s="6">
        <v>8246</v>
      </c>
      <c r="B8247" s="6">
        <v>70</v>
      </c>
      <c r="C8247" s="6" t="s">
        <v>7254</v>
      </c>
      <c r="D8247" s="6">
        <v>698</v>
      </c>
      <c r="E8247" s="6" t="s">
        <v>7320</v>
      </c>
      <c r="F8247" s="6">
        <v>25244</v>
      </c>
      <c r="G8247" s="6" t="s">
        <v>2205</v>
      </c>
      <c r="H8247" s="6">
        <v>2</v>
      </c>
      <c r="I8247" s="6" t="s">
        <v>297</v>
      </c>
      <c r="J8247" s="6">
        <v>5</v>
      </c>
      <c r="K8247" s="6" t="s">
        <v>7257</v>
      </c>
      <c r="L8247" s="8">
        <v>6</v>
      </c>
      <c r="M8247" s="6" t="s">
        <v>297</v>
      </c>
      <c r="N8247" s="6" t="s">
        <v>7258</v>
      </c>
      <c r="R8247" s="6" t="str">
        <f t="shared" si="128"/>
        <v>70698Xã Bình Sơn25</v>
      </c>
    </row>
    <row r="8248" spans="1:18">
      <c r="A8248" s="6">
        <v>8247</v>
      </c>
      <c r="B8248" s="6">
        <v>70</v>
      </c>
      <c r="C8248" s="6" t="s">
        <v>7254</v>
      </c>
      <c r="D8248" s="6">
        <v>698</v>
      </c>
      <c r="E8248" s="6" t="s">
        <v>7320</v>
      </c>
      <c r="F8248" s="6">
        <v>25246</v>
      </c>
      <c r="G8248" s="6" t="s">
        <v>3694</v>
      </c>
      <c r="H8248" s="6">
        <v>2</v>
      </c>
      <c r="I8248" s="6" t="s">
        <v>297</v>
      </c>
      <c r="J8248" s="6">
        <v>5</v>
      </c>
      <c r="K8248" s="6" t="s">
        <v>7257</v>
      </c>
      <c r="L8248" s="8">
        <v>6</v>
      </c>
      <c r="M8248" s="6" t="s">
        <v>297</v>
      </c>
      <c r="N8248" s="6" t="s">
        <v>7258</v>
      </c>
      <c r="R8248" s="6" t="str">
        <f t="shared" si="128"/>
        <v>70698Xã Long Hưng25</v>
      </c>
    </row>
    <row r="8249" spans="1:18">
      <c r="A8249" s="6">
        <v>8248</v>
      </c>
      <c r="B8249" s="6">
        <v>70</v>
      </c>
      <c r="C8249" s="6" t="s">
        <v>7254</v>
      </c>
      <c r="D8249" s="6">
        <v>698</v>
      </c>
      <c r="E8249" s="6" t="s">
        <v>7320</v>
      </c>
      <c r="F8249" s="6">
        <v>25250</v>
      </c>
      <c r="G8249" s="6" t="s">
        <v>6259</v>
      </c>
      <c r="H8249" s="6">
        <v>2</v>
      </c>
      <c r="I8249" s="6" t="s">
        <v>297</v>
      </c>
      <c r="J8249" s="6">
        <v>5</v>
      </c>
      <c r="K8249" s="6" t="s">
        <v>7257</v>
      </c>
      <c r="L8249" s="8">
        <v>6</v>
      </c>
      <c r="M8249" s="6" t="s">
        <v>297</v>
      </c>
      <c r="N8249" s="6" t="s">
        <v>7258</v>
      </c>
      <c r="R8249" s="6" t="str">
        <f t="shared" si="128"/>
        <v>70698Xã Phước Tân25</v>
      </c>
    </row>
    <row r="8250" spans="1:18">
      <c r="A8250" s="6">
        <v>8249</v>
      </c>
      <c r="B8250" s="6">
        <v>70</v>
      </c>
      <c r="C8250" s="6" t="s">
        <v>7254</v>
      </c>
      <c r="D8250" s="6">
        <v>698</v>
      </c>
      <c r="E8250" s="6" t="s">
        <v>7320</v>
      </c>
      <c r="F8250" s="6">
        <v>25252</v>
      </c>
      <c r="G8250" s="6" t="s">
        <v>7322</v>
      </c>
      <c r="H8250" s="6">
        <v>2</v>
      </c>
      <c r="I8250" s="6" t="s">
        <v>297</v>
      </c>
      <c r="J8250" s="6">
        <v>5</v>
      </c>
      <c r="K8250" s="6" t="s">
        <v>7257</v>
      </c>
      <c r="L8250" s="8">
        <v>6</v>
      </c>
      <c r="M8250" s="6" t="s">
        <v>297</v>
      </c>
      <c r="N8250" s="6" t="s">
        <v>7258</v>
      </c>
      <c r="R8250" s="6" t="str">
        <f t="shared" si="128"/>
        <v>70698Xã Bù Nho25</v>
      </c>
    </row>
    <row r="8251" spans="1:18">
      <c r="A8251" s="6">
        <v>8250</v>
      </c>
      <c r="B8251" s="6">
        <v>70</v>
      </c>
      <c r="C8251" s="6" t="s">
        <v>7254</v>
      </c>
      <c r="D8251" s="6">
        <v>698</v>
      </c>
      <c r="E8251" s="6" t="s">
        <v>7320</v>
      </c>
      <c r="F8251" s="6">
        <v>25255</v>
      </c>
      <c r="G8251" s="6" t="s">
        <v>7323</v>
      </c>
      <c r="H8251" s="6">
        <v>2</v>
      </c>
      <c r="I8251" s="6" t="s">
        <v>297</v>
      </c>
      <c r="J8251" s="6">
        <v>5</v>
      </c>
      <c r="K8251" s="6" t="s">
        <v>7257</v>
      </c>
      <c r="L8251" s="8">
        <v>6</v>
      </c>
      <c r="M8251" s="6" t="s">
        <v>297</v>
      </c>
      <c r="N8251" s="6" t="s">
        <v>7258</v>
      </c>
      <c r="R8251" s="6" t="str">
        <f t="shared" si="128"/>
        <v>70698Xã Long Hà25</v>
      </c>
    </row>
    <row r="8252" spans="1:18">
      <c r="A8252" s="6">
        <v>8251</v>
      </c>
      <c r="B8252" s="6">
        <v>70</v>
      </c>
      <c r="C8252" s="6" t="s">
        <v>7254</v>
      </c>
      <c r="D8252" s="6">
        <v>698</v>
      </c>
      <c r="E8252" s="6" t="s">
        <v>7320</v>
      </c>
      <c r="F8252" s="6">
        <v>25258</v>
      </c>
      <c r="G8252" s="6" t="s">
        <v>7324</v>
      </c>
      <c r="H8252" s="6">
        <v>2</v>
      </c>
      <c r="I8252" s="6" t="s">
        <v>297</v>
      </c>
      <c r="J8252" s="6">
        <v>5</v>
      </c>
      <c r="K8252" s="6" t="s">
        <v>7257</v>
      </c>
      <c r="L8252" s="8">
        <v>6</v>
      </c>
      <c r="M8252" s="6" t="s">
        <v>297</v>
      </c>
      <c r="N8252" s="6" t="s">
        <v>7258</v>
      </c>
      <c r="R8252" s="6" t="str">
        <f t="shared" si="128"/>
        <v>70698Xã Long Tân25</v>
      </c>
    </row>
    <row r="8253" spans="1:18">
      <c r="A8253" s="6">
        <v>8252</v>
      </c>
      <c r="B8253" s="6">
        <v>70</v>
      </c>
      <c r="C8253" s="6" t="s">
        <v>7254</v>
      </c>
      <c r="D8253" s="6">
        <v>698</v>
      </c>
      <c r="E8253" s="6" t="s">
        <v>7320</v>
      </c>
      <c r="F8253" s="6">
        <v>25261</v>
      </c>
      <c r="G8253" s="6" t="s">
        <v>7325</v>
      </c>
      <c r="H8253" s="6">
        <v>2</v>
      </c>
      <c r="I8253" s="6" t="s">
        <v>297</v>
      </c>
      <c r="J8253" s="6">
        <v>5</v>
      </c>
      <c r="K8253" s="6" t="s">
        <v>7257</v>
      </c>
      <c r="L8253" s="8">
        <v>6</v>
      </c>
      <c r="M8253" s="6" t="s">
        <v>297</v>
      </c>
      <c r="N8253" s="6" t="s">
        <v>7258</v>
      </c>
      <c r="R8253" s="6" t="str">
        <f t="shared" si="128"/>
        <v>70698Xã Phú Trung25</v>
      </c>
    </row>
    <row r="8254" spans="1:18">
      <c r="A8254" s="6">
        <v>8253</v>
      </c>
      <c r="B8254" s="6">
        <v>70</v>
      </c>
      <c r="C8254" s="6" t="s">
        <v>7254</v>
      </c>
      <c r="D8254" s="6">
        <v>698</v>
      </c>
      <c r="E8254" s="6" t="s">
        <v>7320</v>
      </c>
      <c r="F8254" s="6">
        <v>25264</v>
      </c>
      <c r="G8254" s="6" t="s">
        <v>7326</v>
      </c>
      <c r="H8254" s="6">
        <v>2</v>
      </c>
      <c r="I8254" s="6" t="s">
        <v>297</v>
      </c>
      <c r="J8254" s="6">
        <v>5</v>
      </c>
      <c r="K8254" s="6" t="s">
        <v>7257</v>
      </c>
      <c r="L8254" s="8">
        <v>6</v>
      </c>
      <c r="M8254" s="6" t="s">
        <v>297</v>
      </c>
      <c r="N8254" s="6" t="s">
        <v>7258</v>
      </c>
      <c r="R8254" s="6" t="str">
        <f t="shared" si="128"/>
        <v>70698Xã Phú Riềng25</v>
      </c>
    </row>
    <row r="8255" spans="1:18">
      <c r="A8255" s="6">
        <v>8254</v>
      </c>
      <c r="B8255" s="6">
        <v>72</v>
      </c>
      <c r="C8255" s="6" t="s">
        <v>7327</v>
      </c>
      <c r="D8255" s="6">
        <v>703</v>
      </c>
      <c r="E8255" s="6" t="s">
        <v>7328</v>
      </c>
      <c r="F8255" s="6">
        <v>25456</v>
      </c>
      <c r="G8255" s="6" t="s">
        <v>5433</v>
      </c>
      <c r="H8255" s="6">
        <v>1</v>
      </c>
      <c r="I8255" s="6" t="s">
        <v>251</v>
      </c>
      <c r="J8255" s="6">
        <v>5</v>
      </c>
      <c r="K8255" s="6" t="s">
        <v>7257</v>
      </c>
      <c r="L8255" s="8">
        <v>5</v>
      </c>
      <c r="M8255" s="6" t="s">
        <v>251</v>
      </c>
      <c r="N8255" s="6" t="s">
        <v>7329</v>
      </c>
      <c r="R8255" s="6" t="str">
        <f t="shared" si="128"/>
        <v>72703Phường 115</v>
      </c>
    </row>
    <row r="8256" spans="1:18">
      <c r="A8256" s="6">
        <v>8255</v>
      </c>
      <c r="B8256" s="6">
        <v>72</v>
      </c>
      <c r="C8256" s="6" t="s">
        <v>7327</v>
      </c>
      <c r="D8256" s="6">
        <v>703</v>
      </c>
      <c r="E8256" s="6" t="s">
        <v>7328</v>
      </c>
      <c r="F8256" s="6">
        <v>25459</v>
      </c>
      <c r="G8256" s="6" t="s">
        <v>5440</v>
      </c>
      <c r="H8256" s="6">
        <v>1</v>
      </c>
      <c r="I8256" s="6" t="s">
        <v>251</v>
      </c>
      <c r="J8256" s="6">
        <v>5</v>
      </c>
      <c r="K8256" s="6" t="s">
        <v>7257</v>
      </c>
      <c r="L8256" s="8">
        <v>5</v>
      </c>
      <c r="M8256" s="6" t="s">
        <v>251</v>
      </c>
      <c r="N8256" s="6" t="s">
        <v>7329</v>
      </c>
      <c r="R8256" s="6" t="str">
        <f t="shared" si="128"/>
        <v>72703Phường 315</v>
      </c>
    </row>
    <row r="8257" spans="1:18">
      <c r="A8257" s="6">
        <v>8256</v>
      </c>
      <c r="B8257" s="6">
        <v>72</v>
      </c>
      <c r="C8257" s="6" t="s">
        <v>7327</v>
      </c>
      <c r="D8257" s="6">
        <v>703</v>
      </c>
      <c r="E8257" s="6" t="s">
        <v>7328</v>
      </c>
      <c r="F8257" s="6">
        <v>25462</v>
      </c>
      <c r="G8257" s="6" t="s">
        <v>5437</v>
      </c>
      <c r="H8257" s="6">
        <v>1</v>
      </c>
      <c r="I8257" s="6" t="s">
        <v>251</v>
      </c>
      <c r="J8257" s="6">
        <v>5</v>
      </c>
      <c r="K8257" s="6" t="s">
        <v>7257</v>
      </c>
      <c r="L8257" s="8">
        <v>5</v>
      </c>
      <c r="M8257" s="6" t="s">
        <v>251</v>
      </c>
      <c r="N8257" s="6" t="s">
        <v>7329</v>
      </c>
      <c r="R8257" s="6" t="str">
        <f t="shared" si="128"/>
        <v>72703Phường 415</v>
      </c>
    </row>
    <row r="8258" spans="1:18">
      <c r="A8258" s="6">
        <v>8257</v>
      </c>
      <c r="B8258" s="6">
        <v>72</v>
      </c>
      <c r="C8258" s="6" t="s">
        <v>7327</v>
      </c>
      <c r="D8258" s="6">
        <v>703</v>
      </c>
      <c r="E8258" s="6" t="s">
        <v>7328</v>
      </c>
      <c r="F8258" s="6">
        <v>25465</v>
      </c>
      <c r="G8258" s="6" t="s">
        <v>7330</v>
      </c>
      <c r="H8258" s="6">
        <v>1</v>
      </c>
      <c r="I8258" s="6" t="s">
        <v>251</v>
      </c>
      <c r="J8258" s="6">
        <v>5</v>
      </c>
      <c r="K8258" s="6" t="s">
        <v>7257</v>
      </c>
      <c r="L8258" s="8">
        <v>5</v>
      </c>
      <c r="M8258" s="6" t="s">
        <v>251</v>
      </c>
      <c r="N8258" s="6" t="s">
        <v>7329</v>
      </c>
      <c r="R8258" s="6" t="str">
        <f t="shared" si="128"/>
        <v>72703Phường Hiệp Ninh15</v>
      </c>
    </row>
    <row r="8259" spans="1:18">
      <c r="A8259" s="6">
        <v>8258</v>
      </c>
      <c r="B8259" s="6">
        <v>72</v>
      </c>
      <c r="C8259" s="6" t="s">
        <v>7327</v>
      </c>
      <c r="D8259" s="6">
        <v>703</v>
      </c>
      <c r="E8259" s="6" t="s">
        <v>7328</v>
      </c>
      <c r="F8259" s="6">
        <v>25468</v>
      </c>
      <c r="G8259" s="6" t="s">
        <v>5436</v>
      </c>
      <c r="H8259" s="6">
        <v>1</v>
      </c>
      <c r="I8259" s="6" t="s">
        <v>251</v>
      </c>
      <c r="J8259" s="6">
        <v>5</v>
      </c>
      <c r="K8259" s="6" t="s">
        <v>7257</v>
      </c>
      <c r="L8259" s="8">
        <v>5</v>
      </c>
      <c r="M8259" s="6" t="s">
        <v>251</v>
      </c>
      <c r="N8259" s="6" t="s">
        <v>7329</v>
      </c>
      <c r="R8259" s="6" t="str">
        <f t="shared" ref="R8259:R8322" si="129">CONCATENATE(B8259,D8259,G8259,H8259,J8259)</f>
        <v>72703Phường 215</v>
      </c>
    </row>
    <row r="8260" spans="1:18">
      <c r="A8260" s="6">
        <v>8259</v>
      </c>
      <c r="B8260" s="6">
        <v>72</v>
      </c>
      <c r="C8260" s="6" t="s">
        <v>7327</v>
      </c>
      <c r="D8260" s="6">
        <v>703</v>
      </c>
      <c r="E8260" s="6" t="s">
        <v>7328</v>
      </c>
      <c r="F8260" s="6">
        <v>25471</v>
      </c>
      <c r="G8260" s="6" t="s">
        <v>7331</v>
      </c>
      <c r="H8260" s="6">
        <v>2</v>
      </c>
      <c r="I8260" s="6" t="s">
        <v>297</v>
      </c>
      <c r="J8260" s="6">
        <v>5</v>
      </c>
      <c r="K8260" s="6" t="s">
        <v>7257</v>
      </c>
      <c r="L8260" s="8">
        <v>6</v>
      </c>
      <c r="M8260" s="6" t="s">
        <v>297</v>
      </c>
      <c r="N8260" s="6" t="s">
        <v>7329</v>
      </c>
      <c r="R8260" s="6" t="str">
        <f t="shared" si="129"/>
        <v>72703Xã Thạnh Tân25</v>
      </c>
    </row>
    <row r="8261" spans="1:18">
      <c r="A8261" s="6">
        <v>8260</v>
      </c>
      <c r="B8261" s="6">
        <v>72</v>
      </c>
      <c r="C8261" s="6" t="s">
        <v>7327</v>
      </c>
      <c r="D8261" s="6">
        <v>703</v>
      </c>
      <c r="E8261" s="6" t="s">
        <v>7328</v>
      </c>
      <c r="F8261" s="6">
        <v>25474</v>
      </c>
      <c r="G8261" s="6" t="s">
        <v>2686</v>
      </c>
      <c r="H8261" s="6">
        <v>2</v>
      </c>
      <c r="I8261" s="6" t="s">
        <v>297</v>
      </c>
      <c r="J8261" s="6">
        <v>5</v>
      </c>
      <c r="K8261" s="6" t="s">
        <v>7257</v>
      </c>
      <c r="L8261" s="8">
        <v>6</v>
      </c>
      <c r="M8261" s="6" t="s">
        <v>297</v>
      </c>
      <c r="N8261" s="6" t="s">
        <v>7329</v>
      </c>
      <c r="R8261" s="6" t="str">
        <f t="shared" si="129"/>
        <v>72703Xã Tân Bình25</v>
      </c>
    </row>
    <row r="8262" spans="1:18">
      <c r="A8262" s="6">
        <v>8261</v>
      </c>
      <c r="B8262" s="6">
        <v>72</v>
      </c>
      <c r="C8262" s="6" t="s">
        <v>7327</v>
      </c>
      <c r="D8262" s="6">
        <v>703</v>
      </c>
      <c r="E8262" s="6" t="s">
        <v>7328</v>
      </c>
      <c r="F8262" s="6">
        <v>25477</v>
      </c>
      <c r="G8262" s="6" t="s">
        <v>685</v>
      </c>
      <c r="H8262" s="6">
        <v>2</v>
      </c>
      <c r="I8262" s="6" t="s">
        <v>297</v>
      </c>
      <c r="J8262" s="6">
        <v>5</v>
      </c>
      <c r="K8262" s="6" t="s">
        <v>7257</v>
      </c>
      <c r="L8262" s="8">
        <v>6</v>
      </c>
      <c r="M8262" s="6" t="s">
        <v>297</v>
      </c>
      <c r="N8262" s="6" t="s">
        <v>7329</v>
      </c>
      <c r="R8262" s="6" t="str">
        <f t="shared" si="129"/>
        <v>72703Xã Bình Minh25</v>
      </c>
    </row>
    <row r="8263" spans="1:18">
      <c r="A8263" s="6">
        <v>8262</v>
      </c>
      <c r="B8263" s="6">
        <v>72</v>
      </c>
      <c r="C8263" s="6" t="s">
        <v>7327</v>
      </c>
      <c r="D8263" s="6">
        <v>703</v>
      </c>
      <c r="E8263" s="6" t="s">
        <v>7328</v>
      </c>
      <c r="F8263" s="6">
        <v>25480</v>
      </c>
      <c r="G8263" s="6" t="s">
        <v>4233</v>
      </c>
      <c r="H8263" s="6">
        <v>1</v>
      </c>
      <c r="I8263" s="6" t="s">
        <v>251</v>
      </c>
      <c r="J8263" s="6">
        <v>5</v>
      </c>
      <c r="K8263" s="6" t="s">
        <v>7257</v>
      </c>
      <c r="L8263" s="8">
        <v>5</v>
      </c>
      <c r="M8263" s="6" t="s">
        <v>251</v>
      </c>
      <c r="N8263" s="6" t="s">
        <v>7329</v>
      </c>
      <c r="R8263" s="6" t="str">
        <f t="shared" si="129"/>
        <v>72703Phường Ninh Sơn15</v>
      </c>
    </row>
    <row r="8264" spans="1:18">
      <c r="A8264" s="6">
        <v>8263</v>
      </c>
      <c r="B8264" s="6">
        <v>72</v>
      </c>
      <c r="C8264" s="6" t="s">
        <v>7327</v>
      </c>
      <c r="D8264" s="6">
        <v>703</v>
      </c>
      <c r="E8264" s="6" t="s">
        <v>7328</v>
      </c>
      <c r="F8264" s="6">
        <v>25483</v>
      </c>
      <c r="G8264" s="6" t="s">
        <v>7332</v>
      </c>
      <c r="H8264" s="6">
        <v>1</v>
      </c>
      <c r="I8264" s="6" t="s">
        <v>251</v>
      </c>
      <c r="J8264" s="6">
        <v>5</v>
      </c>
      <c r="K8264" s="6" t="s">
        <v>7257</v>
      </c>
      <c r="L8264" s="8">
        <v>5</v>
      </c>
      <c r="M8264" s="6" t="s">
        <v>251</v>
      </c>
      <c r="N8264" s="6" t="s">
        <v>7329</v>
      </c>
      <c r="R8264" s="6" t="str">
        <f t="shared" si="129"/>
        <v>72703Phường Ninh Thạnh15</v>
      </c>
    </row>
    <row r="8265" spans="1:18">
      <c r="A8265" s="6">
        <v>8264</v>
      </c>
      <c r="B8265" s="6">
        <v>72</v>
      </c>
      <c r="C8265" s="6" t="s">
        <v>7327</v>
      </c>
      <c r="D8265" s="6">
        <v>705</v>
      </c>
      <c r="E8265" s="6" t="s">
        <v>7333</v>
      </c>
      <c r="F8265" s="6">
        <v>25486</v>
      </c>
      <c r="G8265" s="6" t="s">
        <v>7334</v>
      </c>
      <c r="H8265" s="6">
        <v>1</v>
      </c>
      <c r="I8265" s="6" t="s">
        <v>251</v>
      </c>
      <c r="J8265" s="6">
        <v>5</v>
      </c>
      <c r="K8265" s="6" t="s">
        <v>7257</v>
      </c>
      <c r="L8265" s="8">
        <v>5</v>
      </c>
      <c r="M8265" s="6" t="s">
        <v>251</v>
      </c>
      <c r="N8265" s="6" t="s">
        <v>7329</v>
      </c>
      <c r="R8265" s="6" t="str">
        <f t="shared" si="129"/>
        <v>72705Thị trấn Tân Biên15</v>
      </c>
    </row>
    <row r="8266" spans="1:18">
      <c r="A8266" s="6">
        <v>8265</v>
      </c>
      <c r="B8266" s="6">
        <v>72</v>
      </c>
      <c r="C8266" s="6" t="s">
        <v>7327</v>
      </c>
      <c r="D8266" s="6">
        <v>705</v>
      </c>
      <c r="E8266" s="6" t="s">
        <v>7333</v>
      </c>
      <c r="F8266" s="6">
        <v>25489</v>
      </c>
      <c r="G8266" s="6" t="s">
        <v>577</v>
      </c>
      <c r="H8266" s="6">
        <v>2</v>
      </c>
      <c r="I8266" s="6" t="s">
        <v>297</v>
      </c>
      <c r="J8266" s="6">
        <v>5</v>
      </c>
      <c r="K8266" s="6" t="s">
        <v>7257</v>
      </c>
      <c r="L8266" s="8">
        <v>6</v>
      </c>
      <c r="M8266" s="6" t="s">
        <v>297</v>
      </c>
      <c r="N8266" s="6" t="s">
        <v>7329</v>
      </c>
      <c r="R8266" s="6" t="str">
        <f t="shared" si="129"/>
        <v>72705Xã Tân Lập25</v>
      </c>
    </row>
    <row r="8267" spans="1:18">
      <c r="A8267" s="6">
        <v>8266</v>
      </c>
      <c r="B8267" s="6">
        <v>72</v>
      </c>
      <c r="C8267" s="6" t="s">
        <v>7327</v>
      </c>
      <c r="D8267" s="6">
        <v>705</v>
      </c>
      <c r="E8267" s="6" t="s">
        <v>7333</v>
      </c>
      <c r="F8267" s="6">
        <v>25492</v>
      </c>
      <c r="G8267" s="6" t="s">
        <v>7335</v>
      </c>
      <c r="H8267" s="6">
        <v>2</v>
      </c>
      <c r="I8267" s="6" t="s">
        <v>297</v>
      </c>
      <c r="J8267" s="6">
        <v>5</v>
      </c>
      <c r="K8267" s="6" t="s">
        <v>7257</v>
      </c>
      <c r="L8267" s="8">
        <v>6</v>
      </c>
      <c r="M8267" s="6" t="s">
        <v>297</v>
      </c>
      <c r="N8267" s="6" t="s">
        <v>7329</v>
      </c>
      <c r="R8267" s="6" t="str">
        <f t="shared" si="129"/>
        <v>72705Xã Thạnh Bắc25</v>
      </c>
    </row>
    <row r="8268" spans="1:18">
      <c r="A8268" s="6">
        <v>8267</v>
      </c>
      <c r="B8268" s="6">
        <v>72</v>
      </c>
      <c r="C8268" s="6" t="s">
        <v>7327</v>
      </c>
      <c r="D8268" s="6">
        <v>705</v>
      </c>
      <c r="E8268" s="6" t="s">
        <v>7333</v>
      </c>
      <c r="F8268" s="6">
        <v>25495</v>
      </c>
      <c r="G8268" s="6" t="s">
        <v>2686</v>
      </c>
      <c r="H8268" s="6">
        <v>2</v>
      </c>
      <c r="I8268" s="6" t="s">
        <v>297</v>
      </c>
      <c r="J8268" s="6">
        <v>5</v>
      </c>
      <c r="K8268" s="6" t="s">
        <v>7257</v>
      </c>
      <c r="L8268" s="8">
        <v>6</v>
      </c>
      <c r="M8268" s="6" t="s">
        <v>297</v>
      </c>
      <c r="N8268" s="6" t="s">
        <v>7329</v>
      </c>
      <c r="R8268" s="6" t="str">
        <f t="shared" si="129"/>
        <v>72705Xã Tân Bình25</v>
      </c>
    </row>
    <row r="8269" spans="1:18">
      <c r="A8269" s="6">
        <v>8268</v>
      </c>
      <c r="B8269" s="6">
        <v>72</v>
      </c>
      <c r="C8269" s="6" t="s">
        <v>7327</v>
      </c>
      <c r="D8269" s="6">
        <v>705</v>
      </c>
      <c r="E8269" s="6" t="s">
        <v>7333</v>
      </c>
      <c r="F8269" s="6">
        <v>25498</v>
      </c>
      <c r="G8269" s="6" t="s">
        <v>7336</v>
      </c>
      <c r="H8269" s="6">
        <v>2</v>
      </c>
      <c r="I8269" s="6" t="s">
        <v>297</v>
      </c>
      <c r="J8269" s="6">
        <v>5</v>
      </c>
      <c r="K8269" s="6" t="s">
        <v>7257</v>
      </c>
      <c r="L8269" s="8">
        <v>6</v>
      </c>
      <c r="M8269" s="6" t="s">
        <v>297</v>
      </c>
      <c r="N8269" s="6" t="s">
        <v>7329</v>
      </c>
      <c r="R8269" s="6" t="str">
        <f t="shared" si="129"/>
        <v>72705Xã Thạnh Bình25</v>
      </c>
    </row>
    <row r="8270" spans="1:18">
      <c r="A8270" s="6">
        <v>8269</v>
      </c>
      <c r="B8270" s="6">
        <v>72</v>
      </c>
      <c r="C8270" s="6" t="s">
        <v>7327</v>
      </c>
      <c r="D8270" s="6">
        <v>705</v>
      </c>
      <c r="E8270" s="6" t="s">
        <v>7333</v>
      </c>
      <c r="F8270" s="6">
        <v>25501</v>
      </c>
      <c r="G8270" s="6" t="s">
        <v>7337</v>
      </c>
      <c r="H8270" s="6">
        <v>2</v>
      </c>
      <c r="I8270" s="6" t="s">
        <v>297</v>
      </c>
      <c r="J8270" s="6">
        <v>5</v>
      </c>
      <c r="K8270" s="6" t="s">
        <v>7257</v>
      </c>
      <c r="L8270" s="8">
        <v>6</v>
      </c>
      <c r="M8270" s="6" t="s">
        <v>297</v>
      </c>
      <c r="N8270" s="6" t="s">
        <v>7329</v>
      </c>
      <c r="R8270" s="6" t="str">
        <f t="shared" si="129"/>
        <v>72705Xã Thạnh Tây25</v>
      </c>
    </row>
    <row r="8271" spans="1:18">
      <c r="A8271" s="6">
        <v>8270</v>
      </c>
      <c r="B8271" s="6">
        <v>72</v>
      </c>
      <c r="C8271" s="6" t="s">
        <v>7327</v>
      </c>
      <c r="D8271" s="6">
        <v>705</v>
      </c>
      <c r="E8271" s="6" t="s">
        <v>7333</v>
      </c>
      <c r="F8271" s="6">
        <v>25504</v>
      </c>
      <c r="G8271" s="6" t="s">
        <v>7072</v>
      </c>
      <c r="H8271" s="6">
        <v>2</v>
      </c>
      <c r="I8271" s="6" t="s">
        <v>297</v>
      </c>
      <c r="J8271" s="6">
        <v>5</v>
      </c>
      <c r="K8271" s="6" t="s">
        <v>7257</v>
      </c>
      <c r="L8271" s="8">
        <v>6</v>
      </c>
      <c r="M8271" s="6" t="s">
        <v>297</v>
      </c>
      <c r="N8271" s="6" t="s">
        <v>7329</v>
      </c>
      <c r="R8271" s="6" t="str">
        <f t="shared" si="129"/>
        <v>72705Xã Hòa Hiệp25</v>
      </c>
    </row>
    <row r="8272" spans="1:18">
      <c r="A8272" s="6">
        <v>8271</v>
      </c>
      <c r="B8272" s="6">
        <v>72</v>
      </c>
      <c r="C8272" s="6" t="s">
        <v>7327</v>
      </c>
      <c r="D8272" s="6">
        <v>705</v>
      </c>
      <c r="E8272" s="6" t="s">
        <v>7333</v>
      </c>
      <c r="F8272" s="6">
        <v>25507</v>
      </c>
      <c r="G8272" s="6" t="s">
        <v>1906</v>
      </c>
      <c r="H8272" s="6">
        <v>2</v>
      </c>
      <c r="I8272" s="6" t="s">
        <v>297</v>
      </c>
      <c r="J8272" s="6">
        <v>5</v>
      </c>
      <c r="K8272" s="6" t="s">
        <v>7257</v>
      </c>
      <c r="L8272" s="8">
        <v>6</v>
      </c>
      <c r="M8272" s="6" t="s">
        <v>297</v>
      </c>
      <c r="N8272" s="6" t="s">
        <v>7329</v>
      </c>
      <c r="R8272" s="6" t="str">
        <f t="shared" si="129"/>
        <v>72705Xã Tân Phong25</v>
      </c>
    </row>
    <row r="8273" spans="1:18">
      <c r="A8273" s="6">
        <v>8272</v>
      </c>
      <c r="B8273" s="6">
        <v>72</v>
      </c>
      <c r="C8273" s="6" t="s">
        <v>7327</v>
      </c>
      <c r="D8273" s="6">
        <v>705</v>
      </c>
      <c r="E8273" s="6" t="s">
        <v>7333</v>
      </c>
      <c r="F8273" s="6">
        <v>25510</v>
      </c>
      <c r="G8273" s="6" t="s">
        <v>7338</v>
      </c>
      <c r="H8273" s="6">
        <v>2</v>
      </c>
      <c r="I8273" s="6" t="s">
        <v>297</v>
      </c>
      <c r="J8273" s="6">
        <v>5</v>
      </c>
      <c r="K8273" s="6" t="s">
        <v>7257</v>
      </c>
      <c r="L8273" s="8">
        <v>6</v>
      </c>
      <c r="M8273" s="6" t="s">
        <v>297</v>
      </c>
      <c r="N8273" s="6" t="s">
        <v>7329</v>
      </c>
      <c r="R8273" s="6" t="str">
        <f t="shared" si="129"/>
        <v>72705Xã Mỏ Công25</v>
      </c>
    </row>
    <row r="8274" spans="1:18">
      <c r="A8274" s="6">
        <v>8273</v>
      </c>
      <c r="B8274" s="6">
        <v>72</v>
      </c>
      <c r="C8274" s="6" t="s">
        <v>7327</v>
      </c>
      <c r="D8274" s="6">
        <v>705</v>
      </c>
      <c r="E8274" s="6" t="s">
        <v>7333</v>
      </c>
      <c r="F8274" s="6">
        <v>25513</v>
      </c>
      <c r="G8274" s="6" t="s">
        <v>7339</v>
      </c>
      <c r="H8274" s="6">
        <v>2</v>
      </c>
      <c r="I8274" s="6" t="s">
        <v>297</v>
      </c>
      <c r="J8274" s="6">
        <v>5</v>
      </c>
      <c r="K8274" s="6" t="s">
        <v>7257</v>
      </c>
      <c r="L8274" s="8">
        <v>6</v>
      </c>
      <c r="M8274" s="6" t="s">
        <v>297</v>
      </c>
      <c r="N8274" s="6" t="s">
        <v>7329</v>
      </c>
      <c r="R8274" s="6" t="str">
        <f t="shared" si="129"/>
        <v>72705Xã Trà Vong25</v>
      </c>
    </row>
    <row r="8275" spans="1:18">
      <c r="A8275" s="6">
        <v>8274</v>
      </c>
      <c r="B8275" s="6">
        <v>72</v>
      </c>
      <c r="C8275" s="6" t="s">
        <v>7327</v>
      </c>
      <c r="D8275" s="6">
        <v>706</v>
      </c>
      <c r="E8275" s="6" t="s">
        <v>7340</v>
      </c>
      <c r="F8275" s="6">
        <v>25516</v>
      </c>
      <c r="G8275" s="6" t="s">
        <v>7341</v>
      </c>
      <c r="H8275" s="6">
        <v>1</v>
      </c>
      <c r="I8275" s="6" t="s">
        <v>251</v>
      </c>
      <c r="J8275" s="6">
        <v>5</v>
      </c>
      <c r="K8275" s="6" t="s">
        <v>7257</v>
      </c>
      <c r="L8275" s="8">
        <v>5</v>
      </c>
      <c r="M8275" s="6" t="s">
        <v>251</v>
      </c>
      <c r="N8275" s="6" t="s">
        <v>7329</v>
      </c>
      <c r="R8275" s="6" t="str">
        <f t="shared" si="129"/>
        <v>72706Thị trấn Tân Châu15</v>
      </c>
    </row>
    <row r="8276" spans="1:18">
      <c r="A8276" s="6">
        <v>8275</v>
      </c>
      <c r="B8276" s="6">
        <v>72</v>
      </c>
      <c r="C8276" s="6" t="s">
        <v>7327</v>
      </c>
      <c r="D8276" s="6">
        <v>706</v>
      </c>
      <c r="E8276" s="6" t="s">
        <v>7340</v>
      </c>
      <c r="F8276" s="6">
        <v>25519</v>
      </c>
      <c r="G8276" s="6" t="s">
        <v>6579</v>
      </c>
      <c r="H8276" s="6">
        <v>2</v>
      </c>
      <c r="I8276" s="6" t="s">
        <v>297</v>
      </c>
      <c r="J8276" s="6">
        <v>5</v>
      </c>
      <c r="K8276" s="6" t="s">
        <v>7257</v>
      </c>
      <c r="L8276" s="8">
        <v>6</v>
      </c>
      <c r="M8276" s="6" t="s">
        <v>297</v>
      </c>
      <c r="N8276" s="6" t="s">
        <v>7329</v>
      </c>
      <c r="R8276" s="6" t="str">
        <f t="shared" si="129"/>
        <v>72706Xã Tân Hà25</v>
      </c>
    </row>
    <row r="8277" spans="1:18">
      <c r="A8277" s="6">
        <v>8276</v>
      </c>
      <c r="B8277" s="6">
        <v>72</v>
      </c>
      <c r="C8277" s="6" t="s">
        <v>7327</v>
      </c>
      <c r="D8277" s="6">
        <v>706</v>
      </c>
      <c r="E8277" s="6" t="s">
        <v>7340</v>
      </c>
      <c r="F8277" s="6">
        <v>25522</v>
      </c>
      <c r="G8277" s="6" t="s">
        <v>7342</v>
      </c>
      <c r="H8277" s="6">
        <v>2</v>
      </c>
      <c r="I8277" s="6" t="s">
        <v>297</v>
      </c>
      <c r="J8277" s="6">
        <v>5</v>
      </c>
      <c r="K8277" s="6" t="s">
        <v>7257</v>
      </c>
      <c r="L8277" s="8">
        <v>6</v>
      </c>
      <c r="M8277" s="6" t="s">
        <v>297</v>
      </c>
      <c r="N8277" s="6" t="s">
        <v>7329</v>
      </c>
      <c r="R8277" s="6" t="str">
        <f t="shared" si="129"/>
        <v>72706Xã Tân Đông25</v>
      </c>
    </row>
    <row r="8278" spans="1:18">
      <c r="A8278" s="6">
        <v>8277</v>
      </c>
      <c r="B8278" s="6">
        <v>72</v>
      </c>
      <c r="C8278" s="6" t="s">
        <v>7327</v>
      </c>
      <c r="D8278" s="6">
        <v>706</v>
      </c>
      <c r="E8278" s="6" t="s">
        <v>7340</v>
      </c>
      <c r="F8278" s="6">
        <v>25525</v>
      </c>
      <c r="G8278" s="6" t="s">
        <v>576</v>
      </c>
      <c r="H8278" s="6">
        <v>2</v>
      </c>
      <c r="I8278" s="6" t="s">
        <v>297</v>
      </c>
      <c r="J8278" s="6">
        <v>5</v>
      </c>
      <c r="K8278" s="6" t="s">
        <v>7257</v>
      </c>
      <c r="L8278" s="8">
        <v>6</v>
      </c>
      <c r="M8278" s="6" t="s">
        <v>297</v>
      </c>
      <c r="N8278" s="6" t="s">
        <v>7329</v>
      </c>
      <c r="R8278" s="6" t="str">
        <f t="shared" si="129"/>
        <v>72706Xã Tân Hội25</v>
      </c>
    </row>
    <row r="8279" spans="1:18">
      <c r="A8279" s="6">
        <v>8278</v>
      </c>
      <c r="B8279" s="6">
        <v>72</v>
      </c>
      <c r="C8279" s="6" t="s">
        <v>7327</v>
      </c>
      <c r="D8279" s="6">
        <v>706</v>
      </c>
      <c r="E8279" s="6" t="s">
        <v>7340</v>
      </c>
      <c r="F8279" s="6">
        <v>25528</v>
      </c>
      <c r="G8279" s="6" t="s">
        <v>619</v>
      </c>
      <c r="H8279" s="6">
        <v>2</v>
      </c>
      <c r="I8279" s="6" t="s">
        <v>297</v>
      </c>
      <c r="J8279" s="6">
        <v>5</v>
      </c>
      <c r="K8279" s="6" t="s">
        <v>7257</v>
      </c>
      <c r="L8279" s="8">
        <v>6</v>
      </c>
      <c r="M8279" s="6" t="s">
        <v>297</v>
      </c>
      <c r="N8279" s="6" t="s">
        <v>7329</v>
      </c>
      <c r="R8279" s="6" t="str">
        <f t="shared" si="129"/>
        <v>72706Xã Tân Hòa25</v>
      </c>
    </row>
    <row r="8280" spans="1:18">
      <c r="A8280" s="6">
        <v>8279</v>
      </c>
      <c r="B8280" s="6">
        <v>72</v>
      </c>
      <c r="C8280" s="6" t="s">
        <v>7327</v>
      </c>
      <c r="D8280" s="6">
        <v>706</v>
      </c>
      <c r="E8280" s="6" t="s">
        <v>7340</v>
      </c>
      <c r="F8280" s="6">
        <v>25531</v>
      </c>
      <c r="G8280" s="6" t="s">
        <v>7343</v>
      </c>
      <c r="H8280" s="6">
        <v>2</v>
      </c>
      <c r="I8280" s="6" t="s">
        <v>297</v>
      </c>
      <c r="J8280" s="6">
        <v>5</v>
      </c>
      <c r="K8280" s="6" t="s">
        <v>7257</v>
      </c>
      <c r="L8280" s="8">
        <v>6</v>
      </c>
      <c r="M8280" s="6" t="s">
        <v>297</v>
      </c>
      <c r="N8280" s="6" t="s">
        <v>7329</v>
      </c>
      <c r="R8280" s="6" t="str">
        <f t="shared" si="129"/>
        <v>72706Xã Suối Ngô25</v>
      </c>
    </row>
    <row r="8281" spans="1:18">
      <c r="A8281" s="6">
        <v>8280</v>
      </c>
      <c r="B8281" s="6">
        <v>72</v>
      </c>
      <c r="C8281" s="6" t="s">
        <v>7327</v>
      </c>
      <c r="D8281" s="6">
        <v>706</v>
      </c>
      <c r="E8281" s="6" t="s">
        <v>7340</v>
      </c>
      <c r="F8281" s="6">
        <v>25534</v>
      </c>
      <c r="G8281" s="6" t="s">
        <v>7344</v>
      </c>
      <c r="H8281" s="6">
        <v>2</v>
      </c>
      <c r="I8281" s="6" t="s">
        <v>297</v>
      </c>
      <c r="J8281" s="6">
        <v>5</v>
      </c>
      <c r="K8281" s="6" t="s">
        <v>7257</v>
      </c>
      <c r="L8281" s="8">
        <v>6</v>
      </c>
      <c r="M8281" s="6" t="s">
        <v>297</v>
      </c>
      <c r="N8281" s="6" t="s">
        <v>7329</v>
      </c>
      <c r="R8281" s="6" t="str">
        <f t="shared" si="129"/>
        <v>72706Xã Suối Dây25</v>
      </c>
    </row>
    <row r="8282" spans="1:18">
      <c r="A8282" s="6">
        <v>8281</v>
      </c>
      <c r="B8282" s="6">
        <v>72</v>
      </c>
      <c r="C8282" s="6" t="s">
        <v>7327</v>
      </c>
      <c r="D8282" s="6">
        <v>706</v>
      </c>
      <c r="E8282" s="6" t="s">
        <v>7340</v>
      </c>
      <c r="F8282" s="6">
        <v>25537</v>
      </c>
      <c r="G8282" s="6" t="s">
        <v>2775</v>
      </c>
      <c r="H8282" s="6">
        <v>2</v>
      </c>
      <c r="I8282" s="6" t="s">
        <v>297</v>
      </c>
      <c r="J8282" s="6">
        <v>5</v>
      </c>
      <c r="K8282" s="6" t="s">
        <v>7257</v>
      </c>
      <c r="L8282" s="8">
        <v>6</v>
      </c>
      <c r="M8282" s="6" t="s">
        <v>297</v>
      </c>
      <c r="N8282" s="6" t="s">
        <v>7329</v>
      </c>
      <c r="R8282" s="6" t="str">
        <f t="shared" si="129"/>
        <v>72706Xã Tân Hiệp25</v>
      </c>
    </row>
    <row r="8283" spans="1:18">
      <c r="A8283" s="6">
        <v>8282</v>
      </c>
      <c r="B8283" s="6">
        <v>72</v>
      </c>
      <c r="C8283" s="6" t="s">
        <v>7327</v>
      </c>
      <c r="D8283" s="6">
        <v>706</v>
      </c>
      <c r="E8283" s="6" t="s">
        <v>7340</v>
      </c>
      <c r="F8283" s="6">
        <v>25540</v>
      </c>
      <c r="G8283" s="6" t="s">
        <v>7345</v>
      </c>
      <c r="H8283" s="6">
        <v>2</v>
      </c>
      <c r="I8283" s="6" t="s">
        <v>297</v>
      </c>
      <c r="J8283" s="6">
        <v>5</v>
      </c>
      <c r="K8283" s="6" t="s">
        <v>7257</v>
      </c>
      <c r="L8283" s="8">
        <v>6</v>
      </c>
      <c r="M8283" s="6" t="s">
        <v>297</v>
      </c>
      <c r="N8283" s="6" t="s">
        <v>7329</v>
      </c>
      <c r="R8283" s="6" t="str">
        <f t="shared" si="129"/>
        <v>72706Xã Thạnh Đông25</v>
      </c>
    </row>
    <row r="8284" spans="1:18">
      <c r="A8284" s="6">
        <v>8283</v>
      </c>
      <c r="B8284" s="6">
        <v>72</v>
      </c>
      <c r="C8284" s="6" t="s">
        <v>7327</v>
      </c>
      <c r="D8284" s="6">
        <v>706</v>
      </c>
      <c r="E8284" s="6" t="s">
        <v>7340</v>
      </c>
      <c r="F8284" s="6">
        <v>25543</v>
      </c>
      <c r="G8284" s="6" t="s">
        <v>969</v>
      </c>
      <c r="H8284" s="6">
        <v>2</v>
      </c>
      <c r="I8284" s="6" t="s">
        <v>297</v>
      </c>
      <c r="J8284" s="6">
        <v>5</v>
      </c>
      <c r="K8284" s="6" t="s">
        <v>7257</v>
      </c>
      <c r="L8284" s="8">
        <v>6</v>
      </c>
      <c r="M8284" s="6" t="s">
        <v>297</v>
      </c>
      <c r="N8284" s="6" t="s">
        <v>7329</v>
      </c>
      <c r="R8284" s="6" t="str">
        <f t="shared" si="129"/>
        <v>72706Xã Tân Thành25</v>
      </c>
    </row>
    <row r="8285" spans="1:18">
      <c r="A8285" s="6">
        <v>8284</v>
      </c>
      <c r="B8285" s="6">
        <v>72</v>
      </c>
      <c r="C8285" s="6" t="s">
        <v>7327</v>
      </c>
      <c r="D8285" s="6">
        <v>706</v>
      </c>
      <c r="E8285" s="6" t="s">
        <v>7340</v>
      </c>
      <c r="F8285" s="6">
        <v>25546</v>
      </c>
      <c r="G8285" s="6" t="s">
        <v>615</v>
      </c>
      <c r="H8285" s="6">
        <v>2</v>
      </c>
      <c r="I8285" s="6" t="s">
        <v>297</v>
      </c>
      <c r="J8285" s="6">
        <v>5</v>
      </c>
      <c r="K8285" s="6" t="s">
        <v>7257</v>
      </c>
      <c r="L8285" s="8">
        <v>6</v>
      </c>
      <c r="M8285" s="6" t="s">
        <v>297</v>
      </c>
      <c r="N8285" s="6" t="s">
        <v>7329</v>
      </c>
      <c r="R8285" s="6" t="str">
        <f t="shared" si="129"/>
        <v>72706Xã Tân Phú25</v>
      </c>
    </row>
    <row r="8286" spans="1:18">
      <c r="A8286" s="6">
        <v>8285</v>
      </c>
      <c r="B8286" s="6">
        <v>72</v>
      </c>
      <c r="C8286" s="6" t="s">
        <v>7327</v>
      </c>
      <c r="D8286" s="6">
        <v>706</v>
      </c>
      <c r="E8286" s="6" t="s">
        <v>7340</v>
      </c>
      <c r="F8286" s="6">
        <v>25549</v>
      </c>
      <c r="G8286" s="6" t="s">
        <v>366</v>
      </c>
      <c r="H8286" s="6">
        <v>2</v>
      </c>
      <c r="I8286" s="6" t="s">
        <v>297</v>
      </c>
      <c r="J8286" s="6">
        <v>5</v>
      </c>
      <c r="K8286" s="6" t="s">
        <v>7257</v>
      </c>
      <c r="L8286" s="8">
        <v>6</v>
      </c>
      <c r="M8286" s="6" t="s">
        <v>297</v>
      </c>
      <c r="N8286" s="6" t="s">
        <v>7329</v>
      </c>
      <c r="R8286" s="6" t="str">
        <f t="shared" si="129"/>
        <v>72706Xã Tân Hưng25</v>
      </c>
    </row>
    <row r="8287" spans="1:18">
      <c r="A8287" s="6">
        <v>8286</v>
      </c>
      <c r="B8287" s="6">
        <v>72</v>
      </c>
      <c r="C8287" s="6" t="s">
        <v>7327</v>
      </c>
      <c r="D8287" s="6">
        <v>707</v>
      </c>
      <c r="E8287" s="6" t="s">
        <v>7346</v>
      </c>
      <c r="F8287" s="6">
        <v>25552</v>
      </c>
      <c r="G8287" s="6" t="s">
        <v>7347</v>
      </c>
      <c r="H8287" s="6">
        <v>1</v>
      </c>
      <c r="I8287" s="6" t="s">
        <v>251</v>
      </c>
      <c r="J8287" s="6">
        <v>5</v>
      </c>
      <c r="K8287" s="6" t="s">
        <v>7257</v>
      </c>
      <c r="L8287" s="8">
        <v>5</v>
      </c>
      <c r="M8287" s="6" t="s">
        <v>251</v>
      </c>
      <c r="N8287" s="6" t="s">
        <v>7329</v>
      </c>
      <c r="R8287" s="6" t="str">
        <f t="shared" si="129"/>
        <v>72707Thị trấn Dương Minh Châu15</v>
      </c>
    </row>
    <row r="8288" spans="1:18">
      <c r="A8288" s="6">
        <v>8287</v>
      </c>
      <c r="B8288" s="6">
        <v>72</v>
      </c>
      <c r="C8288" s="6" t="s">
        <v>7327</v>
      </c>
      <c r="D8288" s="6">
        <v>707</v>
      </c>
      <c r="E8288" s="6" t="s">
        <v>7346</v>
      </c>
      <c r="F8288" s="6">
        <v>25555</v>
      </c>
      <c r="G8288" s="6" t="s">
        <v>7348</v>
      </c>
      <c r="H8288" s="6">
        <v>2</v>
      </c>
      <c r="I8288" s="6" t="s">
        <v>297</v>
      </c>
      <c r="J8288" s="6">
        <v>5</v>
      </c>
      <c r="K8288" s="6" t="s">
        <v>7257</v>
      </c>
      <c r="L8288" s="8">
        <v>6</v>
      </c>
      <c r="M8288" s="6" t="s">
        <v>297</v>
      </c>
      <c r="N8288" s="6" t="s">
        <v>7329</v>
      </c>
      <c r="R8288" s="6" t="str">
        <f t="shared" si="129"/>
        <v>72707Xã Suối Đá25</v>
      </c>
    </row>
    <row r="8289" spans="1:18">
      <c r="A8289" s="6">
        <v>8288</v>
      </c>
      <c r="B8289" s="6">
        <v>72</v>
      </c>
      <c r="C8289" s="6" t="s">
        <v>7327</v>
      </c>
      <c r="D8289" s="6">
        <v>707</v>
      </c>
      <c r="E8289" s="6" t="s">
        <v>7346</v>
      </c>
      <c r="F8289" s="6">
        <v>25558</v>
      </c>
      <c r="G8289" s="6" t="s">
        <v>7349</v>
      </c>
      <c r="H8289" s="6">
        <v>2</v>
      </c>
      <c r="I8289" s="6" t="s">
        <v>297</v>
      </c>
      <c r="J8289" s="6">
        <v>5</v>
      </c>
      <c r="K8289" s="6" t="s">
        <v>7257</v>
      </c>
      <c r="L8289" s="8">
        <v>6</v>
      </c>
      <c r="M8289" s="6" t="s">
        <v>297</v>
      </c>
      <c r="N8289" s="6" t="s">
        <v>7329</v>
      </c>
      <c r="R8289" s="6" t="str">
        <f t="shared" si="129"/>
        <v>72707Xã Phan25</v>
      </c>
    </row>
    <row r="8290" spans="1:18">
      <c r="A8290" s="6">
        <v>8289</v>
      </c>
      <c r="B8290" s="6">
        <v>72</v>
      </c>
      <c r="C8290" s="6" t="s">
        <v>7327</v>
      </c>
      <c r="D8290" s="6">
        <v>707</v>
      </c>
      <c r="E8290" s="6" t="s">
        <v>7346</v>
      </c>
      <c r="F8290" s="6">
        <v>25561</v>
      </c>
      <c r="G8290" s="6" t="s">
        <v>5930</v>
      </c>
      <c r="H8290" s="6">
        <v>2</v>
      </c>
      <c r="I8290" s="6" t="s">
        <v>297</v>
      </c>
      <c r="J8290" s="6">
        <v>5</v>
      </c>
      <c r="K8290" s="6" t="s">
        <v>7257</v>
      </c>
      <c r="L8290" s="8">
        <v>6</v>
      </c>
      <c r="M8290" s="6" t="s">
        <v>297</v>
      </c>
      <c r="N8290" s="6" t="s">
        <v>7329</v>
      </c>
      <c r="R8290" s="6" t="str">
        <f t="shared" si="129"/>
        <v>72707Xã Phước Ninh25</v>
      </c>
    </row>
    <row r="8291" spans="1:18">
      <c r="A8291" s="6">
        <v>8290</v>
      </c>
      <c r="B8291" s="6">
        <v>72</v>
      </c>
      <c r="C8291" s="6" t="s">
        <v>7327</v>
      </c>
      <c r="D8291" s="6">
        <v>707</v>
      </c>
      <c r="E8291" s="6" t="s">
        <v>7346</v>
      </c>
      <c r="F8291" s="6">
        <v>25564</v>
      </c>
      <c r="G8291" s="6" t="s">
        <v>6484</v>
      </c>
      <c r="H8291" s="6">
        <v>2</v>
      </c>
      <c r="I8291" s="6" t="s">
        <v>297</v>
      </c>
      <c r="J8291" s="6">
        <v>5</v>
      </c>
      <c r="K8291" s="6" t="s">
        <v>7257</v>
      </c>
      <c r="L8291" s="8">
        <v>6</v>
      </c>
      <c r="M8291" s="6" t="s">
        <v>297</v>
      </c>
      <c r="N8291" s="6" t="s">
        <v>7329</v>
      </c>
      <c r="R8291" s="6" t="str">
        <f t="shared" si="129"/>
        <v>72707Xã Phước Minh25</v>
      </c>
    </row>
    <row r="8292" spans="1:18">
      <c r="A8292" s="6">
        <v>8291</v>
      </c>
      <c r="B8292" s="6">
        <v>72</v>
      </c>
      <c r="C8292" s="6" t="s">
        <v>7327</v>
      </c>
      <c r="D8292" s="6">
        <v>707</v>
      </c>
      <c r="E8292" s="6" t="s">
        <v>7346</v>
      </c>
      <c r="F8292" s="6">
        <v>25567</v>
      </c>
      <c r="G8292" s="6" t="s">
        <v>7350</v>
      </c>
      <c r="H8292" s="6">
        <v>2</v>
      </c>
      <c r="I8292" s="6" t="s">
        <v>297</v>
      </c>
      <c r="J8292" s="6">
        <v>5</v>
      </c>
      <c r="K8292" s="6" t="s">
        <v>7257</v>
      </c>
      <c r="L8292" s="8">
        <v>6</v>
      </c>
      <c r="M8292" s="6" t="s">
        <v>297</v>
      </c>
      <c r="N8292" s="6" t="s">
        <v>7329</v>
      </c>
      <c r="R8292" s="6" t="str">
        <f t="shared" si="129"/>
        <v>72707Xã Bàu Năng25</v>
      </c>
    </row>
    <row r="8293" spans="1:18">
      <c r="A8293" s="6">
        <v>8292</v>
      </c>
      <c r="B8293" s="6">
        <v>72</v>
      </c>
      <c r="C8293" s="6" t="s">
        <v>7327</v>
      </c>
      <c r="D8293" s="6">
        <v>707</v>
      </c>
      <c r="E8293" s="6" t="s">
        <v>7346</v>
      </c>
      <c r="F8293" s="6">
        <v>25570</v>
      </c>
      <c r="G8293" s="6" t="s">
        <v>7351</v>
      </c>
      <c r="H8293" s="6">
        <v>2</v>
      </c>
      <c r="I8293" s="6" t="s">
        <v>297</v>
      </c>
      <c r="J8293" s="6">
        <v>5</v>
      </c>
      <c r="K8293" s="6" t="s">
        <v>7257</v>
      </c>
      <c r="L8293" s="8">
        <v>6</v>
      </c>
      <c r="M8293" s="6" t="s">
        <v>297</v>
      </c>
      <c r="N8293" s="6" t="s">
        <v>7329</v>
      </c>
      <c r="R8293" s="6" t="str">
        <f t="shared" si="129"/>
        <v>72707Xã Chà Là25</v>
      </c>
    </row>
    <row r="8294" spans="1:18">
      <c r="A8294" s="6">
        <v>8293</v>
      </c>
      <c r="B8294" s="6">
        <v>72</v>
      </c>
      <c r="C8294" s="6" t="s">
        <v>7327</v>
      </c>
      <c r="D8294" s="6">
        <v>707</v>
      </c>
      <c r="E8294" s="6" t="s">
        <v>7346</v>
      </c>
      <c r="F8294" s="6">
        <v>25573</v>
      </c>
      <c r="G8294" s="6" t="s">
        <v>7352</v>
      </c>
      <c r="H8294" s="6">
        <v>2</v>
      </c>
      <c r="I8294" s="6" t="s">
        <v>297</v>
      </c>
      <c r="J8294" s="6">
        <v>5</v>
      </c>
      <c r="K8294" s="6" t="s">
        <v>7257</v>
      </c>
      <c r="L8294" s="8">
        <v>6</v>
      </c>
      <c r="M8294" s="6" t="s">
        <v>297</v>
      </c>
      <c r="N8294" s="6" t="s">
        <v>7329</v>
      </c>
      <c r="R8294" s="6" t="str">
        <f t="shared" si="129"/>
        <v>72707Xã Cầu Khởi25</v>
      </c>
    </row>
    <row r="8295" spans="1:18">
      <c r="A8295" s="6">
        <v>8294</v>
      </c>
      <c r="B8295" s="6">
        <v>72</v>
      </c>
      <c r="C8295" s="6" t="s">
        <v>7327</v>
      </c>
      <c r="D8295" s="6">
        <v>707</v>
      </c>
      <c r="E8295" s="6" t="s">
        <v>7346</v>
      </c>
      <c r="F8295" s="6">
        <v>25576</v>
      </c>
      <c r="G8295" s="6" t="s">
        <v>7353</v>
      </c>
      <c r="H8295" s="6">
        <v>2</v>
      </c>
      <c r="I8295" s="6" t="s">
        <v>297</v>
      </c>
      <c r="J8295" s="6">
        <v>5</v>
      </c>
      <c r="K8295" s="6" t="s">
        <v>7257</v>
      </c>
      <c r="L8295" s="8">
        <v>6</v>
      </c>
      <c r="M8295" s="6" t="s">
        <v>297</v>
      </c>
      <c r="N8295" s="6" t="s">
        <v>7329</v>
      </c>
      <c r="R8295" s="6" t="str">
        <f t="shared" si="129"/>
        <v>72707Xã Bến Củi25</v>
      </c>
    </row>
    <row r="8296" spans="1:18">
      <c r="A8296" s="6">
        <v>8295</v>
      </c>
      <c r="B8296" s="6">
        <v>72</v>
      </c>
      <c r="C8296" s="6" t="s">
        <v>7327</v>
      </c>
      <c r="D8296" s="6">
        <v>707</v>
      </c>
      <c r="E8296" s="6" t="s">
        <v>7346</v>
      </c>
      <c r="F8296" s="6">
        <v>25579</v>
      </c>
      <c r="G8296" s="6" t="s">
        <v>5313</v>
      </c>
      <c r="H8296" s="6">
        <v>2</v>
      </c>
      <c r="I8296" s="6" t="s">
        <v>297</v>
      </c>
      <c r="J8296" s="6">
        <v>5</v>
      </c>
      <c r="K8296" s="6" t="s">
        <v>7257</v>
      </c>
      <c r="L8296" s="8">
        <v>6</v>
      </c>
      <c r="M8296" s="6" t="s">
        <v>297</v>
      </c>
      <c r="N8296" s="6" t="s">
        <v>7329</v>
      </c>
      <c r="R8296" s="6" t="str">
        <f t="shared" si="129"/>
        <v>72707Xã Lộc Ninh25</v>
      </c>
    </row>
    <row r="8297" spans="1:18">
      <c r="A8297" s="6">
        <v>8296</v>
      </c>
      <c r="B8297" s="6">
        <v>72</v>
      </c>
      <c r="C8297" s="6" t="s">
        <v>7327</v>
      </c>
      <c r="D8297" s="6">
        <v>707</v>
      </c>
      <c r="E8297" s="6" t="s">
        <v>7346</v>
      </c>
      <c r="F8297" s="6">
        <v>25582</v>
      </c>
      <c r="G8297" s="6" t="s">
        <v>7354</v>
      </c>
      <c r="H8297" s="6">
        <v>2</v>
      </c>
      <c r="I8297" s="6" t="s">
        <v>297</v>
      </c>
      <c r="J8297" s="6">
        <v>5</v>
      </c>
      <c r="K8297" s="6" t="s">
        <v>7257</v>
      </c>
      <c r="L8297" s="8">
        <v>6</v>
      </c>
      <c r="M8297" s="6" t="s">
        <v>297</v>
      </c>
      <c r="N8297" s="6" t="s">
        <v>7329</v>
      </c>
      <c r="R8297" s="6" t="str">
        <f t="shared" si="129"/>
        <v>72707Xã Truông Mít25</v>
      </c>
    </row>
    <row r="8298" spans="1:18">
      <c r="A8298" s="6">
        <v>8297</v>
      </c>
      <c r="B8298" s="6">
        <v>72</v>
      </c>
      <c r="C8298" s="6" t="s">
        <v>7327</v>
      </c>
      <c r="D8298" s="6">
        <v>708</v>
      </c>
      <c r="E8298" s="6" t="s">
        <v>7355</v>
      </c>
      <c r="F8298" s="6">
        <v>25585</v>
      </c>
      <c r="G8298" s="6" t="s">
        <v>7356</v>
      </c>
      <c r="H8298" s="6">
        <v>1</v>
      </c>
      <c r="I8298" s="6" t="s">
        <v>251</v>
      </c>
      <c r="J8298" s="6">
        <v>5</v>
      </c>
      <c r="K8298" s="6" t="s">
        <v>7257</v>
      </c>
      <c r="L8298" s="8">
        <v>5</v>
      </c>
      <c r="M8298" s="6" t="s">
        <v>251</v>
      </c>
      <c r="N8298" s="6" t="s">
        <v>7329</v>
      </c>
      <c r="R8298" s="6" t="str">
        <f t="shared" si="129"/>
        <v>72708Thị trấn Châu Thành15</v>
      </c>
    </row>
    <row r="8299" spans="1:18">
      <c r="A8299" s="6">
        <v>8298</v>
      </c>
      <c r="B8299" s="6">
        <v>72</v>
      </c>
      <c r="C8299" s="6" t="s">
        <v>7327</v>
      </c>
      <c r="D8299" s="6">
        <v>708</v>
      </c>
      <c r="E8299" s="6" t="s">
        <v>7355</v>
      </c>
      <c r="F8299" s="6">
        <v>25588</v>
      </c>
      <c r="G8299" s="6" t="s">
        <v>7357</v>
      </c>
      <c r="H8299" s="6">
        <v>2</v>
      </c>
      <c r="I8299" s="6" t="s">
        <v>297</v>
      </c>
      <c r="J8299" s="6">
        <v>5</v>
      </c>
      <c r="K8299" s="6" t="s">
        <v>7257</v>
      </c>
      <c r="L8299" s="8">
        <v>6</v>
      </c>
      <c r="M8299" s="6" t="s">
        <v>297</v>
      </c>
      <c r="N8299" s="6" t="s">
        <v>7329</v>
      </c>
      <c r="R8299" s="6" t="str">
        <f t="shared" si="129"/>
        <v>72708Xã Hảo Đước25</v>
      </c>
    </row>
    <row r="8300" spans="1:18">
      <c r="A8300" s="6">
        <v>8299</v>
      </c>
      <c r="B8300" s="6">
        <v>72</v>
      </c>
      <c r="C8300" s="6" t="s">
        <v>7327</v>
      </c>
      <c r="D8300" s="6">
        <v>708</v>
      </c>
      <c r="E8300" s="6" t="s">
        <v>7355</v>
      </c>
      <c r="F8300" s="6">
        <v>25591</v>
      </c>
      <c r="G8300" s="6" t="s">
        <v>6473</v>
      </c>
      <c r="H8300" s="6">
        <v>2</v>
      </c>
      <c r="I8300" s="6" t="s">
        <v>297</v>
      </c>
      <c r="J8300" s="6">
        <v>5</v>
      </c>
      <c r="K8300" s="6" t="s">
        <v>7257</v>
      </c>
      <c r="L8300" s="8">
        <v>6</v>
      </c>
      <c r="M8300" s="6" t="s">
        <v>297</v>
      </c>
      <c r="N8300" s="6" t="s">
        <v>7329</v>
      </c>
      <c r="R8300" s="6" t="str">
        <f t="shared" si="129"/>
        <v>72708Xã Phước Vinh25</v>
      </c>
    </row>
    <row r="8301" spans="1:18">
      <c r="A8301" s="6">
        <v>8300</v>
      </c>
      <c r="B8301" s="6">
        <v>72</v>
      </c>
      <c r="C8301" s="6" t="s">
        <v>7327</v>
      </c>
      <c r="D8301" s="6">
        <v>708</v>
      </c>
      <c r="E8301" s="6" t="s">
        <v>7355</v>
      </c>
      <c r="F8301" s="6">
        <v>25594</v>
      </c>
      <c r="G8301" s="6" t="s">
        <v>7358</v>
      </c>
      <c r="H8301" s="6">
        <v>2</v>
      </c>
      <c r="I8301" s="6" t="s">
        <v>297</v>
      </c>
      <c r="J8301" s="6">
        <v>5</v>
      </c>
      <c r="K8301" s="6" t="s">
        <v>7257</v>
      </c>
      <c r="L8301" s="8">
        <v>6</v>
      </c>
      <c r="M8301" s="6" t="s">
        <v>297</v>
      </c>
      <c r="N8301" s="6" t="s">
        <v>7329</v>
      </c>
      <c r="R8301" s="6" t="str">
        <f t="shared" si="129"/>
        <v>72708Xã Đồng Khởi25</v>
      </c>
    </row>
    <row r="8302" spans="1:18">
      <c r="A8302" s="6">
        <v>8301</v>
      </c>
      <c r="B8302" s="6">
        <v>72</v>
      </c>
      <c r="C8302" s="6" t="s">
        <v>7327</v>
      </c>
      <c r="D8302" s="6">
        <v>708</v>
      </c>
      <c r="E8302" s="6" t="s">
        <v>7355</v>
      </c>
      <c r="F8302" s="6">
        <v>25597</v>
      </c>
      <c r="G8302" s="6" t="s">
        <v>1361</v>
      </c>
      <c r="H8302" s="6">
        <v>2</v>
      </c>
      <c r="I8302" s="6" t="s">
        <v>297</v>
      </c>
      <c r="J8302" s="6">
        <v>5</v>
      </c>
      <c r="K8302" s="6" t="s">
        <v>7257</v>
      </c>
      <c r="L8302" s="8">
        <v>6</v>
      </c>
      <c r="M8302" s="6" t="s">
        <v>297</v>
      </c>
      <c r="N8302" s="6" t="s">
        <v>7329</v>
      </c>
      <c r="R8302" s="6" t="str">
        <f t="shared" si="129"/>
        <v>72708Xã Thái Bình25</v>
      </c>
    </row>
    <row r="8303" spans="1:18">
      <c r="A8303" s="6">
        <v>8302</v>
      </c>
      <c r="B8303" s="6">
        <v>72</v>
      </c>
      <c r="C8303" s="6" t="s">
        <v>7327</v>
      </c>
      <c r="D8303" s="6">
        <v>708</v>
      </c>
      <c r="E8303" s="6" t="s">
        <v>7355</v>
      </c>
      <c r="F8303" s="6">
        <v>25600</v>
      </c>
      <c r="G8303" s="6" t="s">
        <v>7359</v>
      </c>
      <c r="H8303" s="6">
        <v>2</v>
      </c>
      <c r="I8303" s="6" t="s">
        <v>297</v>
      </c>
      <c r="J8303" s="6">
        <v>5</v>
      </c>
      <c r="K8303" s="6" t="s">
        <v>7257</v>
      </c>
      <c r="L8303" s="8">
        <v>6</v>
      </c>
      <c r="M8303" s="6" t="s">
        <v>297</v>
      </c>
      <c r="N8303" s="6" t="s">
        <v>7329</v>
      </c>
      <c r="R8303" s="6" t="str">
        <f t="shared" si="129"/>
        <v>72708Xã An Cơ25</v>
      </c>
    </row>
    <row r="8304" spans="1:18">
      <c r="A8304" s="6">
        <v>8303</v>
      </c>
      <c r="B8304" s="6">
        <v>72</v>
      </c>
      <c r="C8304" s="6" t="s">
        <v>7327</v>
      </c>
      <c r="D8304" s="6">
        <v>708</v>
      </c>
      <c r="E8304" s="6" t="s">
        <v>7355</v>
      </c>
      <c r="F8304" s="6">
        <v>25603</v>
      </c>
      <c r="G8304" s="6" t="s">
        <v>7360</v>
      </c>
      <c r="H8304" s="6">
        <v>2</v>
      </c>
      <c r="I8304" s="6" t="s">
        <v>297</v>
      </c>
      <c r="J8304" s="6">
        <v>5</v>
      </c>
      <c r="K8304" s="6" t="s">
        <v>7257</v>
      </c>
      <c r="L8304" s="8">
        <v>6</v>
      </c>
      <c r="M8304" s="6" t="s">
        <v>297</v>
      </c>
      <c r="N8304" s="6" t="s">
        <v>7329</v>
      </c>
      <c r="R8304" s="6" t="str">
        <f t="shared" si="129"/>
        <v>72708Xã Biên Giới25</v>
      </c>
    </row>
    <row r="8305" spans="1:18">
      <c r="A8305" s="6">
        <v>8304</v>
      </c>
      <c r="B8305" s="6">
        <v>72</v>
      </c>
      <c r="C8305" s="6" t="s">
        <v>7327</v>
      </c>
      <c r="D8305" s="6">
        <v>708</v>
      </c>
      <c r="E8305" s="6" t="s">
        <v>7355</v>
      </c>
      <c r="F8305" s="6">
        <v>25606</v>
      </c>
      <c r="G8305" s="6" t="s">
        <v>7361</v>
      </c>
      <c r="H8305" s="6">
        <v>2</v>
      </c>
      <c r="I8305" s="6" t="s">
        <v>297</v>
      </c>
      <c r="J8305" s="6">
        <v>5</v>
      </c>
      <c r="K8305" s="6" t="s">
        <v>7257</v>
      </c>
      <c r="L8305" s="8">
        <v>6</v>
      </c>
      <c r="M8305" s="6" t="s">
        <v>297</v>
      </c>
      <c r="N8305" s="6" t="s">
        <v>7329</v>
      </c>
      <c r="R8305" s="6" t="str">
        <f t="shared" si="129"/>
        <v>72708Xã Hòa Thạnh25</v>
      </c>
    </row>
    <row r="8306" spans="1:18">
      <c r="A8306" s="6">
        <v>8305</v>
      </c>
      <c r="B8306" s="6">
        <v>72</v>
      </c>
      <c r="C8306" s="6" t="s">
        <v>7327</v>
      </c>
      <c r="D8306" s="6">
        <v>708</v>
      </c>
      <c r="E8306" s="6" t="s">
        <v>7355</v>
      </c>
      <c r="F8306" s="6">
        <v>25609</v>
      </c>
      <c r="G8306" s="6" t="s">
        <v>7362</v>
      </c>
      <c r="H8306" s="6">
        <v>2</v>
      </c>
      <c r="I8306" s="6" t="s">
        <v>297</v>
      </c>
      <c r="J8306" s="6">
        <v>5</v>
      </c>
      <c r="K8306" s="6" t="s">
        <v>7257</v>
      </c>
      <c r="L8306" s="8">
        <v>6</v>
      </c>
      <c r="M8306" s="6" t="s">
        <v>297</v>
      </c>
      <c r="N8306" s="6" t="s">
        <v>7329</v>
      </c>
      <c r="R8306" s="6" t="str">
        <f t="shared" si="129"/>
        <v>72708Xã Trí Bình25</v>
      </c>
    </row>
    <row r="8307" spans="1:18">
      <c r="A8307" s="6">
        <v>8306</v>
      </c>
      <c r="B8307" s="6">
        <v>72</v>
      </c>
      <c r="C8307" s="6" t="s">
        <v>7327</v>
      </c>
      <c r="D8307" s="6">
        <v>708</v>
      </c>
      <c r="E8307" s="6" t="s">
        <v>7355</v>
      </c>
      <c r="F8307" s="6">
        <v>25612</v>
      </c>
      <c r="G8307" s="6" t="s">
        <v>6294</v>
      </c>
      <c r="H8307" s="6">
        <v>2</v>
      </c>
      <c r="I8307" s="6" t="s">
        <v>297</v>
      </c>
      <c r="J8307" s="6">
        <v>5</v>
      </c>
      <c r="K8307" s="6" t="s">
        <v>7257</v>
      </c>
      <c r="L8307" s="8">
        <v>6</v>
      </c>
      <c r="M8307" s="6" t="s">
        <v>297</v>
      </c>
      <c r="N8307" s="6" t="s">
        <v>7329</v>
      </c>
      <c r="R8307" s="6" t="str">
        <f t="shared" si="129"/>
        <v>72708Xã Hòa Hội25</v>
      </c>
    </row>
    <row r="8308" spans="1:18">
      <c r="A8308" s="6">
        <v>8307</v>
      </c>
      <c r="B8308" s="6">
        <v>72</v>
      </c>
      <c r="C8308" s="6" t="s">
        <v>7327</v>
      </c>
      <c r="D8308" s="6">
        <v>708</v>
      </c>
      <c r="E8308" s="6" t="s">
        <v>7355</v>
      </c>
      <c r="F8308" s="6">
        <v>25615</v>
      </c>
      <c r="G8308" s="6" t="s">
        <v>2054</v>
      </c>
      <c r="H8308" s="6">
        <v>2</v>
      </c>
      <c r="I8308" s="6" t="s">
        <v>297</v>
      </c>
      <c r="J8308" s="6">
        <v>5</v>
      </c>
      <c r="K8308" s="6" t="s">
        <v>7257</v>
      </c>
      <c r="L8308" s="8">
        <v>6</v>
      </c>
      <c r="M8308" s="6" t="s">
        <v>297</v>
      </c>
      <c r="N8308" s="6" t="s">
        <v>7329</v>
      </c>
      <c r="R8308" s="6" t="str">
        <f t="shared" si="129"/>
        <v>72708Xã An Bình25</v>
      </c>
    </row>
    <row r="8309" spans="1:18">
      <c r="A8309" s="6">
        <v>8308</v>
      </c>
      <c r="B8309" s="6">
        <v>72</v>
      </c>
      <c r="C8309" s="6" t="s">
        <v>7327</v>
      </c>
      <c r="D8309" s="6">
        <v>708</v>
      </c>
      <c r="E8309" s="6" t="s">
        <v>7355</v>
      </c>
      <c r="F8309" s="6">
        <v>25618</v>
      </c>
      <c r="G8309" s="6" t="s">
        <v>7363</v>
      </c>
      <c r="H8309" s="6">
        <v>2</v>
      </c>
      <c r="I8309" s="6" t="s">
        <v>297</v>
      </c>
      <c r="J8309" s="6">
        <v>5</v>
      </c>
      <c r="K8309" s="6" t="s">
        <v>7257</v>
      </c>
      <c r="L8309" s="8">
        <v>6</v>
      </c>
      <c r="M8309" s="6" t="s">
        <v>297</v>
      </c>
      <c r="N8309" s="6" t="s">
        <v>7329</v>
      </c>
      <c r="R8309" s="6" t="str">
        <f t="shared" si="129"/>
        <v>72708Xã Thanh Điền25</v>
      </c>
    </row>
    <row r="8310" spans="1:18">
      <c r="A8310" s="6">
        <v>8309</v>
      </c>
      <c r="B8310" s="6">
        <v>72</v>
      </c>
      <c r="C8310" s="6" t="s">
        <v>7327</v>
      </c>
      <c r="D8310" s="6">
        <v>708</v>
      </c>
      <c r="E8310" s="6" t="s">
        <v>7355</v>
      </c>
      <c r="F8310" s="6">
        <v>25621</v>
      </c>
      <c r="G8310" s="6" t="s">
        <v>1337</v>
      </c>
      <c r="H8310" s="6">
        <v>2</v>
      </c>
      <c r="I8310" s="6" t="s">
        <v>297</v>
      </c>
      <c r="J8310" s="6">
        <v>5</v>
      </c>
      <c r="K8310" s="6" t="s">
        <v>7257</v>
      </c>
      <c r="L8310" s="8">
        <v>6</v>
      </c>
      <c r="M8310" s="6" t="s">
        <v>297</v>
      </c>
      <c r="N8310" s="6" t="s">
        <v>7329</v>
      </c>
      <c r="R8310" s="6" t="str">
        <f t="shared" si="129"/>
        <v>72708Xã Thành Long25</v>
      </c>
    </row>
    <row r="8311" spans="1:18">
      <c r="A8311" s="6">
        <v>8310</v>
      </c>
      <c r="B8311" s="6">
        <v>72</v>
      </c>
      <c r="C8311" s="6" t="s">
        <v>7327</v>
      </c>
      <c r="D8311" s="6">
        <v>708</v>
      </c>
      <c r="E8311" s="6" t="s">
        <v>7355</v>
      </c>
      <c r="F8311" s="6">
        <v>25624</v>
      </c>
      <c r="G8311" s="6" t="s">
        <v>7364</v>
      </c>
      <c r="H8311" s="6">
        <v>2</v>
      </c>
      <c r="I8311" s="6" t="s">
        <v>297</v>
      </c>
      <c r="J8311" s="6">
        <v>5</v>
      </c>
      <c r="K8311" s="6" t="s">
        <v>7257</v>
      </c>
      <c r="L8311" s="8">
        <v>6</v>
      </c>
      <c r="M8311" s="6" t="s">
        <v>297</v>
      </c>
      <c r="N8311" s="6" t="s">
        <v>7329</v>
      </c>
      <c r="R8311" s="6" t="str">
        <f t="shared" si="129"/>
        <v>72708Xã Ninh Điền25</v>
      </c>
    </row>
    <row r="8312" spans="1:18">
      <c r="A8312" s="6">
        <v>8311</v>
      </c>
      <c r="B8312" s="6">
        <v>72</v>
      </c>
      <c r="C8312" s="6" t="s">
        <v>7327</v>
      </c>
      <c r="D8312" s="6">
        <v>708</v>
      </c>
      <c r="E8312" s="6" t="s">
        <v>7355</v>
      </c>
      <c r="F8312" s="6">
        <v>25627</v>
      </c>
      <c r="G8312" s="6" t="s">
        <v>7365</v>
      </c>
      <c r="H8312" s="6">
        <v>2</v>
      </c>
      <c r="I8312" s="6" t="s">
        <v>297</v>
      </c>
      <c r="J8312" s="6">
        <v>5</v>
      </c>
      <c r="K8312" s="6" t="s">
        <v>7257</v>
      </c>
      <c r="L8312" s="8">
        <v>6</v>
      </c>
      <c r="M8312" s="6" t="s">
        <v>297</v>
      </c>
      <c r="N8312" s="6" t="s">
        <v>7329</v>
      </c>
      <c r="R8312" s="6" t="str">
        <f t="shared" si="129"/>
        <v>72708Xã Long Vĩnh25</v>
      </c>
    </row>
    <row r="8313" spans="1:18">
      <c r="A8313" s="6">
        <v>8312</v>
      </c>
      <c r="B8313" s="6">
        <v>72</v>
      </c>
      <c r="C8313" s="6" t="s">
        <v>7327</v>
      </c>
      <c r="D8313" s="6">
        <v>709</v>
      </c>
      <c r="E8313" s="6" t="s">
        <v>7366</v>
      </c>
      <c r="F8313" s="6">
        <v>25630</v>
      </c>
      <c r="G8313" s="6" t="s">
        <v>7367</v>
      </c>
      <c r="H8313" s="6">
        <v>1</v>
      </c>
      <c r="I8313" s="6" t="s">
        <v>251</v>
      </c>
      <c r="J8313" s="6">
        <v>5</v>
      </c>
      <c r="K8313" s="6" t="s">
        <v>7257</v>
      </c>
      <c r="L8313" s="8">
        <v>5</v>
      </c>
      <c r="M8313" s="6" t="s">
        <v>251</v>
      </c>
      <c r="N8313" s="6" t="s">
        <v>7329</v>
      </c>
      <c r="R8313" s="6" t="str">
        <f t="shared" si="129"/>
        <v>72709Phường Long Hoa15</v>
      </c>
    </row>
    <row r="8314" spans="1:18">
      <c r="A8314" s="6">
        <v>8313</v>
      </c>
      <c r="B8314" s="6">
        <v>72</v>
      </c>
      <c r="C8314" s="6" t="s">
        <v>7327</v>
      </c>
      <c r="D8314" s="6">
        <v>709</v>
      </c>
      <c r="E8314" s="6" t="s">
        <v>7366</v>
      </c>
      <c r="F8314" s="6">
        <v>25633</v>
      </c>
      <c r="G8314" s="6" t="s">
        <v>7368</v>
      </c>
      <c r="H8314" s="6">
        <v>1</v>
      </c>
      <c r="I8314" s="6" t="s">
        <v>251</v>
      </c>
      <c r="J8314" s="6">
        <v>5</v>
      </c>
      <c r="K8314" s="6" t="s">
        <v>7257</v>
      </c>
      <c r="L8314" s="8">
        <v>5</v>
      </c>
      <c r="M8314" s="6" t="s">
        <v>251</v>
      </c>
      <c r="N8314" s="6" t="s">
        <v>7329</v>
      </c>
      <c r="R8314" s="6" t="str">
        <f t="shared" si="129"/>
        <v>72709Phường Hiệp Tân15</v>
      </c>
    </row>
    <row r="8315" spans="1:18">
      <c r="A8315" s="6">
        <v>8314</v>
      </c>
      <c r="B8315" s="6">
        <v>72</v>
      </c>
      <c r="C8315" s="6" t="s">
        <v>7327</v>
      </c>
      <c r="D8315" s="6">
        <v>709</v>
      </c>
      <c r="E8315" s="6" t="s">
        <v>7366</v>
      </c>
      <c r="F8315" s="6">
        <v>25636</v>
      </c>
      <c r="G8315" s="6" t="s">
        <v>7369</v>
      </c>
      <c r="H8315" s="6">
        <v>1</v>
      </c>
      <c r="I8315" s="6" t="s">
        <v>251</v>
      </c>
      <c r="J8315" s="6">
        <v>5</v>
      </c>
      <c r="K8315" s="6" t="s">
        <v>7257</v>
      </c>
      <c r="L8315" s="8">
        <v>5</v>
      </c>
      <c r="M8315" s="6" t="s">
        <v>251</v>
      </c>
      <c r="N8315" s="6" t="s">
        <v>7329</v>
      </c>
      <c r="R8315" s="6" t="str">
        <f t="shared" si="129"/>
        <v>72709Phường Long Thành Bắc15</v>
      </c>
    </row>
    <row r="8316" spans="1:18">
      <c r="A8316" s="6">
        <v>8315</v>
      </c>
      <c r="B8316" s="6">
        <v>72</v>
      </c>
      <c r="C8316" s="6" t="s">
        <v>7327</v>
      </c>
      <c r="D8316" s="6">
        <v>709</v>
      </c>
      <c r="E8316" s="6" t="s">
        <v>7366</v>
      </c>
      <c r="F8316" s="6">
        <v>25639</v>
      </c>
      <c r="G8316" s="6" t="s">
        <v>7370</v>
      </c>
      <c r="H8316" s="6">
        <v>2</v>
      </c>
      <c r="I8316" s="6" t="s">
        <v>297</v>
      </c>
      <c r="J8316" s="6">
        <v>5</v>
      </c>
      <c r="K8316" s="6" t="s">
        <v>7257</v>
      </c>
      <c r="L8316" s="8">
        <v>6</v>
      </c>
      <c r="M8316" s="6" t="s">
        <v>297</v>
      </c>
      <c r="N8316" s="6" t="s">
        <v>7329</v>
      </c>
      <c r="R8316" s="6" t="str">
        <f t="shared" si="129"/>
        <v>72709Xã Trường Hòa25</v>
      </c>
    </row>
    <row r="8317" spans="1:18">
      <c r="A8317" s="6">
        <v>8316</v>
      </c>
      <c r="B8317" s="6">
        <v>72</v>
      </c>
      <c r="C8317" s="6" t="s">
        <v>7327</v>
      </c>
      <c r="D8317" s="6">
        <v>709</v>
      </c>
      <c r="E8317" s="6" t="s">
        <v>7366</v>
      </c>
      <c r="F8317" s="6">
        <v>25642</v>
      </c>
      <c r="G8317" s="6" t="s">
        <v>7371</v>
      </c>
      <c r="H8317" s="6">
        <v>2</v>
      </c>
      <c r="I8317" s="6" t="s">
        <v>297</v>
      </c>
      <c r="J8317" s="6">
        <v>5</v>
      </c>
      <c r="K8317" s="6" t="s">
        <v>7257</v>
      </c>
      <c r="L8317" s="8">
        <v>6</v>
      </c>
      <c r="M8317" s="6" t="s">
        <v>297</v>
      </c>
      <c r="N8317" s="6" t="s">
        <v>7329</v>
      </c>
      <c r="R8317" s="6" t="str">
        <f t="shared" si="129"/>
        <v>72709Xã Trường Đông25</v>
      </c>
    </row>
    <row r="8318" spans="1:18">
      <c r="A8318" s="6">
        <v>8317</v>
      </c>
      <c r="B8318" s="6">
        <v>72</v>
      </c>
      <c r="C8318" s="6" t="s">
        <v>7327</v>
      </c>
      <c r="D8318" s="6">
        <v>709</v>
      </c>
      <c r="E8318" s="6" t="s">
        <v>7366</v>
      </c>
      <c r="F8318" s="6">
        <v>25645</v>
      </c>
      <c r="G8318" s="6" t="s">
        <v>7372</v>
      </c>
      <c r="H8318" s="6">
        <v>1</v>
      </c>
      <c r="I8318" s="6" t="s">
        <v>251</v>
      </c>
      <c r="J8318" s="6">
        <v>5</v>
      </c>
      <c r="K8318" s="6" t="s">
        <v>7257</v>
      </c>
      <c r="L8318" s="8">
        <v>5</v>
      </c>
      <c r="M8318" s="6" t="s">
        <v>251</v>
      </c>
      <c r="N8318" s="6" t="s">
        <v>7329</v>
      </c>
      <c r="R8318" s="6" t="str">
        <f t="shared" si="129"/>
        <v>72709Phường Long Thành Trung15</v>
      </c>
    </row>
    <row r="8319" spans="1:18">
      <c r="A8319" s="6">
        <v>8318</v>
      </c>
      <c r="B8319" s="6">
        <v>72</v>
      </c>
      <c r="C8319" s="6" t="s">
        <v>7327</v>
      </c>
      <c r="D8319" s="6">
        <v>709</v>
      </c>
      <c r="E8319" s="6" t="s">
        <v>7366</v>
      </c>
      <c r="F8319" s="6">
        <v>25648</v>
      </c>
      <c r="G8319" s="6" t="s">
        <v>7373</v>
      </c>
      <c r="H8319" s="6">
        <v>2</v>
      </c>
      <c r="I8319" s="6" t="s">
        <v>297</v>
      </c>
      <c r="J8319" s="6">
        <v>5</v>
      </c>
      <c r="K8319" s="6" t="s">
        <v>7257</v>
      </c>
      <c r="L8319" s="8">
        <v>6</v>
      </c>
      <c r="M8319" s="6" t="s">
        <v>297</v>
      </c>
      <c r="N8319" s="6" t="s">
        <v>7329</v>
      </c>
      <c r="R8319" s="6" t="str">
        <f t="shared" si="129"/>
        <v>72709Xã Trường Tây25</v>
      </c>
    </row>
    <row r="8320" spans="1:18">
      <c r="A8320" s="6">
        <v>8319</v>
      </c>
      <c r="B8320" s="6">
        <v>72</v>
      </c>
      <c r="C8320" s="6" t="s">
        <v>7327</v>
      </c>
      <c r="D8320" s="6">
        <v>709</v>
      </c>
      <c r="E8320" s="6" t="s">
        <v>7366</v>
      </c>
      <c r="F8320" s="6">
        <v>25651</v>
      </c>
      <c r="G8320" s="6" t="s">
        <v>7374</v>
      </c>
      <c r="H8320" s="6">
        <v>2</v>
      </c>
      <c r="I8320" s="6" t="s">
        <v>297</v>
      </c>
      <c r="J8320" s="6">
        <v>5</v>
      </c>
      <c r="K8320" s="6" t="s">
        <v>7257</v>
      </c>
      <c r="L8320" s="8">
        <v>6</v>
      </c>
      <c r="M8320" s="6" t="s">
        <v>297</v>
      </c>
      <c r="N8320" s="6" t="s">
        <v>7329</v>
      </c>
      <c r="R8320" s="6" t="str">
        <f t="shared" si="129"/>
        <v>72709Xã Long Thành Nam25</v>
      </c>
    </row>
    <row r="8321" spans="1:18">
      <c r="A8321" s="6">
        <v>8320</v>
      </c>
      <c r="B8321" s="6">
        <v>72</v>
      </c>
      <c r="C8321" s="6" t="s">
        <v>7327</v>
      </c>
      <c r="D8321" s="6">
        <v>710</v>
      </c>
      <c r="E8321" s="6" t="s">
        <v>7375</v>
      </c>
      <c r="F8321" s="6">
        <v>25654</v>
      </c>
      <c r="G8321" s="6" t="s">
        <v>7376</v>
      </c>
      <c r="H8321" s="6">
        <v>1</v>
      </c>
      <c r="I8321" s="6" t="s">
        <v>251</v>
      </c>
      <c r="J8321" s="6">
        <v>5</v>
      </c>
      <c r="K8321" s="6" t="s">
        <v>7257</v>
      </c>
      <c r="L8321" s="8">
        <v>5</v>
      </c>
      <c r="M8321" s="6" t="s">
        <v>251</v>
      </c>
      <c r="N8321" s="6" t="s">
        <v>7329</v>
      </c>
      <c r="R8321" s="6" t="str">
        <f t="shared" si="129"/>
        <v>72710Thị trấn Gò Dầu15</v>
      </c>
    </row>
    <row r="8322" spans="1:18">
      <c r="A8322" s="6">
        <v>8321</v>
      </c>
      <c r="B8322" s="6">
        <v>72</v>
      </c>
      <c r="C8322" s="6" t="s">
        <v>7327</v>
      </c>
      <c r="D8322" s="6">
        <v>710</v>
      </c>
      <c r="E8322" s="6" t="s">
        <v>7375</v>
      </c>
      <c r="F8322" s="6">
        <v>25657</v>
      </c>
      <c r="G8322" s="6" t="s">
        <v>7377</v>
      </c>
      <c r="H8322" s="6">
        <v>2</v>
      </c>
      <c r="I8322" s="6" t="s">
        <v>297</v>
      </c>
      <c r="J8322" s="6">
        <v>5</v>
      </c>
      <c r="K8322" s="6" t="s">
        <v>7257</v>
      </c>
      <c r="L8322" s="8">
        <v>6</v>
      </c>
      <c r="M8322" s="6" t="s">
        <v>297</v>
      </c>
      <c r="N8322" s="6" t="s">
        <v>7329</v>
      </c>
      <c r="R8322" s="6" t="str">
        <f t="shared" si="129"/>
        <v>72710Xã Thạnh Đức25</v>
      </c>
    </row>
    <row r="8323" spans="1:18">
      <c r="A8323" s="6">
        <v>8322</v>
      </c>
      <c r="B8323" s="6">
        <v>72</v>
      </c>
      <c r="C8323" s="6" t="s">
        <v>7327</v>
      </c>
      <c r="D8323" s="6">
        <v>710</v>
      </c>
      <c r="E8323" s="6" t="s">
        <v>7375</v>
      </c>
      <c r="F8323" s="6">
        <v>25660</v>
      </c>
      <c r="G8323" s="6" t="s">
        <v>4449</v>
      </c>
      <c r="H8323" s="6">
        <v>2</v>
      </c>
      <c r="I8323" s="6" t="s">
        <v>297</v>
      </c>
      <c r="J8323" s="6">
        <v>5</v>
      </c>
      <c r="K8323" s="6" t="s">
        <v>7257</v>
      </c>
      <c r="L8323" s="8">
        <v>6</v>
      </c>
      <c r="M8323" s="6" t="s">
        <v>297</v>
      </c>
      <c r="N8323" s="6" t="s">
        <v>7329</v>
      </c>
      <c r="R8323" s="6" t="str">
        <f t="shared" ref="R8323:R8386" si="130">CONCATENATE(B8323,D8323,G8323,H8323,J8323)</f>
        <v>72710Xã Cẩm Giang25</v>
      </c>
    </row>
    <row r="8324" spans="1:18">
      <c r="A8324" s="6">
        <v>8323</v>
      </c>
      <c r="B8324" s="6">
        <v>72</v>
      </c>
      <c r="C8324" s="6" t="s">
        <v>7327</v>
      </c>
      <c r="D8324" s="6">
        <v>710</v>
      </c>
      <c r="E8324" s="6" t="s">
        <v>7375</v>
      </c>
      <c r="F8324" s="6">
        <v>25663</v>
      </c>
      <c r="G8324" s="6" t="s">
        <v>7190</v>
      </c>
      <c r="H8324" s="6">
        <v>2</v>
      </c>
      <c r="I8324" s="6" t="s">
        <v>297</v>
      </c>
      <c r="J8324" s="6">
        <v>5</v>
      </c>
      <c r="K8324" s="6" t="s">
        <v>7257</v>
      </c>
      <c r="L8324" s="8">
        <v>6</v>
      </c>
      <c r="M8324" s="6" t="s">
        <v>297</v>
      </c>
      <c r="N8324" s="6" t="s">
        <v>7329</v>
      </c>
      <c r="R8324" s="6" t="str">
        <f t="shared" si="130"/>
        <v>72710Xã Hiệp Thạnh25</v>
      </c>
    </row>
    <row r="8325" spans="1:18">
      <c r="A8325" s="6">
        <v>8324</v>
      </c>
      <c r="B8325" s="6">
        <v>72</v>
      </c>
      <c r="C8325" s="6" t="s">
        <v>7327</v>
      </c>
      <c r="D8325" s="6">
        <v>710</v>
      </c>
      <c r="E8325" s="6" t="s">
        <v>7375</v>
      </c>
      <c r="F8325" s="6">
        <v>25666</v>
      </c>
      <c r="G8325" s="6" t="s">
        <v>7378</v>
      </c>
      <c r="H8325" s="6">
        <v>2</v>
      </c>
      <c r="I8325" s="6" t="s">
        <v>297</v>
      </c>
      <c r="J8325" s="6">
        <v>5</v>
      </c>
      <c r="K8325" s="6" t="s">
        <v>7257</v>
      </c>
      <c r="L8325" s="8">
        <v>6</v>
      </c>
      <c r="M8325" s="6" t="s">
        <v>297</v>
      </c>
      <c r="N8325" s="6" t="s">
        <v>7329</v>
      </c>
      <c r="R8325" s="6" t="str">
        <f t="shared" si="130"/>
        <v>72710Xã Bàu Đồn25</v>
      </c>
    </row>
    <row r="8326" spans="1:18">
      <c r="A8326" s="6">
        <v>8325</v>
      </c>
      <c r="B8326" s="6">
        <v>72</v>
      </c>
      <c r="C8326" s="6" t="s">
        <v>7327</v>
      </c>
      <c r="D8326" s="6">
        <v>710</v>
      </c>
      <c r="E8326" s="6" t="s">
        <v>7375</v>
      </c>
      <c r="F8326" s="6">
        <v>25669</v>
      </c>
      <c r="G8326" s="6" t="s">
        <v>7379</v>
      </c>
      <c r="H8326" s="6">
        <v>2</v>
      </c>
      <c r="I8326" s="6" t="s">
        <v>297</v>
      </c>
      <c r="J8326" s="6">
        <v>5</v>
      </c>
      <c r="K8326" s="6" t="s">
        <v>7257</v>
      </c>
      <c r="L8326" s="8">
        <v>6</v>
      </c>
      <c r="M8326" s="6" t="s">
        <v>297</v>
      </c>
      <c r="N8326" s="6" t="s">
        <v>7329</v>
      </c>
      <c r="R8326" s="6" t="str">
        <f t="shared" si="130"/>
        <v>72710Xã Phước Thạnh25</v>
      </c>
    </row>
    <row r="8327" spans="1:18">
      <c r="A8327" s="6">
        <v>8326</v>
      </c>
      <c r="B8327" s="6">
        <v>72</v>
      </c>
      <c r="C8327" s="6" t="s">
        <v>7327</v>
      </c>
      <c r="D8327" s="6">
        <v>710</v>
      </c>
      <c r="E8327" s="6" t="s">
        <v>7375</v>
      </c>
      <c r="F8327" s="6">
        <v>25672</v>
      </c>
      <c r="G8327" s="6" t="s">
        <v>7380</v>
      </c>
      <c r="H8327" s="6">
        <v>2</v>
      </c>
      <c r="I8327" s="6" t="s">
        <v>297</v>
      </c>
      <c r="J8327" s="6">
        <v>5</v>
      </c>
      <c r="K8327" s="6" t="s">
        <v>7257</v>
      </c>
      <c r="L8327" s="8">
        <v>6</v>
      </c>
      <c r="M8327" s="6" t="s">
        <v>297</v>
      </c>
      <c r="N8327" s="6" t="s">
        <v>7329</v>
      </c>
      <c r="R8327" s="6" t="str">
        <f t="shared" si="130"/>
        <v>72710Xã Phước Đông25</v>
      </c>
    </row>
    <row r="8328" spans="1:18">
      <c r="A8328" s="6">
        <v>8327</v>
      </c>
      <c r="B8328" s="6">
        <v>72</v>
      </c>
      <c r="C8328" s="6" t="s">
        <v>7327</v>
      </c>
      <c r="D8328" s="6">
        <v>710</v>
      </c>
      <c r="E8328" s="6" t="s">
        <v>7375</v>
      </c>
      <c r="F8328" s="6">
        <v>25675</v>
      </c>
      <c r="G8328" s="6" t="s">
        <v>7381</v>
      </c>
      <c r="H8328" s="6">
        <v>2</v>
      </c>
      <c r="I8328" s="6" t="s">
        <v>297</v>
      </c>
      <c r="J8328" s="6">
        <v>5</v>
      </c>
      <c r="K8328" s="6" t="s">
        <v>7257</v>
      </c>
      <c r="L8328" s="8">
        <v>6</v>
      </c>
      <c r="M8328" s="6" t="s">
        <v>297</v>
      </c>
      <c r="N8328" s="6" t="s">
        <v>7329</v>
      </c>
      <c r="R8328" s="6" t="str">
        <f t="shared" si="130"/>
        <v>72710Xã Phước Trạch25</v>
      </c>
    </row>
    <row r="8329" spans="1:18">
      <c r="A8329" s="6">
        <v>8328</v>
      </c>
      <c r="B8329" s="6">
        <v>72</v>
      </c>
      <c r="C8329" s="6" t="s">
        <v>7327</v>
      </c>
      <c r="D8329" s="6">
        <v>710</v>
      </c>
      <c r="E8329" s="6" t="s">
        <v>7375</v>
      </c>
      <c r="F8329" s="6">
        <v>25678</v>
      </c>
      <c r="G8329" s="6" t="s">
        <v>7382</v>
      </c>
      <c r="H8329" s="6">
        <v>2</v>
      </c>
      <c r="I8329" s="6" t="s">
        <v>297</v>
      </c>
      <c r="J8329" s="6">
        <v>5</v>
      </c>
      <c r="K8329" s="6" t="s">
        <v>7257</v>
      </c>
      <c r="L8329" s="8">
        <v>6</v>
      </c>
      <c r="M8329" s="6" t="s">
        <v>297</v>
      </c>
      <c r="N8329" s="6" t="s">
        <v>7329</v>
      </c>
      <c r="R8329" s="6" t="str">
        <f t="shared" si="130"/>
        <v>72710Xã Thanh Phước25</v>
      </c>
    </row>
    <row r="8330" spans="1:18">
      <c r="A8330" s="6">
        <v>8329</v>
      </c>
      <c r="B8330" s="6">
        <v>72</v>
      </c>
      <c r="C8330" s="6" t="s">
        <v>7327</v>
      </c>
      <c r="D8330" s="6">
        <v>711</v>
      </c>
      <c r="E8330" s="6" t="s">
        <v>7383</v>
      </c>
      <c r="F8330" s="6">
        <v>25681</v>
      </c>
      <c r="G8330" s="6" t="s">
        <v>7384</v>
      </c>
      <c r="H8330" s="6">
        <v>1</v>
      </c>
      <c r="I8330" s="6" t="s">
        <v>251</v>
      </c>
      <c r="J8330" s="6">
        <v>5</v>
      </c>
      <c r="K8330" s="6" t="s">
        <v>7257</v>
      </c>
      <c r="L8330" s="8">
        <v>5</v>
      </c>
      <c r="M8330" s="6" t="s">
        <v>251</v>
      </c>
      <c r="N8330" s="6" t="s">
        <v>7329</v>
      </c>
      <c r="R8330" s="6" t="str">
        <f t="shared" si="130"/>
        <v>72711Thị trấn Bến Cầu15</v>
      </c>
    </row>
    <row r="8331" spans="1:18">
      <c r="A8331" s="6">
        <v>8330</v>
      </c>
      <c r="B8331" s="6">
        <v>72</v>
      </c>
      <c r="C8331" s="6" t="s">
        <v>7327</v>
      </c>
      <c r="D8331" s="6">
        <v>711</v>
      </c>
      <c r="E8331" s="6" t="s">
        <v>7383</v>
      </c>
      <c r="F8331" s="6">
        <v>25684</v>
      </c>
      <c r="G8331" s="6" t="s">
        <v>7385</v>
      </c>
      <c r="H8331" s="6">
        <v>2</v>
      </c>
      <c r="I8331" s="6" t="s">
        <v>297</v>
      </c>
      <c r="J8331" s="6">
        <v>5</v>
      </c>
      <c r="K8331" s="6" t="s">
        <v>7257</v>
      </c>
      <c r="L8331" s="8">
        <v>6</v>
      </c>
      <c r="M8331" s="6" t="s">
        <v>297</v>
      </c>
      <c r="N8331" s="6" t="s">
        <v>7329</v>
      </c>
      <c r="R8331" s="6" t="str">
        <f t="shared" si="130"/>
        <v>72711Xã Long Chữ25</v>
      </c>
    </row>
    <row r="8332" spans="1:18">
      <c r="A8332" s="6">
        <v>8331</v>
      </c>
      <c r="B8332" s="6">
        <v>72</v>
      </c>
      <c r="C8332" s="6" t="s">
        <v>7327</v>
      </c>
      <c r="D8332" s="6">
        <v>711</v>
      </c>
      <c r="E8332" s="6" t="s">
        <v>7383</v>
      </c>
      <c r="F8332" s="6">
        <v>25687</v>
      </c>
      <c r="G8332" s="6" t="s">
        <v>7386</v>
      </c>
      <c r="H8332" s="6">
        <v>2</v>
      </c>
      <c r="I8332" s="6" t="s">
        <v>297</v>
      </c>
      <c r="J8332" s="6">
        <v>5</v>
      </c>
      <c r="K8332" s="6" t="s">
        <v>7257</v>
      </c>
      <c r="L8332" s="8">
        <v>6</v>
      </c>
      <c r="M8332" s="6" t="s">
        <v>297</v>
      </c>
      <c r="N8332" s="6" t="s">
        <v>7329</v>
      </c>
      <c r="R8332" s="6" t="str">
        <f t="shared" si="130"/>
        <v>72711Xã Long Phước25</v>
      </c>
    </row>
    <row r="8333" spans="1:18">
      <c r="A8333" s="6">
        <v>8332</v>
      </c>
      <c r="B8333" s="6">
        <v>72</v>
      </c>
      <c r="C8333" s="6" t="s">
        <v>7327</v>
      </c>
      <c r="D8333" s="6">
        <v>711</v>
      </c>
      <c r="E8333" s="6" t="s">
        <v>7383</v>
      </c>
      <c r="F8333" s="6">
        <v>25690</v>
      </c>
      <c r="G8333" s="6" t="s">
        <v>7263</v>
      </c>
      <c r="H8333" s="6">
        <v>2</v>
      </c>
      <c r="I8333" s="6" t="s">
        <v>297</v>
      </c>
      <c r="J8333" s="6">
        <v>5</v>
      </c>
      <c r="K8333" s="6" t="s">
        <v>7257</v>
      </c>
      <c r="L8333" s="8">
        <v>6</v>
      </c>
      <c r="M8333" s="6" t="s">
        <v>297</v>
      </c>
      <c r="N8333" s="6" t="s">
        <v>7329</v>
      </c>
      <c r="R8333" s="6" t="str">
        <f t="shared" si="130"/>
        <v>72711Xã Long Giang25</v>
      </c>
    </row>
    <row r="8334" spans="1:18">
      <c r="A8334" s="6">
        <v>8333</v>
      </c>
      <c r="B8334" s="6">
        <v>72</v>
      </c>
      <c r="C8334" s="6" t="s">
        <v>7327</v>
      </c>
      <c r="D8334" s="6">
        <v>711</v>
      </c>
      <c r="E8334" s="6" t="s">
        <v>7383</v>
      </c>
      <c r="F8334" s="6">
        <v>25693</v>
      </c>
      <c r="G8334" s="6" t="s">
        <v>7387</v>
      </c>
      <c r="H8334" s="6">
        <v>2</v>
      </c>
      <c r="I8334" s="6" t="s">
        <v>297</v>
      </c>
      <c r="J8334" s="6">
        <v>5</v>
      </c>
      <c r="K8334" s="6" t="s">
        <v>7257</v>
      </c>
      <c r="L8334" s="8">
        <v>6</v>
      </c>
      <c r="M8334" s="6" t="s">
        <v>297</v>
      </c>
      <c r="N8334" s="6" t="s">
        <v>7329</v>
      </c>
      <c r="R8334" s="6" t="str">
        <f t="shared" si="130"/>
        <v>72711Xã Tiên Thuận25</v>
      </c>
    </row>
    <row r="8335" spans="1:18">
      <c r="A8335" s="6">
        <v>8334</v>
      </c>
      <c r="B8335" s="6">
        <v>72</v>
      </c>
      <c r="C8335" s="6" t="s">
        <v>7327</v>
      </c>
      <c r="D8335" s="6">
        <v>711</v>
      </c>
      <c r="E8335" s="6" t="s">
        <v>7383</v>
      </c>
      <c r="F8335" s="6">
        <v>25696</v>
      </c>
      <c r="G8335" s="6" t="s">
        <v>7388</v>
      </c>
      <c r="H8335" s="6">
        <v>2</v>
      </c>
      <c r="I8335" s="6" t="s">
        <v>297</v>
      </c>
      <c r="J8335" s="6">
        <v>5</v>
      </c>
      <c r="K8335" s="6" t="s">
        <v>7257</v>
      </c>
      <c r="L8335" s="8">
        <v>6</v>
      </c>
      <c r="M8335" s="6" t="s">
        <v>297</v>
      </c>
      <c r="N8335" s="6" t="s">
        <v>7329</v>
      </c>
      <c r="R8335" s="6" t="str">
        <f t="shared" si="130"/>
        <v>72711Xã Long Khánh25</v>
      </c>
    </row>
    <row r="8336" spans="1:18">
      <c r="A8336" s="6">
        <v>8335</v>
      </c>
      <c r="B8336" s="6">
        <v>72</v>
      </c>
      <c r="C8336" s="6" t="s">
        <v>7327</v>
      </c>
      <c r="D8336" s="6">
        <v>711</v>
      </c>
      <c r="E8336" s="6" t="s">
        <v>7383</v>
      </c>
      <c r="F8336" s="6">
        <v>25699</v>
      </c>
      <c r="G8336" s="6" t="s">
        <v>7389</v>
      </c>
      <c r="H8336" s="6">
        <v>2</v>
      </c>
      <c r="I8336" s="6" t="s">
        <v>297</v>
      </c>
      <c r="J8336" s="6">
        <v>5</v>
      </c>
      <c r="K8336" s="6" t="s">
        <v>7257</v>
      </c>
      <c r="L8336" s="8">
        <v>6</v>
      </c>
      <c r="M8336" s="6" t="s">
        <v>297</v>
      </c>
      <c r="N8336" s="6" t="s">
        <v>7329</v>
      </c>
      <c r="R8336" s="6" t="str">
        <f t="shared" si="130"/>
        <v>72711Xã Lợi Thuận25</v>
      </c>
    </row>
    <row r="8337" spans="1:18">
      <c r="A8337" s="6">
        <v>8336</v>
      </c>
      <c r="B8337" s="6">
        <v>72</v>
      </c>
      <c r="C8337" s="6" t="s">
        <v>7327</v>
      </c>
      <c r="D8337" s="6">
        <v>711</v>
      </c>
      <c r="E8337" s="6" t="s">
        <v>7383</v>
      </c>
      <c r="F8337" s="6">
        <v>25702</v>
      </c>
      <c r="G8337" s="6" t="s">
        <v>7390</v>
      </c>
      <c r="H8337" s="6">
        <v>2</v>
      </c>
      <c r="I8337" s="6" t="s">
        <v>297</v>
      </c>
      <c r="J8337" s="6">
        <v>5</v>
      </c>
      <c r="K8337" s="6" t="s">
        <v>7257</v>
      </c>
      <c r="L8337" s="8">
        <v>6</v>
      </c>
      <c r="M8337" s="6" t="s">
        <v>297</v>
      </c>
      <c r="N8337" s="6" t="s">
        <v>7329</v>
      </c>
      <c r="R8337" s="6" t="str">
        <f t="shared" si="130"/>
        <v>72711Xã Long Thuận25</v>
      </c>
    </row>
    <row r="8338" spans="1:18">
      <c r="A8338" s="6">
        <v>8337</v>
      </c>
      <c r="B8338" s="6">
        <v>72</v>
      </c>
      <c r="C8338" s="6" t="s">
        <v>7327</v>
      </c>
      <c r="D8338" s="6">
        <v>711</v>
      </c>
      <c r="E8338" s="6" t="s">
        <v>7383</v>
      </c>
      <c r="F8338" s="6">
        <v>25705</v>
      </c>
      <c r="G8338" s="6" t="s">
        <v>7391</v>
      </c>
      <c r="H8338" s="6">
        <v>2</v>
      </c>
      <c r="I8338" s="6" t="s">
        <v>297</v>
      </c>
      <c r="J8338" s="6">
        <v>5</v>
      </c>
      <c r="K8338" s="6" t="s">
        <v>7257</v>
      </c>
      <c r="L8338" s="8">
        <v>6</v>
      </c>
      <c r="M8338" s="6" t="s">
        <v>297</v>
      </c>
      <c r="N8338" s="6" t="s">
        <v>7329</v>
      </c>
      <c r="R8338" s="6" t="str">
        <f t="shared" si="130"/>
        <v>72711Xã An Thạnh25</v>
      </c>
    </row>
    <row r="8339" spans="1:18">
      <c r="A8339" s="6">
        <v>8338</v>
      </c>
      <c r="B8339" s="6">
        <v>72</v>
      </c>
      <c r="C8339" s="6" t="s">
        <v>7327</v>
      </c>
      <c r="D8339" s="6">
        <v>712</v>
      </c>
      <c r="E8339" s="6" t="s">
        <v>7392</v>
      </c>
      <c r="F8339" s="6">
        <v>25708</v>
      </c>
      <c r="G8339" s="6" t="s">
        <v>7393</v>
      </c>
      <c r="H8339" s="6">
        <v>1</v>
      </c>
      <c r="I8339" s="6" t="s">
        <v>251</v>
      </c>
      <c r="J8339" s="6">
        <v>5</v>
      </c>
      <c r="K8339" s="6" t="s">
        <v>7257</v>
      </c>
      <c r="L8339" s="8">
        <v>5</v>
      </c>
      <c r="M8339" s="6" t="s">
        <v>251</v>
      </c>
      <c r="N8339" s="6" t="s">
        <v>7329</v>
      </c>
      <c r="R8339" s="6" t="str">
        <f t="shared" si="130"/>
        <v>72712Phường Trảng Bàng15</v>
      </c>
    </row>
    <row r="8340" spans="1:18">
      <c r="A8340" s="6">
        <v>8339</v>
      </c>
      <c r="B8340" s="6">
        <v>72</v>
      </c>
      <c r="C8340" s="6" t="s">
        <v>7327</v>
      </c>
      <c r="D8340" s="6">
        <v>712</v>
      </c>
      <c r="E8340" s="6" t="s">
        <v>7392</v>
      </c>
      <c r="F8340" s="6">
        <v>25711</v>
      </c>
      <c r="G8340" s="6" t="s">
        <v>7394</v>
      </c>
      <c r="H8340" s="6">
        <v>2</v>
      </c>
      <c r="I8340" s="6" t="s">
        <v>297</v>
      </c>
      <c r="J8340" s="6">
        <v>5</v>
      </c>
      <c r="K8340" s="6" t="s">
        <v>7257</v>
      </c>
      <c r="L8340" s="8">
        <v>6</v>
      </c>
      <c r="M8340" s="6" t="s">
        <v>297</v>
      </c>
      <c r="N8340" s="6" t="s">
        <v>7329</v>
      </c>
      <c r="R8340" s="6" t="str">
        <f t="shared" si="130"/>
        <v>72712Xã Đôn Thuận25</v>
      </c>
    </row>
    <row r="8341" spans="1:18">
      <c r="A8341" s="6">
        <v>8340</v>
      </c>
      <c r="B8341" s="6">
        <v>72</v>
      </c>
      <c r="C8341" s="6" t="s">
        <v>7327</v>
      </c>
      <c r="D8341" s="6">
        <v>712</v>
      </c>
      <c r="E8341" s="6" t="s">
        <v>7392</v>
      </c>
      <c r="F8341" s="6">
        <v>25714</v>
      </c>
      <c r="G8341" s="6" t="s">
        <v>7395</v>
      </c>
      <c r="H8341" s="6">
        <v>2</v>
      </c>
      <c r="I8341" s="6" t="s">
        <v>297</v>
      </c>
      <c r="J8341" s="6">
        <v>5</v>
      </c>
      <c r="K8341" s="6" t="s">
        <v>7257</v>
      </c>
      <c r="L8341" s="8">
        <v>6</v>
      </c>
      <c r="M8341" s="6" t="s">
        <v>297</v>
      </c>
      <c r="N8341" s="6" t="s">
        <v>7329</v>
      </c>
      <c r="R8341" s="6" t="str">
        <f t="shared" si="130"/>
        <v>72712Xã Hưng Thuận25</v>
      </c>
    </row>
    <row r="8342" spans="1:18">
      <c r="A8342" s="6">
        <v>8341</v>
      </c>
      <c r="B8342" s="6">
        <v>72</v>
      </c>
      <c r="C8342" s="6" t="s">
        <v>7327</v>
      </c>
      <c r="D8342" s="6">
        <v>712</v>
      </c>
      <c r="E8342" s="6" t="s">
        <v>7392</v>
      </c>
      <c r="F8342" s="6">
        <v>25717</v>
      </c>
      <c r="G8342" s="6" t="s">
        <v>7396</v>
      </c>
      <c r="H8342" s="6">
        <v>1</v>
      </c>
      <c r="I8342" s="6" t="s">
        <v>251</v>
      </c>
      <c r="J8342" s="6">
        <v>5</v>
      </c>
      <c r="K8342" s="6" t="s">
        <v>7257</v>
      </c>
      <c r="L8342" s="8">
        <v>5</v>
      </c>
      <c r="M8342" s="6" t="s">
        <v>251</v>
      </c>
      <c r="N8342" s="6" t="s">
        <v>7329</v>
      </c>
      <c r="R8342" s="6" t="str">
        <f t="shared" si="130"/>
        <v>72712Phường Lộc Hưng15</v>
      </c>
    </row>
    <row r="8343" spans="1:18">
      <c r="A8343" s="6">
        <v>8342</v>
      </c>
      <c r="B8343" s="6">
        <v>72</v>
      </c>
      <c r="C8343" s="6" t="s">
        <v>7327</v>
      </c>
      <c r="D8343" s="6">
        <v>712</v>
      </c>
      <c r="E8343" s="6" t="s">
        <v>7392</v>
      </c>
      <c r="F8343" s="6">
        <v>25720</v>
      </c>
      <c r="G8343" s="6" t="s">
        <v>7397</v>
      </c>
      <c r="H8343" s="6">
        <v>1</v>
      </c>
      <c r="I8343" s="6" t="s">
        <v>251</v>
      </c>
      <c r="J8343" s="6">
        <v>5</v>
      </c>
      <c r="K8343" s="6" t="s">
        <v>7257</v>
      </c>
      <c r="L8343" s="8">
        <v>5</v>
      </c>
      <c r="M8343" s="6" t="s">
        <v>251</v>
      </c>
      <c r="N8343" s="6" t="s">
        <v>7329</v>
      </c>
      <c r="R8343" s="6" t="str">
        <f t="shared" si="130"/>
        <v>72712Phường Gia Lộc15</v>
      </c>
    </row>
    <row r="8344" spans="1:18">
      <c r="A8344" s="6">
        <v>8343</v>
      </c>
      <c r="B8344" s="6">
        <v>72</v>
      </c>
      <c r="C8344" s="6" t="s">
        <v>7327</v>
      </c>
      <c r="D8344" s="6">
        <v>712</v>
      </c>
      <c r="E8344" s="6" t="s">
        <v>7392</v>
      </c>
      <c r="F8344" s="6">
        <v>25723</v>
      </c>
      <c r="G8344" s="6" t="s">
        <v>7398</v>
      </c>
      <c r="H8344" s="6">
        <v>1</v>
      </c>
      <c r="I8344" s="6" t="s">
        <v>251</v>
      </c>
      <c r="J8344" s="6">
        <v>5</v>
      </c>
      <c r="K8344" s="6" t="s">
        <v>7257</v>
      </c>
      <c r="L8344" s="8">
        <v>5</v>
      </c>
      <c r="M8344" s="6" t="s">
        <v>251</v>
      </c>
      <c r="N8344" s="6" t="s">
        <v>7329</v>
      </c>
      <c r="R8344" s="6" t="str">
        <f t="shared" si="130"/>
        <v>72712Phường Gia Bình15</v>
      </c>
    </row>
    <row r="8345" spans="1:18">
      <c r="A8345" s="6">
        <v>8344</v>
      </c>
      <c r="B8345" s="6">
        <v>72</v>
      </c>
      <c r="C8345" s="6" t="s">
        <v>7327</v>
      </c>
      <c r="D8345" s="6">
        <v>712</v>
      </c>
      <c r="E8345" s="6" t="s">
        <v>7392</v>
      </c>
      <c r="F8345" s="6">
        <v>25729</v>
      </c>
      <c r="G8345" s="6" t="s">
        <v>6450</v>
      </c>
      <c r="H8345" s="6">
        <v>2</v>
      </c>
      <c r="I8345" s="6" t="s">
        <v>297</v>
      </c>
      <c r="J8345" s="6">
        <v>5</v>
      </c>
      <c r="K8345" s="6" t="s">
        <v>7257</v>
      </c>
      <c r="L8345" s="8">
        <v>6</v>
      </c>
      <c r="M8345" s="6" t="s">
        <v>297</v>
      </c>
      <c r="N8345" s="6" t="s">
        <v>7329</v>
      </c>
      <c r="R8345" s="6" t="str">
        <f t="shared" si="130"/>
        <v>72712Xã Phước Bình25</v>
      </c>
    </row>
    <row r="8346" spans="1:18">
      <c r="A8346" s="6">
        <v>8345</v>
      </c>
      <c r="B8346" s="6">
        <v>72</v>
      </c>
      <c r="C8346" s="6" t="s">
        <v>7327</v>
      </c>
      <c r="D8346" s="6">
        <v>712</v>
      </c>
      <c r="E8346" s="6" t="s">
        <v>7392</v>
      </c>
      <c r="F8346" s="6">
        <v>25732</v>
      </c>
      <c r="G8346" s="6" t="s">
        <v>7399</v>
      </c>
      <c r="H8346" s="6">
        <v>1</v>
      </c>
      <c r="I8346" s="6" t="s">
        <v>251</v>
      </c>
      <c r="J8346" s="6">
        <v>5</v>
      </c>
      <c r="K8346" s="6" t="s">
        <v>7257</v>
      </c>
      <c r="L8346" s="8">
        <v>5</v>
      </c>
      <c r="M8346" s="6" t="s">
        <v>251</v>
      </c>
      <c r="N8346" s="6" t="s">
        <v>7329</v>
      </c>
      <c r="R8346" s="6" t="str">
        <f t="shared" si="130"/>
        <v>72712Phường An Tịnh15</v>
      </c>
    </row>
    <row r="8347" spans="1:18">
      <c r="A8347" s="6">
        <v>8346</v>
      </c>
      <c r="B8347" s="6">
        <v>72</v>
      </c>
      <c r="C8347" s="6" t="s">
        <v>7327</v>
      </c>
      <c r="D8347" s="6">
        <v>712</v>
      </c>
      <c r="E8347" s="6" t="s">
        <v>7392</v>
      </c>
      <c r="F8347" s="6">
        <v>25735</v>
      </c>
      <c r="G8347" s="6" t="s">
        <v>5567</v>
      </c>
      <c r="H8347" s="6">
        <v>1</v>
      </c>
      <c r="I8347" s="6" t="s">
        <v>251</v>
      </c>
      <c r="J8347" s="6">
        <v>5</v>
      </c>
      <c r="K8347" s="6" t="s">
        <v>7257</v>
      </c>
      <c r="L8347" s="8">
        <v>5</v>
      </c>
      <c r="M8347" s="6" t="s">
        <v>251</v>
      </c>
      <c r="N8347" s="6" t="s">
        <v>7329</v>
      </c>
      <c r="R8347" s="6" t="str">
        <f t="shared" si="130"/>
        <v>72712Phường An Hòa15</v>
      </c>
    </row>
    <row r="8348" spans="1:18">
      <c r="A8348" s="6">
        <v>8347</v>
      </c>
      <c r="B8348" s="6">
        <v>72</v>
      </c>
      <c r="C8348" s="6" t="s">
        <v>7327</v>
      </c>
      <c r="D8348" s="6">
        <v>712</v>
      </c>
      <c r="E8348" s="6" t="s">
        <v>7392</v>
      </c>
      <c r="F8348" s="6">
        <v>25738</v>
      </c>
      <c r="G8348" s="6" t="s">
        <v>7400</v>
      </c>
      <c r="H8348" s="6">
        <v>2</v>
      </c>
      <c r="I8348" s="6" t="s">
        <v>297</v>
      </c>
      <c r="J8348" s="6">
        <v>5</v>
      </c>
      <c r="K8348" s="6" t="s">
        <v>7257</v>
      </c>
      <c r="L8348" s="8">
        <v>6</v>
      </c>
      <c r="M8348" s="6" t="s">
        <v>297</v>
      </c>
      <c r="N8348" s="6" t="s">
        <v>7329</v>
      </c>
      <c r="R8348" s="6" t="str">
        <f t="shared" si="130"/>
        <v>72712Xã Phước Chỉ25</v>
      </c>
    </row>
    <row r="8349" spans="1:18">
      <c r="A8349" s="6">
        <v>8348</v>
      </c>
      <c r="B8349" s="6">
        <v>74</v>
      </c>
      <c r="C8349" s="6" t="s">
        <v>7401</v>
      </c>
      <c r="D8349" s="6">
        <v>718</v>
      </c>
      <c r="E8349" s="6" t="s">
        <v>7402</v>
      </c>
      <c r="F8349" s="6">
        <v>25741</v>
      </c>
      <c r="G8349" s="6" t="s">
        <v>7403</v>
      </c>
      <c r="H8349" s="6">
        <v>1</v>
      </c>
      <c r="I8349" s="6" t="s">
        <v>251</v>
      </c>
      <c r="J8349" s="6">
        <v>5</v>
      </c>
      <c r="K8349" s="6" t="s">
        <v>7257</v>
      </c>
      <c r="L8349" s="8">
        <v>5</v>
      </c>
      <c r="M8349" s="6" t="s">
        <v>251</v>
      </c>
      <c r="N8349" s="6" t="s">
        <v>7404</v>
      </c>
      <c r="R8349" s="6" t="str">
        <f t="shared" si="130"/>
        <v>74718Phường Hiệp Thành15</v>
      </c>
    </row>
    <row r="8350" spans="1:18">
      <c r="A8350" s="6">
        <v>8349</v>
      </c>
      <c r="B8350" s="6">
        <v>74</v>
      </c>
      <c r="C8350" s="6" t="s">
        <v>7401</v>
      </c>
      <c r="D8350" s="6">
        <v>718</v>
      </c>
      <c r="E8350" s="6" t="s">
        <v>7402</v>
      </c>
      <c r="F8350" s="6">
        <v>25744</v>
      </c>
      <c r="G8350" s="6" t="s">
        <v>7405</v>
      </c>
      <c r="H8350" s="6">
        <v>1</v>
      </c>
      <c r="I8350" s="6" t="s">
        <v>251</v>
      </c>
      <c r="J8350" s="6">
        <v>5</v>
      </c>
      <c r="K8350" s="6" t="s">
        <v>7257</v>
      </c>
      <c r="L8350" s="8">
        <v>5</v>
      </c>
      <c r="M8350" s="6" t="s">
        <v>251</v>
      </c>
      <c r="N8350" s="6" t="s">
        <v>7404</v>
      </c>
      <c r="R8350" s="6" t="str">
        <f t="shared" si="130"/>
        <v>74718Phường Phú Lợi15</v>
      </c>
    </row>
    <row r="8351" spans="1:18">
      <c r="A8351" s="6">
        <v>8350</v>
      </c>
      <c r="B8351" s="6">
        <v>74</v>
      </c>
      <c r="C8351" s="6" t="s">
        <v>7401</v>
      </c>
      <c r="D8351" s="6">
        <v>718</v>
      </c>
      <c r="E8351" s="6" t="s">
        <v>7402</v>
      </c>
      <c r="F8351" s="6">
        <v>25747</v>
      </c>
      <c r="G8351" s="6" t="s">
        <v>7406</v>
      </c>
      <c r="H8351" s="6">
        <v>1</v>
      </c>
      <c r="I8351" s="6" t="s">
        <v>251</v>
      </c>
      <c r="J8351" s="6">
        <v>5</v>
      </c>
      <c r="K8351" s="6" t="s">
        <v>7257</v>
      </c>
      <c r="L8351" s="8">
        <v>5</v>
      </c>
      <c r="M8351" s="6" t="s">
        <v>251</v>
      </c>
      <c r="N8351" s="6" t="s">
        <v>7404</v>
      </c>
      <c r="R8351" s="6" t="str">
        <f t="shared" si="130"/>
        <v>74718Phường Phú Cường15</v>
      </c>
    </row>
    <row r="8352" spans="1:18">
      <c r="A8352" s="6">
        <v>8351</v>
      </c>
      <c r="B8352" s="6">
        <v>74</v>
      </c>
      <c r="C8352" s="6" t="s">
        <v>7401</v>
      </c>
      <c r="D8352" s="6">
        <v>718</v>
      </c>
      <c r="E8352" s="6" t="s">
        <v>7402</v>
      </c>
      <c r="F8352" s="6">
        <v>25750</v>
      </c>
      <c r="G8352" s="6" t="s">
        <v>5555</v>
      </c>
      <c r="H8352" s="6">
        <v>1</v>
      </c>
      <c r="I8352" s="6" t="s">
        <v>251</v>
      </c>
      <c r="J8352" s="6">
        <v>5</v>
      </c>
      <c r="K8352" s="6" t="s">
        <v>7257</v>
      </c>
      <c r="L8352" s="8">
        <v>5</v>
      </c>
      <c r="M8352" s="6" t="s">
        <v>251</v>
      </c>
      <c r="N8352" s="6" t="s">
        <v>7404</v>
      </c>
      <c r="R8352" s="6" t="str">
        <f t="shared" si="130"/>
        <v>74718Phường Phú Hòa15</v>
      </c>
    </row>
    <row r="8353" spans="1:18">
      <c r="A8353" s="6">
        <v>8352</v>
      </c>
      <c r="B8353" s="6">
        <v>74</v>
      </c>
      <c r="C8353" s="6" t="s">
        <v>7401</v>
      </c>
      <c r="D8353" s="6">
        <v>718</v>
      </c>
      <c r="E8353" s="6" t="s">
        <v>7402</v>
      </c>
      <c r="F8353" s="6">
        <v>25753</v>
      </c>
      <c r="G8353" s="6" t="s">
        <v>7407</v>
      </c>
      <c r="H8353" s="6">
        <v>1</v>
      </c>
      <c r="I8353" s="6" t="s">
        <v>251</v>
      </c>
      <c r="J8353" s="6">
        <v>5</v>
      </c>
      <c r="K8353" s="6" t="s">
        <v>7257</v>
      </c>
      <c r="L8353" s="8">
        <v>5</v>
      </c>
      <c r="M8353" s="6" t="s">
        <v>251</v>
      </c>
      <c r="N8353" s="6" t="s">
        <v>7404</v>
      </c>
      <c r="R8353" s="6" t="str">
        <f t="shared" si="130"/>
        <v>74718Phường Phú Thọ15</v>
      </c>
    </row>
    <row r="8354" spans="1:18">
      <c r="A8354" s="6">
        <v>8353</v>
      </c>
      <c r="B8354" s="6">
        <v>74</v>
      </c>
      <c r="C8354" s="6" t="s">
        <v>7401</v>
      </c>
      <c r="D8354" s="6">
        <v>718</v>
      </c>
      <c r="E8354" s="6" t="s">
        <v>7402</v>
      </c>
      <c r="F8354" s="6">
        <v>25756</v>
      </c>
      <c r="G8354" s="6" t="s">
        <v>7408</v>
      </c>
      <c r="H8354" s="6">
        <v>1</v>
      </c>
      <c r="I8354" s="6" t="s">
        <v>251</v>
      </c>
      <c r="J8354" s="6">
        <v>5</v>
      </c>
      <c r="K8354" s="6" t="s">
        <v>7257</v>
      </c>
      <c r="L8354" s="8">
        <v>5</v>
      </c>
      <c r="M8354" s="6" t="s">
        <v>251</v>
      </c>
      <c r="N8354" s="6" t="s">
        <v>7404</v>
      </c>
      <c r="R8354" s="6" t="str">
        <f t="shared" si="130"/>
        <v>74718Phường Chánh Nghĩa15</v>
      </c>
    </row>
    <row r="8355" spans="1:18">
      <c r="A8355" s="6">
        <v>8354</v>
      </c>
      <c r="B8355" s="6">
        <v>74</v>
      </c>
      <c r="C8355" s="6" t="s">
        <v>7401</v>
      </c>
      <c r="D8355" s="6">
        <v>718</v>
      </c>
      <c r="E8355" s="6" t="s">
        <v>7402</v>
      </c>
      <c r="F8355" s="6">
        <v>25759</v>
      </c>
      <c r="G8355" s="6" t="s">
        <v>7409</v>
      </c>
      <c r="H8355" s="6">
        <v>1</v>
      </c>
      <c r="I8355" s="6" t="s">
        <v>251</v>
      </c>
      <c r="J8355" s="6">
        <v>5</v>
      </c>
      <c r="K8355" s="6" t="s">
        <v>7257</v>
      </c>
      <c r="L8355" s="8">
        <v>5</v>
      </c>
      <c r="M8355" s="6" t="s">
        <v>251</v>
      </c>
      <c r="N8355" s="6" t="s">
        <v>7404</v>
      </c>
      <c r="R8355" s="6" t="str">
        <f t="shared" si="130"/>
        <v>74718Phường Định Hoà15</v>
      </c>
    </row>
    <row r="8356" spans="1:18">
      <c r="A8356" s="6">
        <v>8355</v>
      </c>
      <c r="B8356" s="6">
        <v>74</v>
      </c>
      <c r="C8356" s="6" t="s">
        <v>7401</v>
      </c>
      <c r="D8356" s="6">
        <v>718</v>
      </c>
      <c r="E8356" s="6" t="s">
        <v>7402</v>
      </c>
      <c r="F8356" s="6">
        <v>25760</v>
      </c>
      <c r="G8356" s="6" t="s">
        <v>7410</v>
      </c>
      <c r="H8356" s="6">
        <v>1</v>
      </c>
      <c r="I8356" s="6" t="s">
        <v>251</v>
      </c>
      <c r="J8356" s="6">
        <v>5</v>
      </c>
      <c r="K8356" s="6" t="s">
        <v>7257</v>
      </c>
      <c r="L8356" s="8">
        <v>5</v>
      </c>
      <c r="M8356" s="6" t="s">
        <v>251</v>
      </c>
      <c r="N8356" s="6" t="s">
        <v>7404</v>
      </c>
      <c r="R8356" s="6" t="str">
        <f t="shared" si="130"/>
        <v>74718Phường Hoà Phú15</v>
      </c>
    </row>
    <row r="8357" spans="1:18">
      <c r="A8357" s="6">
        <v>8356</v>
      </c>
      <c r="B8357" s="6">
        <v>74</v>
      </c>
      <c r="C8357" s="6" t="s">
        <v>7401</v>
      </c>
      <c r="D8357" s="6">
        <v>718</v>
      </c>
      <c r="E8357" s="6" t="s">
        <v>7402</v>
      </c>
      <c r="F8357" s="6">
        <v>25762</v>
      </c>
      <c r="G8357" s="6" t="s">
        <v>7411</v>
      </c>
      <c r="H8357" s="6">
        <v>1</v>
      </c>
      <c r="I8357" s="6" t="s">
        <v>251</v>
      </c>
      <c r="J8357" s="6">
        <v>5</v>
      </c>
      <c r="K8357" s="6" t="s">
        <v>7257</v>
      </c>
      <c r="L8357" s="8">
        <v>5</v>
      </c>
      <c r="M8357" s="6" t="s">
        <v>251</v>
      </c>
      <c r="N8357" s="6" t="s">
        <v>7404</v>
      </c>
      <c r="R8357" s="6" t="str">
        <f t="shared" si="130"/>
        <v>74718Phường Phú Mỹ15</v>
      </c>
    </row>
    <row r="8358" spans="1:18">
      <c r="A8358" s="6">
        <v>8357</v>
      </c>
      <c r="B8358" s="6">
        <v>74</v>
      </c>
      <c r="C8358" s="6" t="s">
        <v>7401</v>
      </c>
      <c r="D8358" s="6">
        <v>718</v>
      </c>
      <c r="E8358" s="6" t="s">
        <v>7402</v>
      </c>
      <c r="F8358" s="6">
        <v>25763</v>
      </c>
      <c r="G8358" s="6" t="s">
        <v>7412</v>
      </c>
      <c r="H8358" s="6">
        <v>1</v>
      </c>
      <c r="I8358" s="6" t="s">
        <v>251</v>
      </c>
      <c r="J8358" s="6">
        <v>5</v>
      </c>
      <c r="K8358" s="6" t="s">
        <v>7257</v>
      </c>
      <c r="L8358" s="8">
        <v>5</v>
      </c>
      <c r="M8358" s="6" t="s">
        <v>251</v>
      </c>
      <c r="N8358" s="6" t="s">
        <v>7404</v>
      </c>
      <c r="R8358" s="6" t="str">
        <f t="shared" si="130"/>
        <v>74718Phường Phú Tân15</v>
      </c>
    </row>
    <row r="8359" spans="1:18">
      <c r="A8359" s="6">
        <v>8358</v>
      </c>
      <c r="B8359" s="6">
        <v>74</v>
      </c>
      <c r="C8359" s="6" t="s">
        <v>7401</v>
      </c>
      <c r="D8359" s="6">
        <v>718</v>
      </c>
      <c r="E8359" s="6" t="s">
        <v>7402</v>
      </c>
      <c r="F8359" s="6">
        <v>25765</v>
      </c>
      <c r="G8359" s="6" t="s">
        <v>2016</v>
      </c>
      <c r="H8359" s="6">
        <v>1</v>
      </c>
      <c r="I8359" s="6" t="s">
        <v>251</v>
      </c>
      <c r="J8359" s="6">
        <v>5</v>
      </c>
      <c r="K8359" s="6" t="s">
        <v>7257</v>
      </c>
      <c r="L8359" s="8">
        <v>5</v>
      </c>
      <c r="M8359" s="6" t="s">
        <v>251</v>
      </c>
      <c r="N8359" s="6" t="s">
        <v>7404</v>
      </c>
      <c r="R8359" s="6" t="str">
        <f t="shared" si="130"/>
        <v>74718Phường Tân An15</v>
      </c>
    </row>
    <row r="8360" spans="1:18">
      <c r="A8360" s="6">
        <v>8359</v>
      </c>
      <c r="B8360" s="6">
        <v>74</v>
      </c>
      <c r="C8360" s="6" t="s">
        <v>7401</v>
      </c>
      <c r="D8360" s="6">
        <v>718</v>
      </c>
      <c r="E8360" s="6" t="s">
        <v>7402</v>
      </c>
      <c r="F8360" s="6">
        <v>25768</v>
      </c>
      <c r="G8360" s="6" t="s">
        <v>3413</v>
      </c>
      <c r="H8360" s="6">
        <v>1</v>
      </c>
      <c r="I8360" s="6" t="s">
        <v>251</v>
      </c>
      <c r="J8360" s="6">
        <v>5</v>
      </c>
      <c r="K8360" s="6" t="s">
        <v>7257</v>
      </c>
      <c r="L8360" s="8">
        <v>5</v>
      </c>
      <c r="M8360" s="6" t="s">
        <v>251</v>
      </c>
      <c r="N8360" s="6" t="s">
        <v>7404</v>
      </c>
      <c r="R8360" s="6" t="str">
        <f t="shared" si="130"/>
        <v>74718Phường Hiệp An15</v>
      </c>
    </row>
    <row r="8361" spans="1:18">
      <c r="A8361" s="6">
        <v>8360</v>
      </c>
      <c r="B8361" s="6">
        <v>74</v>
      </c>
      <c r="C8361" s="6" t="s">
        <v>7401</v>
      </c>
      <c r="D8361" s="6">
        <v>718</v>
      </c>
      <c r="E8361" s="6" t="s">
        <v>7402</v>
      </c>
      <c r="F8361" s="6">
        <v>25771</v>
      </c>
      <c r="G8361" s="6" t="s">
        <v>7413</v>
      </c>
      <c r="H8361" s="6">
        <v>1</v>
      </c>
      <c r="I8361" s="6" t="s">
        <v>251</v>
      </c>
      <c r="J8361" s="6">
        <v>5</v>
      </c>
      <c r="K8361" s="6" t="s">
        <v>7257</v>
      </c>
      <c r="L8361" s="8">
        <v>5</v>
      </c>
      <c r="M8361" s="6" t="s">
        <v>251</v>
      </c>
      <c r="N8361" s="6" t="s">
        <v>7404</v>
      </c>
      <c r="R8361" s="6" t="str">
        <f t="shared" si="130"/>
        <v>74718Phường Tương Bình Hiệp15</v>
      </c>
    </row>
    <row r="8362" spans="1:18">
      <c r="A8362" s="6">
        <v>8361</v>
      </c>
      <c r="B8362" s="6">
        <v>74</v>
      </c>
      <c r="C8362" s="6" t="s">
        <v>7401</v>
      </c>
      <c r="D8362" s="6">
        <v>718</v>
      </c>
      <c r="E8362" s="6" t="s">
        <v>7402</v>
      </c>
      <c r="F8362" s="6">
        <v>25774</v>
      </c>
      <c r="G8362" s="6" t="s">
        <v>7414</v>
      </c>
      <c r="H8362" s="6">
        <v>1</v>
      </c>
      <c r="I8362" s="6" t="s">
        <v>251</v>
      </c>
      <c r="J8362" s="6">
        <v>5</v>
      </c>
      <c r="K8362" s="6" t="s">
        <v>7257</v>
      </c>
      <c r="L8362" s="8">
        <v>5</v>
      </c>
      <c r="M8362" s="6" t="s">
        <v>251</v>
      </c>
      <c r="N8362" s="6" t="s">
        <v>7404</v>
      </c>
      <c r="R8362" s="6" t="str">
        <f t="shared" si="130"/>
        <v>74718Phường Chánh Mỹ15</v>
      </c>
    </row>
    <row r="8363" spans="1:18">
      <c r="A8363" s="6">
        <v>8362</v>
      </c>
      <c r="B8363" s="6">
        <v>74</v>
      </c>
      <c r="C8363" s="6" t="s">
        <v>7401</v>
      </c>
      <c r="D8363" s="6">
        <v>719</v>
      </c>
      <c r="E8363" s="6" t="s">
        <v>7415</v>
      </c>
      <c r="F8363" s="6">
        <v>25816</v>
      </c>
      <c r="G8363" s="6" t="s">
        <v>7416</v>
      </c>
      <c r="H8363" s="6">
        <v>2</v>
      </c>
      <c r="I8363" s="6" t="s">
        <v>297</v>
      </c>
      <c r="J8363" s="6">
        <v>5</v>
      </c>
      <c r="K8363" s="6" t="s">
        <v>7257</v>
      </c>
      <c r="L8363" s="8">
        <v>6</v>
      </c>
      <c r="M8363" s="6" t="s">
        <v>297</v>
      </c>
      <c r="N8363" s="6" t="s">
        <v>7404</v>
      </c>
      <c r="R8363" s="6" t="str">
        <f t="shared" si="130"/>
        <v>74719Xã Trừ Văn Thố25</v>
      </c>
    </row>
    <row r="8364" spans="1:18">
      <c r="A8364" s="6">
        <v>8363</v>
      </c>
      <c r="B8364" s="6">
        <v>74</v>
      </c>
      <c r="C8364" s="6" t="s">
        <v>7401</v>
      </c>
      <c r="D8364" s="6">
        <v>719</v>
      </c>
      <c r="E8364" s="6" t="s">
        <v>7415</v>
      </c>
      <c r="F8364" s="6">
        <v>25819</v>
      </c>
      <c r="G8364" s="6" t="s">
        <v>7417</v>
      </c>
      <c r="H8364" s="6">
        <v>2</v>
      </c>
      <c r="I8364" s="6" t="s">
        <v>297</v>
      </c>
      <c r="J8364" s="6">
        <v>5</v>
      </c>
      <c r="K8364" s="6" t="s">
        <v>7257</v>
      </c>
      <c r="L8364" s="8">
        <v>6</v>
      </c>
      <c r="M8364" s="6" t="s">
        <v>297</v>
      </c>
      <c r="N8364" s="6" t="s">
        <v>7404</v>
      </c>
      <c r="R8364" s="6" t="str">
        <f t="shared" si="130"/>
        <v>74719Xã Cây Trường II25</v>
      </c>
    </row>
    <row r="8365" spans="1:18">
      <c r="A8365" s="6">
        <v>8364</v>
      </c>
      <c r="B8365" s="6">
        <v>74</v>
      </c>
      <c r="C8365" s="6" t="s">
        <v>7401</v>
      </c>
      <c r="D8365" s="6">
        <v>719</v>
      </c>
      <c r="E8365" s="6" t="s">
        <v>7415</v>
      </c>
      <c r="F8365" s="6">
        <v>25822</v>
      </c>
      <c r="G8365" s="6" t="s">
        <v>7418</v>
      </c>
      <c r="H8365" s="6">
        <v>1</v>
      </c>
      <c r="I8365" s="6" t="s">
        <v>251</v>
      </c>
      <c r="J8365" s="6">
        <v>5</v>
      </c>
      <c r="K8365" s="6" t="s">
        <v>7257</v>
      </c>
      <c r="L8365" s="8">
        <v>5</v>
      </c>
      <c r="M8365" s="6" t="s">
        <v>251</v>
      </c>
      <c r="N8365" s="6" t="s">
        <v>7404</v>
      </c>
      <c r="R8365" s="6" t="str">
        <f t="shared" si="130"/>
        <v>74719Thị trấn Lai Uyên15</v>
      </c>
    </row>
    <row r="8366" spans="1:18">
      <c r="A8366" s="6">
        <v>8365</v>
      </c>
      <c r="B8366" s="6">
        <v>74</v>
      </c>
      <c r="C8366" s="6" t="s">
        <v>7401</v>
      </c>
      <c r="D8366" s="6">
        <v>719</v>
      </c>
      <c r="E8366" s="6" t="s">
        <v>7415</v>
      </c>
      <c r="F8366" s="6">
        <v>25825</v>
      </c>
      <c r="G8366" s="6" t="s">
        <v>366</v>
      </c>
      <c r="H8366" s="6">
        <v>2</v>
      </c>
      <c r="I8366" s="6" t="s">
        <v>297</v>
      </c>
      <c r="J8366" s="6">
        <v>5</v>
      </c>
      <c r="K8366" s="6" t="s">
        <v>7257</v>
      </c>
      <c r="L8366" s="8">
        <v>6</v>
      </c>
      <c r="M8366" s="6" t="s">
        <v>297</v>
      </c>
      <c r="N8366" s="6" t="s">
        <v>7404</v>
      </c>
      <c r="R8366" s="6" t="str">
        <f t="shared" si="130"/>
        <v>74719Xã Tân Hưng25</v>
      </c>
    </row>
    <row r="8367" spans="1:18">
      <c r="A8367" s="6">
        <v>8366</v>
      </c>
      <c r="B8367" s="6">
        <v>74</v>
      </c>
      <c r="C8367" s="6" t="s">
        <v>7401</v>
      </c>
      <c r="D8367" s="6">
        <v>719</v>
      </c>
      <c r="E8367" s="6" t="s">
        <v>7415</v>
      </c>
      <c r="F8367" s="6">
        <v>25828</v>
      </c>
      <c r="G8367" s="6" t="s">
        <v>7419</v>
      </c>
      <c r="H8367" s="6">
        <v>2</v>
      </c>
      <c r="I8367" s="6" t="s">
        <v>297</v>
      </c>
      <c r="J8367" s="6">
        <v>5</v>
      </c>
      <c r="K8367" s="6" t="s">
        <v>7257</v>
      </c>
      <c r="L8367" s="8">
        <v>6</v>
      </c>
      <c r="M8367" s="6" t="s">
        <v>297</v>
      </c>
      <c r="N8367" s="6" t="s">
        <v>7404</v>
      </c>
      <c r="R8367" s="6" t="str">
        <f t="shared" si="130"/>
        <v>74719Xã Long Nguyên25</v>
      </c>
    </row>
    <row r="8368" spans="1:18">
      <c r="A8368" s="6">
        <v>8367</v>
      </c>
      <c r="B8368" s="6">
        <v>74</v>
      </c>
      <c r="C8368" s="6" t="s">
        <v>7401</v>
      </c>
      <c r="D8368" s="6">
        <v>719</v>
      </c>
      <c r="E8368" s="6" t="s">
        <v>7415</v>
      </c>
      <c r="F8368" s="6">
        <v>25831</v>
      </c>
      <c r="G8368" s="6" t="s">
        <v>4786</v>
      </c>
      <c r="H8368" s="6">
        <v>2</v>
      </c>
      <c r="I8368" s="6" t="s">
        <v>297</v>
      </c>
      <c r="J8368" s="6">
        <v>5</v>
      </c>
      <c r="K8368" s="6" t="s">
        <v>7257</v>
      </c>
      <c r="L8368" s="8">
        <v>6</v>
      </c>
      <c r="M8368" s="6" t="s">
        <v>297</v>
      </c>
      <c r="N8368" s="6" t="s">
        <v>7404</v>
      </c>
      <c r="R8368" s="6" t="str">
        <f t="shared" si="130"/>
        <v>74719Xã Hưng Hòa25</v>
      </c>
    </row>
    <row r="8369" spans="1:18">
      <c r="A8369" s="6">
        <v>8368</v>
      </c>
      <c r="B8369" s="6">
        <v>74</v>
      </c>
      <c r="C8369" s="6" t="s">
        <v>7401</v>
      </c>
      <c r="D8369" s="6">
        <v>719</v>
      </c>
      <c r="E8369" s="6" t="s">
        <v>7415</v>
      </c>
      <c r="F8369" s="6">
        <v>25834</v>
      </c>
      <c r="G8369" s="6" t="s">
        <v>7420</v>
      </c>
      <c r="H8369" s="6">
        <v>2</v>
      </c>
      <c r="I8369" s="6" t="s">
        <v>297</v>
      </c>
      <c r="J8369" s="6">
        <v>5</v>
      </c>
      <c r="K8369" s="6" t="s">
        <v>7257</v>
      </c>
      <c r="L8369" s="8">
        <v>6</v>
      </c>
      <c r="M8369" s="6" t="s">
        <v>297</v>
      </c>
      <c r="N8369" s="6" t="s">
        <v>7404</v>
      </c>
      <c r="R8369" s="6" t="str">
        <f t="shared" si="130"/>
        <v>74719Xã Lai Hưng25</v>
      </c>
    </row>
    <row r="8370" spans="1:18">
      <c r="A8370" s="6">
        <v>8369</v>
      </c>
      <c r="B8370" s="6">
        <v>74</v>
      </c>
      <c r="C8370" s="6" t="s">
        <v>7401</v>
      </c>
      <c r="D8370" s="6">
        <v>720</v>
      </c>
      <c r="E8370" s="6" t="s">
        <v>7421</v>
      </c>
      <c r="F8370" s="6">
        <v>25777</v>
      </c>
      <c r="G8370" s="6" t="s">
        <v>7422</v>
      </c>
      <c r="H8370" s="6">
        <v>1</v>
      </c>
      <c r="I8370" s="6" t="s">
        <v>251</v>
      </c>
      <c r="J8370" s="6">
        <v>5</v>
      </c>
      <c r="K8370" s="6" t="s">
        <v>7257</v>
      </c>
      <c r="L8370" s="8">
        <v>5</v>
      </c>
      <c r="M8370" s="6" t="s">
        <v>251</v>
      </c>
      <c r="N8370" s="6" t="s">
        <v>7404</v>
      </c>
      <c r="R8370" s="6" t="str">
        <f t="shared" si="130"/>
        <v>74720Thị trấn Dầu Tiếng15</v>
      </c>
    </row>
    <row r="8371" spans="1:18">
      <c r="A8371" s="6">
        <v>8370</v>
      </c>
      <c r="B8371" s="6">
        <v>74</v>
      </c>
      <c r="C8371" s="6" t="s">
        <v>7401</v>
      </c>
      <c r="D8371" s="6">
        <v>720</v>
      </c>
      <c r="E8371" s="6" t="s">
        <v>7421</v>
      </c>
      <c r="F8371" s="6">
        <v>25780</v>
      </c>
      <c r="G8371" s="6" t="s">
        <v>7423</v>
      </c>
      <c r="H8371" s="6">
        <v>2</v>
      </c>
      <c r="I8371" s="6" t="s">
        <v>297</v>
      </c>
      <c r="J8371" s="6">
        <v>5</v>
      </c>
      <c r="K8371" s="6" t="s">
        <v>7257</v>
      </c>
      <c r="L8371" s="8">
        <v>6</v>
      </c>
      <c r="M8371" s="6" t="s">
        <v>297</v>
      </c>
      <c r="N8371" s="6" t="s">
        <v>7404</v>
      </c>
      <c r="R8371" s="6" t="str">
        <f t="shared" si="130"/>
        <v>74720Xã Minh Hoà25</v>
      </c>
    </row>
    <row r="8372" spans="1:18">
      <c r="A8372" s="6">
        <v>8371</v>
      </c>
      <c r="B8372" s="6">
        <v>74</v>
      </c>
      <c r="C8372" s="6" t="s">
        <v>7401</v>
      </c>
      <c r="D8372" s="6">
        <v>720</v>
      </c>
      <c r="E8372" s="6" t="s">
        <v>7421</v>
      </c>
      <c r="F8372" s="6">
        <v>25783</v>
      </c>
      <c r="G8372" s="6" t="s">
        <v>7424</v>
      </c>
      <c r="H8372" s="6">
        <v>2</v>
      </c>
      <c r="I8372" s="6" t="s">
        <v>297</v>
      </c>
      <c r="J8372" s="6">
        <v>5</v>
      </c>
      <c r="K8372" s="6" t="s">
        <v>7257</v>
      </c>
      <c r="L8372" s="8">
        <v>6</v>
      </c>
      <c r="M8372" s="6" t="s">
        <v>297</v>
      </c>
      <c r="N8372" s="6" t="s">
        <v>7404</v>
      </c>
      <c r="R8372" s="6" t="str">
        <f t="shared" si="130"/>
        <v>74720Xã Minh Thạnh25</v>
      </c>
    </row>
    <row r="8373" spans="1:18">
      <c r="A8373" s="6">
        <v>8372</v>
      </c>
      <c r="B8373" s="6">
        <v>74</v>
      </c>
      <c r="C8373" s="6" t="s">
        <v>7401</v>
      </c>
      <c r="D8373" s="6">
        <v>720</v>
      </c>
      <c r="E8373" s="6" t="s">
        <v>7421</v>
      </c>
      <c r="F8373" s="6">
        <v>25786</v>
      </c>
      <c r="G8373" s="6" t="s">
        <v>755</v>
      </c>
      <c r="H8373" s="6">
        <v>2</v>
      </c>
      <c r="I8373" s="6" t="s">
        <v>297</v>
      </c>
      <c r="J8373" s="6">
        <v>5</v>
      </c>
      <c r="K8373" s="6" t="s">
        <v>7257</v>
      </c>
      <c r="L8373" s="8">
        <v>6</v>
      </c>
      <c r="M8373" s="6" t="s">
        <v>297</v>
      </c>
      <c r="N8373" s="6" t="s">
        <v>7404</v>
      </c>
      <c r="R8373" s="6" t="str">
        <f t="shared" si="130"/>
        <v>74720Xã Minh Tân25</v>
      </c>
    </row>
    <row r="8374" spans="1:18">
      <c r="A8374" s="6">
        <v>8373</v>
      </c>
      <c r="B8374" s="6">
        <v>74</v>
      </c>
      <c r="C8374" s="6" t="s">
        <v>7401</v>
      </c>
      <c r="D8374" s="6">
        <v>720</v>
      </c>
      <c r="E8374" s="6" t="s">
        <v>7421</v>
      </c>
      <c r="F8374" s="6">
        <v>25789</v>
      </c>
      <c r="G8374" s="6" t="s">
        <v>7425</v>
      </c>
      <c r="H8374" s="6">
        <v>2</v>
      </c>
      <c r="I8374" s="6" t="s">
        <v>297</v>
      </c>
      <c r="J8374" s="6">
        <v>5</v>
      </c>
      <c r="K8374" s="6" t="s">
        <v>7257</v>
      </c>
      <c r="L8374" s="8">
        <v>6</v>
      </c>
      <c r="M8374" s="6" t="s">
        <v>297</v>
      </c>
      <c r="N8374" s="6" t="s">
        <v>7404</v>
      </c>
      <c r="R8374" s="6" t="str">
        <f t="shared" si="130"/>
        <v>74720Xã Định An25</v>
      </c>
    </row>
    <row r="8375" spans="1:18">
      <c r="A8375" s="6">
        <v>8374</v>
      </c>
      <c r="B8375" s="6">
        <v>74</v>
      </c>
      <c r="C8375" s="6" t="s">
        <v>7401</v>
      </c>
      <c r="D8375" s="6">
        <v>720</v>
      </c>
      <c r="E8375" s="6" t="s">
        <v>7421</v>
      </c>
      <c r="F8375" s="6">
        <v>25792</v>
      </c>
      <c r="G8375" s="6" t="s">
        <v>7426</v>
      </c>
      <c r="H8375" s="6">
        <v>2</v>
      </c>
      <c r="I8375" s="6" t="s">
        <v>297</v>
      </c>
      <c r="J8375" s="6">
        <v>5</v>
      </c>
      <c r="K8375" s="6" t="s">
        <v>7257</v>
      </c>
      <c r="L8375" s="8">
        <v>6</v>
      </c>
      <c r="M8375" s="6" t="s">
        <v>297</v>
      </c>
      <c r="N8375" s="6" t="s">
        <v>7404</v>
      </c>
      <c r="R8375" s="6" t="str">
        <f t="shared" si="130"/>
        <v>74720Xã Long Hoà25</v>
      </c>
    </row>
    <row r="8376" spans="1:18">
      <c r="A8376" s="6">
        <v>8375</v>
      </c>
      <c r="B8376" s="6">
        <v>74</v>
      </c>
      <c r="C8376" s="6" t="s">
        <v>7401</v>
      </c>
      <c r="D8376" s="6">
        <v>720</v>
      </c>
      <c r="E8376" s="6" t="s">
        <v>7421</v>
      </c>
      <c r="F8376" s="6">
        <v>25795</v>
      </c>
      <c r="G8376" s="6" t="s">
        <v>4507</v>
      </c>
      <c r="H8376" s="6">
        <v>2</v>
      </c>
      <c r="I8376" s="6" t="s">
        <v>297</v>
      </c>
      <c r="J8376" s="6">
        <v>5</v>
      </c>
      <c r="K8376" s="6" t="s">
        <v>7257</v>
      </c>
      <c r="L8376" s="8">
        <v>6</v>
      </c>
      <c r="M8376" s="6" t="s">
        <v>297</v>
      </c>
      <c r="N8376" s="6" t="s">
        <v>7404</v>
      </c>
      <c r="R8376" s="6" t="str">
        <f t="shared" si="130"/>
        <v>74720Xã Định Thành25</v>
      </c>
    </row>
    <row r="8377" spans="1:18">
      <c r="A8377" s="6">
        <v>8376</v>
      </c>
      <c r="B8377" s="6">
        <v>74</v>
      </c>
      <c r="C8377" s="6" t="s">
        <v>7401</v>
      </c>
      <c r="D8377" s="6">
        <v>720</v>
      </c>
      <c r="E8377" s="6" t="s">
        <v>7421</v>
      </c>
      <c r="F8377" s="6">
        <v>25798</v>
      </c>
      <c r="G8377" s="6" t="s">
        <v>7427</v>
      </c>
      <c r="H8377" s="6">
        <v>2</v>
      </c>
      <c r="I8377" s="6" t="s">
        <v>297</v>
      </c>
      <c r="J8377" s="6">
        <v>5</v>
      </c>
      <c r="K8377" s="6" t="s">
        <v>7257</v>
      </c>
      <c r="L8377" s="8">
        <v>6</v>
      </c>
      <c r="M8377" s="6" t="s">
        <v>297</v>
      </c>
      <c r="N8377" s="6" t="s">
        <v>7404</v>
      </c>
      <c r="R8377" s="6" t="str">
        <f t="shared" si="130"/>
        <v>74720Xã Định Hiệp25</v>
      </c>
    </row>
    <row r="8378" spans="1:18">
      <c r="A8378" s="6">
        <v>8377</v>
      </c>
      <c r="B8378" s="6">
        <v>74</v>
      </c>
      <c r="C8378" s="6" t="s">
        <v>7401</v>
      </c>
      <c r="D8378" s="6">
        <v>720</v>
      </c>
      <c r="E8378" s="6" t="s">
        <v>7421</v>
      </c>
      <c r="F8378" s="6">
        <v>25801</v>
      </c>
      <c r="G8378" s="6" t="s">
        <v>7428</v>
      </c>
      <c r="H8378" s="6">
        <v>2</v>
      </c>
      <c r="I8378" s="6" t="s">
        <v>297</v>
      </c>
      <c r="J8378" s="6">
        <v>5</v>
      </c>
      <c r="K8378" s="6" t="s">
        <v>7257</v>
      </c>
      <c r="L8378" s="8">
        <v>6</v>
      </c>
      <c r="M8378" s="6" t="s">
        <v>297</v>
      </c>
      <c r="N8378" s="6" t="s">
        <v>7404</v>
      </c>
      <c r="R8378" s="6" t="str">
        <f t="shared" si="130"/>
        <v>74720Xã An Lập25</v>
      </c>
    </row>
    <row r="8379" spans="1:18">
      <c r="A8379" s="6">
        <v>8378</v>
      </c>
      <c r="B8379" s="6">
        <v>74</v>
      </c>
      <c r="C8379" s="6" t="s">
        <v>7401</v>
      </c>
      <c r="D8379" s="6">
        <v>720</v>
      </c>
      <c r="E8379" s="6" t="s">
        <v>7421</v>
      </c>
      <c r="F8379" s="6">
        <v>25804</v>
      </c>
      <c r="G8379" s="6" t="s">
        <v>7324</v>
      </c>
      <c r="H8379" s="6">
        <v>2</v>
      </c>
      <c r="I8379" s="6" t="s">
        <v>297</v>
      </c>
      <c r="J8379" s="6">
        <v>5</v>
      </c>
      <c r="K8379" s="6" t="s">
        <v>7257</v>
      </c>
      <c r="L8379" s="8">
        <v>6</v>
      </c>
      <c r="M8379" s="6" t="s">
        <v>297</v>
      </c>
      <c r="N8379" s="6" t="s">
        <v>7404</v>
      </c>
      <c r="R8379" s="6" t="str">
        <f t="shared" si="130"/>
        <v>74720Xã Long Tân25</v>
      </c>
    </row>
    <row r="8380" spans="1:18">
      <c r="A8380" s="6">
        <v>8379</v>
      </c>
      <c r="B8380" s="6">
        <v>74</v>
      </c>
      <c r="C8380" s="6" t="s">
        <v>7401</v>
      </c>
      <c r="D8380" s="6">
        <v>720</v>
      </c>
      <c r="E8380" s="6" t="s">
        <v>7421</v>
      </c>
      <c r="F8380" s="6">
        <v>25807</v>
      </c>
      <c r="G8380" s="6" t="s">
        <v>1628</v>
      </c>
      <c r="H8380" s="6">
        <v>2</v>
      </c>
      <c r="I8380" s="6" t="s">
        <v>297</v>
      </c>
      <c r="J8380" s="6">
        <v>5</v>
      </c>
      <c r="K8380" s="6" t="s">
        <v>7257</v>
      </c>
      <c r="L8380" s="8">
        <v>6</v>
      </c>
      <c r="M8380" s="6" t="s">
        <v>297</v>
      </c>
      <c r="N8380" s="6" t="s">
        <v>7404</v>
      </c>
      <c r="R8380" s="6" t="str">
        <f t="shared" si="130"/>
        <v>74720Xã Thanh An25</v>
      </c>
    </row>
    <row r="8381" spans="1:18">
      <c r="A8381" s="6">
        <v>8380</v>
      </c>
      <c r="B8381" s="6">
        <v>74</v>
      </c>
      <c r="C8381" s="6" t="s">
        <v>7401</v>
      </c>
      <c r="D8381" s="6">
        <v>720</v>
      </c>
      <c r="E8381" s="6" t="s">
        <v>7421</v>
      </c>
      <c r="F8381" s="6">
        <v>25810</v>
      </c>
      <c r="G8381" s="6" t="s">
        <v>7429</v>
      </c>
      <c r="H8381" s="6">
        <v>2</v>
      </c>
      <c r="I8381" s="6" t="s">
        <v>297</v>
      </c>
      <c r="J8381" s="6">
        <v>5</v>
      </c>
      <c r="K8381" s="6" t="s">
        <v>7257</v>
      </c>
      <c r="L8381" s="8">
        <v>6</v>
      </c>
      <c r="M8381" s="6" t="s">
        <v>297</v>
      </c>
      <c r="N8381" s="6" t="s">
        <v>7404</v>
      </c>
      <c r="R8381" s="6" t="str">
        <f t="shared" si="130"/>
        <v>74720Xã Thanh Tuyền25</v>
      </c>
    </row>
    <row r="8382" spans="1:18">
      <c r="A8382" s="6">
        <v>8381</v>
      </c>
      <c r="B8382" s="6">
        <v>74</v>
      </c>
      <c r="C8382" s="6" t="s">
        <v>7401</v>
      </c>
      <c r="D8382" s="6">
        <v>721</v>
      </c>
      <c r="E8382" s="6" t="s">
        <v>7430</v>
      </c>
      <c r="F8382" s="6">
        <v>25813</v>
      </c>
      <c r="G8382" s="6" t="s">
        <v>7431</v>
      </c>
      <c r="H8382" s="6">
        <v>1</v>
      </c>
      <c r="I8382" s="6" t="s">
        <v>251</v>
      </c>
      <c r="J8382" s="6">
        <v>5</v>
      </c>
      <c r="K8382" s="6" t="s">
        <v>7257</v>
      </c>
      <c r="L8382" s="8">
        <v>5</v>
      </c>
      <c r="M8382" s="6" t="s">
        <v>251</v>
      </c>
      <c r="N8382" s="6" t="s">
        <v>7404</v>
      </c>
      <c r="R8382" s="6" t="str">
        <f t="shared" si="130"/>
        <v>74721Phường Mỹ Phước15</v>
      </c>
    </row>
    <row r="8383" spans="1:18">
      <c r="A8383" s="6">
        <v>8382</v>
      </c>
      <c r="B8383" s="6">
        <v>74</v>
      </c>
      <c r="C8383" s="6" t="s">
        <v>7401</v>
      </c>
      <c r="D8383" s="6">
        <v>721</v>
      </c>
      <c r="E8383" s="6" t="s">
        <v>7430</v>
      </c>
      <c r="F8383" s="6">
        <v>25837</v>
      </c>
      <c r="G8383" s="6" t="s">
        <v>7432</v>
      </c>
      <c r="H8383" s="6">
        <v>1</v>
      </c>
      <c r="I8383" s="6" t="s">
        <v>251</v>
      </c>
      <c r="J8383" s="6">
        <v>5</v>
      </c>
      <c r="K8383" s="6" t="s">
        <v>7257</v>
      </c>
      <c r="L8383" s="8">
        <v>5</v>
      </c>
      <c r="M8383" s="6" t="s">
        <v>251</v>
      </c>
      <c r="N8383" s="6" t="s">
        <v>7404</v>
      </c>
      <c r="R8383" s="6" t="str">
        <f t="shared" si="130"/>
        <v>74721Phường Chánh Phú Hòa15</v>
      </c>
    </row>
    <row r="8384" spans="1:18">
      <c r="A8384" s="6">
        <v>8383</v>
      </c>
      <c r="B8384" s="6">
        <v>74</v>
      </c>
      <c r="C8384" s="6" t="s">
        <v>7401</v>
      </c>
      <c r="D8384" s="6">
        <v>721</v>
      </c>
      <c r="E8384" s="6" t="s">
        <v>7430</v>
      </c>
      <c r="F8384" s="6">
        <v>25840</v>
      </c>
      <c r="G8384" s="6" t="s">
        <v>7433</v>
      </c>
      <c r="H8384" s="6">
        <v>2</v>
      </c>
      <c r="I8384" s="6" t="s">
        <v>297</v>
      </c>
      <c r="J8384" s="6">
        <v>5</v>
      </c>
      <c r="K8384" s="6" t="s">
        <v>7257</v>
      </c>
      <c r="L8384" s="8">
        <v>6</v>
      </c>
      <c r="M8384" s="6" t="s">
        <v>297</v>
      </c>
      <c r="N8384" s="6" t="s">
        <v>7404</v>
      </c>
      <c r="R8384" s="6" t="str">
        <f t="shared" si="130"/>
        <v>74721Xã An Điền25</v>
      </c>
    </row>
    <row r="8385" spans="1:18">
      <c r="A8385" s="6">
        <v>8384</v>
      </c>
      <c r="B8385" s="6">
        <v>74</v>
      </c>
      <c r="C8385" s="6" t="s">
        <v>7401</v>
      </c>
      <c r="D8385" s="6">
        <v>721</v>
      </c>
      <c r="E8385" s="6" t="s">
        <v>7430</v>
      </c>
      <c r="F8385" s="6">
        <v>25843</v>
      </c>
      <c r="G8385" s="6" t="s">
        <v>7434</v>
      </c>
      <c r="H8385" s="6">
        <v>2</v>
      </c>
      <c r="I8385" s="6" t="s">
        <v>297</v>
      </c>
      <c r="J8385" s="6">
        <v>5</v>
      </c>
      <c r="K8385" s="6" t="s">
        <v>7257</v>
      </c>
      <c r="L8385" s="8">
        <v>6</v>
      </c>
      <c r="M8385" s="6" t="s">
        <v>297</v>
      </c>
      <c r="N8385" s="6" t="s">
        <v>7404</v>
      </c>
      <c r="R8385" s="6" t="str">
        <f t="shared" si="130"/>
        <v>74721Xã An Tây25</v>
      </c>
    </row>
    <row r="8386" spans="1:18">
      <c r="A8386" s="6">
        <v>8385</v>
      </c>
      <c r="B8386" s="6">
        <v>74</v>
      </c>
      <c r="C8386" s="6" t="s">
        <v>7401</v>
      </c>
      <c r="D8386" s="6">
        <v>721</v>
      </c>
      <c r="E8386" s="6" t="s">
        <v>7430</v>
      </c>
      <c r="F8386" s="6">
        <v>25846</v>
      </c>
      <c r="G8386" s="6" t="s">
        <v>7435</v>
      </c>
      <c r="H8386" s="6">
        <v>1</v>
      </c>
      <c r="I8386" s="6" t="s">
        <v>251</v>
      </c>
      <c r="J8386" s="6">
        <v>5</v>
      </c>
      <c r="K8386" s="6" t="s">
        <v>7257</v>
      </c>
      <c r="L8386" s="8">
        <v>5</v>
      </c>
      <c r="M8386" s="6" t="s">
        <v>251</v>
      </c>
      <c r="N8386" s="6" t="s">
        <v>7404</v>
      </c>
      <c r="R8386" s="6" t="str">
        <f t="shared" si="130"/>
        <v>74721Phường Thới Hòa15</v>
      </c>
    </row>
    <row r="8387" spans="1:18">
      <c r="A8387" s="6">
        <v>8386</v>
      </c>
      <c r="B8387" s="6">
        <v>74</v>
      </c>
      <c r="C8387" s="6" t="s">
        <v>7401</v>
      </c>
      <c r="D8387" s="6">
        <v>721</v>
      </c>
      <c r="E8387" s="6" t="s">
        <v>7430</v>
      </c>
      <c r="F8387" s="6">
        <v>25849</v>
      </c>
      <c r="G8387" s="6" t="s">
        <v>7436</v>
      </c>
      <c r="H8387" s="6">
        <v>1</v>
      </c>
      <c r="I8387" s="6" t="s">
        <v>251</v>
      </c>
      <c r="J8387" s="6">
        <v>5</v>
      </c>
      <c r="K8387" s="6" t="s">
        <v>7257</v>
      </c>
      <c r="L8387" s="8">
        <v>5</v>
      </c>
      <c r="M8387" s="6" t="s">
        <v>251</v>
      </c>
      <c r="N8387" s="6" t="s">
        <v>7404</v>
      </c>
      <c r="R8387" s="6" t="str">
        <f t="shared" ref="R8387:R8450" si="131">CONCATENATE(B8387,D8387,G8387,H8387,J8387)</f>
        <v>74721Phường Hòa Lợi15</v>
      </c>
    </row>
    <row r="8388" spans="1:18">
      <c r="A8388" s="6">
        <v>8387</v>
      </c>
      <c r="B8388" s="6">
        <v>74</v>
      </c>
      <c r="C8388" s="6" t="s">
        <v>7401</v>
      </c>
      <c r="D8388" s="6">
        <v>721</v>
      </c>
      <c r="E8388" s="6" t="s">
        <v>7430</v>
      </c>
      <c r="F8388" s="6">
        <v>25852</v>
      </c>
      <c r="G8388" s="6" t="s">
        <v>7437</v>
      </c>
      <c r="H8388" s="6">
        <v>1</v>
      </c>
      <c r="I8388" s="6" t="s">
        <v>251</v>
      </c>
      <c r="J8388" s="6">
        <v>5</v>
      </c>
      <c r="K8388" s="6" t="s">
        <v>7257</v>
      </c>
      <c r="L8388" s="8">
        <v>5</v>
      </c>
      <c r="M8388" s="6" t="s">
        <v>251</v>
      </c>
      <c r="N8388" s="6" t="s">
        <v>7404</v>
      </c>
      <c r="R8388" s="6" t="str">
        <f t="shared" si="131"/>
        <v>74721Phường Tân Định15</v>
      </c>
    </row>
    <row r="8389" spans="1:18">
      <c r="A8389" s="6">
        <v>8388</v>
      </c>
      <c r="B8389" s="6">
        <v>74</v>
      </c>
      <c r="C8389" s="6" t="s">
        <v>7401</v>
      </c>
      <c r="D8389" s="6">
        <v>721</v>
      </c>
      <c r="E8389" s="6" t="s">
        <v>7430</v>
      </c>
      <c r="F8389" s="6">
        <v>25855</v>
      </c>
      <c r="G8389" s="6" t="s">
        <v>5603</v>
      </c>
      <c r="H8389" s="6">
        <v>2</v>
      </c>
      <c r="I8389" s="6" t="s">
        <v>297</v>
      </c>
      <c r="J8389" s="6">
        <v>5</v>
      </c>
      <c r="K8389" s="6" t="s">
        <v>7257</v>
      </c>
      <c r="L8389" s="8">
        <v>6</v>
      </c>
      <c r="M8389" s="6" t="s">
        <v>297</v>
      </c>
      <c r="N8389" s="6" t="s">
        <v>7404</v>
      </c>
      <c r="R8389" s="6" t="str">
        <f t="shared" si="131"/>
        <v>74721Xã Phú An25</v>
      </c>
    </row>
    <row r="8390" spans="1:18">
      <c r="A8390" s="6">
        <v>8389</v>
      </c>
      <c r="B8390" s="6">
        <v>74</v>
      </c>
      <c r="C8390" s="6" t="s">
        <v>7401</v>
      </c>
      <c r="D8390" s="6">
        <v>722</v>
      </c>
      <c r="E8390" s="6" t="s">
        <v>7438</v>
      </c>
      <c r="F8390" s="6">
        <v>25858</v>
      </c>
      <c r="G8390" s="6" t="s">
        <v>7439</v>
      </c>
      <c r="H8390" s="6">
        <v>1</v>
      </c>
      <c r="I8390" s="6" t="s">
        <v>251</v>
      </c>
      <c r="J8390" s="6">
        <v>5</v>
      </c>
      <c r="K8390" s="6" t="s">
        <v>7257</v>
      </c>
      <c r="L8390" s="8">
        <v>5</v>
      </c>
      <c r="M8390" s="6" t="s">
        <v>251</v>
      </c>
      <c r="N8390" s="6" t="s">
        <v>7404</v>
      </c>
      <c r="R8390" s="6" t="str">
        <f t="shared" si="131"/>
        <v>74722Thị trấn Phước Vĩnh15</v>
      </c>
    </row>
    <row r="8391" spans="1:18">
      <c r="A8391" s="6">
        <v>8390</v>
      </c>
      <c r="B8391" s="6">
        <v>74</v>
      </c>
      <c r="C8391" s="6" t="s">
        <v>7401</v>
      </c>
      <c r="D8391" s="6">
        <v>722</v>
      </c>
      <c r="E8391" s="6" t="s">
        <v>7438</v>
      </c>
      <c r="F8391" s="6">
        <v>25861</v>
      </c>
      <c r="G8391" s="6" t="s">
        <v>7440</v>
      </c>
      <c r="H8391" s="6">
        <v>2</v>
      </c>
      <c r="I8391" s="6" t="s">
        <v>297</v>
      </c>
      <c r="J8391" s="6">
        <v>5</v>
      </c>
      <c r="K8391" s="6" t="s">
        <v>7257</v>
      </c>
      <c r="L8391" s="8">
        <v>6</v>
      </c>
      <c r="M8391" s="6" t="s">
        <v>297</v>
      </c>
      <c r="N8391" s="6" t="s">
        <v>7404</v>
      </c>
      <c r="R8391" s="6" t="str">
        <f t="shared" si="131"/>
        <v>74722Xã An Linh25</v>
      </c>
    </row>
    <row r="8392" spans="1:18">
      <c r="A8392" s="6">
        <v>8391</v>
      </c>
      <c r="B8392" s="6">
        <v>74</v>
      </c>
      <c r="C8392" s="6" t="s">
        <v>7401</v>
      </c>
      <c r="D8392" s="6">
        <v>722</v>
      </c>
      <c r="E8392" s="6" t="s">
        <v>7438</v>
      </c>
      <c r="F8392" s="6">
        <v>25864</v>
      </c>
      <c r="G8392" s="6" t="s">
        <v>7441</v>
      </c>
      <c r="H8392" s="6">
        <v>2</v>
      </c>
      <c r="I8392" s="6" t="s">
        <v>297</v>
      </c>
      <c r="J8392" s="6">
        <v>5</v>
      </c>
      <c r="K8392" s="6" t="s">
        <v>7257</v>
      </c>
      <c r="L8392" s="8">
        <v>6</v>
      </c>
      <c r="M8392" s="6" t="s">
        <v>297</v>
      </c>
      <c r="N8392" s="6" t="s">
        <v>7404</v>
      </c>
      <c r="R8392" s="6" t="str">
        <f t="shared" si="131"/>
        <v>74722Xã Phước Sang25</v>
      </c>
    </row>
    <row r="8393" spans="1:18">
      <c r="A8393" s="6">
        <v>8392</v>
      </c>
      <c r="B8393" s="6">
        <v>74</v>
      </c>
      <c r="C8393" s="6" t="s">
        <v>7401</v>
      </c>
      <c r="D8393" s="6">
        <v>722</v>
      </c>
      <c r="E8393" s="6" t="s">
        <v>7438</v>
      </c>
      <c r="F8393" s="6">
        <v>25865</v>
      </c>
      <c r="G8393" s="6" t="s">
        <v>3617</v>
      </c>
      <c r="H8393" s="6">
        <v>2</v>
      </c>
      <c r="I8393" s="6" t="s">
        <v>297</v>
      </c>
      <c r="J8393" s="6">
        <v>5</v>
      </c>
      <c r="K8393" s="6" t="s">
        <v>7257</v>
      </c>
      <c r="L8393" s="8">
        <v>6</v>
      </c>
      <c r="M8393" s="6" t="s">
        <v>297</v>
      </c>
      <c r="N8393" s="6" t="s">
        <v>7404</v>
      </c>
      <c r="R8393" s="6" t="str">
        <f t="shared" si="131"/>
        <v>74722Xã An Thái25</v>
      </c>
    </row>
    <row r="8394" spans="1:18">
      <c r="A8394" s="6">
        <v>8393</v>
      </c>
      <c r="B8394" s="6">
        <v>74</v>
      </c>
      <c r="C8394" s="6" t="s">
        <v>7401</v>
      </c>
      <c r="D8394" s="6">
        <v>722</v>
      </c>
      <c r="E8394" s="6" t="s">
        <v>7438</v>
      </c>
      <c r="F8394" s="6">
        <v>25867</v>
      </c>
      <c r="G8394" s="6" t="s">
        <v>7442</v>
      </c>
      <c r="H8394" s="6">
        <v>2</v>
      </c>
      <c r="I8394" s="6" t="s">
        <v>297</v>
      </c>
      <c r="J8394" s="6">
        <v>5</v>
      </c>
      <c r="K8394" s="6" t="s">
        <v>7257</v>
      </c>
      <c r="L8394" s="8">
        <v>6</v>
      </c>
      <c r="M8394" s="6" t="s">
        <v>297</v>
      </c>
      <c r="N8394" s="6" t="s">
        <v>7404</v>
      </c>
      <c r="R8394" s="6" t="str">
        <f t="shared" si="131"/>
        <v>74722Xã An Long25</v>
      </c>
    </row>
    <row r="8395" spans="1:18">
      <c r="A8395" s="6">
        <v>8394</v>
      </c>
      <c r="B8395" s="6">
        <v>74</v>
      </c>
      <c r="C8395" s="6" t="s">
        <v>7401</v>
      </c>
      <c r="D8395" s="6">
        <v>722</v>
      </c>
      <c r="E8395" s="6" t="s">
        <v>7438</v>
      </c>
      <c r="F8395" s="6">
        <v>25870</v>
      </c>
      <c r="G8395" s="6" t="s">
        <v>2054</v>
      </c>
      <c r="H8395" s="6">
        <v>2</v>
      </c>
      <c r="I8395" s="6" t="s">
        <v>297</v>
      </c>
      <c r="J8395" s="6">
        <v>5</v>
      </c>
      <c r="K8395" s="6" t="s">
        <v>7257</v>
      </c>
      <c r="L8395" s="8">
        <v>6</v>
      </c>
      <c r="M8395" s="6" t="s">
        <v>297</v>
      </c>
      <c r="N8395" s="6" t="s">
        <v>7404</v>
      </c>
      <c r="R8395" s="6" t="str">
        <f t="shared" si="131"/>
        <v>74722Xã An Bình25</v>
      </c>
    </row>
    <row r="8396" spans="1:18">
      <c r="A8396" s="6">
        <v>8395</v>
      </c>
      <c r="B8396" s="6">
        <v>74</v>
      </c>
      <c r="C8396" s="6" t="s">
        <v>7401</v>
      </c>
      <c r="D8396" s="6">
        <v>722</v>
      </c>
      <c r="E8396" s="6" t="s">
        <v>7438</v>
      </c>
      <c r="F8396" s="6">
        <v>25873</v>
      </c>
      <c r="G8396" s="6" t="s">
        <v>2775</v>
      </c>
      <c r="H8396" s="6">
        <v>2</v>
      </c>
      <c r="I8396" s="6" t="s">
        <v>297</v>
      </c>
      <c r="J8396" s="6">
        <v>5</v>
      </c>
      <c r="K8396" s="6" t="s">
        <v>7257</v>
      </c>
      <c r="L8396" s="8">
        <v>6</v>
      </c>
      <c r="M8396" s="6" t="s">
        <v>297</v>
      </c>
      <c r="N8396" s="6" t="s">
        <v>7404</v>
      </c>
      <c r="R8396" s="6" t="str">
        <f t="shared" si="131"/>
        <v>74722Xã Tân Hiệp25</v>
      </c>
    </row>
    <row r="8397" spans="1:18">
      <c r="A8397" s="6">
        <v>8396</v>
      </c>
      <c r="B8397" s="6">
        <v>74</v>
      </c>
      <c r="C8397" s="6" t="s">
        <v>7401</v>
      </c>
      <c r="D8397" s="6">
        <v>722</v>
      </c>
      <c r="E8397" s="6" t="s">
        <v>7438</v>
      </c>
      <c r="F8397" s="6">
        <v>25876</v>
      </c>
      <c r="G8397" s="6" t="s">
        <v>7443</v>
      </c>
      <c r="H8397" s="6">
        <v>2</v>
      </c>
      <c r="I8397" s="6" t="s">
        <v>297</v>
      </c>
      <c r="J8397" s="6">
        <v>5</v>
      </c>
      <c r="K8397" s="6" t="s">
        <v>7257</v>
      </c>
      <c r="L8397" s="8">
        <v>6</v>
      </c>
      <c r="M8397" s="6" t="s">
        <v>297</v>
      </c>
      <c r="N8397" s="6" t="s">
        <v>7404</v>
      </c>
      <c r="R8397" s="6" t="str">
        <f t="shared" si="131"/>
        <v>74722Xã Tam Lập25</v>
      </c>
    </row>
    <row r="8398" spans="1:18">
      <c r="A8398" s="6">
        <v>8397</v>
      </c>
      <c r="B8398" s="6">
        <v>74</v>
      </c>
      <c r="C8398" s="6" t="s">
        <v>7401</v>
      </c>
      <c r="D8398" s="6">
        <v>722</v>
      </c>
      <c r="E8398" s="6" t="s">
        <v>7438</v>
      </c>
      <c r="F8398" s="6">
        <v>25879</v>
      </c>
      <c r="G8398" s="6" t="s">
        <v>1354</v>
      </c>
      <c r="H8398" s="6">
        <v>2</v>
      </c>
      <c r="I8398" s="6" t="s">
        <v>297</v>
      </c>
      <c r="J8398" s="6">
        <v>5</v>
      </c>
      <c r="K8398" s="6" t="s">
        <v>7257</v>
      </c>
      <c r="L8398" s="8">
        <v>6</v>
      </c>
      <c r="M8398" s="6" t="s">
        <v>297</v>
      </c>
      <c r="N8398" s="6" t="s">
        <v>7404</v>
      </c>
      <c r="R8398" s="6" t="str">
        <f t="shared" si="131"/>
        <v>74722Xã Tân Long25</v>
      </c>
    </row>
    <row r="8399" spans="1:18">
      <c r="A8399" s="6">
        <v>8398</v>
      </c>
      <c r="B8399" s="6">
        <v>74</v>
      </c>
      <c r="C8399" s="6" t="s">
        <v>7401</v>
      </c>
      <c r="D8399" s="6">
        <v>722</v>
      </c>
      <c r="E8399" s="6" t="s">
        <v>7438</v>
      </c>
      <c r="F8399" s="6">
        <v>25882</v>
      </c>
      <c r="G8399" s="6" t="s">
        <v>7444</v>
      </c>
      <c r="H8399" s="6">
        <v>2</v>
      </c>
      <c r="I8399" s="6" t="s">
        <v>297</v>
      </c>
      <c r="J8399" s="6">
        <v>5</v>
      </c>
      <c r="K8399" s="6" t="s">
        <v>7257</v>
      </c>
      <c r="L8399" s="8">
        <v>6</v>
      </c>
      <c r="M8399" s="6" t="s">
        <v>297</v>
      </c>
      <c r="N8399" s="6" t="s">
        <v>7404</v>
      </c>
      <c r="R8399" s="6" t="str">
        <f t="shared" si="131"/>
        <v>74722Xã Vĩnh Hoà25</v>
      </c>
    </row>
    <row r="8400" spans="1:18">
      <c r="A8400" s="6">
        <v>8399</v>
      </c>
      <c r="B8400" s="6">
        <v>74</v>
      </c>
      <c r="C8400" s="6" t="s">
        <v>7401</v>
      </c>
      <c r="D8400" s="6">
        <v>722</v>
      </c>
      <c r="E8400" s="6" t="s">
        <v>7438</v>
      </c>
      <c r="F8400" s="6">
        <v>25885</v>
      </c>
      <c r="G8400" s="6" t="s">
        <v>5831</v>
      </c>
      <c r="H8400" s="6">
        <v>2</v>
      </c>
      <c r="I8400" s="6" t="s">
        <v>297</v>
      </c>
      <c r="J8400" s="6">
        <v>5</v>
      </c>
      <c r="K8400" s="6" t="s">
        <v>7257</v>
      </c>
      <c r="L8400" s="8">
        <v>6</v>
      </c>
      <c r="M8400" s="6" t="s">
        <v>297</v>
      </c>
      <c r="N8400" s="6" t="s">
        <v>7404</v>
      </c>
      <c r="R8400" s="6" t="str">
        <f t="shared" si="131"/>
        <v>74722Xã Phước Hoà25</v>
      </c>
    </row>
    <row r="8401" spans="1:18">
      <c r="A8401" s="6">
        <v>8400</v>
      </c>
      <c r="B8401" s="6">
        <v>74</v>
      </c>
      <c r="C8401" s="6" t="s">
        <v>7401</v>
      </c>
      <c r="D8401" s="6">
        <v>723</v>
      </c>
      <c r="E8401" s="6" t="s">
        <v>7445</v>
      </c>
      <c r="F8401" s="6">
        <v>25888</v>
      </c>
      <c r="G8401" s="6" t="s">
        <v>7446</v>
      </c>
      <c r="H8401" s="6">
        <v>1</v>
      </c>
      <c r="I8401" s="6" t="s">
        <v>251</v>
      </c>
      <c r="J8401" s="6">
        <v>5</v>
      </c>
      <c r="K8401" s="6" t="s">
        <v>7257</v>
      </c>
      <c r="L8401" s="8">
        <v>5</v>
      </c>
      <c r="M8401" s="6" t="s">
        <v>251</v>
      </c>
      <c r="N8401" s="6" t="s">
        <v>7404</v>
      </c>
      <c r="R8401" s="6" t="str">
        <f t="shared" si="131"/>
        <v>74723Phường Uyên Hưng15</v>
      </c>
    </row>
    <row r="8402" spans="1:18">
      <c r="A8402" s="6">
        <v>8401</v>
      </c>
      <c r="B8402" s="6">
        <v>74</v>
      </c>
      <c r="C8402" s="6" t="s">
        <v>7401</v>
      </c>
      <c r="D8402" s="6">
        <v>723</v>
      </c>
      <c r="E8402" s="6" t="s">
        <v>7445</v>
      </c>
      <c r="F8402" s="6">
        <v>25891</v>
      </c>
      <c r="G8402" s="6" t="s">
        <v>7447</v>
      </c>
      <c r="H8402" s="6">
        <v>1</v>
      </c>
      <c r="I8402" s="6" t="s">
        <v>251</v>
      </c>
      <c r="J8402" s="6">
        <v>5</v>
      </c>
      <c r="K8402" s="6" t="s">
        <v>7257</v>
      </c>
      <c r="L8402" s="8">
        <v>5</v>
      </c>
      <c r="M8402" s="6" t="s">
        <v>251</v>
      </c>
      <c r="N8402" s="6" t="s">
        <v>7404</v>
      </c>
      <c r="R8402" s="6" t="str">
        <f t="shared" si="131"/>
        <v>74723Phường Tân Phước Khánh15</v>
      </c>
    </row>
    <row r="8403" spans="1:18">
      <c r="A8403" s="6">
        <v>8402</v>
      </c>
      <c r="B8403" s="6">
        <v>74</v>
      </c>
      <c r="C8403" s="6" t="s">
        <v>7401</v>
      </c>
      <c r="D8403" s="6">
        <v>723</v>
      </c>
      <c r="E8403" s="6" t="s">
        <v>7445</v>
      </c>
      <c r="F8403" s="6">
        <v>25912</v>
      </c>
      <c r="G8403" s="6" t="s">
        <v>7448</v>
      </c>
      <c r="H8403" s="6">
        <v>1</v>
      </c>
      <c r="I8403" s="6" t="s">
        <v>251</v>
      </c>
      <c r="J8403" s="6">
        <v>5</v>
      </c>
      <c r="K8403" s="6" t="s">
        <v>7257</v>
      </c>
      <c r="L8403" s="8">
        <v>5</v>
      </c>
      <c r="M8403" s="6" t="s">
        <v>251</v>
      </c>
      <c r="N8403" s="6" t="s">
        <v>7404</v>
      </c>
      <c r="R8403" s="6" t="str">
        <f t="shared" si="131"/>
        <v>74723Phường Vĩnh Tân15</v>
      </c>
    </row>
    <row r="8404" spans="1:18">
      <c r="A8404" s="6">
        <v>8403</v>
      </c>
      <c r="B8404" s="6">
        <v>74</v>
      </c>
      <c r="C8404" s="6" t="s">
        <v>7401</v>
      </c>
      <c r="D8404" s="6">
        <v>723</v>
      </c>
      <c r="E8404" s="6" t="s">
        <v>7445</v>
      </c>
      <c r="F8404" s="6">
        <v>25915</v>
      </c>
      <c r="G8404" s="6" t="s">
        <v>7449</v>
      </c>
      <c r="H8404" s="6">
        <v>1</v>
      </c>
      <c r="I8404" s="6" t="s">
        <v>251</v>
      </c>
      <c r="J8404" s="6">
        <v>5</v>
      </c>
      <c r="K8404" s="6" t="s">
        <v>7257</v>
      </c>
      <c r="L8404" s="8">
        <v>5</v>
      </c>
      <c r="M8404" s="6" t="s">
        <v>251</v>
      </c>
      <c r="N8404" s="6" t="s">
        <v>7404</v>
      </c>
      <c r="R8404" s="6" t="str">
        <f t="shared" si="131"/>
        <v>74723Phường Hội Nghĩa15</v>
      </c>
    </row>
    <row r="8405" spans="1:18">
      <c r="A8405" s="6">
        <v>8404</v>
      </c>
      <c r="B8405" s="6">
        <v>74</v>
      </c>
      <c r="C8405" s="6" t="s">
        <v>7401</v>
      </c>
      <c r="D8405" s="6">
        <v>723</v>
      </c>
      <c r="E8405" s="6" t="s">
        <v>7445</v>
      </c>
      <c r="F8405" s="6">
        <v>25920</v>
      </c>
      <c r="G8405" s="6" t="s">
        <v>7450</v>
      </c>
      <c r="H8405" s="6">
        <v>1</v>
      </c>
      <c r="I8405" s="6" t="s">
        <v>251</v>
      </c>
      <c r="J8405" s="6">
        <v>5</v>
      </c>
      <c r="K8405" s="6" t="s">
        <v>7257</v>
      </c>
      <c r="L8405" s="8">
        <v>5</v>
      </c>
      <c r="M8405" s="6" t="s">
        <v>251</v>
      </c>
      <c r="N8405" s="6" t="s">
        <v>7404</v>
      </c>
      <c r="R8405" s="6" t="str">
        <f t="shared" si="131"/>
        <v>74723Phường Tân Hiệp15</v>
      </c>
    </row>
    <row r="8406" spans="1:18">
      <c r="A8406" s="6">
        <v>8405</v>
      </c>
      <c r="B8406" s="6">
        <v>74</v>
      </c>
      <c r="C8406" s="6" t="s">
        <v>7401</v>
      </c>
      <c r="D8406" s="6">
        <v>723</v>
      </c>
      <c r="E8406" s="6" t="s">
        <v>7445</v>
      </c>
      <c r="F8406" s="6">
        <v>25921</v>
      </c>
      <c r="G8406" s="6" t="s">
        <v>7451</v>
      </c>
      <c r="H8406" s="6">
        <v>1</v>
      </c>
      <c r="I8406" s="6" t="s">
        <v>251</v>
      </c>
      <c r="J8406" s="6">
        <v>5</v>
      </c>
      <c r="K8406" s="6" t="s">
        <v>7257</v>
      </c>
      <c r="L8406" s="8">
        <v>5</v>
      </c>
      <c r="M8406" s="6" t="s">
        <v>251</v>
      </c>
      <c r="N8406" s="6" t="s">
        <v>7404</v>
      </c>
      <c r="R8406" s="6" t="str">
        <f t="shared" si="131"/>
        <v>74723Phường Khánh Bình15</v>
      </c>
    </row>
    <row r="8407" spans="1:18">
      <c r="A8407" s="6">
        <v>8406</v>
      </c>
      <c r="B8407" s="6">
        <v>74</v>
      </c>
      <c r="C8407" s="6" t="s">
        <v>7401</v>
      </c>
      <c r="D8407" s="6">
        <v>723</v>
      </c>
      <c r="E8407" s="6" t="s">
        <v>7445</v>
      </c>
      <c r="F8407" s="6">
        <v>25924</v>
      </c>
      <c r="G8407" s="6" t="s">
        <v>7452</v>
      </c>
      <c r="H8407" s="6">
        <v>1</v>
      </c>
      <c r="I8407" s="6" t="s">
        <v>251</v>
      </c>
      <c r="J8407" s="6">
        <v>5</v>
      </c>
      <c r="K8407" s="6" t="s">
        <v>7257</v>
      </c>
      <c r="L8407" s="8">
        <v>5</v>
      </c>
      <c r="M8407" s="6" t="s">
        <v>251</v>
      </c>
      <c r="N8407" s="6" t="s">
        <v>7404</v>
      </c>
      <c r="R8407" s="6" t="str">
        <f t="shared" si="131"/>
        <v>74723Phường Phú Chánh15</v>
      </c>
    </row>
    <row r="8408" spans="1:18">
      <c r="A8408" s="6">
        <v>8407</v>
      </c>
      <c r="B8408" s="6">
        <v>74</v>
      </c>
      <c r="C8408" s="6" t="s">
        <v>7401</v>
      </c>
      <c r="D8408" s="6">
        <v>723</v>
      </c>
      <c r="E8408" s="6" t="s">
        <v>7445</v>
      </c>
      <c r="F8408" s="6">
        <v>25930</v>
      </c>
      <c r="G8408" s="6" t="s">
        <v>1126</v>
      </c>
      <c r="H8408" s="6">
        <v>2</v>
      </c>
      <c r="I8408" s="6" t="s">
        <v>297</v>
      </c>
      <c r="J8408" s="6">
        <v>5</v>
      </c>
      <c r="K8408" s="6" t="s">
        <v>7257</v>
      </c>
      <c r="L8408" s="8">
        <v>6</v>
      </c>
      <c r="M8408" s="6" t="s">
        <v>297</v>
      </c>
      <c r="N8408" s="6" t="s">
        <v>7404</v>
      </c>
      <c r="R8408" s="6" t="str">
        <f t="shared" si="131"/>
        <v>74723Xã Bạch Đằng25</v>
      </c>
    </row>
    <row r="8409" spans="1:18">
      <c r="A8409" s="6">
        <v>8408</v>
      </c>
      <c r="B8409" s="6">
        <v>74</v>
      </c>
      <c r="C8409" s="6" t="s">
        <v>7401</v>
      </c>
      <c r="D8409" s="6">
        <v>723</v>
      </c>
      <c r="E8409" s="6" t="s">
        <v>7445</v>
      </c>
      <c r="F8409" s="6">
        <v>25933</v>
      </c>
      <c r="G8409" s="6" t="s">
        <v>7453</v>
      </c>
      <c r="H8409" s="6">
        <v>1</v>
      </c>
      <c r="I8409" s="6" t="s">
        <v>251</v>
      </c>
      <c r="J8409" s="6">
        <v>5</v>
      </c>
      <c r="K8409" s="6" t="s">
        <v>7257</v>
      </c>
      <c r="L8409" s="8">
        <v>5</v>
      </c>
      <c r="M8409" s="6" t="s">
        <v>251</v>
      </c>
      <c r="N8409" s="6" t="s">
        <v>7404</v>
      </c>
      <c r="R8409" s="6" t="str">
        <f t="shared" si="131"/>
        <v>74723Phường Tân Vĩnh Hiệp15</v>
      </c>
    </row>
    <row r="8410" spans="1:18">
      <c r="A8410" s="6">
        <v>8409</v>
      </c>
      <c r="B8410" s="6">
        <v>74</v>
      </c>
      <c r="C8410" s="6" t="s">
        <v>7401</v>
      </c>
      <c r="D8410" s="6">
        <v>723</v>
      </c>
      <c r="E8410" s="6" t="s">
        <v>7445</v>
      </c>
      <c r="F8410" s="6">
        <v>25936</v>
      </c>
      <c r="G8410" s="6" t="s">
        <v>7454</v>
      </c>
      <c r="H8410" s="6">
        <v>1</v>
      </c>
      <c r="I8410" s="6" t="s">
        <v>251</v>
      </c>
      <c r="J8410" s="6">
        <v>5</v>
      </c>
      <c r="K8410" s="6" t="s">
        <v>7257</v>
      </c>
      <c r="L8410" s="8">
        <v>5</v>
      </c>
      <c r="M8410" s="6" t="s">
        <v>251</v>
      </c>
      <c r="N8410" s="6" t="s">
        <v>7404</v>
      </c>
      <c r="R8410" s="6" t="str">
        <f t="shared" si="131"/>
        <v>74723Phường Thạnh Phước15</v>
      </c>
    </row>
    <row r="8411" spans="1:18">
      <c r="A8411" s="6">
        <v>8410</v>
      </c>
      <c r="B8411" s="6">
        <v>74</v>
      </c>
      <c r="C8411" s="6" t="s">
        <v>7401</v>
      </c>
      <c r="D8411" s="6">
        <v>723</v>
      </c>
      <c r="E8411" s="6" t="s">
        <v>7445</v>
      </c>
      <c r="F8411" s="6">
        <v>25937</v>
      </c>
      <c r="G8411" s="6" t="s">
        <v>7455</v>
      </c>
      <c r="H8411" s="6">
        <v>2</v>
      </c>
      <c r="I8411" s="6" t="s">
        <v>297</v>
      </c>
      <c r="J8411" s="6">
        <v>5</v>
      </c>
      <c r="K8411" s="6" t="s">
        <v>7257</v>
      </c>
      <c r="L8411" s="8">
        <v>6</v>
      </c>
      <c r="M8411" s="6" t="s">
        <v>297</v>
      </c>
      <c r="N8411" s="6" t="s">
        <v>7404</v>
      </c>
      <c r="R8411" s="6" t="str">
        <f t="shared" si="131"/>
        <v>74723Xã Thạnh Hội25</v>
      </c>
    </row>
    <row r="8412" spans="1:18">
      <c r="A8412" s="6">
        <v>8411</v>
      </c>
      <c r="B8412" s="6">
        <v>74</v>
      </c>
      <c r="C8412" s="6" t="s">
        <v>7401</v>
      </c>
      <c r="D8412" s="6">
        <v>723</v>
      </c>
      <c r="E8412" s="6" t="s">
        <v>7445</v>
      </c>
      <c r="F8412" s="6">
        <v>25939</v>
      </c>
      <c r="G8412" s="6" t="s">
        <v>7456</v>
      </c>
      <c r="H8412" s="6">
        <v>1</v>
      </c>
      <c r="I8412" s="6" t="s">
        <v>251</v>
      </c>
      <c r="J8412" s="6">
        <v>5</v>
      </c>
      <c r="K8412" s="6" t="s">
        <v>7257</v>
      </c>
      <c r="L8412" s="8">
        <v>5</v>
      </c>
      <c r="M8412" s="6" t="s">
        <v>251</v>
      </c>
      <c r="N8412" s="6" t="s">
        <v>7404</v>
      </c>
      <c r="R8412" s="6" t="str">
        <f t="shared" si="131"/>
        <v>74723Phường Thái Hòa15</v>
      </c>
    </row>
    <row r="8413" spans="1:18">
      <c r="A8413" s="6">
        <v>8412</v>
      </c>
      <c r="B8413" s="6">
        <v>74</v>
      </c>
      <c r="C8413" s="6" t="s">
        <v>7401</v>
      </c>
      <c r="D8413" s="6">
        <v>724</v>
      </c>
      <c r="E8413" s="6" t="s">
        <v>7457</v>
      </c>
      <c r="F8413" s="6">
        <v>25942</v>
      </c>
      <c r="G8413" s="6" t="s">
        <v>7458</v>
      </c>
      <c r="H8413" s="6">
        <v>1</v>
      </c>
      <c r="I8413" s="6" t="s">
        <v>251</v>
      </c>
      <c r="J8413" s="6">
        <v>5</v>
      </c>
      <c r="K8413" s="6" t="s">
        <v>7257</v>
      </c>
      <c r="L8413" s="8">
        <v>5</v>
      </c>
      <c r="M8413" s="6" t="s">
        <v>251</v>
      </c>
      <c r="N8413" s="6" t="s">
        <v>7404</v>
      </c>
      <c r="R8413" s="6" t="str">
        <f t="shared" si="131"/>
        <v>74724Phường Dĩ An15</v>
      </c>
    </row>
    <row r="8414" spans="1:18">
      <c r="A8414" s="6">
        <v>8413</v>
      </c>
      <c r="B8414" s="6">
        <v>74</v>
      </c>
      <c r="C8414" s="6" t="s">
        <v>7401</v>
      </c>
      <c r="D8414" s="6">
        <v>724</v>
      </c>
      <c r="E8414" s="6" t="s">
        <v>7457</v>
      </c>
      <c r="F8414" s="6">
        <v>25945</v>
      </c>
      <c r="G8414" s="6" t="s">
        <v>3360</v>
      </c>
      <c r="H8414" s="6">
        <v>1</v>
      </c>
      <c r="I8414" s="6" t="s">
        <v>251</v>
      </c>
      <c r="J8414" s="6">
        <v>5</v>
      </c>
      <c r="K8414" s="6" t="s">
        <v>7257</v>
      </c>
      <c r="L8414" s="8">
        <v>5</v>
      </c>
      <c r="M8414" s="6" t="s">
        <v>251</v>
      </c>
      <c r="N8414" s="6" t="s">
        <v>7404</v>
      </c>
      <c r="R8414" s="6" t="str">
        <f t="shared" si="131"/>
        <v>74724Phường Tân Bình15</v>
      </c>
    </row>
    <row r="8415" spans="1:18">
      <c r="A8415" s="6">
        <v>8414</v>
      </c>
      <c r="B8415" s="6">
        <v>74</v>
      </c>
      <c r="C8415" s="6" t="s">
        <v>7401</v>
      </c>
      <c r="D8415" s="6">
        <v>724</v>
      </c>
      <c r="E8415" s="6" t="s">
        <v>7457</v>
      </c>
      <c r="F8415" s="6">
        <v>25948</v>
      </c>
      <c r="G8415" s="6" t="s">
        <v>7459</v>
      </c>
      <c r="H8415" s="6">
        <v>1</v>
      </c>
      <c r="I8415" s="6" t="s">
        <v>251</v>
      </c>
      <c r="J8415" s="6">
        <v>5</v>
      </c>
      <c r="K8415" s="6" t="s">
        <v>7257</v>
      </c>
      <c r="L8415" s="8">
        <v>5</v>
      </c>
      <c r="M8415" s="6" t="s">
        <v>251</v>
      </c>
      <c r="N8415" s="6" t="s">
        <v>7404</v>
      </c>
      <c r="R8415" s="6" t="str">
        <f t="shared" si="131"/>
        <v>74724Phường Tân Đông Hiệp15</v>
      </c>
    </row>
    <row r="8416" spans="1:18">
      <c r="A8416" s="6">
        <v>8415</v>
      </c>
      <c r="B8416" s="6">
        <v>74</v>
      </c>
      <c r="C8416" s="6" t="s">
        <v>7401</v>
      </c>
      <c r="D8416" s="6">
        <v>724</v>
      </c>
      <c r="E8416" s="6" t="s">
        <v>7457</v>
      </c>
      <c r="F8416" s="6">
        <v>25951</v>
      </c>
      <c r="G8416" s="6" t="s">
        <v>7460</v>
      </c>
      <c r="H8416" s="6">
        <v>1</v>
      </c>
      <c r="I8416" s="6" t="s">
        <v>251</v>
      </c>
      <c r="J8416" s="6">
        <v>5</v>
      </c>
      <c r="K8416" s="6" t="s">
        <v>7257</v>
      </c>
      <c r="L8416" s="8">
        <v>5</v>
      </c>
      <c r="M8416" s="6" t="s">
        <v>251</v>
      </c>
      <c r="N8416" s="6" t="s">
        <v>7404</v>
      </c>
      <c r="R8416" s="6" t="str">
        <f t="shared" si="131"/>
        <v>74724Phường Bình An15</v>
      </c>
    </row>
    <row r="8417" spans="1:18">
      <c r="A8417" s="6">
        <v>8416</v>
      </c>
      <c r="B8417" s="6">
        <v>74</v>
      </c>
      <c r="C8417" s="6" t="s">
        <v>7401</v>
      </c>
      <c r="D8417" s="6">
        <v>724</v>
      </c>
      <c r="E8417" s="6" t="s">
        <v>7457</v>
      </c>
      <c r="F8417" s="6">
        <v>25954</v>
      </c>
      <c r="G8417" s="6" t="s">
        <v>7461</v>
      </c>
      <c r="H8417" s="6">
        <v>1</v>
      </c>
      <c r="I8417" s="6" t="s">
        <v>251</v>
      </c>
      <c r="J8417" s="6">
        <v>5</v>
      </c>
      <c r="K8417" s="6" t="s">
        <v>7257</v>
      </c>
      <c r="L8417" s="8">
        <v>5</v>
      </c>
      <c r="M8417" s="6" t="s">
        <v>251</v>
      </c>
      <c r="N8417" s="6" t="s">
        <v>7404</v>
      </c>
      <c r="R8417" s="6" t="str">
        <f t="shared" si="131"/>
        <v>74724Phường Bình Thắng15</v>
      </c>
    </row>
    <row r="8418" spans="1:18">
      <c r="A8418" s="6">
        <v>8417</v>
      </c>
      <c r="B8418" s="6">
        <v>74</v>
      </c>
      <c r="C8418" s="6" t="s">
        <v>7401</v>
      </c>
      <c r="D8418" s="6">
        <v>724</v>
      </c>
      <c r="E8418" s="6" t="s">
        <v>7457</v>
      </c>
      <c r="F8418" s="6">
        <v>25957</v>
      </c>
      <c r="G8418" s="6" t="s">
        <v>7462</v>
      </c>
      <c r="H8418" s="6">
        <v>1</v>
      </c>
      <c r="I8418" s="6" t="s">
        <v>251</v>
      </c>
      <c r="J8418" s="6">
        <v>5</v>
      </c>
      <c r="K8418" s="6" t="s">
        <v>7257</v>
      </c>
      <c r="L8418" s="8">
        <v>5</v>
      </c>
      <c r="M8418" s="6" t="s">
        <v>251</v>
      </c>
      <c r="N8418" s="6" t="s">
        <v>7404</v>
      </c>
      <c r="R8418" s="6" t="str">
        <f t="shared" si="131"/>
        <v>74724Phường Đông Hòa15</v>
      </c>
    </row>
    <row r="8419" spans="1:18">
      <c r="A8419" s="6">
        <v>8418</v>
      </c>
      <c r="B8419" s="6">
        <v>74</v>
      </c>
      <c r="C8419" s="6" t="s">
        <v>7401</v>
      </c>
      <c r="D8419" s="6">
        <v>724</v>
      </c>
      <c r="E8419" s="6" t="s">
        <v>7457</v>
      </c>
      <c r="F8419" s="6">
        <v>25960</v>
      </c>
      <c r="G8419" s="6" t="s">
        <v>6708</v>
      </c>
      <c r="H8419" s="6">
        <v>1</v>
      </c>
      <c r="I8419" s="6" t="s">
        <v>251</v>
      </c>
      <c r="J8419" s="6">
        <v>5</v>
      </c>
      <c r="K8419" s="6" t="s">
        <v>7257</v>
      </c>
      <c r="L8419" s="8">
        <v>5</v>
      </c>
      <c r="M8419" s="6" t="s">
        <v>251</v>
      </c>
      <c r="N8419" s="6" t="s">
        <v>7404</v>
      </c>
      <c r="R8419" s="6" t="str">
        <f t="shared" si="131"/>
        <v>74724Phường An Bình15</v>
      </c>
    </row>
    <row r="8420" spans="1:18">
      <c r="A8420" s="6">
        <v>8419</v>
      </c>
      <c r="B8420" s="6">
        <v>74</v>
      </c>
      <c r="C8420" s="6" t="s">
        <v>7401</v>
      </c>
      <c r="D8420" s="6">
        <v>725</v>
      </c>
      <c r="E8420" s="6" t="s">
        <v>7463</v>
      </c>
      <c r="F8420" s="6">
        <v>25963</v>
      </c>
      <c r="G8420" s="6" t="s">
        <v>7464</v>
      </c>
      <c r="H8420" s="6">
        <v>1</v>
      </c>
      <c r="I8420" s="6" t="s">
        <v>251</v>
      </c>
      <c r="J8420" s="6">
        <v>5</v>
      </c>
      <c r="K8420" s="6" t="s">
        <v>7257</v>
      </c>
      <c r="L8420" s="8">
        <v>5</v>
      </c>
      <c r="M8420" s="6" t="s">
        <v>251</v>
      </c>
      <c r="N8420" s="6" t="s">
        <v>7404</v>
      </c>
      <c r="R8420" s="6" t="str">
        <f t="shared" si="131"/>
        <v>74725Phường An Thạnh15</v>
      </c>
    </row>
    <row r="8421" spans="1:18">
      <c r="A8421" s="6">
        <v>8420</v>
      </c>
      <c r="B8421" s="6">
        <v>74</v>
      </c>
      <c r="C8421" s="6" t="s">
        <v>7401</v>
      </c>
      <c r="D8421" s="6">
        <v>725</v>
      </c>
      <c r="E8421" s="6" t="s">
        <v>7463</v>
      </c>
      <c r="F8421" s="6">
        <v>25966</v>
      </c>
      <c r="G8421" s="6" t="s">
        <v>7465</v>
      </c>
      <c r="H8421" s="6">
        <v>1</v>
      </c>
      <c r="I8421" s="6" t="s">
        <v>251</v>
      </c>
      <c r="J8421" s="6">
        <v>5</v>
      </c>
      <c r="K8421" s="6" t="s">
        <v>7257</v>
      </c>
      <c r="L8421" s="8">
        <v>5</v>
      </c>
      <c r="M8421" s="6" t="s">
        <v>251</v>
      </c>
      <c r="N8421" s="6" t="s">
        <v>7404</v>
      </c>
      <c r="R8421" s="6" t="str">
        <f t="shared" si="131"/>
        <v>74725Phường Lái Thiêu15</v>
      </c>
    </row>
    <row r="8422" spans="1:18">
      <c r="A8422" s="6">
        <v>8421</v>
      </c>
      <c r="B8422" s="6">
        <v>74</v>
      </c>
      <c r="C8422" s="6" t="s">
        <v>7401</v>
      </c>
      <c r="D8422" s="6">
        <v>725</v>
      </c>
      <c r="E8422" s="6" t="s">
        <v>7463</v>
      </c>
      <c r="F8422" s="6">
        <v>25969</v>
      </c>
      <c r="G8422" s="6" t="s">
        <v>7466</v>
      </c>
      <c r="H8422" s="6">
        <v>1</v>
      </c>
      <c r="I8422" s="6" t="s">
        <v>251</v>
      </c>
      <c r="J8422" s="6">
        <v>5</v>
      </c>
      <c r="K8422" s="6" t="s">
        <v>7257</v>
      </c>
      <c r="L8422" s="8">
        <v>5</v>
      </c>
      <c r="M8422" s="6" t="s">
        <v>251</v>
      </c>
      <c r="N8422" s="6" t="s">
        <v>7404</v>
      </c>
      <c r="R8422" s="6" t="str">
        <f t="shared" si="131"/>
        <v>74725Phường Bình Chuẩn15</v>
      </c>
    </row>
    <row r="8423" spans="1:18">
      <c r="A8423" s="6">
        <v>8422</v>
      </c>
      <c r="B8423" s="6">
        <v>74</v>
      </c>
      <c r="C8423" s="6" t="s">
        <v>7401</v>
      </c>
      <c r="D8423" s="6">
        <v>725</v>
      </c>
      <c r="E8423" s="6" t="s">
        <v>7463</v>
      </c>
      <c r="F8423" s="6">
        <v>25972</v>
      </c>
      <c r="G8423" s="6" t="s">
        <v>7467</v>
      </c>
      <c r="H8423" s="6">
        <v>1</v>
      </c>
      <c r="I8423" s="6" t="s">
        <v>251</v>
      </c>
      <c r="J8423" s="6">
        <v>5</v>
      </c>
      <c r="K8423" s="6" t="s">
        <v>7257</v>
      </c>
      <c r="L8423" s="8">
        <v>5</v>
      </c>
      <c r="M8423" s="6" t="s">
        <v>251</v>
      </c>
      <c r="N8423" s="6" t="s">
        <v>7404</v>
      </c>
      <c r="R8423" s="6" t="str">
        <f t="shared" si="131"/>
        <v>74725Phường Thuận Giao15</v>
      </c>
    </row>
    <row r="8424" spans="1:18">
      <c r="A8424" s="6">
        <v>8423</v>
      </c>
      <c r="B8424" s="6">
        <v>74</v>
      </c>
      <c r="C8424" s="6" t="s">
        <v>7401</v>
      </c>
      <c r="D8424" s="6">
        <v>725</v>
      </c>
      <c r="E8424" s="6" t="s">
        <v>7463</v>
      </c>
      <c r="F8424" s="6">
        <v>25975</v>
      </c>
      <c r="G8424" s="6" t="s">
        <v>106</v>
      </c>
      <c r="H8424" s="6">
        <v>1</v>
      </c>
      <c r="I8424" s="6" t="s">
        <v>251</v>
      </c>
      <c r="J8424" s="6">
        <v>5</v>
      </c>
      <c r="K8424" s="6" t="s">
        <v>7257</v>
      </c>
      <c r="L8424" s="8">
        <v>5</v>
      </c>
      <c r="M8424" s="6" t="s">
        <v>251</v>
      </c>
      <c r="N8424" s="6" t="s">
        <v>7404</v>
      </c>
      <c r="R8424" s="6" t="str">
        <f t="shared" si="131"/>
        <v>74725Phường An Phú15</v>
      </c>
    </row>
    <row r="8425" spans="1:18">
      <c r="A8425" s="6">
        <v>8424</v>
      </c>
      <c r="B8425" s="6">
        <v>74</v>
      </c>
      <c r="C8425" s="6" t="s">
        <v>7401</v>
      </c>
      <c r="D8425" s="6">
        <v>725</v>
      </c>
      <c r="E8425" s="6" t="s">
        <v>7463</v>
      </c>
      <c r="F8425" s="6">
        <v>25978</v>
      </c>
      <c r="G8425" s="6" t="s">
        <v>7468</v>
      </c>
      <c r="H8425" s="6">
        <v>1</v>
      </c>
      <c r="I8425" s="6" t="s">
        <v>251</v>
      </c>
      <c r="J8425" s="6">
        <v>5</v>
      </c>
      <c r="K8425" s="6" t="s">
        <v>7257</v>
      </c>
      <c r="L8425" s="8">
        <v>5</v>
      </c>
      <c r="M8425" s="6" t="s">
        <v>251</v>
      </c>
      <c r="N8425" s="6" t="s">
        <v>7404</v>
      </c>
      <c r="R8425" s="6" t="str">
        <f t="shared" si="131"/>
        <v>74725Phường Hưng Định15</v>
      </c>
    </row>
    <row r="8426" spans="1:18">
      <c r="A8426" s="6">
        <v>8425</v>
      </c>
      <c r="B8426" s="6">
        <v>74</v>
      </c>
      <c r="C8426" s="6" t="s">
        <v>7401</v>
      </c>
      <c r="D8426" s="6">
        <v>725</v>
      </c>
      <c r="E8426" s="6" t="s">
        <v>7463</v>
      </c>
      <c r="F8426" s="6">
        <v>25981</v>
      </c>
      <c r="G8426" s="6" t="s">
        <v>2517</v>
      </c>
      <c r="H8426" s="6">
        <v>2</v>
      </c>
      <c r="I8426" s="6" t="s">
        <v>297</v>
      </c>
      <c r="J8426" s="6">
        <v>5</v>
      </c>
      <c r="K8426" s="6" t="s">
        <v>7257</v>
      </c>
      <c r="L8426" s="8">
        <v>6</v>
      </c>
      <c r="M8426" s="6" t="s">
        <v>297</v>
      </c>
      <c r="N8426" s="6" t="s">
        <v>7404</v>
      </c>
      <c r="R8426" s="6" t="str">
        <f t="shared" si="131"/>
        <v>74725Xã An Sơn25</v>
      </c>
    </row>
    <row r="8427" spans="1:18">
      <c r="A8427" s="6">
        <v>8426</v>
      </c>
      <c r="B8427" s="6">
        <v>74</v>
      </c>
      <c r="C8427" s="6" t="s">
        <v>7401</v>
      </c>
      <c r="D8427" s="6">
        <v>725</v>
      </c>
      <c r="E8427" s="6" t="s">
        <v>7463</v>
      </c>
      <c r="F8427" s="6">
        <v>25984</v>
      </c>
      <c r="G8427" s="6" t="s">
        <v>7469</v>
      </c>
      <c r="H8427" s="6">
        <v>1</v>
      </c>
      <c r="I8427" s="6" t="s">
        <v>251</v>
      </c>
      <c r="J8427" s="6">
        <v>5</v>
      </c>
      <c r="K8427" s="6" t="s">
        <v>7257</v>
      </c>
      <c r="L8427" s="8">
        <v>5</v>
      </c>
      <c r="M8427" s="6" t="s">
        <v>251</v>
      </c>
      <c r="N8427" s="6" t="s">
        <v>7404</v>
      </c>
      <c r="R8427" s="6" t="str">
        <f t="shared" si="131"/>
        <v>74725Phường Bình Nhâm15</v>
      </c>
    </row>
    <row r="8428" spans="1:18">
      <c r="A8428" s="6">
        <v>8427</v>
      </c>
      <c r="B8428" s="6">
        <v>74</v>
      </c>
      <c r="C8428" s="6" t="s">
        <v>7401</v>
      </c>
      <c r="D8428" s="6">
        <v>725</v>
      </c>
      <c r="E8428" s="6" t="s">
        <v>7463</v>
      </c>
      <c r="F8428" s="6">
        <v>25987</v>
      </c>
      <c r="G8428" s="6" t="s">
        <v>7470</v>
      </c>
      <c r="H8428" s="6">
        <v>1</v>
      </c>
      <c r="I8428" s="6" t="s">
        <v>251</v>
      </c>
      <c r="J8428" s="6">
        <v>5</v>
      </c>
      <c r="K8428" s="6" t="s">
        <v>7257</v>
      </c>
      <c r="L8428" s="8">
        <v>5</v>
      </c>
      <c r="M8428" s="6" t="s">
        <v>251</v>
      </c>
      <c r="N8428" s="6" t="s">
        <v>7404</v>
      </c>
      <c r="R8428" s="6" t="str">
        <f t="shared" si="131"/>
        <v>74725Phường Bình Hòa15</v>
      </c>
    </row>
    <row r="8429" spans="1:18">
      <c r="A8429" s="6">
        <v>8428</v>
      </c>
      <c r="B8429" s="6">
        <v>74</v>
      </c>
      <c r="C8429" s="6" t="s">
        <v>7401</v>
      </c>
      <c r="D8429" s="6">
        <v>725</v>
      </c>
      <c r="E8429" s="6" t="s">
        <v>7463</v>
      </c>
      <c r="F8429" s="6">
        <v>25990</v>
      </c>
      <c r="G8429" s="6" t="s">
        <v>7471</v>
      </c>
      <c r="H8429" s="6">
        <v>1</v>
      </c>
      <c r="I8429" s="6" t="s">
        <v>251</v>
      </c>
      <c r="J8429" s="6">
        <v>5</v>
      </c>
      <c r="K8429" s="6" t="s">
        <v>7257</v>
      </c>
      <c r="L8429" s="8">
        <v>5</v>
      </c>
      <c r="M8429" s="6" t="s">
        <v>251</v>
      </c>
      <c r="N8429" s="6" t="s">
        <v>7404</v>
      </c>
      <c r="R8429" s="6" t="str">
        <f t="shared" si="131"/>
        <v>74725Phường Vĩnh Phú15</v>
      </c>
    </row>
    <row r="8430" spans="1:18">
      <c r="A8430" s="6">
        <v>8429</v>
      </c>
      <c r="B8430" s="6">
        <v>74</v>
      </c>
      <c r="C8430" s="6" t="s">
        <v>7401</v>
      </c>
      <c r="D8430" s="6">
        <v>726</v>
      </c>
      <c r="E8430" s="6" t="s">
        <v>7472</v>
      </c>
      <c r="F8430" s="6">
        <v>25894</v>
      </c>
      <c r="G8430" s="6" t="s">
        <v>7473</v>
      </c>
      <c r="H8430" s="6">
        <v>2</v>
      </c>
      <c r="I8430" s="6" t="s">
        <v>297</v>
      </c>
      <c r="J8430" s="6">
        <v>5</v>
      </c>
      <c r="K8430" s="6" t="s">
        <v>7257</v>
      </c>
      <c r="L8430" s="8">
        <v>6</v>
      </c>
      <c r="M8430" s="6" t="s">
        <v>297</v>
      </c>
      <c r="N8430" s="6" t="s">
        <v>7404</v>
      </c>
      <c r="R8430" s="6" t="str">
        <f t="shared" si="131"/>
        <v>74726Xã Tân Định25</v>
      </c>
    </row>
    <row r="8431" spans="1:18">
      <c r="A8431" s="6">
        <v>8430</v>
      </c>
      <c r="B8431" s="6">
        <v>74</v>
      </c>
      <c r="C8431" s="6" t="s">
        <v>7401</v>
      </c>
      <c r="D8431" s="6">
        <v>726</v>
      </c>
      <c r="E8431" s="6" t="s">
        <v>7472</v>
      </c>
      <c r="F8431" s="6">
        <v>25897</v>
      </c>
      <c r="G8431" s="6" t="s">
        <v>5962</v>
      </c>
      <c r="H8431" s="6">
        <v>2</v>
      </c>
      <c r="I8431" s="6" t="s">
        <v>297</v>
      </c>
      <c r="J8431" s="6">
        <v>5</v>
      </c>
      <c r="K8431" s="6" t="s">
        <v>7257</v>
      </c>
      <c r="L8431" s="8">
        <v>6</v>
      </c>
      <c r="M8431" s="6" t="s">
        <v>297</v>
      </c>
      <c r="N8431" s="6" t="s">
        <v>7404</v>
      </c>
      <c r="R8431" s="6" t="str">
        <f t="shared" si="131"/>
        <v>74726Xã Bình Mỹ25</v>
      </c>
    </row>
    <row r="8432" spans="1:18">
      <c r="A8432" s="6">
        <v>8431</v>
      </c>
      <c r="B8432" s="6">
        <v>74</v>
      </c>
      <c r="C8432" s="6" t="s">
        <v>7401</v>
      </c>
      <c r="D8432" s="6">
        <v>726</v>
      </c>
      <c r="E8432" s="6" t="s">
        <v>7472</v>
      </c>
      <c r="F8432" s="6">
        <v>25900</v>
      </c>
      <c r="G8432" s="6" t="s">
        <v>5846</v>
      </c>
      <c r="H8432" s="6">
        <v>1</v>
      </c>
      <c r="I8432" s="6" t="s">
        <v>251</v>
      </c>
      <c r="J8432" s="6">
        <v>5</v>
      </c>
      <c r="K8432" s="6" t="s">
        <v>7257</v>
      </c>
      <c r="L8432" s="8">
        <v>5</v>
      </c>
      <c r="M8432" s="6" t="s">
        <v>251</v>
      </c>
      <c r="N8432" s="6" t="s">
        <v>7404</v>
      </c>
      <c r="R8432" s="6" t="str">
        <f t="shared" si="131"/>
        <v>74726Thị trấn Tân Bình15</v>
      </c>
    </row>
    <row r="8433" spans="1:18">
      <c r="A8433" s="6">
        <v>8432</v>
      </c>
      <c r="B8433" s="6">
        <v>74</v>
      </c>
      <c r="C8433" s="6" t="s">
        <v>7401</v>
      </c>
      <c r="D8433" s="6">
        <v>726</v>
      </c>
      <c r="E8433" s="6" t="s">
        <v>7472</v>
      </c>
      <c r="F8433" s="6">
        <v>25903</v>
      </c>
      <c r="G8433" s="6" t="s">
        <v>577</v>
      </c>
      <c r="H8433" s="6">
        <v>2</v>
      </c>
      <c r="I8433" s="6" t="s">
        <v>297</v>
      </c>
      <c r="J8433" s="6">
        <v>5</v>
      </c>
      <c r="K8433" s="6" t="s">
        <v>7257</v>
      </c>
      <c r="L8433" s="8">
        <v>6</v>
      </c>
      <c r="M8433" s="6" t="s">
        <v>297</v>
      </c>
      <c r="N8433" s="6" t="s">
        <v>7404</v>
      </c>
      <c r="R8433" s="6" t="str">
        <f t="shared" si="131"/>
        <v>74726Xã Tân Lập25</v>
      </c>
    </row>
    <row r="8434" spans="1:18">
      <c r="A8434" s="6">
        <v>8433</v>
      </c>
      <c r="B8434" s="6">
        <v>74</v>
      </c>
      <c r="C8434" s="6" t="s">
        <v>7401</v>
      </c>
      <c r="D8434" s="6">
        <v>726</v>
      </c>
      <c r="E8434" s="6" t="s">
        <v>7472</v>
      </c>
      <c r="F8434" s="6">
        <v>25906</v>
      </c>
      <c r="G8434" s="6" t="s">
        <v>7474</v>
      </c>
      <c r="H8434" s="6">
        <v>1</v>
      </c>
      <c r="I8434" s="6" t="s">
        <v>251</v>
      </c>
      <c r="J8434" s="6">
        <v>5</v>
      </c>
      <c r="K8434" s="6" t="s">
        <v>7257</v>
      </c>
      <c r="L8434" s="8">
        <v>5</v>
      </c>
      <c r="M8434" s="6" t="s">
        <v>251</v>
      </c>
      <c r="N8434" s="6" t="s">
        <v>7404</v>
      </c>
      <c r="R8434" s="6" t="str">
        <f t="shared" si="131"/>
        <v>74726Thị trấn Tân Thành15</v>
      </c>
    </row>
    <row r="8435" spans="1:18">
      <c r="A8435" s="6">
        <v>8434</v>
      </c>
      <c r="B8435" s="6">
        <v>74</v>
      </c>
      <c r="C8435" s="6" t="s">
        <v>7401</v>
      </c>
      <c r="D8435" s="6">
        <v>726</v>
      </c>
      <c r="E8435" s="6" t="s">
        <v>7472</v>
      </c>
      <c r="F8435" s="6">
        <v>25907</v>
      </c>
      <c r="G8435" s="6" t="s">
        <v>7475</v>
      </c>
      <c r="H8435" s="6">
        <v>2</v>
      </c>
      <c r="I8435" s="6" t="s">
        <v>297</v>
      </c>
      <c r="J8435" s="6">
        <v>5</v>
      </c>
      <c r="K8435" s="6" t="s">
        <v>7257</v>
      </c>
      <c r="L8435" s="8">
        <v>6</v>
      </c>
      <c r="M8435" s="6" t="s">
        <v>297</v>
      </c>
      <c r="N8435" s="6" t="s">
        <v>7404</v>
      </c>
      <c r="R8435" s="6" t="str">
        <f t="shared" si="131"/>
        <v>74726Xã Đất Cuốc25</v>
      </c>
    </row>
    <row r="8436" spans="1:18">
      <c r="A8436" s="6">
        <v>8435</v>
      </c>
      <c r="B8436" s="6">
        <v>74</v>
      </c>
      <c r="C8436" s="6" t="s">
        <v>7401</v>
      </c>
      <c r="D8436" s="6">
        <v>726</v>
      </c>
      <c r="E8436" s="6" t="s">
        <v>7472</v>
      </c>
      <c r="F8436" s="6">
        <v>25908</v>
      </c>
      <c r="G8436" s="6" t="s">
        <v>7476</v>
      </c>
      <c r="H8436" s="6">
        <v>2</v>
      </c>
      <c r="I8436" s="6" t="s">
        <v>297</v>
      </c>
      <c r="J8436" s="6">
        <v>5</v>
      </c>
      <c r="K8436" s="6" t="s">
        <v>7257</v>
      </c>
      <c r="L8436" s="8">
        <v>6</v>
      </c>
      <c r="M8436" s="6" t="s">
        <v>297</v>
      </c>
      <c r="N8436" s="6" t="s">
        <v>7404</v>
      </c>
      <c r="R8436" s="6" t="str">
        <f t="shared" si="131"/>
        <v>74726Xã Hiếu Liêm25</v>
      </c>
    </row>
    <row r="8437" spans="1:18">
      <c r="A8437" s="6">
        <v>8436</v>
      </c>
      <c r="B8437" s="6">
        <v>74</v>
      </c>
      <c r="C8437" s="6" t="s">
        <v>7401</v>
      </c>
      <c r="D8437" s="6">
        <v>726</v>
      </c>
      <c r="E8437" s="6" t="s">
        <v>7472</v>
      </c>
      <c r="F8437" s="6">
        <v>25909</v>
      </c>
      <c r="G8437" s="6" t="s">
        <v>7477</v>
      </c>
      <c r="H8437" s="6">
        <v>2</v>
      </c>
      <c r="I8437" s="6" t="s">
        <v>297</v>
      </c>
      <c r="J8437" s="6">
        <v>5</v>
      </c>
      <c r="K8437" s="6" t="s">
        <v>7257</v>
      </c>
      <c r="L8437" s="8">
        <v>6</v>
      </c>
      <c r="M8437" s="6" t="s">
        <v>297</v>
      </c>
      <c r="N8437" s="6" t="s">
        <v>7404</v>
      </c>
      <c r="R8437" s="6" t="str">
        <f t="shared" si="131"/>
        <v>74726Xã Lạc An25</v>
      </c>
    </row>
    <row r="8438" spans="1:18">
      <c r="A8438" s="6">
        <v>8437</v>
      </c>
      <c r="B8438" s="6">
        <v>74</v>
      </c>
      <c r="C8438" s="6" t="s">
        <v>7401</v>
      </c>
      <c r="D8438" s="6">
        <v>726</v>
      </c>
      <c r="E8438" s="6" t="s">
        <v>7472</v>
      </c>
      <c r="F8438" s="6">
        <v>25918</v>
      </c>
      <c r="G8438" s="6" t="s">
        <v>1307</v>
      </c>
      <c r="H8438" s="6">
        <v>2</v>
      </c>
      <c r="I8438" s="6" t="s">
        <v>297</v>
      </c>
      <c r="J8438" s="6">
        <v>5</v>
      </c>
      <c r="K8438" s="6" t="s">
        <v>7257</v>
      </c>
      <c r="L8438" s="8">
        <v>6</v>
      </c>
      <c r="M8438" s="6" t="s">
        <v>297</v>
      </c>
      <c r="N8438" s="6" t="s">
        <v>7404</v>
      </c>
      <c r="R8438" s="6" t="str">
        <f t="shared" si="131"/>
        <v>74726Xã Tân Mỹ25</v>
      </c>
    </row>
    <row r="8439" spans="1:18">
      <c r="A8439" s="6">
        <v>8438</v>
      </c>
      <c r="B8439" s="6">
        <v>74</v>
      </c>
      <c r="C8439" s="6" t="s">
        <v>7401</v>
      </c>
      <c r="D8439" s="6">
        <v>726</v>
      </c>
      <c r="E8439" s="6" t="s">
        <v>7472</v>
      </c>
      <c r="F8439" s="6">
        <v>25927</v>
      </c>
      <c r="G8439" s="6" t="s">
        <v>7478</v>
      </c>
      <c r="H8439" s="6">
        <v>2</v>
      </c>
      <c r="I8439" s="6" t="s">
        <v>297</v>
      </c>
      <c r="J8439" s="6">
        <v>5</v>
      </c>
      <c r="K8439" s="6" t="s">
        <v>7257</v>
      </c>
      <c r="L8439" s="8">
        <v>6</v>
      </c>
      <c r="M8439" s="6" t="s">
        <v>297</v>
      </c>
      <c r="N8439" s="6" t="s">
        <v>7404</v>
      </c>
      <c r="R8439" s="6" t="str">
        <f t="shared" si="131"/>
        <v>74726Xã Thường Tân25</v>
      </c>
    </row>
    <row r="8440" spans="1:18">
      <c r="A8440" s="6">
        <v>8439</v>
      </c>
      <c r="B8440" s="6">
        <v>75</v>
      </c>
      <c r="C8440" s="6" t="s">
        <v>7479</v>
      </c>
      <c r="D8440" s="6">
        <v>731</v>
      </c>
      <c r="E8440" s="6" t="s">
        <v>7480</v>
      </c>
      <c r="F8440" s="6">
        <v>25993</v>
      </c>
      <c r="G8440" s="6" t="s">
        <v>7481</v>
      </c>
      <c r="H8440" s="6">
        <v>1</v>
      </c>
      <c r="I8440" s="6" t="s">
        <v>251</v>
      </c>
      <c r="J8440" s="6">
        <v>5</v>
      </c>
      <c r="K8440" s="6" t="s">
        <v>7257</v>
      </c>
      <c r="L8440" s="8">
        <v>5</v>
      </c>
      <c r="M8440" s="6" t="s">
        <v>251</v>
      </c>
      <c r="N8440" s="6" t="s">
        <v>7482</v>
      </c>
      <c r="R8440" s="6" t="str">
        <f t="shared" si="131"/>
        <v>75731Phường Trảng Dài15</v>
      </c>
    </row>
    <row r="8441" spans="1:18">
      <c r="A8441" s="6">
        <v>8440</v>
      </c>
      <c r="B8441" s="6">
        <v>75</v>
      </c>
      <c r="C8441" s="6" t="s">
        <v>7479</v>
      </c>
      <c r="D8441" s="6">
        <v>731</v>
      </c>
      <c r="E8441" s="6" t="s">
        <v>7480</v>
      </c>
      <c r="F8441" s="6">
        <v>25996</v>
      </c>
      <c r="G8441" s="6" t="s">
        <v>1687</v>
      </c>
      <c r="H8441" s="6">
        <v>1</v>
      </c>
      <c r="I8441" s="6" t="s">
        <v>251</v>
      </c>
      <c r="J8441" s="6">
        <v>5</v>
      </c>
      <c r="K8441" s="6" t="s">
        <v>7257</v>
      </c>
      <c r="L8441" s="8">
        <v>5</v>
      </c>
      <c r="M8441" s="6" t="s">
        <v>251</v>
      </c>
      <c r="N8441" s="6" t="s">
        <v>7482</v>
      </c>
      <c r="R8441" s="6" t="str">
        <f t="shared" si="131"/>
        <v>75731Phường Tân Phong15</v>
      </c>
    </row>
    <row r="8442" spans="1:18">
      <c r="A8442" s="6">
        <v>8441</v>
      </c>
      <c r="B8442" s="6">
        <v>75</v>
      </c>
      <c r="C8442" s="6" t="s">
        <v>7479</v>
      </c>
      <c r="D8442" s="6">
        <v>731</v>
      </c>
      <c r="E8442" s="6" t="s">
        <v>7480</v>
      </c>
      <c r="F8442" s="6">
        <v>25999</v>
      </c>
      <c r="G8442" s="6" t="s">
        <v>7483</v>
      </c>
      <c r="H8442" s="6">
        <v>1</v>
      </c>
      <c r="I8442" s="6" t="s">
        <v>251</v>
      </c>
      <c r="J8442" s="6">
        <v>5</v>
      </c>
      <c r="K8442" s="6" t="s">
        <v>7257</v>
      </c>
      <c r="L8442" s="8">
        <v>5</v>
      </c>
      <c r="M8442" s="6" t="s">
        <v>251</v>
      </c>
      <c r="N8442" s="6" t="s">
        <v>7482</v>
      </c>
      <c r="R8442" s="6" t="str">
        <f t="shared" si="131"/>
        <v>75731Phường Tân Biên15</v>
      </c>
    </row>
    <row r="8443" spans="1:18">
      <c r="A8443" s="6">
        <v>8442</v>
      </c>
      <c r="B8443" s="6">
        <v>75</v>
      </c>
      <c r="C8443" s="6" t="s">
        <v>7479</v>
      </c>
      <c r="D8443" s="6">
        <v>731</v>
      </c>
      <c r="E8443" s="6" t="s">
        <v>7480</v>
      </c>
      <c r="F8443" s="6">
        <v>26002</v>
      </c>
      <c r="G8443" s="6" t="s">
        <v>7484</v>
      </c>
      <c r="H8443" s="6">
        <v>1</v>
      </c>
      <c r="I8443" s="6" t="s">
        <v>251</v>
      </c>
      <c r="J8443" s="6">
        <v>5</v>
      </c>
      <c r="K8443" s="6" t="s">
        <v>7257</v>
      </c>
      <c r="L8443" s="8">
        <v>5</v>
      </c>
      <c r="M8443" s="6" t="s">
        <v>251</v>
      </c>
      <c r="N8443" s="6" t="s">
        <v>7482</v>
      </c>
      <c r="R8443" s="6" t="str">
        <f t="shared" si="131"/>
        <v>75731Phường Hố Nai15</v>
      </c>
    </row>
    <row r="8444" spans="1:18">
      <c r="A8444" s="6">
        <v>8443</v>
      </c>
      <c r="B8444" s="6">
        <v>75</v>
      </c>
      <c r="C8444" s="6" t="s">
        <v>7479</v>
      </c>
      <c r="D8444" s="6">
        <v>731</v>
      </c>
      <c r="E8444" s="6" t="s">
        <v>7480</v>
      </c>
      <c r="F8444" s="6">
        <v>26005</v>
      </c>
      <c r="G8444" s="6" t="s">
        <v>2164</v>
      </c>
      <c r="H8444" s="6">
        <v>1</v>
      </c>
      <c r="I8444" s="6" t="s">
        <v>251</v>
      </c>
      <c r="J8444" s="6">
        <v>5</v>
      </c>
      <c r="K8444" s="6" t="s">
        <v>7257</v>
      </c>
      <c r="L8444" s="8">
        <v>5</v>
      </c>
      <c r="M8444" s="6" t="s">
        <v>251</v>
      </c>
      <c r="N8444" s="6" t="s">
        <v>7482</v>
      </c>
      <c r="R8444" s="6" t="str">
        <f t="shared" si="131"/>
        <v>75731Phường Tân Hòa15</v>
      </c>
    </row>
    <row r="8445" spans="1:18">
      <c r="A8445" s="6">
        <v>8444</v>
      </c>
      <c r="B8445" s="6">
        <v>75</v>
      </c>
      <c r="C8445" s="6" t="s">
        <v>7479</v>
      </c>
      <c r="D8445" s="6">
        <v>731</v>
      </c>
      <c r="E8445" s="6" t="s">
        <v>7480</v>
      </c>
      <c r="F8445" s="6">
        <v>26008</v>
      </c>
      <c r="G8445" s="6" t="s">
        <v>7450</v>
      </c>
      <c r="H8445" s="6">
        <v>1</v>
      </c>
      <c r="I8445" s="6" t="s">
        <v>251</v>
      </c>
      <c r="J8445" s="6">
        <v>5</v>
      </c>
      <c r="K8445" s="6" t="s">
        <v>7257</v>
      </c>
      <c r="L8445" s="8">
        <v>5</v>
      </c>
      <c r="M8445" s="6" t="s">
        <v>251</v>
      </c>
      <c r="N8445" s="6" t="s">
        <v>7482</v>
      </c>
      <c r="R8445" s="6" t="str">
        <f t="shared" si="131"/>
        <v>75731Phường Tân Hiệp15</v>
      </c>
    </row>
    <row r="8446" spans="1:18">
      <c r="A8446" s="6">
        <v>8445</v>
      </c>
      <c r="B8446" s="6">
        <v>75</v>
      </c>
      <c r="C8446" s="6" t="s">
        <v>7479</v>
      </c>
      <c r="D8446" s="6">
        <v>731</v>
      </c>
      <c r="E8446" s="6" t="s">
        <v>7480</v>
      </c>
      <c r="F8446" s="6">
        <v>26011</v>
      </c>
      <c r="G8446" s="6" t="s">
        <v>7485</v>
      </c>
      <c r="H8446" s="6">
        <v>1</v>
      </c>
      <c r="I8446" s="6" t="s">
        <v>251</v>
      </c>
      <c r="J8446" s="6">
        <v>5</v>
      </c>
      <c r="K8446" s="6" t="s">
        <v>7257</v>
      </c>
      <c r="L8446" s="8">
        <v>5</v>
      </c>
      <c r="M8446" s="6" t="s">
        <v>251</v>
      </c>
      <c r="N8446" s="6" t="s">
        <v>7482</v>
      </c>
      <c r="R8446" s="6" t="str">
        <f t="shared" si="131"/>
        <v>75731Phường Bửu Long15</v>
      </c>
    </row>
    <row r="8447" spans="1:18">
      <c r="A8447" s="6">
        <v>8446</v>
      </c>
      <c r="B8447" s="6">
        <v>75</v>
      </c>
      <c r="C8447" s="6" t="s">
        <v>7479</v>
      </c>
      <c r="D8447" s="6">
        <v>731</v>
      </c>
      <c r="E8447" s="6" t="s">
        <v>7480</v>
      </c>
      <c r="F8447" s="6">
        <v>26014</v>
      </c>
      <c r="G8447" s="6" t="s">
        <v>6905</v>
      </c>
      <c r="H8447" s="6">
        <v>1</v>
      </c>
      <c r="I8447" s="6" t="s">
        <v>251</v>
      </c>
      <c r="J8447" s="6">
        <v>5</v>
      </c>
      <c r="K8447" s="6" t="s">
        <v>7257</v>
      </c>
      <c r="L8447" s="8">
        <v>5</v>
      </c>
      <c r="M8447" s="6" t="s">
        <v>251</v>
      </c>
      <c r="N8447" s="6" t="s">
        <v>7482</v>
      </c>
      <c r="R8447" s="6" t="str">
        <f t="shared" si="131"/>
        <v>75731Phường Tân Tiến15</v>
      </c>
    </row>
    <row r="8448" spans="1:18">
      <c r="A8448" s="6">
        <v>8447</v>
      </c>
      <c r="B8448" s="6">
        <v>75</v>
      </c>
      <c r="C8448" s="6" t="s">
        <v>7479</v>
      </c>
      <c r="D8448" s="6">
        <v>731</v>
      </c>
      <c r="E8448" s="6" t="s">
        <v>7480</v>
      </c>
      <c r="F8448" s="6">
        <v>26017</v>
      </c>
      <c r="G8448" s="6" t="s">
        <v>7486</v>
      </c>
      <c r="H8448" s="6">
        <v>1</v>
      </c>
      <c r="I8448" s="6" t="s">
        <v>251</v>
      </c>
      <c r="J8448" s="6">
        <v>5</v>
      </c>
      <c r="K8448" s="6" t="s">
        <v>7257</v>
      </c>
      <c r="L8448" s="8">
        <v>5</v>
      </c>
      <c r="M8448" s="6" t="s">
        <v>251</v>
      </c>
      <c r="N8448" s="6" t="s">
        <v>7482</v>
      </c>
      <c r="R8448" s="6" t="str">
        <f t="shared" si="131"/>
        <v>75731Phường Tam Hiệp15</v>
      </c>
    </row>
    <row r="8449" spans="1:18">
      <c r="A8449" s="6">
        <v>8448</v>
      </c>
      <c r="B8449" s="6">
        <v>75</v>
      </c>
      <c r="C8449" s="6" t="s">
        <v>7479</v>
      </c>
      <c r="D8449" s="6">
        <v>731</v>
      </c>
      <c r="E8449" s="6" t="s">
        <v>7480</v>
      </c>
      <c r="F8449" s="6">
        <v>26020</v>
      </c>
      <c r="G8449" s="6" t="s">
        <v>7487</v>
      </c>
      <c r="H8449" s="6">
        <v>1</v>
      </c>
      <c r="I8449" s="6" t="s">
        <v>251</v>
      </c>
      <c r="J8449" s="6">
        <v>5</v>
      </c>
      <c r="K8449" s="6" t="s">
        <v>7257</v>
      </c>
      <c r="L8449" s="8">
        <v>5</v>
      </c>
      <c r="M8449" s="6" t="s">
        <v>251</v>
      </c>
      <c r="N8449" s="6" t="s">
        <v>7482</v>
      </c>
      <c r="R8449" s="6" t="str">
        <f t="shared" si="131"/>
        <v>75731Phường Long Bình15</v>
      </c>
    </row>
    <row r="8450" spans="1:18">
      <c r="A8450" s="6">
        <v>8449</v>
      </c>
      <c r="B8450" s="6">
        <v>75</v>
      </c>
      <c r="C8450" s="6" t="s">
        <v>7479</v>
      </c>
      <c r="D8450" s="6">
        <v>731</v>
      </c>
      <c r="E8450" s="6" t="s">
        <v>7480</v>
      </c>
      <c r="F8450" s="6">
        <v>26023</v>
      </c>
      <c r="G8450" s="6" t="s">
        <v>2296</v>
      </c>
      <c r="H8450" s="6">
        <v>1</v>
      </c>
      <c r="I8450" s="6" t="s">
        <v>251</v>
      </c>
      <c r="J8450" s="6">
        <v>5</v>
      </c>
      <c r="K8450" s="6" t="s">
        <v>7257</v>
      </c>
      <c r="L8450" s="8">
        <v>5</v>
      </c>
      <c r="M8450" s="6" t="s">
        <v>251</v>
      </c>
      <c r="N8450" s="6" t="s">
        <v>7482</v>
      </c>
      <c r="R8450" s="6" t="str">
        <f t="shared" si="131"/>
        <v>75731Phường Quang Vinh15</v>
      </c>
    </row>
    <row r="8451" spans="1:18">
      <c r="A8451" s="6">
        <v>8450</v>
      </c>
      <c r="B8451" s="6">
        <v>75</v>
      </c>
      <c r="C8451" s="6" t="s">
        <v>7479</v>
      </c>
      <c r="D8451" s="6">
        <v>731</v>
      </c>
      <c r="E8451" s="6" t="s">
        <v>7480</v>
      </c>
      <c r="F8451" s="6">
        <v>26026</v>
      </c>
      <c r="G8451" s="6" t="s">
        <v>346</v>
      </c>
      <c r="H8451" s="6">
        <v>1</v>
      </c>
      <c r="I8451" s="6" t="s">
        <v>251</v>
      </c>
      <c r="J8451" s="6">
        <v>5</v>
      </c>
      <c r="K8451" s="6" t="s">
        <v>7257</v>
      </c>
      <c r="L8451" s="8">
        <v>5</v>
      </c>
      <c r="M8451" s="6" t="s">
        <v>251</v>
      </c>
      <c r="N8451" s="6" t="s">
        <v>7482</v>
      </c>
      <c r="R8451" s="6" t="str">
        <f t="shared" ref="R8451:R8514" si="132">CONCATENATE(B8451,D8451,G8451,H8451,J8451)</f>
        <v>75731Phường Tân Mai15</v>
      </c>
    </row>
    <row r="8452" spans="1:18">
      <c r="A8452" s="6">
        <v>8451</v>
      </c>
      <c r="B8452" s="6">
        <v>75</v>
      </c>
      <c r="C8452" s="6" t="s">
        <v>7479</v>
      </c>
      <c r="D8452" s="6">
        <v>731</v>
      </c>
      <c r="E8452" s="6" t="s">
        <v>7480</v>
      </c>
      <c r="F8452" s="6">
        <v>26029</v>
      </c>
      <c r="G8452" s="6" t="s">
        <v>2173</v>
      </c>
      <c r="H8452" s="6">
        <v>1</v>
      </c>
      <c r="I8452" s="6" t="s">
        <v>251</v>
      </c>
      <c r="J8452" s="6">
        <v>5</v>
      </c>
      <c r="K8452" s="6" t="s">
        <v>7257</v>
      </c>
      <c r="L8452" s="8">
        <v>5</v>
      </c>
      <c r="M8452" s="6" t="s">
        <v>251</v>
      </c>
      <c r="N8452" s="6" t="s">
        <v>7482</v>
      </c>
      <c r="R8452" s="6" t="str">
        <f t="shared" si="132"/>
        <v>75731Phường Thống Nhất15</v>
      </c>
    </row>
    <row r="8453" spans="1:18">
      <c r="A8453" s="6">
        <v>8452</v>
      </c>
      <c r="B8453" s="6">
        <v>75</v>
      </c>
      <c r="C8453" s="6" t="s">
        <v>7479</v>
      </c>
      <c r="D8453" s="6">
        <v>731</v>
      </c>
      <c r="E8453" s="6" t="s">
        <v>7480</v>
      </c>
      <c r="F8453" s="6">
        <v>26032</v>
      </c>
      <c r="G8453" s="6" t="s">
        <v>7488</v>
      </c>
      <c r="H8453" s="6">
        <v>1</v>
      </c>
      <c r="I8453" s="6" t="s">
        <v>251</v>
      </c>
      <c r="J8453" s="6">
        <v>5</v>
      </c>
      <c r="K8453" s="6" t="s">
        <v>7257</v>
      </c>
      <c r="L8453" s="8">
        <v>5</v>
      </c>
      <c r="M8453" s="6" t="s">
        <v>251</v>
      </c>
      <c r="N8453" s="6" t="s">
        <v>7482</v>
      </c>
      <c r="R8453" s="6" t="str">
        <f t="shared" si="132"/>
        <v>75731Phường Trung Dũng15</v>
      </c>
    </row>
    <row r="8454" spans="1:18">
      <c r="A8454" s="6">
        <v>8453</v>
      </c>
      <c r="B8454" s="6">
        <v>75</v>
      </c>
      <c r="C8454" s="6" t="s">
        <v>7479</v>
      </c>
      <c r="D8454" s="6">
        <v>731</v>
      </c>
      <c r="E8454" s="6" t="s">
        <v>7480</v>
      </c>
      <c r="F8454" s="6">
        <v>26035</v>
      </c>
      <c r="G8454" s="6" t="s">
        <v>7489</v>
      </c>
      <c r="H8454" s="6">
        <v>1</v>
      </c>
      <c r="I8454" s="6" t="s">
        <v>251</v>
      </c>
      <c r="J8454" s="6">
        <v>5</v>
      </c>
      <c r="K8454" s="6" t="s">
        <v>7257</v>
      </c>
      <c r="L8454" s="8">
        <v>5</v>
      </c>
      <c r="M8454" s="6" t="s">
        <v>251</v>
      </c>
      <c r="N8454" s="6" t="s">
        <v>7482</v>
      </c>
      <c r="R8454" s="6" t="str">
        <f t="shared" si="132"/>
        <v>75731Phường Tam Hòa15</v>
      </c>
    </row>
    <row r="8455" spans="1:18">
      <c r="A8455" s="6">
        <v>8454</v>
      </c>
      <c r="B8455" s="6">
        <v>75</v>
      </c>
      <c r="C8455" s="6" t="s">
        <v>7479</v>
      </c>
      <c r="D8455" s="6">
        <v>731</v>
      </c>
      <c r="E8455" s="6" t="s">
        <v>7480</v>
      </c>
      <c r="F8455" s="6">
        <v>26038</v>
      </c>
      <c r="G8455" s="6" t="s">
        <v>6715</v>
      </c>
      <c r="H8455" s="6">
        <v>1</v>
      </c>
      <c r="I8455" s="6" t="s">
        <v>251</v>
      </c>
      <c r="J8455" s="6">
        <v>5</v>
      </c>
      <c r="K8455" s="6" t="s">
        <v>7257</v>
      </c>
      <c r="L8455" s="8">
        <v>5</v>
      </c>
      <c r="M8455" s="6" t="s">
        <v>251</v>
      </c>
      <c r="N8455" s="6" t="s">
        <v>7482</v>
      </c>
      <c r="R8455" s="6" t="str">
        <f t="shared" si="132"/>
        <v>75731Phường Hòa Bình15</v>
      </c>
    </row>
    <row r="8456" spans="1:18">
      <c r="A8456" s="6">
        <v>8455</v>
      </c>
      <c r="B8456" s="6">
        <v>75</v>
      </c>
      <c r="C8456" s="6" t="s">
        <v>7479</v>
      </c>
      <c r="D8456" s="6">
        <v>731</v>
      </c>
      <c r="E8456" s="6" t="s">
        <v>7480</v>
      </c>
      <c r="F8456" s="6">
        <v>26041</v>
      </c>
      <c r="G8456" s="6" t="s">
        <v>1685</v>
      </c>
      <c r="H8456" s="6">
        <v>1</v>
      </c>
      <c r="I8456" s="6" t="s">
        <v>251</v>
      </c>
      <c r="J8456" s="6">
        <v>5</v>
      </c>
      <c r="K8456" s="6" t="s">
        <v>7257</v>
      </c>
      <c r="L8456" s="8">
        <v>5</v>
      </c>
      <c r="M8456" s="6" t="s">
        <v>251</v>
      </c>
      <c r="N8456" s="6" t="s">
        <v>7482</v>
      </c>
      <c r="R8456" s="6" t="str">
        <f t="shared" si="132"/>
        <v>75731Phường Quyết Thắng15</v>
      </c>
    </row>
    <row r="8457" spans="1:18">
      <c r="A8457" s="6">
        <v>8456</v>
      </c>
      <c r="B8457" s="6">
        <v>75</v>
      </c>
      <c r="C8457" s="6" t="s">
        <v>7479</v>
      </c>
      <c r="D8457" s="6">
        <v>731</v>
      </c>
      <c r="E8457" s="6" t="s">
        <v>7480</v>
      </c>
      <c r="F8457" s="6">
        <v>26044</v>
      </c>
      <c r="G8457" s="6" t="s">
        <v>121</v>
      </c>
      <c r="H8457" s="6">
        <v>1</v>
      </c>
      <c r="I8457" s="6" t="s">
        <v>251</v>
      </c>
      <c r="J8457" s="6">
        <v>5</v>
      </c>
      <c r="K8457" s="6" t="s">
        <v>7257</v>
      </c>
      <c r="L8457" s="8">
        <v>5</v>
      </c>
      <c r="M8457" s="6" t="s">
        <v>251</v>
      </c>
      <c r="N8457" s="6" t="s">
        <v>7482</v>
      </c>
      <c r="R8457" s="6" t="str">
        <f t="shared" si="132"/>
        <v>75731Phường Thanh Bình15</v>
      </c>
    </row>
    <row r="8458" spans="1:18">
      <c r="A8458" s="6">
        <v>8457</v>
      </c>
      <c r="B8458" s="6">
        <v>75</v>
      </c>
      <c r="C8458" s="6" t="s">
        <v>7479</v>
      </c>
      <c r="D8458" s="6">
        <v>731</v>
      </c>
      <c r="E8458" s="6" t="s">
        <v>7480</v>
      </c>
      <c r="F8458" s="6">
        <v>26047</v>
      </c>
      <c r="G8458" s="6" t="s">
        <v>7490</v>
      </c>
      <c r="H8458" s="6">
        <v>1</v>
      </c>
      <c r="I8458" s="6" t="s">
        <v>251</v>
      </c>
      <c r="J8458" s="6">
        <v>5</v>
      </c>
      <c r="K8458" s="6" t="s">
        <v>7257</v>
      </c>
      <c r="L8458" s="8">
        <v>5</v>
      </c>
      <c r="M8458" s="6" t="s">
        <v>251</v>
      </c>
      <c r="N8458" s="6" t="s">
        <v>7482</v>
      </c>
      <c r="R8458" s="6" t="str">
        <f t="shared" si="132"/>
        <v>75731Phường Bình Đa15</v>
      </c>
    </row>
    <row r="8459" spans="1:18">
      <c r="A8459" s="6">
        <v>8458</v>
      </c>
      <c r="B8459" s="6">
        <v>75</v>
      </c>
      <c r="C8459" s="6" t="s">
        <v>7479</v>
      </c>
      <c r="D8459" s="6">
        <v>731</v>
      </c>
      <c r="E8459" s="6" t="s">
        <v>7480</v>
      </c>
      <c r="F8459" s="6">
        <v>26050</v>
      </c>
      <c r="G8459" s="6" t="s">
        <v>6708</v>
      </c>
      <c r="H8459" s="6">
        <v>1</v>
      </c>
      <c r="I8459" s="6" t="s">
        <v>251</v>
      </c>
      <c r="J8459" s="6">
        <v>5</v>
      </c>
      <c r="K8459" s="6" t="s">
        <v>7257</v>
      </c>
      <c r="L8459" s="8">
        <v>5</v>
      </c>
      <c r="M8459" s="6" t="s">
        <v>251</v>
      </c>
      <c r="N8459" s="6" t="s">
        <v>7482</v>
      </c>
      <c r="R8459" s="6" t="str">
        <f t="shared" si="132"/>
        <v>75731Phường An Bình15</v>
      </c>
    </row>
    <row r="8460" spans="1:18">
      <c r="A8460" s="6">
        <v>8459</v>
      </c>
      <c r="B8460" s="6">
        <v>75</v>
      </c>
      <c r="C8460" s="6" t="s">
        <v>7479</v>
      </c>
      <c r="D8460" s="6">
        <v>731</v>
      </c>
      <c r="E8460" s="6" t="s">
        <v>7480</v>
      </c>
      <c r="F8460" s="6">
        <v>26053</v>
      </c>
      <c r="G8460" s="6" t="s">
        <v>7491</v>
      </c>
      <c r="H8460" s="6">
        <v>1</v>
      </c>
      <c r="I8460" s="6" t="s">
        <v>251</v>
      </c>
      <c r="J8460" s="6">
        <v>5</v>
      </c>
      <c r="K8460" s="6" t="s">
        <v>7257</v>
      </c>
      <c r="L8460" s="8">
        <v>5</v>
      </c>
      <c r="M8460" s="6" t="s">
        <v>251</v>
      </c>
      <c r="N8460" s="6" t="s">
        <v>7482</v>
      </c>
      <c r="R8460" s="6" t="str">
        <f t="shared" si="132"/>
        <v>75731Phường Bửu Hòa15</v>
      </c>
    </row>
    <row r="8461" spans="1:18">
      <c r="A8461" s="6">
        <v>8460</v>
      </c>
      <c r="B8461" s="6">
        <v>75</v>
      </c>
      <c r="C8461" s="6" t="s">
        <v>7479</v>
      </c>
      <c r="D8461" s="6">
        <v>731</v>
      </c>
      <c r="E8461" s="6" t="s">
        <v>7480</v>
      </c>
      <c r="F8461" s="6">
        <v>26056</v>
      </c>
      <c r="G8461" s="6" t="s">
        <v>7492</v>
      </c>
      <c r="H8461" s="6">
        <v>1</v>
      </c>
      <c r="I8461" s="6" t="s">
        <v>251</v>
      </c>
      <c r="J8461" s="6">
        <v>5</v>
      </c>
      <c r="K8461" s="6" t="s">
        <v>7257</v>
      </c>
      <c r="L8461" s="8">
        <v>5</v>
      </c>
      <c r="M8461" s="6" t="s">
        <v>251</v>
      </c>
      <c r="N8461" s="6" t="s">
        <v>7482</v>
      </c>
      <c r="R8461" s="6" t="str">
        <f t="shared" si="132"/>
        <v>75731Phường Long Bình Tân15</v>
      </c>
    </row>
    <row r="8462" spans="1:18">
      <c r="A8462" s="6">
        <v>8461</v>
      </c>
      <c r="B8462" s="6">
        <v>75</v>
      </c>
      <c r="C8462" s="6" t="s">
        <v>7479</v>
      </c>
      <c r="D8462" s="6">
        <v>731</v>
      </c>
      <c r="E8462" s="6" t="s">
        <v>7480</v>
      </c>
      <c r="F8462" s="6">
        <v>26059</v>
      </c>
      <c r="G8462" s="6" t="s">
        <v>7493</v>
      </c>
      <c r="H8462" s="6">
        <v>1</v>
      </c>
      <c r="I8462" s="6" t="s">
        <v>251</v>
      </c>
      <c r="J8462" s="6">
        <v>5</v>
      </c>
      <c r="K8462" s="6" t="s">
        <v>7257</v>
      </c>
      <c r="L8462" s="8">
        <v>5</v>
      </c>
      <c r="M8462" s="6" t="s">
        <v>251</v>
      </c>
      <c r="N8462" s="6" t="s">
        <v>7482</v>
      </c>
      <c r="R8462" s="6" t="str">
        <f t="shared" si="132"/>
        <v>75731Phường Tân Vạn15</v>
      </c>
    </row>
    <row r="8463" spans="1:18">
      <c r="A8463" s="6">
        <v>8462</v>
      </c>
      <c r="B8463" s="6">
        <v>75</v>
      </c>
      <c r="C8463" s="6" t="s">
        <v>7479</v>
      </c>
      <c r="D8463" s="6">
        <v>731</v>
      </c>
      <c r="E8463" s="6" t="s">
        <v>7480</v>
      </c>
      <c r="F8463" s="6">
        <v>26062</v>
      </c>
      <c r="G8463" s="6" t="s">
        <v>7494</v>
      </c>
      <c r="H8463" s="6">
        <v>1</v>
      </c>
      <c r="I8463" s="6" t="s">
        <v>251</v>
      </c>
      <c r="J8463" s="6">
        <v>5</v>
      </c>
      <c r="K8463" s="6" t="s">
        <v>7257</v>
      </c>
      <c r="L8463" s="8">
        <v>5</v>
      </c>
      <c r="M8463" s="6" t="s">
        <v>251</v>
      </c>
      <c r="N8463" s="6" t="s">
        <v>7482</v>
      </c>
      <c r="R8463" s="6" t="str">
        <f t="shared" si="132"/>
        <v>75731Phường Tân Hạnh15</v>
      </c>
    </row>
    <row r="8464" spans="1:18">
      <c r="A8464" s="6">
        <v>8463</v>
      </c>
      <c r="B8464" s="6">
        <v>75</v>
      </c>
      <c r="C8464" s="6" t="s">
        <v>7479</v>
      </c>
      <c r="D8464" s="6">
        <v>731</v>
      </c>
      <c r="E8464" s="6" t="s">
        <v>7480</v>
      </c>
      <c r="F8464" s="6">
        <v>26065</v>
      </c>
      <c r="G8464" s="6" t="s">
        <v>7495</v>
      </c>
      <c r="H8464" s="6">
        <v>1</v>
      </c>
      <c r="I8464" s="6" t="s">
        <v>251</v>
      </c>
      <c r="J8464" s="6">
        <v>5</v>
      </c>
      <c r="K8464" s="6" t="s">
        <v>7257</v>
      </c>
      <c r="L8464" s="8">
        <v>5</v>
      </c>
      <c r="M8464" s="6" t="s">
        <v>251</v>
      </c>
      <c r="N8464" s="6" t="s">
        <v>7482</v>
      </c>
      <c r="R8464" s="6" t="str">
        <f t="shared" si="132"/>
        <v>75731Phường Hiệp Hòa15</v>
      </c>
    </row>
    <row r="8465" spans="1:18">
      <c r="A8465" s="6">
        <v>8464</v>
      </c>
      <c r="B8465" s="6">
        <v>75</v>
      </c>
      <c r="C8465" s="6" t="s">
        <v>7479</v>
      </c>
      <c r="D8465" s="6">
        <v>731</v>
      </c>
      <c r="E8465" s="6" t="s">
        <v>7480</v>
      </c>
      <c r="F8465" s="6">
        <v>26068</v>
      </c>
      <c r="G8465" s="6" t="s">
        <v>7496</v>
      </c>
      <c r="H8465" s="6">
        <v>1</v>
      </c>
      <c r="I8465" s="6" t="s">
        <v>251</v>
      </c>
      <c r="J8465" s="6">
        <v>5</v>
      </c>
      <c r="K8465" s="6" t="s">
        <v>7257</v>
      </c>
      <c r="L8465" s="8">
        <v>5</v>
      </c>
      <c r="M8465" s="6" t="s">
        <v>251</v>
      </c>
      <c r="N8465" s="6" t="s">
        <v>7482</v>
      </c>
      <c r="R8465" s="6" t="str">
        <f t="shared" si="132"/>
        <v>75731Phường Hóa An15</v>
      </c>
    </row>
    <row r="8466" spans="1:18">
      <c r="A8466" s="6">
        <v>8465</v>
      </c>
      <c r="B8466" s="6">
        <v>75</v>
      </c>
      <c r="C8466" s="6" t="s">
        <v>7479</v>
      </c>
      <c r="D8466" s="6">
        <v>731</v>
      </c>
      <c r="E8466" s="6" t="s">
        <v>7480</v>
      </c>
      <c r="F8466" s="6">
        <v>26371</v>
      </c>
      <c r="G8466" s="6" t="s">
        <v>5567</v>
      </c>
      <c r="H8466" s="6">
        <v>1</v>
      </c>
      <c r="I8466" s="6" t="s">
        <v>251</v>
      </c>
      <c r="J8466" s="6">
        <v>5</v>
      </c>
      <c r="K8466" s="6" t="s">
        <v>7257</v>
      </c>
      <c r="L8466" s="8">
        <v>5</v>
      </c>
      <c r="M8466" s="6" t="s">
        <v>251</v>
      </c>
      <c r="N8466" s="6" t="s">
        <v>7482</v>
      </c>
      <c r="R8466" s="6" t="str">
        <f t="shared" si="132"/>
        <v>75731Phường An Hòa15</v>
      </c>
    </row>
    <row r="8467" spans="1:18">
      <c r="A8467" s="6">
        <v>8466</v>
      </c>
      <c r="B8467" s="6">
        <v>75</v>
      </c>
      <c r="C8467" s="6" t="s">
        <v>7479</v>
      </c>
      <c r="D8467" s="6">
        <v>731</v>
      </c>
      <c r="E8467" s="6" t="s">
        <v>7480</v>
      </c>
      <c r="F8467" s="6">
        <v>26374</v>
      </c>
      <c r="G8467" s="6" t="s">
        <v>7497</v>
      </c>
      <c r="H8467" s="6">
        <v>1</v>
      </c>
      <c r="I8467" s="6" t="s">
        <v>251</v>
      </c>
      <c r="J8467" s="6">
        <v>5</v>
      </c>
      <c r="K8467" s="6" t="s">
        <v>7257</v>
      </c>
      <c r="L8467" s="8">
        <v>5</v>
      </c>
      <c r="M8467" s="6" t="s">
        <v>251</v>
      </c>
      <c r="N8467" s="6" t="s">
        <v>7482</v>
      </c>
      <c r="R8467" s="6" t="str">
        <f t="shared" si="132"/>
        <v>75731Phường Tam Phước15</v>
      </c>
    </row>
    <row r="8468" spans="1:18">
      <c r="A8468" s="6">
        <v>8467</v>
      </c>
      <c r="B8468" s="6">
        <v>75</v>
      </c>
      <c r="C8468" s="6" t="s">
        <v>7479</v>
      </c>
      <c r="D8468" s="6">
        <v>731</v>
      </c>
      <c r="E8468" s="6" t="s">
        <v>7480</v>
      </c>
      <c r="F8468" s="6">
        <v>26377</v>
      </c>
      <c r="G8468" s="6" t="s">
        <v>6322</v>
      </c>
      <c r="H8468" s="6">
        <v>1</v>
      </c>
      <c r="I8468" s="6" t="s">
        <v>251</v>
      </c>
      <c r="J8468" s="6">
        <v>5</v>
      </c>
      <c r="K8468" s="6" t="s">
        <v>7257</v>
      </c>
      <c r="L8468" s="8">
        <v>5</v>
      </c>
      <c r="M8468" s="6" t="s">
        <v>251</v>
      </c>
      <c r="N8468" s="6" t="s">
        <v>7482</v>
      </c>
      <c r="R8468" s="6" t="str">
        <f t="shared" si="132"/>
        <v>75731Phường Phước Tân15</v>
      </c>
    </row>
    <row r="8469" spans="1:18">
      <c r="A8469" s="6">
        <v>8468</v>
      </c>
      <c r="B8469" s="6">
        <v>75</v>
      </c>
      <c r="C8469" s="6" t="s">
        <v>7479</v>
      </c>
      <c r="D8469" s="6">
        <v>731</v>
      </c>
      <c r="E8469" s="6" t="s">
        <v>7480</v>
      </c>
      <c r="F8469" s="6">
        <v>26380</v>
      </c>
      <c r="G8469" s="6" t="s">
        <v>3694</v>
      </c>
      <c r="H8469" s="6">
        <v>2</v>
      </c>
      <c r="I8469" s="6" t="s">
        <v>297</v>
      </c>
      <c r="J8469" s="6">
        <v>5</v>
      </c>
      <c r="K8469" s="6" t="s">
        <v>7257</v>
      </c>
      <c r="L8469" s="8">
        <v>6</v>
      </c>
      <c r="M8469" s="6" t="s">
        <v>297</v>
      </c>
      <c r="N8469" s="6" t="s">
        <v>7482</v>
      </c>
      <c r="R8469" s="6" t="str">
        <f t="shared" si="132"/>
        <v>75731Xã Long Hưng25</v>
      </c>
    </row>
    <row r="8470" spans="1:18">
      <c r="A8470" s="6">
        <v>8469</v>
      </c>
      <c r="B8470" s="6">
        <v>75</v>
      </c>
      <c r="C8470" s="6" t="s">
        <v>7479</v>
      </c>
      <c r="D8470" s="6">
        <v>732</v>
      </c>
      <c r="E8470" s="6" t="s">
        <v>7498</v>
      </c>
      <c r="F8470" s="6">
        <v>26071</v>
      </c>
      <c r="G8470" s="6" t="s">
        <v>7499</v>
      </c>
      <c r="H8470" s="6">
        <v>1</v>
      </c>
      <c r="I8470" s="6" t="s">
        <v>251</v>
      </c>
      <c r="J8470" s="6">
        <v>5</v>
      </c>
      <c r="K8470" s="6" t="s">
        <v>7257</v>
      </c>
      <c r="L8470" s="8">
        <v>5</v>
      </c>
      <c r="M8470" s="6" t="s">
        <v>251</v>
      </c>
      <c r="N8470" s="6" t="s">
        <v>7482</v>
      </c>
      <c r="R8470" s="6" t="str">
        <f t="shared" si="132"/>
        <v>75732Phường Xuân Trung15</v>
      </c>
    </row>
    <row r="8471" spans="1:18">
      <c r="A8471" s="6">
        <v>8470</v>
      </c>
      <c r="B8471" s="6">
        <v>75</v>
      </c>
      <c r="C8471" s="6" t="s">
        <v>7479</v>
      </c>
      <c r="D8471" s="6">
        <v>732</v>
      </c>
      <c r="E8471" s="6" t="s">
        <v>7498</v>
      </c>
      <c r="F8471" s="6">
        <v>26074</v>
      </c>
      <c r="G8471" s="6" t="s">
        <v>7500</v>
      </c>
      <c r="H8471" s="6">
        <v>1</v>
      </c>
      <c r="I8471" s="6" t="s">
        <v>251</v>
      </c>
      <c r="J8471" s="6">
        <v>5</v>
      </c>
      <c r="K8471" s="6" t="s">
        <v>7257</v>
      </c>
      <c r="L8471" s="8">
        <v>5</v>
      </c>
      <c r="M8471" s="6" t="s">
        <v>251</v>
      </c>
      <c r="N8471" s="6" t="s">
        <v>7482</v>
      </c>
      <c r="R8471" s="6" t="str">
        <f t="shared" si="132"/>
        <v>75732Phường Xuân Thanh15</v>
      </c>
    </row>
    <row r="8472" spans="1:18">
      <c r="A8472" s="6">
        <v>8471</v>
      </c>
      <c r="B8472" s="6">
        <v>75</v>
      </c>
      <c r="C8472" s="6" t="s">
        <v>7479</v>
      </c>
      <c r="D8472" s="6">
        <v>732</v>
      </c>
      <c r="E8472" s="6" t="s">
        <v>7498</v>
      </c>
      <c r="F8472" s="6">
        <v>26077</v>
      </c>
      <c r="G8472" s="6" t="s">
        <v>7501</v>
      </c>
      <c r="H8472" s="6">
        <v>1</v>
      </c>
      <c r="I8472" s="6" t="s">
        <v>251</v>
      </c>
      <c r="J8472" s="6">
        <v>5</v>
      </c>
      <c r="K8472" s="6" t="s">
        <v>7257</v>
      </c>
      <c r="L8472" s="8">
        <v>5</v>
      </c>
      <c r="M8472" s="6" t="s">
        <v>251</v>
      </c>
      <c r="N8472" s="6" t="s">
        <v>7482</v>
      </c>
      <c r="R8472" s="6" t="str">
        <f t="shared" si="132"/>
        <v>75732Phường Xuân Bình15</v>
      </c>
    </row>
    <row r="8473" spans="1:18">
      <c r="A8473" s="6">
        <v>8472</v>
      </c>
      <c r="B8473" s="6">
        <v>75</v>
      </c>
      <c r="C8473" s="6" t="s">
        <v>7479</v>
      </c>
      <c r="D8473" s="6">
        <v>732</v>
      </c>
      <c r="E8473" s="6" t="s">
        <v>7498</v>
      </c>
      <c r="F8473" s="6">
        <v>26080</v>
      </c>
      <c r="G8473" s="6" t="s">
        <v>6496</v>
      </c>
      <c r="H8473" s="6">
        <v>1</v>
      </c>
      <c r="I8473" s="6" t="s">
        <v>251</v>
      </c>
      <c r="J8473" s="6">
        <v>5</v>
      </c>
      <c r="K8473" s="6" t="s">
        <v>7257</v>
      </c>
      <c r="L8473" s="8">
        <v>5</v>
      </c>
      <c r="M8473" s="6" t="s">
        <v>251</v>
      </c>
      <c r="N8473" s="6" t="s">
        <v>7482</v>
      </c>
      <c r="R8473" s="6" t="str">
        <f t="shared" si="132"/>
        <v>75732Phường Xuân An15</v>
      </c>
    </row>
    <row r="8474" spans="1:18">
      <c r="A8474" s="6">
        <v>8473</v>
      </c>
      <c r="B8474" s="6">
        <v>75</v>
      </c>
      <c r="C8474" s="6" t="s">
        <v>7479</v>
      </c>
      <c r="D8474" s="6">
        <v>732</v>
      </c>
      <c r="E8474" s="6" t="s">
        <v>7498</v>
      </c>
      <c r="F8474" s="6">
        <v>26083</v>
      </c>
      <c r="G8474" s="6" t="s">
        <v>3133</v>
      </c>
      <c r="H8474" s="6">
        <v>1</v>
      </c>
      <c r="I8474" s="6" t="s">
        <v>251</v>
      </c>
      <c r="J8474" s="6">
        <v>5</v>
      </c>
      <c r="K8474" s="6" t="s">
        <v>7257</v>
      </c>
      <c r="L8474" s="8">
        <v>5</v>
      </c>
      <c r="M8474" s="6" t="s">
        <v>251</v>
      </c>
      <c r="N8474" s="6" t="s">
        <v>7482</v>
      </c>
      <c r="R8474" s="6" t="str">
        <f t="shared" si="132"/>
        <v>75732Phường Xuân Hoà15</v>
      </c>
    </row>
    <row r="8475" spans="1:18">
      <c r="A8475" s="6">
        <v>8474</v>
      </c>
      <c r="B8475" s="6">
        <v>75</v>
      </c>
      <c r="C8475" s="6" t="s">
        <v>7479</v>
      </c>
      <c r="D8475" s="6">
        <v>732</v>
      </c>
      <c r="E8475" s="6" t="s">
        <v>7498</v>
      </c>
      <c r="F8475" s="6">
        <v>26086</v>
      </c>
      <c r="G8475" s="6" t="s">
        <v>5548</v>
      </c>
      <c r="H8475" s="6">
        <v>1</v>
      </c>
      <c r="I8475" s="6" t="s">
        <v>251</v>
      </c>
      <c r="J8475" s="6">
        <v>5</v>
      </c>
      <c r="K8475" s="6" t="s">
        <v>7257</v>
      </c>
      <c r="L8475" s="8">
        <v>5</v>
      </c>
      <c r="M8475" s="6" t="s">
        <v>251</v>
      </c>
      <c r="N8475" s="6" t="s">
        <v>7482</v>
      </c>
      <c r="R8475" s="6" t="str">
        <f t="shared" si="132"/>
        <v>75732Phường Phú Bình15</v>
      </c>
    </row>
    <row r="8476" spans="1:18">
      <c r="A8476" s="6">
        <v>8475</v>
      </c>
      <c r="B8476" s="6">
        <v>75</v>
      </c>
      <c r="C8476" s="6" t="s">
        <v>7479</v>
      </c>
      <c r="D8476" s="6">
        <v>732</v>
      </c>
      <c r="E8476" s="6" t="s">
        <v>7498</v>
      </c>
      <c r="F8476" s="6">
        <v>26089</v>
      </c>
      <c r="G8476" s="6" t="s">
        <v>6421</v>
      </c>
      <c r="H8476" s="6">
        <v>2</v>
      </c>
      <c r="I8476" s="6" t="s">
        <v>297</v>
      </c>
      <c r="J8476" s="6">
        <v>5</v>
      </c>
      <c r="K8476" s="6" t="s">
        <v>7257</v>
      </c>
      <c r="L8476" s="8">
        <v>6</v>
      </c>
      <c r="M8476" s="6" t="s">
        <v>297</v>
      </c>
      <c r="N8476" s="6" t="s">
        <v>7482</v>
      </c>
      <c r="R8476" s="6" t="str">
        <f t="shared" si="132"/>
        <v>75732Xã Bình Lộc25</v>
      </c>
    </row>
    <row r="8477" spans="1:18">
      <c r="A8477" s="6">
        <v>8476</v>
      </c>
      <c r="B8477" s="6">
        <v>75</v>
      </c>
      <c r="C8477" s="6" t="s">
        <v>7479</v>
      </c>
      <c r="D8477" s="6">
        <v>732</v>
      </c>
      <c r="E8477" s="6" t="s">
        <v>7498</v>
      </c>
      <c r="F8477" s="6">
        <v>26092</v>
      </c>
      <c r="G8477" s="6" t="s">
        <v>7502</v>
      </c>
      <c r="H8477" s="6">
        <v>2</v>
      </c>
      <c r="I8477" s="6" t="s">
        <v>297</v>
      </c>
      <c r="J8477" s="6">
        <v>5</v>
      </c>
      <c r="K8477" s="6" t="s">
        <v>7257</v>
      </c>
      <c r="L8477" s="8">
        <v>6</v>
      </c>
      <c r="M8477" s="6" t="s">
        <v>297</v>
      </c>
      <c r="N8477" s="6" t="s">
        <v>7482</v>
      </c>
      <c r="R8477" s="6" t="str">
        <f t="shared" si="132"/>
        <v>75732Xã Bảo Quang25</v>
      </c>
    </row>
    <row r="8478" spans="1:18">
      <c r="A8478" s="6">
        <v>8477</v>
      </c>
      <c r="B8478" s="6">
        <v>75</v>
      </c>
      <c r="C8478" s="6" t="s">
        <v>7479</v>
      </c>
      <c r="D8478" s="6">
        <v>732</v>
      </c>
      <c r="E8478" s="6" t="s">
        <v>7498</v>
      </c>
      <c r="F8478" s="6">
        <v>26095</v>
      </c>
      <c r="G8478" s="6" t="s">
        <v>7503</v>
      </c>
      <c r="H8478" s="6">
        <v>1</v>
      </c>
      <c r="I8478" s="6" t="s">
        <v>251</v>
      </c>
      <c r="J8478" s="6">
        <v>5</v>
      </c>
      <c r="K8478" s="6" t="s">
        <v>7257</v>
      </c>
      <c r="L8478" s="8">
        <v>5</v>
      </c>
      <c r="M8478" s="6" t="s">
        <v>251</v>
      </c>
      <c r="N8478" s="6" t="s">
        <v>7482</v>
      </c>
      <c r="R8478" s="6" t="str">
        <f t="shared" si="132"/>
        <v>75732Phường Suối Tre15</v>
      </c>
    </row>
    <row r="8479" spans="1:18">
      <c r="A8479" s="6">
        <v>8478</v>
      </c>
      <c r="B8479" s="6">
        <v>75</v>
      </c>
      <c r="C8479" s="6" t="s">
        <v>7479</v>
      </c>
      <c r="D8479" s="6">
        <v>732</v>
      </c>
      <c r="E8479" s="6" t="s">
        <v>7498</v>
      </c>
      <c r="F8479" s="6">
        <v>26098</v>
      </c>
      <c r="G8479" s="6" t="s">
        <v>7504</v>
      </c>
      <c r="H8479" s="6">
        <v>1</v>
      </c>
      <c r="I8479" s="6" t="s">
        <v>251</v>
      </c>
      <c r="J8479" s="6">
        <v>5</v>
      </c>
      <c r="K8479" s="6" t="s">
        <v>7257</v>
      </c>
      <c r="L8479" s="8">
        <v>5</v>
      </c>
      <c r="M8479" s="6" t="s">
        <v>251</v>
      </c>
      <c r="N8479" s="6" t="s">
        <v>7482</v>
      </c>
      <c r="R8479" s="6" t="str">
        <f t="shared" si="132"/>
        <v>75732Phường Bảo Vinh15</v>
      </c>
    </row>
    <row r="8480" spans="1:18">
      <c r="A8480" s="6">
        <v>8479</v>
      </c>
      <c r="B8480" s="6">
        <v>75</v>
      </c>
      <c r="C8480" s="6" t="s">
        <v>7479</v>
      </c>
      <c r="D8480" s="6">
        <v>732</v>
      </c>
      <c r="E8480" s="6" t="s">
        <v>7498</v>
      </c>
      <c r="F8480" s="6">
        <v>26101</v>
      </c>
      <c r="G8480" s="6" t="s">
        <v>7505</v>
      </c>
      <c r="H8480" s="6">
        <v>1</v>
      </c>
      <c r="I8480" s="6" t="s">
        <v>251</v>
      </c>
      <c r="J8480" s="6">
        <v>5</v>
      </c>
      <c r="K8480" s="6" t="s">
        <v>7257</v>
      </c>
      <c r="L8480" s="8">
        <v>5</v>
      </c>
      <c r="M8480" s="6" t="s">
        <v>251</v>
      </c>
      <c r="N8480" s="6" t="s">
        <v>7482</v>
      </c>
      <c r="R8480" s="6" t="str">
        <f t="shared" si="132"/>
        <v>75732Phường Xuân Lập15</v>
      </c>
    </row>
    <row r="8481" spans="1:18">
      <c r="A8481" s="6">
        <v>8480</v>
      </c>
      <c r="B8481" s="6">
        <v>75</v>
      </c>
      <c r="C8481" s="6" t="s">
        <v>7479</v>
      </c>
      <c r="D8481" s="6">
        <v>732</v>
      </c>
      <c r="E8481" s="6" t="s">
        <v>7498</v>
      </c>
      <c r="F8481" s="6">
        <v>26104</v>
      </c>
      <c r="G8481" s="6" t="s">
        <v>7506</v>
      </c>
      <c r="H8481" s="6">
        <v>1</v>
      </c>
      <c r="I8481" s="6" t="s">
        <v>251</v>
      </c>
      <c r="J8481" s="6">
        <v>5</v>
      </c>
      <c r="K8481" s="6" t="s">
        <v>7257</v>
      </c>
      <c r="L8481" s="8">
        <v>5</v>
      </c>
      <c r="M8481" s="6" t="s">
        <v>251</v>
      </c>
      <c r="N8481" s="6" t="s">
        <v>7482</v>
      </c>
      <c r="R8481" s="6" t="str">
        <f t="shared" si="132"/>
        <v>75732Phường Bàu Sen15</v>
      </c>
    </row>
    <row r="8482" spans="1:18">
      <c r="A8482" s="6">
        <v>8481</v>
      </c>
      <c r="B8482" s="6">
        <v>75</v>
      </c>
      <c r="C8482" s="6" t="s">
        <v>7479</v>
      </c>
      <c r="D8482" s="6">
        <v>732</v>
      </c>
      <c r="E8482" s="6" t="s">
        <v>7498</v>
      </c>
      <c r="F8482" s="6">
        <v>26107</v>
      </c>
      <c r="G8482" s="6" t="s">
        <v>7507</v>
      </c>
      <c r="H8482" s="6">
        <v>2</v>
      </c>
      <c r="I8482" s="6" t="s">
        <v>297</v>
      </c>
      <c r="J8482" s="6">
        <v>5</v>
      </c>
      <c r="K8482" s="6" t="s">
        <v>7257</v>
      </c>
      <c r="L8482" s="8">
        <v>6</v>
      </c>
      <c r="M8482" s="6" t="s">
        <v>297</v>
      </c>
      <c r="N8482" s="6" t="s">
        <v>7482</v>
      </c>
      <c r="R8482" s="6" t="str">
        <f t="shared" si="132"/>
        <v>75732Xã Bàu Trâm25</v>
      </c>
    </row>
    <row r="8483" spans="1:18">
      <c r="A8483" s="6">
        <v>8482</v>
      </c>
      <c r="B8483" s="6">
        <v>75</v>
      </c>
      <c r="C8483" s="6" t="s">
        <v>7479</v>
      </c>
      <c r="D8483" s="6">
        <v>732</v>
      </c>
      <c r="E8483" s="6" t="s">
        <v>7498</v>
      </c>
      <c r="F8483" s="6">
        <v>26110</v>
      </c>
      <c r="G8483" s="6" t="s">
        <v>7508</v>
      </c>
      <c r="H8483" s="6">
        <v>1</v>
      </c>
      <c r="I8483" s="6" t="s">
        <v>251</v>
      </c>
      <c r="J8483" s="6">
        <v>5</v>
      </c>
      <c r="K8483" s="6" t="s">
        <v>7257</v>
      </c>
      <c r="L8483" s="8">
        <v>5</v>
      </c>
      <c r="M8483" s="6" t="s">
        <v>251</v>
      </c>
      <c r="N8483" s="6" t="s">
        <v>7482</v>
      </c>
      <c r="R8483" s="6" t="str">
        <f t="shared" si="132"/>
        <v>75732Phường Xuân Tân15</v>
      </c>
    </row>
    <row r="8484" spans="1:18">
      <c r="A8484" s="6">
        <v>8483</v>
      </c>
      <c r="B8484" s="6">
        <v>75</v>
      </c>
      <c r="C8484" s="6" t="s">
        <v>7479</v>
      </c>
      <c r="D8484" s="6">
        <v>732</v>
      </c>
      <c r="E8484" s="6" t="s">
        <v>7498</v>
      </c>
      <c r="F8484" s="6">
        <v>26113</v>
      </c>
      <c r="G8484" s="6" t="s">
        <v>7509</v>
      </c>
      <c r="H8484" s="6">
        <v>2</v>
      </c>
      <c r="I8484" s="6" t="s">
        <v>297</v>
      </c>
      <c r="J8484" s="6">
        <v>5</v>
      </c>
      <c r="K8484" s="6" t="s">
        <v>7257</v>
      </c>
      <c r="L8484" s="8">
        <v>6</v>
      </c>
      <c r="M8484" s="6" t="s">
        <v>297</v>
      </c>
      <c r="N8484" s="6" t="s">
        <v>7482</v>
      </c>
      <c r="R8484" s="6" t="str">
        <f t="shared" si="132"/>
        <v>75732Xã Hàng Gòn25</v>
      </c>
    </row>
    <row r="8485" spans="1:18">
      <c r="A8485" s="6">
        <v>8484</v>
      </c>
      <c r="B8485" s="6">
        <v>75</v>
      </c>
      <c r="C8485" s="6" t="s">
        <v>7479</v>
      </c>
      <c r="D8485" s="6">
        <v>734</v>
      </c>
      <c r="E8485" s="6" t="s">
        <v>7510</v>
      </c>
      <c r="F8485" s="6">
        <v>26116</v>
      </c>
      <c r="G8485" s="6" t="s">
        <v>7304</v>
      </c>
      <c r="H8485" s="6">
        <v>1</v>
      </c>
      <c r="I8485" s="6" t="s">
        <v>251</v>
      </c>
      <c r="J8485" s="6">
        <v>5</v>
      </c>
      <c r="K8485" s="6" t="s">
        <v>7257</v>
      </c>
      <c r="L8485" s="8">
        <v>5</v>
      </c>
      <c r="M8485" s="6" t="s">
        <v>251</v>
      </c>
      <c r="N8485" s="6" t="s">
        <v>7482</v>
      </c>
      <c r="R8485" s="6" t="str">
        <f t="shared" si="132"/>
        <v>75734Thị trấn Tân Phú15</v>
      </c>
    </row>
    <row r="8486" spans="1:18">
      <c r="A8486" s="6">
        <v>8485</v>
      </c>
      <c r="B8486" s="6">
        <v>75</v>
      </c>
      <c r="C8486" s="6" t="s">
        <v>7479</v>
      </c>
      <c r="D8486" s="6">
        <v>734</v>
      </c>
      <c r="E8486" s="6" t="s">
        <v>7510</v>
      </c>
      <c r="F8486" s="6">
        <v>26119</v>
      </c>
      <c r="G8486" s="6" t="s">
        <v>7511</v>
      </c>
      <c r="H8486" s="6">
        <v>2</v>
      </c>
      <c r="I8486" s="6" t="s">
        <v>297</v>
      </c>
      <c r="J8486" s="6">
        <v>5</v>
      </c>
      <c r="K8486" s="6" t="s">
        <v>7257</v>
      </c>
      <c r="L8486" s="8">
        <v>6</v>
      </c>
      <c r="M8486" s="6" t="s">
        <v>297</v>
      </c>
      <c r="N8486" s="6" t="s">
        <v>7482</v>
      </c>
      <c r="R8486" s="6" t="str">
        <f t="shared" si="132"/>
        <v>75734Xã Dak Lua25</v>
      </c>
    </row>
    <row r="8487" spans="1:18">
      <c r="A8487" s="6">
        <v>8486</v>
      </c>
      <c r="B8487" s="6">
        <v>75</v>
      </c>
      <c r="C8487" s="6" t="s">
        <v>7479</v>
      </c>
      <c r="D8487" s="6">
        <v>734</v>
      </c>
      <c r="E8487" s="6" t="s">
        <v>7510</v>
      </c>
      <c r="F8487" s="6">
        <v>26122</v>
      </c>
      <c r="G8487" s="6" t="s">
        <v>7512</v>
      </c>
      <c r="H8487" s="6">
        <v>2</v>
      </c>
      <c r="I8487" s="6" t="s">
        <v>297</v>
      </c>
      <c r="J8487" s="6">
        <v>5</v>
      </c>
      <c r="K8487" s="6" t="s">
        <v>7257</v>
      </c>
      <c r="L8487" s="8">
        <v>6</v>
      </c>
      <c r="M8487" s="6" t="s">
        <v>297</v>
      </c>
      <c r="N8487" s="6" t="s">
        <v>7482</v>
      </c>
      <c r="R8487" s="6" t="str">
        <f t="shared" si="132"/>
        <v>75734Xã Nam Cát Tiên25</v>
      </c>
    </row>
    <row r="8488" spans="1:18">
      <c r="A8488" s="6">
        <v>8487</v>
      </c>
      <c r="B8488" s="6">
        <v>75</v>
      </c>
      <c r="C8488" s="6" t="s">
        <v>7479</v>
      </c>
      <c r="D8488" s="6">
        <v>734</v>
      </c>
      <c r="E8488" s="6" t="s">
        <v>7510</v>
      </c>
      <c r="F8488" s="6">
        <v>26125</v>
      </c>
      <c r="G8488" s="6" t="s">
        <v>5603</v>
      </c>
      <c r="H8488" s="6">
        <v>2</v>
      </c>
      <c r="I8488" s="6" t="s">
        <v>297</v>
      </c>
      <c r="J8488" s="6">
        <v>5</v>
      </c>
      <c r="K8488" s="6" t="s">
        <v>7257</v>
      </c>
      <c r="L8488" s="8">
        <v>6</v>
      </c>
      <c r="M8488" s="6" t="s">
        <v>297</v>
      </c>
      <c r="N8488" s="6" t="s">
        <v>7482</v>
      </c>
      <c r="R8488" s="6" t="str">
        <f t="shared" si="132"/>
        <v>75734Xã Phú An25</v>
      </c>
    </row>
    <row r="8489" spans="1:18">
      <c r="A8489" s="6">
        <v>8488</v>
      </c>
      <c r="B8489" s="6">
        <v>75</v>
      </c>
      <c r="C8489" s="6" t="s">
        <v>7479</v>
      </c>
      <c r="D8489" s="6">
        <v>734</v>
      </c>
      <c r="E8489" s="6" t="s">
        <v>7510</v>
      </c>
      <c r="F8489" s="6">
        <v>26128</v>
      </c>
      <c r="G8489" s="6" t="s">
        <v>7513</v>
      </c>
      <c r="H8489" s="6">
        <v>2</v>
      </c>
      <c r="I8489" s="6" t="s">
        <v>297</v>
      </c>
      <c r="J8489" s="6">
        <v>5</v>
      </c>
      <c r="K8489" s="6" t="s">
        <v>7257</v>
      </c>
      <c r="L8489" s="8">
        <v>6</v>
      </c>
      <c r="M8489" s="6" t="s">
        <v>297</v>
      </c>
      <c r="N8489" s="6" t="s">
        <v>7482</v>
      </c>
      <c r="R8489" s="6" t="str">
        <f t="shared" si="132"/>
        <v>75734Xã Núi Tượng25</v>
      </c>
    </row>
    <row r="8490" spans="1:18">
      <c r="A8490" s="6">
        <v>8489</v>
      </c>
      <c r="B8490" s="6">
        <v>75</v>
      </c>
      <c r="C8490" s="6" t="s">
        <v>7479</v>
      </c>
      <c r="D8490" s="6">
        <v>734</v>
      </c>
      <c r="E8490" s="6" t="s">
        <v>7510</v>
      </c>
      <c r="F8490" s="6">
        <v>26131</v>
      </c>
      <c r="G8490" s="6" t="s">
        <v>7514</v>
      </c>
      <c r="H8490" s="6">
        <v>2</v>
      </c>
      <c r="I8490" s="6" t="s">
        <v>297</v>
      </c>
      <c r="J8490" s="6">
        <v>5</v>
      </c>
      <c r="K8490" s="6" t="s">
        <v>7257</v>
      </c>
      <c r="L8490" s="8">
        <v>6</v>
      </c>
      <c r="M8490" s="6" t="s">
        <v>297</v>
      </c>
      <c r="N8490" s="6" t="s">
        <v>7482</v>
      </c>
      <c r="R8490" s="6" t="str">
        <f t="shared" si="132"/>
        <v>75734Xã Tà Lài25</v>
      </c>
    </row>
    <row r="8491" spans="1:18">
      <c r="A8491" s="6">
        <v>8490</v>
      </c>
      <c r="B8491" s="6">
        <v>75</v>
      </c>
      <c r="C8491" s="6" t="s">
        <v>7479</v>
      </c>
      <c r="D8491" s="6">
        <v>734</v>
      </c>
      <c r="E8491" s="6" t="s">
        <v>7510</v>
      </c>
      <c r="F8491" s="6">
        <v>26134</v>
      </c>
      <c r="G8491" s="6" t="s">
        <v>7515</v>
      </c>
      <c r="H8491" s="6">
        <v>2</v>
      </c>
      <c r="I8491" s="6" t="s">
        <v>297</v>
      </c>
      <c r="J8491" s="6">
        <v>5</v>
      </c>
      <c r="K8491" s="6" t="s">
        <v>7257</v>
      </c>
      <c r="L8491" s="8">
        <v>6</v>
      </c>
      <c r="M8491" s="6" t="s">
        <v>297</v>
      </c>
      <c r="N8491" s="6" t="s">
        <v>7482</v>
      </c>
      <c r="R8491" s="6" t="str">
        <f t="shared" si="132"/>
        <v>75734Xã Phú Lập25</v>
      </c>
    </row>
    <row r="8492" spans="1:18">
      <c r="A8492" s="6">
        <v>8491</v>
      </c>
      <c r="B8492" s="6">
        <v>75</v>
      </c>
      <c r="C8492" s="6" t="s">
        <v>7479</v>
      </c>
      <c r="D8492" s="6">
        <v>734</v>
      </c>
      <c r="E8492" s="6" t="s">
        <v>7510</v>
      </c>
      <c r="F8492" s="6">
        <v>26137</v>
      </c>
      <c r="G8492" s="6" t="s">
        <v>526</v>
      </c>
      <c r="H8492" s="6">
        <v>2</v>
      </c>
      <c r="I8492" s="6" t="s">
        <v>297</v>
      </c>
      <c r="J8492" s="6">
        <v>5</v>
      </c>
      <c r="K8492" s="6" t="s">
        <v>7257</v>
      </c>
      <c r="L8492" s="8">
        <v>6</v>
      </c>
      <c r="M8492" s="6" t="s">
        <v>297</v>
      </c>
      <c r="N8492" s="6" t="s">
        <v>7482</v>
      </c>
      <c r="R8492" s="6" t="str">
        <f t="shared" si="132"/>
        <v>75734Xã Phú Sơn25</v>
      </c>
    </row>
    <row r="8493" spans="1:18">
      <c r="A8493" s="6">
        <v>8492</v>
      </c>
      <c r="B8493" s="6">
        <v>75</v>
      </c>
      <c r="C8493" s="6" t="s">
        <v>7479</v>
      </c>
      <c r="D8493" s="6">
        <v>734</v>
      </c>
      <c r="E8493" s="6" t="s">
        <v>7510</v>
      </c>
      <c r="F8493" s="6">
        <v>26140</v>
      </c>
      <c r="G8493" s="6" t="s">
        <v>1357</v>
      </c>
      <c r="H8493" s="6">
        <v>2</v>
      </c>
      <c r="I8493" s="6" t="s">
        <v>297</v>
      </c>
      <c r="J8493" s="6">
        <v>5</v>
      </c>
      <c r="K8493" s="6" t="s">
        <v>7257</v>
      </c>
      <c r="L8493" s="8">
        <v>6</v>
      </c>
      <c r="M8493" s="6" t="s">
        <v>297</v>
      </c>
      <c r="N8493" s="6" t="s">
        <v>7482</v>
      </c>
      <c r="R8493" s="6" t="str">
        <f t="shared" si="132"/>
        <v>75734Xã Phú Thịnh25</v>
      </c>
    </row>
    <row r="8494" spans="1:18">
      <c r="A8494" s="6">
        <v>8493</v>
      </c>
      <c r="B8494" s="6">
        <v>75</v>
      </c>
      <c r="C8494" s="6" t="s">
        <v>7479</v>
      </c>
      <c r="D8494" s="6">
        <v>734</v>
      </c>
      <c r="E8494" s="6" t="s">
        <v>7510</v>
      </c>
      <c r="F8494" s="6">
        <v>26143</v>
      </c>
      <c r="G8494" s="6" t="s">
        <v>2200</v>
      </c>
      <c r="H8494" s="6">
        <v>2</v>
      </c>
      <c r="I8494" s="6" t="s">
        <v>297</v>
      </c>
      <c r="J8494" s="6">
        <v>5</v>
      </c>
      <c r="K8494" s="6" t="s">
        <v>7257</v>
      </c>
      <c r="L8494" s="8">
        <v>6</v>
      </c>
      <c r="M8494" s="6" t="s">
        <v>297</v>
      </c>
      <c r="N8494" s="6" t="s">
        <v>7482</v>
      </c>
      <c r="R8494" s="6" t="str">
        <f t="shared" si="132"/>
        <v>75734Xã Thanh Sơn25</v>
      </c>
    </row>
    <row r="8495" spans="1:18">
      <c r="A8495" s="6">
        <v>8494</v>
      </c>
      <c r="B8495" s="6">
        <v>75</v>
      </c>
      <c r="C8495" s="6" t="s">
        <v>7479</v>
      </c>
      <c r="D8495" s="6">
        <v>734</v>
      </c>
      <c r="E8495" s="6" t="s">
        <v>7510</v>
      </c>
      <c r="F8495" s="6">
        <v>26146</v>
      </c>
      <c r="G8495" s="6" t="s">
        <v>7325</v>
      </c>
      <c r="H8495" s="6">
        <v>2</v>
      </c>
      <c r="I8495" s="6" t="s">
        <v>297</v>
      </c>
      <c r="J8495" s="6">
        <v>5</v>
      </c>
      <c r="K8495" s="6" t="s">
        <v>7257</v>
      </c>
      <c r="L8495" s="8">
        <v>6</v>
      </c>
      <c r="M8495" s="6" t="s">
        <v>297</v>
      </c>
      <c r="N8495" s="6" t="s">
        <v>7482</v>
      </c>
      <c r="R8495" s="6" t="str">
        <f t="shared" si="132"/>
        <v>75734Xã Phú Trung25</v>
      </c>
    </row>
    <row r="8496" spans="1:18">
      <c r="A8496" s="6">
        <v>8495</v>
      </c>
      <c r="B8496" s="6">
        <v>75</v>
      </c>
      <c r="C8496" s="6" t="s">
        <v>7479</v>
      </c>
      <c r="D8496" s="6">
        <v>734</v>
      </c>
      <c r="E8496" s="6" t="s">
        <v>7510</v>
      </c>
      <c r="F8496" s="6">
        <v>26149</v>
      </c>
      <c r="G8496" s="6" t="s">
        <v>3182</v>
      </c>
      <c r="H8496" s="6">
        <v>2</v>
      </c>
      <c r="I8496" s="6" t="s">
        <v>297</v>
      </c>
      <c r="J8496" s="6">
        <v>5</v>
      </c>
      <c r="K8496" s="6" t="s">
        <v>7257</v>
      </c>
      <c r="L8496" s="8">
        <v>6</v>
      </c>
      <c r="M8496" s="6" t="s">
        <v>297</v>
      </c>
      <c r="N8496" s="6" t="s">
        <v>7482</v>
      </c>
      <c r="R8496" s="6" t="str">
        <f t="shared" si="132"/>
        <v>75734Xã Phú Xuân25</v>
      </c>
    </row>
    <row r="8497" spans="1:18">
      <c r="A8497" s="6">
        <v>8496</v>
      </c>
      <c r="B8497" s="6">
        <v>75</v>
      </c>
      <c r="C8497" s="6" t="s">
        <v>7479</v>
      </c>
      <c r="D8497" s="6">
        <v>734</v>
      </c>
      <c r="E8497" s="6" t="s">
        <v>7510</v>
      </c>
      <c r="F8497" s="6">
        <v>26152</v>
      </c>
      <c r="G8497" s="6" t="s">
        <v>3016</v>
      </c>
      <c r="H8497" s="6">
        <v>2</v>
      </c>
      <c r="I8497" s="6" t="s">
        <v>297</v>
      </c>
      <c r="J8497" s="6">
        <v>5</v>
      </c>
      <c r="K8497" s="6" t="s">
        <v>7257</v>
      </c>
      <c r="L8497" s="8">
        <v>6</v>
      </c>
      <c r="M8497" s="6" t="s">
        <v>297</v>
      </c>
      <c r="N8497" s="6" t="s">
        <v>7482</v>
      </c>
      <c r="R8497" s="6" t="str">
        <f t="shared" si="132"/>
        <v>75734Xã Phú Lộc25</v>
      </c>
    </row>
    <row r="8498" spans="1:18">
      <c r="A8498" s="6">
        <v>8497</v>
      </c>
      <c r="B8498" s="6">
        <v>75</v>
      </c>
      <c r="C8498" s="6" t="s">
        <v>7479</v>
      </c>
      <c r="D8498" s="6">
        <v>734</v>
      </c>
      <c r="E8498" s="6" t="s">
        <v>7510</v>
      </c>
      <c r="F8498" s="6">
        <v>26155</v>
      </c>
      <c r="G8498" s="6" t="s">
        <v>2956</v>
      </c>
      <c r="H8498" s="6">
        <v>2</v>
      </c>
      <c r="I8498" s="6" t="s">
        <v>297</v>
      </c>
      <c r="J8498" s="6">
        <v>5</v>
      </c>
      <c r="K8498" s="6" t="s">
        <v>7257</v>
      </c>
      <c r="L8498" s="8">
        <v>6</v>
      </c>
      <c r="M8498" s="6" t="s">
        <v>297</v>
      </c>
      <c r="N8498" s="6" t="s">
        <v>7482</v>
      </c>
      <c r="R8498" s="6" t="str">
        <f t="shared" si="132"/>
        <v>75734Xã Phú Lâm25</v>
      </c>
    </row>
    <row r="8499" spans="1:18">
      <c r="A8499" s="6">
        <v>8498</v>
      </c>
      <c r="B8499" s="6">
        <v>75</v>
      </c>
      <c r="C8499" s="6" t="s">
        <v>7479</v>
      </c>
      <c r="D8499" s="6">
        <v>734</v>
      </c>
      <c r="E8499" s="6" t="s">
        <v>7510</v>
      </c>
      <c r="F8499" s="6">
        <v>26158</v>
      </c>
      <c r="G8499" s="6" t="s">
        <v>1314</v>
      </c>
      <c r="H8499" s="6">
        <v>2</v>
      </c>
      <c r="I8499" s="6" t="s">
        <v>297</v>
      </c>
      <c r="J8499" s="6">
        <v>5</v>
      </c>
      <c r="K8499" s="6" t="s">
        <v>7257</v>
      </c>
      <c r="L8499" s="8">
        <v>6</v>
      </c>
      <c r="M8499" s="6" t="s">
        <v>297</v>
      </c>
      <c r="N8499" s="6" t="s">
        <v>7482</v>
      </c>
      <c r="R8499" s="6" t="str">
        <f t="shared" si="132"/>
        <v>75734Xã Phú Bình25</v>
      </c>
    </row>
    <row r="8500" spans="1:18">
      <c r="A8500" s="6">
        <v>8499</v>
      </c>
      <c r="B8500" s="6">
        <v>75</v>
      </c>
      <c r="C8500" s="6" t="s">
        <v>7479</v>
      </c>
      <c r="D8500" s="6">
        <v>734</v>
      </c>
      <c r="E8500" s="6" t="s">
        <v>7510</v>
      </c>
      <c r="F8500" s="6">
        <v>26161</v>
      </c>
      <c r="G8500" s="6" t="s">
        <v>4385</v>
      </c>
      <c r="H8500" s="6">
        <v>2</v>
      </c>
      <c r="I8500" s="6" t="s">
        <v>297</v>
      </c>
      <c r="J8500" s="6">
        <v>5</v>
      </c>
      <c r="K8500" s="6" t="s">
        <v>7257</v>
      </c>
      <c r="L8500" s="8">
        <v>6</v>
      </c>
      <c r="M8500" s="6" t="s">
        <v>297</v>
      </c>
      <c r="N8500" s="6" t="s">
        <v>7482</v>
      </c>
      <c r="R8500" s="6" t="str">
        <f t="shared" si="132"/>
        <v>75734Xã Phú Thanh25</v>
      </c>
    </row>
    <row r="8501" spans="1:18">
      <c r="A8501" s="6">
        <v>8500</v>
      </c>
      <c r="B8501" s="6">
        <v>75</v>
      </c>
      <c r="C8501" s="6" t="s">
        <v>7479</v>
      </c>
      <c r="D8501" s="6">
        <v>734</v>
      </c>
      <c r="E8501" s="6" t="s">
        <v>7510</v>
      </c>
      <c r="F8501" s="6">
        <v>26164</v>
      </c>
      <c r="G8501" s="6" t="s">
        <v>7516</v>
      </c>
      <c r="H8501" s="6">
        <v>2</v>
      </c>
      <c r="I8501" s="6" t="s">
        <v>297</v>
      </c>
      <c r="J8501" s="6">
        <v>5</v>
      </c>
      <c r="K8501" s="6" t="s">
        <v>7257</v>
      </c>
      <c r="L8501" s="8">
        <v>6</v>
      </c>
      <c r="M8501" s="6" t="s">
        <v>297</v>
      </c>
      <c r="N8501" s="6" t="s">
        <v>7482</v>
      </c>
      <c r="R8501" s="6" t="str">
        <f t="shared" si="132"/>
        <v>75734Xã Trà Cổ25</v>
      </c>
    </row>
    <row r="8502" spans="1:18">
      <c r="A8502" s="6">
        <v>8501</v>
      </c>
      <c r="B8502" s="6">
        <v>75</v>
      </c>
      <c r="C8502" s="6" t="s">
        <v>7479</v>
      </c>
      <c r="D8502" s="6">
        <v>734</v>
      </c>
      <c r="E8502" s="6" t="s">
        <v>7510</v>
      </c>
      <c r="F8502" s="6">
        <v>26167</v>
      </c>
      <c r="G8502" s="6" t="s">
        <v>3398</v>
      </c>
      <c r="H8502" s="6">
        <v>2</v>
      </c>
      <c r="I8502" s="6" t="s">
        <v>297</v>
      </c>
      <c r="J8502" s="6">
        <v>5</v>
      </c>
      <c r="K8502" s="6" t="s">
        <v>7257</v>
      </c>
      <c r="L8502" s="8">
        <v>6</v>
      </c>
      <c r="M8502" s="6" t="s">
        <v>297</v>
      </c>
      <c r="N8502" s="6" t="s">
        <v>7482</v>
      </c>
      <c r="R8502" s="6" t="str">
        <f t="shared" si="132"/>
        <v>75734Xã Phú Điền25</v>
      </c>
    </row>
    <row r="8503" spans="1:18">
      <c r="A8503" s="6">
        <v>8502</v>
      </c>
      <c r="B8503" s="6">
        <v>75</v>
      </c>
      <c r="C8503" s="6" t="s">
        <v>7479</v>
      </c>
      <c r="D8503" s="6">
        <v>735</v>
      </c>
      <c r="E8503" s="6" t="s">
        <v>7517</v>
      </c>
      <c r="F8503" s="6">
        <v>26170</v>
      </c>
      <c r="G8503" s="6" t="s">
        <v>7518</v>
      </c>
      <c r="H8503" s="6">
        <v>1</v>
      </c>
      <c r="I8503" s="6" t="s">
        <v>251</v>
      </c>
      <c r="J8503" s="6">
        <v>5</v>
      </c>
      <c r="K8503" s="6" t="s">
        <v>7257</v>
      </c>
      <c r="L8503" s="8">
        <v>5</v>
      </c>
      <c r="M8503" s="6" t="s">
        <v>251</v>
      </c>
      <c r="N8503" s="6" t="s">
        <v>7482</v>
      </c>
      <c r="R8503" s="6" t="str">
        <f t="shared" si="132"/>
        <v>75735Thị trấn Vĩnh An15</v>
      </c>
    </row>
    <row r="8504" spans="1:18">
      <c r="A8504" s="6">
        <v>8503</v>
      </c>
      <c r="B8504" s="6">
        <v>75</v>
      </c>
      <c r="C8504" s="6" t="s">
        <v>7479</v>
      </c>
      <c r="D8504" s="6">
        <v>735</v>
      </c>
      <c r="E8504" s="6" t="s">
        <v>7517</v>
      </c>
      <c r="F8504" s="6">
        <v>26173</v>
      </c>
      <c r="G8504" s="6" t="s">
        <v>7519</v>
      </c>
      <c r="H8504" s="6">
        <v>2</v>
      </c>
      <c r="I8504" s="6" t="s">
        <v>297</v>
      </c>
      <c r="J8504" s="6">
        <v>5</v>
      </c>
      <c r="K8504" s="6" t="s">
        <v>7257</v>
      </c>
      <c r="L8504" s="8">
        <v>6</v>
      </c>
      <c r="M8504" s="6" t="s">
        <v>297</v>
      </c>
      <c r="N8504" s="6" t="s">
        <v>7482</v>
      </c>
      <c r="R8504" s="6" t="str">
        <f t="shared" si="132"/>
        <v>75735Xã Phú Lý25</v>
      </c>
    </row>
    <row r="8505" spans="1:18">
      <c r="A8505" s="6">
        <v>8504</v>
      </c>
      <c r="B8505" s="6">
        <v>75</v>
      </c>
      <c r="C8505" s="6" t="s">
        <v>7479</v>
      </c>
      <c r="D8505" s="6">
        <v>735</v>
      </c>
      <c r="E8505" s="6" t="s">
        <v>7517</v>
      </c>
      <c r="F8505" s="6">
        <v>26176</v>
      </c>
      <c r="G8505" s="6" t="s">
        <v>7520</v>
      </c>
      <c r="H8505" s="6">
        <v>2</v>
      </c>
      <c r="I8505" s="6" t="s">
        <v>297</v>
      </c>
      <c r="J8505" s="6">
        <v>5</v>
      </c>
      <c r="K8505" s="6" t="s">
        <v>7257</v>
      </c>
      <c r="L8505" s="8">
        <v>6</v>
      </c>
      <c r="M8505" s="6" t="s">
        <v>297</v>
      </c>
      <c r="N8505" s="6" t="s">
        <v>7482</v>
      </c>
      <c r="R8505" s="6" t="str">
        <f t="shared" si="132"/>
        <v>75735Xã Trị An25</v>
      </c>
    </row>
    <row r="8506" spans="1:18">
      <c r="A8506" s="6">
        <v>8505</v>
      </c>
      <c r="B8506" s="6">
        <v>75</v>
      </c>
      <c r="C8506" s="6" t="s">
        <v>7479</v>
      </c>
      <c r="D8506" s="6">
        <v>735</v>
      </c>
      <c r="E8506" s="6" t="s">
        <v>7517</v>
      </c>
      <c r="F8506" s="6">
        <v>26179</v>
      </c>
      <c r="G8506" s="6" t="s">
        <v>1311</v>
      </c>
      <c r="H8506" s="6">
        <v>2</v>
      </c>
      <c r="I8506" s="6" t="s">
        <v>297</v>
      </c>
      <c r="J8506" s="6">
        <v>5</v>
      </c>
      <c r="K8506" s="6" t="s">
        <v>7257</v>
      </c>
      <c r="L8506" s="8">
        <v>6</v>
      </c>
      <c r="M8506" s="6" t="s">
        <v>297</v>
      </c>
      <c r="N8506" s="6" t="s">
        <v>7482</v>
      </c>
      <c r="R8506" s="6" t="str">
        <f t="shared" si="132"/>
        <v>75735Xã Tân An25</v>
      </c>
    </row>
    <row r="8507" spans="1:18">
      <c r="A8507" s="6">
        <v>8506</v>
      </c>
      <c r="B8507" s="6">
        <v>75</v>
      </c>
      <c r="C8507" s="6" t="s">
        <v>7479</v>
      </c>
      <c r="D8507" s="6">
        <v>735</v>
      </c>
      <c r="E8507" s="6" t="s">
        <v>7517</v>
      </c>
      <c r="F8507" s="6">
        <v>26182</v>
      </c>
      <c r="G8507" s="6" t="s">
        <v>6516</v>
      </c>
      <c r="H8507" s="6">
        <v>2</v>
      </c>
      <c r="I8507" s="6" t="s">
        <v>297</v>
      </c>
      <c r="J8507" s="6">
        <v>5</v>
      </c>
      <c r="K8507" s="6" t="s">
        <v>7257</v>
      </c>
      <c r="L8507" s="8">
        <v>6</v>
      </c>
      <c r="M8507" s="6" t="s">
        <v>297</v>
      </c>
      <c r="N8507" s="6" t="s">
        <v>7482</v>
      </c>
      <c r="R8507" s="6" t="str">
        <f t="shared" si="132"/>
        <v>75735Xã Vĩnh Tân25</v>
      </c>
    </row>
    <row r="8508" spans="1:18">
      <c r="A8508" s="6">
        <v>8507</v>
      </c>
      <c r="B8508" s="6">
        <v>75</v>
      </c>
      <c r="C8508" s="6" t="s">
        <v>7479</v>
      </c>
      <c r="D8508" s="6">
        <v>735</v>
      </c>
      <c r="E8508" s="6" t="s">
        <v>7517</v>
      </c>
      <c r="F8508" s="6">
        <v>26185</v>
      </c>
      <c r="G8508" s="6" t="s">
        <v>7521</v>
      </c>
      <c r="H8508" s="6">
        <v>2</v>
      </c>
      <c r="I8508" s="6" t="s">
        <v>297</v>
      </c>
      <c r="J8508" s="6">
        <v>5</v>
      </c>
      <c r="K8508" s="6" t="s">
        <v>7257</v>
      </c>
      <c r="L8508" s="8">
        <v>6</v>
      </c>
      <c r="M8508" s="6" t="s">
        <v>297</v>
      </c>
      <c r="N8508" s="6" t="s">
        <v>7482</v>
      </c>
      <c r="R8508" s="6" t="str">
        <f t="shared" si="132"/>
        <v>75735Xã Bình Lợi25</v>
      </c>
    </row>
    <row r="8509" spans="1:18">
      <c r="A8509" s="6">
        <v>8508</v>
      </c>
      <c r="B8509" s="6">
        <v>75</v>
      </c>
      <c r="C8509" s="6" t="s">
        <v>7479</v>
      </c>
      <c r="D8509" s="6">
        <v>735</v>
      </c>
      <c r="E8509" s="6" t="s">
        <v>7517</v>
      </c>
      <c r="F8509" s="6">
        <v>26188</v>
      </c>
      <c r="G8509" s="6" t="s">
        <v>7522</v>
      </c>
      <c r="H8509" s="6">
        <v>2</v>
      </c>
      <c r="I8509" s="6" t="s">
        <v>297</v>
      </c>
      <c r="J8509" s="6">
        <v>5</v>
      </c>
      <c r="K8509" s="6" t="s">
        <v>7257</v>
      </c>
      <c r="L8509" s="8">
        <v>6</v>
      </c>
      <c r="M8509" s="6" t="s">
        <v>297</v>
      </c>
      <c r="N8509" s="6" t="s">
        <v>7482</v>
      </c>
      <c r="R8509" s="6" t="str">
        <f t="shared" si="132"/>
        <v>75735Xã Thạnh Phú25</v>
      </c>
    </row>
    <row r="8510" spans="1:18">
      <c r="A8510" s="6">
        <v>8509</v>
      </c>
      <c r="B8510" s="6">
        <v>75</v>
      </c>
      <c r="C8510" s="6" t="s">
        <v>7479</v>
      </c>
      <c r="D8510" s="6">
        <v>735</v>
      </c>
      <c r="E8510" s="6" t="s">
        <v>7517</v>
      </c>
      <c r="F8510" s="6">
        <v>26191</v>
      </c>
      <c r="G8510" s="6" t="s">
        <v>2547</v>
      </c>
      <c r="H8510" s="6">
        <v>2</v>
      </c>
      <c r="I8510" s="6" t="s">
        <v>297</v>
      </c>
      <c r="J8510" s="6">
        <v>5</v>
      </c>
      <c r="K8510" s="6" t="s">
        <v>7257</v>
      </c>
      <c r="L8510" s="8">
        <v>6</v>
      </c>
      <c r="M8510" s="6" t="s">
        <v>297</v>
      </c>
      <c r="N8510" s="6" t="s">
        <v>7482</v>
      </c>
      <c r="R8510" s="6" t="str">
        <f t="shared" si="132"/>
        <v>75735Xã Thiện Tân25</v>
      </c>
    </row>
    <row r="8511" spans="1:18">
      <c r="A8511" s="6">
        <v>8510</v>
      </c>
      <c r="B8511" s="6">
        <v>75</v>
      </c>
      <c r="C8511" s="6" t="s">
        <v>7479</v>
      </c>
      <c r="D8511" s="6">
        <v>735</v>
      </c>
      <c r="E8511" s="6" t="s">
        <v>7517</v>
      </c>
      <c r="F8511" s="6">
        <v>26194</v>
      </c>
      <c r="G8511" s="6" t="s">
        <v>2686</v>
      </c>
      <c r="H8511" s="6">
        <v>2</v>
      </c>
      <c r="I8511" s="6" t="s">
        <v>297</v>
      </c>
      <c r="J8511" s="6">
        <v>5</v>
      </c>
      <c r="K8511" s="6" t="s">
        <v>7257</v>
      </c>
      <c r="L8511" s="8">
        <v>6</v>
      </c>
      <c r="M8511" s="6" t="s">
        <v>297</v>
      </c>
      <c r="N8511" s="6" t="s">
        <v>7482</v>
      </c>
      <c r="R8511" s="6" t="str">
        <f t="shared" si="132"/>
        <v>75735Xã Tân Bình25</v>
      </c>
    </row>
    <row r="8512" spans="1:18">
      <c r="A8512" s="6">
        <v>8511</v>
      </c>
      <c r="B8512" s="6">
        <v>75</v>
      </c>
      <c r="C8512" s="6" t="s">
        <v>7479</v>
      </c>
      <c r="D8512" s="6">
        <v>735</v>
      </c>
      <c r="E8512" s="6" t="s">
        <v>7517</v>
      </c>
      <c r="F8512" s="6">
        <v>26197</v>
      </c>
      <c r="G8512" s="6" t="s">
        <v>4174</v>
      </c>
      <c r="H8512" s="6">
        <v>2</v>
      </c>
      <c r="I8512" s="6" t="s">
        <v>297</v>
      </c>
      <c r="J8512" s="6">
        <v>5</v>
      </c>
      <c r="K8512" s="6" t="s">
        <v>7257</v>
      </c>
      <c r="L8512" s="8">
        <v>6</v>
      </c>
      <c r="M8512" s="6" t="s">
        <v>297</v>
      </c>
      <c r="N8512" s="6" t="s">
        <v>7482</v>
      </c>
      <c r="R8512" s="6" t="str">
        <f t="shared" si="132"/>
        <v>75735Xã Bình Hòa25</v>
      </c>
    </row>
    <row r="8513" spans="1:18">
      <c r="A8513" s="6">
        <v>8512</v>
      </c>
      <c r="B8513" s="6">
        <v>75</v>
      </c>
      <c r="C8513" s="6" t="s">
        <v>7479</v>
      </c>
      <c r="D8513" s="6">
        <v>735</v>
      </c>
      <c r="E8513" s="6" t="s">
        <v>7517</v>
      </c>
      <c r="F8513" s="6">
        <v>26200</v>
      </c>
      <c r="G8513" s="6" t="s">
        <v>7523</v>
      </c>
      <c r="H8513" s="6">
        <v>2</v>
      </c>
      <c r="I8513" s="6" t="s">
        <v>297</v>
      </c>
      <c r="J8513" s="6">
        <v>5</v>
      </c>
      <c r="K8513" s="6" t="s">
        <v>7257</v>
      </c>
      <c r="L8513" s="8">
        <v>6</v>
      </c>
      <c r="M8513" s="6" t="s">
        <v>297</v>
      </c>
      <c r="N8513" s="6" t="s">
        <v>7482</v>
      </c>
      <c r="R8513" s="6" t="str">
        <f t="shared" si="132"/>
        <v>75735Xã Mã Đà25</v>
      </c>
    </row>
    <row r="8514" spans="1:18">
      <c r="A8514" s="6">
        <v>8513</v>
      </c>
      <c r="B8514" s="6">
        <v>75</v>
      </c>
      <c r="C8514" s="6" t="s">
        <v>7479</v>
      </c>
      <c r="D8514" s="6">
        <v>735</v>
      </c>
      <c r="E8514" s="6" t="s">
        <v>7517</v>
      </c>
      <c r="F8514" s="6">
        <v>26203</v>
      </c>
      <c r="G8514" s="6" t="s">
        <v>7476</v>
      </c>
      <c r="H8514" s="6">
        <v>2</v>
      </c>
      <c r="I8514" s="6" t="s">
        <v>297</v>
      </c>
      <c r="J8514" s="6">
        <v>5</v>
      </c>
      <c r="K8514" s="6" t="s">
        <v>7257</v>
      </c>
      <c r="L8514" s="8">
        <v>6</v>
      </c>
      <c r="M8514" s="6" t="s">
        <v>297</v>
      </c>
      <c r="N8514" s="6" t="s">
        <v>7482</v>
      </c>
      <c r="R8514" s="6" t="str">
        <f t="shared" si="132"/>
        <v>75735Xã Hiếu Liêm25</v>
      </c>
    </row>
    <row r="8515" spans="1:18">
      <c r="A8515" s="6">
        <v>8514</v>
      </c>
      <c r="B8515" s="6">
        <v>75</v>
      </c>
      <c r="C8515" s="6" t="s">
        <v>7479</v>
      </c>
      <c r="D8515" s="6">
        <v>736</v>
      </c>
      <c r="E8515" s="6" t="s">
        <v>7524</v>
      </c>
      <c r="F8515" s="6">
        <v>26206</v>
      </c>
      <c r="G8515" s="6" t="s">
        <v>7525</v>
      </c>
      <c r="H8515" s="6">
        <v>1</v>
      </c>
      <c r="I8515" s="6" t="s">
        <v>251</v>
      </c>
      <c r="J8515" s="6">
        <v>5</v>
      </c>
      <c r="K8515" s="6" t="s">
        <v>7257</v>
      </c>
      <c r="L8515" s="8">
        <v>5</v>
      </c>
      <c r="M8515" s="6" t="s">
        <v>251</v>
      </c>
      <c r="N8515" s="6" t="s">
        <v>7482</v>
      </c>
      <c r="R8515" s="6" t="str">
        <f t="shared" ref="R8515:R8578" si="133">CONCATENATE(B8515,D8515,G8515,H8515,J8515)</f>
        <v>75736Thị trấn Định Quán15</v>
      </c>
    </row>
    <row r="8516" spans="1:18">
      <c r="A8516" s="6">
        <v>8515</v>
      </c>
      <c r="B8516" s="6">
        <v>75</v>
      </c>
      <c r="C8516" s="6" t="s">
        <v>7479</v>
      </c>
      <c r="D8516" s="6">
        <v>736</v>
      </c>
      <c r="E8516" s="6" t="s">
        <v>7524</v>
      </c>
      <c r="F8516" s="6">
        <v>26209</v>
      </c>
      <c r="G8516" s="6" t="s">
        <v>2200</v>
      </c>
      <c r="H8516" s="6">
        <v>2</v>
      </c>
      <c r="I8516" s="6" t="s">
        <v>297</v>
      </c>
      <c r="J8516" s="6">
        <v>5</v>
      </c>
      <c r="K8516" s="6" t="s">
        <v>7257</v>
      </c>
      <c r="L8516" s="8">
        <v>6</v>
      </c>
      <c r="M8516" s="6" t="s">
        <v>297</v>
      </c>
      <c r="N8516" s="6" t="s">
        <v>7482</v>
      </c>
      <c r="R8516" s="6" t="str">
        <f t="shared" si="133"/>
        <v>75736Xã Thanh Sơn25</v>
      </c>
    </row>
    <row r="8517" spans="1:18">
      <c r="A8517" s="6">
        <v>8516</v>
      </c>
      <c r="B8517" s="6">
        <v>75</v>
      </c>
      <c r="C8517" s="6" t="s">
        <v>7479</v>
      </c>
      <c r="D8517" s="6">
        <v>736</v>
      </c>
      <c r="E8517" s="6" t="s">
        <v>7524</v>
      </c>
      <c r="F8517" s="6">
        <v>26212</v>
      </c>
      <c r="G8517" s="6" t="s">
        <v>7526</v>
      </c>
      <c r="H8517" s="6">
        <v>2</v>
      </c>
      <c r="I8517" s="6" t="s">
        <v>297</v>
      </c>
      <c r="J8517" s="6">
        <v>5</v>
      </c>
      <c r="K8517" s="6" t="s">
        <v>7257</v>
      </c>
      <c r="L8517" s="8">
        <v>6</v>
      </c>
      <c r="M8517" s="6" t="s">
        <v>297</v>
      </c>
      <c r="N8517" s="6" t="s">
        <v>7482</v>
      </c>
      <c r="R8517" s="6" t="str">
        <f t="shared" si="133"/>
        <v>75736Xã Phú Tân25</v>
      </c>
    </row>
    <row r="8518" spans="1:18">
      <c r="A8518" s="6">
        <v>8517</v>
      </c>
      <c r="B8518" s="6">
        <v>75</v>
      </c>
      <c r="C8518" s="6" t="s">
        <v>7479</v>
      </c>
      <c r="D8518" s="6">
        <v>736</v>
      </c>
      <c r="E8518" s="6" t="s">
        <v>7524</v>
      </c>
      <c r="F8518" s="6">
        <v>26215</v>
      </c>
      <c r="G8518" s="6" t="s">
        <v>2230</v>
      </c>
      <c r="H8518" s="6">
        <v>2</v>
      </c>
      <c r="I8518" s="6" t="s">
        <v>297</v>
      </c>
      <c r="J8518" s="6">
        <v>5</v>
      </c>
      <c r="K8518" s="6" t="s">
        <v>7257</v>
      </c>
      <c r="L8518" s="8">
        <v>6</v>
      </c>
      <c r="M8518" s="6" t="s">
        <v>297</v>
      </c>
      <c r="N8518" s="6" t="s">
        <v>7482</v>
      </c>
      <c r="R8518" s="6" t="str">
        <f t="shared" si="133"/>
        <v>75736Xã Phú Vinh25</v>
      </c>
    </row>
    <row r="8519" spans="1:18">
      <c r="A8519" s="6">
        <v>8518</v>
      </c>
      <c r="B8519" s="6">
        <v>75</v>
      </c>
      <c r="C8519" s="6" t="s">
        <v>7479</v>
      </c>
      <c r="D8519" s="6">
        <v>736</v>
      </c>
      <c r="E8519" s="6" t="s">
        <v>7524</v>
      </c>
      <c r="F8519" s="6">
        <v>26218</v>
      </c>
      <c r="G8519" s="6" t="s">
        <v>7527</v>
      </c>
      <c r="H8519" s="6">
        <v>2</v>
      </c>
      <c r="I8519" s="6" t="s">
        <v>297</v>
      </c>
      <c r="J8519" s="6">
        <v>5</v>
      </c>
      <c r="K8519" s="6" t="s">
        <v>7257</v>
      </c>
      <c r="L8519" s="8">
        <v>6</v>
      </c>
      <c r="M8519" s="6" t="s">
        <v>297</v>
      </c>
      <c r="N8519" s="6" t="s">
        <v>7482</v>
      </c>
      <c r="R8519" s="6" t="str">
        <f t="shared" si="133"/>
        <v>75736Xã Phú Lợi25</v>
      </c>
    </row>
    <row r="8520" spans="1:18">
      <c r="A8520" s="6">
        <v>8519</v>
      </c>
      <c r="B8520" s="6">
        <v>75</v>
      </c>
      <c r="C8520" s="6" t="s">
        <v>7479</v>
      </c>
      <c r="D8520" s="6">
        <v>736</v>
      </c>
      <c r="E8520" s="6" t="s">
        <v>7524</v>
      </c>
      <c r="F8520" s="6">
        <v>26221</v>
      </c>
      <c r="G8520" s="6" t="s">
        <v>3344</v>
      </c>
      <c r="H8520" s="6">
        <v>2</v>
      </c>
      <c r="I8520" s="6" t="s">
        <v>297</v>
      </c>
      <c r="J8520" s="6">
        <v>5</v>
      </c>
      <c r="K8520" s="6" t="s">
        <v>7257</v>
      </c>
      <c r="L8520" s="8">
        <v>6</v>
      </c>
      <c r="M8520" s="6" t="s">
        <v>297</v>
      </c>
      <c r="N8520" s="6" t="s">
        <v>7482</v>
      </c>
      <c r="R8520" s="6" t="str">
        <f t="shared" si="133"/>
        <v>75736Xã Phú Hòa25</v>
      </c>
    </row>
    <row r="8521" spans="1:18">
      <c r="A8521" s="6">
        <v>8520</v>
      </c>
      <c r="B8521" s="6">
        <v>75</v>
      </c>
      <c r="C8521" s="6" t="s">
        <v>7479</v>
      </c>
      <c r="D8521" s="6">
        <v>736</v>
      </c>
      <c r="E8521" s="6" t="s">
        <v>7524</v>
      </c>
      <c r="F8521" s="6">
        <v>26224</v>
      </c>
      <c r="G8521" s="6" t="s">
        <v>7528</v>
      </c>
      <c r="H8521" s="6">
        <v>2</v>
      </c>
      <c r="I8521" s="6" t="s">
        <v>297</v>
      </c>
      <c r="J8521" s="6">
        <v>5</v>
      </c>
      <c r="K8521" s="6" t="s">
        <v>7257</v>
      </c>
      <c r="L8521" s="8">
        <v>6</v>
      </c>
      <c r="M8521" s="6" t="s">
        <v>297</v>
      </c>
      <c r="N8521" s="6" t="s">
        <v>7482</v>
      </c>
      <c r="R8521" s="6" t="str">
        <f t="shared" si="133"/>
        <v>75736Xã Ngọc Định25</v>
      </c>
    </row>
    <row r="8522" spans="1:18">
      <c r="A8522" s="6">
        <v>8521</v>
      </c>
      <c r="B8522" s="6">
        <v>75</v>
      </c>
      <c r="C8522" s="6" t="s">
        <v>7479</v>
      </c>
      <c r="D8522" s="6">
        <v>736</v>
      </c>
      <c r="E8522" s="6" t="s">
        <v>7524</v>
      </c>
      <c r="F8522" s="6">
        <v>26227</v>
      </c>
      <c r="G8522" s="6" t="s">
        <v>7529</v>
      </c>
      <c r="H8522" s="6">
        <v>2</v>
      </c>
      <c r="I8522" s="6" t="s">
        <v>297</v>
      </c>
      <c r="J8522" s="6">
        <v>5</v>
      </c>
      <c r="K8522" s="6" t="s">
        <v>7257</v>
      </c>
      <c r="L8522" s="8">
        <v>6</v>
      </c>
      <c r="M8522" s="6" t="s">
        <v>297</v>
      </c>
      <c r="N8522" s="6" t="s">
        <v>7482</v>
      </c>
      <c r="R8522" s="6" t="str">
        <f t="shared" si="133"/>
        <v>75736Xã La Ngà25</v>
      </c>
    </row>
    <row r="8523" spans="1:18">
      <c r="A8523" s="6">
        <v>8522</v>
      </c>
      <c r="B8523" s="6">
        <v>75</v>
      </c>
      <c r="C8523" s="6" t="s">
        <v>7479</v>
      </c>
      <c r="D8523" s="6">
        <v>736</v>
      </c>
      <c r="E8523" s="6" t="s">
        <v>7524</v>
      </c>
      <c r="F8523" s="6">
        <v>26230</v>
      </c>
      <c r="G8523" s="6" t="s">
        <v>7530</v>
      </c>
      <c r="H8523" s="6">
        <v>2</v>
      </c>
      <c r="I8523" s="6" t="s">
        <v>297</v>
      </c>
      <c r="J8523" s="6">
        <v>5</v>
      </c>
      <c r="K8523" s="6" t="s">
        <v>7257</v>
      </c>
      <c r="L8523" s="8">
        <v>6</v>
      </c>
      <c r="M8523" s="6" t="s">
        <v>297</v>
      </c>
      <c r="N8523" s="6" t="s">
        <v>7482</v>
      </c>
      <c r="R8523" s="6" t="str">
        <f t="shared" si="133"/>
        <v>75736Xã Gia Canh25</v>
      </c>
    </row>
    <row r="8524" spans="1:18">
      <c r="A8524" s="6">
        <v>8523</v>
      </c>
      <c r="B8524" s="6">
        <v>75</v>
      </c>
      <c r="C8524" s="6" t="s">
        <v>7479</v>
      </c>
      <c r="D8524" s="6">
        <v>736</v>
      </c>
      <c r="E8524" s="6" t="s">
        <v>7524</v>
      </c>
      <c r="F8524" s="6">
        <v>26233</v>
      </c>
      <c r="G8524" s="6" t="s">
        <v>7531</v>
      </c>
      <c r="H8524" s="6">
        <v>2</v>
      </c>
      <c r="I8524" s="6" t="s">
        <v>297</v>
      </c>
      <c r="J8524" s="6">
        <v>5</v>
      </c>
      <c r="K8524" s="6" t="s">
        <v>7257</v>
      </c>
      <c r="L8524" s="8">
        <v>6</v>
      </c>
      <c r="M8524" s="6" t="s">
        <v>297</v>
      </c>
      <c r="N8524" s="6" t="s">
        <v>7482</v>
      </c>
      <c r="R8524" s="6" t="str">
        <f t="shared" si="133"/>
        <v>75736Xã Phú Ngọc25</v>
      </c>
    </row>
    <row r="8525" spans="1:18">
      <c r="A8525" s="6">
        <v>8524</v>
      </c>
      <c r="B8525" s="6">
        <v>75</v>
      </c>
      <c r="C8525" s="6" t="s">
        <v>7479</v>
      </c>
      <c r="D8525" s="6">
        <v>736</v>
      </c>
      <c r="E8525" s="6" t="s">
        <v>7524</v>
      </c>
      <c r="F8525" s="6">
        <v>26236</v>
      </c>
      <c r="G8525" s="6" t="s">
        <v>382</v>
      </c>
      <c r="H8525" s="6">
        <v>2</v>
      </c>
      <c r="I8525" s="6" t="s">
        <v>297</v>
      </c>
      <c r="J8525" s="6">
        <v>5</v>
      </c>
      <c r="K8525" s="6" t="s">
        <v>7257</v>
      </c>
      <c r="L8525" s="8">
        <v>6</v>
      </c>
      <c r="M8525" s="6" t="s">
        <v>297</v>
      </c>
      <c r="N8525" s="6" t="s">
        <v>7482</v>
      </c>
      <c r="R8525" s="6" t="str">
        <f t="shared" si="133"/>
        <v>75736Xã Phú Cường25</v>
      </c>
    </row>
    <row r="8526" spans="1:18">
      <c r="A8526" s="6">
        <v>8525</v>
      </c>
      <c r="B8526" s="6">
        <v>75</v>
      </c>
      <c r="C8526" s="6" t="s">
        <v>7479</v>
      </c>
      <c r="D8526" s="6">
        <v>736</v>
      </c>
      <c r="E8526" s="6" t="s">
        <v>7524</v>
      </c>
      <c r="F8526" s="6">
        <v>26239</v>
      </c>
      <c r="G8526" s="6" t="s">
        <v>7532</v>
      </c>
      <c r="H8526" s="6">
        <v>2</v>
      </c>
      <c r="I8526" s="6" t="s">
        <v>297</v>
      </c>
      <c r="J8526" s="6">
        <v>5</v>
      </c>
      <c r="K8526" s="6" t="s">
        <v>7257</v>
      </c>
      <c r="L8526" s="8">
        <v>6</v>
      </c>
      <c r="M8526" s="6" t="s">
        <v>297</v>
      </c>
      <c r="N8526" s="6" t="s">
        <v>7482</v>
      </c>
      <c r="R8526" s="6" t="str">
        <f t="shared" si="133"/>
        <v>75736Xã Túc Trưng25</v>
      </c>
    </row>
    <row r="8527" spans="1:18">
      <c r="A8527" s="6">
        <v>8526</v>
      </c>
      <c r="B8527" s="6">
        <v>75</v>
      </c>
      <c r="C8527" s="6" t="s">
        <v>7479</v>
      </c>
      <c r="D8527" s="6">
        <v>736</v>
      </c>
      <c r="E8527" s="6" t="s">
        <v>7524</v>
      </c>
      <c r="F8527" s="6">
        <v>26242</v>
      </c>
      <c r="G8527" s="6" t="s">
        <v>737</v>
      </c>
      <c r="H8527" s="6">
        <v>2</v>
      </c>
      <c r="I8527" s="6" t="s">
        <v>297</v>
      </c>
      <c r="J8527" s="6">
        <v>5</v>
      </c>
      <c r="K8527" s="6" t="s">
        <v>7257</v>
      </c>
      <c r="L8527" s="8">
        <v>6</v>
      </c>
      <c r="M8527" s="6" t="s">
        <v>297</v>
      </c>
      <c r="N8527" s="6" t="s">
        <v>7482</v>
      </c>
      <c r="R8527" s="6" t="str">
        <f t="shared" si="133"/>
        <v>75736Xã Phú Túc25</v>
      </c>
    </row>
    <row r="8528" spans="1:18">
      <c r="A8528" s="6">
        <v>8527</v>
      </c>
      <c r="B8528" s="6">
        <v>75</v>
      </c>
      <c r="C8528" s="6" t="s">
        <v>7479</v>
      </c>
      <c r="D8528" s="6">
        <v>736</v>
      </c>
      <c r="E8528" s="6" t="s">
        <v>7524</v>
      </c>
      <c r="F8528" s="6">
        <v>26245</v>
      </c>
      <c r="G8528" s="6" t="s">
        <v>7533</v>
      </c>
      <c r="H8528" s="6">
        <v>2</v>
      </c>
      <c r="I8528" s="6" t="s">
        <v>297</v>
      </c>
      <c r="J8528" s="6">
        <v>5</v>
      </c>
      <c r="K8528" s="6" t="s">
        <v>7257</v>
      </c>
      <c r="L8528" s="8">
        <v>6</v>
      </c>
      <c r="M8528" s="6" t="s">
        <v>297</v>
      </c>
      <c r="N8528" s="6" t="s">
        <v>7482</v>
      </c>
      <c r="R8528" s="6" t="str">
        <f t="shared" si="133"/>
        <v>75736Xã Suối Nho25</v>
      </c>
    </row>
    <row r="8529" spans="1:18">
      <c r="A8529" s="6">
        <v>8528</v>
      </c>
      <c r="B8529" s="6">
        <v>75</v>
      </c>
      <c r="C8529" s="6" t="s">
        <v>7479</v>
      </c>
      <c r="D8529" s="6">
        <v>737</v>
      </c>
      <c r="E8529" s="6" t="s">
        <v>7534</v>
      </c>
      <c r="F8529" s="6">
        <v>26248</v>
      </c>
      <c r="G8529" s="6" t="s">
        <v>7535</v>
      </c>
      <c r="H8529" s="6">
        <v>1</v>
      </c>
      <c r="I8529" s="6" t="s">
        <v>251</v>
      </c>
      <c r="J8529" s="6">
        <v>5</v>
      </c>
      <c r="K8529" s="6" t="s">
        <v>7257</v>
      </c>
      <c r="L8529" s="8">
        <v>5</v>
      </c>
      <c r="M8529" s="6" t="s">
        <v>251</v>
      </c>
      <c r="N8529" s="6" t="s">
        <v>7482</v>
      </c>
      <c r="R8529" s="6" t="str">
        <f t="shared" si="133"/>
        <v>75737Thị trấn Trảng Bom15</v>
      </c>
    </row>
    <row r="8530" spans="1:18">
      <c r="A8530" s="6">
        <v>8529</v>
      </c>
      <c r="B8530" s="6">
        <v>75</v>
      </c>
      <c r="C8530" s="6" t="s">
        <v>7479</v>
      </c>
      <c r="D8530" s="6">
        <v>737</v>
      </c>
      <c r="E8530" s="6" t="s">
        <v>7534</v>
      </c>
      <c r="F8530" s="6">
        <v>26251</v>
      </c>
      <c r="G8530" s="6" t="s">
        <v>657</v>
      </c>
      <c r="H8530" s="6">
        <v>2</v>
      </c>
      <c r="I8530" s="6" t="s">
        <v>297</v>
      </c>
      <c r="J8530" s="6">
        <v>5</v>
      </c>
      <c r="K8530" s="6" t="s">
        <v>7257</v>
      </c>
      <c r="L8530" s="8">
        <v>6</v>
      </c>
      <c r="M8530" s="6" t="s">
        <v>297</v>
      </c>
      <c r="N8530" s="6" t="s">
        <v>7482</v>
      </c>
      <c r="R8530" s="6" t="str">
        <f t="shared" si="133"/>
        <v>75737Xã Thanh Bình25</v>
      </c>
    </row>
    <row r="8531" spans="1:18">
      <c r="A8531" s="6">
        <v>8530</v>
      </c>
      <c r="B8531" s="6">
        <v>75</v>
      </c>
      <c r="C8531" s="6" t="s">
        <v>7479</v>
      </c>
      <c r="D8531" s="6">
        <v>737</v>
      </c>
      <c r="E8531" s="6" t="s">
        <v>7534</v>
      </c>
      <c r="F8531" s="6">
        <v>26254</v>
      </c>
      <c r="G8531" s="6" t="s">
        <v>7536</v>
      </c>
      <c r="H8531" s="6">
        <v>2</v>
      </c>
      <c r="I8531" s="6" t="s">
        <v>297</v>
      </c>
      <c r="J8531" s="6">
        <v>5</v>
      </c>
      <c r="K8531" s="6" t="s">
        <v>7257</v>
      </c>
      <c r="L8531" s="8">
        <v>6</v>
      </c>
      <c r="M8531" s="6" t="s">
        <v>297</v>
      </c>
      <c r="N8531" s="6" t="s">
        <v>7482</v>
      </c>
      <c r="R8531" s="6" t="str">
        <f t="shared" si="133"/>
        <v>75737Xã Cây Gáo25</v>
      </c>
    </row>
    <row r="8532" spans="1:18">
      <c r="A8532" s="6">
        <v>8531</v>
      </c>
      <c r="B8532" s="6">
        <v>75</v>
      </c>
      <c r="C8532" s="6" t="s">
        <v>7479</v>
      </c>
      <c r="D8532" s="6">
        <v>737</v>
      </c>
      <c r="E8532" s="6" t="s">
        <v>7534</v>
      </c>
      <c r="F8532" s="6">
        <v>26257</v>
      </c>
      <c r="G8532" s="6" t="s">
        <v>7537</v>
      </c>
      <c r="H8532" s="6">
        <v>2</v>
      </c>
      <c r="I8532" s="6" t="s">
        <v>297</v>
      </c>
      <c r="J8532" s="6">
        <v>5</v>
      </c>
      <c r="K8532" s="6" t="s">
        <v>7257</v>
      </c>
      <c r="L8532" s="8">
        <v>6</v>
      </c>
      <c r="M8532" s="6" t="s">
        <v>297</v>
      </c>
      <c r="N8532" s="6" t="s">
        <v>7482</v>
      </c>
      <c r="R8532" s="6" t="str">
        <f t="shared" si="133"/>
        <v>75737Xã Bàu Hàm25</v>
      </c>
    </row>
    <row r="8533" spans="1:18">
      <c r="A8533" s="6">
        <v>8532</v>
      </c>
      <c r="B8533" s="6">
        <v>75</v>
      </c>
      <c r="C8533" s="6" t="s">
        <v>7479</v>
      </c>
      <c r="D8533" s="6">
        <v>737</v>
      </c>
      <c r="E8533" s="6" t="s">
        <v>7534</v>
      </c>
      <c r="F8533" s="6">
        <v>26260</v>
      </c>
      <c r="G8533" s="6" t="s">
        <v>7538</v>
      </c>
      <c r="H8533" s="6">
        <v>2</v>
      </c>
      <c r="I8533" s="6" t="s">
        <v>297</v>
      </c>
      <c r="J8533" s="6">
        <v>5</v>
      </c>
      <c r="K8533" s="6" t="s">
        <v>7257</v>
      </c>
      <c r="L8533" s="8">
        <v>6</v>
      </c>
      <c r="M8533" s="6" t="s">
        <v>297</v>
      </c>
      <c r="N8533" s="6" t="s">
        <v>7482</v>
      </c>
      <c r="R8533" s="6" t="str">
        <f t="shared" si="133"/>
        <v>75737Xã Sông Thao25</v>
      </c>
    </row>
    <row r="8534" spans="1:18">
      <c r="A8534" s="6">
        <v>8533</v>
      </c>
      <c r="B8534" s="6">
        <v>75</v>
      </c>
      <c r="C8534" s="6" t="s">
        <v>7479</v>
      </c>
      <c r="D8534" s="6">
        <v>737</v>
      </c>
      <c r="E8534" s="6" t="s">
        <v>7534</v>
      </c>
      <c r="F8534" s="6">
        <v>26263</v>
      </c>
      <c r="G8534" s="6" t="s">
        <v>7539</v>
      </c>
      <c r="H8534" s="6">
        <v>2</v>
      </c>
      <c r="I8534" s="6" t="s">
        <v>297</v>
      </c>
      <c r="J8534" s="6">
        <v>5</v>
      </c>
      <c r="K8534" s="6" t="s">
        <v>7257</v>
      </c>
      <c r="L8534" s="8">
        <v>6</v>
      </c>
      <c r="M8534" s="6" t="s">
        <v>297</v>
      </c>
      <c r="N8534" s="6" t="s">
        <v>7482</v>
      </c>
      <c r="R8534" s="6" t="str">
        <f t="shared" si="133"/>
        <v>75737Xã Sông Trầu25</v>
      </c>
    </row>
    <row r="8535" spans="1:18">
      <c r="A8535" s="6">
        <v>8534</v>
      </c>
      <c r="B8535" s="6">
        <v>75</v>
      </c>
      <c r="C8535" s="6" t="s">
        <v>7479</v>
      </c>
      <c r="D8535" s="6">
        <v>737</v>
      </c>
      <c r="E8535" s="6" t="s">
        <v>7534</v>
      </c>
      <c r="F8535" s="6">
        <v>26266</v>
      </c>
      <c r="G8535" s="6" t="s">
        <v>7540</v>
      </c>
      <c r="H8535" s="6">
        <v>2</v>
      </c>
      <c r="I8535" s="6" t="s">
        <v>297</v>
      </c>
      <c r="J8535" s="6">
        <v>5</v>
      </c>
      <c r="K8535" s="6" t="s">
        <v>7257</v>
      </c>
      <c r="L8535" s="8">
        <v>6</v>
      </c>
      <c r="M8535" s="6" t="s">
        <v>297</v>
      </c>
      <c r="N8535" s="6" t="s">
        <v>7482</v>
      </c>
      <c r="R8535" s="6" t="str">
        <f t="shared" si="133"/>
        <v>75737Xã Đông Hoà25</v>
      </c>
    </row>
    <row r="8536" spans="1:18">
      <c r="A8536" s="6">
        <v>8535</v>
      </c>
      <c r="B8536" s="6">
        <v>75</v>
      </c>
      <c r="C8536" s="6" t="s">
        <v>7479</v>
      </c>
      <c r="D8536" s="6">
        <v>737</v>
      </c>
      <c r="E8536" s="6" t="s">
        <v>7534</v>
      </c>
      <c r="F8536" s="6">
        <v>26269</v>
      </c>
      <c r="G8536" s="6" t="s">
        <v>360</v>
      </c>
      <c r="H8536" s="6">
        <v>2</v>
      </c>
      <c r="I8536" s="6" t="s">
        <v>297</v>
      </c>
      <c r="J8536" s="6">
        <v>5</v>
      </c>
      <c r="K8536" s="6" t="s">
        <v>7257</v>
      </c>
      <c r="L8536" s="8">
        <v>6</v>
      </c>
      <c r="M8536" s="6" t="s">
        <v>297</v>
      </c>
      <c r="N8536" s="6" t="s">
        <v>7482</v>
      </c>
      <c r="R8536" s="6" t="str">
        <f t="shared" si="133"/>
        <v>75737Xã Bắc Sơn25</v>
      </c>
    </row>
    <row r="8537" spans="1:18">
      <c r="A8537" s="6">
        <v>8536</v>
      </c>
      <c r="B8537" s="6">
        <v>75</v>
      </c>
      <c r="C8537" s="6" t="s">
        <v>7479</v>
      </c>
      <c r="D8537" s="6">
        <v>737</v>
      </c>
      <c r="E8537" s="6" t="s">
        <v>7534</v>
      </c>
      <c r="F8537" s="6">
        <v>26272</v>
      </c>
      <c r="G8537" s="6" t="s">
        <v>7541</v>
      </c>
      <c r="H8537" s="6">
        <v>2</v>
      </c>
      <c r="I8537" s="6" t="s">
        <v>297</v>
      </c>
      <c r="J8537" s="6">
        <v>5</v>
      </c>
      <c r="K8537" s="6" t="s">
        <v>7257</v>
      </c>
      <c r="L8537" s="8">
        <v>6</v>
      </c>
      <c r="M8537" s="6" t="s">
        <v>297</v>
      </c>
      <c r="N8537" s="6" t="s">
        <v>7482</v>
      </c>
      <c r="R8537" s="6" t="str">
        <f t="shared" si="133"/>
        <v>75737Xã Hố Nai 325</v>
      </c>
    </row>
    <row r="8538" spans="1:18">
      <c r="A8538" s="6">
        <v>8537</v>
      </c>
      <c r="B8538" s="6">
        <v>75</v>
      </c>
      <c r="C8538" s="6" t="s">
        <v>7479</v>
      </c>
      <c r="D8538" s="6">
        <v>737</v>
      </c>
      <c r="E8538" s="6" t="s">
        <v>7534</v>
      </c>
      <c r="F8538" s="6">
        <v>26275</v>
      </c>
      <c r="G8538" s="6" t="s">
        <v>7542</v>
      </c>
      <c r="H8538" s="6">
        <v>2</v>
      </c>
      <c r="I8538" s="6" t="s">
        <v>297</v>
      </c>
      <c r="J8538" s="6">
        <v>5</v>
      </c>
      <c r="K8538" s="6" t="s">
        <v>7257</v>
      </c>
      <c r="L8538" s="8">
        <v>6</v>
      </c>
      <c r="M8538" s="6" t="s">
        <v>297</v>
      </c>
      <c r="N8538" s="6" t="s">
        <v>7482</v>
      </c>
      <c r="R8538" s="6" t="str">
        <f t="shared" si="133"/>
        <v>75737Xã Tây Hoà25</v>
      </c>
    </row>
    <row r="8539" spans="1:18">
      <c r="A8539" s="6">
        <v>8538</v>
      </c>
      <c r="B8539" s="6">
        <v>75</v>
      </c>
      <c r="C8539" s="6" t="s">
        <v>7479</v>
      </c>
      <c r="D8539" s="6">
        <v>737</v>
      </c>
      <c r="E8539" s="6" t="s">
        <v>7534</v>
      </c>
      <c r="F8539" s="6">
        <v>26278</v>
      </c>
      <c r="G8539" s="6" t="s">
        <v>685</v>
      </c>
      <c r="H8539" s="6">
        <v>2</v>
      </c>
      <c r="I8539" s="6" t="s">
        <v>297</v>
      </c>
      <c r="J8539" s="6">
        <v>5</v>
      </c>
      <c r="K8539" s="6" t="s">
        <v>7257</v>
      </c>
      <c r="L8539" s="8">
        <v>6</v>
      </c>
      <c r="M8539" s="6" t="s">
        <v>297</v>
      </c>
      <c r="N8539" s="6" t="s">
        <v>7482</v>
      </c>
      <c r="R8539" s="6" t="str">
        <f t="shared" si="133"/>
        <v>75737Xã Bình Minh25</v>
      </c>
    </row>
    <row r="8540" spans="1:18">
      <c r="A8540" s="6">
        <v>8539</v>
      </c>
      <c r="B8540" s="6">
        <v>75</v>
      </c>
      <c r="C8540" s="6" t="s">
        <v>7479</v>
      </c>
      <c r="D8540" s="6">
        <v>737</v>
      </c>
      <c r="E8540" s="6" t="s">
        <v>7534</v>
      </c>
      <c r="F8540" s="6">
        <v>26281</v>
      </c>
      <c r="G8540" s="6" t="s">
        <v>1199</v>
      </c>
      <c r="H8540" s="6">
        <v>2</v>
      </c>
      <c r="I8540" s="6" t="s">
        <v>297</v>
      </c>
      <c r="J8540" s="6">
        <v>5</v>
      </c>
      <c r="K8540" s="6" t="s">
        <v>7257</v>
      </c>
      <c r="L8540" s="8">
        <v>6</v>
      </c>
      <c r="M8540" s="6" t="s">
        <v>297</v>
      </c>
      <c r="N8540" s="6" t="s">
        <v>7482</v>
      </c>
      <c r="R8540" s="6" t="str">
        <f t="shared" si="133"/>
        <v>75737Xã Trung Hoà25</v>
      </c>
    </row>
    <row r="8541" spans="1:18">
      <c r="A8541" s="6">
        <v>8540</v>
      </c>
      <c r="B8541" s="6">
        <v>75</v>
      </c>
      <c r="C8541" s="6" t="s">
        <v>7479</v>
      </c>
      <c r="D8541" s="6">
        <v>737</v>
      </c>
      <c r="E8541" s="6" t="s">
        <v>7534</v>
      </c>
      <c r="F8541" s="6">
        <v>26284</v>
      </c>
      <c r="G8541" s="6" t="s">
        <v>7543</v>
      </c>
      <c r="H8541" s="6">
        <v>2</v>
      </c>
      <c r="I8541" s="6" t="s">
        <v>297</v>
      </c>
      <c r="J8541" s="6">
        <v>5</v>
      </c>
      <c r="K8541" s="6" t="s">
        <v>7257</v>
      </c>
      <c r="L8541" s="8">
        <v>6</v>
      </c>
      <c r="M8541" s="6" t="s">
        <v>297</v>
      </c>
      <c r="N8541" s="6" t="s">
        <v>7482</v>
      </c>
      <c r="R8541" s="6" t="str">
        <f t="shared" si="133"/>
        <v>75737Xã Đồi 6125</v>
      </c>
    </row>
    <row r="8542" spans="1:18">
      <c r="A8542" s="6">
        <v>8541</v>
      </c>
      <c r="B8542" s="6">
        <v>75</v>
      </c>
      <c r="C8542" s="6" t="s">
        <v>7479</v>
      </c>
      <c r="D8542" s="6">
        <v>737</v>
      </c>
      <c r="E8542" s="6" t="s">
        <v>7534</v>
      </c>
      <c r="F8542" s="6">
        <v>26287</v>
      </c>
      <c r="G8542" s="6" t="s">
        <v>1039</v>
      </c>
      <c r="H8542" s="6">
        <v>2</v>
      </c>
      <c r="I8542" s="6" t="s">
        <v>297</v>
      </c>
      <c r="J8542" s="6">
        <v>5</v>
      </c>
      <c r="K8542" s="6" t="s">
        <v>7257</v>
      </c>
      <c r="L8542" s="8">
        <v>6</v>
      </c>
      <c r="M8542" s="6" t="s">
        <v>297</v>
      </c>
      <c r="N8542" s="6" t="s">
        <v>7482</v>
      </c>
      <c r="R8542" s="6" t="str">
        <f t="shared" si="133"/>
        <v>75737Xã Hưng Thịnh25</v>
      </c>
    </row>
    <row r="8543" spans="1:18">
      <c r="A8543" s="6">
        <v>8542</v>
      </c>
      <c r="B8543" s="6">
        <v>75</v>
      </c>
      <c r="C8543" s="6" t="s">
        <v>7479</v>
      </c>
      <c r="D8543" s="6">
        <v>737</v>
      </c>
      <c r="E8543" s="6" t="s">
        <v>7534</v>
      </c>
      <c r="F8543" s="6">
        <v>26290</v>
      </c>
      <c r="G8543" s="6" t="s">
        <v>5357</v>
      </c>
      <c r="H8543" s="6">
        <v>2</v>
      </c>
      <c r="I8543" s="6" t="s">
        <v>297</v>
      </c>
      <c r="J8543" s="6">
        <v>5</v>
      </c>
      <c r="K8543" s="6" t="s">
        <v>7257</v>
      </c>
      <c r="L8543" s="8">
        <v>6</v>
      </c>
      <c r="M8543" s="6" t="s">
        <v>297</v>
      </c>
      <c r="N8543" s="6" t="s">
        <v>7482</v>
      </c>
      <c r="R8543" s="6" t="str">
        <f t="shared" si="133"/>
        <v>75737Xã Quảng Tiến25</v>
      </c>
    </row>
    <row r="8544" spans="1:18">
      <c r="A8544" s="6">
        <v>8543</v>
      </c>
      <c r="B8544" s="6">
        <v>75</v>
      </c>
      <c r="C8544" s="6" t="s">
        <v>7479</v>
      </c>
      <c r="D8544" s="6">
        <v>737</v>
      </c>
      <c r="E8544" s="6" t="s">
        <v>7534</v>
      </c>
      <c r="F8544" s="6">
        <v>26293</v>
      </c>
      <c r="G8544" s="6" t="s">
        <v>7544</v>
      </c>
      <c r="H8544" s="6">
        <v>2</v>
      </c>
      <c r="I8544" s="6" t="s">
        <v>297</v>
      </c>
      <c r="J8544" s="6">
        <v>5</v>
      </c>
      <c r="K8544" s="6" t="s">
        <v>7257</v>
      </c>
      <c r="L8544" s="8">
        <v>6</v>
      </c>
      <c r="M8544" s="6" t="s">
        <v>297</v>
      </c>
      <c r="N8544" s="6" t="s">
        <v>7482</v>
      </c>
      <c r="R8544" s="6" t="str">
        <f t="shared" si="133"/>
        <v>75737Xã Giang Điền25</v>
      </c>
    </row>
    <row r="8545" spans="1:18">
      <c r="A8545" s="6">
        <v>8544</v>
      </c>
      <c r="B8545" s="6">
        <v>75</v>
      </c>
      <c r="C8545" s="6" t="s">
        <v>7479</v>
      </c>
      <c r="D8545" s="6">
        <v>737</v>
      </c>
      <c r="E8545" s="6" t="s">
        <v>7534</v>
      </c>
      <c r="F8545" s="6">
        <v>26296</v>
      </c>
      <c r="G8545" s="6" t="s">
        <v>7545</v>
      </c>
      <c r="H8545" s="6">
        <v>2</v>
      </c>
      <c r="I8545" s="6" t="s">
        <v>297</v>
      </c>
      <c r="J8545" s="6">
        <v>5</v>
      </c>
      <c r="K8545" s="6" t="s">
        <v>7257</v>
      </c>
      <c r="L8545" s="8">
        <v>6</v>
      </c>
      <c r="M8545" s="6" t="s">
        <v>297</v>
      </c>
      <c r="N8545" s="6" t="s">
        <v>7482</v>
      </c>
      <c r="R8545" s="6" t="str">
        <f t="shared" si="133"/>
        <v>75737Xã An Viễn25</v>
      </c>
    </row>
    <row r="8546" spans="1:18">
      <c r="A8546" s="6">
        <v>8545</v>
      </c>
      <c r="B8546" s="6">
        <v>75</v>
      </c>
      <c r="C8546" s="6" t="s">
        <v>7479</v>
      </c>
      <c r="D8546" s="6">
        <v>738</v>
      </c>
      <c r="E8546" s="6" t="s">
        <v>7546</v>
      </c>
      <c r="F8546" s="6">
        <v>26299</v>
      </c>
      <c r="G8546" s="6" t="s">
        <v>7547</v>
      </c>
      <c r="H8546" s="6">
        <v>2</v>
      </c>
      <c r="I8546" s="6" t="s">
        <v>297</v>
      </c>
      <c r="J8546" s="6">
        <v>5</v>
      </c>
      <c r="K8546" s="6" t="s">
        <v>7257</v>
      </c>
      <c r="L8546" s="8">
        <v>6</v>
      </c>
      <c r="M8546" s="6" t="s">
        <v>297</v>
      </c>
      <c r="N8546" s="6" t="s">
        <v>7482</v>
      </c>
      <c r="R8546" s="6" t="str">
        <f t="shared" si="133"/>
        <v>75738Xã Gia Tân 125</v>
      </c>
    </row>
    <row r="8547" spans="1:18">
      <c r="A8547" s="6">
        <v>8546</v>
      </c>
      <c r="B8547" s="6">
        <v>75</v>
      </c>
      <c r="C8547" s="6" t="s">
        <v>7479</v>
      </c>
      <c r="D8547" s="6">
        <v>738</v>
      </c>
      <c r="E8547" s="6" t="s">
        <v>7546</v>
      </c>
      <c r="F8547" s="6">
        <v>26302</v>
      </c>
      <c r="G8547" s="6" t="s">
        <v>7548</v>
      </c>
      <c r="H8547" s="6">
        <v>2</v>
      </c>
      <c r="I8547" s="6" t="s">
        <v>297</v>
      </c>
      <c r="J8547" s="6">
        <v>5</v>
      </c>
      <c r="K8547" s="6" t="s">
        <v>7257</v>
      </c>
      <c r="L8547" s="8">
        <v>6</v>
      </c>
      <c r="M8547" s="6" t="s">
        <v>297</v>
      </c>
      <c r="N8547" s="6" t="s">
        <v>7482</v>
      </c>
      <c r="R8547" s="6" t="str">
        <f t="shared" si="133"/>
        <v>75738Xã Gia Tân 225</v>
      </c>
    </row>
    <row r="8548" spans="1:18">
      <c r="A8548" s="6">
        <v>8547</v>
      </c>
      <c r="B8548" s="6">
        <v>75</v>
      </c>
      <c r="C8548" s="6" t="s">
        <v>7479</v>
      </c>
      <c r="D8548" s="6">
        <v>738</v>
      </c>
      <c r="E8548" s="6" t="s">
        <v>7546</v>
      </c>
      <c r="F8548" s="6">
        <v>26305</v>
      </c>
      <c r="G8548" s="6" t="s">
        <v>7549</v>
      </c>
      <c r="H8548" s="6">
        <v>2</v>
      </c>
      <c r="I8548" s="6" t="s">
        <v>297</v>
      </c>
      <c r="J8548" s="6">
        <v>5</v>
      </c>
      <c r="K8548" s="6" t="s">
        <v>7257</v>
      </c>
      <c r="L8548" s="8">
        <v>6</v>
      </c>
      <c r="M8548" s="6" t="s">
        <v>297</v>
      </c>
      <c r="N8548" s="6" t="s">
        <v>7482</v>
      </c>
      <c r="R8548" s="6" t="str">
        <f t="shared" si="133"/>
        <v>75738Xã Gia Tân 325</v>
      </c>
    </row>
    <row r="8549" spans="1:18">
      <c r="A8549" s="6">
        <v>8548</v>
      </c>
      <c r="B8549" s="6">
        <v>75</v>
      </c>
      <c r="C8549" s="6" t="s">
        <v>7479</v>
      </c>
      <c r="D8549" s="6">
        <v>738</v>
      </c>
      <c r="E8549" s="6" t="s">
        <v>7546</v>
      </c>
      <c r="F8549" s="6">
        <v>26308</v>
      </c>
      <c r="G8549" s="6" t="s">
        <v>7550</v>
      </c>
      <c r="H8549" s="6">
        <v>2</v>
      </c>
      <c r="I8549" s="6" t="s">
        <v>297</v>
      </c>
      <c r="J8549" s="6">
        <v>5</v>
      </c>
      <c r="K8549" s="6" t="s">
        <v>7257</v>
      </c>
      <c r="L8549" s="8">
        <v>6</v>
      </c>
      <c r="M8549" s="6" t="s">
        <v>297</v>
      </c>
      <c r="N8549" s="6" t="s">
        <v>7482</v>
      </c>
      <c r="R8549" s="6" t="str">
        <f t="shared" si="133"/>
        <v>75738Xã Gia Kiệm25</v>
      </c>
    </row>
    <row r="8550" spans="1:18">
      <c r="A8550" s="6">
        <v>8549</v>
      </c>
      <c r="B8550" s="6">
        <v>75</v>
      </c>
      <c r="C8550" s="6" t="s">
        <v>7479</v>
      </c>
      <c r="D8550" s="6">
        <v>738</v>
      </c>
      <c r="E8550" s="6" t="s">
        <v>7546</v>
      </c>
      <c r="F8550" s="6">
        <v>26311</v>
      </c>
      <c r="G8550" s="6" t="s">
        <v>741</v>
      </c>
      <c r="H8550" s="6">
        <v>2</v>
      </c>
      <c r="I8550" s="6" t="s">
        <v>297</v>
      </c>
      <c r="J8550" s="6">
        <v>5</v>
      </c>
      <c r="K8550" s="6" t="s">
        <v>7257</v>
      </c>
      <c r="L8550" s="8">
        <v>6</v>
      </c>
      <c r="M8550" s="6" t="s">
        <v>297</v>
      </c>
      <c r="N8550" s="6" t="s">
        <v>7482</v>
      </c>
      <c r="R8550" s="6" t="str">
        <f t="shared" si="133"/>
        <v>75738Xã Quang Trung25</v>
      </c>
    </row>
    <row r="8551" spans="1:18">
      <c r="A8551" s="6">
        <v>8550</v>
      </c>
      <c r="B8551" s="6">
        <v>75</v>
      </c>
      <c r="C8551" s="6" t="s">
        <v>7479</v>
      </c>
      <c r="D8551" s="6">
        <v>738</v>
      </c>
      <c r="E8551" s="6" t="s">
        <v>7546</v>
      </c>
      <c r="F8551" s="6">
        <v>26314</v>
      </c>
      <c r="G8551" s="6" t="s">
        <v>7551</v>
      </c>
      <c r="H8551" s="6">
        <v>2</v>
      </c>
      <c r="I8551" s="6" t="s">
        <v>297</v>
      </c>
      <c r="J8551" s="6">
        <v>5</v>
      </c>
      <c r="K8551" s="6" t="s">
        <v>7257</v>
      </c>
      <c r="L8551" s="8">
        <v>6</v>
      </c>
      <c r="M8551" s="6" t="s">
        <v>297</v>
      </c>
      <c r="N8551" s="6" t="s">
        <v>7482</v>
      </c>
      <c r="R8551" s="6" t="str">
        <f t="shared" si="133"/>
        <v>75738Xã Bàu Hàm 225</v>
      </c>
    </row>
    <row r="8552" spans="1:18">
      <c r="A8552" s="6">
        <v>8551</v>
      </c>
      <c r="B8552" s="6">
        <v>75</v>
      </c>
      <c r="C8552" s="6" t="s">
        <v>7479</v>
      </c>
      <c r="D8552" s="6">
        <v>738</v>
      </c>
      <c r="E8552" s="6" t="s">
        <v>7546</v>
      </c>
      <c r="F8552" s="6">
        <v>26317</v>
      </c>
      <c r="G8552" s="6" t="s">
        <v>4650</v>
      </c>
      <c r="H8552" s="6">
        <v>2</v>
      </c>
      <c r="I8552" s="6" t="s">
        <v>297</v>
      </c>
      <c r="J8552" s="6">
        <v>5</v>
      </c>
      <c r="K8552" s="6" t="s">
        <v>7257</v>
      </c>
      <c r="L8552" s="8">
        <v>6</v>
      </c>
      <c r="M8552" s="6" t="s">
        <v>297</v>
      </c>
      <c r="N8552" s="6" t="s">
        <v>7482</v>
      </c>
      <c r="R8552" s="6" t="str">
        <f t="shared" si="133"/>
        <v>75738Xã Hưng Lộc25</v>
      </c>
    </row>
    <row r="8553" spans="1:18">
      <c r="A8553" s="6">
        <v>8552</v>
      </c>
      <c r="B8553" s="6">
        <v>75</v>
      </c>
      <c r="C8553" s="6" t="s">
        <v>7479</v>
      </c>
      <c r="D8553" s="6">
        <v>738</v>
      </c>
      <c r="E8553" s="6" t="s">
        <v>7546</v>
      </c>
      <c r="F8553" s="6">
        <v>26320</v>
      </c>
      <c r="G8553" s="6" t="s">
        <v>7552</v>
      </c>
      <c r="H8553" s="6">
        <v>2</v>
      </c>
      <c r="I8553" s="6" t="s">
        <v>297</v>
      </c>
      <c r="J8553" s="6">
        <v>5</v>
      </c>
      <c r="K8553" s="6" t="s">
        <v>7257</v>
      </c>
      <c r="L8553" s="8">
        <v>6</v>
      </c>
      <c r="M8553" s="6" t="s">
        <v>297</v>
      </c>
      <c r="N8553" s="6" t="s">
        <v>7482</v>
      </c>
      <c r="R8553" s="6" t="str">
        <f t="shared" si="133"/>
        <v>75738Xã Lộ 2525</v>
      </c>
    </row>
    <row r="8554" spans="1:18">
      <c r="A8554" s="6">
        <v>8553</v>
      </c>
      <c r="B8554" s="6">
        <v>75</v>
      </c>
      <c r="C8554" s="6" t="s">
        <v>7479</v>
      </c>
      <c r="D8554" s="6">
        <v>738</v>
      </c>
      <c r="E8554" s="6" t="s">
        <v>7546</v>
      </c>
      <c r="F8554" s="6">
        <v>26323</v>
      </c>
      <c r="G8554" s="6" t="s">
        <v>7553</v>
      </c>
      <c r="H8554" s="6">
        <v>2</v>
      </c>
      <c r="I8554" s="6" t="s">
        <v>297</v>
      </c>
      <c r="J8554" s="6">
        <v>5</v>
      </c>
      <c r="K8554" s="6" t="s">
        <v>7257</v>
      </c>
      <c r="L8554" s="8">
        <v>6</v>
      </c>
      <c r="M8554" s="6" t="s">
        <v>297</v>
      </c>
      <c r="N8554" s="6" t="s">
        <v>7482</v>
      </c>
      <c r="R8554" s="6" t="str">
        <f t="shared" si="133"/>
        <v>75738Xã Xuân Thiện25</v>
      </c>
    </row>
    <row r="8555" spans="1:18">
      <c r="A8555" s="6">
        <v>8554</v>
      </c>
      <c r="B8555" s="6">
        <v>75</v>
      </c>
      <c r="C8555" s="6" t="s">
        <v>7479</v>
      </c>
      <c r="D8555" s="6">
        <v>738</v>
      </c>
      <c r="E8555" s="6" t="s">
        <v>7546</v>
      </c>
      <c r="F8555" s="6">
        <v>26326</v>
      </c>
      <c r="G8555" s="6" t="s">
        <v>7554</v>
      </c>
      <c r="H8555" s="6">
        <v>1</v>
      </c>
      <c r="I8555" s="6" t="s">
        <v>251</v>
      </c>
      <c r="J8555" s="6">
        <v>5</v>
      </c>
      <c r="K8555" s="6" t="s">
        <v>7257</v>
      </c>
      <c r="L8555" s="8">
        <v>5</v>
      </c>
      <c r="M8555" s="6" t="s">
        <v>251</v>
      </c>
      <c r="N8555" s="6" t="s">
        <v>7482</v>
      </c>
      <c r="R8555" s="6" t="str">
        <f t="shared" si="133"/>
        <v>75738Thị trấn Dầu Giây15</v>
      </c>
    </row>
    <row r="8556" spans="1:18">
      <c r="A8556" s="6">
        <v>8555</v>
      </c>
      <c r="B8556" s="6">
        <v>75</v>
      </c>
      <c r="C8556" s="6" t="s">
        <v>7479</v>
      </c>
      <c r="D8556" s="6">
        <v>739</v>
      </c>
      <c r="E8556" s="6" t="s">
        <v>7555</v>
      </c>
      <c r="F8556" s="6">
        <v>26329</v>
      </c>
      <c r="G8556" s="6" t="s">
        <v>7556</v>
      </c>
      <c r="H8556" s="6">
        <v>2</v>
      </c>
      <c r="I8556" s="6" t="s">
        <v>297</v>
      </c>
      <c r="J8556" s="6">
        <v>5</v>
      </c>
      <c r="K8556" s="6" t="s">
        <v>7257</v>
      </c>
      <c r="L8556" s="8">
        <v>6</v>
      </c>
      <c r="M8556" s="6" t="s">
        <v>297</v>
      </c>
      <c r="N8556" s="6" t="s">
        <v>7482</v>
      </c>
      <c r="R8556" s="6" t="str">
        <f t="shared" si="133"/>
        <v>75739Xã Sông Nhạn25</v>
      </c>
    </row>
    <row r="8557" spans="1:18">
      <c r="A8557" s="6">
        <v>8556</v>
      </c>
      <c r="B8557" s="6">
        <v>75</v>
      </c>
      <c r="C8557" s="6" t="s">
        <v>7479</v>
      </c>
      <c r="D8557" s="6">
        <v>739</v>
      </c>
      <c r="E8557" s="6" t="s">
        <v>7555</v>
      </c>
      <c r="F8557" s="6">
        <v>26332</v>
      </c>
      <c r="G8557" s="6" t="s">
        <v>7557</v>
      </c>
      <c r="H8557" s="6">
        <v>2</v>
      </c>
      <c r="I8557" s="6" t="s">
        <v>297</v>
      </c>
      <c r="J8557" s="6">
        <v>5</v>
      </c>
      <c r="K8557" s="6" t="s">
        <v>7257</v>
      </c>
      <c r="L8557" s="8">
        <v>6</v>
      </c>
      <c r="M8557" s="6" t="s">
        <v>297</v>
      </c>
      <c r="N8557" s="6" t="s">
        <v>7482</v>
      </c>
      <c r="R8557" s="6" t="str">
        <f t="shared" si="133"/>
        <v>75739Xã Xuân Quế25</v>
      </c>
    </row>
    <row r="8558" spans="1:18">
      <c r="A8558" s="6">
        <v>8557</v>
      </c>
      <c r="B8558" s="6">
        <v>75</v>
      </c>
      <c r="C8558" s="6" t="s">
        <v>7479</v>
      </c>
      <c r="D8558" s="6">
        <v>739</v>
      </c>
      <c r="E8558" s="6" t="s">
        <v>7555</v>
      </c>
      <c r="F8558" s="6">
        <v>26335</v>
      </c>
      <c r="G8558" s="6" t="s">
        <v>2263</v>
      </c>
      <c r="H8558" s="6">
        <v>2</v>
      </c>
      <c r="I8558" s="6" t="s">
        <v>297</v>
      </c>
      <c r="J8558" s="6">
        <v>5</v>
      </c>
      <c r="K8558" s="6" t="s">
        <v>7257</v>
      </c>
      <c r="L8558" s="8">
        <v>6</v>
      </c>
      <c r="M8558" s="6" t="s">
        <v>297</v>
      </c>
      <c r="N8558" s="6" t="s">
        <v>7482</v>
      </c>
      <c r="R8558" s="6" t="str">
        <f t="shared" si="133"/>
        <v>75739Xã Nhân Nghĩa25</v>
      </c>
    </row>
    <row r="8559" spans="1:18">
      <c r="A8559" s="6">
        <v>8558</v>
      </c>
      <c r="B8559" s="6">
        <v>75</v>
      </c>
      <c r="C8559" s="6" t="s">
        <v>7479</v>
      </c>
      <c r="D8559" s="6">
        <v>739</v>
      </c>
      <c r="E8559" s="6" t="s">
        <v>7555</v>
      </c>
      <c r="F8559" s="6">
        <v>26338</v>
      </c>
      <c r="G8559" s="6" t="s">
        <v>7558</v>
      </c>
      <c r="H8559" s="6">
        <v>2</v>
      </c>
      <c r="I8559" s="6" t="s">
        <v>297</v>
      </c>
      <c r="J8559" s="6">
        <v>5</v>
      </c>
      <c r="K8559" s="6" t="s">
        <v>7257</v>
      </c>
      <c r="L8559" s="8">
        <v>6</v>
      </c>
      <c r="M8559" s="6" t="s">
        <v>297</v>
      </c>
      <c r="N8559" s="6" t="s">
        <v>7482</v>
      </c>
      <c r="R8559" s="6" t="str">
        <f t="shared" si="133"/>
        <v>75739Xã Xuân Đường25</v>
      </c>
    </row>
    <row r="8560" spans="1:18">
      <c r="A8560" s="6">
        <v>8559</v>
      </c>
      <c r="B8560" s="6">
        <v>75</v>
      </c>
      <c r="C8560" s="6" t="s">
        <v>7479</v>
      </c>
      <c r="D8560" s="6">
        <v>739</v>
      </c>
      <c r="E8560" s="6" t="s">
        <v>7555</v>
      </c>
      <c r="F8560" s="6">
        <v>26341</v>
      </c>
      <c r="G8560" s="6" t="s">
        <v>7559</v>
      </c>
      <c r="H8560" s="6">
        <v>2</v>
      </c>
      <c r="I8560" s="6" t="s">
        <v>297</v>
      </c>
      <c r="J8560" s="6">
        <v>5</v>
      </c>
      <c r="K8560" s="6" t="s">
        <v>7257</v>
      </c>
      <c r="L8560" s="8">
        <v>6</v>
      </c>
      <c r="M8560" s="6" t="s">
        <v>297</v>
      </c>
      <c r="N8560" s="6" t="s">
        <v>7482</v>
      </c>
      <c r="R8560" s="6" t="str">
        <f t="shared" si="133"/>
        <v>75739Xã Long Giao25</v>
      </c>
    </row>
    <row r="8561" spans="1:18">
      <c r="A8561" s="6">
        <v>8560</v>
      </c>
      <c r="B8561" s="6">
        <v>75</v>
      </c>
      <c r="C8561" s="6" t="s">
        <v>7479</v>
      </c>
      <c r="D8561" s="6">
        <v>739</v>
      </c>
      <c r="E8561" s="6" t="s">
        <v>7555</v>
      </c>
      <c r="F8561" s="6">
        <v>26344</v>
      </c>
      <c r="G8561" s="6" t="s">
        <v>5187</v>
      </c>
      <c r="H8561" s="6">
        <v>2</v>
      </c>
      <c r="I8561" s="6" t="s">
        <v>297</v>
      </c>
      <c r="J8561" s="6">
        <v>5</v>
      </c>
      <c r="K8561" s="6" t="s">
        <v>7257</v>
      </c>
      <c r="L8561" s="8">
        <v>6</v>
      </c>
      <c r="M8561" s="6" t="s">
        <v>297</v>
      </c>
      <c r="N8561" s="6" t="s">
        <v>7482</v>
      </c>
      <c r="R8561" s="6" t="str">
        <f t="shared" si="133"/>
        <v>75739Xã Xuân Mỹ25</v>
      </c>
    </row>
    <row r="8562" spans="1:18">
      <c r="A8562" s="6">
        <v>8561</v>
      </c>
      <c r="B8562" s="6">
        <v>75</v>
      </c>
      <c r="C8562" s="6" t="s">
        <v>7479</v>
      </c>
      <c r="D8562" s="6">
        <v>739</v>
      </c>
      <c r="E8562" s="6" t="s">
        <v>7555</v>
      </c>
      <c r="F8562" s="6">
        <v>26347</v>
      </c>
      <c r="G8562" s="6" t="s">
        <v>7560</v>
      </c>
      <c r="H8562" s="6">
        <v>2</v>
      </c>
      <c r="I8562" s="6" t="s">
        <v>297</v>
      </c>
      <c r="J8562" s="6">
        <v>5</v>
      </c>
      <c r="K8562" s="6" t="s">
        <v>7257</v>
      </c>
      <c r="L8562" s="8">
        <v>6</v>
      </c>
      <c r="M8562" s="6" t="s">
        <v>297</v>
      </c>
      <c r="N8562" s="6" t="s">
        <v>7482</v>
      </c>
      <c r="R8562" s="6" t="str">
        <f t="shared" si="133"/>
        <v>75739Xã Thừa Đức25</v>
      </c>
    </row>
    <row r="8563" spans="1:18">
      <c r="A8563" s="6">
        <v>8562</v>
      </c>
      <c r="B8563" s="6">
        <v>75</v>
      </c>
      <c r="C8563" s="6" t="s">
        <v>7479</v>
      </c>
      <c r="D8563" s="6">
        <v>739</v>
      </c>
      <c r="E8563" s="6" t="s">
        <v>7555</v>
      </c>
      <c r="F8563" s="6">
        <v>26350</v>
      </c>
      <c r="G8563" s="6" t="s">
        <v>7561</v>
      </c>
      <c r="H8563" s="6">
        <v>2</v>
      </c>
      <c r="I8563" s="6" t="s">
        <v>297</v>
      </c>
      <c r="J8563" s="6">
        <v>5</v>
      </c>
      <c r="K8563" s="6" t="s">
        <v>7257</v>
      </c>
      <c r="L8563" s="8">
        <v>6</v>
      </c>
      <c r="M8563" s="6" t="s">
        <v>297</v>
      </c>
      <c r="N8563" s="6" t="s">
        <v>7482</v>
      </c>
      <c r="R8563" s="6" t="str">
        <f t="shared" si="133"/>
        <v>75739Xã Bảo Bình25</v>
      </c>
    </row>
    <row r="8564" spans="1:18">
      <c r="A8564" s="6">
        <v>8563</v>
      </c>
      <c r="B8564" s="6">
        <v>75</v>
      </c>
      <c r="C8564" s="6" t="s">
        <v>7479</v>
      </c>
      <c r="D8564" s="6">
        <v>739</v>
      </c>
      <c r="E8564" s="6" t="s">
        <v>7555</v>
      </c>
      <c r="F8564" s="6">
        <v>26353</v>
      </c>
      <c r="G8564" s="6" t="s">
        <v>7562</v>
      </c>
      <c r="H8564" s="6">
        <v>2</v>
      </c>
      <c r="I8564" s="6" t="s">
        <v>297</v>
      </c>
      <c r="J8564" s="6">
        <v>5</v>
      </c>
      <c r="K8564" s="6" t="s">
        <v>7257</v>
      </c>
      <c r="L8564" s="8">
        <v>6</v>
      </c>
      <c r="M8564" s="6" t="s">
        <v>297</v>
      </c>
      <c r="N8564" s="6" t="s">
        <v>7482</v>
      </c>
      <c r="R8564" s="6" t="str">
        <f t="shared" si="133"/>
        <v>75739Xã Xuân Bảo25</v>
      </c>
    </row>
    <row r="8565" spans="1:18">
      <c r="A8565" s="6">
        <v>8564</v>
      </c>
      <c r="B8565" s="6">
        <v>75</v>
      </c>
      <c r="C8565" s="6" t="s">
        <v>7479</v>
      </c>
      <c r="D8565" s="6">
        <v>739</v>
      </c>
      <c r="E8565" s="6" t="s">
        <v>7555</v>
      </c>
      <c r="F8565" s="6">
        <v>26356</v>
      </c>
      <c r="G8565" s="6" t="s">
        <v>7563</v>
      </c>
      <c r="H8565" s="6">
        <v>2</v>
      </c>
      <c r="I8565" s="6" t="s">
        <v>297</v>
      </c>
      <c r="J8565" s="6">
        <v>5</v>
      </c>
      <c r="K8565" s="6" t="s">
        <v>7257</v>
      </c>
      <c r="L8565" s="8">
        <v>6</v>
      </c>
      <c r="M8565" s="6" t="s">
        <v>297</v>
      </c>
      <c r="N8565" s="6" t="s">
        <v>7482</v>
      </c>
      <c r="R8565" s="6" t="str">
        <f t="shared" si="133"/>
        <v>75739Xã Xuân Tây25</v>
      </c>
    </row>
    <row r="8566" spans="1:18">
      <c r="A8566" s="6">
        <v>8565</v>
      </c>
      <c r="B8566" s="6">
        <v>75</v>
      </c>
      <c r="C8566" s="6" t="s">
        <v>7479</v>
      </c>
      <c r="D8566" s="6">
        <v>739</v>
      </c>
      <c r="E8566" s="6" t="s">
        <v>7555</v>
      </c>
      <c r="F8566" s="6">
        <v>26359</v>
      </c>
      <c r="G8566" s="6" t="s">
        <v>7564</v>
      </c>
      <c r="H8566" s="6">
        <v>2</v>
      </c>
      <c r="I8566" s="6" t="s">
        <v>297</v>
      </c>
      <c r="J8566" s="6">
        <v>5</v>
      </c>
      <c r="K8566" s="6" t="s">
        <v>7257</v>
      </c>
      <c r="L8566" s="8">
        <v>6</v>
      </c>
      <c r="M8566" s="6" t="s">
        <v>297</v>
      </c>
      <c r="N8566" s="6" t="s">
        <v>7482</v>
      </c>
      <c r="R8566" s="6" t="str">
        <f t="shared" si="133"/>
        <v>75739Xã Xuân Đông25</v>
      </c>
    </row>
    <row r="8567" spans="1:18">
      <c r="A8567" s="6">
        <v>8566</v>
      </c>
      <c r="B8567" s="6">
        <v>75</v>
      </c>
      <c r="C8567" s="6" t="s">
        <v>7479</v>
      </c>
      <c r="D8567" s="6">
        <v>739</v>
      </c>
      <c r="E8567" s="6" t="s">
        <v>7555</v>
      </c>
      <c r="F8567" s="6">
        <v>26362</v>
      </c>
      <c r="G8567" s="6" t="s">
        <v>7565</v>
      </c>
      <c r="H8567" s="6">
        <v>2</v>
      </c>
      <c r="I8567" s="6" t="s">
        <v>297</v>
      </c>
      <c r="J8567" s="6">
        <v>5</v>
      </c>
      <c r="K8567" s="6" t="s">
        <v>7257</v>
      </c>
      <c r="L8567" s="8">
        <v>6</v>
      </c>
      <c r="M8567" s="6" t="s">
        <v>297</v>
      </c>
      <c r="N8567" s="6" t="s">
        <v>7482</v>
      </c>
      <c r="R8567" s="6" t="str">
        <f t="shared" si="133"/>
        <v>75739Xã Sông Ray25</v>
      </c>
    </row>
    <row r="8568" spans="1:18">
      <c r="A8568" s="6">
        <v>8567</v>
      </c>
      <c r="B8568" s="6">
        <v>75</v>
      </c>
      <c r="C8568" s="6" t="s">
        <v>7479</v>
      </c>
      <c r="D8568" s="6">
        <v>739</v>
      </c>
      <c r="E8568" s="6" t="s">
        <v>7555</v>
      </c>
      <c r="F8568" s="6">
        <v>26365</v>
      </c>
      <c r="G8568" s="6" t="s">
        <v>7566</v>
      </c>
      <c r="H8568" s="6">
        <v>2</v>
      </c>
      <c r="I8568" s="6" t="s">
        <v>297</v>
      </c>
      <c r="J8568" s="6">
        <v>5</v>
      </c>
      <c r="K8568" s="6" t="s">
        <v>7257</v>
      </c>
      <c r="L8568" s="8">
        <v>6</v>
      </c>
      <c r="M8568" s="6" t="s">
        <v>297</v>
      </c>
      <c r="N8568" s="6" t="s">
        <v>7482</v>
      </c>
      <c r="R8568" s="6" t="str">
        <f t="shared" si="133"/>
        <v>75739Xã Lâm San25</v>
      </c>
    </row>
    <row r="8569" spans="1:18">
      <c r="A8569" s="6">
        <v>8568</v>
      </c>
      <c r="B8569" s="6">
        <v>75</v>
      </c>
      <c r="C8569" s="6" t="s">
        <v>7479</v>
      </c>
      <c r="D8569" s="6">
        <v>740</v>
      </c>
      <c r="E8569" s="6" t="s">
        <v>7567</v>
      </c>
      <c r="F8569" s="6">
        <v>26368</v>
      </c>
      <c r="G8569" s="6" t="s">
        <v>7568</v>
      </c>
      <c r="H8569" s="6">
        <v>1</v>
      </c>
      <c r="I8569" s="6" t="s">
        <v>251</v>
      </c>
      <c r="J8569" s="6">
        <v>5</v>
      </c>
      <c r="K8569" s="6" t="s">
        <v>7257</v>
      </c>
      <c r="L8569" s="8">
        <v>5</v>
      </c>
      <c r="M8569" s="6" t="s">
        <v>251</v>
      </c>
      <c r="N8569" s="6" t="s">
        <v>7482</v>
      </c>
      <c r="R8569" s="6" t="str">
        <f t="shared" si="133"/>
        <v>75740Thị trấn Long Thành15</v>
      </c>
    </row>
    <row r="8570" spans="1:18">
      <c r="A8570" s="6">
        <v>8569</v>
      </c>
      <c r="B8570" s="6">
        <v>75</v>
      </c>
      <c r="C8570" s="6" t="s">
        <v>7479</v>
      </c>
      <c r="D8570" s="6">
        <v>740</v>
      </c>
      <c r="E8570" s="6" t="s">
        <v>7567</v>
      </c>
      <c r="F8570" s="6">
        <v>26383</v>
      </c>
      <c r="G8570" s="6" t="s">
        <v>7569</v>
      </c>
      <c r="H8570" s="6">
        <v>2</v>
      </c>
      <c r="I8570" s="6" t="s">
        <v>297</v>
      </c>
      <c r="J8570" s="6">
        <v>5</v>
      </c>
      <c r="K8570" s="6" t="s">
        <v>7257</v>
      </c>
      <c r="L8570" s="8">
        <v>6</v>
      </c>
      <c r="M8570" s="6" t="s">
        <v>297</v>
      </c>
      <c r="N8570" s="6" t="s">
        <v>7482</v>
      </c>
      <c r="R8570" s="6" t="str">
        <f t="shared" si="133"/>
        <v>75740Xã An Phước25</v>
      </c>
    </row>
    <row r="8571" spans="1:18">
      <c r="A8571" s="6">
        <v>8570</v>
      </c>
      <c r="B8571" s="6">
        <v>75</v>
      </c>
      <c r="C8571" s="6" t="s">
        <v>7479</v>
      </c>
      <c r="D8571" s="6">
        <v>740</v>
      </c>
      <c r="E8571" s="6" t="s">
        <v>7567</v>
      </c>
      <c r="F8571" s="6">
        <v>26386</v>
      </c>
      <c r="G8571" s="6" t="s">
        <v>1289</v>
      </c>
      <c r="H8571" s="6">
        <v>2</v>
      </c>
      <c r="I8571" s="6" t="s">
        <v>297</v>
      </c>
      <c r="J8571" s="6">
        <v>5</v>
      </c>
      <c r="K8571" s="6" t="s">
        <v>7257</v>
      </c>
      <c r="L8571" s="8">
        <v>6</v>
      </c>
      <c r="M8571" s="6" t="s">
        <v>297</v>
      </c>
      <c r="N8571" s="6" t="s">
        <v>7482</v>
      </c>
      <c r="R8571" s="6" t="str">
        <f t="shared" si="133"/>
        <v>75740Xã Bình An25</v>
      </c>
    </row>
    <row r="8572" spans="1:18">
      <c r="A8572" s="6">
        <v>8571</v>
      </c>
      <c r="B8572" s="6">
        <v>75</v>
      </c>
      <c r="C8572" s="6" t="s">
        <v>7479</v>
      </c>
      <c r="D8572" s="6">
        <v>740</v>
      </c>
      <c r="E8572" s="6" t="s">
        <v>7567</v>
      </c>
      <c r="F8572" s="6">
        <v>26389</v>
      </c>
      <c r="G8572" s="6" t="s">
        <v>7570</v>
      </c>
      <c r="H8572" s="6">
        <v>2</v>
      </c>
      <c r="I8572" s="6" t="s">
        <v>297</v>
      </c>
      <c r="J8572" s="6">
        <v>5</v>
      </c>
      <c r="K8572" s="6" t="s">
        <v>7257</v>
      </c>
      <c r="L8572" s="8">
        <v>6</v>
      </c>
      <c r="M8572" s="6" t="s">
        <v>297</v>
      </c>
      <c r="N8572" s="6" t="s">
        <v>7482</v>
      </c>
      <c r="R8572" s="6" t="str">
        <f t="shared" si="133"/>
        <v>75740Xã Long Đức25</v>
      </c>
    </row>
    <row r="8573" spans="1:18">
      <c r="A8573" s="6">
        <v>8572</v>
      </c>
      <c r="B8573" s="6">
        <v>75</v>
      </c>
      <c r="C8573" s="6" t="s">
        <v>7479</v>
      </c>
      <c r="D8573" s="6">
        <v>740</v>
      </c>
      <c r="E8573" s="6" t="s">
        <v>7567</v>
      </c>
      <c r="F8573" s="6">
        <v>26392</v>
      </c>
      <c r="G8573" s="6" t="s">
        <v>4066</v>
      </c>
      <c r="H8573" s="6">
        <v>2</v>
      </c>
      <c r="I8573" s="6" t="s">
        <v>297</v>
      </c>
      <c r="J8573" s="6">
        <v>5</v>
      </c>
      <c r="K8573" s="6" t="s">
        <v>7257</v>
      </c>
      <c r="L8573" s="8">
        <v>6</v>
      </c>
      <c r="M8573" s="6" t="s">
        <v>297</v>
      </c>
      <c r="N8573" s="6" t="s">
        <v>7482</v>
      </c>
      <c r="R8573" s="6" t="str">
        <f t="shared" si="133"/>
        <v>75740Xã Lộc An25</v>
      </c>
    </row>
    <row r="8574" spans="1:18">
      <c r="A8574" s="6">
        <v>8573</v>
      </c>
      <c r="B8574" s="6">
        <v>75</v>
      </c>
      <c r="C8574" s="6" t="s">
        <v>7479</v>
      </c>
      <c r="D8574" s="6">
        <v>740</v>
      </c>
      <c r="E8574" s="6" t="s">
        <v>7567</v>
      </c>
      <c r="F8574" s="6">
        <v>26395</v>
      </c>
      <c r="G8574" s="6" t="s">
        <v>2205</v>
      </c>
      <c r="H8574" s="6">
        <v>2</v>
      </c>
      <c r="I8574" s="6" t="s">
        <v>297</v>
      </c>
      <c r="J8574" s="6">
        <v>5</v>
      </c>
      <c r="K8574" s="6" t="s">
        <v>7257</v>
      </c>
      <c r="L8574" s="8">
        <v>6</v>
      </c>
      <c r="M8574" s="6" t="s">
        <v>297</v>
      </c>
      <c r="N8574" s="6" t="s">
        <v>7482</v>
      </c>
      <c r="R8574" s="6" t="str">
        <f t="shared" si="133"/>
        <v>75740Xã Bình Sơn25</v>
      </c>
    </row>
    <row r="8575" spans="1:18">
      <c r="A8575" s="6">
        <v>8574</v>
      </c>
      <c r="B8575" s="6">
        <v>75</v>
      </c>
      <c r="C8575" s="6" t="s">
        <v>7479</v>
      </c>
      <c r="D8575" s="6">
        <v>740</v>
      </c>
      <c r="E8575" s="6" t="s">
        <v>7567</v>
      </c>
      <c r="F8575" s="6">
        <v>26398</v>
      </c>
      <c r="G8575" s="6" t="s">
        <v>5919</v>
      </c>
      <c r="H8575" s="6">
        <v>2</v>
      </c>
      <c r="I8575" s="6" t="s">
        <v>297</v>
      </c>
      <c r="J8575" s="6">
        <v>5</v>
      </c>
      <c r="K8575" s="6" t="s">
        <v>7257</v>
      </c>
      <c r="L8575" s="8">
        <v>6</v>
      </c>
      <c r="M8575" s="6" t="s">
        <v>297</v>
      </c>
      <c r="N8575" s="6" t="s">
        <v>7482</v>
      </c>
      <c r="R8575" s="6" t="str">
        <f t="shared" si="133"/>
        <v>75740Xã Tam An25</v>
      </c>
    </row>
    <row r="8576" spans="1:18">
      <c r="A8576" s="6">
        <v>8575</v>
      </c>
      <c r="B8576" s="6">
        <v>75</v>
      </c>
      <c r="C8576" s="6" t="s">
        <v>7479</v>
      </c>
      <c r="D8576" s="6">
        <v>740</v>
      </c>
      <c r="E8576" s="6" t="s">
        <v>7567</v>
      </c>
      <c r="F8576" s="6">
        <v>26401</v>
      </c>
      <c r="G8576" s="6" t="s">
        <v>7571</v>
      </c>
      <c r="H8576" s="6">
        <v>2</v>
      </c>
      <c r="I8576" s="6" t="s">
        <v>297</v>
      </c>
      <c r="J8576" s="6">
        <v>5</v>
      </c>
      <c r="K8576" s="6" t="s">
        <v>7257</v>
      </c>
      <c r="L8576" s="8">
        <v>6</v>
      </c>
      <c r="M8576" s="6" t="s">
        <v>297</v>
      </c>
      <c r="N8576" s="6" t="s">
        <v>7482</v>
      </c>
      <c r="R8576" s="6" t="str">
        <f t="shared" si="133"/>
        <v>75740Xã Cẩm Đường25</v>
      </c>
    </row>
    <row r="8577" spans="1:18">
      <c r="A8577" s="6">
        <v>8576</v>
      </c>
      <c r="B8577" s="6">
        <v>75</v>
      </c>
      <c r="C8577" s="6" t="s">
        <v>7479</v>
      </c>
      <c r="D8577" s="6">
        <v>740</v>
      </c>
      <c r="E8577" s="6" t="s">
        <v>7567</v>
      </c>
      <c r="F8577" s="6">
        <v>26404</v>
      </c>
      <c r="G8577" s="6" t="s">
        <v>7572</v>
      </c>
      <c r="H8577" s="6">
        <v>2</v>
      </c>
      <c r="I8577" s="6" t="s">
        <v>297</v>
      </c>
      <c r="J8577" s="6">
        <v>5</v>
      </c>
      <c r="K8577" s="6" t="s">
        <v>7257</v>
      </c>
      <c r="L8577" s="8">
        <v>6</v>
      </c>
      <c r="M8577" s="6" t="s">
        <v>297</v>
      </c>
      <c r="N8577" s="6" t="s">
        <v>7482</v>
      </c>
      <c r="R8577" s="6" t="str">
        <f t="shared" si="133"/>
        <v>75740Xã Long An25</v>
      </c>
    </row>
    <row r="8578" spans="1:18">
      <c r="A8578" s="6">
        <v>8577</v>
      </c>
      <c r="B8578" s="6">
        <v>75</v>
      </c>
      <c r="C8578" s="6" t="s">
        <v>7479</v>
      </c>
      <c r="D8578" s="6">
        <v>740</v>
      </c>
      <c r="E8578" s="6" t="s">
        <v>7567</v>
      </c>
      <c r="F8578" s="6">
        <v>26410</v>
      </c>
      <c r="G8578" s="6" t="s">
        <v>6819</v>
      </c>
      <c r="H8578" s="6">
        <v>2</v>
      </c>
      <c r="I8578" s="6" t="s">
        <v>297</v>
      </c>
      <c r="J8578" s="6">
        <v>5</v>
      </c>
      <c r="K8578" s="6" t="s">
        <v>7257</v>
      </c>
      <c r="L8578" s="8">
        <v>6</v>
      </c>
      <c r="M8578" s="6" t="s">
        <v>297</v>
      </c>
      <c r="N8578" s="6" t="s">
        <v>7482</v>
      </c>
      <c r="R8578" s="6" t="str">
        <f t="shared" si="133"/>
        <v>75740Xã Bàu Cạn25</v>
      </c>
    </row>
    <row r="8579" spans="1:18">
      <c r="A8579" s="6">
        <v>8578</v>
      </c>
      <c r="B8579" s="6">
        <v>75</v>
      </c>
      <c r="C8579" s="6" t="s">
        <v>7479</v>
      </c>
      <c r="D8579" s="6">
        <v>740</v>
      </c>
      <c r="E8579" s="6" t="s">
        <v>7567</v>
      </c>
      <c r="F8579" s="6">
        <v>26413</v>
      </c>
      <c r="G8579" s="6" t="s">
        <v>7386</v>
      </c>
      <c r="H8579" s="6">
        <v>2</v>
      </c>
      <c r="I8579" s="6" t="s">
        <v>297</v>
      </c>
      <c r="J8579" s="6">
        <v>5</v>
      </c>
      <c r="K8579" s="6" t="s">
        <v>7257</v>
      </c>
      <c r="L8579" s="8">
        <v>6</v>
      </c>
      <c r="M8579" s="6" t="s">
        <v>297</v>
      </c>
      <c r="N8579" s="6" t="s">
        <v>7482</v>
      </c>
      <c r="R8579" s="6" t="str">
        <f t="shared" ref="R8579:R8642" si="134">CONCATENATE(B8579,D8579,G8579,H8579,J8579)</f>
        <v>75740Xã Long Phước25</v>
      </c>
    </row>
    <row r="8580" spans="1:18">
      <c r="A8580" s="6">
        <v>8579</v>
      </c>
      <c r="B8580" s="6">
        <v>75</v>
      </c>
      <c r="C8580" s="6" t="s">
        <v>7479</v>
      </c>
      <c r="D8580" s="6">
        <v>740</v>
      </c>
      <c r="E8580" s="6" t="s">
        <v>7567</v>
      </c>
      <c r="F8580" s="6">
        <v>26416</v>
      </c>
      <c r="G8580" s="6" t="s">
        <v>6450</v>
      </c>
      <c r="H8580" s="6">
        <v>2</v>
      </c>
      <c r="I8580" s="6" t="s">
        <v>297</v>
      </c>
      <c r="J8580" s="6">
        <v>5</v>
      </c>
      <c r="K8580" s="6" t="s">
        <v>7257</v>
      </c>
      <c r="L8580" s="8">
        <v>6</v>
      </c>
      <c r="M8580" s="6" t="s">
        <v>297</v>
      </c>
      <c r="N8580" s="6" t="s">
        <v>7482</v>
      </c>
      <c r="R8580" s="6" t="str">
        <f t="shared" si="134"/>
        <v>75740Xã Phước Bình25</v>
      </c>
    </row>
    <row r="8581" spans="1:18">
      <c r="A8581" s="6">
        <v>8580</v>
      </c>
      <c r="B8581" s="6">
        <v>75</v>
      </c>
      <c r="C8581" s="6" t="s">
        <v>7479</v>
      </c>
      <c r="D8581" s="6">
        <v>740</v>
      </c>
      <c r="E8581" s="6" t="s">
        <v>7567</v>
      </c>
      <c r="F8581" s="6">
        <v>26419</v>
      </c>
      <c r="G8581" s="6" t="s">
        <v>2775</v>
      </c>
      <c r="H8581" s="6">
        <v>2</v>
      </c>
      <c r="I8581" s="6" t="s">
        <v>297</v>
      </c>
      <c r="J8581" s="6">
        <v>5</v>
      </c>
      <c r="K8581" s="6" t="s">
        <v>7257</v>
      </c>
      <c r="L8581" s="8">
        <v>6</v>
      </c>
      <c r="M8581" s="6" t="s">
        <v>297</v>
      </c>
      <c r="N8581" s="6" t="s">
        <v>7482</v>
      </c>
      <c r="R8581" s="6" t="str">
        <f t="shared" si="134"/>
        <v>75740Xã Tân Hiệp25</v>
      </c>
    </row>
    <row r="8582" spans="1:18">
      <c r="A8582" s="6">
        <v>8581</v>
      </c>
      <c r="B8582" s="6">
        <v>75</v>
      </c>
      <c r="C8582" s="6" t="s">
        <v>7479</v>
      </c>
      <c r="D8582" s="6">
        <v>740</v>
      </c>
      <c r="E8582" s="6" t="s">
        <v>7567</v>
      </c>
      <c r="F8582" s="6">
        <v>26422</v>
      </c>
      <c r="G8582" s="6" t="s">
        <v>6468</v>
      </c>
      <c r="H8582" s="6">
        <v>2</v>
      </c>
      <c r="I8582" s="6" t="s">
        <v>297</v>
      </c>
      <c r="J8582" s="6">
        <v>5</v>
      </c>
      <c r="K8582" s="6" t="s">
        <v>7257</v>
      </c>
      <c r="L8582" s="8">
        <v>6</v>
      </c>
      <c r="M8582" s="6" t="s">
        <v>297</v>
      </c>
      <c r="N8582" s="6" t="s">
        <v>7482</v>
      </c>
      <c r="R8582" s="6" t="str">
        <f t="shared" si="134"/>
        <v>75740Xã Phước Thái25</v>
      </c>
    </row>
    <row r="8583" spans="1:18">
      <c r="A8583" s="6">
        <v>8582</v>
      </c>
      <c r="B8583" s="6">
        <v>75</v>
      </c>
      <c r="C8583" s="6" t="s">
        <v>7479</v>
      </c>
      <c r="D8583" s="6">
        <v>741</v>
      </c>
      <c r="E8583" s="6" t="s">
        <v>7573</v>
      </c>
      <c r="F8583" s="6">
        <v>26425</v>
      </c>
      <c r="G8583" s="6" t="s">
        <v>7574</v>
      </c>
      <c r="H8583" s="6">
        <v>1</v>
      </c>
      <c r="I8583" s="6" t="s">
        <v>251</v>
      </c>
      <c r="J8583" s="6">
        <v>5</v>
      </c>
      <c r="K8583" s="6" t="s">
        <v>7257</v>
      </c>
      <c r="L8583" s="8">
        <v>5</v>
      </c>
      <c r="M8583" s="6" t="s">
        <v>251</v>
      </c>
      <c r="N8583" s="6" t="s">
        <v>7482</v>
      </c>
      <c r="R8583" s="6" t="str">
        <f t="shared" si="134"/>
        <v>75741Thị trấn Gia Ray15</v>
      </c>
    </row>
    <row r="8584" spans="1:18">
      <c r="A8584" s="6">
        <v>8583</v>
      </c>
      <c r="B8584" s="6">
        <v>75</v>
      </c>
      <c r="C8584" s="6" t="s">
        <v>7479</v>
      </c>
      <c r="D8584" s="6">
        <v>741</v>
      </c>
      <c r="E8584" s="6" t="s">
        <v>7573</v>
      </c>
      <c r="F8584" s="6">
        <v>26428</v>
      </c>
      <c r="G8584" s="6" t="s">
        <v>4160</v>
      </c>
      <c r="H8584" s="6">
        <v>2</v>
      </c>
      <c r="I8584" s="6" t="s">
        <v>297</v>
      </c>
      <c r="J8584" s="6">
        <v>5</v>
      </c>
      <c r="K8584" s="6" t="s">
        <v>7257</v>
      </c>
      <c r="L8584" s="8">
        <v>6</v>
      </c>
      <c r="M8584" s="6" t="s">
        <v>297</v>
      </c>
      <c r="N8584" s="6" t="s">
        <v>7482</v>
      </c>
      <c r="R8584" s="6" t="str">
        <f t="shared" si="134"/>
        <v>75741Xã Xuân Bắc25</v>
      </c>
    </row>
    <row r="8585" spans="1:18">
      <c r="A8585" s="6">
        <v>8584</v>
      </c>
      <c r="B8585" s="6">
        <v>75</v>
      </c>
      <c r="C8585" s="6" t="s">
        <v>7479</v>
      </c>
      <c r="D8585" s="6">
        <v>741</v>
      </c>
      <c r="E8585" s="6" t="s">
        <v>7573</v>
      </c>
      <c r="F8585" s="6">
        <v>26431</v>
      </c>
      <c r="G8585" s="6" t="s">
        <v>7575</v>
      </c>
      <c r="H8585" s="6">
        <v>2</v>
      </c>
      <c r="I8585" s="6" t="s">
        <v>297</v>
      </c>
      <c r="J8585" s="6">
        <v>5</v>
      </c>
      <c r="K8585" s="6" t="s">
        <v>7257</v>
      </c>
      <c r="L8585" s="8">
        <v>6</v>
      </c>
      <c r="M8585" s="6" t="s">
        <v>297</v>
      </c>
      <c r="N8585" s="6" t="s">
        <v>7482</v>
      </c>
      <c r="R8585" s="6" t="str">
        <f t="shared" si="134"/>
        <v>75741Xã Suối Cao25</v>
      </c>
    </row>
    <row r="8586" spans="1:18">
      <c r="A8586" s="6">
        <v>8585</v>
      </c>
      <c r="B8586" s="6">
        <v>75</v>
      </c>
      <c r="C8586" s="6" t="s">
        <v>7479</v>
      </c>
      <c r="D8586" s="6">
        <v>741</v>
      </c>
      <c r="E8586" s="6" t="s">
        <v>7573</v>
      </c>
      <c r="F8586" s="6">
        <v>26434</v>
      </c>
      <c r="G8586" s="6" t="s">
        <v>4156</v>
      </c>
      <c r="H8586" s="6">
        <v>2</v>
      </c>
      <c r="I8586" s="6" t="s">
        <v>297</v>
      </c>
      <c r="J8586" s="6">
        <v>5</v>
      </c>
      <c r="K8586" s="6" t="s">
        <v>7257</v>
      </c>
      <c r="L8586" s="8">
        <v>6</v>
      </c>
      <c r="M8586" s="6" t="s">
        <v>297</v>
      </c>
      <c r="N8586" s="6" t="s">
        <v>7482</v>
      </c>
      <c r="R8586" s="6" t="str">
        <f t="shared" si="134"/>
        <v>75741Xã Xuân Thành25</v>
      </c>
    </row>
    <row r="8587" spans="1:18">
      <c r="A8587" s="6">
        <v>8586</v>
      </c>
      <c r="B8587" s="6">
        <v>75</v>
      </c>
      <c r="C8587" s="6" t="s">
        <v>7479</v>
      </c>
      <c r="D8587" s="6">
        <v>741</v>
      </c>
      <c r="E8587" s="6" t="s">
        <v>7573</v>
      </c>
      <c r="F8587" s="6">
        <v>26437</v>
      </c>
      <c r="G8587" s="6" t="s">
        <v>4563</v>
      </c>
      <c r="H8587" s="6">
        <v>2</v>
      </c>
      <c r="I8587" s="6" t="s">
        <v>297</v>
      </c>
      <c r="J8587" s="6">
        <v>5</v>
      </c>
      <c r="K8587" s="6" t="s">
        <v>7257</v>
      </c>
      <c r="L8587" s="8">
        <v>6</v>
      </c>
      <c r="M8587" s="6" t="s">
        <v>297</v>
      </c>
      <c r="N8587" s="6" t="s">
        <v>7482</v>
      </c>
      <c r="R8587" s="6" t="str">
        <f t="shared" si="134"/>
        <v>75741Xã Xuân Thọ25</v>
      </c>
    </row>
    <row r="8588" spans="1:18">
      <c r="A8588" s="6">
        <v>8587</v>
      </c>
      <c r="B8588" s="6">
        <v>75</v>
      </c>
      <c r="C8588" s="6" t="s">
        <v>7479</v>
      </c>
      <c r="D8588" s="6">
        <v>741</v>
      </c>
      <c r="E8588" s="6" t="s">
        <v>7573</v>
      </c>
      <c r="F8588" s="6">
        <v>26440</v>
      </c>
      <c r="G8588" s="6" t="s">
        <v>1034</v>
      </c>
      <c r="H8588" s="6">
        <v>2</v>
      </c>
      <c r="I8588" s="6" t="s">
        <v>297</v>
      </c>
      <c r="J8588" s="6">
        <v>5</v>
      </c>
      <c r="K8588" s="6" t="s">
        <v>7257</v>
      </c>
      <c r="L8588" s="8">
        <v>6</v>
      </c>
      <c r="M8588" s="6" t="s">
        <v>297</v>
      </c>
      <c r="N8588" s="6" t="s">
        <v>7482</v>
      </c>
      <c r="R8588" s="6" t="str">
        <f t="shared" si="134"/>
        <v>75741Xã Xuân Trường25</v>
      </c>
    </row>
    <row r="8589" spans="1:18">
      <c r="A8589" s="6">
        <v>8588</v>
      </c>
      <c r="B8589" s="6">
        <v>75</v>
      </c>
      <c r="C8589" s="6" t="s">
        <v>7479</v>
      </c>
      <c r="D8589" s="6">
        <v>741</v>
      </c>
      <c r="E8589" s="6" t="s">
        <v>7573</v>
      </c>
      <c r="F8589" s="6">
        <v>26443</v>
      </c>
      <c r="G8589" s="6" t="s">
        <v>3143</v>
      </c>
      <c r="H8589" s="6">
        <v>2</v>
      </c>
      <c r="I8589" s="6" t="s">
        <v>297</v>
      </c>
      <c r="J8589" s="6">
        <v>5</v>
      </c>
      <c r="K8589" s="6" t="s">
        <v>7257</v>
      </c>
      <c r="L8589" s="8">
        <v>6</v>
      </c>
      <c r="M8589" s="6" t="s">
        <v>297</v>
      </c>
      <c r="N8589" s="6" t="s">
        <v>7482</v>
      </c>
      <c r="R8589" s="6" t="str">
        <f t="shared" si="134"/>
        <v>75741Xã Xuân Hòa25</v>
      </c>
    </row>
    <row r="8590" spans="1:18">
      <c r="A8590" s="6">
        <v>8589</v>
      </c>
      <c r="B8590" s="6">
        <v>75</v>
      </c>
      <c r="C8590" s="6" t="s">
        <v>7479</v>
      </c>
      <c r="D8590" s="6">
        <v>741</v>
      </c>
      <c r="E8590" s="6" t="s">
        <v>7573</v>
      </c>
      <c r="F8590" s="6">
        <v>26446</v>
      </c>
      <c r="G8590" s="6" t="s">
        <v>4524</v>
      </c>
      <c r="H8590" s="6">
        <v>2</v>
      </c>
      <c r="I8590" s="6" t="s">
        <v>297</v>
      </c>
      <c r="J8590" s="6">
        <v>5</v>
      </c>
      <c r="K8590" s="6" t="s">
        <v>7257</v>
      </c>
      <c r="L8590" s="8">
        <v>6</v>
      </c>
      <c r="M8590" s="6" t="s">
        <v>297</v>
      </c>
      <c r="N8590" s="6" t="s">
        <v>7482</v>
      </c>
      <c r="R8590" s="6" t="str">
        <f t="shared" si="134"/>
        <v>75741Xã Xuân Hưng25</v>
      </c>
    </row>
    <row r="8591" spans="1:18">
      <c r="A8591" s="6">
        <v>8590</v>
      </c>
      <c r="B8591" s="6">
        <v>75</v>
      </c>
      <c r="C8591" s="6" t="s">
        <v>7479</v>
      </c>
      <c r="D8591" s="6">
        <v>741</v>
      </c>
      <c r="E8591" s="6" t="s">
        <v>7573</v>
      </c>
      <c r="F8591" s="6">
        <v>26449</v>
      </c>
      <c r="G8591" s="6" t="s">
        <v>7576</v>
      </c>
      <c r="H8591" s="6">
        <v>2</v>
      </c>
      <c r="I8591" s="6" t="s">
        <v>297</v>
      </c>
      <c r="J8591" s="6">
        <v>5</v>
      </c>
      <c r="K8591" s="6" t="s">
        <v>7257</v>
      </c>
      <c r="L8591" s="8">
        <v>6</v>
      </c>
      <c r="M8591" s="6" t="s">
        <v>297</v>
      </c>
      <c r="N8591" s="6" t="s">
        <v>7482</v>
      </c>
      <c r="R8591" s="6" t="str">
        <f t="shared" si="134"/>
        <v>75741Xã Xuân Tâm25</v>
      </c>
    </row>
    <row r="8592" spans="1:18">
      <c r="A8592" s="6">
        <v>8591</v>
      </c>
      <c r="B8592" s="6">
        <v>75</v>
      </c>
      <c r="C8592" s="6" t="s">
        <v>7479</v>
      </c>
      <c r="D8592" s="6">
        <v>741</v>
      </c>
      <c r="E8592" s="6" t="s">
        <v>7573</v>
      </c>
      <c r="F8592" s="6">
        <v>26452</v>
      </c>
      <c r="G8592" s="6" t="s">
        <v>6360</v>
      </c>
      <c r="H8592" s="6">
        <v>2</v>
      </c>
      <c r="I8592" s="6" t="s">
        <v>297</v>
      </c>
      <c r="J8592" s="6">
        <v>5</v>
      </c>
      <c r="K8592" s="6" t="s">
        <v>7257</v>
      </c>
      <c r="L8592" s="8">
        <v>6</v>
      </c>
      <c r="M8592" s="6" t="s">
        <v>297</v>
      </c>
      <c r="N8592" s="6" t="s">
        <v>7482</v>
      </c>
      <c r="R8592" s="6" t="str">
        <f t="shared" si="134"/>
        <v>75741Xã Suối Cát25</v>
      </c>
    </row>
    <row r="8593" spans="1:18">
      <c r="A8593" s="6">
        <v>8592</v>
      </c>
      <c r="B8593" s="6">
        <v>75</v>
      </c>
      <c r="C8593" s="6" t="s">
        <v>7479</v>
      </c>
      <c r="D8593" s="6">
        <v>741</v>
      </c>
      <c r="E8593" s="6" t="s">
        <v>7573</v>
      </c>
      <c r="F8593" s="6">
        <v>26455</v>
      </c>
      <c r="G8593" s="6" t="s">
        <v>7577</v>
      </c>
      <c r="H8593" s="6">
        <v>2</v>
      </c>
      <c r="I8593" s="6" t="s">
        <v>297</v>
      </c>
      <c r="J8593" s="6">
        <v>5</v>
      </c>
      <c r="K8593" s="6" t="s">
        <v>7257</v>
      </c>
      <c r="L8593" s="8">
        <v>6</v>
      </c>
      <c r="M8593" s="6" t="s">
        <v>297</v>
      </c>
      <c r="N8593" s="6" t="s">
        <v>7482</v>
      </c>
      <c r="R8593" s="6" t="str">
        <f t="shared" si="134"/>
        <v>75741Xã Xuân Hiệp25</v>
      </c>
    </row>
    <row r="8594" spans="1:18">
      <c r="A8594" s="6">
        <v>8593</v>
      </c>
      <c r="B8594" s="6">
        <v>75</v>
      </c>
      <c r="C8594" s="6" t="s">
        <v>7479</v>
      </c>
      <c r="D8594" s="6">
        <v>741</v>
      </c>
      <c r="E8594" s="6" t="s">
        <v>7573</v>
      </c>
      <c r="F8594" s="6">
        <v>26458</v>
      </c>
      <c r="G8594" s="6" t="s">
        <v>2881</v>
      </c>
      <c r="H8594" s="6">
        <v>2</v>
      </c>
      <c r="I8594" s="6" t="s">
        <v>297</v>
      </c>
      <c r="J8594" s="6">
        <v>5</v>
      </c>
      <c r="K8594" s="6" t="s">
        <v>7257</v>
      </c>
      <c r="L8594" s="8">
        <v>6</v>
      </c>
      <c r="M8594" s="6" t="s">
        <v>297</v>
      </c>
      <c r="N8594" s="6" t="s">
        <v>7482</v>
      </c>
      <c r="R8594" s="6" t="str">
        <f t="shared" si="134"/>
        <v>75741Xã Xuân Phú25</v>
      </c>
    </row>
    <row r="8595" spans="1:18">
      <c r="A8595" s="6">
        <v>8594</v>
      </c>
      <c r="B8595" s="6">
        <v>75</v>
      </c>
      <c r="C8595" s="6" t="s">
        <v>7479</v>
      </c>
      <c r="D8595" s="6">
        <v>741</v>
      </c>
      <c r="E8595" s="6" t="s">
        <v>7573</v>
      </c>
      <c r="F8595" s="6">
        <v>26461</v>
      </c>
      <c r="G8595" s="6" t="s">
        <v>7578</v>
      </c>
      <c r="H8595" s="6">
        <v>2</v>
      </c>
      <c r="I8595" s="6" t="s">
        <v>297</v>
      </c>
      <c r="J8595" s="6">
        <v>5</v>
      </c>
      <c r="K8595" s="6" t="s">
        <v>7257</v>
      </c>
      <c r="L8595" s="8">
        <v>6</v>
      </c>
      <c r="M8595" s="6" t="s">
        <v>297</v>
      </c>
      <c r="N8595" s="6" t="s">
        <v>7482</v>
      </c>
      <c r="R8595" s="6" t="str">
        <f t="shared" si="134"/>
        <v>75741Xã Xuân Định25</v>
      </c>
    </row>
    <row r="8596" spans="1:18">
      <c r="A8596" s="6">
        <v>8595</v>
      </c>
      <c r="B8596" s="6">
        <v>75</v>
      </c>
      <c r="C8596" s="6" t="s">
        <v>7479</v>
      </c>
      <c r="D8596" s="6">
        <v>741</v>
      </c>
      <c r="E8596" s="6" t="s">
        <v>7573</v>
      </c>
      <c r="F8596" s="6">
        <v>26464</v>
      </c>
      <c r="G8596" s="6" t="s">
        <v>7579</v>
      </c>
      <c r="H8596" s="6">
        <v>2</v>
      </c>
      <c r="I8596" s="6" t="s">
        <v>297</v>
      </c>
      <c r="J8596" s="6">
        <v>5</v>
      </c>
      <c r="K8596" s="6" t="s">
        <v>7257</v>
      </c>
      <c r="L8596" s="8">
        <v>6</v>
      </c>
      <c r="M8596" s="6" t="s">
        <v>297</v>
      </c>
      <c r="N8596" s="6" t="s">
        <v>7482</v>
      </c>
      <c r="R8596" s="6" t="str">
        <f t="shared" si="134"/>
        <v>75741Xã Bảo Hoà25</v>
      </c>
    </row>
    <row r="8597" spans="1:18">
      <c r="A8597" s="6">
        <v>8596</v>
      </c>
      <c r="B8597" s="6">
        <v>75</v>
      </c>
      <c r="C8597" s="6" t="s">
        <v>7479</v>
      </c>
      <c r="D8597" s="6">
        <v>741</v>
      </c>
      <c r="E8597" s="6" t="s">
        <v>7573</v>
      </c>
      <c r="F8597" s="6">
        <v>26467</v>
      </c>
      <c r="G8597" s="6" t="s">
        <v>7580</v>
      </c>
      <c r="H8597" s="6">
        <v>2</v>
      </c>
      <c r="I8597" s="6" t="s">
        <v>297</v>
      </c>
      <c r="J8597" s="6">
        <v>5</v>
      </c>
      <c r="K8597" s="6" t="s">
        <v>7257</v>
      </c>
      <c r="L8597" s="8">
        <v>6</v>
      </c>
      <c r="M8597" s="6" t="s">
        <v>297</v>
      </c>
      <c r="N8597" s="6" t="s">
        <v>7482</v>
      </c>
      <c r="R8597" s="6" t="str">
        <f t="shared" si="134"/>
        <v>75741Xã Lang Minh25</v>
      </c>
    </row>
    <row r="8598" spans="1:18">
      <c r="A8598" s="6">
        <v>8597</v>
      </c>
      <c r="B8598" s="6">
        <v>75</v>
      </c>
      <c r="C8598" s="6" t="s">
        <v>7479</v>
      </c>
      <c r="D8598" s="6">
        <v>742</v>
      </c>
      <c r="E8598" s="6" t="s">
        <v>7581</v>
      </c>
      <c r="F8598" s="6">
        <v>26470</v>
      </c>
      <c r="G8598" s="6" t="s">
        <v>7582</v>
      </c>
      <c r="H8598" s="6">
        <v>2</v>
      </c>
      <c r="I8598" s="6" t="s">
        <v>297</v>
      </c>
      <c r="J8598" s="6">
        <v>5</v>
      </c>
      <c r="K8598" s="6" t="s">
        <v>7257</v>
      </c>
      <c r="L8598" s="8">
        <v>6</v>
      </c>
      <c r="M8598" s="6" t="s">
        <v>297</v>
      </c>
      <c r="N8598" s="6" t="s">
        <v>7482</v>
      </c>
      <c r="R8598" s="6" t="str">
        <f t="shared" si="134"/>
        <v>75742Xã Phước Thiền25</v>
      </c>
    </row>
    <row r="8599" spans="1:18">
      <c r="A8599" s="6">
        <v>8598</v>
      </c>
      <c r="B8599" s="6">
        <v>75</v>
      </c>
      <c r="C8599" s="6" t="s">
        <v>7479</v>
      </c>
      <c r="D8599" s="6">
        <v>742</v>
      </c>
      <c r="E8599" s="6" t="s">
        <v>7581</v>
      </c>
      <c r="F8599" s="6">
        <v>26473</v>
      </c>
      <c r="G8599" s="6" t="s">
        <v>7324</v>
      </c>
      <c r="H8599" s="6">
        <v>2</v>
      </c>
      <c r="I8599" s="6" t="s">
        <v>297</v>
      </c>
      <c r="J8599" s="6">
        <v>5</v>
      </c>
      <c r="K8599" s="6" t="s">
        <v>7257</v>
      </c>
      <c r="L8599" s="8">
        <v>6</v>
      </c>
      <c r="M8599" s="6" t="s">
        <v>297</v>
      </c>
      <c r="N8599" s="6" t="s">
        <v>7482</v>
      </c>
      <c r="R8599" s="6" t="str">
        <f t="shared" si="134"/>
        <v>75742Xã Long Tân25</v>
      </c>
    </row>
    <row r="8600" spans="1:18">
      <c r="A8600" s="6">
        <v>8599</v>
      </c>
      <c r="B8600" s="6">
        <v>75</v>
      </c>
      <c r="C8600" s="6" t="s">
        <v>7479</v>
      </c>
      <c r="D8600" s="6">
        <v>742</v>
      </c>
      <c r="E8600" s="6" t="s">
        <v>7581</v>
      </c>
      <c r="F8600" s="6">
        <v>26476</v>
      </c>
      <c r="G8600" s="6" t="s">
        <v>7583</v>
      </c>
      <c r="H8600" s="6">
        <v>2</v>
      </c>
      <c r="I8600" s="6" t="s">
        <v>297</v>
      </c>
      <c r="J8600" s="6">
        <v>5</v>
      </c>
      <c r="K8600" s="6" t="s">
        <v>7257</v>
      </c>
      <c r="L8600" s="8">
        <v>6</v>
      </c>
      <c r="M8600" s="6" t="s">
        <v>297</v>
      </c>
      <c r="N8600" s="6" t="s">
        <v>7482</v>
      </c>
      <c r="R8600" s="6" t="str">
        <f t="shared" si="134"/>
        <v>75742Xã Đại Phước25</v>
      </c>
    </row>
    <row r="8601" spans="1:18">
      <c r="A8601" s="6">
        <v>8600</v>
      </c>
      <c r="B8601" s="6">
        <v>75</v>
      </c>
      <c r="C8601" s="6" t="s">
        <v>7479</v>
      </c>
      <c r="D8601" s="6">
        <v>742</v>
      </c>
      <c r="E8601" s="6" t="s">
        <v>7581</v>
      </c>
      <c r="F8601" s="6">
        <v>26479</v>
      </c>
      <c r="G8601" s="6" t="s">
        <v>7584</v>
      </c>
      <c r="H8601" s="6">
        <v>1</v>
      </c>
      <c r="I8601" s="6" t="s">
        <v>251</v>
      </c>
      <c r="J8601" s="6">
        <v>5</v>
      </c>
      <c r="K8601" s="6" t="s">
        <v>7257</v>
      </c>
      <c r="L8601" s="8">
        <v>5</v>
      </c>
      <c r="M8601" s="6" t="s">
        <v>251</v>
      </c>
      <c r="N8601" s="6" t="s">
        <v>7482</v>
      </c>
      <c r="R8601" s="6" t="str">
        <f t="shared" si="134"/>
        <v>75742Thị trấn Hiệp Phước15</v>
      </c>
    </row>
    <row r="8602" spans="1:18">
      <c r="A8602" s="6">
        <v>8601</v>
      </c>
      <c r="B8602" s="6">
        <v>75</v>
      </c>
      <c r="C8602" s="6" t="s">
        <v>7479</v>
      </c>
      <c r="D8602" s="6">
        <v>742</v>
      </c>
      <c r="E8602" s="6" t="s">
        <v>7581</v>
      </c>
      <c r="F8602" s="6">
        <v>26482</v>
      </c>
      <c r="G8602" s="6" t="s">
        <v>7585</v>
      </c>
      <c r="H8602" s="6">
        <v>2</v>
      </c>
      <c r="I8602" s="6" t="s">
        <v>297</v>
      </c>
      <c r="J8602" s="6">
        <v>5</v>
      </c>
      <c r="K8602" s="6" t="s">
        <v>7257</v>
      </c>
      <c r="L8602" s="8">
        <v>6</v>
      </c>
      <c r="M8602" s="6" t="s">
        <v>297</v>
      </c>
      <c r="N8602" s="6" t="s">
        <v>7482</v>
      </c>
      <c r="R8602" s="6" t="str">
        <f t="shared" si="134"/>
        <v>75742Xã Phú Hữu25</v>
      </c>
    </row>
    <row r="8603" spans="1:18">
      <c r="A8603" s="6">
        <v>8602</v>
      </c>
      <c r="B8603" s="6">
        <v>75</v>
      </c>
      <c r="C8603" s="6" t="s">
        <v>7479</v>
      </c>
      <c r="D8603" s="6">
        <v>742</v>
      </c>
      <c r="E8603" s="6" t="s">
        <v>7581</v>
      </c>
      <c r="F8603" s="6">
        <v>26485</v>
      </c>
      <c r="G8603" s="6" t="s">
        <v>7192</v>
      </c>
      <c r="H8603" s="6">
        <v>2</v>
      </c>
      <c r="I8603" s="6" t="s">
        <v>297</v>
      </c>
      <c r="J8603" s="6">
        <v>5</v>
      </c>
      <c r="K8603" s="6" t="s">
        <v>7257</v>
      </c>
      <c r="L8603" s="8">
        <v>6</v>
      </c>
      <c r="M8603" s="6" t="s">
        <v>297</v>
      </c>
      <c r="N8603" s="6" t="s">
        <v>7482</v>
      </c>
      <c r="R8603" s="6" t="str">
        <f t="shared" si="134"/>
        <v>75742Xã Phú Hội25</v>
      </c>
    </row>
    <row r="8604" spans="1:18">
      <c r="A8604" s="6">
        <v>8603</v>
      </c>
      <c r="B8604" s="6">
        <v>75</v>
      </c>
      <c r="C8604" s="6" t="s">
        <v>7479</v>
      </c>
      <c r="D8604" s="6">
        <v>742</v>
      </c>
      <c r="E8604" s="6" t="s">
        <v>7581</v>
      </c>
      <c r="F8604" s="6">
        <v>26488</v>
      </c>
      <c r="G8604" s="6" t="s">
        <v>7586</v>
      </c>
      <c r="H8604" s="6">
        <v>2</v>
      </c>
      <c r="I8604" s="6" t="s">
        <v>297</v>
      </c>
      <c r="J8604" s="6">
        <v>5</v>
      </c>
      <c r="K8604" s="6" t="s">
        <v>7257</v>
      </c>
      <c r="L8604" s="8">
        <v>6</v>
      </c>
      <c r="M8604" s="6" t="s">
        <v>297</v>
      </c>
      <c r="N8604" s="6" t="s">
        <v>7482</v>
      </c>
      <c r="R8604" s="6" t="str">
        <f t="shared" si="134"/>
        <v>75742Xã Phú Thạnh25</v>
      </c>
    </row>
    <row r="8605" spans="1:18">
      <c r="A8605" s="6">
        <v>8604</v>
      </c>
      <c r="B8605" s="6">
        <v>75</v>
      </c>
      <c r="C8605" s="6" t="s">
        <v>7479</v>
      </c>
      <c r="D8605" s="6">
        <v>742</v>
      </c>
      <c r="E8605" s="6" t="s">
        <v>7581</v>
      </c>
      <c r="F8605" s="6">
        <v>26491</v>
      </c>
      <c r="G8605" s="6" t="s">
        <v>521</v>
      </c>
      <c r="H8605" s="6">
        <v>2</v>
      </c>
      <c r="I8605" s="6" t="s">
        <v>297</v>
      </c>
      <c r="J8605" s="6">
        <v>5</v>
      </c>
      <c r="K8605" s="6" t="s">
        <v>7257</v>
      </c>
      <c r="L8605" s="8">
        <v>6</v>
      </c>
      <c r="M8605" s="6" t="s">
        <v>297</v>
      </c>
      <c r="N8605" s="6" t="s">
        <v>7482</v>
      </c>
      <c r="R8605" s="6" t="str">
        <f t="shared" si="134"/>
        <v>75742Xã Phú Đông25</v>
      </c>
    </row>
    <row r="8606" spans="1:18">
      <c r="A8606" s="6">
        <v>8605</v>
      </c>
      <c r="B8606" s="6">
        <v>75</v>
      </c>
      <c r="C8606" s="6" t="s">
        <v>7479</v>
      </c>
      <c r="D8606" s="6">
        <v>742</v>
      </c>
      <c r="E8606" s="6" t="s">
        <v>7581</v>
      </c>
      <c r="F8606" s="6">
        <v>26494</v>
      </c>
      <c r="G8606" s="6" t="s">
        <v>7587</v>
      </c>
      <c r="H8606" s="6">
        <v>2</v>
      </c>
      <c r="I8606" s="6" t="s">
        <v>297</v>
      </c>
      <c r="J8606" s="6">
        <v>5</v>
      </c>
      <c r="K8606" s="6" t="s">
        <v>7257</v>
      </c>
      <c r="L8606" s="8">
        <v>6</v>
      </c>
      <c r="M8606" s="6" t="s">
        <v>297</v>
      </c>
      <c r="N8606" s="6" t="s">
        <v>7482</v>
      </c>
      <c r="R8606" s="6" t="str">
        <f t="shared" si="134"/>
        <v>75742Xã Long Thọ25</v>
      </c>
    </row>
    <row r="8607" spans="1:18">
      <c r="A8607" s="6">
        <v>8606</v>
      </c>
      <c r="B8607" s="6">
        <v>75</v>
      </c>
      <c r="C8607" s="6" t="s">
        <v>7479</v>
      </c>
      <c r="D8607" s="6">
        <v>742</v>
      </c>
      <c r="E8607" s="6" t="s">
        <v>7581</v>
      </c>
      <c r="F8607" s="6">
        <v>26497</v>
      </c>
      <c r="G8607" s="6" t="s">
        <v>7588</v>
      </c>
      <c r="H8607" s="6">
        <v>2</v>
      </c>
      <c r="I8607" s="6" t="s">
        <v>297</v>
      </c>
      <c r="J8607" s="6">
        <v>5</v>
      </c>
      <c r="K8607" s="6" t="s">
        <v>7257</v>
      </c>
      <c r="L8607" s="8">
        <v>6</v>
      </c>
      <c r="M8607" s="6" t="s">
        <v>297</v>
      </c>
      <c r="N8607" s="6" t="s">
        <v>7482</v>
      </c>
      <c r="R8607" s="6" t="str">
        <f t="shared" si="134"/>
        <v>75742Xã Vĩnh Thanh25</v>
      </c>
    </row>
    <row r="8608" spans="1:18">
      <c r="A8608" s="6">
        <v>8607</v>
      </c>
      <c r="B8608" s="6">
        <v>75</v>
      </c>
      <c r="C8608" s="6" t="s">
        <v>7479</v>
      </c>
      <c r="D8608" s="6">
        <v>742</v>
      </c>
      <c r="E8608" s="6" t="s">
        <v>7581</v>
      </c>
      <c r="F8608" s="6">
        <v>26500</v>
      </c>
      <c r="G8608" s="6" t="s">
        <v>7589</v>
      </c>
      <c r="H8608" s="6">
        <v>2</v>
      </c>
      <c r="I8608" s="6" t="s">
        <v>297</v>
      </c>
      <c r="J8608" s="6">
        <v>5</v>
      </c>
      <c r="K8608" s="6" t="s">
        <v>7257</v>
      </c>
      <c r="L8608" s="8">
        <v>6</v>
      </c>
      <c r="M8608" s="6" t="s">
        <v>297</v>
      </c>
      <c r="N8608" s="6" t="s">
        <v>7482</v>
      </c>
      <c r="R8608" s="6" t="str">
        <f t="shared" si="134"/>
        <v>75742Xã Phước Khánh25</v>
      </c>
    </row>
    <row r="8609" spans="1:18">
      <c r="A8609" s="6">
        <v>8608</v>
      </c>
      <c r="B8609" s="6">
        <v>75</v>
      </c>
      <c r="C8609" s="6" t="s">
        <v>7479</v>
      </c>
      <c r="D8609" s="6">
        <v>742</v>
      </c>
      <c r="E8609" s="6" t="s">
        <v>7581</v>
      </c>
      <c r="F8609" s="6">
        <v>26503</v>
      </c>
      <c r="G8609" s="6" t="s">
        <v>6207</v>
      </c>
      <c r="H8609" s="6">
        <v>2</v>
      </c>
      <c r="I8609" s="6" t="s">
        <v>297</v>
      </c>
      <c r="J8609" s="6">
        <v>5</v>
      </c>
      <c r="K8609" s="6" t="s">
        <v>7257</v>
      </c>
      <c r="L8609" s="8">
        <v>6</v>
      </c>
      <c r="M8609" s="6" t="s">
        <v>297</v>
      </c>
      <c r="N8609" s="6" t="s">
        <v>7482</v>
      </c>
      <c r="R8609" s="6" t="str">
        <f t="shared" si="134"/>
        <v>75742Xã Phước An25</v>
      </c>
    </row>
    <row r="8610" spans="1:18">
      <c r="A8610" s="6">
        <v>8609</v>
      </c>
      <c r="B8610" s="6">
        <v>77</v>
      </c>
      <c r="C8610" s="6" t="s">
        <v>7590</v>
      </c>
      <c r="D8610" s="6">
        <v>747</v>
      </c>
      <c r="E8610" s="6" t="s">
        <v>7591</v>
      </c>
      <c r="F8610" s="6">
        <v>26506</v>
      </c>
      <c r="G8610" s="6" t="s">
        <v>5433</v>
      </c>
      <c r="H8610" s="6">
        <v>1</v>
      </c>
      <c r="I8610" s="6" t="s">
        <v>251</v>
      </c>
      <c r="J8610" s="6">
        <v>5</v>
      </c>
      <c r="K8610" s="6" t="s">
        <v>7257</v>
      </c>
      <c r="L8610" s="8">
        <v>5</v>
      </c>
      <c r="M8610" s="6" t="s">
        <v>251</v>
      </c>
      <c r="N8610" s="6" t="s">
        <v>7592</v>
      </c>
      <c r="R8610" s="6" t="str">
        <f t="shared" si="134"/>
        <v>77747Phường 115</v>
      </c>
    </row>
    <row r="8611" spans="1:18">
      <c r="A8611" s="6">
        <v>8610</v>
      </c>
      <c r="B8611" s="6">
        <v>77</v>
      </c>
      <c r="C8611" s="6" t="s">
        <v>7590</v>
      </c>
      <c r="D8611" s="6">
        <v>747</v>
      </c>
      <c r="E8611" s="6" t="s">
        <v>7591</v>
      </c>
      <c r="F8611" s="6">
        <v>26508</v>
      </c>
      <c r="G8611" s="6" t="s">
        <v>7593</v>
      </c>
      <c r="H8611" s="6">
        <v>1</v>
      </c>
      <c r="I8611" s="6" t="s">
        <v>251</v>
      </c>
      <c r="J8611" s="6">
        <v>5</v>
      </c>
      <c r="K8611" s="6" t="s">
        <v>7257</v>
      </c>
      <c r="L8611" s="8">
        <v>5</v>
      </c>
      <c r="M8611" s="6" t="s">
        <v>251</v>
      </c>
      <c r="N8611" s="6" t="s">
        <v>7592</v>
      </c>
      <c r="R8611" s="6" t="str">
        <f t="shared" si="134"/>
        <v>77747Phường Thắng Tam15</v>
      </c>
    </row>
    <row r="8612" spans="1:18">
      <c r="A8612" s="6">
        <v>8611</v>
      </c>
      <c r="B8612" s="6">
        <v>77</v>
      </c>
      <c r="C8612" s="6" t="s">
        <v>7590</v>
      </c>
      <c r="D8612" s="6">
        <v>747</v>
      </c>
      <c r="E8612" s="6" t="s">
        <v>7591</v>
      </c>
      <c r="F8612" s="6">
        <v>26509</v>
      </c>
      <c r="G8612" s="6" t="s">
        <v>5436</v>
      </c>
      <c r="H8612" s="6">
        <v>1</v>
      </c>
      <c r="I8612" s="6" t="s">
        <v>251</v>
      </c>
      <c r="J8612" s="6">
        <v>5</v>
      </c>
      <c r="K8612" s="6" t="s">
        <v>7257</v>
      </c>
      <c r="L8612" s="8">
        <v>5</v>
      </c>
      <c r="M8612" s="6" t="s">
        <v>251</v>
      </c>
      <c r="N8612" s="6" t="s">
        <v>7592</v>
      </c>
      <c r="R8612" s="6" t="str">
        <f t="shared" si="134"/>
        <v>77747Phường 215</v>
      </c>
    </row>
    <row r="8613" spans="1:18">
      <c r="A8613" s="6">
        <v>8612</v>
      </c>
      <c r="B8613" s="6">
        <v>77</v>
      </c>
      <c r="C8613" s="6" t="s">
        <v>7590</v>
      </c>
      <c r="D8613" s="6">
        <v>747</v>
      </c>
      <c r="E8613" s="6" t="s">
        <v>7591</v>
      </c>
      <c r="F8613" s="6">
        <v>26512</v>
      </c>
      <c r="G8613" s="6" t="s">
        <v>5440</v>
      </c>
      <c r="H8613" s="6">
        <v>1</v>
      </c>
      <c r="I8613" s="6" t="s">
        <v>251</v>
      </c>
      <c r="J8613" s="6">
        <v>5</v>
      </c>
      <c r="K8613" s="6" t="s">
        <v>7257</v>
      </c>
      <c r="L8613" s="8">
        <v>5</v>
      </c>
      <c r="M8613" s="6" t="s">
        <v>251</v>
      </c>
      <c r="N8613" s="6" t="s">
        <v>7592</v>
      </c>
      <c r="R8613" s="6" t="str">
        <f t="shared" si="134"/>
        <v>77747Phường 315</v>
      </c>
    </row>
    <row r="8614" spans="1:18">
      <c r="A8614" s="6">
        <v>8613</v>
      </c>
      <c r="B8614" s="6">
        <v>77</v>
      </c>
      <c r="C8614" s="6" t="s">
        <v>7590</v>
      </c>
      <c r="D8614" s="6">
        <v>747</v>
      </c>
      <c r="E8614" s="6" t="s">
        <v>7591</v>
      </c>
      <c r="F8614" s="6">
        <v>26515</v>
      </c>
      <c r="G8614" s="6" t="s">
        <v>5437</v>
      </c>
      <c r="H8614" s="6">
        <v>1</v>
      </c>
      <c r="I8614" s="6" t="s">
        <v>251</v>
      </c>
      <c r="J8614" s="6">
        <v>5</v>
      </c>
      <c r="K8614" s="6" t="s">
        <v>7257</v>
      </c>
      <c r="L8614" s="8">
        <v>5</v>
      </c>
      <c r="M8614" s="6" t="s">
        <v>251</v>
      </c>
      <c r="N8614" s="6" t="s">
        <v>7592</v>
      </c>
      <c r="R8614" s="6" t="str">
        <f t="shared" si="134"/>
        <v>77747Phường 415</v>
      </c>
    </row>
    <row r="8615" spans="1:18">
      <c r="A8615" s="6">
        <v>8614</v>
      </c>
      <c r="B8615" s="6">
        <v>77</v>
      </c>
      <c r="C8615" s="6" t="s">
        <v>7590</v>
      </c>
      <c r="D8615" s="6">
        <v>747</v>
      </c>
      <c r="E8615" s="6" t="s">
        <v>7591</v>
      </c>
      <c r="F8615" s="6">
        <v>26518</v>
      </c>
      <c r="G8615" s="6" t="s">
        <v>5438</v>
      </c>
      <c r="H8615" s="6">
        <v>1</v>
      </c>
      <c r="I8615" s="6" t="s">
        <v>251</v>
      </c>
      <c r="J8615" s="6">
        <v>5</v>
      </c>
      <c r="K8615" s="6" t="s">
        <v>7257</v>
      </c>
      <c r="L8615" s="8">
        <v>5</v>
      </c>
      <c r="M8615" s="6" t="s">
        <v>251</v>
      </c>
      <c r="N8615" s="6" t="s">
        <v>7592</v>
      </c>
      <c r="R8615" s="6" t="str">
        <f t="shared" si="134"/>
        <v>77747Phường 515</v>
      </c>
    </row>
    <row r="8616" spans="1:18">
      <c r="A8616" s="6">
        <v>8615</v>
      </c>
      <c r="B8616" s="6">
        <v>77</v>
      </c>
      <c r="C8616" s="6" t="s">
        <v>7590</v>
      </c>
      <c r="D8616" s="6">
        <v>747</v>
      </c>
      <c r="E8616" s="6" t="s">
        <v>7591</v>
      </c>
      <c r="F8616" s="6">
        <v>26521</v>
      </c>
      <c r="G8616" s="6" t="s">
        <v>7594</v>
      </c>
      <c r="H8616" s="6">
        <v>1</v>
      </c>
      <c r="I8616" s="6" t="s">
        <v>251</v>
      </c>
      <c r="J8616" s="6">
        <v>5</v>
      </c>
      <c r="K8616" s="6" t="s">
        <v>7257</v>
      </c>
      <c r="L8616" s="8">
        <v>5</v>
      </c>
      <c r="M8616" s="6" t="s">
        <v>251</v>
      </c>
      <c r="N8616" s="6" t="s">
        <v>7592</v>
      </c>
      <c r="R8616" s="6" t="str">
        <f t="shared" si="134"/>
        <v>77747Phường Thắng Nhì15</v>
      </c>
    </row>
    <row r="8617" spans="1:18">
      <c r="A8617" s="6">
        <v>8616</v>
      </c>
      <c r="B8617" s="6">
        <v>77</v>
      </c>
      <c r="C8617" s="6" t="s">
        <v>7590</v>
      </c>
      <c r="D8617" s="6">
        <v>747</v>
      </c>
      <c r="E8617" s="6" t="s">
        <v>7591</v>
      </c>
      <c r="F8617" s="6">
        <v>26524</v>
      </c>
      <c r="G8617" s="6" t="s">
        <v>6220</v>
      </c>
      <c r="H8617" s="6">
        <v>1</v>
      </c>
      <c r="I8617" s="6" t="s">
        <v>251</v>
      </c>
      <c r="J8617" s="6">
        <v>5</v>
      </c>
      <c r="K8617" s="6" t="s">
        <v>7257</v>
      </c>
      <c r="L8617" s="8">
        <v>5</v>
      </c>
      <c r="M8617" s="6" t="s">
        <v>251</v>
      </c>
      <c r="N8617" s="6" t="s">
        <v>7592</v>
      </c>
      <c r="R8617" s="6" t="str">
        <f t="shared" si="134"/>
        <v>77747Phường 715</v>
      </c>
    </row>
    <row r="8618" spans="1:18">
      <c r="A8618" s="6">
        <v>8617</v>
      </c>
      <c r="B8618" s="6">
        <v>77</v>
      </c>
      <c r="C8618" s="6" t="s">
        <v>7590</v>
      </c>
      <c r="D8618" s="6">
        <v>747</v>
      </c>
      <c r="E8618" s="6" t="s">
        <v>7591</v>
      </c>
      <c r="F8618" s="6">
        <v>26526</v>
      </c>
      <c r="G8618" s="6" t="s">
        <v>7595</v>
      </c>
      <c r="H8618" s="6">
        <v>1</v>
      </c>
      <c r="I8618" s="6" t="s">
        <v>251</v>
      </c>
      <c r="J8618" s="6">
        <v>5</v>
      </c>
      <c r="K8618" s="6" t="s">
        <v>7257</v>
      </c>
      <c r="L8618" s="8">
        <v>5</v>
      </c>
      <c r="M8618" s="6" t="s">
        <v>251</v>
      </c>
      <c r="N8618" s="6" t="s">
        <v>7592</v>
      </c>
      <c r="R8618" s="6" t="str">
        <f t="shared" si="134"/>
        <v>77747Phường Nguyễn An Ninh15</v>
      </c>
    </row>
    <row r="8619" spans="1:18">
      <c r="A8619" s="6">
        <v>8618</v>
      </c>
      <c r="B8619" s="6">
        <v>77</v>
      </c>
      <c r="C8619" s="6" t="s">
        <v>7590</v>
      </c>
      <c r="D8619" s="6">
        <v>747</v>
      </c>
      <c r="E8619" s="6" t="s">
        <v>7591</v>
      </c>
      <c r="F8619" s="6">
        <v>26527</v>
      </c>
      <c r="G8619" s="6" t="s">
        <v>6219</v>
      </c>
      <c r="H8619" s="6">
        <v>1</v>
      </c>
      <c r="I8619" s="6" t="s">
        <v>251</v>
      </c>
      <c r="J8619" s="6">
        <v>5</v>
      </c>
      <c r="K8619" s="6" t="s">
        <v>7257</v>
      </c>
      <c r="L8619" s="8">
        <v>5</v>
      </c>
      <c r="M8619" s="6" t="s">
        <v>251</v>
      </c>
      <c r="N8619" s="6" t="s">
        <v>7592</v>
      </c>
      <c r="R8619" s="6" t="str">
        <f t="shared" si="134"/>
        <v>77747Phường 815</v>
      </c>
    </row>
    <row r="8620" spans="1:18">
      <c r="A8620" s="6">
        <v>8619</v>
      </c>
      <c r="B8620" s="6">
        <v>77</v>
      </c>
      <c r="C8620" s="6" t="s">
        <v>7590</v>
      </c>
      <c r="D8620" s="6">
        <v>747</v>
      </c>
      <c r="E8620" s="6" t="s">
        <v>7591</v>
      </c>
      <c r="F8620" s="6">
        <v>26530</v>
      </c>
      <c r="G8620" s="6" t="s">
        <v>167</v>
      </c>
      <c r="H8620" s="6">
        <v>1</v>
      </c>
      <c r="I8620" s="6" t="s">
        <v>251</v>
      </c>
      <c r="J8620" s="6">
        <v>5</v>
      </c>
      <c r="K8620" s="6" t="s">
        <v>7257</v>
      </c>
      <c r="L8620" s="8">
        <v>5</v>
      </c>
      <c r="M8620" s="6" t="s">
        <v>251</v>
      </c>
      <c r="N8620" s="6" t="s">
        <v>7592</v>
      </c>
      <c r="R8620" s="6" t="str">
        <f t="shared" si="134"/>
        <v>77747Phường 915</v>
      </c>
    </row>
    <row r="8621" spans="1:18">
      <c r="A8621" s="6">
        <v>8620</v>
      </c>
      <c r="B8621" s="6">
        <v>77</v>
      </c>
      <c r="C8621" s="6" t="s">
        <v>7590</v>
      </c>
      <c r="D8621" s="6">
        <v>747</v>
      </c>
      <c r="E8621" s="6" t="s">
        <v>7591</v>
      </c>
      <c r="F8621" s="6">
        <v>26533</v>
      </c>
      <c r="G8621" s="6" t="s">
        <v>7596</v>
      </c>
      <c r="H8621" s="6">
        <v>1</v>
      </c>
      <c r="I8621" s="6" t="s">
        <v>251</v>
      </c>
      <c r="J8621" s="6">
        <v>5</v>
      </c>
      <c r="K8621" s="6" t="s">
        <v>7257</v>
      </c>
      <c r="L8621" s="8">
        <v>5</v>
      </c>
      <c r="M8621" s="6" t="s">
        <v>251</v>
      </c>
      <c r="N8621" s="6" t="s">
        <v>7592</v>
      </c>
      <c r="R8621" s="6" t="str">
        <f t="shared" si="134"/>
        <v>77747Phường Thắng Nhất15</v>
      </c>
    </row>
    <row r="8622" spans="1:18">
      <c r="A8622" s="6">
        <v>8621</v>
      </c>
      <c r="B8622" s="6">
        <v>77</v>
      </c>
      <c r="C8622" s="6" t="s">
        <v>7590</v>
      </c>
      <c r="D8622" s="6">
        <v>747</v>
      </c>
      <c r="E8622" s="6" t="s">
        <v>7591</v>
      </c>
      <c r="F8622" s="6">
        <v>26535</v>
      </c>
      <c r="G8622" s="6" t="s">
        <v>7597</v>
      </c>
      <c r="H8622" s="6">
        <v>1</v>
      </c>
      <c r="I8622" s="6" t="s">
        <v>251</v>
      </c>
      <c r="J8622" s="6">
        <v>5</v>
      </c>
      <c r="K8622" s="6" t="s">
        <v>7257</v>
      </c>
      <c r="L8622" s="8">
        <v>5</v>
      </c>
      <c r="M8622" s="6" t="s">
        <v>251</v>
      </c>
      <c r="N8622" s="6" t="s">
        <v>7592</v>
      </c>
      <c r="R8622" s="6" t="str">
        <f t="shared" si="134"/>
        <v>77747Phường Rạch Dừa15</v>
      </c>
    </row>
    <row r="8623" spans="1:18">
      <c r="A8623" s="6">
        <v>8622</v>
      </c>
      <c r="B8623" s="6">
        <v>77</v>
      </c>
      <c r="C8623" s="6" t="s">
        <v>7590</v>
      </c>
      <c r="D8623" s="6">
        <v>747</v>
      </c>
      <c r="E8623" s="6" t="s">
        <v>7591</v>
      </c>
      <c r="F8623" s="6">
        <v>26536</v>
      </c>
      <c r="G8623" s="6" t="s">
        <v>136</v>
      </c>
      <c r="H8623" s="6">
        <v>1</v>
      </c>
      <c r="I8623" s="6" t="s">
        <v>251</v>
      </c>
      <c r="J8623" s="6">
        <v>5</v>
      </c>
      <c r="K8623" s="6" t="s">
        <v>7257</v>
      </c>
      <c r="L8623" s="8">
        <v>5</v>
      </c>
      <c r="M8623" s="6" t="s">
        <v>251</v>
      </c>
      <c r="N8623" s="6" t="s">
        <v>7592</v>
      </c>
      <c r="R8623" s="6" t="str">
        <f t="shared" si="134"/>
        <v>77747Phường 1015</v>
      </c>
    </row>
    <row r="8624" spans="1:18">
      <c r="A8624" s="6">
        <v>8623</v>
      </c>
      <c r="B8624" s="6">
        <v>77</v>
      </c>
      <c r="C8624" s="6" t="s">
        <v>7590</v>
      </c>
      <c r="D8624" s="6">
        <v>747</v>
      </c>
      <c r="E8624" s="6" t="s">
        <v>7591</v>
      </c>
      <c r="F8624" s="6">
        <v>26539</v>
      </c>
      <c r="G8624" s="6" t="s">
        <v>156</v>
      </c>
      <c r="H8624" s="6">
        <v>1</v>
      </c>
      <c r="I8624" s="6" t="s">
        <v>251</v>
      </c>
      <c r="J8624" s="6">
        <v>5</v>
      </c>
      <c r="K8624" s="6" t="s">
        <v>7257</v>
      </c>
      <c r="L8624" s="8">
        <v>5</v>
      </c>
      <c r="M8624" s="6" t="s">
        <v>251</v>
      </c>
      <c r="N8624" s="6" t="s">
        <v>7592</v>
      </c>
      <c r="R8624" s="6" t="str">
        <f t="shared" si="134"/>
        <v>77747Phường 1115</v>
      </c>
    </row>
    <row r="8625" spans="1:18">
      <c r="A8625" s="6">
        <v>8624</v>
      </c>
      <c r="B8625" s="6">
        <v>77</v>
      </c>
      <c r="C8625" s="6" t="s">
        <v>7590</v>
      </c>
      <c r="D8625" s="6">
        <v>747</v>
      </c>
      <c r="E8625" s="6" t="s">
        <v>7591</v>
      </c>
      <c r="F8625" s="6">
        <v>26542</v>
      </c>
      <c r="G8625" s="6" t="s">
        <v>86</v>
      </c>
      <c r="H8625" s="6">
        <v>1</v>
      </c>
      <c r="I8625" s="6" t="s">
        <v>251</v>
      </c>
      <c r="J8625" s="6">
        <v>5</v>
      </c>
      <c r="K8625" s="6" t="s">
        <v>7257</v>
      </c>
      <c r="L8625" s="8">
        <v>5</v>
      </c>
      <c r="M8625" s="6" t="s">
        <v>251</v>
      </c>
      <c r="N8625" s="6" t="s">
        <v>7592</v>
      </c>
      <c r="R8625" s="6" t="str">
        <f t="shared" si="134"/>
        <v>77747Phường 1215</v>
      </c>
    </row>
    <row r="8626" spans="1:18">
      <c r="A8626" s="6">
        <v>8625</v>
      </c>
      <c r="B8626" s="6">
        <v>77</v>
      </c>
      <c r="C8626" s="6" t="s">
        <v>7590</v>
      </c>
      <c r="D8626" s="6">
        <v>747</v>
      </c>
      <c r="E8626" s="6" t="s">
        <v>7591</v>
      </c>
      <c r="F8626" s="6">
        <v>26545</v>
      </c>
      <c r="G8626" s="6" t="s">
        <v>2872</v>
      </c>
      <c r="H8626" s="6">
        <v>2</v>
      </c>
      <c r="I8626" s="6" t="s">
        <v>297</v>
      </c>
      <c r="J8626" s="6">
        <v>5</v>
      </c>
      <c r="K8626" s="6" t="s">
        <v>7257</v>
      </c>
      <c r="L8626" s="8">
        <v>6</v>
      </c>
      <c r="M8626" s="6" t="s">
        <v>297</v>
      </c>
      <c r="N8626" s="6" t="s">
        <v>7592</v>
      </c>
      <c r="R8626" s="6" t="str">
        <f t="shared" si="134"/>
        <v>77747Xã Long Sơn25</v>
      </c>
    </row>
    <row r="8627" spans="1:18">
      <c r="A8627" s="6">
        <v>8626</v>
      </c>
      <c r="B8627" s="6">
        <v>77</v>
      </c>
      <c r="C8627" s="6" t="s">
        <v>7590</v>
      </c>
      <c r="D8627" s="6">
        <v>748</v>
      </c>
      <c r="E8627" s="6" t="s">
        <v>7598</v>
      </c>
      <c r="F8627" s="6">
        <v>26548</v>
      </c>
      <c r="G8627" s="6" t="s">
        <v>7599</v>
      </c>
      <c r="H8627" s="6">
        <v>1</v>
      </c>
      <c r="I8627" s="6" t="s">
        <v>251</v>
      </c>
      <c r="J8627" s="6">
        <v>5</v>
      </c>
      <c r="K8627" s="6" t="s">
        <v>7257</v>
      </c>
      <c r="L8627" s="8">
        <v>5</v>
      </c>
      <c r="M8627" s="6" t="s">
        <v>251</v>
      </c>
      <c r="N8627" s="6" t="s">
        <v>7592</v>
      </c>
      <c r="R8627" s="6" t="str">
        <f t="shared" si="134"/>
        <v>77748Phường Phước Hưng15</v>
      </c>
    </row>
    <row r="8628" spans="1:18">
      <c r="A8628" s="6">
        <v>8627</v>
      </c>
      <c r="B8628" s="6">
        <v>77</v>
      </c>
      <c r="C8628" s="6" t="s">
        <v>7590</v>
      </c>
      <c r="D8628" s="6">
        <v>748</v>
      </c>
      <c r="E8628" s="6" t="s">
        <v>7598</v>
      </c>
      <c r="F8628" s="6">
        <v>26551</v>
      </c>
      <c r="G8628" s="6" t="s">
        <v>7600</v>
      </c>
      <c r="H8628" s="6">
        <v>1</v>
      </c>
      <c r="I8628" s="6" t="s">
        <v>251</v>
      </c>
      <c r="J8628" s="6">
        <v>5</v>
      </c>
      <c r="K8628" s="6" t="s">
        <v>7257</v>
      </c>
      <c r="L8628" s="8">
        <v>5</v>
      </c>
      <c r="M8628" s="6" t="s">
        <v>251</v>
      </c>
      <c r="N8628" s="6" t="s">
        <v>7592</v>
      </c>
      <c r="R8628" s="6" t="str">
        <f t="shared" si="134"/>
        <v>77748Phường Phước Hiệp15</v>
      </c>
    </row>
    <row r="8629" spans="1:18">
      <c r="A8629" s="6">
        <v>8628</v>
      </c>
      <c r="B8629" s="6">
        <v>77</v>
      </c>
      <c r="C8629" s="6" t="s">
        <v>7590</v>
      </c>
      <c r="D8629" s="6">
        <v>748</v>
      </c>
      <c r="E8629" s="6" t="s">
        <v>7598</v>
      </c>
      <c r="F8629" s="6">
        <v>26554</v>
      </c>
      <c r="G8629" s="6" t="s">
        <v>7601</v>
      </c>
      <c r="H8629" s="6">
        <v>1</v>
      </c>
      <c r="I8629" s="6" t="s">
        <v>251</v>
      </c>
      <c r="J8629" s="6">
        <v>5</v>
      </c>
      <c r="K8629" s="6" t="s">
        <v>7257</v>
      </c>
      <c r="L8629" s="8">
        <v>5</v>
      </c>
      <c r="M8629" s="6" t="s">
        <v>251</v>
      </c>
      <c r="N8629" s="6" t="s">
        <v>7592</v>
      </c>
      <c r="R8629" s="6" t="str">
        <f t="shared" si="134"/>
        <v>77748Phường Phước Nguyên15</v>
      </c>
    </row>
    <row r="8630" spans="1:18">
      <c r="A8630" s="6">
        <v>8629</v>
      </c>
      <c r="B8630" s="6">
        <v>77</v>
      </c>
      <c r="C8630" s="6" t="s">
        <v>7590</v>
      </c>
      <c r="D8630" s="6">
        <v>748</v>
      </c>
      <c r="E8630" s="6" t="s">
        <v>7598</v>
      </c>
      <c r="F8630" s="6">
        <v>26557</v>
      </c>
      <c r="G8630" s="6" t="s">
        <v>7602</v>
      </c>
      <c r="H8630" s="6">
        <v>1</v>
      </c>
      <c r="I8630" s="6" t="s">
        <v>251</v>
      </c>
      <c r="J8630" s="6">
        <v>5</v>
      </c>
      <c r="K8630" s="6" t="s">
        <v>7257</v>
      </c>
      <c r="L8630" s="8">
        <v>5</v>
      </c>
      <c r="M8630" s="6" t="s">
        <v>251</v>
      </c>
      <c r="N8630" s="6" t="s">
        <v>7592</v>
      </c>
      <c r="R8630" s="6" t="str">
        <f t="shared" si="134"/>
        <v>77748Phường Long Toàn15</v>
      </c>
    </row>
    <row r="8631" spans="1:18">
      <c r="A8631" s="6">
        <v>8630</v>
      </c>
      <c r="B8631" s="6">
        <v>77</v>
      </c>
      <c r="C8631" s="6" t="s">
        <v>7590</v>
      </c>
      <c r="D8631" s="6">
        <v>748</v>
      </c>
      <c r="E8631" s="6" t="s">
        <v>7598</v>
      </c>
      <c r="F8631" s="6">
        <v>26558</v>
      </c>
      <c r="G8631" s="6" t="s">
        <v>7603</v>
      </c>
      <c r="H8631" s="6">
        <v>1</v>
      </c>
      <c r="I8631" s="6" t="s">
        <v>251</v>
      </c>
      <c r="J8631" s="6">
        <v>5</v>
      </c>
      <c r="K8631" s="6" t="s">
        <v>7257</v>
      </c>
      <c r="L8631" s="8">
        <v>5</v>
      </c>
      <c r="M8631" s="6" t="s">
        <v>251</v>
      </c>
      <c r="N8631" s="6" t="s">
        <v>7592</v>
      </c>
      <c r="R8631" s="6" t="str">
        <f t="shared" si="134"/>
        <v>77748Phường Long Tâm15</v>
      </c>
    </row>
    <row r="8632" spans="1:18">
      <c r="A8632" s="6">
        <v>8631</v>
      </c>
      <c r="B8632" s="6">
        <v>77</v>
      </c>
      <c r="C8632" s="6" t="s">
        <v>7590</v>
      </c>
      <c r="D8632" s="6">
        <v>748</v>
      </c>
      <c r="E8632" s="6" t="s">
        <v>7598</v>
      </c>
      <c r="F8632" s="6">
        <v>26560</v>
      </c>
      <c r="G8632" s="6" t="s">
        <v>7604</v>
      </c>
      <c r="H8632" s="6">
        <v>1</v>
      </c>
      <c r="I8632" s="6" t="s">
        <v>251</v>
      </c>
      <c r="J8632" s="6">
        <v>5</v>
      </c>
      <c r="K8632" s="6" t="s">
        <v>7257</v>
      </c>
      <c r="L8632" s="8">
        <v>5</v>
      </c>
      <c r="M8632" s="6" t="s">
        <v>251</v>
      </c>
      <c r="N8632" s="6" t="s">
        <v>7592</v>
      </c>
      <c r="R8632" s="6" t="str">
        <f t="shared" si="134"/>
        <v>77748Phường Phước Trung15</v>
      </c>
    </row>
    <row r="8633" spans="1:18">
      <c r="A8633" s="6">
        <v>8632</v>
      </c>
      <c r="B8633" s="6">
        <v>77</v>
      </c>
      <c r="C8633" s="6" t="s">
        <v>7590</v>
      </c>
      <c r="D8633" s="6">
        <v>748</v>
      </c>
      <c r="E8633" s="6" t="s">
        <v>7598</v>
      </c>
      <c r="F8633" s="6">
        <v>26563</v>
      </c>
      <c r="G8633" s="6" t="s">
        <v>7605</v>
      </c>
      <c r="H8633" s="6">
        <v>1</v>
      </c>
      <c r="I8633" s="6" t="s">
        <v>251</v>
      </c>
      <c r="J8633" s="6">
        <v>5</v>
      </c>
      <c r="K8633" s="6" t="s">
        <v>7257</v>
      </c>
      <c r="L8633" s="8">
        <v>5</v>
      </c>
      <c r="M8633" s="6" t="s">
        <v>251</v>
      </c>
      <c r="N8633" s="6" t="s">
        <v>7592</v>
      </c>
      <c r="R8633" s="6" t="str">
        <f t="shared" si="134"/>
        <v>77748Phường Long Hương15</v>
      </c>
    </row>
    <row r="8634" spans="1:18">
      <c r="A8634" s="6">
        <v>8633</v>
      </c>
      <c r="B8634" s="6">
        <v>77</v>
      </c>
      <c r="C8634" s="6" t="s">
        <v>7590</v>
      </c>
      <c r="D8634" s="6">
        <v>748</v>
      </c>
      <c r="E8634" s="6" t="s">
        <v>7598</v>
      </c>
      <c r="F8634" s="6">
        <v>26566</v>
      </c>
      <c r="G8634" s="6" t="s">
        <v>7606</v>
      </c>
      <c r="H8634" s="6">
        <v>1</v>
      </c>
      <c r="I8634" s="6" t="s">
        <v>251</v>
      </c>
      <c r="J8634" s="6">
        <v>5</v>
      </c>
      <c r="K8634" s="6" t="s">
        <v>7257</v>
      </c>
      <c r="L8634" s="8">
        <v>5</v>
      </c>
      <c r="M8634" s="6" t="s">
        <v>251</v>
      </c>
      <c r="N8634" s="6" t="s">
        <v>7592</v>
      </c>
      <c r="R8634" s="6" t="str">
        <f t="shared" si="134"/>
        <v>77748Phường Kim Dinh15</v>
      </c>
    </row>
    <row r="8635" spans="1:18">
      <c r="A8635" s="6">
        <v>8634</v>
      </c>
      <c r="B8635" s="6">
        <v>77</v>
      </c>
      <c r="C8635" s="6" t="s">
        <v>7590</v>
      </c>
      <c r="D8635" s="6">
        <v>748</v>
      </c>
      <c r="E8635" s="6" t="s">
        <v>7598</v>
      </c>
      <c r="F8635" s="6">
        <v>26567</v>
      </c>
      <c r="G8635" s="6" t="s">
        <v>366</v>
      </c>
      <c r="H8635" s="6">
        <v>2</v>
      </c>
      <c r="I8635" s="6" t="s">
        <v>297</v>
      </c>
      <c r="J8635" s="6">
        <v>5</v>
      </c>
      <c r="K8635" s="6" t="s">
        <v>7257</v>
      </c>
      <c r="L8635" s="8">
        <v>6</v>
      </c>
      <c r="M8635" s="6" t="s">
        <v>297</v>
      </c>
      <c r="N8635" s="6" t="s">
        <v>7592</v>
      </c>
      <c r="R8635" s="6" t="str">
        <f t="shared" si="134"/>
        <v>77748Xã Tân Hưng25</v>
      </c>
    </row>
    <row r="8636" spans="1:18">
      <c r="A8636" s="6">
        <v>8635</v>
      </c>
      <c r="B8636" s="6">
        <v>77</v>
      </c>
      <c r="C8636" s="6" t="s">
        <v>7590</v>
      </c>
      <c r="D8636" s="6">
        <v>748</v>
      </c>
      <c r="E8636" s="6" t="s">
        <v>7598</v>
      </c>
      <c r="F8636" s="6">
        <v>26569</v>
      </c>
      <c r="G8636" s="6" t="s">
        <v>7386</v>
      </c>
      <c r="H8636" s="6">
        <v>2</v>
      </c>
      <c r="I8636" s="6" t="s">
        <v>297</v>
      </c>
      <c r="J8636" s="6">
        <v>5</v>
      </c>
      <c r="K8636" s="6" t="s">
        <v>7257</v>
      </c>
      <c r="L8636" s="8">
        <v>6</v>
      </c>
      <c r="M8636" s="6" t="s">
        <v>297</v>
      </c>
      <c r="N8636" s="6" t="s">
        <v>7592</v>
      </c>
      <c r="R8636" s="6" t="str">
        <f t="shared" si="134"/>
        <v>77748Xã Long Phước25</v>
      </c>
    </row>
    <row r="8637" spans="1:18">
      <c r="A8637" s="6">
        <v>8636</v>
      </c>
      <c r="B8637" s="6">
        <v>77</v>
      </c>
      <c r="C8637" s="6" t="s">
        <v>7590</v>
      </c>
      <c r="D8637" s="6">
        <v>748</v>
      </c>
      <c r="E8637" s="6" t="s">
        <v>7598</v>
      </c>
      <c r="F8637" s="6">
        <v>26572</v>
      </c>
      <c r="G8637" s="6" t="s">
        <v>7607</v>
      </c>
      <c r="H8637" s="6">
        <v>2</v>
      </c>
      <c r="I8637" s="6" t="s">
        <v>297</v>
      </c>
      <c r="J8637" s="6">
        <v>5</v>
      </c>
      <c r="K8637" s="6" t="s">
        <v>7257</v>
      </c>
      <c r="L8637" s="8">
        <v>6</v>
      </c>
      <c r="M8637" s="6" t="s">
        <v>297</v>
      </c>
      <c r="N8637" s="6" t="s">
        <v>7592</v>
      </c>
      <c r="R8637" s="6" t="str">
        <f t="shared" si="134"/>
        <v>77748Xã Hoà Long25</v>
      </c>
    </row>
    <row r="8638" spans="1:18">
      <c r="A8638" s="6">
        <v>8637</v>
      </c>
      <c r="B8638" s="6">
        <v>77</v>
      </c>
      <c r="C8638" s="6" t="s">
        <v>7590</v>
      </c>
      <c r="D8638" s="6">
        <v>750</v>
      </c>
      <c r="E8638" s="6" t="s">
        <v>7608</v>
      </c>
      <c r="F8638" s="6">
        <v>26574</v>
      </c>
      <c r="G8638" s="6" t="s">
        <v>7609</v>
      </c>
      <c r="H8638" s="6">
        <v>2</v>
      </c>
      <c r="I8638" s="6" t="s">
        <v>297</v>
      </c>
      <c r="J8638" s="6">
        <v>5</v>
      </c>
      <c r="K8638" s="6" t="s">
        <v>7257</v>
      </c>
      <c r="L8638" s="8">
        <v>6</v>
      </c>
      <c r="M8638" s="6" t="s">
        <v>297</v>
      </c>
      <c r="N8638" s="6" t="s">
        <v>7592</v>
      </c>
      <c r="R8638" s="6" t="str">
        <f t="shared" si="134"/>
        <v>77750Xã Bàu Chinh25</v>
      </c>
    </row>
    <row r="8639" spans="1:18">
      <c r="A8639" s="6">
        <v>8638</v>
      </c>
      <c r="B8639" s="6">
        <v>77</v>
      </c>
      <c r="C8639" s="6" t="s">
        <v>7590</v>
      </c>
      <c r="D8639" s="6">
        <v>750</v>
      </c>
      <c r="E8639" s="6" t="s">
        <v>7608</v>
      </c>
      <c r="F8639" s="6">
        <v>26575</v>
      </c>
      <c r="G8639" s="6" t="s">
        <v>7610</v>
      </c>
      <c r="H8639" s="6">
        <v>1</v>
      </c>
      <c r="I8639" s="6" t="s">
        <v>251</v>
      </c>
      <c r="J8639" s="6">
        <v>5</v>
      </c>
      <c r="K8639" s="6" t="s">
        <v>7257</v>
      </c>
      <c r="L8639" s="8">
        <v>5</v>
      </c>
      <c r="M8639" s="6" t="s">
        <v>251</v>
      </c>
      <c r="N8639" s="6" t="s">
        <v>7592</v>
      </c>
      <c r="R8639" s="6" t="str">
        <f t="shared" si="134"/>
        <v>77750Thị trấn Ngãi Giao15</v>
      </c>
    </row>
    <row r="8640" spans="1:18">
      <c r="A8640" s="6">
        <v>8639</v>
      </c>
      <c r="B8640" s="6">
        <v>77</v>
      </c>
      <c r="C8640" s="6" t="s">
        <v>7590</v>
      </c>
      <c r="D8640" s="6">
        <v>750</v>
      </c>
      <c r="E8640" s="6" t="s">
        <v>7608</v>
      </c>
      <c r="F8640" s="6">
        <v>26578</v>
      </c>
      <c r="G8640" s="6" t="s">
        <v>7611</v>
      </c>
      <c r="H8640" s="6">
        <v>2</v>
      </c>
      <c r="I8640" s="6" t="s">
        <v>297</v>
      </c>
      <c r="J8640" s="6">
        <v>5</v>
      </c>
      <c r="K8640" s="6" t="s">
        <v>7257</v>
      </c>
      <c r="L8640" s="8">
        <v>6</v>
      </c>
      <c r="M8640" s="6" t="s">
        <v>297</v>
      </c>
      <c r="N8640" s="6" t="s">
        <v>7592</v>
      </c>
      <c r="R8640" s="6" t="str">
        <f t="shared" si="134"/>
        <v>77750Xã Bình Ba25</v>
      </c>
    </row>
    <row r="8641" spans="1:18">
      <c r="A8641" s="6">
        <v>8640</v>
      </c>
      <c r="B8641" s="6">
        <v>77</v>
      </c>
      <c r="C8641" s="6" t="s">
        <v>7590</v>
      </c>
      <c r="D8641" s="6">
        <v>750</v>
      </c>
      <c r="E8641" s="6" t="s">
        <v>7608</v>
      </c>
      <c r="F8641" s="6">
        <v>26581</v>
      </c>
      <c r="G8641" s="6" t="s">
        <v>7612</v>
      </c>
      <c r="H8641" s="6">
        <v>2</v>
      </c>
      <c r="I8641" s="6" t="s">
        <v>297</v>
      </c>
      <c r="J8641" s="6">
        <v>5</v>
      </c>
      <c r="K8641" s="6" t="s">
        <v>7257</v>
      </c>
      <c r="L8641" s="8">
        <v>6</v>
      </c>
      <c r="M8641" s="6" t="s">
        <v>297</v>
      </c>
      <c r="N8641" s="6" t="s">
        <v>7592</v>
      </c>
      <c r="R8641" s="6" t="str">
        <f t="shared" si="134"/>
        <v>77750Xã Suối Nghệ25</v>
      </c>
    </row>
    <row r="8642" spans="1:18">
      <c r="A8642" s="6">
        <v>8641</v>
      </c>
      <c r="B8642" s="6">
        <v>77</v>
      </c>
      <c r="C8642" s="6" t="s">
        <v>7590</v>
      </c>
      <c r="D8642" s="6">
        <v>750</v>
      </c>
      <c r="E8642" s="6" t="s">
        <v>7608</v>
      </c>
      <c r="F8642" s="6">
        <v>26584</v>
      </c>
      <c r="G8642" s="6" t="s">
        <v>508</v>
      </c>
      <c r="H8642" s="6">
        <v>2</v>
      </c>
      <c r="I8642" s="6" t="s">
        <v>297</v>
      </c>
      <c r="J8642" s="6">
        <v>5</v>
      </c>
      <c r="K8642" s="6" t="s">
        <v>7257</v>
      </c>
      <c r="L8642" s="8">
        <v>6</v>
      </c>
      <c r="M8642" s="6" t="s">
        <v>297</v>
      </c>
      <c r="N8642" s="6" t="s">
        <v>7592</v>
      </c>
      <c r="R8642" s="6" t="str">
        <f t="shared" si="134"/>
        <v>77750Xã Xuân Sơn25</v>
      </c>
    </row>
    <row r="8643" spans="1:18">
      <c r="A8643" s="6">
        <v>8642</v>
      </c>
      <c r="B8643" s="6">
        <v>77</v>
      </c>
      <c r="C8643" s="6" t="s">
        <v>7590</v>
      </c>
      <c r="D8643" s="6">
        <v>750</v>
      </c>
      <c r="E8643" s="6" t="s">
        <v>7608</v>
      </c>
      <c r="F8643" s="6">
        <v>26587</v>
      </c>
      <c r="G8643" s="6" t="s">
        <v>1699</v>
      </c>
      <c r="H8643" s="6">
        <v>2</v>
      </c>
      <c r="I8643" s="6" t="s">
        <v>297</v>
      </c>
      <c r="J8643" s="6">
        <v>5</v>
      </c>
      <c r="K8643" s="6" t="s">
        <v>7257</v>
      </c>
      <c r="L8643" s="8">
        <v>6</v>
      </c>
      <c r="M8643" s="6" t="s">
        <v>297</v>
      </c>
      <c r="N8643" s="6" t="s">
        <v>7592</v>
      </c>
      <c r="R8643" s="6" t="str">
        <f t="shared" ref="R8643:R8706" si="135">CONCATENATE(B8643,D8643,G8643,H8643,J8643)</f>
        <v>77750Xã Sơn Bình25</v>
      </c>
    </row>
    <row r="8644" spans="1:18">
      <c r="A8644" s="6">
        <v>8643</v>
      </c>
      <c r="B8644" s="6">
        <v>77</v>
      </c>
      <c r="C8644" s="6" t="s">
        <v>7590</v>
      </c>
      <c r="D8644" s="6">
        <v>750</v>
      </c>
      <c r="E8644" s="6" t="s">
        <v>7608</v>
      </c>
      <c r="F8644" s="6">
        <v>26590</v>
      </c>
      <c r="G8644" s="6" t="s">
        <v>7613</v>
      </c>
      <c r="H8644" s="6">
        <v>2</v>
      </c>
      <c r="I8644" s="6" t="s">
        <v>297</v>
      </c>
      <c r="J8644" s="6">
        <v>5</v>
      </c>
      <c r="K8644" s="6" t="s">
        <v>7257</v>
      </c>
      <c r="L8644" s="8">
        <v>6</v>
      </c>
      <c r="M8644" s="6" t="s">
        <v>297</v>
      </c>
      <c r="N8644" s="6" t="s">
        <v>7592</v>
      </c>
      <c r="R8644" s="6" t="str">
        <f t="shared" si="135"/>
        <v>77750Xã Bình Giã25</v>
      </c>
    </row>
    <row r="8645" spans="1:18">
      <c r="A8645" s="6">
        <v>8644</v>
      </c>
      <c r="B8645" s="6">
        <v>77</v>
      </c>
      <c r="C8645" s="6" t="s">
        <v>7590</v>
      </c>
      <c r="D8645" s="6">
        <v>750</v>
      </c>
      <c r="E8645" s="6" t="s">
        <v>7608</v>
      </c>
      <c r="F8645" s="6">
        <v>26593</v>
      </c>
      <c r="G8645" s="6" t="s">
        <v>1236</v>
      </c>
      <c r="H8645" s="6">
        <v>2</v>
      </c>
      <c r="I8645" s="6" t="s">
        <v>297</v>
      </c>
      <c r="J8645" s="6">
        <v>5</v>
      </c>
      <c r="K8645" s="6" t="s">
        <v>7257</v>
      </c>
      <c r="L8645" s="8">
        <v>6</v>
      </c>
      <c r="M8645" s="6" t="s">
        <v>297</v>
      </c>
      <c r="N8645" s="6" t="s">
        <v>7592</v>
      </c>
      <c r="R8645" s="6" t="str">
        <f t="shared" si="135"/>
        <v>77750Xã Bình Trung25</v>
      </c>
    </row>
    <row r="8646" spans="1:18">
      <c r="A8646" s="6">
        <v>8645</v>
      </c>
      <c r="B8646" s="6">
        <v>77</v>
      </c>
      <c r="C8646" s="6" t="s">
        <v>7590</v>
      </c>
      <c r="D8646" s="6">
        <v>750</v>
      </c>
      <c r="E8646" s="6" t="s">
        <v>7608</v>
      </c>
      <c r="F8646" s="6">
        <v>26596</v>
      </c>
      <c r="G8646" s="6" t="s">
        <v>7614</v>
      </c>
      <c r="H8646" s="6">
        <v>2</v>
      </c>
      <c r="I8646" s="6" t="s">
        <v>297</v>
      </c>
      <c r="J8646" s="6">
        <v>5</v>
      </c>
      <c r="K8646" s="6" t="s">
        <v>7257</v>
      </c>
      <c r="L8646" s="8">
        <v>6</v>
      </c>
      <c r="M8646" s="6" t="s">
        <v>297</v>
      </c>
      <c r="N8646" s="6" t="s">
        <v>7592</v>
      </c>
      <c r="R8646" s="6" t="str">
        <f t="shared" si="135"/>
        <v>77750Xã Xà Bang25</v>
      </c>
    </row>
    <row r="8647" spans="1:18">
      <c r="A8647" s="6">
        <v>8646</v>
      </c>
      <c r="B8647" s="6">
        <v>77</v>
      </c>
      <c r="C8647" s="6" t="s">
        <v>7590</v>
      </c>
      <c r="D8647" s="6">
        <v>750</v>
      </c>
      <c r="E8647" s="6" t="s">
        <v>7608</v>
      </c>
      <c r="F8647" s="6">
        <v>26599</v>
      </c>
      <c r="G8647" s="6" t="s">
        <v>7615</v>
      </c>
      <c r="H8647" s="6">
        <v>2</v>
      </c>
      <c r="I8647" s="6" t="s">
        <v>297</v>
      </c>
      <c r="J8647" s="6">
        <v>5</v>
      </c>
      <c r="K8647" s="6" t="s">
        <v>7257</v>
      </c>
      <c r="L8647" s="8">
        <v>6</v>
      </c>
      <c r="M8647" s="6" t="s">
        <v>297</v>
      </c>
      <c r="N8647" s="6" t="s">
        <v>7592</v>
      </c>
      <c r="R8647" s="6" t="str">
        <f t="shared" si="135"/>
        <v>77750Xã Cù Bị25</v>
      </c>
    </row>
    <row r="8648" spans="1:18">
      <c r="A8648" s="6">
        <v>8647</v>
      </c>
      <c r="B8648" s="6">
        <v>77</v>
      </c>
      <c r="C8648" s="6" t="s">
        <v>7590</v>
      </c>
      <c r="D8648" s="6">
        <v>750</v>
      </c>
      <c r="E8648" s="6" t="s">
        <v>7608</v>
      </c>
      <c r="F8648" s="6">
        <v>26602</v>
      </c>
      <c r="G8648" s="6" t="s">
        <v>7616</v>
      </c>
      <c r="H8648" s="6">
        <v>2</v>
      </c>
      <c r="I8648" s="6" t="s">
        <v>297</v>
      </c>
      <c r="J8648" s="6">
        <v>5</v>
      </c>
      <c r="K8648" s="6" t="s">
        <v>7257</v>
      </c>
      <c r="L8648" s="8">
        <v>6</v>
      </c>
      <c r="M8648" s="6" t="s">
        <v>297</v>
      </c>
      <c r="N8648" s="6" t="s">
        <v>7592</v>
      </c>
      <c r="R8648" s="6" t="str">
        <f t="shared" si="135"/>
        <v>77750Xã Láng Lớn25</v>
      </c>
    </row>
    <row r="8649" spans="1:18">
      <c r="A8649" s="6">
        <v>8648</v>
      </c>
      <c r="B8649" s="6">
        <v>77</v>
      </c>
      <c r="C8649" s="6" t="s">
        <v>7590</v>
      </c>
      <c r="D8649" s="6">
        <v>750</v>
      </c>
      <c r="E8649" s="6" t="s">
        <v>7608</v>
      </c>
      <c r="F8649" s="6">
        <v>26605</v>
      </c>
      <c r="G8649" s="6" t="s">
        <v>2695</v>
      </c>
      <c r="H8649" s="6">
        <v>2</v>
      </c>
      <c r="I8649" s="6" t="s">
        <v>297</v>
      </c>
      <c r="J8649" s="6">
        <v>5</v>
      </c>
      <c r="K8649" s="6" t="s">
        <v>7257</v>
      </c>
      <c r="L8649" s="8">
        <v>6</v>
      </c>
      <c r="M8649" s="6" t="s">
        <v>297</v>
      </c>
      <c r="N8649" s="6" t="s">
        <v>7592</v>
      </c>
      <c r="R8649" s="6" t="str">
        <f t="shared" si="135"/>
        <v>77750Xã Quảng Thành25</v>
      </c>
    </row>
    <row r="8650" spans="1:18">
      <c r="A8650" s="6">
        <v>8649</v>
      </c>
      <c r="B8650" s="6">
        <v>77</v>
      </c>
      <c r="C8650" s="6" t="s">
        <v>7590</v>
      </c>
      <c r="D8650" s="6">
        <v>750</v>
      </c>
      <c r="E8650" s="6" t="s">
        <v>7608</v>
      </c>
      <c r="F8650" s="6">
        <v>26608</v>
      </c>
      <c r="G8650" s="6" t="s">
        <v>3157</v>
      </c>
      <c r="H8650" s="6">
        <v>2</v>
      </c>
      <c r="I8650" s="6" t="s">
        <v>297</v>
      </c>
      <c r="J8650" s="6">
        <v>5</v>
      </c>
      <c r="K8650" s="6" t="s">
        <v>7257</v>
      </c>
      <c r="L8650" s="8">
        <v>6</v>
      </c>
      <c r="M8650" s="6" t="s">
        <v>297</v>
      </c>
      <c r="N8650" s="6" t="s">
        <v>7592</v>
      </c>
      <c r="R8650" s="6" t="str">
        <f t="shared" si="135"/>
        <v>77750Xã Kim Long25</v>
      </c>
    </row>
    <row r="8651" spans="1:18">
      <c r="A8651" s="6">
        <v>8650</v>
      </c>
      <c r="B8651" s="6">
        <v>77</v>
      </c>
      <c r="C8651" s="6" t="s">
        <v>7590</v>
      </c>
      <c r="D8651" s="6">
        <v>750</v>
      </c>
      <c r="E8651" s="6" t="s">
        <v>7608</v>
      </c>
      <c r="F8651" s="6">
        <v>26611</v>
      </c>
      <c r="G8651" s="6" t="s">
        <v>7617</v>
      </c>
      <c r="H8651" s="6">
        <v>2</v>
      </c>
      <c r="I8651" s="6" t="s">
        <v>297</v>
      </c>
      <c r="J8651" s="6">
        <v>5</v>
      </c>
      <c r="K8651" s="6" t="s">
        <v>7257</v>
      </c>
      <c r="L8651" s="8">
        <v>6</v>
      </c>
      <c r="M8651" s="6" t="s">
        <v>297</v>
      </c>
      <c r="N8651" s="6" t="s">
        <v>7592</v>
      </c>
      <c r="R8651" s="6" t="str">
        <f t="shared" si="135"/>
        <v>77750Xã Suối Rao25</v>
      </c>
    </row>
    <row r="8652" spans="1:18">
      <c r="A8652" s="6">
        <v>8651</v>
      </c>
      <c r="B8652" s="6">
        <v>77</v>
      </c>
      <c r="C8652" s="6" t="s">
        <v>7590</v>
      </c>
      <c r="D8652" s="6">
        <v>750</v>
      </c>
      <c r="E8652" s="6" t="s">
        <v>7608</v>
      </c>
      <c r="F8652" s="6">
        <v>26614</v>
      </c>
      <c r="G8652" s="6" t="s">
        <v>7618</v>
      </c>
      <c r="H8652" s="6">
        <v>2</v>
      </c>
      <c r="I8652" s="6" t="s">
        <v>297</v>
      </c>
      <c r="J8652" s="6">
        <v>5</v>
      </c>
      <c r="K8652" s="6" t="s">
        <v>7257</v>
      </c>
      <c r="L8652" s="8">
        <v>6</v>
      </c>
      <c r="M8652" s="6" t="s">
        <v>297</v>
      </c>
      <c r="N8652" s="6" t="s">
        <v>7592</v>
      </c>
      <c r="R8652" s="6" t="str">
        <f t="shared" si="135"/>
        <v>77750Xã Đá Bạc25</v>
      </c>
    </row>
    <row r="8653" spans="1:18">
      <c r="A8653" s="6">
        <v>8652</v>
      </c>
      <c r="B8653" s="6">
        <v>77</v>
      </c>
      <c r="C8653" s="6" t="s">
        <v>7590</v>
      </c>
      <c r="D8653" s="6">
        <v>750</v>
      </c>
      <c r="E8653" s="6" t="s">
        <v>7608</v>
      </c>
      <c r="F8653" s="6">
        <v>26617</v>
      </c>
      <c r="G8653" s="6" t="s">
        <v>4119</v>
      </c>
      <c r="H8653" s="6">
        <v>2</v>
      </c>
      <c r="I8653" s="6" t="s">
        <v>297</v>
      </c>
      <c r="J8653" s="6">
        <v>5</v>
      </c>
      <c r="K8653" s="6" t="s">
        <v>7257</v>
      </c>
      <c r="L8653" s="8">
        <v>6</v>
      </c>
      <c r="M8653" s="6" t="s">
        <v>297</v>
      </c>
      <c r="N8653" s="6" t="s">
        <v>7592</v>
      </c>
      <c r="R8653" s="6" t="str">
        <f t="shared" si="135"/>
        <v>77750Xã Nghĩa Thành25</v>
      </c>
    </row>
    <row r="8654" spans="1:18">
      <c r="A8654" s="6">
        <v>8653</v>
      </c>
      <c r="B8654" s="6">
        <v>77</v>
      </c>
      <c r="C8654" s="6" t="s">
        <v>7590</v>
      </c>
      <c r="D8654" s="6">
        <v>751</v>
      </c>
      <c r="E8654" s="6" t="s">
        <v>7619</v>
      </c>
      <c r="F8654" s="6">
        <v>26620</v>
      </c>
      <c r="G8654" s="6" t="s">
        <v>7620</v>
      </c>
      <c r="H8654" s="6">
        <v>1</v>
      </c>
      <c r="I8654" s="6" t="s">
        <v>251</v>
      </c>
      <c r="J8654" s="6">
        <v>5</v>
      </c>
      <c r="K8654" s="6" t="s">
        <v>7257</v>
      </c>
      <c r="L8654" s="8">
        <v>5</v>
      </c>
      <c r="M8654" s="6" t="s">
        <v>251</v>
      </c>
      <c r="N8654" s="6" t="s">
        <v>7592</v>
      </c>
      <c r="R8654" s="6" t="str">
        <f t="shared" si="135"/>
        <v>77751Thị trấn Phước Bửu15</v>
      </c>
    </row>
    <row r="8655" spans="1:18">
      <c r="A8655" s="6">
        <v>8654</v>
      </c>
      <c r="B8655" s="6">
        <v>77</v>
      </c>
      <c r="C8655" s="6" t="s">
        <v>7590</v>
      </c>
      <c r="D8655" s="6">
        <v>751</v>
      </c>
      <c r="E8655" s="6" t="s">
        <v>7619</v>
      </c>
      <c r="F8655" s="6">
        <v>26623</v>
      </c>
      <c r="G8655" s="6" t="s">
        <v>6206</v>
      </c>
      <c r="H8655" s="6">
        <v>2</v>
      </c>
      <c r="I8655" s="6" t="s">
        <v>297</v>
      </c>
      <c r="J8655" s="6">
        <v>5</v>
      </c>
      <c r="K8655" s="6" t="s">
        <v>7257</v>
      </c>
      <c r="L8655" s="8">
        <v>6</v>
      </c>
      <c r="M8655" s="6" t="s">
        <v>297</v>
      </c>
      <c r="N8655" s="6" t="s">
        <v>7592</v>
      </c>
      <c r="R8655" s="6" t="str">
        <f t="shared" si="135"/>
        <v>77751Xã Phước Thuận25</v>
      </c>
    </row>
    <row r="8656" spans="1:18">
      <c r="A8656" s="6">
        <v>8655</v>
      </c>
      <c r="B8656" s="6">
        <v>77</v>
      </c>
      <c r="C8656" s="6" t="s">
        <v>7590</v>
      </c>
      <c r="D8656" s="6">
        <v>751</v>
      </c>
      <c r="E8656" s="6" t="s">
        <v>7619</v>
      </c>
      <c r="F8656" s="6">
        <v>26626</v>
      </c>
      <c r="G8656" s="6" t="s">
        <v>6259</v>
      </c>
      <c r="H8656" s="6">
        <v>2</v>
      </c>
      <c r="I8656" s="6" t="s">
        <v>297</v>
      </c>
      <c r="J8656" s="6">
        <v>5</v>
      </c>
      <c r="K8656" s="6" t="s">
        <v>7257</v>
      </c>
      <c r="L8656" s="8">
        <v>6</v>
      </c>
      <c r="M8656" s="6" t="s">
        <v>297</v>
      </c>
      <c r="N8656" s="6" t="s">
        <v>7592</v>
      </c>
      <c r="R8656" s="6" t="str">
        <f t="shared" si="135"/>
        <v>77751Xã Phước Tân25</v>
      </c>
    </row>
    <row r="8657" spans="1:18">
      <c r="A8657" s="6">
        <v>8656</v>
      </c>
      <c r="B8657" s="6">
        <v>77</v>
      </c>
      <c r="C8657" s="6" t="s">
        <v>7590</v>
      </c>
      <c r="D8657" s="6">
        <v>751</v>
      </c>
      <c r="E8657" s="6" t="s">
        <v>7619</v>
      </c>
      <c r="F8657" s="6">
        <v>26629</v>
      </c>
      <c r="G8657" s="6" t="s">
        <v>7621</v>
      </c>
      <c r="H8657" s="6">
        <v>2</v>
      </c>
      <c r="I8657" s="6" t="s">
        <v>297</v>
      </c>
      <c r="J8657" s="6">
        <v>5</v>
      </c>
      <c r="K8657" s="6" t="s">
        <v>7257</v>
      </c>
      <c r="L8657" s="8">
        <v>6</v>
      </c>
      <c r="M8657" s="6" t="s">
        <v>297</v>
      </c>
      <c r="N8657" s="6" t="s">
        <v>7592</v>
      </c>
      <c r="R8657" s="6" t="str">
        <f t="shared" si="135"/>
        <v>77751Xã Xuyên Mộc25</v>
      </c>
    </row>
    <row r="8658" spans="1:18">
      <c r="A8658" s="6">
        <v>8657</v>
      </c>
      <c r="B8658" s="6">
        <v>77</v>
      </c>
      <c r="C8658" s="6" t="s">
        <v>7590</v>
      </c>
      <c r="D8658" s="6">
        <v>751</v>
      </c>
      <c r="E8658" s="6" t="s">
        <v>7619</v>
      </c>
      <c r="F8658" s="6">
        <v>26632</v>
      </c>
      <c r="G8658" s="6" t="s">
        <v>7622</v>
      </c>
      <c r="H8658" s="6">
        <v>2</v>
      </c>
      <c r="I8658" s="6" t="s">
        <v>297</v>
      </c>
      <c r="J8658" s="6">
        <v>5</v>
      </c>
      <c r="K8658" s="6" t="s">
        <v>7257</v>
      </c>
      <c r="L8658" s="8">
        <v>6</v>
      </c>
      <c r="M8658" s="6" t="s">
        <v>297</v>
      </c>
      <c r="N8658" s="6" t="s">
        <v>7592</v>
      </c>
      <c r="R8658" s="6" t="str">
        <f t="shared" si="135"/>
        <v>77751Xã Bông Trang25</v>
      </c>
    </row>
    <row r="8659" spans="1:18">
      <c r="A8659" s="6">
        <v>8658</v>
      </c>
      <c r="B8659" s="6">
        <v>77</v>
      </c>
      <c r="C8659" s="6" t="s">
        <v>7590</v>
      </c>
      <c r="D8659" s="6">
        <v>751</v>
      </c>
      <c r="E8659" s="6" t="s">
        <v>7619</v>
      </c>
      <c r="F8659" s="6">
        <v>26635</v>
      </c>
      <c r="G8659" s="6" t="s">
        <v>7202</v>
      </c>
      <c r="H8659" s="6">
        <v>2</v>
      </c>
      <c r="I8659" s="6" t="s">
        <v>297</v>
      </c>
      <c r="J8659" s="6">
        <v>5</v>
      </c>
      <c r="K8659" s="6" t="s">
        <v>7257</v>
      </c>
      <c r="L8659" s="8">
        <v>6</v>
      </c>
      <c r="M8659" s="6" t="s">
        <v>297</v>
      </c>
      <c r="N8659" s="6" t="s">
        <v>7592</v>
      </c>
      <c r="R8659" s="6" t="str">
        <f t="shared" si="135"/>
        <v>77751Xã Tân Lâm25</v>
      </c>
    </row>
    <row r="8660" spans="1:18">
      <c r="A8660" s="6">
        <v>8659</v>
      </c>
      <c r="B8660" s="6">
        <v>77</v>
      </c>
      <c r="C8660" s="6" t="s">
        <v>7590</v>
      </c>
      <c r="D8660" s="6">
        <v>751</v>
      </c>
      <c r="E8660" s="6" t="s">
        <v>7619</v>
      </c>
      <c r="F8660" s="6">
        <v>26638</v>
      </c>
      <c r="G8660" s="6" t="s">
        <v>7623</v>
      </c>
      <c r="H8660" s="6">
        <v>2</v>
      </c>
      <c r="I8660" s="6" t="s">
        <v>297</v>
      </c>
      <c r="J8660" s="6">
        <v>5</v>
      </c>
      <c r="K8660" s="6" t="s">
        <v>7257</v>
      </c>
      <c r="L8660" s="8">
        <v>6</v>
      </c>
      <c r="M8660" s="6" t="s">
        <v>297</v>
      </c>
      <c r="N8660" s="6" t="s">
        <v>7592</v>
      </c>
      <c r="R8660" s="6" t="str">
        <f t="shared" si="135"/>
        <v>77751Xã Bàu Lâm25</v>
      </c>
    </row>
    <row r="8661" spans="1:18">
      <c r="A8661" s="6">
        <v>8660</v>
      </c>
      <c r="B8661" s="6">
        <v>77</v>
      </c>
      <c r="C8661" s="6" t="s">
        <v>7590</v>
      </c>
      <c r="D8661" s="6">
        <v>751</v>
      </c>
      <c r="E8661" s="6" t="s">
        <v>7619</v>
      </c>
      <c r="F8661" s="6">
        <v>26641</v>
      </c>
      <c r="G8661" s="6" t="s">
        <v>707</v>
      </c>
      <c r="H8661" s="6">
        <v>2</v>
      </c>
      <c r="I8661" s="6" t="s">
        <v>297</v>
      </c>
      <c r="J8661" s="6">
        <v>5</v>
      </c>
      <c r="K8661" s="6" t="s">
        <v>7257</v>
      </c>
      <c r="L8661" s="8">
        <v>6</v>
      </c>
      <c r="M8661" s="6" t="s">
        <v>297</v>
      </c>
      <c r="N8661" s="6" t="s">
        <v>7592</v>
      </c>
      <c r="R8661" s="6" t="str">
        <f t="shared" si="135"/>
        <v>77751Xã Hòa Bình25</v>
      </c>
    </row>
    <row r="8662" spans="1:18">
      <c r="A8662" s="6">
        <v>8661</v>
      </c>
      <c r="B8662" s="6">
        <v>77</v>
      </c>
      <c r="C8662" s="6" t="s">
        <v>7590</v>
      </c>
      <c r="D8662" s="6">
        <v>751</v>
      </c>
      <c r="E8662" s="6" t="s">
        <v>7619</v>
      </c>
      <c r="F8662" s="6">
        <v>26644</v>
      </c>
      <c r="G8662" s="6" t="s">
        <v>7624</v>
      </c>
      <c r="H8662" s="6">
        <v>2</v>
      </c>
      <c r="I8662" s="6" t="s">
        <v>297</v>
      </c>
      <c r="J8662" s="6">
        <v>5</v>
      </c>
      <c r="K8662" s="6" t="s">
        <v>7257</v>
      </c>
      <c r="L8662" s="8">
        <v>6</v>
      </c>
      <c r="M8662" s="6" t="s">
        <v>297</v>
      </c>
      <c r="N8662" s="6" t="s">
        <v>7592</v>
      </c>
      <c r="R8662" s="6" t="str">
        <f t="shared" si="135"/>
        <v>77751Xã Hòa Hưng25</v>
      </c>
    </row>
    <row r="8663" spans="1:18">
      <c r="A8663" s="6">
        <v>8662</v>
      </c>
      <c r="B8663" s="6">
        <v>77</v>
      </c>
      <c r="C8663" s="6" t="s">
        <v>7590</v>
      </c>
      <c r="D8663" s="6">
        <v>751</v>
      </c>
      <c r="E8663" s="6" t="s">
        <v>7619</v>
      </c>
      <c r="F8663" s="6">
        <v>26647</v>
      </c>
      <c r="G8663" s="6" t="s">
        <v>7072</v>
      </c>
      <c r="H8663" s="6">
        <v>2</v>
      </c>
      <c r="I8663" s="6" t="s">
        <v>297</v>
      </c>
      <c r="J8663" s="6">
        <v>5</v>
      </c>
      <c r="K8663" s="6" t="s">
        <v>7257</v>
      </c>
      <c r="L8663" s="8">
        <v>6</v>
      </c>
      <c r="M8663" s="6" t="s">
        <v>297</v>
      </c>
      <c r="N8663" s="6" t="s">
        <v>7592</v>
      </c>
      <c r="R8663" s="6" t="str">
        <f t="shared" si="135"/>
        <v>77751Xã Hòa Hiệp25</v>
      </c>
    </row>
    <row r="8664" spans="1:18">
      <c r="A8664" s="6">
        <v>8663</v>
      </c>
      <c r="B8664" s="6">
        <v>77</v>
      </c>
      <c r="C8664" s="6" t="s">
        <v>7590</v>
      </c>
      <c r="D8664" s="6">
        <v>751</v>
      </c>
      <c r="E8664" s="6" t="s">
        <v>7619</v>
      </c>
      <c r="F8664" s="6">
        <v>26650</v>
      </c>
      <c r="G8664" s="6" t="s">
        <v>6294</v>
      </c>
      <c r="H8664" s="6">
        <v>2</v>
      </c>
      <c r="I8664" s="6" t="s">
        <v>297</v>
      </c>
      <c r="J8664" s="6">
        <v>5</v>
      </c>
      <c r="K8664" s="6" t="s">
        <v>7257</v>
      </c>
      <c r="L8664" s="8">
        <v>6</v>
      </c>
      <c r="M8664" s="6" t="s">
        <v>297</v>
      </c>
      <c r="N8664" s="6" t="s">
        <v>7592</v>
      </c>
      <c r="R8664" s="6" t="str">
        <f t="shared" si="135"/>
        <v>77751Xã Hòa Hội25</v>
      </c>
    </row>
    <row r="8665" spans="1:18">
      <c r="A8665" s="6">
        <v>8664</v>
      </c>
      <c r="B8665" s="6">
        <v>77</v>
      </c>
      <c r="C8665" s="6" t="s">
        <v>7590</v>
      </c>
      <c r="D8665" s="6">
        <v>751</v>
      </c>
      <c r="E8665" s="6" t="s">
        <v>7619</v>
      </c>
      <c r="F8665" s="6">
        <v>26653</v>
      </c>
      <c r="G8665" s="6" t="s">
        <v>7625</v>
      </c>
      <c r="H8665" s="6">
        <v>2</v>
      </c>
      <c r="I8665" s="6" t="s">
        <v>297</v>
      </c>
      <c r="J8665" s="6">
        <v>5</v>
      </c>
      <c r="K8665" s="6" t="s">
        <v>7257</v>
      </c>
      <c r="L8665" s="8">
        <v>6</v>
      </c>
      <c r="M8665" s="6" t="s">
        <v>297</v>
      </c>
      <c r="N8665" s="6" t="s">
        <v>7592</v>
      </c>
      <c r="R8665" s="6" t="str">
        <f t="shared" si="135"/>
        <v>77751Xã Bưng Riềng25</v>
      </c>
    </row>
    <row r="8666" spans="1:18">
      <c r="A8666" s="6">
        <v>8665</v>
      </c>
      <c r="B8666" s="6">
        <v>77</v>
      </c>
      <c r="C8666" s="6" t="s">
        <v>7590</v>
      </c>
      <c r="D8666" s="6">
        <v>751</v>
      </c>
      <c r="E8666" s="6" t="s">
        <v>7619</v>
      </c>
      <c r="F8666" s="6">
        <v>26656</v>
      </c>
      <c r="G8666" s="6" t="s">
        <v>5964</v>
      </c>
      <c r="H8666" s="6">
        <v>2</v>
      </c>
      <c r="I8666" s="6" t="s">
        <v>297</v>
      </c>
      <c r="J8666" s="6">
        <v>5</v>
      </c>
      <c r="K8666" s="6" t="s">
        <v>7257</v>
      </c>
      <c r="L8666" s="8">
        <v>6</v>
      </c>
      <c r="M8666" s="6" t="s">
        <v>297</v>
      </c>
      <c r="N8666" s="6" t="s">
        <v>7592</v>
      </c>
      <c r="R8666" s="6" t="str">
        <f t="shared" si="135"/>
        <v>77751Xã Bình Châu25</v>
      </c>
    </row>
    <row r="8667" spans="1:18">
      <c r="A8667" s="6">
        <v>8666</v>
      </c>
      <c r="B8667" s="6">
        <v>77</v>
      </c>
      <c r="C8667" s="6" t="s">
        <v>7590</v>
      </c>
      <c r="D8667" s="6">
        <v>752</v>
      </c>
      <c r="E8667" s="6" t="s">
        <v>7626</v>
      </c>
      <c r="F8667" s="6">
        <v>26659</v>
      </c>
      <c r="G8667" s="6" t="s">
        <v>7627</v>
      </c>
      <c r="H8667" s="6">
        <v>1</v>
      </c>
      <c r="I8667" s="6" t="s">
        <v>251</v>
      </c>
      <c r="J8667" s="6">
        <v>5</v>
      </c>
      <c r="K8667" s="6" t="s">
        <v>7257</v>
      </c>
      <c r="L8667" s="8">
        <v>5</v>
      </c>
      <c r="M8667" s="6" t="s">
        <v>251</v>
      </c>
      <c r="N8667" s="6" t="s">
        <v>7592</v>
      </c>
      <c r="R8667" s="6" t="str">
        <f t="shared" si="135"/>
        <v>77752Thị trấn Long Điền15</v>
      </c>
    </row>
    <row r="8668" spans="1:18">
      <c r="A8668" s="6">
        <v>8667</v>
      </c>
      <c r="B8668" s="6">
        <v>77</v>
      </c>
      <c r="C8668" s="6" t="s">
        <v>7590</v>
      </c>
      <c r="D8668" s="6">
        <v>752</v>
      </c>
      <c r="E8668" s="6" t="s">
        <v>7626</v>
      </c>
      <c r="F8668" s="6">
        <v>26662</v>
      </c>
      <c r="G8668" s="6" t="s">
        <v>7628</v>
      </c>
      <c r="H8668" s="6">
        <v>1</v>
      </c>
      <c r="I8668" s="6" t="s">
        <v>251</v>
      </c>
      <c r="J8668" s="6">
        <v>5</v>
      </c>
      <c r="K8668" s="6" t="s">
        <v>7257</v>
      </c>
      <c r="L8668" s="8">
        <v>5</v>
      </c>
      <c r="M8668" s="6" t="s">
        <v>251</v>
      </c>
      <c r="N8668" s="6" t="s">
        <v>7592</v>
      </c>
      <c r="R8668" s="6" t="str">
        <f t="shared" si="135"/>
        <v>77752Thị trấn Long Hải15</v>
      </c>
    </row>
    <row r="8669" spans="1:18">
      <c r="A8669" s="6">
        <v>8668</v>
      </c>
      <c r="B8669" s="6">
        <v>77</v>
      </c>
      <c r="C8669" s="6" t="s">
        <v>7590</v>
      </c>
      <c r="D8669" s="6">
        <v>752</v>
      </c>
      <c r="E8669" s="6" t="s">
        <v>7626</v>
      </c>
      <c r="F8669" s="6">
        <v>26665</v>
      </c>
      <c r="G8669" s="6" t="s">
        <v>7629</v>
      </c>
      <c r="H8669" s="6">
        <v>2</v>
      </c>
      <c r="I8669" s="6" t="s">
        <v>297</v>
      </c>
      <c r="J8669" s="6">
        <v>5</v>
      </c>
      <c r="K8669" s="6" t="s">
        <v>7257</v>
      </c>
      <c r="L8669" s="8">
        <v>6</v>
      </c>
      <c r="M8669" s="6" t="s">
        <v>297</v>
      </c>
      <c r="N8669" s="6" t="s">
        <v>7592</v>
      </c>
      <c r="R8669" s="6" t="str">
        <f t="shared" si="135"/>
        <v>77752Xã An Ngãi25</v>
      </c>
    </row>
    <row r="8670" spans="1:18">
      <c r="A8670" s="6">
        <v>8669</v>
      </c>
      <c r="B8670" s="6">
        <v>77</v>
      </c>
      <c r="C8670" s="6" t="s">
        <v>7590</v>
      </c>
      <c r="D8670" s="6">
        <v>752</v>
      </c>
      <c r="E8670" s="6" t="s">
        <v>7626</v>
      </c>
      <c r="F8670" s="6">
        <v>26668</v>
      </c>
      <c r="G8670" s="6" t="s">
        <v>5922</v>
      </c>
      <c r="H8670" s="6">
        <v>2</v>
      </c>
      <c r="I8670" s="6" t="s">
        <v>297</v>
      </c>
      <c r="J8670" s="6">
        <v>5</v>
      </c>
      <c r="K8670" s="6" t="s">
        <v>7257</v>
      </c>
      <c r="L8670" s="8">
        <v>6</v>
      </c>
      <c r="M8670" s="6" t="s">
        <v>297</v>
      </c>
      <c r="N8670" s="6" t="s">
        <v>7592</v>
      </c>
      <c r="R8670" s="6" t="str">
        <f t="shared" si="135"/>
        <v>77752Xã Tam Phước25</v>
      </c>
    </row>
    <row r="8671" spans="1:18">
      <c r="A8671" s="6">
        <v>8670</v>
      </c>
      <c r="B8671" s="6">
        <v>77</v>
      </c>
      <c r="C8671" s="6" t="s">
        <v>7590</v>
      </c>
      <c r="D8671" s="6">
        <v>752</v>
      </c>
      <c r="E8671" s="6" t="s">
        <v>7626</v>
      </c>
      <c r="F8671" s="6">
        <v>26671</v>
      </c>
      <c r="G8671" s="6" t="s">
        <v>7630</v>
      </c>
      <c r="H8671" s="6">
        <v>2</v>
      </c>
      <c r="I8671" s="6" t="s">
        <v>297</v>
      </c>
      <c r="J8671" s="6">
        <v>5</v>
      </c>
      <c r="K8671" s="6" t="s">
        <v>7257</v>
      </c>
      <c r="L8671" s="8">
        <v>6</v>
      </c>
      <c r="M8671" s="6" t="s">
        <v>297</v>
      </c>
      <c r="N8671" s="6" t="s">
        <v>7592</v>
      </c>
      <c r="R8671" s="6" t="str">
        <f t="shared" si="135"/>
        <v>77752Xã An Nhứt25</v>
      </c>
    </row>
    <row r="8672" spans="1:18">
      <c r="A8672" s="6">
        <v>8671</v>
      </c>
      <c r="B8672" s="6">
        <v>77</v>
      </c>
      <c r="C8672" s="6" t="s">
        <v>7590</v>
      </c>
      <c r="D8672" s="6">
        <v>752</v>
      </c>
      <c r="E8672" s="6" t="s">
        <v>7626</v>
      </c>
      <c r="F8672" s="6">
        <v>26674</v>
      </c>
      <c r="G8672" s="6" t="s">
        <v>7631</v>
      </c>
      <c r="H8672" s="6">
        <v>2</v>
      </c>
      <c r="I8672" s="6" t="s">
        <v>297</v>
      </c>
      <c r="J8672" s="6">
        <v>5</v>
      </c>
      <c r="K8672" s="6" t="s">
        <v>7257</v>
      </c>
      <c r="L8672" s="8">
        <v>6</v>
      </c>
      <c r="M8672" s="6" t="s">
        <v>297</v>
      </c>
      <c r="N8672" s="6" t="s">
        <v>7592</v>
      </c>
      <c r="R8672" s="6" t="str">
        <f t="shared" si="135"/>
        <v>77752Xã Phước Tỉnh25</v>
      </c>
    </row>
    <row r="8673" spans="1:18">
      <c r="A8673" s="6">
        <v>8672</v>
      </c>
      <c r="B8673" s="6">
        <v>77</v>
      </c>
      <c r="C8673" s="6" t="s">
        <v>7590</v>
      </c>
      <c r="D8673" s="6">
        <v>752</v>
      </c>
      <c r="E8673" s="6" t="s">
        <v>7626</v>
      </c>
      <c r="F8673" s="6">
        <v>26677</v>
      </c>
      <c r="G8673" s="6" t="s">
        <v>6201</v>
      </c>
      <c r="H8673" s="6">
        <v>2</v>
      </c>
      <c r="I8673" s="6" t="s">
        <v>297</v>
      </c>
      <c r="J8673" s="6">
        <v>5</v>
      </c>
      <c r="K8673" s="6" t="s">
        <v>7257</v>
      </c>
      <c r="L8673" s="8">
        <v>6</v>
      </c>
      <c r="M8673" s="6" t="s">
        <v>297</v>
      </c>
      <c r="N8673" s="6" t="s">
        <v>7592</v>
      </c>
      <c r="R8673" s="6" t="str">
        <f t="shared" si="135"/>
        <v>77752Xã Phước Hưng25</v>
      </c>
    </row>
    <row r="8674" spans="1:18">
      <c r="A8674" s="6">
        <v>8673</v>
      </c>
      <c r="B8674" s="6">
        <v>77</v>
      </c>
      <c r="C8674" s="6" t="s">
        <v>7590</v>
      </c>
      <c r="D8674" s="6">
        <v>753</v>
      </c>
      <c r="E8674" s="6" t="s">
        <v>7632</v>
      </c>
      <c r="F8674" s="6">
        <v>26680</v>
      </c>
      <c r="G8674" s="6" t="s">
        <v>7633</v>
      </c>
      <c r="H8674" s="6">
        <v>1</v>
      </c>
      <c r="I8674" s="6" t="s">
        <v>251</v>
      </c>
      <c r="J8674" s="6">
        <v>5</v>
      </c>
      <c r="K8674" s="6" t="s">
        <v>7257</v>
      </c>
      <c r="L8674" s="8">
        <v>5</v>
      </c>
      <c r="M8674" s="6" t="s">
        <v>251</v>
      </c>
      <c r="N8674" s="6" t="s">
        <v>7592</v>
      </c>
      <c r="R8674" s="6" t="str">
        <f t="shared" si="135"/>
        <v>77753Thị trấn Đất Đỏ15</v>
      </c>
    </row>
    <row r="8675" spans="1:18">
      <c r="A8675" s="6">
        <v>8674</v>
      </c>
      <c r="B8675" s="6">
        <v>77</v>
      </c>
      <c r="C8675" s="6" t="s">
        <v>7590</v>
      </c>
      <c r="D8675" s="6">
        <v>753</v>
      </c>
      <c r="E8675" s="6" t="s">
        <v>7632</v>
      </c>
      <c r="F8675" s="6">
        <v>26683</v>
      </c>
      <c r="G8675" s="6" t="s">
        <v>7634</v>
      </c>
      <c r="H8675" s="6">
        <v>2</v>
      </c>
      <c r="I8675" s="6" t="s">
        <v>297</v>
      </c>
      <c r="J8675" s="6">
        <v>5</v>
      </c>
      <c r="K8675" s="6" t="s">
        <v>7257</v>
      </c>
      <c r="L8675" s="8">
        <v>6</v>
      </c>
      <c r="M8675" s="6" t="s">
        <v>297</v>
      </c>
      <c r="N8675" s="6" t="s">
        <v>7592</v>
      </c>
      <c r="R8675" s="6" t="str">
        <f t="shared" si="135"/>
        <v>77753Xã Phước Long Thọ25</v>
      </c>
    </row>
    <row r="8676" spans="1:18">
      <c r="A8676" s="6">
        <v>8675</v>
      </c>
      <c r="B8676" s="6">
        <v>77</v>
      </c>
      <c r="C8676" s="6" t="s">
        <v>7590</v>
      </c>
      <c r="D8676" s="6">
        <v>753</v>
      </c>
      <c r="E8676" s="6" t="s">
        <v>7632</v>
      </c>
      <c r="F8676" s="6">
        <v>26686</v>
      </c>
      <c r="G8676" s="6" t="s">
        <v>7635</v>
      </c>
      <c r="H8676" s="6">
        <v>2</v>
      </c>
      <c r="I8676" s="6" t="s">
        <v>297</v>
      </c>
      <c r="J8676" s="6">
        <v>5</v>
      </c>
      <c r="K8676" s="6" t="s">
        <v>7257</v>
      </c>
      <c r="L8676" s="8">
        <v>6</v>
      </c>
      <c r="M8676" s="6" t="s">
        <v>297</v>
      </c>
      <c r="N8676" s="6" t="s">
        <v>7592</v>
      </c>
      <c r="R8676" s="6" t="str">
        <f t="shared" si="135"/>
        <v>77753Xã Phước Hội25</v>
      </c>
    </row>
    <row r="8677" spans="1:18">
      <c r="A8677" s="6">
        <v>8676</v>
      </c>
      <c r="B8677" s="6">
        <v>77</v>
      </c>
      <c r="C8677" s="6" t="s">
        <v>7590</v>
      </c>
      <c r="D8677" s="6">
        <v>753</v>
      </c>
      <c r="E8677" s="6" t="s">
        <v>7632</v>
      </c>
      <c r="F8677" s="6">
        <v>26689</v>
      </c>
      <c r="G8677" s="6" t="s">
        <v>7636</v>
      </c>
      <c r="H8677" s="6">
        <v>2</v>
      </c>
      <c r="I8677" s="6" t="s">
        <v>297</v>
      </c>
      <c r="J8677" s="6">
        <v>5</v>
      </c>
      <c r="K8677" s="6" t="s">
        <v>7257</v>
      </c>
      <c r="L8677" s="8">
        <v>6</v>
      </c>
      <c r="M8677" s="6" t="s">
        <v>297</v>
      </c>
      <c r="N8677" s="6" t="s">
        <v>7592</v>
      </c>
      <c r="R8677" s="6" t="str">
        <f t="shared" si="135"/>
        <v>77753Xã Long Mỹ25</v>
      </c>
    </row>
    <row r="8678" spans="1:18">
      <c r="A8678" s="6">
        <v>8677</v>
      </c>
      <c r="B8678" s="6">
        <v>77</v>
      </c>
      <c r="C8678" s="6" t="s">
        <v>7590</v>
      </c>
      <c r="D8678" s="6">
        <v>753</v>
      </c>
      <c r="E8678" s="6" t="s">
        <v>7632</v>
      </c>
      <c r="F8678" s="6">
        <v>26692</v>
      </c>
      <c r="G8678" s="6" t="s">
        <v>7637</v>
      </c>
      <c r="H8678" s="6">
        <v>1</v>
      </c>
      <c r="I8678" s="6" t="s">
        <v>251</v>
      </c>
      <c r="J8678" s="6">
        <v>5</v>
      </c>
      <c r="K8678" s="6" t="s">
        <v>7257</v>
      </c>
      <c r="L8678" s="8">
        <v>5</v>
      </c>
      <c r="M8678" s="6" t="s">
        <v>251</v>
      </c>
      <c r="N8678" s="6" t="s">
        <v>7592</v>
      </c>
      <c r="R8678" s="6" t="str">
        <f t="shared" si="135"/>
        <v>77753Thị trấn Phước Hải15</v>
      </c>
    </row>
    <row r="8679" spans="1:18">
      <c r="A8679" s="6">
        <v>8678</v>
      </c>
      <c r="B8679" s="6">
        <v>77</v>
      </c>
      <c r="C8679" s="6" t="s">
        <v>7590</v>
      </c>
      <c r="D8679" s="6">
        <v>753</v>
      </c>
      <c r="E8679" s="6" t="s">
        <v>7632</v>
      </c>
      <c r="F8679" s="6">
        <v>26695</v>
      </c>
      <c r="G8679" s="6" t="s">
        <v>7324</v>
      </c>
      <c r="H8679" s="6">
        <v>2</v>
      </c>
      <c r="I8679" s="6" t="s">
        <v>297</v>
      </c>
      <c r="J8679" s="6">
        <v>5</v>
      </c>
      <c r="K8679" s="6" t="s">
        <v>7257</v>
      </c>
      <c r="L8679" s="8">
        <v>6</v>
      </c>
      <c r="M8679" s="6" t="s">
        <v>297</v>
      </c>
      <c r="N8679" s="6" t="s">
        <v>7592</v>
      </c>
      <c r="R8679" s="6" t="str">
        <f t="shared" si="135"/>
        <v>77753Xã Long Tân25</v>
      </c>
    </row>
    <row r="8680" spans="1:18">
      <c r="A8680" s="6">
        <v>8679</v>
      </c>
      <c r="B8680" s="6">
        <v>77</v>
      </c>
      <c r="C8680" s="6" t="s">
        <v>7590</v>
      </c>
      <c r="D8680" s="6">
        <v>753</v>
      </c>
      <c r="E8680" s="6" t="s">
        <v>7632</v>
      </c>
      <c r="F8680" s="6">
        <v>26698</v>
      </c>
      <c r="G8680" s="6" t="s">
        <v>7638</v>
      </c>
      <c r="H8680" s="6">
        <v>2</v>
      </c>
      <c r="I8680" s="6" t="s">
        <v>297</v>
      </c>
      <c r="J8680" s="6">
        <v>5</v>
      </c>
      <c r="K8680" s="6" t="s">
        <v>7257</v>
      </c>
      <c r="L8680" s="8">
        <v>6</v>
      </c>
      <c r="M8680" s="6" t="s">
        <v>297</v>
      </c>
      <c r="N8680" s="6" t="s">
        <v>7592</v>
      </c>
      <c r="R8680" s="6" t="str">
        <f t="shared" si="135"/>
        <v>77753Xã Láng Dài25</v>
      </c>
    </row>
    <row r="8681" spans="1:18">
      <c r="A8681" s="6">
        <v>8680</v>
      </c>
      <c r="B8681" s="6">
        <v>77</v>
      </c>
      <c r="C8681" s="6" t="s">
        <v>7590</v>
      </c>
      <c r="D8681" s="6">
        <v>753</v>
      </c>
      <c r="E8681" s="6" t="s">
        <v>7632</v>
      </c>
      <c r="F8681" s="6">
        <v>26701</v>
      </c>
      <c r="G8681" s="6" t="s">
        <v>4066</v>
      </c>
      <c r="H8681" s="6">
        <v>2</v>
      </c>
      <c r="I8681" s="6" t="s">
        <v>297</v>
      </c>
      <c r="J8681" s="6">
        <v>5</v>
      </c>
      <c r="K8681" s="6" t="s">
        <v>7257</v>
      </c>
      <c r="L8681" s="8">
        <v>6</v>
      </c>
      <c r="M8681" s="6" t="s">
        <v>297</v>
      </c>
      <c r="N8681" s="6" t="s">
        <v>7592</v>
      </c>
      <c r="R8681" s="6" t="str">
        <f t="shared" si="135"/>
        <v>77753Xã Lộc An25</v>
      </c>
    </row>
    <row r="8682" spans="1:18">
      <c r="A8682" s="6">
        <v>8681</v>
      </c>
      <c r="B8682" s="6">
        <v>77</v>
      </c>
      <c r="C8682" s="6" t="s">
        <v>7590</v>
      </c>
      <c r="D8682" s="6">
        <v>754</v>
      </c>
      <c r="E8682" s="6" t="s">
        <v>7639</v>
      </c>
      <c r="F8682" s="6">
        <v>26704</v>
      </c>
      <c r="G8682" s="6" t="s">
        <v>7411</v>
      </c>
      <c r="H8682" s="6">
        <v>1</v>
      </c>
      <c r="I8682" s="6" t="s">
        <v>251</v>
      </c>
      <c r="J8682" s="6">
        <v>5</v>
      </c>
      <c r="K8682" s="6" t="s">
        <v>7257</v>
      </c>
      <c r="L8682" s="8">
        <v>5</v>
      </c>
      <c r="M8682" s="6" t="s">
        <v>251</v>
      </c>
      <c r="N8682" s="6" t="s">
        <v>7592</v>
      </c>
      <c r="R8682" s="6" t="str">
        <f t="shared" si="135"/>
        <v>77754Phường Phú Mỹ15</v>
      </c>
    </row>
    <row r="8683" spans="1:18">
      <c r="A8683" s="6">
        <v>8682</v>
      </c>
      <c r="B8683" s="6">
        <v>77</v>
      </c>
      <c r="C8683" s="6" t="s">
        <v>7590</v>
      </c>
      <c r="D8683" s="6">
        <v>754</v>
      </c>
      <c r="E8683" s="6" t="s">
        <v>7639</v>
      </c>
      <c r="F8683" s="6">
        <v>26707</v>
      </c>
      <c r="G8683" s="6" t="s">
        <v>6950</v>
      </c>
      <c r="H8683" s="6">
        <v>2</v>
      </c>
      <c r="I8683" s="6" t="s">
        <v>297</v>
      </c>
      <c r="J8683" s="6">
        <v>5</v>
      </c>
      <c r="K8683" s="6" t="s">
        <v>7257</v>
      </c>
      <c r="L8683" s="8">
        <v>6</v>
      </c>
      <c r="M8683" s="6" t="s">
        <v>297</v>
      </c>
      <c r="N8683" s="6" t="s">
        <v>7592</v>
      </c>
      <c r="R8683" s="6" t="str">
        <f t="shared" si="135"/>
        <v>77754Xã Tân Hoà25</v>
      </c>
    </row>
    <row r="8684" spans="1:18">
      <c r="A8684" s="6">
        <v>8683</v>
      </c>
      <c r="B8684" s="6">
        <v>77</v>
      </c>
      <c r="C8684" s="6" t="s">
        <v>7590</v>
      </c>
      <c r="D8684" s="6">
        <v>754</v>
      </c>
      <c r="E8684" s="6" t="s">
        <v>7639</v>
      </c>
      <c r="F8684" s="6">
        <v>26710</v>
      </c>
      <c r="G8684" s="6" t="s">
        <v>6463</v>
      </c>
      <c r="H8684" s="6">
        <v>2</v>
      </c>
      <c r="I8684" s="6" t="s">
        <v>297</v>
      </c>
      <c r="J8684" s="6">
        <v>5</v>
      </c>
      <c r="K8684" s="6" t="s">
        <v>7257</v>
      </c>
      <c r="L8684" s="8">
        <v>6</v>
      </c>
      <c r="M8684" s="6" t="s">
        <v>297</v>
      </c>
      <c r="N8684" s="6" t="s">
        <v>7592</v>
      </c>
      <c r="R8684" s="6" t="str">
        <f t="shared" si="135"/>
        <v>77754Xã Tân Hải25</v>
      </c>
    </row>
    <row r="8685" spans="1:18">
      <c r="A8685" s="6">
        <v>8684</v>
      </c>
      <c r="B8685" s="6">
        <v>77</v>
      </c>
      <c r="C8685" s="6" t="s">
        <v>7590</v>
      </c>
      <c r="D8685" s="6">
        <v>754</v>
      </c>
      <c r="E8685" s="6" t="s">
        <v>7639</v>
      </c>
      <c r="F8685" s="6">
        <v>26713</v>
      </c>
      <c r="G8685" s="6" t="s">
        <v>7640</v>
      </c>
      <c r="H8685" s="6">
        <v>1</v>
      </c>
      <c r="I8685" s="6" t="s">
        <v>251</v>
      </c>
      <c r="J8685" s="6">
        <v>5</v>
      </c>
      <c r="K8685" s="6" t="s">
        <v>7257</v>
      </c>
      <c r="L8685" s="8">
        <v>5</v>
      </c>
      <c r="M8685" s="6" t="s">
        <v>251</v>
      </c>
      <c r="N8685" s="6" t="s">
        <v>7592</v>
      </c>
      <c r="R8685" s="6" t="str">
        <f t="shared" si="135"/>
        <v>77754Phường Phước Hoà15</v>
      </c>
    </row>
    <row r="8686" spans="1:18">
      <c r="A8686" s="6">
        <v>8685</v>
      </c>
      <c r="B8686" s="6">
        <v>77</v>
      </c>
      <c r="C8686" s="6" t="s">
        <v>7590</v>
      </c>
      <c r="D8686" s="6">
        <v>754</v>
      </c>
      <c r="E8686" s="6" t="s">
        <v>7639</v>
      </c>
      <c r="F8686" s="6">
        <v>26716</v>
      </c>
      <c r="G8686" s="6" t="s">
        <v>7641</v>
      </c>
      <c r="H8686" s="6">
        <v>1</v>
      </c>
      <c r="I8686" s="6" t="s">
        <v>251</v>
      </c>
      <c r="J8686" s="6">
        <v>5</v>
      </c>
      <c r="K8686" s="6" t="s">
        <v>7257</v>
      </c>
      <c r="L8686" s="8">
        <v>5</v>
      </c>
      <c r="M8686" s="6" t="s">
        <v>251</v>
      </c>
      <c r="N8686" s="6" t="s">
        <v>7592</v>
      </c>
      <c r="R8686" s="6" t="str">
        <f t="shared" si="135"/>
        <v>77754Phường Tân Phước15</v>
      </c>
    </row>
    <row r="8687" spans="1:18">
      <c r="A8687" s="6">
        <v>8686</v>
      </c>
      <c r="B8687" s="6">
        <v>77</v>
      </c>
      <c r="C8687" s="6" t="s">
        <v>7590</v>
      </c>
      <c r="D8687" s="6">
        <v>754</v>
      </c>
      <c r="E8687" s="6" t="s">
        <v>7639</v>
      </c>
      <c r="F8687" s="6">
        <v>26719</v>
      </c>
      <c r="G8687" s="6" t="s">
        <v>7642</v>
      </c>
      <c r="H8687" s="6">
        <v>1</v>
      </c>
      <c r="I8687" s="6" t="s">
        <v>251</v>
      </c>
      <c r="J8687" s="6">
        <v>5</v>
      </c>
      <c r="K8687" s="6" t="s">
        <v>7257</v>
      </c>
      <c r="L8687" s="8">
        <v>5</v>
      </c>
      <c r="M8687" s="6" t="s">
        <v>251</v>
      </c>
      <c r="N8687" s="6" t="s">
        <v>7592</v>
      </c>
      <c r="R8687" s="6" t="str">
        <f t="shared" si="135"/>
        <v>77754Phường Mỹ Xuân15</v>
      </c>
    </row>
    <row r="8688" spans="1:18">
      <c r="A8688" s="6">
        <v>8687</v>
      </c>
      <c r="B8688" s="6">
        <v>77</v>
      </c>
      <c r="C8688" s="6" t="s">
        <v>7590</v>
      </c>
      <c r="D8688" s="6">
        <v>754</v>
      </c>
      <c r="E8688" s="6" t="s">
        <v>7639</v>
      </c>
      <c r="F8688" s="6">
        <v>26722</v>
      </c>
      <c r="G8688" s="6" t="s">
        <v>7643</v>
      </c>
      <c r="H8688" s="6">
        <v>2</v>
      </c>
      <c r="I8688" s="6" t="s">
        <v>297</v>
      </c>
      <c r="J8688" s="6">
        <v>5</v>
      </c>
      <c r="K8688" s="6" t="s">
        <v>7257</v>
      </c>
      <c r="L8688" s="8">
        <v>6</v>
      </c>
      <c r="M8688" s="6" t="s">
        <v>297</v>
      </c>
      <c r="N8688" s="6" t="s">
        <v>7592</v>
      </c>
      <c r="R8688" s="6" t="str">
        <f t="shared" si="135"/>
        <v>77754Xã Sông Xoài25</v>
      </c>
    </row>
    <row r="8689" spans="1:18">
      <c r="A8689" s="6">
        <v>8688</v>
      </c>
      <c r="B8689" s="6">
        <v>77</v>
      </c>
      <c r="C8689" s="6" t="s">
        <v>7590</v>
      </c>
      <c r="D8689" s="6">
        <v>754</v>
      </c>
      <c r="E8689" s="6" t="s">
        <v>7639</v>
      </c>
      <c r="F8689" s="6">
        <v>26725</v>
      </c>
      <c r="G8689" s="6" t="s">
        <v>7644</v>
      </c>
      <c r="H8689" s="6">
        <v>1</v>
      </c>
      <c r="I8689" s="6" t="s">
        <v>251</v>
      </c>
      <c r="J8689" s="6">
        <v>5</v>
      </c>
      <c r="K8689" s="6" t="s">
        <v>7257</v>
      </c>
      <c r="L8689" s="8">
        <v>5</v>
      </c>
      <c r="M8689" s="6" t="s">
        <v>251</v>
      </c>
      <c r="N8689" s="6" t="s">
        <v>7592</v>
      </c>
      <c r="R8689" s="6" t="str">
        <f t="shared" si="135"/>
        <v>77754Phường Hắc Dịch15</v>
      </c>
    </row>
    <row r="8690" spans="1:18">
      <c r="A8690" s="6">
        <v>8689</v>
      </c>
      <c r="B8690" s="6">
        <v>77</v>
      </c>
      <c r="C8690" s="6" t="s">
        <v>7590</v>
      </c>
      <c r="D8690" s="6">
        <v>754</v>
      </c>
      <c r="E8690" s="6" t="s">
        <v>7639</v>
      </c>
      <c r="F8690" s="6">
        <v>26728</v>
      </c>
      <c r="G8690" s="6" t="s">
        <v>7645</v>
      </c>
      <c r="H8690" s="6">
        <v>2</v>
      </c>
      <c r="I8690" s="6" t="s">
        <v>297</v>
      </c>
      <c r="J8690" s="6">
        <v>5</v>
      </c>
      <c r="K8690" s="6" t="s">
        <v>7257</v>
      </c>
      <c r="L8690" s="8">
        <v>6</v>
      </c>
      <c r="M8690" s="6" t="s">
        <v>297</v>
      </c>
      <c r="N8690" s="6" t="s">
        <v>7592</v>
      </c>
      <c r="R8690" s="6" t="str">
        <f t="shared" si="135"/>
        <v>77754Xã Châu Pha25</v>
      </c>
    </row>
    <row r="8691" spans="1:18">
      <c r="A8691" s="6">
        <v>8690</v>
      </c>
      <c r="B8691" s="6">
        <v>77</v>
      </c>
      <c r="C8691" s="6" t="s">
        <v>7590</v>
      </c>
      <c r="D8691" s="6">
        <v>754</v>
      </c>
      <c r="E8691" s="6" t="s">
        <v>7639</v>
      </c>
      <c r="F8691" s="6">
        <v>26731</v>
      </c>
      <c r="G8691" s="6" t="s">
        <v>7646</v>
      </c>
      <c r="H8691" s="6">
        <v>2</v>
      </c>
      <c r="I8691" s="6" t="s">
        <v>297</v>
      </c>
      <c r="J8691" s="6">
        <v>5</v>
      </c>
      <c r="K8691" s="6" t="s">
        <v>7257</v>
      </c>
      <c r="L8691" s="8">
        <v>6</v>
      </c>
      <c r="M8691" s="6" t="s">
        <v>297</v>
      </c>
      <c r="N8691" s="6" t="s">
        <v>7592</v>
      </c>
      <c r="R8691" s="6" t="str">
        <f t="shared" si="135"/>
        <v>77754Xã Tóc Tiên25</v>
      </c>
    </row>
    <row r="8692" spans="1:18">
      <c r="A8692" s="6">
        <v>8691</v>
      </c>
      <c r="B8692" s="6">
        <v>77</v>
      </c>
      <c r="C8692" s="6" t="s">
        <v>7590</v>
      </c>
      <c r="D8692" s="6">
        <v>755</v>
      </c>
      <c r="E8692" s="6" t="s">
        <v>7647</v>
      </c>
      <c r="F8692" s="6">
        <v>26732</v>
      </c>
      <c r="G8692" s="6" t="s">
        <v>7647</v>
      </c>
      <c r="H8692" s="6">
        <v>2</v>
      </c>
      <c r="I8692" s="6" t="s">
        <v>297</v>
      </c>
      <c r="J8692" s="6">
        <v>5</v>
      </c>
      <c r="K8692" s="6" t="s">
        <v>7257</v>
      </c>
      <c r="L8692" s="8">
        <v>6</v>
      </c>
      <c r="M8692" s="6" t="s">
        <v>297</v>
      </c>
      <c r="N8692" s="6" t="s">
        <v>7592</v>
      </c>
      <c r="R8692" s="6" t="str">
        <f t="shared" si="135"/>
        <v>77755Huyện Côn Đảo25</v>
      </c>
    </row>
    <row r="8693" spans="1:18">
      <c r="A8693" s="6">
        <v>8692</v>
      </c>
      <c r="B8693" s="6">
        <v>79</v>
      </c>
      <c r="C8693" s="6" t="s">
        <v>7648</v>
      </c>
      <c r="D8693" s="6">
        <v>760</v>
      </c>
      <c r="E8693" s="6" t="s">
        <v>7649</v>
      </c>
      <c r="F8693" s="6">
        <v>26734</v>
      </c>
      <c r="G8693" s="6" t="s">
        <v>7437</v>
      </c>
      <c r="H8693" s="6">
        <v>1</v>
      </c>
      <c r="I8693" s="6" t="s">
        <v>251</v>
      </c>
      <c r="J8693" s="6">
        <v>5</v>
      </c>
      <c r="K8693" s="6" t="s">
        <v>7257</v>
      </c>
      <c r="L8693" s="8" t="s">
        <v>253</v>
      </c>
      <c r="M8693" s="6" t="s">
        <v>254</v>
      </c>
      <c r="N8693" s="6" t="s">
        <v>7650</v>
      </c>
      <c r="R8693" s="6" t="str">
        <f t="shared" si="135"/>
        <v>79760Phường Tân Định15</v>
      </c>
    </row>
    <row r="8694" spans="1:18">
      <c r="A8694" s="6">
        <v>8693</v>
      </c>
      <c r="B8694" s="6">
        <v>79</v>
      </c>
      <c r="C8694" s="6" t="s">
        <v>7648</v>
      </c>
      <c r="D8694" s="6">
        <v>760</v>
      </c>
      <c r="E8694" s="6" t="s">
        <v>7649</v>
      </c>
      <c r="F8694" s="6">
        <v>26737</v>
      </c>
      <c r="G8694" s="6" t="s">
        <v>7651</v>
      </c>
      <c r="H8694" s="6">
        <v>1</v>
      </c>
      <c r="I8694" s="6" t="s">
        <v>251</v>
      </c>
      <c r="J8694" s="6">
        <v>5</v>
      </c>
      <c r="K8694" s="6" t="s">
        <v>7257</v>
      </c>
      <c r="L8694" s="8" t="s">
        <v>253</v>
      </c>
      <c r="M8694" s="6" t="s">
        <v>254</v>
      </c>
      <c r="N8694" s="6" t="s">
        <v>7650</v>
      </c>
      <c r="R8694" s="6" t="str">
        <f t="shared" si="135"/>
        <v>79760Phường Đa Kao15</v>
      </c>
    </row>
    <row r="8695" spans="1:18">
      <c r="A8695" s="6">
        <v>8694</v>
      </c>
      <c r="B8695" s="6">
        <v>79</v>
      </c>
      <c r="C8695" s="6" t="s">
        <v>7648</v>
      </c>
      <c r="D8695" s="6">
        <v>760</v>
      </c>
      <c r="E8695" s="6" t="s">
        <v>7649</v>
      </c>
      <c r="F8695" s="6">
        <v>26740</v>
      </c>
      <c r="G8695" s="6" t="s">
        <v>7652</v>
      </c>
      <c r="H8695" s="6">
        <v>1</v>
      </c>
      <c r="I8695" s="6" t="s">
        <v>251</v>
      </c>
      <c r="J8695" s="6">
        <v>5</v>
      </c>
      <c r="K8695" s="6" t="s">
        <v>7257</v>
      </c>
      <c r="L8695" s="8" t="s">
        <v>253</v>
      </c>
      <c r="M8695" s="6" t="s">
        <v>254</v>
      </c>
      <c r="N8695" s="6" t="s">
        <v>7650</v>
      </c>
      <c r="R8695" s="6" t="str">
        <f t="shared" si="135"/>
        <v>79760Phường Bến Nghé15</v>
      </c>
    </row>
    <row r="8696" spans="1:18">
      <c r="A8696" s="6">
        <v>8695</v>
      </c>
      <c r="B8696" s="6">
        <v>79</v>
      </c>
      <c r="C8696" s="6" t="s">
        <v>7648</v>
      </c>
      <c r="D8696" s="6">
        <v>760</v>
      </c>
      <c r="E8696" s="6" t="s">
        <v>7649</v>
      </c>
      <c r="F8696" s="6">
        <v>26743</v>
      </c>
      <c r="G8696" s="6" t="s">
        <v>7653</v>
      </c>
      <c r="H8696" s="6">
        <v>1</v>
      </c>
      <c r="I8696" s="6" t="s">
        <v>251</v>
      </c>
      <c r="J8696" s="6">
        <v>5</v>
      </c>
      <c r="K8696" s="6" t="s">
        <v>7257</v>
      </c>
      <c r="L8696" s="8" t="s">
        <v>253</v>
      </c>
      <c r="M8696" s="6" t="s">
        <v>254</v>
      </c>
      <c r="N8696" s="6" t="s">
        <v>7650</v>
      </c>
      <c r="R8696" s="6" t="str">
        <f t="shared" si="135"/>
        <v>79760Phường Bến Thành15</v>
      </c>
    </row>
    <row r="8697" spans="1:18">
      <c r="A8697" s="6">
        <v>8696</v>
      </c>
      <c r="B8697" s="6">
        <v>79</v>
      </c>
      <c r="C8697" s="6" t="s">
        <v>7648</v>
      </c>
      <c r="D8697" s="6">
        <v>760</v>
      </c>
      <c r="E8697" s="6" t="s">
        <v>7649</v>
      </c>
      <c r="F8697" s="6">
        <v>26746</v>
      </c>
      <c r="G8697" s="6" t="s">
        <v>7654</v>
      </c>
      <c r="H8697" s="6">
        <v>1</v>
      </c>
      <c r="I8697" s="6" t="s">
        <v>251</v>
      </c>
      <c r="J8697" s="6">
        <v>5</v>
      </c>
      <c r="K8697" s="6" t="s">
        <v>7257</v>
      </c>
      <c r="L8697" s="8" t="s">
        <v>253</v>
      </c>
      <c r="M8697" s="6" t="s">
        <v>254</v>
      </c>
      <c r="N8697" s="6" t="s">
        <v>7650</v>
      </c>
      <c r="R8697" s="6" t="str">
        <f t="shared" si="135"/>
        <v>79760Phường Nguyễn Thái Bình15</v>
      </c>
    </row>
    <row r="8698" spans="1:18">
      <c r="A8698" s="6">
        <v>8697</v>
      </c>
      <c r="B8698" s="6">
        <v>79</v>
      </c>
      <c r="C8698" s="6" t="s">
        <v>7648</v>
      </c>
      <c r="D8698" s="6">
        <v>760</v>
      </c>
      <c r="E8698" s="6" t="s">
        <v>7649</v>
      </c>
      <c r="F8698" s="6">
        <v>26749</v>
      </c>
      <c r="G8698" s="6" t="s">
        <v>3359</v>
      </c>
      <c r="H8698" s="6">
        <v>1</v>
      </c>
      <c r="I8698" s="6" t="s">
        <v>251</v>
      </c>
      <c r="J8698" s="6">
        <v>5</v>
      </c>
      <c r="K8698" s="6" t="s">
        <v>7257</v>
      </c>
      <c r="L8698" s="8" t="s">
        <v>253</v>
      </c>
      <c r="M8698" s="6" t="s">
        <v>254</v>
      </c>
      <c r="N8698" s="6" t="s">
        <v>7650</v>
      </c>
      <c r="R8698" s="6" t="str">
        <f t="shared" si="135"/>
        <v>79760Phường Phạm Ngũ Lão15</v>
      </c>
    </row>
    <row r="8699" spans="1:18">
      <c r="A8699" s="6">
        <v>8698</v>
      </c>
      <c r="B8699" s="6">
        <v>79</v>
      </c>
      <c r="C8699" s="6" t="s">
        <v>7648</v>
      </c>
      <c r="D8699" s="6">
        <v>760</v>
      </c>
      <c r="E8699" s="6" t="s">
        <v>7649</v>
      </c>
      <c r="F8699" s="6">
        <v>26752</v>
      </c>
      <c r="G8699" s="6" t="s">
        <v>7655</v>
      </c>
      <c r="H8699" s="6">
        <v>1</v>
      </c>
      <c r="I8699" s="6" t="s">
        <v>251</v>
      </c>
      <c r="J8699" s="6">
        <v>5</v>
      </c>
      <c r="K8699" s="6" t="s">
        <v>7257</v>
      </c>
      <c r="L8699" s="8" t="s">
        <v>253</v>
      </c>
      <c r="M8699" s="6" t="s">
        <v>254</v>
      </c>
      <c r="N8699" s="6" t="s">
        <v>7650</v>
      </c>
      <c r="R8699" s="6" t="str">
        <f t="shared" si="135"/>
        <v>79760Phường Cầu Ông Lãnh15</v>
      </c>
    </row>
    <row r="8700" spans="1:18">
      <c r="A8700" s="6">
        <v>8699</v>
      </c>
      <c r="B8700" s="6">
        <v>79</v>
      </c>
      <c r="C8700" s="6" t="s">
        <v>7648</v>
      </c>
      <c r="D8700" s="6">
        <v>760</v>
      </c>
      <c r="E8700" s="6" t="s">
        <v>7649</v>
      </c>
      <c r="F8700" s="6">
        <v>26755</v>
      </c>
      <c r="G8700" s="6" t="s">
        <v>7656</v>
      </c>
      <c r="H8700" s="6">
        <v>1</v>
      </c>
      <c r="I8700" s="6" t="s">
        <v>251</v>
      </c>
      <c r="J8700" s="6">
        <v>5</v>
      </c>
      <c r="K8700" s="6" t="s">
        <v>7257</v>
      </c>
      <c r="L8700" s="8" t="s">
        <v>253</v>
      </c>
      <c r="M8700" s="6" t="s">
        <v>254</v>
      </c>
      <c r="N8700" s="6" t="s">
        <v>7650</v>
      </c>
      <c r="R8700" s="6" t="str">
        <f t="shared" si="135"/>
        <v>79760Phường Cô Giang15</v>
      </c>
    </row>
    <row r="8701" spans="1:18">
      <c r="A8701" s="6">
        <v>8700</v>
      </c>
      <c r="B8701" s="6">
        <v>79</v>
      </c>
      <c r="C8701" s="6" t="s">
        <v>7648</v>
      </c>
      <c r="D8701" s="6">
        <v>760</v>
      </c>
      <c r="E8701" s="6" t="s">
        <v>7649</v>
      </c>
      <c r="F8701" s="6">
        <v>26758</v>
      </c>
      <c r="G8701" s="6" t="s">
        <v>7657</v>
      </c>
      <c r="H8701" s="6">
        <v>1</v>
      </c>
      <c r="I8701" s="6" t="s">
        <v>251</v>
      </c>
      <c r="J8701" s="6">
        <v>5</v>
      </c>
      <c r="K8701" s="6" t="s">
        <v>7257</v>
      </c>
      <c r="L8701" s="8" t="s">
        <v>253</v>
      </c>
      <c r="M8701" s="6" t="s">
        <v>254</v>
      </c>
      <c r="N8701" s="6" t="s">
        <v>7650</v>
      </c>
      <c r="R8701" s="6" t="str">
        <f t="shared" si="135"/>
        <v>79760Phường Nguyễn Cư Trinh15</v>
      </c>
    </row>
    <row r="8702" spans="1:18">
      <c r="A8702" s="6">
        <v>8701</v>
      </c>
      <c r="B8702" s="6">
        <v>79</v>
      </c>
      <c r="C8702" s="6" t="s">
        <v>7648</v>
      </c>
      <c r="D8702" s="6">
        <v>760</v>
      </c>
      <c r="E8702" s="6" t="s">
        <v>7649</v>
      </c>
      <c r="F8702" s="6">
        <v>26761</v>
      </c>
      <c r="G8702" s="6" t="s">
        <v>7658</v>
      </c>
      <c r="H8702" s="6">
        <v>1</v>
      </c>
      <c r="I8702" s="6" t="s">
        <v>251</v>
      </c>
      <c r="J8702" s="6">
        <v>5</v>
      </c>
      <c r="K8702" s="6" t="s">
        <v>7257</v>
      </c>
      <c r="L8702" s="8" t="s">
        <v>253</v>
      </c>
      <c r="M8702" s="6" t="s">
        <v>254</v>
      </c>
      <c r="N8702" s="6" t="s">
        <v>7650</v>
      </c>
      <c r="R8702" s="6" t="str">
        <f t="shared" si="135"/>
        <v>79760Phường Cầu Kho15</v>
      </c>
    </row>
    <row r="8703" spans="1:18">
      <c r="A8703" s="6">
        <v>8702</v>
      </c>
      <c r="B8703" s="6">
        <v>79</v>
      </c>
      <c r="C8703" s="6" t="s">
        <v>7648</v>
      </c>
      <c r="D8703" s="6">
        <v>761</v>
      </c>
      <c r="E8703" s="6" t="s">
        <v>7659</v>
      </c>
      <c r="F8703" s="6">
        <v>26764</v>
      </c>
      <c r="G8703" s="6" t="s">
        <v>7660</v>
      </c>
      <c r="H8703" s="6">
        <v>1</v>
      </c>
      <c r="I8703" s="6" t="s">
        <v>251</v>
      </c>
      <c r="J8703" s="6">
        <v>5</v>
      </c>
      <c r="K8703" s="6" t="s">
        <v>7257</v>
      </c>
      <c r="L8703" s="8">
        <v>2</v>
      </c>
      <c r="M8703" s="6" t="s">
        <v>299</v>
      </c>
      <c r="N8703" s="6" t="s">
        <v>7650</v>
      </c>
      <c r="R8703" s="6" t="str">
        <f t="shared" si="135"/>
        <v>79761Phường Thạnh Xuân15</v>
      </c>
    </row>
    <row r="8704" spans="1:18">
      <c r="A8704" s="6">
        <v>8703</v>
      </c>
      <c r="B8704" s="6">
        <v>79</v>
      </c>
      <c r="C8704" s="6" t="s">
        <v>7648</v>
      </c>
      <c r="D8704" s="6">
        <v>761</v>
      </c>
      <c r="E8704" s="6" t="s">
        <v>7659</v>
      </c>
      <c r="F8704" s="6">
        <v>26767</v>
      </c>
      <c r="G8704" s="6" t="s">
        <v>7661</v>
      </c>
      <c r="H8704" s="6">
        <v>1</v>
      </c>
      <c r="I8704" s="6" t="s">
        <v>251</v>
      </c>
      <c r="J8704" s="6">
        <v>5</v>
      </c>
      <c r="K8704" s="6" t="s">
        <v>7257</v>
      </c>
      <c r="L8704" s="8">
        <v>2</v>
      </c>
      <c r="M8704" s="6" t="s">
        <v>299</v>
      </c>
      <c r="N8704" s="6" t="s">
        <v>7650</v>
      </c>
      <c r="R8704" s="6" t="str">
        <f t="shared" si="135"/>
        <v>79761Phường Thạnh Lộc15</v>
      </c>
    </row>
    <row r="8705" spans="1:18">
      <c r="A8705" s="6">
        <v>8704</v>
      </c>
      <c r="B8705" s="6">
        <v>79</v>
      </c>
      <c r="C8705" s="6" t="s">
        <v>7648</v>
      </c>
      <c r="D8705" s="6">
        <v>761</v>
      </c>
      <c r="E8705" s="6" t="s">
        <v>7659</v>
      </c>
      <c r="F8705" s="6">
        <v>26770</v>
      </c>
      <c r="G8705" s="6" t="s">
        <v>7403</v>
      </c>
      <c r="H8705" s="6">
        <v>1</v>
      </c>
      <c r="I8705" s="6" t="s">
        <v>251</v>
      </c>
      <c r="J8705" s="6">
        <v>5</v>
      </c>
      <c r="K8705" s="6" t="s">
        <v>7257</v>
      </c>
      <c r="L8705" s="8" t="s">
        <v>253</v>
      </c>
      <c r="M8705" s="6" t="s">
        <v>254</v>
      </c>
      <c r="N8705" s="6" t="s">
        <v>7650</v>
      </c>
      <c r="R8705" s="6" t="str">
        <f t="shared" si="135"/>
        <v>79761Phường Hiệp Thành15</v>
      </c>
    </row>
    <row r="8706" spans="1:18">
      <c r="A8706" s="6">
        <v>8705</v>
      </c>
      <c r="B8706" s="6">
        <v>79</v>
      </c>
      <c r="C8706" s="6" t="s">
        <v>7648</v>
      </c>
      <c r="D8706" s="6">
        <v>761</v>
      </c>
      <c r="E8706" s="6" t="s">
        <v>7659</v>
      </c>
      <c r="F8706" s="6">
        <v>26773</v>
      </c>
      <c r="G8706" s="6" t="s">
        <v>7662</v>
      </c>
      <c r="H8706" s="6">
        <v>1</v>
      </c>
      <c r="I8706" s="6" t="s">
        <v>251</v>
      </c>
      <c r="J8706" s="6">
        <v>5</v>
      </c>
      <c r="K8706" s="6" t="s">
        <v>7257</v>
      </c>
      <c r="L8706" s="8">
        <v>2</v>
      </c>
      <c r="M8706" s="6" t="s">
        <v>299</v>
      </c>
      <c r="N8706" s="6" t="s">
        <v>7650</v>
      </c>
      <c r="R8706" s="6" t="str">
        <f t="shared" si="135"/>
        <v>79761Phường Thới An15</v>
      </c>
    </row>
    <row r="8707" spans="1:18">
      <c r="A8707" s="6">
        <v>8706</v>
      </c>
      <c r="B8707" s="6">
        <v>79</v>
      </c>
      <c r="C8707" s="6" t="s">
        <v>7648</v>
      </c>
      <c r="D8707" s="6">
        <v>761</v>
      </c>
      <c r="E8707" s="6" t="s">
        <v>7659</v>
      </c>
      <c r="F8707" s="6">
        <v>26776</v>
      </c>
      <c r="G8707" s="6" t="s">
        <v>7663</v>
      </c>
      <c r="H8707" s="6">
        <v>1</v>
      </c>
      <c r="I8707" s="6" t="s">
        <v>251</v>
      </c>
      <c r="J8707" s="6">
        <v>5</v>
      </c>
      <c r="K8707" s="6" t="s">
        <v>7257</v>
      </c>
      <c r="L8707" s="8" t="s">
        <v>253</v>
      </c>
      <c r="M8707" s="6" t="s">
        <v>254</v>
      </c>
      <c r="N8707" s="6" t="s">
        <v>7650</v>
      </c>
      <c r="R8707" s="6" t="str">
        <f t="shared" ref="R8707:R8770" si="136">CONCATENATE(B8707,D8707,G8707,H8707,J8707)</f>
        <v>79761Phường Tân Chánh Hiệp15</v>
      </c>
    </row>
    <row r="8708" spans="1:18">
      <c r="A8708" s="6">
        <v>8707</v>
      </c>
      <c r="B8708" s="6">
        <v>79</v>
      </c>
      <c r="C8708" s="6" t="s">
        <v>7648</v>
      </c>
      <c r="D8708" s="6">
        <v>761</v>
      </c>
      <c r="E8708" s="6" t="s">
        <v>7659</v>
      </c>
      <c r="F8708" s="6">
        <v>26779</v>
      </c>
      <c r="G8708" s="6" t="s">
        <v>7664</v>
      </c>
      <c r="H8708" s="6">
        <v>1</v>
      </c>
      <c r="I8708" s="6" t="s">
        <v>251</v>
      </c>
      <c r="J8708" s="6">
        <v>5</v>
      </c>
      <c r="K8708" s="6" t="s">
        <v>7257</v>
      </c>
      <c r="L8708" s="8">
        <v>2</v>
      </c>
      <c r="M8708" s="6" t="s">
        <v>299</v>
      </c>
      <c r="N8708" s="6" t="s">
        <v>7650</v>
      </c>
      <c r="R8708" s="6" t="str">
        <f t="shared" si="136"/>
        <v>79761Phường An Phú Đông15</v>
      </c>
    </row>
    <row r="8709" spans="1:18">
      <c r="A8709" s="6">
        <v>8708</v>
      </c>
      <c r="B8709" s="6">
        <v>79</v>
      </c>
      <c r="C8709" s="6" t="s">
        <v>7648</v>
      </c>
      <c r="D8709" s="6">
        <v>761</v>
      </c>
      <c r="E8709" s="6" t="s">
        <v>7659</v>
      </c>
      <c r="F8709" s="6">
        <v>26782</v>
      </c>
      <c r="G8709" s="6" t="s">
        <v>7665</v>
      </c>
      <c r="H8709" s="6">
        <v>1</v>
      </c>
      <c r="I8709" s="6" t="s">
        <v>251</v>
      </c>
      <c r="J8709" s="6">
        <v>5</v>
      </c>
      <c r="K8709" s="6" t="s">
        <v>7257</v>
      </c>
      <c r="L8709" s="8" t="s">
        <v>253</v>
      </c>
      <c r="M8709" s="6" t="s">
        <v>254</v>
      </c>
      <c r="N8709" s="6" t="s">
        <v>7650</v>
      </c>
      <c r="R8709" s="6" t="str">
        <f t="shared" si="136"/>
        <v>79761Phường Tân Thới Hiệp15</v>
      </c>
    </row>
    <row r="8710" spans="1:18">
      <c r="A8710" s="6">
        <v>8709</v>
      </c>
      <c r="B8710" s="6">
        <v>79</v>
      </c>
      <c r="C8710" s="6" t="s">
        <v>7648</v>
      </c>
      <c r="D8710" s="6">
        <v>761</v>
      </c>
      <c r="E8710" s="6" t="s">
        <v>7659</v>
      </c>
      <c r="F8710" s="6">
        <v>26785</v>
      </c>
      <c r="G8710" s="6" t="s">
        <v>7666</v>
      </c>
      <c r="H8710" s="6">
        <v>1</v>
      </c>
      <c r="I8710" s="6" t="s">
        <v>251</v>
      </c>
      <c r="J8710" s="6">
        <v>5</v>
      </c>
      <c r="K8710" s="6" t="s">
        <v>7257</v>
      </c>
      <c r="L8710" s="8" t="s">
        <v>253</v>
      </c>
      <c r="M8710" s="6" t="s">
        <v>254</v>
      </c>
      <c r="N8710" s="6" t="s">
        <v>7650</v>
      </c>
      <c r="R8710" s="6" t="str">
        <f t="shared" si="136"/>
        <v>79761Phường Trung Mỹ Tây15</v>
      </c>
    </row>
    <row r="8711" spans="1:18">
      <c r="A8711" s="6">
        <v>8710</v>
      </c>
      <c r="B8711" s="6">
        <v>79</v>
      </c>
      <c r="C8711" s="6" t="s">
        <v>7648</v>
      </c>
      <c r="D8711" s="6">
        <v>761</v>
      </c>
      <c r="E8711" s="6" t="s">
        <v>7659</v>
      </c>
      <c r="F8711" s="6">
        <v>26787</v>
      </c>
      <c r="G8711" s="6" t="s">
        <v>7667</v>
      </c>
      <c r="H8711" s="6">
        <v>1</v>
      </c>
      <c r="I8711" s="6" t="s">
        <v>251</v>
      </c>
      <c r="J8711" s="6">
        <v>5</v>
      </c>
      <c r="K8711" s="6" t="s">
        <v>7257</v>
      </c>
      <c r="L8711" s="8" t="s">
        <v>253</v>
      </c>
      <c r="M8711" s="6" t="s">
        <v>254</v>
      </c>
      <c r="N8711" s="6" t="s">
        <v>7650</v>
      </c>
      <c r="R8711" s="6" t="str">
        <f t="shared" si="136"/>
        <v>79761Phường Tân Hưng Thuận15</v>
      </c>
    </row>
    <row r="8712" spans="1:18">
      <c r="A8712" s="6">
        <v>8711</v>
      </c>
      <c r="B8712" s="6">
        <v>79</v>
      </c>
      <c r="C8712" s="6" t="s">
        <v>7648</v>
      </c>
      <c r="D8712" s="6">
        <v>761</v>
      </c>
      <c r="E8712" s="6" t="s">
        <v>7659</v>
      </c>
      <c r="F8712" s="6">
        <v>26788</v>
      </c>
      <c r="G8712" s="6" t="s">
        <v>7668</v>
      </c>
      <c r="H8712" s="6">
        <v>1</v>
      </c>
      <c r="I8712" s="6" t="s">
        <v>251</v>
      </c>
      <c r="J8712" s="6">
        <v>5</v>
      </c>
      <c r="K8712" s="6" t="s">
        <v>7257</v>
      </c>
      <c r="L8712" s="8" t="s">
        <v>253</v>
      </c>
      <c r="M8712" s="6" t="s">
        <v>254</v>
      </c>
      <c r="N8712" s="6" t="s">
        <v>7650</v>
      </c>
      <c r="R8712" s="6" t="str">
        <f t="shared" si="136"/>
        <v>79761Phường Đông Hưng Thuận15</v>
      </c>
    </row>
    <row r="8713" spans="1:18">
      <c r="A8713" s="6">
        <v>8712</v>
      </c>
      <c r="B8713" s="6">
        <v>79</v>
      </c>
      <c r="C8713" s="6" t="s">
        <v>7648</v>
      </c>
      <c r="D8713" s="6">
        <v>761</v>
      </c>
      <c r="E8713" s="6" t="s">
        <v>7659</v>
      </c>
      <c r="F8713" s="6">
        <v>26791</v>
      </c>
      <c r="G8713" s="6" t="s">
        <v>7669</v>
      </c>
      <c r="H8713" s="6">
        <v>1</v>
      </c>
      <c r="I8713" s="6" t="s">
        <v>251</v>
      </c>
      <c r="J8713" s="6">
        <v>5</v>
      </c>
      <c r="K8713" s="6" t="s">
        <v>7257</v>
      </c>
      <c r="L8713" s="8" t="s">
        <v>253</v>
      </c>
      <c r="M8713" s="6" t="s">
        <v>254</v>
      </c>
      <c r="N8713" s="6" t="s">
        <v>7650</v>
      </c>
      <c r="R8713" s="6" t="str">
        <f t="shared" si="136"/>
        <v>79761Phường Tân Thới Nhất15</v>
      </c>
    </row>
    <row r="8714" spans="1:18">
      <c r="A8714" s="6">
        <v>8713</v>
      </c>
      <c r="B8714" s="6">
        <v>79</v>
      </c>
      <c r="C8714" s="6" t="s">
        <v>7648</v>
      </c>
      <c r="D8714" s="6">
        <v>764</v>
      </c>
      <c r="E8714" s="6" t="s">
        <v>83</v>
      </c>
      <c r="F8714" s="6">
        <v>26869</v>
      </c>
      <c r="G8714" s="6" t="s">
        <v>188</v>
      </c>
      <c r="H8714" s="6">
        <v>1</v>
      </c>
      <c r="I8714" s="6" t="s">
        <v>251</v>
      </c>
      <c r="J8714" s="6">
        <v>5</v>
      </c>
      <c r="K8714" s="6" t="s">
        <v>7257</v>
      </c>
      <c r="L8714" s="8" t="s">
        <v>253</v>
      </c>
      <c r="M8714" s="6" t="s">
        <v>254</v>
      </c>
      <c r="N8714" s="6" t="s">
        <v>7650</v>
      </c>
      <c r="R8714" s="6" t="str">
        <f t="shared" si="136"/>
        <v>79764Phường 1515</v>
      </c>
    </row>
    <row r="8715" spans="1:18">
      <c r="A8715" s="6">
        <v>8714</v>
      </c>
      <c r="B8715" s="6">
        <v>79</v>
      </c>
      <c r="C8715" s="6" t="s">
        <v>7648</v>
      </c>
      <c r="D8715" s="6">
        <v>764</v>
      </c>
      <c r="E8715" s="6" t="s">
        <v>83</v>
      </c>
      <c r="F8715" s="6">
        <v>26872</v>
      </c>
      <c r="G8715" s="6" t="s">
        <v>189</v>
      </c>
      <c r="H8715" s="6">
        <v>1</v>
      </c>
      <c r="I8715" s="6" t="s">
        <v>251</v>
      </c>
      <c r="J8715" s="6">
        <v>5</v>
      </c>
      <c r="K8715" s="6" t="s">
        <v>7257</v>
      </c>
      <c r="L8715" s="8" t="s">
        <v>253</v>
      </c>
      <c r="M8715" s="6" t="s">
        <v>254</v>
      </c>
      <c r="N8715" s="6" t="s">
        <v>7650</v>
      </c>
      <c r="R8715" s="6" t="str">
        <f t="shared" si="136"/>
        <v>79764Phường 1315</v>
      </c>
    </row>
    <row r="8716" spans="1:18">
      <c r="A8716" s="6">
        <v>8715</v>
      </c>
      <c r="B8716" s="6">
        <v>79</v>
      </c>
      <c r="C8716" s="6" t="s">
        <v>7648</v>
      </c>
      <c r="D8716" s="6">
        <v>764</v>
      </c>
      <c r="E8716" s="6" t="s">
        <v>83</v>
      </c>
      <c r="F8716" s="6">
        <v>26875</v>
      </c>
      <c r="G8716" s="6" t="s">
        <v>166</v>
      </c>
      <c r="H8716" s="6">
        <v>1</v>
      </c>
      <c r="I8716" s="6" t="s">
        <v>251</v>
      </c>
      <c r="J8716" s="6">
        <v>5</v>
      </c>
      <c r="K8716" s="6" t="s">
        <v>7257</v>
      </c>
      <c r="L8716" s="8" t="s">
        <v>253</v>
      </c>
      <c r="M8716" s="6" t="s">
        <v>254</v>
      </c>
      <c r="N8716" s="6" t="s">
        <v>7650</v>
      </c>
      <c r="R8716" s="6" t="str">
        <f t="shared" si="136"/>
        <v>79764Phường 1715</v>
      </c>
    </row>
    <row r="8717" spans="1:18">
      <c r="A8717" s="6">
        <v>8716</v>
      </c>
      <c r="B8717" s="6">
        <v>79</v>
      </c>
      <c r="C8717" s="6" t="s">
        <v>7648</v>
      </c>
      <c r="D8717" s="6">
        <v>764</v>
      </c>
      <c r="E8717" s="6" t="s">
        <v>83</v>
      </c>
      <c r="F8717" s="6">
        <v>26876</v>
      </c>
      <c r="G8717" s="6" t="s">
        <v>215</v>
      </c>
      <c r="H8717" s="6">
        <v>1</v>
      </c>
      <c r="I8717" s="6" t="s">
        <v>251</v>
      </c>
      <c r="J8717" s="6">
        <v>5</v>
      </c>
      <c r="K8717" s="6" t="s">
        <v>7257</v>
      </c>
      <c r="L8717" s="8" t="s">
        <v>253</v>
      </c>
      <c r="M8717" s="6" t="s">
        <v>254</v>
      </c>
      <c r="N8717" s="6" t="s">
        <v>7650</v>
      </c>
      <c r="R8717" s="6" t="str">
        <f t="shared" si="136"/>
        <v>79764Phường 615</v>
      </c>
    </row>
    <row r="8718" spans="1:18">
      <c r="A8718" s="6">
        <v>8717</v>
      </c>
      <c r="B8718" s="6">
        <v>79</v>
      </c>
      <c r="C8718" s="6" t="s">
        <v>7648</v>
      </c>
      <c r="D8718" s="6">
        <v>764</v>
      </c>
      <c r="E8718" s="6" t="s">
        <v>83</v>
      </c>
      <c r="F8718" s="6">
        <v>26878</v>
      </c>
      <c r="G8718" s="6" t="s">
        <v>127</v>
      </c>
      <c r="H8718" s="6">
        <v>1</v>
      </c>
      <c r="I8718" s="6" t="s">
        <v>251</v>
      </c>
      <c r="J8718" s="6">
        <v>5</v>
      </c>
      <c r="K8718" s="6" t="s">
        <v>7257</v>
      </c>
      <c r="L8718" s="8" t="s">
        <v>253</v>
      </c>
      <c r="M8718" s="6" t="s">
        <v>254</v>
      </c>
      <c r="N8718" s="6" t="s">
        <v>7650</v>
      </c>
      <c r="R8718" s="6" t="str">
        <f t="shared" si="136"/>
        <v>79764Phường 1615</v>
      </c>
    </row>
    <row r="8719" spans="1:18">
      <c r="A8719" s="6">
        <v>8718</v>
      </c>
      <c r="B8719" s="6">
        <v>79</v>
      </c>
      <c r="C8719" s="6" t="s">
        <v>7648</v>
      </c>
      <c r="D8719" s="6">
        <v>764</v>
      </c>
      <c r="E8719" s="6" t="s">
        <v>83</v>
      </c>
      <c r="F8719" s="6">
        <v>26881</v>
      </c>
      <c r="G8719" s="6" t="s">
        <v>86</v>
      </c>
      <c r="H8719" s="6">
        <v>1</v>
      </c>
      <c r="I8719" s="6" t="s">
        <v>251</v>
      </c>
      <c r="J8719" s="6">
        <v>5</v>
      </c>
      <c r="K8719" s="6" t="s">
        <v>7257</v>
      </c>
      <c r="L8719" s="8" t="s">
        <v>253</v>
      </c>
      <c r="M8719" s="6" t="s">
        <v>254</v>
      </c>
      <c r="N8719" s="6" t="s">
        <v>7650</v>
      </c>
      <c r="R8719" s="6" t="str">
        <f t="shared" si="136"/>
        <v>79764Phường 1215</v>
      </c>
    </row>
    <row r="8720" spans="1:18">
      <c r="A8720" s="6">
        <v>8719</v>
      </c>
      <c r="B8720" s="6">
        <v>79</v>
      </c>
      <c r="C8720" s="6" t="s">
        <v>7648</v>
      </c>
      <c r="D8720" s="6">
        <v>764</v>
      </c>
      <c r="E8720" s="6" t="s">
        <v>83</v>
      </c>
      <c r="F8720" s="6">
        <v>26882</v>
      </c>
      <c r="G8720" s="6" t="s">
        <v>7670</v>
      </c>
      <c r="H8720" s="6">
        <v>1</v>
      </c>
      <c r="I8720" s="6" t="s">
        <v>251</v>
      </c>
      <c r="J8720" s="6">
        <v>5</v>
      </c>
      <c r="K8720" s="6" t="s">
        <v>7257</v>
      </c>
      <c r="L8720" s="8" t="s">
        <v>253</v>
      </c>
      <c r="M8720" s="6" t="s">
        <v>254</v>
      </c>
      <c r="N8720" s="6" t="s">
        <v>7650</v>
      </c>
      <c r="R8720" s="6" t="str">
        <f t="shared" si="136"/>
        <v>79764Phường 1415</v>
      </c>
    </row>
    <row r="8721" spans="1:18">
      <c r="A8721" s="6">
        <v>8720</v>
      </c>
      <c r="B8721" s="6">
        <v>79</v>
      </c>
      <c r="C8721" s="6" t="s">
        <v>7648</v>
      </c>
      <c r="D8721" s="6">
        <v>764</v>
      </c>
      <c r="E8721" s="6" t="s">
        <v>83</v>
      </c>
      <c r="F8721" s="6">
        <v>26884</v>
      </c>
      <c r="G8721" s="6" t="s">
        <v>136</v>
      </c>
      <c r="H8721" s="6">
        <v>1</v>
      </c>
      <c r="I8721" s="6" t="s">
        <v>251</v>
      </c>
      <c r="J8721" s="6">
        <v>5</v>
      </c>
      <c r="K8721" s="6" t="s">
        <v>7257</v>
      </c>
      <c r="L8721" s="8" t="s">
        <v>253</v>
      </c>
      <c r="M8721" s="6" t="s">
        <v>254</v>
      </c>
      <c r="N8721" s="6" t="s">
        <v>7650</v>
      </c>
      <c r="R8721" s="6" t="str">
        <f t="shared" si="136"/>
        <v>79764Phường 1015</v>
      </c>
    </row>
    <row r="8722" spans="1:18">
      <c r="A8722" s="6">
        <v>8721</v>
      </c>
      <c r="B8722" s="6">
        <v>79</v>
      </c>
      <c r="C8722" s="6" t="s">
        <v>7648</v>
      </c>
      <c r="D8722" s="6">
        <v>764</v>
      </c>
      <c r="E8722" s="6" t="s">
        <v>83</v>
      </c>
      <c r="F8722" s="6">
        <v>26887</v>
      </c>
      <c r="G8722" s="6" t="s">
        <v>72</v>
      </c>
      <c r="H8722" s="6">
        <v>1</v>
      </c>
      <c r="I8722" s="6" t="s">
        <v>251</v>
      </c>
      <c r="J8722" s="6">
        <v>5</v>
      </c>
      <c r="K8722" s="6" t="s">
        <v>7257</v>
      </c>
      <c r="L8722" s="8" t="s">
        <v>253</v>
      </c>
      <c r="M8722" s="6" t="s">
        <v>254</v>
      </c>
      <c r="N8722" s="6" t="s">
        <v>7650</v>
      </c>
      <c r="R8722" s="6" t="str">
        <f t="shared" si="136"/>
        <v>79764Phường 0515</v>
      </c>
    </row>
    <row r="8723" spans="1:18">
      <c r="A8723" s="6">
        <v>8722</v>
      </c>
      <c r="B8723" s="6">
        <v>79</v>
      </c>
      <c r="C8723" s="6" t="s">
        <v>7648</v>
      </c>
      <c r="D8723" s="6">
        <v>764</v>
      </c>
      <c r="E8723" s="6" t="s">
        <v>83</v>
      </c>
      <c r="F8723" s="6">
        <v>26890</v>
      </c>
      <c r="G8723" s="6" t="s">
        <v>164</v>
      </c>
      <c r="H8723" s="6">
        <v>1</v>
      </c>
      <c r="I8723" s="6" t="s">
        <v>251</v>
      </c>
      <c r="J8723" s="6">
        <v>5</v>
      </c>
      <c r="K8723" s="6" t="s">
        <v>7257</v>
      </c>
      <c r="L8723" s="8" t="s">
        <v>253</v>
      </c>
      <c r="M8723" s="6" t="s">
        <v>254</v>
      </c>
      <c r="N8723" s="6" t="s">
        <v>7650</v>
      </c>
      <c r="R8723" s="6" t="str">
        <f t="shared" si="136"/>
        <v>79764Phường 0715</v>
      </c>
    </row>
    <row r="8724" spans="1:18">
      <c r="A8724" s="6">
        <v>8723</v>
      </c>
      <c r="B8724" s="6">
        <v>79</v>
      </c>
      <c r="C8724" s="6" t="s">
        <v>7648</v>
      </c>
      <c r="D8724" s="6">
        <v>764</v>
      </c>
      <c r="E8724" s="6" t="s">
        <v>83</v>
      </c>
      <c r="F8724" s="6">
        <v>26893</v>
      </c>
      <c r="G8724" s="6" t="s">
        <v>143</v>
      </c>
      <c r="H8724" s="6">
        <v>1</v>
      </c>
      <c r="I8724" s="6" t="s">
        <v>251</v>
      </c>
      <c r="J8724" s="6">
        <v>5</v>
      </c>
      <c r="K8724" s="6" t="s">
        <v>7257</v>
      </c>
      <c r="L8724" s="8" t="s">
        <v>253</v>
      </c>
      <c r="M8724" s="6" t="s">
        <v>254</v>
      </c>
      <c r="N8724" s="6" t="s">
        <v>7650</v>
      </c>
      <c r="R8724" s="6" t="str">
        <f t="shared" si="136"/>
        <v>79764Phường 0415</v>
      </c>
    </row>
    <row r="8725" spans="1:18">
      <c r="A8725" s="6">
        <v>8724</v>
      </c>
      <c r="B8725" s="6">
        <v>79</v>
      </c>
      <c r="C8725" s="6" t="s">
        <v>7648</v>
      </c>
      <c r="D8725" s="6">
        <v>764</v>
      </c>
      <c r="E8725" s="6" t="s">
        <v>83</v>
      </c>
      <c r="F8725" s="6">
        <v>26896</v>
      </c>
      <c r="G8725" s="6" t="s">
        <v>111</v>
      </c>
      <c r="H8725" s="6">
        <v>1</v>
      </c>
      <c r="I8725" s="6" t="s">
        <v>251</v>
      </c>
      <c r="J8725" s="6">
        <v>5</v>
      </c>
      <c r="K8725" s="6" t="s">
        <v>7257</v>
      </c>
      <c r="L8725" s="8" t="s">
        <v>253</v>
      </c>
      <c r="M8725" s="6" t="s">
        <v>254</v>
      </c>
      <c r="N8725" s="6" t="s">
        <v>7650</v>
      </c>
      <c r="R8725" s="6" t="str">
        <f t="shared" si="136"/>
        <v>79764Phường 0115</v>
      </c>
    </row>
    <row r="8726" spans="1:18">
      <c r="A8726" s="6">
        <v>8725</v>
      </c>
      <c r="B8726" s="6">
        <v>79</v>
      </c>
      <c r="C8726" s="6" t="s">
        <v>7648</v>
      </c>
      <c r="D8726" s="6">
        <v>764</v>
      </c>
      <c r="E8726" s="6" t="s">
        <v>83</v>
      </c>
      <c r="F8726" s="6">
        <v>26897</v>
      </c>
      <c r="G8726" s="6" t="s">
        <v>167</v>
      </c>
      <c r="H8726" s="6">
        <v>1</v>
      </c>
      <c r="I8726" s="6" t="s">
        <v>251</v>
      </c>
      <c r="J8726" s="6">
        <v>5</v>
      </c>
      <c r="K8726" s="6" t="s">
        <v>7257</v>
      </c>
      <c r="L8726" s="8" t="s">
        <v>253</v>
      </c>
      <c r="M8726" s="6" t="s">
        <v>254</v>
      </c>
      <c r="N8726" s="6" t="s">
        <v>7650</v>
      </c>
      <c r="R8726" s="6" t="str">
        <f t="shared" si="136"/>
        <v>79764Phường 915</v>
      </c>
    </row>
    <row r="8727" spans="1:18">
      <c r="A8727" s="6">
        <v>8726</v>
      </c>
      <c r="B8727" s="6">
        <v>79</v>
      </c>
      <c r="C8727" s="6" t="s">
        <v>7648</v>
      </c>
      <c r="D8727" s="6">
        <v>764</v>
      </c>
      <c r="E8727" s="6" t="s">
        <v>83</v>
      </c>
      <c r="F8727" s="6">
        <v>26898</v>
      </c>
      <c r="G8727" s="6" t="s">
        <v>6219</v>
      </c>
      <c r="H8727" s="6">
        <v>1</v>
      </c>
      <c r="I8727" s="6" t="s">
        <v>251</v>
      </c>
      <c r="J8727" s="6">
        <v>5</v>
      </c>
      <c r="K8727" s="6" t="s">
        <v>7257</v>
      </c>
      <c r="L8727" s="8" t="s">
        <v>253</v>
      </c>
      <c r="M8727" s="6" t="s">
        <v>254</v>
      </c>
      <c r="N8727" s="6" t="s">
        <v>7650</v>
      </c>
      <c r="R8727" s="6" t="str">
        <f t="shared" si="136"/>
        <v>79764Phường 815</v>
      </c>
    </row>
    <row r="8728" spans="1:18">
      <c r="A8728" s="6">
        <v>8727</v>
      </c>
      <c r="B8728" s="6">
        <v>79</v>
      </c>
      <c r="C8728" s="6" t="s">
        <v>7648</v>
      </c>
      <c r="D8728" s="6">
        <v>764</v>
      </c>
      <c r="E8728" s="6" t="s">
        <v>83</v>
      </c>
      <c r="F8728" s="6">
        <v>26899</v>
      </c>
      <c r="G8728" s="6" t="s">
        <v>156</v>
      </c>
      <c r="H8728" s="6">
        <v>1</v>
      </c>
      <c r="I8728" s="6" t="s">
        <v>251</v>
      </c>
      <c r="J8728" s="6">
        <v>5</v>
      </c>
      <c r="K8728" s="6" t="s">
        <v>7257</v>
      </c>
      <c r="L8728" s="8" t="s">
        <v>253</v>
      </c>
      <c r="M8728" s="6" t="s">
        <v>254</v>
      </c>
      <c r="N8728" s="6" t="s">
        <v>7650</v>
      </c>
      <c r="R8728" s="6" t="str">
        <f t="shared" si="136"/>
        <v>79764Phường 1115</v>
      </c>
    </row>
    <row r="8729" spans="1:18">
      <c r="A8729" s="6">
        <v>8728</v>
      </c>
      <c r="B8729" s="6">
        <v>79</v>
      </c>
      <c r="C8729" s="6" t="s">
        <v>7648</v>
      </c>
      <c r="D8729" s="6">
        <v>764</v>
      </c>
      <c r="E8729" s="6" t="s">
        <v>83</v>
      </c>
      <c r="F8729" s="6">
        <v>26902</v>
      </c>
      <c r="G8729" s="6" t="s">
        <v>93</v>
      </c>
      <c r="H8729" s="6">
        <v>1</v>
      </c>
      <c r="I8729" s="6" t="s">
        <v>251</v>
      </c>
      <c r="J8729" s="6">
        <v>5</v>
      </c>
      <c r="K8729" s="6" t="s">
        <v>7257</v>
      </c>
      <c r="L8729" s="8" t="s">
        <v>253</v>
      </c>
      <c r="M8729" s="6" t="s">
        <v>254</v>
      </c>
      <c r="N8729" s="6" t="s">
        <v>7650</v>
      </c>
      <c r="R8729" s="6" t="str">
        <f t="shared" si="136"/>
        <v>79764Phường 0315</v>
      </c>
    </row>
    <row r="8730" spans="1:18">
      <c r="A8730" s="6">
        <v>8729</v>
      </c>
      <c r="B8730" s="6">
        <v>79</v>
      </c>
      <c r="C8730" s="6" t="s">
        <v>7648</v>
      </c>
      <c r="D8730" s="6">
        <v>765</v>
      </c>
      <c r="E8730" s="6" t="s">
        <v>104</v>
      </c>
      <c r="F8730" s="6">
        <v>26905</v>
      </c>
      <c r="G8730" s="6" t="s">
        <v>189</v>
      </c>
      <c r="H8730" s="6">
        <v>1</v>
      </c>
      <c r="I8730" s="6" t="s">
        <v>251</v>
      </c>
      <c r="J8730" s="6">
        <v>5</v>
      </c>
      <c r="K8730" s="6" t="s">
        <v>7257</v>
      </c>
      <c r="L8730" s="8" t="s">
        <v>253</v>
      </c>
      <c r="M8730" s="6" t="s">
        <v>254</v>
      </c>
      <c r="N8730" s="6" t="s">
        <v>7650</v>
      </c>
      <c r="R8730" s="6" t="str">
        <f t="shared" si="136"/>
        <v>79765Phường 1315</v>
      </c>
    </row>
    <row r="8731" spans="1:18">
      <c r="A8731" s="6">
        <v>8730</v>
      </c>
      <c r="B8731" s="6">
        <v>79</v>
      </c>
      <c r="C8731" s="6" t="s">
        <v>7648</v>
      </c>
      <c r="D8731" s="6">
        <v>765</v>
      </c>
      <c r="E8731" s="6" t="s">
        <v>104</v>
      </c>
      <c r="F8731" s="6">
        <v>26908</v>
      </c>
      <c r="G8731" s="6" t="s">
        <v>156</v>
      </c>
      <c r="H8731" s="6">
        <v>1</v>
      </c>
      <c r="I8731" s="6" t="s">
        <v>251</v>
      </c>
      <c r="J8731" s="6">
        <v>5</v>
      </c>
      <c r="K8731" s="6" t="s">
        <v>7257</v>
      </c>
      <c r="L8731" s="8" t="s">
        <v>253</v>
      </c>
      <c r="M8731" s="6" t="s">
        <v>254</v>
      </c>
      <c r="N8731" s="6" t="s">
        <v>7650</v>
      </c>
      <c r="R8731" s="6" t="str">
        <f t="shared" si="136"/>
        <v>79765Phường 1115</v>
      </c>
    </row>
    <row r="8732" spans="1:18">
      <c r="A8732" s="6">
        <v>8731</v>
      </c>
      <c r="B8732" s="6">
        <v>79</v>
      </c>
      <c r="C8732" s="6" t="s">
        <v>7648</v>
      </c>
      <c r="D8732" s="6">
        <v>765</v>
      </c>
      <c r="E8732" s="6" t="s">
        <v>104</v>
      </c>
      <c r="F8732" s="6">
        <v>26911</v>
      </c>
      <c r="G8732" s="6" t="s">
        <v>214</v>
      </c>
      <c r="H8732" s="6">
        <v>1</v>
      </c>
      <c r="I8732" s="6" t="s">
        <v>251</v>
      </c>
      <c r="J8732" s="6">
        <v>5</v>
      </c>
      <c r="K8732" s="6" t="s">
        <v>7257</v>
      </c>
      <c r="L8732" s="8" t="s">
        <v>253</v>
      </c>
      <c r="M8732" s="6" t="s">
        <v>254</v>
      </c>
      <c r="N8732" s="6" t="s">
        <v>7650</v>
      </c>
      <c r="R8732" s="6" t="str">
        <f t="shared" si="136"/>
        <v>79765Phường 2715</v>
      </c>
    </row>
    <row r="8733" spans="1:18">
      <c r="A8733" s="6">
        <v>8732</v>
      </c>
      <c r="B8733" s="6">
        <v>79</v>
      </c>
      <c r="C8733" s="6" t="s">
        <v>7648</v>
      </c>
      <c r="D8733" s="6">
        <v>765</v>
      </c>
      <c r="E8733" s="6" t="s">
        <v>104</v>
      </c>
      <c r="F8733" s="6">
        <v>26914</v>
      </c>
      <c r="G8733" s="6" t="s">
        <v>198</v>
      </c>
      <c r="H8733" s="6">
        <v>1</v>
      </c>
      <c r="I8733" s="6" t="s">
        <v>251</v>
      </c>
      <c r="J8733" s="6">
        <v>5</v>
      </c>
      <c r="K8733" s="6" t="s">
        <v>7257</v>
      </c>
      <c r="L8733" s="8" t="s">
        <v>253</v>
      </c>
      <c r="M8733" s="6" t="s">
        <v>254</v>
      </c>
      <c r="N8733" s="6" t="s">
        <v>7650</v>
      </c>
      <c r="R8733" s="6" t="str">
        <f t="shared" si="136"/>
        <v>79765Phường 2615</v>
      </c>
    </row>
    <row r="8734" spans="1:18">
      <c r="A8734" s="6">
        <v>8733</v>
      </c>
      <c r="B8734" s="6">
        <v>79</v>
      </c>
      <c r="C8734" s="6" t="s">
        <v>7648</v>
      </c>
      <c r="D8734" s="6">
        <v>765</v>
      </c>
      <c r="E8734" s="6" t="s">
        <v>104</v>
      </c>
      <c r="F8734" s="6">
        <v>26917</v>
      </c>
      <c r="G8734" s="6" t="s">
        <v>86</v>
      </c>
      <c r="H8734" s="6">
        <v>1</v>
      </c>
      <c r="I8734" s="6" t="s">
        <v>251</v>
      </c>
      <c r="J8734" s="6">
        <v>5</v>
      </c>
      <c r="K8734" s="6" t="s">
        <v>7257</v>
      </c>
      <c r="L8734" s="8" t="s">
        <v>253</v>
      </c>
      <c r="M8734" s="6" t="s">
        <v>254</v>
      </c>
      <c r="N8734" s="6" t="s">
        <v>7650</v>
      </c>
      <c r="R8734" s="6" t="str">
        <f t="shared" si="136"/>
        <v>79765Phường 1215</v>
      </c>
    </row>
    <row r="8735" spans="1:18">
      <c r="A8735" s="6">
        <v>8734</v>
      </c>
      <c r="B8735" s="6">
        <v>79</v>
      </c>
      <c r="C8735" s="6" t="s">
        <v>7648</v>
      </c>
      <c r="D8735" s="6">
        <v>765</v>
      </c>
      <c r="E8735" s="6" t="s">
        <v>104</v>
      </c>
      <c r="F8735" s="6">
        <v>26920</v>
      </c>
      <c r="G8735" s="6" t="s">
        <v>151</v>
      </c>
      <c r="H8735" s="6">
        <v>1</v>
      </c>
      <c r="I8735" s="6" t="s">
        <v>251</v>
      </c>
      <c r="J8735" s="6">
        <v>5</v>
      </c>
      <c r="K8735" s="6" t="s">
        <v>7257</v>
      </c>
      <c r="L8735" s="8" t="s">
        <v>253</v>
      </c>
      <c r="M8735" s="6" t="s">
        <v>254</v>
      </c>
      <c r="N8735" s="6" t="s">
        <v>7650</v>
      </c>
      <c r="R8735" s="6" t="str">
        <f t="shared" si="136"/>
        <v>79765Phường 2515</v>
      </c>
    </row>
    <row r="8736" spans="1:18">
      <c r="A8736" s="6">
        <v>8735</v>
      </c>
      <c r="B8736" s="6">
        <v>79</v>
      </c>
      <c r="C8736" s="6" t="s">
        <v>7648</v>
      </c>
      <c r="D8736" s="6">
        <v>765</v>
      </c>
      <c r="E8736" s="6" t="s">
        <v>104</v>
      </c>
      <c r="F8736" s="6">
        <v>26923</v>
      </c>
      <c r="G8736" s="6" t="s">
        <v>72</v>
      </c>
      <c r="H8736" s="6">
        <v>1</v>
      </c>
      <c r="I8736" s="6" t="s">
        <v>251</v>
      </c>
      <c r="J8736" s="6">
        <v>5</v>
      </c>
      <c r="K8736" s="6" t="s">
        <v>7257</v>
      </c>
      <c r="L8736" s="8" t="s">
        <v>253</v>
      </c>
      <c r="M8736" s="6" t="s">
        <v>254</v>
      </c>
      <c r="N8736" s="6" t="s">
        <v>7650</v>
      </c>
      <c r="R8736" s="6" t="str">
        <f t="shared" si="136"/>
        <v>79765Phường 0515</v>
      </c>
    </row>
    <row r="8737" spans="1:18">
      <c r="A8737" s="6">
        <v>8736</v>
      </c>
      <c r="B8737" s="6">
        <v>79</v>
      </c>
      <c r="C8737" s="6" t="s">
        <v>7648</v>
      </c>
      <c r="D8737" s="6">
        <v>765</v>
      </c>
      <c r="E8737" s="6" t="s">
        <v>104</v>
      </c>
      <c r="F8737" s="6">
        <v>26926</v>
      </c>
      <c r="G8737" s="6" t="s">
        <v>164</v>
      </c>
      <c r="H8737" s="6">
        <v>1</v>
      </c>
      <c r="I8737" s="6" t="s">
        <v>251</v>
      </c>
      <c r="J8737" s="6">
        <v>5</v>
      </c>
      <c r="K8737" s="6" t="s">
        <v>7257</v>
      </c>
      <c r="L8737" s="8" t="s">
        <v>253</v>
      </c>
      <c r="M8737" s="6" t="s">
        <v>254</v>
      </c>
      <c r="N8737" s="6" t="s">
        <v>7650</v>
      </c>
      <c r="R8737" s="6" t="str">
        <f t="shared" si="136"/>
        <v>79765Phường 0715</v>
      </c>
    </row>
    <row r="8738" spans="1:18">
      <c r="A8738" s="6">
        <v>8737</v>
      </c>
      <c r="B8738" s="6">
        <v>79</v>
      </c>
      <c r="C8738" s="6" t="s">
        <v>7648</v>
      </c>
      <c r="D8738" s="6">
        <v>765</v>
      </c>
      <c r="E8738" s="6" t="s">
        <v>104</v>
      </c>
      <c r="F8738" s="6">
        <v>26929</v>
      </c>
      <c r="G8738" s="6" t="s">
        <v>7671</v>
      </c>
      <c r="H8738" s="6">
        <v>1</v>
      </c>
      <c r="I8738" s="6" t="s">
        <v>251</v>
      </c>
      <c r="J8738" s="6">
        <v>5</v>
      </c>
      <c r="K8738" s="6" t="s">
        <v>7257</v>
      </c>
      <c r="L8738" s="8" t="s">
        <v>253</v>
      </c>
      <c r="M8738" s="6" t="s">
        <v>254</v>
      </c>
      <c r="N8738" s="6" t="s">
        <v>7650</v>
      </c>
      <c r="R8738" s="6" t="str">
        <f t="shared" si="136"/>
        <v>79765Phường 2415</v>
      </c>
    </row>
    <row r="8739" spans="1:18">
      <c r="A8739" s="6">
        <v>8738</v>
      </c>
      <c r="B8739" s="6">
        <v>79</v>
      </c>
      <c r="C8739" s="6" t="s">
        <v>7648</v>
      </c>
      <c r="D8739" s="6">
        <v>765</v>
      </c>
      <c r="E8739" s="6" t="s">
        <v>104</v>
      </c>
      <c r="F8739" s="6">
        <v>26932</v>
      </c>
      <c r="G8739" s="6" t="s">
        <v>88</v>
      </c>
      <c r="H8739" s="6">
        <v>1</v>
      </c>
      <c r="I8739" s="6" t="s">
        <v>251</v>
      </c>
      <c r="J8739" s="6">
        <v>5</v>
      </c>
      <c r="K8739" s="6" t="s">
        <v>7257</v>
      </c>
      <c r="L8739" s="8" t="s">
        <v>253</v>
      </c>
      <c r="M8739" s="6" t="s">
        <v>254</v>
      </c>
      <c r="N8739" s="6" t="s">
        <v>7650</v>
      </c>
      <c r="R8739" s="6" t="str">
        <f t="shared" si="136"/>
        <v>79765Phường 0615</v>
      </c>
    </row>
    <row r="8740" spans="1:18">
      <c r="A8740" s="6">
        <v>8739</v>
      </c>
      <c r="B8740" s="6">
        <v>79</v>
      </c>
      <c r="C8740" s="6" t="s">
        <v>7648</v>
      </c>
      <c r="D8740" s="6">
        <v>765</v>
      </c>
      <c r="E8740" s="6" t="s">
        <v>104</v>
      </c>
      <c r="F8740" s="6">
        <v>26935</v>
      </c>
      <c r="G8740" s="6" t="s">
        <v>7670</v>
      </c>
      <c r="H8740" s="6">
        <v>1</v>
      </c>
      <c r="I8740" s="6" t="s">
        <v>251</v>
      </c>
      <c r="J8740" s="6">
        <v>5</v>
      </c>
      <c r="K8740" s="6" t="s">
        <v>7257</v>
      </c>
      <c r="L8740" s="8" t="s">
        <v>253</v>
      </c>
      <c r="M8740" s="6" t="s">
        <v>254</v>
      </c>
      <c r="N8740" s="6" t="s">
        <v>7650</v>
      </c>
      <c r="R8740" s="6" t="str">
        <f t="shared" si="136"/>
        <v>79765Phường 1415</v>
      </c>
    </row>
    <row r="8741" spans="1:18">
      <c r="A8741" s="6">
        <v>8740</v>
      </c>
      <c r="B8741" s="6">
        <v>79</v>
      </c>
      <c r="C8741" s="6" t="s">
        <v>7648</v>
      </c>
      <c r="D8741" s="6">
        <v>765</v>
      </c>
      <c r="E8741" s="6" t="s">
        <v>104</v>
      </c>
      <c r="F8741" s="6">
        <v>26938</v>
      </c>
      <c r="G8741" s="6" t="s">
        <v>188</v>
      </c>
      <c r="H8741" s="6">
        <v>1</v>
      </c>
      <c r="I8741" s="6" t="s">
        <v>251</v>
      </c>
      <c r="J8741" s="6">
        <v>5</v>
      </c>
      <c r="K8741" s="6" t="s">
        <v>7257</v>
      </c>
      <c r="L8741" s="8" t="s">
        <v>253</v>
      </c>
      <c r="M8741" s="6" t="s">
        <v>254</v>
      </c>
      <c r="N8741" s="6" t="s">
        <v>7650</v>
      </c>
      <c r="R8741" s="6" t="str">
        <f t="shared" si="136"/>
        <v>79765Phường 1515</v>
      </c>
    </row>
    <row r="8742" spans="1:18">
      <c r="A8742" s="6">
        <v>8741</v>
      </c>
      <c r="B8742" s="6">
        <v>79</v>
      </c>
      <c r="C8742" s="6" t="s">
        <v>7648</v>
      </c>
      <c r="D8742" s="6">
        <v>765</v>
      </c>
      <c r="E8742" s="6" t="s">
        <v>104</v>
      </c>
      <c r="F8742" s="6">
        <v>26941</v>
      </c>
      <c r="G8742" s="6" t="s">
        <v>82</v>
      </c>
      <c r="H8742" s="6">
        <v>1</v>
      </c>
      <c r="I8742" s="6" t="s">
        <v>251</v>
      </c>
      <c r="J8742" s="6">
        <v>5</v>
      </c>
      <c r="K8742" s="6" t="s">
        <v>7257</v>
      </c>
      <c r="L8742" s="8" t="s">
        <v>253</v>
      </c>
      <c r="M8742" s="6" t="s">
        <v>254</v>
      </c>
      <c r="N8742" s="6" t="s">
        <v>7650</v>
      </c>
      <c r="R8742" s="6" t="str">
        <f t="shared" si="136"/>
        <v>79765Phường 0215</v>
      </c>
    </row>
    <row r="8743" spans="1:18">
      <c r="A8743" s="6">
        <v>8742</v>
      </c>
      <c r="B8743" s="6">
        <v>79</v>
      </c>
      <c r="C8743" s="6" t="s">
        <v>7648</v>
      </c>
      <c r="D8743" s="6">
        <v>765</v>
      </c>
      <c r="E8743" s="6" t="s">
        <v>104</v>
      </c>
      <c r="F8743" s="6">
        <v>26944</v>
      </c>
      <c r="G8743" s="6" t="s">
        <v>111</v>
      </c>
      <c r="H8743" s="6">
        <v>1</v>
      </c>
      <c r="I8743" s="6" t="s">
        <v>251</v>
      </c>
      <c r="J8743" s="6">
        <v>5</v>
      </c>
      <c r="K8743" s="6" t="s">
        <v>7257</v>
      </c>
      <c r="L8743" s="8" t="s">
        <v>253</v>
      </c>
      <c r="M8743" s="6" t="s">
        <v>254</v>
      </c>
      <c r="N8743" s="6" t="s">
        <v>7650</v>
      </c>
      <c r="R8743" s="6" t="str">
        <f t="shared" si="136"/>
        <v>79765Phường 0115</v>
      </c>
    </row>
    <row r="8744" spans="1:18">
      <c r="A8744" s="6">
        <v>8743</v>
      </c>
      <c r="B8744" s="6">
        <v>79</v>
      </c>
      <c r="C8744" s="6" t="s">
        <v>7648</v>
      </c>
      <c r="D8744" s="6">
        <v>765</v>
      </c>
      <c r="E8744" s="6" t="s">
        <v>104</v>
      </c>
      <c r="F8744" s="6">
        <v>26947</v>
      </c>
      <c r="G8744" s="6" t="s">
        <v>93</v>
      </c>
      <c r="H8744" s="6">
        <v>1</v>
      </c>
      <c r="I8744" s="6" t="s">
        <v>251</v>
      </c>
      <c r="J8744" s="6">
        <v>5</v>
      </c>
      <c r="K8744" s="6" t="s">
        <v>7257</v>
      </c>
      <c r="L8744" s="8" t="s">
        <v>253</v>
      </c>
      <c r="M8744" s="6" t="s">
        <v>254</v>
      </c>
      <c r="N8744" s="6" t="s">
        <v>7650</v>
      </c>
      <c r="R8744" s="6" t="str">
        <f t="shared" si="136"/>
        <v>79765Phường 0315</v>
      </c>
    </row>
    <row r="8745" spans="1:18">
      <c r="A8745" s="6">
        <v>8744</v>
      </c>
      <c r="B8745" s="6">
        <v>79</v>
      </c>
      <c r="C8745" s="6" t="s">
        <v>7648</v>
      </c>
      <c r="D8745" s="6">
        <v>765</v>
      </c>
      <c r="E8745" s="6" t="s">
        <v>104</v>
      </c>
      <c r="F8745" s="6">
        <v>26950</v>
      </c>
      <c r="G8745" s="6" t="s">
        <v>166</v>
      </c>
      <c r="H8745" s="6">
        <v>1</v>
      </c>
      <c r="I8745" s="6" t="s">
        <v>251</v>
      </c>
      <c r="J8745" s="6">
        <v>5</v>
      </c>
      <c r="K8745" s="6" t="s">
        <v>7257</v>
      </c>
      <c r="L8745" s="8" t="s">
        <v>253</v>
      </c>
      <c r="M8745" s="6" t="s">
        <v>254</v>
      </c>
      <c r="N8745" s="6" t="s">
        <v>7650</v>
      </c>
      <c r="R8745" s="6" t="str">
        <f t="shared" si="136"/>
        <v>79765Phường 1715</v>
      </c>
    </row>
    <row r="8746" spans="1:18">
      <c r="A8746" s="6">
        <v>8745</v>
      </c>
      <c r="B8746" s="6">
        <v>79</v>
      </c>
      <c r="C8746" s="6" t="s">
        <v>7648</v>
      </c>
      <c r="D8746" s="6">
        <v>765</v>
      </c>
      <c r="E8746" s="6" t="s">
        <v>104</v>
      </c>
      <c r="F8746" s="6">
        <v>26953</v>
      </c>
      <c r="G8746" s="6" t="s">
        <v>7672</v>
      </c>
      <c r="H8746" s="6">
        <v>1</v>
      </c>
      <c r="I8746" s="6" t="s">
        <v>251</v>
      </c>
      <c r="J8746" s="6">
        <v>5</v>
      </c>
      <c r="K8746" s="6" t="s">
        <v>7257</v>
      </c>
      <c r="L8746" s="8" t="s">
        <v>253</v>
      </c>
      <c r="M8746" s="6" t="s">
        <v>254</v>
      </c>
      <c r="N8746" s="6" t="s">
        <v>7650</v>
      </c>
      <c r="R8746" s="6" t="str">
        <f t="shared" si="136"/>
        <v>79765Phường 2115</v>
      </c>
    </row>
    <row r="8747" spans="1:18">
      <c r="A8747" s="6">
        <v>8746</v>
      </c>
      <c r="B8747" s="6">
        <v>79</v>
      </c>
      <c r="C8747" s="6" t="s">
        <v>7648</v>
      </c>
      <c r="D8747" s="6">
        <v>765</v>
      </c>
      <c r="E8747" s="6" t="s">
        <v>104</v>
      </c>
      <c r="F8747" s="6">
        <v>26956</v>
      </c>
      <c r="G8747" s="6" t="s">
        <v>165</v>
      </c>
      <c r="H8747" s="6">
        <v>1</v>
      </c>
      <c r="I8747" s="6" t="s">
        <v>251</v>
      </c>
      <c r="J8747" s="6">
        <v>5</v>
      </c>
      <c r="K8747" s="6" t="s">
        <v>7257</v>
      </c>
      <c r="L8747" s="8" t="s">
        <v>253</v>
      </c>
      <c r="M8747" s="6" t="s">
        <v>254</v>
      </c>
      <c r="N8747" s="6" t="s">
        <v>7650</v>
      </c>
      <c r="R8747" s="6" t="str">
        <f t="shared" si="136"/>
        <v>79765Phường 2215</v>
      </c>
    </row>
    <row r="8748" spans="1:18">
      <c r="A8748" s="6">
        <v>8747</v>
      </c>
      <c r="B8748" s="6">
        <v>79</v>
      </c>
      <c r="C8748" s="6" t="s">
        <v>7648</v>
      </c>
      <c r="D8748" s="6">
        <v>765</v>
      </c>
      <c r="E8748" s="6" t="s">
        <v>104</v>
      </c>
      <c r="F8748" s="6">
        <v>26959</v>
      </c>
      <c r="G8748" s="6" t="s">
        <v>7673</v>
      </c>
      <c r="H8748" s="6">
        <v>1</v>
      </c>
      <c r="I8748" s="6" t="s">
        <v>251</v>
      </c>
      <c r="J8748" s="6">
        <v>5</v>
      </c>
      <c r="K8748" s="6" t="s">
        <v>7257</v>
      </c>
      <c r="L8748" s="8" t="s">
        <v>253</v>
      </c>
      <c r="M8748" s="6" t="s">
        <v>254</v>
      </c>
      <c r="N8748" s="6" t="s">
        <v>7650</v>
      </c>
      <c r="R8748" s="6" t="str">
        <f t="shared" si="136"/>
        <v>79765Phường 1915</v>
      </c>
    </row>
    <row r="8749" spans="1:18">
      <c r="A8749" s="6">
        <v>8748</v>
      </c>
      <c r="B8749" s="6">
        <v>79</v>
      </c>
      <c r="C8749" s="6" t="s">
        <v>7648</v>
      </c>
      <c r="D8749" s="6">
        <v>765</v>
      </c>
      <c r="E8749" s="6" t="s">
        <v>104</v>
      </c>
      <c r="F8749" s="6">
        <v>26962</v>
      </c>
      <c r="G8749" s="6" t="s">
        <v>7674</v>
      </c>
      <c r="H8749" s="6">
        <v>1</v>
      </c>
      <c r="I8749" s="6" t="s">
        <v>251</v>
      </c>
      <c r="J8749" s="6">
        <v>5</v>
      </c>
      <c r="K8749" s="6" t="s">
        <v>7257</v>
      </c>
      <c r="L8749" s="8" t="s">
        <v>253</v>
      </c>
      <c r="M8749" s="6" t="s">
        <v>254</v>
      </c>
      <c r="N8749" s="6" t="s">
        <v>7650</v>
      </c>
      <c r="R8749" s="6" t="str">
        <f t="shared" si="136"/>
        <v>79765Phường 2815</v>
      </c>
    </row>
    <row r="8750" spans="1:18">
      <c r="A8750" s="6">
        <v>8749</v>
      </c>
      <c r="B8750" s="6">
        <v>79</v>
      </c>
      <c r="C8750" s="6" t="s">
        <v>7648</v>
      </c>
      <c r="D8750" s="6">
        <v>766</v>
      </c>
      <c r="E8750" s="6" t="s">
        <v>117</v>
      </c>
      <c r="F8750" s="6">
        <v>26965</v>
      </c>
      <c r="G8750" s="6" t="s">
        <v>82</v>
      </c>
      <c r="H8750" s="6">
        <v>1</v>
      </c>
      <c r="I8750" s="6" t="s">
        <v>251</v>
      </c>
      <c r="J8750" s="6">
        <v>5</v>
      </c>
      <c r="K8750" s="6" t="s">
        <v>7257</v>
      </c>
      <c r="L8750" s="8" t="s">
        <v>253</v>
      </c>
      <c r="M8750" s="6" t="s">
        <v>254</v>
      </c>
      <c r="N8750" s="6" t="s">
        <v>7650</v>
      </c>
      <c r="R8750" s="6" t="str">
        <f t="shared" si="136"/>
        <v>79766Phường 0215</v>
      </c>
    </row>
    <row r="8751" spans="1:18">
      <c r="A8751" s="6">
        <v>8750</v>
      </c>
      <c r="B8751" s="6">
        <v>79</v>
      </c>
      <c r="C8751" s="6" t="s">
        <v>7648</v>
      </c>
      <c r="D8751" s="6">
        <v>766</v>
      </c>
      <c r="E8751" s="6" t="s">
        <v>117</v>
      </c>
      <c r="F8751" s="6">
        <v>26968</v>
      </c>
      <c r="G8751" s="6" t="s">
        <v>143</v>
      </c>
      <c r="H8751" s="6">
        <v>1</v>
      </c>
      <c r="I8751" s="6" t="s">
        <v>251</v>
      </c>
      <c r="J8751" s="6">
        <v>5</v>
      </c>
      <c r="K8751" s="6" t="s">
        <v>7257</v>
      </c>
      <c r="L8751" s="8" t="s">
        <v>253</v>
      </c>
      <c r="M8751" s="6" t="s">
        <v>254</v>
      </c>
      <c r="N8751" s="6" t="s">
        <v>7650</v>
      </c>
      <c r="R8751" s="6" t="str">
        <f t="shared" si="136"/>
        <v>79766Phường 0415</v>
      </c>
    </row>
    <row r="8752" spans="1:18">
      <c r="A8752" s="6">
        <v>8751</v>
      </c>
      <c r="B8752" s="6">
        <v>79</v>
      </c>
      <c r="C8752" s="6" t="s">
        <v>7648</v>
      </c>
      <c r="D8752" s="6">
        <v>766</v>
      </c>
      <c r="E8752" s="6" t="s">
        <v>117</v>
      </c>
      <c r="F8752" s="6">
        <v>26971</v>
      </c>
      <c r="G8752" s="6" t="s">
        <v>86</v>
      </c>
      <c r="H8752" s="6">
        <v>1</v>
      </c>
      <c r="I8752" s="6" t="s">
        <v>251</v>
      </c>
      <c r="J8752" s="6">
        <v>5</v>
      </c>
      <c r="K8752" s="6" t="s">
        <v>7257</v>
      </c>
      <c r="L8752" s="8" t="s">
        <v>253</v>
      </c>
      <c r="M8752" s="6" t="s">
        <v>254</v>
      </c>
      <c r="N8752" s="6" t="s">
        <v>7650</v>
      </c>
      <c r="R8752" s="6" t="str">
        <f t="shared" si="136"/>
        <v>79766Phường 1215</v>
      </c>
    </row>
    <row r="8753" spans="1:18">
      <c r="A8753" s="6">
        <v>8752</v>
      </c>
      <c r="B8753" s="6">
        <v>79</v>
      </c>
      <c r="C8753" s="6" t="s">
        <v>7648</v>
      </c>
      <c r="D8753" s="6">
        <v>766</v>
      </c>
      <c r="E8753" s="6" t="s">
        <v>117</v>
      </c>
      <c r="F8753" s="6">
        <v>26974</v>
      </c>
      <c r="G8753" s="6" t="s">
        <v>189</v>
      </c>
      <c r="H8753" s="6">
        <v>1</v>
      </c>
      <c r="I8753" s="6" t="s">
        <v>251</v>
      </c>
      <c r="J8753" s="6">
        <v>5</v>
      </c>
      <c r="K8753" s="6" t="s">
        <v>7257</v>
      </c>
      <c r="L8753" s="8" t="s">
        <v>253</v>
      </c>
      <c r="M8753" s="6" t="s">
        <v>254</v>
      </c>
      <c r="N8753" s="6" t="s">
        <v>7650</v>
      </c>
      <c r="R8753" s="6" t="str">
        <f t="shared" si="136"/>
        <v>79766Phường 1315</v>
      </c>
    </row>
    <row r="8754" spans="1:18">
      <c r="A8754" s="6">
        <v>8753</v>
      </c>
      <c r="B8754" s="6">
        <v>79</v>
      </c>
      <c r="C8754" s="6" t="s">
        <v>7648</v>
      </c>
      <c r="D8754" s="6">
        <v>766</v>
      </c>
      <c r="E8754" s="6" t="s">
        <v>117</v>
      </c>
      <c r="F8754" s="6">
        <v>26977</v>
      </c>
      <c r="G8754" s="6" t="s">
        <v>111</v>
      </c>
      <c r="H8754" s="6">
        <v>1</v>
      </c>
      <c r="I8754" s="6" t="s">
        <v>251</v>
      </c>
      <c r="J8754" s="6">
        <v>5</v>
      </c>
      <c r="K8754" s="6" t="s">
        <v>7257</v>
      </c>
      <c r="L8754" s="8" t="s">
        <v>253</v>
      </c>
      <c r="M8754" s="6" t="s">
        <v>254</v>
      </c>
      <c r="N8754" s="6" t="s">
        <v>7650</v>
      </c>
      <c r="R8754" s="6" t="str">
        <f t="shared" si="136"/>
        <v>79766Phường 0115</v>
      </c>
    </row>
    <row r="8755" spans="1:18">
      <c r="A8755" s="6">
        <v>8754</v>
      </c>
      <c r="B8755" s="6">
        <v>79</v>
      </c>
      <c r="C8755" s="6" t="s">
        <v>7648</v>
      </c>
      <c r="D8755" s="6">
        <v>766</v>
      </c>
      <c r="E8755" s="6" t="s">
        <v>117</v>
      </c>
      <c r="F8755" s="6">
        <v>26980</v>
      </c>
      <c r="G8755" s="6" t="s">
        <v>93</v>
      </c>
      <c r="H8755" s="6">
        <v>1</v>
      </c>
      <c r="I8755" s="6" t="s">
        <v>251</v>
      </c>
      <c r="J8755" s="6">
        <v>5</v>
      </c>
      <c r="K8755" s="6" t="s">
        <v>7257</v>
      </c>
      <c r="L8755" s="8" t="s">
        <v>253</v>
      </c>
      <c r="M8755" s="6" t="s">
        <v>254</v>
      </c>
      <c r="N8755" s="6" t="s">
        <v>7650</v>
      </c>
      <c r="R8755" s="6" t="str">
        <f t="shared" si="136"/>
        <v>79766Phường 0315</v>
      </c>
    </row>
    <row r="8756" spans="1:18">
      <c r="A8756" s="6">
        <v>8755</v>
      </c>
      <c r="B8756" s="6">
        <v>79</v>
      </c>
      <c r="C8756" s="6" t="s">
        <v>7648</v>
      </c>
      <c r="D8756" s="6">
        <v>766</v>
      </c>
      <c r="E8756" s="6" t="s">
        <v>117</v>
      </c>
      <c r="F8756" s="6">
        <v>26983</v>
      </c>
      <c r="G8756" s="6" t="s">
        <v>156</v>
      </c>
      <c r="H8756" s="6">
        <v>1</v>
      </c>
      <c r="I8756" s="6" t="s">
        <v>251</v>
      </c>
      <c r="J8756" s="6">
        <v>5</v>
      </c>
      <c r="K8756" s="6" t="s">
        <v>7257</v>
      </c>
      <c r="L8756" s="8" t="s">
        <v>253</v>
      </c>
      <c r="M8756" s="6" t="s">
        <v>254</v>
      </c>
      <c r="N8756" s="6" t="s">
        <v>7650</v>
      </c>
      <c r="R8756" s="6" t="str">
        <f t="shared" si="136"/>
        <v>79766Phường 1115</v>
      </c>
    </row>
    <row r="8757" spans="1:18">
      <c r="A8757" s="6">
        <v>8756</v>
      </c>
      <c r="B8757" s="6">
        <v>79</v>
      </c>
      <c r="C8757" s="6" t="s">
        <v>7648</v>
      </c>
      <c r="D8757" s="6">
        <v>766</v>
      </c>
      <c r="E8757" s="6" t="s">
        <v>117</v>
      </c>
      <c r="F8757" s="6">
        <v>26986</v>
      </c>
      <c r="G8757" s="6" t="s">
        <v>164</v>
      </c>
      <c r="H8757" s="6">
        <v>1</v>
      </c>
      <c r="I8757" s="6" t="s">
        <v>251</v>
      </c>
      <c r="J8757" s="6">
        <v>5</v>
      </c>
      <c r="K8757" s="6" t="s">
        <v>7257</v>
      </c>
      <c r="L8757" s="8" t="s">
        <v>253</v>
      </c>
      <c r="M8757" s="6" t="s">
        <v>254</v>
      </c>
      <c r="N8757" s="6" t="s">
        <v>7650</v>
      </c>
      <c r="R8757" s="6" t="str">
        <f t="shared" si="136"/>
        <v>79766Phường 0715</v>
      </c>
    </row>
    <row r="8758" spans="1:18">
      <c r="A8758" s="6">
        <v>8757</v>
      </c>
      <c r="B8758" s="6">
        <v>79</v>
      </c>
      <c r="C8758" s="6" t="s">
        <v>7648</v>
      </c>
      <c r="D8758" s="6">
        <v>766</v>
      </c>
      <c r="E8758" s="6" t="s">
        <v>117</v>
      </c>
      <c r="F8758" s="6">
        <v>26989</v>
      </c>
      <c r="G8758" s="6" t="s">
        <v>72</v>
      </c>
      <c r="H8758" s="6">
        <v>1</v>
      </c>
      <c r="I8758" s="6" t="s">
        <v>251</v>
      </c>
      <c r="J8758" s="6">
        <v>5</v>
      </c>
      <c r="K8758" s="6" t="s">
        <v>7257</v>
      </c>
      <c r="L8758" s="8" t="s">
        <v>253</v>
      </c>
      <c r="M8758" s="6" t="s">
        <v>254</v>
      </c>
      <c r="N8758" s="6" t="s">
        <v>7650</v>
      </c>
      <c r="R8758" s="6" t="str">
        <f t="shared" si="136"/>
        <v>79766Phường 0515</v>
      </c>
    </row>
    <row r="8759" spans="1:18">
      <c r="A8759" s="6">
        <v>8758</v>
      </c>
      <c r="B8759" s="6">
        <v>79</v>
      </c>
      <c r="C8759" s="6" t="s">
        <v>7648</v>
      </c>
      <c r="D8759" s="6">
        <v>766</v>
      </c>
      <c r="E8759" s="6" t="s">
        <v>117</v>
      </c>
      <c r="F8759" s="6">
        <v>26992</v>
      </c>
      <c r="G8759" s="6" t="s">
        <v>136</v>
      </c>
      <c r="H8759" s="6">
        <v>1</v>
      </c>
      <c r="I8759" s="6" t="s">
        <v>251</v>
      </c>
      <c r="J8759" s="6">
        <v>5</v>
      </c>
      <c r="K8759" s="6" t="s">
        <v>7257</v>
      </c>
      <c r="L8759" s="8" t="s">
        <v>253</v>
      </c>
      <c r="M8759" s="6" t="s">
        <v>254</v>
      </c>
      <c r="N8759" s="6" t="s">
        <v>7650</v>
      </c>
      <c r="R8759" s="6" t="str">
        <f t="shared" si="136"/>
        <v>79766Phường 1015</v>
      </c>
    </row>
    <row r="8760" spans="1:18">
      <c r="A8760" s="6">
        <v>8759</v>
      </c>
      <c r="B8760" s="6">
        <v>79</v>
      </c>
      <c r="C8760" s="6" t="s">
        <v>7648</v>
      </c>
      <c r="D8760" s="6">
        <v>766</v>
      </c>
      <c r="E8760" s="6" t="s">
        <v>117</v>
      </c>
      <c r="F8760" s="6">
        <v>26995</v>
      </c>
      <c r="G8760" s="6" t="s">
        <v>88</v>
      </c>
      <c r="H8760" s="6">
        <v>1</v>
      </c>
      <c r="I8760" s="6" t="s">
        <v>251</v>
      </c>
      <c r="J8760" s="6">
        <v>5</v>
      </c>
      <c r="K8760" s="6" t="s">
        <v>7257</v>
      </c>
      <c r="L8760" s="8" t="s">
        <v>253</v>
      </c>
      <c r="M8760" s="6" t="s">
        <v>254</v>
      </c>
      <c r="N8760" s="6" t="s">
        <v>7650</v>
      </c>
      <c r="R8760" s="6" t="str">
        <f t="shared" si="136"/>
        <v>79766Phường 0615</v>
      </c>
    </row>
    <row r="8761" spans="1:18">
      <c r="A8761" s="6">
        <v>8760</v>
      </c>
      <c r="B8761" s="6">
        <v>79</v>
      </c>
      <c r="C8761" s="6" t="s">
        <v>7648</v>
      </c>
      <c r="D8761" s="6">
        <v>766</v>
      </c>
      <c r="E8761" s="6" t="s">
        <v>117</v>
      </c>
      <c r="F8761" s="6">
        <v>26998</v>
      </c>
      <c r="G8761" s="6" t="s">
        <v>122</v>
      </c>
      <c r="H8761" s="6">
        <v>1</v>
      </c>
      <c r="I8761" s="6" t="s">
        <v>251</v>
      </c>
      <c r="J8761" s="6">
        <v>5</v>
      </c>
      <c r="K8761" s="6" t="s">
        <v>7257</v>
      </c>
      <c r="L8761" s="8" t="s">
        <v>253</v>
      </c>
      <c r="M8761" s="6" t="s">
        <v>254</v>
      </c>
      <c r="N8761" s="6" t="s">
        <v>7650</v>
      </c>
      <c r="R8761" s="6" t="str">
        <f t="shared" si="136"/>
        <v>79766Phường 0815</v>
      </c>
    </row>
    <row r="8762" spans="1:18">
      <c r="A8762" s="6">
        <v>8761</v>
      </c>
      <c r="B8762" s="6">
        <v>79</v>
      </c>
      <c r="C8762" s="6" t="s">
        <v>7648</v>
      </c>
      <c r="D8762" s="6">
        <v>766</v>
      </c>
      <c r="E8762" s="6" t="s">
        <v>117</v>
      </c>
      <c r="F8762" s="6">
        <v>27001</v>
      </c>
      <c r="G8762" s="6" t="s">
        <v>155</v>
      </c>
      <c r="H8762" s="6">
        <v>1</v>
      </c>
      <c r="I8762" s="6" t="s">
        <v>251</v>
      </c>
      <c r="J8762" s="6">
        <v>5</v>
      </c>
      <c r="K8762" s="6" t="s">
        <v>7257</v>
      </c>
      <c r="L8762" s="8" t="s">
        <v>253</v>
      </c>
      <c r="M8762" s="6" t="s">
        <v>254</v>
      </c>
      <c r="N8762" s="6" t="s">
        <v>7650</v>
      </c>
      <c r="R8762" s="6" t="str">
        <f t="shared" si="136"/>
        <v>79766Phường 0915</v>
      </c>
    </row>
    <row r="8763" spans="1:18">
      <c r="A8763" s="6">
        <v>8762</v>
      </c>
      <c r="B8763" s="6">
        <v>79</v>
      </c>
      <c r="C8763" s="6" t="s">
        <v>7648</v>
      </c>
      <c r="D8763" s="6">
        <v>766</v>
      </c>
      <c r="E8763" s="6" t="s">
        <v>117</v>
      </c>
      <c r="F8763" s="6">
        <v>27004</v>
      </c>
      <c r="G8763" s="6" t="s">
        <v>7670</v>
      </c>
      <c r="H8763" s="6">
        <v>1</v>
      </c>
      <c r="I8763" s="6" t="s">
        <v>251</v>
      </c>
      <c r="J8763" s="6">
        <v>5</v>
      </c>
      <c r="K8763" s="6" t="s">
        <v>7257</v>
      </c>
      <c r="L8763" s="8" t="s">
        <v>253</v>
      </c>
      <c r="M8763" s="6" t="s">
        <v>254</v>
      </c>
      <c r="N8763" s="6" t="s">
        <v>7650</v>
      </c>
      <c r="R8763" s="6" t="str">
        <f t="shared" si="136"/>
        <v>79766Phường 1415</v>
      </c>
    </row>
    <row r="8764" spans="1:18">
      <c r="A8764" s="6">
        <v>8763</v>
      </c>
      <c r="B8764" s="6">
        <v>79</v>
      </c>
      <c r="C8764" s="6" t="s">
        <v>7648</v>
      </c>
      <c r="D8764" s="6">
        <v>766</v>
      </c>
      <c r="E8764" s="6" t="s">
        <v>117</v>
      </c>
      <c r="F8764" s="6">
        <v>27007</v>
      </c>
      <c r="G8764" s="6" t="s">
        <v>188</v>
      </c>
      <c r="H8764" s="6">
        <v>1</v>
      </c>
      <c r="I8764" s="6" t="s">
        <v>251</v>
      </c>
      <c r="J8764" s="6">
        <v>5</v>
      </c>
      <c r="K8764" s="6" t="s">
        <v>7257</v>
      </c>
      <c r="L8764" s="8" t="s">
        <v>253</v>
      </c>
      <c r="M8764" s="6" t="s">
        <v>254</v>
      </c>
      <c r="N8764" s="6" t="s">
        <v>7650</v>
      </c>
      <c r="R8764" s="6" t="str">
        <f t="shared" si="136"/>
        <v>79766Phường 1515</v>
      </c>
    </row>
    <row r="8765" spans="1:18">
      <c r="A8765" s="6">
        <v>8764</v>
      </c>
      <c r="B8765" s="6">
        <v>79</v>
      </c>
      <c r="C8765" s="6" t="s">
        <v>7648</v>
      </c>
      <c r="D8765" s="6">
        <v>767</v>
      </c>
      <c r="E8765" s="6" t="s">
        <v>80</v>
      </c>
      <c r="F8765" s="6">
        <v>27010</v>
      </c>
      <c r="G8765" s="6" t="s">
        <v>7675</v>
      </c>
      <c r="H8765" s="6">
        <v>1</v>
      </c>
      <c r="I8765" s="6" t="s">
        <v>251</v>
      </c>
      <c r="J8765" s="6">
        <v>5</v>
      </c>
      <c r="K8765" s="6" t="s">
        <v>7257</v>
      </c>
      <c r="L8765" s="8" t="s">
        <v>253</v>
      </c>
      <c r="M8765" s="6" t="s">
        <v>254</v>
      </c>
      <c r="N8765" s="6" t="s">
        <v>7650</v>
      </c>
      <c r="R8765" s="6" t="str">
        <f t="shared" si="136"/>
        <v>79767Phường Tân Sơn Nhì15</v>
      </c>
    </row>
    <row r="8766" spans="1:18">
      <c r="A8766" s="6">
        <v>8765</v>
      </c>
      <c r="B8766" s="6">
        <v>79</v>
      </c>
      <c r="C8766" s="6" t="s">
        <v>7648</v>
      </c>
      <c r="D8766" s="6">
        <v>767</v>
      </c>
      <c r="E8766" s="6" t="s">
        <v>80</v>
      </c>
      <c r="F8766" s="6">
        <v>27013</v>
      </c>
      <c r="G8766" s="6" t="s">
        <v>131</v>
      </c>
      <c r="H8766" s="6">
        <v>1</v>
      </c>
      <c r="I8766" s="6" t="s">
        <v>251</v>
      </c>
      <c r="J8766" s="6">
        <v>5</v>
      </c>
      <c r="K8766" s="6" t="s">
        <v>7257</v>
      </c>
      <c r="L8766" s="8" t="s">
        <v>253</v>
      </c>
      <c r="M8766" s="6" t="s">
        <v>254</v>
      </c>
      <c r="N8766" s="6" t="s">
        <v>7650</v>
      </c>
      <c r="R8766" s="6" t="str">
        <f t="shared" si="136"/>
        <v>79767Phường Tây Thạnh15</v>
      </c>
    </row>
    <row r="8767" spans="1:18">
      <c r="A8767" s="6">
        <v>8766</v>
      </c>
      <c r="B8767" s="6">
        <v>79</v>
      </c>
      <c r="C8767" s="6" t="s">
        <v>7648</v>
      </c>
      <c r="D8767" s="6">
        <v>767</v>
      </c>
      <c r="E8767" s="6" t="s">
        <v>80</v>
      </c>
      <c r="F8767" s="6">
        <v>27016</v>
      </c>
      <c r="G8767" s="6" t="s">
        <v>186</v>
      </c>
      <c r="H8767" s="6">
        <v>1</v>
      </c>
      <c r="I8767" s="6" t="s">
        <v>251</v>
      </c>
      <c r="J8767" s="6">
        <v>5</v>
      </c>
      <c r="K8767" s="6" t="s">
        <v>7257</v>
      </c>
      <c r="L8767" s="8" t="s">
        <v>253</v>
      </c>
      <c r="M8767" s="6" t="s">
        <v>254</v>
      </c>
      <c r="N8767" s="6" t="s">
        <v>7650</v>
      </c>
      <c r="R8767" s="6" t="str">
        <f t="shared" si="136"/>
        <v>79767Phường Sơn Kỳ15</v>
      </c>
    </row>
    <row r="8768" spans="1:18">
      <c r="A8768" s="6">
        <v>8767</v>
      </c>
      <c r="B8768" s="6">
        <v>79</v>
      </c>
      <c r="C8768" s="6" t="s">
        <v>7648</v>
      </c>
      <c r="D8768" s="6">
        <v>767</v>
      </c>
      <c r="E8768" s="6" t="s">
        <v>80</v>
      </c>
      <c r="F8768" s="6">
        <v>27019</v>
      </c>
      <c r="G8768" s="6" t="s">
        <v>191</v>
      </c>
      <c r="H8768" s="6">
        <v>1</v>
      </c>
      <c r="I8768" s="6" t="s">
        <v>251</v>
      </c>
      <c r="J8768" s="6">
        <v>5</v>
      </c>
      <c r="K8768" s="6" t="s">
        <v>7257</v>
      </c>
      <c r="L8768" s="8" t="s">
        <v>253</v>
      </c>
      <c r="M8768" s="6" t="s">
        <v>254</v>
      </c>
      <c r="N8768" s="6" t="s">
        <v>7650</v>
      </c>
      <c r="R8768" s="6" t="str">
        <f t="shared" si="136"/>
        <v>79767Phường Tân Quý15</v>
      </c>
    </row>
    <row r="8769" spans="1:18">
      <c r="A8769" s="6">
        <v>8768</v>
      </c>
      <c r="B8769" s="6">
        <v>79</v>
      </c>
      <c r="C8769" s="6" t="s">
        <v>7648</v>
      </c>
      <c r="D8769" s="6">
        <v>767</v>
      </c>
      <c r="E8769" s="6" t="s">
        <v>80</v>
      </c>
      <c r="F8769" s="6">
        <v>27022</v>
      </c>
      <c r="G8769" s="6" t="s">
        <v>2308</v>
      </c>
      <c r="H8769" s="6">
        <v>1</v>
      </c>
      <c r="I8769" s="6" t="s">
        <v>251</v>
      </c>
      <c r="J8769" s="6">
        <v>5</v>
      </c>
      <c r="K8769" s="6" t="s">
        <v>7257</v>
      </c>
      <c r="L8769" s="8" t="s">
        <v>253</v>
      </c>
      <c r="M8769" s="6" t="s">
        <v>254</v>
      </c>
      <c r="N8769" s="6" t="s">
        <v>7650</v>
      </c>
      <c r="R8769" s="6" t="str">
        <f t="shared" si="136"/>
        <v>79767Phường Tân Thành15</v>
      </c>
    </row>
    <row r="8770" spans="1:18">
      <c r="A8770" s="6">
        <v>8769</v>
      </c>
      <c r="B8770" s="6">
        <v>79</v>
      </c>
      <c r="C8770" s="6" t="s">
        <v>7648</v>
      </c>
      <c r="D8770" s="6">
        <v>767</v>
      </c>
      <c r="E8770" s="6" t="s">
        <v>80</v>
      </c>
      <c r="F8770" s="6">
        <v>27025</v>
      </c>
      <c r="G8770" s="6" t="s">
        <v>7676</v>
      </c>
      <c r="H8770" s="6">
        <v>1</v>
      </c>
      <c r="I8770" s="6" t="s">
        <v>251</v>
      </c>
      <c r="J8770" s="6">
        <v>5</v>
      </c>
      <c r="K8770" s="6" t="s">
        <v>7257</v>
      </c>
      <c r="L8770" s="8" t="s">
        <v>253</v>
      </c>
      <c r="M8770" s="6" t="s">
        <v>254</v>
      </c>
      <c r="N8770" s="6" t="s">
        <v>7650</v>
      </c>
      <c r="R8770" s="6" t="str">
        <f t="shared" si="136"/>
        <v>79767Phường Phú Thọ Hòa15</v>
      </c>
    </row>
    <row r="8771" spans="1:18">
      <c r="A8771" s="6">
        <v>8770</v>
      </c>
      <c r="B8771" s="6">
        <v>79</v>
      </c>
      <c r="C8771" s="6" t="s">
        <v>7648</v>
      </c>
      <c r="D8771" s="6">
        <v>767</v>
      </c>
      <c r="E8771" s="6" t="s">
        <v>80</v>
      </c>
      <c r="F8771" s="6">
        <v>27028</v>
      </c>
      <c r="G8771" s="6" t="s">
        <v>6221</v>
      </c>
      <c r="H8771" s="6">
        <v>1</v>
      </c>
      <c r="I8771" s="6" t="s">
        <v>251</v>
      </c>
      <c r="J8771" s="6">
        <v>5</v>
      </c>
      <c r="K8771" s="6" t="s">
        <v>7257</v>
      </c>
      <c r="L8771" s="8" t="s">
        <v>253</v>
      </c>
      <c r="M8771" s="6" t="s">
        <v>254</v>
      </c>
      <c r="N8771" s="6" t="s">
        <v>7650</v>
      </c>
      <c r="R8771" s="6" t="str">
        <f t="shared" ref="R8771:R8834" si="137">CONCATENATE(B8771,D8771,G8771,H8771,J8771)</f>
        <v>79767Phường Phú Thạnh15</v>
      </c>
    </row>
    <row r="8772" spans="1:18">
      <c r="A8772" s="6">
        <v>8771</v>
      </c>
      <c r="B8772" s="6">
        <v>79</v>
      </c>
      <c r="C8772" s="6" t="s">
        <v>7648</v>
      </c>
      <c r="D8772" s="6">
        <v>767</v>
      </c>
      <c r="E8772" s="6" t="s">
        <v>80</v>
      </c>
      <c r="F8772" s="6">
        <v>27031</v>
      </c>
      <c r="G8772" s="6" t="s">
        <v>171</v>
      </c>
      <c r="H8772" s="6">
        <v>1</v>
      </c>
      <c r="I8772" s="6" t="s">
        <v>251</v>
      </c>
      <c r="J8772" s="6">
        <v>5</v>
      </c>
      <c r="K8772" s="6" t="s">
        <v>7257</v>
      </c>
      <c r="L8772" s="8" t="s">
        <v>253</v>
      </c>
      <c r="M8772" s="6" t="s">
        <v>254</v>
      </c>
      <c r="N8772" s="6" t="s">
        <v>7650</v>
      </c>
      <c r="R8772" s="6" t="str">
        <f t="shared" si="137"/>
        <v>79767Phường Phú Trung15</v>
      </c>
    </row>
    <row r="8773" spans="1:18">
      <c r="A8773" s="6">
        <v>8772</v>
      </c>
      <c r="B8773" s="6">
        <v>79</v>
      </c>
      <c r="C8773" s="6" t="s">
        <v>7648</v>
      </c>
      <c r="D8773" s="6">
        <v>767</v>
      </c>
      <c r="E8773" s="6" t="s">
        <v>80</v>
      </c>
      <c r="F8773" s="6">
        <v>27034</v>
      </c>
      <c r="G8773" s="6" t="s">
        <v>7677</v>
      </c>
      <c r="H8773" s="6">
        <v>1</v>
      </c>
      <c r="I8773" s="6" t="s">
        <v>251</v>
      </c>
      <c r="J8773" s="6">
        <v>5</v>
      </c>
      <c r="K8773" s="6" t="s">
        <v>7257</v>
      </c>
      <c r="L8773" s="8" t="s">
        <v>253</v>
      </c>
      <c r="M8773" s="6" t="s">
        <v>254</v>
      </c>
      <c r="N8773" s="6" t="s">
        <v>7650</v>
      </c>
      <c r="R8773" s="6" t="str">
        <f t="shared" si="137"/>
        <v>79767Phường Hòa Thạnh15</v>
      </c>
    </row>
    <row r="8774" spans="1:18">
      <c r="A8774" s="6">
        <v>8773</v>
      </c>
      <c r="B8774" s="6">
        <v>79</v>
      </c>
      <c r="C8774" s="6" t="s">
        <v>7648</v>
      </c>
      <c r="D8774" s="6">
        <v>767</v>
      </c>
      <c r="E8774" s="6" t="s">
        <v>80</v>
      </c>
      <c r="F8774" s="6">
        <v>27037</v>
      </c>
      <c r="G8774" s="6" t="s">
        <v>7368</v>
      </c>
      <c r="H8774" s="6">
        <v>1</v>
      </c>
      <c r="I8774" s="6" t="s">
        <v>251</v>
      </c>
      <c r="J8774" s="6">
        <v>5</v>
      </c>
      <c r="K8774" s="6" t="s">
        <v>7257</v>
      </c>
      <c r="L8774" s="8" t="s">
        <v>253</v>
      </c>
      <c r="M8774" s="6" t="s">
        <v>254</v>
      </c>
      <c r="N8774" s="6" t="s">
        <v>7650</v>
      </c>
      <c r="R8774" s="6" t="str">
        <f t="shared" si="137"/>
        <v>79767Phường Hiệp Tân15</v>
      </c>
    </row>
    <row r="8775" spans="1:18">
      <c r="A8775" s="6">
        <v>8774</v>
      </c>
      <c r="B8775" s="6">
        <v>79</v>
      </c>
      <c r="C8775" s="6" t="s">
        <v>7648</v>
      </c>
      <c r="D8775" s="6">
        <v>767</v>
      </c>
      <c r="E8775" s="6" t="s">
        <v>80</v>
      </c>
      <c r="F8775" s="6">
        <v>27040</v>
      </c>
      <c r="G8775" s="6" t="s">
        <v>7678</v>
      </c>
      <c r="H8775" s="6">
        <v>1</v>
      </c>
      <c r="I8775" s="6" t="s">
        <v>251</v>
      </c>
      <c r="J8775" s="6">
        <v>5</v>
      </c>
      <c r="K8775" s="6" t="s">
        <v>7257</v>
      </c>
      <c r="L8775" s="8" t="s">
        <v>253</v>
      </c>
      <c r="M8775" s="6" t="s">
        <v>254</v>
      </c>
      <c r="N8775" s="6" t="s">
        <v>7650</v>
      </c>
      <c r="R8775" s="6" t="str">
        <f t="shared" si="137"/>
        <v>79767Phường Tân Thới Hòa15</v>
      </c>
    </row>
    <row r="8776" spans="1:18">
      <c r="A8776" s="6">
        <v>8775</v>
      </c>
      <c r="B8776" s="6">
        <v>79</v>
      </c>
      <c r="C8776" s="6" t="s">
        <v>7648</v>
      </c>
      <c r="D8776" s="6">
        <v>768</v>
      </c>
      <c r="E8776" s="6" t="s">
        <v>7679</v>
      </c>
      <c r="F8776" s="6">
        <v>27043</v>
      </c>
      <c r="G8776" s="6" t="s">
        <v>143</v>
      </c>
      <c r="H8776" s="6">
        <v>1</v>
      </c>
      <c r="I8776" s="6" t="s">
        <v>251</v>
      </c>
      <c r="J8776" s="6">
        <v>5</v>
      </c>
      <c r="K8776" s="6" t="s">
        <v>7257</v>
      </c>
      <c r="L8776" s="8" t="s">
        <v>253</v>
      </c>
      <c r="M8776" s="6" t="s">
        <v>254</v>
      </c>
      <c r="N8776" s="6" t="s">
        <v>7650</v>
      </c>
      <c r="R8776" s="6" t="str">
        <f t="shared" si="137"/>
        <v>79768Phường 0415</v>
      </c>
    </row>
    <row r="8777" spans="1:18">
      <c r="A8777" s="6">
        <v>8776</v>
      </c>
      <c r="B8777" s="6">
        <v>79</v>
      </c>
      <c r="C8777" s="6" t="s">
        <v>7648</v>
      </c>
      <c r="D8777" s="6">
        <v>768</v>
      </c>
      <c r="E8777" s="6" t="s">
        <v>7679</v>
      </c>
      <c r="F8777" s="6">
        <v>27046</v>
      </c>
      <c r="G8777" s="6" t="s">
        <v>72</v>
      </c>
      <c r="H8777" s="6">
        <v>1</v>
      </c>
      <c r="I8777" s="6" t="s">
        <v>251</v>
      </c>
      <c r="J8777" s="6">
        <v>5</v>
      </c>
      <c r="K8777" s="6" t="s">
        <v>7257</v>
      </c>
      <c r="L8777" s="8" t="s">
        <v>253</v>
      </c>
      <c r="M8777" s="6" t="s">
        <v>254</v>
      </c>
      <c r="N8777" s="6" t="s">
        <v>7650</v>
      </c>
      <c r="R8777" s="6" t="str">
        <f t="shared" si="137"/>
        <v>79768Phường 0515</v>
      </c>
    </row>
    <row r="8778" spans="1:18">
      <c r="A8778" s="6">
        <v>8777</v>
      </c>
      <c r="B8778" s="6">
        <v>79</v>
      </c>
      <c r="C8778" s="6" t="s">
        <v>7648</v>
      </c>
      <c r="D8778" s="6">
        <v>768</v>
      </c>
      <c r="E8778" s="6" t="s">
        <v>7679</v>
      </c>
      <c r="F8778" s="6">
        <v>27049</v>
      </c>
      <c r="G8778" s="6" t="s">
        <v>155</v>
      </c>
      <c r="H8778" s="6">
        <v>1</v>
      </c>
      <c r="I8778" s="6" t="s">
        <v>251</v>
      </c>
      <c r="J8778" s="6">
        <v>5</v>
      </c>
      <c r="K8778" s="6" t="s">
        <v>7257</v>
      </c>
      <c r="L8778" s="8" t="s">
        <v>253</v>
      </c>
      <c r="M8778" s="6" t="s">
        <v>254</v>
      </c>
      <c r="N8778" s="6" t="s">
        <v>7650</v>
      </c>
      <c r="R8778" s="6" t="str">
        <f t="shared" si="137"/>
        <v>79768Phường 0915</v>
      </c>
    </row>
    <row r="8779" spans="1:18">
      <c r="A8779" s="6">
        <v>8778</v>
      </c>
      <c r="B8779" s="6">
        <v>79</v>
      </c>
      <c r="C8779" s="6" t="s">
        <v>7648</v>
      </c>
      <c r="D8779" s="6">
        <v>768</v>
      </c>
      <c r="E8779" s="6" t="s">
        <v>7679</v>
      </c>
      <c r="F8779" s="6">
        <v>27052</v>
      </c>
      <c r="G8779" s="6" t="s">
        <v>164</v>
      </c>
      <c r="H8779" s="6">
        <v>1</v>
      </c>
      <c r="I8779" s="6" t="s">
        <v>251</v>
      </c>
      <c r="J8779" s="6">
        <v>5</v>
      </c>
      <c r="K8779" s="6" t="s">
        <v>7257</v>
      </c>
      <c r="L8779" s="8" t="s">
        <v>253</v>
      </c>
      <c r="M8779" s="6" t="s">
        <v>254</v>
      </c>
      <c r="N8779" s="6" t="s">
        <v>7650</v>
      </c>
      <c r="R8779" s="6" t="str">
        <f t="shared" si="137"/>
        <v>79768Phường 0715</v>
      </c>
    </row>
    <row r="8780" spans="1:18">
      <c r="A8780" s="6">
        <v>8779</v>
      </c>
      <c r="B8780" s="6">
        <v>79</v>
      </c>
      <c r="C8780" s="6" t="s">
        <v>7648</v>
      </c>
      <c r="D8780" s="6">
        <v>768</v>
      </c>
      <c r="E8780" s="6" t="s">
        <v>7679</v>
      </c>
      <c r="F8780" s="6">
        <v>27055</v>
      </c>
      <c r="G8780" s="6" t="s">
        <v>93</v>
      </c>
      <c r="H8780" s="6">
        <v>1</v>
      </c>
      <c r="I8780" s="6" t="s">
        <v>251</v>
      </c>
      <c r="J8780" s="6">
        <v>5</v>
      </c>
      <c r="K8780" s="6" t="s">
        <v>7257</v>
      </c>
      <c r="L8780" s="8" t="s">
        <v>253</v>
      </c>
      <c r="M8780" s="6" t="s">
        <v>254</v>
      </c>
      <c r="N8780" s="6" t="s">
        <v>7650</v>
      </c>
      <c r="R8780" s="6" t="str">
        <f t="shared" si="137"/>
        <v>79768Phường 0315</v>
      </c>
    </row>
    <row r="8781" spans="1:18">
      <c r="A8781" s="6">
        <v>8780</v>
      </c>
      <c r="B8781" s="6">
        <v>79</v>
      </c>
      <c r="C8781" s="6" t="s">
        <v>7648</v>
      </c>
      <c r="D8781" s="6">
        <v>768</v>
      </c>
      <c r="E8781" s="6" t="s">
        <v>7679</v>
      </c>
      <c r="F8781" s="6">
        <v>27058</v>
      </c>
      <c r="G8781" s="6" t="s">
        <v>111</v>
      </c>
      <c r="H8781" s="6">
        <v>1</v>
      </c>
      <c r="I8781" s="6" t="s">
        <v>251</v>
      </c>
      <c r="J8781" s="6">
        <v>5</v>
      </c>
      <c r="K8781" s="6" t="s">
        <v>7257</v>
      </c>
      <c r="L8781" s="8" t="s">
        <v>253</v>
      </c>
      <c r="M8781" s="6" t="s">
        <v>254</v>
      </c>
      <c r="N8781" s="6" t="s">
        <v>7650</v>
      </c>
      <c r="R8781" s="6" t="str">
        <f t="shared" si="137"/>
        <v>79768Phường 0115</v>
      </c>
    </row>
    <row r="8782" spans="1:18">
      <c r="A8782" s="6">
        <v>8781</v>
      </c>
      <c r="B8782" s="6">
        <v>79</v>
      </c>
      <c r="C8782" s="6" t="s">
        <v>7648</v>
      </c>
      <c r="D8782" s="6">
        <v>768</v>
      </c>
      <c r="E8782" s="6" t="s">
        <v>7679</v>
      </c>
      <c r="F8782" s="6">
        <v>27061</v>
      </c>
      <c r="G8782" s="6" t="s">
        <v>82</v>
      </c>
      <c r="H8782" s="6">
        <v>1</v>
      </c>
      <c r="I8782" s="6" t="s">
        <v>251</v>
      </c>
      <c r="J8782" s="6">
        <v>5</v>
      </c>
      <c r="K8782" s="6" t="s">
        <v>7257</v>
      </c>
      <c r="L8782" s="8" t="s">
        <v>253</v>
      </c>
      <c r="M8782" s="6" t="s">
        <v>254</v>
      </c>
      <c r="N8782" s="6" t="s">
        <v>7650</v>
      </c>
      <c r="R8782" s="6" t="str">
        <f t="shared" si="137"/>
        <v>79768Phường 0215</v>
      </c>
    </row>
    <row r="8783" spans="1:18">
      <c r="A8783" s="6">
        <v>8782</v>
      </c>
      <c r="B8783" s="6">
        <v>79</v>
      </c>
      <c r="C8783" s="6" t="s">
        <v>7648</v>
      </c>
      <c r="D8783" s="6">
        <v>768</v>
      </c>
      <c r="E8783" s="6" t="s">
        <v>7679</v>
      </c>
      <c r="F8783" s="6">
        <v>27064</v>
      </c>
      <c r="G8783" s="6" t="s">
        <v>122</v>
      </c>
      <c r="H8783" s="6">
        <v>1</v>
      </c>
      <c r="I8783" s="6" t="s">
        <v>251</v>
      </c>
      <c r="J8783" s="6">
        <v>5</v>
      </c>
      <c r="K8783" s="6" t="s">
        <v>7257</v>
      </c>
      <c r="L8783" s="8" t="s">
        <v>253</v>
      </c>
      <c r="M8783" s="6" t="s">
        <v>254</v>
      </c>
      <c r="N8783" s="6" t="s">
        <v>7650</v>
      </c>
      <c r="R8783" s="6" t="str">
        <f t="shared" si="137"/>
        <v>79768Phường 0815</v>
      </c>
    </row>
    <row r="8784" spans="1:18">
      <c r="A8784" s="6">
        <v>8783</v>
      </c>
      <c r="B8784" s="6">
        <v>79</v>
      </c>
      <c r="C8784" s="6" t="s">
        <v>7648</v>
      </c>
      <c r="D8784" s="6">
        <v>768</v>
      </c>
      <c r="E8784" s="6" t="s">
        <v>7679</v>
      </c>
      <c r="F8784" s="6">
        <v>27067</v>
      </c>
      <c r="G8784" s="6" t="s">
        <v>188</v>
      </c>
      <c r="H8784" s="6">
        <v>1</v>
      </c>
      <c r="I8784" s="6" t="s">
        <v>251</v>
      </c>
      <c r="J8784" s="6">
        <v>5</v>
      </c>
      <c r="K8784" s="6" t="s">
        <v>7257</v>
      </c>
      <c r="L8784" s="8" t="s">
        <v>253</v>
      </c>
      <c r="M8784" s="6" t="s">
        <v>254</v>
      </c>
      <c r="N8784" s="6" t="s">
        <v>7650</v>
      </c>
      <c r="R8784" s="6" t="str">
        <f t="shared" si="137"/>
        <v>79768Phường 1515</v>
      </c>
    </row>
    <row r="8785" spans="1:18">
      <c r="A8785" s="6">
        <v>8784</v>
      </c>
      <c r="B8785" s="6">
        <v>79</v>
      </c>
      <c r="C8785" s="6" t="s">
        <v>7648</v>
      </c>
      <c r="D8785" s="6">
        <v>768</v>
      </c>
      <c r="E8785" s="6" t="s">
        <v>7679</v>
      </c>
      <c r="F8785" s="6">
        <v>27070</v>
      </c>
      <c r="G8785" s="6" t="s">
        <v>136</v>
      </c>
      <c r="H8785" s="6">
        <v>1</v>
      </c>
      <c r="I8785" s="6" t="s">
        <v>251</v>
      </c>
      <c r="J8785" s="6">
        <v>5</v>
      </c>
      <c r="K8785" s="6" t="s">
        <v>7257</v>
      </c>
      <c r="L8785" s="8" t="s">
        <v>253</v>
      </c>
      <c r="M8785" s="6" t="s">
        <v>254</v>
      </c>
      <c r="N8785" s="6" t="s">
        <v>7650</v>
      </c>
      <c r="R8785" s="6" t="str">
        <f t="shared" si="137"/>
        <v>79768Phường 1015</v>
      </c>
    </row>
    <row r="8786" spans="1:18">
      <c r="A8786" s="6">
        <v>8785</v>
      </c>
      <c r="B8786" s="6">
        <v>79</v>
      </c>
      <c r="C8786" s="6" t="s">
        <v>7648</v>
      </c>
      <c r="D8786" s="6">
        <v>768</v>
      </c>
      <c r="E8786" s="6" t="s">
        <v>7679</v>
      </c>
      <c r="F8786" s="6">
        <v>27073</v>
      </c>
      <c r="G8786" s="6" t="s">
        <v>156</v>
      </c>
      <c r="H8786" s="6">
        <v>1</v>
      </c>
      <c r="I8786" s="6" t="s">
        <v>251</v>
      </c>
      <c r="J8786" s="6">
        <v>5</v>
      </c>
      <c r="K8786" s="6" t="s">
        <v>7257</v>
      </c>
      <c r="L8786" s="8" t="s">
        <v>253</v>
      </c>
      <c r="M8786" s="6" t="s">
        <v>254</v>
      </c>
      <c r="N8786" s="6" t="s">
        <v>7650</v>
      </c>
      <c r="R8786" s="6" t="str">
        <f t="shared" si="137"/>
        <v>79768Phường 1115</v>
      </c>
    </row>
    <row r="8787" spans="1:18">
      <c r="A8787" s="6">
        <v>8786</v>
      </c>
      <c r="B8787" s="6">
        <v>79</v>
      </c>
      <c r="C8787" s="6" t="s">
        <v>7648</v>
      </c>
      <c r="D8787" s="6">
        <v>768</v>
      </c>
      <c r="E8787" s="6" t="s">
        <v>7679</v>
      </c>
      <c r="F8787" s="6">
        <v>27076</v>
      </c>
      <c r="G8787" s="6" t="s">
        <v>166</v>
      </c>
      <c r="H8787" s="6">
        <v>1</v>
      </c>
      <c r="I8787" s="6" t="s">
        <v>251</v>
      </c>
      <c r="J8787" s="6">
        <v>5</v>
      </c>
      <c r="K8787" s="6" t="s">
        <v>7257</v>
      </c>
      <c r="L8787" s="8" t="s">
        <v>253</v>
      </c>
      <c r="M8787" s="6" t="s">
        <v>254</v>
      </c>
      <c r="N8787" s="6" t="s">
        <v>7650</v>
      </c>
      <c r="R8787" s="6" t="str">
        <f t="shared" si="137"/>
        <v>79768Phường 1715</v>
      </c>
    </row>
    <row r="8788" spans="1:18">
      <c r="A8788" s="6">
        <v>8787</v>
      </c>
      <c r="B8788" s="6">
        <v>79</v>
      </c>
      <c r="C8788" s="6" t="s">
        <v>7648</v>
      </c>
      <c r="D8788" s="6">
        <v>768</v>
      </c>
      <c r="E8788" s="6" t="s">
        <v>7679</v>
      </c>
      <c r="F8788" s="6">
        <v>27085</v>
      </c>
      <c r="G8788" s="6" t="s">
        <v>189</v>
      </c>
      <c r="H8788" s="6">
        <v>1</v>
      </c>
      <c r="I8788" s="6" t="s">
        <v>251</v>
      </c>
      <c r="J8788" s="6">
        <v>5</v>
      </c>
      <c r="K8788" s="6" t="s">
        <v>7257</v>
      </c>
      <c r="L8788" s="8" t="s">
        <v>253</v>
      </c>
      <c r="M8788" s="6" t="s">
        <v>254</v>
      </c>
      <c r="N8788" s="6" t="s">
        <v>7650</v>
      </c>
      <c r="R8788" s="6" t="str">
        <f t="shared" si="137"/>
        <v>79768Phường 1315</v>
      </c>
    </row>
    <row r="8789" spans="1:18">
      <c r="A8789" s="6">
        <v>8788</v>
      </c>
      <c r="B8789" s="6">
        <v>79</v>
      </c>
      <c r="C8789" s="6" t="s">
        <v>7648</v>
      </c>
      <c r="D8789" s="6">
        <v>769</v>
      </c>
      <c r="E8789" s="6" t="s">
        <v>78</v>
      </c>
      <c r="F8789" s="6">
        <v>26794</v>
      </c>
      <c r="G8789" s="6" t="s">
        <v>7680</v>
      </c>
      <c r="H8789" s="6">
        <v>1</v>
      </c>
      <c r="I8789" s="6" t="s">
        <v>251</v>
      </c>
      <c r="J8789" s="6">
        <v>5</v>
      </c>
      <c r="K8789" s="6" t="s">
        <v>7257</v>
      </c>
      <c r="L8789" s="8">
        <v>2</v>
      </c>
      <c r="M8789" s="6" t="s">
        <v>299</v>
      </c>
      <c r="N8789" s="6" t="s">
        <v>7650</v>
      </c>
      <c r="R8789" s="6" t="str">
        <f t="shared" si="137"/>
        <v>79769Phường Linh Xuân15</v>
      </c>
    </row>
    <row r="8790" spans="1:18">
      <c r="A8790" s="6">
        <v>8789</v>
      </c>
      <c r="B8790" s="6">
        <v>79</v>
      </c>
      <c r="C8790" s="6" t="s">
        <v>7648</v>
      </c>
      <c r="D8790" s="6">
        <v>769</v>
      </c>
      <c r="E8790" s="6" t="s">
        <v>78</v>
      </c>
      <c r="F8790" s="6">
        <v>26797</v>
      </c>
      <c r="G8790" s="6" t="s">
        <v>7681</v>
      </c>
      <c r="H8790" s="6">
        <v>1</v>
      </c>
      <c r="I8790" s="6" t="s">
        <v>251</v>
      </c>
      <c r="J8790" s="6">
        <v>5</v>
      </c>
      <c r="K8790" s="6" t="s">
        <v>7257</v>
      </c>
      <c r="L8790" s="8">
        <v>2</v>
      </c>
      <c r="M8790" s="6" t="s">
        <v>299</v>
      </c>
      <c r="N8790" s="6" t="s">
        <v>7650</v>
      </c>
      <c r="R8790" s="6" t="str">
        <f t="shared" si="137"/>
        <v>79769Phường Bình Chiểu15</v>
      </c>
    </row>
    <row r="8791" spans="1:18">
      <c r="A8791" s="6">
        <v>8790</v>
      </c>
      <c r="B8791" s="6">
        <v>79</v>
      </c>
      <c r="C8791" s="6" t="s">
        <v>7648</v>
      </c>
      <c r="D8791" s="6">
        <v>769</v>
      </c>
      <c r="E8791" s="6" t="s">
        <v>78</v>
      </c>
      <c r="F8791" s="6">
        <v>26800</v>
      </c>
      <c r="G8791" s="6" t="s">
        <v>7682</v>
      </c>
      <c r="H8791" s="6">
        <v>1</v>
      </c>
      <c r="I8791" s="6" t="s">
        <v>251</v>
      </c>
      <c r="J8791" s="6">
        <v>5</v>
      </c>
      <c r="K8791" s="6" t="s">
        <v>7257</v>
      </c>
      <c r="L8791" s="8">
        <v>2</v>
      </c>
      <c r="M8791" s="6" t="s">
        <v>299</v>
      </c>
      <c r="N8791" s="6" t="s">
        <v>7650</v>
      </c>
      <c r="R8791" s="6" t="str">
        <f t="shared" si="137"/>
        <v>79769Phường Linh Trung15</v>
      </c>
    </row>
    <row r="8792" spans="1:18">
      <c r="A8792" s="6">
        <v>8791</v>
      </c>
      <c r="B8792" s="6">
        <v>79</v>
      </c>
      <c r="C8792" s="6" t="s">
        <v>7648</v>
      </c>
      <c r="D8792" s="6">
        <v>769</v>
      </c>
      <c r="E8792" s="6" t="s">
        <v>78</v>
      </c>
      <c r="F8792" s="6">
        <v>26803</v>
      </c>
      <c r="G8792" s="6" t="s">
        <v>7683</v>
      </c>
      <c r="H8792" s="6">
        <v>1</v>
      </c>
      <c r="I8792" s="6" t="s">
        <v>251</v>
      </c>
      <c r="J8792" s="6">
        <v>5</v>
      </c>
      <c r="K8792" s="6" t="s">
        <v>7257</v>
      </c>
      <c r="L8792" s="8" t="s">
        <v>253</v>
      </c>
      <c r="M8792" s="6" t="s">
        <v>254</v>
      </c>
      <c r="N8792" s="6" t="s">
        <v>7650</v>
      </c>
      <c r="R8792" s="6" t="str">
        <f t="shared" si="137"/>
        <v>79769Phường Tam Bình15</v>
      </c>
    </row>
    <row r="8793" spans="1:18">
      <c r="A8793" s="6">
        <v>8792</v>
      </c>
      <c r="B8793" s="6">
        <v>79</v>
      </c>
      <c r="C8793" s="6" t="s">
        <v>7648</v>
      </c>
      <c r="D8793" s="6">
        <v>769</v>
      </c>
      <c r="E8793" s="6" t="s">
        <v>78</v>
      </c>
      <c r="F8793" s="6">
        <v>26806</v>
      </c>
      <c r="G8793" s="6" t="s">
        <v>153</v>
      </c>
      <c r="H8793" s="6">
        <v>1</v>
      </c>
      <c r="I8793" s="6" t="s">
        <v>251</v>
      </c>
      <c r="J8793" s="6">
        <v>5</v>
      </c>
      <c r="K8793" s="6" t="s">
        <v>7257</v>
      </c>
      <c r="L8793" s="8" t="s">
        <v>253</v>
      </c>
      <c r="M8793" s="6" t="s">
        <v>254</v>
      </c>
      <c r="N8793" s="6" t="s">
        <v>7650</v>
      </c>
      <c r="R8793" s="6" t="str">
        <f t="shared" si="137"/>
        <v>79769Phường Tam Phú15</v>
      </c>
    </row>
    <row r="8794" spans="1:18">
      <c r="A8794" s="6">
        <v>8793</v>
      </c>
      <c r="B8794" s="6">
        <v>79</v>
      </c>
      <c r="C8794" s="6" t="s">
        <v>7648</v>
      </c>
      <c r="D8794" s="6">
        <v>769</v>
      </c>
      <c r="E8794" s="6" t="s">
        <v>78</v>
      </c>
      <c r="F8794" s="6">
        <v>26809</v>
      </c>
      <c r="G8794" s="6" t="s">
        <v>154</v>
      </c>
      <c r="H8794" s="6">
        <v>1</v>
      </c>
      <c r="I8794" s="6" t="s">
        <v>251</v>
      </c>
      <c r="J8794" s="6">
        <v>5</v>
      </c>
      <c r="K8794" s="6" t="s">
        <v>7257</v>
      </c>
      <c r="L8794" s="8" t="s">
        <v>253</v>
      </c>
      <c r="M8794" s="6" t="s">
        <v>254</v>
      </c>
      <c r="N8794" s="6" t="s">
        <v>7650</v>
      </c>
      <c r="R8794" s="6" t="str">
        <f t="shared" si="137"/>
        <v>79769Phường Hiệp Bình Phước15</v>
      </c>
    </row>
    <row r="8795" spans="1:18">
      <c r="A8795" s="6">
        <v>8794</v>
      </c>
      <c r="B8795" s="6">
        <v>79</v>
      </c>
      <c r="C8795" s="6" t="s">
        <v>7648</v>
      </c>
      <c r="D8795" s="6">
        <v>769</v>
      </c>
      <c r="E8795" s="6" t="s">
        <v>78</v>
      </c>
      <c r="F8795" s="6">
        <v>26812</v>
      </c>
      <c r="G8795" s="6" t="s">
        <v>113</v>
      </c>
      <c r="H8795" s="6">
        <v>1</v>
      </c>
      <c r="I8795" s="6" t="s">
        <v>251</v>
      </c>
      <c r="J8795" s="6">
        <v>5</v>
      </c>
      <c r="K8795" s="6" t="s">
        <v>7257</v>
      </c>
      <c r="L8795" s="8" t="s">
        <v>253</v>
      </c>
      <c r="M8795" s="6" t="s">
        <v>254</v>
      </c>
      <c r="N8795" s="6" t="s">
        <v>7650</v>
      </c>
      <c r="R8795" s="6" t="str">
        <f t="shared" si="137"/>
        <v>79769Phường Hiệp Bình Chánh15</v>
      </c>
    </row>
    <row r="8796" spans="1:18">
      <c r="A8796" s="6">
        <v>8795</v>
      </c>
      <c r="B8796" s="6">
        <v>79</v>
      </c>
      <c r="C8796" s="6" t="s">
        <v>7648</v>
      </c>
      <c r="D8796" s="6">
        <v>769</v>
      </c>
      <c r="E8796" s="6" t="s">
        <v>78</v>
      </c>
      <c r="F8796" s="6">
        <v>26815</v>
      </c>
      <c r="G8796" s="6" t="s">
        <v>7684</v>
      </c>
      <c r="H8796" s="6">
        <v>1</v>
      </c>
      <c r="I8796" s="6" t="s">
        <v>251</v>
      </c>
      <c r="J8796" s="6">
        <v>5</v>
      </c>
      <c r="K8796" s="6" t="s">
        <v>7257</v>
      </c>
      <c r="L8796" s="8" t="s">
        <v>253</v>
      </c>
      <c r="M8796" s="6" t="s">
        <v>254</v>
      </c>
      <c r="N8796" s="6" t="s">
        <v>7650</v>
      </c>
      <c r="R8796" s="6" t="str">
        <f t="shared" si="137"/>
        <v>79769Phường Linh Chiểu15</v>
      </c>
    </row>
    <row r="8797" spans="1:18">
      <c r="A8797" s="6">
        <v>8796</v>
      </c>
      <c r="B8797" s="6">
        <v>79</v>
      </c>
      <c r="C8797" s="6" t="s">
        <v>7648</v>
      </c>
      <c r="D8797" s="6">
        <v>769</v>
      </c>
      <c r="E8797" s="6" t="s">
        <v>78</v>
      </c>
      <c r="F8797" s="6">
        <v>26818</v>
      </c>
      <c r="G8797" s="6" t="s">
        <v>7685</v>
      </c>
      <c r="H8797" s="6">
        <v>1</v>
      </c>
      <c r="I8797" s="6" t="s">
        <v>251</v>
      </c>
      <c r="J8797" s="6">
        <v>5</v>
      </c>
      <c r="K8797" s="6" t="s">
        <v>7257</v>
      </c>
      <c r="L8797" s="8" t="s">
        <v>253</v>
      </c>
      <c r="M8797" s="6" t="s">
        <v>254</v>
      </c>
      <c r="N8797" s="6" t="s">
        <v>7650</v>
      </c>
      <c r="R8797" s="6" t="str">
        <f t="shared" si="137"/>
        <v>79769Phường Linh Tây15</v>
      </c>
    </row>
    <row r="8798" spans="1:18">
      <c r="A8798" s="6">
        <v>8797</v>
      </c>
      <c r="B8798" s="6">
        <v>79</v>
      </c>
      <c r="C8798" s="6" t="s">
        <v>7648</v>
      </c>
      <c r="D8798" s="6">
        <v>769</v>
      </c>
      <c r="E8798" s="6" t="s">
        <v>78</v>
      </c>
      <c r="F8798" s="6">
        <v>26821</v>
      </c>
      <c r="G8798" s="6" t="s">
        <v>135</v>
      </c>
      <c r="H8798" s="6">
        <v>1</v>
      </c>
      <c r="I8798" s="6" t="s">
        <v>251</v>
      </c>
      <c r="J8798" s="6">
        <v>5</v>
      </c>
      <c r="K8798" s="6" t="s">
        <v>7257</v>
      </c>
      <c r="L8798" s="8" t="s">
        <v>253</v>
      </c>
      <c r="M8798" s="6" t="s">
        <v>254</v>
      </c>
      <c r="N8798" s="6" t="s">
        <v>7650</v>
      </c>
      <c r="R8798" s="6" t="str">
        <f t="shared" si="137"/>
        <v>79769Phường Linh Đông15</v>
      </c>
    </row>
    <row r="8799" spans="1:18">
      <c r="A8799" s="6">
        <v>8798</v>
      </c>
      <c r="B8799" s="6">
        <v>79</v>
      </c>
      <c r="C8799" s="6" t="s">
        <v>7648</v>
      </c>
      <c r="D8799" s="6">
        <v>769</v>
      </c>
      <c r="E8799" s="6" t="s">
        <v>78</v>
      </c>
      <c r="F8799" s="6">
        <v>26824</v>
      </c>
      <c r="G8799" s="6" t="s">
        <v>199</v>
      </c>
      <c r="H8799" s="6">
        <v>1</v>
      </c>
      <c r="I8799" s="6" t="s">
        <v>251</v>
      </c>
      <c r="J8799" s="6">
        <v>5</v>
      </c>
      <c r="K8799" s="6" t="s">
        <v>7257</v>
      </c>
      <c r="L8799" s="8" t="s">
        <v>253</v>
      </c>
      <c r="M8799" s="6" t="s">
        <v>254</v>
      </c>
      <c r="N8799" s="6" t="s">
        <v>7650</v>
      </c>
      <c r="R8799" s="6" t="str">
        <f t="shared" si="137"/>
        <v>79769Phường Bình Thọ15</v>
      </c>
    </row>
    <row r="8800" spans="1:18">
      <c r="A8800" s="6">
        <v>8799</v>
      </c>
      <c r="B8800" s="6">
        <v>79</v>
      </c>
      <c r="C8800" s="6" t="s">
        <v>7648</v>
      </c>
      <c r="D8800" s="6">
        <v>769</v>
      </c>
      <c r="E8800" s="6" t="s">
        <v>78</v>
      </c>
      <c r="F8800" s="6">
        <v>26827</v>
      </c>
      <c r="G8800" s="6" t="s">
        <v>134</v>
      </c>
      <c r="H8800" s="6">
        <v>1</v>
      </c>
      <c r="I8800" s="6" t="s">
        <v>251</v>
      </c>
      <c r="J8800" s="6">
        <v>5</v>
      </c>
      <c r="K8800" s="6" t="s">
        <v>7257</v>
      </c>
      <c r="L8800" s="8" t="s">
        <v>253</v>
      </c>
      <c r="M8800" s="6" t="s">
        <v>254</v>
      </c>
      <c r="N8800" s="6" t="s">
        <v>7650</v>
      </c>
      <c r="R8800" s="6" t="str">
        <f t="shared" si="137"/>
        <v>79769Phường Trường Thọ15</v>
      </c>
    </row>
    <row r="8801" spans="1:18">
      <c r="A8801" s="6">
        <v>8800</v>
      </c>
      <c r="B8801" s="6">
        <v>79</v>
      </c>
      <c r="C8801" s="6" t="s">
        <v>7648</v>
      </c>
      <c r="D8801" s="6">
        <v>769</v>
      </c>
      <c r="E8801" s="6" t="s">
        <v>78</v>
      </c>
      <c r="F8801" s="6">
        <v>26830</v>
      </c>
      <c r="G8801" s="6" t="s">
        <v>7487</v>
      </c>
      <c r="H8801" s="6">
        <v>1</v>
      </c>
      <c r="I8801" s="6" t="s">
        <v>251</v>
      </c>
      <c r="J8801" s="6">
        <v>5</v>
      </c>
      <c r="K8801" s="6" t="s">
        <v>7257</v>
      </c>
      <c r="L8801" s="8">
        <v>3</v>
      </c>
      <c r="M8801" s="6" t="s">
        <v>359</v>
      </c>
      <c r="N8801" s="6" t="s">
        <v>7650</v>
      </c>
      <c r="R8801" s="6" t="str">
        <f t="shared" si="137"/>
        <v>79769Phường Long Bình15</v>
      </c>
    </row>
    <row r="8802" spans="1:18">
      <c r="A8802" s="6">
        <v>8801</v>
      </c>
      <c r="B8802" s="6">
        <v>79</v>
      </c>
      <c r="C8802" s="6" t="s">
        <v>7648</v>
      </c>
      <c r="D8802" s="6">
        <v>769</v>
      </c>
      <c r="E8802" s="6" t="s">
        <v>78</v>
      </c>
      <c r="F8802" s="6">
        <v>26833</v>
      </c>
      <c r="G8802" s="6" t="s">
        <v>7686</v>
      </c>
      <c r="H8802" s="6">
        <v>1</v>
      </c>
      <c r="I8802" s="6" t="s">
        <v>251</v>
      </c>
      <c r="J8802" s="6">
        <v>5</v>
      </c>
      <c r="K8802" s="6" t="s">
        <v>7257</v>
      </c>
      <c r="L8802" s="8">
        <v>2</v>
      </c>
      <c r="M8802" s="6" t="s">
        <v>299</v>
      </c>
      <c r="N8802" s="6" t="s">
        <v>7650</v>
      </c>
      <c r="R8802" s="6" t="str">
        <f t="shared" si="137"/>
        <v>79769Phường Long Thạnh Mỹ15</v>
      </c>
    </row>
    <row r="8803" spans="1:18">
      <c r="A8803" s="6">
        <v>8802</v>
      </c>
      <c r="B8803" s="6">
        <v>79</v>
      </c>
      <c r="C8803" s="6" t="s">
        <v>7648</v>
      </c>
      <c r="D8803" s="6">
        <v>769</v>
      </c>
      <c r="E8803" s="6" t="s">
        <v>78</v>
      </c>
      <c r="F8803" s="6">
        <v>26836</v>
      </c>
      <c r="G8803" s="6" t="s">
        <v>7266</v>
      </c>
      <c r="H8803" s="6">
        <v>1</v>
      </c>
      <c r="I8803" s="6" t="s">
        <v>251</v>
      </c>
      <c r="J8803" s="6">
        <v>5</v>
      </c>
      <c r="K8803" s="6" t="s">
        <v>7257</v>
      </c>
      <c r="L8803" s="8">
        <v>2</v>
      </c>
      <c r="M8803" s="6" t="s">
        <v>299</v>
      </c>
      <c r="N8803" s="6" t="s">
        <v>7650</v>
      </c>
      <c r="R8803" s="6" t="str">
        <f t="shared" si="137"/>
        <v>79769Phường Tân Phú15</v>
      </c>
    </row>
    <row r="8804" spans="1:18">
      <c r="A8804" s="6">
        <v>8803</v>
      </c>
      <c r="B8804" s="6">
        <v>79</v>
      </c>
      <c r="C8804" s="6" t="s">
        <v>7648</v>
      </c>
      <c r="D8804" s="6">
        <v>769</v>
      </c>
      <c r="E8804" s="6" t="s">
        <v>78</v>
      </c>
      <c r="F8804" s="6">
        <v>26839</v>
      </c>
      <c r="G8804" s="6" t="s">
        <v>7687</v>
      </c>
      <c r="H8804" s="6">
        <v>1</v>
      </c>
      <c r="I8804" s="6" t="s">
        <v>251</v>
      </c>
      <c r="J8804" s="6">
        <v>5</v>
      </c>
      <c r="K8804" s="6" t="s">
        <v>7257</v>
      </c>
      <c r="L8804" s="8" t="s">
        <v>253</v>
      </c>
      <c r="M8804" s="6" t="s">
        <v>254</v>
      </c>
      <c r="N8804" s="6" t="s">
        <v>7650</v>
      </c>
      <c r="R8804" s="6" t="str">
        <f t="shared" si="137"/>
        <v>79769Phường Hiệp Phú15</v>
      </c>
    </row>
    <row r="8805" spans="1:18">
      <c r="A8805" s="6">
        <v>8804</v>
      </c>
      <c r="B8805" s="6">
        <v>79</v>
      </c>
      <c r="C8805" s="6" t="s">
        <v>7648</v>
      </c>
      <c r="D8805" s="6">
        <v>769</v>
      </c>
      <c r="E8805" s="6" t="s">
        <v>78</v>
      </c>
      <c r="F8805" s="6">
        <v>26842</v>
      </c>
      <c r="G8805" s="6" t="s">
        <v>7688</v>
      </c>
      <c r="H8805" s="6">
        <v>1</v>
      </c>
      <c r="I8805" s="6" t="s">
        <v>251</v>
      </c>
      <c r="J8805" s="6">
        <v>5</v>
      </c>
      <c r="K8805" s="6" t="s">
        <v>7257</v>
      </c>
      <c r="L8805" s="8" t="s">
        <v>253</v>
      </c>
      <c r="M8805" s="6" t="s">
        <v>254</v>
      </c>
      <c r="N8805" s="6" t="s">
        <v>7650</v>
      </c>
      <c r="R8805" s="6" t="str">
        <f t="shared" si="137"/>
        <v>79769Phường Tăng Nhơn Phú A15</v>
      </c>
    </row>
    <row r="8806" spans="1:18">
      <c r="A8806" s="6">
        <v>8805</v>
      </c>
      <c r="B8806" s="6">
        <v>79</v>
      </c>
      <c r="C8806" s="6" t="s">
        <v>7648</v>
      </c>
      <c r="D8806" s="6">
        <v>769</v>
      </c>
      <c r="E8806" s="6" t="s">
        <v>78</v>
      </c>
      <c r="F8806" s="6">
        <v>26845</v>
      </c>
      <c r="G8806" s="6" t="s">
        <v>7689</v>
      </c>
      <c r="H8806" s="6">
        <v>1</v>
      </c>
      <c r="I8806" s="6" t="s">
        <v>251</v>
      </c>
      <c r="J8806" s="6">
        <v>5</v>
      </c>
      <c r="K8806" s="6" t="s">
        <v>7257</v>
      </c>
      <c r="L8806" s="8" t="s">
        <v>253</v>
      </c>
      <c r="M8806" s="6" t="s">
        <v>254</v>
      </c>
      <c r="N8806" s="6" t="s">
        <v>7650</v>
      </c>
      <c r="R8806" s="6" t="str">
        <f t="shared" si="137"/>
        <v>79769Phường Tăng Nhơn Phú B15</v>
      </c>
    </row>
    <row r="8807" spans="1:18">
      <c r="A8807" s="6">
        <v>8806</v>
      </c>
      <c r="B8807" s="6">
        <v>79</v>
      </c>
      <c r="C8807" s="6" t="s">
        <v>7648</v>
      </c>
      <c r="D8807" s="6">
        <v>769</v>
      </c>
      <c r="E8807" s="6" t="s">
        <v>78</v>
      </c>
      <c r="F8807" s="6">
        <v>26848</v>
      </c>
      <c r="G8807" s="6" t="s">
        <v>7690</v>
      </c>
      <c r="H8807" s="6">
        <v>1</v>
      </c>
      <c r="I8807" s="6" t="s">
        <v>251</v>
      </c>
      <c r="J8807" s="6">
        <v>5</v>
      </c>
      <c r="K8807" s="6" t="s">
        <v>7257</v>
      </c>
      <c r="L8807" s="8" t="s">
        <v>253</v>
      </c>
      <c r="M8807" s="6" t="s">
        <v>254</v>
      </c>
      <c r="N8807" s="6" t="s">
        <v>7650</v>
      </c>
      <c r="R8807" s="6" t="str">
        <f t="shared" si="137"/>
        <v>79769Phường Phước Long B15</v>
      </c>
    </row>
    <row r="8808" spans="1:18">
      <c r="A8808" s="6">
        <v>8807</v>
      </c>
      <c r="B8808" s="6">
        <v>79</v>
      </c>
      <c r="C8808" s="6" t="s">
        <v>7648</v>
      </c>
      <c r="D8808" s="6">
        <v>769</v>
      </c>
      <c r="E8808" s="6" t="s">
        <v>78</v>
      </c>
      <c r="F8808" s="6">
        <v>26851</v>
      </c>
      <c r="G8808" s="6" t="s">
        <v>7691</v>
      </c>
      <c r="H8808" s="6">
        <v>1</v>
      </c>
      <c r="I8808" s="6" t="s">
        <v>251</v>
      </c>
      <c r="J8808" s="6">
        <v>5</v>
      </c>
      <c r="K8808" s="6" t="s">
        <v>7257</v>
      </c>
      <c r="L8808" s="8" t="s">
        <v>253</v>
      </c>
      <c r="M8808" s="6" t="s">
        <v>254</v>
      </c>
      <c r="N8808" s="6" t="s">
        <v>7650</v>
      </c>
      <c r="R8808" s="6" t="str">
        <f t="shared" si="137"/>
        <v>79769Phường Phước Long A15</v>
      </c>
    </row>
    <row r="8809" spans="1:18">
      <c r="A8809" s="6">
        <v>8808</v>
      </c>
      <c r="B8809" s="6">
        <v>79</v>
      </c>
      <c r="C8809" s="6" t="s">
        <v>7648</v>
      </c>
      <c r="D8809" s="6">
        <v>769</v>
      </c>
      <c r="E8809" s="6" t="s">
        <v>78</v>
      </c>
      <c r="F8809" s="6">
        <v>26854</v>
      </c>
      <c r="G8809" s="6" t="s">
        <v>7692</v>
      </c>
      <c r="H8809" s="6">
        <v>1</v>
      </c>
      <c r="I8809" s="6" t="s">
        <v>251</v>
      </c>
      <c r="J8809" s="6">
        <v>5</v>
      </c>
      <c r="K8809" s="6" t="s">
        <v>7257</v>
      </c>
      <c r="L8809" s="8">
        <v>3</v>
      </c>
      <c r="M8809" s="6" t="s">
        <v>359</v>
      </c>
      <c r="N8809" s="6" t="s">
        <v>7650</v>
      </c>
      <c r="R8809" s="6" t="str">
        <f t="shared" si="137"/>
        <v>79769Phường Trường Thạnh15</v>
      </c>
    </row>
    <row r="8810" spans="1:18">
      <c r="A8810" s="6">
        <v>8809</v>
      </c>
      <c r="B8810" s="6">
        <v>79</v>
      </c>
      <c r="C8810" s="6" t="s">
        <v>7648</v>
      </c>
      <c r="D8810" s="6">
        <v>769</v>
      </c>
      <c r="E8810" s="6" t="s">
        <v>78</v>
      </c>
      <c r="F8810" s="6">
        <v>26857</v>
      </c>
      <c r="G8810" s="6" t="s">
        <v>7261</v>
      </c>
      <c r="H8810" s="6">
        <v>1</v>
      </c>
      <c r="I8810" s="6" t="s">
        <v>251</v>
      </c>
      <c r="J8810" s="6">
        <v>5</v>
      </c>
      <c r="K8810" s="6" t="s">
        <v>7257</v>
      </c>
      <c r="L8810" s="8">
        <v>3</v>
      </c>
      <c r="M8810" s="6" t="s">
        <v>359</v>
      </c>
      <c r="N8810" s="6" t="s">
        <v>7650</v>
      </c>
      <c r="R8810" s="6" t="str">
        <f t="shared" si="137"/>
        <v>79769Phường Long Phước15</v>
      </c>
    </row>
    <row r="8811" spans="1:18">
      <c r="A8811" s="6">
        <v>8810</v>
      </c>
      <c r="B8811" s="6">
        <v>79</v>
      </c>
      <c r="C8811" s="6" t="s">
        <v>7648</v>
      </c>
      <c r="D8811" s="6">
        <v>769</v>
      </c>
      <c r="E8811" s="6" t="s">
        <v>78</v>
      </c>
      <c r="F8811" s="6">
        <v>26860</v>
      </c>
      <c r="G8811" s="6" t="s">
        <v>7693</v>
      </c>
      <c r="H8811" s="6">
        <v>1</v>
      </c>
      <c r="I8811" s="6" t="s">
        <v>251</v>
      </c>
      <c r="J8811" s="6">
        <v>5</v>
      </c>
      <c r="K8811" s="6" t="s">
        <v>7257</v>
      </c>
      <c r="L8811" s="8">
        <v>3</v>
      </c>
      <c r="M8811" s="6" t="s">
        <v>359</v>
      </c>
      <c r="N8811" s="6" t="s">
        <v>7650</v>
      </c>
      <c r="R8811" s="6" t="str">
        <f t="shared" si="137"/>
        <v>79769Phường Long Trường15</v>
      </c>
    </row>
    <row r="8812" spans="1:18">
      <c r="A8812" s="6">
        <v>8811</v>
      </c>
      <c r="B8812" s="6">
        <v>79</v>
      </c>
      <c r="C8812" s="6" t="s">
        <v>7648</v>
      </c>
      <c r="D8812" s="6">
        <v>769</v>
      </c>
      <c r="E8812" s="6" t="s">
        <v>78</v>
      </c>
      <c r="F8812" s="6">
        <v>26863</v>
      </c>
      <c r="G8812" s="6" t="s">
        <v>7260</v>
      </c>
      <c r="H8812" s="6">
        <v>1</v>
      </c>
      <c r="I8812" s="6" t="s">
        <v>251</v>
      </c>
      <c r="J8812" s="6">
        <v>5</v>
      </c>
      <c r="K8812" s="6" t="s">
        <v>7257</v>
      </c>
      <c r="L8812" s="8" t="s">
        <v>253</v>
      </c>
      <c r="M8812" s="6" t="s">
        <v>254</v>
      </c>
      <c r="N8812" s="6" t="s">
        <v>7650</v>
      </c>
      <c r="R8812" s="6" t="str">
        <f t="shared" si="137"/>
        <v>79769Phường Phước Bình15</v>
      </c>
    </row>
    <row r="8813" spans="1:18">
      <c r="A8813" s="6">
        <v>8812</v>
      </c>
      <c r="B8813" s="6">
        <v>79</v>
      </c>
      <c r="C8813" s="6" t="s">
        <v>7648</v>
      </c>
      <c r="D8813" s="6">
        <v>769</v>
      </c>
      <c r="E8813" s="6" t="s">
        <v>78</v>
      </c>
      <c r="F8813" s="6">
        <v>26866</v>
      </c>
      <c r="G8813" s="6" t="s">
        <v>7694</v>
      </c>
      <c r="H8813" s="6">
        <v>1</v>
      </c>
      <c r="I8813" s="6" t="s">
        <v>251</v>
      </c>
      <c r="J8813" s="6">
        <v>5</v>
      </c>
      <c r="K8813" s="6" t="s">
        <v>7257</v>
      </c>
      <c r="L8813" s="8">
        <v>3</v>
      </c>
      <c r="M8813" s="6" t="s">
        <v>359</v>
      </c>
      <c r="N8813" s="6" t="s">
        <v>7650</v>
      </c>
      <c r="R8813" s="6" t="str">
        <f t="shared" si="137"/>
        <v>79769Phường Phú Hữu15</v>
      </c>
    </row>
    <row r="8814" spans="1:18">
      <c r="A8814" s="6">
        <v>8813</v>
      </c>
      <c r="B8814" s="6">
        <v>79</v>
      </c>
      <c r="C8814" s="6" t="s">
        <v>7648</v>
      </c>
      <c r="D8814" s="6">
        <v>769</v>
      </c>
      <c r="E8814" s="6" t="s">
        <v>78</v>
      </c>
      <c r="F8814" s="6">
        <v>27088</v>
      </c>
      <c r="G8814" s="6" t="s">
        <v>7695</v>
      </c>
      <c r="H8814" s="6">
        <v>1</v>
      </c>
      <c r="I8814" s="6" t="s">
        <v>251</v>
      </c>
      <c r="J8814" s="6">
        <v>5</v>
      </c>
      <c r="K8814" s="6" t="s">
        <v>7257</v>
      </c>
      <c r="L8814" s="8" t="s">
        <v>253</v>
      </c>
      <c r="M8814" s="6" t="s">
        <v>254</v>
      </c>
      <c r="N8814" s="6" t="s">
        <v>7650</v>
      </c>
      <c r="R8814" s="6" t="str">
        <f t="shared" si="137"/>
        <v>79769Phường Thảo Điền15</v>
      </c>
    </row>
    <row r="8815" spans="1:18">
      <c r="A8815" s="6">
        <v>8814</v>
      </c>
      <c r="B8815" s="6">
        <v>79</v>
      </c>
      <c r="C8815" s="6" t="s">
        <v>7648</v>
      </c>
      <c r="D8815" s="6">
        <v>769</v>
      </c>
      <c r="E8815" s="6" t="s">
        <v>78</v>
      </c>
      <c r="F8815" s="6">
        <v>27091</v>
      </c>
      <c r="G8815" s="6" t="s">
        <v>106</v>
      </c>
      <c r="H8815" s="6">
        <v>1</v>
      </c>
      <c r="I8815" s="6" t="s">
        <v>251</v>
      </c>
      <c r="J8815" s="6">
        <v>5</v>
      </c>
      <c r="K8815" s="6" t="s">
        <v>7257</v>
      </c>
      <c r="L8815" s="8" t="s">
        <v>253</v>
      </c>
      <c r="M8815" s="6" t="s">
        <v>254</v>
      </c>
      <c r="N8815" s="6" t="s">
        <v>7650</v>
      </c>
      <c r="R8815" s="6" t="str">
        <f t="shared" si="137"/>
        <v>79769Phường An Phú15</v>
      </c>
    </row>
    <row r="8816" spans="1:18">
      <c r="A8816" s="6">
        <v>8815</v>
      </c>
      <c r="B8816" s="6">
        <v>79</v>
      </c>
      <c r="C8816" s="6" t="s">
        <v>7648</v>
      </c>
      <c r="D8816" s="6">
        <v>769</v>
      </c>
      <c r="E8816" s="6" t="s">
        <v>78</v>
      </c>
      <c r="F8816" s="6">
        <v>27094</v>
      </c>
      <c r="G8816" s="6" t="s">
        <v>7696</v>
      </c>
      <c r="H8816" s="6">
        <v>1</v>
      </c>
      <c r="I8816" s="6" t="s">
        <v>251</v>
      </c>
      <c r="J8816" s="6">
        <v>5</v>
      </c>
      <c r="K8816" s="6" t="s">
        <v>7257</v>
      </c>
      <c r="L8816" s="8" t="s">
        <v>253</v>
      </c>
      <c r="M8816" s="6" t="s">
        <v>254</v>
      </c>
      <c r="N8816" s="6" t="s">
        <v>7650</v>
      </c>
      <c r="R8816" s="6" t="str">
        <f t="shared" si="137"/>
        <v>79769Phường An Khánh15</v>
      </c>
    </row>
    <row r="8817" spans="1:18">
      <c r="A8817" s="6">
        <v>8816</v>
      </c>
      <c r="B8817" s="6">
        <v>79</v>
      </c>
      <c r="C8817" s="6" t="s">
        <v>7648</v>
      </c>
      <c r="D8817" s="6">
        <v>769</v>
      </c>
      <c r="E8817" s="6" t="s">
        <v>78</v>
      </c>
      <c r="F8817" s="6">
        <v>27097</v>
      </c>
      <c r="G8817" s="6" t="s">
        <v>7697</v>
      </c>
      <c r="H8817" s="6">
        <v>1</v>
      </c>
      <c r="I8817" s="6" t="s">
        <v>251</v>
      </c>
      <c r="J8817" s="6">
        <v>5</v>
      </c>
      <c r="K8817" s="6" t="s">
        <v>7257</v>
      </c>
      <c r="L8817" s="8">
        <v>2</v>
      </c>
      <c r="M8817" s="6" t="s">
        <v>299</v>
      </c>
      <c r="N8817" s="6" t="s">
        <v>7650</v>
      </c>
      <c r="R8817" s="6" t="str">
        <f t="shared" si="137"/>
        <v>79769Phường Bình Trưng Đông15</v>
      </c>
    </row>
    <row r="8818" spans="1:18">
      <c r="A8818" s="6">
        <v>8817</v>
      </c>
      <c r="B8818" s="6">
        <v>79</v>
      </c>
      <c r="C8818" s="6" t="s">
        <v>7648</v>
      </c>
      <c r="D8818" s="6">
        <v>769</v>
      </c>
      <c r="E8818" s="6" t="s">
        <v>78</v>
      </c>
      <c r="F8818" s="6">
        <v>27100</v>
      </c>
      <c r="G8818" s="6" t="s">
        <v>7698</v>
      </c>
      <c r="H8818" s="6">
        <v>1</v>
      </c>
      <c r="I8818" s="6" t="s">
        <v>251</v>
      </c>
      <c r="J8818" s="6">
        <v>5</v>
      </c>
      <c r="K8818" s="6" t="s">
        <v>7257</v>
      </c>
      <c r="L8818" s="8" t="s">
        <v>253</v>
      </c>
      <c r="M8818" s="6" t="s">
        <v>254</v>
      </c>
      <c r="N8818" s="6" t="s">
        <v>7650</v>
      </c>
      <c r="R8818" s="6" t="str">
        <f t="shared" si="137"/>
        <v>79769Phường Bình Trưng Tây15</v>
      </c>
    </row>
    <row r="8819" spans="1:18">
      <c r="A8819" s="6">
        <v>8818</v>
      </c>
      <c r="B8819" s="6">
        <v>79</v>
      </c>
      <c r="C8819" s="6" t="s">
        <v>7648</v>
      </c>
      <c r="D8819" s="6">
        <v>769</v>
      </c>
      <c r="E8819" s="6" t="s">
        <v>78</v>
      </c>
      <c r="F8819" s="6">
        <v>27109</v>
      </c>
      <c r="G8819" s="6" t="s">
        <v>7699</v>
      </c>
      <c r="H8819" s="6">
        <v>1</v>
      </c>
      <c r="I8819" s="6" t="s">
        <v>251</v>
      </c>
      <c r="J8819" s="6">
        <v>5</v>
      </c>
      <c r="K8819" s="6" t="s">
        <v>7257</v>
      </c>
      <c r="L8819" s="8">
        <v>2</v>
      </c>
      <c r="M8819" s="6" t="s">
        <v>299</v>
      </c>
      <c r="N8819" s="6" t="s">
        <v>7650</v>
      </c>
      <c r="R8819" s="6" t="str">
        <f t="shared" si="137"/>
        <v>79769Phường Cát Lái15</v>
      </c>
    </row>
    <row r="8820" spans="1:18">
      <c r="A8820" s="6">
        <v>8819</v>
      </c>
      <c r="B8820" s="6">
        <v>79</v>
      </c>
      <c r="C8820" s="6" t="s">
        <v>7648</v>
      </c>
      <c r="D8820" s="6">
        <v>769</v>
      </c>
      <c r="E8820" s="6" t="s">
        <v>78</v>
      </c>
      <c r="F8820" s="6">
        <v>27112</v>
      </c>
      <c r="G8820" s="6" t="s">
        <v>7700</v>
      </c>
      <c r="H8820" s="6">
        <v>1</v>
      </c>
      <c r="I8820" s="6" t="s">
        <v>251</v>
      </c>
      <c r="J8820" s="6">
        <v>5</v>
      </c>
      <c r="K8820" s="6" t="s">
        <v>7257</v>
      </c>
      <c r="L8820" s="8">
        <v>2</v>
      </c>
      <c r="M8820" s="6" t="s">
        <v>299</v>
      </c>
      <c r="N8820" s="6" t="s">
        <v>7650</v>
      </c>
      <c r="R8820" s="6" t="str">
        <f t="shared" si="137"/>
        <v>79769Phường Thạnh Mỹ Lợi15</v>
      </c>
    </row>
    <row r="8821" spans="1:18">
      <c r="A8821" s="6">
        <v>8820</v>
      </c>
      <c r="B8821" s="6">
        <v>79</v>
      </c>
      <c r="C8821" s="6" t="s">
        <v>7648</v>
      </c>
      <c r="D8821" s="6">
        <v>769</v>
      </c>
      <c r="E8821" s="6" t="s">
        <v>78</v>
      </c>
      <c r="F8821" s="6">
        <v>27115</v>
      </c>
      <c r="G8821" s="6" t="s">
        <v>7701</v>
      </c>
      <c r="H8821" s="6">
        <v>1</v>
      </c>
      <c r="I8821" s="6" t="s">
        <v>251</v>
      </c>
      <c r="J8821" s="6">
        <v>5</v>
      </c>
      <c r="K8821" s="6" t="s">
        <v>7257</v>
      </c>
      <c r="L8821" s="8" t="s">
        <v>253</v>
      </c>
      <c r="M8821" s="6" t="s">
        <v>254</v>
      </c>
      <c r="N8821" s="6" t="s">
        <v>7650</v>
      </c>
      <c r="R8821" s="6" t="str">
        <f t="shared" si="137"/>
        <v>79769Phường An Lợi Đông15</v>
      </c>
    </row>
    <row r="8822" spans="1:18">
      <c r="A8822" s="6">
        <v>8821</v>
      </c>
      <c r="B8822" s="6">
        <v>79</v>
      </c>
      <c r="C8822" s="6" t="s">
        <v>7648</v>
      </c>
      <c r="D8822" s="6">
        <v>769</v>
      </c>
      <c r="E8822" s="6" t="s">
        <v>78</v>
      </c>
      <c r="F8822" s="6">
        <v>27118</v>
      </c>
      <c r="G8822" s="6" t="s">
        <v>7702</v>
      </c>
      <c r="H8822" s="6">
        <v>1</v>
      </c>
      <c r="I8822" s="6" t="s">
        <v>251</v>
      </c>
      <c r="J8822" s="6">
        <v>5</v>
      </c>
      <c r="K8822" s="6" t="s">
        <v>7257</v>
      </c>
      <c r="L8822" s="8" t="s">
        <v>253</v>
      </c>
      <c r="M8822" s="6" t="s">
        <v>254</v>
      </c>
      <c r="N8822" s="6" t="s">
        <v>7650</v>
      </c>
      <c r="R8822" s="6" t="str">
        <f t="shared" si="137"/>
        <v>79769Phường Thủ Thiêm15</v>
      </c>
    </row>
    <row r="8823" spans="1:18">
      <c r="A8823" s="6">
        <v>8822</v>
      </c>
      <c r="B8823" s="6">
        <v>79</v>
      </c>
      <c r="C8823" s="6" t="s">
        <v>7648</v>
      </c>
      <c r="D8823" s="6">
        <v>770</v>
      </c>
      <c r="E8823" s="6" t="s">
        <v>81</v>
      </c>
      <c r="F8823" s="6">
        <v>27127</v>
      </c>
      <c r="G8823" s="6" t="s">
        <v>7670</v>
      </c>
      <c r="H8823" s="6">
        <v>1</v>
      </c>
      <c r="I8823" s="6" t="s">
        <v>251</v>
      </c>
      <c r="J8823" s="6">
        <v>5</v>
      </c>
      <c r="K8823" s="6" t="s">
        <v>7257</v>
      </c>
      <c r="L8823" s="8" t="s">
        <v>253</v>
      </c>
      <c r="M8823" s="6" t="s">
        <v>254</v>
      </c>
      <c r="N8823" s="6" t="s">
        <v>7650</v>
      </c>
      <c r="R8823" s="6" t="str">
        <f t="shared" si="137"/>
        <v>79770Phường 1415</v>
      </c>
    </row>
    <row r="8824" spans="1:18">
      <c r="A8824" s="6">
        <v>8823</v>
      </c>
      <c r="B8824" s="6">
        <v>79</v>
      </c>
      <c r="C8824" s="6" t="s">
        <v>7648</v>
      </c>
      <c r="D8824" s="6">
        <v>770</v>
      </c>
      <c r="E8824" s="6" t="s">
        <v>81</v>
      </c>
      <c r="F8824" s="6">
        <v>27130</v>
      </c>
      <c r="G8824" s="6" t="s">
        <v>86</v>
      </c>
      <c r="H8824" s="6">
        <v>1</v>
      </c>
      <c r="I8824" s="6" t="s">
        <v>251</v>
      </c>
      <c r="J8824" s="6">
        <v>5</v>
      </c>
      <c r="K8824" s="6" t="s">
        <v>7257</v>
      </c>
      <c r="L8824" s="8" t="s">
        <v>253</v>
      </c>
      <c r="M8824" s="6" t="s">
        <v>254</v>
      </c>
      <c r="N8824" s="6" t="s">
        <v>7650</v>
      </c>
      <c r="R8824" s="6" t="str">
        <f t="shared" si="137"/>
        <v>79770Phường 1215</v>
      </c>
    </row>
    <row r="8825" spans="1:18">
      <c r="A8825" s="6">
        <v>8824</v>
      </c>
      <c r="B8825" s="6">
        <v>79</v>
      </c>
      <c r="C8825" s="6" t="s">
        <v>7648</v>
      </c>
      <c r="D8825" s="6">
        <v>770</v>
      </c>
      <c r="E8825" s="6" t="s">
        <v>81</v>
      </c>
      <c r="F8825" s="6">
        <v>27133</v>
      </c>
      <c r="G8825" s="6" t="s">
        <v>156</v>
      </c>
      <c r="H8825" s="6">
        <v>1</v>
      </c>
      <c r="I8825" s="6" t="s">
        <v>251</v>
      </c>
      <c r="J8825" s="6">
        <v>5</v>
      </c>
      <c r="K8825" s="6" t="s">
        <v>7257</v>
      </c>
      <c r="L8825" s="8" t="s">
        <v>253</v>
      </c>
      <c r="M8825" s="6" t="s">
        <v>254</v>
      </c>
      <c r="N8825" s="6" t="s">
        <v>7650</v>
      </c>
      <c r="R8825" s="6" t="str">
        <f t="shared" si="137"/>
        <v>79770Phường 1115</v>
      </c>
    </row>
    <row r="8826" spans="1:18">
      <c r="A8826" s="6">
        <v>8825</v>
      </c>
      <c r="B8826" s="6">
        <v>79</v>
      </c>
      <c r="C8826" s="6" t="s">
        <v>7648</v>
      </c>
      <c r="D8826" s="6">
        <v>770</v>
      </c>
      <c r="E8826" s="6" t="s">
        <v>81</v>
      </c>
      <c r="F8826" s="6">
        <v>27136</v>
      </c>
      <c r="G8826" s="6" t="s">
        <v>189</v>
      </c>
      <c r="H8826" s="6">
        <v>1</v>
      </c>
      <c r="I8826" s="6" t="s">
        <v>251</v>
      </c>
      <c r="J8826" s="6">
        <v>5</v>
      </c>
      <c r="K8826" s="6" t="s">
        <v>7257</v>
      </c>
      <c r="L8826" s="8" t="s">
        <v>253</v>
      </c>
      <c r="M8826" s="6" t="s">
        <v>254</v>
      </c>
      <c r="N8826" s="6" t="s">
        <v>7650</v>
      </c>
      <c r="R8826" s="6" t="str">
        <f t="shared" si="137"/>
        <v>79770Phường 1315</v>
      </c>
    </row>
    <row r="8827" spans="1:18">
      <c r="A8827" s="6">
        <v>8826</v>
      </c>
      <c r="B8827" s="6">
        <v>79</v>
      </c>
      <c r="C8827" s="6" t="s">
        <v>7648</v>
      </c>
      <c r="D8827" s="6">
        <v>770</v>
      </c>
      <c r="E8827" s="6" t="s">
        <v>81</v>
      </c>
      <c r="F8827" s="6">
        <v>27139</v>
      </c>
      <c r="G8827" s="6" t="s">
        <v>7703</v>
      </c>
      <c r="H8827" s="6">
        <v>1</v>
      </c>
      <c r="I8827" s="6" t="s">
        <v>251</v>
      </c>
      <c r="J8827" s="6">
        <v>5</v>
      </c>
      <c r="K8827" s="6" t="s">
        <v>7257</v>
      </c>
      <c r="L8827" s="8" t="s">
        <v>253</v>
      </c>
      <c r="M8827" s="6" t="s">
        <v>254</v>
      </c>
      <c r="N8827" s="6" t="s">
        <v>7650</v>
      </c>
      <c r="R8827" s="6" t="str">
        <f t="shared" si="137"/>
        <v>79770Phường Võ Thị Sáu15</v>
      </c>
    </row>
    <row r="8828" spans="1:18">
      <c r="A8828" s="6">
        <v>8827</v>
      </c>
      <c r="B8828" s="6">
        <v>79</v>
      </c>
      <c r="C8828" s="6" t="s">
        <v>7648</v>
      </c>
      <c r="D8828" s="6">
        <v>770</v>
      </c>
      <c r="E8828" s="6" t="s">
        <v>81</v>
      </c>
      <c r="F8828" s="6">
        <v>27142</v>
      </c>
      <c r="G8828" s="6" t="s">
        <v>155</v>
      </c>
      <c r="H8828" s="6">
        <v>1</v>
      </c>
      <c r="I8828" s="6" t="s">
        <v>251</v>
      </c>
      <c r="J8828" s="6">
        <v>5</v>
      </c>
      <c r="K8828" s="6" t="s">
        <v>7257</v>
      </c>
      <c r="L8828" s="8" t="s">
        <v>253</v>
      </c>
      <c r="M8828" s="6" t="s">
        <v>254</v>
      </c>
      <c r="N8828" s="6" t="s">
        <v>7650</v>
      </c>
      <c r="R8828" s="6" t="str">
        <f t="shared" si="137"/>
        <v>79770Phường 0915</v>
      </c>
    </row>
    <row r="8829" spans="1:18">
      <c r="A8829" s="6">
        <v>8828</v>
      </c>
      <c r="B8829" s="6">
        <v>79</v>
      </c>
      <c r="C8829" s="6" t="s">
        <v>7648</v>
      </c>
      <c r="D8829" s="6">
        <v>770</v>
      </c>
      <c r="E8829" s="6" t="s">
        <v>81</v>
      </c>
      <c r="F8829" s="6">
        <v>27145</v>
      </c>
      <c r="G8829" s="6" t="s">
        <v>136</v>
      </c>
      <c r="H8829" s="6">
        <v>1</v>
      </c>
      <c r="I8829" s="6" t="s">
        <v>251</v>
      </c>
      <c r="J8829" s="6">
        <v>5</v>
      </c>
      <c r="K8829" s="6" t="s">
        <v>7257</v>
      </c>
      <c r="L8829" s="8" t="s">
        <v>253</v>
      </c>
      <c r="M8829" s="6" t="s">
        <v>254</v>
      </c>
      <c r="N8829" s="6" t="s">
        <v>7650</v>
      </c>
      <c r="R8829" s="6" t="str">
        <f t="shared" si="137"/>
        <v>79770Phường 1015</v>
      </c>
    </row>
    <row r="8830" spans="1:18">
      <c r="A8830" s="6">
        <v>8829</v>
      </c>
      <c r="B8830" s="6">
        <v>79</v>
      </c>
      <c r="C8830" s="6" t="s">
        <v>7648</v>
      </c>
      <c r="D8830" s="6">
        <v>770</v>
      </c>
      <c r="E8830" s="6" t="s">
        <v>81</v>
      </c>
      <c r="F8830" s="6">
        <v>27148</v>
      </c>
      <c r="G8830" s="6" t="s">
        <v>143</v>
      </c>
      <c r="H8830" s="6">
        <v>1</v>
      </c>
      <c r="I8830" s="6" t="s">
        <v>251</v>
      </c>
      <c r="J8830" s="6">
        <v>5</v>
      </c>
      <c r="K8830" s="6" t="s">
        <v>7257</v>
      </c>
      <c r="L8830" s="8" t="s">
        <v>253</v>
      </c>
      <c r="M8830" s="6" t="s">
        <v>254</v>
      </c>
      <c r="N8830" s="6" t="s">
        <v>7650</v>
      </c>
      <c r="R8830" s="6" t="str">
        <f t="shared" si="137"/>
        <v>79770Phường 0415</v>
      </c>
    </row>
    <row r="8831" spans="1:18">
      <c r="A8831" s="6">
        <v>8830</v>
      </c>
      <c r="B8831" s="6">
        <v>79</v>
      </c>
      <c r="C8831" s="6" t="s">
        <v>7648</v>
      </c>
      <c r="D8831" s="6">
        <v>770</v>
      </c>
      <c r="E8831" s="6" t="s">
        <v>81</v>
      </c>
      <c r="F8831" s="6">
        <v>27151</v>
      </c>
      <c r="G8831" s="6" t="s">
        <v>72</v>
      </c>
      <c r="H8831" s="6">
        <v>1</v>
      </c>
      <c r="I8831" s="6" t="s">
        <v>251</v>
      </c>
      <c r="J8831" s="6">
        <v>5</v>
      </c>
      <c r="K8831" s="6" t="s">
        <v>7257</v>
      </c>
      <c r="L8831" s="8" t="s">
        <v>253</v>
      </c>
      <c r="M8831" s="6" t="s">
        <v>254</v>
      </c>
      <c r="N8831" s="6" t="s">
        <v>7650</v>
      </c>
      <c r="R8831" s="6" t="str">
        <f t="shared" si="137"/>
        <v>79770Phường 0515</v>
      </c>
    </row>
    <row r="8832" spans="1:18">
      <c r="A8832" s="6">
        <v>8831</v>
      </c>
      <c r="B8832" s="6">
        <v>79</v>
      </c>
      <c r="C8832" s="6" t="s">
        <v>7648</v>
      </c>
      <c r="D8832" s="6">
        <v>770</v>
      </c>
      <c r="E8832" s="6" t="s">
        <v>81</v>
      </c>
      <c r="F8832" s="6">
        <v>27154</v>
      </c>
      <c r="G8832" s="6" t="s">
        <v>93</v>
      </c>
      <c r="H8832" s="6">
        <v>1</v>
      </c>
      <c r="I8832" s="6" t="s">
        <v>251</v>
      </c>
      <c r="J8832" s="6">
        <v>5</v>
      </c>
      <c r="K8832" s="6" t="s">
        <v>7257</v>
      </c>
      <c r="L8832" s="8" t="s">
        <v>253</v>
      </c>
      <c r="M8832" s="6" t="s">
        <v>254</v>
      </c>
      <c r="N8832" s="6" t="s">
        <v>7650</v>
      </c>
      <c r="R8832" s="6" t="str">
        <f t="shared" si="137"/>
        <v>79770Phường 0315</v>
      </c>
    </row>
    <row r="8833" spans="1:18">
      <c r="A8833" s="6">
        <v>8832</v>
      </c>
      <c r="B8833" s="6">
        <v>79</v>
      </c>
      <c r="C8833" s="6" t="s">
        <v>7648</v>
      </c>
      <c r="D8833" s="6">
        <v>770</v>
      </c>
      <c r="E8833" s="6" t="s">
        <v>81</v>
      </c>
      <c r="F8833" s="6">
        <v>27157</v>
      </c>
      <c r="G8833" s="6" t="s">
        <v>82</v>
      </c>
      <c r="H8833" s="6">
        <v>1</v>
      </c>
      <c r="I8833" s="6" t="s">
        <v>251</v>
      </c>
      <c r="J8833" s="6">
        <v>5</v>
      </c>
      <c r="K8833" s="6" t="s">
        <v>7257</v>
      </c>
      <c r="L8833" s="8" t="s">
        <v>253</v>
      </c>
      <c r="M8833" s="6" t="s">
        <v>254</v>
      </c>
      <c r="N8833" s="6" t="s">
        <v>7650</v>
      </c>
      <c r="R8833" s="6" t="str">
        <f t="shared" si="137"/>
        <v>79770Phường 0215</v>
      </c>
    </row>
    <row r="8834" spans="1:18">
      <c r="A8834" s="6">
        <v>8833</v>
      </c>
      <c r="B8834" s="6">
        <v>79</v>
      </c>
      <c r="C8834" s="6" t="s">
        <v>7648</v>
      </c>
      <c r="D8834" s="6">
        <v>770</v>
      </c>
      <c r="E8834" s="6" t="s">
        <v>81</v>
      </c>
      <c r="F8834" s="6">
        <v>27160</v>
      </c>
      <c r="G8834" s="6" t="s">
        <v>111</v>
      </c>
      <c r="H8834" s="6">
        <v>1</v>
      </c>
      <c r="I8834" s="6" t="s">
        <v>251</v>
      </c>
      <c r="J8834" s="6">
        <v>5</v>
      </c>
      <c r="K8834" s="6" t="s">
        <v>7257</v>
      </c>
      <c r="L8834" s="8" t="s">
        <v>253</v>
      </c>
      <c r="M8834" s="6" t="s">
        <v>254</v>
      </c>
      <c r="N8834" s="6" t="s">
        <v>7650</v>
      </c>
      <c r="R8834" s="6" t="str">
        <f t="shared" si="137"/>
        <v>79770Phường 0115</v>
      </c>
    </row>
    <row r="8835" spans="1:18">
      <c r="A8835" s="6">
        <v>8834</v>
      </c>
      <c r="B8835" s="6">
        <v>79</v>
      </c>
      <c r="C8835" s="6" t="s">
        <v>7648</v>
      </c>
      <c r="D8835" s="6">
        <v>771</v>
      </c>
      <c r="E8835" s="6" t="s">
        <v>7704</v>
      </c>
      <c r="F8835" s="6">
        <v>27163</v>
      </c>
      <c r="G8835" s="6" t="s">
        <v>188</v>
      </c>
      <c r="H8835" s="6">
        <v>1</v>
      </c>
      <c r="I8835" s="6" t="s">
        <v>251</v>
      </c>
      <c r="J8835" s="6">
        <v>5</v>
      </c>
      <c r="K8835" s="6" t="s">
        <v>7257</v>
      </c>
      <c r="L8835" s="8" t="s">
        <v>253</v>
      </c>
      <c r="M8835" s="6" t="s">
        <v>254</v>
      </c>
      <c r="N8835" s="6" t="s">
        <v>7650</v>
      </c>
      <c r="R8835" s="6" t="str">
        <f t="shared" ref="R8835:R8898" si="138">CONCATENATE(B8835,D8835,G8835,H8835,J8835)</f>
        <v>79771Phường 1515</v>
      </c>
    </row>
    <row r="8836" spans="1:18">
      <c r="A8836" s="6">
        <v>8835</v>
      </c>
      <c r="B8836" s="6">
        <v>79</v>
      </c>
      <c r="C8836" s="6" t="s">
        <v>7648</v>
      </c>
      <c r="D8836" s="6">
        <v>771</v>
      </c>
      <c r="E8836" s="6" t="s">
        <v>7704</v>
      </c>
      <c r="F8836" s="6">
        <v>27166</v>
      </c>
      <c r="G8836" s="6" t="s">
        <v>189</v>
      </c>
      <c r="H8836" s="6">
        <v>1</v>
      </c>
      <c r="I8836" s="6" t="s">
        <v>251</v>
      </c>
      <c r="J8836" s="6">
        <v>5</v>
      </c>
      <c r="K8836" s="6" t="s">
        <v>7257</v>
      </c>
      <c r="L8836" s="8" t="s">
        <v>253</v>
      </c>
      <c r="M8836" s="6" t="s">
        <v>254</v>
      </c>
      <c r="N8836" s="6" t="s">
        <v>7650</v>
      </c>
      <c r="R8836" s="6" t="str">
        <f t="shared" si="138"/>
        <v>79771Phường 1315</v>
      </c>
    </row>
    <row r="8837" spans="1:18">
      <c r="A8837" s="6">
        <v>8836</v>
      </c>
      <c r="B8837" s="6">
        <v>79</v>
      </c>
      <c r="C8837" s="6" t="s">
        <v>7648</v>
      </c>
      <c r="D8837" s="6">
        <v>771</v>
      </c>
      <c r="E8837" s="6" t="s">
        <v>7704</v>
      </c>
      <c r="F8837" s="6">
        <v>27169</v>
      </c>
      <c r="G8837" s="6" t="s">
        <v>7670</v>
      </c>
      <c r="H8837" s="6">
        <v>1</v>
      </c>
      <c r="I8837" s="6" t="s">
        <v>251</v>
      </c>
      <c r="J8837" s="6">
        <v>5</v>
      </c>
      <c r="K8837" s="6" t="s">
        <v>7257</v>
      </c>
      <c r="L8837" s="8" t="s">
        <v>253</v>
      </c>
      <c r="M8837" s="6" t="s">
        <v>254</v>
      </c>
      <c r="N8837" s="6" t="s">
        <v>7650</v>
      </c>
      <c r="R8837" s="6" t="str">
        <f t="shared" si="138"/>
        <v>79771Phường 1415</v>
      </c>
    </row>
    <row r="8838" spans="1:18">
      <c r="A8838" s="6">
        <v>8837</v>
      </c>
      <c r="B8838" s="6">
        <v>79</v>
      </c>
      <c r="C8838" s="6" t="s">
        <v>7648</v>
      </c>
      <c r="D8838" s="6">
        <v>771</v>
      </c>
      <c r="E8838" s="6" t="s">
        <v>7704</v>
      </c>
      <c r="F8838" s="6">
        <v>27172</v>
      </c>
      <c r="G8838" s="6" t="s">
        <v>86</v>
      </c>
      <c r="H8838" s="6">
        <v>1</v>
      </c>
      <c r="I8838" s="6" t="s">
        <v>251</v>
      </c>
      <c r="J8838" s="6">
        <v>5</v>
      </c>
      <c r="K8838" s="6" t="s">
        <v>7257</v>
      </c>
      <c r="L8838" s="8" t="s">
        <v>253</v>
      </c>
      <c r="M8838" s="6" t="s">
        <v>254</v>
      </c>
      <c r="N8838" s="6" t="s">
        <v>7650</v>
      </c>
      <c r="R8838" s="6" t="str">
        <f t="shared" si="138"/>
        <v>79771Phường 1215</v>
      </c>
    </row>
    <row r="8839" spans="1:18">
      <c r="A8839" s="6">
        <v>8838</v>
      </c>
      <c r="B8839" s="6">
        <v>79</v>
      </c>
      <c r="C8839" s="6" t="s">
        <v>7648</v>
      </c>
      <c r="D8839" s="6">
        <v>771</v>
      </c>
      <c r="E8839" s="6" t="s">
        <v>7704</v>
      </c>
      <c r="F8839" s="6">
        <v>27175</v>
      </c>
      <c r="G8839" s="6" t="s">
        <v>156</v>
      </c>
      <c r="H8839" s="6">
        <v>1</v>
      </c>
      <c r="I8839" s="6" t="s">
        <v>251</v>
      </c>
      <c r="J8839" s="6">
        <v>5</v>
      </c>
      <c r="K8839" s="6" t="s">
        <v>7257</v>
      </c>
      <c r="L8839" s="8" t="s">
        <v>253</v>
      </c>
      <c r="M8839" s="6" t="s">
        <v>254</v>
      </c>
      <c r="N8839" s="6" t="s">
        <v>7650</v>
      </c>
      <c r="R8839" s="6" t="str">
        <f t="shared" si="138"/>
        <v>79771Phường 1115</v>
      </c>
    </row>
    <row r="8840" spans="1:18">
      <c r="A8840" s="6">
        <v>8839</v>
      </c>
      <c r="B8840" s="6">
        <v>79</v>
      </c>
      <c r="C8840" s="6" t="s">
        <v>7648</v>
      </c>
      <c r="D8840" s="6">
        <v>771</v>
      </c>
      <c r="E8840" s="6" t="s">
        <v>7704</v>
      </c>
      <c r="F8840" s="6">
        <v>27178</v>
      </c>
      <c r="G8840" s="6" t="s">
        <v>136</v>
      </c>
      <c r="H8840" s="6">
        <v>1</v>
      </c>
      <c r="I8840" s="6" t="s">
        <v>251</v>
      </c>
      <c r="J8840" s="6">
        <v>5</v>
      </c>
      <c r="K8840" s="6" t="s">
        <v>7257</v>
      </c>
      <c r="L8840" s="8" t="s">
        <v>253</v>
      </c>
      <c r="M8840" s="6" t="s">
        <v>254</v>
      </c>
      <c r="N8840" s="6" t="s">
        <v>7650</v>
      </c>
      <c r="R8840" s="6" t="str">
        <f t="shared" si="138"/>
        <v>79771Phường 1015</v>
      </c>
    </row>
    <row r="8841" spans="1:18">
      <c r="A8841" s="6">
        <v>8840</v>
      </c>
      <c r="B8841" s="6">
        <v>79</v>
      </c>
      <c r="C8841" s="6" t="s">
        <v>7648</v>
      </c>
      <c r="D8841" s="6">
        <v>771</v>
      </c>
      <c r="E8841" s="6" t="s">
        <v>7704</v>
      </c>
      <c r="F8841" s="6">
        <v>27181</v>
      </c>
      <c r="G8841" s="6" t="s">
        <v>155</v>
      </c>
      <c r="H8841" s="6">
        <v>1</v>
      </c>
      <c r="I8841" s="6" t="s">
        <v>251</v>
      </c>
      <c r="J8841" s="6">
        <v>5</v>
      </c>
      <c r="K8841" s="6" t="s">
        <v>7257</v>
      </c>
      <c r="L8841" s="8" t="s">
        <v>253</v>
      </c>
      <c r="M8841" s="6" t="s">
        <v>254</v>
      </c>
      <c r="N8841" s="6" t="s">
        <v>7650</v>
      </c>
      <c r="R8841" s="6" t="str">
        <f t="shared" si="138"/>
        <v>79771Phường 0915</v>
      </c>
    </row>
    <row r="8842" spans="1:18">
      <c r="A8842" s="6">
        <v>8841</v>
      </c>
      <c r="B8842" s="6">
        <v>79</v>
      </c>
      <c r="C8842" s="6" t="s">
        <v>7648</v>
      </c>
      <c r="D8842" s="6">
        <v>771</v>
      </c>
      <c r="E8842" s="6" t="s">
        <v>7704</v>
      </c>
      <c r="F8842" s="6">
        <v>27184</v>
      </c>
      <c r="G8842" s="6" t="s">
        <v>111</v>
      </c>
      <c r="H8842" s="6">
        <v>1</v>
      </c>
      <c r="I8842" s="6" t="s">
        <v>251</v>
      </c>
      <c r="J8842" s="6">
        <v>5</v>
      </c>
      <c r="K8842" s="6" t="s">
        <v>7257</v>
      </c>
      <c r="L8842" s="8" t="s">
        <v>253</v>
      </c>
      <c r="M8842" s="6" t="s">
        <v>254</v>
      </c>
      <c r="N8842" s="6" t="s">
        <v>7650</v>
      </c>
      <c r="R8842" s="6" t="str">
        <f t="shared" si="138"/>
        <v>79771Phường 0115</v>
      </c>
    </row>
    <row r="8843" spans="1:18">
      <c r="A8843" s="6">
        <v>8842</v>
      </c>
      <c r="B8843" s="6">
        <v>79</v>
      </c>
      <c r="C8843" s="6" t="s">
        <v>7648</v>
      </c>
      <c r="D8843" s="6">
        <v>771</v>
      </c>
      <c r="E8843" s="6" t="s">
        <v>7704</v>
      </c>
      <c r="F8843" s="6">
        <v>27187</v>
      </c>
      <c r="G8843" s="6" t="s">
        <v>122</v>
      </c>
      <c r="H8843" s="6">
        <v>1</v>
      </c>
      <c r="I8843" s="6" t="s">
        <v>251</v>
      </c>
      <c r="J8843" s="6">
        <v>5</v>
      </c>
      <c r="K8843" s="6" t="s">
        <v>7257</v>
      </c>
      <c r="L8843" s="8" t="s">
        <v>253</v>
      </c>
      <c r="M8843" s="6" t="s">
        <v>254</v>
      </c>
      <c r="N8843" s="6" t="s">
        <v>7650</v>
      </c>
      <c r="R8843" s="6" t="str">
        <f t="shared" si="138"/>
        <v>79771Phường 0815</v>
      </c>
    </row>
    <row r="8844" spans="1:18">
      <c r="A8844" s="6">
        <v>8843</v>
      </c>
      <c r="B8844" s="6">
        <v>79</v>
      </c>
      <c r="C8844" s="6" t="s">
        <v>7648</v>
      </c>
      <c r="D8844" s="6">
        <v>771</v>
      </c>
      <c r="E8844" s="6" t="s">
        <v>7704</v>
      </c>
      <c r="F8844" s="6">
        <v>27190</v>
      </c>
      <c r="G8844" s="6" t="s">
        <v>82</v>
      </c>
      <c r="H8844" s="6">
        <v>1</v>
      </c>
      <c r="I8844" s="6" t="s">
        <v>251</v>
      </c>
      <c r="J8844" s="6">
        <v>5</v>
      </c>
      <c r="K8844" s="6" t="s">
        <v>7257</v>
      </c>
      <c r="L8844" s="8" t="s">
        <v>253</v>
      </c>
      <c r="M8844" s="6" t="s">
        <v>254</v>
      </c>
      <c r="N8844" s="6" t="s">
        <v>7650</v>
      </c>
      <c r="R8844" s="6" t="str">
        <f t="shared" si="138"/>
        <v>79771Phường 0215</v>
      </c>
    </row>
    <row r="8845" spans="1:18">
      <c r="A8845" s="6">
        <v>8844</v>
      </c>
      <c r="B8845" s="6">
        <v>79</v>
      </c>
      <c r="C8845" s="6" t="s">
        <v>7648</v>
      </c>
      <c r="D8845" s="6">
        <v>771</v>
      </c>
      <c r="E8845" s="6" t="s">
        <v>7704</v>
      </c>
      <c r="F8845" s="6">
        <v>27193</v>
      </c>
      <c r="G8845" s="6" t="s">
        <v>143</v>
      </c>
      <c r="H8845" s="6">
        <v>1</v>
      </c>
      <c r="I8845" s="6" t="s">
        <v>251</v>
      </c>
      <c r="J8845" s="6">
        <v>5</v>
      </c>
      <c r="K8845" s="6" t="s">
        <v>7257</v>
      </c>
      <c r="L8845" s="8" t="s">
        <v>253</v>
      </c>
      <c r="M8845" s="6" t="s">
        <v>254</v>
      </c>
      <c r="N8845" s="6" t="s">
        <v>7650</v>
      </c>
      <c r="R8845" s="6" t="str">
        <f t="shared" si="138"/>
        <v>79771Phường 0415</v>
      </c>
    </row>
    <row r="8846" spans="1:18">
      <c r="A8846" s="6">
        <v>8845</v>
      </c>
      <c r="B8846" s="6">
        <v>79</v>
      </c>
      <c r="C8846" s="6" t="s">
        <v>7648</v>
      </c>
      <c r="D8846" s="6">
        <v>771</v>
      </c>
      <c r="E8846" s="6" t="s">
        <v>7704</v>
      </c>
      <c r="F8846" s="6">
        <v>27196</v>
      </c>
      <c r="G8846" s="6" t="s">
        <v>164</v>
      </c>
      <c r="H8846" s="6">
        <v>1</v>
      </c>
      <c r="I8846" s="6" t="s">
        <v>251</v>
      </c>
      <c r="J8846" s="6">
        <v>5</v>
      </c>
      <c r="K8846" s="6" t="s">
        <v>7257</v>
      </c>
      <c r="L8846" s="8" t="s">
        <v>253</v>
      </c>
      <c r="M8846" s="6" t="s">
        <v>254</v>
      </c>
      <c r="N8846" s="6" t="s">
        <v>7650</v>
      </c>
      <c r="R8846" s="6" t="str">
        <f t="shared" si="138"/>
        <v>79771Phường 0715</v>
      </c>
    </row>
    <row r="8847" spans="1:18">
      <c r="A8847" s="6">
        <v>8846</v>
      </c>
      <c r="B8847" s="6">
        <v>79</v>
      </c>
      <c r="C8847" s="6" t="s">
        <v>7648</v>
      </c>
      <c r="D8847" s="6">
        <v>771</v>
      </c>
      <c r="E8847" s="6" t="s">
        <v>7704</v>
      </c>
      <c r="F8847" s="6">
        <v>27199</v>
      </c>
      <c r="G8847" s="6" t="s">
        <v>72</v>
      </c>
      <c r="H8847" s="6">
        <v>1</v>
      </c>
      <c r="I8847" s="6" t="s">
        <v>251</v>
      </c>
      <c r="J8847" s="6">
        <v>5</v>
      </c>
      <c r="K8847" s="6" t="s">
        <v>7257</v>
      </c>
      <c r="L8847" s="8" t="s">
        <v>253</v>
      </c>
      <c r="M8847" s="6" t="s">
        <v>254</v>
      </c>
      <c r="N8847" s="6" t="s">
        <v>7650</v>
      </c>
      <c r="R8847" s="6" t="str">
        <f t="shared" si="138"/>
        <v>79771Phường 0515</v>
      </c>
    </row>
    <row r="8848" spans="1:18">
      <c r="A8848" s="6">
        <v>8847</v>
      </c>
      <c r="B8848" s="6">
        <v>79</v>
      </c>
      <c r="C8848" s="6" t="s">
        <v>7648</v>
      </c>
      <c r="D8848" s="6">
        <v>771</v>
      </c>
      <c r="E8848" s="6" t="s">
        <v>7704</v>
      </c>
      <c r="F8848" s="6">
        <v>27202</v>
      </c>
      <c r="G8848" s="6" t="s">
        <v>88</v>
      </c>
      <c r="H8848" s="6">
        <v>1</v>
      </c>
      <c r="I8848" s="6" t="s">
        <v>251</v>
      </c>
      <c r="J8848" s="6">
        <v>5</v>
      </c>
      <c r="K8848" s="6" t="s">
        <v>7257</v>
      </c>
      <c r="L8848" s="8" t="s">
        <v>253</v>
      </c>
      <c r="M8848" s="6" t="s">
        <v>254</v>
      </c>
      <c r="N8848" s="6" t="s">
        <v>7650</v>
      </c>
      <c r="R8848" s="6" t="str">
        <f t="shared" si="138"/>
        <v>79771Phường 0615</v>
      </c>
    </row>
    <row r="8849" spans="1:18">
      <c r="A8849" s="6">
        <v>8848</v>
      </c>
      <c r="B8849" s="6">
        <v>79</v>
      </c>
      <c r="C8849" s="6" t="s">
        <v>7648</v>
      </c>
      <c r="D8849" s="6">
        <v>772</v>
      </c>
      <c r="E8849" s="6" t="s">
        <v>7705</v>
      </c>
      <c r="F8849" s="6">
        <v>27208</v>
      </c>
      <c r="G8849" s="6" t="s">
        <v>188</v>
      </c>
      <c r="H8849" s="6">
        <v>1</v>
      </c>
      <c r="I8849" s="6" t="s">
        <v>251</v>
      </c>
      <c r="J8849" s="6">
        <v>5</v>
      </c>
      <c r="K8849" s="6" t="s">
        <v>7257</v>
      </c>
      <c r="L8849" s="8" t="s">
        <v>253</v>
      </c>
      <c r="M8849" s="6" t="s">
        <v>254</v>
      </c>
      <c r="N8849" s="6" t="s">
        <v>7650</v>
      </c>
      <c r="R8849" s="6" t="str">
        <f t="shared" si="138"/>
        <v>79772Phường 1515</v>
      </c>
    </row>
    <row r="8850" spans="1:18">
      <c r="A8850" s="6">
        <v>8849</v>
      </c>
      <c r="B8850" s="6">
        <v>79</v>
      </c>
      <c r="C8850" s="6" t="s">
        <v>7648</v>
      </c>
      <c r="D8850" s="6">
        <v>772</v>
      </c>
      <c r="E8850" s="6" t="s">
        <v>7705</v>
      </c>
      <c r="F8850" s="6">
        <v>27211</v>
      </c>
      <c r="G8850" s="6" t="s">
        <v>72</v>
      </c>
      <c r="H8850" s="6">
        <v>1</v>
      </c>
      <c r="I8850" s="6" t="s">
        <v>251</v>
      </c>
      <c r="J8850" s="6">
        <v>5</v>
      </c>
      <c r="K8850" s="6" t="s">
        <v>7257</v>
      </c>
      <c r="L8850" s="8" t="s">
        <v>253</v>
      </c>
      <c r="M8850" s="6" t="s">
        <v>254</v>
      </c>
      <c r="N8850" s="6" t="s">
        <v>7650</v>
      </c>
      <c r="R8850" s="6" t="str">
        <f t="shared" si="138"/>
        <v>79772Phường 0515</v>
      </c>
    </row>
    <row r="8851" spans="1:18">
      <c r="A8851" s="6">
        <v>8850</v>
      </c>
      <c r="B8851" s="6">
        <v>79</v>
      </c>
      <c r="C8851" s="6" t="s">
        <v>7648</v>
      </c>
      <c r="D8851" s="6">
        <v>772</v>
      </c>
      <c r="E8851" s="6" t="s">
        <v>7705</v>
      </c>
      <c r="F8851" s="6">
        <v>27214</v>
      </c>
      <c r="G8851" s="6" t="s">
        <v>7670</v>
      </c>
      <c r="H8851" s="6">
        <v>1</v>
      </c>
      <c r="I8851" s="6" t="s">
        <v>251</v>
      </c>
      <c r="J8851" s="6">
        <v>5</v>
      </c>
      <c r="K8851" s="6" t="s">
        <v>7257</v>
      </c>
      <c r="L8851" s="8" t="s">
        <v>253</v>
      </c>
      <c r="M8851" s="6" t="s">
        <v>254</v>
      </c>
      <c r="N8851" s="6" t="s">
        <v>7650</v>
      </c>
      <c r="R8851" s="6" t="str">
        <f t="shared" si="138"/>
        <v>79772Phường 1415</v>
      </c>
    </row>
    <row r="8852" spans="1:18">
      <c r="A8852" s="6">
        <v>8851</v>
      </c>
      <c r="B8852" s="6">
        <v>79</v>
      </c>
      <c r="C8852" s="6" t="s">
        <v>7648</v>
      </c>
      <c r="D8852" s="6">
        <v>772</v>
      </c>
      <c r="E8852" s="6" t="s">
        <v>7705</v>
      </c>
      <c r="F8852" s="6">
        <v>27217</v>
      </c>
      <c r="G8852" s="6" t="s">
        <v>156</v>
      </c>
      <c r="H8852" s="6">
        <v>1</v>
      </c>
      <c r="I8852" s="6" t="s">
        <v>251</v>
      </c>
      <c r="J8852" s="6">
        <v>5</v>
      </c>
      <c r="K8852" s="6" t="s">
        <v>7257</v>
      </c>
      <c r="L8852" s="8" t="s">
        <v>253</v>
      </c>
      <c r="M8852" s="6" t="s">
        <v>254</v>
      </c>
      <c r="N8852" s="6" t="s">
        <v>7650</v>
      </c>
      <c r="R8852" s="6" t="str">
        <f t="shared" si="138"/>
        <v>79772Phường 1115</v>
      </c>
    </row>
    <row r="8853" spans="1:18">
      <c r="A8853" s="6">
        <v>8852</v>
      </c>
      <c r="B8853" s="6">
        <v>79</v>
      </c>
      <c r="C8853" s="6" t="s">
        <v>7648</v>
      </c>
      <c r="D8853" s="6">
        <v>772</v>
      </c>
      <c r="E8853" s="6" t="s">
        <v>7705</v>
      </c>
      <c r="F8853" s="6">
        <v>27220</v>
      </c>
      <c r="G8853" s="6" t="s">
        <v>93</v>
      </c>
      <c r="H8853" s="6">
        <v>1</v>
      </c>
      <c r="I8853" s="6" t="s">
        <v>251</v>
      </c>
      <c r="J8853" s="6">
        <v>5</v>
      </c>
      <c r="K8853" s="6" t="s">
        <v>7257</v>
      </c>
      <c r="L8853" s="8" t="s">
        <v>253</v>
      </c>
      <c r="M8853" s="6" t="s">
        <v>254</v>
      </c>
      <c r="N8853" s="6" t="s">
        <v>7650</v>
      </c>
      <c r="R8853" s="6" t="str">
        <f t="shared" si="138"/>
        <v>79772Phường 0315</v>
      </c>
    </row>
    <row r="8854" spans="1:18">
      <c r="A8854" s="6">
        <v>8853</v>
      </c>
      <c r="B8854" s="6">
        <v>79</v>
      </c>
      <c r="C8854" s="6" t="s">
        <v>7648</v>
      </c>
      <c r="D8854" s="6">
        <v>772</v>
      </c>
      <c r="E8854" s="6" t="s">
        <v>7705</v>
      </c>
      <c r="F8854" s="6">
        <v>27223</v>
      </c>
      <c r="G8854" s="6" t="s">
        <v>136</v>
      </c>
      <c r="H8854" s="6">
        <v>1</v>
      </c>
      <c r="I8854" s="6" t="s">
        <v>251</v>
      </c>
      <c r="J8854" s="6">
        <v>5</v>
      </c>
      <c r="K8854" s="6" t="s">
        <v>7257</v>
      </c>
      <c r="L8854" s="8" t="s">
        <v>253</v>
      </c>
      <c r="M8854" s="6" t="s">
        <v>254</v>
      </c>
      <c r="N8854" s="6" t="s">
        <v>7650</v>
      </c>
      <c r="R8854" s="6" t="str">
        <f t="shared" si="138"/>
        <v>79772Phường 1015</v>
      </c>
    </row>
    <row r="8855" spans="1:18">
      <c r="A8855" s="6">
        <v>8854</v>
      </c>
      <c r="B8855" s="6">
        <v>79</v>
      </c>
      <c r="C8855" s="6" t="s">
        <v>7648</v>
      </c>
      <c r="D8855" s="6">
        <v>772</v>
      </c>
      <c r="E8855" s="6" t="s">
        <v>7705</v>
      </c>
      <c r="F8855" s="6">
        <v>27226</v>
      </c>
      <c r="G8855" s="6" t="s">
        <v>189</v>
      </c>
      <c r="H8855" s="6">
        <v>1</v>
      </c>
      <c r="I8855" s="6" t="s">
        <v>251</v>
      </c>
      <c r="J8855" s="6">
        <v>5</v>
      </c>
      <c r="K8855" s="6" t="s">
        <v>7257</v>
      </c>
      <c r="L8855" s="8" t="s">
        <v>253</v>
      </c>
      <c r="M8855" s="6" t="s">
        <v>254</v>
      </c>
      <c r="N8855" s="6" t="s">
        <v>7650</v>
      </c>
      <c r="R8855" s="6" t="str">
        <f t="shared" si="138"/>
        <v>79772Phường 1315</v>
      </c>
    </row>
    <row r="8856" spans="1:18">
      <c r="A8856" s="6">
        <v>8855</v>
      </c>
      <c r="B8856" s="6">
        <v>79</v>
      </c>
      <c r="C8856" s="6" t="s">
        <v>7648</v>
      </c>
      <c r="D8856" s="6">
        <v>772</v>
      </c>
      <c r="E8856" s="6" t="s">
        <v>7705</v>
      </c>
      <c r="F8856" s="6">
        <v>27229</v>
      </c>
      <c r="G8856" s="6" t="s">
        <v>122</v>
      </c>
      <c r="H8856" s="6">
        <v>1</v>
      </c>
      <c r="I8856" s="6" t="s">
        <v>251</v>
      </c>
      <c r="J8856" s="6">
        <v>5</v>
      </c>
      <c r="K8856" s="6" t="s">
        <v>7257</v>
      </c>
      <c r="L8856" s="8" t="s">
        <v>253</v>
      </c>
      <c r="M8856" s="6" t="s">
        <v>254</v>
      </c>
      <c r="N8856" s="6" t="s">
        <v>7650</v>
      </c>
      <c r="R8856" s="6" t="str">
        <f t="shared" si="138"/>
        <v>79772Phường 0815</v>
      </c>
    </row>
    <row r="8857" spans="1:18">
      <c r="A8857" s="6">
        <v>8856</v>
      </c>
      <c r="B8857" s="6">
        <v>79</v>
      </c>
      <c r="C8857" s="6" t="s">
        <v>7648</v>
      </c>
      <c r="D8857" s="6">
        <v>772</v>
      </c>
      <c r="E8857" s="6" t="s">
        <v>7705</v>
      </c>
      <c r="F8857" s="6">
        <v>27232</v>
      </c>
      <c r="G8857" s="6" t="s">
        <v>155</v>
      </c>
      <c r="H8857" s="6">
        <v>1</v>
      </c>
      <c r="I8857" s="6" t="s">
        <v>251</v>
      </c>
      <c r="J8857" s="6">
        <v>5</v>
      </c>
      <c r="K8857" s="6" t="s">
        <v>7257</v>
      </c>
      <c r="L8857" s="8" t="s">
        <v>253</v>
      </c>
      <c r="M8857" s="6" t="s">
        <v>254</v>
      </c>
      <c r="N8857" s="6" t="s">
        <v>7650</v>
      </c>
      <c r="R8857" s="6" t="str">
        <f t="shared" si="138"/>
        <v>79772Phường 0915</v>
      </c>
    </row>
    <row r="8858" spans="1:18">
      <c r="A8858" s="6">
        <v>8857</v>
      </c>
      <c r="B8858" s="6">
        <v>79</v>
      </c>
      <c r="C8858" s="6" t="s">
        <v>7648</v>
      </c>
      <c r="D8858" s="6">
        <v>772</v>
      </c>
      <c r="E8858" s="6" t="s">
        <v>7705</v>
      </c>
      <c r="F8858" s="6">
        <v>27235</v>
      </c>
      <c r="G8858" s="6" t="s">
        <v>86</v>
      </c>
      <c r="H8858" s="6">
        <v>1</v>
      </c>
      <c r="I8858" s="6" t="s">
        <v>251</v>
      </c>
      <c r="J8858" s="6">
        <v>5</v>
      </c>
      <c r="K8858" s="6" t="s">
        <v>7257</v>
      </c>
      <c r="L8858" s="8" t="s">
        <v>253</v>
      </c>
      <c r="M8858" s="6" t="s">
        <v>254</v>
      </c>
      <c r="N8858" s="6" t="s">
        <v>7650</v>
      </c>
      <c r="R8858" s="6" t="str">
        <f t="shared" si="138"/>
        <v>79772Phường 1215</v>
      </c>
    </row>
    <row r="8859" spans="1:18">
      <c r="A8859" s="6">
        <v>8858</v>
      </c>
      <c r="B8859" s="6">
        <v>79</v>
      </c>
      <c r="C8859" s="6" t="s">
        <v>7648</v>
      </c>
      <c r="D8859" s="6">
        <v>772</v>
      </c>
      <c r="E8859" s="6" t="s">
        <v>7705</v>
      </c>
      <c r="F8859" s="6">
        <v>27238</v>
      </c>
      <c r="G8859" s="6" t="s">
        <v>164</v>
      </c>
      <c r="H8859" s="6">
        <v>1</v>
      </c>
      <c r="I8859" s="6" t="s">
        <v>251</v>
      </c>
      <c r="J8859" s="6">
        <v>5</v>
      </c>
      <c r="K8859" s="6" t="s">
        <v>7257</v>
      </c>
      <c r="L8859" s="8" t="s">
        <v>253</v>
      </c>
      <c r="M8859" s="6" t="s">
        <v>254</v>
      </c>
      <c r="N8859" s="6" t="s">
        <v>7650</v>
      </c>
      <c r="R8859" s="6" t="str">
        <f t="shared" si="138"/>
        <v>79772Phường 0715</v>
      </c>
    </row>
    <row r="8860" spans="1:18">
      <c r="A8860" s="6">
        <v>8859</v>
      </c>
      <c r="B8860" s="6">
        <v>79</v>
      </c>
      <c r="C8860" s="6" t="s">
        <v>7648</v>
      </c>
      <c r="D8860" s="6">
        <v>772</v>
      </c>
      <c r="E8860" s="6" t="s">
        <v>7705</v>
      </c>
      <c r="F8860" s="6">
        <v>27241</v>
      </c>
      <c r="G8860" s="6" t="s">
        <v>88</v>
      </c>
      <c r="H8860" s="6">
        <v>1</v>
      </c>
      <c r="I8860" s="6" t="s">
        <v>251</v>
      </c>
      <c r="J8860" s="6">
        <v>5</v>
      </c>
      <c r="K8860" s="6" t="s">
        <v>7257</v>
      </c>
      <c r="L8860" s="8" t="s">
        <v>253</v>
      </c>
      <c r="M8860" s="6" t="s">
        <v>254</v>
      </c>
      <c r="N8860" s="6" t="s">
        <v>7650</v>
      </c>
      <c r="R8860" s="6" t="str">
        <f t="shared" si="138"/>
        <v>79772Phường 0615</v>
      </c>
    </row>
    <row r="8861" spans="1:18">
      <c r="A8861" s="6">
        <v>8860</v>
      </c>
      <c r="B8861" s="6">
        <v>79</v>
      </c>
      <c r="C8861" s="6" t="s">
        <v>7648</v>
      </c>
      <c r="D8861" s="6">
        <v>772</v>
      </c>
      <c r="E8861" s="6" t="s">
        <v>7705</v>
      </c>
      <c r="F8861" s="6">
        <v>27244</v>
      </c>
      <c r="G8861" s="6" t="s">
        <v>143</v>
      </c>
      <c r="H8861" s="6">
        <v>1</v>
      </c>
      <c r="I8861" s="6" t="s">
        <v>251</v>
      </c>
      <c r="J8861" s="6">
        <v>5</v>
      </c>
      <c r="K8861" s="6" t="s">
        <v>7257</v>
      </c>
      <c r="L8861" s="8" t="s">
        <v>253</v>
      </c>
      <c r="M8861" s="6" t="s">
        <v>254</v>
      </c>
      <c r="N8861" s="6" t="s">
        <v>7650</v>
      </c>
      <c r="R8861" s="6" t="str">
        <f t="shared" si="138"/>
        <v>79772Phường 0415</v>
      </c>
    </row>
    <row r="8862" spans="1:18">
      <c r="A8862" s="6">
        <v>8861</v>
      </c>
      <c r="B8862" s="6">
        <v>79</v>
      </c>
      <c r="C8862" s="6" t="s">
        <v>7648</v>
      </c>
      <c r="D8862" s="6">
        <v>772</v>
      </c>
      <c r="E8862" s="6" t="s">
        <v>7705</v>
      </c>
      <c r="F8862" s="6">
        <v>27247</v>
      </c>
      <c r="G8862" s="6" t="s">
        <v>111</v>
      </c>
      <c r="H8862" s="6">
        <v>1</v>
      </c>
      <c r="I8862" s="6" t="s">
        <v>251</v>
      </c>
      <c r="J8862" s="6">
        <v>5</v>
      </c>
      <c r="K8862" s="6" t="s">
        <v>7257</v>
      </c>
      <c r="L8862" s="8" t="s">
        <v>253</v>
      </c>
      <c r="M8862" s="6" t="s">
        <v>254</v>
      </c>
      <c r="N8862" s="6" t="s">
        <v>7650</v>
      </c>
      <c r="R8862" s="6" t="str">
        <f t="shared" si="138"/>
        <v>79772Phường 0115</v>
      </c>
    </row>
    <row r="8863" spans="1:18">
      <c r="A8863" s="6">
        <v>8862</v>
      </c>
      <c r="B8863" s="6">
        <v>79</v>
      </c>
      <c r="C8863" s="6" t="s">
        <v>7648</v>
      </c>
      <c r="D8863" s="6">
        <v>772</v>
      </c>
      <c r="E8863" s="6" t="s">
        <v>7705</v>
      </c>
      <c r="F8863" s="6">
        <v>27250</v>
      </c>
      <c r="G8863" s="6" t="s">
        <v>82</v>
      </c>
      <c r="H8863" s="6">
        <v>1</v>
      </c>
      <c r="I8863" s="6" t="s">
        <v>251</v>
      </c>
      <c r="J8863" s="6">
        <v>5</v>
      </c>
      <c r="K8863" s="6" t="s">
        <v>7257</v>
      </c>
      <c r="L8863" s="8" t="s">
        <v>253</v>
      </c>
      <c r="M8863" s="6" t="s">
        <v>254</v>
      </c>
      <c r="N8863" s="6" t="s">
        <v>7650</v>
      </c>
      <c r="R8863" s="6" t="str">
        <f t="shared" si="138"/>
        <v>79772Phường 0215</v>
      </c>
    </row>
    <row r="8864" spans="1:18">
      <c r="A8864" s="6">
        <v>8863</v>
      </c>
      <c r="B8864" s="6">
        <v>79</v>
      </c>
      <c r="C8864" s="6" t="s">
        <v>7648</v>
      </c>
      <c r="D8864" s="6">
        <v>772</v>
      </c>
      <c r="E8864" s="6" t="s">
        <v>7705</v>
      </c>
      <c r="F8864" s="6">
        <v>27253</v>
      </c>
      <c r="G8864" s="6" t="s">
        <v>127</v>
      </c>
      <c r="H8864" s="6">
        <v>1</v>
      </c>
      <c r="I8864" s="6" t="s">
        <v>251</v>
      </c>
      <c r="J8864" s="6">
        <v>5</v>
      </c>
      <c r="K8864" s="6" t="s">
        <v>7257</v>
      </c>
      <c r="L8864" s="8" t="s">
        <v>253</v>
      </c>
      <c r="M8864" s="6" t="s">
        <v>254</v>
      </c>
      <c r="N8864" s="6" t="s">
        <v>7650</v>
      </c>
      <c r="R8864" s="6" t="str">
        <f t="shared" si="138"/>
        <v>79772Phường 1615</v>
      </c>
    </row>
    <row r="8865" spans="1:18">
      <c r="A8865" s="6">
        <v>8864</v>
      </c>
      <c r="B8865" s="6">
        <v>79</v>
      </c>
      <c r="C8865" s="6" t="s">
        <v>7648</v>
      </c>
      <c r="D8865" s="6">
        <v>773</v>
      </c>
      <c r="E8865" s="6" t="s">
        <v>87</v>
      </c>
      <c r="F8865" s="6">
        <v>27259</v>
      </c>
      <c r="G8865" s="6" t="s">
        <v>189</v>
      </c>
      <c r="H8865" s="6">
        <v>1</v>
      </c>
      <c r="I8865" s="6" t="s">
        <v>251</v>
      </c>
      <c r="J8865" s="6">
        <v>5</v>
      </c>
      <c r="K8865" s="6" t="s">
        <v>7257</v>
      </c>
      <c r="L8865" s="8" t="s">
        <v>253</v>
      </c>
      <c r="M8865" s="6" t="s">
        <v>254</v>
      </c>
      <c r="N8865" s="6" t="s">
        <v>7650</v>
      </c>
      <c r="R8865" s="6" t="str">
        <f t="shared" si="138"/>
        <v>79773Phường 1315</v>
      </c>
    </row>
    <row r="8866" spans="1:18">
      <c r="A8866" s="6">
        <v>8865</v>
      </c>
      <c r="B8866" s="6">
        <v>79</v>
      </c>
      <c r="C8866" s="6" t="s">
        <v>7648</v>
      </c>
      <c r="D8866" s="6">
        <v>773</v>
      </c>
      <c r="E8866" s="6" t="s">
        <v>87</v>
      </c>
      <c r="F8866" s="6">
        <v>27262</v>
      </c>
      <c r="G8866" s="6" t="s">
        <v>155</v>
      </c>
      <c r="H8866" s="6">
        <v>1</v>
      </c>
      <c r="I8866" s="6" t="s">
        <v>251</v>
      </c>
      <c r="J8866" s="6">
        <v>5</v>
      </c>
      <c r="K8866" s="6" t="s">
        <v>7257</v>
      </c>
      <c r="L8866" s="8" t="s">
        <v>253</v>
      </c>
      <c r="M8866" s="6" t="s">
        <v>254</v>
      </c>
      <c r="N8866" s="6" t="s">
        <v>7650</v>
      </c>
      <c r="R8866" s="6" t="str">
        <f t="shared" si="138"/>
        <v>79773Phường 0915</v>
      </c>
    </row>
    <row r="8867" spans="1:18">
      <c r="A8867" s="6">
        <v>8866</v>
      </c>
      <c r="B8867" s="6">
        <v>79</v>
      </c>
      <c r="C8867" s="6" t="s">
        <v>7648</v>
      </c>
      <c r="D8867" s="6">
        <v>773</v>
      </c>
      <c r="E8867" s="6" t="s">
        <v>87</v>
      </c>
      <c r="F8867" s="6">
        <v>27265</v>
      </c>
      <c r="G8867" s="6" t="s">
        <v>88</v>
      </c>
      <c r="H8867" s="6">
        <v>1</v>
      </c>
      <c r="I8867" s="6" t="s">
        <v>251</v>
      </c>
      <c r="J8867" s="6">
        <v>5</v>
      </c>
      <c r="K8867" s="6" t="s">
        <v>7257</v>
      </c>
      <c r="L8867" s="8" t="s">
        <v>253</v>
      </c>
      <c r="M8867" s="6" t="s">
        <v>254</v>
      </c>
      <c r="N8867" s="6" t="s">
        <v>7650</v>
      </c>
      <c r="R8867" s="6" t="str">
        <f t="shared" si="138"/>
        <v>79773Phường 0615</v>
      </c>
    </row>
    <row r="8868" spans="1:18">
      <c r="A8868" s="6">
        <v>8867</v>
      </c>
      <c r="B8868" s="6">
        <v>79</v>
      </c>
      <c r="C8868" s="6" t="s">
        <v>7648</v>
      </c>
      <c r="D8868" s="6">
        <v>773</v>
      </c>
      <c r="E8868" s="6" t="s">
        <v>87</v>
      </c>
      <c r="F8868" s="6">
        <v>27268</v>
      </c>
      <c r="G8868" s="6" t="s">
        <v>122</v>
      </c>
      <c r="H8868" s="6">
        <v>1</v>
      </c>
      <c r="I8868" s="6" t="s">
        <v>251</v>
      </c>
      <c r="J8868" s="6">
        <v>5</v>
      </c>
      <c r="K8868" s="6" t="s">
        <v>7257</v>
      </c>
      <c r="L8868" s="8" t="s">
        <v>253</v>
      </c>
      <c r="M8868" s="6" t="s">
        <v>254</v>
      </c>
      <c r="N8868" s="6" t="s">
        <v>7650</v>
      </c>
      <c r="R8868" s="6" t="str">
        <f t="shared" si="138"/>
        <v>79773Phường 0815</v>
      </c>
    </row>
    <row r="8869" spans="1:18">
      <c r="A8869" s="6">
        <v>8868</v>
      </c>
      <c r="B8869" s="6">
        <v>79</v>
      </c>
      <c r="C8869" s="6" t="s">
        <v>7648</v>
      </c>
      <c r="D8869" s="6">
        <v>773</v>
      </c>
      <c r="E8869" s="6" t="s">
        <v>87</v>
      </c>
      <c r="F8869" s="6">
        <v>27271</v>
      </c>
      <c r="G8869" s="6" t="s">
        <v>136</v>
      </c>
      <c r="H8869" s="6">
        <v>1</v>
      </c>
      <c r="I8869" s="6" t="s">
        <v>251</v>
      </c>
      <c r="J8869" s="6">
        <v>5</v>
      </c>
      <c r="K8869" s="6" t="s">
        <v>7257</v>
      </c>
      <c r="L8869" s="8" t="s">
        <v>253</v>
      </c>
      <c r="M8869" s="6" t="s">
        <v>254</v>
      </c>
      <c r="N8869" s="6" t="s">
        <v>7650</v>
      </c>
      <c r="R8869" s="6" t="str">
        <f t="shared" si="138"/>
        <v>79773Phường 1015</v>
      </c>
    </row>
    <row r="8870" spans="1:18">
      <c r="A8870" s="6">
        <v>8869</v>
      </c>
      <c r="B8870" s="6">
        <v>79</v>
      </c>
      <c r="C8870" s="6" t="s">
        <v>7648</v>
      </c>
      <c r="D8870" s="6">
        <v>773</v>
      </c>
      <c r="E8870" s="6" t="s">
        <v>87</v>
      </c>
      <c r="F8870" s="6">
        <v>27277</v>
      </c>
      <c r="G8870" s="6" t="s">
        <v>126</v>
      </c>
      <c r="H8870" s="6">
        <v>1</v>
      </c>
      <c r="I8870" s="6" t="s">
        <v>251</v>
      </c>
      <c r="J8870" s="6">
        <v>5</v>
      </c>
      <c r="K8870" s="6" t="s">
        <v>7257</v>
      </c>
      <c r="L8870" s="8" t="s">
        <v>253</v>
      </c>
      <c r="M8870" s="6" t="s">
        <v>254</v>
      </c>
      <c r="N8870" s="6" t="s">
        <v>7650</v>
      </c>
      <c r="R8870" s="6" t="str">
        <f t="shared" si="138"/>
        <v>79773Phường 1815</v>
      </c>
    </row>
    <row r="8871" spans="1:18">
      <c r="A8871" s="6">
        <v>8870</v>
      </c>
      <c r="B8871" s="6">
        <v>79</v>
      </c>
      <c r="C8871" s="6" t="s">
        <v>7648</v>
      </c>
      <c r="D8871" s="6">
        <v>773</v>
      </c>
      <c r="E8871" s="6" t="s">
        <v>87</v>
      </c>
      <c r="F8871" s="6">
        <v>27280</v>
      </c>
      <c r="G8871" s="6" t="s">
        <v>7670</v>
      </c>
      <c r="H8871" s="6">
        <v>1</v>
      </c>
      <c r="I8871" s="6" t="s">
        <v>251</v>
      </c>
      <c r="J8871" s="6">
        <v>5</v>
      </c>
      <c r="K8871" s="6" t="s">
        <v>7257</v>
      </c>
      <c r="L8871" s="8" t="s">
        <v>253</v>
      </c>
      <c r="M8871" s="6" t="s">
        <v>254</v>
      </c>
      <c r="N8871" s="6" t="s">
        <v>7650</v>
      </c>
      <c r="R8871" s="6" t="str">
        <f t="shared" si="138"/>
        <v>79773Phường 1415</v>
      </c>
    </row>
    <row r="8872" spans="1:18">
      <c r="A8872" s="6">
        <v>8871</v>
      </c>
      <c r="B8872" s="6">
        <v>79</v>
      </c>
      <c r="C8872" s="6" t="s">
        <v>7648</v>
      </c>
      <c r="D8872" s="6">
        <v>773</v>
      </c>
      <c r="E8872" s="6" t="s">
        <v>87</v>
      </c>
      <c r="F8872" s="6">
        <v>27283</v>
      </c>
      <c r="G8872" s="6" t="s">
        <v>143</v>
      </c>
      <c r="H8872" s="6">
        <v>1</v>
      </c>
      <c r="I8872" s="6" t="s">
        <v>251</v>
      </c>
      <c r="J8872" s="6">
        <v>5</v>
      </c>
      <c r="K8872" s="6" t="s">
        <v>7257</v>
      </c>
      <c r="L8872" s="8" t="s">
        <v>253</v>
      </c>
      <c r="M8872" s="6" t="s">
        <v>254</v>
      </c>
      <c r="N8872" s="6" t="s">
        <v>7650</v>
      </c>
      <c r="R8872" s="6" t="str">
        <f t="shared" si="138"/>
        <v>79773Phường 0415</v>
      </c>
    </row>
    <row r="8873" spans="1:18">
      <c r="A8873" s="6">
        <v>8872</v>
      </c>
      <c r="B8873" s="6">
        <v>79</v>
      </c>
      <c r="C8873" s="6" t="s">
        <v>7648</v>
      </c>
      <c r="D8873" s="6">
        <v>773</v>
      </c>
      <c r="E8873" s="6" t="s">
        <v>87</v>
      </c>
      <c r="F8873" s="6">
        <v>27286</v>
      </c>
      <c r="G8873" s="6" t="s">
        <v>93</v>
      </c>
      <c r="H8873" s="6">
        <v>1</v>
      </c>
      <c r="I8873" s="6" t="s">
        <v>251</v>
      </c>
      <c r="J8873" s="6">
        <v>5</v>
      </c>
      <c r="K8873" s="6" t="s">
        <v>7257</v>
      </c>
      <c r="L8873" s="8" t="s">
        <v>253</v>
      </c>
      <c r="M8873" s="6" t="s">
        <v>254</v>
      </c>
      <c r="N8873" s="6" t="s">
        <v>7650</v>
      </c>
      <c r="R8873" s="6" t="str">
        <f t="shared" si="138"/>
        <v>79773Phường 0315</v>
      </c>
    </row>
    <row r="8874" spans="1:18">
      <c r="A8874" s="6">
        <v>8873</v>
      </c>
      <c r="B8874" s="6">
        <v>79</v>
      </c>
      <c r="C8874" s="6" t="s">
        <v>7648</v>
      </c>
      <c r="D8874" s="6">
        <v>773</v>
      </c>
      <c r="E8874" s="6" t="s">
        <v>87</v>
      </c>
      <c r="F8874" s="6">
        <v>27289</v>
      </c>
      <c r="G8874" s="6" t="s">
        <v>127</v>
      </c>
      <c r="H8874" s="6">
        <v>1</v>
      </c>
      <c r="I8874" s="6" t="s">
        <v>251</v>
      </c>
      <c r="J8874" s="6">
        <v>5</v>
      </c>
      <c r="K8874" s="6" t="s">
        <v>7257</v>
      </c>
      <c r="L8874" s="8" t="s">
        <v>253</v>
      </c>
      <c r="M8874" s="6" t="s">
        <v>254</v>
      </c>
      <c r="N8874" s="6" t="s">
        <v>7650</v>
      </c>
      <c r="R8874" s="6" t="str">
        <f t="shared" si="138"/>
        <v>79773Phường 1615</v>
      </c>
    </row>
    <row r="8875" spans="1:18">
      <c r="A8875" s="6">
        <v>8874</v>
      </c>
      <c r="B8875" s="6">
        <v>79</v>
      </c>
      <c r="C8875" s="6" t="s">
        <v>7648</v>
      </c>
      <c r="D8875" s="6">
        <v>773</v>
      </c>
      <c r="E8875" s="6" t="s">
        <v>87</v>
      </c>
      <c r="F8875" s="6">
        <v>27292</v>
      </c>
      <c r="G8875" s="6" t="s">
        <v>82</v>
      </c>
      <c r="H8875" s="6">
        <v>1</v>
      </c>
      <c r="I8875" s="6" t="s">
        <v>251</v>
      </c>
      <c r="J8875" s="6">
        <v>5</v>
      </c>
      <c r="K8875" s="6" t="s">
        <v>7257</v>
      </c>
      <c r="L8875" s="8" t="s">
        <v>253</v>
      </c>
      <c r="M8875" s="6" t="s">
        <v>254</v>
      </c>
      <c r="N8875" s="6" t="s">
        <v>7650</v>
      </c>
      <c r="R8875" s="6" t="str">
        <f t="shared" si="138"/>
        <v>79773Phường 0215</v>
      </c>
    </row>
    <row r="8876" spans="1:18">
      <c r="A8876" s="6">
        <v>8875</v>
      </c>
      <c r="B8876" s="6">
        <v>79</v>
      </c>
      <c r="C8876" s="6" t="s">
        <v>7648</v>
      </c>
      <c r="D8876" s="6">
        <v>773</v>
      </c>
      <c r="E8876" s="6" t="s">
        <v>87</v>
      </c>
      <c r="F8876" s="6">
        <v>27295</v>
      </c>
      <c r="G8876" s="6" t="s">
        <v>188</v>
      </c>
      <c r="H8876" s="6">
        <v>1</v>
      </c>
      <c r="I8876" s="6" t="s">
        <v>251</v>
      </c>
      <c r="J8876" s="6">
        <v>5</v>
      </c>
      <c r="K8876" s="6" t="s">
        <v>7257</v>
      </c>
      <c r="L8876" s="8" t="s">
        <v>253</v>
      </c>
      <c r="M8876" s="6" t="s">
        <v>254</v>
      </c>
      <c r="N8876" s="6" t="s">
        <v>7650</v>
      </c>
      <c r="R8876" s="6" t="str">
        <f t="shared" si="138"/>
        <v>79773Phường 1515</v>
      </c>
    </row>
    <row r="8877" spans="1:18">
      <c r="A8877" s="6">
        <v>8876</v>
      </c>
      <c r="B8877" s="6">
        <v>79</v>
      </c>
      <c r="C8877" s="6" t="s">
        <v>7648</v>
      </c>
      <c r="D8877" s="6">
        <v>773</v>
      </c>
      <c r="E8877" s="6" t="s">
        <v>87</v>
      </c>
      <c r="F8877" s="6">
        <v>27298</v>
      </c>
      <c r="G8877" s="6" t="s">
        <v>111</v>
      </c>
      <c r="H8877" s="6">
        <v>1</v>
      </c>
      <c r="I8877" s="6" t="s">
        <v>251</v>
      </c>
      <c r="J8877" s="6">
        <v>5</v>
      </c>
      <c r="K8877" s="6" t="s">
        <v>7257</v>
      </c>
      <c r="L8877" s="8" t="s">
        <v>253</v>
      </c>
      <c r="M8877" s="6" t="s">
        <v>254</v>
      </c>
      <c r="N8877" s="6" t="s">
        <v>7650</v>
      </c>
      <c r="R8877" s="6" t="str">
        <f t="shared" si="138"/>
        <v>79773Phường 0115</v>
      </c>
    </row>
    <row r="8878" spans="1:18">
      <c r="A8878" s="6">
        <v>8877</v>
      </c>
      <c r="B8878" s="6">
        <v>79</v>
      </c>
      <c r="C8878" s="6" t="s">
        <v>7648</v>
      </c>
      <c r="D8878" s="6">
        <v>774</v>
      </c>
      <c r="E8878" s="6" t="s">
        <v>77</v>
      </c>
      <c r="F8878" s="6">
        <v>27301</v>
      </c>
      <c r="G8878" s="6" t="s">
        <v>143</v>
      </c>
      <c r="H8878" s="6">
        <v>1</v>
      </c>
      <c r="I8878" s="6" t="s">
        <v>251</v>
      </c>
      <c r="J8878" s="6">
        <v>5</v>
      </c>
      <c r="K8878" s="6" t="s">
        <v>7257</v>
      </c>
      <c r="L8878" s="8" t="s">
        <v>253</v>
      </c>
      <c r="M8878" s="6" t="s">
        <v>254</v>
      </c>
      <c r="N8878" s="6" t="s">
        <v>7650</v>
      </c>
      <c r="R8878" s="6" t="str">
        <f t="shared" si="138"/>
        <v>79774Phường 0415</v>
      </c>
    </row>
    <row r="8879" spans="1:18">
      <c r="A8879" s="6">
        <v>8878</v>
      </c>
      <c r="B8879" s="6">
        <v>79</v>
      </c>
      <c r="C8879" s="6" t="s">
        <v>7648</v>
      </c>
      <c r="D8879" s="6">
        <v>774</v>
      </c>
      <c r="E8879" s="6" t="s">
        <v>77</v>
      </c>
      <c r="F8879" s="6">
        <v>27304</v>
      </c>
      <c r="G8879" s="6" t="s">
        <v>155</v>
      </c>
      <c r="H8879" s="6">
        <v>1</v>
      </c>
      <c r="I8879" s="6" t="s">
        <v>251</v>
      </c>
      <c r="J8879" s="6">
        <v>5</v>
      </c>
      <c r="K8879" s="6" t="s">
        <v>7257</v>
      </c>
      <c r="L8879" s="8" t="s">
        <v>253</v>
      </c>
      <c r="M8879" s="6" t="s">
        <v>254</v>
      </c>
      <c r="N8879" s="6" t="s">
        <v>7650</v>
      </c>
      <c r="R8879" s="6" t="str">
        <f t="shared" si="138"/>
        <v>79774Phường 0915</v>
      </c>
    </row>
    <row r="8880" spans="1:18">
      <c r="A8880" s="6">
        <v>8879</v>
      </c>
      <c r="B8880" s="6">
        <v>79</v>
      </c>
      <c r="C8880" s="6" t="s">
        <v>7648</v>
      </c>
      <c r="D8880" s="6">
        <v>774</v>
      </c>
      <c r="E8880" s="6" t="s">
        <v>77</v>
      </c>
      <c r="F8880" s="6">
        <v>27307</v>
      </c>
      <c r="G8880" s="6" t="s">
        <v>93</v>
      </c>
      <c r="H8880" s="6">
        <v>1</v>
      </c>
      <c r="I8880" s="6" t="s">
        <v>251</v>
      </c>
      <c r="J8880" s="6">
        <v>5</v>
      </c>
      <c r="K8880" s="6" t="s">
        <v>7257</v>
      </c>
      <c r="L8880" s="8" t="s">
        <v>253</v>
      </c>
      <c r="M8880" s="6" t="s">
        <v>254</v>
      </c>
      <c r="N8880" s="6" t="s">
        <v>7650</v>
      </c>
      <c r="R8880" s="6" t="str">
        <f t="shared" si="138"/>
        <v>79774Phường 0315</v>
      </c>
    </row>
    <row r="8881" spans="1:18">
      <c r="A8881" s="6">
        <v>8880</v>
      </c>
      <c r="B8881" s="6">
        <v>79</v>
      </c>
      <c r="C8881" s="6" t="s">
        <v>7648</v>
      </c>
      <c r="D8881" s="6">
        <v>774</v>
      </c>
      <c r="E8881" s="6" t="s">
        <v>77</v>
      </c>
      <c r="F8881" s="6">
        <v>27310</v>
      </c>
      <c r="G8881" s="6" t="s">
        <v>86</v>
      </c>
      <c r="H8881" s="6">
        <v>1</v>
      </c>
      <c r="I8881" s="6" t="s">
        <v>251</v>
      </c>
      <c r="J8881" s="6">
        <v>5</v>
      </c>
      <c r="K8881" s="6" t="s">
        <v>7257</v>
      </c>
      <c r="L8881" s="8" t="s">
        <v>253</v>
      </c>
      <c r="M8881" s="6" t="s">
        <v>254</v>
      </c>
      <c r="N8881" s="6" t="s">
        <v>7650</v>
      </c>
      <c r="R8881" s="6" t="str">
        <f t="shared" si="138"/>
        <v>79774Phường 1215</v>
      </c>
    </row>
    <row r="8882" spans="1:18">
      <c r="A8882" s="6">
        <v>8881</v>
      </c>
      <c r="B8882" s="6">
        <v>79</v>
      </c>
      <c r="C8882" s="6" t="s">
        <v>7648</v>
      </c>
      <c r="D8882" s="6">
        <v>774</v>
      </c>
      <c r="E8882" s="6" t="s">
        <v>77</v>
      </c>
      <c r="F8882" s="6">
        <v>27313</v>
      </c>
      <c r="G8882" s="6" t="s">
        <v>82</v>
      </c>
      <c r="H8882" s="6">
        <v>1</v>
      </c>
      <c r="I8882" s="6" t="s">
        <v>251</v>
      </c>
      <c r="J8882" s="6">
        <v>5</v>
      </c>
      <c r="K8882" s="6" t="s">
        <v>7257</v>
      </c>
      <c r="L8882" s="8" t="s">
        <v>253</v>
      </c>
      <c r="M8882" s="6" t="s">
        <v>254</v>
      </c>
      <c r="N8882" s="6" t="s">
        <v>7650</v>
      </c>
      <c r="R8882" s="6" t="str">
        <f t="shared" si="138"/>
        <v>79774Phường 0215</v>
      </c>
    </row>
    <row r="8883" spans="1:18">
      <c r="A8883" s="6">
        <v>8882</v>
      </c>
      <c r="B8883" s="6">
        <v>79</v>
      </c>
      <c r="C8883" s="6" t="s">
        <v>7648</v>
      </c>
      <c r="D8883" s="6">
        <v>774</v>
      </c>
      <c r="E8883" s="6" t="s">
        <v>77</v>
      </c>
      <c r="F8883" s="6">
        <v>27316</v>
      </c>
      <c r="G8883" s="6" t="s">
        <v>122</v>
      </c>
      <c r="H8883" s="6">
        <v>1</v>
      </c>
      <c r="I8883" s="6" t="s">
        <v>251</v>
      </c>
      <c r="J8883" s="6">
        <v>5</v>
      </c>
      <c r="K8883" s="6" t="s">
        <v>7257</v>
      </c>
      <c r="L8883" s="8" t="s">
        <v>253</v>
      </c>
      <c r="M8883" s="6" t="s">
        <v>254</v>
      </c>
      <c r="N8883" s="6" t="s">
        <v>7650</v>
      </c>
      <c r="R8883" s="6" t="str">
        <f t="shared" si="138"/>
        <v>79774Phường 0815</v>
      </c>
    </row>
    <row r="8884" spans="1:18">
      <c r="A8884" s="6">
        <v>8883</v>
      </c>
      <c r="B8884" s="6">
        <v>79</v>
      </c>
      <c r="C8884" s="6" t="s">
        <v>7648</v>
      </c>
      <c r="D8884" s="6">
        <v>774</v>
      </c>
      <c r="E8884" s="6" t="s">
        <v>77</v>
      </c>
      <c r="F8884" s="6">
        <v>27322</v>
      </c>
      <c r="G8884" s="6" t="s">
        <v>164</v>
      </c>
      <c r="H8884" s="6">
        <v>1</v>
      </c>
      <c r="I8884" s="6" t="s">
        <v>251</v>
      </c>
      <c r="J8884" s="6">
        <v>5</v>
      </c>
      <c r="K8884" s="6" t="s">
        <v>7257</v>
      </c>
      <c r="L8884" s="8" t="s">
        <v>253</v>
      </c>
      <c r="M8884" s="6" t="s">
        <v>254</v>
      </c>
      <c r="N8884" s="6" t="s">
        <v>7650</v>
      </c>
      <c r="R8884" s="6" t="str">
        <f t="shared" si="138"/>
        <v>79774Phường 0715</v>
      </c>
    </row>
    <row r="8885" spans="1:18">
      <c r="A8885" s="6">
        <v>8884</v>
      </c>
      <c r="B8885" s="6">
        <v>79</v>
      </c>
      <c r="C8885" s="6" t="s">
        <v>7648</v>
      </c>
      <c r="D8885" s="6">
        <v>774</v>
      </c>
      <c r="E8885" s="6" t="s">
        <v>77</v>
      </c>
      <c r="F8885" s="6">
        <v>27325</v>
      </c>
      <c r="G8885" s="6" t="s">
        <v>111</v>
      </c>
      <c r="H8885" s="6">
        <v>1</v>
      </c>
      <c r="I8885" s="6" t="s">
        <v>251</v>
      </c>
      <c r="J8885" s="6">
        <v>5</v>
      </c>
      <c r="K8885" s="6" t="s">
        <v>7257</v>
      </c>
      <c r="L8885" s="8" t="s">
        <v>253</v>
      </c>
      <c r="M8885" s="6" t="s">
        <v>254</v>
      </c>
      <c r="N8885" s="6" t="s">
        <v>7650</v>
      </c>
      <c r="R8885" s="6" t="str">
        <f t="shared" si="138"/>
        <v>79774Phường 0115</v>
      </c>
    </row>
    <row r="8886" spans="1:18">
      <c r="A8886" s="6">
        <v>8885</v>
      </c>
      <c r="B8886" s="6">
        <v>79</v>
      </c>
      <c r="C8886" s="6" t="s">
        <v>7648</v>
      </c>
      <c r="D8886" s="6">
        <v>774</v>
      </c>
      <c r="E8886" s="6" t="s">
        <v>77</v>
      </c>
      <c r="F8886" s="6">
        <v>27328</v>
      </c>
      <c r="G8886" s="6" t="s">
        <v>156</v>
      </c>
      <c r="H8886" s="6">
        <v>1</v>
      </c>
      <c r="I8886" s="6" t="s">
        <v>251</v>
      </c>
      <c r="J8886" s="6">
        <v>5</v>
      </c>
      <c r="K8886" s="6" t="s">
        <v>7257</v>
      </c>
      <c r="L8886" s="8" t="s">
        <v>253</v>
      </c>
      <c r="M8886" s="6" t="s">
        <v>254</v>
      </c>
      <c r="N8886" s="6" t="s">
        <v>7650</v>
      </c>
      <c r="R8886" s="6" t="str">
        <f t="shared" si="138"/>
        <v>79774Phường 1115</v>
      </c>
    </row>
    <row r="8887" spans="1:18">
      <c r="A8887" s="6">
        <v>8886</v>
      </c>
      <c r="B8887" s="6">
        <v>79</v>
      </c>
      <c r="C8887" s="6" t="s">
        <v>7648</v>
      </c>
      <c r="D8887" s="6">
        <v>774</v>
      </c>
      <c r="E8887" s="6" t="s">
        <v>77</v>
      </c>
      <c r="F8887" s="6">
        <v>27331</v>
      </c>
      <c r="G8887" s="6" t="s">
        <v>7670</v>
      </c>
      <c r="H8887" s="6">
        <v>1</v>
      </c>
      <c r="I8887" s="6" t="s">
        <v>251</v>
      </c>
      <c r="J8887" s="6">
        <v>5</v>
      </c>
      <c r="K8887" s="6" t="s">
        <v>7257</v>
      </c>
      <c r="L8887" s="8" t="s">
        <v>253</v>
      </c>
      <c r="M8887" s="6" t="s">
        <v>254</v>
      </c>
      <c r="N8887" s="6" t="s">
        <v>7650</v>
      </c>
      <c r="R8887" s="6" t="str">
        <f t="shared" si="138"/>
        <v>79774Phường 1415</v>
      </c>
    </row>
    <row r="8888" spans="1:18">
      <c r="A8888" s="6">
        <v>8887</v>
      </c>
      <c r="B8888" s="6">
        <v>79</v>
      </c>
      <c r="C8888" s="6" t="s">
        <v>7648</v>
      </c>
      <c r="D8888" s="6">
        <v>774</v>
      </c>
      <c r="E8888" s="6" t="s">
        <v>77</v>
      </c>
      <c r="F8888" s="6">
        <v>27334</v>
      </c>
      <c r="G8888" s="6" t="s">
        <v>72</v>
      </c>
      <c r="H8888" s="6">
        <v>1</v>
      </c>
      <c r="I8888" s="6" t="s">
        <v>251</v>
      </c>
      <c r="J8888" s="6">
        <v>5</v>
      </c>
      <c r="K8888" s="6" t="s">
        <v>7257</v>
      </c>
      <c r="L8888" s="8" t="s">
        <v>253</v>
      </c>
      <c r="M8888" s="6" t="s">
        <v>254</v>
      </c>
      <c r="N8888" s="6" t="s">
        <v>7650</v>
      </c>
      <c r="R8888" s="6" t="str">
        <f t="shared" si="138"/>
        <v>79774Phường 0515</v>
      </c>
    </row>
    <row r="8889" spans="1:18">
      <c r="A8889" s="6">
        <v>8888</v>
      </c>
      <c r="B8889" s="6">
        <v>79</v>
      </c>
      <c r="C8889" s="6" t="s">
        <v>7648</v>
      </c>
      <c r="D8889" s="6">
        <v>774</v>
      </c>
      <c r="E8889" s="6" t="s">
        <v>77</v>
      </c>
      <c r="F8889" s="6">
        <v>27337</v>
      </c>
      <c r="G8889" s="6" t="s">
        <v>88</v>
      </c>
      <c r="H8889" s="6">
        <v>1</v>
      </c>
      <c r="I8889" s="6" t="s">
        <v>251</v>
      </c>
      <c r="J8889" s="6">
        <v>5</v>
      </c>
      <c r="K8889" s="6" t="s">
        <v>7257</v>
      </c>
      <c r="L8889" s="8" t="s">
        <v>253</v>
      </c>
      <c r="M8889" s="6" t="s">
        <v>254</v>
      </c>
      <c r="N8889" s="6" t="s">
        <v>7650</v>
      </c>
      <c r="R8889" s="6" t="str">
        <f t="shared" si="138"/>
        <v>79774Phường 0615</v>
      </c>
    </row>
    <row r="8890" spans="1:18">
      <c r="A8890" s="6">
        <v>8889</v>
      </c>
      <c r="B8890" s="6">
        <v>79</v>
      </c>
      <c r="C8890" s="6" t="s">
        <v>7648</v>
      </c>
      <c r="D8890" s="6">
        <v>774</v>
      </c>
      <c r="E8890" s="6" t="s">
        <v>77</v>
      </c>
      <c r="F8890" s="6">
        <v>27340</v>
      </c>
      <c r="G8890" s="6" t="s">
        <v>136</v>
      </c>
      <c r="H8890" s="6">
        <v>1</v>
      </c>
      <c r="I8890" s="6" t="s">
        <v>251</v>
      </c>
      <c r="J8890" s="6">
        <v>5</v>
      </c>
      <c r="K8890" s="6" t="s">
        <v>7257</v>
      </c>
      <c r="L8890" s="8" t="s">
        <v>253</v>
      </c>
      <c r="M8890" s="6" t="s">
        <v>254</v>
      </c>
      <c r="N8890" s="6" t="s">
        <v>7650</v>
      </c>
      <c r="R8890" s="6" t="str">
        <f t="shared" si="138"/>
        <v>79774Phường 1015</v>
      </c>
    </row>
    <row r="8891" spans="1:18">
      <c r="A8891" s="6">
        <v>8890</v>
      </c>
      <c r="B8891" s="6">
        <v>79</v>
      </c>
      <c r="C8891" s="6" t="s">
        <v>7648</v>
      </c>
      <c r="D8891" s="6">
        <v>774</v>
      </c>
      <c r="E8891" s="6" t="s">
        <v>77</v>
      </c>
      <c r="F8891" s="6">
        <v>27343</v>
      </c>
      <c r="G8891" s="6" t="s">
        <v>189</v>
      </c>
      <c r="H8891" s="6">
        <v>1</v>
      </c>
      <c r="I8891" s="6" t="s">
        <v>251</v>
      </c>
      <c r="J8891" s="6">
        <v>5</v>
      </c>
      <c r="K8891" s="6" t="s">
        <v>7257</v>
      </c>
      <c r="L8891" s="8" t="s">
        <v>253</v>
      </c>
      <c r="M8891" s="6" t="s">
        <v>254</v>
      </c>
      <c r="N8891" s="6" t="s">
        <v>7650</v>
      </c>
      <c r="R8891" s="6" t="str">
        <f t="shared" si="138"/>
        <v>79774Phường 1315</v>
      </c>
    </row>
    <row r="8892" spans="1:18">
      <c r="A8892" s="6">
        <v>8891</v>
      </c>
      <c r="B8892" s="6">
        <v>79</v>
      </c>
      <c r="C8892" s="6" t="s">
        <v>7648</v>
      </c>
      <c r="D8892" s="6">
        <v>775</v>
      </c>
      <c r="E8892" s="6" t="s">
        <v>7706</v>
      </c>
      <c r="F8892" s="6">
        <v>27346</v>
      </c>
      <c r="G8892" s="6" t="s">
        <v>7670</v>
      </c>
      <c r="H8892" s="6">
        <v>1</v>
      </c>
      <c r="I8892" s="6" t="s">
        <v>251</v>
      </c>
      <c r="J8892" s="6">
        <v>5</v>
      </c>
      <c r="K8892" s="6" t="s">
        <v>7257</v>
      </c>
      <c r="L8892" s="8" t="s">
        <v>253</v>
      </c>
      <c r="M8892" s="6" t="s">
        <v>254</v>
      </c>
      <c r="N8892" s="6" t="s">
        <v>7650</v>
      </c>
      <c r="R8892" s="6" t="str">
        <f t="shared" si="138"/>
        <v>79775Phường 1415</v>
      </c>
    </row>
    <row r="8893" spans="1:18">
      <c r="A8893" s="6">
        <v>8892</v>
      </c>
      <c r="B8893" s="6">
        <v>79</v>
      </c>
      <c r="C8893" s="6" t="s">
        <v>7648</v>
      </c>
      <c r="D8893" s="6">
        <v>775</v>
      </c>
      <c r="E8893" s="6" t="s">
        <v>7706</v>
      </c>
      <c r="F8893" s="6">
        <v>27349</v>
      </c>
      <c r="G8893" s="6" t="s">
        <v>189</v>
      </c>
      <c r="H8893" s="6">
        <v>1</v>
      </c>
      <c r="I8893" s="6" t="s">
        <v>251</v>
      </c>
      <c r="J8893" s="6">
        <v>5</v>
      </c>
      <c r="K8893" s="6" t="s">
        <v>7257</v>
      </c>
      <c r="L8893" s="8" t="s">
        <v>253</v>
      </c>
      <c r="M8893" s="6" t="s">
        <v>254</v>
      </c>
      <c r="N8893" s="6" t="s">
        <v>7650</v>
      </c>
      <c r="R8893" s="6" t="str">
        <f t="shared" si="138"/>
        <v>79775Phường 1315</v>
      </c>
    </row>
    <row r="8894" spans="1:18">
      <c r="A8894" s="6">
        <v>8893</v>
      </c>
      <c r="B8894" s="6">
        <v>79</v>
      </c>
      <c r="C8894" s="6" t="s">
        <v>7648</v>
      </c>
      <c r="D8894" s="6">
        <v>775</v>
      </c>
      <c r="E8894" s="6" t="s">
        <v>7706</v>
      </c>
      <c r="F8894" s="6">
        <v>27352</v>
      </c>
      <c r="G8894" s="6" t="s">
        <v>155</v>
      </c>
      <c r="H8894" s="6">
        <v>1</v>
      </c>
      <c r="I8894" s="6" t="s">
        <v>251</v>
      </c>
      <c r="J8894" s="6">
        <v>5</v>
      </c>
      <c r="K8894" s="6" t="s">
        <v>7257</v>
      </c>
      <c r="L8894" s="8" t="s">
        <v>253</v>
      </c>
      <c r="M8894" s="6" t="s">
        <v>254</v>
      </c>
      <c r="N8894" s="6" t="s">
        <v>7650</v>
      </c>
      <c r="R8894" s="6" t="str">
        <f t="shared" si="138"/>
        <v>79775Phường 0915</v>
      </c>
    </row>
    <row r="8895" spans="1:18">
      <c r="A8895" s="6">
        <v>8894</v>
      </c>
      <c r="B8895" s="6">
        <v>79</v>
      </c>
      <c r="C8895" s="6" t="s">
        <v>7648</v>
      </c>
      <c r="D8895" s="6">
        <v>775</v>
      </c>
      <c r="E8895" s="6" t="s">
        <v>7706</v>
      </c>
      <c r="F8895" s="6">
        <v>27355</v>
      </c>
      <c r="G8895" s="6" t="s">
        <v>88</v>
      </c>
      <c r="H8895" s="6">
        <v>1</v>
      </c>
      <c r="I8895" s="6" t="s">
        <v>251</v>
      </c>
      <c r="J8895" s="6">
        <v>5</v>
      </c>
      <c r="K8895" s="6" t="s">
        <v>7257</v>
      </c>
      <c r="L8895" s="8" t="s">
        <v>253</v>
      </c>
      <c r="M8895" s="6" t="s">
        <v>254</v>
      </c>
      <c r="N8895" s="6" t="s">
        <v>7650</v>
      </c>
      <c r="R8895" s="6" t="str">
        <f t="shared" si="138"/>
        <v>79775Phường 0615</v>
      </c>
    </row>
    <row r="8896" spans="1:18">
      <c r="A8896" s="6">
        <v>8895</v>
      </c>
      <c r="B8896" s="6">
        <v>79</v>
      </c>
      <c r="C8896" s="6" t="s">
        <v>7648</v>
      </c>
      <c r="D8896" s="6">
        <v>775</v>
      </c>
      <c r="E8896" s="6" t="s">
        <v>7706</v>
      </c>
      <c r="F8896" s="6">
        <v>27358</v>
      </c>
      <c r="G8896" s="6" t="s">
        <v>86</v>
      </c>
      <c r="H8896" s="6">
        <v>1</v>
      </c>
      <c r="I8896" s="6" t="s">
        <v>251</v>
      </c>
      <c r="J8896" s="6">
        <v>5</v>
      </c>
      <c r="K8896" s="6" t="s">
        <v>7257</v>
      </c>
      <c r="L8896" s="8" t="s">
        <v>253</v>
      </c>
      <c r="M8896" s="6" t="s">
        <v>254</v>
      </c>
      <c r="N8896" s="6" t="s">
        <v>7650</v>
      </c>
      <c r="R8896" s="6" t="str">
        <f t="shared" si="138"/>
        <v>79775Phường 1215</v>
      </c>
    </row>
    <row r="8897" spans="1:18">
      <c r="A8897" s="6">
        <v>8896</v>
      </c>
      <c r="B8897" s="6">
        <v>79</v>
      </c>
      <c r="C8897" s="6" t="s">
        <v>7648</v>
      </c>
      <c r="D8897" s="6">
        <v>775</v>
      </c>
      <c r="E8897" s="6" t="s">
        <v>7706</v>
      </c>
      <c r="F8897" s="6">
        <v>27361</v>
      </c>
      <c r="G8897" s="6" t="s">
        <v>72</v>
      </c>
      <c r="H8897" s="6">
        <v>1</v>
      </c>
      <c r="I8897" s="6" t="s">
        <v>251</v>
      </c>
      <c r="J8897" s="6">
        <v>5</v>
      </c>
      <c r="K8897" s="6" t="s">
        <v>7257</v>
      </c>
      <c r="L8897" s="8" t="s">
        <v>253</v>
      </c>
      <c r="M8897" s="6" t="s">
        <v>254</v>
      </c>
      <c r="N8897" s="6" t="s">
        <v>7650</v>
      </c>
      <c r="R8897" s="6" t="str">
        <f t="shared" si="138"/>
        <v>79775Phường 0515</v>
      </c>
    </row>
    <row r="8898" spans="1:18">
      <c r="A8898" s="6">
        <v>8897</v>
      </c>
      <c r="B8898" s="6">
        <v>79</v>
      </c>
      <c r="C8898" s="6" t="s">
        <v>7648</v>
      </c>
      <c r="D8898" s="6">
        <v>775</v>
      </c>
      <c r="E8898" s="6" t="s">
        <v>7706</v>
      </c>
      <c r="F8898" s="6">
        <v>27364</v>
      </c>
      <c r="G8898" s="6" t="s">
        <v>156</v>
      </c>
      <c r="H8898" s="6">
        <v>1</v>
      </c>
      <c r="I8898" s="6" t="s">
        <v>251</v>
      </c>
      <c r="J8898" s="6">
        <v>5</v>
      </c>
      <c r="K8898" s="6" t="s">
        <v>7257</v>
      </c>
      <c r="L8898" s="8" t="s">
        <v>253</v>
      </c>
      <c r="M8898" s="6" t="s">
        <v>254</v>
      </c>
      <c r="N8898" s="6" t="s">
        <v>7650</v>
      </c>
      <c r="R8898" s="6" t="str">
        <f t="shared" si="138"/>
        <v>79775Phường 1115</v>
      </c>
    </row>
    <row r="8899" spans="1:18">
      <c r="A8899" s="6">
        <v>8898</v>
      </c>
      <c r="B8899" s="6">
        <v>79</v>
      </c>
      <c r="C8899" s="6" t="s">
        <v>7648</v>
      </c>
      <c r="D8899" s="6">
        <v>775</v>
      </c>
      <c r="E8899" s="6" t="s">
        <v>7706</v>
      </c>
      <c r="F8899" s="6">
        <v>27367</v>
      </c>
      <c r="G8899" s="6" t="s">
        <v>82</v>
      </c>
      <c r="H8899" s="6">
        <v>1</v>
      </c>
      <c r="I8899" s="6" t="s">
        <v>251</v>
      </c>
      <c r="J8899" s="6">
        <v>5</v>
      </c>
      <c r="K8899" s="6" t="s">
        <v>7257</v>
      </c>
      <c r="L8899" s="8" t="s">
        <v>253</v>
      </c>
      <c r="M8899" s="6" t="s">
        <v>254</v>
      </c>
      <c r="N8899" s="6" t="s">
        <v>7650</v>
      </c>
      <c r="R8899" s="6" t="str">
        <f t="shared" ref="R8899:R8962" si="139">CONCATENATE(B8899,D8899,G8899,H8899,J8899)</f>
        <v>79775Phường 0215</v>
      </c>
    </row>
    <row r="8900" spans="1:18">
      <c r="A8900" s="6">
        <v>8899</v>
      </c>
      <c r="B8900" s="6">
        <v>79</v>
      </c>
      <c r="C8900" s="6" t="s">
        <v>7648</v>
      </c>
      <c r="D8900" s="6">
        <v>775</v>
      </c>
      <c r="E8900" s="6" t="s">
        <v>7706</v>
      </c>
      <c r="F8900" s="6">
        <v>27370</v>
      </c>
      <c r="G8900" s="6" t="s">
        <v>111</v>
      </c>
      <c r="H8900" s="6">
        <v>1</v>
      </c>
      <c r="I8900" s="6" t="s">
        <v>251</v>
      </c>
      <c r="J8900" s="6">
        <v>5</v>
      </c>
      <c r="K8900" s="6" t="s">
        <v>7257</v>
      </c>
      <c r="L8900" s="8" t="s">
        <v>253</v>
      </c>
      <c r="M8900" s="6" t="s">
        <v>254</v>
      </c>
      <c r="N8900" s="6" t="s">
        <v>7650</v>
      </c>
      <c r="R8900" s="6" t="str">
        <f t="shared" si="139"/>
        <v>79775Phường 0115</v>
      </c>
    </row>
    <row r="8901" spans="1:18">
      <c r="A8901" s="6">
        <v>8900</v>
      </c>
      <c r="B8901" s="6">
        <v>79</v>
      </c>
      <c r="C8901" s="6" t="s">
        <v>7648</v>
      </c>
      <c r="D8901" s="6">
        <v>775</v>
      </c>
      <c r="E8901" s="6" t="s">
        <v>7706</v>
      </c>
      <c r="F8901" s="6">
        <v>27373</v>
      </c>
      <c r="G8901" s="6" t="s">
        <v>143</v>
      </c>
      <c r="H8901" s="6">
        <v>1</v>
      </c>
      <c r="I8901" s="6" t="s">
        <v>251</v>
      </c>
      <c r="J8901" s="6">
        <v>5</v>
      </c>
      <c r="K8901" s="6" t="s">
        <v>7257</v>
      </c>
      <c r="L8901" s="8" t="s">
        <v>253</v>
      </c>
      <c r="M8901" s="6" t="s">
        <v>254</v>
      </c>
      <c r="N8901" s="6" t="s">
        <v>7650</v>
      </c>
      <c r="R8901" s="6" t="str">
        <f t="shared" si="139"/>
        <v>79775Phường 0415</v>
      </c>
    </row>
    <row r="8902" spans="1:18">
      <c r="A8902" s="6">
        <v>8901</v>
      </c>
      <c r="B8902" s="6">
        <v>79</v>
      </c>
      <c r="C8902" s="6" t="s">
        <v>7648</v>
      </c>
      <c r="D8902" s="6">
        <v>775</v>
      </c>
      <c r="E8902" s="6" t="s">
        <v>7706</v>
      </c>
      <c r="F8902" s="6">
        <v>27376</v>
      </c>
      <c r="G8902" s="6" t="s">
        <v>122</v>
      </c>
      <c r="H8902" s="6">
        <v>1</v>
      </c>
      <c r="I8902" s="6" t="s">
        <v>251</v>
      </c>
      <c r="J8902" s="6">
        <v>5</v>
      </c>
      <c r="K8902" s="6" t="s">
        <v>7257</v>
      </c>
      <c r="L8902" s="8" t="s">
        <v>253</v>
      </c>
      <c r="M8902" s="6" t="s">
        <v>254</v>
      </c>
      <c r="N8902" s="6" t="s">
        <v>7650</v>
      </c>
      <c r="R8902" s="6" t="str">
        <f t="shared" si="139"/>
        <v>79775Phường 0815</v>
      </c>
    </row>
    <row r="8903" spans="1:18">
      <c r="A8903" s="6">
        <v>8902</v>
      </c>
      <c r="B8903" s="6">
        <v>79</v>
      </c>
      <c r="C8903" s="6" t="s">
        <v>7648</v>
      </c>
      <c r="D8903" s="6">
        <v>775</v>
      </c>
      <c r="E8903" s="6" t="s">
        <v>7706</v>
      </c>
      <c r="F8903" s="6">
        <v>27379</v>
      </c>
      <c r="G8903" s="6" t="s">
        <v>93</v>
      </c>
      <c r="H8903" s="6">
        <v>1</v>
      </c>
      <c r="I8903" s="6" t="s">
        <v>251</v>
      </c>
      <c r="J8903" s="6">
        <v>5</v>
      </c>
      <c r="K8903" s="6" t="s">
        <v>7257</v>
      </c>
      <c r="L8903" s="8" t="s">
        <v>253</v>
      </c>
      <c r="M8903" s="6" t="s">
        <v>254</v>
      </c>
      <c r="N8903" s="6" t="s">
        <v>7650</v>
      </c>
      <c r="R8903" s="6" t="str">
        <f t="shared" si="139"/>
        <v>79775Phường 0315</v>
      </c>
    </row>
    <row r="8904" spans="1:18">
      <c r="A8904" s="6">
        <v>8903</v>
      </c>
      <c r="B8904" s="6">
        <v>79</v>
      </c>
      <c r="C8904" s="6" t="s">
        <v>7648</v>
      </c>
      <c r="D8904" s="6">
        <v>775</v>
      </c>
      <c r="E8904" s="6" t="s">
        <v>7706</v>
      </c>
      <c r="F8904" s="6">
        <v>27382</v>
      </c>
      <c r="G8904" s="6" t="s">
        <v>164</v>
      </c>
      <c r="H8904" s="6">
        <v>1</v>
      </c>
      <c r="I8904" s="6" t="s">
        <v>251</v>
      </c>
      <c r="J8904" s="6">
        <v>5</v>
      </c>
      <c r="K8904" s="6" t="s">
        <v>7257</v>
      </c>
      <c r="L8904" s="8" t="s">
        <v>253</v>
      </c>
      <c r="M8904" s="6" t="s">
        <v>254</v>
      </c>
      <c r="N8904" s="6" t="s">
        <v>7650</v>
      </c>
      <c r="R8904" s="6" t="str">
        <f t="shared" si="139"/>
        <v>79775Phường 0715</v>
      </c>
    </row>
    <row r="8905" spans="1:18">
      <c r="A8905" s="6">
        <v>8904</v>
      </c>
      <c r="B8905" s="6">
        <v>79</v>
      </c>
      <c r="C8905" s="6" t="s">
        <v>7648</v>
      </c>
      <c r="D8905" s="6">
        <v>775</v>
      </c>
      <c r="E8905" s="6" t="s">
        <v>7706</v>
      </c>
      <c r="F8905" s="6">
        <v>27385</v>
      </c>
      <c r="G8905" s="6" t="s">
        <v>136</v>
      </c>
      <c r="H8905" s="6">
        <v>1</v>
      </c>
      <c r="I8905" s="6" t="s">
        <v>251</v>
      </c>
      <c r="J8905" s="6">
        <v>5</v>
      </c>
      <c r="K8905" s="6" t="s">
        <v>7257</v>
      </c>
      <c r="L8905" s="8" t="s">
        <v>253</v>
      </c>
      <c r="M8905" s="6" t="s">
        <v>254</v>
      </c>
      <c r="N8905" s="6" t="s">
        <v>7650</v>
      </c>
      <c r="R8905" s="6" t="str">
        <f t="shared" si="139"/>
        <v>79775Phường 1015</v>
      </c>
    </row>
    <row r="8906" spans="1:18">
      <c r="A8906" s="6">
        <v>8905</v>
      </c>
      <c r="B8906" s="6">
        <v>79</v>
      </c>
      <c r="C8906" s="6" t="s">
        <v>7648</v>
      </c>
      <c r="D8906" s="6">
        <v>776</v>
      </c>
      <c r="E8906" s="6" t="s">
        <v>7707</v>
      </c>
      <c r="F8906" s="6">
        <v>27388</v>
      </c>
      <c r="G8906" s="6" t="s">
        <v>122</v>
      </c>
      <c r="H8906" s="6">
        <v>1</v>
      </c>
      <c r="I8906" s="6" t="s">
        <v>251</v>
      </c>
      <c r="J8906" s="6">
        <v>5</v>
      </c>
      <c r="K8906" s="6" t="s">
        <v>7257</v>
      </c>
      <c r="L8906" s="8" t="s">
        <v>253</v>
      </c>
      <c r="M8906" s="6" t="s">
        <v>254</v>
      </c>
      <c r="N8906" s="6" t="s">
        <v>7650</v>
      </c>
      <c r="R8906" s="6" t="str">
        <f t="shared" si="139"/>
        <v>79776Phường 0815</v>
      </c>
    </row>
    <row r="8907" spans="1:18">
      <c r="A8907" s="6">
        <v>8906</v>
      </c>
      <c r="B8907" s="6">
        <v>79</v>
      </c>
      <c r="C8907" s="6" t="s">
        <v>7648</v>
      </c>
      <c r="D8907" s="6">
        <v>776</v>
      </c>
      <c r="E8907" s="6" t="s">
        <v>7707</v>
      </c>
      <c r="F8907" s="6">
        <v>27391</v>
      </c>
      <c r="G8907" s="6" t="s">
        <v>82</v>
      </c>
      <c r="H8907" s="6">
        <v>1</v>
      </c>
      <c r="I8907" s="6" t="s">
        <v>251</v>
      </c>
      <c r="J8907" s="6">
        <v>5</v>
      </c>
      <c r="K8907" s="6" t="s">
        <v>7257</v>
      </c>
      <c r="L8907" s="8" t="s">
        <v>253</v>
      </c>
      <c r="M8907" s="6" t="s">
        <v>254</v>
      </c>
      <c r="N8907" s="6" t="s">
        <v>7650</v>
      </c>
      <c r="R8907" s="6" t="str">
        <f t="shared" si="139"/>
        <v>79776Phường 0215</v>
      </c>
    </row>
    <row r="8908" spans="1:18">
      <c r="A8908" s="6">
        <v>8907</v>
      </c>
      <c r="B8908" s="6">
        <v>79</v>
      </c>
      <c r="C8908" s="6" t="s">
        <v>7648</v>
      </c>
      <c r="D8908" s="6">
        <v>776</v>
      </c>
      <c r="E8908" s="6" t="s">
        <v>7707</v>
      </c>
      <c r="F8908" s="6">
        <v>27394</v>
      </c>
      <c r="G8908" s="6" t="s">
        <v>111</v>
      </c>
      <c r="H8908" s="6">
        <v>1</v>
      </c>
      <c r="I8908" s="6" t="s">
        <v>251</v>
      </c>
      <c r="J8908" s="6">
        <v>5</v>
      </c>
      <c r="K8908" s="6" t="s">
        <v>7257</v>
      </c>
      <c r="L8908" s="8" t="s">
        <v>253</v>
      </c>
      <c r="M8908" s="6" t="s">
        <v>254</v>
      </c>
      <c r="N8908" s="6" t="s">
        <v>7650</v>
      </c>
      <c r="R8908" s="6" t="str">
        <f t="shared" si="139"/>
        <v>79776Phường 0115</v>
      </c>
    </row>
    <row r="8909" spans="1:18">
      <c r="A8909" s="6">
        <v>8908</v>
      </c>
      <c r="B8909" s="6">
        <v>79</v>
      </c>
      <c r="C8909" s="6" t="s">
        <v>7648</v>
      </c>
      <c r="D8909" s="6">
        <v>776</v>
      </c>
      <c r="E8909" s="6" t="s">
        <v>7707</v>
      </c>
      <c r="F8909" s="6">
        <v>27397</v>
      </c>
      <c r="G8909" s="6" t="s">
        <v>93</v>
      </c>
      <c r="H8909" s="6">
        <v>1</v>
      </c>
      <c r="I8909" s="6" t="s">
        <v>251</v>
      </c>
      <c r="J8909" s="6">
        <v>5</v>
      </c>
      <c r="K8909" s="6" t="s">
        <v>7257</v>
      </c>
      <c r="L8909" s="8" t="s">
        <v>253</v>
      </c>
      <c r="M8909" s="6" t="s">
        <v>254</v>
      </c>
      <c r="N8909" s="6" t="s">
        <v>7650</v>
      </c>
      <c r="R8909" s="6" t="str">
        <f t="shared" si="139"/>
        <v>79776Phường 0315</v>
      </c>
    </row>
    <row r="8910" spans="1:18">
      <c r="A8910" s="6">
        <v>8909</v>
      </c>
      <c r="B8910" s="6">
        <v>79</v>
      </c>
      <c r="C8910" s="6" t="s">
        <v>7648</v>
      </c>
      <c r="D8910" s="6">
        <v>776</v>
      </c>
      <c r="E8910" s="6" t="s">
        <v>7707</v>
      </c>
      <c r="F8910" s="6">
        <v>27400</v>
      </c>
      <c r="G8910" s="6" t="s">
        <v>156</v>
      </c>
      <c r="H8910" s="6">
        <v>1</v>
      </c>
      <c r="I8910" s="6" t="s">
        <v>251</v>
      </c>
      <c r="J8910" s="6">
        <v>5</v>
      </c>
      <c r="K8910" s="6" t="s">
        <v>7257</v>
      </c>
      <c r="L8910" s="8" t="s">
        <v>253</v>
      </c>
      <c r="M8910" s="6" t="s">
        <v>254</v>
      </c>
      <c r="N8910" s="6" t="s">
        <v>7650</v>
      </c>
      <c r="R8910" s="6" t="str">
        <f t="shared" si="139"/>
        <v>79776Phường 1115</v>
      </c>
    </row>
    <row r="8911" spans="1:18">
      <c r="A8911" s="6">
        <v>8910</v>
      </c>
      <c r="B8911" s="6">
        <v>79</v>
      </c>
      <c r="C8911" s="6" t="s">
        <v>7648</v>
      </c>
      <c r="D8911" s="6">
        <v>776</v>
      </c>
      <c r="E8911" s="6" t="s">
        <v>7707</v>
      </c>
      <c r="F8911" s="6">
        <v>27403</v>
      </c>
      <c r="G8911" s="6" t="s">
        <v>155</v>
      </c>
      <c r="H8911" s="6">
        <v>1</v>
      </c>
      <c r="I8911" s="6" t="s">
        <v>251</v>
      </c>
      <c r="J8911" s="6">
        <v>5</v>
      </c>
      <c r="K8911" s="6" t="s">
        <v>7257</v>
      </c>
      <c r="L8911" s="8" t="s">
        <v>253</v>
      </c>
      <c r="M8911" s="6" t="s">
        <v>254</v>
      </c>
      <c r="N8911" s="6" t="s">
        <v>7650</v>
      </c>
      <c r="R8911" s="6" t="str">
        <f t="shared" si="139"/>
        <v>79776Phường 0915</v>
      </c>
    </row>
    <row r="8912" spans="1:18">
      <c r="A8912" s="6">
        <v>8911</v>
      </c>
      <c r="B8912" s="6">
        <v>79</v>
      </c>
      <c r="C8912" s="6" t="s">
        <v>7648</v>
      </c>
      <c r="D8912" s="6">
        <v>776</v>
      </c>
      <c r="E8912" s="6" t="s">
        <v>7707</v>
      </c>
      <c r="F8912" s="6">
        <v>27406</v>
      </c>
      <c r="G8912" s="6" t="s">
        <v>136</v>
      </c>
      <c r="H8912" s="6">
        <v>1</v>
      </c>
      <c r="I8912" s="6" t="s">
        <v>251</v>
      </c>
      <c r="J8912" s="6">
        <v>5</v>
      </c>
      <c r="K8912" s="6" t="s">
        <v>7257</v>
      </c>
      <c r="L8912" s="8" t="s">
        <v>253</v>
      </c>
      <c r="M8912" s="6" t="s">
        <v>254</v>
      </c>
      <c r="N8912" s="6" t="s">
        <v>7650</v>
      </c>
      <c r="R8912" s="6" t="str">
        <f t="shared" si="139"/>
        <v>79776Phường 1015</v>
      </c>
    </row>
    <row r="8913" spans="1:18">
      <c r="A8913" s="6">
        <v>8912</v>
      </c>
      <c r="B8913" s="6">
        <v>79</v>
      </c>
      <c r="C8913" s="6" t="s">
        <v>7648</v>
      </c>
      <c r="D8913" s="6">
        <v>776</v>
      </c>
      <c r="E8913" s="6" t="s">
        <v>7707</v>
      </c>
      <c r="F8913" s="6">
        <v>27409</v>
      </c>
      <c r="G8913" s="6" t="s">
        <v>143</v>
      </c>
      <c r="H8913" s="6">
        <v>1</v>
      </c>
      <c r="I8913" s="6" t="s">
        <v>251</v>
      </c>
      <c r="J8913" s="6">
        <v>5</v>
      </c>
      <c r="K8913" s="6" t="s">
        <v>7257</v>
      </c>
      <c r="L8913" s="8" t="s">
        <v>253</v>
      </c>
      <c r="M8913" s="6" t="s">
        <v>254</v>
      </c>
      <c r="N8913" s="6" t="s">
        <v>7650</v>
      </c>
      <c r="R8913" s="6" t="str">
        <f t="shared" si="139"/>
        <v>79776Phường 0415</v>
      </c>
    </row>
    <row r="8914" spans="1:18">
      <c r="A8914" s="6">
        <v>8913</v>
      </c>
      <c r="B8914" s="6">
        <v>79</v>
      </c>
      <c r="C8914" s="6" t="s">
        <v>7648</v>
      </c>
      <c r="D8914" s="6">
        <v>776</v>
      </c>
      <c r="E8914" s="6" t="s">
        <v>7707</v>
      </c>
      <c r="F8914" s="6">
        <v>27412</v>
      </c>
      <c r="G8914" s="6" t="s">
        <v>189</v>
      </c>
      <c r="H8914" s="6">
        <v>1</v>
      </c>
      <c r="I8914" s="6" t="s">
        <v>251</v>
      </c>
      <c r="J8914" s="6">
        <v>5</v>
      </c>
      <c r="K8914" s="6" t="s">
        <v>7257</v>
      </c>
      <c r="L8914" s="8" t="s">
        <v>253</v>
      </c>
      <c r="M8914" s="6" t="s">
        <v>254</v>
      </c>
      <c r="N8914" s="6" t="s">
        <v>7650</v>
      </c>
      <c r="R8914" s="6" t="str">
        <f t="shared" si="139"/>
        <v>79776Phường 1315</v>
      </c>
    </row>
    <row r="8915" spans="1:18">
      <c r="A8915" s="6">
        <v>8914</v>
      </c>
      <c r="B8915" s="6">
        <v>79</v>
      </c>
      <c r="C8915" s="6" t="s">
        <v>7648</v>
      </c>
      <c r="D8915" s="6">
        <v>776</v>
      </c>
      <c r="E8915" s="6" t="s">
        <v>7707</v>
      </c>
      <c r="F8915" s="6">
        <v>27415</v>
      </c>
      <c r="G8915" s="6" t="s">
        <v>86</v>
      </c>
      <c r="H8915" s="6">
        <v>1</v>
      </c>
      <c r="I8915" s="6" t="s">
        <v>251</v>
      </c>
      <c r="J8915" s="6">
        <v>5</v>
      </c>
      <c r="K8915" s="6" t="s">
        <v>7257</v>
      </c>
      <c r="L8915" s="8" t="s">
        <v>253</v>
      </c>
      <c r="M8915" s="6" t="s">
        <v>254</v>
      </c>
      <c r="N8915" s="6" t="s">
        <v>7650</v>
      </c>
      <c r="R8915" s="6" t="str">
        <f t="shared" si="139"/>
        <v>79776Phường 1215</v>
      </c>
    </row>
    <row r="8916" spans="1:18">
      <c r="A8916" s="6">
        <v>8915</v>
      </c>
      <c r="B8916" s="6">
        <v>79</v>
      </c>
      <c r="C8916" s="6" t="s">
        <v>7648</v>
      </c>
      <c r="D8916" s="6">
        <v>776</v>
      </c>
      <c r="E8916" s="6" t="s">
        <v>7707</v>
      </c>
      <c r="F8916" s="6">
        <v>27418</v>
      </c>
      <c r="G8916" s="6" t="s">
        <v>72</v>
      </c>
      <c r="H8916" s="6">
        <v>1</v>
      </c>
      <c r="I8916" s="6" t="s">
        <v>251</v>
      </c>
      <c r="J8916" s="6">
        <v>5</v>
      </c>
      <c r="K8916" s="6" t="s">
        <v>7257</v>
      </c>
      <c r="L8916" s="8" t="s">
        <v>253</v>
      </c>
      <c r="M8916" s="6" t="s">
        <v>254</v>
      </c>
      <c r="N8916" s="6" t="s">
        <v>7650</v>
      </c>
      <c r="R8916" s="6" t="str">
        <f t="shared" si="139"/>
        <v>79776Phường 0515</v>
      </c>
    </row>
    <row r="8917" spans="1:18">
      <c r="A8917" s="6">
        <v>8916</v>
      </c>
      <c r="B8917" s="6">
        <v>79</v>
      </c>
      <c r="C8917" s="6" t="s">
        <v>7648</v>
      </c>
      <c r="D8917" s="6">
        <v>776</v>
      </c>
      <c r="E8917" s="6" t="s">
        <v>7707</v>
      </c>
      <c r="F8917" s="6">
        <v>27421</v>
      </c>
      <c r="G8917" s="6" t="s">
        <v>7670</v>
      </c>
      <c r="H8917" s="6">
        <v>1</v>
      </c>
      <c r="I8917" s="6" t="s">
        <v>251</v>
      </c>
      <c r="J8917" s="6">
        <v>5</v>
      </c>
      <c r="K8917" s="6" t="s">
        <v>7257</v>
      </c>
      <c r="L8917" s="8" t="s">
        <v>253</v>
      </c>
      <c r="M8917" s="6" t="s">
        <v>254</v>
      </c>
      <c r="N8917" s="6" t="s">
        <v>7650</v>
      </c>
      <c r="R8917" s="6" t="str">
        <f t="shared" si="139"/>
        <v>79776Phường 1415</v>
      </c>
    </row>
    <row r="8918" spans="1:18">
      <c r="A8918" s="6">
        <v>8917</v>
      </c>
      <c r="B8918" s="6">
        <v>79</v>
      </c>
      <c r="C8918" s="6" t="s">
        <v>7648</v>
      </c>
      <c r="D8918" s="6">
        <v>776</v>
      </c>
      <c r="E8918" s="6" t="s">
        <v>7707</v>
      </c>
      <c r="F8918" s="6">
        <v>27424</v>
      </c>
      <c r="G8918" s="6" t="s">
        <v>88</v>
      </c>
      <c r="H8918" s="6">
        <v>1</v>
      </c>
      <c r="I8918" s="6" t="s">
        <v>251</v>
      </c>
      <c r="J8918" s="6">
        <v>5</v>
      </c>
      <c r="K8918" s="6" t="s">
        <v>7257</v>
      </c>
      <c r="L8918" s="8" t="s">
        <v>253</v>
      </c>
      <c r="M8918" s="6" t="s">
        <v>254</v>
      </c>
      <c r="N8918" s="6" t="s">
        <v>7650</v>
      </c>
      <c r="R8918" s="6" t="str">
        <f t="shared" si="139"/>
        <v>79776Phường 0615</v>
      </c>
    </row>
    <row r="8919" spans="1:18">
      <c r="A8919" s="6">
        <v>8918</v>
      </c>
      <c r="B8919" s="6">
        <v>79</v>
      </c>
      <c r="C8919" s="6" t="s">
        <v>7648</v>
      </c>
      <c r="D8919" s="6">
        <v>776</v>
      </c>
      <c r="E8919" s="6" t="s">
        <v>7707</v>
      </c>
      <c r="F8919" s="6">
        <v>27427</v>
      </c>
      <c r="G8919" s="6" t="s">
        <v>188</v>
      </c>
      <c r="H8919" s="6">
        <v>1</v>
      </c>
      <c r="I8919" s="6" t="s">
        <v>251</v>
      </c>
      <c r="J8919" s="6">
        <v>5</v>
      </c>
      <c r="K8919" s="6" t="s">
        <v>7257</v>
      </c>
      <c r="L8919" s="8" t="s">
        <v>253</v>
      </c>
      <c r="M8919" s="6" t="s">
        <v>254</v>
      </c>
      <c r="N8919" s="6" t="s">
        <v>7650</v>
      </c>
      <c r="R8919" s="6" t="str">
        <f t="shared" si="139"/>
        <v>79776Phường 1515</v>
      </c>
    </row>
    <row r="8920" spans="1:18">
      <c r="A8920" s="6">
        <v>8919</v>
      </c>
      <c r="B8920" s="6">
        <v>79</v>
      </c>
      <c r="C8920" s="6" t="s">
        <v>7648</v>
      </c>
      <c r="D8920" s="6">
        <v>776</v>
      </c>
      <c r="E8920" s="6" t="s">
        <v>7707</v>
      </c>
      <c r="F8920" s="6">
        <v>27430</v>
      </c>
      <c r="G8920" s="6" t="s">
        <v>127</v>
      </c>
      <c r="H8920" s="6">
        <v>1</v>
      </c>
      <c r="I8920" s="6" t="s">
        <v>251</v>
      </c>
      <c r="J8920" s="6">
        <v>5</v>
      </c>
      <c r="K8920" s="6" t="s">
        <v>7257</v>
      </c>
      <c r="L8920" s="8" t="s">
        <v>253</v>
      </c>
      <c r="M8920" s="6" t="s">
        <v>254</v>
      </c>
      <c r="N8920" s="6" t="s">
        <v>7650</v>
      </c>
      <c r="R8920" s="6" t="str">
        <f t="shared" si="139"/>
        <v>79776Phường 1615</v>
      </c>
    </row>
    <row r="8921" spans="1:18">
      <c r="A8921" s="6">
        <v>8920</v>
      </c>
      <c r="B8921" s="6">
        <v>79</v>
      </c>
      <c r="C8921" s="6" t="s">
        <v>7648</v>
      </c>
      <c r="D8921" s="6">
        <v>776</v>
      </c>
      <c r="E8921" s="6" t="s">
        <v>7707</v>
      </c>
      <c r="F8921" s="6">
        <v>27433</v>
      </c>
      <c r="G8921" s="6" t="s">
        <v>164</v>
      </c>
      <c r="H8921" s="6">
        <v>1</v>
      </c>
      <c r="I8921" s="6" t="s">
        <v>251</v>
      </c>
      <c r="J8921" s="6">
        <v>5</v>
      </c>
      <c r="K8921" s="6" t="s">
        <v>7257</v>
      </c>
      <c r="L8921" s="8" t="s">
        <v>253</v>
      </c>
      <c r="M8921" s="6" t="s">
        <v>254</v>
      </c>
      <c r="N8921" s="6" t="s">
        <v>7650</v>
      </c>
      <c r="R8921" s="6" t="str">
        <f t="shared" si="139"/>
        <v>79776Phường 0715</v>
      </c>
    </row>
    <row r="8922" spans="1:18">
      <c r="A8922" s="6">
        <v>8921</v>
      </c>
      <c r="B8922" s="6">
        <v>79</v>
      </c>
      <c r="C8922" s="6" t="s">
        <v>7648</v>
      </c>
      <c r="D8922" s="6">
        <v>777</v>
      </c>
      <c r="E8922" s="6" t="s">
        <v>7708</v>
      </c>
      <c r="F8922" s="6">
        <v>27436</v>
      </c>
      <c r="G8922" s="6" t="s">
        <v>7709</v>
      </c>
      <c r="H8922" s="6">
        <v>1</v>
      </c>
      <c r="I8922" s="6" t="s">
        <v>251</v>
      </c>
      <c r="J8922" s="6">
        <v>5</v>
      </c>
      <c r="K8922" s="6" t="s">
        <v>7257</v>
      </c>
      <c r="L8922" s="8" t="s">
        <v>253</v>
      </c>
      <c r="M8922" s="6" t="s">
        <v>254</v>
      </c>
      <c r="N8922" s="6" t="s">
        <v>7650</v>
      </c>
      <c r="R8922" s="6" t="str">
        <f t="shared" si="139"/>
        <v>79777Phường Bình Hưng Hòa15</v>
      </c>
    </row>
    <row r="8923" spans="1:18">
      <c r="A8923" s="6">
        <v>8922</v>
      </c>
      <c r="B8923" s="6">
        <v>79</v>
      </c>
      <c r="C8923" s="6" t="s">
        <v>7648</v>
      </c>
      <c r="D8923" s="6">
        <v>777</v>
      </c>
      <c r="E8923" s="6" t="s">
        <v>7708</v>
      </c>
      <c r="F8923" s="6">
        <v>27439</v>
      </c>
      <c r="G8923" s="6" t="s">
        <v>7710</v>
      </c>
      <c r="H8923" s="6">
        <v>1</v>
      </c>
      <c r="I8923" s="6" t="s">
        <v>251</v>
      </c>
      <c r="J8923" s="6">
        <v>5</v>
      </c>
      <c r="K8923" s="6" t="s">
        <v>7257</v>
      </c>
      <c r="L8923" s="8" t="s">
        <v>253</v>
      </c>
      <c r="M8923" s="6" t="s">
        <v>254</v>
      </c>
      <c r="N8923" s="6" t="s">
        <v>7650</v>
      </c>
      <c r="R8923" s="6" t="str">
        <f t="shared" si="139"/>
        <v>79777Phường Bình Hưng Hoà A15</v>
      </c>
    </row>
    <row r="8924" spans="1:18">
      <c r="A8924" s="6">
        <v>8923</v>
      </c>
      <c r="B8924" s="6">
        <v>79</v>
      </c>
      <c r="C8924" s="6" t="s">
        <v>7648</v>
      </c>
      <c r="D8924" s="6">
        <v>777</v>
      </c>
      <c r="E8924" s="6" t="s">
        <v>7708</v>
      </c>
      <c r="F8924" s="6">
        <v>27442</v>
      </c>
      <c r="G8924" s="6" t="s">
        <v>7711</v>
      </c>
      <c r="H8924" s="6">
        <v>1</v>
      </c>
      <c r="I8924" s="6" t="s">
        <v>251</v>
      </c>
      <c r="J8924" s="6">
        <v>5</v>
      </c>
      <c r="K8924" s="6" t="s">
        <v>7257</v>
      </c>
      <c r="L8924" s="8" t="s">
        <v>253</v>
      </c>
      <c r="M8924" s="6" t="s">
        <v>254</v>
      </c>
      <c r="N8924" s="6" t="s">
        <v>7650</v>
      </c>
      <c r="R8924" s="6" t="str">
        <f t="shared" si="139"/>
        <v>79777Phường Bình Hưng Hoà B15</v>
      </c>
    </row>
    <row r="8925" spans="1:18">
      <c r="A8925" s="6">
        <v>8924</v>
      </c>
      <c r="B8925" s="6">
        <v>79</v>
      </c>
      <c r="C8925" s="6" t="s">
        <v>7648</v>
      </c>
      <c r="D8925" s="6">
        <v>777</v>
      </c>
      <c r="E8925" s="6" t="s">
        <v>7708</v>
      </c>
      <c r="F8925" s="6">
        <v>27445</v>
      </c>
      <c r="G8925" s="6" t="s">
        <v>7712</v>
      </c>
      <c r="H8925" s="6">
        <v>1</v>
      </c>
      <c r="I8925" s="6" t="s">
        <v>251</v>
      </c>
      <c r="J8925" s="6">
        <v>5</v>
      </c>
      <c r="K8925" s="6" t="s">
        <v>7257</v>
      </c>
      <c r="L8925" s="8" t="s">
        <v>253</v>
      </c>
      <c r="M8925" s="6" t="s">
        <v>254</v>
      </c>
      <c r="N8925" s="6" t="s">
        <v>7650</v>
      </c>
      <c r="R8925" s="6" t="str">
        <f t="shared" si="139"/>
        <v>79777Phường Bình Trị Đông15</v>
      </c>
    </row>
    <row r="8926" spans="1:18">
      <c r="A8926" s="6">
        <v>8925</v>
      </c>
      <c r="B8926" s="6">
        <v>79</v>
      </c>
      <c r="C8926" s="6" t="s">
        <v>7648</v>
      </c>
      <c r="D8926" s="6">
        <v>777</v>
      </c>
      <c r="E8926" s="6" t="s">
        <v>7708</v>
      </c>
      <c r="F8926" s="6">
        <v>27448</v>
      </c>
      <c r="G8926" s="6" t="s">
        <v>7713</v>
      </c>
      <c r="H8926" s="6">
        <v>1</v>
      </c>
      <c r="I8926" s="6" t="s">
        <v>251</v>
      </c>
      <c r="J8926" s="6">
        <v>5</v>
      </c>
      <c r="K8926" s="6" t="s">
        <v>7257</v>
      </c>
      <c r="L8926" s="8">
        <v>2</v>
      </c>
      <c r="M8926" s="6" t="s">
        <v>299</v>
      </c>
      <c r="N8926" s="6" t="s">
        <v>7650</v>
      </c>
      <c r="R8926" s="6" t="str">
        <f t="shared" si="139"/>
        <v>79777Phường Bình Trị Đông A15</v>
      </c>
    </row>
    <row r="8927" spans="1:18">
      <c r="A8927" s="6">
        <v>8926</v>
      </c>
      <c r="B8927" s="6">
        <v>79</v>
      </c>
      <c r="C8927" s="6" t="s">
        <v>7648</v>
      </c>
      <c r="D8927" s="6">
        <v>777</v>
      </c>
      <c r="E8927" s="6" t="s">
        <v>7708</v>
      </c>
      <c r="F8927" s="6">
        <v>27451</v>
      </c>
      <c r="G8927" s="6" t="s">
        <v>7714</v>
      </c>
      <c r="H8927" s="6">
        <v>1</v>
      </c>
      <c r="I8927" s="6" t="s">
        <v>251</v>
      </c>
      <c r="J8927" s="6">
        <v>5</v>
      </c>
      <c r="K8927" s="6" t="s">
        <v>7257</v>
      </c>
      <c r="L8927" s="8">
        <v>2</v>
      </c>
      <c r="M8927" s="6" t="s">
        <v>299</v>
      </c>
      <c r="N8927" s="6" t="s">
        <v>7650</v>
      </c>
      <c r="R8927" s="6" t="str">
        <f t="shared" si="139"/>
        <v>79777Phường Bình Trị Đông B15</v>
      </c>
    </row>
    <row r="8928" spans="1:18">
      <c r="A8928" s="6">
        <v>8927</v>
      </c>
      <c r="B8928" s="6">
        <v>79</v>
      </c>
      <c r="C8928" s="6" t="s">
        <v>7648</v>
      </c>
      <c r="D8928" s="6">
        <v>777</v>
      </c>
      <c r="E8928" s="6" t="s">
        <v>7708</v>
      </c>
      <c r="F8928" s="6">
        <v>27454</v>
      </c>
      <c r="G8928" s="6" t="s">
        <v>7715</v>
      </c>
      <c r="H8928" s="6">
        <v>1</v>
      </c>
      <c r="I8928" s="6" t="s">
        <v>251</v>
      </c>
      <c r="J8928" s="6">
        <v>5</v>
      </c>
      <c r="K8928" s="6" t="s">
        <v>7257</v>
      </c>
      <c r="L8928" s="8">
        <v>2</v>
      </c>
      <c r="M8928" s="6" t="s">
        <v>299</v>
      </c>
      <c r="N8928" s="6" t="s">
        <v>7650</v>
      </c>
      <c r="R8928" s="6" t="str">
        <f t="shared" si="139"/>
        <v>79777Phường Tân Tạo15</v>
      </c>
    </row>
    <row r="8929" spans="1:18">
      <c r="A8929" s="6">
        <v>8928</v>
      </c>
      <c r="B8929" s="6">
        <v>79</v>
      </c>
      <c r="C8929" s="6" t="s">
        <v>7648</v>
      </c>
      <c r="D8929" s="6">
        <v>777</v>
      </c>
      <c r="E8929" s="6" t="s">
        <v>7708</v>
      </c>
      <c r="F8929" s="6">
        <v>27457</v>
      </c>
      <c r="G8929" s="6" t="s">
        <v>7716</v>
      </c>
      <c r="H8929" s="6">
        <v>1</v>
      </c>
      <c r="I8929" s="6" t="s">
        <v>251</v>
      </c>
      <c r="J8929" s="6">
        <v>5</v>
      </c>
      <c r="K8929" s="6" t="s">
        <v>7257</v>
      </c>
      <c r="L8929" s="8">
        <v>2</v>
      </c>
      <c r="M8929" s="6" t="s">
        <v>299</v>
      </c>
      <c r="N8929" s="6" t="s">
        <v>7650</v>
      </c>
      <c r="R8929" s="6" t="str">
        <f t="shared" si="139"/>
        <v>79777Phường Tân Tạo A15</v>
      </c>
    </row>
    <row r="8930" spans="1:18">
      <c r="A8930" s="6">
        <v>8929</v>
      </c>
      <c r="B8930" s="6">
        <v>79</v>
      </c>
      <c r="C8930" s="6" t="s">
        <v>7648</v>
      </c>
      <c r="D8930" s="6">
        <v>777</v>
      </c>
      <c r="E8930" s="6" t="s">
        <v>7708</v>
      </c>
      <c r="F8930" s="6">
        <v>27460</v>
      </c>
      <c r="G8930" s="6" t="s">
        <v>7717</v>
      </c>
      <c r="H8930" s="6">
        <v>1</v>
      </c>
      <c r="I8930" s="6" t="s">
        <v>251</v>
      </c>
      <c r="J8930" s="6">
        <v>5</v>
      </c>
      <c r="K8930" s="6" t="s">
        <v>7257</v>
      </c>
      <c r="L8930" s="8">
        <v>2</v>
      </c>
      <c r="M8930" s="6" t="s">
        <v>299</v>
      </c>
      <c r="N8930" s="6" t="s">
        <v>7650</v>
      </c>
      <c r="R8930" s="6" t="str">
        <f t="shared" si="139"/>
        <v>79777Phường  An Lạc15</v>
      </c>
    </row>
    <row r="8931" spans="1:18">
      <c r="A8931" s="6">
        <v>8930</v>
      </c>
      <c r="B8931" s="6">
        <v>79</v>
      </c>
      <c r="C8931" s="6" t="s">
        <v>7648</v>
      </c>
      <c r="D8931" s="6">
        <v>777</v>
      </c>
      <c r="E8931" s="6" t="s">
        <v>7708</v>
      </c>
      <c r="F8931" s="6">
        <v>27463</v>
      </c>
      <c r="G8931" s="6" t="s">
        <v>7718</v>
      </c>
      <c r="H8931" s="6">
        <v>1</v>
      </c>
      <c r="I8931" s="6" t="s">
        <v>251</v>
      </c>
      <c r="J8931" s="6">
        <v>5</v>
      </c>
      <c r="K8931" s="6" t="s">
        <v>7257</v>
      </c>
      <c r="L8931" s="8">
        <v>2</v>
      </c>
      <c r="M8931" s="6" t="s">
        <v>299</v>
      </c>
      <c r="N8931" s="6" t="s">
        <v>7650</v>
      </c>
      <c r="R8931" s="6" t="str">
        <f t="shared" si="139"/>
        <v>79777Phường An Lạc A15</v>
      </c>
    </row>
    <row r="8932" spans="1:18">
      <c r="A8932" s="6">
        <v>8931</v>
      </c>
      <c r="B8932" s="6">
        <v>79</v>
      </c>
      <c r="C8932" s="6" t="s">
        <v>7648</v>
      </c>
      <c r="D8932" s="6">
        <v>778</v>
      </c>
      <c r="E8932" s="6" t="s">
        <v>7719</v>
      </c>
      <c r="F8932" s="6">
        <v>27466</v>
      </c>
      <c r="G8932" s="6" t="s">
        <v>7720</v>
      </c>
      <c r="H8932" s="6">
        <v>1</v>
      </c>
      <c r="I8932" s="6" t="s">
        <v>251</v>
      </c>
      <c r="J8932" s="6">
        <v>5</v>
      </c>
      <c r="K8932" s="6" t="s">
        <v>7257</v>
      </c>
      <c r="L8932" s="8">
        <v>2</v>
      </c>
      <c r="M8932" s="6" t="s">
        <v>299</v>
      </c>
      <c r="N8932" s="6" t="s">
        <v>7650</v>
      </c>
      <c r="R8932" s="6" t="str">
        <f t="shared" si="139"/>
        <v>79778Phường Tân Thuận Đông15</v>
      </c>
    </row>
    <row r="8933" spans="1:18">
      <c r="A8933" s="6">
        <v>8932</v>
      </c>
      <c r="B8933" s="6">
        <v>79</v>
      </c>
      <c r="C8933" s="6" t="s">
        <v>7648</v>
      </c>
      <c r="D8933" s="6">
        <v>778</v>
      </c>
      <c r="E8933" s="6" t="s">
        <v>7719</v>
      </c>
      <c r="F8933" s="6">
        <v>27469</v>
      </c>
      <c r="G8933" s="6" t="s">
        <v>7721</v>
      </c>
      <c r="H8933" s="6">
        <v>1</v>
      </c>
      <c r="I8933" s="6" t="s">
        <v>251</v>
      </c>
      <c r="J8933" s="6">
        <v>5</v>
      </c>
      <c r="K8933" s="6" t="s">
        <v>7257</v>
      </c>
      <c r="L8933" s="8" t="s">
        <v>253</v>
      </c>
      <c r="M8933" s="6" t="s">
        <v>254</v>
      </c>
      <c r="N8933" s="6" t="s">
        <v>7650</v>
      </c>
      <c r="R8933" s="6" t="str">
        <f t="shared" si="139"/>
        <v>79778Phường Tân Thuận Tây15</v>
      </c>
    </row>
    <row r="8934" spans="1:18">
      <c r="A8934" s="6">
        <v>8933</v>
      </c>
      <c r="B8934" s="6">
        <v>79</v>
      </c>
      <c r="C8934" s="6" t="s">
        <v>7648</v>
      </c>
      <c r="D8934" s="6">
        <v>778</v>
      </c>
      <c r="E8934" s="6" t="s">
        <v>7719</v>
      </c>
      <c r="F8934" s="6">
        <v>27472</v>
      </c>
      <c r="G8934" s="6" t="s">
        <v>7722</v>
      </c>
      <c r="H8934" s="6">
        <v>1</v>
      </c>
      <c r="I8934" s="6" t="s">
        <v>251</v>
      </c>
      <c r="J8934" s="6">
        <v>5</v>
      </c>
      <c r="K8934" s="6" t="s">
        <v>7257</v>
      </c>
      <c r="L8934" s="8" t="s">
        <v>253</v>
      </c>
      <c r="M8934" s="6" t="s">
        <v>254</v>
      </c>
      <c r="N8934" s="6" t="s">
        <v>7650</v>
      </c>
      <c r="R8934" s="6" t="str">
        <f t="shared" si="139"/>
        <v>79778Phường Tân Kiểng15</v>
      </c>
    </row>
    <row r="8935" spans="1:18">
      <c r="A8935" s="6">
        <v>8934</v>
      </c>
      <c r="B8935" s="6">
        <v>79</v>
      </c>
      <c r="C8935" s="6" t="s">
        <v>7648</v>
      </c>
      <c r="D8935" s="6">
        <v>778</v>
      </c>
      <c r="E8935" s="6" t="s">
        <v>7719</v>
      </c>
      <c r="F8935" s="6">
        <v>27475</v>
      </c>
      <c r="G8935" s="6" t="s">
        <v>3368</v>
      </c>
      <c r="H8935" s="6">
        <v>1</v>
      </c>
      <c r="I8935" s="6" t="s">
        <v>251</v>
      </c>
      <c r="J8935" s="6">
        <v>5</v>
      </c>
      <c r="K8935" s="6" t="s">
        <v>7257</v>
      </c>
      <c r="L8935" s="8" t="s">
        <v>253</v>
      </c>
      <c r="M8935" s="6" t="s">
        <v>254</v>
      </c>
      <c r="N8935" s="6" t="s">
        <v>7650</v>
      </c>
      <c r="R8935" s="6" t="str">
        <f t="shared" si="139"/>
        <v>79778Phường Tân Hưng15</v>
      </c>
    </row>
    <row r="8936" spans="1:18">
      <c r="A8936" s="6">
        <v>8935</v>
      </c>
      <c r="B8936" s="6">
        <v>79</v>
      </c>
      <c r="C8936" s="6" t="s">
        <v>7648</v>
      </c>
      <c r="D8936" s="6">
        <v>778</v>
      </c>
      <c r="E8936" s="6" t="s">
        <v>7719</v>
      </c>
      <c r="F8936" s="6">
        <v>27478</v>
      </c>
      <c r="G8936" s="6" t="s">
        <v>5684</v>
      </c>
      <c r="H8936" s="6">
        <v>1</v>
      </c>
      <c r="I8936" s="6" t="s">
        <v>251</v>
      </c>
      <c r="J8936" s="6">
        <v>5</v>
      </c>
      <c r="K8936" s="6" t="s">
        <v>7257</v>
      </c>
      <c r="L8936" s="8" t="s">
        <v>253</v>
      </c>
      <c r="M8936" s="6" t="s">
        <v>254</v>
      </c>
      <c r="N8936" s="6" t="s">
        <v>7650</v>
      </c>
      <c r="R8936" s="6" t="str">
        <f t="shared" si="139"/>
        <v>79778Phường Bình Thuận15</v>
      </c>
    </row>
    <row r="8937" spans="1:18">
      <c r="A8937" s="6">
        <v>8936</v>
      </c>
      <c r="B8937" s="6">
        <v>79</v>
      </c>
      <c r="C8937" s="6" t="s">
        <v>7648</v>
      </c>
      <c r="D8937" s="6">
        <v>778</v>
      </c>
      <c r="E8937" s="6" t="s">
        <v>7719</v>
      </c>
      <c r="F8937" s="6">
        <v>27481</v>
      </c>
      <c r="G8937" s="6" t="s">
        <v>7723</v>
      </c>
      <c r="H8937" s="6">
        <v>1</v>
      </c>
      <c r="I8937" s="6" t="s">
        <v>251</v>
      </c>
      <c r="J8937" s="6">
        <v>5</v>
      </c>
      <c r="K8937" s="6" t="s">
        <v>7257</v>
      </c>
      <c r="L8937" s="8" t="s">
        <v>253</v>
      </c>
      <c r="M8937" s="6" t="s">
        <v>254</v>
      </c>
      <c r="N8937" s="6" t="s">
        <v>7650</v>
      </c>
      <c r="R8937" s="6" t="str">
        <f t="shared" si="139"/>
        <v>79778Phường Tân Quy15</v>
      </c>
    </row>
    <row r="8938" spans="1:18">
      <c r="A8938" s="6">
        <v>8937</v>
      </c>
      <c r="B8938" s="6">
        <v>79</v>
      </c>
      <c r="C8938" s="6" t="s">
        <v>7648</v>
      </c>
      <c r="D8938" s="6">
        <v>778</v>
      </c>
      <c r="E8938" s="6" t="s">
        <v>7719</v>
      </c>
      <c r="F8938" s="6">
        <v>27484</v>
      </c>
      <c r="G8938" s="6" t="s">
        <v>5546</v>
      </c>
      <c r="H8938" s="6">
        <v>1</v>
      </c>
      <c r="I8938" s="6" t="s">
        <v>251</v>
      </c>
      <c r="J8938" s="6">
        <v>5</v>
      </c>
      <c r="K8938" s="6" t="s">
        <v>7257</v>
      </c>
      <c r="L8938" s="8">
        <v>2</v>
      </c>
      <c r="M8938" s="6" t="s">
        <v>299</v>
      </c>
      <c r="N8938" s="6" t="s">
        <v>7650</v>
      </c>
      <c r="R8938" s="6" t="str">
        <f t="shared" si="139"/>
        <v>79778Phường Phú Thuận15</v>
      </c>
    </row>
    <row r="8939" spans="1:18">
      <c r="A8939" s="6">
        <v>8938</v>
      </c>
      <c r="B8939" s="6">
        <v>79</v>
      </c>
      <c r="C8939" s="6" t="s">
        <v>7648</v>
      </c>
      <c r="D8939" s="6">
        <v>778</v>
      </c>
      <c r="E8939" s="6" t="s">
        <v>7719</v>
      </c>
      <c r="F8939" s="6">
        <v>27487</v>
      </c>
      <c r="G8939" s="6" t="s">
        <v>7266</v>
      </c>
      <c r="H8939" s="6">
        <v>1</v>
      </c>
      <c r="I8939" s="6" t="s">
        <v>251</v>
      </c>
      <c r="J8939" s="6">
        <v>5</v>
      </c>
      <c r="K8939" s="6" t="s">
        <v>7257</v>
      </c>
      <c r="L8939" s="8" t="s">
        <v>253</v>
      </c>
      <c r="M8939" s="6" t="s">
        <v>254</v>
      </c>
      <c r="N8939" s="6" t="s">
        <v>7650</v>
      </c>
      <c r="R8939" s="6" t="str">
        <f t="shared" si="139"/>
        <v>79778Phường Tân Phú15</v>
      </c>
    </row>
    <row r="8940" spans="1:18">
      <c r="A8940" s="6">
        <v>8939</v>
      </c>
      <c r="B8940" s="6">
        <v>79</v>
      </c>
      <c r="C8940" s="6" t="s">
        <v>7648</v>
      </c>
      <c r="D8940" s="6">
        <v>778</v>
      </c>
      <c r="E8940" s="6" t="s">
        <v>7719</v>
      </c>
      <c r="F8940" s="6">
        <v>27490</v>
      </c>
      <c r="G8940" s="6" t="s">
        <v>1687</v>
      </c>
      <c r="H8940" s="6">
        <v>1</v>
      </c>
      <c r="I8940" s="6" t="s">
        <v>251</v>
      </c>
      <c r="J8940" s="6">
        <v>5</v>
      </c>
      <c r="K8940" s="6" t="s">
        <v>7257</v>
      </c>
      <c r="L8940" s="8" t="s">
        <v>253</v>
      </c>
      <c r="M8940" s="6" t="s">
        <v>254</v>
      </c>
      <c r="N8940" s="6" t="s">
        <v>7650</v>
      </c>
      <c r="R8940" s="6" t="str">
        <f t="shared" si="139"/>
        <v>79778Phường Tân Phong15</v>
      </c>
    </row>
    <row r="8941" spans="1:18">
      <c r="A8941" s="6">
        <v>8940</v>
      </c>
      <c r="B8941" s="6">
        <v>79</v>
      </c>
      <c r="C8941" s="6" t="s">
        <v>7648</v>
      </c>
      <c r="D8941" s="6">
        <v>778</v>
      </c>
      <c r="E8941" s="6" t="s">
        <v>7719</v>
      </c>
      <c r="F8941" s="6">
        <v>27493</v>
      </c>
      <c r="G8941" s="6" t="s">
        <v>7411</v>
      </c>
      <c r="H8941" s="6">
        <v>1</v>
      </c>
      <c r="I8941" s="6" t="s">
        <v>251</v>
      </c>
      <c r="J8941" s="6">
        <v>5</v>
      </c>
      <c r="K8941" s="6" t="s">
        <v>7257</v>
      </c>
      <c r="L8941" s="8">
        <v>2</v>
      </c>
      <c r="M8941" s="6" t="s">
        <v>299</v>
      </c>
      <c r="N8941" s="6" t="s">
        <v>7650</v>
      </c>
      <c r="R8941" s="6" t="str">
        <f t="shared" si="139"/>
        <v>79778Phường Phú Mỹ15</v>
      </c>
    </row>
    <row r="8942" spans="1:18">
      <c r="A8942" s="6">
        <v>8941</v>
      </c>
      <c r="B8942" s="6">
        <v>79</v>
      </c>
      <c r="C8942" s="6" t="s">
        <v>7648</v>
      </c>
      <c r="D8942" s="6">
        <v>783</v>
      </c>
      <c r="E8942" s="6" t="s">
        <v>7724</v>
      </c>
      <c r="F8942" s="6">
        <v>27496</v>
      </c>
      <c r="G8942" s="6" t="s">
        <v>7725</v>
      </c>
      <c r="H8942" s="6">
        <v>1</v>
      </c>
      <c r="I8942" s="6" t="s">
        <v>251</v>
      </c>
      <c r="J8942" s="6">
        <v>5</v>
      </c>
      <c r="K8942" s="6" t="s">
        <v>7257</v>
      </c>
      <c r="L8942" s="8">
        <v>3</v>
      </c>
      <c r="M8942" s="6" t="s">
        <v>359</v>
      </c>
      <c r="N8942" s="6" t="s">
        <v>7650</v>
      </c>
      <c r="R8942" s="6" t="str">
        <f t="shared" si="139"/>
        <v>79783Thị trấn Củ Chi15</v>
      </c>
    </row>
    <row r="8943" spans="1:18">
      <c r="A8943" s="6">
        <v>8942</v>
      </c>
      <c r="B8943" s="6">
        <v>79</v>
      </c>
      <c r="C8943" s="6" t="s">
        <v>7648</v>
      </c>
      <c r="D8943" s="6">
        <v>783</v>
      </c>
      <c r="E8943" s="6" t="s">
        <v>7724</v>
      </c>
      <c r="F8943" s="6">
        <v>27499</v>
      </c>
      <c r="G8943" s="6" t="s">
        <v>7726</v>
      </c>
      <c r="H8943" s="6">
        <v>2</v>
      </c>
      <c r="I8943" s="6" t="s">
        <v>297</v>
      </c>
      <c r="J8943" s="6">
        <v>5</v>
      </c>
      <c r="K8943" s="6" t="s">
        <v>7257</v>
      </c>
      <c r="L8943" s="8">
        <v>4</v>
      </c>
      <c r="M8943" s="6" t="s">
        <v>361</v>
      </c>
      <c r="N8943" s="6" t="s">
        <v>7650</v>
      </c>
      <c r="R8943" s="6" t="str">
        <f t="shared" si="139"/>
        <v>79783Xã Phú Mỹ Hưng25</v>
      </c>
    </row>
    <row r="8944" spans="1:18">
      <c r="A8944" s="6">
        <v>8943</v>
      </c>
      <c r="B8944" s="6">
        <v>79</v>
      </c>
      <c r="C8944" s="6" t="s">
        <v>7648</v>
      </c>
      <c r="D8944" s="6">
        <v>783</v>
      </c>
      <c r="E8944" s="6" t="s">
        <v>7724</v>
      </c>
      <c r="F8944" s="6">
        <v>27502</v>
      </c>
      <c r="G8944" s="6" t="s">
        <v>807</v>
      </c>
      <c r="H8944" s="6">
        <v>2</v>
      </c>
      <c r="I8944" s="6" t="s">
        <v>297</v>
      </c>
      <c r="J8944" s="6">
        <v>5</v>
      </c>
      <c r="K8944" s="6" t="s">
        <v>7257</v>
      </c>
      <c r="L8944" s="8">
        <v>4</v>
      </c>
      <c r="M8944" s="6" t="s">
        <v>361</v>
      </c>
      <c r="N8944" s="6" t="s">
        <v>7650</v>
      </c>
      <c r="R8944" s="6" t="str">
        <f t="shared" si="139"/>
        <v>79783Xã An Phú25</v>
      </c>
    </row>
    <row r="8945" spans="1:18">
      <c r="A8945" s="6">
        <v>8944</v>
      </c>
      <c r="B8945" s="6">
        <v>79</v>
      </c>
      <c r="C8945" s="6" t="s">
        <v>7648</v>
      </c>
      <c r="D8945" s="6">
        <v>783</v>
      </c>
      <c r="E8945" s="6" t="s">
        <v>7724</v>
      </c>
      <c r="F8945" s="6">
        <v>27505</v>
      </c>
      <c r="G8945" s="6" t="s">
        <v>7727</v>
      </c>
      <c r="H8945" s="6">
        <v>2</v>
      </c>
      <c r="I8945" s="6" t="s">
        <v>297</v>
      </c>
      <c r="J8945" s="6">
        <v>5</v>
      </c>
      <c r="K8945" s="6" t="s">
        <v>7257</v>
      </c>
      <c r="L8945" s="8">
        <v>4</v>
      </c>
      <c r="M8945" s="6" t="s">
        <v>361</v>
      </c>
      <c r="N8945" s="6" t="s">
        <v>7650</v>
      </c>
      <c r="R8945" s="6" t="str">
        <f t="shared" si="139"/>
        <v>79783Xã Trung Lập Thượng25</v>
      </c>
    </row>
    <row r="8946" spans="1:18">
      <c r="A8946" s="6">
        <v>8945</v>
      </c>
      <c r="B8946" s="6">
        <v>79</v>
      </c>
      <c r="C8946" s="6" t="s">
        <v>7648</v>
      </c>
      <c r="D8946" s="6">
        <v>783</v>
      </c>
      <c r="E8946" s="6" t="s">
        <v>7724</v>
      </c>
      <c r="F8946" s="6">
        <v>27508</v>
      </c>
      <c r="G8946" s="6" t="s">
        <v>7728</v>
      </c>
      <c r="H8946" s="6">
        <v>2</v>
      </c>
      <c r="I8946" s="6" t="s">
        <v>297</v>
      </c>
      <c r="J8946" s="6">
        <v>5</v>
      </c>
      <c r="K8946" s="6" t="s">
        <v>7257</v>
      </c>
      <c r="L8946" s="8">
        <v>4</v>
      </c>
      <c r="M8946" s="6" t="s">
        <v>361</v>
      </c>
      <c r="N8946" s="6" t="s">
        <v>7650</v>
      </c>
      <c r="R8946" s="6" t="str">
        <f t="shared" si="139"/>
        <v>79783Xã An Nhơn Tây25</v>
      </c>
    </row>
    <row r="8947" spans="1:18">
      <c r="A8947" s="6">
        <v>8946</v>
      </c>
      <c r="B8947" s="6">
        <v>79</v>
      </c>
      <c r="C8947" s="6" t="s">
        <v>7648</v>
      </c>
      <c r="D8947" s="6">
        <v>783</v>
      </c>
      <c r="E8947" s="6" t="s">
        <v>7724</v>
      </c>
      <c r="F8947" s="6">
        <v>27511</v>
      </c>
      <c r="G8947" s="6" t="s">
        <v>7729</v>
      </c>
      <c r="H8947" s="6">
        <v>2</v>
      </c>
      <c r="I8947" s="6" t="s">
        <v>297</v>
      </c>
      <c r="J8947" s="6">
        <v>5</v>
      </c>
      <c r="K8947" s="6" t="s">
        <v>7257</v>
      </c>
      <c r="L8947" s="8">
        <v>4</v>
      </c>
      <c r="M8947" s="6" t="s">
        <v>361</v>
      </c>
      <c r="N8947" s="6" t="s">
        <v>7650</v>
      </c>
      <c r="R8947" s="6" t="str">
        <f t="shared" si="139"/>
        <v>79783Xã Nhuận Đức25</v>
      </c>
    </row>
    <row r="8948" spans="1:18">
      <c r="A8948" s="6">
        <v>8947</v>
      </c>
      <c r="B8948" s="6">
        <v>79</v>
      </c>
      <c r="C8948" s="6" t="s">
        <v>7648</v>
      </c>
      <c r="D8948" s="6">
        <v>783</v>
      </c>
      <c r="E8948" s="6" t="s">
        <v>7724</v>
      </c>
      <c r="F8948" s="6">
        <v>27514</v>
      </c>
      <c r="G8948" s="6" t="s">
        <v>7730</v>
      </c>
      <c r="H8948" s="6">
        <v>2</v>
      </c>
      <c r="I8948" s="6" t="s">
        <v>297</v>
      </c>
      <c r="J8948" s="6">
        <v>5</v>
      </c>
      <c r="K8948" s="6" t="s">
        <v>7257</v>
      </c>
      <c r="L8948" s="8">
        <v>4</v>
      </c>
      <c r="M8948" s="6" t="s">
        <v>361</v>
      </c>
      <c r="N8948" s="6" t="s">
        <v>7650</v>
      </c>
      <c r="R8948" s="6" t="str">
        <f t="shared" si="139"/>
        <v>79783Xã Phạm Văn Cội25</v>
      </c>
    </row>
    <row r="8949" spans="1:18">
      <c r="A8949" s="6">
        <v>8948</v>
      </c>
      <c r="B8949" s="6">
        <v>79</v>
      </c>
      <c r="C8949" s="6" t="s">
        <v>7648</v>
      </c>
      <c r="D8949" s="6">
        <v>783</v>
      </c>
      <c r="E8949" s="6" t="s">
        <v>7724</v>
      </c>
      <c r="F8949" s="6">
        <v>27517</v>
      </c>
      <c r="G8949" s="6" t="s">
        <v>7731</v>
      </c>
      <c r="H8949" s="6">
        <v>2</v>
      </c>
      <c r="I8949" s="6" t="s">
        <v>297</v>
      </c>
      <c r="J8949" s="6">
        <v>5</v>
      </c>
      <c r="K8949" s="6" t="s">
        <v>7257</v>
      </c>
      <c r="L8949" s="8">
        <v>4</v>
      </c>
      <c r="M8949" s="6" t="s">
        <v>361</v>
      </c>
      <c r="N8949" s="6" t="s">
        <v>7650</v>
      </c>
      <c r="R8949" s="6" t="str">
        <f t="shared" si="139"/>
        <v>79783Xã Phú Hòa Đông25</v>
      </c>
    </row>
    <row r="8950" spans="1:18">
      <c r="A8950" s="6">
        <v>8949</v>
      </c>
      <c r="B8950" s="6">
        <v>79</v>
      </c>
      <c r="C8950" s="6" t="s">
        <v>7648</v>
      </c>
      <c r="D8950" s="6">
        <v>783</v>
      </c>
      <c r="E8950" s="6" t="s">
        <v>7724</v>
      </c>
      <c r="F8950" s="6">
        <v>27520</v>
      </c>
      <c r="G8950" s="6" t="s">
        <v>7732</v>
      </c>
      <c r="H8950" s="6">
        <v>2</v>
      </c>
      <c r="I8950" s="6" t="s">
        <v>297</v>
      </c>
      <c r="J8950" s="6">
        <v>5</v>
      </c>
      <c r="K8950" s="6" t="s">
        <v>7257</v>
      </c>
      <c r="L8950" s="8">
        <v>4</v>
      </c>
      <c r="M8950" s="6" t="s">
        <v>361</v>
      </c>
      <c r="N8950" s="6" t="s">
        <v>7650</v>
      </c>
      <c r="R8950" s="6" t="str">
        <f t="shared" si="139"/>
        <v>79783Xã Trung Lập Hạ25</v>
      </c>
    </row>
    <row r="8951" spans="1:18">
      <c r="A8951" s="6">
        <v>8950</v>
      </c>
      <c r="B8951" s="6">
        <v>79</v>
      </c>
      <c r="C8951" s="6" t="s">
        <v>7648</v>
      </c>
      <c r="D8951" s="6">
        <v>783</v>
      </c>
      <c r="E8951" s="6" t="s">
        <v>7724</v>
      </c>
      <c r="F8951" s="6">
        <v>27523</v>
      </c>
      <c r="G8951" s="6" t="s">
        <v>3948</v>
      </c>
      <c r="H8951" s="6">
        <v>2</v>
      </c>
      <c r="I8951" s="6" t="s">
        <v>297</v>
      </c>
      <c r="J8951" s="6">
        <v>5</v>
      </c>
      <c r="K8951" s="6" t="s">
        <v>7257</v>
      </c>
      <c r="L8951" s="8">
        <v>3</v>
      </c>
      <c r="M8951" s="6" t="s">
        <v>359</v>
      </c>
      <c r="N8951" s="6" t="s">
        <v>7650</v>
      </c>
      <c r="R8951" s="6" t="str">
        <f t="shared" si="139"/>
        <v>79783Xã Trung An25</v>
      </c>
    </row>
    <row r="8952" spans="1:18">
      <c r="A8952" s="6">
        <v>8951</v>
      </c>
      <c r="B8952" s="6">
        <v>79</v>
      </c>
      <c r="C8952" s="6" t="s">
        <v>7648</v>
      </c>
      <c r="D8952" s="6">
        <v>783</v>
      </c>
      <c r="E8952" s="6" t="s">
        <v>7724</v>
      </c>
      <c r="F8952" s="6">
        <v>27526</v>
      </c>
      <c r="G8952" s="6" t="s">
        <v>7379</v>
      </c>
      <c r="H8952" s="6">
        <v>2</v>
      </c>
      <c r="I8952" s="6" t="s">
        <v>297</v>
      </c>
      <c r="J8952" s="6">
        <v>5</v>
      </c>
      <c r="K8952" s="6" t="s">
        <v>7257</v>
      </c>
      <c r="L8952" s="8">
        <v>4</v>
      </c>
      <c r="M8952" s="6" t="s">
        <v>361</v>
      </c>
      <c r="N8952" s="6" t="s">
        <v>7650</v>
      </c>
      <c r="R8952" s="6" t="str">
        <f t="shared" si="139"/>
        <v>79783Xã Phước Thạnh25</v>
      </c>
    </row>
    <row r="8953" spans="1:18">
      <c r="A8953" s="6">
        <v>8952</v>
      </c>
      <c r="B8953" s="6">
        <v>79</v>
      </c>
      <c r="C8953" s="6" t="s">
        <v>7648</v>
      </c>
      <c r="D8953" s="6">
        <v>783</v>
      </c>
      <c r="E8953" s="6" t="s">
        <v>7724</v>
      </c>
      <c r="F8953" s="6">
        <v>27529</v>
      </c>
      <c r="G8953" s="6" t="s">
        <v>5830</v>
      </c>
      <c r="H8953" s="6">
        <v>2</v>
      </c>
      <c r="I8953" s="6" t="s">
        <v>297</v>
      </c>
      <c r="J8953" s="6">
        <v>5</v>
      </c>
      <c r="K8953" s="6" t="s">
        <v>7257</v>
      </c>
      <c r="L8953" s="8">
        <v>4</v>
      </c>
      <c r="M8953" s="6" t="s">
        <v>361</v>
      </c>
      <c r="N8953" s="6" t="s">
        <v>7650</v>
      </c>
      <c r="R8953" s="6" t="str">
        <f t="shared" si="139"/>
        <v>79783Xã Phước Hiệp25</v>
      </c>
    </row>
    <row r="8954" spans="1:18">
      <c r="A8954" s="6">
        <v>8953</v>
      </c>
      <c r="B8954" s="6">
        <v>79</v>
      </c>
      <c r="C8954" s="6" t="s">
        <v>7648</v>
      </c>
      <c r="D8954" s="6">
        <v>783</v>
      </c>
      <c r="E8954" s="6" t="s">
        <v>7724</v>
      </c>
      <c r="F8954" s="6">
        <v>27532</v>
      </c>
      <c r="G8954" s="6" t="s">
        <v>7733</v>
      </c>
      <c r="H8954" s="6">
        <v>2</v>
      </c>
      <c r="I8954" s="6" t="s">
        <v>297</v>
      </c>
      <c r="J8954" s="6">
        <v>5</v>
      </c>
      <c r="K8954" s="6" t="s">
        <v>7257</v>
      </c>
      <c r="L8954" s="8">
        <v>3</v>
      </c>
      <c r="M8954" s="6" t="s">
        <v>359</v>
      </c>
      <c r="N8954" s="6" t="s">
        <v>7650</v>
      </c>
      <c r="R8954" s="6" t="str">
        <f t="shared" si="139"/>
        <v>79783Xã Tân An Hội25</v>
      </c>
    </row>
    <row r="8955" spans="1:18">
      <c r="A8955" s="6">
        <v>8954</v>
      </c>
      <c r="B8955" s="6">
        <v>79</v>
      </c>
      <c r="C8955" s="6" t="s">
        <v>7648</v>
      </c>
      <c r="D8955" s="6">
        <v>783</v>
      </c>
      <c r="E8955" s="6" t="s">
        <v>7724</v>
      </c>
      <c r="F8955" s="6">
        <v>27535</v>
      </c>
      <c r="G8955" s="6" t="s">
        <v>7734</v>
      </c>
      <c r="H8955" s="6">
        <v>2</v>
      </c>
      <c r="I8955" s="6" t="s">
        <v>297</v>
      </c>
      <c r="J8955" s="6">
        <v>5</v>
      </c>
      <c r="K8955" s="6" t="s">
        <v>7257</v>
      </c>
      <c r="L8955" s="8">
        <v>3</v>
      </c>
      <c r="M8955" s="6" t="s">
        <v>359</v>
      </c>
      <c r="N8955" s="6" t="s">
        <v>7650</v>
      </c>
      <c r="R8955" s="6" t="str">
        <f t="shared" si="139"/>
        <v>79783Xã Phước Vĩnh An25</v>
      </c>
    </row>
    <row r="8956" spans="1:18">
      <c r="A8956" s="6">
        <v>8955</v>
      </c>
      <c r="B8956" s="6">
        <v>79</v>
      </c>
      <c r="C8956" s="6" t="s">
        <v>7648</v>
      </c>
      <c r="D8956" s="6">
        <v>783</v>
      </c>
      <c r="E8956" s="6" t="s">
        <v>7724</v>
      </c>
      <c r="F8956" s="6">
        <v>27538</v>
      </c>
      <c r="G8956" s="6" t="s">
        <v>7735</v>
      </c>
      <c r="H8956" s="6">
        <v>2</v>
      </c>
      <c r="I8956" s="6" t="s">
        <v>297</v>
      </c>
      <c r="J8956" s="6">
        <v>5</v>
      </c>
      <c r="K8956" s="6" t="s">
        <v>7257</v>
      </c>
      <c r="L8956" s="8">
        <v>4</v>
      </c>
      <c r="M8956" s="6" t="s">
        <v>361</v>
      </c>
      <c r="N8956" s="6" t="s">
        <v>7650</v>
      </c>
      <c r="R8956" s="6" t="str">
        <f t="shared" si="139"/>
        <v>79783Xã Thái Mỹ25</v>
      </c>
    </row>
    <row r="8957" spans="1:18">
      <c r="A8957" s="6">
        <v>8956</v>
      </c>
      <c r="B8957" s="6">
        <v>79</v>
      </c>
      <c r="C8957" s="6" t="s">
        <v>7648</v>
      </c>
      <c r="D8957" s="6">
        <v>783</v>
      </c>
      <c r="E8957" s="6" t="s">
        <v>7724</v>
      </c>
      <c r="F8957" s="6">
        <v>27541</v>
      </c>
      <c r="G8957" s="6" t="s">
        <v>7736</v>
      </c>
      <c r="H8957" s="6">
        <v>2</v>
      </c>
      <c r="I8957" s="6" t="s">
        <v>297</v>
      </c>
      <c r="J8957" s="6">
        <v>5</v>
      </c>
      <c r="K8957" s="6" t="s">
        <v>7257</v>
      </c>
      <c r="L8957" s="8">
        <v>3</v>
      </c>
      <c r="M8957" s="6" t="s">
        <v>359</v>
      </c>
      <c r="N8957" s="6" t="s">
        <v>7650</v>
      </c>
      <c r="R8957" s="6" t="str">
        <f t="shared" si="139"/>
        <v>79783Xã Tân Thạnh Tây25</v>
      </c>
    </row>
    <row r="8958" spans="1:18">
      <c r="A8958" s="6">
        <v>8957</v>
      </c>
      <c r="B8958" s="6">
        <v>79</v>
      </c>
      <c r="C8958" s="6" t="s">
        <v>7648</v>
      </c>
      <c r="D8958" s="6">
        <v>783</v>
      </c>
      <c r="E8958" s="6" t="s">
        <v>7724</v>
      </c>
      <c r="F8958" s="6">
        <v>27544</v>
      </c>
      <c r="G8958" s="6" t="s">
        <v>778</v>
      </c>
      <c r="H8958" s="6">
        <v>2</v>
      </c>
      <c r="I8958" s="6" t="s">
        <v>297</v>
      </c>
      <c r="J8958" s="6">
        <v>5</v>
      </c>
      <c r="K8958" s="6" t="s">
        <v>7257</v>
      </c>
      <c r="L8958" s="8">
        <v>3</v>
      </c>
      <c r="M8958" s="6" t="s">
        <v>359</v>
      </c>
      <c r="N8958" s="6" t="s">
        <v>7650</v>
      </c>
      <c r="R8958" s="6" t="str">
        <f t="shared" si="139"/>
        <v>79783Xã Hòa Phú25</v>
      </c>
    </row>
    <row r="8959" spans="1:18">
      <c r="A8959" s="6">
        <v>8958</v>
      </c>
      <c r="B8959" s="6">
        <v>79</v>
      </c>
      <c r="C8959" s="6" t="s">
        <v>7648</v>
      </c>
      <c r="D8959" s="6">
        <v>783</v>
      </c>
      <c r="E8959" s="6" t="s">
        <v>7724</v>
      </c>
      <c r="F8959" s="6">
        <v>27547</v>
      </c>
      <c r="G8959" s="6" t="s">
        <v>7737</v>
      </c>
      <c r="H8959" s="6">
        <v>2</v>
      </c>
      <c r="I8959" s="6" t="s">
        <v>297</v>
      </c>
      <c r="J8959" s="6">
        <v>5</v>
      </c>
      <c r="K8959" s="6" t="s">
        <v>7257</v>
      </c>
      <c r="L8959" s="8">
        <v>3</v>
      </c>
      <c r="M8959" s="6" t="s">
        <v>359</v>
      </c>
      <c r="N8959" s="6" t="s">
        <v>7650</v>
      </c>
      <c r="R8959" s="6" t="str">
        <f t="shared" si="139"/>
        <v>79783Xã Tân Thạnh Đông25</v>
      </c>
    </row>
    <row r="8960" spans="1:18">
      <c r="A8960" s="6">
        <v>8959</v>
      </c>
      <c r="B8960" s="6">
        <v>79</v>
      </c>
      <c r="C8960" s="6" t="s">
        <v>7648</v>
      </c>
      <c r="D8960" s="6">
        <v>783</v>
      </c>
      <c r="E8960" s="6" t="s">
        <v>7724</v>
      </c>
      <c r="F8960" s="6">
        <v>27550</v>
      </c>
      <c r="G8960" s="6" t="s">
        <v>5962</v>
      </c>
      <c r="H8960" s="6">
        <v>2</v>
      </c>
      <c r="I8960" s="6" t="s">
        <v>297</v>
      </c>
      <c r="J8960" s="6">
        <v>5</v>
      </c>
      <c r="K8960" s="6" t="s">
        <v>7257</v>
      </c>
      <c r="L8960" s="8">
        <v>4</v>
      </c>
      <c r="M8960" s="6" t="s">
        <v>361</v>
      </c>
      <c r="N8960" s="6" t="s">
        <v>7650</v>
      </c>
      <c r="R8960" s="6" t="str">
        <f t="shared" si="139"/>
        <v>79783Xã Bình Mỹ25</v>
      </c>
    </row>
    <row r="8961" spans="1:18">
      <c r="A8961" s="6">
        <v>8960</v>
      </c>
      <c r="B8961" s="6">
        <v>79</v>
      </c>
      <c r="C8961" s="6" t="s">
        <v>7648</v>
      </c>
      <c r="D8961" s="6">
        <v>783</v>
      </c>
      <c r="E8961" s="6" t="s">
        <v>7724</v>
      </c>
      <c r="F8961" s="6">
        <v>27553</v>
      </c>
      <c r="G8961" s="6" t="s">
        <v>7738</v>
      </c>
      <c r="H8961" s="6">
        <v>2</v>
      </c>
      <c r="I8961" s="6" t="s">
        <v>297</v>
      </c>
      <c r="J8961" s="6">
        <v>5</v>
      </c>
      <c r="K8961" s="6" t="s">
        <v>7257</v>
      </c>
      <c r="L8961" s="8">
        <v>3</v>
      </c>
      <c r="M8961" s="6" t="s">
        <v>359</v>
      </c>
      <c r="N8961" s="6" t="s">
        <v>7650</v>
      </c>
      <c r="R8961" s="6" t="str">
        <f t="shared" si="139"/>
        <v>79783Xã Tân Phú Trung25</v>
      </c>
    </row>
    <row r="8962" spans="1:18">
      <c r="A8962" s="6">
        <v>8961</v>
      </c>
      <c r="B8962" s="6">
        <v>79</v>
      </c>
      <c r="C8962" s="6" t="s">
        <v>7648</v>
      </c>
      <c r="D8962" s="6">
        <v>783</v>
      </c>
      <c r="E8962" s="6" t="s">
        <v>7724</v>
      </c>
      <c r="F8962" s="6">
        <v>27556</v>
      </c>
      <c r="G8962" s="6" t="s">
        <v>7739</v>
      </c>
      <c r="H8962" s="6">
        <v>2</v>
      </c>
      <c r="I8962" s="6" t="s">
        <v>297</v>
      </c>
      <c r="J8962" s="6">
        <v>5</v>
      </c>
      <c r="K8962" s="6" t="s">
        <v>7257</v>
      </c>
      <c r="L8962" s="8">
        <v>3</v>
      </c>
      <c r="M8962" s="6" t="s">
        <v>359</v>
      </c>
      <c r="N8962" s="6" t="s">
        <v>7650</v>
      </c>
      <c r="R8962" s="6" t="str">
        <f t="shared" si="139"/>
        <v>79783Xã Tân Thông Hội25</v>
      </c>
    </row>
    <row r="8963" spans="1:18">
      <c r="A8963" s="6">
        <v>8962</v>
      </c>
      <c r="B8963" s="6">
        <v>79</v>
      </c>
      <c r="C8963" s="6" t="s">
        <v>7648</v>
      </c>
      <c r="D8963" s="6">
        <v>784</v>
      </c>
      <c r="E8963" s="6" t="s">
        <v>96</v>
      </c>
      <c r="F8963" s="6">
        <v>27559</v>
      </c>
      <c r="G8963" s="6" t="s">
        <v>201</v>
      </c>
      <c r="H8963" s="6">
        <v>1</v>
      </c>
      <c r="I8963" s="6" t="s">
        <v>251</v>
      </c>
      <c r="J8963" s="6">
        <v>5</v>
      </c>
      <c r="K8963" s="6" t="s">
        <v>7257</v>
      </c>
      <c r="L8963" s="8">
        <v>3</v>
      </c>
      <c r="M8963" s="6" t="s">
        <v>359</v>
      </c>
      <c r="N8963" s="6" t="s">
        <v>7650</v>
      </c>
      <c r="R8963" s="6" t="str">
        <f t="shared" ref="R8963:R9026" si="140">CONCATENATE(B8963,D8963,G8963,H8963,J8963)</f>
        <v>79784Thị trấn Hóc Môn15</v>
      </c>
    </row>
    <row r="8964" spans="1:18">
      <c r="A8964" s="6">
        <v>8963</v>
      </c>
      <c r="B8964" s="6">
        <v>79</v>
      </c>
      <c r="C8964" s="6" t="s">
        <v>7648</v>
      </c>
      <c r="D8964" s="6">
        <v>784</v>
      </c>
      <c r="E8964" s="6" t="s">
        <v>96</v>
      </c>
      <c r="F8964" s="6">
        <v>27562</v>
      </c>
      <c r="G8964" s="6" t="s">
        <v>2775</v>
      </c>
      <c r="H8964" s="6">
        <v>2</v>
      </c>
      <c r="I8964" s="6" t="s">
        <v>297</v>
      </c>
      <c r="J8964" s="6">
        <v>5</v>
      </c>
      <c r="K8964" s="6" t="s">
        <v>7257</v>
      </c>
      <c r="L8964" s="8">
        <v>3</v>
      </c>
      <c r="M8964" s="6" t="s">
        <v>359</v>
      </c>
      <c r="N8964" s="6" t="s">
        <v>7650</v>
      </c>
      <c r="R8964" s="6" t="str">
        <f t="shared" si="140"/>
        <v>79784Xã Tân Hiệp25</v>
      </c>
    </row>
    <row r="8965" spans="1:18">
      <c r="A8965" s="6">
        <v>8964</v>
      </c>
      <c r="B8965" s="6">
        <v>79</v>
      </c>
      <c r="C8965" s="6" t="s">
        <v>7648</v>
      </c>
      <c r="D8965" s="6">
        <v>784</v>
      </c>
      <c r="E8965" s="6" t="s">
        <v>96</v>
      </c>
      <c r="F8965" s="6">
        <v>27565</v>
      </c>
      <c r="G8965" s="6" t="s">
        <v>7740</v>
      </c>
      <c r="H8965" s="6">
        <v>2</v>
      </c>
      <c r="I8965" s="6" t="s">
        <v>297</v>
      </c>
      <c r="J8965" s="6">
        <v>5</v>
      </c>
      <c r="K8965" s="6" t="s">
        <v>7257</v>
      </c>
      <c r="L8965" s="8">
        <v>4</v>
      </c>
      <c r="M8965" s="6" t="s">
        <v>361</v>
      </c>
      <c r="N8965" s="6" t="s">
        <v>7650</v>
      </c>
      <c r="R8965" s="6" t="str">
        <f t="shared" si="140"/>
        <v>79784Xã Nhị Bình25</v>
      </c>
    </row>
    <row r="8966" spans="1:18">
      <c r="A8966" s="6">
        <v>8965</v>
      </c>
      <c r="B8966" s="6">
        <v>79</v>
      </c>
      <c r="C8966" s="6" t="s">
        <v>7648</v>
      </c>
      <c r="D8966" s="6">
        <v>784</v>
      </c>
      <c r="E8966" s="6" t="s">
        <v>96</v>
      </c>
      <c r="F8966" s="6">
        <v>27568</v>
      </c>
      <c r="G8966" s="6" t="s">
        <v>7741</v>
      </c>
      <c r="H8966" s="6">
        <v>2</v>
      </c>
      <c r="I8966" s="6" t="s">
        <v>297</v>
      </c>
      <c r="J8966" s="6">
        <v>5</v>
      </c>
      <c r="K8966" s="6" t="s">
        <v>7257</v>
      </c>
      <c r="L8966" s="8">
        <v>3</v>
      </c>
      <c r="M8966" s="6" t="s">
        <v>359</v>
      </c>
      <c r="N8966" s="6" t="s">
        <v>7650</v>
      </c>
      <c r="R8966" s="6" t="str">
        <f t="shared" si="140"/>
        <v>79784Xã Đông Thạnh25</v>
      </c>
    </row>
    <row r="8967" spans="1:18">
      <c r="A8967" s="6">
        <v>8966</v>
      </c>
      <c r="B8967" s="6">
        <v>79</v>
      </c>
      <c r="C8967" s="6" t="s">
        <v>7648</v>
      </c>
      <c r="D8967" s="6">
        <v>784</v>
      </c>
      <c r="E8967" s="6" t="s">
        <v>96</v>
      </c>
      <c r="F8967" s="6">
        <v>27571</v>
      </c>
      <c r="G8967" s="6" t="s">
        <v>7742</v>
      </c>
      <c r="H8967" s="6">
        <v>2</v>
      </c>
      <c r="I8967" s="6" t="s">
        <v>297</v>
      </c>
      <c r="J8967" s="6">
        <v>5</v>
      </c>
      <c r="K8967" s="6" t="s">
        <v>7257</v>
      </c>
      <c r="L8967" s="8">
        <v>3</v>
      </c>
      <c r="M8967" s="6" t="s">
        <v>359</v>
      </c>
      <c r="N8967" s="6" t="s">
        <v>7650</v>
      </c>
      <c r="R8967" s="6" t="str">
        <f t="shared" si="140"/>
        <v>79784Xã Tân Thới Nhì25</v>
      </c>
    </row>
    <row r="8968" spans="1:18">
      <c r="A8968" s="6">
        <v>8967</v>
      </c>
      <c r="B8968" s="6">
        <v>79</v>
      </c>
      <c r="C8968" s="6" t="s">
        <v>7648</v>
      </c>
      <c r="D8968" s="6">
        <v>784</v>
      </c>
      <c r="E8968" s="6" t="s">
        <v>96</v>
      </c>
      <c r="F8968" s="6">
        <v>27574</v>
      </c>
      <c r="G8968" s="6" t="s">
        <v>125</v>
      </c>
      <c r="H8968" s="6">
        <v>2</v>
      </c>
      <c r="I8968" s="6" t="s">
        <v>297</v>
      </c>
      <c r="J8968" s="6">
        <v>5</v>
      </c>
      <c r="K8968" s="6" t="s">
        <v>7257</v>
      </c>
      <c r="L8968" s="8">
        <v>3</v>
      </c>
      <c r="M8968" s="6" t="s">
        <v>359</v>
      </c>
      <c r="N8968" s="6" t="s">
        <v>7650</v>
      </c>
      <c r="R8968" s="6" t="str">
        <f t="shared" si="140"/>
        <v>79784Xã Thới Tam Thôn25</v>
      </c>
    </row>
    <row r="8969" spans="1:18">
      <c r="A8969" s="6">
        <v>8968</v>
      </c>
      <c r="B8969" s="6">
        <v>79</v>
      </c>
      <c r="C8969" s="6" t="s">
        <v>7648</v>
      </c>
      <c r="D8969" s="6">
        <v>784</v>
      </c>
      <c r="E8969" s="6" t="s">
        <v>96</v>
      </c>
      <c r="F8969" s="6">
        <v>27577</v>
      </c>
      <c r="G8969" s="6" t="s">
        <v>7743</v>
      </c>
      <c r="H8969" s="6">
        <v>2</v>
      </c>
      <c r="I8969" s="6" t="s">
        <v>297</v>
      </c>
      <c r="J8969" s="6">
        <v>5</v>
      </c>
      <c r="K8969" s="6" t="s">
        <v>7257</v>
      </c>
      <c r="L8969" s="8">
        <v>3</v>
      </c>
      <c r="M8969" s="6" t="s">
        <v>359</v>
      </c>
      <c r="N8969" s="6" t="s">
        <v>7650</v>
      </c>
      <c r="R8969" s="6" t="str">
        <f t="shared" si="140"/>
        <v>79784Xã Xuân Thới Sơn25</v>
      </c>
    </row>
    <row r="8970" spans="1:18">
      <c r="A8970" s="6">
        <v>8969</v>
      </c>
      <c r="B8970" s="6">
        <v>79</v>
      </c>
      <c r="C8970" s="6" t="s">
        <v>7648</v>
      </c>
      <c r="D8970" s="6">
        <v>784</v>
      </c>
      <c r="E8970" s="6" t="s">
        <v>96</v>
      </c>
      <c r="F8970" s="6">
        <v>27580</v>
      </c>
      <c r="G8970" s="6" t="s">
        <v>1998</v>
      </c>
      <c r="H8970" s="6">
        <v>2</v>
      </c>
      <c r="I8970" s="6" t="s">
        <v>297</v>
      </c>
      <c r="J8970" s="6">
        <v>5</v>
      </c>
      <c r="K8970" s="6" t="s">
        <v>7257</v>
      </c>
      <c r="L8970" s="8">
        <v>3</v>
      </c>
      <c r="M8970" s="6" t="s">
        <v>359</v>
      </c>
      <c r="N8970" s="6" t="s">
        <v>7650</v>
      </c>
      <c r="R8970" s="6" t="str">
        <f t="shared" si="140"/>
        <v>79784Xã Tân Xuân25</v>
      </c>
    </row>
    <row r="8971" spans="1:18">
      <c r="A8971" s="6">
        <v>8970</v>
      </c>
      <c r="B8971" s="6">
        <v>79</v>
      </c>
      <c r="C8971" s="6" t="s">
        <v>7648</v>
      </c>
      <c r="D8971" s="6">
        <v>784</v>
      </c>
      <c r="E8971" s="6" t="s">
        <v>96</v>
      </c>
      <c r="F8971" s="6">
        <v>27583</v>
      </c>
      <c r="G8971" s="6" t="s">
        <v>194</v>
      </c>
      <c r="H8971" s="6">
        <v>2</v>
      </c>
      <c r="I8971" s="6" t="s">
        <v>297</v>
      </c>
      <c r="J8971" s="6">
        <v>5</v>
      </c>
      <c r="K8971" s="6" t="s">
        <v>7257</v>
      </c>
      <c r="L8971" s="8">
        <v>3</v>
      </c>
      <c r="M8971" s="6" t="s">
        <v>359</v>
      </c>
      <c r="N8971" s="6" t="s">
        <v>7650</v>
      </c>
      <c r="R8971" s="6" t="str">
        <f t="shared" si="140"/>
        <v>79784Xã Xuân Thới Đông25</v>
      </c>
    </row>
    <row r="8972" spans="1:18">
      <c r="A8972" s="6">
        <v>8971</v>
      </c>
      <c r="B8972" s="6">
        <v>79</v>
      </c>
      <c r="C8972" s="6" t="s">
        <v>7648</v>
      </c>
      <c r="D8972" s="6">
        <v>784</v>
      </c>
      <c r="E8972" s="6" t="s">
        <v>96</v>
      </c>
      <c r="F8972" s="6">
        <v>27586</v>
      </c>
      <c r="G8972" s="6" t="s">
        <v>207</v>
      </c>
      <c r="H8972" s="6">
        <v>2</v>
      </c>
      <c r="I8972" s="6" t="s">
        <v>297</v>
      </c>
      <c r="J8972" s="6">
        <v>5</v>
      </c>
      <c r="K8972" s="6" t="s">
        <v>7257</v>
      </c>
      <c r="L8972" s="8">
        <v>3</v>
      </c>
      <c r="M8972" s="6" t="s">
        <v>359</v>
      </c>
      <c r="N8972" s="6" t="s">
        <v>7650</v>
      </c>
      <c r="R8972" s="6" t="str">
        <f t="shared" si="140"/>
        <v>79784Xã Trung Chánh25</v>
      </c>
    </row>
    <row r="8973" spans="1:18">
      <c r="A8973" s="6">
        <v>8972</v>
      </c>
      <c r="B8973" s="6">
        <v>79</v>
      </c>
      <c r="C8973" s="6" t="s">
        <v>7648</v>
      </c>
      <c r="D8973" s="6">
        <v>784</v>
      </c>
      <c r="E8973" s="6" t="s">
        <v>96</v>
      </c>
      <c r="F8973" s="6">
        <v>27589</v>
      </c>
      <c r="G8973" s="6" t="s">
        <v>7744</v>
      </c>
      <c r="H8973" s="6">
        <v>2</v>
      </c>
      <c r="I8973" s="6" t="s">
        <v>297</v>
      </c>
      <c r="J8973" s="6">
        <v>5</v>
      </c>
      <c r="K8973" s="6" t="s">
        <v>7257</v>
      </c>
      <c r="L8973" s="8">
        <v>3</v>
      </c>
      <c r="M8973" s="6" t="s">
        <v>359</v>
      </c>
      <c r="N8973" s="6" t="s">
        <v>7650</v>
      </c>
      <c r="R8973" s="6" t="str">
        <f t="shared" si="140"/>
        <v>79784Xã Xuân Thới Thượng25</v>
      </c>
    </row>
    <row r="8974" spans="1:18">
      <c r="A8974" s="6">
        <v>8973</v>
      </c>
      <c r="B8974" s="6">
        <v>79</v>
      </c>
      <c r="C8974" s="6" t="s">
        <v>7648</v>
      </c>
      <c r="D8974" s="6">
        <v>784</v>
      </c>
      <c r="E8974" s="6" t="s">
        <v>96</v>
      </c>
      <c r="F8974" s="6">
        <v>27592</v>
      </c>
      <c r="G8974" s="6" t="s">
        <v>227</v>
      </c>
      <c r="H8974" s="6">
        <v>2</v>
      </c>
      <c r="I8974" s="6" t="s">
        <v>297</v>
      </c>
      <c r="J8974" s="6">
        <v>5</v>
      </c>
      <c r="K8974" s="6" t="s">
        <v>7257</v>
      </c>
      <c r="L8974" s="8">
        <v>3</v>
      </c>
      <c r="M8974" s="6" t="s">
        <v>359</v>
      </c>
      <c r="N8974" s="6" t="s">
        <v>7650</v>
      </c>
      <c r="R8974" s="6" t="str">
        <f t="shared" si="140"/>
        <v>79784Xã Bà Điểm25</v>
      </c>
    </row>
    <row r="8975" spans="1:18">
      <c r="A8975" s="6">
        <v>8974</v>
      </c>
      <c r="B8975" s="6">
        <v>79</v>
      </c>
      <c r="C8975" s="6" t="s">
        <v>7648</v>
      </c>
      <c r="D8975" s="6">
        <v>785</v>
      </c>
      <c r="E8975" s="6" t="s">
        <v>95</v>
      </c>
      <c r="F8975" s="6">
        <v>27595</v>
      </c>
      <c r="G8975" s="6" t="s">
        <v>7745</v>
      </c>
      <c r="H8975" s="6">
        <v>1</v>
      </c>
      <c r="I8975" s="6" t="s">
        <v>251</v>
      </c>
      <c r="J8975" s="6">
        <v>5</v>
      </c>
      <c r="K8975" s="6" t="s">
        <v>7257</v>
      </c>
      <c r="L8975" s="8">
        <v>3</v>
      </c>
      <c r="M8975" s="6" t="s">
        <v>359</v>
      </c>
      <c r="N8975" s="6" t="s">
        <v>7650</v>
      </c>
      <c r="R8975" s="6" t="str">
        <f t="shared" si="140"/>
        <v>79785Thị trấn Tân Túc15</v>
      </c>
    </row>
    <row r="8976" spans="1:18">
      <c r="A8976" s="6">
        <v>8975</v>
      </c>
      <c r="B8976" s="6">
        <v>79</v>
      </c>
      <c r="C8976" s="6" t="s">
        <v>7648</v>
      </c>
      <c r="D8976" s="6">
        <v>785</v>
      </c>
      <c r="E8976" s="6" t="s">
        <v>95</v>
      </c>
      <c r="F8976" s="6">
        <v>27598</v>
      </c>
      <c r="G8976" s="6" t="s">
        <v>7746</v>
      </c>
      <c r="H8976" s="6">
        <v>2</v>
      </c>
      <c r="I8976" s="6" t="s">
        <v>297</v>
      </c>
      <c r="J8976" s="6">
        <v>5</v>
      </c>
      <c r="K8976" s="6" t="s">
        <v>7257</v>
      </c>
      <c r="L8976" s="8">
        <v>4</v>
      </c>
      <c r="M8976" s="6" t="s">
        <v>361</v>
      </c>
      <c r="N8976" s="6" t="s">
        <v>7650</v>
      </c>
      <c r="R8976" s="6" t="str">
        <f t="shared" si="140"/>
        <v>79785Xã Phạm Văn Hai25</v>
      </c>
    </row>
    <row r="8977" spans="1:18">
      <c r="A8977" s="6">
        <v>8976</v>
      </c>
      <c r="B8977" s="6">
        <v>79</v>
      </c>
      <c r="C8977" s="6" t="s">
        <v>7648</v>
      </c>
      <c r="D8977" s="6">
        <v>785</v>
      </c>
      <c r="E8977" s="6" t="s">
        <v>95</v>
      </c>
      <c r="F8977" s="6">
        <v>27601</v>
      </c>
      <c r="G8977" s="6" t="s">
        <v>187</v>
      </c>
      <c r="H8977" s="6">
        <v>2</v>
      </c>
      <c r="I8977" s="6" t="s">
        <v>297</v>
      </c>
      <c r="J8977" s="6">
        <v>5</v>
      </c>
      <c r="K8977" s="6" t="s">
        <v>7257</v>
      </c>
      <c r="L8977" s="8">
        <v>3</v>
      </c>
      <c r="M8977" s="6" t="s">
        <v>359</v>
      </c>
      <c r="N8977" s="6" t="s">
        <v>7650</v>
      </c>
      <c r="R8977" s="6" t="str">
        <f t="shared" si="140"/>
        <v>79785Xã Vĩnh Lộc A25</v>
      </c>
    </row>
    <row r="8978" spans="1:18">
      <c r="A8978" s="6">
        <v>8977</v>
      </c>
      <c r="B8978" s="6">
        <v>79</v>
      </c>
      <c r="C8978" s="6" t="s">
        <v>7648</v>
      </c>
      <c r="D8978" s="6">
        <v>785</v>
      </c>
      <c r="E8978" s="6" t="s">
        <v>95</v>
      </c>
      <c r="F8978" s="6">
        <v>27604</v>
      </c>
      <c r="G8978" s="6" t="s">
        <v>180</v>
      </c>
      <c r="H8978" s="6">
        <v>2</v>
      </c>
      <c r="I8978" s="6" t="s">
        <v>297</v>
      </c>
      <c r="J8978" s="6">
        <v>5</v>
      </c>
      <c r="K8978" s="6" t="s">
        <v>7257</v>
      </c>
      <c r="L8978" s="8">
        <v>3</v>
      </c>
      <c r="M8978" s="6" t="s">
        <v>359</v>
      </c>
      <c r="N8978" s="6" t="s">
        <v>7650</v>
      </c>
      <c r="R8978" s="6" t="str">
        <f t="shared" si="140"/>
        <v>79785Xã Vĩnh Lộc B25</v>
      </c>
    </row>
    <row r="8979" spans="1:18">
      <c r="A8979" s="6">
        <v>8978</v>
      </c>
      <c r="B8979" s="6">
        <v>79</v>
      </c>
      <c r="C8979" s="6" t="s">
        <v>7648</v>
      </c>
      <c r="D8979" s="6">
        <v>785</v>
      </c>
      <c r="E8979" s="6" t="s">
        <v>95</v>
      </c>
      <c r="F8979" s="6">
        <v>27607</v>
      </c>
      <c r="G8979" s="6" t="s">
        <v>7521</v>
      </c>
      <c r="H8979" s="6">
        <v>2</v>
      </c>
      <c r="I8979" s="6" t="s">
        <v>297</v>
      </c>
      <c r="J8979" s="6">
        <v>5</v>
      </c>
      <c r="K8979" s="6" t="s">
        <v>7257</v>
      </c>
      <c r="L8979" s="8">
        <v>4</v>
      </c>
      <c r="M8979" s="6" t="s">
        <v>361</v>
      </c>
      <c r="N8979" s="6" t="s">
        <v>7650</v>
      </c>
      <c r="R8979" s="6" t="str">
        <f t="shared" si="140"/>
        <v>79785Xã Bình Lợi25</v>
      </c>
    </row>
    <row r="8980" spans="1:18">
      <c r="A8980" s="6">
        <v>8979</v>
      </c>
      <c r="B8980" s="6">
        <v>79</v>
      </c>
      <c r="C8980" s="6" t="s">
        <v>7648</v>
      </c>
      <c r="D8980" s="6">
        <v>785</v>
      </c>
      <c r="E8980" s="6" t="s">
        <v>95</v>
      </c>
      <c r="F8980" s="6">
        <v>27610</v>
      </c>
      <c r="G8980" s="6" t="s">
        <v>7747</v>
      </c>
      <c r="H8980" s="6">
        <v>2</v>
      </c>
      <c r="I8980" s="6" t="s">
        <v>297</v>
      </c>
      <c r="J8980" s="6">
        <v>5</v>
      </c>
      <c r="K8980" s="6" t="s">
        <v>7257</v>
      </c>
      <c r="L8980" s="8">
        <v>4</v>
      </c>
      <c r="M8980" s="6" t="s">
        <v>361</v>
      </c>
      <c r="N8980" s="6" t="s">
        <v>7650</v>
      </c>
      <c r="R8980" s="6" t="str">
        <f t="shared" si="140"/>
        <v>79785Xã Lê Minh Xuân25</v>
      </c>
    </row>
    <row r="8981" spans="1:18">
      <c r="A8981" s="6">
        <v>8980</v>
      </c>
      <c r="B8981" s="6">
        <v>79</v>
      </c>
      <c r="C8981" s="6" t="s">
        <v>7648</v>
      </c>
      <c r="D8981" s="6">
        <v>785</v>
      </c>
      <c r="E8981" s="6" t="s">
        <v>95</v>
      </c>
      <c r="F8981" s="6">
        <v>27613</v>
      </c>
      <c r="G8981" s="6" t="s">
        <v>7748</v>
      </c>
      <c r="H8981" s="6">
        <v>2</v>
      </c>
      <c r="I8981" s="6" t="s">
        <v>297</v>
      </c>
      <c r="J8981" s="6">
        <v>5</v>
      </c>
      <c r="K8981" s="6" t="s">
        <v>7257</v>
      </c>
      <c r="L8981" s="8">
        <v>4</v>
      </c>
      <c r="M8981" s="6" t="s">
        <v>361</v>
      </c>
      <c r="N8981" s="6" t="s">
        <v>7650</v>
      </c>
      <c r="R8981" s="6" t="str">
        <f t="shared" si="140"/>
        <v>79785Xã Tân Nhựt25</v>
      </c>
    </row>
    <row r="8982" spans="1:18">
      <c r="A8982" s="6">
        <v>8981</v>
      </c>
      <c r="B8982" s="6">
        <v>79</v>
      </c>
      <c r="C8982" s="6" t="s">
        <v>7648</v>
      </c>
      <c r="D8982" s="6">
        <v>785</v>
      </c>
      <c r="E8982" s="6" t="s">
        <v>95</v>
      </c>
      <c r="F8982" s="6">
        <v>27616</v>
      </c>
      <c r="G8982" s="6" t="s">
        <v>7749</v>
      </c>
      <c r="H8982" s="6">
        <v>2</v>
      </c>
      <c r="I8982" s="6" t="s">
        <v>297</v>
      </c>
      <c r="J8982" s="6">
        <v>5</v>
      </c>
      <c r="K8982" s="6" t="s">
        <v>7257</v>
      </c>
      <c r="L8982" s="8">
        <v>4</v>
      </c>
      <c r="M8982" s="6" t="s">
        <v>361</v>
      </c>
      <c r="N8982" s="6" t="s">
        <v>7650</v>
      </c>
      <c r="R8982" s="6" t="str">
        <f t="shared" si="140"/>
        <v>79785Xã Tân Kiên25</v>
      </c>
    </row>
    <row r="8983" spans="1:18">
      <c r="A8983" s="6">
        <v>8982</v>
      </c>
      <c r="B8983" s="6">
        <v>79</v>
      </c>
      <c r="C8983" s="6" t="s">
        <v>7648</v>
      </c>
      <c r="D8983" s="6">
        <v>785</v>
      </c>
      <c r="E8983" s="6" t="s">
        <v>95</v>
      </c>
      <c r="F8983" s="6">
        <v>27619</v>
      </c>
      <c r="G8983" s="6" t="s">
        <v>107</v>
      </c>
      <c r="H8983" s="6">
        <v>2</v>
      </c>
      <c r="I8983" s="6" t="s">
        <v>297</v>
      </c>
      <c r="J8983" s="6">
        <v>5</v>
      </c>
      <c r="K8983" s="6" t="s">
        <v>7257</v>
      </c>
      <c r="L8983" s="8">
        <v>2</v>
      </c>
      <c r="M8983" s="6" t="s">
        <v>299</v>
      </c>
      <c r="N8983" s="6" t="s">
        <v>7650</v>
      </c>
      <c r="R8983" s="6" t="str">
        <f t="shared" si="140"/>
        <v>79785Xã Bình Hưng25</v>
      </c>
    </row>
    <row r="8984" spans="1:18">
      <c r="A8984" s="6">
        <v>8983</v>
      </c>
      <c r="B8984" s="6">
        <v>79</v>
      </c>
      <c r="C8984" s="6" t="s">
        <v>7648</v>
      </c>
      <c r="D8984" s="6">
        <v>785</v>
      </c>
      <c r="E8984" s="6" t="s">
        <v>95</v>
      </c>
      <c r="F8984" s="6">
        <v>27622</v>
      </c>
      <c r="G8984" s="6" t="s">
        <v>2233</v>
      </c>
      <c r="H8984" s="6">
        <v>2</v>
      </c>
      <c r="I8984" s="6" t="s">
        <v>297</v>
      </c>
      <c r="J8984" s="6">
        <v>5</v>
      </c>
      <c r="K8984" s="6" t="s">
        <v>7257</v>
      </c>
      <c r="L8984" s="8">
        <v>4</v>
      </c>
      <c r="M8984" s="6" t="s">
        <v>361</v>
      </c>
      <c r="N8984" s="6" t="s">
        <v>7650</v>
      </c>
      <c r="R8984" s="6" t="str">
        <f t="shared" si="140"/>
        <v>79785Xã Phong Phú25</v>
      </c>
    </row>
    <row r="8985" spans="1:18">
      <c r="A8985" s="6">
        <v>8984</v>
      </c>
      <c r="B8985" s="6">
        <v>79</v>
      </c>
      <c r="C8985" s="6" t="s">
        <v>7648</v>
      </c>
      <c r="D8985" s="6">
        <v>785</v>
      </c>
      <c r="E8985" s="6" t="s">
        <v>95</v>
      </c>
      <c r="F8985" s="6">
        <v>27625</v>
      </c>
      <c r="G8985" s="6" t="s">
        <v>7750</v>
      </c>
      <c r="H8985" s="6">
        <v>2</v>
      </c>
      <c r="I8985" s="6" t="s">
        <v>297</v>
      </c>
      <c r="J8985" s="6">
        <v>5</v>
      </c>
      <c r="K8985" s="6" t="s">
        <v>7257</v>
      </c>
      <c r="L8985" s="8">
        <v>3</v>
      </c>
      <c r="M8985" s="6" t="s">
        <v>359</v>
      </c>
      <c r="N8985" s="6" t="s">
        <v>7650</v>
      </c>
      <c r="R8985" s="6" t="str">
        <f t="shared" si="140"/>
        <v>79785Xã An Phú Tây25</v>
      </c>
    </row>
    <row r="8986" spans="1:18">
      <c r="A8986" s="6">
        <v>8985</v>
      </c>
      <c r="B8986" s="6">
        <v>79</v>
      </c>
      <c r="C8986" s="6" t="s">
        <v>7648</v>
      </c>
      <c r="D8986" s="6">
        <v>785</v>
      </c>
      <c r="E8986" s="6" t="s">
        <v>95</v>
      </c>
      <c r="F8986" s="6">
        <v>27628</v>
      </c>
      <c r="G8986" s="6" t="s">
        <v>3027</v>
      </c>
      <c r="H8986" s="6">
        <v>2</v>
      </c>
      <c r="I8986" s="6" t="s">
        <v>297</v>
      </c>
      <c r="J8986" s="6">
        <v>5</v>
      </c>
      <c r="K8986" s="6" t="s">
        <v>7257</v>
      </c>
      <c r="L8986" s="8">
        <v>4</v>
      </c>
      <c r="M8986" s="6" t="s">
        <v>361</v>
      </c>
      <c r="N8986" s="6" t="s">
        <v>7650</v>
      </c>
      <c r="R8986" s="6" t="str">
        <f t="shared" si="140"/>
        <v>79785Xã Hưng Long25</v>
      </c>
    </row>
    <row r="8987" spans="1:18">
      <c r="A8987" s="6">
        <v>8986</v>
      </c>
      <c r="B8987" s="6">
        <v>79</v>
      </c>
      <c r="C8987" s="6" t="s">
        <v>7648</v>
      </c>
      <c r="D8987" s="6">
        <v>785</v>
      </c>
      <c r="E8987" s="6" t="s">
        <v>95</v>
      </c>
      <c r="F8987" s="6">
        <v>27631</v>
      </c>
      <c r="G8987" s="6" t="s">
        <v>163</v>
      </c>
      <c r="H8987" s="6">
        <v>2</v>
      </c>
      <c r="I8987" s="6" t="s">
        <v>297</v>
      </c>
      <c r="J8987" s="6">
        <v>5</v>
      </c>
      <c r="K8987" s="6" t="s">
        <v>7257</v>
      </c>
      <c r="L8987" s="8">
        <v>4</v>
      </c>
      <c r="M8987" s="6" t="s">
        <v>361</v>
      </c>
      <c r="N8987" s="6" t="s">
        <v>7650</v>
      </c>
      <c r="R8987" s="6" t="str">
        <f t="shared" si="140"/>
        <v>79785Xã Đa Phước25</v>
      </c>
    </row>
    <row r="8988" spans="1:18">
      <c r="A8988" s="6">
        <v>8987</v>
      </c>
      <c r="B8988" s="6">
        <v>79</v>
      </c>
      <c r="C8988" s="6" t="s">
        <v>7648</v>
      </c>
      <c r="D8988" s="6">
        <v>785</v>
      </c>
      <c r="E8988" s="6" t="s">
        <v>95</v>
      </c>
      <c r="F8988" s="6">
        <v>27634</v>
      </c>
      <c r="G8988" s="6" t="s">
        <v>7751</v>
      </c>
      <c r="H8988" s="6">
        <v>2</v>
      </c>
      <c r="I8988" s="6" t="s">
        <v>297</v>
      </c>
      <c r="J8988" s="6">
        <v>5</v>
      </c>
      <c r="K8988" s="6" t="s">
        <v>7257</v>
      </c>
      <c r="L8988" s="8">
        <v>3</v>
      </c>
      <c r="M8988" s="6" t="s">
        <v>359</v>
      </c>
      <c r="N8988" s="6" t="s">
        <v>7650</v>
      </c>
      <c r="R8988" s="6" t="str">
        <f t="shared" si="140"/>
        <v>79785Xã Tân Quý Tây25</v>
      </c>
    </row>
    <row r="8989" spans="1:18">
      <c r="A8989" s="6">
        <v>8988</v>
      </c>
      <c r="B8989" s="6">
        <v>79</v>
      </c>
      <c r="C8989" s="6" t="s">
        <v>7648</v>
      </c>
      <c r="D8989" s="6">
        <v>785</v>
      </c>
      <c r="E8989" s="6" t="s">
        <v>95</v>
      </c>
      <c r="F8989" s="6">
        <v>27637</v>
      </c>
      <c r="G8989" s="6" t="s">
        <v>5860</v>
      </c>
      <c r="H8989" s="6">
        <v>2</v>
      </c>
      <c r="I8989" s="6" t="s">
        <v>297</v>
      </c>
      <c r="J8989" s="6">
        <v>5</v>
      </c>
      <c r="K8989" s="6" t="s">
        <v>7257</v>
      </c>
      <c r="L8989" s="8">
        <v>3</v>
      </c>
      <c r="M8989" s="6" t="s">
        <v>359</v>
      </c>
      <c r="N8989" s="6" t="s">
        <v>7650</v>
      </c>
      <c r="R8989" s="6" t="str">
        <f t="shared" si="140"/>
        <v>79785Xã Bình Chánh25</v>
      </c>
    </row>
    <row r="8990" spans="1:18">
      <c r="A8990" s="6">
        <v>8989</v>
      </c>
      <c r="B8990" s="6">
        <v>79</v>
      </c>
      <c r="C8990" s="6" t="s">
        <v>7648</v>
      </c>
      <c r="D8990" s="6">
        <v>785</v>
      </c>
      <c r="E8990" s="6" t="s">
        <v>95</v>
      </c>
      <c r="F8990" s="6">
        <v>27640</v>
      </c>
      <c r="G8990" s="6" t="s">
        <v>115</v>
      </c>
      <c r="H8990" s="6">
        <v>2</v>
      </c>
      <c r="I8990" s="6" t="s">
        <v>297</v>
      </c>
      <c r="J8990" s="6">
        <v>5</v>
      </c>
      <c r="K8990" s="6" t="s">
        <v>7257</v>
      </c>
      <c r="L8990" s="8">
        <v>4</v>
      </c>
      <c r="M8990" s="6" t="s">
        <v>361</v>
      </c>
      <c r="N8990" s="6" t="s">
        <v>7650</v>
      </c>
      <c r="R8990" s="6" t="str">
        <f t="shared" si="140"/>
        <v>79785Xã Quy Đức25</v>
      </c>
    </row>
    <row r="8991" spans="1:18">
      <c r="A8991" s="6">
        <v>8990</v>
      </c>
      <c r="B8991" s="6">
        <v>79</v>
      </c>
      <c r="C8991" s="6" t="s">
        <v>7648</v>
      </c>
      <c r="D8991" s="6">
        <v>786</v>
      </c>
      <c r="E8991" s="6" t="s">
        <v>7752</v>
      </c>
      <c r="F8991" s="6">
        <v>27643</v>
      </c>
      <c r="G8991" s="6" t="s">
        <v>7753</v>
      </c>
      <c r="H8991" s="6">
        <v>1</v>
      </c>
      <c r="I8991" s="6" t="s">
        <v>251</v>
      </c>
      <c r="J8991" s="6">
        <v>5</v>
      </c>
      <c r="K8991" s="6" t="s">
        <v>7257</v>
      </c>
      <c r="L8991" s="8">
        <v>3</v>
      </c>
      <c r="M8991" s="6" t="s">
        <v>359</v>
      </c>
      <c r="N8991" s="6" t="s">
        <v>7650</v>
      </c>
      <c r="R8991" s="6" t="str">
        <f t="shared" si="140"/>
        <v>79786Thị trấn Nhà Bè15</v>
      </c>
    </row>
    <row r="8992" spans="1:18">
      <c r="A8992" s="6">
        <v>8991</v>
      </c>
      <c r="B8992" s="6">
        <v>79</v>
      </c>
      <c r="C8992" s="6" t="s">
        <v>7648</v>
      </c>
      <c r="D8992" s="6">
        <v>786</v>
      </c>
      <c r="E8992" s="6" t="s">
        <v>7752</v>
      </c>
      <c r="F8992" s="6">
        <v>27646</v>
      </c>
      <c r="G8992" s="6" t="s">
        <v>7754</v>
      </c>
      <c r="H8992" s="6">
        <v>2</v>
      </c>
      <c r="I8992" s="6" t="s">
        <v>297</v>
      </c>
      <c r="J8992" s="6">
        <v>5</v>
      </c>
      <c r="K8992" s="6" t="s">
        <v>7257</v>
      </c>
      <c r="L8992" s="8">
        <v>4</v>
      </c>
      <c r="M8992" s="6" t="s">
        <v>361</v>
      </c>
      <c r="N8992" s="6" t="s">
        <v>7650</v>
      </c>
      <c r="R8992" s="6" t="str">
        <f t="shared" si="140"/>
        <v>79786Xã Phước Kiển25</v>
      </c>
    </row>
    <row r="8993" spans="1:18">
      <c r="A8993" s="6">
        <v>8992</v>
      </c>
      <c r="B8993" s="6">
        <v>79</v>
      </c>
      <c r="C8993" s="6" t="s">
        <v>7648</v>
      </c>
      <c r="D8993" s="6">
        <v>786</v>
      </c>
      <c r="E8993" s="6" t="s">
        <v>7752</v>
      </c>
      <c r="F8993" s="6">
        <v>27649</v>
      </c>
      <c r="G8993" s="6" t="s">
        <v>5838</v>
      </c>
      <c r="H8993" s="6">
        <v>2</v>
      </c>
      <c r="I8993" s="6" t="s">
        <v>297</v>
      </c>
      <c r="J8993" s="6">
        <v>5</v>
      </c>
      <c r="K8993" s="6" t="s">
        <v>7257</v>
      </c>
      <c r="L8993" s="8">
        <v>4</v>
      </c>
      <c r="M8993" s="6" t="s">
        <v>361</v>
      </c>
      <c r="N8993" s="6" t="s">
        <v>7650</v>
      </c>
      <c r="R8993" s="6" t="str">
        <f t="shared" si="140"/>
        <v>79786Xã Phước Lộc25</v>
      </c>
    </row>
    <row r="8994" spans="1:18">
      <c r="A8994" s="6">
        <v>8993</v>
      </c>
      <c r="B8994" s="6">
        <v>79</v>
      </c>
      <c r="C8994" s="6" t="s">
        <v>7648</v>
      </c>
      <c r="D8994" s="6">
        <v>786</v>
      </c>
      <c r="E8994" s="6" t="s">
        <v>7752</v>
      </c>
      <c r="F8994" s="6">
        <v>27652</v>
      </c>
      <c r="G8994" s="6" t="s">
        <v>7755</v>
      </c>
      <c r="H8994" s="6">
        <v>2</v>
      </c>
      <c r="I8994" s="6" t="s">
        <v>297</v>
      </c>
      <c r="J8994" s="6">
        <v>5</v>
      </c>
      <c r="K8994" s="6" t="s">
        <v>7257</v>
      </c>
      <c r="L8994" s="8">
        <v>4</v>
      </c>
      <c r="M8994" s="6" t="s">
        <v>361</v>
      </c>
      <c r="N8994" s="6" t="s">
        <v>7650</v>
      </c>
      <c r="R8994" s="6" t="str">
        <f t="shared" si="140"/>
        <v>79786Xã Nhơn Đức25</v>
      </c>
    </row>
    <row r="8995" spans="1:18">
      <c r="A8995" s="6">
        <v>8994</v>
      </c>
      <c r="B8995" s="6">
        <v>79</v>
      </c>
      <c r="C8995" s="6" t="s">
        <v>7648</v>
      </c>
      <c r="D8995" s="6">
        <v>786</v>
      </c>
      <c r="E8995" s="6" t="s">
        <v>7752</v>
      </c>
      <c r="F8995" s="6">
        <v>27655</v>
      </c>
      <c r="G8995" s="6" t="s">
        <v>3182</v>
      </c>
      <c r="H8995" s="6">
        <v>2</v>
      </c>
      <c r="I8995" s="6" t="s">
        <v>297</v>
      </c>
      <c r="J8995" s="6">
        <v>5</v>
      </c>
      <c r="K8995" s="6" t="s">
        <v>7257</v>
      </c>
      <c r="L8995" s="8">
        <v>3</v>
      </c>
      <c r="M8995" s="6" t="s">
        <v>359</v>
      </c>
      <c r="N8995" s="6" t="s">
        <v>7650</v>
      </c>
      <c r="R8995" s="6" t="str">
        <f t="shared" si="140"/>
        <v>79786Xã Phú Xuân25</v>
      </c>
    </row>
    <row r="8996" spans="1:18">
      <c r="A8996" s="6">
        <v>8995</v>
      </c>
      <c r="B8996" s="6">
        <v>79</v>
      </c>
      <c r="C8996" s="6" t="s">
        <v>7648</v>
      </c>
      <c r="D8996" s="6">
        <v>786</v>
      </c>
      <c r="E8996" s="6" t="s">
        <v>7752</v>
      </c>
      <c r="F8996" s="6">
        <v>27658</v>
      </c>
      <c r="G8996" s="6" t="s">
        <v>7756</v>
      </c>
      <c r="H8996" s="6">
        <v>2</v>
      </c>
      <c r="I8996" s="6" t="s">
        <v>297</v>
      </c>
      <c r="J8996" s="6">
        <v>5</v>
      </c>
      <c r="K8996" s="6" t="s">
        <v>7257</v>
      </c>
      <c r="L8996" s="8">
        <v>4</v>
      </c>
      <c r="M8996" s="6" t="s">
        <v>361</v>
      </c>
      <c r="N8996" s="6" t="s">
        <v>7650</v>
      </c>
      <c r="R8996" s="6" t="str">
        <f t="shared" si="140"/>
        <v>79786Xã Long Thới25</v>
      </c>
    </row>
    <row r="8997" spans="1:18">
      <c r="A8997" s="6">
        <v>8996</v>
      </c>
      <c r="B8997" s="6">
        <v>79</v>
      </c>
      <c r="C8997" s="6" t="s">
        <v>7648</v>
      </c>
      <c r="D8997" s="6">
        <v>786</v>
      </c>
      <c r="E8997" s="6" t="s">
        <v>7752</v>
      </c>
      <c r="F8997" s="6">
        <v>27661</v>
      </c>
      <c r="G8997" s="6" t="s">
        <v>7757</v>
      </c>
      <c r="H8997" s="6">
        <v>2</v>
      </c>
      <c r="I8997" s="6" t="s">
        <v>297</v>
      </c>
      <c r="J8997" s="6">
        <v>5</v>
      </c>
      <c r="K8997" s="6" t="s">
        <v>7257</v>
      </c>
      <c r="L8997" s="8">
        <v>4</v>
      </c>
      <c r="M8997" s="6" t="s">
        <v>361</v>
      </c>
      <c r="N8997" s="6" t="s">
        <v>7650</v>
      </c>
      <c r="R8997" s="6" t="str">
        <f t="shared" si="140"/>
        <v>79786Xã Hiệp Phước25</v>
      </c>
    </row>
    <row r="8998" spans="1:18">
      <c r="A8998" s="6">
        <v>8997</v>
      </c>
      <c r="B8998" s="6">
        <v>79</v>
      </c>
      <c r="C8998" s="6" t="s">
        <v>7648</v>
      </c>
      <c r="D8998" s="6">
        <v>787</v>
      </c>
      <c r="E8998" s="6" t="s">
        <v>7758</v>
      </c>
      <c r="F8998" s="6">
        <v>27664</v>
      </c>
      <c r="G8998" s="6" t="s">
        <v>7759</v>
      </c>
      <c r="H8998" s="6">
        <v>1</v>
      </c>
      <c r="I8998" s="6" t="s">
        <v>251</v>
      </c>
      <c r="J8998" s="6">
        <v>5</v>
      </c>
      <c r="K8998" s="6" t="s">
        <v>7257</v>
      </c>
      <c r="L8998" s="8">
        <v>3</v>
      </c>
      <c r="M8998" s="6" t="s">
        <v>359</v>
      </c>
      <c r="N8998" s="6" t="s">
        <v>7650</v>
      </c>
      <c r="R8998" s="6" t="str">
        <f t="shared" si="140"/>
        <v>79787Thị trấn Cần Thạnh15</v>
      </c>
    </row>
    <row r="8999" spans="1:18">
      <c r="A8999" s="6">
        <v>8998</v>
      </c>
      <c r="B8999" s="6">
        <v>79</v>
      </c>
      <c r="C8999" s="6" t="s">
        <v>7648</v>
      </c>
      <c r="D8999" s="6">
        <v>787</v>
      </c>
      <c r="E8999" s="6" t="s">
        <v>7758</v>
      </c>
      <c r="F8999" s="6">
        <v>27667</v>
      </c>
      <c r="G8999" s="6" t="s">
        <v>7760</v>
      </c>
      <c r="H8999" s="6">
        <v>2</v>
      </c>
      <c r="I8999" s="6" t="s">
        <v>297</v>
      </c>
      <c r="J8999" s="6">
        <v>5</v>
      </c>
      <c r="K8999" s="6" t="s">
        <v>7257</v>
      </c>
      <c r="L8999" s="8">
        <v>4</v>
      </c>
      <c r="M8999" s="6" t="s">
        <v>361</v>
      </c>
      <c r="N8999" s="6" t="s">
        <v>7650</v>
      </c>
      <c r="R8999" s="6" t="str">
        <f t="shared" si="140"/>
        <v>79787Xã Bình Khánh25</v>
      </c>
    </row>
    <row r="9000" spans="1:18">
      <c r="A9000" s="6">
        <v>8999</v>
      </c>
      <c r="B9000" s="6">
        <v>79</v>
      </c>
      <c r="C9000" s="6" t="s">
        <v>7648</v>
      </c>
      <c r="D9000" s="6">
        <v>787</v>
      </c>
      <c r="E9000" s="6" t="s">
        <v>7758</v>
      </c>
      <c r="F9000" s="6">
        <v>27670</v>
      </c>
      <c r="G9000" s="6" t="s">
        <v>7761</v>
      </c>
      <c r="H9000" s="6">
        <v>2</v>
      </c>
      <c r="I9000" s="6" t="s">
        <v>297</v>
      </c>
      <c r="J9000" s="6">
        <v>5</v>
      </c>
      <c r="K9000" s="6" t="s">
        <v>7257</v>
      </c>
      <c r="L9000" s="8">
        <v>4</v>
      </c>
      <c r="M9000" s="6" t="s">
        <v>361</v>
      </c>
      <c r="N9000" s="6" t="s">
        <v>7650</v>
      </c>
      <c r="R9000" s="6" t="str">
        <f t="shared" si="140"/>
        <v>79787Xã Tam Thôn Hiệp25</v>
      </c>
    </row>
    <row r="9001" spans="1:18">
      <c r="A9001" s="6">
        <v>9000</v>
      </c>
      <c r="B9001" s="6">
        <v>79</v>
      </c>
      <c r="C9001" s="6" t="s">
        <v>7648</v>
      </c>
      <c r="D9001" s="6">
        <v>787</v>
      </c>
      <c r="E9001" s="6" t="s">
        <v>7758</v>
      </c>
      <c r="F9001" s="6">
        <v>27673</v>
      </c>
      <c r="G9001" s="6" t="s">
        <v>7762</v>
      </c>
      <c r="H9001" s="6">
        <v>2</v>
      </c>
      <c r="I9001" s="6" t="s">
        <v>297</v>
      </c>
      <c r="J9001" s="6">
        <v>5</v>
      </c>
      <c r="K9001" s="6" t="s">
        <v>7257</v>
      </c>
      <c r="L9001" s="8">
        <v>4</v>
      </c>
      <c r="M9001" s="6" t="s">
        <v>361</v>
      </c>
      <c r="N9001" s="6" t="s">
        <v>7650</v>
      </c>
      <c r="R9001" s="6" t="str">
        <f t="shared" si="140"/>
        <v>79787Xã An Thới Đông25</v>
      </c>
    </row>
    <row r="9002" spans="1:18">
      <c r="A9002" s="6">
        <v>9001</v>
      </c>
      <c r="B9002" s="6">
        <v>79</v>
      </c>
      <c r="C9002" s="6" t="s">
        <v>7648</v>
      </c>
      <c r="D9002" s="6">
        <v>787</v>
      </c>
      <c r="E9002" s="6" t="s">
        <v>7758</v>
      </c>
      <c r="F9002" s="6">
        <v>27676</v>
      </c>
      <c r="G9002" s="6" t="s">
        <v>7763</v>
      </c>
      <c r="H9002" s="6">
        <v>2</v>
      </c>
      <c r="I9002" s="6" t="s">
        <v>297</v>
      </c>
      <c r="J9002" s="6">
        <v>5</v>
      </c>
      <c r="K9002" s="6" t="s">
        <v>7257</v>
      </c>
      <c r="L9002" s="8">
        <v>4</v>
      </c>
      <c r="M9002" s="6" t="s">
        <v>361</v>
      </c>
      <c r="N9002" s="6" t="s">
        <v>7650</v>
      </c>
      <c r="R9002" s="6" t="str">
        <f t="shared" si="140"/>
        <v>79787Xã Thạnh An25</v>
      </c>
    </row>
    <row r="9003" spans="1:18">
      <c r="A9003" s="6">
        <v>9002</v>
      </c>
      <c r="B9003" s="6">
        <v>79</v>
      </c>
      <c r="C9003" s="6" t="s">
        <v>7648</v>
      </c>
      <c r="D9003" s="6">
        <v>787</v>
      </c>
      <c r="E9003" s="6" t="s">
        <v>7758</v>
      </c>
      <c r="F9003" s="6">
        <v>27679</v>
      </c>
      <c r="G9003" s="6" t="s">
        <v>7764</v>
      </c>
      <c r="H9003" s="6">
        <v>2</v>
      </c>
      <c r="I9003" s="6" t="s">
        <v>297</v>
      </c>
      <c r="J9003" s="6">
        <v>5</v>
      </c>
      <c r="K9003" s="6" t="s">
        <v>7257</v>
      </c>
      <c r="L9003" s="8">
        <v>4</v>
      </c>
      <c r="M9003" s="6" t="s">
        <v>361</v>
      </c>
      <c r="N9003" s="6" t="s">
        <v>7650</v>
      </c>
      <c r="R9003" s="6" t="str">
        <f t="shared" si="140"/>
        <v>79787Xã Long Hòa25</v>
      </c>
    </row>
    <row r="9004" spans="1:18">
      <c r="A9004" s="6">
        <v>9003</v>
      </c>
      <c r="B9004" s="6">
        <v>79</v>
      </c>
      <c r="C9004" s="6" t="s">
        <v>7648</v>
      </c>
      <c r="D9004" s="6">
        <v>787</v>
      </c>
      <c r="E9004" s="6" t="s">
        <v>7758</v>
      </c>
      <c r="F9004" s="6">
        <v>27682</v>
      </c>
      <c r="G9004" s="6" t="s">
        <v>7765</v>
      </c>
      <c r="H9004" s="6">
        <v>2</v>
      </c>
      <c r="I9004" s="6" t="s">
        <v>297</v>
      </c>
      <c r="J9004" s="6">
        <v>5</v>
      </c>
      <c r="K9004" s="6" t="s">
        <v>7257</v>
      </c>
      <c r="L9004" s="8">
        <v>4</v>
      </c>
      <c r="M9004" s="6" t="s">
        <v>361</v>
      </c>
      <c r="N9004" s="6" t="s">
        <v>7650</v>
      </c>
      <c r="R9004" s="6" t="str">
        <f t="shared" si="140"/>
        <v>79787Xã Lý Nhơn25</v>
      </c>
    </row>
    <row r="9005" spans="1:18">
      <c r="A9005" s="6">
        <v>9004</v>
      </c>
      <c r="B9005" s="6">
        <v>80</v>
      </c>
      <c r="C9005" s="6" t="s">
        <v>7766</v>
      </c>
      <c r="D9005" s="6">
        <v>794</v>
      </c>
      <c r="E9005" s="6" t="s">
        <v>7767</v>
      </c>
      <c r="F9005" s="6">
        <v>27685</v>
      </c>
      <c r="G9005" s="6" t="s">
        <v>5438</v>
      </c>
      <c r="H9005" s="6">
        <v>1</v>
      </c>
      <c r="I9005" s="6" t="s">
        <v>251</v>
      </c>
      <c r="J9005" s="6">
        <v>6</v>
      </c>
      <c r="K9005" s="6" t="s">
        <v>7768</v>
      </c>
      <c r="L9005" s="8">
        <v>5</v>
      </c>
      <c r="M9005" s="6" t="s">
        <v>251</v>
      </c>
      <c r="N9005" s="6" t="s">
        <v>7769</v>
      </c>
      <c r="R9005" s="6" t="str">
        <f t="shared" si="140"/>
        <v>80794Phường 516</v>
      </c>
    </row>
    <row r="9006" spans="1:18">
      <c r="A9006" s="6">
        <v>9005</v>
      </c>
      <c r="B9006" s="6">
        <v>80</v>
      </c>
      <c r="C9006" s="6" t="s">
        <v>7766</v>
      </c>
      <c r="D9006" s="6">
        <v>794</v>
      </c>
      <c r="E9006" s="6" t="s">
        <v>7767</v>
      </c>
      <c r="F9006" s="6">
        <v>27688</v>
      </c>
      <c r="G9006" s="6" t="s">
        <v>5436</v>
      </c>
      <c r="H9006" s="6">
        <v>1</v>
      </c>
      <c r="I9006" s="6" t="s">
        <v>251</v>
      </c>
      <c r="J9006" s="6">
        <v>6</v>
      </c>
      <c r="K9006" s="6" t="s">
        <v>7768</v>
      </c>
      <c r="L9006" s="8">
        <v>5</v>
      </c>
      <c r="M9006" s="6" t="s">
        <v>251</v>
      </c>
      <c r="N9006" s="6" t="s">
        <v>7769</v>
      </c>
      <c r="R9006" s="6" t="str">
        <f t="shared" si="140"/>
        <v>80794Phường 216</v>
      </c>
    </row>
    <row r="9007" spans="1:18">
      <c r="A9007" s="6">
        <v>9006</v>
      </c>
      <c r="B9007" s="6">
        <v>80</v>
      </c>
      <c r="C9007" s="6" t="s">
        <v>7766</v>
      </c>
      <c r="D9007" s="6">
        <v>794</v>
      </c>
      <c r="E9007" s="6" t="s">
        <v>7767</v>
      </c>
      <c r="F9007" s="6">
        <v>27691</v>
      </c>
      <c r="G9007" s="6" t="s">
        <v>5437</v>
      </c>
      <c r="H9007" s="6">
        <v>1</v>
      </c>
      <c r="I9007" s="6" t="s">
        <v>251</v>
      </c>
      <c r="J9007" s="6">
        <v>6</v>
      </c>
      <c r="K9007" s="6" t="s">
        <v>7768</v>
      </c>
      <c r="L9007" s="8">
        <v>5</v>
      </c>
      <c r="M9007" s="6" t="s">
        <v>251</v>
      </c>
      <c r="N9007" s="6" t="s">
        <v>7769</v>
      </c>
      <c r="R9007" s="6" t="str">
        <f t="shared" si="140"/>
        <v>80794Phường 416</v>
      </c>
    </row>
    <row r="9008" spans="1:18">
      <c r="A9008" s="6">
        <v>9007</v>
      </c>
      <c r="B9008" s="6">
        <v>80</v>
      </c>
      <c r="C9008" s="6" t="s">
        <v>7766</v>
      </c>
      <c r="D9008" s="6">
        <v>794</v>
      </c>
      <c r="E9008" s="6" t="s">
        <v>7767</v>
      </c>
      <c r="F9008" s="6">
        <v>27692</v>
      </c>
      <c r="G9008" s="6" t="s">
        <v>7770</v>
      </c>
      <c r="H9008" s="6">
        <v>1</v>
      </c>
      <c r="I9008" s="6" t="s">
        <v>251</v>
      </c>
      <c r="J9008" s="6">
        <v>6</v>
      </c>
      <c r="K9008" s="6" t="s">
        <v>7768</v>
      </c>
      <c r="L9008" s="8">
        <v>5</v>
      </c>
      <c r="M9008" s="6" t="s">
        <v>251</v>
      </c>
      <c r="N9008" s="6" t="s">
        <v>7769</v>
      </c>
      <c r="R9008" s="6" t="str">
        <f t="shared" si="140"/>
        <v>80794Phường Tân Khánh16</v>
      </c>
    </row>
    <row r="9009" spans="1:18">
      <c r="A9009" s="6">
        <v>9008</v>
      </c>
      <c r="B9009" s="6">
        <v>80</v>
      </c>
      <c r="C9009" s="6" t="s">
        <v>7766</v>
      </c>
      <c r="D9009" s="6">
        <v>794</v>
      </c>
      <c r="E9009" s="6" t="s">
        <v>7767</v>
      </c>
      <c r="F9009" s="6">
        <v>27694</v>
      </c>
      <c r="G9009" s="6" t="s">
        <v>5433</v>
      </c>
      <c r="H9009" s="6">
        <v>1</v>
      </c>
      <c r="I9009" s="6" t="s">
        <v>251</v>
      </c>
      <c r="J9009" s="6">
        <v>6</v>
      </c>
      <c r="K9009" s="6" t="s">
        <v>7768</v>
      </c>
      <c r="L9009" s="8">
        <v>5</v>
      </c>
      <c r="M9009" s="6" t="s">
        <v>251</v>
      </c>
      <c r="N9009" s="6" t="s">
        <v>7769</v>
      </c>
      <c r="R9009" s="6" t="str">
        <f t="shared" si="140"/>
        <v>80794Phường 116</v>
      </c>
    </row>
    <row r="9010" spans="1:18">
      <c r="A9010" s="6">
        <v>9009</v>
      </c>
      <c r="B9010" s="6">
        <v>80</v>
      </c>
      <c r="C9010" s="6" t="s">
        <v>7766</v>
      </c>
      <c r="D9010" s="6">
        <v>794</v>
      </c>
      <c r="E9010" s="6" t="s">
        <v>7767</v>
      </c>
      <c r="F9010" s="6">
        <v>27697</v>
      </c>
      <c r="G9010" s="6" t="s">
        <v>5440</v>
      </c>
      <c r="H9010" s="6">
        <v>1</v>
      </c>
      <c r="I9010" s="6" t="s">
        <v>251</v>
      </c>
      <c r="J9010" s="6">
        <v>6</v>
      </c>
      <c r="K9010" s="6" t="s">
        <v>7768</v>
      </c>
      <c r="L9010" s="8">
        <v>5</v>
      </c>
      <c r="M9010" s="6" t="s">
        <v>251</v>
      </c>
      <c r="N9010" s="6" t="s">
        <v>7769</v>
      </c>
      <c r="R9010" s="6" t="str">
        <f t="shared" si="140"/>
        <v>80794Phường 316</v>
      </c>
    </row>
    <row r="9011" spans="1:18">
      <c r="A9011" s="6">
        <v>9010</v>
      </c>
      <c r="B9011" s="6">
        <v>80</v>
      </c>
      <c r="C9011" s="6" t="s">
        <v>7766</v>
      </c>
      <c r="D9011" s="6">
        <v>794</v>
      </c>
      <c r="E9011" s="6" t="s">
        <v>7767</v>
      </c>
      <c r="F9011" s="6">
        <v>27698</v>
      </c>
      <c r="G9011" s="6" t="s">
        <v>6220</v>
      </c>
      <c r="H9011" s="6">
        <v>1</v>
      </c>
      <c r="I9011" s="6" t="s">
        <v>251</v>
      </c>
      <c r="J9011" s="6">
        <v>6</v>
      </c>
      <c r="K9011" s="6" t="s">
        <v>7768</v>
      </c>
      <c r="L9011" s="8">
        <v>5</v>
      </c>
      <c r="M9011" s="6" t="s">
        <v>251</v>
      </c>
      <c r="N9011" s="6" t="s">
        <v>7769</v>
      </c>
      <c r="R9011" s="6" t="str">
        <f t="shared" si="140"/>
        <v>80794Phường 716</v>
      </c>
    </row>
    <row r="9012" spans="1:18">
      <c r="A9012" s="6">
        <v>9011</v>
      </c>
      <c r="B9012" s="6">
        <v>80</v>
      </c>
      <c r="C9012" s="6" t="s">
        <v>7766</v>
      </c>
      <c r="D9012" s="6">
        <v>794</v>
      </c>
      <c r="E9012" s="6" t="s">
        <v>7767</v>
      </c>
      <c r="F9012" s="6">
        <v>27700</v>
      </c>
      <c r="G9012" s="6" t="s">
        <v>215</v>
      </c>
      <c r="H9012" s="6">
        <v>1</v>
      </c>
      <c r="I9012" s="6" t="s">
        <v>251</v>
      </c>
      <c r="J9012" s="6">
        <v>6</v>
      </c>
      <c r="K9012" s="6" t="s">
        <v>7768</v>
      </c>
      <c r="L9012" s="8">
        <v>5</v>
      </c>
      <c r="M9012" s="6" t="s">
        <v>251</v>
      </c>
      <c r="N9012" s="6" t="s">
        <v>7769</v>
      </c>
      <c r="R9012" s="6" t="str">
        <f t="shared" si="140"/>
        <v>80794Phường 616</v>
      </c>
    </row>
    <row r="9013" spans="1:18">
      <c r="A9013" s="6">
        <v>9012</v>
      </c>
      <c r="B9013" s="6">
        <v>80</v>
      </c>
      <c r="C9013" s="6" t="s">
        <v>7766</v>
      </c>
      <c r="D9013" s="6">
        <v>794</v>
      </c>
      <c r="E9013" s="6" t="s">
        <v>7767</v>
      </c>
      <c r="F9013" s="6">
        <v>27703</v>
      </c>
      <c r="G9013" s="6" t="s">
        <v>7771</v>
      </c>
      <c r="H9013" s="6">
        <v>2</v>
      </c>
      <c r="I9013" s="6" t="s">
        <v>297</v>
      </c>
      <c r="J9013" s="6">
        <v>6</v>
      </c>
      <c r="K9013" s="6" t="s">
        <v>7768</v>
      </c>
      <c r="L9013" s="8">
        <v>6</v>
      </c>
      <c r="M9013" s="6" t="s">
        <v>297</v>
      </c>
      <c r="N9013" s="6" t="s">
        <v>7769</v>
      </c>
      <c r="R9013" s="6" t="str">
        <f t="shared" si="140"/>
        <v>80794Xã Hướng Thọ Phú26</v>
      </c>
    </row>
    <row r="9014" spans="1:18">
      <c r="A9014" s="6">
        <v>9013</v>
      </c>
      <c r="B9014" s="6">
        <v>80</v>
      </c>
      <c r="C9014" s="6" t="s">
        <v>7766</v>
      </c>
      <c r="D9014" s="6">
        <v>794</v>
      </c>
      <c r="E9014" s="6" t="s">
        <v>7767</v>
      </c>
      <c r="F9014" s="6">
        <v>27706</v>
      </c>
      <c r="G9014" s="6" t="s">
        <v>7772</v>
      </c>
      <c r="H9014" s="6">
        <v>2</v>
      </c>
      <c r="I9014" s="6" t="s">
        <v>297</v>
      </c>
      <c r="J9014" s="6">
        <v>6</v>
      </c>
      <c r="K9014" s="6" t="s">
        <v>7768</v>
      </c>
      <c r="L9014" s="8">
        <v>6</v>
      </c>
      <c r="M9014" s="6" t="s">
        <v>297</v>
      </c>
      <c r="N9014" s="6" t="s">
        <v>7769</v>
      </c>
      <c r="R9014" s="6" t="str">
        <f t="shared" si="140"/>
        <v>80794Xã Nhơn Thạnh Trung26</v>
      </c>
    </row>
    <row r="9015" spans="1:18">
      <c r="A9015" s="6">
        <v>9014</v>
      </c>
      <c r="B9015" s="6">
        <v>80</v>
      </c>
      <c r="C9015" s="6" t="s">
        <v>7766</v>
      </c>
      <c r="D9015" s="6">
        <v>794</v>
      </c>
      <c r="E9015" s="6" t="s">
        <v>7767</v>
      </c>
      <c r="F9015" s="6">
        <v>27709</v>
      </c>
      <c r="G9015" s="6" t="s">
        <v>7773</v>
      </c>
      <c r="H9015" s="6">
        <v>2</v>
      </c>
      <c r="I9015" s="6" t="s">
        <v>297</v>
      </c>
      <c r="J9015" s="6">
        <v>6</v>
      </c>
      <c r="K9015" s="6" t="s">
        <v>7768</v>
      </c>
      <c r="L9015" s="8">
        <v>6</v>
      </c>
      <c r="M9015" s="6" t="s">
        <v>297</v>
      </c>
      <c r="N9015" s="6" t="s">
        <v>7769</v>
      </c>
      <c r="R9015" s="6" t="str">
        <f t="shared" si="140"/>
        <v>80794Xã Lợi Bình Nhơn26</v>
      </c>
    </row>
    <row r="9016" spans="1:18">
      <c r="A9016" s="6">
        <v>9015</v>
      </c>
      <c r="B9016" s="6">
        <v>80</v>
      </c>
      <c r="C9016" s="6" t="s">
        <v>7766</v>
      </c>
      <c r="D9016" s="6">
        <v>794</v>
      </c>
      <c r="E9016" s="6" t="s">
        <v>7767</v>
      </c>
      <c r="F9016" s="6">
        <v>27712</v>
      </c>
      <c r="G9016" s="6" t="s">
        <v>7774</v>
      </c>
      <c r="H9016" s="6">
        <v>2</v>
      </c>
      <c r="I9016" s="6" t="s">
        <v>297</v>
      </c>
      <c r="J9016" s="6">
        <v>6</v>
      </c>
      <c r="K9016" s="6" t="s">
        <v>7768</v>
      </c>
      <c r="L9016" s="8">
        <v>6</v>
      </c>
      <c r="M9016" s="6" t="s">
        <v>297</v>
      </c>
      <c r="N9016" s="6" t="s">
        <v>7769</v>
      </c>
      <c r="R9016" s="6" t="str">
        <f t="shared" si="140"/>
        <v>80794Xã Bình Tâm26</v>
      </c>
    </row>
    <row r="9017" spans="1:18">
      <c r="A9017" s="6">
        <v>9016</v>
      </c>
      <c r="B9017" s="6">
        <v>80</v>
      </c>
      <c r="C9017" s="6" t="s">
        <v>7766</v>
      </c>
      <c r="D9017" s="6">
        <v>794</v>
      </c>
      <c r="E9017" s="6" t="s">
        <v>7767</v>
      </c>
      <c r="F9017" s="6">
        <v>27715</v>
      </c>
      <c r="G9017" s="6" t="s">
        <v>7775</v>
      </c>
      <c r="H9017" s="6">
        <v>1</v>
      </c>
      <c r="I9017" s="6" t="s">
        <v>251</v>
      </c>
      <c r="J9017" s="6">
        <v>6</v>
      </c>
      <c r="K9017" s="6" t="s">
        <v>7768</v>
      </c>
      <c r="L9017" s="8">
        <v>5</v>
      </c>
      <c r="M9017" s="6" t="s">
        <v>251</v>
      </c>
      <c r="N9017" s="6" t="s">
        <v>7769</v>
      </c>
      <c r="R9017" s="6" t="str">
        <f t="shared" si="140"/>
        <v>80794Phường Khánh Hậu16</v>
      </c>
    </row>
    <row r="9018" spans="1:18">
      <c r="A9018" s="6">
        <v>9017</v>
      </c>
      <c r="B9018" s="6">
        <v>80</v>
      </c>
      <c r="C9018" s="6" t="s">
        <v>7766</v>
      </c>
      <c r="D9018" s="6">
        <v>794</v>
      </c>
      <c r="E9018" s="6" t="s">
        <v>7767</v>
      </c>
      <c r="F9018" s="6">
        <v>27718</v>
      </c>
      <c r="G9018" s="6" t="s">
        <v>7776</v>
      </c>
      <c r="H9018" s="6">
        <v>2</v>
      </c>
      <c r="I9018" s="6" t="s">
        <v>297</v>
      </c>
      <c r="J9018" s="6">
        <v>6</v>
      </c>
      <c r="K9018" s="6" t="s">
        <v>7768</v>
      </c>
      <c r="L9018" s="8">
        <v>6</v>
      </c>
      <c r="M9018" s="6" t="s">
        <v>297</v>
      </c>
      <c r="N9018" s="6" t="s">
        <v>7769</v>
      </c>
      <c r="R9018" s="6" t="str">
        <f t="shared" si="140"/>
        <v>80794Xã An Vĩnh Ngãi26</v>
      </c>
    </row>
    <row r="9019" spans="1:18">
      <c r="A9019" s="6">
        <v>9018</v>
      </c>
      <c r="B9019" s="6">
        <v>80</v>
      </c>
      <c r="C9019" s="6" t="s">
        <v>7766</v>
      </c>
      <c r="D9019" s="6">
        <v>795</v>
      </c>
      <c r="E9019" s="6" t="s">
        <v>7777</v>
      </c>
      <c r="F9019" s="6">
        <v>27787</v>
      </c>
      <c r="G9019" s="6" t="s">
        <v>5433</v>
      </c>
      <c r="H9019" s="6">
        <v>1</v>
      </c>
      <c r="I9019" s="6" t="s">
        <v>251</v>
      </c>
      <c r="J9019" s="6">
        <v>6</v>
      </c>
      <c r="K9019" s="6" t="s">
        <v>7768</v>
      </c>
      <c r="L9019" s="8">
        <v>5</v>
      </c>
      <c r="M9019" s="6" t="s">
        <v>251</v>
      </c>
      <c r="N9019" s="6" t="s">
        <v>7769</v>
      </c>
      <c r="R9019" s="6" t="str">
        <f t="shared" si="140"/>
        <v>80795Phường 116</v>
      </c>
    </row>
    <row r="9020" spans="1:18">
      <c r="A9020" s="6">
        <v>9019</v>
      </c>
      <c r="B9020" s="6">
        <v>80</v>
      </c>
      <c r="C9020" s="6" t="s">
        <v>7766</v>
      </c>
      <c r="D9020" s="6">
        <v>795</v>
      </c>
      <c r="E9020" s="6" t="s">
        <v>7777</v>
      </c>
      <c r="F9020" s="6">
        <v>27788</v>
      </c>
      <c r="G9020" s="6" t="s">
        <v>5436</v>
      </c>
      <c r="H9020" s="6">
        <v>1</v>
      </c>
      <c r="I9020" s="6" t="s">
        <v>251</v>
      </c>
      <c r="J9020" s="6">
        <v>6</v>
      </c>
      <c r="K9020" s="6" t="s">
        <v>7768</v>
      </c>
      <c r="L9020" s="8">
        <v>5</v>
      </c>
      <c r="M9020" s="6" t="s">
        <v>251</v>
      </c>
      <c r="N9020" s="6" t="s">
        <v>7769</v>
      </c>
      <c r="R9020" s="6" t="str">
        <f t="shared" si="140"/>
        <v>80795Phường 216</v>
      </c>
    </row>
    <row r="9021" spans="1:18">
      <c r="A9021" s="6">
        <v>9020</v>
      </c>
      <c r="B9021" s="6">
        <v>80</v>
      </c>
      <c r="C9021" s="6" t="s">
        <v>7766</v>
      </c>
      <c r="D9021" s="6">
        <v>795</v>
      </c>
      <c r="E9021" s="6" t="s">
        <v>7777</v>
      </c>
      <c r="F9021" s="6">
        <v>27790</v>
      </c>
      <c r="G9021" s="6" t="s">
        <v>7778</v>
      </c>
      <c r="H9021" s="6">
        <v>2</v>
      </c>
      <c r="I9021" s="6" t="s">
        <v>297</v>
      </c>
      <c r="J9021" s="6">
        <v>6</v>
      </c>
      <c r="K9021" s="6" t="s">
        <v>7768</v>
      </c>
      <c r="L9021" s="8">
        <v>6</v>
      </c>
      <c r="M9021" s="6" t="s">
        <v>297</v>
      </c>
      <c r="N9021" s="6" t="s">
        <v>7769</v>
      </c>
      <c r="R9021" s="6" t="str">
        <f t="shared" si="140"/>
        <v>80795Xã Thạnh Trị26</v>
      </c>
    </row>
    <row r="9022" spans="1:18">
      <c r="A9022" s="6">
        <v>9021</v>
      </c>
      <c r="B9022" s="6">
        <v>80</v>
      </c>
      <c r="C9022" s="6" t="s">
        <v>7766</v>
      </c>
      <c r="D9022" s="6">
        <v>795</v>
      </c>
      <c r="E9022" s="6" t="s">
        <v>7777</v>
      </c>
      <c r="F9022" s="6">
        <v>27793</v>
      </c>
      <c r="G9022" s="6" t="s">
        <v>5961</v>
      </c>
      <c r="H9022" s="6">
        <v>2</v>
      </c>
      <c r="I9022" s="6" t="s">
        <v>297</v>
      </c>
      <c r="J9022" s="6">
        <v>6</v>
      </c>
      <c r="K9022" s="6" t="s">
        <v>7768</v>
      </c>
      <c r="L9022" s="8">
        <v>6</v>
      </c>
      <c r="M9022" s="6" t="s">
        <v>297</v>
      </c>
      <c r="N9022" s="6" t="s">
        <v>7769</v>
      </c>
      <c r="R9022" s="6" t="str">
        <f t="shared" si="140"/>
        <v>80795Xã Bình Hiệp26</v>
      </c>
    </row>
    <row r="9023" spans="1:18">
      <c r="A9023" s="6">
        <v>9022</v>
      </c>
      <c r="B9023" s="6">
        <v>80</v>
      </c>
      <c r="C9023" s="6" t="s">
        <v>7766</v>
      </c>
      <c r="D9023" s="6">
        <v>795</v>
      </c>
      <c r="E9023" s="6" t="s">
        <v>7777</v>
      </c>
      <c r="F9023" s="6">
        <v>27799</v>
      </c>
      <c r="G9023" s="6" t="s">
        <v>6154</v>
      </c>
      <c r="H9023" s="6">
        <v>2</v>
      </c>
      <c r="I9023" s="6" t="s">
        <v>297</v>
      </c>
      <c r="J9023" s="6">
        <v>6</v>
      </c>
      <c r="K9023" s="6" t="s">
        <v>7768</v>
      </c>
      <c r="L9023" s="8">
        <v>6</v>
      </c>
      <c r="M9023" s="6" t="s">
        <v>297</v>
      </c>
      <c r="N9023" s="6" t="s">
        <v>7769</v>
      </c>
      <c r="R9023" s="6" t="str">
        <f t="shared" si="140"/>
        <v>80795Xã Bình Tân26</v>
      </c>
    </row>
    <row r="9024" spans="1:18">
      <c r="A9024" s="6">
        <v>9023</v>
      </c>
      <c r="B9024" s="6">
        <v>80</v>
      </c>
      <c r="C9024" s="6" t="s">
        <v>7766</v>
      </c>
      <c r="D9024" s="6">
        <v>795</v>
      </c>
      <c r="E9024" s="6" t="s">
        <v>7777</v>
      </c>
      <c r="F9024" s="6">
        <v>27805</v>
      </c>
      <c r="G9024" s="6" t="s">
        <v>7779</v>
      </c>
      <c r="H9024" s="6">
        <v>2</v>
      </c>
      <c r="I9024" s="6" t="s">
        <v>297</v>
      </c>
      <c r="J9024" s="6">
        <v>6</v>
      </c>
      <c r="K9024" s="6" t="s">
        <v>7768</v>
      </c>
      <c r="L9024" s="8">
        <v>6</v>
      </c>
      <c r="M9024" s="6" t="s">
        <v>297</v>
      </c>
      <c r="N9024" s="6" t="s">
        <v>7769</v>
      </c>
      <c r="R9024" s="6" t="str">
        <f t="shared" si="140"/>
        <v>80795Xã Tuyên Thạnh26</v>
      </c>
    </row>
    <row r="9025" spans="1:18">
      <c r="A9025" s="6">
        <v>9024</v>
      </c>
      <c r="B9025" s="6">
        <v>80</v>
      </c>
      <c r="C9025" s="6" t="s">
        <v>7766</v>
      </c>
      <c r="D9025" s="6">
        <v>795</v>
      </c>
      <c r="E9025" s="6" t="s">
        <v>7777</v>
      </c>
      <c r="F9025" s="6">
        <v>27806</v>
      </c>
      <c r="G9025" s="6" t="s">
        <v>5440</v>
      </c>
      <c r="H9025" s="6">
        <v>1</v>
      </c>
      <c r="I9025" s="6" t="s">
        <v>251</v>
      </c>
      <c r="J9025" s="6">
        <v>6</v>
      </c>
      <c r="K9025" s="6" t="s">
        <v>7768</v>
      </c>
      <c r="L9025" s="8">
        <v>5</v>
      </c>
      <c r="M9025" s="6" t="s">
        <v>251</v>
      </c>
      <c r="N9025" s="6" t="s">
        <v>7769</v>
      </c>
      <c r="R9025" s="6" t="str">
        <f t="shared" si="140"/>
        <v>80795Phường 316</v>
      </c>
    </row>
    <row r="9026" spans="1:18">
      <c r="A9026" s="6">
        <v>9025</v>
      </c>
      <c r="B9026" s="6">
        <v>80</v>
      </c>
      <c r="C9026" s="6" t="s">
        <v>7766</v>
      </c>
      <c r="D9026" s="6">
        <v>795</v>
      </c>
      <c r="E9026" s="6" t="s">
        <v>7777</v>
      </c>
      <c r="F9026" s="6">
        <v>27817</v>
      </c>
      <c r="G9026" s="6" t="s">
        <v>7780</v>
      </c>
      <c r="H9026" s="6">
        <v>2</v>
      </c>
      <c r="I9026" s="6" t="s">
        <v>297</v>
      </c>
      <c r="J9026" s="6">
        <v>6</v>
      </c>
      <c r="K9026" s="6" t="s">
        <v>7768</v>
      </c>
      <c r="L9026" s="8">
        <v>6</v>
      </c>
      <c r="M9026" s="6" t="s">
        <v>297</v>
      </c>
      <c r="N9026" s="6" t="s">
        <v>7769</v>
      </c>
      <c r="R9026" s="6" t="str">
        <f t="shared" si="140"/>
        <v>80795Xã Thạnh Hưng26</v>
      </c>
    </row>
    <row r="9027" spans="1:18">
      <c r="A9027" s="6">
        <v>9026</v>
      </c>
      <c r="B9027" s="6">
        <v>80</v>
      </c>
      <c r="C9027" s="6" t="s">
        <v>7766</v>
      </c>
      <c r="D9027" s="6">
        <v>796</v>
      </c>
      <c r="E9027" s="6" t="s">
        <v>7781</v>
      </c>
      <c r="F9027" s="6">
        <v>27721</v>
      </c>
      <c r="G9027" s="6" t="s">
        <v>7782</v>
      </c>
      <c r="H9027" s="6">
        <v>1</v>
      </c>
      <c r="I9027" s="6" t="s">
        <v>251</v>
      </c>
      <c r="J9027" s="6">
        <v>6</v>
      </c>
      <c r="K9027" s="6" t="s">
        <v>7768</v>
      </c>
      <c r="L9027" s="8">
        <v>5</v>
      </c>
      <c r="M9027" s="6" t="s">
        <v>251</v>
      </c>
      <c r="N9027" s="6" t="s">
        <v>7769</v>
      </c>
      <c r="R9027" s="6" t="str">
        <f t="shared" ref="R9027:R9090" si="141">CONCATENATE(B9027,D9027,G9027,H9027,J9027)</f>
        <v>80796Thị trấn Tân Hưng16</v>
      </c>
    </row>
    <row r="9028" spans="1:18">
      <c r="A9028" s="6">
        <v>9027</v>
      </c>
      <c r="B9028" s="6">
        <v>80</v>
      </c>
      <c r="C9028" s="6" t="s">
        <v>7766</v>
      </c>
      <c r="D9028" s="6">
        <v>796</v>
      </c>
      <c r="E9028" s="6" t="s">
        <v>7781</v>
      </c>
      <c r="F9028" s="6">
        <v>27724</v>
      </c>
      <c r="G9028" s="6" t="s">
        <v>7783</v>
      </c>
      <c r="H9028" s="6">
        <v>2</v>
      </c>
      <c r="I9028" s="6" t="s">
        <v>297</v>
      </c>
      <c r="J9028" s="6">
        <v>6</v>
      </c>
      <c r="K9028" s="6" t="s">
        <v>7768</v>
      </c>
      <c r="L9028" s="8">
        <v>6</v>
      </c>
      <c r="M9028" s="6" t="s">
        <v>297</v>
      </c>
      <c r="N9028" s="6" t="s">
        <v>7769</v>
      </c>
      <c r="R9028" s="6" t="str">
        <f t="shared" si="141"/>
        <v>80796Xã Hưng Hà26</v>
      </c>
    </row>
    <row r="9029" spans="1:18">
      <c r="A9029" s="6">
        <v>9028</v>
      </c>
      <c r="B9029" s="6">
        <v>80</v>
      </c>
      <c r="C9029" s="6" t="s">
        <v>7766</v>
      </c>
      <c r="D9029" s="6">
        <v>796</v>
      </c>
      <c r="E9029" s="6" t="s">
        <v>7781</v>
      </c>
      <c r="F9029" s="6">
        <v>27727</v>
      </c>
      <c r="G9029" s="6" t="s">
        <v>7784</v>
      </c>
      <c r="H9029" s="6">
        <v>2</v>
      </c>
      <c r="I9029" s="6" t="s">
        <v>297</v>
      </c>
      <c r="J9029" s="6">
        <v>6</v>
      </c>
      <c r="K9029" s="6" t="s">
        <v>7768</v>
      </c>
      <c r="L9029" s="8">
        <v>6</v>
      </c>
      <c r="M9029" s="6" t="s">
        <v>297</v>
      </c>
      <c r="N9029" s="6" t="s">
        <v>7769</v>
      </c>
      <c r="R9029" s="6" t="str">
        <f t="shared" si="141"/>
        <v>80796Xã Hưng Điền B26</v>
      </c>
    </row>
    <row r="9030" spans="1:18">
      <c r="A9030" s="6">
        <v>9029</v>
      </c>
      <c r="B9030" s="6">
        <v>80</v>
      </c>
      <c r="C9030" s="6" t="s">
        <v>7766</v>
      </c>
      <c r="D9030" s="6">
        <v>796</v>
      </c>
      <c r="E9030" s="6" t="s">
        <v>7781</v>
      </c>
      <c r="F9030" s="6">
        <v>27730</v>
      </c>
      <c r="G9030" s="6" t="s">
        <v>7785</v>
      </c>
      <c r="H9030" s="6">
        <v>2</v>
      </c>
      <c r="I9030" s="6" t="s">
        <v>297</v>
      </c>
      <c r="J9030" s="6">
        <v>6</v>
      </c>
      <c r="K9030" s="6" t="s">
        <v>7768</v>
      </c>
      <c r="L9030" s="8">
        <v>6</v>
      </c>
      <c r="M9030" s="6" t="s">
        <v>297</v>
      </c>
      <c r="N9030" s="6" t="s">
        <v>7769</v>
      </c>
      <c r="R9030" s="6" t="str">
        <f t="shared" si="141"/>
        <v>80796Xã Hưng Điền26</v>
      </c>
    </row>
    <row r="9031" spans="1:18">
      <c r="A9031" s="6">
        <v>9030</v>
      </c>
      <c r="B9031" s="6">
        <v>80</v>
      </c>
      <c r="C9031" s="6" t="s">
        <v>7766</v>
      </c>
      <c r="D9031" s="6">
        <v>796</v>
      </c>
      <c r="E9031" s="6" t="s">
        <v>7781</v>
      </c>
      <c r="F9031" s="6">
        <v>27733</v>
      </c>
      <c r="G9031" s="6" t="s">
        <v>7780</v>
      </c>
      <c r="H9031" s="6">
        <v>2</v>
      </c>
      <c r="I9031" s="6" t="s">
        <v>297</v>
      </c>
      <c r="J9031" s="6">
        <v>6</v>
      </c>
      <c r="K9031" s="6" t="s">
        <v>7768</v>
      </c>
      <c r="L9031" s="8">
        <v>6</v>
      </c>
      <c r="M9031" s="6" t="s">
        <v>297</v>
      </c>
      <c r="N9031" s="6" t="s">
        <v>7769</v>
      </c>
      <c r="R9031" s="6" t="str">
        <f t="shared" si="141"/>
        <v>80796Xã Thạnh Hưng26</v>
      </c>
    </row>
    <row r="9032" spans="1:18">
      <c r="A9032" s="6">
        <v>9031</v>
      </c>
      <c r="B9032" s="6">
        <v>80</v>
      </c>
      <c r="C9032" s="6" t="s">
        <v>7766</v>
      </c>
      <c r="D9032" s="6">
        <v>796</v>
      </c>
      <c r="E9032" s="6" t="s">
        <v>7781</v>
      </c>
      <c r="F9032" s="6">
        <v>27736</v>
      </c>
      <c r="G9032" s="6" t="s">
        <v>7786</v>
      </c>
      <c r="H9032" s="6">
        <v>2</v>
      </c>
      <c r="I9032" s="6" t="s">
        <v>297</v>
      </c>
      <c r="J9032" s="6">
        <v>6</v>
      </c>
      <c r="K9032" s="6" t="s">
        <v>7768</v>
      </c>
      <c r="L9032" s="8">
        <v>6</v>
      </c>
      <c r="M9032" s="6" t="s">
        <v>297</v>
      </c>
      <c r="N9032" s="6" t="s">
        <v>7769</v>
      </c>
      <c r="R9032" s="6" t="str">
        <f t="shared" si="141"/>
        <v>80796Xã Hưng Thạnh26</v>
      </c>
    </row>
    <row r="9033" spans="1:18">
      <c r="A9033" s="6">
        <v>9032</v>
      </c>
      <c r="B9033" s="6">
        <v>80</v>
      </c>
      <c r="C9033" s="6" t="s">
        <v>7766</v>
      </c>
      <c r="D9033" s="6">
        <v>796</v>
      </c>
      <c r="E9033" s="6" t="s">
        <v>7781</v>
      </c>
      <c r="F9033" s="6">
        <v>27739</v>
      </c>
      <c r="G9033" s="6" t="s">
        <v>6330</v>
      </c>
      <c r="H9033" s="6">
        <v>2</v>
      </c>
      <c r="I9033" s="6" t="s">
        <v>297</v>
      </c>
      <c r="J9033" s="6">
        <v>6</v>
      </c>
      <c r="K9033" s="6" t="s">
        <v>7768</v>
      </c>
      <c r="L9033" s="8">
        <v>6</v>
      </c>
      <c r="M9033" s="6" t="s">
        <v>297</v>
      </c>
      <c r="N9033" s="6" t="s">
        <v>7769</v>
      </c>
      <c r="R9033" s="6" t="str">
        <f t="shared" si="141"/>
        <v>80796Xã Vĩnh Thạnh26</v>
      </c>
    </row>
    <row r="9034" spans="1:18">
      <c r="A9034" s="6">
        <v>9033</v>
      </c>
      <c r="B9034" s="6">
        <v>80</v>
      </c>
      <c r="C9034" s="6" t="s">
        <v>7766</v>
      </c>
      <c r="D9034" s="6">
        <v>796</v>
      </c>
      <c r="E9034" s="6" t="s">
        <v>7781</v>
      </c>
      <c r="F9034" s="6">
        <v>27742</v>
      </c>
      <c r="G9034" s="6" t="s">
        <v>7787</v>
      </c>
      <c r="H9034" s="6">
        <v>2</v>
      </c>
      <c r="I9034" s="6" t="s">
        <v>297</v>
      </c>
      <c r="J9034" s="6">
        <v>6</v>
      </c>
      <c r="K9034" s="6" t="s">
        <v>7768</v>
      </c>
      <c r="L9034" s="8">
        <v>6</v>
      </c>
      <c r="M9034" s="6" t="s">
        <v>297</v>
      </c>
      <c r="N9034" s="6" t="s">
        <v>7769</v>
      </c>
      <c r="R9034" s="6" t="str">
        <f t="shared" si="141"/>
        <v>80796Xã Vĩnh Châu B26</v>
      </c>
    </row>
    <row r="9035" spans="1:18">
      <c r="A9035" s="6">
        <v>9034</v>
      </c>
      <c r="B9035" s="6">
        <v>80</v>
      </c>
      <c r="C9035" s="6" t="s">
        <v>7766</v>
      </c>
      <c r="D9035" s="6">
        <v>796</v>
      </c>
      <c r="E9035" s="6" t="s">
        <v>7781</v>
      </c>
      <c r="F9035" s="6">
        <v>27745</v>
      </c>
      <c r="G9035" s="6" t="s">
        <v>1372</v>
      </c>
      <c r="H9035" s="6">
        <v>2</v>
      </c>
      <c r="I9035" s="6" t="s">
        <v>297</v>
      </c>
      <c r="J9035" s="6">
        <v>6</v>
      </c>
      <c r="K9035" s="6" t="s">
        <v>7768</v>
      </c>
      <c r="L9035" s="8">
        <v>6</v>
      </c>
      <c r="M9035" s="6" t="s">
        <v>297</v>
      </c>
      <c r="N9035" s="6" t="s">
        <v>7769</v>
      </c>
      <c r="R9035" s="6" t="str">
        <f t="shared" si="141"/>
        <v>80796Xã Vĩnh Lợi26</v>
      </c>
    </row>
    <row r="9036" spans="1:18">
      <c r="A9036" s="6">
        <v>9035</v>
      </c>
      <c r="B9036" s="6">
        <v>80</v>
      </c>
      <c r="C9036" s="6" t="s">
        <v>7766</v>
      </c>
      <c r="D9036" s="6">
        <v>796</v>
      </c>
      <c r="E9036" s="6" t="s">
        <v>7781</v>
      </c>
      <c r="F9036" s="6">
        <v>27748</v>
      </c>
      <c r="G9036" s="6" t="s">
        <v>7788</v>
      </c>
      <c r="H9036" s="6">
        <v>2</v>
      </c>
      <c r="I9036" s="6" t="s">
        <v>297</v>
      </c>
      <c r="J9036" s="6">
        <v>6</v>
      </c>
      <c r="K9036" s="6" t="s">
        <v>7768</v>
      </c>
      <c r="L9036" s="8">
        <v>6</v>
      </c>
      <c r="M9036" s="6" t="s">
        <v>297</v>
      </c>
      <c r="N9036" s="6" t="s">
        <v>7769</v>
      </c>
      <c r="R9036" s="6" t="str">
        <f t="shared" si="141"/>
        <v>80796Xã Vĩnh Đại26</v>
      </c>
    </row>
    <row r="9037" spans="1:18">
      <c r="A9037" s="6">
        <v>9036</v>
      </c>
      <c r="B9037" s="6">
        <v>80</v>
      </c>
      <c r="C9037" s="6" t="s">
        <v>7766</v>
      </c>
      <c r="D9037" s="6">
        <v>796</v>
      </c>
      <c r="E9037" s="6" t="s">
        <v>7781</v>
      </c>
      <c r="F9037" s="6">
        <v>27751</v>
      </c>
      <c r="G9037" s="6" t="s">
        <v>7789</v>
      </c>
      <c r="H9037" s="6">
        <v>2</v>
      </c>
      <c r="I9037" s="6" t="s">
        <v>297</v>
      </c>
      <c r="J9037" s="6">
        <v>6</v>
      </c>
      <c r="K9037" s="6" t="s">
        <v>7768</v>
      </c>
      <c r="L9037" s="8">
        <v>6</v>
      </c>
      <c r="M9037" s="6" t="s">
        <v>297</v>
      </c>
      <c r="N9037" s="6" t="s">
        <v>7769</v>
      </c>
      <c r="R9037" s="6" t="str">
        <f t="shared" si="141"/>
        <v>80796Xã Vĩnh Châu A26</v>
      </c>
    </row>
    <row r="9038" spans="1:18">
      <c r="A9038" s="6">
        <v>9037</v>
      </c>
      <c r="B9038" s="6">
        <v>80</v>
      </c>
      <c r="C9038" s="6" t="s">
        <v>7766</v>
      </c>
      <c r="D9038" s="6">
        <v>796</v>
      </c>
      <c r="E9038" s="6" t="s">
        <v>7781</v>
      </c>
      <c r="F9038" s="6">
        <v>27754</v>
      </c>
      <c r="G9038" s="6" t="s">
        <v>7790</v>
      </c>
      <c r="H9038" s="6">
        <v>2</v>
      </c>
      <c r="I9038" s="6" t="s">
        <v>297</v>
      </c>
      <c r="J9038" s="6">
        <v>6</v>
      </c>
      <c r="K9038" s="6" t="s">
        <v>7768</v>
      </c>
      <c r="L9038" s="8">
        <v>6</v>
      </c>
      <c r="M9038" s="6" t="s">
        <v>297</v>
      </c>
      <c r="N9038" s="6" t="s">
        <v>7769</v>
      </c>
      <c r="R9038" s="6" t="str">
        <f t="shared" si="141"/>
        <v>80796Xã Vĩnh Bửu26</v>
      </c>
    </row>
    <row r="9039" spans="1:18">
      <c r="A9039" s="6">
        <v>9038</v>
      </c>
      <c r="B9039" s="6">
        <v>80</v>
      </c>
      <c r="C9039" s="6" t="s">
        <v>7766</v>
      </c>
      <c r="D9039" s="6">
        <v>797</v>
      </c>
      <c r="E9039" s="6" t="s">
        <v>7791</v>
      </c>
      <c r="F9039" s="6">
        <v>27757</v>
      </c>
      <c r="G9039" s="6" t="s">
        <v>7792</v>
      </c>
      <c r="H9039" s="6">
        <v>1</v>
      </c>
      <c r="I9039" s="6" t="s">
        <v>251</v>
      </c>
      <c r="J9039" s="6">
        <v>6</v>
      </c>
      <c r="K9039" s="6" t="s">
        <v>7768</v>
      </c>
      <c r="L9039" s="8">
        <v>5</v>
      </c>
      <c r="M9039" s="6" t="s">
        <v>251</v>
      </c>
      <c r="N9039" s="6" t="s">
        <v>7769</v>
      </c>
      <c r="R9039" s="6" t="str">
        <f t="shared" si="141"/>
        <v>80797Thị trấn Vĩnh Hưng16</v>
      </c>
    </row>
    <row r="9040" spans="1:18">
      <c r="A9040" s="6">
        <v>9039</v>
      </c>
      <c r="B9040" s="6">
        <v>80</v>
      </c>
      <c r="C9040" s="6" t="s">
        <v>7766</v>
      </c>
      <c r="D9040" s="6">
        <v>797</v>
      </c>
      <c r="E9040" s="6" t="s">
        <v>7791</v>
      </c>
      <c r="F9040" s="6">
        <v>27760</v>
      </c>
      <c r="G9040" s="6" t="s">
        <v>7793</v>
      </c>
      <c r="H9040" s="6">
        <v>2</v>
      </c>
      <c r="I9040" s="6" t="s">
        <v>297</v>
      </c>
      <c r="J9040" s="6">
        <v>6</v>
      </c>
      <c r="K9040" s="6" t="s">
        <v>7768</v>
      </c>
      <c r="L9040" s="8">
        <v>6</v>
      </c>
      <c r="M9040" s="6" t="s">
        <v>297</v>
      </c>
      <c r="N9040" s="6" t="s">
        <v>7769</v>
      </c>
      <c r="R9040" s="6" t="str">
        <f t="shared" si="141"/>
        <v>80797Xã Hưng Điền A26</v>
      </c>
    </row>
    <row r="9041" spans="1:18">
      <c r="A9041" s="6">
        <v>9040</v>
      </c>
      <c r="B9041" s="6">
        <v>80</v>
      </c>
      <c r="C9041" s="6" t="s">
        <v>7766</v>
      </c>
      <c r="D9041" s="6">
        <v>797</v>
      </c>
      <c r="E9041" s="6" t="s">
        <v>7791</v>
      </c>
      <c r="F9041" s="6">
        <v>27763</v>
      </c>
      <c r="G9041" s="6" t="s">
        <v>7794</v>
      </c>
      <c r="H9041" s="6">
        <v>2</v>
      </c>
      <c r="I9041" s="6" t="s">
        <v>297</v>
      </c>
      <c r="J9041" s="6">
        <v>6</v>
      </c>
      <c r="K9041" s="6" t="s">
        <v>7768</v>
      </c>
      <c r="L9041" s="8">
        <v>6</v>
      </c>
      <c r="M9041" s="6" t="s">
        <v>297</v>
      </c>
      <c r="N9041" s="6" t="s">
        <v>7769</v>
      </c>
      <c r="R9041" s="6" t="str">
        <f t="shared" si="141"/>
        <v>80797Xã Khánh Hưng26</v>
      </c>
    </row>
    <row r="9042" spans="1:18">
      <c r="A9042" s="6">
        <v>9041</v>
      </c>
      <c r="B9042" s="6">
        <v>80</v>
      </c>
      <c r="C9042" s="6" t="s">
        <v>7766</v>
      </c>
      <c r="D9042" s="6">
        <v>797</v>
      </c>
      <c r="E9042" s="6" t="s">
        <v>7791</v>
      </c>
      <c r="F9042" s="6">
        <v>27766</v>
      </c>
      <c r="G9042" s="6" t="s">
        <v>7795</v>
      </c>
      <c r="H9042" s="6">
        <v>2</v>
      </c>
      <c r="I9042" s="6" t="s">
        <v>297</v>
      </c>
      <c r="J9042" s="6">
        <v>6</v>
      </c>
      <c r="K9042" s="6" t="s">
        <v>7768</v>
      </c>
      <c r="L9042" s="8">
        <v>6</v>
      </c>
      <c r="M9042" s="6" t="s">
        <v>297</v>
      </c>
      <c r="N9042" s="6" t="s">
        <v>7769</v>
      </c>
      <c r="R9042" s="6" t="str">
        <f t="shared" si="141"/>
        <v>80797Xã Thái Trị26</v>
      </c>
    </row>
    <row r="9043" spans="1:18">
      <c r="A9043" s="6">
        <v>9042</v>
      </c>
      <c r="B9043" s="6">
        <v>80</v>
      </c>
      <c r="C9043" s="6" t="s">
        <v>7766</v>
      </c>
      <c r="D9043" s="6">
        <v>797</v>
      </c>
      <c r="E9043" s="6" t="s">
        <v>7791</v>
      </c>
      <c r="F9043" s="6">
        <v>27769</v>
      </c>
      <c r="G9043" s="6" t="s">
        <v>7796</v>
      </c>
      <c r="H9043" s="6">
        <v>2</v>
      </c>
      <c r="I9043" s="6" t="s">
        <v>297</v>
      </c>
      <c r="J9043" s="6">
        <v>6</v>
      </c>
      <c r="K9043" s="6" t="s">
        <v>7768</v>
      </c>
      <c r="L9043" s="8">
        <v>6</v>
      </c>
      <c r="M9043" s="6" t="s">
        <v>297</v>
      </c>
      <c r="N9043" s="6" t="s">
        <v>7769</v>
      </c>
      <c r="R9043" s="6" t="str">
        <f t="shared" si="141"/>
        <v>80797Xã Vĩnh Trị26</v>
      </c>
    </row>
    <row r="9044" spans="1:18">
      <c r="A9044" s="6">
        <v>9043</v>
      </c>
      <c r="B9044" s="6">
        <v>80</v>
      </c>
      <c r="C9044" s="6" t="s">
        <v>7766</v>
      </c>
      <c r="D9044" s="6">
        <v>797</v>
      </c>
      <c r="E9044" s="6" t="s">
        <v>7791</v>
      </c>
      <c r="F9044" s="6">
        <v>27772</v>
      </c>
      <c r="G9044" s="6" t="s">
        <v>7797</v>
      </c>
      <c r="H9044" s="6">
        <v>2</v>
      </c>
      <c r="I9044" s="6" t="s">
        <v>297</v>
      </c>
      <c r="J9044" s="6">
        <v>6</v>
      </c>
      <c r="K9044" s="6" t="s">
        <v>7768</v>
      </c>
      <c r="L9044" s="8">
        <v>6</v>
      </c>
      <c r="M9044" s="6" t="s">
        <v>297</v>
      </c>
      <c r="N9044" s="6" t="s">
        <v>7769</v>
      </c>
      <c r="R9044" s="6" t="str">
        <f t="shared" si="141"/>
        <v>80797Xã Thái Bình Trung26</v>
      </c>
    </row>
    <row r="9045" spans="1:18">
      <c r="A9045" s="6">
        <v>9044</v>
      </c>
      <c r="B9045" s="6">
        <v>80</v>
      </c>
      <c r="C9045" s="6" t="s">
        <v>7766</v>
      </c>
      <c r="D9045" s="6">
        <v>797</v>
      </c>
      <c r="E9045" s="6" t="s">
        <v>7791</v>
      </c>
      <c r="F9045" s="6">
        <v>27775</v>
      </c>
      <c r="G9045" s="6" t="s">
        <v>7798</v>
      </c>
      <c r="H9045" s="6">
        <v>2</v>
      </c>
      <c r="I9045" s="6" t="s">
        <v>297</v>
      </c>
      <c r="J9045" s="6">
        <v>6</v>
      </c>
      <c r="K9045" s="6" t="s">
        <v>7768</v>
      </c>
      <c r="L9045" s="8">
        <v>6</v>
      </c>
      <c r="M9045" s="6" t="s">
        <v>297</v>
      </c>
      <c r="N9045" s="6" t="s">
        <v>7769</v>
      </c>
      <c r="R9045" s="6" t="str">
        <f t="shared" si="141"/>
        <v>80797Xã Vĩnh Bình26</v>
      </c>
    </row>
    <row r="9046" spans="1:18">
      <c r="A9046" s="6">
        <v>9045</v>
      </c>
      <c r="B9046" s="6">
        <v>80</v>
      </c>
      <c r="C9046" s="6" t="s">
        <v>7766</v>
      </c>
      <c r="D9046" s="6">
        <v>797</v>
      </c>
      <c r="E9046" s="6" t="s">
        <v>7791</v>
      </c>
      <c r="F9046" s="6">
        <v>27778</v>
      </c>
      <c r="G9046" s="6" t="s">
        <v>6151</v>
      </c>
      <c r="H9046" s="6">
        <v>2</v>
      </c>
      <c r="I9046" s="6" t="s">
        <v>297</v>
      </c>
      <c r="J9046" s="6">
        <v>6</v>
      </c>
      <c r="K9046" s="6" t="s">
        <v>7768</v>
      </c>
      <c r="L9046" s="8">
        <v>6</v>
      </c>
      <c r="M9046" s="6" t="s">
        <v>297</v>
      </c>
      <c r="N9046" s="6" t="s">
        <v>7769</v>
      </c>
      <c r="R9046" s="6" t="str">
        <f t="shared" si="141"/>
        <v>80797Xã Vĩnh Thuận26</v>
      </c>
    </row>
    <row r="9047" spans="1:18">
      <c r="A9047" s="6">
        <v>9046</v>
      </c>
      <c r="B9047" s="6">
        <v>80</v>
      </c>
      <c r="C9047" s="6" t="s">
        <v>7766</v>
      </c>
      <c r="D9047" s="6">
        <v>797</v>
      </c>
      <c r="E9047" s="6" t="s">
        <v>7791</v>
      </c>
      <c r="F9047" s="6">
        <v>27781</v>
      </c>
      <c r="G9047" s="6" t="s">
        <v>7799</v>
      </c>
      <c r="H9047" s="6">
        <v>2</v>
      </c>
      <c r="I9047" s="6" t="s">
        <v>297</v>
      </c>
      <c r="J9047" s="6">
        <v>6</v>
      </c>
      <c r="K9047" s="6" t="s">
        <v>7768</v>
      </c>
      <c r="L9047" s="8">
        <v>6</v>
      </c>
      <c r="M9047" s="6" t="s">
        <v>297</v>
      </c>
      <c r="N9047" s="6" t="s">
        <v>7769</v>
      </c>
      <c r="R9047" s="6" t="str">
        <f t="shared" si="141"/>
        <v>80797Xã Tuyên Bình26</v>
      </c>
    </row>
    <row r="9048" spans="1:18">
      <c r="A9048" s="6">
        <v>9047</v>
      </c>
      <c r="B9048" s="6">
        <v>80</v>
      </c>
      <c r="C9048" s="6" t="s">
        <v>7766</v>
      </c>
      <c r="D9048" s="6">
        <v>797</v>
      </c>
      <c r="E9048" s="6" t="s">
        <v>7791</v>
      </c>
      <c r="F9048" s="6">
        <v>27784</v>
      </c>
      <c r="G9048" s="6" t="s">
        <v>7800</v>
      </c>
      <c r="H9048" s="6">
        <v>2</v>
      </c>
      <c r="I9048" s="6" t="s">
        <v>297</v>
      </c>
      <c r="J9048" s="6">
        <v>6</v>
      </c>
      <c r="K9048" s="6" t="s">
        <v>7768</v>
      </c>
      <c r="L9048" s="8">
        <v>6</v>
      </c>
      <c r="M9048" s="6" t="s">
        <v>297</v>
      </c>
      <c r="N9048" s="6" t="s">
        <v>7769</v>
      </c>
      <c r="R9048" s="6" t="str">
        <f t="shared" si="141"/>
        <v>80797Xã Tuyên Bình Tây26</v>
      </c>
    </row>
    <row r="9049" spans="1:18">
      <c r="A9049" s="6">
        <v>9048</v>
      </c>
      <c r="B9049" s="6">
        <v>80</v>
      </c>
      <c r="C9049" s="6" t="s">
        <v>7766</v>
      </c>
      <c r="D9049" s="6">
        <v>798</v>
      </c>
      <c r="E9049" s="6" t="s">
        <v>7801</v>
      </c>
      <c r="F9049" s="6">
        <v>27796</v>
      </c>
      <c r="G9049" s="6" t="s">
        <v>7802</v>
      </c>
      <c r="H9049" s="6">
        <v>2</v>
      </c>
      <c r="I9049" s="6" t="s">
        <v>297</v>
      </c>
      <c r="J9049" s="6">
        <v>6</v>
      </c>
      <c r="K9049" s="6" t="s">
        <v>7768</v>
      </c>
      <c r="L9049" s="8">
        <v>6</v>
      </c>
      <c r="M9049" s="6" t="s">
        <v>297</v>
      </c>
      <c r="N9049" s="6" t="s">
        <v>7769</v>
      </c>
      <c r="R9049" s="6" t="str">
        <f t="shared" si="141"/>
        <v>80798Xã Bình Hòa Tây26</v>
      </c>
    </row>
    <row r="9050" spans="1:18">
      <c r="A9050" s="6">
        <v>9049</v>
      </c>
      <c r="B9050" s="6">
        <v>80</v>
      </c>
      <c r="C9050" s="6" t="s">
        <v>7766</v>
      </c>
      <c r="D9050" s="6">
        <v>798</v>
      </c>
      <c r="E9050" s="6" t="s">
        <v>7801</v>
      </c>
      <c r="F9050" s="6">
        <v>27802</v>
      </c>
      <c r="G9050" s="6" t="s">
        <v>5955</v>
      </c>
      <c r="H9050" s="6">
        <v>2</v>
      </c>
      <c r="I9050" s="6" t="s">
        <v>297</v>
      </c>
      <c r="J9050" s="6">
        <v>6</v>
      </c>
      <c r="K9050" s="6" t="s">
        <v>7768</v>
      </c>
      <c r="L9050" s="8">
        <v>6</v>
      </c>
      <c r="M9050" s="6" t="s">
        <v>297</v>
      </c>
      <c r="N9050" s="6" t="s">
        <v>7769</v>
      </c>
      <c r="R9050" s="6" t="str">
        <f t="shared" si="141"/>
        <v>80798Xã Bình Thạnh26</v>
      </c>
    </row>
    <row r="9051" spans="1:18">
      <c r="A9051" s="6">
        <v>9050</v>
      </c>
      <c r="B9051" s="6">
        <v>80</v>
      </c>
      <c r="C9051" s="6" t="s">
        <v>7766</v>
      </c>
      <c r="D9051" s="6">
        <v>798</v>
      </c>
      <c r="E9051" s="6" t="s">
        <v>7801</v>
      </c>
      <c r="F9051" s="6">
        <v>27808</v>
      </c>
      <c r="G9051" s="6" t="s">
        <v>7803</v>
      </c>
      <c r="H9051" s="6">
        <v>2</v>
      </c>
      <c r="I9051" s="6" t="s">
        <v>297</v>
      </c>
      <c r="J9051" s="6">
        <v>6</v>
      </c>
      <c r="K9051" s="6" t="s">
        <v>7768</v>
      </c>
      <c r="L9051" s="8">
        <v>6</v>
      </c>
      <c r="M9051" s="6" t="s">
        <v>297</v>
      </c>
      <c r="N9051" s="6" t="s">
        <v>7769</v>
      </c>
      <c r="R9051" s="6" t="str">
        <f t="shared" si="141"/>
        <v>80798Xã Bình Hòa Trung26</v>
      </c>
    </row>
    <row r="9052" spans="1:18">
      <c r="A9052" s="6">
        <v>9051</v>
      </c>
      <c r="B9052" s="6">
        <v>80</v>
      </c>
      <c r="C9052" s="6" t="s">
        <v>7766</v>
      </c>
      <c r="D9052" s="6">
        <v>798</v>
      </c>
      <c r="E9052" s="6" t="s">
        <v>7801</v>
      </c>
      <c r="F9052" s="6">
        <v>27811</v>
      </c>
      <c r="G9052" s="6" t="s">
        <v>7804</v>
      </c>
      <c r="H9052" s="6">
        <v>2</v>
      </c>
      <c r="I9052" s="6" t="s">
        <v>297</v>
      </c>
      <c r="J9052" s="6">
        <v>6</v>
      </c>
      <c r="K9052" s="6" t="s">
        <v>7768</v>
      </c>
      <c r="L9052" s="8">
        <v>6</v>
      </c>
      <c r="M9052" s="6" t="s">
        <v>297</v>
      </c>
      <c r="N9052" s="6" t="s">
        <v>7769</v>
      </c>
      <c r="R9052" s="6" t="str">
        <f t="shared" si="141"/>
        <v>80798Xã Bình Hòa Đông26</v>
      </c>
    </row>
    <row r="9053" spans="1:18">
      <c r="A9053" s="6">
        <v>9052</v>
      </c>
      <c r="B9053" s="6">
        <v>80</v>
      </c>
      <c r="C9053" s="6" t="s">
        <v>7766</v>
      </c>
      <c r="D9053" s="6">
        <v>798</v>
      </c>
      <c r="E9053" s="6" t="s">
        <v>7801</v>
      </c>
      <c r="F9053" s="6">
        <v>27814</v>
      </c>
      <c r="G9053" s="6" t="s">
        <v>7805</v>
      </c>
      <c r="H9053" s="6">
        <v>1</v>
      </c>
      <c r="I9053" s="6" t="s">
        <v>251</v>
      </c>
      <c r="J9053" s="6">
        <v>6</v>
      </c>
      <c r="K9053" s="6" t="s">
        <v>7768</v>
      </c>
      <c r="L9053" s="8">
        <v>5</v>
      </c>
      <c r="M9053" s="6" t="s">
        <v>251</v>
      </c>
      <c r="N9053" s="6" t="s">
        <v>7769</v>
      </c>
      <c r="R9053" s="6" t="str">
        <f t="shared" si="141"/>
        <v>80798Thị trấn Bình Phong Thạnh16</v>
      </c>
    </row>
    <row r="9054" spans="1:18">
      <c r="A9054" s="6">
        <v>9053</v>
      </c>
      <c r="B9054" s="6">
        <v>80</v>
      </c>
      <c r="C9054" s="6" t="s">
        <v>7766</v>
      </c>
      <c r="D9054" s="6">
        <v>798</v>
      </c>
      <c r="E9054" s="6" t="s">
        <v>7801</v>
      </c>
      <c r="F9054" s="6">
        <v>27820</v>
      </c>
      <c r="G9054" s="6" t="s">
        <v>577</v>
      </c>
      <c r="H9054" s="6">
        <v>2</v>
      </c>
      <c r="I9054" s="6" t="s">
        <v>297</v>
      </c>
      <c r="J9054" s="6">
        <v>6</v>
      </c>
      <c r="K9054" s="6" t="s">
        <v>7768</v>
      </c>
      <c r="L9054" s="8">
        <v>6</v>
      </c>
      <c r="M9054" s="6" t="s">
        <v>297</v>
      </c>
      <c r="N9054" s="6" t="s">
        <v>7769</v>
      </c>
      <c r="R9054" s="6" t="str">
        <f t="shared" si="141"/>
        <v>80798Xã Tân Lập26</v>
      </c>
    </row>
    <row r="9055" spans="1:18">
      <c r="A9055" s="6">
        <v>9054</v>
      </c>
      <c r="B9055" s="6">
        <v>80</v>
      </c>
      <c r="C9055" s="6" t="s">
        <v>7766</v>
      </c>
      <c r="D9055" s="6">
        <v>798</v>
      </c>
      <c r="E9055" s="6" t="s">
        <v>7801</v>
      </c>
      <c r="F9055" s="6">
        <v>27823</v>
      </c>
      <c r="G9055" s="6" t="s">
        <v>969</v>
      </c>
      <c r="H9055" s="6">
        <v>2</v>
      </c>
      <c r="I9055" s="6" t="s">
        <v>297</v>
      </c>
      <c r="J9055" s="6">
        <v>6</v>
      </c>
      <c r="K9055" s="6" t="s">
        <v>7768</v>
      </c>
      <c r="L9055" s="8">
        <v>6</v>
      </c>
      <c r="M9055" s="6" t="s">
        <v>297</v>
      </c>
      <c r="N9055" s="6" t="s">
        <v>7769</v>
      </c>
      <c r="R9055" s="6" t="str">
        <f t="shared" si="141"/>
        <v>80798Xã Tân Thành26</v>
      </c>
    </row>
    <row r="9056" spans="1:18">
      <c r="A9056" s="6">
        <v>9055</v>
      </c>
      <c r="B9056" s="6">
        <v>80</v>
      </c>
      <c r="C9056" s="6" t="s">
        <v>7766</v>
      </c>
      <c r="D9056" s="6">
        <v>799</v>
      </c>
      <c r="E9056" s="6" t="s">
        <v>7806</v>
      </c>
      <c r="F9056" s="6">
        <v>27826</v>
      </c>
      <c r="G9056" s="6" t="s">
        <v>7807</v>
      </c>
      <c r="H9056" s="6">
        <v>1</v>
      </c>
      <c r="I9056" s="6" t="s">
        <v>251</v>
      </c>
      <c r="J9056" s="6">
        <v>6</v>
      </c>
      <c r="K9056" s="6" t="s">
        <v>7768</v>
      </c>
      <c r="L9056" s="8">
        <v>5</v>
      </c>
      <c r="M9056" s="6" t="s">
        <v>251</v>
      </c>
      <c r="N9056" s="6" t="s">
        <v>7769</v>
      </c>
      <c r="R9056" s="6" t="str">
        <f t="shared" si="141"/>
        <v>80799Thị trấn Tân Thạnh16</v>
      </c>
    </row>
    <row r="9057" spans="1:18">
      <c r="A9057" s="6">
        <v>9056</v>
      </c>
      <c r="B9057" s="6">
        <v>80</v>
      </c>
      <c r="C9057" s="6" t="s">
        <v>7766</v>
      </c>
      <c r="D9057" s="6">
        <v>799</v>
      </c>
      <c r="E9057" s="6" t="s">
        <v>7806</v>
      </c>
      <c r="F9057" s="6">
        <v>27829</v>
      </c>
      <c r="G9057" s="6" t="s">
        <v>7808</v>
      </c>
      <c r="H9057" s="6">
        <v>2</v>
      </c>
      <c r="I9057" s="6" t="s">
        <v>297</v>
      </c>
      <c r="J9057" s="6">
        <v>6</v>
      </c>
      <c r="K9057" s="6" t="s">
        <v>7768</v>
      </c>
      <c r="L9057" s="8">
        <v>6</v>
      </c>
      <c r="M9057" s="6" t="s">
        <v>297</v>
      </c>
      <c r="N9057" s="6" t="s">
        <v>7769</v>
      </c>
      <c r="R9057" s="6" t="str">
        <f t="shared" si="141"/>
        <v>80799Xã Bắc Hòa26</v>
      </c>
    </row>
    <row r="9058" spans="1:18">
      <c r="A9058" s="6">
        <v>9057</v>
      </c>
      <c r="B9058" s="6">
        <v>80</v>
      </c>
      <c r="C9058" s="6" t="s">
        <v>7766</v>
      </c>
      <c r="D9058" s="6">
        <v>799</v>
      </c>
      <c r="E9058" s="6" t="s">
        <v>7806</v>
      </c>
      <c r="F9058" s="6">
        <v>27832</v>
      </c>
      <c r="G9058" s="6" t="s">
        <v>7809</v>
      </c>
      <c r="H9058" s="6">
        <v>2</v>
      </c>
      <c r="I9058" s="6" t="s">
        <v>297</v>
      </c>
      <c r="J9058" s="6">
        <v>6</v>
      </c>
      <c r="K9058" s="6" t="s">
        <v>7768</v>
      </c>
      <c r="L9058" s="8">
        <v>6</v>
      </c>
      <c r="M9058" s="6" t="s">
        <v>297</v>
      </c>
      <c r="N9058" s="6" t="s">
        <v>7769</v>
      </c>
      <c r="R9058" s="6" t="str">
        <f t="shared" si="141"/>
        <v>80799Xã Hậu Thạnh Tây26</v>
      </c>
    </row>
    <row r="9059" spans="1:18">
      <c r="A9059" s="6">
        <v>9058</v>
      </c>
      <c r="B9059" s="6">
        <v>80</v>
      </c>
      <c r="C9059" s="6" t="s">
        <v>7766</v>
      </c>
      <c r="D9059" s="6">
        <v>799</v>
      </c>
      <c r="E9059" s="6" t="s">
        <v>7806</v>
      </c>
      <c r="F9059" s="6">
        <v>27835</v>
      </c>
      <c r="G9059" s="6" t="s">
        <v>7810</v>
      </c>
      <c r="H9059" s="6">
        <v>2</v>
      </c>
      <c r="I9059" s="6" t="s">
        <v>297</v>
      </c>
      <c r="J9059" s="6">
        <v>6</v>
      </c>
      <c r="K9059" s="6" t="s">
        <v>7768</v>
      </c>
      <c r="L9059" s="8">
        <v>6</v>
      </c>
      <c r="M9059" s="6" t="s">
        <v>297</v>
      </c>
      <c r="N9059" s="6" t="s">
        <v>7769</v>
      </c>
      <c r="R9059" s="6" t="str">
        <f t="shared" si="141"/>
        <v>80799Xã Nhơn Hòa Lập26</v>
      </c>
    </row>
    <row r="9060" spans="1:18">
      <c r="A9060" s="6">
        <v>9059</v>
      </c>
      <c r="B9060" s="6">
        <v>80</v>
      </c>
      <c r="C9060" s="6" t="s">
        <v>7766</v>
      </c>
      <c r="D9060" s="6">
        <v>799</v>
      </c>
      <c r="E9060" s="6" t="s">
        <v>7806</v>
      </c>
      <c r="F9060" s="6">
        <v>27838</v>
      </c>
      <c r="G9060" s="6" t="s">
        <v>577</v>
      </c>
      <c r="H9060" s="6">
        <v>2</v>
      </c>
      <c r="I9060" s="6" t="s">
        <v>297</v>
      </c>
      <c r="J9060" s="6">
        <v>6</v>
      </c>
      <c r="K9060" s="6" t="s">
        <v>7768</v>
      </c>
      <c r="L9060" s="8">
        <v>6</v>
      </c>
      <c r="M9060" s="6" t="s">
        <v>297</v>
      </c>
      <c r="N9060" s="6" t="s">
        <v>7769</v>
      </c>
      <c r="R9060" s="6" t="str">
        <f t="shared" si="141"/>
        <v>80799Xã Tân Lập26</v>
      </c>
    </row>
    <row r="9061" spans="1:18">
      <c r="A9061" s="6">
        <v>9060</v>
      </c>
      <c r="B9061" s="6">
        <v>80</v>
      </c>
      <c r="C9061" s="6" t="s">
        <v>7766</v>
      </c>
      <c r="D9061" s="6">
        <v>799</v>
      </c>
      <c r="E9061" s="6" t="s">
        <v>7806</v>
      </c>
      <c r="F9061" s="6">
        <v>27841</v>
      </c>
      <c r="G9061" s="6" t="s">
        <v>7811</v>
      </c>
      <c r="H9061" s="6">
        <v>2</v>
      </c>
      <c r="I9061" s="6" t="s">
        <v>297</v>
      </c>
      <c r="J9061" s="6">
        <v>6</v>
      </c>
      <c r="K9061" s="6" t="s">
        <v>7768</v>
      </c>
      <c r="L9061" s="8">
        <v>6</v>
      </c>
      <c r="M9061" s="6" t="s">
        <v>297</v>
      </c>
      <c r="N9061" s="6" t="s">
        <v>7769</v>
      </c>
      <c r="R9061" s="6" t="str">
        <f t="shared" si="141"/>
        <v>80799Xã Hậu Thạnh Đông26</v>
      </c>
    </row>
    <row r="9062" spans="1:18">
      <c r="A9062" s="6">
        <v>9061</v>
      </c>
      <c r="B9062" s="6">
        <v>80</v>
      </c>
      <c r="C9062" s="6" t="s">
        <v>7766</v>
      </c>
      <c r="D9062" s="6">
        <v>799</v>
      </c>
      <c r="E9062" s="6" t="s">
        <v>7806</v>
      </c>
      <c r="F9062" s="6">
        <v>27844</v>
      </c>
      <c r="G9062" s="6" t="s">
        <v>7812</v>
      </c>
      <c r="H9062" s="6">
        <v>2</v>
      </c>
      <c r="I9062" s="6" t="s">
        <v>297</v>
      </c>
      <c r="J9062" s="6">
        <v>6</v>
      </c>
      <c r="K9062" s="6" t="s">
        <v>7768</v>
      </c>
      <c r="L9062" s="8">
        <v>6</v>
      </c>
      <c r="M9062" s="6" t="s">
        <v>297</v>
      </c>
      <c r="N9062" s="6" t="s">
        <v>7769</v>
      </c>
      <c r="R9062" s="6" t="str">
        <f t="shared" si="141"/>
        <v>80799Xã Nhơn Hoà26</v>
      </c>
    </row>
    <row r="9063" spans="1:18">
      <c r="A9063" s="6">
        <v>9062</v>
      </c>
      <c r="B9063" s="6">
        <v>80</v>
      </c>
      <c r="C9063" s="6" t="s">
        <v>7766</v>
      </c>
      <c r="D9063" s="6">
        <v>799</v>
      </c>
      <c r="E9063" s="6" t="s">
        <v>7806</v>
      </c>
      <c r="F9063" s="6">
        <v>27847</v>
      </c>
      <c r="G9063" s="6" t="s">
        <v>7813</v>
      </c>
      <c r="H9063" s="6">
        <v>2</v>
      </c>
      <c r="I9063" s="6" t="s">
        <v>297</v>
      </c>
      <c r="J9063" s="6">
        <v>6</v>
      </c>
      <c r="K9063" s="6" t="s">
        <v>7768</v>
      </c>
      <c r="L9063" s="8">
        <v>6</v>
      </c>
      <c r="M9063" s="6" t="s">
        <v>297</v>
      </c>
      <c r="N9063" s="6" t="s">
        <v>7769</v>
      </c>
      <c r="R9063" s="6" t="str">
        <f t="shared" si="141"/>
        <v>80799Xã Kiến Bình26</v>
      </c>
    </row>
    <row r="9064" spans="1:18">
      <c r="A9064" s="6">
        <v>9063</v>
      </c>
      <c r="B9064" s="6">
        <v>80</v>
      </c>
      <c r="C9064" s="6" t="s">
        <v>7766</v>
      </c>
      <c r="D9064" s="6">
        <v>799</v>
      </c>
      <c r="E9064" s="6" t="s">
        <v>7806</v>
      </c>
      <c r="F9064" s="6">
        <v>27850</v>
      </c>
      <c r="G9064" s="6" t="s">
        <v>969</v>
      </c>
      <c r="H9064" s="6">
        <v>2</v>
      </c>
      <c r="I9064" s="6" t="s">
        <v>297</v>
      </c>
      <c r="J9064" s="6">
        <v>6</v>
      </c>
      <c r="K9064" s="6" t="s">
        <v>7768</v>
      </c>
      <c r="L9064" s="8">
        <v>6</v>
      </c>
      <c r="M9064" s="6" t="s">
        <v>297</v>
      </c>
      <c r="N9064" s="6" t="s">
        <v>7769</v>
      </c>
      <c r="R9064" s="6" t="str">
        <f t="shared" si="141"/>
        <v>80799Xã Tân Thành26</v>
      </c>
    </row>
    <row r="9065" spans="1:18">
      <c r="A9065" s="6">
        <v>9064</v>
      </c>
      <c r="B9065" s="6">
        <v>80</v>
      </c>
      <c r="C9065" s="6" t="s">
        <v>7766</v>
      </c>
      <c r="D9065" s="6">
        <v>799</v>
      </c>
      <c r="E9065" s="6" t="s">
        <v>7806</v>
      </c>
      <c r="F9065" s="6">
        <v>27853</v>
      </c>
      <c r="G9065" s="6" t="s">
        <v>2686</v>
      </c>
      <c r="H9065" s="6">
        <v>2</v>
      </c>
      <c r="I9065" s="6" t="s">
        <v>297</v>
      </c>
      <c r="J9065" s="6">
        <v>6</v>
      </c>
      <c r="K9065" s="6" t="s">
        <v>7768</v>
      </c>
      <c r="L9065" s="8">
        <v>6</v>
      </c>
      <c r="M9065" s="6" t="s">
        <v>297</v>
      </c>
      <c r="N9065" s="6" t="s">
        <v>7769</v>
      </c>
      <c r="R9065" s="6" t="str">
        <f t="shared" si="141"/>
        <v>80799Xã Tân Bình26</v>
      </c>
    </row>
    <row r="9066" spans="1:18">
      <c r="A9066" s="6">
        <v>9065</v>
      </c>
      <c r="B9066" s="6">
        <v>80</v>
      </c>
      <c r="C9066" s="6" t="s">
        <v>7766</v>
      </c>
      <c r="D9066" s="6">
        <v>799</v>
      </c>
      <c r="E9066" s="6" t="s">
        <v>7806</v>
      </c>
      <c r="F9066" s="6">
        <v>27856</v>
      </c>
      <c r="G9066" s="6" t="s">
        <v>5396</v>
      </c>
      <c r="H9066" s="6">
        <v>2</v>
      </c>
      <c r="I9066" s="6" t="s">
        <v>297</v>
      </c>
      <c r="J9066" s="6">
        <v>6</v>
      </c>
      <c r="K9066" s="6" t="s">
        <v>7768</v>
      </c>
      <c r="L9066" s="8">
        <v>6</v>
      </c>
      <c r="M9066" s="6" t="s">
        <v>297</v>
      </c>
      <c r="N9066" s="6" t="s">
        <v>7769</v>
      </c>
      <c r="R9066" s="6" t="str">
        <f t="shared" si="141"/>
        <v>80799Xã Tân Ninh26</v>
      </c>
    </row>
    <row r="9067" spans="1:18">
      <c r="A9067" s="6">
        <v>9066</v>
      </c>
      <c r="B9067" s="6">
        <v>80</v>
      </c>
      <c r="C9067" s="6" t="s">
        <v>7766</v>
      </c>
      <c r="D9067" s="6">
        <v>799</v>
      </c>
      <c r="E9067" s="6" t="s">
        <v>7806</v>
      </c>
      <c r="F9067" s="6">
        <v>27859</v>
      </c>
      <c r="G9067" s="6" t="s">
        <v>7814</v>
      </c>
      <c r="H9067" s="6">
        <v>2</v>
      </c>
      <c r="I9067" s="6" t="s">
        <v>297</v>
      </c>
      <c r="J9067" s="6">
        <v>6</v>
      </c>
      <c r="K9067" s="6" t="s">
        <v>7768</v>
      </c>
      <c r="L9067" s="8">
        <v>6</v>
      </c>
      <c r="M9067" s="6" t="s">
        <v>297</v>
      </c>
      <c r="N9067" s="6" t="s">
        <v>7769</v>
      </c>
      <c r="R9067" s="6" t="str">
        <f t="shared" si="141"/>
        <v>80799Xã Nhơn Ninh26</v>
      </c>
    </row>
    <row r="9068" spans="1:18">
      <c r="A9068" s="6">
        <v>9067</v>
      </c>
      <c r="B9068" s="6">
        <v>80</v>
      </c>
      <c r="C9068" s="6" t="s">
        <v>7766</v>
      </c>
      <c r="D9068" s="6">
        <v>799</v>
      </c>
      <c r="E9068" s="6" t="s">
        <v>7806</v>
      </c>
      <c r="F9068" s="6">
        <v>27862</v>
      </c>
      <c r="G9068" s="6" t="s">
        <v>619</v>
      </c>
      <c r="H9068" s="6">
        <v>2</v>
      </c>
      <c r="I9068" s="6" t="s">
        <v>297</v>
      </c>
      <c r="J9068" s="6">
        <v>6</v>
      </c>
      <c r="K9068" s="6" t="s">
        <v>7768</v>
      </c>
      <c r="L9068" s="8">
        <v>6</v>
      </c>
      <c r="M9068" s="6" t="s">
        <v>297</v>
      </c>
      <c r="N9068" s="6" t="s">
        <v>7769</v>
      </c>
      <c r="R9068" s="6" t="str">
        <f t="shared" si="141"/>
        <v>80799Xã Tân Hòa26</v>
      </c>
    </row>
    <row r="9069" spans="1:18">
      <c r="A9069" s="6">
        <v>9068</v>
      </c>
      <c r="B9069" s="6">
        <v>80</v>
      </c>
      <c r="C9069" s="6" t="s">
        <v>7766</v>
      </c>
      <c r="D9069" s="6">
        <v>800</v>
      </c>
      <c r="E9069" s="6" t="s">
        <v>7815</v>
      </c>
      <c r="F9069" s="6">
        <v>27865</v>
      </c>
      <c r="G9069" s="6" t="s">
        <v>7816</v>
      </c>
      <c r="H9069" s="6">
        <v>1</v>
      </c>
      <c r="I9069" s="6" t="s">
        <v>251</v>
      </c>
      <c r="J9069" s="6">
        <v>6</v>
      </c>
      <c r="K9069" s="6" t="s">
        <v>7768</v>
      </c>
      <c r="L9069" s="8">
        <v>5</v>
      </c>
      <c r="M9069" s="6" t="s">
        <v>251</v>
      </c>
      <c r="N9069" s="6" t="s">
        <v>7769</v>
      </c>
      <c r="R9069" s="6" t="str">
        <f t="shared" si="141"/>
        <v>80800Thị trấn Thạnh Hóa16</v>
      </c>
    </row>
    <row r="9070" spans="1:18">
      <c r="A9070" s="6">
        <v>9069</v>
      </c>
      <c r="B9070" s="6">
        <v>80</v>
      </c>
      <c r="C9070" s="6" t="s">
        <v>7766</v>
      </c>
      <c r="D9070" s="6">
        <v>800</v>
      </c>
      <c r="E9070" s="6" t="s">
        <v>7815</v>
      </c>
      <c r="F9070" s="6">
        <v>27868</v>
      </c>
      <c r="G9070" s="6" t="s">
        <v>2775</v>
      </c>
      <c r="H9070" s="6">
        <v>2</v>
      </c>
      <c r="I9070" s="6" t="s">
        <v>297</v>
      </c>
      <c r="J9070" s="6">
        <v>6</v>
      </c>
      <c r="K9070" s="6" t="s">
        <v>7768</v>
      </c>
      <c r="L9070" s="8">
        <v>6</v>
      </c>
      <c r="M9070" s="6" t="s">
        <v>297</v>
      </c>
      <c r="N9070" s="6" t="s">
        <v>7769</v>
      </c>
      <c r="R9070" s="6" t="str">
        <f t="shared" si="141"/>
        <v>80800Xã Tân Hiệp26</v>
      </c>
    </row>
    <row r="9071" spans="1:18">
      <c r="A9071" s="6">
        <v>9070</v>
      </c>
      <c r="B9071" s="6">
        <v>80</v>
      </c>
      <c r="C9071" s="6" t="s">
        <v>7766</v>
      </c>
      <c r="D9071" s="6">
        <v>800</v>
      </c>
      <c r="E9071" s="6" t="s">
        <v>7815</v>
      </c>
      <c r="F9071" s="6">
        <v>27871</v>
      </c>
      <c r="G9071" s="6" t="s">
        <v>7817</v>
      </c>
      <c r="H9071" s="6">
        <v>2</v>
      </c>
      <c r="I9071" s="6" t="s">
        <v>297</v>
      </c>
      <c r="J9071" s="6">
        <v>6</v>
      </c>
      <c r="K9071" s="6" t="s">
        <v>7768</v>
      </c>
      <c r="L9071" s="8">
        <v>6</v>
      </c>
      <c r="M9071" s="6" t="s">
        <v>297</v>
      </c>
      <c r="N9071" s="6" t="s">
        <v>7769</v>
      </c>
      <c r="R9071" s="6" t="str">
        <f t="shared" si="141"/>
        <v>80800Xã Thuận Bình26</v>
      </c>
    </row>
    <row r="9072" spans="1:18">
      <c r="A9072" s="6">
        <v>9071</v>
      </c>
      <c r="B9072" s="6">
        <v>80</v>
      </c>
      <c r="C9072" s="6" t="s">
        <v>7766</v>
      </c>
      <c r="D9072" s="6">
        <v>800</v>
      </c>
      <c r="E9072" s="6" t="s">
        <v>7815</v>
      </c>
      <c r="F9072" s="6">
        <v>27874</v>
      </c>
      <c r="G9072" s="6" t="s">
        <v>7818</v>
      </c>
      <c r="H9072" s="6">
        <v>2</v>
      </c>
      <c r="I9072" s="6" t="s">
        <v>297</v>
      </c>
      <c r="J9072" s="6">
        <v>6</v>
      </c>
      <c r="K9072" s="6" t="s">
        <v>7768</v>
      </c>
      <c r="L9072" s="8">
        <v>6</v>
      </c>
      <c r="M9072" s="6" t="s">
        <v>297</v>
      </c>
      <c r="N9072" s="6" t="s">
        <v>7769</v>
      </c>
      <c r="R9072" s="6" t="str">
        <f t="shared" si="141"/>
        <v>80800Xã Thạnh Phước26</v>
      </c>
    </row>
    <row r="9073" spans="1:18">
      <c r="A9073" s="6">
        <v>9072</v>
      </c>
      <c r="B9073" s="6">
        <v>80</v>
      </c>
      <c r="C9073" s="6" t="s">
        <v>7766</v>
      </c>
      <c r="D9073" s="6">
        <v>800</v>
      </c>
      <c r="E9073" s="6" t="s">
        <v>7815</v>
      </c>
      <c r="F9073" s="6">
        <v>27877</v>
      </c>
      <c r="G9073" s="6" t="s">
        <v>7522</v>
      </c>
      <c r="H9073" s="6">
        <v>2</v>
      </c>
      <c r="I9073" s="6" t="s">
        <v>297</v>
      </c>
      <c r="J9073" s="6">
        <v>6</v>
      </c>
      <c r="K9073" s="6" t="s">
        <v>7768</v>
      </c>
      <c r="L9073" s="8">
        <v>6</v>
      </c>
      <c r="M9073" s="6" t="s">
        <v>297</v>
      </c>
      <c r="N9073" s="6" t="s">
        <v>7769</v>
      </c>
      <c r="R9073" s="6" t="str">
        <f t="shared" si="141"/>
        <v>80800Xã Thạnh Phú26</v>
      </c>
    </row>
    <row r="9074" spans="1:18">
      <c r="A9074" s="6">
        <v>9073</v>
      </c>
      <c r="B9074" s="6">
        <v>80</v>
      </c>
      <c r="C9074" s="6" t="s">
        <v>7766</v>
      </c>
      <c r="D9074" s="6">
        <v>800</v>
      </c>
      <c r="E9074" s="6" t="s">
        <v>7815</v>
      </c>
      <c r="F9074" s="6">
        <v>27880</v>
      </c>
      <c r="G9074" s="6" t="s">
        <v>7819</v>
      </c>
      <c r="H9074" s="6">
        <v>2</v>
      </c>
      <c r="I9074" s="6" t="s">
        <v>297</v>
      </c>
      <c r="J9074" s="6">
        <v>6</v>
      </c>
      <c r="K9074" s="6" t="s">
        <v>7768</v>
      </c>
      <c r="L9074" s="8">
        <v>6</v>
      </c>
      <c r="M9074" s="6" t="s">
        <v>297</v>
      </c>
      <c r="N9074" s="6" t="s">
        <v>7769</v>
      </c>
      <c r="R9074" s="6" t="str">
        <f t="shared" si="141"/>
        <v>80800Xã Thuận Nghĩa Hòa26</v>
      </c>
    </row>
    <row r="9075" spans="1:18">
      <c r="A9075" s="6">
        <v>9074</v>
      </c>
      <c r="B9075" s="6">
        <v>80</v>
      </c>
      <c r="C9075" s="6" t="s">
        <v>7766</v>
      </c>
      <c r="D9075" s="6">
        <v>800</v>
      </c>
      <c r="E9075" s="6" t="s">
        <v>7815</v>
      </c>
      <c r="F9075" s="6">
        <v>27883</v>
      </c>
      <c r="G9075" s="6" t="s">
        <v>7820</v>
      </c>
      <c r="H9075" s="6">
        <v>2</v>
      </c>
      <c r="I9075" s="6" t="s">
        <v>297</v>
      </c>
      <c r="J9075" s="6">
        <v>6</v>
      </c>
      <c r="K9075" s="6" t="s">
        <v>7768</v>
      </c>
      <c r="L9075" s="8">
        <v>6</v>
      </c>
      <c r="M9075" s="6" t="s">
        <v>297</v>
      </c>
      <c r="N9075" s="6" t="s">
        <v>7769</v>
      </c>
      <c r="R9075" s="6" t="str">
        <f t="shared" si="141"/>
        <v>80800Xã Thủy Đông26</v>
      </c>
    </row>
    <row r="9076" spans="1:18">
      <c r="A9076" s="6">
        <v>9075</v>
      </c>
      <c r="B9076" s="6">
        <v>80</v>
      </c>
      <c r="C9076" s="6" t="s">
        <v>7766</v>
      </c>
      <c r="D9076" s="6">
        <v>800</v>
      </c>
      <c r="E9076" s="6" t="s">
        <v>7815</v>
      </c>
      <c r="F9076" s="6">
        <v>27886</v>
      </c>
      <c r="G9076" s="6" t="s">
        <v>7821</v>
      </c>
      <c r="H9076" s="6">
        <v>2</v>
      </c>
      <c r="I9076" s="6" t="s">
        <v>297</v>
      </c>
      <c r="J9076" s="6">
        <v>6</v>
      </c>
      <c r="K9076" s="6" t="s">
        <v>7768</v>
      </c>
      <c r="L9076" s="8">
        <v>6</v>
      </c>
      <c r="M9076" s="6" t="s">
        <v>297</v>
      </c>
      <c r="N9076" s="6" t="s">
        <v>7769</v>
      </c>
      <c r="R9076" s="6" t="str">
        <f t="shared" si="141"/>
        <v>80800Xã Thủy Tây26</v>
      </c>
    </row>
    <row r="9077" spans="1:18">
      <c r="A9077" s="6">
        <v>9076</v>
      </c>
      <c r="B9077" s="6">
        <v>80</v>
      </c>
      <c r="C9077" s="6" t="s">
        <v>7766</v>
      </c>
      <c r="D9077" s="6">
        <v>800</v>
      </c>
      <c r="E9077" s="6" t="s">
        <v>7815</v>
      </c>
      <c r="F9077" s="6">
        <v>27889</v>
      </c>
      <c r="G9077" s="6" t="s">
        <v>7822</v>
      </c>
      <c r="H9077" s="6">
        <v>2</v>
      </c>
      <c r="I9077" s="6" t="s">
        <v>297</v>
      </c>
      <c r="J9077" s="6">
        <v>6</v>
      </c>
      <c r="K9077" s="6" t="s">
        <v>7768</v>
      </c>
      <c r="L9077" s="8">
        <v>6</v>
      </c>
      <c r="M9077" s="6" t="s">
        <v>297</v>
      </c>
      <c r="N9077" s="6" t="s">
        <v>7769</v>
      </c>
      <c r="R9077" s="6" t="str">
        <f t="shared" si="141"/>
        <v>80800Xã Tân Tây26</v>
      </c>
    </row>
    <row r="9078" spans="1:18">
      <c r="A9078" s="6">
        <v>9077</v>
      </c>
      <c r="B9078" s="6">
        <v>80</v>
      </c>
      <c r="C9078" s="6" t="s">
        <v>7766</v>
      </c>
      <c r="D9078" s="6">
        <v>800</v>
      </c>
      <c r="E9078" s="6" t="s">
        <v>7815</v>
      </c>
      <c r="F9078" s="6">
        <v>27892</v>
      </c>
      <c r="G9078" s="6" t="s">
        <v>7342</v>
      </c>
      <c r="H9078" s="6">
        <v>2</v>
      </c>
      <c r="I9078" s="6" t="s">
        <v>297</v>
      </c>
      <c r="J9078" s="6">
        <v>6</v>
      </c>
      <c r="K9078" s="6" t="s">
        <v>7768</v>
      </c>
      <c r="L9078" s="8">
        <v>6</v>
      </c>
      <c r="M9078" s="6" t="s">
        <v>297</v>
      </c>
      <c r="N9078" s="6" t="s">
        <v>7769</v>
      </c>
      <c r="R9078" s="6" t="str">
        <f t="shared" si="141"/>
        <v>80800Xã Tân Đông26</v>
      </c>
    </row>
    <row r="9079" spans="1:18">
      <c r="A9079" s="6">
        <v>9078</v>
      </c>
      <c r="B9079" s="6">
        <v>80</v>
      </c>
      <c r="C9079" s="6" t="s">
        <v>7766</v>
      </c>
      <c r="D9079" s="6">
        <v>800</v>
      </c>
      <c r="E9079" s="6" t="s">
        <v>7815</v>
      </c>
      <c r="F9079" s="6">
        <v>27895</v>
      </c>
      <c r="G9079" s="6" t="s">
        <v>7763</v>
      </c>
      <c r="H9079" s="6">
        <v>2</v>
      </c>
      <c r="I9079" s="6" t="s">
        <v>297</v>
      </c>
      <c r="J9079" s="6">
        <v>6</v>
      </c>
      <c r="K9079" s="6" t="s">
        <v>7768</v>
      </c>
      <c r="L9079" s="8">
        <v>6</v>
      </c>
      <c r="M9079" s="6" t="s">
        <v>297</v>
      </c>
      <c r="N9079" s="6" t="s">
        <v>7769</v>
      </c>
      <c r="R9079" s="6" t="str">
        <f t="shared" si="141"/>
        <v>80800Xã Thạnh An26</v>
      </c>
    </row>
    <row r="9080" spans="1:18">
      <c r="A9080" s="6">
        <v>9079</v>
      </c>
      <c r="B9080" s="6">
        <v>80</v>
      </c>
      <c r="C9080" s="6" t="s">
        <v>7766</v>
      </c>
      <c r="D9080" s="6">
        <v>801</v>
      </c>
      <c r="E9080" s="6" t="s">
        <v>7823</v>
      </c>
      <c r="F9080" s="6">
        <v>27898</v>
      </c>
      <c r="G9080" s="6" t="s">
        <v>7824</v>
      </c>
      <c r="H9080" s="6">
        <v>1</v>
      </c>
      <c r="I9080" s="6" t="s">
        <v>251</v>
      </c>
      <c r="J9080" s="6">
        <v>6</v>
      </c>
      <c r="K9080" s="6" t="s">
        <v>7768</v>
      </c>
      <c r="L9080" s="8">
        <v>5</v>
      </c>
      <c r="M9080" s="6" t="s">
        <v>251</v>
      </c>
      <c r="N9080" s="6" t="s">
        <v>7769</v>
      </c>
      <c r="R9080" s="6" t="str">
        <f t="shared" si="141"/>
        <v>80801Thị trấn Đông Thành16</v>
      </c>
    </row>
    <row r="9081" spans="1:18">
      <c r="A9081" s="6">
        <v>9080</v>
      </c>
      <c r="B9081" s="6">
        <v>80</v>
      </c>
      <c r="C9081" s="6" t="s">
        <v>7766</v>
      </c>
      <c r="D9081" s="6">
        <v>801</v>
      </c>
      <c r="E9081" s="6" t="s">
        <v>7823</v>
      </c>
      <c r="F9081" s="6">
        <v>27901</v>
      </c>
      <c r="G9081" s="6" t="s">
        <v>7825</v>
      </c>
      <c r="H9081" s="6">
        <v>2</v>
      </c>
      <c r="I9081" s="6" t="s">
        <v>297</v>
      </c>
      <c r="J9081" s="6">
        <v>6</v>
      </c>
      <c r="K9081" s="6" t="s">
        <v>7768</v>
      </c>
      <c r="L9081" s="8">
        <v>6</v>
      </c>
      <c r="M9081" s="6" t="s">
        <v>297</v>
      </c>
      <c r="N9081" s="6" t="s">
        <v>7769</v>
      </c>
      <c r="R9081" s="6" t="str">
        <f t="shared" si="141"/>
        <v>80801Xã Mỹ Quý Đông26</v>
      </c>
    </row>
    <row r="9082" spans="1:18">
      <c r="A9082" s="6">
        <v>9081</v>
      </c>
      <c r="B9082" s="6">
        <v>80</v>
      </c>
      <c r="C9082" s="6" t="s">
        <v>7766</v>
      </c>
      <c r="D9082" s="6">
        <v>801</v>
      </c>
      <c r="E9082" s="6" t="s">
        <v>7823</v>
      </c>
      <c r="F9082" s="6">
        <v>27904</v>
      </c>
      <c r="G9082" s="6" t="s">
        <v>7826</v>
      </c>
      <c r="H9082" s="6">
        <v>2</v>
      </c>
      <c r="I9082" s="6" t="s">
        <v>297</v>
      </c>
      <c r="J9082" s="6">
        <v>6</v>
      </c>
      <c r="K9082" s="6" t="s">
        <v>7768</v>
      </c>
      <c r="L9082" s="8">
        <v>6</v>
      </c>
      <c r="M9082" s="6" t="s">
        <v>297</v>
      </c>
      <c r="N9082" s="6" t="s">
        <v>7769</v>
      </c>
      <c r="R9082" s="6" t="str">
        <f t="shared" si="141"/>
        <v>80801Xã Mỹ Thạnh Bắc26</v>
      </c>
    </row>
    <row r="9083" spans="1:18">
      <c r="A9083" s="6">
        <v>9082</v>
      </c>
      <c r="B9083" s="6">
        <v>80</v>
      </c>
      <c r="C9083" s="6" t="s">
        <v>7766</v>
      </c>
      <c r="D9083" s="6">
        <v>801</v>
      </c>
      <c r="E9083" s="6" t="s">
        <v>7823</v>
      </c>
      <c r="F9083" s="6">
        <v>27907</v>
      </c>
      <c r="G9083" s="6" t="s">
        <v>7827</v>
      </c>
      <c r="H9083" s="6">
        <v>2</v>
      </c>
      <c r="I9083" s="6" t="s">
        <v>297</v>
      </c>
      <c r="J9083" s="6">
        <v>6</v>
      </c>
      <c r="K9083" s="6" t="s">
        <v>7768</v>
      </c>
      <c r="L9083" s="8">
        <v>6</v>
      </c>
      <c r="M9083" s="6" t="s">
        <v>297</v>
      </c>
      <c r="N9083" s="6" t="s">
        <v>7769</v>
      </c>
      <c r="R9083" s="6" t="str">
        <f t="shared" si="141"/>
        <v>80801Xã Mỹ Quý Tây26</v>
      </c>
    </row>
    <row r="9084" spans="1:18">
      <c r="A9084" s="6">
        <v>9083</v>
      </c>
      <c r="B9084" s="6">
        <v>80</v>
      </c>
      <c r="C9084" s="6" t="s">
        <v>7766</v>
      </c>
      <c r="D9084" s="6">
        <v>801</v>
      </c>
      <c r="E9084" s="6" t="s">
        <v>7823</v>
      </c>
      <c r="F9084" s="6">
        <v>27910</v>
      </c>
      <c r="G9084" s="6" t="s">
        <v>7828</v>
      </c>
      <c r="H9084" s="6">
        <v>2</v>
      </c>
      <c r="I9084" s="6" t="s">
        <v>297</v>
      </c>
      <c r="J9084" s="6">
        <v>6</v>
      </c>
      <c r="K9084" s="6" t="s">
        <v>7768</v>
      </c>
      <c r="L9084" s="8">
        <v>6</v>
      </c>
      <c r="M9084" s="6" t="s">
        <v>297</v>
      </c>
      <c r="N9084" s="6" t="s">
        <v>7769</v>
      </c>
      <c r="R9084" s="6" t="str">
        <f t="shared" si="141"/>
        <v>80801Xã Mỹ Thạnh Tây26</v>
      </c>
    </row>
    <row r="9085" spans="1:18">
      <c r="A9085" s="6">
        <v>9084</v>
      </c>
      <c r="B9085" s="6">
        <v>80</v>
      </c>
      <c r="C9085" s="6" t="s">
        <v>7766</v>
      </c>
      <c r="D9085" s="6">
        <v>801</v>
      </c>
      <c r="E9085" s="6" t="s">
        <v>7823</v>
      </c>
      <c r="F9085" s="6">
        <v>27913</v>
      </c>
      <c r="G9085" s="6" t="s">
        <v>7829</v>
      </c>
      <c r="H9085" s="6">
        <v>2</v>
      </c>
      <c r="I9085" s="6" t="s">
        <v>297</v>
      </c>
      <c r="J9085" s="6">
        <v>6</v>
      </c>
      <c r="K9085" s="6" t="s">
        <v>7768</v>
      </c>
      <c r="L9085" s="8">
        <v>6</v>
      </c>
      <c r="M9085" s="6" t="s">
        <v>297</v>
      </c>
      <c r="N9085" s="6" t="s">
        <v>7769</v>
      </c>
      <c r="R9085" s="6" t="str">
        <f t="shared" si="141"/>
        <v>80801Xã Mỹ Thạnh Đông26</v>
      </c>
    </row>
    <row r="9086" spans="1:18">
      <c r="A9086" s="6">
        <v>9085</v>
      </c>
      <c r="B9086" s="6">
        <v>80</v>
      </c>
      <c r="C9086" s="6" t="s">
        <v>7766</v>
      </c>
      <c r="D9086" s="6">
        <v>801</v>
      </c>
      <c r="E9086" s="6" t="s">
        <v>7823</v>
      </c>
      <c r="F9086" s="6">
        <v>27916</v>
      </c>
      <c r="G9086" s="6" t="s">
        <v>2351</v>
      </c>
      <c r="H9086" s="6">
        <v>2</v>
      </c>
      <c r="I9086" s="6" t="s">
        <v>297</v>
      </c>
      <c r="J9086" s="6">
        <v>6</v>
      </c>
      <c r="K9086" s="6" t="s">
        <v>7768</v>
      </c>
      <c r="L9086" s="8">
        <v>6</v>
      </c>
      <c r="M9086" s="6" t="s">
        <v>297</v>
      </c>
      <c r="N9086" s="6" t="s">
        <v>7769</v>
      </c>
      <c r="R9086" s="6" t="str">
        <f t="shared" si="141"/>
        <v>80801Xã Bình Thành26</v>
      </c>
    </row>
    <row r="9087" spans="1:18">
      <c r="A9087" s="6">
        <v>9086</v>
      </c>
      <c r="B9087" s="6">
        <v>80</v>
      </c>
      <c r="C9087" s="6" t="s">
        <v>7766</v>
      </c>
      <c r="D9087" s="6">
        <v>801</v>
      </c>
      <c r="E9087" s="6" t="s">
        <v>7823</v>
      </c>
      <c r="F9087" s="6">
        <v>27919</v>
      </c>
      <c r="G9087" s="6" t="s">
        <v>7830</v>
      </c>
      <c r="H9087" s="6">
        <v>2</v>
      </c>
      <c r="I9087" s="6" t="s">
        <v>297</v>
      </c>
      <c r="J9087" s="6">
        <v>6</v>
      </c>
      <c r="K9087" s="6" t="s">
        <v>7768</v>
      </c>
      <c r="L9087" s="8">
        <v>6</v>
      </c>
      <c r="M9087" s="6" t="s">
        <v>297</v>
      </c>
      <c r="N9087" s="6" t="s">
        <v>7769</v>
      </c>
      <c r="R9087" s="6" t="str">
        <f t="shared" si="141"/>
        <v>80801Xã Bình Hòa Bắc26</v>
      </c>
    </row>
    <row r="9088" spans="1:18">
      <c r="A9088" s="6">
        <v>9087</v>
      </c>
      <c r="B9088" s="6">
        <v>80</v>
      </c>
      <c r="C9088" s="6" t="s">
        <v>7766</v>
      </c>
      <c r="D9088" s="6">
        <v>801</v>
      </c>
      <c r="E9088" s="6" t="s">
        <v>7823</v>
      </c>
      <c r="F9088" s="6">
        <v>27922</v>
      </c>
      <c r="G9088" s="6" t="s">
        <v>7831</v>
      </c>
      <c r="H9088" s="6">
        <v>2</v>
      </c>
      <c r="I9088" s="6" t="s">
        <v>297</v>
      </c>
      <c r="J9088" s="6">
        <v>6</v>
      </c>
      <c r="K9088" s="6" t="s">
        <v>7768</v>
      </c>
      <c r="L9088" s="8">
        <v>6</v>
      </c>
      <c r="M9088" s="6" t="s">
        <v>297</v>
      </c>
      <c r="N9088" s="6" t="s">
        <v>7769</v>
      </c>
      <c r="R9088" s="6" t="str">
        <f t="shared" si="141"/>
        <v>80801Xã Bình Hòa Hưng26</v>
      </c>
    </row>
    <row r="9089" spans="1:18">
      <c r="A9089" s="6">
        <v>9088</v>
      </c>
      <c r="B9089" s="6">
        <v>80</v>
      </c>
      <c r="C9089" s="6" t="s">
        <v>7766</v>
      </c>
      <c r="D9089" s="6">
        <v>801</v>
      </c>
      <c r="E9089" s="6" t="s">
        <v>7823</v>
      </c>
      <c r="F9089" s="6">
        <v>27925</v>
      </c>
      <c r="G9089" s="6" t="s">
        <v>7832</v>
      </c>
      <c r="H9089" s="6">
        <v>2</v>
      </c>
      <c r="I9089" s="6" t="s">
        <v>297</v>
      </c>
      <c r="J9089" s="6">
        <v>6</v>
      </c>
      <c r="K9089" s="6" t="s">
        <v>7768</v>
      </c>
      <c r="L9089" s="8">
        <v>6</v>
      </c>
      <c r="M9089" s="6" t="s">
        <v>297</v>
      </c>
      <c r="N9089" s="6" t="s">
        <v>7769</v>
      </c>
      <c r="R9089" s="6" t="str">
        <f t="shared" si="141"/>
        <v>80801Xã Bình Hòa Nam26</v>
      </c>
    </row>
    <row r="9090" spans="1:18">
      <c r="A9090" s="6">
        <v>9089</v>
      </c>
      <c r="B9090" s="6">
        <v>80</v>
      </c>
      <c r="C9090" s="6" t="s">
        <v>7766</v>
      </c>
      <c r="D9090" s="6">
        <v>801</v>
      </c>
      <c r="E9090" s="6" t="s">
        <v>7823</v>
      </c>
      <c r="F9090" s="6">
        <v>27928</v>
      </c>
      <c r="G9090" s="6" t="s">
        <v>7833</v>
      </c>
      <c r="H9090" s="6">
        <v>2</v>
      </c>
      <c r="I9090" s="6" t="s">
        <v>297</v>
      </c>
      <c r="J9090" s="6">
        <v>6</v>
      </c>
      <c r="K9090" s="6" t="s">
        <v>7768</v>
      </c>
      <c r="L9090" s="8">
        <v>6</v>
      </c>
      <c r="M9090" s="6" t="s">
        <v>297</v>
      </c>
      <c r="N9090" s="6" t="s">
        <v>7769</v>
      </c>
      <c r="R9090" s="6" t="str">
        <f t="shared" si="141"/>
        <v>80801Xã Mỹ Bình26</v>
      </c>
    </row>
    <row r="9091" spans="1:18">
      <c r="A9091" s="6">
        <v>9090</v>
      </c>
      <c r="B9091" s="6">
        <v>80</v>
      </c>
      <c r="C9091" s="6" t="s">
        <v>7766</v>
      </c>
      <c r="D9091" s="6">
        <v>802</v>
      </c>
      <c r="E9091" s="6" t="s">
        <v>7834</v>
      </c>
      <c r="F9091" s="6">
        <v>27931</v>
      </c>
      <c r="G9091" s="6" t="s">
        <v>7835</v>
      </c>
      <c r="H9091" s="6">
        <v>1</v>
      </c>
      <c r="I9091" s="6" t="s">
        <v>251</v>
      </c>
      <c r="J9091" s="6">
        <v>6</v>
      </c>
      <c r="K9091" s="6" t="s">
        <v>7768</v>
      </c>
      <c r="L9091" s="8">
        <v>5</v>
      </c>
      <c r="M9091" s="6" t="s">
        <v>251</v>
      </c>
      <c r="N9091" s="6" t="s">
        <v>7769</v>
      </c>
      <c r="R9091" s="6" t="str">
        <f t="shared" ref="R9091:R9154" si="142">CONCATENATE(B9091,D9091,G9091,H9091,J9091)</f>
        <v>80802Thị trấn Hậu Nghĩa16</v>
      </c>
    </row>
    <row r="9092" spans="1:18">
      <c r="A9092" s="6">
        <v>9091</v>
      </c>
      <c r="B9092" s="6">
        <v>80</v>
      </c>
      <c r="C9092" s="6" t="s">
        <v>7766</v>
      </c>
      <c r="D9092" s="6">
        <v>802</v>
      </c>
      <c r="E9092" s="6" t="s">
        <v>7834</v>
      </c>
      <c r="F9092" s="6">
        <v>27934</v>
      </c>
      <c r="G9092" s="6" t="s">
        <v>7836</v>
      </c>
      <c r="H9092" s="6">
        <v>1</v>
      </c>
      <c r="I9092" s="6" t="s">
        <v>251</v>
      </c>
      <c r="J9092" s="6">
        <v>6</v>
      </c>
      <c r="K9092" s="6" t="s">
        <v>7768</v>
      </c>
      <c r="L9092" s="8">
        <v>5</v>
      </c>
      <c r="M9092" s="6" t="s">
        <v>251</v>
      </c>
      <c r="N9092" s="6" t="s">
        <v>7769</v>
      </c>
      <c r="R9092" s="6" t="str">
        <f t="shared" si="142"/>
        <v>80802Thị trấn Hiệp Hòa16</v>
      </c>
    </row>
    <row r="9093" spans="1:18">
      <c r="A9093" s="6">
        <v>9092</v>
      </c>
      <c r="B9093" s="6">
        <v>80</v>
      </c>
      <c r="C9093" s="6" t="s">
        <v>7766</v>
      </c>
      <c r="D9093" s="6">
        <v>802</v>
      </c>
      <c r="E9093" s="6" t="s">
        <v>7834</v>
      </c>
      <c r="F9093" s="6">
        <v>27937</v>
      </c>
      <c r="G9093" s="6" t="s">
        <v>7837</v>
      </c>
      <c r="H9093" s="6">
        <v>1</v>
      </c>
      <c r="I9093" s="6" t="s">
        <v>251</v>
      </c>
      <c r="J9093" s="6">
        <v>6</v>
      </c>
      <c r="K9093" s="6" t="s">
        <v>7768</v>
      </c>
      <c r="L9093" s="8">
        <v>5</v>
      </c>
      <c r="M9093" s="6" t="s">
        <v>251</v>
      </c>
      <c r="N9093" s="6" t="s">
        <v>7769</v>
      </c>
      <c r="R9093" s="6" t="str">
        <f t="shared" si="142"/>
        <v>80802Thị trấn Đức Hòa16</v>
      </c>
    </row>
    <row r="9094" spans="1:18">
      <c r="A9094" s="6">
        <v>9093</v>
      </c>
      <c r="B9094" s="6">
        <v>80</v>
      </c>
      <c r="C9094" s="6" t="s">
        <v>7766</v>
      </c>
      <c r="D9094" s="6">
        <v>802</v>
      </c>
      <c r="E9094" s="6" t="s">
        <v>7834</v>
      </c>
      <c r="F9094" s="6">
        <v>27940</v>
      </c>
      <c r="G9094" s="6" t="s">
        <v>7838</v>
      </c>
      <c r="H9094" s="6">
        <v>2</v>
      </c>
      <c r="I9094" s="6" t="s">
        <v>297</v>
      </c>
      <c r="J9094" s="6">
        <v>6</v>
      </c>
      <c r="K9094" s="6" t="s">
        <v>7768</v>
      </c>
      <c r="L9094" s="8">
        <v>6</v>
      </c>
      <c r="M9094" s="6" t="s">
        <v>297</v>
      </c>
      <c r="N9094" s="6" t="s">
        <v>7769</v>
      </c>
      <c r="R9094" s="6" t="str">
        <f t="shared" si="142"/>
        <v>80802Xã Lộc Giang26</v>
      </c>
    </row>
    <row r="9095" spans="1:18">
      <c r="A9095" s="6">
        <v>9094</v>
      </c>
      <c r="B9095" s="6">
        <v>80</v>
      </c>
      <c r="C9095" s="6" t="s">
        <v>7766</v>
      </c>
      <c r="D9095" s="6">
        <v>802</v>
      </c>
      <c r="E9095" s="6" t="s">
        <v>7834</v>
      </c>
      <c r="F9095" s="6">
        <v>27943</v>
      </c>
      <c r="G9095" s="6" t="s">
        <v>6248</v>
      </c>
      <c r="H9095" s="6">
        <v>2</v>
      </c>
      <c r="I9095" s="6" t="s">
        <v>297</v>
      </c>
      <c r="J9095" s="6">
        <v>6</v>
      </c>
      <c r="K9095" s="6" t="s">
        <v>7768</v>
      </c>
      <c r="L9095" s="8">
        <v>6</v>
      </c>
      <c r="M9095" s="6" t="s">
        <v>297</v>
      </c>
      <c r="N9095" s="6" t="s">
        <v>7769</v>
      </c>
      <c r="R9095" s="6" t="str">
        <f t="shared" si="142"/>
        <v>80802Xã An Ninh Đông26</v>
      </c>
    </row>
    <row r="9096" spans="1:18">
      <c r="A9096" s="6">
        <v>9095</v>
      </c>
      <c r="B9096" s="6">
        <v>80</v>
      </c>
      <c r="C9096" s="6" t="s">
        <v>7766</v>
      </c>
      <c r="D9096" s="6">
        <v>802</v>
      </c>
      <c r="E9096" s="6" t="s">
        <v>7834</v>
      </c>
      <c r="F9096" s="6">
        <v>27946</v>
      </c>
      <c r="G9096" s="6" t="s">
        <v>6247</v>
      </c>
      <c r="H9096" s="6">
        <v>2</v>
      </c>
      <c r="I9096" s="6" t="s">
        <v>297</v>
      </c>
      <c r="J9096" s="6">
        <v>6</v>
      </c>
      <c r="K9096" s="6" t="s">
        <v>7768</v>
      </c>
      <c r="L9096" s="8">
        <v>6</v>
      </c>
      <c r="M9096" s="6" t="s">
        <v>297</v>
      </c>
      <c r="N9096" s="6" t="s">
        <v>7769</v>
      </c>
      <c r="R9096" s="6" t="str">
        <f t="shared" si="142"/>
        <v>80802Xã An Ninh Tây26</v>
      </c>
    </row>
    <row r="9097" spans="1:18">
      <c r="A9097" s="6">
        <v>9096</v>
      </c>
      <c r="B9097" s="6">
        <v>80</v>
      </c>
      <c r="C9097" s="6" t="s">
        <v>7766</v>
      </c>
      <c r="D9097" s="6">
        <v>802</v>
      </c>
      <c r="E9097" s="6" t="s">
        <v>7834</v>
      </c>
      <c r="F9097" s="6">
        <v>27949</v>
      </c>
      <c r="G9097" s="6" t="s">
        <v>1307</v>
      </c>
      <c r="H9097" s="6">
        <v>2</v>
      </c>
      <c r="I9097" s="6" t="s">
        <v>297</v>
      </c>
      <c r="J9097" s="6">
        <v>6</v>
      </c>
      <c r="K9097" s="6" t="s">
        <v>7768</v>
      </c>
      <c r="L9097" s="8">
        <v>6</v>
      </c>
      <c r="M9097" s="6" t="s">
        <v>297</v>
      </c>
      <c r="N9097" s="6" t="s">
        <v>7769</v>
      </c>
      <c r="R9097" s="6" t="str">
        <f t="shared" si="142"/>
        <v>80802Xã Tân Mỹ26</v>
      </c>
    </row>
    <row r="9098" spans="1:18">
      <c r="A9098" s="6">
        <v>9097</v>
      </c>
      <c r="B9098" s="6">
        <v>80</v>
      </c>
      <c r="C9098" s="6" t="s">
        <v>7766</v>
      </c>
      <c r="D9098" s="6">
        <v>802</v>
      </c>
      <c r="E9098" s="6" t="s">
        <v>7834</v>
      </c>
      <c r="F9098" s="6">
        <v>27952</v>
      </c>
      <c r="G9098" s="6" t="s">
        <v>2742</v>
      </c>
      <c r="H9098" s="6">
        <v>2</v>
      </c>
      <c r="I9098" s="6" t="s">
        <v>297</v>
      </c>
      <c r="J9098" s="6">
        <v>6</v>
      </c>
      <c r="K9098" s="6" t="s">
        <v>7768</v>
      </c>
      <c r="L9098" s="8">
        <v>6</v>
      </c>
      <c r="M9098" s="6" t="s">
        <v>297</v>
      </c>
      <c r="N9098" s="6" t="s">
        <v>7769</v>
      </c>
      <c r="R9098" s="6" t="str">
        <f t="shared" si="142"/>
        <v>80802Xã Hiệp Hòa26</v>
      </c>
    </row>
    <row r="9099" spans="1:18">
      <c r="A9099" s="6">
        <v>9098</v>
      </c>
      <c r="B9099" s="6">
        <v>80</v>
      </c>
      <c r="C9099" s="6" t="s">
        <v>7766</v>
      </c>
      <c r="D9099" s="6">
        <v>802</v>
      </c>
      <c r="E9099" s="6" t="s">
        <v>7834</v>
      </c>
      <c r="F9099" s="6">
        <v>27955</v>
      </c>
      <c r="G9099" s="6" t="s">
        <v>7839</v>
      </c>
      <c r="H9099" s="6">
        <v>2</v>
      </c>
      <c r="I9099" s="6" t="s">
        <v>297</v>
      </c>
      <c r="J9099" s="6">
        <v>6</v>
      </c>
      <c r="K9099" s="6" t="s">
        <v>7768</v>
      </c>
      <c r="L9099" s="8">
        <v>6</v>
      </c>
      <c r="M9099" s="6" t="s">
        <v>297</v>
      </c>
      <c r="N9099" s="6" t="s">
        <v>7769</v>
      </c>
      <c r="R9099" s="6" t="str">
        <f t="shared" si="142"/>
        <v>80802Xã Đức Lập Thượng26</v>
      </c>
    </row>
    <row r="9100" spans="1:18">
      <c r="A9100" s="6">
        <v>9099</v>
      </c>
      <c r="B9100" s="6">
        <v>80</v>
      </c>
      <c r="C9100" s="6" t="s">
        <v>7766</v>
      </c>
      <c r="D9100" s="6">
        <v>802</v>
      </c>
      <c r="E9100" s="6" t="s">
        <v>7834</v>
      </c>
      <c r="F9100" s="6">
        <v>27958</v>
      </c>
      <c r="G9100" s="6" t="s">
        <v>7840</v>
      </c>
      <c r="H9100" s="6">
        <v>2</v>
      </c>
      <c r="I9100" s="6" t="s">
        <v>297</v>
      </c>
      <c r="J9100" s="6">
        <v>6</v>
      </c>
      <c r="K9100" s="6" t="s">
        <v>7768</v>
      </c>
      <c r="L9100" s="8">
        <v>6</v>
      </c>
      <c r="M9100" s="6" t="s">
        <v>297</v>
      </c>
      <c r="N9100" s="6" t="s">
        <v>7769</v>
      </c>
      <c r="R9100" s="6" t="str">
        <f t="shared" si="142"/>
        <v>80802Xã Đức Lập Hạ26</v>
      </c>
    </row>
    <row r="9101" spans="1:18">
      <c r="A9101" s="6">
        <v>9100</v>
      </c>
      <c r="B9101" s="6">
        <v>80</v>
      </c>
      <c r="C9101" s="6" t="s">
        <v>7766</v>
      </c>
      <c r="D9101" s="6">
        <v>802</v>
      </c>
      <c r="E9101" s="6" t="s">
        <v>7834</v>
      </c>
      <c r="F9101" s="6">
        <v>27961</v>
      </c>
      <c r="G9101" s="6" t="s">
        <v>615</v>
      </c>
      <c r="H9101" s="6">
        <v>2</v>
      </c>
      <c r="I9101" s="6" t="s">
        <v>297</v>
      </c>
      <c r="J9101" s="6">
        <v>6</v>
      </c>
      <c r="K9101" s="6" t="s">
        <v>7768</v>
      </c>
      <c r="L9101" s="8">
        <v>6</v>
      </c>
      <c r="M9101" s="6" t="s">
        <v>297</v>
      </c>
      <c r="N9101" s="6" t="s">
        <v>7769</v>
      </c>
      <c r="R9101" s="6" t="str">
        <f t="shared" si="142"/>
        <v>80802Xã Tân Phú26</v>
      </c>
    </row>
    <row r="9102" spans="1:18">
      <c r="A9102" s="6">
        <v>9101</v>
      </c>
      <c r="B9102" s="6">
        <v>80</v>
      </c>
      <c r="C9102" s="6" t="s">
        <v>7766</v>
      </c>
      <c r="D9102" s="6">
        <v>802</v>
      </c>
      <c r="E9102" s="6" t="s">
        <v>7834</v>
      </c>
      <c r="F9102" s="6">
        <v>27964</v>
      </c>
      <c r="G9102" s="6" t="s">
        <v>7841</v>
      </c>
      <c r="H9102" s="6">
        <v>2</v>
      </c>
      <c r="I9102" s="6" t="s">
        <v>297</v>
      </c>
      <c r="J9102" s="6">
        <v>6</v>
      </c>
      <c r="K9102" s="6" t="s">
        <v>7768</v>
      </c>
      <c r="L9102" s="8">
        <v>6</v>
      </c>
      <c r="M9102" s="6" t="s">
        <v>297</v>
      </c>
      <c r="N9102" s="6" t="s">
        <v>7769</v>
      </c>
      <c r="R9102" s="6" t="str">
        <f t="shared" si="142"/>
        <v>80802Xã Mỹ Hạnh Bắc26</v>
      </c>
    </row>
    <row r="9103" spans="1:18">
      <c r="A9103" s="6">
        <v>9102</v>
      </c>
      <c r="B9103" s="6">
        <v>80</v>
      </c>
      <c r="C9103" s="6" t="s">
        <v>7766</v>
      </c>
      <c r="D9103" s="6">
        <v>802</v>
      </c>
      <c r="E9103" s="6" t="s">
        <v>7834</v>
      </c>
      <c r="F9103" s="6">
        <v>27967</v>
      </c>
      <c r="G9103" s="6" t="s">
        <v>7842</v>
      </c>
      <c r="H9103" s="6">
        <v>2</v>
      </c>
      <c r="I9103" s="6" t="s">
        <v>297</v>
      </c>
      <c r="J9103" s="6">
        <v>6</v>
      </c>
      <c r="K9103" s="6" t="s">
        <v>7768</v>
      </c>
      <c r="L9103" s="8">
        <v>6</v>
      </c>
      <c r="M9103" s="6" t="s">
        <v>297</v>
      </c>
      <c r="N9103" s="6" t="s">
        <v>7769</v>
      </c>
      <c r="R9103" s="6" t="str">
        <f t="shared" si="142"/>
        <v>80802Xã Đức Hòa Thượng26</v>
      </c>
    </row>
    <row r="9104" spans="1:18">
      <c r="A9104" s="6">
        <v>9103</v>
      </c>
      <c r="B9104" s="6">
        <v>80</v>
      </c>
      <c r="C9104" s="6" t="s">
        <v>7766</v>
      </c>
      <c r="D9104" s="6">
        <v>802</v>
      </c>
      <c r="E9104" s="6" t="s">
        <v>7834</v>
      </c>
      <c r="F9104" s="6">
        <v>27970</v>
      </c>
      <c r="G9104" s="6" t="s">
        <v>7843</v>
      </c>
      <c r="H9104" s="6">
        <v>2</v>
      </c>
      <c r="I9104" s="6" t="s">
        <v>297</v>
      </c>
      <c r="J9104" s="6">
        <v>6</v>
      </c>
      <c r="K9104" s="6" t="s">
        <v>7768</v>
      </c>
      <c r="L9104" s="8">
        <v>6</v>
      </c>
      <c r="M9104" s="6" t="s">
        <v>297</v>
      </c>
      <c r="N9104" s="6" t="s">
        <v>7769</v>
      </c>
      <c r="R9104" s="6" t="str">
        <f t="shared" si="142"/>
        <v>80802Xã Hòa Khánh Tây26</v>
      </c>
    </row>
    <row r="9105" spans="1:18">
      <c r="A9105" s="6">
        <v>9104</v>
      </c>
      <c r="B9105" s="6">
        <v>80</v>
      </c>
      <c r="C9105" s="6" t="s">
        <v>7766</v>
      </c>
      <c r="D9105" s="6">
        <v>802</v>
      </c>
      <c r="E9105" s="6" t="s">
        <v>7834</v>
      </c>
      <c r="F9105" s="6">
        <v>27973</v>
      </c>
      <c r="G9105" s="6" t="s">
        <v>7844</v>
      </c>
      <c r="H9105" s="6">
        <v>2</v>
      </c>
      <c r="I9105" s="6" t="s">
        <v>297</v>
      </c>
      <c r="J9105" s="6">
        <v>6</v>
      </c>
      <c r="K9105" s="6" t="s">
        <v>7768</v>
      </c>
      <c r="L9105" s="8">
        <v>6</v>
      </c>
      <c r="M9105" s="6" t="s">
        <v>297</v>
      </c>
      <c r="N9105" s="6" t="s">
        <v>7769</v>
      </c>
      <c r="R9105" s="6" t="str">
        <f t="shared" si="142"/>
        <v>80802Xã Hòa Khánh Đông26</v>
      </c>
    </row>
    <row r="9106" spans="1:18">
      <c r="A9106" s="6">
        <v>9105</v>
      </c>
      <c r="B9106" s="6">
        <v>80</v>
      </c>
      <c r="C9106" s="6" t="s">
        <v>7766</v>
      </c>
      <c r="D9106" s="6">
        <v>802</v>
      </c>
      <c r="E9106" s="6" t="s">
        <v>7834</v>
      </c>
      <c r="F9106" s="6">
        <v>27976</v>
      </c>
      <c r="G9106" s="6" t="s">
        <v>7845</v>
      </c>
      <c r="H9106" s="6">
        <v>2</v>
      </c>
      <c r="I9106" s="6" t="s">
        <v>297</v>
      </c>
      <c r="J9106" s="6">
        <v>6</v>
      </c>
      <c r="K9106" s="6" t="s">
        <v>7768</v>
      </c>
      <c r="L9106" s="8">
        <v>6</v>
      </c>
      <c r="M9106" s="6" t="s">
        <v>297</v>
      </c>
      <c r="N9106" s="6" t="s">
        <v>7769</v>
      </c>
      <c r="R9106" s="6" t="str">
        <f t="shared" si="142"/>
        <v>80802Xã Mỹ Hạnh Nam26</v>
      </c>
    </row>
    <row r="9107" spans="1:18">
      <c r="A9107" s="6">
        <v>9106</v>
      </c>
      <c r="B9107" s="6">
        <v>80</v>
      </c>
      <c r="C9107" s="6" t="s">
        <v>7766</v>
      </c>
      <c r="D9107" s="6">
        <v>802</v>
      </c>
      <c r="E9107" s="6" t="s">
        <v>7834</v>
      </c>
      <c r="F9107" s="6">
        <v>27979</v>
      </c>
      <c r="G9107" s="6" t="s">
        <v>7846</v>
      </c>
      <c r="H9107" s="6">
        <v>2</v>
      </c>
      <c r="I9107" s="6" t="s">
        <v>297</v>
      </c>
      <c r="J9107" s="6">
        <v>6</v>
      </c>
      <c r="K9107" s="6" t="s">
        <v>7768</v>
      </c>
      <c r="L9107" s="8">
        <v>6</v>
      </c>
      <c r="M9107" s="6" t="s">
        <v>297</v>
      </c>
      <c r="N9107" s="6" t="s">
        <v>7769</v>
      </c>
      <c r="R9107" s="6" t="str">
        <f t="shared" si="142"/>
        <v>80802Xã Hòa Khánh Nam26</v>
      </c>
    </row>
    <row r="9108" spans="1:18">
      <c r="A9108" s="6">
        <v>9107</v>
      </c>
      <c r="B9108" s="6">
        <v>80</v>
      </c>
      <c r="C9108" s="6" t="s">
        <v>7766</v>
      </c>
      <c r="D9108" s="6">
        <v>802</v>
      </c>
      <c r="E9108" s="6" t="s">
        <v>7834</v>
      </c>
      <c r="F9108" s="6">
        <v>27982</v>
      </c>
      <c r="G9108" s="6" t="s">
        <v>7847</v>
      </c>
      <c r="H9108" s="6">
        <v>2</v>
      </c>
      <c r="I9108" s="6" t="s">
        <v>297</v>
      </c>
      <c r="J9108" s="6">
        <v>6</v>
      </c>
      <c r="K9108" s="6" t="s">
        <v>7768</v>
      </c>
      <c r="L9108" s="8">
        <v>6</v>
      </c>
      <c r="M9108" s="6" t="s">
        <v>297</v>
      </c>
      <c r="N9108" s="6" t="s">
        <v>7769</v>
      </c>
      <c r="R9108" s="6" t="str">
        <f t="shared" si="142"/>
        <v>80802Xã Đức Hòa Đông26</v>
      </c>
    </row>
    <row r="9109" spans="1:18">
      <c r="A9109" s="6">
        <v>9108</v>
      </c>
      <c r="B9109" s="6">
        <v>80</v>
      </c>
      <c r="C9109" s="6" t="s">
        <v>7766</v>
      </c>
      <c r="D9109" s="6">
        <v>802</v>
      </c>
      <c r="E9109" s="6" t="s">
        <v>7834</v>
      </c>
      <c r="F9109" s="6">
        <v>27985</v>
      </c>
      <c r="G9109" s="6" t="s">
        <v>7848</v>
      </c>
      <c r="H9109" s="6">
        <v>2</v>
      </c>
      <c r="I9109" s="6" t="s">
        <v>297</v>
      </c>
      <c r="J9109" s="6">
        <v>6</v>
      </c>
      <c r="K9109" s="6" t="s">
        <v>7768</v>
      </c>
      <c r="L9109" s="8">
        <v>6</v>
      </c>
      <c r="M9109" s="6" t="s">
        <v>297</v>
      </c>
      <c r="N9109" s="6" t="s">
        <v>7769</v>
      </c>
      <c r="R9109" s="6" t="str">
        <f t="shared" si="142"/>
        <v>80802Xã Đức Hòa Hạ26</v>
      </c>
    </row>
    <row r="9110" spans="1:18">
      <c r="A9110" s="6">
        <v>9109</v>
      </c>
      <c r="B9110" s="6">
        <v>80</v>
      </c>
      <c r="C9110" s="6" t="s">
        <v>7766</v>
      </c>
      <c r="D9110" s="6">
        <v>802</v>
      </c>
      <c r="E9110" s="6" t="s">
        <v>7834</v>
      </c>
      <c r="F9110" s="6">
        <v>27988</v>
      </c>
      <c r="G9110" s="6" t="s">
        <v>7849</v>
      </c>
      <c r="H9110" s="6">
        <v>2</v>
      </c>
      <c r="I9110" s="6" t="s">
        <v>297</v>
      </c>
      <c r="J9110" s="6">
        <v>6</v>
      </c>
      <c r="K9110" s="6" t="s">
        <v>7768</v>
      </c>
      <c r="L9110" s="8">
        <v>6</v>
      </c>
      <c r="M9110" s="6" t="s">
        <v>297</v>
      </c>
      <c r="N9110" s="6" t="s">
        <v>7769</v>
      </c>
      <c r="R9110" s="6" t="str">
        <f t="shared" si="142"/>
        <v>80802Xã Hựu Thạnh26</v>
      </c>
    </row>
    <row r="9111" spans="1:18">
      <c r="A9111" s="6">
        <v>9110</v>
      </c>
      <c r="B9111" s="6">
        <v>80</v>
      </c>
      <c r="C9111" s="6" t="s">
        <v>7766</v>
      </c>
      <c r="D9111" s="6">
        <v>803</v>
      </c>
      <c r="E9111" s="6" t="s">
        <v>7850</v>
      </c>
      <c r="F9111" s="6">
        <v>27991</v>
      </c>
      <c r="G9111" s="6" t="s">
        <v>7851</v>
      </c>
      <c r="H9111" s="6">
        <v>1</v>
      </c>
      <c r="I9111" s="6" t="s">
        <v>251</v>
      </c>
      <c r="J9111" s="6">
        <v>6</v>
      </c>
      <c r="K9111" s="6" t="s">
        <v>7768</v>
      </c>
      <c r="L9111" s="8">
        <v>5</v>
      </c>
      <c r="M9111" s="6" t="s">
        <v>251</v>
      </c>
      <c r="N9111" s="6" t="s">
        <v>7769</v>
      </c>
      <c r="R9111" s="6" t="str">
        <f t="shared" si="142"/>
        <v>80803Thị trấn Bến Lức16</v>
      </c>
    </row>
    <row r="9112" spans="1:18">
      <c r="A9112" s="6">
        <v>9111</v>
      </c>
      <c r="B9112" s="6">
        <v>80</v>
      </c>
      <c r="C9112" s="6" t="s">
        <v>7766</v>
      </c>
      <c r="D9112" s="6">
        <v>803</v>
      </c>
      <c r="E9112" s="6" t="s">
        <v>7850</v>
      </c>
      <c r="F9112" s="6">
        <v>27994</v>
      </c>
      <c r="G9112" s="6" t="s">
        <v>7852</v>
      </c>
      <c r="H9112" s="6">
        <v>2</v>
      </c>
      <c r="I9112" s="6" t="s">
        <v>297</v>
      </c>
      <c r="J9112" s="6">
        <v>6</v>
      </c>
      <c r="K9112" s="6" t="s">
        <v>7768</v>
      </c>
      <c r="L9112" s="8">
        <v>6</v>
      </c>
      <c r="M9112" s="6" t="s">
        <v>297</v>
      </c>
      <c r="N9112" s="6" t="s">
        <v>7769</v>
      </c>
      <c r="R9112" s="6" t="str">
        <f t="shared" si="142"/>
        <v>80803Xã Thạnh Lợi26</v>
      </c>
    </row>
    <row r="9113" spans="1:18">
      <c r="A9113" s="6">
        <v>9112</v>
      </c>
      <c r="B9113" s="6">
        <v>80</v>
      </c>
      <c r="C9113" s="6" t="s">
        <v>7766</v>
      </c>
      <c r="D9113" s="6">
        <v>803</v>
      </c>
      <c r="E9113" s="6" t="s">
        <v>7850</v>
      </c>
      <c r="F9113" s="6">
        <v>27997</v>
      </c>
      <c r="G9113" s="6" t="s">
        <v>7853</v>
      </c>
      <c r="H9113" s="6">
        <v>2</v>
      </c>
      <c r="I9113" s="6" t="s">
        <v>297</v>
      </c>
      <c r="J9113" s="6">
        <v>6</v>
      </c>
      <c r="K9113" s="6" t="s">
        <v>7768</v>
      </c>
      <c r="L9113" s="8">
        <v>6</v>
      </c>
      <c r="M9113" s="6" t="s">
        <v>297</v>
      </c>
      <c r="N9113" s="6" t="s">
        <v>7769</v>
      </c>
      <c r="R9113" s="6" t="str">
        <f t="shared" si="142"/>
        <v>80803Xã Lương Bình26</v>
      </c>
    </row>
    <row r="9114" spans="1:18">
      <c r="A9114" s="6">
        <v>9113</v>
      </c>
      <c r="B9114" s="6">
        <v>80</v>
      </c>
      <c r="C9114" s="6" t="s">
        <v>7766</v>
      </c>
      <c r="D9114" s="6">
        <v>803</v>
      </c>
      <c r="E9114" s="6" t="s">
        <v>7850</v>
      </c>
      <c r="F9114" s="6">
        <v>28000</v>
      </c>
      <c r="G9114" s="6" t="s">
        <v>7854</v>
      </c>
      <c r="H9114" s="6">
        <v>2</v>
      </c>
      <c r="I9114" s="6" t="s">
        <v>297</v>
      </c>
      <c r="J9114" s="6">
        <v>6</v>
      </c>
      <c r="K9114" s="6" t="s">
        <v>7768</v>
      </c>
      <c r="L9114" s="8">
        <v>6</v>
      </c>
      <c r="M9114" s="6" t="s">
        <v>297</v>
      </c>
      <c r="N9114" s="6" t="s">
        <v>7769</v>
      </c>
      <c r="R9114" s="6" t="str">
        <f t="shared" si="142"/>
        <v>80803Xã Thạnh Hòa26</v>
      </c>
    </row>
    <row r="9115" spans="1:18">
      <c r="A9115" s="6">
        <v>9114</v>
      </c>
      <c r="B9115" s="6">
        <v>80</v>
      </c>
      <c r="C9115" s="6" t="s">
        <v>7766</v>
      </c>
      <c r="D9115" s="6">
        <v>803</v>
      </c>
      <c r="E9115" s="6" t="s">
        <v>7850</v>
      </c>
      <c r="F9115" s="6">
        <v>28003</v>
      </c>
      <c r="G9115" s="6" t="s">
        <v>7855</v>
      </c>
      <c r="H9115" s="6">
        <v>2</v>
      </c>
      <c r="I9115" s="6" t="s">
        <v>297</v>
      </c>
      <c r="J9115" s="6">
        <v>6</v>
      </c>
      <c r="K9115" s="6" t="s">
        <v>7768</v>
      </c>
      <c r="L9115" s="8">
        <v>6</v>
      </c>
      <c r="M9115" s="6" t="s">
        <v>297</v>
      </c>
      <c r="N9115" s="6" t="s">
        <v>7769</v>
      </c>
      <c r="R9115" s="6" t="str">
        <f t="shared" si="142"/>
        <v>80803Xã Lương Hòa26</v>
      </c>
    </row>
    <row r="9116" spans="1:18">
      <c r="A9116" s="6">
        <v>9115</v>
      </c>
      <c r="B9116" s="6">
        <v>80</v>
      </c>
      <c r="C9116" s="6" t="s">
        <v>7766</v>
      </c>
      <c r="D9116" s="6">
        <v>803</v>
      </c>
      <c r="E9116" s="6" t="s">
        <v>7850</v>
      </c>
      <c r="F9116" s="6">
        <v>28006</v>
      </c>
      <c r="G9116" s="6" t="s">
        <v>619</v>
      </c>
      <c r="H9116" s="6">
        <v>2</v>
      </c>
      <c r="I9116" s="6" t="s">
        <v>297</v>
      </c>
      <c r="J9116" s="6">
        <v>6</v>
      </c>
      <c r="K9116" s="6" t="s">
        <v>7768</v>
      </c>
      <c r="L9116" s="8">
        <v>6</v>
      </c>
      <c r="M9116" s="6" t="s">
        <v>297</v>
      </c>
      <c r="N9116" s="6" t="s">
        <v>7769</v>
      </c>
      <c r="R9116" s="6" t="str">
        <f t="shared" si="142"/>
        <v>80803Xã Tân Hòa26</v>
      </c>
    </row>
    <row r="9117" spans="1:18">
      <c r="A9117" s="6">
        <v>9116</v>
      </c>
      <c r="B9117" s="6">
        <v>80</v>
      </c>
      <c r="C9117" s="6" t="s">
        <v>7766</v>
      </c>
      <c r="D9117" s="6">
        <v>803</v>
      </c>
      <c r="E9117" s="6" t="s">
        <v>7850</v>
      </c>
      <c r="F9117" s="6">
        <v>28009</v>
      </c>
      <c r="G9117" s="6" t="s">
        <v>7856</v>
      </c>
      <c r="H9117" s="6">
        <v>2</v>
      </c>
      <c r="I9117" s="6" t="s">
        <v>297</v>
      </c>
      <c r="J9117" s="6">
        <v>6</v>
      </c>
      <c r="K9117" s="6" t="s">
        <v>7768</v>
      </c>
      <c r="L9117" s="8">
        <v>6</v>
      </c>
      <c r="M9117" s="6" t="s">
        <v>297</v>
      </c>
      <c r="N9117" s="6" t="s">
        <v>7769</v>
      </c>
      <c r="R9117" s="6" t="str">
        <f t="shared" si="142"/>
        <v>80803Xã Tân Bửu26</v>
      </c>
    </row>
    <row r="9118" spans="1:18">
      <c r="A9118" s="6">
        <v>9117</v>
      </c>
      <c r="B9118" s="6">
        <v>80</v>
      </c>
      <c r="C9118" s="6" t="s">
        <v>7766</v>
      </c>
      <c r="D9118" s="6">
        <v>803</v>
      </c>
      <c r="E9118" s="6" t="s">
        <v>7850</v>
      </c>
      <c r="F9118" s="6">
        <v>28012</v>
      </c>
      <c r="G9118" s="6" t="s">
        <v>7391</v>
      </c>
      <c r="H9118" s="6">
        <v>2</v>
      </c>
      <c r="I9118" s="6" t="s">
        <v>297</v>
      </c>
      <c r="J9118" s="6">
        <v>6</v>
      </c>
      <c r="K9118" s="6" t="s">
        <v>7768</v>
      </c>
      <c r="L9118" s="8">
        <v>6</v>
      </c>
      <c r="M9118" s="6" t="s">
        <v>297</v>
      </c>
      <c r="N9118" s="6" t="s">
        <v>7769</v>
      </c>
      <c r="R9118" s="6" t="str">
        <f t="shared" si="142"/>
        <v>80803Xã An Thạnh26</v>
      </c>
    </row>
    <row r="9119" spans="1:18">
      <c r="A9119" s="6">
        <v>9118</v>
      </c>
      <c r="B9119" s="6">
        <v>80</v>
      </c>
      <c r="C9119" s="6" t="s">
        <v>7766</v>
      </c>
      <c r="D9119" s="6">
        <v>803</v>
      </c>
      <c r="E9119" s="6" t="s">
        <v>7850</v>
      </c>
      <c r="F9119" s="6">
        <v>28015</v>
      </c>
      <c r="G9119" s="6" t="s">
        <v>7857</v>
      </c>
      <c r="H9119" s="6">
        <v>2</v>
      </c>
      <c r="I9119" s="6" t="s">
        <v>297</v>
      </c>
      <c r="J9119" s="6">
        <v>6</v>
      </c>
      <c r="K9119" s="6" t="s">
        <v>7768</v>
      </c>
      <c r="L9119" s="8">
        <v>6</v>
      </c>
      <c r="M9119" s="6" t="s">
        <v>297</v>
      </c>
      <c r="N9119" s="6" t="s">
        <v>7769</v>
      </c>
      <c r="R9119" s="6" t="str">
        <f t="shared" si="142"/>
        <v>80803Xã Bình Đức26</v>
      </c>
    </row>
    <row r="9120" spans="1:18">
      <c r="A9120" s="6">
        <v>9119</v>
      </c>
      <c r="B9120" s="6">
        <v>80</v>
      </c>
      <c r="C9120" s="6" t="s">
        <v>7766</v>
      </c>
      <c r="D9120" s="6">
        <v>803</v>
      </c>
      <c r="E9120" s="6" t="s">
        <v>7850</v>
      </c>
      <c r="F9120" s="6">
        <v>28018</v>
      </c>
      <c r="G9120" s="6" t="s">
        <v>2414</v>
      </c>
      <c r="H9120" s="6">
        <v>2</v>
      </c>
      <c r="I9120" s="6" t="s">
        <v>297</v>
      </c>
      <c r="J9120" s="6">
        <v>6</v>
      </c>
      <c r="K9120" s="6" t="s">
        <v>7768</v>
      </c>
      <c r="L9120" s="8">
        <v>6</v>
      </c>
      <c r="M9120" s="6" t="s">
        <v>297</v>
      </c>
      <c r="N9120" s="6" t="s">
        <v>7769</v>
      </c>
      <c r="R9120" s="6" t="str">
        <f t="shared" si="142"/>
        <v>80803Xã Mỹ Yên26</v>
      </c>
    </row>
    <row r="9121" spans="1:18">
      <c r="A9121" s="6">
        <v>9120</v>
      </c>
      <c r="B9121" s="6">
        <v>80</v>
      </c>
      <c r="C9121" s="6" t="s">
        <v>7766</v>
      </c>
      <c r="D9121" s="6">
        <v>803</v>
      </c>
      <c r="E9121" s="6" t="s">
        <v>7850</v>
      </c>
      <c r="F9121" s="6">
        <v>28021</v>
      </c>
      <c r="G9121" s="6" t="s">
        <v>7275</v>
      </c>
      <c r="H9121" s="6">
        <v>2</v>
      </c>
      <c r="I9121" s="6" t="s">
        <v>297</v>
      </c>
      <c r="J9121" s="6">
        <v>6</v>
      </c>
      <c r="K9121" s="6" t="s">
        <v>7768</v>
      </c>
      <c r="L9121" s="8">
        <v>6</v>
      </c>
      <c r="M9121" s="6" t="s">
        <v>297</v>
      </c>
      <c r="N9121" s="6" t="s">
        <v>7769</v>
      </c>
      <c r="R9121" s="6" t="str">
        <f t="shared" si="142"/>
        <v>80803Xã Thanh Phú26</v>
      </c>
    </row>
    <row r="9122" spans="1:18">
      <c r="A9122" s="6">
        <v>9121</v>
      </c>
      <c r="B9122" s="6">
        <v>80</v>
      </c>
      <c r="C9122" s="6" t="s">
        <v>7766</v>
      </c>
      <c r="D9122" s="6">
        <v>803</v>
      </c>
      <c r="E9122" s="6" t="s">
        <v>7850</v>
      </c>
      <c r="F9122" s="6">
        <v>28024</v>
      </c>
      <c r="G9122" s="6" t="s">
        <v>6017</v>
      </c>
      <c r="H9122" s="6">
        <v>2</v>
      </c>
      <c r="I9122" s="6" t="s">
        <v>297</v>
      </c>
      <c r="J9122" s="6">
        <v>6</v>
      </c>
      <c r="K9122" s="6" t="s">
        <v>7768</v>
      </c>
      <c r="L9122" s="8">
        <v>6</v>
      </c>
      <c r="M9122" s="6" t="s">
        <v>297</v>
      </c>
      <c r="N9122" s="6" t="s">
        <v>7769</v>
      </c>
      <c r="R9122" s="6" t="str">
        <f t="shared" si="142"/>
        <v>80803Xã Long Hiệp26</v>
      </c>
    </row>
    <row r="9123" spans="1:18">
      <c r="A9123" s="6">
        <v>9122</v>
      </c>
      <c r="B9123" s="6">
        <v>80</v>
      </c>
      <c r="C9123" s="6" t="s">
        <v>7766</v>
      </c>
      <c r="D9123" s="6">
        <v>803</v>
      </c>
      <c r="E9123" s="6" t="s">
        <v>7850</v>
      </c>
      <c r="F9123" s="6">
        <v>28027</v>
      </c>
      <c r="G9123" s="6" t="s">
        <v>7377</v>
      </c>
      <c r="H9123" s="6">
        <v>2</v>
      </c>
      <c r="I9123" s="6" t="s">
        <v>297</v>
      </c>
      <c r="J9123" s="6">
        <v>6</v>
      </c>
      <c r="K9123" s="6" t="s">
        <v>7768</v>
      </c>
      <c r="L9123" s="8">
        <v>6</v>
      </c>
      <c r="M9123" s="6" t="s">
        <v>297</v>
      </c>
      <c r="N9123" s="6" t="s">
        <v>7769</v>
      </c>
      <c r="R9123" s="6" t="str">
        <f t="shared" si="142"/>
        <v>80803Xã Thạnh Đức26</v>
      </c>
    </row>
    <row r="9124" spans="1:18">
      <c r="A9124" s="6">
        <v>9123</v>
      </c>
      <c r="B9124" s="6">
        <v>80</v>
      </c>
      <c r="C9124" s="6" t="s">
        <v>7766</v>
      </c>
      <c r="D9124" s="6">
        <v>803</v>
      </c>
      <c r="E9124" s="6" t="s">
        <v>7850</v>
      </c>
      <c r="F9124" s="6">
        <v>28030</v>
      </c>
      <c r="G9124" s="6" t="s">
        <v>7858</v>
      </c>
      <c r="H9124" s="6">
        <v>2</v>
      </c>
      <c r="I9124" s="6" t="s">
        <v>297</v>
      </c>
      <c r="J9124" s="6">
        <v>6</v>
      </c>
      <c r="K9124" s="6" t="s">
        <v>7768</v>
      </c>
      <c r="L9124" s="8">
        <v>6</v>
      </c>
      <c r="M9124" s="6" t="s">
        <v>297</v>
      </c>
      <c r="N9124" s="6" t="s">
        <v>7769</v>
      </c>
      <c r="R9124" s="6" t="str">
        <f t="shared" si="142"/>
        <v>80803Xã Phước Lợi26</v>
      </c>
    </row>
    <row r="9125" spans="1:18">
      <c r="A9125" s="6">
        <v>9124</v>
      </c>
      <c r="B9125" s="6">
        <v>80</v>
      </c>
      <c r="C9125" s="6" t="s">
        <v>7766</v>
      </c>
      <c r="D9125" s="6">
        <v>803</v>
      </c>
      <c r="E9125" s="6" t="s">
        <v>7850</v>
      </c>
      <c r="F9125" s="6">
        <v>28033</v>
      </c>
      <c r="G9125" s="6" t="s">
        <v>7859</v>
      </c>
      <c r="H9125" s="6">
        <v>2</v>
      </c>
      <c r="I9125" s="6" t="s">
        <v>297</v>
      </c>
      <c r="J9125" s="6">
        <v>6</v>
      </c>
      <c r="K9125" s="6" t="s">
        <v>7768</v>
      </c>
      <c r="L9125" s="8">
        <v>6</v>
      </c>
      <c r="M9125" s="6" t="s">
        <v>297</v>
      </c>
      <c r="N9125" s="6" t="s">
        <v>7769</v>
      </c>
      <c r="R9125" s="6" t="str">
        <f t="shared" si="142"/>
        <v>80803Xã Nhựt Chánh26</v>
      </c>
    </row>
    <row r="9126" spans="1:18">
      <c r="A9126" s="6">
        <v>9125</v>
      </c>
      <c r="B9126" s="6">
        <v>80</v>
      </c>
      <c r="C9126" s="6" t="s">
        <v>7766</v>
      </c>
      <c r="D9126" s="6">
        <v>804</v>
      </c>
      <c r="E9126" s="6" t="s">
        <v>7860</v>
      </c>
      <c r="F9126" s="6">
        <v>28036</v>
      </c>
      <c r="G9126" s="6" t="s">
        <v>7861</v>
      </c>
      <c r="H9126" s="6">
        <v>1</v>
      </c>
      <c r="I9126" s="6" t="s">
        <v>251</v>
      </c>
      <c r="J9126" s="6">
        <v>6</v>
      </c>
      <c r="K9126" s="6" t="s">
        <v>7768</v>
      </c>
      <c r="L9126" s="8">
        <v>5</v>
      </c>
      <c r="M9126" s="6" t="s">
        <v>251</v>
      </c>
      <c r="N9126" s="6" t="s">
        <v>7769</v>
      </c>
      <c r="R9126" s="6" t="str">
        <f t="shared" si="142"/>
        <v>80804Thị trấn Thủ Thừa16</v>
      </c>
    </row>
    <row r="9127" spans="1:18">
      <c r="A9127" s="6">
        <v>9126</v>
      </c>
      <c r="B9127" s="6">
        <v>80</v>
      </c>
      <c r="C9127" s="6" t="s">
        <v>7766</v>
      </c>
      <c r="D9127" s="6">
        <v>804</v>
      </c>
      <c r="E9127" s="6" t="s">
        <v>7860</v>
      </c>
      <c r="F9127" s="6">
        <v>28039</v>
      </c>
      <c r="G9127" s="6" t="s">
        <v>7862</v>
      </c>
      <c r="H9127" s="6">
        <v>2</v>
      </c>
      <c r="I9127" s="6" t="s">
        <v>297</v>
      </c>
      <c r="J9127" s="6">
        <v>6</v>
      </c>
      <c r="K9127" s="6" t="s">
        <v>7768</v>
      </c>
      <c r="L9127" s="8">
        <v>6</v>
      </c>
      <c r="M9127" s="6" t="s">
        <v>297</v>
      </c>
      <c r="N9127" s="6" t="s">
        <v>7769</v>
      </c>
      <c r="R9127" s="6" t="str">
        <f t="shared" si="142"/>
        <v>80804Xã Long Thạnh26</v>
      </c>
    </row>
    <row r="9128" spans="1:18">
      <c r="A9128" s="6">
        <v>9127</v>
      </c>
      <c r="B9128" s="6">
        <v>80</v>
      </c>
      <c r="C9128" s="6" t="s">
        <v>7766</v>
      </c>
      <c r="D9128" s="6">
        <v>804</v>
      </c>
      <c r="E9128" s="6" t="s">
        <v>7860</v>
      </c>
      <c r="F9128" s="6">
        <v>28042</v>
      </c>
      <c r="G9128" s="6" t="s">
        <v>969</v>
      </c>
      <c r="H9128" s="6">
        <v>2</v>
      </c>
      <c r="I9128" s="6" t="s">
        <v>297</v>
      </c>
      <c r="J9128" s="6">
        <v>6</v>
      </c>
      <c r="K9128" s="6" t="s">
        <v>7768</v>
      </c>
      <c r="L9128" s="8">
        <v>6</v>
      </c>
      <c r="M9128" s="6" t="s">
        <v>297</v>
      </c>
      <c r="N9128" s="6" t="s">
        <v>7769</v>
      </c>
      <c r="R9128" s="6" t="str">
        <f t="shared" si="142"/>
        <v>80804Xã Tân Thành26</v>
      </c>
    </row>
    <row r="9129" spans="1:18">
      <c r="A9129" s="6">
        <v>9128</v>
      </c>
      <c r="B9129" s="6">
        <v>80</v>
      </c>
      <c r="C9129" s="6" t="s">
        <v>7766</v>
      </c>
      <c r="D9129" s="6">
        <v>804</v>
      </c>
      <c r="E9129" s="6" t="s">
        <v>7860</v>
      </c>
      <c r="F9129" s="6">
        <v>28045</v>
      </c>
      <c r="G9129" s="6" t="s">
        <v>7390</v>
      </c>
      <c r="H9129" s="6">
        <v>2</v>
      </c>
      <c r="I9129" s="6" t="s">
        <v>297</v>
      </c>
      <c r="J9129" s="6">
        <v>6</v>
      </c>
      <c r="K9129" s="6" t="s">
        <v>7768</v>
      </c>
      <c r="L9129" s="8">
        <v>6</v>
      </c>
      <c r="M9129" s="6" t="s">
        <v>297</v>
      </c>
      <c r="N9129" s="6" t="s">
        <v>7769</v>
      </c>
      <c r="R9129" s="6" t="str">
        <f t="shared" si="142"/>
        <v>80804Xã Long Thuận26</v>
      </c>
    </row>
    <row r="9130" spans="1:18">
      <c r="A9130" s="6">
        <v>9129</v>
      </c>
      <c r="B9130" s="6">
        <v>80</v>
      </c>
      <c r="C9130" s="6" t="s">
        <v>7766</v>
      </c>
      <c r="D9130" s="6">
        <v>804</v>
      </c>
      <c r="E9130" s="6" t="s">
        <v>7860</v>
      </c>
      <c r="F9130" s="6">
        <v>28048</v>
      </c>
      <c r="G9130" s="6" t="s">
        <v>7863</v>
      </c>
      <c r="H9130" s="6">
        <v>2</v>
      </c>
      <c r="I9130" s="6" t="s">
        <v>297</v>
      </c>
      <c r="J9130" s="6">
        <v>6</v>
      </c>
      <c r="K9130" s="6" t="s">
        <v>7768</v>
      </c>
      <c r="L9130" s="8">
        <v>6</v>
      </c>
      <c r="M9130" s="6" t="s">
        <v>297</v>
      </c>
      <c r="N9130" s="6" t="s">
        <v>7769</v>
      </c>
      <c r="R9130" s="6" t="str">
        <f t="shared" si="142"/>
        <v>80804Xã Mỹ Lạc26</v>
      </c>
    </row>
    <row r="9131" spans="1:18">
      <c r="A9131" s="6">
        <v>9130</v>
      </c>
      <c r="B9131" s="6">
        <v>80</v>
      </c>
      <c r="C9131" s="6" t="s">
        <v>7766</v>
      </c>
      <c r="D9131" s="6">
        <v>804</v>
      </c>
      <c r="E9131" s="6" t="s">
        <v>7860</v>
      </c>
      <c r="F9131" s="6">
        <v>28051</v>
      </c>
      <c r="G9131" s="6" t="s">
        <v>6548</v>
      </c>
      <c r="H9131" s="6">
        <v>2</v>
      </c>
      <c r="I9131" s="6" t="s">
        <v>297</v>
      </c>
      <c r="J9131" s="6">
        <v>6</v>
      </c>
      <c r="K9131" s="6" t="s">
        <v>7768</v>
      </c>
      <c r="L9131" s="8">
        <v>6</v>
      </c>
      <c r="M9131" s="6" t="s">
        <v>297</v>
      </c>
      <c r="N9131" s="6" t="s">
        <v>7769</v>
      </c>
      <c r="R9131" s="6" t="str">
        <f t="shared" si="142"/>
        <v>80804Xã Mỹ Thạnh26</v>
      </c>
    </row>
    <row r="9132" spans="1:18">
      <c r="A9132" s="6">
        <v>9131</v>
      </c>
      <c r="B9132" s="6">
        <v>80</v>
      </c>
      <c r="C9132" s="6" t="s">
        <v>7766</v>
      </c>
      <c r="D9132" s="6">
        <v>804</v>
      </c>
      <c r="E9132" s="6" t="s">
        <v>7860</v>
      </c>
      <c r="F9132" s="6">
        <v>28054</v>
      </c>
      <c r="G9132" s="6" t="s">
        <v>1289</v>
      </c>
      <c r="H9132" s="6">
        <v>2</v>
      </c>
      <c r="I9132" s="6" t="s">
        <v>297</v>
      </c>
      <c r="J9132" s="6">
        <v>6</v>
      </c>
      <c r="K9132" s="6" t="s">
        <v>7768</v>
      </c>
      <c r="L9132" s="8">
        <v>6</v>
      </c>
      <c r="M9132" s="6" t="s">
        <v>297</v>
      </c>
      <c r="N9132" s="6" t="s">
        <v>7769</v>
      </c>
      <c r="R9132" s="6" t="str">
        <f t="shared" si="142"/>
        <v>80804Xã Bình An26</v>
      </c>
    </row>
    <row r="9133" spans="1:18">
      <c r="A9133" s="6">
        <v>9132</v>
      </c>
      <c r="B9133" s="6">
        <v>80</v>
      </c>
      <c r="C9133" s="6" t="s">
        <v>7766</v>
      </c>
      <c r="D9133" s="6">
        <v>804</v>
      </c>
      <c r="E9133" s="6" t="s">
        <v>7860</v>
      </c>
      <c r="F9133" s="6">
        <v>28057</v>
      </c>
      <c r="G9133" s="6" t="s">
        <v>7864</v>
      </c>
      <c r="H9133" s="6">
        <v>2</v>
      </c>
      <c r="I9133" s="6" t="s">
        <v>297</v>
      </c>
      <c r="J9133" s="6">
        <v>6</v>
      </c>
      <c r="K9133" s="6" t="s">
        <v>7768</v>
      </c>
      <c r="L9133" s="8">
        <v>6</v>
      </c>
      <c r="M9133" s="6" t="s">
        <v>297</v>
      </c>
      <c r="N9133" s="6" t="s">
        <v>7769</v>
      </c>
      <c r="R9133" s="6" t="str">
        <f t="shared" si="142"/>
        <v>80804Xã Nhị Thành26</v>
      </c>
    </row>
    <row r="9134" spans="1:18">
      <c r="A9134" s="6">
        <v>9133</v>
      </c>
      <c r="B9134" s="6">
        <v>80</v>
      </c>
      <c r="C9134" s="6" t="s">
        <v>7766</v>
      </c>
      <c r="D9134" s="6">
        <v>804</v>
      </c>
      <c r="E9134" s="6" t="s">
        <v>7860</v>
      </c>
      <c r="F9134" s="6">
        <v>28060</v>
      </c>
      <c r="G9134" s="6" t="s">
        <v>2857</v>
      </c>
      <c r="H9134" s="6">
        <v>2</v>
      </c>
      <c r="I9134" s="6" t="s">
        <v>297</v>
      </c>
      <c r="J9134" s="6">
        <v>6</v>
      </c>
      <c r="K9134" s="6" t="s">
        <v>7768</v>
      </c>
      <c r="L9134" s="8">
        <v>6</v>
      </c>
      <c r="M9134" s="6" t="s">
        <v>297</v>
      </c>
      <c r="N9134" s="6" t="s">
        <v>7769</v>
      </c>
      <c r="R9134" s="6" t="str">
        <f t="shared" si="142"/>
        <v>80804Xã Mỹ An26</v>
      </c>
    </row>
    <row r="9135" spans="1:18">
      <c r="A9135" s="6">
        <v>9134</v>
      </c>
      <c r="B9135" s="6">
        <v>80</v>
      </c>
      <c r="C9135" s="6" t="s">
        <v>7766</v>
      </c>
      <c r="D9135" s="6">
        <v>804</v>
      </c>
      <c r="E9135" s="6" t="s">
        <v>7860</v>
      </c>
      <c r="F9135" s="6">
        <v>28063</v>
      </c>
      <c r="G9135" s="6" t="s">
        <v>5955</v>
      </c>
      <c r="H9135" s="6">
        <v>2</v>
      </c>
      <c r="I9135" s="6" t="s">
        <v>297</v>
      </c>
      <c r="J9135" s="6">
        <v>6</v>
      </c>
      <c r="K9135" s="6" t="s">
        <v>7768</v>
      </c>
      <c r="L9135" s="8">
        <v>6</v>
      </c>
      <c r="M9135" s="6" t="s">
        <v>297</v>
      </c>
      <c r="N9135" s="6" t="s">
        <v>7769</v>
      </c>
      <c r="R9135" s="6" t="str">
        <f t="shared" si="142"/>
        <v>80804Xã Bình Thạnh26</v>
      </c>
    </row>
    <row r="9136" spans="1:18">
      <c r="A9136" s="6">
        <v>9135</v>
      </c>
      <c r="B9136" s="6">
        <v>80</v>
      </c>
      <c r="C9136" s="6" t="s">
        <v>7766</v>
      </c>
      <c r="D9136" s="6">
        <v>804</v>
      </c>
      <c r="E9136" s="6" t="s">
        <v>7860</v>
      </c>
      <c r="F9136" s="6">
        <v>28066</v>
      </c>
      <c r="G9136" s="6" t="s">
        <v>7865</v>
      </c>
      <c r="H9136" s="6">
        <v>2</v>
      </c>
      <c r="I9136" s="6" t="s">
        <v>297</v>
      </c>
      <c r="J9136" s="6">
        <v>6</v>
      </c>
      <c r="K9136" s="6" t="s">
        <v>7768</v>
      </c>
      <c r="L9136" s="8">
        <v>6</v>
      </c>
      <c r="M9136" s="6" t="s">
        <v>297</v>
      </c>
      <c r="N9136" s="6" t="s">
        <v>7769</v>
      </c>
      <c r="R9136" s="6" t="str">
        <f t="shared" si="142"/>
        <v>80804Xã Mỹ Phú26</v>
      </c>
    </row>
    <row r="9137" spans="1:18">
      <c r="A9137" s="6">
        <v>9136</v>
      </c>
      <c r="B9137" s="6">
        <v>80</v>
      </c>
      <c r="C9137" s="6" t="s">
        <v>7766</v>
      </c>
      <c r="D9137" s="6">
        <v>804</v>
      </c>
      <c r="E9137" s="6" t="s">
        <v>7860</v>
      </c>
      <c r="F9137" s="6">
        <v>28072</v>
      </c>
      <c r="G9137" s="6" t="s">
        <v>1354</v>
      </c>
      <c r="H9137" s="6">
        <v>2</v>
      </c>
      <c r="I9137" s="6" t="s">
        <v>297</v>
      </c>
      <c r="J9137" s="6">
        <v>6</v>
      </c>
      <c r="K9137" s="6" t="s">
        <v>7768</v>
      </c>
      <c r="L9137" s="8">
        <v>6</v>
      </c>
      <c r="M9137" s="6" t="s">
        <v>297</v>
      </c>
      <c r="N9137" s="6" t="s">
        <v>7769</v>
      </c>
      <c r="R9137" s="6" t="str">
        <f t="shared" si="142"/>
        <v>80804Xã Tân Long26</v>
      </c>
    </row>
    <row r="9138" spans="1:18">
      <c r="A9138" s="6">
        <v>9137</v>
      </c>
      <c r="B9138" s="6">
        <v>80</v>
      </c>
      <c r="C9138" s="6" t="s">
        <v>7766</v>
      </c>
      <c r="D9138" s="6">
        <v>805</v>
      </c>
      <c r="E9138" s="6" t="s">
        <v>7866</v>
      </c>
      <c r="F9138" s="6">
        <v>28075</v>
      </c>
      <c r="G9138" s="6" t="s">
        <v>7867</v>
      </c>
      <c r="H9138" s="6">
        <v>1</v>
      </c>
      <c r="I9138" s="6" t="s">
        <v>251</v>
      </c>
      <c r="J9138" s="6">
        <v>6</v>
      </c>
      <c r="K9138" s="6" t="s">
        <v>7768</v>
      </c>
      <c r="L9138" s="8">
        <v>5</v>
      </c>
      <c r="M9138" s="6" t="s">
        <v>251</v>
      </c>
      <c r="N9138" s="6" t="s">
        <v>7769</v>
      </c>
      <c r="R9138" s="6" t="str">
        <f t="shared" si="142"/>
        <v>80805Thị trấn Tân Trụ16</v>
      </c>
    </row>
    <row r="9139" spans="1:18">
      <c r="A9139" s="6">
        <v>9138</v>
      </c>
      <c r="B9139" s="6">
        <v>80</v>
      </c>
      <c r="C9139" s="6" t="s">
        <v>7766</v>
      </c>
      <c r="D9139" s="6">
        <v>805</v>
      </c>
      <c r="E9139" s="6" t="s">
        <v>7866</v>
      </c>
      <c r="F9139" s="6">
        <v>28078</v>
      </c>
      <c r="G9139" s="6" t="s">
        <v>2686</v>
      </c>
      <c r="H9139" s="6">
        <v>2</v>
      </c>
      <c r="I9139" s="6" t="s">
        <v>297</v>
      </c>
      <c r="J9139" s="6">
        <v>6</v>
      </c>
      <c r="K9139" s="6" t="s">
        <v>7768</v>
      </c>
      <c r="L9139" s="8">
        <v>6</v>
      </c>
      <c r="M9139" s="6" t="s">
        <v>297</v>
      </c>
      <c r="N9139" s="6" t="s">
        <v>7769</v>
      </c>
      <c r="R9139" s="6" t="str">
        <f t="shared" si="142"/>
        <v>80805Xã Tân Bình26</v>
      </c>
    </row>
    <row r="9140" spans="1:18">
      <c r="A9140" s="6">
        <v>9139</v>
      </c>
      <c r="B9140" s="6">
        <v>80</v>
      </c>
      <c r="C9140" s="6" t="s">
        <v>7766</v>
      </c>
      <c r="D9140" s="6">
        <v>805</v>
      </c>
      <c r="E9140" s="6" t="s">
        <v>7866</v>
      </c>
      <c r="F9140" s="6">
        <v>28084</v>
      </c>
      <c r="G9140" s="6" t="s">
        <v>7868</v>
      </c>
      <c r="H9140" s="6">
        <v>2</v>
      </c>
      <c r="I9140" s="6" t="s">
        <v>297</v>
      </c>
      <c r="J9140" s="6">
        <v>6</v>
      </c>
      <c r="K9140" s="6" t="s">
        <v>7768</v>
      </c>
      <c r="L9140" s="8">
        <v>6</v>
      </c>
      <c r="M9140" s="6" t="s">
        <v>297</v>
      </c>
      <c r="N9140" s="6" t="s">
        <v>7769</v>
      </c>
      <c r="R9140" s="6" t="str">
        <f t="shared" si="142"/>
        <v>80805Xã Quê Mỹ Thạnh26</v>
      </c>
    </row>
    <row r="9141" spans="1:18">
      <c r="A9141" s="6">
        <v>9140</v>
      </c>
      <c r="B9141" s="6">
        <v>80</v>
      </c>
      <c r="C9141" s="6" t="s">
        <v>7766</v>
      </c>
      <c r="D9141" s="6">
        <v>805</v>
      </c>
      <c r="E9141" s="6" t="s">
        <v>7866</v>
      </c>
      <c r="F9141" s="6">
        <v>28087</v>
      </c>
      <c r="G9141" s="6" t="s">
        <v>7869</v>
      </c>
      <c r="H9141" s="6">
        <v>2</v>
      </c>
      <c r="I9141" s="6" t="s">
        <v>297</v>
      </c>
      <c r="J9141" s="6">
        <v>6</v>
      </c>
      <c r="K9141" s="6" t="s">
        <v>7768</v>
      </c>
      <c r="L9141" s="8">
        <v>6</v>
      </c>
      <c r="M9141" s="6" t="s">
        <v>297</v>
      </c>
      <c r="N9141" s="6" t="s">
        <v>7769</v>
      </c>
      <c r="R9141" s="6" t="str">
        <f t="shared" si="142"/>
        <v>80805Xã Lạc Tấn26</v>
      </c>
    </row>
    <row r="9142" spans="1:18">
      <c r="A9142" s="6">
        <v>9141</v>
      </c>
      <c r="B9142" s="6">
        <v>80</v>
      </c>
      <c r="C9142" s="6" t="s">
        <v>7766</v>
      </c>
      <c r="D9142" s="6">
        <v>805</v>
      </c>
      <c r="E9142" s="6" t="s">
        <v>7866</v>
      </c>
      <c r="F9142" s="6">
        <v>28090</v>
      </c>
      <c r="G9142" s="6" t="s">
        <v>7870</v>
      </c>
      <c r="H9142" s="6">
        <v>2</v>
      </c>
      <c r="I9142" s="6" t="s">
        <v>297</v>
      </c>
      <c r="J9142" s="6">
        <v>6</v>
      </c>
      <c r="K9142" s="6" t="s">
        <v>7768</v>
      </c>
      <c r="L9142" s="8">
        <v>6</v>
      </c>
      <c r="M9142" s="6" t="s">
        <v>297</v>
      </c>
      <c r="N9142" s="6" t="s">
        <v>7769</v>
      </c>
      <c r="R9142" s="6" t="str">
        <f t="shared" si="142"/>
        <v>80805Xã Bình Trinh Đông26</v>
      </c>
    </row>
    <row r="9143" spans="1:18">
      <c r="A9143" s="6">
        <v>9142</v>
      </c>
      <c r="B9143" s="6">
        <v>80</v>
      </c>
      <c r="C9143" s="6" t="s">
        <v>7766</v>
      </c>
      <c r="D9143" s="6">
        <v>805</v>
      </c>
      <c r="E9143" s="6" t="s">
        <v>7866</v>
      </c>
      <c r="F9143" s="6">
        <v>28093</v>
      </c>
      <c r="G9143" s="6" t="s">
        <v>7871</v>
      </c>
      <c r="H9143" s="6">
        <v>2</v>
      </c>
      <c r="I9143" s="6" t="s">
        <v>297</v>
      </c>
      <c r="J9143" s="6">
        <v>6</v>
      </c>
      <c r="K9143" s="6" t="s">
        <v>7768</v>
      </c>
      <c r="L9143" s="8">
        <v>6</v>
      </c>
      <c r="M9143" s="6" t="s">
        <v>297</v>
      </c>
      <c r="N9143" s="6" t="s">
        <v>7769</v>
      </c>
      <c r="R9143" s="6" t="str">
        <f t="shared" si="142"/>
        <v>80805Xã Tân Phước Tây26</v>
      </c>
    </row>
    <row r="9144" spans="1:18">
      <c r="A9144" s="6">
        <v>9143</v>
      </c>
      <c r="B9144" s="6">
        <v>80</v>
      </c>
      <c r="C9144" s="6" t="s">
        <v>7766</v>
      </c>
      <c r="D9144" s="6">
        <v>805</v>
      </c>
      <c r="E9144" s="6" t="s">
        <v>7866</v>
      </c>
      <c r="F9144" s="6">
        <v>28096</v>
      </c>
      <c r="G9144" s="6" t="s">
        <v>7872</v>
      </c>
      <c r="H9144" s="6">
        <v>2</v>
      </c>
      <c r="I9144" s="6" t="s">
        <v>297</v>
      </c>
      <c r="J9144" s="6">
        <v>6</v>
      </c>
      <c r="K9144" s="6" t="s">
        <v>7768</v>
      </c>
      <c r="L9144" s="8">
        <v>6</v>
      </c>
      <c r="M9144" s="6" t="s">
        <v>297</v>
      </c>
      <c r="N9144" s="6" t="s">
        <v>7769</v>
      </c>
      <c r="R9144" s="6" t="str">
        <f t="shared" si="142"/>
        <v>80805Xã Bình Lãng26</v>
      </c>
    </row>
    <row r="9145" spans="1:18">
      <c r="A9145" s="6">
        <v>9144</v>
      </c>
      <c r="B9145" s="6">
        <v>80</v>
      </c>
      <c r="C9145" s="6" t="s">
        <v>7766</v>
      </c>
      <c r="D9145" s="6">
        <v>805</v>
      </c>
      <c r="E9145" s="6" t="s">
        <v>7866</v>
      </c>
      <c r="F9145" s="6">
        <v>28099</v>
      </c>
      <c r="G9145" s="6" t="s">
        <v>7873</v>
      </c>
      <c r="H9145" s="6">
        <v>2</v>
      </c>
      <c r="I9145" s="6" t="s">
        <v>297</v>
      </c>
      <c r="J9145" s="6">
        <v>6</v>
      </c>
      <c r="K9145" s="6" t="s">
        <v>7768</v>
      </c>
      <c r="L9145" s="8">
        <v>6</v>
      </c>
      <c r="M9145" s="6" t="s">
        <v>297</v>
      </c>
      <c r="N9145" s="6" t="s">
        <v>7769</v>
      </c>
      <c r="R9145" s="6" t="str">
        <f t="shared" si="142"/>
        <v>80805Xã Bình Tịnh26</v>
      </c>
    </row>
    <row r="9146" spans="1:18">
      <c r="A9146" s="6">
        <v>9145</v>
      </c>
      <c r="B9146" s="6">
        <v>80</v>
      </c>
      <c r="C9146" s="6" t="s">
        <v>7766</v>
      </c>
      <c r="D9146" s="6">
        <v>805</v>
      </c>
      <c r="E9146" s="6" t="s">
        <v>7866</v>
      </c>
      <c r="F9146" s="6">
        <v>28102</v>
      </c>
      <c r="G9146" s="6" t="s">
        <v>6040</v>
      </c>
      <c r="H9146" s="6">
        <v>2</v>
      </c>
      <c r="I9146" s="6" t="s">
        <v>297</v>
      </c>
      <c r="J9146" s="6">
        <v>6</v>
      </c>
      <c r="K9146" s="6" t="s">
        <v>7768</v>
      </c>
      <c r="L9146" s="8">
        <v>6</v>
      </c>
      <c r="M9146" s="6" t="s">
        <v>297</v>
      </c>
      <c r="N9146" s="6" t="s">
        <v>7769</v>
      </c>
      <c r="R9146" s="6" t="str">
        <f t="shared" si="142"/>
        <v>80805Xã Đức Tân26</v>
      </c>
    </row>
    <row r="9147" spans="1:18">
      <c r="A9147" s="6">
        <v>9146</v>
      </c>
      <c r="B9147" s="6">
        <v>80</v>
      </c>
      <c r="C9147" s="6" t="s">
        <v>7766</v>
      </c>
      <c r="D9147" s="6">
        <v>805</v>
      </c>
      <c r="E9147" s="6" t="s">
        <v>7866</v>
      </c>
      <c r="F9147" s="6">
        <v>28105</v>
      </c>
      <c r="G9147" s="6" t="s">
        <v>7874</v>
      </c>
      <c r="H9147" s="6">
        <v>2</v>
      </c>
      <c r="I9147" s="6" t="s">
        <v>297</v>
      </c>
      <c r="J9147" s="6">
        <v>6</v>
      </c>
      <c r="K9147" s="6" t="s">
        <v>7768</v>
      </c>
      <c r="L9147" s="8">
        <v>6</v>
      </c>
      <c r="M9147" s="6" t="s">
        <v>297</v>
      </c>
      <c r="N9147" s="6" t="s">
        <v>7769</v>
      </c>
      <c r="R9147" s="6" t="str">
        <f t="shared" si="142"/>
        <v>80805Xã Nhựt Ninh26</v>
      </c>
    </row>
    <row r="9148" spans="1:18">
      <c r="A9148" s="6">
        <v>9147</v>
      </c>
      <c r="B9148" s="6">
        <v>80</v>
      </c>
      <c r="C9148" s="6" t="s">
        <v>7766</v>
      </c>
      <c r="D9148" s="6">
        <v>806</v>
      </c>
      <c r="E9148" s="6" t="s">
        <v>7875</v>
      </c>
      <c r="F9148" s="6">
        <v>28108</v>
      </c>
      <c r="G9148" s="6" t="s">
        <v>7876</v>
      </c>
      <c r="H9148" s="6">
        <v>1</v>
      </c>
      <c r="I9148" s="6" t="s">
        <v>251</v>
      </c>
      <c r="J9148" s="6">
        <v>6</v>
      </c>
      <c r="K9148" s="6" t="s">
        <v>7768</v>
      </c>
      <c r="L9148" s="8">
        <v>5</v>
      </c>
      <c r="M9148" s="6" t="s">
        <v>251</v>
      </c>
      <c r="N9148" s="6" t="s">
        <v>7769</v>
      </c>
      <c r="R9148" s="6" t="str">
        <f t="shared" si="142"/>
        <v>80806Thị trấn Cần Đước16</v>
      </c>
    </row>
    <row r="9149" spans="1:18">
      <c r="A9149" s="6">
        <v>9148</v>
      </c>
      <c r="B9149" s="6">
        <v>80</v>
      </c>
      <c r="C9149" s="6" t="s">
        <v>7766</v>
      </c>
      <c r="D9149" s="6">
        <v>806</v>
      </c>
      <c r="E9149" s="6" t="s">
        <v>7875</v>
      </c>
      <c r="F9149" s="6">
        <v>28111</v>
      </c>
      <c r="G9149" s="6" t="s">
        <v>7877</v>
      </c>
      <c r="H9149" s="6">
        <v>2</v>
      </c>
      <c r="I9149" s="6" t="s">
        <v>297</v>
      </c>
      <c r="J9149" s="6">
        <v>6</v>
      </c>
      <c r="K9149" s="6" t="s">
        <v>7768</v>
      </c>
      <c r="L9149" s="8">
        <v>6</v>
      </c>
      <c r="M9149" s="6" t="s">
        <v>297</v>
      </c>
      <c r="N9149" s="6" t="s">
        <v>7769</v>
      </c>
      <c r="R9149" s="6" t="str">
        <f t="shared" si="142"/>
        <v>80806Xã Long Trạch26</v>
      </c>
    </row>
    <row r="9150" spans="1:18">
      <c r="A9150" s="6">
        <v>9149</v>
      </c>
      <c r="B9150" s="6">
        <v>80</v>
      </c>
      <c r="C9150" s="6" t="s">
        <v>7766</v>
      </c>
      <c r="D9150" s="6">
        <v>806</v>
      </c>
      <c r="E9150" s="6" t="s">
        <v>7875</v>
      </c>
      <c r="F9150" s="6">
        <v>28114</v>
      </c>
      <c r="G9150" s="6" t="s">
        <v>7878</v>
      </c>
      <c r="H9150" s="6">
        <v>2</v>
      </c>
      <c r="I9150" s="6" t="s">
        <v>297</v>
      </c>
      <c r="J9150" s="6">
        <v>6</v>
      </c>
      <c r="K9150" s="6" t="s">
        <v>7768</v>
      </c>
      <c r="L9150" s="8">
        <v>6</v>
      </c>
      <c r="M9150" s="6" t="s">
        <v>297</v>
      </c>
      <c r="N9150" s="6" t="s">
        <v>7769</v>
      </c>
      <c r="R9150" s="6" t="str">
        <f t="shared" si="142"/>
        <v>80806Xã Long Khê26</v>
      </c>
    </row>
    <row r="9151" spans="1:18">
      <c r="A9151" s="6">
        <v>9150</v>
      </c>
      <c r="B9151" s="6">
        <v>80</v>
      </c>
      <c r="C9151" s="6" t="s">
        <v>7766</v>
      </c>
      <c r="D9151" s="6">
        <v>806</v>
      </c>
      <c r="E9151" s="6" t="s">
        <v>7875</v>
      </c>
      <c r="F9151" s="6">
        <v>28117</v>
      </c>
      <c r="G9151" s="6" t="s">
        <v>7879</v>
      </c>
      <c r="H9151" s="6">
        <v>2</v>
      </c>
      <c r="I9151" s="6" t="s">
        <v>297</v>
      </c>
      <c r="J9151" s="6">
        <v>6</v>
      </c>
      <c r="K9151" s="6" t="s">
        <v>7768</v>
      </c>
      <c r="L9151" s="8">
        <v>6</v>
      </c>
      <c r="M9151" s="6" t="s">
        <v>297</v>
      </c>
      <c r="N9151" s="6" t="s">
        <v>7769</v>
      </c>
      <c r="R9151" s="6" t="str">
        <f t="shared" si="142"/>
        <v>80806Xã Long Định26</v>
      </c>
    </row>
    <row r="9152" spans="1:18">
      <c r="A9152" s="6">
        <v>9151</v>
      </c>
      <c r="B9152" s="6">
        <v>80</v>
      </c>
      <c r="C9152" s="6" t="s">
        <v>7766</v>
      </c>
      <c r="D9152" s="6">
        <v>806</v>
      </c>
      <c r="E9152" s="6" t="s">
        <v>7875</v>
      </c>
      <c r="F9152" s="6">
        <v>28120</v>
      </c>
      <c r="G9152" s="6" t="s">
        <v>7880</v>
      </c>
      <c r="H9152" s="6">
        <v>2</v>
      </c>
      <c r="I9152" s="6" t="s">
        <v>297</v>
      </c>
      <c r="J9152" s="6">
        <v>6</v>
      </c>
      <c r="K9152" s="6" t="s">
        <v>7768</v>
      </c>
      <c r="L9152" s="8">
        <v>6</v>
      </c>
      <c r="M9152" s="6" t="s">
        <v>297</v>
      </c>
      <c r="N9152" s="6" t="s">
        <v>7769</v>
      </c>
      <c r="R9152" s="6" t="str">
        <f t="shared" si="142"/>
        <v>80806Xã Phước Vân26</v>
      </c>
    </row>
    <row r="9153" spans="1:18">
      <c r="A9153" s="6">
        <v>9152</v>
      </c>
      <c r="B9153" s="6">
        <v>80</v>
      </c>
      <c r="C9153" s="6" t="s">
        <v>7766</v>
      </c>
      <c r="D9153" s="6">
        <v>806</v>
      </c>
      <c r="E9153" s="6" t="s">
        <v>7875</v>
      </c>
      <c r="F9153" s="6">
        <v>28123</v>
      </c>
      <c r="G9153" s="6" t="s">
        <v>7764</v>
      </c>
      <c r="H9153" s="6">
        <v>2</v>
      </c>
      <c r="I9153" s="6" t="s">
        <v>297</v>
      </c>
      <c r="J9153" s="6">
        <v>6</v>
      </c>
      <c r="K9153" s="6" t="s">
        <v>7768</v>
      </c>
      <c r="L9153" s="8">
        <v>6</v>
      </c>
      <c r="M9153" s="6" t="s">
        <v>297</v>
      </c>
      <c r="N9153" s="6" t="s">
        <v>7769</v>
      </c>
      <c r="R9153" s="6" t="str">
        <f t="shared" si="142"/>
        <v>80806Xã Long Hòa26</v>
      </c>
    </row>
    <row r="9154" spans="1:18">
      <c r="A9154" s="6">
        <v>9153</v>
      </c>
      <c r="B9154" s="6">
        <v>80</v>
      </c>
      <c r="C9154" s="6" t="s">
        <v>7766</v>
      </c>
      <c r="D9154" s="6">
        <v>806</v>
      </c>
      <c r="E9154" s="6" t="s">
        <v>7875</v>
      </c>
      <c r="F9154" s="6">
        <v>28126</v>
      </c>
      <c r="G9154" s="6" t="s">
        <v>7881</v>
      </c>
      <c r="H9154" s="6">
        <v>2</v>
      </c>
      <c r="I9154" s="6" t="s">
        <v>297</v>
      </c>
      <c r="J9154" s="6">
        <v>6</v>
      </c>
      <c r="K9154" s="6" t="s">
        <v>7768</v>
      </c>
      <c r="L9154" s="8">
        <v>6</v>
      </c>
      <c r="M9154" s="6" t="s">
        <v>297</v>
      </c>
      <c r="N9154" s="6" t="s">
        <v>7769</v>
      </c>
      <c r="R9154" s="6" t="str">
        <f t="shared" si="142"/>
        <v>80806Xã Long Cang26</v>
      </c>
    </row>
    <row r="9155" spans="1:18">
      <c r="A9155" s="6">
        <v>9154</v>
      </c>
      <c r="B9155" s="6">
        <v>80</v>
      </c>
      <c r="C9155" s="6" t="s">
        <v>7766</v>
      </c>
      <c r="D9155" s="6">
        <v>806</v>
      </c>
      <c r="E9155" s="6" t="s">
        <v>7875</v>
      </c>
      <c r="F9155" s="6">
        <v>28129</v>
      </c>
      <c r="G9155" s="6" t="s">
        <v>2872</v>
      </c>
      <c r="H9155" s="6">
        <v>2</v>
      </c>
      <c r="I9155" s="6" t="s">
        <v>297</v>
      </c>
      <c r="J9155" s="6">
        <v>6</v>
      </c>
      <c r="K9155" s="6" t="s">
        <v>7768</v>
      </c>
      <c r="L9155" s="8">
        <v>6</v>
      </c>
      <c r="M9155" s="6" t="s">
        <v>297</v>
      </c>
      <c r="N9155" s="6" t="s">
        <v>7769</v>
      </c>
      <c r="R9155" s="6" t="str">
        <f t="shared" ref="R9155:R9218" si="143">CONCATENATE(B9155,D9155,G9155,H9155,J9155)</f>
        <v>80806Xã Long Sơn26</v>
      </c>
    </row>
    <row r="9156" spans="1:18">
      <c r="A9156" s="6">
        <v>9155</v>
      </c>
      <c r="B9156" s="6">
        <v>80</v>
      </c>
      <c r="C9156" s="6" t="s">
        <v>7766</v>
      </c>
      <c r="D9156" s="6">
        <v>806</v>
      </c>
      <c r="E9156" s="6" t="s">
        <v>7875</v>
      </c>
      <c r="F9156" s="6">
        <v>28132</v>
      </c>
      <c r="G9156" s="6" t="s">
        <v>5386</v>
      </c>
      <c r="H9156" s="6">
        <v>2</v>
      </c>
      <c r="I9156" s="6" t="s">
        <v>297</v>
      </c>
      <c r="J9156" s="6">
        <v>6</v>
      </c>
      <c r="K9156" s="6" t="s">
        <v>7768</v>
      </c>
      <c r="L9156" s="8">
        <v>6</v>
      </c>
      <c r="M9156" s="6" t="s">
        <v>297</v>
      </c>
      <c r="N9156" s="6" t="s">
        <v>7769</v>
      </c>
      <c r="R9156" s="6" t="str">
        <f t="shared" si="143"/>
        <v>80806Xã Tân Trạch26</v>
      </c>
    </row>
    <row r="9157" spans="1:18">
      <c r="A9157" s="6">
        <v>9156</v>
      </c>
      <c r="B9157" s="6">
        <v>80</v>
      </c>
      <c r="C9157" s="6" t="s">
        <v>7766</v>
      </c>
      <c r="D9157" s="6">
        <v>806</v>
      </c>
      <c r="E9157" s="6" t="s">
        <v>7875</v>
      </c>
      <c r="F9157" s="6">
        <v>28135</v>
      </c>
      <c r="G9157" s="6" t="s">
        <v>7882</v>
      </c>
      <c r="H9157" s="6">
        <v>2</v>
      </c>
      <c r="I9157" s="6" t="s">
        <v>297</v>
      </c>
      <c r="J9157" s="6">
        <v>6</v>
      </c>
      <c r="K9157" s="6" t="s">
        <v>7768</v>
      </c>
      <c r="L9157" s="8">
        <v>6</v>
      </c>
      <c r="M9157" s="6" t="s">
        <v>297</v>
      </c>
      <c r="N9157" s="6" t="s">
        <v>7769</v>
      </c>
      <c r="R9157" s="6" t="str">
        <f t="shared" si="143"/>
        <v>80806Xã Mỹ Lệ26</v>
      </c>
    </row>
    <row r="9158" spans="1:18">
      <c r="A9158" s="6">
        <v>9157</v>
      </c>
      <c r="B9158" s="6">
        <v>80</v>
      </c>
      <c r="C9158" s="6" t="s">
        <v>7766</v>
      </c>
      <c r="D9158" s="6">
        <v>806</v>
      </c>
      <c r="E9158" s="6" t="s">
        <v>7875</v>
      </c>
      <c r="F9158" s="6">
        <v>28138</v>
      </c>
      <c r="G9158" s="6" t="s">
        <v>7883</v>
      </c>
      <c r="H9158" s="6">
        <v>2</v>
      </c>
      <c r="I9158" s="6" t="s">
        <v>297</v>
      </c>
      <c r="J9158" s="6">
        <v>6</v>
      </c>
      <c r="K9158" s="6" t="s">
        <v>7768</v>
      </c>
      <c r="L9158" s="8">
        <v>6</v>
      </c>
      <c r="M9158" s="6" t="s">
        <v>297</v>
      </c>
      <c r="N9158" s="6" t="s">
        <v>7769</v>
      </c>
      <c r="R9158" s="6" t="str">
        <f t="shared" si="143"/>
        <v>80806Xã Tân Lân26</v>
      </c>
    </row>
    <row r="9159" spans="1:18">
      <c r="A9159" s="6">
        <v>9158</v>
      </c>
      <c r="B9159" s="6">
        <v>80</v>
      </c>
      <c r="C9159" s="6" t="s">
        <v>7766</v>
      </c>
      <c r="D9159" s="6">
        <v>806</v>
      </c>
      <c r="E9159" s="6" t="s">
        <v>7875</v>
      </c>
      <c r="F9159" s="6">
        <v>28141</v>
      </c>
      <c r="G9159" s="6" t="s">
        <v>7884</v>
      </c>
      <c r="H9159" s="6">
        <v>2</v>
      </c>
      <c r="I9159" s="6" t="s">
        <v>297</v>
      </c>
      <c r="J9159" s="6">
        <v>6</v>
      </c>
      <c r="K9159" s="6" t="s">
        <v>7768</v>
      </c>
      <c r="L9159" s="8">
        <v>6</v>
      </c>
      <c r="M9159" s="6" t="s">
        <v>297</v>
      </c>
      <c r="N9159" s="6" t="s">
        <v>7769</v>
      </c>
      <c r="R9159" s="6" t="str">
        <f t="shared" si="143"/>
        <v>80806Xã Phước Tuy26</v>
      </c>
    </row>
    <row r="9160" spans="1:18">
      <c r="A9160" s="6">
        <v>9159</v>
      </c>
      <c r="B9160" s="6">
        <v>80</v>
      </c>
      <c r="C9160" s="6" t="s">
        <v>7766</v>
      </c>
      <c r="D9160" s="6">
        <v>806</v>
      </c>
      <c r="E9160" s="6" t="s">
        <v>7875</v>
      </c>
      <c r="F9160" s="6">
        <v>28144</v>
      </c>
      <c r="G9160" s="6" t="s">
        <v>7885</v>
      </c>
      <c r="H9160" s="6">
        <v>2</v>
      </c>
      <c r="I9160" s="6" t="s">
        <v>297</v>
      </c>
      <c r="J9160" s="6">
        <v>6</v>
      </c>
      <c r="K9160" s="6" t="s">
        <v>7768</v>
      </c>
      <c r="L9160" s="8">
        <v>6</v>
      </c>
      <c r="M9160" s="6" t="s">
        <v>297</v>
      </c>
      <c r="N9160" s="6" t="s">
        <v>7769</v>
      </c>
      <c r="R9160" s="6" t="str">
        <f t="shared" si="143"/>
        <v>80806Xã Long Hựu Đông26</v>
      </c>
    </row>
    <row r="9161" spans="1:18">
      <c r="A9161" s="6">
        <v>9160</v>
      </c>
      <c r="B9161" s="6">
        <v>80</v>
      </c>
      <c r="C9161" s="6" t="s">
        <v>7766</v>
      </c>
      <c r="D9161" s="6">
        <v>806</v>
      </c>
      <c r="E9161" s="6" t="s">
        <v>7875</v>
      </c>
      <c r="F9161" s="6">
        <v>28147</v>
      </c>
      <c r="G9161" s="6" t="s">
        <v>7886</v>
      </c>
      <c r="H9161" s="6">
        <v>2</v>
      </c>
      <c r="I9161" s="6" t="s">
        <v>297</v>
      </c>
      <c r="J9161" s="6">
        <v>6</v>
      </c>
      <c r="K9161" s="6" t="s">
        <v>7768</v>
      </c>
      <c r="L9161" s="8">
        <v>6</v>
      </c>
      <c r="M9161" s="6" t="s">
        <v>297</v>
      </c>
      <c r="N9161" s="6" t="s">
        <v>7769</v>
      </c>
      <c r="R9161" s="6" t="str">
        <f t="shared" si="143"/>
        <v>80806Xã Tân Ân26</v>
      </c>
    </row>
    <row r="9162" spans="1:18">
      <c r="A9162" s="6">
        <v>9161</v>
      </c>
      <c r="B9162" s="6">
        <v>80</v>
      </c>
      <c r="C9162" s="6" t="s">
        <v>7766</v>
      </c>
      <c r="D9162" s="6">
        <v>806</v>
      </c>
      <c r="E9162" s="6" t="s">
        <v>7875</v>
      </c>
      <c r="F9162" s="6">
        <v>28150</v>
      </c>
      <c r="G9162" s="6" t="s">
        <v>7380</v>
      </c>
      <c r="H9162" s="6">
        <v>2</v>
      </c>
      <c r="I9162" s="6" t="s">
        <v>297</v>
      </c>
      <c r="J9162" s="6">
        <v>6</v>
      </c>
      <c r="K9162" s="6" t="s">
        <v>7768</v>
      </c>
      <c r="L9162" s="8">
        <v>6</v>
      </c>
      <c r="M9162" s="6" t="s">
        <v>297</v>
      </c>
      <c r="N9162" s="6" t="s">
        <v>7769</v>
      </c>
      <c r="R9162" s="6" t="str">
        <f t="shared" si="143"/>
        <v>80806Xã Phước Đông26</v>
      </c>
    </row>
    <row r="9163" spans="1:18">
      <c r="A9163" s="6">
        <v>9162</v>
      </c>
      <c r="B9163" s="6">
        <v>80</v>
      </c>
      <c r="C9163" s="6" t="s">
        <v>7766</v>
      </c>
      <c r="D9163" s="6">
        <v>806</v>
      </c>
      <c r="E9163" s="6" t="s">
        <v>7875</v>
      </c>
      <c r="F9163" s="6">
        <v>28153</v>
      </c>
      <c r="G9163" s="6" t="s">
        <v>7887</v>
      </c>
      <c r="H9163" s="6">
        <v>2</v>
      </c>
      <c r="I9163" s="6" t="s">
        <v>297</v>
      </c>
      <c r="J9163" s="6">
        <v>6</v>
      </c>
      <c r="K9163" s="6" t="s">
        <v>7768</v>
      </c>
      <c r="L9163" s="8">
        <v>6</v>
      </c>
      <c r="M9163" s="6" t="s">
        <v>297</v>
      </c>
      <c r="N9163" s="6" t="s">
        <v>7769</v>
      </c>
      <c r="R9163" s="6" t="str">
        <f t="shared" si="143"/>
        <v>80806Xã Long Hựu Tây26</v>
      </c>
    </row>
    <row r="9164" spans="1:18">
      <c r="A9164" s="6">
        <v>9163</v>
      </c>
      <c r="B9164" s="6">
        <v>80</v>
      </c>
      <c r="C9164" s="6" t="s">
        <v>7766</v>
      </c>
      <c r="D9164" s="6">
        <v>806</v>
      </c>
      <c r="E9164" s="6" t="s">
        <v>7875</v>
      </c>
      <c r="F9164" s="6">
        <v>28156</v>
      </c>
      <c r="G9164" s="6" t="s">
        <v>7888</v>
      </c>
      <c r="H9164" s="6">
        <v>2</v>
      </c>
      <c r="I9164" s="6" t="s">
        <v>297</v>
      </c>
      <c r="J9164" s="6">
        <v>6</v>
      </c>
      <c r="K9164" s="6" t="s">
        <v>7768</v>
      </c>
      <c r="L9164" s="8">
        <v>6</v>
      </c>
      <c r="M9164" s="6" t="s">
        <v>297</v>
      </c>
      <c r="N9164" s="6" t="s">
        <v>7769</v>
      </c>
      <c r="R9164" s="6" t="str">
        <f t="shared" si="143"/>
        <v>80806Xã Tân Chánh26</v>
      </c>
    </row>
    <row r="9165" spans="1:18">
      <c r="A9165" s="6">
        <v>9164</v>
      </c>
      <c r="B9165" s="6">
        <v>80</v>
      </c>
      <c r="C9165" s="6" t="s">
        <v>7766</v>
      </c>
      <c r="D9165" s="6">
        <v>807</v>
      </c>
      <c r="E9165" s="6" t="s">
        <v>7889</v>
      </c>
      <c r="F9165" s="6">
        <v>28159</v>
      </c>
      <c r="G9165" s="6" t="s">
        <v>7890</v>
      </c>
      <c r="H9165" s="6">
        <v>1</v>
      </c>
      <c r="I9165" s="6" t="s">
        <v>251</v>
      </c>
      <c r="J9165" s="6">
        <v>6</v>
      </c>
      <c r="K9165" s="6" t="s">
        <v>7768</v>
      </c>
      <c r="L9165" s="8">
        <v>5</v>
      </c>
      <c r="M9165" s="6" t="s">
        <v>251</v>
      </c>
      <c r="N9165" s="6" t="s">
        <v>7769</v>
      </c>
      <c r="R9165" s="6" t="str">
        <f t="shared" si="143"/>
        <v>80807Thị trấn Cần Giuộc16</v>
      </c>
    </row>
    <row r="9166" spans="1:18">
      <c r="A9166" s="6">
        <v>9165</v>
      </c>
      <c r="B9166" s="6">
        <v>80</v>
      </c>
      <c r="C9166" s="6" t="s">
        <v>7766</v>
      </c>
      <c r="D9166" s="6">
        <v>807</v>
      </c>
      <c r="E9166" s="6" t="s">
        <v>7889</v>
      </c>
      <c r="F9166" s="6">
        <v>28162</v>
      </c>
      <c r="G9166" s="6" t="s">
        <v>7891</v>
      </c>
      <c r="H9166" s="6">
        <v>2</v>
      </c>
      <c r="I9166" s="6" t="s">
        <v>297</v>
      </c>
      <c r="J9166" s="6">
        <v>6</v>
      </c>
      <c r="K9166" s="6" t="s">
        <v>7768</v>
      </c>
      <c r="L9166" s="8">
        <v>6</v>
      </c>
      <c r="M9166" s="6" t="s">
        <v>297</v>
      </c>
      <c r="N9166" s="6" t="s">
        <v>7769</v>
      </c>
      <c r="R9166" s="6" t="str">
        <f t="shared" si="143"/>
        <v>80807Xã Phước Lý26</v>
      </c>
    </row>
    <row r="9167" spans="1:18">
      <c r="A9167" s="6">
        <v>9166</v>
      </c>
      <c r="B9167" s="6">
        <v>80</v>
      </c>
      <c r="C9167" s="6" t="s">
        <v>7766</v>
      </c>
      <c r="D9167" s="6">
        <v>807</v>
      </c>
      <c r="E9167" s="6" t="s">
        <v>7889</v>
      </c>
      <c r="F9167" s="6">
        <v>28165</v>
      </c>
      <c r="G9167" s="6" t="s">
        <v>7892</v>
      </c>
      <c r="H9167" s="6">
        <v>2</v>
      </c>
      <c r="I9167" s="6" t="s">
        <v>297</v>
      </c>
      <c r="J9167" s="6">
        <v>6</v>
      </c>
      <c r="K9167" s="6" t="s">
        <v>7768</v>
      </c>
      <c r="L9167" s="8">
        <v>6</v>
      </c>
      <c r="M9167" s="6" t="s">
        <v>297</v>
      </c>
      <c r="N9167" s="6" t="s">
        <v>7769</v>
      </c>
      <c r="R9167" s="6" t="str">
        <f t="shared" si="143"/>
        <v>80807Xã Long Thượng26</v>
      </c>
    </row>
    <row r="9168" spans="1:18">
      <c r="A9168" s="6">
        <v>9167</v>
      </c>
      <c r="B9168" s="6">
        <v>80</v>
      </c>
      <c r="C9168" s="6" t="s">
        <v>7766</v>
      </c>
      <c r="D9168" s="6">
        <v>807</v>
      </c>
      <c r="E9168" s="6" t="s">
        <v>7889</v>
      </c>
      <c r="F9168" s="6">
        <v>28168</v>
      </c>
      <c r="G9168" s="6" t="s">
        <v>7893</v>
      </c>
      <c r="H9168" s="6">
        <v>2</v>
      </c>
      <c r="I9168" s="6" t="s">
        <v>297</v>
      </c>
      <c r="J9168" s="6">
        <v>6</v>
      </c>
      <c r="K9168" s="6" t="s">
        <v>7768</v>
      </c>
      <c r="L9168" s="8">
        <v>6</v>
      </c>
      <c r="M9168" s="6" t="s">
        <v>297</v>
      </c>
      <c r="N9168" s="6" t="s">
        <v>7769</v>
      </c>
      <c r="R9168" s="6" t="str">
        <f t="shared" si="143"/>
        <v>80807Xã Long Hậu26</v>
      </c>
    </row>
    <row r="9169" spans="1:18">
      <c r="A9169" s="6">
        <v>9168</v>
      </c>
      <c r="B9169" s="6">
        <v>80</v>
      </c>
      <c r="C9169" s="6" t="s">
        <v>7766</v>
      </c>
      <c r="D9169" s="6">
        <v>807</v>
      </c>
      <c r="E9169" s="6" t="s">
        <v>7889</v>
      </c>
      <c r="F9169" s="6">
        <v>28174</v>
      </c>
      <c r="G9169" s="6" t="s">
        <v>6469</v>
      </c>
      <c r="H9169" s="6">
        <v>2</v>
      </c>
      <c r="I9169" s="6" t="s">
        <v>297</v>
      </c>
      <c r="J9169" s="6">
        <v>6</v>
      </c>
      <c r="K9169" s="6" t="s">
        <v>7768</v>
      </c>
      <c r="L9169" s="8">
        <v>6</v>
      </c>
      <c r="M9169" s="6" t="s">
        <v>297</v>
      </c>
      <c r="N9169" s="6" t="s">
        <v>7769</v>
      </c>
      <c r="R9169" s="6" t="str">
        <f t="shared" si="143"/>
        <v>80807Xã Phước Hậu26</v>
      </c>
    </row>
    <row r="9170" spans="1:18">
      <c r="A9170" s="6">
        <v>9169</v>
      </c>
      <c r="B9170" s="6">
        <v>80</v>
      </c>
      <c r="C9170" s="6" t="s">
        <v>7766</v>
      </c>
      <c r="D9170" s="6">
        <v>807</v>
      </c>
      <c r="E9170" s="6" t="s">
        <v>7889</v>
      </c>
      <c r="F9170" s="6">
        <v>28177</v>
      </c>
      <c r="G9170" s="6" t="s">
        <v>4643</v>
      </c>
      <c r="H9170" s="6">
        <v>2</v>
      </c>
      <c r="I9170" s="6" t="s">
        <v>297</v>
      </c>
      <c r="J9170" s="6">
        <v>6</v>
      </c>
      <c r="K9170" s="6" t="s">
        <v>7768</v>
      </c>
      <c r="L9170" s="8">
        <v>6</v>
      </c>
      <c r="M9170" s="6" t="s">
        <v>297</v>
      </c>
      <c r="N9170" s="6" t="s">
        <v>7769</v>
      </c>
      <c r="R9170" s="6" t="str">
        <f t="shared" si="143"/>
        <v>80807Xã Mỹ Lộc26</v>
      </c>
    </row>
    <row r="9171" spans="1:18">
      <c r="A9171" s="6">
        <v>9170</v>
      </c>
      <c r="B9171" s="6">
        <v>80</v>
      </c>
      <c r="C9171" s="6" t="s">
        <v>7766</v>
      </c>
      <c r="D9171" s="6">
        <v>807</v>
      </c>
      <c r="E9171" s="6" t="s">
        <v>7889</v>
      </c>
      <c r="F9171" s="6">
        <v>28180</v>
      </c>
      <c r="G9171" s="6" t="s">
        <v>7894</v>
      </c>
      <c r="H9171" s="6">
        <v>2</v>
      </c>
      <c r="I9171" s="6" t="s">
        <v>297</v>
      </c>
      <c r="J9171" s="6">
        <v>6</v>
      </c>
      <c r="K9171" s="6" t="s">
        <v>7768</v>
      </c>
      <c r="L9171" s="8">
        <v>6</v>
      </c>
      <c r="M9171" s="6" t="s">
        <v>297</v>
      </c>
      <c r="N9171" s="6" t="s">
        <v>7769</v>
      </c>
      <c r="R9171" s="6" t="str">
        <f t="shared" si="143"/>
        <v>80807Xã Phước Lại26</v>
      </c>
    </row>
    <row r="9172" spans="1:18">
      <c r="A9172" s="6">
        <v>9171</v>
      </c>
      <c r="B9172" s="6">
        <v>80</v>
      </c>
      <c r="C9172" s="6" t="s">
        <v>7766</v>
      </c>
      <c r="D9172" s="6">
        <v>807</v>
      </c>
      <c r="E9172" s="6" t="s">
        <v>7889</v>
      </c>
      <c r="F9172" s="6">
        <v>28183</v>
      </c>
      <c r="G9172" s="6" t="s">
        <v>7895</v>
      </c>
      <c r="H9172" s="6">
        <v>2</v>
      </c>
      <c r="I9172" s="6" t="s">
        <v>297</v>
      </c>
      <c r="J9172" s="6">
        <v>6</v>
      </c>
      <c r="K9172" s="6" t="s">
        <v>7768</v>
      </c>
      <c r="L9172" s="8">
        <v>6</v>
      </c>
      <c r="M9172" s="6" t="s">
        <v>297</v>
      </c>
      <c r="N9172" s="6" t="s">
        <v>7769</v>
      </c>
      <c r="R9172" s="6" t="str">
        <f t="shared" si="143"/>
        <v>80807Xã Phước Lâm26</v>
      </c>
    </row>
    <row r="9173" spans="1:18">
      <c r="A9173" s="6">
        <v>9172</v>
      </c>
      <c r="B9173" s="6">
        <v>80</v>
      </c>
      <c r="C9173" s="6" t="s">
        <v>7766</v>
      </c>
      <c r="D9173" s="6">
        <v>807</v>
      </c>
      <c r="E9173" s="6" t="s">
        <v>7889</v>
      </c>
      <c r="F9173" s="6">
        <v>28189</v>
      </c>
      <c r="G9173" s="6" t="s">
        <v>2430</v>
      </c>
      <c r="H9173" s="6">
        <v>2</v>
      </c>
      <c r="I9173" s="6" t="s">
        <v>297</v>
      </c>
      <c r="J9173" s="6">
        <v>6</v>
      </c>
      <c r="K9173" s="6" t="s">
        <v>7768</v>
      </c>
      <c r="L9173" s="8">
        <v>6</v>
      </c>
      <c r="M9173" s="6" t="s">
        <v>297</v>
      </c>
      <c r="N9173" s="6" t="s">
        <v>7769</v>
      </c>
      <c r="R9173" s="6" t="str">
        <f t="shared" si="143"/>
        <v>80807Xã Thuận Thành26</v>
      </c>
    </row>
    <row r="9174" spans="1:18">
      <c r="A9174" s="6">
        <v>9173</v>
      </c>
      <c r="B9174" s="6">
        <v>80</v>
      </c>
      <c r="C9174" s="6" t="s">
        <v>7766</v>
      </c>
      <c r="D9174" s="6">
        <v>807</v>
      </c>
      <c r="E9174" s="6" t="s">
        <v>7889</v>
      </c>
      <c r="F9174" s="6">
        <v>28192</v>
      </c>
      <c r="G9174" s="6" t="s">
        <v>7896</v>
      </c>
      <c r="H9174" s="6">
        <v>2</v>
      </c>
      <c r="I9174" s="6" t="s">
        <v>297</v>
      </c>
      <c r="J9174" s="6">
        <v>6</v>
      </c>
      <c r="K9174" s="6" t="s">
        <v>7768</v>
      </c>
      <c r="L9174" s="8">
        <v>6</v>
      </c>
      <c r="M9174" s="6" t="s">
        <v>297</v>
      </c>
      <c r="N9174" s="6" t="s">
        <v>7769</v>
      </c>
      <c r="R9174" s="6" t="str">
        <f t="shared" si="143"/>
        <v>80807Xã Phước Vĩnh Tây26</v>
      </c>
    </row>
    <row r="9175" spans="1:18">
      <c r="A9175" s="6">
        <v>9174</v>
      </c>
      <c r="B9175" s="6">
        <v>80</v>
      </c>
      <c r="C9175" s="6" t="s">
        <v>7766</v>
      </c>
      <c r="D9175" s="6">
        <v>807</v>
      </c>
      <c r="E9175" s="6" t="s">
        <v>7889</v>
      </c>
      <c r="F9175" s="6">
        <v>28195</v>
      </c>
      <c r="G9175" s="6" t="s">
        <v>7897</v>
      </c>
      <c r="H9175" s="6">
        <v>2</v>
      </c>
      <c r="I9175" s="6" t="s">
        <v>297</v>
      </c>
      <c r="J9175" s="6">
        <v>6</v>
      </c>
      <c r="K9175" s="6" t="s">
        <v>7768</v>
      </c>
      <c r="L9175" s="8">
        <v>6</v>
      </c>
      <c r="M9175" s="6" t="s">
        <v>297</v>
      </c>
      <c r="N9175" s="6" t="s">
        <v>7769</v>
      </c>
      <c r="R9175" s="6" t="str">
        <f t="shared" si="143"/>
        <v>80807Xã Phước Vĩnh Đông26</v>
      </c>
    </row>
    <row r="9176" spans="1:18">
      <c r="A9176" s="6">
        <v>9175</v>
      </c>
      <c r="B9176" s="6">
        <v>80</v>
      </c>
      <c r="C9176" s="6" t="s">
        <v>7766</v>
      </c>
      <c r="D9176" s="6">
        <v>807</v>
      </c>
      <c r="E9176" s="6" t="s">
        <v>7889</v>
      </c>
      <c r="F9176" s="6">
        <v>28198</v>
      </c>
      <c r="G9176" s="6" t="s">
        <v>7572</v>
      </c>
      <c r="H9176" s="6">
        <v>2</v>
      </c>
      <c r="I9176" s="6" t="s">
        <v>297</v>
      </c>
      <c r="J9176" s="6">
        <v>6</v>
      </c>
      <c r="K9176" s="6" t="s">
        <v>7768</v>
      </c>
      <c r="L9176" s="8">
        <v>6</v>
      </c>
      <c r="M9176" s="6" t="s">
        <v>297</v>
      </c>
      <c r="N9176" s="6" t="s">
        <v>7769</v>
      </c>
      <c r="R9176" s="6" t="str">
        <f t="shared" si="143"/>
        <v>80807Xã Long An26</v>
      </c>
    </row>
    <row r="9177" spans="1:18">
      <c r="A9177" s="6">
        <v>9176</v>
      </c>
      <c r="B9177" s="6">
        <v>80</v>
      </c>
      <c r="C9177" s="6" t="s">
        <v>7766</v>
      </c>
      <c r="D9177" s="6">
        <v>807</v>
      </c>
      <c r="E9177" s="6" t="s">
        <v>7889</v>
      </c>
      <c r="F9177" s="6">
        <v>28201</v>
      </c>
      <c r="G9177" s="6" t="s">
        <v>7898</v>
      </c>
      <c r="H9177" s="6">
        <v>2</v>
      </c>
      <c r="I9177" s="6" t="s">
        <v>297</v>
      </c>
      <c r="J9177" s="6">
        <v>6</v>
      </c>
      <c r="K9177" s="6" t="s">
        <v>7768</v>
      </c>
      <c r="L9177" s="8">
        <v>6</v>
      </c>
      <c r="M9177" s="6" t="s">
        <v>297</v>
      </c>
      <c r="N9177" s="6" t="s">
        <v>7769</v>
      </c>
      <c r="R9177" s="6" t="str">
        <f t="shared" si="143"/>
        <v>80807Xã Long Phụng26</v>
      </c>
    </row>
    <row r="9178" spans="1:18">
      <c r="A9178" s="6">
        <v>9177</v>
      </c>
      <c r="B9178" s="6">
        <v>80</v>
      </c>
      <c r="C9178" s="6" t="s">
        <v>7766</v>
      </c>
      <c r="D9178" s="6">
        <v>807</v>
      </c>
      <c r="E9178" s="6" t="s">
        <v>7889</v>
      </c>
      <c r="F9178" s="6">
        <v>28204</v>
      </c>
      <c r="G9178" s="6" t="s">
        <v>7741</v>
      </c>
      <c r="H9178" s="6">
        <v>2</v>
      </c>
      <c r="I9178" s="6" t="s">
        <v>297</v>
      </c>
      <c r="J9178" s="6">
        <v>6</v>
      </c>
      <c r="K9178" s="6" t="s">
        <v>7768</v>
      </c>
      <c r="L9178" s="8">
        <v>6</v>
      </c>
      <c r="M9178" s="6" t="s">
        <v>297</v>
      </c>
      <c r="N9178" s="6" t="s">
        <v>7769</v>
      </c>
      <c r="R9178" s="6" t="str">
        <f t="shared" si="143"/>
        <v>80807Xã Đông Thạnh26</v>
      </c>
    </row>
    <row r="9179" spans="1:18">
      <c r="A9179" s="6">
        <v>9178</v>
      </c>
      <c r="B9179" s="6">
        <v>80</v>
      </c>
      <c r="C9179" s="6" t="s">
        <v>7766</v>
      </c>
      <c r="D9179" s="6">
        <v>807</v>
      </c>
      <c r="E9179" s="6" t="s">
        <v>7889</v>
      </c>
      <c r="F9179" s="6">
        <v>28207</v>
      </c>
      <c r="G9179" s="6" t="s">
        <v>7899</v>
      </c>
      <c r="H9179" s="6">
        <v>2</v>
      </c>
      <c r="I9179" s="6" t="s">
        <v>297</v>
      </c>
      <c r="J9179" s="6">
        <v>6</v>
      </c>
      <c r="K9179" s="6" t="s">
        <v>7768</v>
      </c>
      <c r="L9179" s="8">
        <v>6</v>
      </c>
      <c r="M9179" s="6" t="s">
        <v>297</v>
      </c>
      <c r="N9179" s="6" t="s">
        <v>7769</v>
      </c>
      <c r="R9179" s="6" t="str">
        <f t="shared" si="143"/>
        <v>80807Xã Tân Tập26</v>
      </c>
    </row>
    <row r="9180" spans="1:18">
      <c r="A9180" s="6">
        <v>9179</v>
      </c>
      <c r="B9180" s="6">
        <v>80</v>
      </c>
      <c r="C9180" s="6" t="s">
        <v>7766</v>
      </c>
      <c r="D9180" s="6">
        <v>808</v>
      </c>
      <c r="E9180" s="6" t="s">
        <v>7355</v>
      </c>
      <c r="F9180" s="6">
        <v>28210</v>
      </c>
      <c r="G9180" s="6" t="s">
        <v>7900</v>
      </c>
      <c r="H9180" s="6">
        <v>1</v>
      </c>
      <c r="I9180" s="6" t="s">
        <v>251</v>
      </c>
      <c r="J9180" s="6">
        <v>6</v>
      </c>
      <c r="K9180" s="6" t="s">
        <v>7768</v>
      </c>
      <c r="L9180" s="8">
        <v>5</v>
      </c>
      <c r="M9180" s="6" t="s">
        <v>251</v>
      </c>
      <c r="N9180" s="6" t="s">
        <v>7769</v>
      </c>
      <c r="R9180" s="6" t="str">
        <f t="shared" si="143"/>
        <v>80808Thị trấn Tầm Vu16</v>
      </c>
    </row>
    <row r="9181" spans="1:18">
      <c r="A9181" s="6">
        <v>9180</v>
      </c>
      <c r="B9181" s="6">
        <v>80</v>
      </c>
      <c r="C9181" s="6" t="s">
        <v>7766</v>
      </c>
      <c r="D9181" s="6">
        <v>808</v>
      </c>
      <c r="E9181" s="6" t="s">
        <v>7355</v>
      </c>
      <c r="F9181" s="6">
        <v>28213</v>
      </c>
      <c r="G9181" s="6" t="s">
        <v>7901</v>
      </c>
      <c r="H9181" s="6">
        <v>2</v>
      </c>
      <c r="I9181" s="6" t="s">
        <v>297</v>
      </c>
      <c r="J9181" s="6">
        <v>6</v>
      </c>
      <c r="K9181" s="6" t="s">
        <v>7768</v>
      </c>
      <c r="L9181" s="8">
        <v>6</v>
      </c>
      <c r="M9181" s="6" t="s">
        <v>297</v>
      </c>
      <c r="N9181" s="6" t="s">
        <v>7769</v>
      </c>
      <c r="R9181" s="6" t="str">
        <f t="shared" si="143"/>
        <v>80808Xã Bình Quới26</v>
      </c>
    </row>
    <row r="9182" spans="1:18">
      <c r="A9182" s="6">
        <v>9181</v>
      </c>
      <c r="B9182" s="6">
        <v>80</v>
      </c>
      <c r="C9182" s="6" t="s">
        <v>7766</v>
      </c>
      <c r="D9182" s="6">
        <v>808</v>
      </c>
      <c r="E9182" s="6" t="s">
        <v>7355</v>
      </c>
      <c r="F9182" s="6">
        <v>28216</v>
      </c>
      <c r="G9182" s="6" t="s">
        <v>778</v>
      </c>
      <c r="H9182" s="6">
        <v>2</v>
      </c>
      <c r="I9182" s="6" t="s">
        <v>297</v>
      </c>
      <c r="J9182" s="6">
        <v>6</v>
      </c>
      <c r="K9182" s="6" t="s">
        <v>7768</v>
      </c>
      <c r="L9182" s="8">
        <v>6</v>
      </c>
      <c r="M9182" s="6" t="s">
        <v>297</v>
      </c>
      <c r="N9182" s="6" t="s">
        <v>7769</v>
      </c>
      <c r="R9182" s="6" t="str">
        <f t="shared" si="143"/>
        <v>80808Xã Hòa Phú26</v>
      </c>
    </row>
    <row r="9183" spans="1:18">
      <c r="A9183" s="6">
        <v>9182</v>
      </c>
      <c r="B9183" s="6">
        <v>80</v>
      </c>
      <c r="C9183" s="6" t="s">
        <v>7766</v>
      </c>
      <c r="D9183" s="6">
        <v>808</v>
      </c>
      <c r="E9183" s="6" t="s">
        <v>7355</v>
      </c>
      <c r="F9183" s="6">
        <v>28219</v>
      </c>
      <c r="G9183" s="6" t="s">
        <v>7902</v>
      </c>
      <c r="H9183" s="6">
        <v>2</v>
      </c>
      <c r="I9183" s="6" t="s">
        <v>297</v>
      </c>
      <c r="J9183" s="6">
        <v>6</v>
      </c>
      <c r="K9183" s="6" t="s">
        <v>7768</v>
      </c>
      <c r="L9183" s="8">
        <v>6</v>
      </c>
      <c r="M9183" s="6" t="s">
        <v>297</v>
      </c>
      <c r="N9183" s="6" t="s">
        <v>7769</v>
      </c>
      <c r="R9183" s="6" t="str">
        <f t="shared" si="143"/>
        <v>80808Xã Phú Ngãi Trị26</v>
      </c>
    </row>
    <row r="9184" spans="1:18">
      <c r="A9184" s="6">
        <v>9183</v>
      </c>
      <c r="B9184" s="6">
        <v>80</v>
      </c>
      <c r="C9184" s="6" t="s">
        <v>7766</v>
      </c>
      <c r="D9184" s="6">
        <v>808</v>
      </c>
      <c r="E9184" s="6" t="s">
        <v>7355</v>
      </c>
      <c r="F9184" s="6">
        <v>28222</v>
      </c>
      <c r="G9184" s="6" t="s">
        <v>7903</v>
      </c>
      <c r="H9184" s="6">
        <v>2</v>
      </c>
      <c r="I9184" s="6" t="s">
        <v>297</v>
      </c>
      <c r="J9184" s="6">
        <v>6</v>
      </c>
      <c r="K9184" s="6" t="s">
        <v>7768</v>
      </c>
      <c r="L9184" s="8">
        <v>6</v>
      </c>
      <c r="M9184" s="6" t="s">
        <v>297</v>
      </c>
      <c r="N9184" s="6" t="s">
        <v>7769</v>
      </c>
      <c r="R9184" s="6" t="str">
        <f t="shared" si="143"/>
        <v>80808Xã Vĩnh Công26</v>
      </c>
    </row>
    <row r="9185" spans="1:18">
      <c r="A9185" s="6">
        <v>9184</v>
      </c>
      <c r="B9185" s="6">
        <v>80</v>
      </c>
      <c r="C9185" s="6" t="s">
        <v>7766</v>
      </c>
      <c r="D9185" s="6">
        <v>808</v>
      </c>
      <c r="E9185" s="6" t="s">
        <v>7355</v>
      </c>
      <c r="F9185" s="6">
        <v>28225</v>
      </c>
      <c r="G9185" s="6" t="s">
        <v>7904</v>
      </c>
      <c r="H9185" s="6">
        <v>2</v>
      </c>
      <c r="I9185" s="6" t="s">
        <v>297</v>
      </c>
      <c r="J9185" s="6">
        <v>6</v>
      </c>
      <c r="K9185" s="6" t="s">
        <v>7768</v>
      </c>
      <c r="L9185" s="8">
        <v>6</v>
      </c>
      <c r="M9185" s="6" t="s">
        <v>297</v>
      </c>
      <c r="N9185" s="6" t="s">
        <v>7769</v>
      </c>
      <c r="R9185" s="6" t="str">
        <f t="shared" si="143"/>
        <v>80808Xã Thuận Mỹ26</v>
      </c>
    </row>
    <row r="9186" spans="1:18">
      <c r="A9186" s="6">
        <v>9185</v>
      </c>
      <c r="B9186" s="6">
        <v>80</v>
      </c>
      <c r="C9186" s="6" t="s">
        <v>7766</v>
      </c>
      <c r="D9186" s="6">
        <v>808</v>
      </c>
      <c r="E9186" s="6" t="s">
        <v>7355</v>
      </c>
      <c r="F9186" s="6">
        <v>28228</v>
      </c>
      <c r="G9186" s="6" t="s">
        <v>7190</v>
      </c>
      <c r="H9186" s="6">
        <v>2</v>
      </c>
      <c r="I9186" s="6" t="s">
        <v>297</v>
      </c>
      <c r="J9186" s="6">
        <v>6</v>
      </c>
      <c r="K9186" s="6" t="s">
        <v>7768</v>
      </c>
      <c r="L9186" s="8">
        <v>6</v>
      </c>
      <c r="M9186" s="6" t="s">
        <v>297</v>
      </c>
      <c r="N9186" s="6" t="s">
        <v>7769</v>
      </c>
      <c r="R9186" s="6" t="str">
        <f t="shared" si="143"/>
        <v>80808Xã Hiệp Thạnh26</v>
      </c>
    </row>
    <row r="9187" spans="1:18">
      <c r="A9187" s="6">
        <v>9186</v>
      </c>
      <c r="B9187" s="6">
        <v>80</v>
      </c>
      <c r="C9187" s="6" t="s">
        <v>7766</v>
      </c>
      <c r="D9187" s="6">
        <v>808</v>
      </c>
      <c r="E9187" s="6" t="s">
        <v>7355</v>
      </c>
      <c r="F9187" s="6">
        <v>28231</v>
      </c>
      <c r="G9187" s="6" t="s">
        <v>7905</v>
      </c>
      <c r="H9187" s="6">
        <v>2</v>
      </c>
      <c r="I9187" s="6" t="s">
        <v>297</v>
      </c>
      <c r="J9187" s="6">
        <v>6</v>
      </c>
      <c r="K9187" s="6" t="s">
        <v>7768</v>
      </c>
      <c r="L9187" s="8">
        <v>6</v>
      </c>
      <c r="M9187" s="6" t="s">
        <v>297</v>
      </c>
      <c r="N9187" s="6" t="s">
        <v>7769</v>
      </c>
      <c r="R9187" s="6" t="str">
        <f t="shared" si="143"/>
        <v>80808Xã Phước Tân Hưng26</v>
      </c>
    </row>
    <row r="9188" spans="1:18">
      <c r="A9188" s="6">
        <v>9187</v>
      </c>
      <c r="B9188" s="6">
        <v>80</v>
      </c>
      <c r="C9188" s="6" t="s">
        <v>7766</v>
      </c>
      <c r="D9188" s="6">
        <v>808</v>
      </c>
      <c r="E9188" s="6" t="s">
        <v>7355</v>
      </c>
      <c r="F9188" s="6">
        <v>28234</v>
      </c>
      <c r="G9188" s="6" t="s">
        <v>7906</v>
      </c>
      <c r="H9188" s="6">
        <v>2</v>
      </c>
      <c r="I9188" s="6" t="s">
        <v>297</v>
      </c>
      <c r="J9188" s="6">
        <v>6</v>
      </c>
      <c r="K9188" s="6" t="s">
        <v>7768</v>
      </c>
      <c r="L9188" s="8">
        <v>6</v>
      </c>
      <c r="M9188" s="6" t="s">
        <v>297</v>
      </c>
      <c r="N9188" s="6" t="s">
        <v>7769</v>
      </c>
      <c r="R9188" s="6" t="str">
        <f t="shared" si="143"/>
        <v>80808Xã Thanh Phú Long26</v>
      </c>
    </row>
    <row r="9189" spans="1:18">
      <c r="A9189" s="6">
        <v>9188</v>
      </c>
      <c r="B9189" s="6">
        <v>80</v>
      </c>
      <c r="C9189" s="6" t="s">
        <v>7766</v>
      </c>
      <c r="D9189" s="6">
        <v>808</v>
      </c>
      <c r="E9189" s="6" t="s">
        <v>7355</v>
      </c>
      <c r="F9189" s="6">
        <v>28237</v>
      </c>
      <c r="G9189" s="6" t="s">
        <v>7907</v>
      </c>
      <c r="H9189" s="6">
        <v>2</v>
      </c>
      <c r="I9189" s="6" t="s">
        <v>297</v>
      </c>
      <c r="J9189" s="6">
        <v>6</v>
      </c>
      <c r="K9189" s="6" t="s">
        <v>7768</v>
      </c>
      <c r="L9189" s="8">
        <v>6</v>
      </c>
      <c r="M9189" s="6" t="s">
        <v>297</v>
      </c>
      <c r="N9189" s="6" t="s">
        <v>7769</v>
      </c>
      <c r="R9189" s="6" t="str">
        <f t="shared" si="143"/>
        <v>80808Xã Dương Xuân Hội26</v>
      </c>
    </row>
    <row r="9190" spans="1:18">
      <c r="A9190" s="6">
        <v>9189</v>
      </c>
      <c r="B9190" s="6">
        <v>80</v>
      </c>
      <c r="C9190" s="6" t="s">
        <v>7766</v>
      </c>
      <c r="D9190" s="6">
        <v>808</v>
      </c>
      <c r="E9190" s="6" t="s">
        <v>7355</v>
      </c>
      <c r="F9190" s="6">
        <v>28240</v>
      </c>
      <c r="G9190" s="6" t="s">
        <v>7908</v>
      </c>
      <c r="H9190" s="6">
        <v>2</v>
      </c>
      <c r="I9190" s="6" t="s">
        <v>297</v>
      </c>
      <c r="J9190" s="6">
        <v>6</v>
      </c>
      <c r="K9190" s="6" t="s">
        <v>7768</v>
      </c>
      <c r="L9190" s="8">
        <v>6</v>
      </c>
      <c r="M9190" s="6" t="s">
        <v>297</v>
      </c>
      <c r="N9190" s="6" t="s">
        <v>7769</v>
      </c>
      <c r="R9190" s="6" t="str">
        <f t="shared" si="143"/>
        <v>80808Xã An Lục Long26</v>
      </c>
    </row>
    <row r="9191" spans="1:18">
      <c r="A9191" s="6">
        <v>9190</v>
      </c>
      <c r="B9191" s="6">
        <v>80</v>
      </c>
      <c r="C9191" s="6" t="s">
        <v>7766</v>
      </c>
      <c r="D9191" s="6">
        <v>808</v>
      </c>
      <c r="E9191" s="6" t="s">
        <v>7355</v>
      </c>
      <c r="F9191" s="6">
        <v>28243</v>
      </c>
      <c r="G9191" s="6" t="s">
        <v>7909</v>
      </c>
      <c r="H9191" s="6">
        <v>2</v>
      </c>
      <c r="I9191" s="6" t="s">
        <v>297</v>
      </c>
      <c r="J9191" s="6">
        <v>6</v>
      </c>
      <c r="K9191" s="6" t="s">
        <v>7768</v>
      </c>
      <c r="L9191" s="8">
        <v>6</v>
      </c>
      <c r="M9191" s="6" t="s">
        <v>297</v>
      </c>
      <c r="N9191" s="6" t="s">
        <v>7769</v>
      </c>
      <c r="R9191" s="6" t="str">
        <f t="shared" si="143"/>
        <v>80808Xã Long Trì26</v>
      </c>
    </row>
    <row r="9192" spans="1:18">
      <c r="A9192" s="6">
        <v>9191</v>
      </c>
      <c r="B9192" s="6">
        <v>80</v>
      </c>
      <c r="C9192" s="6" t="s">
        <v>7766</v>
      </c>
      <c r="D9192" s="6">
        <v>808</v>
      </c>
      <c r="E9192" s="6" t="s">
        <v>7355</v>
      </c>
      <c r="F9192" s="6">
        <v>28246</v>
      </c>
      <c r="G9192" s="6" t="s">
        <v>7910</v>
      </c>
      <c r="H9192" s="6">
        <v>2</v>
      </c>
      <c r="I9192" s="6" t="s">
        <v>297</v>
      </c>
      <c r="J9192" s="6">
        <v>6</v>
      </c>
      <c r="K9192" s="6" t="s">
        <v>7768</v>
      </c>
      <c r="L9192" s="8">
        <v>6</v>
      </c>
      <c r="M9192" s="6" t="s">
        <v>297</v>
      </c>
      <c r="N9192" s="6" t="s">
        <v>7769</v>
      </c>
      <c r="R9192" s="6" t="str">
        <f t="shared" si="143"/>
        <v>80808Xã Thanh Vĩnh Đông26</v>
      </c>
    </row>
    <row r="9193" spans="1:18">
      <c r="A9193" s="6">
        <v>9192</v>
      </c>
      <c r="B9193" s="6">
        <v>82</v>
      </c>
      <c r="C9193" s="6" t="s">
        <v>7911</v>
      </c>
      <c r="D9193" s="6">
        <v>815</v>
      </c>
      <c r="E9193" s="6" t="s">
        <v>7912</v>
      </c>
      <c r="F9193" s="6">
        <v>28249</v>
      </c>
      <c r="G9193" s="6" t="s">
        <v>5438</v>
      </c>
      <c r="H9193" s="6">
        <v>1</v>
      </c>
      <c r="I9193" s="6" t="s">
        <v>251</v>
      </c>
      <c r="J9193" s="6">
        <v>6</v>
      </c>
      <c r="K9193" s="6" t="s">
        <v>7768</v>
      </c>
      <c r="L9193" s="8">
        <v>5</v>
      </c>
      <c r="M9193" s="6" t="s">
        <v>251</v>
      </c>
      <c r="N9193" s="6" t="s">
        <v>7913</v>
      </c>
      <c r="R9193" s="6" t="str">
        <f t="shared" si="143"/>
        <v>82815Phường 516</v>
      </c>
    </row>
    <row r="9194" spans="1:18">
      <c r="A9194" s="6">
        <v>9193</v>
      </c>
      <c r="B9194" s="6">
        <v>82</v>
      </c>
      <c r="C9194" s="6" t="s">
        <v>7911</v>
      </c>
      <c r="D9194" s="6">
        <v>815</v>
      </c>
      <c r="E9194" s="6" t="s">
        <v>7912</v>
      </c>
      <c r="F9194" s="6">
        <v>28252</v>
      </c>
      <c r="G9194" s="6" t="s">
        <v>5437</v>
      </c>
      <c r="H9194" s="6">
        <v>1</v>
      </c>
      <c r="I9194" s="6" t="s">
        <v>251</v>
      </c>
      <c r="J9194" s="6">
        <v>6</v>
      </c>
      <c r="K9194" s="6" t="s">
        <v>7768</v>
      </c>
      <c r="L9194" s="8">
        <v>5</v>
      </c>
      <c r="M9194" s="6" t="s">
        <v>251</v>
      </c>
      <c r="N9194" s="6" t="s">
        <v>7913</v>
      </c>
      <c r="R9194" s="6" t="str">
        <f t="shared" si="143"/>
        <v>82815Phường 416</v>
      </c>
    </row>
    <row r="9195" spans="1:18">
      <c r="A9195" s="6">
        <v>9194</v>
      </c>
      <c r="B9195" s="6">
        <v>82</v>
      </c>
      <c r="C9195" s="6" t="s">
        <v>7911</v>
      </c>
      <c r="D9195" s="6">
        <v>815</v>
      </c>
      <c r="E9195" s="6" t="s">
        <v>7912</v>
      </c>
      <c r="F9195" s="6">
        <v>28255</v>
      </c>
      <c r="G9195" s="6" t="s">
        <v>6220</v>
      </c>
      <c r="H9195" s="6">
        <v>1</v>
      </c>
      <c r="I9195" s="6" t="s">
        <v>251</v>
      </c>
      <c r="J9195" s="6">
        <v>6</v>
      </c>
      <c r="K9195" s="6" t="s">
        <v>7768</v>
      </c>
      <c r="L9195" s="8">
        <v>5</v>
      </c>
      <c r="M9195" s="6" t="s">
        <v>251</v>
      </c>
      <c r="N9195" s="6" t="s">
        <v>7913</v>
      </c>
      <c r="R9195" s="6" t="str">
        <f t="shared" si="143"/>
        <v>82815Phường 716</v>
      </c>
    </row>
    <row r="9196" spans="1:18">
      <c r="A9196" s="6">
        <v>9195</v>
      </c>
      <c r="B9196" s="6">
        <v>82</v>
      </c>
      <c r="C9196" s="6" t="s">
        <v>7911</v>
      </c>
      <c r="D9196" s="6">
        <v>815</v>
      </c>
      <c r="E9196" s="6" t="s">
        <v>7912</v>
      </c>
      <c r="F9196" s="6">
        <v>28258</v>
      </c>
      <c r="G9196" s="6" t="s">
        <v>5440</v>
      </c>
      <c r="H9196" s="6">
        <v>1</v>
      </c>
      <c r="I9196" s="6" t="s">
        <v>251</v>
      </c>
      <c r="J9196" s="6">
        <v>6</v>
      </c>
      <c r="K9196" s="6" t="s">
        <v>7768</v>
      </c>
      <c r="L9196" s="8">
        <v>5</v>
      </c>
      <c r="M9196" s="6" t="s">
        <v>251</v>
      </c>
      <c r="N9196" s="6" t="s">
        <v>7913</v>
      </c>
      <c r="R9196" s="6" t="str">
        <f t="shared" si="143"/>
        <v>82815Phường 316</v>
      </c>
    </row>
    <row r="9197" spans="1:18">
      <c r="A9197" s="6">
        <v>9196</v>
      </c>
      <c r="B9197" s="6">
        <v>82</v>
      </c>
      <c r="C9197" s="6" t="s">
        <v>7911</v>
      </c>
      <c r="D9197" s="6">
        <v>815</v>
      </c>
      <c r="E9197" s="6" t="s">
        <v>7912</v>
      </c>
      <c r="F9197" s="6">
        <v>28261</v>
      </c>
      <c r="G9197" s="6" t="s">
        <v>5433</v>
      </c>
      <c r="H9197" s="6">
        <v>1</v>
      </c>
      <c r="I9197" s="6" t="s">
        <v>251</v>
      </c>
      <c r="J9197" s="6">
        <v>6</v>
      </c>
      <c r="K9197" s="6" t="s">
        <v>7768</v>
      </c>
      <c r="L9197" s="8">
        <v>5</v>
      </c>
      <c r="M9197" s="6" t="s">
        <v>251</v>
      </c>
      <c r="N9197" s="6" t="s">
        <v>7913</v>
      </c>
      <c r="R9197" s="6" t="str">
        <f t="shared" si="143"/>
        <v>82815Phường 116</v>
      </c>
    </row>
    <row r="9198" spans="1:18">
      <c r="A9198" s="6">
        <v>9197</v>
      </c>
      <c r="B9198" s="6">
        <v>82</v>
      </c>
      <c r="C9198" s="6" t="s">
        <v>7911</v>
      </c>
      <c r="D9198" s="6">
        <v>815</v>
      </c>
      <c r="E9198" s="6" t="s">
        <v>7912</v>
      </c>
      <c r="F9198" s="6">
        <v>28264</v>
      </c>
      <c r="G9198" s="6" t="s">
        <v>5436</v>
      </c>
      <c r="H9198" s="6">
        <v>1</v>
      </c>
      <c r="I9198" s="6" t="s">
        <v>251</v>
      </c>
      <c r="J9198" s="6">
        <v>6</v>
      </c>
      <c r="K9198" s="6" t="s">
        <v>7768</v>
      </c>
      <c r="L9198" s="8">
        <v>5</v>
      </c>
      <c r="M9198" s="6" t="s">
        <v>251</v>
      </c>
      <c r="N9198" s="6" t="s">
        <v>7913</v>
      </c>
      <c r="R9198" s="6" t="str">
        <f t="shared" si="143"/>
        <v>82815Phường 216</v>
      </c>
    </row>
    <row r="9199" spans="1:18">
      <c r="A9199" s="6">
        <v>9198</v>
      </c>
      <c r="B9199" s="6">
        <v>82</v>
      </c>
      <c r="C9199" s="6" t="s">
        <v>7911</v>
      </c>
      <c r="D9199" s="6">
        <v>815</v>
      </c>
      <c r="E9199" s="6" t="s">
        <v>7912</v>
      </c>
      <c r="F9199" s="6">
        <v>28267</v>
      </c>
      <c r="G9199" s="6" t="s">
        <v>6219</v>
      </c>
      <c r="H9199" s="6">
        <v>1</v>
      </c>
      <c r="I9199" s="6" t="s">
        <v>251</v>
      </c>
      <c r="J9199" s="6">
        <v>6</v>
      </c>
      <c r="K9199" s="6" t="s">
        <v>7768</v>
      </c>
      <c r="L9199" s="8">
        <v>5</v>
      </c>
      <c r="M9199" s="6" t="s">
        <v>251</v>
      </c>
      <c r="N9199" s="6" t="s">
        <v>7913</v>
      </c>
      <c r="R9199" s="6" t="str">
        <f t="shared" si="143"/>
        <v>82815Phường 816</v>
      </c>
    </row>
    <row r="9200" spans="1:18">
      <c r="A9200" s="6">
        <v>9199</v>
      </c>
      <c r="B9200" s="6">
        <v>82</v>
      </c>
      <c r="C9200" s="6" t="s">
        <v>7911</v>
      </c>
      <c r="D9200" s="6">
        <v>815</v>
      </c>
      <c r="E9200" s="6" t="s">
        <v>7912</v>
      </c>
      <c r="F9200" s="6">
        <v>28270</v>
      </c>
      <c r="G9200" s="6" t="s">
        <v>215</v>
      </c>
      <c r="H9200" s="6">
        <v>1</v>
      </c>
      <c r="I9200" s="6" t="s">
        <v>251</v>
      </c>
      <c r="J9200" s="6">
        <v>6</v>
      </c>
      <c r="K9200" s="6" t="s">
        <v>7768</v>
      </c>
      <c r="L9200" s="8">
        <v>5</v>
      </c>
      <c r="M9200" s="6" t="s">
        <v>251</v>
      </c>
      <c r="N9200" s="6" t="s">
        <v>7913</v>
      </c>
      <c r="R9200" s="6" t="str">
        <f t="shared" si="143"/>
        <v>82815Phường 616</v>
      </c>
    </row>
    <row r="9201" spans="1:18">
      <c r="A9201" s="6">
        <v>9200</v>
      </c>
      <c r="B9201" s="6">
        <v>82</v>
      </c>
      <c r="C9201" s="6" t="s">
        <v>7911</v>
      </c>
      <c r="D9201" s="6">
        <v>815</v>
      </c>
      <c r="E9201" s="6" t="s">
        <v>7912</v>
      </c>
      <c r="F9201" s="6">
        <v>28273</v>
      </c>
      <c r="G9201" s="6" t="s">
        <v>167</v>
      </c>
      <c r="H9201" s="6">
        <v>1</v>
      </c>
      <c r="I9201" s="6" t="s">
        <v>251</v>
      </c>
      <c r="J9201" s="6">
        <v>6</v>
      </c>
      <c r="K9201" s="6" t="s">
        <v>7768</v>
      </c>
      <c r="L9201" s="8">
        <v>5</v>
      </c>
      <c r="M9201" s="6" t="s">
        <v>251</v>
      </c>
      <c r="N9201" s="6" t="s">
        <v>7913</v>
      </c>
      <c r="R9201" s="6" t="str">
        <f t="shared" si="143"/>
        <v>82815Phường 916</v>
      </c>
    </row>
    <row r="9202" spans="1:18">
      <c r="A9202" s="6">
        <v>9201</v>
      </c>
      <c r="B9202" s="6">
        <v>82</v>
      </c>
      <c r="C9202" s="6" t="s">
        <v>7911</v>
      </c>
      <c r="D9202" s="6">
        <v>815</v>
      </c>
      <c r="E9202" s="6" t="s">
        <v>7912</v>
      </c>
      <c r="F9202" s="6">
        <v>28276</v>
      </c>
      <c r="G9202" s="6" t="s">
        <v>136</v>
      </c>
      <c r="H9202" s="6">
        <v>1</v>
      </c>
      <c r="I9202" s="6" t="s">
        <v>251</v>
      </c>
      <c r="J9202" s="6">
        <v>6</v>
      </c>
      <c r="K9202" s="6" t="s">
        <v>7768</v>
      </c>
      <c r="L9202" s="8">
        <v>5</v>
      </c>
      <c r="M9202" s="6" t="s">
        <v>251</v>
      </c>
      <c r="N9202" s="6" t="s">
        <v>7913</v>
      </c>
      <c r="R9202" s="6" t="str">
        <f t="shared" si="143"/>
        <v>82815Phường 1016</v>
      </c>
    </row>
    <row r="9203" spans="1:18">
      <c r="A9203" s="6">
        <v>9202</v>
      </c>
      <c r="B9203" s="6">
        <v>82</v>
      </c>
      <c r="C9203" s="6" t="s">
        <v>7911</v>
      </c>
      <c r="D9203" s="6">
        <v>815</v>
      </c>
      <c r="E9203" s="6" t="s">
        <v>7912</v>
      </c>
      <c r="F9203" s="6">
        <v>28279</v>
      </c>
      <c r="G9203" s="6" t="s">
        <v>2309</v>
      </c>
      <c r="H9203" s="6">
        <v>1</v>
      </c>
      <c r="I9203" s="6" t="s">
        <v>251</v>
      </c>
      <c r="J9203" s="6">
        <v>6</v>
      </c>
      <c r="K9203" s="6" t="s">
        <v>7768</v>
      </c>
      <c r="L9203" s="8">
        <v>5</v>
      </c>
      <c r="M9203" s="6" t="s">
        <v>251</v>
      </c>
      <c r="N9203" s="6" t="s">
        <v>7913</v>
      </c>
      <c r="R9203" s="6" t="str">
        <f t="shared" si="143"/>
        <v>82815Phường Tân Long16</v>
      </c>
    </row>
    <row r="9204" spans="1:18">
      <c r="A9204" s="6">
        <v>9203</v>
      </c>
      <c r="B9204" s="6">
        <v>82</v>
      </c>
      <c r="C9204" s="6" t="s">
        <v>7911</v>
      </c>
      <c r="D9204" s="6">
        <v>815</v>
      </c>
      <c r="E9204" s="6" t="s">
        <v>7912</v>
      </c>
      <c r="F9204" s="6">
        <v>28282</v>
      </c>
      <c r="G9204" s="6" t="s">
        <v>7914</v>
      </c>
      <c r="H9204" s="6">
        <v>2</v>
      </c>
      <c r="I9204" s="6" t="s">
        <v>297</v>
      </c>
      <c r="J9204" s="6">
        <v>6</v>
      </c>
      <c r="K9204" s="6" t="s">
        <v>7768</v>
      </c>
      <c r="L9204" s="8">
        <v>6</v>
      </c>
      <c r="M9204" s="6" t="s">
        <v>297</v>
      </c>
      <c r="N9204" s="6" t="s">
        <v>7913</v>
      </c>
      <c r="R9204" s="6" t="str">
        <f t="shared" si="143"/>
        <v>82815Xã Đạo Thạnh26</v>
      </c>
    </row>
    <row r="9205" spans="1:18">
      <c r="A9205" s="6">
        <v>9204</v>
      </c>
      <c r="B9205" s="6">
        <v>82</v>
      </c>
      <c r="C9205" s="6" t="s">
        <v>7911</v>
      </c>
      <c r="D9205" s="6">
        <v>815</v>
      </c>
      <c r="E9205" s="6" t="s">
        <v>7912</v>
      </c>
      <c r="F9205" s="6">
        <v>28285</v>
      </c>
      <c r="G9205" s="6" t="s">
        <v>3948</v>
      </c>
      <c r="H9205" s="6">
        <v>2</v>
      </c>
      <c r="I9205" s="6" t="s">
        <v>297</v>
      </c>
      <c r="J9205" s="6">
        <v>6</v>
      </c>
      <c r="K9205" s="6" t="s">
        <v>7768</v>
      </c>
      <c r="L9205" s="8">
        <v>6</v>
      </c>
      <c r="M9205" s="6" t="s">
        <v>297</v>
      </c>
      <c r="N9205" s="6" t="s">
        <v>7913</v>
      </c>
      <c r="R9205" s="6" t="str">
        <f t="shared" si="143"/>
        <v>82815Xã Trung An26</v>
      </c>
    </row>
    <row r="9206" spans="1:18">
      <c r="A9206" s="6">
        <v>9205</v>
      </c>
      <c r="B9206" s="6">
        <v>82</v>
      </c>
      <c r="C9206" s="6" t="s">
        <v>7911</v>
      </c>
      <c r="D9206" s="6">
        <v>815</v>
      </c>
      <c r="E9206" s="6" t="s">
        <v>7912</v>
      </c>
      <c r="F9206" s="6">
        <v>28288</v>
      </c>
      <c r="G9206" s="6" t="s">
        <v>6138</v>
      </c>
      <c r="H9206" s="6">
        <v>2</v>
      </c>
      <c r="I9206" s="6" t="s">
        <v>297</v>
      </c>
      <c r="J9206" s="6">
        <v>6</v>
      </c>
      <c r="K9206" s="6" t="s">
        <v>7768</v>
      </c>
      <c r="L9206" s="8">
        <v>6</v>
      </c>
      <c r="M9206" s="6" t="s">
        <v>297</v>
      </c>
      <c r="N9206" s="6" t="s">
        <v>7913</v>
      </c>
      <c r="R9206" s="6" t="str">
        <f t="shared" si="143"/>
        <v>82815Xã Mỹ Phong26</v>
      </c>
    </row>
    <row r="9207" spans="1:18">
      <c r="A9207" s="6">
        <v>9206</v>
      </c>
      <c r="B9207" s="6">
        <v>82</v>
      </c>
      <c r="C9207" s="6" t="s">
        <v>7911</v>
      </c>
      <c r="D9207" s="6">
        <v>815</v>
      </c>
      <c r="E9207" s="6" t="s">
        <v>7912</v>
      </c>
      <c r="F9207" s="6">
        <v>28291</v>
      </c>
      <c r="G9207" s="6" t="s">
        <v>7915</v>
      </c>
      <c r="H9207" s="6">
        <v>2</v>
      </c>
      <c r="I9207" s="6" t="s">
        <v>297</v>
      </c>
      <c r="J9207" s="6">
        <v>6</v>
      </c>
      <c r="K9207" s="6" t="s">
        <v>7768</v>
      </c>
      <c r="L9207" s="8">
        <v>6</v>
      </c>
      <c r="M9207" s="6" t="s">
        <v>297</v>
      </c>
      <c r="N9207" s="6" t="s">
        <v>7913</v>
      </c>
      <c r="R9207" s="6" t="str">
        <f t="shared" si="143"/>
        <v>82815Xã Tân Mỹ Chánh26</v>
      </c>
    </row>
    <row r="9208" spans="1:18">
      <c r="A9208" s="6">
        <v>9207</v>
      </c>
      <c r="B9208" s="6">
        <v>82</v>
      </c>
      <c r="C9208" s="6" t="s">
        <v>7911</v>
      </c>
      <c r="D9208" s="6">
        <v>815</v>
      </c>
      <c r="E9208" s="6" t="s">
        <v>7912</v>
      </c>
      <c r="F9208" s="6">
        <v>28567</v>
      </c>
      <c r="G9208" s="6" t="s">
        <v>7379</v>
      </c>
      <c r="H9208" s="6">
        <v>2</v>
      </c>
      <c r="I9208" s="6" t="s">
        <v>297</v>
      </c>
      <c r="J9208" s="6">
        <v>6</v>
      </c>
      <c r="K9208" s="6" t="s">
        <v>7768</v>
      </c>
      <c r="L9208" s="8">
        <v>6</v>
      </c>
      <c r="M9208" s="6" t="s">
        <v>297</v>
      </c>
      <c r="N9208" s="6" t="s">
        <v>7913</v>
      </c>
      <c r="R9208" s="6" t="str">
        <f t="shared" si="143"/>
        <v>82815Xã Phước Thạnh26</v>
      </c>
    </row>
    <row r="9209" spans="1:18">
      <c r="A9209" s="6">
        <v>9208</v>
      </c>
      <c r="B9209" s="6">
        <v>82</v>
      </c>
      <c r="C9209" s="6" t="s">
        <v>7911</v>
      </c>
      <c r="D9209" s="6">
        <v>815</v>
      </c>
      <c r="E9209" s="6" t="s">
        <v>7912</v>
      </c>
      <c r="F9209" s="6">
        <v>28591</v>
      </c>
      <c r="G9209" s="6" t="s">
        <v>7916</v>
      </c>
      <c r="H9209" s="6">
        <v>2</v>
      </c>
      <c r="I9209" s="6" t="s">
        <v>297</v>
      </c>
      <c r="J9209" s="6">
        <v>6</v>
      </c>
      <c r="K9209" s="6" t="s">
        <v>7768</v>
      </c>
      <c r="L9209" s="8">
        <v>6</v>
      </c>
      <c r="M9209" s="6" t="s">
        <v>297</v>
      </c>
      <c r="N9209" s="6" t="s">
        <v>7913</v>
      </c>
      <c r="R9209" s="6" t="str">
        <f t="shared" si="143"/>
        <v>82815Xã Thới Sơn26</v>
      </c>
    </row>
    <row r="9210" spans="1:18">
      <c r="A9210" s="6">
        <v>9209</v>
      </c>
      <c r="B9210" s="6">
        <v>82</v>
      </c>
      <c r="C9210" s="6" t="s">
        <v>7911</v>
      </c>
      <c r="D9210" s="6">
        <v>816</v>
      </c>
      <c r="E9210" s="6" t="s">
        <v>7917</v>
      </c>
      <c r="F9210" s="6">
        <v>28294</v>
      </c>
      <c r="G9210" s="6" t="s">
        <v>5440</v>
      </c>
      <c r="H9210" s="6">
        <v>1</v>
      </c>
      <c r="I9210" s="6" t="s">
        <v>251</v>
      </c>
      <c r="J9210" s="6">
        <v>6</v>
      </c>
      <c r="K9210" s="6" t="s">
        <v>7768</v>
      </c>
      <c r="L9210" s="8">
        <v>5</v>
      </c>
      <c r="M9210" s="6" t="s">
        <v>251</v>
      </c>
      <c r="N9210" s="6" t="s">
        <v>7913</v>
      </c>
      <c r="R9210" s="6" t="str">
        <f t="shared" si="143"/>
        <v>82816Phường 316</v>
      </c>
    </row>
    <row r="9211" spans="1:18">
      <c r="A9211" s="6">
        <v>9210</v>
      </c>
      <c r="B9211" s="6">
        <v>82</v>
      </c>
      <c r="C9211" s="6" t="s">
        <v>7911</v>
      </c>
      <c r="D9211" s="6">
        <v>816</v>
      </c>
      <c r="E9211" s="6" t="s">
        <v>7917</v>
      </c>
      <c r="F9211" s="6">
        <v>28297</v>
      </c>
      <c r="G9211" s="6" t="s">
        <v>5436</v>
      </c>
      <c r="H9211" s="6">
        <v>1</v>
      </c>
      <c r="I9211" s="6" t="s">
        <v>251</v>
      </c>
      <c r="J9211" s="6">
        <v>6</v>
      </c>
      <c r="K9211" s="6" t="s">
        <v>7768</v>
      </c>
      <c r="L9211" s="8">
        <v>5</v>
      </c>
      <c r="M9211" s="6" t="s">
        <v>251</v>
      </c>
      <c r="N9211" s="6" t="s">
        <v>7913</v>
      </c>
      <c r="R9211" s="6" t="str">
        <f t="shared" si="143"/>
        <v>82816Phường 216</v>
      </c>
    </row>
    <row r="9212" spans="1:18">
      <c r="A9212" s="6">
        <v>9211</v>
      </c>
      <c r="B9212" s="6">
        <v>82</v>
      </c>
      <c r="C9212" s="6" t="s">
        <v>7911</v>
      </c>
      <c r="D9212" s="6">
        <v>816</v>
      </c>
      <c r="E9212" s="6" t="s">
        <v>7917</v>
      </c>
      <c r="F9212" s="6">
        <v>28300</v>
      </c>
      <c r="G9212" s="6" t="s">
        <v>5437</v>
      </c>
      <c r="H9212" s="6">
        <v>1</v>
      </c>
      <c r="I9212" s="6" t="s">
        <v>251</v>
      </c>
      <c r="J9212" s="6">
        <v>6</v>
      </c>
      <c r="K9212" s="6" t="s">
        <v>7768</v>
      </c>
      <c r="L9212" s="8">
        <v>5</v>
      </c>
      <c r="M9212" s="6" t="s">
        <v>251</v>
      </c>
      <c r="N9212" s="6" t="s">
        <v>7913</v>
      </c>
      <c r="R9212" s="6" t="str">
        <f t="shared" si="143"/>
        <v>82816Phường 416</v>
      </c>
    </row>
    <row r="9213" spans="1:18">
      <c r="A9213" s="6">
        <v>9212</v>
      </c>
      <c r="B9213" s="6">
        <v>82</v>
      </c>
      <c r="C9213" s="6" t="s">
        <v>7911</v>
      </c>
      <c r="D9213" s="6">
        <v>816</v>
      </c>
      <c r="E9213" s="6" t="s">
        <v>7917</v>
      </c>
      <c r="F9213" s="6">
        <v>28303</v>
      </c>
      <c r="G9213" s="6" t="s">
        <v>5433</v>
      </c>
      <c r="H9213" s="6">
        <v>1</v>
      </c>
      <c r="I9213" s="6" t="s">
        <v>251</v>
      </c>
      <c r="J9213" s="6">
        <v>6</v>
      </c>
      <c r="K9213" s="6" t="s">
        <v>7768</v>
      </c>
      <c r="L9213" s="8">
        <v>5</v>
      </c>
      <c r="M9213" s="6" t="s">
        <v>251</v>
      </c>
      <c r="N9213" s="6" t="s">
        <v>7913</v>
      </c>
      <c r="R9213" s="6" t="str">
        <f t="shared" si="143"/>
        <v>82816Phường 116</v>
      </c>
    </row>
    <row r="9214" spans="1:18">
      <c r="A9214" s="6">
        <v>9213</v>
      </c>
      <c r="B9214" s="6">
        <v>82</v>
      </c>
      <c r="C9214" s="6" t="s">
        <v>7911</v>
      </c>
      <c r="D9214" s="6">
        <v>816</v>
      </c>
      <c r="E9214" s="6" t="s">
        <v>7917</v>
      </c>
      <c r="F9214" s="6">
        <v>28306</v>
      </c>
      <c r="G9214" s="6" t="s">
        <v>5438</v>
      </c>
      <c r="H9214" s="6">
        <v>1</v>
      </c>
      <c r="I9214" s="6" t="s">
        <v>251</v>
      </c>
      <c r="J9214" s="6">
        <v>6</v>
      </c>
      <c r="K9214" s="6" t="s">
        <v>7768</v>
      </c>
      <c r="L9214" s="8">
        <v>5</v>
      </c>
      <c r="M9214" s="6" t="s">
        <v>251</v>
      </c>
      <c r="N9214" s="6" t="s">
        <v>7913</v>
      </c>
      <c r="R9214" s="6" t="str">
        <f t="shared" si="143"/>
        <v>82816Phường 516</v>
      </c>
    </row>
    <row r="9215" spans="1:18">
      <c r="A9215" s="6">
        <v>9214</v>
      </c>
      <c r="B9215" s="6">
        <v>82</v>
      </c>
      <c r="C9215" s="6" t="s">
        <v>7911</v>
      </c>
      <c r="D9215" s="6">
        <v>816</v>
      </c>
      <c r="E9215" s="6" t="s">
        <v>7917</v>
      </c>
      <c r="F9215" s="6">
        <v>28309</v>
      </c>
      <c r="G9215" s="6" t="s">
        <v>3694</v>
      </c>
      <c r="H9215" s="6">
        <v>2</v>
      </c>
      <c r="I9215" s="6" t="s">
        <v>297</v>
      </c>
      <c r="J9215" s="6">
        <v>6</v>
      </c>
      <c r="K9215" s="6" t="s">
        <v>7768</v>
      </c>
      <c r="L9215" s="8">
        <v>6</v>
      </c>
      <c r="M9215" s="6" t="s">
        <v>297</v>
      </c>
      <c r="N9215" s="6" t="s">
        <v>7913</v>
      </c>
      <c r="R9215" s="6" t="str">
        <f t="shared" si="143"/>
        <v>82816Xã Long Hưng26</v>
      </c>
    </row>
    <row r="9216" spans="1:18">
      <c r="A9216" s="6">
        <v>9215</v>
      </c>
      <c r="B9216" s="6">
        <v>82</v>
      </c>
      <c r="C9216" s="6" t="s">
        <v>7911</v>
      </c>
      <c r="D9216" s="6">
        <v>816</v>
      </c>
      <c r="E9216" s="6" t="s">
        <v>7917</v>
      </c>
      <c r="F9216" s="6">
        <v>28312</v>
      </c>
      <c r="G9216" s="6" t="s">
        <v>7390</v>
      </c>
      <c r="H9216" s="6">
        <v>2</v>
      </c>
      <c r="I9216" s="6" t="s">
        <v>297</v>
      </c>
      <c r="J9216" s="6">
        <v>6</v>
      </c>
      <c r="K9216" s="6" t="s">
        <v>7768</v>
      </c>
      <c r="L9216" s="8">
        <v>6</v>
      </c>
      <c r="M9216" s="6" t="s">
        <v>297</v>
      </c>
      <c r="N9216" s="6" t="s">
        <v>7913</v>
      </c>
      <c r="R9216" s="6" t="str">
        <f t="shared" si="143"/>
        <v>82816Xã Long Thuận26</v>
      </c>
    </row>
    <row r="9217" spans="1:18">
      <c r="A9217" s="6">
        <v>9216</v>
      </c>
      <c r="B9217" s="6">
        <v>82</v>
      </c>
      <c r="C9217" s="6" t="s">
        <v>7911</v>
      </c>
      <c r="D9217" s="6">
        <v>816</v>
      </c>
      <c r="E9217" s="6" t="s">
        <v>7917</v>
      </c>
      <c r="F9217" s="6">
        <v>28315</v>
      </c>
      <c r="G9217" s="6" t="s">
        <v>7918</v>
      </c>
      <c r="H9217" s="6">
        <v>2</v>
      </c>
      <c r="I9217" s="6" t="s">
        <v>297</v>
      </c>
      <c r="J9217" s="6">
        <v>6</v>
      </c>
      <c r="K9217" s="6" t="s">
        <v>7768</v>
      </c>
      <c r="L9217" s="8">
        <v>6</v>
      </c>
      <c r="M9217" s="6" t="s">
        <v>297</v>
      </c>
      <c r="N9217" s="6" t="s">
        <v>7913</v>
      </c>
      <c r="R9217" s="6" t="str">
        <f t="shared" si="143"/>
        <v>82816Xã Long Chánh26</v>
      </c>
    </row>
    <row r="9218" spans="1:18">
      <c r="A9218" s="6">
        <v>9217</v>
      </c>
      <c r="B9218" s="6">
        <v>82</v>
      </c>
      <c r="C9218" s="6" t="s">
        <v>7911</v>
      </c>
      <c r="D9218" s="6">
        <v>816</v>
      </c>
      <c r="E9218" s="6" t="s">
        <v>7917</v>
      </c>
      <c r="F9218" s="6">
        <v>28318</v>
      </c>
      <c r="G9218" s="6" t="s">
        <v>7764</v>
      </c>
      <c r="H9218" s="6">
        <v>2</v>
      </c>
      <c r="I9218" s="6" t="s">
        <v>297</v>
      </c>
      <c r="J9218" s="6">
        <v>6</v>
      </c>
      <c r="K9218" s="6" t="s">
        <v>7768</v>
      </c>
      <c r="L9218" s="8">
        <v>6</v>
      </c>
      <c r="M9218" s="6" t="s">
        <v>297</v>
      </c>
      <c r="N9218" s="6" t="s">
        <v>7913</v>
      </c>
      <c r="R9218" s="6" t="str">
        <f t="shared" si="143"/>
        <v>82816Xã Long Hòa26</v>
      </c>
    </row>
    <row r="9219" spans="1:18">
      <c r="A9219" s="6">
        <v>9218</v>
      </c>
      <c r="B9219" s="6">
        <v>82</v>
      </c>
      <c r="C9219" s="6" t="s">
        <v>7911</v>
      </c>
      <c r="D9219" s="6">
        <v>816</v>
      </c>
      <c r="E9219" s="6" t="s">
        <v>7917</v>
      </c>
      <c r="F9219" s="6">
        <v>28708</v>
      </c>
      <c r="G9219" s="6" t="s">
        <v>5956</v>
      </c>
      <c r="H9219" s="6">
        <v>2</v>
      </c>
      <c r="I9219" s="6" t="s">
        <v>297</v>
      </c>
      <c r="J9219" s="6">
        <v>6</v>
      </c>
      <c r="K9219" s="6" t="s">
        <v>7768</v>
      </c>
      <c r="L9219" s="8">
        <v>6</v>
      </c>
      <c r="M9219" s="6" t="s">
        <v>297</v>
      </c>
      <c r="N9219" s="6" t="s">
        <v>7913</v>
      </c>
      <c r="R9219" s="6" t="str">
        <f t="shared" ref="R9219:R9282" si="144">CONCATENATE(B9219,D9219,G9219,H9219,J9219)</f>
        <v>82816Xã Bình Đông26</v>
      </c>
    </row>
    <row r="9220" spans="1:18">
      <c r="A9220" s="6">
        <v>9219</v>
      </c>
      <c r="B9220" s="6">
        <v>82</v>
      </c>
      <c r="C9220" s="6" t="s">
        <v>7911</v>
      </c>
      <c r="D9220" s="6">
        <v>816</v>
      </c>
      <c r="E9220" s="6" t="s">
        <v>7917</v>
      </c>
      <c r="F9220" s="6">
        <v>28717</v>
      </c>
      <c r="G9220" s="6" t="s">
        <v>7919</v>
      </c>
      <c r="H9220" s="6">
        <v>2</v>
      </c>
      <c r="I9220" s="6" t="s">
        <v>297</v>
      </c>
      <c r="J9220" s="6">
        <v>6</v>
      </c>
      <c r="K9220" s="6" t="s">
        <v>7768</v>
      </c>
      <c r="L9220" s="8">
        <v>6</v>
      </c>
      <c r="M9220" s="6" t="s">
        <v>297</v>
      </c>
      <c r="N9220" s="6" t="s">
        <v>7913</v>
      </c>
      <c r="R9220" s="6" t="str">
        <f t="shared" si="144"/>
        <v>82816Xã Bình Xuân26</v>
      </c>
    </row>
    <row r="9221" spans="1:18">
      <c r="A9221" s="6">
        <v>9220</v>
      </c>
      <c r="B9221" s="6">
        <v>82</v>
      </c>
      <c r="C9221" s="6" t="s">
        <v>7911</v>
      </c>
      <c r="D9221" s="6">
        <v>816</v>
      </c>
      <c r="E9221" s="6" t="s">
        <v>7917</v>
      </c>
      <c r="F9221" s="6">
        <v>28729</v>
      </c>
      <c r="G9221" s="6" t="s">
        <v>2784</v>
      </c>
      <c r="H9221" s="6">
        <v>2</v>
      </c>
      <c r="I9221" s="6" t="s">
        <v>297</v>
      </c>
      <c r="J9221" s="6">
        <v>6</v>
      </c>
      <c r="K9221" s="6" t="s">
        <v>7768</v>
      </c>
      <c r="L9221" s="8">
        <v>6</v>
      </c>
      <c r="M9221" s="6" t="s">
        <v>297</v>
      </c>
      <c r="N9221" s="6" t="s">
        <v>7913</v>
      </c>
      <c r="R9221" s="6" t="str">
        <f t="shared" si="144"/>
        <v>82816Xã Tân Trung26</v>
      </c>
    </row>
    <row r="9222" spans="1:18">
      <c r="A9222" s="6">
        <v>9221</v>
      </c>
      <c r="B9222" s="6">
        <v>82</v>
      </c>
      <c r="C9222" s="6" t="s">
        <v>7911</v>
      </c>
      <c r="D9222" s="6">
        <v>817</v>
      </c>
      <c r="E9222" s="6" t="s">
        <v>7920</v>
      </c>
      <c r="F9222" s="6">
        <v>28435</v>
      </c>
      <c r="G9222" s="6" t="s">
        <v>5433</v>
      </c>
      <c r="H9222" s="6">
        <v>1</v>
      </c>
      <c r="I9222" s="6" t="s">
        <v>251</v>
      </c>
      <c r="J9222" s="6">
        <v>6</v>
      </c>
      <c r="K9222" s="6" t="s">
        <v>7768</v>
      </c>
      <c r="L9222" s="8">
        <v>5</v>
      </c>
      <c r="M9222" s="6" t="s">
        <v>251</v>
      </c>
      <c r="N9222" s="6" t="s">
        <v>7913</v>
      </c>
      <c r="R9222" s="6" t="str">
        <f t="shared" si="144"/>
        <v>82817Phường 116</v>
      </c>
    </row>
    <row r="9223" spans="1:18">
      <c r="A9223" s="6">
        <v>9222</v>
      </c>
      <c r="B9223" s="6">
        <v>82</v>
      </c>
      <c r="C9223" s="6" t="s">
        <v>7911</v>
      </c>
      <c r="D9223" s="6">
        <v>817</v>
      </c>
      <c r="E9223" s="6" t="s">
        <v>7920</v>
      </c>
      <c r="F9223" s="6">
        <v>28436</v>
      </c>
      <c r="G9223" s="6" t="s">
        <v>5436</v>
      </c>
      <c r="H9223" s="6">
        <v>1</v>
      </c>
      <c r="I9223" s="6" t="s">
        <v>251</v>
      </c>
      <c r="J9223" s="6">
        <v>6</v>
      </c>
      <c r="K9223" s="6" t="s">
        <v>7768</v>
      </c>
      <c r="L9223" s="8">
        <v>5</v>
      </c>
      <c r="M9223" s="6" t="s">
        <v>251</v>
      </c>
      <c r="N9223" s="6" t="s">
        <v>7913</v>
      </c>
      <c r="R9223" s="6" t="str">
        <f t="shared" si="144"/>
        <v>82817Phường 216</v>
      </c>
    </row>
    <row r="9224" spans="1:18">
      <c r="A9224" s="6">
        <v>9223</v>
      </c>
      <c r="B9224" s="6">
        <v>82</v>
      </c>
      <c r="C9224" s="6" t="s">
        <v>7911</v>
      </c>
      <c r="D9224" s="6">
        <v>817</v>
      </c>
      <c r="E9224" s="6" t="s">
        <v>7920</v>
      </c>
      <c r="F9224" s="6">
        <v>28437</v>
      </c>
      <c r="G9224" s="6" t="s">
        <v>5440</v>
      </c>
      <c r="H9224" s="6">
        <v>1</v>
      </c>
      <c r="I9224" s="6" t="s">
        <v>251</v>
      </c>
      <c r="J9224" s="6">
        <v>6</v>
      </c>
      <c r="K9224" s="6" t="s">
        <v>7768</v>
      </c>
      <c r="L9224" s="8">
        <v>5</v>
      </c>
      <c r="M9224" s="6" t="s">
        <v>251</v>
      </c>
      <c r="N9224" s="6" t="s">
        <v>7913</v>
      </c>
      <c r="R9224" s="6" t="str">
        <f t="shared" si="144"/>
        <v>82817Phường 316</v>
      </c>
    </row>
    <row r="9225" spans="1:18">
      <c r="A9225" s="6">
        <v>9224</v>
      </c>
      <c r="B9225" s="6">
        <v>82</v>
      </c>
      <c r="C9225" s="6" t="s">
        <v>7911</v>
      </c>
      <c r="D9225" s="6">
        <v>817</v>
      </c>
      <c r="E9225" s="6" t="s">
        <v>7920</v>
      </c>
      <c r="F9225" s="6">
        <v>28439</v>
      </c>
      <c r="G9225" s="6" t="s">
        <v>5437</v>
      </c>
      <c r="H9225" s="6">
        <v>1</v>
      </c>
      <c r="I9225" s="6" t="s">
        <v>251</v>
      </c>
      <c r="J9225" s="6">
        <v>6</v>
      </c>
      <c r="K9225" s="6" t="s">
        <v>7768</v>
      </c>
      <c r="L9225" s="8">
        <v>5</v>
      </c>
      <c r="M9225" s="6" t="s">
        <v>251</v>
      </c>
      <c r="N9225" s="6" t="s">
        <v>7913</v>
      </c>
      <c r="R9225" s="6" t="str">
        <f t="shared" si="144"/>
        <v>82817Phường 416</v>
      </c>
    </row>
    <row r="9226" spans="1:18">
      <c r="A9226" s="6">
        <v>9225</v>
      </c>
      <c r="B9226" s="6">
        <v>82</v>
      </c>
      <c r="C9226" s="6" t="s">
        <v>7911</v>
      </c>
      <c r="D9226" s="6">
        <v>817</v>
      </c>
      <c r="E9226" s="6" t="s">
        <v>7920</v>
      </c>
      <c r="F9226" s="6">
        <v>28440</v>
      </c>
      <c r="G9226" s="6" t="s">
        <v>5438</v>
      </c>
      <c r="H9226" s="6">
        <v>1</v>
      </c>
      <c r="I9226" s="6" t="s">
        <v>251</v>
      </c>
      <c r="J9226" s="6">
        <v>6</v>
      </c>
      <c r="K9226" s="6" t="s">
        <v>7768</v>
      </c>
      <c r="L9226" s="8">
        <v>5</v>
      </c>
      <c r="M9226" s="6" t="s">
        <v>251</v>
      </c>
      <c r="N9226" s="6" t="s">
        <v>7913</v>
      </c>
      <c r="R9226" s="6" t="str">
        <f t="shared" si="144"/>
        <v>82817Phường 516</v>
      </c>
    </row>
    <row r="9227" spans="1:18">
      <c r="A9227" s="6">
        <v>9226</v>
      </c>
      <c r="B9227" s="6">
        <v>82</v>
      </c>
      <c r="C9227" s="6" t="s">
        <v>7911</v>
      </c>
      <c r="D9227" s="6">
        <v>817</v>
      </c>
      <c r="E9227" s="6" t="s">
        <v>7920</v>
      </c>
      <c r="F9227" s="6">
        <v>28447</v>
      </c>
      <c r="G9227" s="6" t="s">
        <v>7921</v>
      </c>
      <c r="H9227" s="6">
        <v>2</v>
      </c>
      <c r="I9227" s="6" t="s">
        <v>297</v>
      </c>
      <c r="J9227" s="6">
        <v>6</v>
      </c>
      <c r="K9227" s="6" t="s">
        <v>7768</v>
      </c>
      <c r="L9227" s="8">
        <v>6</v>
      </c>
      <c r="M9227" s="6" t="s">
        <v>297</v>
      </c>
      <c r="N9227" s="6" t="s">
        <v>7913</v>
      </c>
      <c r="R9227" s="6" t="str">
        <f t="shared" si="144"/>
        <v>82817Xã Mỹ Phước Tây26</v>
      </c>
    </row>
    <row r="9228" spans="1:18">
      <c r="A9228" s="6">
        <v>9227</v>
      </c>
      <c r="B9228" s="6">
        <v>82</v>
      </c>
      <c r="C9228" s="6" t="s">
        <v>7911</v>
      </c>
      <c r="D9228" s="6">
        <v>817</v>
      </c>
      <c r="E9228" s="6" t="s">
        <v>7920</v>
      </c>
      <c r="F9228" s="6">
        <v>28450</v>
      </c>
      <c r="G9228" s="6" t="s">
        <v>7922</v>
      </c>
      <c r="H9228" s="6">
        <v>2</v>
      </c>
      <c r="I9228" s="6" t="s">
        <v>297</v>
      </c>
      <c r="J9228" s="6">
        <v>6</v>
      </c>
      <c r="K9228" s="6" t="s">
        <v>7768</v>
      </c>
      <c r="L9228" s="8">
        <v>6</v>
      </c>
      <c r="M9228" s="6" t="s">
        <v>297</v>
      </c>
      <c r="N9228" s="6" t="s">
        <v>7913</v>
      </c>
      <c r="R9228" s="6" t="str">
        <f t="shared" si="144"/>
        <v>82817Xã Mỹ Hạnh Đông26</v>
      </c>
    </row>
    <row r="9229" spans="1:18">
      <c r="A9229" s="6">
        <v>9228</v>
      </c>
      <c r="B9229" s="6">
        <v>82</v>
      </c>
      <c r="C9229" s="6" t="s">
        <v>7911</v>
      </c>
      <c r="D9229" s="6">
        <v>817</v>
      </c>
      <c r="E9229" s="6" t="s">
        <v>7920</v>
      </c>
      <c r="F9229" s="6">
        <v>28453</v>
      </c>
      <c r="G9229" s="6" t="s">
        <v>7923</v>
      </c>
      <c r="H9229" s="6">
        <v>2</v>
      </c>
      <c r="I9229" s="6" t="s">
        <v>297</v>
      </c>
      <c r="J9229" s="6">
        <v>6</v>
      </c>
      <c r="K9229" s="6" t="s">
        <v>7768</v>
      </c>
      <c r="L9229" s="8">
        <v>6</v>
      </c>
      <c r="M9229" s="6" t="s">
        <v>297</v>
      </c>
      <c r="N9229" s="6" t="s">
        <v>7913</v>
      </c>
      <c r="R9229" s="6" t="str">
        <f t="shared" si="144"/>
        <v>82817Xã Mỹ Hạnh Trung26</v>
      </c>
    </row>
    <row r="9230" spans="1:18">
      <c r="A9230" s="6">
        <v>9229</v>
      </c>
      <c r="B9230" s="6">
        <v>82</v>
      </c>
      <c r="C9230" s="6" t="s">
        <v>7911</v>
      </c>
      <c r="D9230" s="6">
        <v>817</v>
      </c>
      <c r="E9230" s="6" t="s">
        <v>7920</v>
      </c>
      <c r="F9230" s="6">
        <v>28459</v>
      </c>
      <c r="G9230" s="6" t="s">
        <v>615</v>
      </c>
      <c r="H9230" s="6">
        <v>2</v>
      </c>
      <c r="I9230" s="6" t="s">
        <v>297</v>
      </c>
      <c r="J9230" s="6">
        <v>6</v>
      </c>
      <c r="K9230" s="6" t="s">
        <v>7768</v>
      </c>
      <c r="L9230" s="8">
        <v>6</v>
      </c>
      <c r="M9230" s="6" t="s">
        <v>297</v>
      </c>
      <c r="N9230" s="6" t="s">
        <v>7913</v>
      </c>
      <c r="R9230" s="6" t="str">
        <f t="shared" si="144"/>
        <v>82817Xã Tân Phú26</v>
      </c>
    </row>
    <row r="9231" spans="1:18">
      <c r="A9231" s="6">
        <v>9230</v>
      </c>
      <c r="B9231" s="6">
        <v>82</v>
      </c>
      <c r="C9231" s="6" t="s">
        <v>7911</v>
      </c>
      <c r="D9231" s="6">
        <v>817</v>
      </c>
      <c r="E9231" s="6" t="s">
        <v>7920</v>
      </c>
      <c r="F9231" s="6">
        <v>28462</v>
      </c>
      <c r="G9231" s="6" t="s">
        <v>2686</v>
      </c>
      <c r="H9231" s="6">
        <v>2</v>
      </c>
      <c r="I9231" s="6" t="s">
        <v>297</v>
      </c>
      <c r="J9231" s="6">
        <v>6</v>
      </c>
      <c r="K9231" s="6" t="s">
        <v>7768</v>
      </c>
      <c r="L9231" s="8">
        <v>6</v>
      </c>
      <c r="M9231" s="6" t="s">
        <v>297</v>
      </c>
      <c r="N9231" s="6" t="s">
        <v>7913</v>
      </c>
      <c r="R9231" s="6" t="str">
        <f t="shared" si="144"/>
        <v>82817Xã Tân Bình26</v>
      </c>
    </row>
    <row r="9232" spans="1:18">
      <c r="A9232" s="6">
        <v>9231</v>
      </c>
      <c r="B9232" s="6">
        <v>82</v>
      </c>
      <c r="C9232" s="6" t="s">
        <v>7911</v>
      </c>
      <c r="D9232" s="6">
        <v>817</v>
      </c>
      <c r="E9232" s="6" t="s">
        <v>7920</v>
      </c>
      <c r="F9232" s="6">
        <v>28468</v>
      </c>
      <c r="G9232" s="6" t="s">
        <v>576</v>
      </c>
      <c r="H9232" s="6">
        <v>2</v>
      </c>
      <c r="I9232" s="6" t="s">
        <v>297</v>
      </c>
      <c r="J9232" s="6">
        <v>6</v>
      </c>
      <c r="K9232" s="6" t="s">
        <v>7768</v>
      </c>
      <c r="L9232" s="8">
        <v>6</v>
      </c>
      <c r="M9232" s="6" t="s">
        <v>297</v>
      </c>
      <c r="N9232" s="6" t="s">
        <v>7913</v>
      </c>
      <c r="R9232" s="6" t="str">
        <f t="shared" si="144"/>
        <v>82817Xã Tân Hội26</v>
      </c>
    </row>
    <row r="9233" spans="1:18">
      <c r="A9233" s="6">
        <v>9232</v>
      </c>
      <c r="B9233" s="6">
        <v>82</v>
      </c>
      <c r="C9233" s="6" t="s">
        <v>7911</v>
      </c>
      <c r="D9233" s="6">
        <v>817</v>
      </c>
      <c r="E9233" s="6" t="s">
        <v>7920</v>
      </c>
      <c r="F9233" s="6">
        <v>28474</v>
      </c>
      <c r="G9233" s="6" t="s">
        <v>7924</v>
      </c>
      <c r="H9233" s="6">
        <v>1</v>
      </c>
      <c r="I9233" s="6" t="s">
        <v>251</v>
      </c>
      <c r="J9233" s="6">
        <v>6</v>
      </c>
      <c r="K9233" s="6" t="s">
        <v>7768</v>
      </c>
      <c r="L9233" s="8">
        <v>5</v>
      </c>
      <c r="M9233" s="6" t="s">
        <v>251</v>
      </c>
      <c r="N9233" s="6" t="s">
        <v>7913</v>
      </c>
      <c r="R9233" s="6" t="str">
        <f t="shared" si="144"/>
        <v>82817Phường Nhị Mỹ16</v>
      </c>
    </row>
    <row r="9234" spans="1:18">
      <c r="A9234" s="6">
        <v>9233</v>
      </c>
      <c r="B9234" s="6">
        <v>82</v>
      </c>
      <c r="C9234" s="6" t="s">
        <v>7911</v>
      </c>
      <c r="D9234" s="6">
        <v>817</v>
      </c>
      <c r="E9234" s="6" t="s">
        <v>7920</v>
      </c>
      <c r="F9234" s="6">
        <v>28477</v>
      </c>
      <c r="G9234" s="6" t="s">
        <v>7925</v>
      </c>
      <c r="H9234" s="6">
        <v>2</v>
      </c>
      <c r="I9234" s="6" t="s">
        <v>297</v>
      </c>
      <c r="J9234" s="6">
        <v>6</v>
      </c>
      <c r="K9234" s="6" t="s">
        <v>7768</v>
      </c>
      <c r="L9234" s="8">
        <v>6</v>
      </c>
      <c r="M9234" s="6" t="s">
        <v>297</v>
      </c>
      <c r="N9234" s="6" t="s">
        <v>7913</v>
      </c>
      <c r="R9234" s="6" t="str">
        <f t="shared" si="144"/>
        <v>82817Xã Nhị Quý26</v>
      </c>
    </row>
    <row r="9235" spans="1:18">
      <c r="A9235" s="6">
        <v>9234</v>
      </c>
      <c r="B9235" s="6">
        <v>82</v>
      </c>
      <c r="C9235" s="6" t="s">
        <v>7911</v>
      </c>
      <c r="D9235" s="6">
        <v>817</v>
      </c>
      <c r="E9235" s="6" t="s">
        <v>7920</v>
      </c>
      <c r="F9235" s="6">
        <v>28480</v>
      </c>
      <c r="G9235" s="6" t="s">
        <v>4686</v>
      </c>
      <c r="H9235" s="6">
        <v>2</v>
      </c>
      <c r="I9235" s="6" t="s">
        <v>297</v>
      </c>
      <c r="J9235" s="6">
        <v>6</v>
      </c>
      <c r="K9235" s="6" t="s">
        <v>7768</v>
      </c>
      <c r="L9235" s="8">
        <v>6</v>
      </c>
      <c r="M9235" s="6" t="s">
        <v>297</v>
      </c>
      <c r="N9235" s="6" t="s">
        <v>7913</v>
      </c>
      <c r="R9235" s="6" t="str">
        <f t="shared" si="144"/>
        <v>82817Xã Thanh Hòa26</v>
      </c>
    </row>
    <row r="9236" spans="1:18">
      <c r="A9236" s="6">
        <v>9235</v>
      </c>
      <c r="B9236" s="6">
        <v>82</v>
      </c>
      <c r="C9236" s="6" t="s">
        <v>7911</v>
      </c>
      <c r="D9236" s="6">
        <v>817</v>
      </c>
      <c r="E9236" s="6" t="s">
        <v>7920</v>
      </c>
      <c r="F9236" s="6">
        <v>28483</v>
      </c>
      <c r="G9236" s="6" t="s">
        <v>7926</v>
      </c>
      <c r="H9236" s="6">
        <v>2</v>
      </c>
      <c r="I9236" s="6" t="s">
        <v>297</v>
      </c>
      <c r="J9236" s="6">
        <v>6</v>
      </c>
      <c r="K9236" s="6" t="s">
        <v>7768</v>
      </c>
      <c r="L9236" s="8">
        <v>6</v>
      </c>
      <c r="M9236" s="6" t="s">
        <v>297</v>
      </c>
      <c r="N9236" s="6" t="s">
        <v>7913</v>
      </c>
      <c r="R9236" s="6" t="str">
        <f t="shared" si="144"/>
        <v>82817Xã Phú Quý26</v>
      </c>
    </row>
    <row r="9237" spans="1:18">
      <c r="A9237" s="6">
        <v>9236</v>
      </c>
      <c r="B9237" s="6">
        <v>82</v>
      </c>
      <c r="C9237" s="6" t="s">
        <v>7911</v>
      </c>
      <c r="D9237" s="6">
        <v>817</v>
      </c>
      <c r="E9237" s="6" t="s">
        <v>7920</v>
      </c>
      <c r="F9237" s="6">
        <v>28486</v>
      </c>
      <c r="G9237" s="6" t="s">
        <v>7388</v>
      </c>
      <c r="H9237" s="6">
        <v>2</v>
      </c>
      <c r="I9237" s="6" t="s">
        <v>297</v>
      </c>
      <c r="J9237" s="6">
        <v>6</v>
      </c>
      <c r="K9237" s="6" t="s">
        <v>7768</v>
      </c>
      <c r="L9237" s="8">
        <v>6</v>
      </c>
      <c r="M9237" s="6" t="s">
        <v>297</v>
      </c>
      <c r="N9237" s="6" t="s">
        <v>7913</v>
      </c>
      <c r="R9237" s="6" t="str">
        <f t="shared" si="144"/>
        <v>82817Xã Long Khánh26</v>
      </c>
    </row>
    <row r="9238" spans="1:18">
      <c r="A9238" s="6">
        <v>9237</v>
      </c>
      <c r="B9238" s="6">
        <v>82</v>
      </c>
      <c r="C9238" s="6" t="s">
        <v>7911</v>
      </c>
      <c r="D9238" s="6">
        <v>818</v>
      </c>
      <c r="E9238" s="6" t="s">
        <v>7927</v>
      </c>
      <c r="F9238" s="6">
        <v>28321</v>
      </c>
      <c r="G9238" s="6" t="s">
        <v>7928</v>
      </c>
      <c r="H9238" s="6">
        <v>1</v>
      </c>
      <c r="I9238" s="6" t="s">
        <v>251</v>
      </c>
      <c r="J9238" s="6">
        <v>6</v>
      </c>
      <c r="K9238" s="6" t="s">
        <v>7768</v>
      </c>
      <c r="L9238" s="8">
        <v>5</v>
      </c>
      <c r="M9238" s="6" t="s">
        <v>251</v>
      </c>
      <c r="N9238" s="6" t="s">
        <v>7913</v>
      </c>
      <c r="R9238" s="6" t="str">
        <f t="shared" si="144"/>
        <v>82818Thị trấn Mỹ Phước16</v>
      </c>
    </row>
    <row r="9239" spans="1:18">
      <c r="A9239" s="6">
        <v>9238</v>
      </c>
      <c r="B9239" s="6">
        <v>82</v>
      </c>
      <c r="C9239" s="6" t="s">
        <v>7911</v>
      </c>
      <c r="D9239" s="6">
        <v>818</v>
      </c>
      <c r="E9239" s="6" t="s">
        <v>7927</v>
      </c>
      <c r="F9239" s="6">
        <v>28324</v>
      </c>
      <c r="G9239" s="6" t="s">
        <v>7929</v>
      </c>
      <c r="H9239" s="6">
        <v>2</v>
      </c>
      <c r="I9239" s="6" t="s">
        <v>297</v>
      </c>
      <c r="J9239" s="6">
        <v>6</v>
      </c>
      <c r="K9239" s="6" t="s">
        <v>7768</v>
      </c>
      <c r="L9239" s="8">
        <v>6</v>
      </c>
      <c r="M9239" s="6" t="s">
        <v>297</v>
      </c>
      <c r="N9239" s="6" t="s">
        <v>7913</v>
      </c>
      <c r="R9239" s="6" t="str">
        <f t="shared" si="144"/>
        <v>82818Xã Tân Hòa Đông26</v>
      </c>
    </row>
    <row r="9240" spans="1:18">
      <c r="A9240" s="6">
        <v>9239</v>
      </c>
      <c r="B9240" s="6">
        <v>82</v>
      </c>
      <c r="C9240" s="6" t="s">
        <v>7911</v>
      </c>
      <c r="D9240" s="6">
        <v>818</v>
      </c>
      <c r="E9240" s="6" t="s">
        <v>7927</v>
      </c>
      <c r="F9240" s="6">
        <v>28327</v>
      </c>
      <c r="G9240" s="6" t="s">
        <v>7331</v>
      </c>
      <c r="H9240" s="6">
        <v>2</v>
      </c>
      <c r="I9240" s="6" t="s">
        <v>297</v>
      </c>
      <c r="J9240" s="6">
        <v>6</v>
      </c>
      <c r="K9240" s="6" t="s">
        <v>7768</v>
      </c>
      <c r="L9240" s="8">
        <v>6</v>
      </c>
      <c r="M9240" s="6" t="s">
        <v>297</v>
      </c>
      <c r="N9240" s="6" t="s">
        <v>7913</v>
      </c>
      <c r="R9240" s="6" t="str">
        <f t="shared" si="144"/>
        <v>82818Xã Thạnh Tân26</v>
      </c>
    </row>
    <row r="9241" spans="1:18">
      <c r="A9241" s="6">
        <v>9240</v>
      </c>
      <c r="B9241" s="6">
        <v>82</v>
      </c>
      <c r="C9241" s="6" t="s">
        <v>7911</v>
      </c>
      <c r="D9241" s="6">
        <v>818</v>
      </c>
      <c r="E9241" s="6" t="s">
        <v>7927</v>
      </c>
      <c r="F9241" s="6">
        <v>28330</v>
      </c>
      <c r="G9241" s="6" t="s">
        <v>7930</v>
      </c>
      <c r="H9241" s="6">
        <v>2</v>
      </c>
      <c r="I9241" s="6" t="s">
        <v>297</v>
      </c>
      <c r="J9241" s="6">
        <v>6</v>
      </c>
      <c r="K9241" s="6" t="s">
        <v>7768</v>
      </c>
      <c r="L9241" s="8">
        <v>6</v>
      </c>
      <c r="M9241" s="6" t="s">
        <v>297</v>
      </c>
      <c r="N9241" s="6" t="s">
        <v>7913</v>
      </c>
      <c r="R9241" s="6" t="str">
        <f t="shared" si="144"/>
        <v>82818Xã Thạnh Mỹ26</v>
      </c>
    </row>
    <row r="9242" spans="1:18">
      <c r="A9242" s="6">
        <v>9241</v>
      </c>
      <c r="B9242" s="6">
        <v>82</v>
      </c>
      <c r="C9242" s="6" t="s">
        <v>7911</v>
      </c>
      <c r="D9242" s="6">
        <v>818</v>
      </c>
      <c r="E9242" s="6" t="s">
        <v>7927</v>
      </c>
      <c r="F9242" s="6">
        <v>28333</v>
      </c>
      <c r="G9242" s="6" t="s">
        <v>7931</v>
      </c>
      <c r="H9242" s="6">
        <v>2</v>
      </c>
      <c r="I9242" s="6" t="s">
        <v>297</v>
      </c>
      <c r="J9242" s="6">
        <v>6</v>
      </c>
      <c r="K9242" s="6" t="s">
        <v>7768</v>
      </c>
      <c r="L9242" s="8">
        <v>6</v>
      </c>
      <c r="M9242" s="6" t="s">
        <v>297</v>
      </c>
      <c r="N9242" s="6" t="s">
        <v>7913</v>
      </c>
      <c r="R9242" s="6" t="str">
        <f t="shared" si="144"/>
        <v>82818Xã Thạnh Hoà26</v>
      </c>
    </row>
    <row r="9243" spans="1:18">
      <c r="A9243" s="6">
        <v>9242</v>
      </c>
      <c r="B9243" s="6">
        <v>82</v>
      </c>
      <c r="C9243" s="6" t="s">
        <v>7911</v>
      </c>
      <c r="D9243" s="6">
        <v>818</v>
      </c>
      <c r="E9243" s="6" t="s">
        <v>7927</v>
      </c>
      <c r="F9243" s="6">
        <v>28336</v>
      </c>
      <c r="G9243" s="6" t="s">
        <v>3007</v>
      </c>
      <c r="H9243" s="6">
        <v>2</v>
      </c>
      <c r="I9243" s="6" t="s">
        <v>297</v>
      </c>
      <c r="J9243" s="6">
        <v>6</v>
      </c>
      <c r="K9243" s="6" t="s">
        <v>7768</v>
      </c>
      <c r="L9243" s="8">
        <v>6</v>
      </c>
      <c r="M9243" s="6" t="s">
        <v>297</v>
      </c>
      <c r="N9243" s="6" t="s">
        <v>7913</v>
      </c>
      <c r="R9243" s="6" t="str">
        <f t="shared" si="144"/>
        <v>82818Xã Phú Mỹ26</v>
      </c>
    </row>
    <row r="9244" spans="1:18">
      <c r="A9244" s="6">
        <v>9243</v>
      </c>
      <c r="B9244" s="6">
        <v>82</v>
      </c>
      <c r="C9244" s="6" t="s">
        <v>7911</v>
      </c>
      <c r="D9244" s="6">
        <v>818</v>
      </c>
      <c r="E9244" s="6" t="s">
        <v>7927</v>
      </c>
      <c r="F9244" s="6">
        <v>28339</v>
      </c>
      <c r="G9244" s="6" t="s">
        <v>7932</v>
      </c>
      <c r="H9244" s="6">
        <v>2</v>
      </c>
      <c r="I9244" s="6" t="s">
        <v>297</v>
      </c>
      <c r="J9244" s="6">
        <v>6</v>
      </c>
      <c r="K9244" s="6" t="s">
        <v>7768</v>
      </c>
      <c r="L9244" s="8">
        <v>6</v>
      </c>
      <c r="M9244" s="6" t="s">
        <v>297</v>
      </c>
      <c r="N9244" s="6" t="s">
        <v>7913</v>
      </c>
      <c r="R9244" s="6" t="str">
        <f t="shared" si="144"/>
        <v>82818Xã Tân Hòa Thành26</v>
      </c>
    </row>
    <row r="9245" spans="1:18">
      <c r="A9245" s="6">
        <v>9244</v>
      </c>
      <c r="B9245" s="6">
        <v>82</v>
      </c>
      <c r="C9245" s="6" t="s">
        <v>7911</v>
      </c>
      <c r="D9245" s="6">
        <v>818</v>
      </c>
      <c r="E9245" s="6" t="s">
        <v>7927</v>
      </c>
      <c r="F9245" s="6">
        <v>28342</v>
      </c>
      <c r="G9245" s="6" t="s">
        <v>7786</v>
      </c>
      <c r="H9245" s="6">
        <v>2</v>
      </c>
      <c r="I9245" s="6" t="s">
        <v>297</v>
      </c>
      <c r="J9245" s="6">
        <v>6</v>
      </c>
      <c r="K9245" s="6" t="s">
        <v>7768</v>
      </c>
      <c r="L9245" s="8">
        <v>6</v>
      </c>
      <c r="M9245" s="6" t="s">
        <v>297</v>
      </c>
      <c r="N9245" s="6" t="s">
        <v>7913</v>
      </c>
      <c r="R9245" s="6" t="str">
        <f t="shared" si="144"/>
        <v>82818Xã Hưng Thạnh26</v>
      </c>
    </row>
    <row r="9246" spans="1:18">
      <c r="A9246" s="6">
        <v>9245</v>
      </c>
      <c r="B9246" s="6">
        <v>82</v>
      </c>
      <c r="C9246" s="6" t="s">
        <v>7911</v>
      </c>
      <c r="D9246" s="6">
        <v>818</v>
      </c>
      <c r="E9246" s="6" t="s">
        <v>7927</v>
      </c>
      <c r="F9246" s="6">
        <v>28345</v>
      </c>
      <c r="G9246" s="6" t="s">
        <v>7933</v>
      </c>
      <c r="H9246" s="6">
        <v>2</v>
      </c>
      <c r="I9246" s="6" t="s">
        <v>297</v>
      </c>
      <c r="J9246" s="6">
        <v>6</v>
      </c>
      <c r="K9246" s="6" t="s">
        <v>7768</v>
      </c>
      <c r="L9246" s="8">
        <v>6</v>
      </c>
      <c r="M9246" s="6" t="s">
        <v>297</v>
      </c>
      <c r="N9246" s="6" t="s">
        <v>7913</v>
      </c>
      <c r="R9246" s="6" t="str">
        <f t="shared" si="144"/>
        <v>82818Xã Tân Lập 126</v>
      </c>
    </row>
    <row r="9247" spans="1:18">
      <c r="A9247" s="6">
        <v>9246</v>
      </c>
      <c r="B9247" s="6">
        <v>82</v>
      </c>
      <c r="C9247" s="6" t="s">
        <v>7911</v>
      </c>
      <c r="D9247" s="6">
        <v>818</v>
      </c>
      <c r="E9247" s="6" t="s">
        <v>7927</v>
      </c>
      <c r="F9247" s="6">
        <v>28348</v>
      </c>
      <c r="G9247" s="6" t="s">
        <v>7934</v>
      </c>
      <c r="H9247" s="6">
        <v>2</v>
      </c>
      <c r="I9247" s="6" t="s">
        <v>297</v>
      </c>
      <c r="J9247" s="6">
        <v>6</v>
      </c>
      <c r="K9247" s="6" t="s">
        <v>7768</v>
      </c>
      <c r="L9247" s="8">
        <v>6</v>
      </c>
      <c r="M9247" s="6" t="s">
        <v>297</v>
      </c>
      <c r="N9247" s="6" t="s">
        <v>7913</v>
      </c>
      <c r="R9247" s="6" t="str">
        <f t="shared" si="144"/>
        <v>82818Xã Tân Hòa Tây26</v>
      </c>
    </row>
    <row r="9248" spans="1:18">
      <c r="A9248" s="6">
        <v>9247</v>
      </c>
      <c r="B9248" s="6">
        <v>82</v>
      </c>
      <c r="C9248" s="6" t="s">
        <v>7911</v>
      </c>
      <c r="D9248" s="6">
        <v>818</v>
      </c>
      <c r="E9248" s="6" t="s">
        <v>7927</v>
      </c>
      <c r="F9248" s="6">
        <v>28354</v>
      </c>
      <c r="G9248" s="6" t="s">
        <v>7935</v>
      </c>
      <c r="H9248" s="6">
        <v>2</v>
      </c>
      <c r="I9248" s="6" t="s">
        <v>297</v>
      </c>
      <c r="J9248" s="6">
        <v>6</v>
      </c>
      <c r="K9248" s="6" t="s">
        <v>7768</v>
      </c>
      <c r="L9248" s="8">
        <v>6</v>
      </c>
      <c r="M9248" s="6" t="s">
        <v>297</v>
      </c>
      <c r="N9248" s="6" t="s">
        <v>7913</v>
      </c>
      <c r="R9248" s="6" t="str">
        <f t="shared" si="144"/>
        <v>82818Xã Tân Lập 226</v>
      </c>
    </row>
    <row r="9249" spans="1:18">
      <c r="A9249" s="6">
        <v>9248</v>
      </c>
      <c r="B9249" s="6">
        <v>82</v>
      </c>
      <c r="C9249" s="6" t="s">
        <v>7911</v>
      </c>
      <c r="D9249" s="6">
        <v>818</v>
      </c>
      <c r="E9249" s="6" t="s">
        <v>7927</v>
      </c>
      <c r="F9249" s="6">
        <v>28357</v>
      </c>
      <c r="G9249" s="6" t="s">
        <v>7936</v>
      </c>
      <c r="H9249" s="6">
        <v>2</v>
      </c>
      <c r="I9249" s="6" t="s">
        <v>297</v>
      </c>
      <c r="J9249" s="6">
        <v>6</v>
      </c>
      <c r="K9249" s="6" t="s">
        <v>7768</v>
      </c>
      <c r="L9249" s="8">
        <v>6</v>
      </c>
      <c r="M9249" s="6" t="s">
        <v>297</v>
      </c>
      <c r="N9249" s="6" t="s">
        <v>7913</v>
      </c>
      <c r="R9249" s="6" t="str">
        <f t="shared" si="144"/>
        <v>82818Xã Phước Lập26</v>
      </c>
    </row>
    <row r="9250" spans="1:18">
      <c r="A9250" s="6">
        <v>9249</v>
      </c>
      <c r="B9250" s="6">
        <v>82</v>
      </c>
      <c r="C9250" s="6" t="s">
        <v>7911</v>
      </c>
      <c r="D9250" s="6">
        <v>819</v>
      </c>
      <c r="E9250" s="6" t="s">
        <v>7937</v>
      </c>
      <c r="F9250" s="6">
        <v>28360</v>
      </c>
      <c r="G9250" s="6" t="s">
        <v>7938</v>
      </c>
      <c r="H9250" s="6">
        <v>1</v>
      </c>
      <c r="I9250" s="6" t="s">
        <v>251</v>
      </c>
      <c r="J9250" s="6">
        <v>6</v>
      </c>
      <c r="K9250" s="6" t="s">
        <v>7768</v>
      </c>
      <c r="L9250" s="8">
        <v>5</v>
      </c>
      <c r="M9250" s="6" t="s">
        <v>251</v>
      </c>
      <c r="N9250" s="6" t="s">
        <v>7913</v>
      </c>
      <c r="R9250" s="6" t="str">
        <f t="shared" si="144"/>
        <v>82819Thị trấn Cái Bè16</v>
      </c>
    </row>
    <row r="9251" spans="1:18">
      <c r="A9251" s="6">
        <v>9250</v>
      </c>
      <c r="B9251" s="6">
        <v>82</v>
      </c>
      <c r="C9251" s="6" t="s">
        <v>7911</v>
      </c>
      <c r="D9251" s="6">
        <v>819</v>
      </c>
      <c r="E9251" s="6" t="s">
        <v>7937</v>
      </c>
      <c r="F9251" s="6">
        <v>28363</v>
      </c>
      <c r="G9251" s="6" t="s">
        <v>7939</v>
      </c>
      <c r="H9251" s="6">
        <v>2</v>
      </c>
      <c r="I9251" s="6" t="s">
        <v>297</v>
      </c>
      <c r="J9251" s="6">
        <v>6</v>
      </c>
      <c r="K9251" s="6" t="s">
        <v>7768</v>
      </c>
      <c r="L9251" s="8">
        <v>6</v>
      </c>
      <c r="M9251" s="6" t="s">
        <v>297</v>
      </c>
      <c r="N9251" s="6" t="s">
        <v>7913</v>
      </c>
      <c r="R9251" s="6" t="str">
        <f t="shared" si="144"/>
        <v>82819Xã Hậu Mỹ Bắc B26</v>
      </c>
    </row>
    <row r="9252" spans="1:18">
      <c r="A9252" s="6">
        <v>9251</v>
      </c>
      <c r="B9252" s="6">
        <v>82</v>
      </c>
      <c r="C9252" s="6" t="s">
        <v>7911</v>
      </c>
      <c r="D9252" s="6">
        <v>819</v>
      </c>
      <c r="E9252" s="6" t="s">
        <v>7937</v>
      </c>
      <c r="F9252" s="6">
        <v>28366</v>
      </c>
      <c r="G9252" s="6" t="s">
        <v>7940</v>
      </c>
      <c r="H9252" s="6">
        <v>2</v>
      </c>
      <c r="I9252" s="6" t="s">
        <v>297</v>
      </c>
      <c r="J9252" s="6">
        <v>6</v>
      </c>
      <c r="K9252" s="6" t="s">
        <v>7768</v>
      </c>
      <c r="L9252" s="8">
        <v>6</v>
      </c>
      <c r="M9252" s="6" t="s">
        <v>297</v>
      </c>
      <c r="N9252" s="6" t="s">
        <v>7913</v>
      </c>
      <c r="R9252" s="6" t="str">
        <f t="shared" si="144"/>
        <v>82819Xã Hậu Mỹ Bắc A26</v>
      </c>
    </row>
    <row r="9253" spans="1:18">
      <c r="A9253" s="6">
        <v>9252</v>
      </c>
      <c r="B9253" s="6">
        <v>82</v>
      </c>
      <c r="C9253" s="6" t="s">
        <v>7911</v>
      </c>
      <c r="D9253" s="6">
        <v>819</v>
      </c>
      <c r="E9253" s="6" t="s">
        <v>7937</v>
      </c>
      <c r="F9253" s="6">
        <v>28369</v>
      </c>
      <c r="G9253" s="6" t="s">
        <v>4072</v>
      </c>
      <c r="H9253" s="6">
        <v>2</v>
      </c>
      <c r="I9253" s="6" t="s">
        <v>297</v>
      </c>
      <c r="J9253" s="6">
        <v>6</v>
      </c>
      <c r="K9253" s="6" t="s">
        <v>7768</v>
      </c>
      <c r="L9253" s="8">
        <v>6</v>
      </c>
      <c r="M9253" s="6" t="s">
        <v>297</v>
      </c>
      <c r="N9253" s="6" t="s">
        <v>7913</v>
      </c>
      <c r="R9253" s="6" t="str">
        <f t="shared" si="144"/>
        <v>82819Xã Mỹ Trung26</v>
      </c>
    </row>
    <row r="9254" spans="1:18">
      <c r="A9254" s="6">
        <v>9253</v>
      </c>
      <c r="B9254" s="6">
        <v>82</v>
      </c>
      <c r="C9254" s="6" t="s">
        <v>7911</v>
      </c>
      <c r="D9254" s="6">
        <v>819</v>
      </c>
      <c r="E9254" s="6" t="s">
        <v>7937</v>
      </c>
      <c r="F9254" s="6">
        <v>28372</v>
      </c>
      <c r="G9254" s="6" t="s">
        <v>7941</v>
      </c>
      <c r="H9254" s="6">
        <v>2</v>
      </c>
      <c r="I9254" s="6" t="s">
        <v>297</v>
      </c>
      <c r="J9254" s="6">
        <v>6</v>
      </c>
      <c r="K9254" s="6" t="s">
        <v>7768</v>
      </c>
      <c r="L9254" s="8">
        <v>6</v>
      </c>
      <c r="M9254" s="6" t="s">
        <v>297</v>
      </c>
      <c r="N9254" s="6" t="s">
        <v>7913</v>
      </c>
      <c r="R9254" s="6" t="str">
        <f t="shared" si="144"/>
        <v>82819Xã Hậu Mỹ Trinh26</v>
      </c>
    </row>
    <row r="9255" spans="1:18">
      <c r="A9255" s="6">
        <v>9254</v>
      </c>
      <c r="B9255" s="6">
        <v>82</v>
      </c>
      <c r="C9255" s="6" t="s">
        <v>7911</v>
      </c>
      <c r="D9255" s="6">
        <v>819</v>
      </c>
      <c r="E9255" s="6" t="s">
        <v>7937</v>
      </c>
      <c r="F9255" s="6">
        <v>28375</v>
      </c>
      <c r="G9255" s="6" t="s">
        <v>7942</v>
      </c>
      <c r="H9255" s="6">
        <v>2</v>
      </c>
      <c r="I9255" s="6" t="s">
        <v>297</v>
      </c>
      <c r="J9255" s="6">
        <v>6</v>
      </c>
      <c r="K9255" s="6" t="s">
        <v>7768</v>
      </c>
      <c r="L9255" s="8">
        <v>6</v>
      </c>
      <c r="M9255" s="6" t="s">
        <v>297</v>
      </c>
      <c r="N9255" s="6" t="s">
        <v>7913</v>
      </c>
      <c r="R9255" s="6" t="str">
        <f t="shared" si="144"/>
        <v>82819Xã Hậu Mỹ Phú26</v>
      </c>
    </row>
    <row r="9256" spans="1:18">
      <c r="A9256" s="6">
        <v>9255</v>
      </c>
      <c r="B9256" s="6">
        <v>82</v>
      </c>
      <c r="C9256" s="6" t="s">
        <v>7911</v>
      </c>
      <c r="D9256" s="6">
        <v>819</v>
      </c>
      <c r="E9256" s="6" t="s">
        <v>7937</v>
      </c>
      <c r="F9256" s="6">
        <v>28378</v>
      </c>
      <c r="G9256" s="6" t="s">
        <v>4073</v>
      </c>
      <c r="H9256" s="6">
        <v>2</v>
      </c>
      <c r="I9256" s="6" t="s">
        <v>297</v>
      </c>
      <c r="J9256" s="6">
        <v>6</v>
      </c>
      <c r="K9256" s="6" t="s">
        <v>7768</v>
      </c>
      <c r="L9256" s="8">
        <v>6</v>
      </c>
      <c r="M9256" s="6" t="s">
        <v>297</v>
      </c>
      <c r="N9256" s="6" t="s">
        <v>7913</v>
      </c>
      <c r="R9256" s="6" t="str">
        <f t="shared" si="144"/>
        <v>82819Xã Mỹ Tân26</v>
      </c>
    </row>
    <row r="9257" spans="1:18">
      <c r="A9257" s="6">
        <v>9256</v>
      </c>
      <c r="B9257" s="6">
        <v>82</v>
      </c>
      <c r="C9257" s="6" t="s">
        <v>7911</v>
      </c>
      <c r="D9257" s="6">
        <v>819</v>
      </c>
      <c r="E9257" s="6" t="s">
        <v>7937</v>
      </c>
      <c r="F9257" s="6">
        <v>28381</v>
      </c>
      <c r="G9257" s="6" t="s">
        <v>7943</v>
      </c>
      <c r="H9257" s="6">
        <v>2</v>
      </c>
      <c r="I9257" s="6" t="s">
        <v>297</v>
      </c>
      <c r="J9257" s="6">
        <v>6</v>
      </c>
      <c r="K9257" s="6" t="s">
        <v>7768</v>
      </c>
      <c r="L9257" s="8">
        <v>6</v>
      </c>
      <c r="M9257" s="6" t="s">
        <v>297</v>
      </c>
      <c r="N9257" s="6" t="s">
        <v>7913</v>
      </c>
      <c r="R9257" s="6" t="str">
        <f t="shared" si="144"/>
        <v>82819Xã Mỹ Lợi B26</v>
      </c>
    </row>
    <row r="9258" spans="1:18">
      <c r="A9258" s="6">
        <v>9257</v>
      </c>
      <c r="B9258" s="6">
        <v>82</v>
      </c>
      <c r="C9258" s="6" t="s">
        <v>7911</v>
      </c>
      <c r="D9258" s="6">
        <v>819</v>
      </c>
      <c r="E9258" s="6" t="s">
        <v>7937</v>
      </c>
      <c r="F9258" s="6">
        <v>28384</v>
      </c>
      <c r="G9258" s="6" t="s">
        <v>7944</v>
      </c>
      <c r="H9258" s="6">
        <v>2</v>
      </c>
      <c r="I9258" s="6" t="s">
        <v>297</v>
      </c>
      <c r="J9258" s="6">
        <v>6</v>
      </c>
      <c r="K9258" s="6" t="s">
        <v>7768</v>
      </c>
      <c r="L9258" s="8">
        <v>6</v>
      </c>
      <c r="M9258" s="6" t="s">
        <v>297</v>
      </c>
      <c r="N9258" s="6" t="s">
        <v>7913</v>
      </c>
      <c r="R9258" s="6" t="str">
        <f t="shared" si="144"/>
        <v>82819Xã Thiện Trung26</v>
      </c>
    </row>
    <row r="9259" spans="1:18">
      <c r="A9259" s="6">
        <v>9258</v>
      </c>
      <c r="B9259" s="6">
        <v>82</v>
      </c>
      <c r="C9259" s="6" t="s">
        <v>7911</v>
      </c>
      <c r="D9259" s="6">
        <v>819</v>
      </c>
      <c r="E9259" s="6" t="s">
        <v>7937</v>
      </c>
      <c r="F9259" s="6">
        <v>28387</v>
      </c>
      <c r="G9259" s="6" t="s">
        <v>7945</v>
      </c>
      <c r="H9259" s="6">
        <v>2</v>
      </c>
      <c r="I9259" s="6" t="s">
        <v>297</v>
      </c>
      <c r="J9259" s="6">
        <v>6</v>
      </c>
      <c r="K9259" s="6" t="s">
        <v>7768</v>
      </c>
      <c r="L9259" s="8">
        <v>6</v>
      </c>
      <c r="M9259" s="6" t="s">
        <v>297</v>
      </c>
      <c r="N9259" s="6" t="s">
        <v>7913</v>
      </c>
      <c r="R9259" s="6" t="str">
        <f t="shared" si="144"/>
        <v>82819Xã Mỹ Hội26</v>
      </c>
    </row>
    <row r="9260" spans="1:18">
      <c r="A9260" s="6">
        <v>9259</v>
      </c>
      <c r="B9260" s="6">
        <v>82</v>
      </c>
      <c r="C9260" s="6" t="s">
        <v>7911</v>
      </c>
      <c r="D9260" s="6">
        <v>819</v>
      </c>
      <c r="E9260" s="6" t="s">
        <v>7937</v>
      </c>
      <c r="F9260" s="6">
        <v>28390</v>
      </c>
      <c r="G9260" s="6" t="s">
        <v>6252</v>
      </c>
      <c r="H9260" s="6">
        <v>2</v>
      </c>
      <c r="I9260" s="6" t="s">
        <v>297</v>
      </c>
      <c r="J9260" s="6">
        <v>6</v>
      </c>
      <c r="K9260" s="6" t="s">
        <v>7768</v>
      </c>
      <c r="L9260" s="8">
        <v>6</v>
      </c>
      <c r="M9260" s="6" t="s">
        <v>297</v>
      </c>
      <c r="N9260" s="6" t="s">
        <v>7913</v>
      </c>
      <c r="R9260" s="6" t="str">
        <f t="shared" si="144"/>
        <v>82819Xã An Cư26</v>
      </c>
    </row>
    <row r="9261" spans="1:18">
      <c r="A9261" s="6">
        <v>9260</v>
      </c>
      <c r="B9261" s="6">
        <v>82</v>
      </c>
      <c r="C9261" s="6" t="s">
        <v>7911</v>
      </c>
      <c r="D9261" s="6">
        <v>819</v>
      </c>
      <c r="E9261" s="6" t="s">
        <v>7937</v>
      </c>
      <c r="F9261" s="6">
        <v>28393</v>
      </c>
      <c r="G9261" s="6" t="s">
        <v>4991</v>
      </c>
      <c r="H9261" s="6">
        <v>2</v>
      </c>
      <c r="I9261" s="6" t="s">
        <v>297</v>
      </c>
      <c r="J9261" s="6">
        <v>6</v>
      </c>
      <c r="K9261" s="6" t="s">
        <v>7768</v>
      </c>
      <c r="L9261" s="8">
        <v>6</v>
      </c>
      <c r="M9261" s="6" t="s">
        <v>297</v>
      </c>
      <c r="N9261" s="6" t="s">
        <v>7913</v>
      </c>
      <c r="R9261" s="6" t="str">
        <f t="shared" si="144"/>
        <v>82819Xã Hậu Thành26</v>
      </c>
    </row>
    <row r="9262" spans="1:18">
      <c r="A9262" s="6">
        <v>9261</v>
      </c>
      <c r="B9262" s="6">
        <v>82</v>
      </c>
      <c r="C9262" s="6" t="s">
        <v>7911</v>
      </c>
      <c r="D9262" s="6">
        <v>819</v>
      </c>
      <c r="E9262" s="6" t="s">
        <v>7937</v>
      </c>
      <c r="F9262" s="6">
        <v>28396</v>
      </c>
      <c r="G9262" s="6" t="s">
        <v>7946</v>
      </c>
      <c r="H9262" s="6">
        <v>2</v>
      </c>
      <c r="I9262" s="6" t="s">
        <v>297</v>
      </c>
      <c r="J9262" s="6">
        <v>6</v>
      </c>
      <c r="K9262" s="6" t="s">
        <v>7768</v>
      </c>
      <c r="L9262" s="8">
        <v>6</v>
      </c>
      <c r="M9262" s="6" t="s">
        <v>297</v>
      </c>
      <c r="N9262" s="6" t="s">
        <v>7913</v>
      </c>
      <c r="R9262" s="6" t="str">
        <f t="shared" si="144"/>
        <v>82819Xã Mỹ Lợi A26</v>
      </c>
    </row>
    <row r="9263" spans="1:18">
      <c r="A9263" s="6">
        <v>9262</v>
      </c>
      <c r="B9263" s="6">
        <v>82</v>
      </c>
      <c r="C9263" s="6" t="s">
        <v>7911</v>
      </c>
      <c r="D9263" s="6">
        <v>819</v>
      </c>
      <c r="E9263" s="6" t="s">
        <v>7937</v>
      </c>
      <c r="F9263" s="6">
        <v>28399</v>
      </c>
      <c r="G9263" s="6" t="s">
        <v>6913</v>
      </c>
      <c r="H9263" s="6">
        <v>2</v>
      </c>
      <c r="I9263" s="6" t="s">
        <v>297</v>
      </c>
      <c r="J9263" s="6">
        <v>6</v>
      </c>
      <c r="K9263" s="6" t="s">
        <v>7768</v>
      </c>
      <c r="L9263" s="8">
        <v>6</v>
      </c>
      <c r="M9263" s="6" t="s">
        <v>297</v>
      </c>
      <c r="N9263" s="6" t="s">
        <v>7913</v>
      </c>
      <c r="R9263" s="6" t="str">
        <f t="shared" si="144"/>
        <v>82819Xã Hòa Khánh26</v>
      </c>
    </row>
    <row r="9264" spans="1:18">
      <c r="A9264" s="6">
        <v>9263</v>
      </c>
      <c r="B9264" s="6">
        <v>82</v>
      </c>
      <c r="C9264" s="6" t="s">
        <v>7911</v>
      </c>
      <c r="D9264" s="6">
        <v>819</v>
      </c>
      <c r="E9264" s="6" t="s">
        <v>7937</v>
      </c>
      <c r="F9264" s="6">
        <v>28402</v>
      </c>
      <c r="G9264" s="6" t="s">
        <v>7947</v>
      </c>
      <c r="H9264" s="6">
        <v>2</v>
      </c>
      <c r="I9264" s="6" t="s">
        <v>297</v>
      </c>
      <c r="J9264" s="6">
        <v>6</v>
      </c>
      <c r="K9264" s="6" t="s">
        <v>7768</v>
      </c>
      <c r="L9264" s="8">
        <v>6</v>
      </c>
      <c r="M9264" s="6" t="s">
        <v>297</v>
      </c>
      <c r="N9264" s="6" t="s">
        <v>7913</v>
      </c>
      <c r="R9264" s="6" t="str">
        <f t="shared" si="144"/>
        <v>82819Xã Thiện Trí26</v>
      </c>
    </row>
    <row r="9265" spans="1:18">
      <c r="A9265" s="6">
        <v>9264</v>
      </c>
      <c r="B9265" s="6">
        <v>82</v>
      </c>
      <c r="C9265" s="6" t="s">
        <v>7911</v>
      </c>
      <c r="D9265" s="6">
        <v>819</v>
      </c>
      <c r="E9265" s="6" t="s">
        <v>7937</v>
      </c>
      <c r="F9265" s="6">
        <v>28405</v>
      </c>
      <c r="G9265" s="6" t="s">
        <v>7948</v>
      </c>
      <c r="H9265" s="6">
        <v>2</v>
      </c>
      <c r="I9265" s="6" t="s">
        <v>297</v>
      </c>
      <c r="J9265" s="6">
        <v>6</v>
      </c>
      <c r="K9265" s="6" t="s">
        <v>7768</v>
      </c>
      <c r="L9265" s="8">
        <v>6</v>
      </c>
      <c r="M9265" s="6" t="s">
        <v>297</v>
      </c>
      <c r="N9265" s="6" t="s">
        <v>7913</v>
      </c>
      <c r="R9265" s="6" t="str">
        <f t="shared" si="144"/>
        <v>82819Xã Mỹ Đức Đông26</v>
      </c>
    </row>
    <row r="9266" spans="1:18">
      <c r="A9266" s="6">
        <v>9265</v>
      </c>
      <c r="B9266" s="6">
        <v>82</v>
      </c>
      <c r="C9266" s="6" t="s">
        <v>7911</v>
      </c>
      <c r="D9266" s="6">
        <v>819</v>
      </c>
      <c r="E9266" s="6" t="s">
        <v>7937</v>
      </c>
      <c r="F9266" s="6">
        <v>28408</v>
      </c>
      <c r="G9266" s="6" t="s">
        <v>7949</v>
      </c>
      <c r="H9266" s="6">
        <v>2</v>
      </c>
      <c r="I9266" s="6" t="s">
        <v>297</v>
      </c>
      <c r="J9266" s="6">
        <v>6</v>
      </c>
      <c r="K9266" s="6" t="s">
        <v>7768</v>
      </c>
      <c r="L9266" s="8">
        <v>6</v>
      </c>
      <c r="M9266" s="6" t="s">
        <v>297</v>
      </c>
      <c r="N9266" s="6" t="s">
        <v>7913</v>
      </c>
      <c r="R9266" s="6" t="str">
        <f t="shared" si="144"/>
        <v>82819Xã Mỹ Đức Tây26</v>
      </c>
    </row>
    <row r="9267" spans="1:18">
      <c r="A9267" s="6">
        <v>9266</v>
      </c>
      <c r="B9267" s="6">
        <v>82</v>
      </c>
      <c r="C9267" s="6" t="s">
        <v>7911</v>
      </c>
      <c r="D9267" s="6">
        <v>819</v>
      </c>
      <c r="E9267" s="6" t="s">
        <v>7937</v>
      </c>
      <c r="F9267" s="6">
        <v>28411</v>
      </c>
      <c r="G9267" s="6" t="s">
        <v>7950</v>
      </c>
      <c r="H9267" s="6">
        <v>2</v>
      </c>
      <c r="I9267" s="6" t="s">
        <v>297</v>
      </c>
      <c r="J9267" s="6">
        <v>6</v>
      </c>
      <c r="K9267" s="6" t="s">
        <v>7768</v>
      </c>
      <c r="L9267" s="8">
        <v>6</v>
      </c>
      <c r="M9267" s="6" t="s">
        <v>297</v>
      </c>
      <c r="N9267" s="6" t="s">
        <v>7913</v>
      </c>
      <c r="R9267" s="6" t="str">
        <f t="shared" si="144"/>
        <v>82819Xã Đông Hòa Hiệp26</v>
      </c>
    </row>
    <row r="9268" spans="1:18">
      <c r="A9268" s="6">
        <v>9267</v>
      </c>
      <c r="B9268" s="6">
        <v>82</v>
      </c>
      <c r="C9268" s="6" t="s">
        <v>7911</v>
      </c>
      <c r="D9268" s="6">
        <v>819</v>
      </c>
      <c r="E9268" s="6" t="s">
        <v>7937</v>
      </c>
      <c r="F9268" s="6">
        <v>28414</v>
      </c>
      <c r="G9268" s="6" t="s">
        <v>7951</v>
      </c>
      <c r="H9268" s="6">
        <v>2</v>
      </c>
      <c r="I9268" s="6" t="s">
        <v>297</v>
      </c>
      <c r="J9268" s="6">
        <v>6</v>
      </c>
      <c r="K9268" s="6" t="s">
        <v>7768</v>
      </c>
      <c r="L9268" s="8">
        <v>6</v>
      </c>
      <c r="M9268" s="6" t="s">
        <v>297</v>
      </c>
      <c r="N9268" s="6" t="s">
        <v>7913</v>
      </c>
      <c r="R9268" s="6" t="str">
        <f t="shared" si="144"/>
        <v>82819Xã An Thái Đông26</v>
      </c>
    </row>
    <row r="9269" spans="1:18">
      <c r="A9269" s="6">
        <v>9268</v>
      </c>
      <c r="B9269" s="6">
        <v>82</v>
      </c>
      <c r="C9269" s="6" t="s">
        <v>7911</v>
      </c>
      <c r="D9269" s="6">
        <v>819</v>
      </c>
      <c r="E9269" s="6" t="s">
        <v>7937</v>
      </c>
      <c r="F9269" s="6">
        <v>28417</v>
      </c>
      <c r="G9269" s="6" t="s">
        <v>366</v>
      </c>
      <c r="H9269" s="6">
        <v>2</v>
      </c>
      <c r="I9269" s="6" t="s">
        <v>297</v>
      </c>
      <c r="J9269" s="6">
        <v>6</v>
      </c>
      <c r="K9269" s="6" t="s">
        <v>7768</v>
      </c>
      <c r="L9269" s="8">
        <v>6</v>
      </c>
      <c r="M9269" s="6" t="s">
        <v>297</v>
      </c>
      <c r="N9269" s="6" t="s">
        <v>7913</v>
      </c>
      <c r="R9269" s="6" t="str">
        <f t="shared" si="144"/>
        <v>82819Xã Tân Hưng26</v>
      </c>
    </row>
    <row r="9270" spans="1:18">
      <c r="A9270" s="6">
        <v>9269</v>
      </c>
      <c r="B9270" s="6">
        <v>82</v>
      </c>
      <c r="C9270" s="6" t="s">
        <v>7911</v>
      </c>
      <c r="D9270" s="6">
        <v>819</v>
      </c>
      <c r="E9270" s="6" t="s">
        <v>7937</v>
      </c>
      <c r="F9270" s="6">
        <v>28420</v>
      </c>
      <c r="G9270" s="6" t="s">
        <v>670</v>
      </c>
      <c r="H9270" s="6">
        <v>2</v>
      </c>
      <c r="I9270" s="6" t="s">
        <v>297</v>
      </c>
      <c r="J9270" s="6">
        <v>6</v>
      </c>
      <c r="K9270" s="6" t="s">
        <v>7768</v>
      </c>
      <c r="L9270" s="8">
        <v>6</v>
      </c>
      <c r="M9270" s="6" t="s">
        <v>297</v>
      </c>
      <c r="N9270" s="6" t="s">
        <v>7913</v>
      </c>
      <c r="R9270" s="6" t="str">
        <f t="shared" si="144"/>
        <v>82819Xã Mỹ Lương26</v>
      </c>
    </row>
    <row r="9271" spans="1:18">
      <c r="A9271" s="6">
        <v>9270</v>
      </c>
      <c r="B9271" s="6">
        <v>82</v>
      </c>
      <c r="C9271" s="6" t="s">
        <v>7911</v>
      </c>
      <c r="D9271" s="6">
        <v>819</v>
      </c>
      <c r="E9271" s="6" t="s">
        <v>7937</v>
      </c>
      <c r="F9271" s="6">
        <v>28423</v>
      </c>
      <c r="G9271" s="6" t="s">
        <v>1384</v>
      </c>
      <c r="H9271" s="6">
        <v>2</v>
      </c>
      <c r="I9271" s="6" t="s">
        <v>297</v>
      </c>
      <c r="J9271" s="6">
        <v>6</v>
      </c>
      <c r="K9271" s="6" t="s">
        <v>7768</v>
      </c>
      <c r="L9271" s="8">
        <v>6</v>
      </c>
      <c r="M9271" s="6" t="s">
        <v>297</v>
      </c>
      <c r="N9271" s="6" t="s">
        <v>7913</v>
      </c>
      <c r="R9271" s="6" t="str">
        <f t="shared" si="144"/>
        <v>82819Xã Tân Thanh26</v>
      </c>
    </row>
    <row r="9272" spans="1:18">
      <c r="A9272" s="6">
        <v>9271</v>
      </c>
      <c r="B9272" s="6">
        <v>82</v>
      </c>
      <c r="C9272" s="6" t="s">
        <v>7911</v>
      </c>
      <c r="D9272" s="6">
        <v>819</v>
      </c>
      <c r="E9272" s="6" t="s">
        <v>7937</v>
      </c>
      <c r="F9272" s="6">
        <v>28426</v>
      </c>
      <c r="G9272" s="6" t="s">
        <v>7952</v>
      </c>
      <c r="H9272" s="6">
        <v>2</v>
      </c>
      <c r="I9272" s="6" t="s">
        <v>297</v>
      </c>
      <c r="J9272" s="6">
        <v>6</v>
      </c>
      <c r="K9272" s="6" t="s">
        <v>7768</v>
      </c>
      <c r="L9272" s="8">
        <v>6</v>
      </c>
      <c r="M9272" s="6" t="s">
        <v>297</v>
      </c>
      <c r="N9272" s="6" t="s">
        <v>7913</v>
      </c>
      <c r="R9272" s="6" t="str">
        <f t="shared" si="144"/>
        <v>82819Xã An Thái Trung26</v>
      </c>
    </row>
    <row r="9273" spans="1:18">
      <c r="A9273" s="6">
        <v>9272</v>
      </c>
      <c r="B9273" s="6">
        <v>82</v>
      </c>
      <c r="C9273" s="6" t="s">
        <v>7911</v>
      </c>
      <c r="D9273" s="6">
        <v>819</v>
      </c>
      <c r="E9273" s="6" t="s">
        <v>7937</v>
      </c>
      <c r="F9273" s="6">
        <v>28429</v>
      </c>
      <c r="G9273" s="6" t="s">
        <v>7953</v>
      </c>
      <c r="H9273" s="6">
        <v>2</v>
      </c>
      <c r="I9273" s="6" t="s">
        <v>297</v>
      </c>
      <c r="J9273" s="6">
        <v>6</v>
      </c>
      <c r="K9273" s="6" t="s">
        <v>7768</v>
      </c>
      <c r="L9273" s="8">
        <v>6</v>
      </c>
      <c r="M9273" s="6" t="s">
        <v>297</v>
      </c>
      <c r="N9273" s="6" t="s">
        <v>7913</v>
      </c>
      <c r="R9273" s="6" t="str">
        <f t="shared" si="144"/>
        <v>82819Xã An Hữu26</v>
      </c>
    </row>
    <row r="9274" spans="1:18">
      <c r="A9274" s="6">
        <v>9273</v>
      </c>
      <c r="B9274" s="6">
        <v>82</v>
      </c>
      <c r="C9274" s="6" t="s">
        <v>7911</v>
      </c>
      <c r="D9274" s="6">
        <v>819</v>
      </c>
      <c r="E9274" s="6" t="s">
        <v>7937</v>
      </c>
      <c r="F9274" s="6">
        <v>28432</v>
      </c>
      <c r="G9274" s="6" t="s">
        <v>7624</v>
      </c>
      <c r="H9274" s="6">
        <v>2</v>
      </c>
      <c r="I9274" s="6" t="s">
        <v>297</v>
      </c>
      <c r="J9274" s="6">
        <v>6</v>
      </c>
      <c r="K9274" s="6" t="s">
        <v>7768</v>
      </c>
      <c r="L9274" s="8">
        <v>6</v>
      </c>
      <c r="M9274" s="6" t="s">
        <v>297</v>
      </c>
      <c r="N9274" s="6" t="s">
        <v>7913</v>
      </c>
      <c r="R9274" s="6" t="str">
        <f t="shared" si="144"/>
        <v>82819Xã Hòa Hưng26</v>
      </c>
    </row>
    <row r="9275" spans="1:18">
      <c r="A9275" s="6">
        <v>9274</v>
      </c>
      <c r="B9275" s="6">
        <v>82</v>
      </c>
      <c r="C9275" s="6" t="s">
        <v>7911</v>
      </c>
      <c r="D9275" s="6">
        <v>820</v>
      </c>
      <c r="E9275" s="6" t="s">
        <v>7954</v>
      </c>
      <c r="F9275" s="6">
        <v>28438</v>
      </c>
      <c r="G9275" s="6" t="s">
        <v>7955</v>
      </c>
      <c r="H9275" s="6">
        <v>2</v>
      </c>
      <c r="I9275" s="6" t="s">
        <v>297</v>
      </c>
      <c r="J9275" s="6">
        <v>6</v>
      </c>
      <c r="K9275" s="6" t="s">
        <v>7768</v>
      </c>
      <c r="L9275" s="8">
        <v>6</v>
      </c>
      <c r="M9275" s="6" t="s">
        <v>297</v>
      </c>
      <c r="N9275" s="6" t="s">
        <v>7913</v>
      </c>
      <c r="R9275" s="6" t="str">
        <f t="shared" si="144"/>
        <v>82820Xã Thạnh Lộc26</v>
      </c>
    </row>
    <row r="9276" spans="1:18">
      <c r="A9276" s="6">
        <v>9275</v>
      </c>
      <c r="B9276" s="6">
        <v>82</v>
      </c>
      <c r="C9276" s="6" t="s">
        <v>7911</v>
      </c>
      <c r="D9276" s="6">
        <v>820</v>
      </c>
      <c r="E9276" s="6" t="s">
        <v>7954</v>
      </c>
      <c r="F9276" s="6">
        <v>28441</v>
      </c>
      <c r="G9276" s="6" t="s">
        <v>7956</v>
      </c>
      <c r="H9276" s="6">
        <v>2</v>
      </c>
      <c r="I9276" s="6" t="s">
        <v>297</v>
      </c>
      <c r="J9276" s="6">
        <v>6</v>
      </c>
      <c r="K9276" s="6" t="s">
        <v>7768</v>
      </c>
      <c r="L9276" s="8">
        <v>6</v>
      </c>
      <c r="M9276" s="6" t="s">
        <v>297</v>
      </c>
      <c r="N9276" s="6" t="s">
        <v>7913</v>
      </c>
      <c r="R9276" s="6" t="str">
        <f t="shared" si="144"/>
        <v>82820Xã Mỹ Thành Bắc26</v>
      </c>
    </row>
    <row r="9277" spans="1:18">
      <c r="A9277" s="6">
        <v>9276</v>
      </c>
      <c r="B9277" s="6">
        <v>82</v>
      </c>
      <c r="C9277" s="6" t="s">
        <v>7911</v>
      </c>
      <c r="D9277" s="6">
        <v>820</v>
      </c>
      <c r="E9277" s="6" t="s">
        <v>7954</v>
      </c>
      <c r="F9277" s="6">
        <v>28444</v>
      </c>
      <c r="G9277" s="6" t="s">
        <v>382</v>
      </c>
      <c r="H9277" s="6">
        <v>2</v>
      </c>
      <c r="I9277" s="6" t="s">
        <v>297</v>
      </c>
      <c r="J9277" s="6">
        <v>6</v>
      </c>
      <c r="K9277" s="6" t="s">
        <v>7768</v>
      </c>
      <c r="L9277" s="8">
        <v>6</v>
      </c>
      <c r="M9277" s="6" t="s">
        <v>297</v>
      </c>
      <c r="N9277" s="6" t="s">
        <v>7913</v>
      </c>
      <c r="R9277" s="6" t="str">
        <f t="shared" si="144"/>
        <v>82820Xã Phú Cường26</v>
      </c>
    </row>
    <row r="9278" spans="1:18">
      <c r="A9278" s="6">
        <v>9277</v>
      </c>
      <c r="B9278" s="6">
        <v>82</v>
      </c>
      <c r="C9278" s="6" t="s">
        <v>7911</v>
      </c>
      <c r="D9278" s="6">
        <v>820</v>
      </c>
      <c r="E9278" s="6" t="s">
        <v>7954</v>
      </c>
      <c r="F9278" s="6">
        <v>28456</v>
      </c>
      <c r="G9278" s="6" t="s">
        <v>7957</v>
      </c>
      <c r="H9278" s="6">
        <v>2</v>
      </c>
      <c r="I9278" s="6" t="s">
        <v>297</v>
      </c>
      <c r="J9278" s="6">
        <v>6</v>
      </c>
      <c r="K9278" s="6" t="s">
        <v>7768</v>
      </c>
      <c r="L9278" s="8">
        <v>6</v>
      </c>
      <c r="M9278" s="6" t="s">
        <v>297</v>
      </c>
      <c r="N9278" s="6" t="s">
        <v>7913</v>
      </c>
      <c r="R9278" s="6" t="str">
        <f t="shared" si="144"/>
        <v>82820Xã Mỹ Thành Nam26</v>
      </c>
    </row>
    <row r="9279" spans="1:18">
      <c r="A9279" s="6">
        <v>9278</v>
      </c>
      <c r="B9279" s="6">
        <v>82</v>
      </c>
      <c r="C9279" s="6" t="s">
        <v>7911</v>
      </c>
      <c r="D9279" s="6">
        <v>820</v>
      </c>
      <c r="E9279" s="6" t="s">
        <v>7954</v>
      </c>
      <c r="F9279" s="6">
        <v>28465</v>
      </c>
      <c r="G9279" s="6" t="s">
        <v>1495</v>
      </c>
      <c r="H9279" s="6">
        <v>2</v>
      </c>
      <c r="I9279" s="6" t="s">
        <v>297</v>
      </c>
      <c r="J9279" s="6">
        <v>6</v>
      </c>
      <c r="K9279" s="6" t="s">
        <v>7768</v>
      </c>
      <c r="L9279" s="8">
        <v>6</v>
      </c>
      <c r="M9279" s="6" t="s">
        <v>297</v>
      </c>
      <c r="N9279" s="6" t="s">
        <v>7913</v>
      </c>
      <c r="R9279" s="6" t="str">
        <f t="shared" si="144"/>
        <v>82820Xã Phú Nhuận26</v>
      </c>
    </row>
    <row r="9280" spans="1:18">
      <c r="A9280" s="6">
        <v>9279</v>
      </c>
      <c r="B9280" s="6">
        <v>82</v>
      </c>
      <c r="C9280" s="6" t="s">
        <v>7911</v>
      </c>
      <c r="D9280" s="6">
        <v>820</v>
      </c>
      <c r="E9280" s="6" t="s">
        <v>7954</v>
      </c>
      <c r="F9280" s="6">
        <v>28471</v>
      </c>
      <c r="G9280" s="6" t="s">
        <v>643</v>
      </c>
      <c r="H9280" s="6">
        <v>2</v>
      </c>
      <c r="I9280" s="6" t="s">
        <v>297</v>
      </c>
      <c r="J9280" s="6">
        <v>6</v>
      </c>
      <c r="K9280" s="6" t="s">
        <v>7768</v>
      </c>
      <c r="L9280" s="8">
        <v>6</v>
      </c>
      <c r="M9280" s="6" t="s">
        <v>297</v>
      </c>
      <c r="N9280" s="6" t="s">
        <v>7913</v>
      </c>
      <c r="R9280" s="6" t="str">
        <f t="shared" si="144"/>
        <v>82820Xã Bình Phú26</v>
      </c>
    </row>
    <row r="9281" spans="1:18">
      <c r="A9281" s="6">
        <v>9280</v>
      </c>
      <c r="B9281" s="6">
        <v>82</v>
      </c>
      <c r="C9281" s="6" t="s">
        <v>7911</v>
      </c>
      <c r="D9281" s="6">
        <v>820</v>
      </c>
      <c r="E9281" s="6" t="s">
        <v>7954</v>
      </c>
      <c r="F9281" s="6">
        <v>28489</v>
      </c>
      <c r="G9281" s="6" t="s">
        <v>4939</v>
      </c>
      <c r="H9281" s="6">
        <v>2</v>
      </c>
      <c r="I9281" s="6" t="s">
        <v>297</v>
      </c>
      <c r="J9281" s="6">
        <v>6</v>
      </c>
      <c r="K9281" s="6" t="s">
        <v>7768</v>
      </c>
      <c r="L9281" s="8">
        <v>6</v>
      </c>
      <c r="M9281" s="6" t="s">
        <v>297</v>
      </c>
      <c r="N9281" s="6" t="s">
        <v>7913</v>
      </c>
      <c r="R9281" s="6" t="str">
        <f t="shared" si="144"/>
        <v>82820Xã Cẩm Sơn26</v>
      </c>
    </row>
    <row r="9282" spans="1:18">
      <c r="A9282" s="6">
        <v>9281</v>
      </c>
      <c r="B9282" s="6">
        <v>82</v>
      </c>
      <c r="C9282" s="6" t="s">
        <v>7911</v>
      </c>
      <c r="D9282" s="6">
        <v>820</v>
      </c>
      <c r="E9282" s="6" t="s">
        <v>7954</v>
      </c>
      <c r="F9282" s="6">
        <v>28492</v>
      </c>
      <c r="G9282" s="6" t="s">
        <v>5603</v>
      </c>
      <c r="H9282" s="6">
        <v>2</v>
      </c>
      <c r="I9282" s="6" t="s">
        <v>297</v>
      </c>
      <c r="J9282" s="6">
        <v>6</v>
      </c>
      <c r="K9282" s="6" t="s">
        <v>7768</v>
      </c>
      <c r="L9282" s="8">
        <v>6</v>
      </c>
      <c r="M9282" s="6" t="s">
        <v>297</v>
      </c>
      <c r="N9282" s="6" t="s">
        <v>7913</v>
      </c>
      <c r="R9282" s="6" t="str">
        <f t="shared" si="144"/>
        <v>82820Xã Phú An26</v>
      </c>
    </row>
    <row r="9283" spans="1:18">
      <c r="A9283" s="6">
        <v>9282</v>
      </c>
      <c r="B9283" s="6">
        <v>82</v>
      </c>
      <c r="C9283" s="6" t="s">
        <v>7911</v>
      </c>
      <c r="D9283" s="6">
        <v>820</v>
      </c>
      <c r="E9283" s="6" t="s">
        <v>7954</v>
      </c>
      <c r="F9283" s="6">
        <v>28495</v>
      </c>
      <c r="G9283" s="6" t="s">
        <v>7958</v>
      </c>
      <c r="H9283" s="6">
        <v>2</v>
      </c>
      <c r="I9283" s="6" t="s">
        <v>297</v>
      </c>
      <c r="J9283" s="6">
        <v>6</v>
      </c>
      <c r="K9283" s="6" t="s">
        <v>7768</v>
      </c>
      <c r="L9283" s="8">
        <v>6</v>
      </c>
      <c r="M9283" s="6" t="s">
        <v>297</v>
      </c>
      <c r="N9283" s="6" t="s">
        <v>7913</v>
      </c>
      <c r="R9283" s="6" t="str">
        <f t="shared" ref="R9283:R9346" si="145">CONCATENATE(B9283,D9283,G9283,H9283,J9283)</f>
        <v>82820Xã Mỹ Long26</v>
      </c>
    </row>
    <row r="9284" spans="1:18">
      <c r="A9284" s="6">
        <v>9283</v>
      </c>
      <c r="B9284" s="6">
        <v>82</v>
      </c>
      <c r="C9284" s="6" t="s">
        <v>7911</v>
      </c>
      <c r="D9284" s="6">
        <v>820</v>
      </c>
      <c r="E9284" s="6" t="s">
        <v>7954</v>
      </c>
      <c r="F9284" s="6">
        <v>28498</v>
      </c>
      <c r="G9284" s="6" t="s">
        <v>7959</v>
      </c>
      <c r="H9284" s="6">
        <v>2</v>
      </c>
      <c r="I9284" s="6" t="s">
        <v>297</v>
      </c>
      <c r="J9284" s="6">
        <v>6</v>
      </c>
      <c r="K9284" s="6" t="s">
        <v>7768</v>
      </c>
      <c r="L9284" s="8">
        <v>6</v>
      </c>
      <c r="M9284" s="6" t="s">
        <v>297</v>
      </c>
      <c r="N9284" s="6" t="s">
        <v>7913</v>
      </c>
      <c r="R9284" s="6" t="str">
        <f t="shared" si="145"/>
        <v>82820Xã Long Tiên26</v>
      </c>
    </row>
    <row r="9285" spans="1:18">
      <c r="A9285" s="6">
        <v>9284</v>
      </c>
      <c r="B9285" s="6">
        <v>82</v>
      </c>
      <c r="C9285" s="6" t="s">
        <v>7911</v>
      </c>
      <c r="D9285" s="6">
        <v>820</v>
      </c>
      <c r="E9285" s="6" t="s">
        <v>7954</v>
      </c>
      <c r="F9285" s="6">
        <v>28501</v>
      </c>
      <c r="G9285" s="6" t="s">
        <v>7960</v>
      </c>
      <c r="H9285" s="6">
        <v>2</v>
      </c>
      <c r="I9285" s="6" t="s">
        <v>297</v>
      </c>
      <c r="J9285" s="6">
        <v>6</v>
      </c>
      <c r="K9285" s="6" t="s">
        <v>7768</v>
      </c>
      <c r="L9285" s="8">
        <v>6</v>
      </c>
      <c r="M9285" s="6" t="s">
        <v>297</v>
      </c>
      <c r="N9285" s="6" t="s">
        <v>7913</v>
      </c>
      <c r="R9285" s="6" t="str">
        <f t="shared" si="145"/>
        <v>82820Xã Hiệp Đức26</v>
      </c>
    </row>
    <row r="9286" spans="1:18">
      <c r="A9286" s="6">
        <v>9285</v>
      </c>
      <c r="B9286" s="6">
        <v>82</v>
      </c>
      <c r="C9286" s="6" t="s">
        <v>7911</v>
      </c>
      <c r="D9286" s="6">
        <v>820</v>
      </c>
      <c r="E9286" s="6" t="s">
        <v>7954</v>
      </c>
      <c r="F9286" s="6">
        <v>28504</v>
      </c>
      <c r="G9286" s="6" t="s">
        <v>7961</v>
      </c>
      <c r="H9286" s="6">
        <v>2</v>
      </c>
      <c r="I9286" s="6" t="s">
        <v>297</v>
      </c>
      <c r="J9286" s="6">
        <v>6</v>
      </c>
      <c r="K9286" s="6" t="s">
        <v>7768</v>
      </c>
      <c r="L9286" s="8">
        <v>6</v>
      </c>
      <c r="M9286" s="6" t="s">
        <v>297</v>
      </c>
      <c r="N9286" s="6" t="s">
        <v>7913</v>
      </c>
      <c r="R9286" s="6" t="str">
        <f t="shared" si="145"/>
        <v>82820Xã Long Trung26</v>
      </c>
    </row>
    <row r="9287" spans="1:18">
      <c r="A9287" s="6">
        <v>9286</v>
      </c>
      <c r="B9287" s="6">
        <v>82</v>
      </c>
      <c r="C9287" s="6" t="s">
        <v>7911</v>
      </c>
      <c r="D9287" s="6">
        <v>820</v>
      </c>
      <c r="E9287" s="6" t="s">
        <v>7954</v>
      </c>
      <c r="F9287" s="6">
        <v>28507</v>
      </c>
      <c r="G9287" s="6" t="s">
        <v>7962</v>
      </c>
      <c r="H9287" s="6">
        <v>2</v>
      </c>
      <c r="I9287" s="6" t="s">
        <v>297</v>
      </c>
      <c r="J9287" s="6">
        <v>6</v>
      </c>
      <c r="K9287" s="6" t="s">
        <v>7768</v>
      </c>
      <c r="L9287" s="8">
        <v>6</v>
      </c>
      <c r="M9287" s="6" t="s">
        <v>297</v>
      </c>
      <c r="N9287" s="6" t="s">
        <v>7913</v>
      </c>
      <c r="R9287" s="6" t="str">
        <f t="shared" si="145"/>
        <v>82820Xã Hội Xuân26</v>
      </c>
    </row>
    <row r="9288" spans="1:18">
      <c r="A9288" s="6">
        <v>9287</v>
      </c>
      <c r="B9288" s="6">
        <v>82</v>
      </c>
      <c r="C9288" s="6" t="s">
        <v>7911</v>
      </c>
      <c r="D9288" s="6">
        <v>820</v>
      </c>
      <c r="E9288" s="6" t="s">
        <v>7954</v>
      </c>
      <c r="F9288" s="6">
        <v>28510</v>
      </c>
      <c r="G9288" s="6" t="s">
        <v>1906</v>
      </c>
      <c r="H9288" s="6">
        <v>2</v>
      </c>
      <c r="I9288" s="6" t="s">
        <v>297</v>
      </c>
      <c r="J9288" s="6">
        <v>6</v>
      </c>
      <c r="K9288" s="6" t="s">
        <v>7768</v>
      </c>
      <c r="L9288" s="8">
        <v>6</v>
      </c>
      <c r="M9288" s="6" t="s">
        <v>297</v>
      </c>
      <c r="N9288" s="6" t="s">
        <v>7913</v>
      </c>
      <c r="R9288" s="6" t="str">
        <f t="shared" si="145"/>
        <v>82820Xã Tân Phong26</v>
      </c>
    </row>
    <row r="9289" spans="1:18">
      <c r="A9289" s="6">
        <v>9288</v>
      </c>
      <c r="B9289" s="6">
        <v>82</v>
      </c>
      <c r="C9289" s="6" t="s">
        <v>7911</v>
      </c>
      <c r="D9289" s="6">
        <v>820</v>
      </c>
      <c r="E9289" s="6" t="s">
        <v>7954</v>
      </c>
      <c r="F9289" s="6">
        <v>28513</v>
      </c>
      <c r="G9289" s="6" t="s">
        <v>7963</v>
      </c>
      <c r="H9289" s="6">
        <v>2</v>
      </c>
      <c r="I9289" s="6" t="s">
        <v>297</v>
      </c>
      <c r="J9289" s="6">
        <v>6</v>
      </c>
      <c r="K9289" s="6" t="s">
        <v>7768</v>
      </c>
      <c r="L9289" s="8">
        <v>6</v>
      </c>
      <c r="M9289" s="6" t="s">
        <v>297</v>
      </c>
      <c r="N9289" s="6" t="s">
        <v>7913</v>
      </c>
      <c r="R9289" s="6" t="str">
        <f t="shared" si="145"/>
        <v>82820Xã Tam Bình26</v>
      </c>
    </row>
    <row r="9290" spans="1:18">
      <c r="A9290" s="6">
        <v>9289</v>
      </c>
      <c r="B9290" s="6">
        <v>82</v>
      </c>
      <c r="C9290" s="6" t="s">
        <v>7911</v>
      </c>
      <c r="D9290" s="6">
        <v>820</v>
      </c>
      <c r="E9290" s="6" t="s">
        <v>7954</v>
      </c>
      <c r="F9290" s="6">
        <v>28516</v>
      </c>
      <c r="G9290" s="6" t="s">
        <v>444</v>
      </c>
      <c r="H9290" s="6">
        <v>2</v>
      </c>
      <c r="I9290" s="6" t="s">
        <v>297</v>
      </c>
      <c r="J9290" s="6">
        <v>6</v>
      </c>
      <c r="K9290" s="6" t="s">
        <v>7768</v>
      </c>
      <c r="L9290" s="8">
        <v>6</v>
      </c>
      <c r="M9290" s="6" t="s">
        <v>297</v>
      </c>
      <c r="N9290" s="6" t="s">
        <v>7913</v>
      </c>
      <c r="R9290" s="6" t="str">
        <f t="shared" si="145"/>
        <v>82820Xã Ngũ Hiệp26</v>
      </c>
    </row>
    <row r="9291" spans="1:18">
      <c r="A9291" s="6">
        <v>9290</v>
      </c>
      <c r="B9291" s="6">
        <v>82</v>
      </c>
      <c r="C9291" s="6" t="s">
        <v>7911</v>
      </c>
      <c r="D9291" s="6">
        <v>821</v>
      </c>
      <c r="E9291" s="6" t="s">
        <v>7355</v>
      </c>
      <c r="F9291" s="6">
        <v>28519</v>
      </c>
      <c r="G9291" s="6" t="s">
        <v>7964</v>
      </c>
      <c r="H9291" s="6">
        <v>1</v>
      </c>
      <c r="I9291" s="6" t="s">
        <v>251</v>
      </c>
      <c r="J9291" s="6">
        <v>6</v>
      </c>
      <c r="K9291" s="6" t="s">
        <v>7768</v>
      </c>
      <c r="L9291" s="8">
        <v>5</v>
      </c>
      <c r="M9291" s="6" t="s">
        <v>251</v>
      </c>
      <c r="N9291" s="6" t="s">
        <v>7913</v>
      </c>
      <c r="R9291" s="6" t="str">
        <f t="shared" si="145"/>
        <v>82821Thị trấn Tân Hiệp16</v>
      </c>
    </row>
    <row r="9292" spans="1:18">
      <c r="A9292" s="6">
        <v>9291</v>
      </c>
      <c r="B9292" s="6">
        <v>82</v>
      </c>
      <c r="C9292" s="6" t="s">
        <v>7911</v>
      </c>
      <c r="D9292" s="6">
        <v>821</v>
      </c>
      <c r="E9292" s="6" t="s">
        <v>7355</v>
      </c>
      <c r="F9292" s="6">
        <v>28522</v>
      </c>
      <c r="G9292" s="6" t="s">
        <v>7965</v>
      </c>
      <c r="H9292" s="6">
        <v>2</v>
      </c>
      <c r="I9292" s="6" t="s">
        <v>297</v>
      </c>
      <c r="J9292" s="6">
        <v>6</v>
      </c>
      <c r="K9292" s="6" t="s">
        <v>7768</v>
      </c>
      <c r="L9292" s="8">
        <v>6</v>
      </c>
      <c r="M9292" s="6" t="s">
        <v>297</v>
      </c>
      <c r="N9292" s="6" t="s">
        <v>7913</v>
      </c>
      <c r="R9292" s="6" t="str">
        <f t="shared" si="145"/>
        <v>82821Xã Tân Hội Đông26</v>
      </c>
    </row>
    <row r="9293" spans="1:18">
      <c r="A9293" s="6">
        <v>9292</v>
      </c>
      <c r="B9293" s="6">
        <v>82</v>
      </c>
      <c r="C9293" s="6" t="s">
        <v>7911</v>
      </c>
      <c r="D9293" s="6">
        <v>821</v>
      </c>
      <c r="E9293" s="6" t="s">
        <v>7355</v>
      </c>
      <c r="F9293" s="6">
        <v>28525</v>
      </c>
      <c r="G9293" s="6" t="s">
        <v>2152</v>
      </c>
      <c r="H9293" s="6">
        <v>2</v>
      </c>
      <c r="I9293" s="6" t="s">
        <v>297</v>
      </c>
      <c r="J9293" s="6">
        <v>6</v>
      </c>
      <c r="K9293" s="6" t="s">
        <v>7768</v>
      </c>
      <c r="L9293" s="8">
        <v>6</v>
      </c>
      <c r="M9293" s="6" t="s">
        <v>297</v>
      </c>
      <c r="N9293" s="6" t="s">
        <v>7913</v>
      </c>
      <c r="R9293" s="6" t="str">
        <f t="shared" si="145"/>
        <v>82821Xã Tân Hương26</v>
      </c>
    </row>
    <row r="9294" spans="1:18">
      <c r="A9294" s="6">
        <v>9293</v>
      </c>
      <c r="B9294" s="6">
        <v>82</v>
      </c>
      <c r="C9294" s="6" t="s">
        <v>7911</v>
      </c>
      <c r="D9294" s="6">
        <v>821</v>
      </c>
      <c r="E9294" s="6" t="s">
        <v>7355</v>
      </c>
      <c r="F9294" s="6">
        <v>28528</v>
      </c>
      <c r="G9294" s="6" t="s">
        <v>7966</v>
      </c>
      <c r="H9294" s="6">
        <v>2</v>
      </c>
      <c r="I9294" s="6" t="s">
        <v>297</v>
      </c>
      <c r="J9294" s="6">
        <v>6</v>
      </c>
      <c r="K9294" s="6" t="s">
        <v>7768</v>
      </c>
      <c r="L9294" s="8">
        <v>6</v>
      </c>
      <c r="M9294" s="6" t="s">
        <v>297</v>
      </c>
      <c r="N9294" s="6" t="s">
        <v>7913</v>
      </c>
      <c r="R9294" s="6" t="str">
        <f t="shared" si="145"/>
        <v>82821Xã Tân Lý Đông26</v>
      </c>
    </row>
    <row r="9295" spans="1:18">
      <c r="A9295" s="6">
        <v>9294</v>
      </c>
      <c r="B9295" s="6">
        <v>82</v>
      </c>
      <c r="C9295" s="6" t="s">
        <v>7911</v>
      </c>
      <c r="D9295" s="6">
        <v>821</v>
      </c>
      <c r="E9295" s="6" t="s">
        <v>7355</v>
      </c>
      <c r="F9295" s="6">
        <v>28531</v>
      </c>
      <c r="G9295" s="6" t="s">
        <v>7967</v>
      </c>
      <c r="H9295" s="6">
        <v>2</v>
      </c>
      <c r="I9295" s="6" t="s">
        <v>297</v>
      </c>
      <c r="J9295" s="6">
        <v>6</v>
      </c>
      <c r="K9295" s="6" t="s">
        <v>7768</v>
      </c>
      <c r="L9295" s="8">
        <v>6</v>
      </c>
      <c r="M9295" s="6" t="s">
        <v>297</v>
      </c>
      <c r="N9295" s="6" t="s">
        <v>7913</v>
      </c>
      <c r="R9295" s="6" t="str">
        <f t="shared" si="145"/>
        <v>82821Xã Tân Lý Tây26</v>
      </c>
    </row>
    <row r="9296" spans="1:18">
      <c r="A9296" s="6">
        <v>9295</v>
      </c>
      <c r="B9296" s="6">
        <v>82</v>
      </c>
      <c r="C9296" s="6" t="s">
        <v>7911</v>
      </c>
      <c r="D9296" s="6">
        <v>821</v>
      </c>
      <c r="E9296" s="6" t="s">
        <v>7355</v>
      </c>
      <c r="F9296" s="6">
        <v>28534</v>
      </c>
      <c r="G9296" s="6" t="s">
        <v>7968</v>
      </c>
      <c r="H9296" s="6">
        <v>2</v>
      </c>
      <c r="I9296" s="6" t="s">
        <v>297</v>
      </c>
      <c r="J9296" s="6">
        <v>6</v>
      </c>
      <c r="K9296" s="6" t="s">
        <v>7768</v>
      </c>
      <c r="L9296" s="8">
        <v>6</v>
      </c>
      <c r="M9296" s="6" t="s">
        <v>297</v>
      </c>
      <c r="N9296" s="6" t="s">
        <v>7913</v>
      </c>
      <c r="R9296" s="6" t="str">
        <f t="shared" si="145"/>
        <v>82821Xã Thân Cửu Nghĩa26</v>
      </c>
    </row>
    <row r="9297" spans="1:18">
      <c r="A9297" s="6">
        <v>9296</v>
      </c>
      <c r="B9297" s="6">
        <v>82</v>
      </c>
      <c r="C9297" s="6" t="s">
        <v>7911</v>
      </c>
      <c r="D9297" s="6">
        <v>821</v>
      </c>
      <c r="E9297" s="6" t="s">
        <v>7355</v>
      </c>
      <c r="F9297" s="6">
        <v>28537</v>
      </c>
      <c r="G9297" s="6" t="s">
        <v>441</v>
      </c>
      <c r="H9297" s="6">
        <v>2</v>
      </c>
      <c r="I9297" s="6" t="s">
        <v>297</v>
      </c>
      <c r="J9297" s="6">
        <v>6</v>
      </c>
      <c r="K9297" s="6" t="s">
        <v>7768</v>
      </c>
      <c r="L9297" s="8">
        <v>6</v>
      </c>
      <c r="M9297" s="6" t="s">
        <v>297</v>
      </c>
      <c r="N9297" s="6" t="s">
        <v>7913</v>
      </c>
      <c r="R9297" s="6" t="str">
        <f t="shared" si="145"/>
        <v>82821Xã Tam Hiệp26</v>
      </c>
    </row>
    <row r="9298" spans="1:18">
      <c r="A9298" s="6">
        <v>9297</v>
      </c>
      <c r="B9298" s="6">
        <v>82</v>
      </c>
      <c r="C9298" s="6" t="s">
        <v>7911</v>
      </c>
      <c r="D9298" s="6">
        <v>821</v>
      </c>
      <c r="E9298" s="6" t="s">
        <v>7355</v>
      </c>
      <c r="F9298" s="6">
        <v>28540</v>
      </c>
      <c r="G9298" s="6" t="s">
        <v>7969</v>
      </c>
      <c r="H9298" s="6">
        <v>2</v>
      </c>
      <c r="I9298" s="6" t="s">
        <v>297</v>
      </c>
      <c r="J9298" s="6">
        <v>6</v>
      </c>
      <c r="K9298" s="6" t="s">
        <v>7768</v>
      </c>
      <c r="L9298" s="8">
        <v>6</v>
      </c>
      <c r="M9298" s="6" t="s">
        <v>297</v>
      </c>
      <c r="N9298" s="6" t="s">
        <v>7913</v>
      </c>
      <c r="R9298" s="6" t="str">
        <f t="shared" si="145"/>
        <v>82821Xã Điềm Hy26</v>
      </c>
    </row>
    <row r="9299" spans="1:18">
      <c r="A9299" s="6">
        <v>9298</v>
      </c>
      <c r="B9299" s="6">
        <v>82</v>
      </c>
      <c r="C9299" s="6" t="s">
        <v>7911</v>
      </c>
      <c r="D9299" s="6">
        <v>821</v>
      </c>
      <c r="E9299" s="6" t="s">
        <v>7355</v>
      </c>
      <c r="F9299" s="6">
        <v>28543</v>
      </c>
      <c r="G9299" s="6" t="s">
        <v>7740</v>
      </c>
      <c r="H9299" s="6">
        <v>2</v>
      </c>
      <c r="I9299" s="6" t="s">
        <v>297</v>
      </c>
      <c r="J9299" s="6">
        <v>6</v>
      </c>
      <c r="K9299" s="6" t="s">
        <v>7768</v>
      </c>
      <c r="L9299" s="8">
        <v>6</v>
      </c>
      <c r="M9299" s="6" t="s">
        <v>297</v>
      </c>
      <c r="N9299" s="6" t="s">
        <v>7913</v>
      </c>
      <c r="R9299" s="6" t="str">
        <f t="shared" si="145"/>
        <v>82821Xã Nhị Bình26</v>
      </c>
    </row>
    <row r="9300" spans="1:18">
      <c r="A9300" s="6">
        <v>9299</v>
      </c>
      <c r="B9300" s="6">
        <v>82</v>
      </c>
      <c r="C9300" s="6" t="s">
        <v>7911</v>
      </c>
      <c r="D9300" s="6">
        <v>821</v>
      </c>
      <c r="E9300" s="6" t="s">
        <v>7355</v>
      </c>
      <c r="F9300" s="6">
        <v>28546</v>
      </c>
      <c r="G9300" s="6" t="s">
        <v>7970</v>
      </c>
      <c r="H9300" s="6">
        <v>2</v>
      </c>
      <c r="I9300" s="6" t="s">
        <v>297</v>
      </c>
      <c r="J9300" s="6">
        <v>6</v>
      </c>
      <c r="K9300" s="6" t="s">
        <v>7768</v>
      </c>
      <c r="L9300" s="8">
        <v>6</v>
      </c>
      <c r="M9300" s="6" t="s">
        <v>297</v>
      </c>
      <c r="N9300" s="6" t="s">
        <v>7913</v>
      </c>
      <c r="R9300" s="6" t="str">
        <f t="shared" si="145"/>
        <v>82821Xã Dưỡng Điềm26</v>
      </c>
    </row>
    <row r="9301" spans="1:18">
      <c r="A9301" s="6">
        <v>9300</v>
      </c>
      <c r="B9301" s="6">
        <v>82</v>
      </c>
      <c r="C9301" s="6" t="s">
        <v>7911</v>
      </c>
      <c r="D9301" s="6">
        <v>821</v>
      </c>
      <c r="E9301" s="6" t="s">
        <v>7355</v>
      </c>
      <c r="F9301" s="6">
        <v>28549</v>
      </c>
      <c r="G9301" s="6" t="s">
        <v>3792</v>
      </c>
      <c r="H9301" s="6">
        <v>2</v>
      </c>
      <c r="I9301" s="6" t="s">
        <v>297</v>
      </c>
      <c r="J9301" s="6">
        <v>6</v>
      </c>
      <c r="K9301" s="6" t="s">
        <v>7768</v>
      </c>
      <c r="L9301" s="8">
        <v>6</v>
      </c>
      <c r="M9301" s="6" t="s">
        <v>297</v>
      </c>
      <c r="N9301" s="6" t="s">
        <v>7913</v>
      </c>
      <c r="R9301" s="6" t="str">
        <f t="shared" si="145"/>
        <v>82821Xã Đông Hòa26</v>
      </c>
    </row>
    <row r="9302" spans="1:18">
      <c r="A9302" s="6">
        <v>9301</v>
      </c>
      <c r="B9302" s="6">
        <v>82</v>
      </c>
      <c r="C9302" s="6" t="s">
        <v>7911</v>
      </c>
      <c r="D9302" s="6">
        <v>821</v>
      </c>
      <c r="E9302" s="6" t="s">
        <v>7355</v>
      </c>
      <c r="F9302" s="6">
        <v>28552</v>
      </c>
      <c r="G9302" s="6" t="s">
        <v>7879</v>
      </c>
      <c r="H9302" s="6">
        <v>2</v>
      </c>
      <c r="I9302" s="6" t="s">
        <v>297</v>
      </c>
      <c r="J9302" s="6">
        <v>6</v>
      </c>
      <c r="K9302" s="6" t="s">
        <v>7768</v>
      </c>
      <c r="L9302" s="8">
        <v>6</v>
      </c>
      <c r="M9302" s="6" t="s">
        <v>297</v>
      </c>
      <c r="N9302" s="6" t="s">
        <v>7913</v>
      </c>
      <c r="R9302" s="6" t="str">
        <f t="shared" si="145"/>
        <v>82821Xã Long Định26</v>
      </c>
    </row>
    <row r="9303" spans="1:18">
      <c r="A9303" s="6">
        <v>9302</v>
      </c>
      <c r="B9303" s="6">
        <v>82</v>
      </c>
      <c r="C9303" s="6" t="s">
        <v>7911</v>
      </c>
      <c r="D9303" s="6">
        <v>821</v>
      </c>
      <c r="E9303" s="6" t="s">
        <v>7355</v>
      </c>
      <c r="F9303" s="6">
        <v>28555</v>
      </c>
      <c r="G9303" s="6" t="s">
        <v>7971</v>
      </c>
      <c r="H9303" s="6">
        <v>2</v>
      </c>
      <c r="I9303" s="6" t="s">
        <v>297</v>
      </c>
      <c r="J9303" s="6">
        <v>6</v>
      </c>
      <c r="K9303" s="6" t="s">
        <v>7768</v>
      </c>
      <c r="L9303" s="8">
        <v>6</v>
      </c>
      <c r="M9303" s="6" t="s">
        <v>297</v>
      </c>
      <c r="N9303" s="6" t="s">
        <v>7913</v>
      </c>
      <c r="R9303" s="6" t="str">
        <f t="shared" si="145"/>
        <v>82821Xã Hữu Đạo26</v>
      </c>
    </row>
    <row r="9304" spans="1:18">
      <c r="A9304" s="6">
        <v>9303</v>
      </c>
      <c r="B9304" s="6">
        <v>82</v>
      </c>
      <c r="C9304" s="6" t="s">
        <v>7911</v>
      </c>
      <c r="D9304" s="6">
        <v>821</v>
      </c>
      <c r="E9304" s="6" t="s">
        <v>7355</v>
      </c>
      <c r="F9304" s="6">
        <v>28558</v>
      </c>
      <c r="G9304" s="6" t="s">
        <v>7572</v>
      </c>
      <c r="H9304" s="6">
        <v>2</v>
      </c>
      <c r="I9304" s="6" t="s">
        <v>297</v>
      </c>
      <c r="J9304" s="6">
        <v>6</v>
      </c>
      <c r="K9304" s="6" t="s">
        <v>7768</v>
      </c>
      <c r="L9304" s="8">
        <v>6</v>
      </c>
      <c r="M9304" s="6" t="s">
        <v>297</v>
      </c>
      <c r="N9304" s="6" t="s">
        <v>7913</v>
      </c>
      <c r="R9304" s="6" t="str">
        <f t="shared" si="145"/>
        <v>82821Xã Long An26</v>
      </c>
    </row>
    <row r="9305" spans="1:18">
      <c r="A9305" s="6">
        <v>9304</v>
      </c>
      <c r="B9305" s="6">
        <v>82</v>
      </c>
      <c r="C9305" s="6" t="s">
        <v>7911</v>
      </c>
      <c r="D9305" s="6">
        <v>821</v>
      </c>
      <c r="E9305" s="6" t="s">
        <v>7355</v>
      </c>
      <c r="F9305" s="6">
        <v>28561</v>
      </c>
      <c r="G9305" s="6" t="s">
        <v>3694</v>
      </c>
      <c r="H9305" s="6">
        <v>2</v>
      </c>
      <c r="I9305" s="6" t="s">
        <v>297</v>
      </c>
      <c r="J9305" s="6">
        <v>6</v>
      </c>
      <c r="K9305" s="6" t="s">
        <v>7768</v>
      </c>
      <c r="L9305" s="8">
        <v>6</v>
      </c>
      <c r="M9305" s="6" t="s">
        <v>297</v>
      </c>
      <c r="N9305" s="6" t="s">
        <v>7913</v>
      </c>
      <c r="R9305" s="6" t="str">
        <f t="shared" si="145"/>
        <v>82821Xã Long Hưng26</v>
      </c>
    </row>
    <row r="9306" spans="1:18">
      <c r="A9306" s="6">
        <v>9305</v>
      </c>
      <c r="B9306" s="6">
        <v>82</v>
      </c>
      <c r="C9306" s="6" t="s">
        <v>7911</v>
      </c>
      <c r="D9306" s="6">
        <v>821</v>
      </c>
      <c r="E9306" s="6" t="s">
        <v>7355</v>
      </c>
      <c r="F9306" s="6">
        <v>28564</v>
      </c>
      <c r="G9306" s="6" t="s">
        <v>7972</v>
      </c>
      <c r="H9306" s="6">
        <v>2</v>
      </c>
      <c r="I9306" s="6" t="s">
        <v>297</v>
      </c>
      <c r="J9306" s="6">
        <v>6</v>
      </c>
      <c r="K9306" s="6" t="s">
        <v>7768</v>
      </c>
      <c r="L9306" s="8">
        <v>6</v>
      </c>
      <c r="M9306" s="6" t="s">
        <v>297</v>
      </c>
      <c r="N9306" s="6" t="s">
        <v>7913</v>
      </c>
      <c r="R9306" s="6" t="str">
        <f t="shared" si="145"/>
        <v>82821Xã Bình Trưng26</v>
      </c>
    </row>
    <row r="9307" spans="1:18">
      <c r="A9307" s="6">
        <v>9306</v>
      </c>
      <c r="B9307" s="6">
        <v>82</v>
      </c>
      <c r="C9307" s="6" t="s">
        <v>7911</v>
      </c>
      <c r="D9307" s="6">
        <v>821</v>
      </c>
      <c r="E9307" s="6" t="s">
        <v>7355</v>
      </c>
      <c r="F9307" s="6">
        <v>28570</v>
      </c>
      <c r="G9307" s="6" t="s">
        <v>7522</v>
      </c>
      <c r="H9307" s="6">
        <v>2</v>
      </c>
      <c r="I9307" s="6" t="s">
        <v>297</v>
      </c>
      <c r="J9307" s="6">
        <v>6</v>
      </c>
      <c r="K9307" s="6" t="s">
        <v>7768</v>
      </c>
      <c r="L9307" s="8">
        <v>6</v>
      </c>
      <c r="M9307" s="6" t="s">
        <v>297</v>
      </c>
      <c r="N9307" s="6" t="s">
        <v>7913</v>
      </c>
      <c r="R9307" s="6" t="str">
        <f t="shared" si="145"/>
        <v>82821Xã Thạnh Phú26</v>
      </c>
    </row>
    <row r="9308" spans="1:18">
      <c r="A9308" s="6">
        <v>9307</v>
      </c>
      <c r="B9308" s="6">
        <v>82</v>
      </c>
      <c r="C9308" s="6" t="s">
        <v>7911</v>
      </c>
      <c r="D9308" s="6">
        <v>821</v>
      </c>
      <c r="E9308" s="6" t="s">
        <v>7355</v>
      </c>
      <c r="F9308" s="6">
        <v>28573</v>
      </c>
      <c r="G9308" s="6" t="s">
        <v>7973</v>
      </c>
      <c r="H9308" s="6">
        <v>2</v>
      </c>
      <c r="I9308" s="6" t="s">
        <v>297</v>
      </c>
      <c r="J9308" s="6">
        <v>6</v>
      </c>
      <c r="K9308" s="6" t="s">
        <v>7768</v>
      </c>
      <c r="L9308" s="8">
        <v>6</v>
      </c>
      <c r="M9308" s="6" t="s">
        <v>297</v>
      </c>
      <c r="N9308" s="6" t="s">
        <v>7913</v>
      </c>
      <c r="R9308" s="6" t="str">
        <f t="shared" si="145"/>
        <v>82821Xã Bàn Long26</v>
      </c>
    </row>
    <row r="9309" spans="1:18">
      <c r="A9309" s="6">
        <v>9308</v>
      </c>
      <c r="B9309" s="6">
        <v>82</v>
      </c>
      <c r="C9309" s="6" t="s">
        <v>7911</v>
      </c>
      <c r="D9309" s="6">
        <v>821</v>
      </c>
      <c r="E9309" s="6" t="s">
        <v>7355</v>
      </c>
      <c r="F9309" s="6">
        <v>28576</v>
      </c>
      <c r="G9309" s="6" t="s">
        <v>6149</v>
      </c>
      <c r="H9309" s="6">
        <v>2</v>
      </c>
      <c r="I9309" s="6" t="s">
        <v>297</v>
      </c>
      <c r="J9309" s="6">
        <v>6</v>
      </c>
      <c r="K9309" s="6" t="s">
        <v>7768</v>
      </c>
      <c r="L9309" s="8">
        <v>6</v>
      </c>
      <c r="M9309" s="6" t="s">
        <v>297</v>
      </c>
      <c r="N9309" s="6" t="s">
        <v>7913</v>
      </c>
      <c r="R9309" s="6" t="str">
        <f t="shared" si="145"/>
        <v>82821Xã Vĩnh Kim26</v>
      </c>
    </row>
    <row r="9310" spans="1:18">
      <c r="A9310" s="6">
        <v>9309</v>
      </c>
      <c r="B9310" s="6">
        <v>82</v>
      </c>
      <c r="C9310" s="6" t="s">
        <v>7911</v>
      </c>
      <c r="D9310" s="6">
        <v>821</v>
      </c>
      <c r="E9310" s="6" t="s">
        <v>7355</v>
      </c>
      <c r="F9310" s="6">
        <v>28579</v>
      </c>
      <c r="G9310" s="6" t="s">
        <v>7857</v>
      </c>
      <c r="H9310" s="6">
        <v>2</v>
      </c>
      <c r="I9310" s="6" t="s">
        <v>297</v>
      </c>
      <c r="J9310" s="6">
        <v>6</v>
      </c>
      <c r="K9310" s="6" t="s">
        <v>7768</v>
      </c>
      <c r="L9310" s="8">
        <v>6</v>
      </c>
      <c r="M9310" s="6" t="s">
        <v>297</v>
      </c>
      <c r="N9310" s="6" t="s">
        <v>7913</v>
      </c>
      <c r="R9310" s="6" t="str">
        <f t="shared" si="145"/>
        <v>82821Xã Bình Đức26</v>
      </c>
    </row>
    <row r="9311" spans="1:18">
      <c r="A9311" s="6">
        <v>9310</v>
      </c>
      <c r="B9311" s="6">
        <v>82</v>
      </c>
      <c r="C9311" s="6" t="s">
        <v>7911</v>
      </c>
      <c r="D9311" s="6">
        <v>821</v>
      </c>
      <c r="E9311" s="6" t="s">
        <v>7355</v>
      </c>
      <c r="F9311" s="6">
        <v>28582</v>
      </c>
      <c r="G9311" s="6" t="s">
        <v>7974</v>
      </c>
      <c r="H9311" s="6">
        <v>2</v>
      </c>
      <c r="I9311" s="6" t="s">
        <v>297</v>
      </c>
      <c r="J9311" s="6">
        <v>6</v>
      </c>
      <c r="K9311" s="6" t="s">
        <v>7768</v>
      </c>
      <c r="L9311" s="8">
        <v>6</v>
      </c>
      <c r="M9311" s="6" t="s">
        <v>297</v>
      </c>
      <c r="N9311" s="6" t="s">
        <v>7913</v>
      </c>
      <c r="R9311" s="6" t="str">
        <f t="shared" si="145"/>
        <v>82821Xã Song Thuận26</v>
      </c>
    </row>
    <row r="9312" spans="1:18">
      <c r="A9312" s="6">
        <v>9311</v>
      </c>
      <c r="B9312" s="6">
        <v>82</v>
      </c>
      <c r="C9312" s="6" t="s">
        <v>7911</v>
      </c>
      <c r="D9312" s="6">
        <v>821</v>
      </c>
      <c r="E9312" s="6" t="s">
        <v>7355</v>
      </c>
      <c r="F9312" s="6">
        <v>28585</v>
      </c>
      <c r="G9312" s="6" t="s">
        <v>418</v>
      </c>
      <c r="H9312" s="6">
        <v>2</v>
      </c>
      <c r="I9312" s="6" t="s">
        <v>297</v>
      </c>
      <c r="J9312" s="6">
        <v>6</v>
      </c>
      <c r="K9312" s="6" t="s">
        <v>7768</v>
      </c>
      <c r="L9312" s="8">
        <v>6</v>
      </c>
      <c r="M9312" s="6" t="s">
        <v>297</v>
      </c>
      <c r="N9312" s="6" t="s">
        <v>7913</v>
      </c>
      <c r="R9312" s="6" t="str">
        <f t="shared" si="145"/>
        <v>82821Xã Kim Sơn26</v>
      </c>
    </row>
    <row r="9313" spans="1:18">
      <c r="A9313" s="6">
        <v>9312</v>
      </c>
      <c r="B9313" s="6">
        <v>82</v>
      </c>
      <c r="C9313" s="6" t="s">
        <v>7911</v>
      </c>
      <c r="D9313" s="6">
        <v>821</v>
      </c>
      <c r="E9313" s="6" t="s">
        <v>7355</v>
      </c>
      <c r="F9313" s="6">
        <v>28588</v>
      </c>
      <c r="G9313" s="6" t="s">
        <v>5219</v>
      </c>
      <c r="H9313" s="6">
        <v>2</v>
      </c>
      <c r="I9313" s="6" t="s">
        <v>297</v>
      </c>
      <c r="J9313" s="6">
        <v>6</v>
      </c>
      <c r="K9313" s="6" t="s">
        <v>7768</v>
      </c>
      <c r="L9313" s="8">
        <v>6</v>
      </c>
      <c r="M9313" s="6" t="s">
        <v>297</v>
      </c>
      <c r="N9313" s="6" t="s">
        <v>7913</v>
      </c>
      <c r="R9313" s="6" t="str">
        <f t="shared" si="145"/>
        <v>82821Xã Phú Phong26</v>
      </c>
    </row>
    <row r="9314" spans="1:18">
      <c r="A9314" s="6">
        <v>9313</v>
      </c>
      <c r="B9314" s="6">
        <v>82</v>
      </c>
      <c r="C9314" s="6" t="s">
        <v>7911</v>
      </c>
      <c r="D9314" s="6">
        <v>822</v>
      </c>
      <c r="E9314" s="6" t="s">
        <v>7975</v>
      </c>
      <c r="F9314" s="6">
        <v>28594</v>
      </c>
      <c r="G9314" s="6" t="s">
        <v>7976</v>
      </c>
      <c r="H9314" s="6">
        <v>1</v>
      </c>
      <c r="I9314" s="6" t="s">
        <v>251</v>
      </c>
      <c r="J9314" s="6">
        <v>6</v>
      </c>
      <c r="K9314" s="6" t="s">
        <v>7768</v>
      </c>
      <c r="L9314" s="8">
        <v>5</v>
      </c>
      <c r="M9314" s="6" t="s">
        <v>251</v>
      </c>
      <c r="N9314" s="6" t="s">
        <v>7913</v>
      </c>
      <c r="R9314" s="6" t="str">
        <f t="shared" si="145"/>
        <v>82822Thị trấn Chợ Gạo16</v>
      </c>
    </row>
    <row r="9315" spans="1:18">
      <c r="A9315" s="6">
        <v>9314</v>
      </c>
      <c r="B9315" s="6">
        <v>82</v>
      </c>
      <c r="C9315" s="6" t="s">
        <v>7911</v>
      </c>
      <c r="D9315" s="6">
        <v>822</v>
      </c>
      <c r="E9315" s="6" t="s">
        <v>7975</v>
      </c>
      <c r="F9315" s="6">
        <v>28597</v>
      </c>
      <c r="G9315" s="6" t="s">
        <v>658</v>
      </c>
      <c r="H9315" s="6">
        <v>2</v>
      </c>
      <c r="I9315" s="6" t="s">
        <v>297</v>
      </c>
      <c r="J9315" s="6">
        <v>6</v>
      </c>
      <c r="K9315" s="6" t="s">
        <v>7768</v>
      </c>
      <c r="L9315" s="8">
        <v>6</v>
      </c>
      <c r="M9315" s="6" t="s">
        <v>297</v>
      </c>
      <c r="N9315" s="6" t="s">
        <v>7913</v>
      </c>
      <c r="R9315" s="6" t="str">
        <f t="shared" si="145"/>
        <v>82822Xã Trung Hòa26</v>
      </c>
    </row>
    <row r="9316" spans="1:18">
      <c r="A9316" s="6">
        <v>9315</v>
      </c>
      <c r="B9316" s="6">
        <v>82</v>
      </c>
      <c r="C9316" s="6" t="s">
        <v>7911</v>
      </c>
      <c r="D9316" s="6">
        <v>822</v>
      </c>
      <c r="E9316" s="6" t="s">
        <v>7975</v>
      </c>
      <c r="F9316" s="6">
        <v>28600</v>
      </c>
      <c r="G9316" s="6" t="s">
        <v>7977</v>
      </c>
      <c r="H9316" s="6">
        <v>2</v>
      </c>
      <c r="I9316" s="6" t="s">
        <v>297</v>
      </c>
      <c r="J9316" s="6">
        <v>6</v>
      </c>
      <c r="K9316" s="6" t="s">
        <v>7768</v>
      </c>
      <c r="L9316" s="8">
        <v>6</v>
      </c>
      <c r="M9316" s="6" t="s">
        <v>297</v>
      </c>
      <c r="N9316" s="6" t="s">
        <v>7913</v>
      </c>
      <c r="R9316" s="6" t="str">
        <f t="shared" si="145"/>
        <v>82822Xã Hòa Tịnh26</v>
      </c>
    </row>
    <row r="9317" spans="1:18">
      <c r="A9317" s="6">
        <v>9316</v>
      </c>
      <c r="B9317" s="6">
        <v>82</v>
      </c>
      <c r="C9317" s="6" t="s">
        <v>7911</v>
      </c>
      <c r="D9317" s="6">
        <v>822</v>
      </c>
      <c r="E9317" s="6" t="s">
        <v>7975</v>
      </c>
      <c r="F9317" s="6">
        <v>28603</v>
      </c>
      <c r="G9317" s="6" t="s">
        <v>7978</v>
      </c>
      <c r="H9317" s="6">
        <v>2</v>
      </c>
      <c r="I9317" s="6" t="s">
        <v>297</v>
      </c>
      <c r="J9317" s="6">
        <v>6</v>
      </c>
      <c r="K9317" s="6" t="s">
        <v>7768</v>
      </c>
      <c r="L9317" s="8">
        <v>6</v>
      </c>
      <c r="M9317" s="6" t="s">
        <v>297</v>
      </c>
      <c r="N9317" s="6" t="s">
        <v>7913</v>
      </c>
      <c r="R9317" s="6" t="str">
        <f t="shared" si="145"/>
        <v>82822Xã Mỹ Tịnh An26</v>
      </c>
    </row>
    <row r="9318" spans="1:18">
      <c r="A9318" s="6">
        <v>9317</v>
      </c>
      <c r="B9318" s="6">
        <v>82</v>
      </c>
      <c r="C9318" s="6" t="s">
        <v>7911</v>
      </c>
      <c r="D9318" s="6">
        <v>822</v>
      </c>
      <c r="E9318" s="6" t="s">
        <v>7975</v>
      </c>
      <c r="F9318" s="6">
        <v>28606</v>
      </c>
      <c r="G9318" s="6" t="s">
        <v>7979</v>
      </c>
      <c r="H9318" s="6">
        <v>2</v>
      </c>
      <c r="I9318" s="6" t="s">
        <v>297</v>
      </c>
      <c r="J9318" s="6">
        <v>6</v>
      </c>
      <c r="K9318" s="6" t="s">
        <v>7768</v>
      </c>
      <c r="L9318" s="8">
        <v>6</v>
      </c>
      <c r="M9318" s="6" t="s">
        <v>297</v>
      </c>
      <c r="N9318" s="6" t="s">
        <v>7913</v>
      </c>
      <c r="R9318" s="6" t="str">
        <f t="shared" si="145"/>
        <v>82822Xã Tân Bình Thạnh26</v>
      </c>
    </row>
    <row r="9319" spans="1:18">
      <c r="A9319" s="6">
        <v>9318</v>
      </c>
      <c r="B9319" s="6">
        <v>82</v>
      </c>
      <c r="C9319" s="6" t="s">
        <v>7911</v>
      </c>
      <c r="D9319" s="6">
        <v>822</v>
      </c>
      <c r="E9319" s="6" t="s">
        <v>7975</v>
      </c>
      <c r="F9319" s="6">
        <v>28609</v>
      </c>
      <c r="G9319" s="6" t="s">
        <v>7980</v>
      </c>
      <c r="H9319" s="6">
        <v>2</v>
      </c>
      <c r="I9319" s="6" t="s">
        <v>297</v>
      </c>
      <c r="J9319" s="6">
        <v>6</v>
      </c>
      <c r="K9319" s="6" t="s">
        <v>7768</v>
      </c>
      <c r="L9319" s="8">
        <v>6</v>
      </c>
      <c r="M9319" s="6" t="s">
        <v>297</v>
      </c>
      <c r="N9319" s="6" t="s">
        <v>7913</v>
      </c>
      <c r="R9319" s="6" t="str">
        <f t="shared" si="145"/>
        <v>82822Xã Phú Kiết26</v>
      </c>
    </row>
    <row r="9320" spans="1:18">
      <c r="A9320" s="6">
        <v>9319</v>
      </c>
      <c r="B9320" s="6">
        <v>82</v>
      </c>
      <c r="C9320" s="6" t="s">
        <v>7911</v>
      </c>
      <c r="D9320" s="6">
        <v>822</v>
      </c>
      <c r="E9320" s="6" t="s">
        <v>7975</v>
      </c>
      <c r="F9320" s="6">
        <v>28612</v>
      </c>
      <c r="G9320" s="6" t="s">
        <v>7981</v>
      </c>
      <c r="H9320" s="6">
        <v>2</v>
      </c>
      <c r="I9320" s="6" t="s">
        <v>297</v>
      </c>
      <c r="J9320" s="6">
        <v>6</v>
      </c>
      <c r="K9320" s="6" t="s">
        <v>7768</v>
      </c>
      <c r="L9320" s="8">
        <v>6</v>
      </c>
      <c r="M9320" s="6" t="s">
        <v>297</v>
      </c>
      <c r="N9320" s="6" t="s">
        <v>7913</v>
      </c>
      <c r="R9320" s="6" t="str">
        <f t="shared" si="145"/>
        <v>82822Xã Lương Hòa Lạc26</v>
      </c>
    </row>
    <row r="9321" spans="1:18">
      <c r="A9321" s="6">
        <v>9320</v>
      </c>
      <c r="B9321" s="6">
        <v>82</v>
      </c>
      <c r="C9321" s="6" t="s">
        <v>7911</v>
      </c>
      <c r="D9321" s="6">
        <v>822</v>
      </c>
      <c r="E9321" s="6" t="s">
        <v>7975</v>
      </c>
      <c r="F9321" s="6">
        <v>28615</v>
      </c>
      <c r="G9321" s="6" t="s">
        <v>657</v>
      </c>
      <c r="H9321" s="6">
        <v>2</v>
      </c>
      <c r="I9321" s="6" t="s">
        <v>297</v>
      </c>
      <c r="J9321" s="6">
        <v>6</v>
      </c>
      <c r="K9321" s="6" t="s">
        <v>7768</v>
      </c>
      <c r="L9321" s="8">
        <v>6</v>
      </c>
      <c r="M9321" s="6" t="s">
        <v>297</v>
      </c>
      <c r="N9321" s="6" t="s">
        <v>7913</v>
      </c>
      <c r="R9321" s="6" t="str">
        <f t="shared" si="145"/>
        <v>82822Xã Thanh Bình26</v>
      </c>
    </row>
    <row r="9322" spans="1:18">
      <c r="A9322" s="6">
        <v>9321</v>
      </c>
      <c r="B9322" s="6">
        <v>82</v>
      </c>
      <c r="C9322" s="6" t="s">
        <v>7911</v>
      </c>
      <c r="D9322" s="6">
        <v>822</v>
      </c>
      <c r="E9322" s="6" t="s">
        <v>7975</v>
      </c>
      <c r="F9322" s="6">
        <v>28618</v>
      </c>
      <c r="G9322" s="6" t="s">
        <v>7982</v>
      </c>
      <c r="H9322" s="6">
        <v>2</v>
      </c>
      <c r="I9322" s="6" t="s">
        <v>297</v>
      </c>
      <c r="J9322" s="6">
        <v>6</v>
      </c>
      <c r="K9322" s="6" t="s">
        <v>7768</v>
      </c>
      <c r="L9322" s="8">
        <v>6</v>
      </c>
      <c r="M9322" s="6" t="s">
        <v>297</v>
      </c>
      <c r="N9322" s="6" t="s">
        <v>7913</v>
      </c>
      <c r="R9322" s="6" t="str">
        <f t="shared" si="145"/>
        <v>82822Xã Quơn Long26</v>
      </c>
    </row>
    <row r="9323" spans="1:18">
      <c r="A9323" s="6">
        <v>9322</v>
      </c>
      <c r="B9323" s="6">
        <v>82</v>
      </c>
      <c r="C9323" s="6" t="s">
        <v>7911</v>
      </c>
      <c r="D9323" s="6">
        <v>822</v>
      </c>
      <c r="E9323" s="6" t="s">
        <v>7975</v>
      </c>
      <c r="F9323" s="6">
        <v>28621</v>
      </c>
      <c r="G9323" s="6" t="s">
        <v>7983</v>
      </c>
      <c r="H9323" s="6">
        <v>2</v>
      </c>
      <c r="I9323" s="6" t="s">
        <v>297</v>
      </c>
      <c r="J9323" s="6">
        <v>6</v>
      </c>
      <c r="K9323" s="6" t="s">
        <v>7768</v>
      </c>
      <c r="L9323" s="8">
        <v>6</v>
      </c>
      <c r="M9323" s="6" t="s">
        <v>297</v>
      </c>
      <c r="N9323" s="6" t="s">
        <v>7913</v>
      </c>
      <c r="R9323" s="6" t="str">
        <f t="shared" si="145"/>
        <v>82822Xã Bình Phục Nhứt26</v>
      </c>
    </row>
    <row r="9324" spans="1:18">
      <c r="A9324" s="6">
        <v>9323</v>
      </c>
      <c r="B9324" s="6">
        <v>82</v>
      </c>
      <c r="C9324" s="6" t="s">
        <v>7911</v>
      </c>
      <c r="D9324" s="6">
        <v>822</v>
      </c>
      <c r="E9324" s="6" t="s">
        <v>7975</v>
      </c>
      <c r="F9324" s="6">
        <v>28624</v>
      </c>
      <c r="G9324" s="6" t="s">
        <v>7984</v>
      </c>
      <c r="H9324" s="6">
        <v>2</v>
      </c>
      <c r="I9324" s="6" t="s">
        <v>297</v>
      </c>
      <c r="J9324" s="6">
        <v>6</v>
      </c>
      <c r="K9324" s="6" t="s">
        <v>7768</v>
      </c>
      <c r="L9324" s="8">
        <v>6</v>
      </c>
      <c r="M9324" s="6" t="s">
        <v>297</v>
      </c>
      <c r="N9324" s="6" t="s">
        <v>7913</v>
      </c>
      <c r="R9324" s="6" t="str">
        <f t="shared" si="145"/>
        <v>82822Xã Đăng Hưng Phước26</v>
      </c>
    </row>
    <row r="9325" spans="1:18">
      <c r="A9325" s="6">
        <v>9324</v>
      </c>
      <c r="B9325" s="6">
        <v>82</v>
      </c>
      <c r="C9325" s="6" t="s">
        <v>7911</v>
      </c>
      <c r="D9325" s="6">
        <v>822</v>
      </c>
      <c r="E9325" s="6" t="s">
        <v>7975</v>
      </c>
      <c r="F9325" s="6">
        <v>28627</v>
      </c>
      <c r="G9325" s="6" t="s">
        <v>7985</v>
      </c>
      <c r="H9325" s="6">
        <v>2</v>
      </c>
      <c r="I9325" s="6" t="s">
        <v>297</v>
      </c>
      <c r="J9325" s="6">
        <v>6</v>
      </c>
      <c r="K9325" s="6" t="s">
        <v>7768</v>
      </c>
      <c r="L9325" s="8">
        <v>6</v>
      </c>
      <c r="M9325" s="6" t="s">
        <v>297</v>
      </c>
      <c r="N9325" s="6" t="s">
        <v>7913</v>
      </c>
      <c r="R9325" s="6" t="str">
        <f t="shared" si="145"/>
        <v>82822Xã Tân Thuận Bình26</v>
      </c>
    </row>
    <row r="9326" spans="1:18">
      <c r="A9326" s="6">
        <v>9325</v>
      </c>
      <c r="B9326" s="6">
        <v>82</v>
      </c>
      <c r="C9326" s="6" t="s">
        <v>7911</v>
      </c>
      <c r="D9326" s="6">
        <v>822</v>
      </c>
      <c r="E9326" s="6" t="s">
        <v>7975</v>
      </c>
      <c r="F9326" s="6">
        <v>28630</v>
      </c>
      <c r="G9326" s="6" t="s">
        <v>7986</v>
      </c>
      <c r="H9326" s="6">
        <v>2</v>
      </c>
      <c r="I9326" s="6" t="s">
        <v>297</v>
      </c>
      <c r="J9326" s="6">
        <v>6</v>
      </c>
      <c r="K9326" s="6" t="s">
        <v>7768</v>
      </c>
      <c r="L9326" s="8">
        <v>6</v>
      </c>
      <c r="M9326" s="6" t="s">
        <v>297</v>
      </c>
      <c r="N9326" s="6" t="s">
        <v>7913</v>
      </c>
      <c r="R9326" s="6" t="str">
        <f t="shared" si="145"/>
        <v>82822Xã Song Bình26</v>
      </c>
    </row>
    <row r="9327" spans="1:18">
      <c r="A9327" s="6">
        <v>9326</v>
      </c>
      <c r="B9327" s="6">
        <v>82</v>
      </c>
      <c r="C9327" s="6" t="s">
        <v>7911</v>
      </c>
      <c r="D9327" s="6">
        <v>822</v>
      </c>
      <c r="E9327" s="6" t="s">
        <v>7975</v>
      </c>
      <c r="F9327" s="6">
        <v>28633</v>
      </c>
      <c r="G9327" s="6" t="s">
        <v>7987</v>
      </c>
      <c r="H9327" s="6">
        <v>2</v>
      </c>
      <c r="I9327" s="6" t="s">
        <v>297</v>
      </c>
      <c r="J9327" s="6">
        <v>6</v>
      </c>
      <c r="K9327" s="6" t="s">
        <v>7768</v>
      </c>
      <c r="L9327" s="8">
        <v>6</v>
      </c>
      <c r="M9327" s="6" t="s">
        <v>297</v>
      </c>
      <c r="N9327" s="6" t="s">
        <v>7913</v>
      </c>
      <c r="R9327" s="6" t="str">
        <f t="shared" si="145"/>
        <v>82822Xã Bình Phan26</v>
      </c>
    </row>
    <row r="9328" spans="1:18">
      <c r="A9328" s="6">
        <v>9327</v>
      </c>
      <c r="B9328" s="6">
        <v>82</v>
      </c>
      <c r="C9328" s="6" t="s">
        <v>7911</v>
      </c>
      <c r="D9328" s="6">
        <v>822</v>
      </c>
      <c r="E9328" s="6" t="s">
        <v>7975</v>
      </c>
      <c r="F9328" s="6">
        <v>28636</v>
      </c>
      <c r="G9328" s="6" t="s">
        <v>7988</v>
      </c>
      <c r="H9328" s="6">
        <v>2</v>
      </c>
      <c r="I9328" s="6" t="s">
        <v>297</v>
      </c>
      <c r="J9328" s="6">
        <v>6</v>
      </c>
      <c r="K9328" s="6" t="s">
        <v>7768</v>
      </c>
      <c r="L9328" s="8">
        <v>6</v>
      </c>
      <c r="M9328" s="6" t="s">
        <v>297</v>
      </c>
      <c r="N9328" s="6" t="s">
        <v>7913</v>
      </c>
      <c r="R9328" s="6" t="str">
        <f t="shared" si="145"/>
        <v>82822Xã Long Bình Điền26</v>
      </c>
    </row>
    <row r="9329" spans="1:18">
      <c r="A9329" s="6">
        <v>9328</v>
      </c>
      <c r="B9329" s="6">
        <v>82</v>
      </c>
      <c r="C9329" s="6" t="s">
        <v>7911</v>
      </c>
      <c r="D9329" s="6">
        <v>822</v>
      </c>
      <c r="E9329" s="6" t="s">
        <v>7975</v>
      </c>
      <c r="F9329" s="6">
        <v>28639</v>
      </c>
      <c r="G9329" s="6" t="s">
        <v>7989</v>
      </c>
      <c r="H9329" s="6">
        <v>2</v>
      </c>
      <c r="I9329" s="6" t="s">
        <v>297</v>
      </c>
      <c r="J9329" s="6">
        <v>6</v>
      </c>
      <c r="K9329" s="6" t="s">
        <v>7768</v>
      </c>
      <c r="L9329" s="8">
        <v>6</v>
      </c>
      <c r="M9329" s="6" t="s">
        <v>297</v>
      </c>
      <c r="N9329" s="6" t="s">
        <v>7913</v>
      </c>
      <c r="R9329" s="6" t="str">
        <f t="shared" si="145"/>
        <v>82822Xã An Thạnh Thủy26</v>
      </c>
    </row>
    <row r="9330" spans="1:18">
      <c r="A9330" s="6">
        <v>9329</v>
      </c>
      <c r="B9330" s="6">
        <v>82</v>
      </c>
      <c r="C9330" s="6" t="s">
        <v>7911</v>
      </c>
      <c r="D9330" s="6">
        <v>822</v>
      </c>
      <c r="E9330" s="6" t="s">
        <v>7975</v>
      </c>
      <c r="F9330" s="6">
        <v>28642</v>
      </c>
      <c r="G9330" s="6" t="s">
        <v>7564</v>
      </c>
      <c r="H9330" s="6">
        <v>2</v>
      </c>
      <c r="I9330" s="6" t="s">
        <v>297</v>
      </c>
      <c r="J9330" s="6">
        <v>6</v>
      </c>
      <c r="K9330" s="6" t="s">
        <v>7768</v>
      </c>
      <c r="L9330" s="8">
        <v>6</v>
      </c>
      <c r="M9330" s="6" t="s">
        <v>297</v>
      </c>
      <c r="N9330" s="6" t="s">
        <v>7913</v>
      </c>
      <c r="R9330" s="6" t="str">
        <f t="shared" si="145"/>
        <v>82822Xã Xuân Đông26</v>
      </c>
    </row>
    <row r="9331" spans="1:18">
      <c r="A9331" s="6">
        <v>9330</v>
      </c>
      <c r="B9331" s="6">
        <v>82</v>
      </c>
      <c r="C9331" s="6" t="s">
        <v>7911</v>
      </c>
      <c r="D9331" s="6">
        <v>822</v>
      </c>
      <c r="E9331" s="6" t="s">
        <v>7975</v>
      </c>
      <c r="F9331" s="6">
        <v>28645</v>
      </c>
      <c r="G9331" s="6" t="s">
        <v>7990</v>
      </c>
      <c r="H9331" s="6">
        <v>2</v>
      </c>
      <c r="I9331" s="6" t="s">
        <v>297</v>
      </c>
      <c r="J9331" s="6">
        <v>6</v>
      </c>
      <c r="K9331" s="6" t="s">
        <v>7768</v>
      </c>
      <c r="L9331" s="8">
        <v>6</v>
      </c>
      <c r="M9331" s="6" t="s">
        <v>297</v>
      </c>
      <c r="N9331" s="6" t="s">
        <v>7913</v>
      </c>
      <c r="R9331" s="6" t="str">
        <f t="shared" si="145"/>
        <v>82822Xã Hòa Định26</v>
      </c>
    </row>
    <row r="9332" spans="1:18">
      <c r="A9332" s="6">
        <v>9331</v>
      </c>
      <c r="B9332" s="6">
        <v>82</v>
      </c>
      <c r="C9332" s="6" t="s">
        <v>7911</v>
      </c>
      <c r="D9332" s="6">
        <v>822</v>
      </c>
      <c r="E9332" s="6" t="s">
        <v>7975</v>
      </c>
      <c r="F9332" s="6">
        <v>28648</v>
      </c>
      <c r="G9332" s="6" t="s">
        <v>7991</v>
      </c>
      <c r="H9332" s="6">
        <v>2</v>
      </c>
      <c r="I9332" s="6" t="s">
        <v>297</v>
      </c>
      <c r="J9332" s="6">
        <v>6</v>
      </c>
      <c r="K9332" s="6" t="s">
        <v>7768</v>
      </c>
      <c r="L9332" s="8">
        <v>6</v>
      </c>
      <c r="M9332" s="6" t="s">
        <v>297</v>
      </c>
      <c r="N9332" s="6" t="s">
        <v>7913</v>
      </c>
      <c r="R9332" s="6" t="str">
        <f t="shared" si="145"/>
        <v>82822Xã Bình Ninh26</v>
      </c>
    </row>
    <row r="9333" spans="1:18">
      <c r="A9333" s="6">
        <v>9332</v>
      </c>
      <c r="B9333" s="6">
        <v>82</v>
      </c>
      <c r="C9333" s="6" t="s">
        <v>7911</v>
      </c>
      <c r="D9333" s="6">
        <v>823</v>
      </c>
      <c r="E9333" s="6" t="s">
        <v>7992</v>
      </c>
      <c r="F9333" s="6">
        <v>28651</v>
      </c>
      <c r="G9333" s="6" t="s">
        <v>7993</v>
      </c>
      <c r="H9333" s="6">
        <v>1</v>
      </c>
      <c r="I9333" s="6" t="s">
        <v>251</v>
      </c>
      <c r="J9333" s="6">
        <v>6</v>
      </c>
      <c r="K9333" s="6" t="s">
        <v>7768</v>
      </c>
      <c r="L9333" s="8">
        <v>5</v>
      </c>
      <c r="M9333" s="6" t="s">
        <v>251</v>
      </c>
      <c r="N9333" s="6" t="s">
        <v>7913</v>
      </c>
      <c r="R9333" s="6" t="str">
        <f t="shared" si="145"/>
        <v>82823Thị trấn Vĩnh Bình16</v>
      </c>
    </row>
    <row r="9334" spans="1:18">
      <c r="A9334" s="6">
        <v>9333</v>
      </c>
      <c r="B9334" s="6">
        <v>82</v>
      </c>
      <c r="C9334" s="6" t="s">
        <v>7911</v>
      </c>
      <c r="D9334" s="6">
        <v>823</v>
      </c>
      <c r="E9334" s="6" t="s">
        <v>7992</v>
      </c>
      <c r="F9334" s="6">
        <v>28654</v>
      </c>
      <c r="G9334" s="6" t="s">
        <v>2618</v>
      </c>
      <c r="H9334" s="6">
        <v>2</v>
      </c>
      <c r="I9334" s="6" t="s">
        <v>297</v>
      </c>
      <c r="J9334" s="6">
        <v>6</v>
      </c>
      <c r="K9334" s="6" t="s">
        <v>7768</v>
      </c>
      <c r="L9334" s="8">
        <v>6</v>
      </c>
      <c r="M9334" s="6" t="s">
        <v>297</v>
      </c>
      <c r="N9334" s="6" t="s">
        <v>7913</v>
      </c>
      <c r="R9334" s="6" t="str">
        <f t="shared" si="145"/>
        <v>82823Xã Đồng Sơn26</v>
      </c>
    </row>
    <row r="9335" spans="1:18">
      <c r="A9335" s="6">
        <v>9334</v>
      </c>
      <c r="B9335" s="6">
        <v>82</v>
      </c>
      <c r="C9335" s="6" t="s">
        <v>7911</v>
      </c>
      <c r="D9335" s="6">
        <v>823</v>
      </c>
      <c r="E9335" s="6" t="s">
        <v>7992</v>
      </c>
      <c r="F9335" s="6">
        <v>28657</v>
      </c>
      <c r="G9335" s="6" t="s">
        <v>643</v>
      </c>
      <c r="H9335" s="6">
        <v>2</v>
      </c>
      <c r="I9335" s="6" t="s">
        <v>297</v>
      </c>
      <c r="J9335" s="6">
        <v>6</v>
      </c>
      <c r="K9335" s="6" t="s">
        <v>7768</v>
      </c>
      <c r="L9335" s="8">
        <v>6</v>
      </c>
      <c r="M9335" s="6" t="s">
        <v>297</v>
      </c>
      <c r="N9335" s="6" t="s">
        <v>7913</v>
      </c>
      <c r="R9335" s="6" t="str">
        <f t="shared" si="145"/>
        <v>82823Xã Bình Phú26</v>
      </c>
    </row>
    <row r="9336" spans="1:18">
      <c r="A9336" s="6">
        <v>9335</v>
      </c>
      <c r="B9336" s="6">
        <v>82</v>
      </c>
      <c r="C9336" s="6" t="s">
        <v>7911</v>
      </c>
      <c r="D9336" s="6">
        <v>823</v>
      </c>
      <c r="E9336" s="6" t="s">
        <v>7992</v>
      </c>
      <c r="F9336" s="6">
        <v>28660</v>
      </c>
      <c r="G9336" s="6" t="s">
        <v>7994</v>
      </c>
      <c r="H9336" s="6">
        <v>2</v>
      </c>
      <c r="I9336" s="6" t="s">
        <v>297</v>
      </c>
      <c r="J9336" s="6">
        <v>6</v>
      </c>
      <c r="K9336" s="6" t="s">
        <v>7768</v>
      </c>
      <c r="L9336" s="8">
        <v>6</v>
      </c>
      <c r="M9336" s="6" t="s">
        <v>297</v>
      </c>
      <c r="N9336" s="6" t="s">
        <v>7913</v>
      </c>
      <c r="R9336" s="6" t="str">
        <f t="shared" si="145"/>
        <v>82823Xã Đồng Thạnh26</v>
      </c>
    </row>
    <row r="9337" spans="1:18">
      <c r="A9337" s="6">
        <v>9336</v>
      </c>
      <c r="B9337" s="6">
        <v>82</v>
      </c>
      <c r="C9337" s="6" t="s">
        <v>7911</v>
      </c>
      <c r="D9337" s="6">
        <v>823</v>
      </c>
      <c r="E9337" s="6" t="s">
        <v>7992</v>
      </c>
      <c r="F9337" s="6">
        <v>28663</v>
      </c>
      <c r="G9337" s="6" t="s">
        <v>1144</v>
      </c>
      <c r="H9337" s="6">
        <v>2</v>
      </c>
      <c r="I9337" s="6" t="s">
        <v>297</v>
      </c>
      <c r="J9337" s="6">
        <v>6</v>
      </c>
      <c r="K9337" s="6" t="s">
        <v>7768</v>
      </c>
      <c r="L9337" s="8">
        <v>6</v>
      </c>
      <c r="M9337" s="6" t="s">
        <v>297</v>
      </c>
      <c r="N9337" s="6" t="s">
        <v>7913</v>
      </c>
      <c r="R9337" s="6" t="str">
        <f t="shared" si="145"/>
        <v>82823Xã Thành Công26</v>
      </c>
    </row>
    <row r="9338" spans="1:18">
      <c r="A9338" s="6">
        <v>9337</v>
      </c>
      <c r="B9338" s="6">
        <v>82</v>
      </c>
      <c r="C9338" s="6" t="s">
        <v>7911</v>
      </c>
      <c r="D9338" s="6">
        <v>823</v>
      </c>
      <c r="E9338" s="6" t="s">
        <v>7992</v>
      </c>
      <c r="F9338" s="6">
        <v>28666</v>
      </c>
      <c r="G9338" s="6" t="s">
        <v>7995</v>
      </c>
      <c r="H9338" s="6">
        <v>2</v>
      </c>
      <c r="I9338" s="6" t="s">
        <v>297</v>
      </c>
      <c r="J9338" s="6">
        <v>6</v>
      </c>
      <c r="K9338" s="6" t="s">
        <v>7768</v>
      </c>
      <c r="L9338" s="8">
        <v>6</v>
      </c>
      <c r="M9338" s="6" t="s">
        <v>297</v>
      </c>
      <c r="N9338" s="6" t="s">
        <v>7913</v>
      </c>
      <c r="R9338" s="6" t="str">
        <f t="shared" si="145"/>
        <v>82823Xã Bình Nhì26</v>
      </c>
    </row>
    <row r="9339" spans="1:18">
      <c r="A9339" s="6">
        <v>9338</v>
      </c>
      <c r="B9339" s="6">
        <v>82</v>
      </c>
      <c r="C9339" s="6" t="s">
        <v>7911</v>
      </c>
      <c r="D9339" s="6">
        <v>823</v>
      </c>
      <c r="E9339" s="6" t="s">
        <v>7992</v>
      </c>
      <c r="F9339" s="6">
        <v>28669</v>
      </c>
      <c r="G9339" s="6" t="s">
        <v>7996</v>
      </c>
      <c r="H9339" s="6">
        <v>2</v>
      </c>
      <c r="I9339" s="6" t="s">
        <v>297</v>
      </c>
      <c r="J9339" s="6">
        <v>6</v>
      </c>
      <c r="K9339" s="6" t="s">
        <v>7768</v>
      </c>
      <c r="L9339" s="8">
        <v>6</v>
      </c>
      <c r="M9339" s="6" t="s">
        <v>297</v>
      </c>
      <c r="N9339" s="6" t="s">
        <v>7913</v>
      </c>
      <c r="R9339" s="6" t="str">
        <f t="shared" si="145"/>
        <v>82823Xã Yên Luông26</v>
      </c>
    </row>
    <row r="9340" spans="1:18">
      <c r="A9340" s="6">
        <v>9339</v>
      </c>
      <c r="B9340" s="6">
        <v>82</v>
      </c>
      <c r="C9340" s="6" t="s">
        <v>7911</v>
      </c>
      <c r="D9340" s="6">
        <v>823</v>
      </c>
      <c r="E9340" s="6" t="s">
        <v>7992</v>
      </c>
      <c r="F9340" s="6">
        <v>28672</v>
      </c>
      <c r="G9340" s="6" t="s">
        <v>7778</v>
      </c>
      <c r="H9340" s="6">
        <v>2</v>
      </c>
      <c r="I9340" s="6" t="s">
        <v>297</v>
      </c>
      <c r="J9340" s="6">
        <v>6</v>
      </c>
      <c r="K9340" s="6" t="s">
        <v>7768</v>
      </c>
      <c r="L9340" s="8">
        <v>6</v>
      </c>
      <c r="M9340" s="6" t="s">
        <v>297</v>
      </c>
      <c r="N9340" s="6" t="s">
        <v>7913</v>
      </c>
      <c r="R9340" s="6" t="str">
        <f t="shared" si="145"/>
        <v>82823Xã Thạnh Trị26</v>
      </c>
    </row>
    <row r="9341" spans="1:18">
      <c r="A9341" s="6">
        <v>9340</v>
      </c>
      <c r="B9341" s="6">
        <v>82</v>
      </c>
      <c r="C9341" s="6" t="s">
        <v>7911</v>
      </c>
      <c r="D9341" s="6">
        <v>823</v>
      </c>
      <c r="E9341" s="6" t="s">
        <v>7992</v>
      </c>
      <c r="F9341" s="6">
        <v>28675</v>
      </c>
      <c r="G9341" s="6" t="s">
        <v>7997</v>
      </c>
      <c r="H9341" s="6">
        <v>2</v>
      </c>
      <c r="I9341" s="6" t="s">
        <v>297</v>
      </c>
      <c r="J9341" s="6">
        <v>6</v>
      </c>
      <c r="K9341" s="6" t="s">
        <v>7768</v>
      </c>
      <c r="L9341" s="8">
        <v>6</v>
      </c>
      <c r="M9341" s="6" t="s">
        <v>297</v>
      </c>
      <c r="N9341" s="6" t="s">
        <v>7913</v>
      </c>
      <c r="R9341" s="6" t="str">
        <f t="shared" si="145"/>
        <v>82823Xã Thạnh Nhựt26</v>
      </c>
    </row>
    <row r="9342" spans="1:18">
      <c r="A9342" s="6">
        <v>9341</v>
      </c>
      <c r="B9342" s="6">
        <v>82</v>
      </c>
      <c r="C9342" s="6" t="s">
        <v>7911</v>
      </c>
      <c r="D9342" s="6">
        <v>823</v>
      </c>
      <c r="E9342" s="6" t="s">
        <v>7992</v>
      </c>
      <c r="F9342" s="6">
        <v>28678</v>
      </c>
      <c r="G9342" s="6" t="s">
        <v>7365</v>
      </c>
      <c r="H9342" s="6">
        <v>2</v>
      </c>
      <c r="I9342" s="6" t="s">
        <v>297</v>
      </c>
      <c r="J9342" s="6">
        <v>6</v>
      </c>
      <c r="K9342" s="6" t="s">
        <v>7768</v>
      </c>
      <c r="L9342" s="8">
        <v>6</v>
      </c>
      <c r="M9342" s="6" t="s">
        <v>297</v>
      </c>
      <c r="N9342" s="6" t="s">
        <v>7913</v>
      </c>
      <c r="R9342" s="6" t="str">
        <f t="shared" si="145"/>
        <v>82823Xã Long Vĩnh26</v>
      </c>
    </row>
    <row r="9343" spans="1:18">
      <c r="A9343" s="6">
        <v>9342</v>
      </c>
      <c r="B9343" s="6">
        <v>82</v>
      </c>
      <c r="C9343" s="6" t="s">
        <v>7911</v>
      </c>
      <c r="D9343" s="6">
        <v>823</v>
      </c>
      <c r="E9343" s="6" t="s">
        <v>7992</v>
      </c>
      <c r="F9343" s="6">
        <v>28681</v>
      </c>
      <c r="G9343" s="6" t="s">
        <v>6154</v>
      </c>
      <c r="H9343" s="6">
        <v>2</v>
      </c>
      <c r="I9343" s="6" t="s">
        <v>297</v>
      </c>
      <c r="J9343" s="6">
        <v>6</v>
      </c>
      <c r="K9343" s="6" t="s">
        <v>7768</v>
      </c>
      <c r="L9343" s="8">
        <v>6</v>
      </c>
      <c r="M9343" s="6" t="s">
        <v>297</v>
      </c>
      <c r="N9343" s="6" t="s">
        <v>7913</v>
      </c>
      <c r="R9343" s="6" t="str">
        <f t="shared" si="145"/>
        <v>82823Xã Bình Tân26</v>
      </c>
    </row>
    <row r="9344" spans="1:18">
      <c r="A9344" s="6">
        <v>9343</v>
      </c>
      <c r="B9344" s="6">
        <v>82</v>
      </c>
      <c r="C9344" s="6" t="s">
        <v>7911</v>
      </c>
      <c r="D9344" s="6">
        <v>823</v>
      </c>
      <c r="E9344" s="6" t="s">
        <v>7992</v>
      </c>
      <c r="F9344" s="6">
        <v>28684</v>
      </c>
      <c r="G9344" s="6" t="s">
        <v>7998</v>
      </c>
      <c r="H9344" s="6">
        <v>2</v>
      </c>
      <c r="I9344" s="6" t="s">
        <v>297</v>
      </c>
      <c r="J9344" s="6">
        <v>6</v>
      </c>
      <c r="K9344" s="6" t="s">
        <v>7768</v>
      </c>
      <c r="L9344" s="8">
        <v>6</v>
      </c>
      <c r="M9344" s="6" t="s">
        <v>297</v>
      </c>
      <c r="N9344" s="6" t="s">
        <v>7913</v>
      </c>
      <c r="R9344" s="6" t="str">
        <f t="shared" si="145"/>
        <v>82823Xã Vĩnh Hựu26</v>
      </c>
    </row>
    <row r="9345" spans="1:18">
      <c r="A9345" s="6">
        <v>9344</v>
      </c>
      <c r="B9345" s="6">
        <v>82</v>
      </c>
      <c r="C9345" s="6" t="s">
        <v>7911</v>
      </c>
      <c r="D9345" s="6">
        <v>823</v>
      </c>
      <c r="E9345" s="6" t="s">
        <v>7992</v>
      </c>
      <c r="F9345" s="6">
        <v>28687</v>
      </c>
      <c r="G9345" s="6" t="s">
        <v>7321</v>
      </c>
      <c r="H9345" s="6">
        <v>2</v>
      </c>
      <c r="I9345" s="6" t="s">
        <v>297</v>
      </c>
      <c r="J9345" s="6">
        <v>6</v>
      </c>
      <c r="K9345" s="6" t="s">
        <v>7768</v>
      </c>
      <c r="L9345" s="8">
        <v>6</v>
      </c>
      <c r="M9345" s="6" t="s">
        <v>297</v>
      </c>
      <c r="N9345" s="6" t="s">
        <v>7913</v>
      </c>
      <c r="R9345" s="6" t="str">
        <f t="shared" si="145"/>
        <v>82823Xã Long Bình26</v>
      </c>
    </row>
    <row r="9346" spans="1:18">
      <c r="A9346" s="6">
        <v>9345</v>
      </c>
      <c r="B9346" s="6">
        <v>82</v>
      </c>
      <c r="C9346" s="6" t="s">
        <v>7911</v>
      </c>
      <c r="D9346" s="6">
        <v>824</v>
      </c>
      <c r="E9346" s="6" t="s">
        <v>7999</v>
      </c>
      <c r="F9346" s="6">
        <v>28702</v>
      </c>
      <c r="G9346" s="6" t="s">
        <v>8000</v>
      </c>
      <c r="H9346" s="6">
        <v>1</v>
      </c>
      <c r="I9346" s="6" t="s">
        <v>251</v>
      </c>
      <c r="J9346" s="6">
        <v>6</v>
      </c>
      <c r="K9346" s="6" t="s">
        <v>7768</v>
      </c>
      <c r="L9346" s="8">
        <v>5</v>
      </c>
      <c r="M9346" s="6" t="s">
        <v>251</v>
      </c>
      <c r="N9346" s="6" t="s">
        <v>7913</v>
      </c>
      <c r="R9346" s="6" t="str">
        <f t="shared" si="145"/>
        <v>82824Thị trấn Tân Hòa16</v>
      </c>
    </row>
    <row r="9347" spans="1:18">
      <c r="A9347" s="6">
        <v>9346</v>
      </c>
      <c r="B9347" s="6">
        <v>82</v>
      </c>
      <c r="C9347" s="6" t="s">
        <v>7911</v>
      </c>
      <c r="D9347" s="6">
        <v>824</v>
      </c>
      <c r="E9347" s="6" t="s">
        <v>7999</v>
      </c>
      <c r="F9347" s="6">
        <v>28705</v>
      </c>
      <c r="G9347" s="6" t="s">
        <v>8001</v>
      </c>
      <c r="H9347" s="6">
        <v>2</v>
      </c>
      <c r="I9347" s="6" t="s">
        <v>297</v>
      </c>
      <c r="J9347" s="6">
        <v>6</v>
      </c>
      <c r="K9347" s="6" t="s">
        <v>7768</v>
      </c>
      <c r="L9347" s="8">
        <v>6</v>
      </c>
      <c r="M9347" s="6" t="s">
        <v>297</v>
      </c>
      <c r="N9347" s="6" t="s">
        <v>7913</v>
      </c>
      <c r="R9347" s="6" t="str">
        <f t="shared" ref="R9347:R9410" si="146">CONCATENATE(B9347,D9347,G9347,H9347,J9347)</f>
        <v>82824Xã Tăng Hoà26</v>
      </c>
    </row>
    <row r="9348" spans="1:18">
      <c r="A9348" s="6">
        <v>9347</v>
      </c>
      <c r="B9348" s="6">
        <v>82</v>
      </c>
      <c r="C9348" s="6" t="s">
        <v>7911</v>
      </c>
      <c r="D9348" s="6">
        <v>824</v>
      </c>
      <c r="E9348" s="6" t="s">
        <v>7999</v>
      </c>
      <c r="F9348" s="6">
        <v>28711</v>
      </c>
      <c r="G9348" s="6" t="s">
        <v>6511</v>
      </c>
      <c r="H9348" s="6">
        <v>2</v>
      </c>
      <c r="I9348" s="6" t="s">
        <v>297</v>
      </c>
      <c r="J9348" s="6">
        <v>6</v>
      </c>
      <c r="K9348" s="6" t="s">
        <v>7768</v>
      </c>
      <c r="L9348" s="8">
        <v>6</v>
      </c>
      <c r="M9348" s="6" t="s">
        <v>297</v>
      </c>
      <c r="N9348" s="6" t="s">
        <v>7913</v>
      </c>
      <c r="R9348" s="6" t="str">
        <f t="shared" si="146"/>
        <v>82824Xã Tân Phước26</v>
      </c>
    </row>
    <row r="9349" spans="1:18">
      <c r="A9349" s="6">
        <v>9348</v>
      </c>
      <c r="B9349" s="6">
        <v>82</v>
      </c>
      <c r="C9349" s="6" t="s">
        <v>7911</v>
      </c>
      <c r="D9349" s="6">
        <v>824</v>
      </c>
      <c r="E9349" s="6" t="s">
        <v>7999</v>
      </c>
      <c r="F9349" s="6">
        <v>28714</v>
      </c>
      <c r="G9349" s="6" t="s">
        <v>8002</v>
      </c>
      <c r="H9349" s="6">
        <v>2</v>
      </c>
      <c r="I9349" s="6" t="s">
        <v>297</v>
      </c>
      <c r="J9349" s="6">
        <v>6</v>
      </c>
      <c r="K9349" s="6" t="s">
        <v>7768</v>
      </c>
      <c r="L9349" s="8">
        <v>6</v>
      </c>
      <c r="M9349" s="6" t="s">
        <v>297</v>
      </c>
      <c r="N9349" s="6" t="s">
        <v>7913</v>
      </c>
      <c r="R9349" s="6" t="str">
        <f t="shared" si="146"/>
        <v>82824Xã Gia Thuận26</v>
      </c>
    </row>
    <row r="9350" spans="1:18">
      <c r="A9350" s="6">
        <v>9349</v>
      </c>
      <c r="B9350" s="6">
        <v>82</v>
      </c>
      <c r="C9350" s="6" t="s">
        <v>7911</v>
      </c>
      <c r="D9350" s="6">
        <v>824</v>
      </c>
      <c r="E9350" s="6" t="s">
        <v>7999</v>
      </c>
      <c r="F9350" s="6">
        <v>28720</v>
      </c>
      <c r="G9350" s="6" t="s">
        <v>8003</v>
      </c>
      <c r="H9350" s="6">
        <v>1</v>
      </c>
      <c r="I9350" s="6" t="s">
        <v>251</v>
      </c>
      <c r="J9350" s="6">
        <v>6</v>
      </c>
      <c r="K9350" s="6" t="s">
        <v>7768</v>
      </c>
      <c r="L9350" s="8">
        <v>5</v>
      </c>
      <c r="M9350" s="6" t="s">
        <v>251</v>
      </c>
      <c r="N9350" s="6" t="s">
        <v>7913</v>
      </c>
      <c r="R9350" s="6" t="str">
        <f t="shared" si="146"/>
        <v>82824Thị trấn Vàm Láng16</v>
      </c>
    </row>
    <row r="9351" spans="1:18">
      <c r="A9351" s="6">
        <v>9350</v>
      </c>
      <c r="B9351" s="6">
        <v>82</v>
      </c>
      <c r="C9351" s="6" t="s">
        <v>7911</v>
      </c>
      <c r="D9351" s="6">
        <v>824</v>
      </c>
      <c r="E9351" s="6" t="s">
        <v>7999</v>
      </c>
      <c r="F9351" s="6">
        <v>28723</v>
      </c>
      <c r="G9351" s="6" t="s">
        <v>7822</v>
      </c>
      <c r="H9351" s="6">
        <v>2</v>
      </c>
      <c r="I9351" s="6" t="s">
        <v>297</v>
      </c>
      <c r="J9351" s="6">
        <v>6</v>
      </c>
      <c r="K9351" s="6" t="s">
        <v>7768</v>
      </c>
      <c r="L9351" s="8">
        <v>6</v>
      </c>
      <c r="M9351" s="6" t="s">
        <v>297</v>
      </c>
      <c r="N9351" s="6" t="s">
        <v>7913</v>
      </c>
      <c r="R9351" s="6" t="str">
        <f t="shared" si="146"/>
        <v>82824Xã Tân Tây26</v>
      </c>
    </row>
    <row r="9352" spans="1:18">
      <c r="A9352" s="6">
        <v>9351</v>
      </c>
      <c r="B9352" s="6">
        <v>82</v>
      </c>
      <c r="C9352" s="6" t="s">
        <v>7911</v>
      </c>
      <c r="D9352" s="6">
        <v>824</v>
      </c>
      <c r="E9352" s="6" t="s">
        <v>7999</v>
      </c>
      <c r="F9352" s="6">
        <v>28726</v>
      </c>
      <c r="G9352" s="6" t="s">
        <v>8004</v>
      </c>
      <c r="H9352" s="6">
        <v>2</v>
      </c>
      <c r="I9352" s="6" t="s">
        <v>297</v>
      </c>
      <c r="J9352" s="6">
        <v>6</v>
      </c>
      <c r="K9352" s="6" t="s">
        <v>7768</v>
      </c>
      <c r="L9352" s="8">
        <v>6</v>
      </c>
      <c r="M9352" s="6" t="s">
        <v>297</v>
      </c>
      <c r="N9352" s="6" t="s">
        <v>7913</v>
      </c>
      <c r="R9352" s="6" t="str">
        <f t="shared" si="146"/>
        <v>82824Xã Kiểng Phước26</v>
      </c>
    </row>
    <row r="9353" spans="1:18">
      <c r="A9353" s="6">
        <v>9352</v>
      </c>
      <c r="B9353" s="6">
        <v>82</v>
      </c>
      <c r="C9353" s="6" t="s">
        <v>7911</v>
      </c>
      <c r="D9353" s="6">
        <v>824</v>
      </c>
      <c r="E9353" s="6" t="s">
        <v>7999</v>
      </c>
      <c r="F9353" s="6">
        <v>28732</v>
      </c>
      <c r="G9353" s="6" t="s">
        <v>7342</v>
      </c>
      <c r="H9353" s="6">
        <v>2</v>
      </c>
      <c r="I9353" s="6" t="s">
        <v>297</v>
      </c>
      <c r="J9353" s="6">
        <v>6</v>
      </c>
      <c r="K9353" s="6" t="s">
        <v>7768</v>
      </c>
      <c r="L9353" s="8">
        <v>6</v>
      </c>
      <c r="M9353" s="6" t="s">
        <v>297</v>
      </c>
      <c r="N9353" s="6" t="s">
        <v>7913</v>
      </c>
      <c r="R9353" s="6" t="str">
        <f t="shared" si="146"/>
        <v>82824Xã Tân Đông26</v>
      </c>
    </row>
    <row r="9354" spans="1:18">
      <c r="A9354" s="6">
        <v>9353</v>
      </c>
      <c r="B9354" s="6">
        <v>82</v>
      </c>
      <c r="C9354" s="6" t="s">
        <v>7911</v>
      </c>
      <c r="D9354" s="6">
        <v>824</v>
      </c>
      <c r="E9354" s="6" t="s">
        <v>7999</v>
      </c>
      <c r="F9354" s="6">
        <v>28735</v>
      </c>
      <c r="G9354" s="6" t="s">
        <v>8005</v>
      </c>
      <c r="H9354" s="6">
        <v>2</v>
      </c>
      <c r="I9354" s="6" t="s">
        <v>297</v>
      </c>
      <c r="J9354" s="6">
        <v>6</v>
      </c>
      <c r="K9354" s="6" t="s">
        <v>7768</v>
      </c>
      <c r="L9354" s="8">
        <v>6</v>
      </c>
      <c r="M9354" s="6" t="s">
        <v>297</v>
      </c>
      <c r="N9354" s="6" t="s">
        <v>7913</v>
      </c>
      <c r="R9354" s="6" t="str">
        <f t="shared" si="146"/>
        <v>82824Xã Bình Ân26</v>
      </c>
    </row>
    <row r="9355" spans="1:18">
      <c r="A9355" s="6">
        <v>9354</v>
      </c>
      <c r="B9355" s="6">
        <v>82</v>
      </c>
      <c r="C9355" s="6" t="s">
        <v>7911</v>
      </c>
      <c r="D9355" s="6">
        <v>824</v>
      </c>
      <c r="E9355" s="6" t="s">
        <v>7999</v>
      </c>
      <c r="F9355" s="6">
        <v>28738</v>
      </c>
      <c r="G9355" s="6" t="s">
        <v>8006</v>
      </c>
      <c r="H9355" s="6">
        <v>2</v>
      </c>
      <c r="I9355" s="6" t="s">
        <v>297</v>
      </c>
      <c r="J9355" s="6">
        <v>6</v>
      </c>
      <c r="K9355" s="6" t="s">
        <v>7768</v>
      </c>
      <c r="L9355" s="8">
        <v>6</v>
      </c>
      <c r="M9355" s="6" t="s">
        <v>297</v>
      </c>
      <c r="N9355" s="6" t="s">
        <v>7913</v>
      </c>
      <c r="R9355" s="6" t="str">
        <f t="shared" si="146"/>
        <v>82824Xã Tân Điền26</v>
      </c>
    </row>
    <row r="9356" spans="1:18">
      <c r="A9356" s="6">
        <v>9355</v>
      </c>
      <c r="B9356" s="6">
        <v>82</v>
      </c>
      <c r="C9356" s="6" t="s">
        <v>7911</v>
      </c>
      <c r="D9356" s="6">
        <v>824</v>
      </c>
      <c r="E9356" s="6" t="s">
        <v>7999</v>
      </c>
      <c r="F9356" s="6">
        <v>28741</v>
      </c>
      <c r="G9356" s="6" t="s">
        <v>8007</v>
      </c>
      <c r="H9356" s="6">
        <v>2</v>
      </c>
      <c r="I9356" s="6" t="s">
        <v>297</v>
      </c>
      <c r="J9356" s="6">
        <v>6</v>
      </c>
      <c r="K9356" s="6" t="s">
        <v>7768</v>
      </c>
      <c r="L9356" s="8">
        <v>6</v>
      </c>
      <c r="M9356" s="6" t="s">
        <v>297</v>
      </c>
      <c r="N9356" s="6" t="s">
        <v>7913</v>
      </c>
      <c r="R9356" s="6" t="str">
        <f t="shared" si="146"/>
        <v>82824Xã Bình Nghị26</v>
      </c>
    </row>
    <row r="9357" spans="1:18">
      <c r="A9357" s="6">
        <v>9356</v>
      </c>
      <c r="B9357" s="6">
        <v>82</v>
      </c>
      <c r="C9357" s="6" t="s">
        <v>7911</v>
      </c>
      <c r="D9357" s="6">
        <v>824</v>
      </c>
      <c r="E9357" s="6" t="s">
        <v>7999</v>
      </c>
      <c r="F9357" s="6">
        <v>28744</v>
      </c>
      <c r="G9357" s="6" t="s">
        <v>6454</v>
      </c>
      <c r="H9357" s="6">
        <v>2</v>
      </c>
      <c r="I9357" s="6" t="s">
        <v>297</v>
      </c>
      <c r="J9357" s="6">
        <v>6</v>
      </c>
      <c r="K9357" s="6" t="s">
        <v>7768</v>
      </c>
      <c r="L9357" s="8">
        <v>6</v>
      </c>
      <c r="M9357" s="6" t="s">
        <v>297</v>
      </c>
      <c r="N9357" s="6" t="s">
        <v>7913</v>
      </c>
      <c r="R9357" s="6" t="str">
        <f t="shared" si="146"/>
        <v>82824Xã Phước Trung26</v>
      </c>
    </row>
    <row r="9358" spans="1:18">
      <c r="A9358" s="6">
        <v>9357</v>
      </c>
      <c r="B9358" s="6">
        <v>82</v>
      </c>
      <c r="C9358" s="6" t="s">
        <v>7911</v>
      </c>
      <c r="D9358" s="6">
        <v>824</v>
      </c>
      <c r="E9358" s="6" t="s">
        <v>7999</v>
      </c>
      <c r="F9358" s="6">
        <v>28747</v>
      </c>
      <c r="G9358" s="6" t="s">
        <v>969</v>
      </c>
      <c r="H9358" s="6">
        <v>2</v>
      </c>
      <c r="I9358" s="6" t="s">
        <v>297</v>
      </c>
      <c r="J9358" s="6">
        <v>6</v>
      </c>
      <c r="K9358" s="6" t="s">
        <v>7768</v>
      </c>
      <c r="L9358" s="8">
        <v>6</v>
      </c>
      <c r="M9358" s="6" t="s">
        <v>297</v>
      </c>
      <c r="N9358" s="6" t="s">
        <v>7913</v>
      </c>
      <c r="R9358" s="6" t="str">
        <f t="shared" si="146"/>
        <v>82824Xã Tân Thành26</v>
      </c>
    </row>
    <row r="9359" spans="1:18">
      <c r="A9359" s="6">
        <v>9358</v>
      </c>
      <c r="B9359" s="6">
        <v>82</v>
      </c>
      <c r="C9359" s="6" t="s">
        <v>7911</v>
      </c>
      <c r="D9359" s="6">
        <v>825</v>
      </c>
      <c r="E9359" s="6" t="s">
        <v>8008</v>
      </c>
      <c r="F9359" s="6">
        <v>28690</v>
      </c>
      <c r="G9359" s="6" t="s">
        <v>8009</v>
      </c>
      <c r="H9359" s="6">
        <v>2</v>
      </c>
      <c r="I9359" s="6" t="s">
        <v>297</v>
      </c>
      <c r="J9359" s="6">
        <v>6</v>
      </c>
      <c r="K9359" s="6" t="s">
        <v>7768</v>
      </c>
      <c r="L9359" s="8">
        <v>6</v>
      </c>
      <c r="M9359" s="6" t="s">
        <v>297</v>
      </c>
      <c r="N9359" s="6" t="s">
        <v>7913</v>
      </c>
      <c r="R9359" s="6" t="str">
        <f t="shared" si="146"/>
        <v>82825Xã Tân Thới26</v>
      </c>
    </row>
    <row r="9360" spans="1:18">
      <c r="A9360" s="6">
        <v>9359</v>
      </c>
      <c r="B9360" s="6">
        <v>82</v>
      </c>
      <c r="C9360" s="6" t="s">
        <v>7911</v>
      </c>
      <c r="D9360" s="6">
        <v>825</v>
      </c>
      <c r="E9360" s="6" t="s">
        <v>8008</v>
      </c>
      <c r="F9360" s="6">
        <v>28693</v>
      </c>
      <c r="G9360" s="6" t="s">
        <v>615</v>
      </c>
      <c r="H9360" s="6">
        <v>2</v>
      </c>
      <c r="I9360" s="6" t="s">
        <v>297</v>
      </c>
      <c r="J9360" s="6">
        <v>6</v>
      </c>
      <c r="K9360" s="6" t="s">
        <v>7768</v>
      </c>
      <c r="L9360" s="8">
        <v>6</v>
      </c>
      <c r="M9360" s="6" t="s">
        <v>297</v>
      </c>
      <c r="N9360" s="6" t="s">
        <v>7913</v>
      </c>
      <c r="R9360" s="6" t="str">
        <f t="shared" si="146"/>
        <v>82825Xã Tân Phú26</v>
      </c>
    </row>
    <row r="9361" spans="1:18">
      <c r="A9361" s="6">
        <v>9360</v>
      </c>
      <c r="B9361" s="6">
        <v>82</v>
      </c>
      <c r="C9361" s="6" t="s">
        <v>7911</v>
      </c>
      <c r="D9361" s="6">
        <v>825</v>
      </c>
      <c r="E9361" s="6" t="s">
        <v>8008</v>
      </c>
      <c r="F9361" s="6">
        <v>28696</v>
      </c>
      <c r="G9361" s="6" t="s">
        <v>7586</v>
      </c>
      <c r="H9361" s="6">
        <v>2</v>
      </c>
      <c r="I9361" s="6" t="s">
        <v>297</v>
      </c>
      <c r="J9361" s="6">
        <v>6</v>
      </c>
      <c r="K9361" s="6" t="s">
        <v>7768</v>
      </c>
      <c r="L9361" s="8">
        <v>6</v>
      </c>
      <c r="M9361" s="6" t="s">
        <v>297</v>
      </c>
      <c r="N9361" s="6" t="s">
        <v>7913</v>
      </c>
      <c r="R9361" s="6" t="str">
        <f t="shared" si="146"/>
        <v>82825Xã Phú Thạnh26</v>
      </c>
    </row>
    <row r="9362" spans="1:18">
      <c r="A9362" s="6">
        <v>9361</v>
      </c>
      <c r="B9362" s="6">
        <v>82</v>
      </c>
      <c r="C9362" s="6" t="s">
        <v>7911</v>
      </c>
      <c r="D9362" s="6">
        <v>825</v>
      </c>
      <c r="E9362" s="6" t="s">
        <v>8008</v>
      </c>
      <c r="F9362" s="6">
        <v>28699</v>
      </c>
      <c r="G9362" s="6" t="s">
        <v>8010</v>
      </c>
      <c r="H9362" s="6">
        <v>2</v>
      </c>
      <c r="I9362" s="6" t="s">
        <v>297</v>
      </c>
      <c r="J9362" s="6">
        <v>6</v>
      </c>
      <c r="K9362" s="6" t="s">
        <v>7768</v>
      </c>
      <c r="L9362" s="8">
        <v>6</v>
      </c>
      <c r="M9362" s="6" t="s">
        <v>297</v>
      </c>
      <c r="N9362" s="6" t="s">
        <v>7913</v>
      </c>
      <c r="R9362" s="6" t="str">
        <f t="shared" si="146"/>
        <v>82825Xã Tân Thạnh26</v>
      </c>
    </row>
    <row r="9363" spans="1:18">
      <c r="A9363" s="6">
        <v>9362</v>
      </c>
      <c r="B9363" s="6">
        <v>82</v>
      </c>
      <c r="C9363" s="6" t="s">
        <v>7911</v>
      </c>
      <c r="D9363" s="6">
        <v>825</v>
      </c>
      <c r="E9363" s="6" t="s">
        <v>8008</v>
      </c>
      <c r="F9363" s="6">
        <v>28750</v>
      </c>
      <c r="G9363" s="6" t="s">
        <v>521</v>
      </c>
      <c r="H9363" s="6">
        <v>2</v>
      </c>
      <c r="I9363" s="6" t="s">
        <v>297</v>
      </c>
      <c r="J9363" s="6">
        <v>6</v>
      </c>
      <c r="K9363" s="6" t="s">
        <v>7768</v>
      </c>
      <c r="L9363" s="8">
        <v>6</v>
      </c>
      <c r="M9363" s="6" t="s">
        <v>297</v>
      </c>
      <c r="N9363" s="6" t="s">
        <v>7913</v>
      </c>
      <c r="R9363" s="6" t="str">
        <f t="shared" si="146"/>
        <v>82825Xã Phú Đông26</v>
      </c>
    </row>
    <row r="9364" spans="1:18">
      <c r="A9364" s="6">
        <v>9363</v>
      </c>
      <c r="B9364" s="6">
        <v>82</v>
      </c>
      <c r="C9364" s="6" t="s">
        <v>7911</v>
      </c>
      <c r="D9364" s="6">
        <v>825</v>
      </c>
      <c r="E9364" s="6" t="s">
        <v>8008</v>
      </c>
      <c r="F9364" s="6">
        <v>28753</v>
      </c>
      <c r="G9364" s="6" t="s">
        <v>7526</v>
      </c>
      <c r="H9364" s="6">
        <v>2</v>
      </c>
      <c r="I9364" s="6" t="s">
        <v>297</v>
      </c>
      <c r="J9364" s="6">
        <v>6</v>
      </c>
      <c r="K9364" s="6" t="s">
        <v>7768</v>
      </c>
      <c r="L9364" s="8">
        <v>6</v>
      </c>
      <c r="M9364" s="6" t="s">
        <v>297</v>
      </c>
      <c r="N9364" s="6" t="s">
        <v>7913</v>
      </c>
      <c r="R9364" s="6" t="str">
        <f t="shared" si="146"/>
        <v>82825Xã Phú Tân26</v>
      </c>
    </row>
    <row r="9365" spans="1:18">
      <c r="A9365" s="6">
        <v>9364</v>
      </c>
      <c r="B9365" s="6">
        <v>83</v>
      </c>
      <c r="C9365" s="6" t="s">
        <v>8011</v>
      </c>
      <c r="D9365" s="6">
        <v>829</v>
      </c>
      <c r="E9365" s="6" t="s">
        <v>8012</v>
      </c>
      <c r="F9365" s="6">
        <v>28756</v>
      </c>
      <c r="G9365" s="6" t="s">
        <v>8013</v>
      </c>
      <c r="H9365" s="6">
        <v>1</v>
      </c>
      <c r="I9365" s="6" t="s">
        <v>251</v>
      </c>
      <c r="J9365" s="6">
        <v>6</v>
      </c>
      <c r="K9365" s="6" t="s">
        <v>7768</v>
      </c>
      <c r="L9365" s="8">
        <v>5</v>
      </c>
      <c r="M9365" s="6" t="s">
        <v>251</v>
      </c>
      <c r="N9365" s="6" t="s">
        <v>8014</v>
      </c>
      <c r="R9365" s="6" t="str">
        <f t="shared" si="146"/>
        <v>83829Phường Phú Khương16</v>
      </c>
    </row>
    <row r="9366" spans="1:18">
      <c r="A9366" s="6">
        <v>9365</v>
      </c>
      <c r="B9366" s="6">
        <v>83</v>
      </c>
      <c r="C9366" s="6" t="s">
        <v>8011</v>
      </c>
      <c r="D9366" s="6">
        <v>829</v>
      </c>
      <c r="E9366" s="6" t="s">
        <v>8012</v>
      </c>
      <c r="F9366" s="6">
        <v>28757</v>
      </c>
      <c r="G9366" s="6" t="s">
        <v>7412</v>
      </c>
      <c r="H9366" s="6">
        <v>1</v>
      </c>
      <c r="I9366" s="6" t="s">
        <v>251</v>
      </c>
      <c r="J9366" s="6">
        <v>6</v>
      </c>
      <c r="K9366" s="6" t="s">
        <v>7768</v>
      </c>
      <c r="L9366" s="8">
        <v>5</v>
      </c>
      <c r="M9366" s="6" t="s">
        <v>251</v>
      </c>
      <c r="N9366" s="6" t="s">
        <v>8014</v>
      </c>
      <c r="R9366" s="6" t="str">
        <f t="shared" si="146"/>
        <v>83829Phường Phú Tân16</v>
      </c>
    </row>
    <row r="9367" spans="1:18">
      <c r="A9367" s="6">
        <v>9366</v>
      </c>
      <c r="B9367" s="6">
        <v>83</v>
      </c>
      <c r="C9367" s="6" t="s">
        <v>8011</v>
      </c>
      <c r="D9367" s="6">
        <v>829</v>
      </c>
      <c r="E9367" s="6" t="s">
        <v>8012</v>
      </c>
      <c r="F9367" s="6">
        <v>28759</v>
      </c>
      <c r="G9367" s="6" t="s">
        <v>6219</v>
      </c>
      <c r="H9367" s="6">
        <v>1</v>
      </c>
      <c r="I9367" s="6" t="s">
        <v>251</v>
      </c>
      <c r="J9367" s="6">
        <v>6</v>
      </c>
      <c r="K9367" s="6" t="s">
        <v>7768</v>
      </c>
      <c r="L9367" s="8">
        <v>5</v>
      </c>
      <c r="M9367" s="6" t="s">
        <v>251</v>
      </c>
      <c r="N9367" s="6" t="s">
        <v>8014</v>
      </c>
      <c r="R9367" s="6" t="str">
        <f t="shared" si="146"/>
        <v>83829Phường 816</v>
      </c>
    </row>
    <row r="9368" spans="1:18">
      <c r="A9368" s="6">
        <v>9367</v>
      </c>
      <c r="B9368" s="6">
        <v>83</v>
      </c>
      <c r="C9368" s="6" t="s">
        <v>8011</v>
      </c>
      <c r="D9368" s="6">
        <v>829</v>
      </c>
      <c r="E9368" s="6" t="s">
        <v>8012</v>
      </c>
      <c r="F9368" s="6">
        <v>28762</v>
      </c>
      <c r="G9368" s="6" t="s">
        <v>215</v>
      </c>
      <c r="H9368" s="6">
        <v>1</v>
      </c>
      <c r="I9368" s="6" t="s">
        <v>251</v>
      </c>
      <c r="J9368" s="6">
        <v>6</v>
      </c>
      <c r="K9368" s="6" t="s">
        <v>7768</v>
      </c>
      <c r="L9368" s="8">
        <v>5</v>
      </c>
      <c r="M9368" s="6" t="s">
        <v>251</v>
      </c>
      <c r="N9368" s="6" t="s">
        <v>8014</v>
      </c>
      <c r="R9368" s="6" t="str">
        <f t="shared" si="146"/>
        <v>83829Phường 616</v>
      </c>
    </row>
    <row r="9369" spans="1:18">
      <c r="A9369" s="6">
        <v>9368</v>
      </c>
      <c r="B9369" s="6">
        <v>83</v>
      </c>
      <c r="C9369" s="6" t="s">
        <v>8011</v>
      </c>
      <c r="D9369" s="6">
        <v>829</v>
      </c>
      <c r="E9369" s="6" t="s">
        <v>8012</v>
      </c>
      <c r="F9369" s="6">
        <v>28765</v>
      </c>
      <c r="G9369" s="6" t="s">
        <v>5437</v>
      </c>
      <c r="H9369" s="6">
        <v>1</v>
      </c>
      <c r="I9369" s="6" t="s">
        <v>251</v>
      </c>
      <c r="J9369" s="6">
        <v>6</v>
      </c>
      <c r="K9369" s="6" t="s">
        <v>7768</v>
      </c>
      <c r="L9369" s="8">
        <v>5</v>
      </c>
      <c r="M9369" s="6" t="s">
        <v>251</v>
      </c>
      <c r="N9369" s="6" t="s">
        <v>8014</v>
      </c>
      <c r="R9369" s="6" t="str">
        <f t="shared" si="146"/>
        <v>83829Phường 416</v>
      </c>
    </row>
    <row r="9370" spans="1:18">
      <c r="A9370" s="6">
        <v>9369</v>
      </c>
      <c r="B9370" s="6">
        <v>83</v>
      </c>
      <c r="C9370" s="6" t="s">
        <v>8011</v>
      </c>
      <c r="D9370" s="6">
        <v>829</v>
      </c>
      <c r="E9370" s="6" t="s">
        <v>8012</v>
      </c>
      <c r="F9370" s="6">
        <v>28768</v>
      </c>
      <c r="G9370" s="6" t="s">
        <v>5438</v>
      </c>
      <c r="H9370" s="6">
        <v>1</v>
      </c>
      <c r="I9370" s="6" t="s">
        <v>251</v>
      </c>
      <c r="J9370" s="6">
        <v>6</v>
      </c>
      <c r="K9370" s="6" t="s">
        <v>7768</v>
      </c>
      <c r="L9370" s="8">
        <v>5</v>
      </c>
      <c r="M9370" s="6" t="s">
        <v>251</v>
      </c>
      <c r="N9370" s="6" t="s">
        <v>8014</v>
      </c>
      <c r="R9370" s="6" t="str">
        <f t="shared" si="146"/>
        <v>83829Phường 516</v>
      </c>
    </row>
    <row r="9371" spans="1:18">
      <c r="A9371" s="6">
        <v>9370</v>
      </c>
      <c r="B9371" s="6">
        <v>83</v>
      </c>
      <c r="C9371" s="6" t="s">
        <v>8011</v>
      </c>
      <c r="D9371" s="6">
        <v>829</v>
      </c>
      <c r="E9371" s="6" t="s">
        <v>8012</v>
      </c>
      <c r="F9371" s="6">
        <v>28777</v>
      </c>
      <c r="G9371" s="6" t="s">
        <v>8015</v>
      </c>
      <c r="H9371" s="6">
        <v>1</v>
      </c>
      <c r="I9371" s="6" t="s">
        <v>251</v>
      </c>
      <c r="J9371" s="6">
        <v>6</v>
      </c>
      <c r="K9371" s="6" t="s">
        <v>7768</v>
      </c>
      <c r="L9371" s="8">
        <v>5</v>
      </c>
      <c r="M9371" s="6" t="s">
        <v>251</v>
      </c>
      <c r="N9371" s="6" t="s">
        <v>8014</v>
      </c>
      <c r="R9371" s="6" t="str">
        <f t="shared" si="146"/>
        <v>83829Phường An Hội16</v>
      </c>
    </row>
    <row r="9372" spans="1:18">
      <c r="A9372" s="6">
        <v>9371</v>
      </c>
      <c r="B9372" s="6">
        <v>83</v>
      </c>
      <c r="C9372" s="6" t="s">
        <v>8011</v>
      </c>
      <c r="D9372" s="6">
        <v>829</v>
      </c>
      <c r="E9372" s="6" t="s">
        <v>8012</v>
      </c>
      <c r="F9372" s="6">
        <v>28780</v>
      </c>
      <c r="G9372" s="6" t="s">
        <v>6220</v>
      </c>
      <c r="H9372" s="6">
        <v>1</v>
      </c>
      <c r="I9372" s="6" t="s">
        <v>251</v>
      </c>
      <c r="J9372" s="6">
        <v>6</v>
      </c>
      <c r="K9372" s="6" t="s">
        <v>7768</v>
      </c>
      <c r="L9372" s="8">
        <v>5</v>
      </c>
      <c r="M9372" s="6" t="s">
        <v>251</v>
      </c>
      <c r="N9372" s="6" t="s">
        <v>8014</v>
      </c>
      <c r="R9372" s="6" t="str">
        <f t="shared" si="146"/>
        <v>83829Phường 716</v>
      </c>
    </row>
    <row r="9373" spans="1:18">
      <c r="A9373" s="6">
        <v>9372</v>
      </c>
      <c r="B9373" s="6">
        <v>83</v>
      </c>
      <c r="C9373" s="6" t="s">
        <v>8011</v>
      </c>
      <c r="D9373" s="6">
        <v>829</v>
      </c>
      <c r="E9373" s="6" t="s">
        <v>8012</v>
      </c>
      <c r="F9373" s="6">
        <v>28783</v>
      </c>
      <c r="G9373" s="6" t="s">
        <v>512</v>
      </c>
      <c r="H9373" s="6">
        <v>2</v>
      </c>
      <c r="I9373" s="6" t="s">
        <v>297</v>
      </c>
      <c r="J9373" s="6">
        <v>6</v>
      </c>
      <c r="K9373" s="6" t="s">
        <v>7768</v>
      </c>
      <c r="L9373" s="8">
        <v>6</v>
      </c>
      <c r="M9373" s="6" t="s">
        <v>297</v>
      </c>
      <c r="N9373" s="6" t="s">
        <v>8014</v>
      </c>
      <c r="R9373" s="6" t="str">
        <f t="shared" si="146"/>
        <v>83829Xã Sơn Đông26</v>
      </c>
    </row>
    <row r="9374" spans="1:18">
      <c r="A9374" s="6">
        <v>9373</v>
      </c>
      <c r="B9374" s="6">
        <v>83</v>
      </c>
      <c r="C9374" s="6" t="s">
        <v>8011</v>
      </c>
      <c r="D9374" s="6">
        <v>829</v>
      </c>
      <c r="E9374" s="6" t="s">
        <v>8012</v>
      </c>
      <c r="F9374" s="6">
        <v>28786</v>
      </c>
      <c r="G9374" s="6" t="s">
        <v>8016</v>
      </c>
      <c r="H9374" s="6">
        <v>2</v>
      </c>
      <c r="I9374" s="6" t="s">
        <v>297</v>
      </c>
      <c r="J9374" s="6">
        <v>6</v>
      </c>
      <c r="K9374" s="6" t="s">
        <v>7768</v>
      </c>
      <c r="L9374" s="8">
        <v>6</v>
      </c>
      <c r="M9374" s="6" t="s">
        <v>297</v>
      </c>
      <c r="N9374" s="6" t="s">
        <v>8014</v>
      </c>
      <c r="R9374" s="6" t="str">
        <f t="shared" si="146"/>
        <v>83829Xã Phú Hưng26</v>
      </c>
    </row>
    <row r="9375" spans="1:18">
      <c r="A9375" s="6">
        <v>9374</v>
      </c>
      <c r="B9375" s="6">
        <v>83</v>
      </c>
      <c r="C9375" s="6" t="s">
        <v>8011</v>
      </c>
      <c r="D9375" s="6">
        <v>829</v>
      </c>
      <c r="E9375" s="6" t="s">
        <v>8012</v>
      </c>
      <c r="F9375" s="6">
        <v>28789</v>
      </c>
      <c r="G9375" s="6" t="s">
        <v>643</v>
      </c>
      <c r="H9375" s="6">
        <v>2</v>
      </c>
      <c r="I9375" s="6" t="s">
        <v>297</v>
      </c>
      <c r="J9375" s="6">
        <v>6</v>
      </c>
      <c r="K9375" s="6" t="s">
        <v>7768</v>
      </c>
      <c r="L9375" s="8">
        <v>6</v>
      </c>
      <c r="M9375" s="6" t="s">
        <v>297</v>
      </c>
      <c r="N9375" s="6" t="s">
        <v>8014</v>
      </c>
      <c r="R9375" s="6" t="str">
        <f t="shared" si="146"/>
        <v>83829Xã Bình Phú26</v>
      </c>
    </row>
    <row r="9376" spans="1:18">
      <c r="A9376" s="6">
        <v>9375</v>
      </c>
      <c r="B9376" s="6">
        <v>83</v>
      </c>
      <c r="C9376" s="6" t="s">
        <v>8011</v>
      </c>
      <c r="D9376" s="6">
        <v>829</v>
      </c>
      <c r="E9376" s="6" t="s">
        <v>8012</v>
      </c>
      <c r="F9376" s="6">
        <v>28792</v>
      </c>
      <c r="G9376" s="6" t="s">
        <v>8017</v>
      </c>
      <c r="H9376" s="6">
        <v>2</v>
      </c>
      <c r="I9376" s="6" t="s">
        <v>297</v>
      </c>
      <c r="J9376" s="6">
        <v>6</v>
      </c>
      <c r="K9376" s="6" t="s">
        <v>7768</v>
      </c>
      <c r="L9376" s="8">
        <v>6</v>
      </c>
      <c r="M9376" s="6" t="s">
        <v>297</v>
      </c>
      <c r="N9376" s="6" t="s">
        <v>8014</v>
      </c>
      <c r="R9376" s="6" t="str">
        <f t="shared" si="146"/>
        <v>83829Xã Mỹ Thạnh An26</v>
      </c>
    </row>
    <row r="9377" spans="1:18">
      <c r="A9377" s="6">
        <v>9376</v>
      </c>
      <c r="B9377" s="6">
        <v>83</v>
      </c>
      <c r="C9377" s="6" t="s">
        <v>8011</v>
      </c>
      <c r="D9377" s="6">
        <v>829</v>
      </c>
      <c r="E9377" s="6" t="s">
        <v>8012</v>
      </c>
      <c r="F9377" s="6">
        <v>28795</v>
      </c>
      <c r="G9377" s="6" t="s">
        <v>8018</v>
      </c>
      <c r="H9377" s="6">
        <v>2</v>
      </c>
      <c r="I9377" s="6" t="s">
        <v>297</v>
      </c>
      <c r="J9377" s="6">
        <v>6</v>
      </c>
      <c r="K9377" s="6" t="s">
        <v>7768</v>
      </c>
      <c r="L9377" s="8">
        <v>6</v>
      </c>
      <c r="M9377" s="6" t="s">
        <v>297</v>
      </c>
      <c r="N9377" s="6" t="s">
        <v>8014</v>
      </c>
      <c r="R9377" s="6" t="str">
        <f t="shared" si="146"/>
        <v>83829Xã Nhơn Thạnh26</v>
      </c>
    </row>
    <row r="9378" spans="1:18">
      <c r="A9378" s="6">
        <v>9377</v>
      </c>
      <c r="B9378" s="6">
        <v>83</v>
      </c>
      <c r="C9378" s="6" t="s">
        <v>8011</v>
      </c>
      <c r="D9378" s="6">
        <v>829</v>
      </c>
      <c r="E9378" s="6" t="s">
        <v>8012</v>
      </c>
      <c r="F9378" s="6">
        <v>28798</v>
      </c>
      <c r="G9378" s="6" t="s">
        <v>1495</v>
      </c>
      <c r="H9378" s="6">
        <v>2</v>
      </c>
      <c r="I9378" s="6" t="s">
        <v>297</v>
      </c>
      <c r="J9378" s="6">
        <v>6</v>
      </c>
      <c r="K9378" s="6" t="s">
        <v>7768</v>
      </c>
      <c r="L9378" s="8">
        <v>6</v>
      </c>
      <c r="M9378" s="6" t="s">
        <v>297</v>
      </c>
      <c r="N9378" s="6" t="s">
        <v>8014</v>
      </c>
      <c r="R9378" s="6" t="str">
        <f t="shared" si="146"/>
        <v>83829Xã Phú Nhuận26</v>
      </c>
    </row>
    <row r="9379" spans="1:18">
      <c r="A9379" s="6">
        <v>9378</v>
      </c>
      <c r="B9379" s="6">
        <v>83</v>
      </c>
      <c r="C9379" s="6" t="s">
        <v>8011</v>
      </c>
      <c r="D9379" s="6">
        <v>831</v>
      </c>
      <c r="E9379" s="6" t="s">
        <v>7355</v>
      </c>
      <c r="F9379" s="6">
        <v>28801</v>
      </c>
      <c r="G9379" s="6" t="s">
        <v>7356</v>
      </c>
      <c r="H9379" s="6">
        <v>1</v>
      </c>
      <c r="I9379" s="6" t="s">
        <v>251</v>
      </c>
      <c r="J9379" s="6">
        <v>6</v>
      </c>
      <c r="K9379" s="6" t="s">
        <v>7768</v>
      </c>
      <c r="L9379" s="8">
        <v>5</v>
      </c>
      <c r="M9379" s="6" t="s">
        <v>251</v>
      </c>
      <c r="N9379" s="6" t="s">
        <v>8014</v>
      </c>
      <c r="R9379" s="6" t="str">
        <f t="shared" si="146"/>
        <v>83831Thị trấn Châu Thành16</v>
      </c>
    </row>
    <row r="9380" spans="1:18">
      <c r="A9380" s="6">
        <v>9379</v>
      </c>
      <c r="B9380" s="6">
        <v>83</v>
      </c>
      <c r="C9380" s="6" t="s">
        <v>8011</v>
      </c>
      <c r="D9380" s="6">
        <v>831</v>
      </c>
      <c r="E9380" s="6" t="s">
        <v>7355</v>
      </c>
      <c r="F9380" s="6">
        <v>28804</v>
      </c>
      <c r="G9380" s="6" t="s">
        <v>8019</v>
      </c>
      <c r="H9380" s="6">
        <v>2</v>
      </c>
      <c r="I9380" s="6" t="s">
        <v>297</v>
      </c>
      <c r="J9380" s="6">
        <v>6</v>
      </c>
      <c r="K9380" s="6" t="s">
        <v>7768</v>
      </c>
      <c r="L9380" s="8">
        <v>6</v>
      </c>
      <c r="M9380" s="6" t="s">
        <v>297</v>
      </c>
      <c r="N9380" s="6" t="s">
        <v>8014</v>
      </c>
      <c r="R9380" s="6" t="str">
        <f t="shared" si="146"/>
        <v>83831Xã Tân Thạch26</v>
      </c>
    </row>
    <row r="9381" spans="1:18">
      <c r="A9381" s="6">
        <v>9380</v>
      </c>
      <c r="B9381" s="6">
        <v>83</v>
      </c>
      <c r="C9381" s="6" t="s">
        <v>8011</v>
      </c>
      <c r="D9381" s="6">
        <v>831</v>
      </c>
      <c r="E9381" s="6" t="s">
        <v>7355</v>
      </c>
      <c r="F9381" s="6">
        <v>28807</v>
      </c>
      <c r="G9381" s="6" t="s">
        <v>8020</v>
      </c>
      <c r="H9381" s="6">
        <v>2</v>
      </c>
      <c r="I9381" s="6" t="s">
        <v>297</v>
      </c>
      <c r="J9381" s="6">
        <v>6</v>
      </c>
      <c r="K9381" s="6" t="s">
        <v>7768</v>
      </c>
      <c r="L9381" s="8">
        <v>6</v>
      </c>
      <c r="M9381" s="6" t="s">
        <v>297</v>
      </c>
      <c r="N9381" s="6" t="s">
        <v>8014</v>
      </c>
      <c r="R9381" s="6" t="str">
        <f t="shared" si="146"/>
        <v>83831Xã Qưới Sơn26</v>
      </c>
    </row>
    <row r="9382" spans="1:18">
      <c r="A9382" s="6">
        <v>9381</v>
      </c>
      <c r="B9382" s="6">
        <v>83</v>
      </c>
      <c r="C9382" s="6" t="s">
        <v>8011</v>
      </c>
      <c r="D9382" s="6">
        <v>831</v>
      </c>
      <c r="E9382" s="6" t="s">
        <v>7355</v>
      </c>
      <c r="F9382" s="6">
        <v>28810</v>
      </c>
      <c r="G9382" s="6" t="s">
        <v>596</v>
      </c>
      <c r="H9382" s="6">
        <v>2</v>
      </c>
      <c r="I9382" s="6" t="s">
        <v>297</v>
      </c>
      <c r="J9382" s="6">
        <v>6</v>
      </c>
      <c r="K9382" s="6" t="s">
        <v>7768</v>
      </c>
      <c r="L9382" s="8">
        <v>6</v>
      </c>
      <c r="M9382" s="6" t="s">
        <v>297</v>
      </c>
      <c r="N9382" s="6" t="s">
        <v>8014</v>
      </c>
      <c r="R9382" s="6" t="str">
        <f t="shared" si="146"/>
        <v>83831Xã An Khánh26</v>
      </c>
    </row>
    <row r="9383" spans="1:18">
      <c r="A9383" s="6">
        <v>9382</v>
      </c>
      <c r="B9383" s="6">
        <v>83</v>
      </c>
      <c r="C9383" s="6" t="s">
        <v>8011</v>
      </c>
      <c r="D9383" s="6">
        <v>831</v>
      </c>
      <c r="E9383" s="6" t="s">
        <v>7355</v>
      </c>
      <c r="F9383" s="6">
        <v>28813</v>
      </c>
      <c r="G9383" s="6" t="s">
        <v>4187</v>
      </c>
      <c r="H9383" s="6">
        <v>2</v>
      </c>
      <c r="I9383" s="6" t="s">
        <v>297</v>
      </c>
      <c r="J9383" s="6">
        <v>6</v>
      </c>
      <c r="K9383" s="6" t="s">
        <v>7768</v>
      </c>
      <c r="L9383" s="8">
        <v>6</v>
      </c>
      <c r="M9383" s="6" t="s">
        <v>297</v>
      </c>
      <c r="N9383" s="6" t="s">
        <v>8014</v>
      </c>
      <c r="R9383" s="6" t="str">
        <f t="shared" si="146"/>
        <v>83831Xã Giao Long26</v>
      </c>
    </row>
    <row r="9384" spans="1:18">
      <c r="A9384" s="6">
        <v>9383</v>
      </c>
      <c r="B9384" s="6">
        <v>83</v>
      </c>
      <c r="C9384" s="6" t="s">
        <v>8011</v>
      </c>
      <c r="D9384" s="6">
        <v>831</v>
      </c>
      <c r="E9384" s="6" t="s">
        <v>7355</v>
      </c>
      <c r="F9384" s="6">
        <v>28819</v>
      </c>
      <c r="G9384" s="6" t="s">
        <v>737</v>
      </c>
      <c r="H9384" s="6">
        <v>2</v>
      </c>
      <c r="I9384" s="6" t="s">
        <v>297</v>
      </c>
      <c r="J9384" s="6">
        <v>6</v>
      </c>
      <c r="K9384" s="6" t="s">
        <v>7768</v>
      </c>
      <c r="L9384" s="8">
        <v>6</v>
      </c>
      <c r="M9384" s="6" t="s">
        <v>297</v>
      </c>
      <c r="N9384" s="6" t="s">
        <v>8014</v>
      </c>
      <c r="R9384" s="6" t="str">
        <f t="shared" si="146"/>
        <v>83831Xã Phú Túc26</v>
      </c>
    </row>
    <row r="9385" spans="1:18">
      <c r="A9385" s="6">
        <v>9384</v>
      </c>
      <c r="B9385" s="6">
        <v>83</v>
      </c>
      <c r="C9385" s="6" t="s">
        <v>8011</v>
      </c>
      <c r="D9385" s="6">
        <v>831</v>
      </c>
      <c r="E9385" s="6" t="s">
        <v>7355</v>
      </c>
      <c r="F9385" s="6">
        <v>28822</v>
      </c>
      <c r="G9385" s="6" t="s">
        <v>8021</v>
      </c>
      <c r="H9385" s="6">
        <v>2</v>
      </c>
      <c r="I9385" s="6" t="s">
        <v>297</v>
      </c>
      <c r="J9385" s="6">
        <v>6</v>
      </c>
      <c r="K9385" s="6" t="s">
        <v>7768</v>
      </c>
      <c r="L9385" s="8">
        <v>6</v>
      </c>
      <c r="M9385" s="6" t="s">
        <v>297</v>
      </c>
      <c r="N9385" s="6" t="s">
        <v>8014</v>
      </c>
      <c r="R9385" s="6" t="str">
        <f t="shared" si="146"/>
        <v>83831Xã Phú Đức26</v>
      </c>
    </row>
    <row r="9386" spans="1:18">
      <c r="A9386" s="6">
        <v>9385</v>
      </c>
      <c r="B9386" s="6">
        <v>83</v>
      </c>
      <c r="C9386" s="6" t="s">
        <v>8011</v>
      </c>
      <c r="D9386" s="6">
        <v>831</v>
      </c>
      <c r="E9386" s="6" t="s">
        <v>7355</v>
      </c>
      <c r="F9386" s="6">
        <v>28825</v>
      </c>
      <c r="G9386" s="6" t="s">
        <v>8022</v>
      </c>
      <c r="H9386" s="6">
        <v>2</v>
      </c>
      <c r="I9386" s="6" t="s">
        <v>297</v>
      </c>
      <c r="J9386" s="6">
        <v>6</v>
      </c>
      <c r="K9386" s="6" t="s">
        <v>7768</v>
      </c>
      <c r="L9386" s="8">
        <v>6</v>
      </c>
      <c r="M9386" s="6" t="s">
        <v>297</v>
      </c>
      <c r="N9386" s="6" t="s">
        <v>8014</v>
      </c>
      <c r="R9386" s="6" t="str">
        <f t="shared" si="146"/>
        <v>83831Xã Phú An Hòa26</v>
      </c>
    </row>
    <row r="9387" spans="1:18">
      <c r="A9387" s="6">
        <v>9386</v>
      </c>
      <c r="B9387" s="6">
        <v>83</v>
      </c>
      <c r="C9387" s="6" t="s">
        <v>8011</v>
      </c>
      <c r="D9387" s="6">
        <v>831</v>
      </c>
      <c r="E9387" s="6" t="s">
        <v>7355</v>
      </c>
      <c r="F9387" s="6">
        <v>28828</v>
      </c>
      <c r="G9387" s="6" t="s">
        <v>7569</v>
      </c>
      <c r="H9387" s="6">
        <v>2</v>
      </c>
      <c r="I9387" s="6" t="s">
        <v>297</v>
      </c>
      <c r="J9387" s="6">
        <v>6</v>
      </c>
      <c r="K9387" s="6" t="s">
        <v>7768</v>
      </c>
      <c r="L9387" s="8">
        <v>6</v>
      </c>
      <c r="M9387" s="6" t="s">
        <v>297</v>
      </c>
      <c r="N9387" s="6" t="s">
        <v>8014</v>
      </c>
      <c r="R9387" s="6" t="str">
        <f t="shared" si="146"/>
        <v>83831Xã An Phước26</v>
      </c>
    </row>
    <row r="9388" spans="1:18">
      <c r="A9388" s="6">
        <v>9387</v>
      </c>
      <c r="B9388" s="6">
        <v>83</v>
      </c>
      <c r="C9388" s="6" t="s">
        <v>8011</v>
      </c>
      <c r="D9388" s="6">
        <v>831</v>
      </c>
      <c r="E9388" s="6" t="s">
        <v>7355</v>
      </c>
      <c r="F9388" s="6">
        <v>28831</v>
      </c>
      <c r="G9388" s="6" t="s">
        <v>5922</v>
      </c>
      <c r="H9388" s="6">
        <v>2</v>
      </c>
      <c r="I9388" s="6" t="s">
        <v>297</v>
      </c>
      <c r="J9388" s="6">
        <v>6</v>
      </c>
      <c r="K9388" s="6" t="s">
        <v>7768</v>
      </c>
      <c r="L9388" s="8">
        <v>6</v>
      </c>
      <c r="M9388" s="6" t="s">
        <v>297</v>
      </c>
      <c r="N9388" s="6" t="s">
        <v>8014</v>
      </c>
      <c r="R9388" s="6" t="str">
        <f t="shared" si="146"/>
        <v>83831Xã Tam Phước26</v>
      </c>
    </row>
    <row r="9389" spans="1:18">
      <c r="A9389" s="6">
        <v>9388</v>
      </c>
      <c r="B9389" s="6">
        <v>83</v>
      </c>
      <c r="C9389" s="6" t="s">
        <v>8011</v>
      </c>
      <c r="D9389" s="6">
        <v>831</v>
      </c>
      <c r="E9389" s="6" t="s">
        <v>7355</v>
      </c>
      <c r="F9389" s="6">
        <v>28834</v>
      </c>
      <c r="G9389" s="6" t="s">
        <v>8023</v>
      </c>
      <c r="H9389" s="6">
        <v>2</v>
      </c>
      <c r="I9389" s="6" t="s">
        <v>297</v>
      </c>
      <c r="J9389" s="6">
        <v>6</v>
      </c>
      <c r="K9389" s="6" t="s">
        <v>7768</v>
      </c>
      <c r="L9389" s="8">
        <v>6</v>
      </c>
      <c r="M9389" s="6" t="s">
        <v>297</v>
      </c>
      <c r="N9389" s="6" t="s">
        <v>8014</v>
      </c>
      <c r="R9389" s="6" t="str">
        <f t="shared" si="146"/>
        <v>83831Xã Thành Triệu26</v>
      </c>
    </row>
    <row r="9390" spans="1:18">
      <c r="A9390" s="6">
        <v>9389</v>
      </c>
      <c r="B9390" s="6">
        <v>83</v>
      </c>
      <c r="C9390" s="6" t="s">
        <v>8011</v>
      </c>
      <c r="D9390" s="6">
        <v>831</v>
      </c>
      <c r="E9390" s="6" t="s">
        <v>7355</v>
      </c>
      <c r="F9390" s="6">
        <v>28837</v>
      </c>
      <c r="G9390" s="6" t="s">
        <v>8024</v>
      </c>
      <c r="H9390" s="6">
        <v>2</v>
      </c>
      <c r="I9390" s="6" t="s">
        <v>297</v>
      </c>
      <c r="J9390" s="6">
        <v>6</v>
      </c>
      <c r="K9390" s="6" t="s">
        <v>7768</v>
      </c>
      <c r="L9390" s="8">
        <v>6</v>
      </c>
      <c r="M9390" s="6" t="s">
        <v>297</v>
      </c>
      <c r="N9390" s="6" t="s">
        <v>8014</v>
      </c>
      <c r="R9390" s="6" t="str">
        <f t="shared" si="146"/>
        <v>83831Xã Tường Đa26</v>
      </c>
    </row>
    <row r="9391" spans="1:18">
      <c r="A9391" s="6">
        <v>9390</v>
      </c>
      <c r="B9391" s="6">
        <v>83</v>
      </c>
      <c r="C9391" s="6" t="s">
        <v>8011</v>
      </c>
      <c r="D9391" s="6">
        <v>831</v>
      </c>
      <c r="E9391" s="6" t="s">
        <v>7355</v>
      </c>
      <c r="F9391" s="6">
        <v>28840</v>
      </c>
      <c r="G9391" s="6" t="s">
        <v>615</v>
      </c>
      <c r="H9391" s="6">
        <v>2</v>
      </c>
      <c r="I9391" s="6" t="s">
        <v>297</v>
      </c>
      <c r="J9391" s="6">
        <v>6</v>
      </c>
      <c r="K9391" s="6" t="s">
        <v>7768</v>
      </c>
      <c r="L9391" s="8">
        <v>6</v>
      </c>
      <c r="M9391" s="6" t="s">
        <v>297</v>
      </c>
      <c r="N9391" s="6" t="s">
        <v>8014</v>
      </c>
      <c r="R9391" s="6" t="str">
        <f t="shared" si="146"/>
        <v>83831Xã Tân Phú26</v>
      </c>
    </row>
    <row r="9392" spans="1:18">
      <c r="A9392" s="6">
        <v>9391</v>
      </c>
      <c r="B9392" s="6">
        <v>83</v>
      </c>
      <c r="C9392" s="6" t="s">
        <v>8011</v>
      </c>
      <c r="D9392" s="6">
        <v>831</v>
      </c>
      <c r="E9392" s="6" t="s">
        <v>7355</v>
      </c>
      <c r="F9392" s="6">
        <v>28843</v>
      </c>
      <c r="G9392" s="6" t="s">
        <v>8025</v>
      </c>
      <c r="H9392" s="6">
        <v>2</v>
      </c>
      <c r="I9392" s="6" t="s">
        <v>297</v>
      </c>
      <c r="J9392" s="6">
        <v>6</v>
      </c>
      <c r="K9392" s="6" t="s">
        <v>7768</v>
      </c>
      <c r="L9392" s="8">
        <v>6</v>
      </c>
      <c r="M9392" s="6" t="s">
        <v>297</v>
      </c>
      <c r="N9392" s="6" t="s">
        <v>8014</v>
      </c>
      <c r="R9392" s="6" t="str">
        <f t="shared" si="146"/>
        <v>83831Xã Quới Thành26</v>
      </c>
    </row>
    <row r="9393" spans="1:18">
      <c r="A9393" s="6">
        <v>9392</v>
      </c>
      <c r="B9393" s="6">
        <v>83</v>
      </c>
      <c r="C9393" s="6" t="s">
        <v>8011</v>
      </c>
      <c r="D9393" s="6">
        <v>831</v>
      </c>
      <c r="E9393" s="6" t="s">
        <v>7355</v>
      </c>
      <c r="F9393" s="6">
        <v>28846</v>
      </c>
      <c r="G9393" s="6" t="s">
        <v>7379</v>
      </c>
      <c r="H9393" s="6">
        <v>2</v>
      </c>
      <c r="I9393" s="6" t="s">
        <v>297</v>
      </c>
      <c r="J9393" s="6">
        <v>6</v>
      </c>
      <c r="K9393" s="6" t="s">
        <v>7768</v>
      </c>
      <c r="L9393" s="8">
        <v>6</v>
      </c>
      <c r="M9393" s="6" t="s">
        <v>297</v>
      </c>
      <c r="N9393" s="6" t="s">
        <v>8014</v>
      </c>
      <c r="R9393" s="6" t="str">
        <f t="shared" si="146"/>
        <v>83831Xã Phước Thạnh26</v>
      </c>
    </row>
    <row r="9394" spans="1:18">
      <c r="A9394" s="6">
        <v>9393</v>
      </c>
      <c r="B9394" s="6">
        <v>83</v>
      </c>
      <c r="C9394" s="6" t="s">
        <v>8011</v>
      </c>
      <c r="D9394" s="6">
        <v>831</v>
      </c>
      <c r="E9394" s="6" t="s">
        <v>7355</v>
      </c>
      <c r="F9394" s="6">
        <v>28849</v>
      </c>
      <c r="G9394" s="6" t="s">
        <v>8026</v>
      </c>
      <c r="H9394" s="6">
        <v>2</v>
      </c>
      <c r="I9394" s="6" t="s">
        <v>297</v>
      </c>
      <c r="J9394" s="6">
        <v>6</v>
      </c>
      <c r="K9394" s="6" t="s">
        <v>7768</v>
      </c>
      <c r="L9394" s="8">
        <v>6</v>
      </c>
      <c r="M9394" s="6" t="s">
        <v>297</v>
      </c>
      <c r="N9394" s="6" t="s">
        <v>8014</v>
      </c>
      <c r="R9394" s="6" t="str">
        <f t="shared" si="146"/>
        <v>83831Xã An Hóa26</v>
      </c>
    </row>
    <row r="9395" spans="1:18">
      <c r="A9395" s="6">
        <v>9394</v>
      </c>
      <c r="B9395" s="6">
        <v>83</v>
      </c>
      <c r="C9395" s="6" t="s">
        <v>8011</v>
      </c>
      <c r="D9395" s="6">
        <v>831</v>
      </c>
      <c r="E9395" s="6" t="s">
        <v>7355</v>
      </c>
      <c r="F9395" s="6">
        <v>28852</v>
      </c>
      <c r="G9395" s="6" t="s">
        <v>8027</v>
      </c>
      <c r="H9395" s="6">
        <v>2</v>
      </c>
      <c r="I9395" s="6" t="s">
        <v>297</v>
      </c>
      <c r="J9395" s="6">
        <v>6</v>
      </c>
      <c r="K9395" s="6" t="s">
        <v>7768</v>
      </c>
      <c r="L9395" s="8">
        <v>6</v>
      </c>
      <c r="M9395" s="6" t="s">
        <v>297</v>
      </c>
      <c r="N9395" s="6" t="s">
        <v>8014</v>
      </c>
      <c r="R9395" s="6" t="str">
        <f t="shared" si="146"/>
        <v>83831Xã Tiên Long26</v>
      </c>
    </row>
    <row r="9396" spans="1:18">
      <c r="A9396" s="6">
        <v>9395</v>
      </c>
      <c r="B9396" s="6">
        <v>83</v>
      </c>
      <c r="C9396" s="6" t="s">
        <v>8011</v>
      </c>
      <c r="D9396" s="6">
        <v>831</v>
      </c>
      <c r="E9396" s="6" t="s">
        <v>7355</v>
      </c>
      <c r="F9396" s="6">
        <v>28855</v>
      </c>
      <c r="G9396" s="6" t="s">
        <v>3804</v>
      </c>
      <c r="H9396" s="6">
        <v>2</v>
      </c>
      <c r="I9396" s="6" t="s">
        <v>297</v>
      </c>
      <c r="J9396" s="6">
        <v>6</v>
      </c>
      <c r="K9396" s="6" t="s">
        <v>7768</v>
      </c>
      <c r="L9396" s="8">
        <v>6</v>
      </c>
      <c r="M9396" s="6" t="s">
        <v>297</v>
      </c>
      <c r="N9396" s="6" t="s">
        <v>8014</v>
      </c>
      <c r="R9396" s="6" t="str">
        <f t="shared" si="146"/>
        <v>83831Xã An Hiệp26</v>
      </c>
    </row>
    <row r="9397" spans="1:18">
      <c r="A9397" s="6">
        <v>9396</v>
      </c>
      <c r="B9397" s="6">
        <v>83</v>
      </c>
      <c r="C9397" s="6" t="s">
        <v>8011</v>
      </c>
      <c r="D9397" s="6">
        <v>831</v>
      </c>
      <c r="E9397" s="6" t="s">
        <v>7355</v>
      </c>
      <c r="F9397" s="6">
        <v>28858</v>
      </c>
      <c r="G9397" s="6" t="s">
        <v>8028</v>
      </c>
      <c r="H9397" s="6">
        <v>2</v>
      </c>
      <c r="I9397" s="6" t="s">
        <v>297</v>
      </c>
      <c r="J9397" s="6">
        <v>6</v>
      </c>
      <c r="K9397" s="6" t="s">
        <v>7768</v>
      </c>
      <c r="L9397" s="8">
        <v>6</v>
      </c>
      <c r="M9397" s="6" t="s">
        <v>297</v>
      </c>
      <c r="N9397" s="6" t="s">
        <v>8014</v>
      </c>
      <c r="R9397" s="6" t="str">
        <f t="shared" si="146"/>
        <v>83831Xã Hữu Định26</v>
      </c>
    </row>
    <row r="9398" spans="1:18">
      <c r="A9398" s="6">
        <v>9397</v>
      </c>
      <c r="B9398" s="6">
        <v>83</v>
      </c>
      <c r="C9398" s="6" t="s">
        <v>8011</v>
      </c>
      <c r="D9398" s="6">
        <v>831</v>
      </c>
      <c r="E9398" s="6" t="s">
        <v>7355</v>
      </c>
      <c r="F9398" s="6">
        <v>28861</v>
      </c>
      <c r="G9398" s="6" t="s">
        <v>8029</v>
      </c>
      <c r="H9398" s="6">
        <v>2</v>
      </c>
      <c r="I9398" s="6" t="s">
        <v>297</v>
      </c>
      <c r="J9398" s="6">
        <v>6</v>
      </c>
      <c r="K9398" s="6" t="s">
        <v>7768</v>
      </c>
      <c r="L9398" s="8">
        <v>6</v>
      </c>
      <c r="M9398" s="6" t="s">
        <v>297</v>
      </c>
      <c r="N9398" s="6" t="s">
        <v>8014</v>
      </c>
      <c r="R9398" s="6" t="str">
        <f t="shared" si="146"/>
        <v>83831Xã Tiên Thủy26</v>
      </c>
    </row>
    <row r="9399" spans="1:18">
      <c r="A9399" s="6">
        <v>9398</v>
      </c>
      <c r="B9399" s="6">
        <v>83</v>
      </c>
      <c r="C9399" s="6" t="s">
        <v>8011</v>
      </c>
      <c r="D9399" s="6">
        <v>831</v>
      </c>
      <c r="E9399" s="6" t="s">
        <v>7355</v>
      </c>
      <c r="F9399" s="6">
        <v>28864</v>
      </c>
      <c r="G9399" s="6" t="s">
        <v>8030</v>
      </c>
      <c r="H9399" s="6">
        <v>2</v>
      </c>
      <c r="I9399" s="6" t="s">
        <v>297</v>
      </c>
      <c r="J9399" s="6">
        <v>6</v>
      </c>
      <c r="K9399" s="6" t="s">
        <v>7768</v>
      </c>
      <c r="L9399" s="8">
        <v>6</v>
      </c>
      <c r="M9399" s="6" t="s">
        <v>297</v>
      </c>
      <c r="N9399" s="6" t="s">
        <v>8014</v>
      </c>
      <c r="R9399" s="6" t="str">
        <f t="shared" si="146"/>
        <v>83831Xã Sơn Hòa26</v>
      </c>
    </row>
    <row r="9400" spans="1:18">
      <c r="A9400" s="6">
        <v>9399</v>
      </c>
      <c r="B9400" s="6">
        <v>83</v>
      </c>
      <c r="C9400" s="6" t="s">
        <v>8011</v>
      </c>
      <c r="D9400" s="6">
        <v>832</v>
      </c>
      <c r="E9400" s="6" t="s">
        <v>8031</v>
      </c>
      <c r="F9400" s="6">
        <v>28870</v>
      </c>
      <c r="G9400" s="6" t="s">
        <v>8032</v>
      </c>
      <c r="H9400" s="6">
        <v>1</v>
      </c>
      <c r="I9400" s="6" t="s">
        <v>251</v>
      </c>
      <c r="J9400" s="6">
        <v>6</v>
      </c>
      <c r="K9400" s="6" t="s">
        <v>7768</v>
      </c>
      <c r="L9400" s="8">
        <v>5</v>
      </c>
      <c r="M9400" s="6" t="s">
        <v>251</v>
      </c>
      <c r="N9400" s="6" t="s">
        <v>8014</v>
      </c>
      <c r="R9400" s="6" t="str">
        <f t="shared" si="146"/>
        <v>83832Thị trấn Chợ Lách16</v>
      </c>
    </row>
    <row r="9401" spans="1:18">
      <c r="A9401" s="6">
        <v>9400</v>
      </c>
      <c r="B9401" s="6">
        <v>83</v>
      </c>
      <c r="C9401" s="6" t="s">
        <v>8011</v>
      </c>
      <c r="D9401" s="6">
        <v>832</v>
      </c>
      <c r="E9401" s="6" t="s">
        <v>8031</v>
      </c>
      <c r="F9401" s="6">
        <v>28873</v>
      </c>
      <c r="G9401" s="6" t="s">
        <v>8033</v>
      </c>
      <c r="H9401" s="6">
        <v>2</v>
      </c>
      <c r="I9401" s="6" t="s">
        <v>297</v>
      </c>
      <c r="J9401" s="6">
        <v>6</v>
      </c>
      <c r="K9401" s="6" t="s">
        <v>7768</v>
      </c>
      <c r="L9401" s="8">
        <v>6</v>
      </c>
      <c r="M9401" s="6" t="s">
        <v>297</v>
      </c>
      <c r="N9401" s="6" t="s">
        <v>8014</v>
      </c>
      <c r="R9401" s="6" t="str">
        <f t="shared" si="146"/>
        <v>83832Xã Phú Phụng26</v>
      </c>
    </row>
    <row r="9402" spans="1:18">
      <c r="A9402" s="6">
        <v>9401</v>
      </c>
      <c r="B9402" s="6">
        <v>83</v>
      </c>
      <c r="C9402" s="6" t="s">
        <v>8011</v>
      </c>
      <c r="D9402" s="6">
        <v>832</v>
      </c>
      <c r="E9402" s="6" t="s">
        <v>8031</v>
      </c>
      <c r="F9402" s="6">
        <v>28876</v>
      </c>
      <c r="G9402" s="6" t="s">
        <v>6261</v>
      </c>
      <c r="H9402" s="6">
        <v>2</v>
      </c>
      <c r="I9402" s="6" t="s">
        <v>297</v>
      </c>
      <c r="J9402" s="6">
        <v>6</v>
      </c>
      <c r="K9402" s="6" t="s">
        <v>7768</v>
      </c>
      <c r="L9402" s="8">
        <v>6</v>
      </c>
      <c r="M9402" s="6" t="s">
        <v>297</v>
      </c>
      <c r="N9402" s="6" t="s">
        <v>8014</v>
      </c>
      <c r="R9402" s="6" t="str">
        <f t="shared" si="146"/>
        <v>83832Xã Sơn Định26</v>
      </c>
    </row>
    <row r="9403" spans="1:18">
      <c r="A9403" s="6">
        <v>9402</v>
      </c>
      <c r="B9403" s="6">
        <v>83</v>
      </c>
      <c r="C9403" s="6" t="s">
        <v>8011</v>
      </c>
      <c r="D9403" s="6">
        <v>832</v>
      </c>
      <c r="E9403" s="6" t="s">
        <v>8031</v>
      </c>
      <c r="F9403" s="6">
        <v>28879</v>
      </c>
      <c r="G9403" s="6" t="s">
        <v>7798</v>
      </c>
      <c r="H9403" s="6">
        <v>2</v>
      </c>
      <c r="I9403" s="6" t="s">
        <v>297</v>
      </c>
      <c r="J9403" s="6">
        <v>6</v>
      </c>
      <c r="K9403" s="6" t="s">
        <v>7768</v>
      </c>
      <c r="L9403" s="8">
        <v>6</v>
      </c>
      <c r="M9403" s="6" t="s">
        <v>297</v>
      </c>
      <c r="N9403" s="6" t="s">
        <v>8014</v>
      </c>
      <c r="R9403" s="6" t="str">
        <f t="shared" si="146"/>
        <v>83832Xã Vĩnh Bình26</v>
      </c>
    </row>
    <row r="9404" spans="1:18">
      <c r="A9404" s="6">
        <v>9403</v>
      </c>
      <c r="B9404" s="6">
        <v>83</v>
      </c>
      <c r="C9404" s="6" t="s">
        <v>8011</v>
      </c>
      <c r="D9404" s="6">
        <v>832</v>
      </c>
      <c r="E9404" s="6" t="s">
        <v>8031</v>
      </c>
      <c r="F9404" s="6">
        <v>28882</v>
      </c>
      <c r="G9404" s="6" t="s">
        <v>8034</v>
      </c>
      <c r="H9404" s="6">
        <v>2</v>
      </c>
      <c r="I9404" s="6" t="s">
        <v>297</v>
      </c>
      <c r="J9404" s="6">
        <v>6</v>
      </c>
      <c r="K9404" s="6" t="s">
        <v>7768</v>
      </c>
      <c r="L9404" s="8">
        <v>6</v>
      </c>
      <c r="M9404" s="6" t="s">
        <v>297</v>
      </c>
      <c r="N9404" s="6" t="s">
        <v>8014</v>
      </c>
      <c r="R9404" s="6" t="str">
        <f t="shared" si="146"/>
        <v>83832Xã Hòa Nghĩa26</v>
      </c>
    </row>
    <row r="9405" spans="1:18">
      <c r="A9405" s="6">
        <v>9404</v>
      </c>
      <c r="B9405" s="6">
        <v>83</v>
      </c>
      <c r="C9405" s="6" t="s">
        <v>8011</v>
      </c>
      <c r="D9405" s="6">
        <v>832</v>
      </c>
      <c r="E9405" s="6" t="s">
        <v>8031</v>
      </c>
      <c r="F9405" s="6">
        <v>28885</v>
      </c>
      <c r="G9405" s="6" t="s">
        <v>7756</v>
      </c>
      <c r="H9405" s="6">
        <v>2</v>
      </c>
      <c r="I9405" s="6" t="s">
        <v>297</v>
      </c>
      <c r="J9405" s="6">
        <v>6</v>
      </c>
      <c r="K9405" s="6" t="s">
        <v>7768</v>
      </c>
      <c r="L9405" s="8">
        <v>6</v>
      </c>
      <c r="M9405" s="6" t="s">
        <v>297</v>
      </c>
      <c r="N9405" s="6" t="s">
        <v>8014</v>
      </c>
      <c r="R9405" s="6" t="str">
        <f t="shared" si="146"/>
        <v>83832Xã Long Thới26</v>
      </c>
    </row>
    <row r="9406" spans="1:18">
      <c r="A9406" s="6">
        <v>9405</v>
      </c>
      <c r="B9406" s="6">
        <v>83</v>
      </c>
      <c r="C9406" s="6" t="s">
        <v>8011</v>
      </c>
      <c r="D9406" s="6">
        <v>832</v>
      </c>
      <c r="E9406" s="6" t="s">
        <v>8031</v>
      </c>
      <c r="F9406" s="6">
        <v>28888</v>
      </c>
      <c r="G9406" s="6" t="s">
        <v>526</v>
      </c>
      <c r="H9406" s="6">
        <v>2</v>
      </c>
      <c r="I9406" s="6" t="s">
        <v>297</v>
      </c>
      <c r="J9406" s="6">
        <v>6</v>
      </c>
      <c r="K9406" s="6" t="s">
        <v>7768</v>
      </c>
      <c r="L9406" s="8">
        <v>6</v>
      </c>
      <c r="M9406" s="6" t="s">
        <v>297</v>
      </c>
      <c r="N9406" s="6" t="s">
        <v>8014</v>
      </c>
      <c r="R9406" s="6" t="str">
        <f t="shared" si="146"/>
        <v>83832Xã Phú Sơn26</v>
      </c>
    </row>
    <row r="9407" spans="1:18">
      <c r="A9407" s="6">
        <v>9406</v>
      </c>
      <c r="B9407" s="6">
        <v>83</v>
      </c>
      <c r="C9407" s="6" t="s">
        <v>8011</v>
      </c>
      <c r="D9407" s="6">
        <v>832</v>
      </c>
      <c r="E9407" s="6" t="s">
        <v>8031</v>
      </c>
      <c r="F9407" s="6">
        <v>28891</v>
      </c>
      <c r="G9407" s="6" t="s">
        <v>8035</v>
      </c>
      <c r="H9407" s="6">
        <v>2</v>
      </c>
      <c r="I9407" s="6" t="s">
        <v>297</v>
      </c>
      <c r="J9407" s="6">
        <v>6</v>
      </c>
      <c r="K9407" s="6" t="s">
        <v>7768</v>
      </c>
      <c r="L9407" s="8">
        <v>6</v>
      </c>
      <c r="M9407" s="6" t="s">
        <v>297</v>
      </c>
      <c r="N9407" s="6" t="s">
        <v>8014</v>
      </c>
      <c r="R9407" s="6" t="str">
        <f t="shared" si="146"/>
        <v>83832Xã Tân Thiềng26</v>
      </c>
    </row>
    <row r="9408" spans="1:18">
      <c r="A9408" s="6">
        <v>9407</v>
      </c>
      <c r="B9408" s="6">
        <v>83</v>
      </c>
      <c r="C9408" s="6" t="s">
        <v>8011</v>
      </c>
      <c r="D9408" s="6">
        <v>832</v>
      </c>
      <c r="E9408" s="6" t="s">
        <v>8031</v>
      </c>
      <c r="F9408" s="6">
        <v>28894</v>
      </c>
      <c r="G9408" s="6" t="s">
        <v>5007</v>
      </c>
      <c r="H9408" s="6">
        <v>2</v>
      </c>
      <c r="I9408" s="6" t="s">
        <v>297</v>
      </c>
      <c r="J9408" s="6">
        <v>6</v>
      </c>
      <c r="K9408" s="6" t="s">
        <v>7768</v>
      </c>
      <c r="L9408" s="8">
        <v>6</v>
      </c>
      <c r="M9408" s="6" t="s">
        <v>297</v>
      </c>
      <c r="N9408" s="6" t="s">
        <v>8014</v>
      </c>
      <c r="R9408" s="6" t="str">
        <f t="shared" si="146"/>
        <v>83832Xã Vĩnh Thành26</v>
      </c>
    </row>
    <row r="9409" spans="1:18">
      <c r="A9409" s="6">
        <v>9408</v>
      </c>
      <c r="B9409" s="6">
        <v>83</v>
      </c>
      <c r="C9409" s="6" t="s">
        <v>8011</v>
      </c>
      <c r="D9409" s="6">
        <v>832</v>
      </c>
      <c r="E9409" s="6" t="s">
        <v>8031</v>
      </c>
      <c r="F9409" s="6">
        <v>28897</v>
      </c>
      <c r="G9409" s="6" t="s">
        <v>3509</v>
      </c>
      <c r="H9409" s="6">
        <v>2</v>
      </c>
      <c r="I9409" s="6" t="s">
        <v>297</v>
      </c>
      <c r="J9409" s="6">
        <v>6</v>
      </c>
      <c r="K9409" s="6" t="s">
        <v>7768</v>
      </c>
      <c r="L9409" s="8">
        <v>6</v>
      </c>
      <c r="M9409" s="6" t="s">
        <v>297</v>
      </c>
      <c r="N9409" s="6" t="s">
        <v>8014</v>
      </c>
      <c r="R9409" s="6" t="str">
        <f t="shared" si="146"/>
        <v>83832Xã Vĩnh Hòa26</v>
      </c>
    </row>
    <row r="9410" spans="1:18">
      <c r="A9410" s="6">
        <v>9409</v>
      </c>
      <c r="B9410" s="6">
        <v>83</v>
      </c>
      <c r="C9410" s="6" t="s">
        <v>8011</v>
      </c>
      <c r="D9410" s="6">
        <v>832</v>
      </c>
      <c r="E9410" s="6" t="s">
        <v>8031</v>
      </c>
      <c r="F9410" s="6">
        <v>28900</v>
      </c>
      <c r="G9410" s="6" t="s">
        <v>8036</v>
      </c>
      <c r="H9410" s="6">
        <v>2</v>
      </c>
      <c r="I9410" s="6" t="s">
        <v>297</v>
      </c>
      <c r="J9410" s="6">
        <v>6</v>
      </c>
      <c r="K9410" s="6" t="s">
        <v>7768</v>
      </c>
      <c r="L9410" s="8">
        <v>6</v>
      </c>
      <c r="M9410" s="6" t="s">
        <v>297</v>
      </c>
      <c r="N9410" s="6" t="s">
        <v>8014</v>
      </c>
      <c r="R9410" s="6" t="str">
        <f t="shared" si="146"/>
        <v>83832Xã Hưng Khánh Trung B26</v>
      </c>
    </row>
    <row r="9411" spans="1:18">
      <c r="A9411" s="6">
        <v>9410</v>
      </c>
      <c r="B9411" s="6">
        <v>83</v>
      </c>
      <c r="C9411" s="6" t="s">
        <v>8011</v>
      </c>
      <c r="D9411" s="6">
        <v>833</v>
      </c>
      <c r="E9411" s="6" t="s">
        <v>8037</v>
      </c>
      <c r="F9411" s="6">
        <v>28903</v>
      </c>
      <c r="G9411" s="6" t="s">
        <v>8038</v>
      </c>
      <c r="H9411" s="6">
        <v>1</v>
      </c>
      <c r="I9411" s="6" t="s">
        <v>251</v>
      </c>
      <c r="J9411" s="6">
        <v>6</v>
      </c>
      <c r="K9411" s="6" t="s">
        <v>7768</v>
      </c>
      <c r="L9411" s="8">
        <v>5</v>
      </c>
      <c r="M9411" s="6" t="s">
        <v>251</v>
      </c>
      <c r="N9411" s="6" t="s">
        <v>8014</v>
      </c>
      <c r="R9411" s="6" t="str">
        <f t="shared" ref="R9411:R9474" si="147">CONCATENATE(B9411,D9411,G9411,H9411,J9411)</f>
        <v>83833Thị trấn Mỏ Cày16</v>
      </c>
    </row>
    <row r="9412" spans="1:18">
      <c r="A9412" s="6">
        <v>9411</v>
      </c>
      <c r="B9412" s="6">
        <v>83</v>
      </c>
      <c r="C9412" s="6" t="s">
        <v>8011</v>
      </c>
      <c r="D9412" s="6">
        <v>833</v>
      </c>
      <c r="E9412" s="6" t="s">
        <v>8037</v>
      </c>
      <c r="F9412" s="6">
        <v>28930</v>
      </c>
      <c r="G9412" s="6" t="s">
        <v>8039</v>
      </c>
      <c r="H9412" s="6">
        <v>2</v>
      </c>
      <c r="I9412" s="6" t="s">
        <v>297</v>
      </c>
      <c r="J9412" s="6">
        <v>6</v>
      </c>
      <c r="K9412" s="6" t="s">
        <v>7768</v>
      </c>
      <c r="L9412" s="8">
        <v>6</v>
      </c>
      <c r="M9412" s="6" t="s">
        <v>297</v>
      </c>
      <c r="N9412" s="6" t="s">
        <v>8014</v>
      </c>
      <c r="R9412" s="6" t="str">
        <f t="shared" si="147"/>
        <v>83833Xã Định Thủy26</v>
      </c>
    </row>
    <row r="9413" spans="1:18">
      <c r="A9413" s="6">
        <v>9412</v>
      </c>
      <c r="B9413" s="6">
        <v>83</v>
      </c>
      <c r="C9413" s="6" t="s">
        <v>8011</v>
      </c>
      <c r="D9413" s="6">
        <v>833</v>
      </c>
      <c r="E9413" s="6" t="s">
        <v>8037</v>
      </c>
      <c r="F9413" s="6">
        <v>28939</v>
      </c>
      <c r="G9413" s="6" t="s">
        <v>8040</v>
      </c>
      <c r="H9413" s="6">
        <v>2</v>
      </c>
      <c r="I9413" s="6" t="s">
        <v>297</v>
      </c>
      <c r="J9413" s="6">
        <v>6</v>
      </c>
      <c r="K9413" s="6" t="s">
        <v>7768</v>
      </c>
      <c r="L9413" s="8">
        <v>6</v>
      </c>
      <c r="M9413" s="6" t="s">
        <v>297</v>
      </c>
      <c r="N9413" s="6" t="s">
        <v>8014</v>
      </c>
      <c r="R9413" s="6" t="str">
        <f t="shared" si="147"/>
        <v>83833Xã Đa Phước Hội26</v>
      </c>
    </row>
    <row r="9414" spans="1:18">
      <c r="A9414" s="6">
        <v>9413</v>
      </c>
      <c r="B9414" s="6">
        <v>83</v>
      </c>
      <c r="C9414" s="6" t="s">
        <v>8011</v>
      </c>
      <c r="D9414" s="6">
        <v>833</v>
      </c>
      <c r="E9414" s="6" t="s">
        <v>8037</v>
      </c>
      <c r="F9414" s="6">
        <v>28940</v>
      </c>
      <c r="G9414" s="6" t="s">
        <v>576</v>
      </c>
      <c r="H9414" s="6">
        <v>2</v>
      </c>
      <c r="I9414" s="6" t="s">
        <v>297</v>
      </c>
      <c r="J9414" s="6">
        <v>6</v>
      </c>
      <c r="K9414" s="6" t="s">
        <v>7768</v>
      </c>
      <c r="L9414" s="8">
        <v>6</v>
      </c>
      <c r="M9414" s="6" t="s">
        <v>297</v>
      </c>
      <c r="N9414" s="6" t="s">
        <v>8014</v>
      </c>
      <c r="R9414" s="6" t="str">
        <f t="shared" si="147"/>
        <v>83833Xã Tân Hội26</v>
      </c>
    </row>
    <row r="9415" spans="1:18">
      <c r="A9415" s="6">
        <v>9414</v>
      </c>
      <c r="B9415" s="6">
        <v>83</v>
      </c>
      <c r="C9415" s="6" t="s">
        <v>8011</v>
      </c>
      <c r="D9415" s="6">
        <v>833</v>
      </c>
      <c r="E9415" s="6" t="s">
        <v>8037</v>
      </c>
      <c r="F9415" s="6">
        <v>28942</v>
      </c>
      <c r="G9415" s="6" t="s">
        <v>5830</v>
      </c>
      <c r="H9415" s="6">
        <v>2</v>
      </c>
      <c r="I9415" s="6" t="s">
        <v>297</v>
      </c>
      <c r="J9415" s="6">
        <v>6</v>
      </c>
      <c r="K9415" s="6" t="s">
        <v>7768</v>
      </c>
      <c r="L9415" s="8">
        <v>6</v>
      </c>
      <c r="M9415" s="6" t="s">
        <v>297</v>
      </c>
      <c r="N9415" s="6" t="s">
        <v>8014</v>
      </c>
      <c r="R9415" s="6" t="str">
        <f t="shared" si="147"/>
        <v>83833Xã Phước Hiệp26</v>
      </c>
    </row>
    <row r="9416" spans="1:18">
      <c r="A9416" s="6">
        <v>9415</v>
      </c>
      <c r="B9416" s="6">
        <v>83</v>
      </c>
      <c r="C9416" s="6" t="s">
        <v>8011</v>
      </c>
      <c r="D9416" s="6">
        <v>833</v>
      </c>
      <c r="E9416" s="6" t="s">
        <v>8037</v>
      </c>
      <c r="F9416" s="6">
        <v>28945</v>
      </c>
      <c r="G9416" s="6" t="s">
        <v>8041</v>
      </c>
      <c r="H9416" s="6">
        <v>2</v>
      </c>
      <c r="I9416" s="6" t="s">
        <v>297</v>
      </c>
      <c r="J9416" s="6">
        <v>6</v>
      </c>
      <c r="K9416" s="6" t="s">
        <v>7768</v>
      </c>
      <c r="L9416" s="8">
        <v>6</v>
      </c>
      <c r="M9416" s="6" t="s">
        <v>297</v>
      </c>
      <c r="N9416" s="6" t="s">
        <v>8014</v>
      </c>
      <c r="R9416" s="6" t="str">
        <f t="shared" si="147"/>
        <v>83833Xã Bình Khánh 26</v>
      </c>
    </row>
    <row r="9417" spans="1:18">
      <c r="A9417" s="6">
        <v>9416</v>
      </c>
      <c r="B9417" s="6">
        <v>83</v>
      </c>
      <c r="C9417" s="6" t="s">
        <v>8011</v>
      </c>
      <c r="D9417" s="6">
        <v>833</v>
      </c>
      <c r="E9417" s="6" t="s">
        <v>8037</v>
      </c>
      <c r="F9417" s="6">
        <v>28951</v>
      </c>
      <c r="G9417" s="6" t="s">
        <v>7391</v>
      </c>
      <c r="H9417" s="6">
        <v>2</v>
      </c>
      <c r="I9417" s="6" t="s">
        <v>297</v>
      </c>
      <c r="J9417" s="6">
        <v>6</v>
      </c>
      <c r="K9417" s="6" t="s">
        <v>7768</v>
      </c>
      <c r="L9417" s="8">
        <v>6</v>
      </c>
      <c r="M9417" s="6" t="s">
        <v>297</v>
      </c>
      <c r="N9417" s="6" t="s">
        <v>8014</v>
      </c>
      <c r="R9417" s="6" t="str">
        <f t="shared" si="147"/>
        <v>83833Xã An Thạnh26</v>
      </c>
    </row>
    <row r="9418" spans="1:18">
      <c r="A9418" s="6">
        <v>9417</v>
      </c>
      <c r="B9418" s="6">
        <v>83</v>
      </c>
      <c r="C9418" s="6" t="s">
        <v>8011</v>
      </c>
      <c r="D9418" s="6">
        <v>833</v>
      </c>
      <c r="E9418" s="6" t="s">
        <v>8037</v>
      </c>
      <c r="F9418" s="6">
        <v>28957</v>
      </c>
      <c r="G9418" s="6" t="s">
        <v>6250</v>
      </c>
      <c r="H9418" s="6">
        <v>2</v>
      </c>
      <c r="I9418" s="6" t="s">
        <v>297</v>
      </c>
      <c r="J9418" s="6">
        <v>6</v>
      </c>
      <c r="K9418" s="6" t="s">
        <v>7768</v>
      </c>
      <c r="L9418" s="8">
        <v>6</v>
      </c>
      <c r="M9418" s="6" t="s">
        <v>297</v>
      </c>
      <c r="N9418" s="6" t="s">
        <v>8014</v>
      </c>
      <c r="R9418" s="6" t="str">
        <f t="shared" si="147"/>
        <v>83833Xã An Định26</v>
      </c>
    </row>
    <row r="9419" spans="1:18">
      <c r="A9419" s="6">
        <v>9418</v>
      </c>
      <c r="B9419" s="6">
        <v>83</v>
      </c>
      <c r="C9419" s="6" t="s">
        <v>8011</v>
      </c>
      <c r="D9419" s="6">
        <v>833</v>
      </c>
      <c r="E9419" s="6" t="s">
        <v>8037</v>
      </c>
      <c r="F9419" s="6">
        <v>28960</v>
      </c>
      <c r="G9419" s="6" t="s">
        <v>8042</v>
      </c>
      <c r="H9419" s="6">
        <v>2</v>
      </c>
      <c r="I9419" s="6" t="s">
        <v>297</v>
      </c>
      <c r="J9419" s="6">
        <v>6</v>
      </c>
      <c r="K9419" s="6" t="s">
        <v>7768</v>
      </c>
      <c r="L9419" s="8">
        <v>6</v>
      </c>
      <c r="M9419" s="6" t="s">
        <v>297</v>
      </c>
      <c r="N9419" s="6" t="s">
        <v>8014</v>
      </c>
      <c r="R9419" s="6" t="str">
        <f t="shared" si="147"/>
        <v>83833Xã Thành Thới B26</v>
      </c>
    </row>
    <row r="9420" spans="1:18">
      <c r="A9420" s="6">
        <v>9419</v>
      </c>
      <c r="B9420" s="6">
        <v>83</v>
      </c>
      <c r="C9420" s="6" t="s">
        <v>8011</v>
      </c>
      <c r="D9420" s="6">
        <v>833</v>
      </c>
      <c r="E9420" s="6" t="s">
        <v>8037</v>
      </c>
      <c r="F9420" s="6">
        <v>28963</v>
      </c>
      <c r="G9420" s="6" t="s">
        <v>2784</v>
      </c>
      <c r="H9420" s="6">
        <v>2</v>
      </c>
      <c r="I9420" s="6" t="s">
        <v>297</v>
      </c>
      <c r="J9420" s="6">
        <v>6</v>
      </c>
      <c r="K9420" s="6" t="s">
        <v>7768</v>
      </c>
      <c r="L9420" s="8">
        <v>6</v>
      </c>
      <c r="M9420" s="6" t="s">
        <v>297</v>
      </c>
      <c r="N9420" s="6" t="s">
        <v>8014</v>
      </c>
      <c r="R9420" s="6" t="str">
        <f t="shared" si="147"/>
        <v>83833Xã Tân Trung26</v>
      </c>
    </row>
    <row r="9421" spans="1:18">
      <c r="A9421" s="6">
        <v>9420</v>
      </c>
      <c r="B9421" s="6">
        <v>83</v>
      </c>
      <c r="C9421" s="6" t="s">
        <v>8011</v>
      </c>
      <c r="D9421" s="6">
        <v>833</v>
      </c>
      <c r="E9421" s="6" t="s">
        <v>8037</v>
      </c>
      <c r="F9421" s="6">
        <v>28966</v>
      </c>
      <c r="G9421" s="6" t="s">
        <v>8043</v>
      </c>
      <c r="H9421" s="6">
        <v>2</v>
      </c>
      <c r="I9421" s="6" t="s">
        <v>297</v>
      </c>
      <c r="J9421" s="6">
        <v>6</v>
      </c>
      <c r="K9421" s="6" t="s">
        <v>7768</v>
      </c>
      <c r="L9421" s="8">
        <v>6</v>
      </c>
      <c r="M9421" s="6" t="s">
        <v>297</v>
      </c>
      <c r="N9421" s="6" t="s">
        <v>8014</v>
      </c>
      <c r="R9421" s="6" t="str">
        <f t="shared" si="147"/>
        <v>83833Xã An Thới26</v>
      </c>
    </row>
    <row r="9422" spans="1:18">
      <c r="A9422" s="6">
        <v>9421</v>
      </c>
      <c r="B9422" s="6">
        <v>83</v>
      </c>
      <c r="C9422" s="6" t="s">
        <v>8011</v>
      </c>
      <c r="D9422" s="6">
        <v>833</v>
      </c>
      <c r="E9422" s="6" t="s">
        <v>8037</v>
      </c>
      <c r="F9422" s="6">
        <v>28969</v>
      </c>
      <c r="G9422" s="6" t="s">
        <v>8044</v>
      </c>
      <c r="H9422" s="6">
        <v>2</v>
      </c>
      <c r="I9422" s="6" t="s">
        <v>297</v>
      </c>
      <c r="J9422" s="6">
        <v>6</v>
      </c>
      <c r="K9422" s="6" t="s">
        <v>7768</v>
      </c>
      <c r="L9422" s="8">
        <v>6</v>
      </c>
      <c r="M9422" s="6" t="s">
        <v>297</v>
      </c>
      <c r="N9422" s="6" t="s">
        <v>8014</v>
      </c>
      <c r="R9422" s="6" t="str">
        <f t="shared" si="147"/>
        <v>83833Xã Thành Thới A26</v>
      </c>
    </row>
    <row r="9423" spans="1:18">
      <c r="A9423" s="6">
        <v>9422</v>
      </c>
      <c r="B9423" s="6">
        <v>83</v>
      </c>
      <c r="C9423" s="6" t="s">
        <v>8011</v>
      </c>
      <c r="D9423" s="6">
        <v>833</v>
      </c>
      <c r="E9423" s="6" t="s">
        <v>8037</v>
      </c>
      <c r="F9423" s="6">
        <v>28972</v>
      </c>
      <c r="G9423" s="6" t="s">
        <v>772</v>
      </c>
      <c r="H9423" s="6">
        <v>2</v>
      </c>
      <c r="I9423" s="6" t="s">
        <v>297</v>
      </c>
      <c r="J9423" s="6">
        <v>6</v>
      </c>
      <c r="K9423" s="6" t="s">
        <v>7768</v>
      </c>
      <c r="L9423" s="8">
        <v>6</v>
      </c>
      <c r="M9423" s="6" t="s">
        <v>297</v>
      </c>
      <c r="N9423" s="6" t="s">
        <v>8014</v>
      </c>
      <c r="R9423" s="6" t="str">
        <f t="shared" si="147"/>
        <v>83833Xã Minh Đức26</v>
      </c>
    </row>
    <row r="9424" spans="1:18">
      <c r="A9424" s="6">
        <v>9423</v>
      </c>
      <c r="B9424" s="6">
        <v>83</v>
      </c>
      <c r="C9424" s="6" t="s">
        <v>8011</v>
      </c>
      <c r="D9424" s="6">
        <v>833</v>
      </c>
      <c r="E9424" s="6" t="s">
        <v>8037</v>
      </c>
      <c r="F9424" s="6">
        <v>28975</v>
      </c>
      <c r="G9424" s="6" t="s">
        <v>8045</v>
      </c>
      <c r="H9424" s="6">
        <v>2</v>
      </c>
      <c r="I9424" s="6" t="s">
        <v>297</v>
      </c>
      <c r="J9424" s="6">
        <v>6</v>
      </c>
      <c r="K9424" s="6" t="s">
        <v>7768</v>
      </c>
      <c r="L9424" s="8">
        <v>6</v>
      </c>
      <c r="M9424" s="6" t="s">
        <v>297</v>
      </c>
      <c r="N9424" s="6" t="s">
        <v>8014</v>
      </c>
      <c r="R9424" s="6" t="str">
        <f t="shared" si="147"/>
        <v>83833Xã Ngãi Đăng26</v>
      </c>
    </row>
    <row r="9425" spans="1:18">
      <c r="A9425" s="6">
        <v>9424</v>
      </c>
      <c r="B9425" s="6">
        <v>83</v>
      </c>
      <c r="C9425" s="6" t="s">
        <v>8011</v>
      </c>
      <c r="D9425" s="6">
        <v>833</v>
      </c>
      <c r="E9425" s="6" t="s">
        <v>8037</v>
      </c>
      <c r="F9425" s="6">
        <v>28978</v>
      </c>
      <c r="G9425" s="6" t="s">
        <v>4939</v>
      </c>
      <c r="H9425" s="6">
        <v>2</v>
      </c>
      <c r="I9425" s="6" t="s">
        <v>297</v>
      </c>
      <c r="J9425" s="6">
        <v>6</v>
      </c>
      <c r="K9425" s="6" t="s">
        <v>7768</v>
      </c>
      <c r="L9425" s="8">
        <v>6</v>
      </c>
      <c r="M9425" s="6" t="s">
        <v>297</v>
      </c>
      <c r="N9425" s="6" t="s">
        <v>8014</v>
      </c>
      <c r="R9425" s="6" t="str">
        <f t="shared" si="147"/>
        <v>83833Xã Cẩm Sơn26</v>
      </c>
    </row>
    <row r="9426" spans="1:18">
      <c r="A9426" s="6">
        <v>9425</v>
      </c>
      <c r="B9426" s="6">
        <v>83</v>
      </c>
      <c r="C9426" s="6" t="s">
        <v>8011</v>
      </c>
      <c r="D9426" s="6">
        <v>833</v>
      </c>
      <c r="E9426" s="6" t="s">
        <v>8037</v>
      </c>
      <c r="F9426" s="6">
        <v>28981</v>
      </c>
      <c r="G9426" s="6" t="s">
        <v>8046</v>
      </c>
      <c r="H9426" s="6">
        <v>2</v>
      </c>
      <c r="I9426" s="6" t="s">
        <v>297</v>
      </c>
      <c r="J9426" s="6">
        <v>6</v>
      </c>
      <c r="K9426" s="6" t="s">
        <v>7768</v>
      </c>
      <c r="L9426" s="8">
        <v>6</v>
      </c>
      <c r="M9426" s="6" t="s">
        <v>297</v>
      </c>
      <c r="N9426" s="6" t="s">
        <v>8014</v>
      </c>
      <c r="R9426" s="6" t="str">
        <f t="shared" si="147"/>
        <v>83833Xã Hương Mỹ26</v>
      </c>
    </row>
    <row r="9427" spans="1:18">
      <c r="A9427" s="6">
        <v>9426</v>
      </c>
      <c r="B9427" s="6">
        <v>83</v>
      </c>
      <c r="C9427" s="6" t="s">
        <v>8011</v>
      </c>
      <c r="D9427" s="6">
        <v>834</v>
      </c>
      <c r="E9427" s="6" t="s">
        <v>8047</v>
      </c>
      <c r="F9427" s="6">
        <v>28984</v>
      </c>
      <c r="G9427" s="6" t="s">
        <v>8048</v>
      </c>
      <c r="H9427" s="6">
        <v>1</v>
      </c>
      <c r="I9427" s="6" t="s">
        <v>251</v>
      </c>
      <c r="J9427" s="6">
        <v>6</v>
      </c>
      <c r="K9427" s="6" t="s">
        <v>7768</v>
      </c>
      <c r="L9427" s="8">
        <v>5</v>
      </c>
      <c r="M9427" s="6" t="s">
        <v>251</v>
      </c>
      <c r="N9427" s="6" t="s">
        <v>8014</v>
      </c>
      <c r="R9427" s="6" t="str">
        <f t="shared" si="147"/>
        <v>83834Thị trấn Giồng Trôm16</v>
      </c>
    </row>
    <row r="9428" spans="1:18">
      <c r="A9428" s="6">
        <v>9427</v>
      </c>
      <c r="B9428" s="6">
        <v>83</v>
      </c>
      <c r="C9428" s="6" t="s">
        <v>8011</v>
      </c>
      <c r="D9428" s="6">
        <v>834</v>
      </c>
      <c r="E9428" s="6" t="s">
        <v>8047</v>
      </c>
      <c r="F9428" s="6">
        <v>28987</v>
      </c>
      <c r="G9428" s="6" t="s">
        <v>6504</v>
      </c>
      <c r="H9428" s="6">
        <v>2</v>
      </c>
      <c r="I9428" s="6" t="s">
        <v>297</v>
      </c>
      <c r="J9428" s="6">
        <v>6</v>
      </c>
      <c r="K9428" s="6" t="s">
        <v>7768</v>
      </c>
      <c r="L9428" s="8">
        <v>6</v>
      </c>
      <c r="M9428" s="6" t="s">
        <v>297</v>
      </c>
      <c r="N9428" s="6" t="s">
        <v>8014</v>
      </c>
      <c r="R9428" s="6" t="str">
        <f t="shared" si="147"/>
        <v>83834Xã Phong Nẫm26</v>
      </c>
    </row>
    <row r="9429" spans="1:18">
      <c r="A9429" s="6">
        <v>9428</v>
      </c>
      <c r="B9429" s="6">
        <v>83</v>
      </c>
      <c r="C9429" s="6" t="s">
        <v>8011</v>
      </c>
      <c r="D9429" s="6">
        <v>834</v>
      </c>
      <c r="E9429" s="6" t="s">
        <v>8047</v>
      </c>
      <c r="F9429" s="6">
        <v>28993</v>
      </c>
      <c r="G9429" s="6" t="s">
        <v>6548</v>
      </c>
      <c r="H9429" s="6">
        <v>2</v>
      </c>
      <c r="I9429" s="6" t="s">
        <v>297</v>
      </c>
      <c r="J9429" s="6">
        <v>6</v>
      </c>
      <c r="K9429" s="6" t="s">
        <v>7768</v>
      </c>
      <c r="L9429" s="8">
        <v>6</v>
      </c>
      <c r="M9429" s="6" t="s">
        <v>297</v>
      </c>
      <c r="N9429" s="6" t="s">
        <v>8014</v>
      </c>
      <c r="R9429" s="6" t="str">
        <f t="shared" si="147"/>
        <v>83834Xã Mỹ Thạnh26</v>
      </c>
    </row>
    <row r="9430" spans="1:18">
      <c r="A9430" s="6">
        <v>9429</v>
      </c>
      <c r="B9430" s="6">
        <v>83</v>
      </c>
      <c r="C9430" s="6" t="s">
        <v>8011</v>
      </c>
      <c r="D9430" s="6">
        <v>834</v>
      </c>
      <c r="E9430" s="6" t="s">
        <v>8047</v>
      </c>
      <c r="F9430" s="6">
        <v>28996</v>
      </c>
      <c r="G9430" s="6" t="s">
        <v>8049</v>
      </c>
      <c r="H9430" s="6">
        <v>2</v>
      </c>
      <c r="I9430" s="6" t="s">
        <v>297</v>
      </c>
      <c r="J9430" s="6">
        <v>6</v>
      </c>
      <c r="K9430" s="6" t="s">
        <v>7768</v>
      </c>
      <c r="L9430" s="8">
        <v>6</v>
      </c>
      <c r="M9430" s="6" t="s">
        <v>297</v>
      </c>
      <c r="N9430" s="6" t="s">
        <v>8014</v>
      </c>
      <c r="R9430" s="6" t="str">
        <f t="shared" si="147"/>
        <v>83834Xã Châu Hòa26</v>
      </c>
    </row>
    <row r="9431" spans="1:18">
      <c r="A9431" s="6">
        <v>9430</v>
      </c>
      <c r="B9431" s="6">
        <v>83</v>
      </c>
      <c r="C9431" s="6" t="s">
        <v>8011</v>
      </c>
      <c r="D9431" s="6">
        <v>834</v>
      </c>
      <c r="E9431" s="6" t="s">
        <v>8047</v>
      </c>
      <c r="F9431" s="6">
        <v>28999</v>
      </c>
      <c r="G9431" s="6" t="s">
        <v>7855</v>
      </c>
      <c r="H9431" s="6">
        <v>2</v>
      </c>
      <c r="I9431" s="6" t="s">
        <v>297</v>
      </c>
      <c r="J9431" s="6">
        <v>6</v>
      </c>
      <c r="K9431" s="6" t="s">
        <v>7768</v>
      </c>
      <c r="L9431" s="8">
        <v>6</v>
      </c>
      <c r="M9431" s="6" t="s">
        <v>297</v>
      </c>
      <c r="N9431" s="6" t="s">
        <v>8014</v>
      </c>
      <c r="R9431" s="6" t="str">
        <f t="shared" si="147"/>
        <v>83834Xã Lương Hòa26</v>
      </c>
    </row>
    <row r="9432" spans="1:18">
      <c r="A9432" s="6">
        <v>9431</v>
      </c>
      <c r="B9432" s="6">
        <v>83</v>
      </c>
      <c r="C9432" s="6" t="s">
        <v>8011</v>
      </c>
      <c r="D9432" s="6">
        <v>834</v>
      </c>
      <c r="E9432" s="6" t="s">
        <v>8047</v>
      </c>
      <c r="F9432" s="6">
        <v>29002</v>
      </c>
      <c r="G9432" s="6" t="s">
        <v>8050</v>
      </c>
      <c r="H9432" s="6">
        <v>2</v>
      </c>
      <c r="I9432" s="6" t="s">
        <v>297</v>
      </c>
      <c r="J9432" s="6">
        <v>6</v>
      </c>
      <c r="K9432" s="6" t="s">
        <v>7768</v>
      </c>
      <c r="L9432" s="8">
        <v>6</v>
      </c>
      <c r="M9432" s="6" t="s">
        <v>297</v>
      </c>
      <c r="N9432" s="6" t="s">
        <v>8014</v>
      </c>
      <c r="R9432" s="6" t="str">
        <f t="shared" si="147"/>
        <v>83834Xã Lương Quới26</v>
      </c>
    </row>
    <row r="9433" spans="1:18">
      <c r="A9433" s="6">
        <v>9432</v>
      </c>
      <c r="B9433" s="6">
        <v>83</v>
      </c>
      <c r="C9433" s="6" t="s">
        <v>8011</v>
      </c>
      <c r="D9433" s="6">
        <v>834</v>
      </c>
      <c r="E9433" s="6" t="s">
        <v>8047</v>
      </c>
      <c r="F9433" s="6">
        <v>29005</v>
      </c>
      <c r="G9433" s="6" t="s">
        <v>2444</v>
      </c>
      <c r="H9433" s="6">
        <v>2</v>
      </c>
      <c r="I9433" s="6" t="s">
        <v>297</v>
      </c>
      <c r="J9433" s="6">
        <v>6</v>
      </c>
      <c r="K9433" s="6" t="s">
        <v>7768</v>
      </c>
      <c r="L9433" s="8">
        <v>6</v>
      </c>
      <c r="M9433" s="6" t="s">
        <v>297</v>
      </c>
      <c r="N9433" s="6" t="s">
        <v>8014</v>
      </c>
      <c r="R9433" s="6" t="str">
        <f t="shared" si="147"/>
        <v>83834Xã Lương Phú26</v>
      </c>
    </row>
    <row r="9434" spans="1:18">
      <c r="A9434" s="6">
        <v>9433</v>
      </c>
      <c r="B9434" s="6">
        <v>83</v>
      </c>
      <c r="C9434" s="6" t="s">
        <v>8011</v>
      </c>
      <c r="D9434" s="6">
        <v>834</v>
      </c>
      <c r="E9434" s="6" t="s">
        <v>8047</v>
      </c>
      <c r="F9434" s="6">
        <v>29008</v>
      </c>
      <c r="G9434" s="6" t="s">
        <v>4829</v>
      </c>
      <c r="H9434" s="6">
        <v>2</v>
      </c>
      <c r="I9434" s="6" t="s">
        <v>297</v>
      </c>
      <c r="J9434" s="6">
        <v>6</v>
      </c>
      <c r="K9434" s="6" t="s">
        <v>7768</v>
      </c>
      <c r="L9434" s="8">
        <v>6</v>
      </c>
      <c r="M9434" s="6" t="s">
        <v>297</v>
      </c>
      <c r="N9434" s="6" t="s">
        <v>8014</v>
      </c>
      <c r="R9434" s="6" t="str">
        <f t="shared" si="147"/>
        <v>83834Xã Châu Bình26</v>
      </c>
    </row>
    <row r="9435" spans="1:18">
      <c r="A9435" s="6">
        <v>9434</v>
      </c>
      <c r="B9435" s="6">
        <v>83</v>
      </c>
      <c r="C9435" s="6" t="s">
        <v>8011</v>
      </c>
      <c r="D9435" s="6">
        <v>834</v>
      </c>
      <c r="E9435" s="6" t="s">
        <v>8047</v>
      </c>
      <c r="F9435" s="6">
        <v>29011</v>
      </c>
      <c r="G9435" s="6" t="s">
        <v>8051</v>
      </c>
      <c r="H9435" s="6">
        <v>2</v>
      </c>
      <c r="I9435" s="6" t="s">
        <v>297</v>
      </c>
      <c r="J9435" s="6">
        <v>6</v>
      </c>
      <c r="K9435" s="6" t="s">
        <v>7768</v>
      </c>
      <c r="L9435" s="8">
        <v>6</v>
      </c>
      <c r="M9435" s="6" t="s">
        <v>297</v>
      </c>
      <c r="N9435" s="6" t="s">
        <v>8014</v>
      </c>
      <c r="R9435" s="6" t="str">
        <f t="shared" si="147"/>
        <v>83834Xã Thuận Điền26</v>
      </c>
    </row>
    <row r="9436" spans="1:18">
      <c r="A9436" s="6">
        <v>9435</v>
      </c>
      <c r="B9436" s="6">
        <v>83</v>
      </c>
      <c r="C9436" s="6" t="s">
        <v>8011</v>
      </c>
      <c r="D9436" s="6">
        <v>834</v>
      </c>
      <c r="E9436" s="6" t="s">
        <v>8047</v>
      </c>
      <c r="F9436" s="6">
        <v>29014</v>
      </c>
      <c r="G9436" s="6" t="s">
        <v>1300</v>
      </c>
      <c r="H9436" s="6">
        <v>2</v>
      </c>
      <c r="I9436" s="6" t="s">
        <v>297</v>
      </c>
      <c r="J9436" s="6">
        <v>6</v>
      </c>
      <c r="K9436" s="6" t="s">
        <v>7768</v>
      </c>
      <c r="L9436" s="8">
        <v>6</v>
      </c>
      <c r="M9436" s="6" t="s">
        <v>297</v>
      </c>
      <c r="N9436" s="6" t="s">
        <v>8014</v>
      </c>
      <c r="R9436" s="6" t="str">
        <f t="shared" si="147"/>
        <v>83834Xã Sơn Phú26</v>
      </c>
    </row>
    <row r="9437" spans="1:18">
      <c r="A9437" s="6">
        <v>9436</v>
      </c>
      <c r="B9437" s="6">
        <v>83</v>
      </c>
      <c r="C9437" s="6" t="s">
        <v>8011</v>
      </c>
      <c r="D9437" s="6">
        <v>834</v>
      </c>
      <c r="E9437" s="6" t="s">
        <v>8047</v>
      </c>
      <c r="F9437" s="6">
        <v>29017</v>
      </c>
      <c r="G9437" s="6" t="s">
        <v>8052</v>
      </c>
      <c r="H9437" s="6">
        <v>2</v>
      </c>
      <c r="I9437" s="6" t="s">
        <v>297</v>
      </c>
      <c r="J9437" s="6">
        <v>6</v>
      </c>
      <c r="K9437" s="6" t="s">
        <v>7768</v>
      </c>
      <c r="L9437" s="8">
        <v>6</v>
      </c>
      <c r="M9437" s="6" t="s">
        <v>297</v>
      </c>
      <c r="N9437" s="6" t="s">
        <v>8014</v>
      </c>
      <c r="R9437" s="6" t="str">
        <f t="shared" si="147"/>
        <v>83834Xã Bình Hoà26</v>
      </c>
    </row>
    <row r="9438" spans="1:18">
      <c r="A9438" s="6">
        <v>9437</v>
      </c>
      <c r="B9438" s="6">
        <v>83</v>
      </c>
      <c r="C9438" s="6" t="s">
        <v>8011</v>
      </c>
      <c r="D9438" s="6">
        <v>834</v>
      </c>
      <c r="E9438" s="6" t="s">
        <v>8047</v>
      </c>
      <c r="F9438" s="6">
        <v>29020</v>
      </c>
      <c r="G9438" s="6" t="s">
        <v>8053</v>
      </c>
      <c r="H9438" s="6">
        <v>2</v>
      </c>
      <c r="I9438" s="6" t="s">
        <v>297</v>
      </c>
      <c r="J9438" s="6">
        <v>6</v>
      </c>
      <c r="K9438" s="6" t="s">
        <v>7768</v>
      </c>
      <c r="L9438" s="8">
        <v>6</v>
      </c>
      <c r="M9438" s="6" t="s">
        <v>297</v>
      </c>
      <c r="N9438" s="6" t="s">
        <v>8014</v>
      </c>
      <c r="R9438" s="6" t="str">
        <f t="shared" si="147"/>
        <v>83834Xã Phước Long26</v>
      </c>
    </row>
    <row r="9439" spans="1:18">
      <c r="A9439" s="6">
        <v>9438</v>
      </c>
      <c r="B9439" s="6">
        <v>83</v>
      </c>
      <c r="C9439" s="6" t="s">
        <v>8011</v>
      </c>
      <c r="D9439" s="6">
        <v>834</v>
      </c>
      <c r="E9439" s="6" t="s">
        <v>8047</v>
      </c>
      <c r="F9439" s="6">
        <v>29023</v>
      </c>
      <c r="G9439" s="6" t="s">
        <v>8054</v>
      </c>
      <c r="H9439" s="6">
        <v>2</v>
      </c>
      <c r="I9439" s="6" t="s">
        <v>297</v>
      </c>
      <c r="J9439" s="6">
        <v>6</v>
      </c>
      <c r="K9439" s="6" t="s">
        <v>7768</v>
      </c>
      <c r="L9439" s="8">
        <v>6</v>
      </c>
      <c r="M9439" s="6" t="s">
        <v>297</v>
      </c>
      <c r="N9439" s="6" t="s">
        <v>8014</v>
      </c>
      <c r="R9439" s="6" t="str">
        <f t="shared" si="147"/>
        <v>83834Xã Hưng Phong26</v>
      </c>
    </row>
    <row r="9440" spans="1:18">
      <c r="A9440" s="6">
        <v>9439</v>
      </c>
      <c r="B9440" s="6">
        <v>83</v>
      </c>
      <c r="C9440" s="6" t="s">
        <v>8011</v>
      </c>
      <c r="D9440" s="6">
        <v>834</v>
      </c>
      <c r="E9440" s="6" t="s">
        <v>8047</v>
      </c>
      <c r="F9440" s="6">
        <v>29026</v>
      </c>
      <c r="G9440" s="6" t="s">
        <v>7636</v>
      </c>
      <c r="H9440" s="6">
        <v>2</v>
      </c>
      <c r="I9440" s="6" t="s">
        <v>297</v>
      </c>
      <c r="J9440" s="6">
        <v>6</v>
      </c>
      <c r="K9440" s="6" t="s">
        <v>7768</v>
      </c>
      <c r="L9440" s="8">
        <v>6</v>
      </c>
      <c r="M9440" s="6" t="s">
        <v>297</v>
      </c>
      <c r="N9440" s="6" t="s">
        <v>8014</v>
      </c>
      <c r="R9440" s="6" t="str">
        <f t="shared" si="147"/>
        <v>83834Xã Long Mỹ26</v>
      </c>
    </row>
    <row r="9441" spans="1:18">
      <c r="A9441" s="6">
        <v>9440</v>
      </c>
      <c r="B9441" s="6">
        <v>83</v>
      </c>
      <c r="C9441" s="6" t="s">
        <v>8011</v>
      </c>
      <c r="D9441" s="6">
        <v>834</v>
      </c>
      <c r="E9441" s="6" t="s">
        <v>8047</v>
      </c>
      <c r="F9441" s="6">
        <v>29029</v>
      </c>
      <c r="G9441" s="6" t="s">
        <v>8055</v>
      </c>
      <c r="H9441" s="6">
        <v>2</v>
      </c>
      <c r="I9441" s="6" t="s">
        <v>297</v>
      </c>
      <c r="J9441" s="6">
        <v>6</v>
      </c>
      <c r="K9441" s="6" t="s">
        <v>7768</v>
      </c>
      <c r="L9441" s="8">
        <v>6</v>
      </c>
      <c r="M9441" s="6" t="s">
        <v>297</v>
      </c>
      <c r="N9441" s="6" t="s">
        <v>8014</v>
      </c>
      <c r="R9441" s="6" t="str">
        <f t="shared" si="147"/>
        <v>83834Xã Tân Hào26</v>
      </c>
    </row>
    <row r="9442" spans="1:18">
      <c r="A9442" s="6">
        <v>9441</v>
      </c>
      <c r="B9442" s="6">
        <v>83</v>
      </c>
      <c r="C9442" s="6" t="s">
        <v>8011</v>
      </c>
      <c r="D9442" s="6">
        <v>834</v>
      </c>
      <c r="E9442" s="6" t="s">
        <v>8047</v>
      </c>
      <c r="F9442" s="6">
        <v>29032</v>
      </c>
      <c r="G9442" s="6" t="s">
        <v>2351</v>
      </c>
      <c r="H9442" s="6">
        <v>2</v>
      </c>
      <c r="I9442" s="6" t="s">
        <v>297</v>
      </c>
      <c r="J9442" s="6">
        <v>6</v>
      </c>
      <c r="K9442" s="6" t="s">
        <v>7768</v>
      </c>
      <c r="L9442" s="8">
        <v>6</v>
      </c>
      <c r="M9442" s="6" t="s">
        <v>297</v>
      </c>
      <c r="N9442" s="6" t="s">
        <v>8014</v>
      </c>
      <c r="R9442" s="6" t="str">
        <f t="shared" si="147"/>
        <v>83834Xã Bình Thành26</v>
      </c>
    </row>
    <row r="9443" spans="1:18">
      <c r="A9443" s="6">
        <v>9442</v>
      </c>
      <c r="B9443" s="6">
        <v>83</v>
      </c>
      <c r="C9443" s="6" t="s">
        <v>8011</v>
      </c>
      <c r="D9443" s="6">
        <v>834</v>
      </c>
      <c r="E9443" s="6" t="s">
        <v>8047</v>
      </c>
      <c r="F9443" s="6">
        <v>29035</v>
      </c>
      <c r="G9443" s="6" t="s">
        <v>1384</v>
      </c>
      <c r="H9443" s="6">
        <v>2</v>
      </c>
      <c r="I9443" s="6" t="s">
        <v>297</v>
      </c>
      <c r="J9443" s="6">
        <v>6</v>
      </c>
      <c r="K9443" s="6" t="s">
        <v>7768</v>
      </c>
      <c r="L9443" s="8">
        <v>6</v>
      </c>
      <c r="M9443" s="6" t="s">
        <v>297</v>
      </c>
      <c r="N9443" s="6" t="s">
        <v>8014</v>
      </c>
      <c r="R9443" s="6" t="str">
        <f t="shared" si="147"/>
        <v>83834Xã Tân Thanh26</v>
      </c>
    </row>
    <row r="9444" spans="1:18">
      <c r="A9444" s="6">
        <v>9443</v>
      </c>
      <c r="B9444" s="6">
        <v>83</v>
      </c>
      <c r="C9444" s="6" t="s">
        <v>8011</v>
      </c>
      <c r="D9444" s="6">
        <v>834</v>
      </c>
      <c r="E9444" s="6" t="s">
        <v>8047</v>
      </c>
      <c r="F9444" s="6">
        <v>29038</v>
      </c>
      <c r="G9444" s="6" t="s">
        <v>8056</v>
      </c>
      <c r="H9444" s="6">
        <v>2</v>
      </c>
      <c r="I9444" s="6" t="s">
        <v>297</v>
      </c>
      <c r="J9444" s="6">
        <v>6</v>
      </c>
      <c r="K9444" s="6" t="s">
        <v>7768</v>
      </c>
      <c r="L9444" s="8">
        <v>6</v>
      </c>
      <c r="M9444" s="6" t="s">
        <v>297</v>
      </c>
      <c r="N9444" s="6" t="s">
        <v>8014</v>
      </c>
      <c r="R9444" s="6" t="str">
        <f t="shared" si="147"/>
        <v>83834Xã Tân Lợi Thạnh26</v>
      </c>
    </row>
    <row r="9445" spans="1:18">
      <c r="A9445" s="6">
        <v>9444</v>
      </c>
      <c r="B9445" s="6">
        <v>83</v>
      </c>
      <c r="C9445" s="6" t="s">
        <v>8011</v>
      </c>
      <c r="D9445" s="6">
        <v>834</v>
      </c>
      <c r="E9445" s="6" t="s">
        <v>8047</v>
      </c>
      <c r="F9445" s="6">
        <v>29041</v>
      </c>
      <c r="G9445" s="6" t="s">
        <v>8057</v>
      </c>
      <c r="H9445" s="6">
        <v>2</v>
      </c>
      <c r="I9445" s="6" t="s">
        <v>297</v>
      </c>
      <c r="J9445" s="6">
        <v>6</v>
      </c>
      <c r="K9445" s="6" t="s">
        <v>7768</v>
      </c>
      <c r="L9445" s="8">
        <v>6</v>
      </c>
      <c r="M9445" s="6" t="s">
        <v>297</v>
      </c>
      <c r="N9445" s="6" t="s">
        <v>8014</v>
      </c>
      <c r="R9445" s="6" t="str">
        <f t="shared" si="147"/>
        <v>83834Xã Thạnh Phú Đông26</v>
      </c>
    </row>
    <row r="9446" spans="1:18">
      <c r="A9446" s="6">
        <v>9445</v>
      </c>
      <c r="B9446" s="6">
        <v>83</v>
      </c>
      <c r="C9446" s="6" t="s">
        <v>8011</v>
      </c>
      <c r="D9446" s="6">
        <v>834</v>
      </c>
      <c r="E9446" s="6" t="s">
        <v>8047</v>
      </c>
      <c r="F9446" s="6">
        <v>29044</v>
      </c>
      <c r="G9446" s="6" t="s">
        <v>8058</v>
      </c>
      <c r="H9446" s="6">
        <v>2</v>
      </c>
      <c r="I9446" s="6" t="s">
        <v>297</v>
      </c>
      <c r="J9446" s="6">
        <v>6</v>
      </c>
      <c r="K9446" s="6" t="s">
        <v>7768</v>
      </c>
      <c r="L9446" s="8">
        <v>6</v>
      </c>
      <c r="M9446" s="6" t="s">
        <v>297</v>
      </c>
      <c r="N9446" s="6" t="s">
        <v>8014</v>
      </c>
      <c r="R9446" s="6" t="str">
        <f t="shared" si="147"/>
        <v>83834Xã Hưng Nhượng26</v>
      </c>
    </row>
    <row r="9447" spans="1:18">
      <c r="A9447" s="6">
        <v>9446</v>
      </c>
      <c r="B9447" s="6">
        <v>83</v>
      </c>
      <c r="C9447" s="6" t="s">
        <v>8011</v>
      </c>
      <c r="D9447" s="6">
        <v>834</v>
      </c>
      <c r="E9447" s="6" t="s">
        <v>8047</v>
      </c>
      <c r="F9447" s="6">
        <v>29047</v>
      </c>
      <c r="G9447" s="6" t="s">
        <v>8059</v>
      </c>
      <c r="H9447" s="6">
        <v>2</v>
      </c>
      <c r="I9447" s="6" t="s">
        <v>297</v>
      </c>
      <c r="J9447" s="6">
        <v>6</v>
      </c>
      <c r="K9447" s="6" t="s">
        <v>7768</v>
      </c>
      <c r="L9447" s="8">
        <v>6</v>
      </c>
      <c r="M9447" s="6" t="s">
        <v>297</v>
      </c>
      <c r="N9447" s="6" t="s">
        <v>8014</v>
      </c>
      <c r="R9447" s="6" t="str">
        <f t="shared" si="147"/>
        <v>83834Xã Hưng Lễ26</v>
      </c>
    </row>
    <row r="9448" spans="1:18">
      <c r="A9448" s="6">
        <v>9447</v>
      </c>
      <c r="B9448" s="6">
        <v>83</v>
      </c>
      <c r="C9448" s="6" t="s">
        <v>8011</v>
      </c>
      <c r="D9448" s="6">
        <v>835</v>
      </c>
      <c r="E9448" s="6" t="s">
        <v>8060</v>
      </c>
      <c r="F9448" s="6">
        <v>29050</v>
      </c>
      <c r="G9448" s="6" t="s">
        <v>8061</v>
      </c>
      <c r="H9448" s="6">
        <v>1</v>
      </c>
      <c r="I9448" s="6" t="s">
        <v>251</v>
      </c>
      <c r="J9448" s="6">
        <v>6</v>
      </c>
      <c r="K9448" s="6" t="s">
        <v>7768</v>
      </c>
      <c r="L9448" s="8">
        <v>5</v>
      </c>
      <c r="M9448" s="6" t="s">
        <v>251</v>
      </c>
      <c r="N9448" s="6" t="s">
        <v>8014</v>
      </c>
      <c r="R9448" s="6" t="str">
        <f t="shared" si="147"/>
        <v>83835Thị trấn Bình Đại16</v>
      </c>
    </row>
    <row r="9449" spans="1:18">
      <c r="A9449" s="6">
        <v>9448</v>
      </c>
      <c r="B9449" s="6">
        <v>83</v>
      </c>
      <c r="C9449" s="6" t="s">
        <v>8011</v>
      </c>
      <c r="D9449" s="6">
        <v>835</v>
      </c>
      <c r="E9449" s="6" t="s">
        <v>8060</v>
      </c>
      <c r="F9449" s="6">
        <v>29053</v>
      </c>
      <c r="G9449" s="6" t="s">
        <v>441</v>
      </c>
      <c r="H9449" s="6">
        <v>2</v>
      </c>
      <c r="I9449" s="6" t="s">
        <v>297</v>
      </c>
      <c r="J9449" s="6">
        <v>6</v>
      </c>
      <c r="K9449" s="6" t="s">
        <v>7768</v>
      </c>
      <c r="L9449" s="8">
        <v>6</v>
      </c>
      <c r="M9449" s="6" t="s">
        <v>297</v>
      </c>
      <c r="N9449" s="6" t="s">
        <v>8014</v>
      </c>
      <c r="R9449" s="6" t="str">
        <f t="shared" si="147"/>
        <v>83835Xã Tam Hiệp26</v>
      </c>
    </row>
    <row r="9450" spans="1:18">
      <c r="A9450" s="6">
        <v>9449</v>
      </c>
      <c r="B9450" s="6">
        <v>83</v>
      </c>
      <c r="C9450" s="6" t="s">
        <v>8011</v>
      </c>
      <c r="D9450" s="6">
        <v>835</v>
      </c>
      <c r="E9450" s="6" t="s">
        <v>8060</v>
      </c>
      <c r="F9450" s="6">
        <v>29056</v>
      </c>
      <c r="G9450" s="6" t="s">
        <v>7879</v>
      </c>
      <c r="H9450" s="6">
        <v>2</v>
      </c>
      <c r="I9450" s="6" t="s">
        <v>297</v>
      </c>
      <c r="J9450" s="6">
        <v>6</v>
      </c>
      <c r="K9450" s="6" t="s">
        <v>7768</v>
      </c>
      <c r="L9450" s="8">
        <v>6</v>
      </c>
      <c r="M9450" s="6" t="s">
        <v>297</v>
      </c>
      <c r="N9450" s="6" t="s">
        <v>8014</v>
      </c>
      <c r="R9450" s="6" t="str">
        <f t="shared" si="147"/>
        <v>83835Xã Long Định26</v>
      </c>
    </row>
    <row r="9451" spans="1:18">
      <c r="A9451" s="6">
        <v>9450</v>
      </c>
      <c r="B9451" s="6">
        <v>83</v>
      </c>
      <c r="C9451" s="6" t="s">
        <v>8011</v>
      </c>
      <c r="D9451" s="6">
        <v>835</v>
      </c>
      <c r="E9451" s="6" t="s">
        <v>8060</v>
      </c>
      <c r="F9451" s="6">
        <v>29059</v>
      </c>
      <c r="G9451" s="6" t="s">
        <v>7764</v>
      </c>
      <c r="H9451" s="6">
        <v>2</v>
      </c>
      <c r="I9451" s="6" t="s">
        <v>297</v>
      </c>
      <c r="J9451" s="6">
        <v>6</v>
      </c>
      <c r="K9451" s="6" t="s">
        <v>7768</v>
      </c>
      <c r="L9451" s="8">
        <v>6</v>
      </c>
      <c r="M9451" s="6" t="s">
        <v>297</v>
      </c>
      <c r="N9451" s="6" t="s">
        <v>8014</v>
      </c>
      <c r="R9451" s="6" t="str">
        <f t="shared" si="147"/>
        <v>83835Xã Long Hòa26</v>
      </c>
    </row>
    <row r="9452" spans="1:18">
      <c r="A9452" s="6">
        <v>9451</v>
      </c>
      <c r="B9452" s="6">
        <v>83</v>
      </c>
      <c r="C9452" s="6" t="s">
        <v>8011</v>
      </c>
      <c r="D9452" s="6">
        <v>835</v>
      </c>
      <c r="E9452" s="6" t="s">
        <v>8060</v>
      </c>
      <c r="F9452" s="6">
        <v>29062</v>
      </c>
      <c r="G9452" s="6" t="s">
        <v>5600</v>
      </c>
      <c r="H9452" s="6">
        <v>2</v>
      </c>
      <c r="I9452" s="6" t="s">
        <v>297</v>
      </c>
      <c r="J9452" s="6">
        <v>6</v>
      </c>
      <c r="K9452" s="6" t="s">
        <v>7768</v>
      </c>
      <c r="L9452" s="8">
        <v>6</v>
      </c>
      <c r="M9452" s="6" t="s">
        <v>297</v>
      </c>
      <c r="N9452" s="6" t="s">
        <v>8014</v>
      </c>
      <c r="R9452" s="6" t="str">
        <f t="shared" si="147"/>
        <v>83835Xã Phú Thuận26</v>
      </c>
    </row>
    <row r="9453" spans="1:18">
      <c r="A9453" s="6">
        <v>9452</v>
      </c>
      <c r="B9453" s="6">
        <v>83</v>
      </c>
      <c r="C9453" s="6" t="s">
        <v>8011</v>
      </c>
      <c r="D9453" s="6">
        <v>835</v>
      </c>
      <c r="E9453" s="6" t="s">
        <v>8060</v>
      </c>
      <c r="F9453" s="6">
        <v>29065</v>
      </c>
      <c r="G9453" s="6" t="s">
        <v>8062</v>
      </c>
      <c r="H9453" s="6">
        <v>2</v>
      </c>
      <c r="I9453" s="6" t="s">
        <v>297</v>
      </c>
      <c r="J9453" s="6">
        <v>6</v>
      </c>
      <c r="K9453" s="6" t="s">
        <v>7768</v>
      </c>
      <c r="L9453" s="8">
        <v>6</v>
      </c>
      <c r="M9453" s="6" t="s">
        <v>297</v>
      </c>
      <c r="N9453" s="6" t="s">
        <v>8014</v>
      </c>
      <c r="R9453" s="6" t="str">
        <f t="shared" si="147"/>
        <v>83835Xã Vang Quới Tây26</v>
      </c>
    </row>
    <row r="9454" spans="1:18">
      <c r="A9454" s="6">
        <v>9453</v>
      </c>
      <c r="B9454" s="6">
        <v>83</v>
      </c>
      <c r="C9454" s="6" t="s">
        <v>8011</v>
      </c>
      <c r="D9454" s="6">
        <v>835</v>
      </c>
      <c r="E9454" s="6" t="s">
        <v>8060</v>
      </c>
      <c r="F9454" s="6">
        <v>29068</v>
      </c>
      <c r="G9454" s="6" t="s">
        <v>8063</v>
      </c>
      <c r="H9454" s="6">
        <v>2</v>
      </c>
      <c r="I9454" s="6" t="s">
        <v>297</v>
      </c>
      <c r="J9454" s="6">
        <v>6</v>
      </c>
      <c r="K9454" s="6" t="s">
        <v>7768</v>
      </c>
      <c r="L9454" s="8">
        <v>6</v>
      </c>
      <c r="M9454" s="6" t="s">
        <v>297</v>
      </c>
      <c r="N9454" s="6" t="s">
        <v>8014</v>
      </c>
      <c r="R9454" s="6" t="str">
        <f t="shared" si="147"/>
        <v>83835Xã Vang Quới Đông26</v>
      </c>
    </row>
    <row r="9455" spans="1:18">
      <c r="A9455" s="6">
        <v>9454</v>
      </c>
      <c r="B9455" s="6">
        <v>83</v>
      </c>
      <c r="C9455" s="6" t="s">
        <v>8011</v>
      </c>
      <c r="D9455" s="6">
        <v>835</v>
      </c>
      <c r="E9455" s="6" t="s">
        <v>8060</v>
      </c>
      <c r="F9455" s="6">
        <v>29071</v>
      </c>
      <c r="G9455" s="6" t="s">
        <v>8064</v>
      </c>
      <c r="H9455" s="6">
        <v>2</v>
      </c>
      <c r="I9455" s="6" t="s">
        <v>297</v>
      </c>
      <c r="J9455" s="6">
        <v>6</v>
      </c>
      <c r="K9455" s="6" t="s">
        <v>7768</v>
      </c>
      <c r="L9455" s="8">
        <v>6</v>
      </c>
      <c r="M9455" s="6" t="s">
        <v>297</v>
      </c>
      <c r="N9455" s="6" t="s">
        <v>8014</v>
      </c>
      <c r="R9455" s="6" t="str">
        <f t="shared" si="147"/>
        <v>83835Xã Châu Hưng26</v>
      </c>
    </row>
    <row r="9456" spans="1:18">
      <c r="A9456" s="6">
        <v>9455</v>
      </c>
      <c r="B9456" s="6">
        <v>83</v>
      </c>
      <c r="C9456" s="6" t="s">
        <v>8011</v>
      </c>
      <c r="D9456" s="6">
        <v>835</v>
      </c>
      <c r="E9456" s="6" t="s">
        <v>8060</v>
      </c>
      <c r="F9456" s="6">
        <v>29074</v>
      </c>
      <c r="G9456" s="6" t="s">
        <v>8065</v>
      </c>
      <c r="H9456" s="6">
        <v>2</v>
      </c>
      <c r="I9456" s="6" t="s">
        <v>297</v>
      </c>
      <c r="J9456" s="6">
        <v>6</v>
      </c>
      <c r="K9456" s="6" t="s">
        <v>7768</v>
      </c>
      <c r="L9456" s="8">
        <v>6</v>
      </c>
      <c r="M9456" s="6" t="s">
        <v>297</v>
      </c>
      <c r="N9456" s="6" t="s">
        <v>8014</v>
      </c>
      <c r="R9456" s="6" t="str">
        <f t="shared" si="147"/>
        <v>83835Xã Phú Vang26</v>
      </c>
    </row>
    <row r="9457" spans="1:18">
      <c r="A9457" s="6">
        <v>9456</v>
      </c>
      <c r="B9457" s="6">
        <v>83</v>
      </c>
      <c r="C9457" s="6" t="s">
        <v>8011</v>
      </c>
      <c r="D9457" s="6">
        <v>835</v>
      </c>
      <c r="E9457" s="6" t="s">
        <v>8060</v>
      </c>
      <c r="F9457" s="6">
        <v>29077</v>
      </c>
      <c r="G9457" s="6" t="s">
        <v>7288</v>
      </c>
      <c r="H9457" s="6">
        <v>2</v>
      </c>
      <c r="I9457" s="6" t="s">
        <v>297</v>
      </c>
      <c r="J9457" s="6">
        <v>6</v>
      </c>
      <c r="K9457" s="6" t="s">
        <v>7768</v>
      </c>
      <c r="L9457" s="8">
        <v>6</v>
      </c>
      <c r="M9457" s="6" t="s">
        <v>297</v>
      </c>
      <c r="N9457" s="6" t="s">
        <v>8014</v>
      </c>
      <c r="R9457" s="6" t="str">
        <f t="shared" si="147"/>
        <v>83835Xã Lộc Thuận26</v>
      </c>
    </row>
    <row r="9458" spans="1:18">
      <c r="A9458" s="6">
        <v>9457</v>
      </c>
      <c r="B9458" s="6">
        <v>83</v>
      </c>
      <c r="C9458" s="6" t="s">
        <v>8011</v>
      </c>
      <c r="D9458" s="6">
        <v>835</v>
      </c>
      <c r="E9458" s="6" t="s">
        <v>8060</v>
      </c>
      <c r="F9458" s="6">
        <v>29080</v>
      </c>
      <c r="G9458" s="6" t="s">
        <v>3126</v>
      </c>
      <c r="H9458" s="6">
        <v>2</v>
      </c>
      <c r="I9458" s="6" t="s">
        <v>297</v>
      </c>
      <c r="J9458" s="6">
        <v>6</v>
      </c>
      <c r="K9458" s="6" t="s">
        <v>7768</v>
      </c>
      <c r="L9458" s="8">
        <v>6</v>
      </c>
      <c r="M9458" s="6" t="s">
        <v>297</v>
      </c>
      <c r="N9458" s="6" t="s">
        <v>8014</v>
      </c>
      <c r="R9458" s="6" t="str">
        <f t="shared" si="147"/>
        <v>83835Xã Định Trung26</v>
      </c>
    </row>
    <row r="9459" spans="1:18">
      <c r="A9459" s="6">
        <v>9458</v>
      </c>
      <c r="B9459" s="6">
        <v>83</v>
      </c>
      <c r="C9459" s="6" t="s">
        <v>8011</v>
      </c>
      <c r="D9459" s="6">
        <v>835</v>
      </c>
      <c r="E9459" s="6" t="s">
        <v>8060</v>
      </c>
      <c r="F9459" s="6">
        <v>29083</v>
      </c>
      <c r="G9459" s="6" t="s">
        <v>8066</v>
      </c>
      <c r="H9459" s="6">
        <v>2</v>
      </c>
      <c r="I9459" s="6" t="s">
        <v>297</v>
      </c>
      <c r="J9459" s="6">
        <v>6</v>
      </c>
      <c r="K9459" s="6" t="s">
        <v>7768</v>
      </c>
      <c r="L9459" s="8">
        <v>6</v>
      </c>
      <c r="M9459" s="6" t="s">
        <v>297</v>
      </c>
      <c r="N9459" s="6" t="s">
        <v>8014</v>
      </c>
      <c r="R9459" s="6" t="str">
        <f t="shared" si="147"/>
        <v>83835Xã Thới Lai26</v>
      </c>
    </row>
    <row r="9460" spans="1:18">
      <c r="A9460" s="6">
        <v>9459</v>
      </c>
      <c r="B9460" s="6">
        <v>83</v>
      </c>
      <c r="C9460" s="6" t="s">
        <v>8011</v>
      </c>
      <c r="D9460" s="6">
        <v>835</v>
      </c>
      <c r="E9460" s="6" t="s">
        <v>8060</v>
      </c>
      <c r="F9460" s="6">
        <v>29086</v>
      </c>
      <c r="G9460" s="6" t="s">
        <v>8067</v>
      </c>
      <c r="H9460" s="6">
        <v>2</v>
      </c>
      <c r="I9460" s="6" t="s">
        <v>297</v>
      </c>
      <c r="J9460" s="6">
        <v>6</v>
      </c>
      <c r="K9460" s="6" t="s">
        <v>7768</v>
      </c>
      <c r="L9460" s="8">
        <v>6</v>
      </c>
      <c r="M9460" s="6" t="s">
        <v>297</v>
      </c>
      <c r="N9460" s="6" t="s">
        <v>8014</v>
      </c>
      <c r="R9460" s="6" t="str">
        <f t="shared" si="147"/>
        <v>83835Xã Bình Thới26</v>
      </c>
    </row>
    <row r="9461" spans="1:18">
      <c r="A9461" s="6">
        <v>9460</v>
      </c>
      <c r="B9461" s="6">
        <v>83</v>
      </c>
      <c r="C9461" s="6" t="s">
        <v>8011</v>
      </c>
      <c r="D9461" s="6">
        <v>835</v>
      </c>
      <c r="E9461" s="6" t="s">
        <v>8060</v>
      </c>
      <c r="F9461" s="6">
        <v>29089</v>
      </c>
      <c r="G9461" s="6" t="s">
        <v>4257</v>
      </c>
      <c r="H9461" s="6">
        <v>2</v>
      </c>
      <c r="I9461" s="6" t="s">
        <v>297</v>
      </c>
      <c r="J9461" s="6">
        <v>6</v>
      </c>
      <c r="K9461" s="6" t="s">
        <v>7768</v>
      </c>
      <c r="L9461" s="8">
        <v>6</v>
      </c>
      <c r="M9461" s="6" t="s">
        <v>297</v>
      </c>
      <c r="N9461" s="6" t="s">
        <v>8014</v>
      </c>
      <c r="R9461" s="6" t="str">
        <f t="shared" si="147"/>
        <v>83835Xã Phú Long26</v>
      </c>
    </row>
    <row r="9462" spans="1:18">
      <c r="A9462" s="6">
        <v>9461</v>
      </c>
      <c r="B9462" s="6">
        <v>83</v>
      </c>
      <c r="C9462" s="6" t="s">
        <v>8011</v>
      </c>
      <c r="D9462" s="6">
        <v>835</v>
      </c>
      <c r="E9462" s="6" t="s">
        <v>8060</v>
      </c>
      <c r="F9462" s="6">
        <v>29092</v>
      </c>
      <c r="G9462" s="6" t="s">
        <v>7281</v>
      </c>
      <c r="H9462" s="6">
        <v>2</v>
      </c>
      <c r="I9462" s="6" t="s">
        <v>297</v>
      </c>
      <c r="J9462" s="6">
        <v>6</v>
      </c>
      <c r="K9462" s="6" t="s">
        <v>7768</v>
      </c>
      <c r="L9462" s="8">
        <v>6</v>
      </c>
      <c r="M9462" s="6" t="s">
        <v>297</v>
      </c>
      <c r="N9462" s="6" t="s">
        <v>8014</v>
      </c>
      <c r="R9462" s="6" t="str">
        <f t="shared" si="147"/>
        <v>83835Xã Bình Thắng26</v>
      </c>
    </row>
    <row r="9463" spans="1:18">
      <c r="A9463" s="6">
        <v>9462</v>
      </c>
      <c r="B9463" s="6">
        <v>83</v>
      </c>
      <c r="C9463" s="6" t="s">
        <v>8011</v>
      </c>
      <c r="D9463" s="6">
        <v>835</v>
      </c>
      <c r="E9463" s="6" t="s">
        <v>8060</v>
      </c>
      <c r="F9463" s="6">
        <v>29095</v>
      </c>
      <c r="G9463" s="6" t="s">
        <v>7778</v>
      </c>
      <c r="H9463" s="6">
        <v>2</v>
      </c>
      <c r="I9463" s="6" t="s">
        <v>297</v>
      </c>
      <c r="J9463" s="6">
        <v>6</v>
      </c>
      <c r="K9463" s="6" t="s">
        <v>7768</v>
      </c>
      <c r="L9463" s="8">
        <v>6</v>
      </c>
      <c r="M9463" s="6" t="s">
        <v>297</v>
      </c>
      <c r="N9463" s="6" t="s">
        <v>8014</v>
      </c>
      <c r="R9463" s="6" t="str">
        <f t="shared" si="147"/>
        <v>83835Xã Thạnh Trị26</v>
      </c>
    </row>
    <row r="9464" spans="1:18">
      <c r="A9464" s="6">
        <v>9463</v>
      </c>
      <c r="B9464" s="6">
        <v>83</v>
      </c>
      <c r="C9464" s="6" t="s">
        <v>8011</v>
      </c>
      <c r="D9464" s="6">
        <v>835</v>
      </c>
      <c r="E9464" s="6" t="s">
        <v>8060</v>
      </c>
      <c r="F9464" s="6">
        <v>29098</v>
      </c>
      <c r="G9464" s="6" t="s">
        <v>8068</v>
      </c>
      <c r="H9464" s="6">
        <v>2</v>
      </c>
      <c r="I9464" s="6" t="s">
        <v>297</v>
      </c>
      <c r="J9464" s="6">
        <v>6</v>
      </c>
      <c r="K9464" s="6" t="s">
        <v>7768</v>
      </c>
      <c r="L9464" s="8">
        <v>6</v>
      </c>
      <c r="M9464" s="6" t="s">
        <v>297</v>
      </c>
      <c r="N9464" s="6" t="s">
        <v>8014</v>
      </c>
      <c r="R9464" s="6" t="str">
        <f t="shared" si="147"/>
        <v>83835Xã Đại Hòa Lộc26</v>
      </c>
    </row>
    <row r="9465" spans="1:18">
      <c r="A9465" s="6">
        <v>9464</v>
      </c>
      <c r="B9465" s="6">
        <v>83</v>
      </c>
      <c r="C9465" s="6" t="s">
        <v>8011</v>
      </c>
      <c r="D9465" s="6">
        <v>835</v>
      </c>
      <c r="E9465" s="6" t="s">
        <v>8060</v>
      </c>
      <c r="F9465" s="6">
        <v>29101</v>
      </c>
      <c r="G9465" s="6" t="s">
        <v>7560</v>
      </c>
      <c r="H9465" s="6">
        <v>2</v>
      </c>
      <c r="I9465" s="6" t="s">
        <v>297</v>
      </c>
      <c r="J9465" s="6">
        <v>6</v>
      </c>
      <c r="K9465" s="6" t="s">
        <v>7768</v>
      </c>
      <c r="L9465" s="8">
        <v>6</v>
      </c>
      <c r="M9465" s="6" t="s">
        <v>297</v>
      </c>
      <c r="N9465" s="6" t="s">
        <v>8014</v>
      </c>
      <c r="R9465" s="6" t="str">
        <f t="shared" si="147"/>
        <v>83835Xã Thừa Đức26</v>
      </c>
    </row>
    <row r="9466" spans="1:18">
      <c r="A9466" s="6">
        <v>9465</v>
      </c>
      <c r="B9466" s="6">
        <v>83</v>
      </c>
      <c r="C9466" s="6" t="s">
        <v>8011</v>
      </c>
      <c r="D9466" s="6">
        <v>835</v>
      </c>
      <c r="E9466" s="6" t="s">
        <v>8060</v>
      </c>
      <c r="F9466" s="6">
        <v>29104</v>
      </c>
      <c r="G9466" s="6" t="s">
        <v>7818</v>
      </c>
      <c r="H9466" s="6">
        <v>2</v>
      </c>
      <c r="I9466" s="6" t="s">
        <v>297</v>
      </c>
      <c r="J9466" s="6">
        <v>6</v>
      </c>
      <c r="K9466" s="6" t="s">
        <v>7768</v>
      </c>
      <c r="L9466" s="8">
        <v>6</v>
      </c>
      <c r="M9466" s="6" t="s">
        <v>297</v>
      </c>
      <c r="N9466" s="6" t="s">
        <v>8014</v>
      </c>
      <c r="R9466" s="6" t="str">
        <f t="shared" si="147"/>
        <v>83835Xã Thạnh Phước26</v>
      </c>
    </row>
    <row r="9467" spans="1:18">
      <c r="A9467" s="6">
        <v>9466</v>
      </c>
      <c r="B9467" s="6">
        <v>83</v>
      </c>
      <c r="C9467" s="6" t="s">
        <v>8011</v>
      </c>
      <c r="D9467" s="6">
        <v>835</v>
      </c>
      <c r="E9467" s="6" t="s">
        <v>8060</v>
      </c>
      <c r="F9467" s="6">
        <v>29107</v>
      </c>
      <c r="G9467" s="6" t="s">
        <v>8069</v>
      </c>
      <c r="H9467" s="6">
        <v>2</v>
      </c>
      <c r="I9467" s="6" t="s">
        <v>297</v>
      </c>
      <c r="J9467" s="6">
        <v>6</v>
      </c>
      <c r="K9467" s="6" t="s">
        <v>7768</v>
      </c>
      <c r="L9467" s="8">
        <v>6</v>
      </c>
      <c r="M9467" s="6" t="s">
        <v>297</v>
      </c>
      <c r="N9467" s="6" t="s">
        <v>8014</v>
      </c>
      <c r="R9467" s="6" t="str">
        <f t="shared" si="147"/>
        <v>83835Xã Thới Thuận26</v>
      </c>
    </row>
    <row r="9468" spans="1:18">
      <c r="A9468" s="6">
        <v>9467</v>
      </c>
      <c r="B9468" s="6">
        <v>83</v>
      </c>
      <c r="C9468" s="6" t="s">
        <v>8011</v>
      </c>
      <c r="D9468" s="6">
        <v>836</v>
      </c>
      <c r="E9468" s="6" t="s">
        <v>8070</v>
      </c>
      <c r="F9468" s="6">
        <v>29110</v>
      </c>
      <c r="G9468" s="6" t="s">
        <v>8071</v>
      </c>
      <c r="H9468" s="6">
        <v>1</v>
      </c>
      <c r="I9468" s="6" t="s">
        <v>251</v>
      </c>
      <c r="J9468" s="6">
        <v>6</v>
      </c>
      <c r="K9468" s="6" t="s">
        <v>7768</v>
      </c>
      <c r="L9468" s="8">
        <v>5</v>
      </c>
      <c r="M9468" s="6" t="s">
        <v>251</v>
      </c>
      <c r="N9468" s="6" t="s">
        <v>8014</v>
      </c>
      <c r="R9468" s="6" t="str">
        <f t="shared" si="147"/>
        <v>83836Thị trấn Ba Tri16</v>
      </c>
    </row>
    <row r="9469" spans="1:18">
      <c r="A9469" s="6">
        <v>9468</v>
      </c>
      <c r="B9469" s="6">
        <v>83</v>
      </c>
      <c r="C9469" s="6" t="s">
        <v>8011</v>
      </c>
      <c r="D9469" s="6">
        <v>836</v>
      </c>
      <c r="E9469" s="6" t="s">
        <v>8070</v>
      </c>
      <c r="F9469" s="6">
        <v>29113</v>
      </c>
      <c r="G9469" s="6" t="s">
        <v>1307</v>
      </c>
      <c r="H9469" s="6">
        <v>2</v>
      </c>
      <c r="I9469" s="6" t="s">
        <v>297</v>
      </c>
      <c r="J9469" s="6">
        <v>6</v>
      </c>
      <c r="K9469" s="6" t="s">
        <v>7768</v>
      </c>
      <c r="L9469" s="8">
        <v>6</v>
      </c>
      <c r="M9469" s="6" t="s">
        <v>297</v>
      </c>
      <c r="N9469" s="6" t="s">
        <v>8014</v>
      </c>
      <c r="R9469" s="6" t="str">
        <f t="shared" si="147"/>
        <v>83836Xã Tân Mỹ26</v>
      </c>
    </row>
    <row r="9470" spans="1:18">
      <c r="A9470" s="6">
        <v>9469</v>
      </c>
      <c r="B9470" s="6">
        <v>83</v>
      </c>
      <c r="C9470" s="6" t="s">
        <v>8011</v>
      </c>
      <c r="D9470" s="6">
        <v>836</v>
      </c>
      <c r="E9470" s="6" t="s">
        <v>8070</v>
      </c>
      <c r="F9470" s="6">
        <v>29116</v>
      </c>
      <c r="G9470" s="6" t="s">
        <v>2231</v>
      </c>
      <c r="H9470" s="6">
        <v>2</v>
      </c>
      <c r="I9470" s="6" t="s">
        <v>297</v>
      </c>
      <c r="J9470" s="6">
        <v>6</v>
      </c>
      <c r="K9470" s="6" t="s">
        <v>7768</v>
      </c>
      <c r="L9470" s="8">
        <v>6</v>
      </c>
      <c r="M9470" s="6" t="s">
        <v>297</v>
      </c>
      <c r="N9470" s="6" t="s">
        <v>8014</v>
      </c>
      <c r="R9470" s="6" t="str">
        <f t="shared" si="147"/>
        <v>83836Xã Mỹ Hòa26</v>
      </c>
    </row>
    <row r="9471" spans="1:18">
      <c r="A9471" s="6">
        <v>9470</v>
      </c>
      <c r="B9471" s="6">
        <v>83</v>
      </c>
      <c r="C9471" s="6" t="s">
        <v>8011</v>
      </c>
      <c r="D9471" s="6">
        <v>836</v>
      </c>
      <c r="E9471" s="6" t="s">
        <v>8070</v>
      </c>
      <c r="F9471" s="6">
        <v>29119</v>
      </c>
      <c r="G9471" s="6" t="s">
        <v>1998</v>
      </c>
      <c r="H9471" s="6">
        <v>2</v>
      </c>
      <c r="I9471" s="6" t="s">
        <v>297</v>
      </c>
      <c r="J9471" s="6">
        <v>6</v>
      </c>
      <c r="K9471" s="6" t="s">
        <v>7768</v>
      </c>
      <c r="L9471" s="8">
        <v>6</v>
      </c>
      <c r="M9471" s="6" t="s">
        <v>297</v>
      </c>
      <c r="N9471" s="6" t="s">
        <v>8014</v>
      </c>
      <c r="R9471" s="6" t="str">
        <f t="shared" si="147"/>
        <v>83836Xã Tân Xuân26</v>
      </c>
    </row>
    <row r="9472" spans="1:18">
      <c r="A9472" s="6">
        <v>9471</v>
      </c>
      <c r="B9472" s="6">
        <v>83</v>
      </c>
      <c r="C9472" s="6" t="s">
        <v>8011</v>
      </c>
      <c r="D9472" s="6">
        <v>836</v>
      </c>
      <c r="E9472" s="6" t="s">
        <v>8070</v>
      </c>
      <c r="F9472" s="6">
        <v>29122</v>
      </c>
      <c r="G9472" s="6" t="s">
        <v>6141</v>
      </c>
      <c r="H9472" s="6">
        <v>2</v>
      </c>
      <c r="I9472" s="6" t="s">
        <v>297</v>
      </c>
      <c r="J9472" s="6">
        <v>6</v>
      </c>
      <c r="K9472" s="6" t="s">
        <v>7768</v>
      </c>
      <c r="L9472" s="8">
        <v>6</v>
      </c>
      <c r="M9472" s="6" t="s">
        <v>297</v>
      </c>
      <c r="N9472" s="6" t="s">
        <v>8014</v>
      </c>
      <c r="R9472" s="6" t="str">
        <f t="shared" si="147"/>
        <v>83836Xã Mỹ Chánh26</v>
      </c>
    </row>
    <row r="9473" spans="1:18">
      <c r="A9473" s="6">
        <v>9472</v>
      </c>
      <c r="B9473" s="6">
        <v>83</v>
      </c>
      <c r="C9473" s="6" t="s">
        <v>8011</v>
      </c>
      <c r="D9473" s="6">
        <v>836</v>
      </c>
      <c r="E9473" s="6" t="s">
        <v>8070</v>
      </c>
      <c r="F9473" s="6">
        <v>29125</v>
      </c>
      <c r="G9473" s="6" t="s">
        <v>8072</v>
      </c>
      <c r="H9473" s="6">
        <v>2</v>
      </c>
      <c r="I9473" s="6" t="s">
        <v>297</v>
      </c>
      <c r="J9473" s="6">
        <v>6</v>
      </c>
      <c r="K9473" s="6" t="s">
        <v>7768</v>
      </c>
      <c r="L9473" s="8">
        <v>6</v>
      </c>
      <c r="M9473" s="6" t="s">
        <v>297</v>
      </c>
      <c r="N9473" s="6" t="s">
        <v>8014</v>
      </c>
      <c r="R9473" s="6" t="str">
        <f t="shared" si="147"/>
        <v>83836Xã Bảo Thạnh26</v>
      </c>
    </row>
    <row r="9474" spans="1:18">
      <c r="A9474" s="6">
        <v>9473</v>
      </c>
      <c r="B9474" s="6">
        <v>83</v>
      </c>
      <c r="C9474" s="6" t="s">
        <v>8011</v>
      </c>
      <c r="D9474" s="6">
        <v>836</v>
      </c>
      <c r="E9474" s="6" t="s">
        <v>8070</v>
      </c>
      <c r="F9474" s="6">
        <v>29128</v>
      </c>
      <c r="G9474" s="6" t="s">
        <v>8073</v>
      </c>
      <c r="H9474" s="6">
        <v>2</v>
      </c>
      <c r="I9474" s="6" t="s">
        <v>297</v>
      </c>
      <c r="J9474" s="6">
        <v>6</v>
      </c>
      <c r="K9474" s="6" t="s">
        <v>7768</v>
      </c>
      <c r="L9474" s="8">
        <v>6</v>
      </c>
      <c r="M9474" s="6" t="s">
        <v>297</v>
      </c>
      <c r="N9474" s="6" t="s">
        <v>8014</v>
      </c>
      <c r="R9474" s="6" t="str">
        <f t="shared" si="147"/>
        <v>83836Xã An Phú Trung26</v>
      </c>
    </row>
    <row r="9475" spans="1:18">
      <c r="A9475" s="6">
        <v>9474</v>
      </c>
      <c r="B9475" s="6">
        <v>83</v>
      </c>
      <c r="C9475" s="6" t="s">
        <v>8011</v>
      </c>
      <c r="D9475" s="6">
        <v>836</v>
      </c>
      <c r="E9475" s="6" t="s">
        <v>8070</v>
      </c>
      <c r="F9475" s="6">
        <v>29131</v>
      </c>
      <c r="G9475" s="6" t="s">
        <v>6548</v>
      </c>
      <c r="H9475" s="6">
        <v>2</v>
      </c>
      <c r="I9475" s="6" t="s">
        <v>297</v>
      </c>
      <c r="J9475" s="6">
        <v>6</v>
      </c>
      <c r="K9475" s="6" t="s">
        <v>7768</v>
      </c>
      <c r="L9475" s="8">
        <v>6</v>
      </c>
      <c r="M9475" s="6" t="s">
        <v>297</v>
      </c>
      <c r="N9475" s="6" t="s">
        <v>8014</v>
      </c>
      <c r="R9475" s="6" t="str">
        <f t="shared" ref="R9475:R9538" si="148">CONCATENATE(B9475,D9475,G9475,H9475,J9475)</f>
        <v>83836Xã Mỹ Thạnh26</v>
      </c>
    </row>
    <row r="9476" spans="1:18">
      <c r="A9476" s="6">
        <v>9475</v>
      </c>
      <c r="B9476" s="6">
        <v>83</v>
      </c>
      <c r="C9476" s="6" t="s">
        <v>8011</v>
      </c>
      <c r="D9476" s="6">
        <v>836</v>
      </c>
      <c r="E9476" s="6" t="s">
        <v>8070</v>
      </c>
      <c r="F9476" s="6">
        <v>29134</v>
      </c>
      <c r="G9476" s="6" t="s">
        <v>8074</v>
      </c>
      <c r="H9476" s="6">
        <v>2</v>
      </c>
      <c r="I9476" s="6" t="s">
        <v>297</v>
      </c>
      <c r="J9476" s="6">
        <v>6</v>
      </c>
      <c r="K9476" s="6" t="s">
        <v>7768</v>
      </c>
      <c r="L9476" s="8">
        <v>6</v>
      </c>
      <c r="M9476" s="6" t="s">
        <v>297</v>
      </c>
      <c r="N9476" s="6" t="s">
        <v>8014</v>
      </c>
      <c r="R9476" s="6" t="str">
        <f t="shared" si="148"/>
        <v>83836Xã Mỹ Nhơn26</v>
      </c>
    </row>
    <row r="9477" spans="1:18">
      <c r="A9477" s="6">
        <v>9476</v>
      </c>
      <c r="B9477" s="6">
        <v>83</v>
      </c>
      <c r="C9477" s="6" t="s">
        <v>8011</v>
      </c>
      <c r="D9477" s="6">
        <v>836</v>
      </c>
      <c r="E9477" s="6" t="s">
        <v>8070</v>
      </c>
      <c r="F9477" s="6">
        <v>29137</v>
      </c>
      <c r="G9477" s="6" t="s">
        <v>8075</v>
      </c>
      <c r="H9477" s="6">
        <v>2</v>
      </c>
      <c r="I9477" s="6" t="s">
        <v>297</v>
      </c>
      <c r="J9477" s="6">
        <v>6</v>
      </c>
      <c r="K9477" s="6" t="s">
        <v>7768</v>
      </c>
      <c r="L9477" s="8">
        <v>6</v>
      </c>
      <c r="M9477" s="6" t="s">
        <v>297</v>
      </c>
      <c r="N9477" s="6" t="s">
        <v>8014</v>
      </c>
      <c r="R9477" s="6" t="str">
        <f t="shared" si="148"/>
        <v>83836Xã Phước Ngãi26</v>
      </c>
    </row>
    <row r="9478" spans="1:18">
      <c r="A9478" s="6">
        <v>9477</v>
      </c>
      <c r="B9478" s="6">
        <v>83</v>
      </c>
      <c r="C9478" s="6" t="s">
        <v>8011</v>
      </c>
      <c r="D9478" s="6">
        <v>836</v>
      </c>
      <c r="E9478" s="6" t="s">
        <v>8070</v>
      </c>
      <c r="F9478" s="6">
        <v>29143</v>
      </c>
      <c r="G9478" s="6" t="s">
        <v>8076</v>
      </c>
      <c r="H9478" s="6">
        <v>2</v>
      </c>
      <c r="I9478" s="6" t="s">
        <v>297</v>
      </c>
      <c r="J9478" s="6">
        <v>6</v>
      </c>
      <c r="K9478" s="6" t="s">
        <v>7768</v>
      </c>
      <c r="L9478" s="8">
        <v>6</v>
      </c>
      <c r="M9478" s="6" t="s">
        <v>297</v>
      </c>
      <c r="N9478" s="6" t="s">
        <v>8014</v>
      </c>
      <c r="R9478" s="6" t="str">
        <f t="shared" si="148"/>
        <v>83836Xã An Ngãi Trung26</v>
      </c>
    </row>
    <row r="9479" spans="1:18">
      <c r="A9479" s="6">
        <v>9478</v>
      </c>
      <c r="B9479" s="6">
        <v>83</v>
      </c>
      <c r="C9479" s="6" t="s">
        <v>8011</v>
      </c>
      <c r="D9479" s="6">
        <v>836</v>
      </c>
      <c r="E9479" s="6" t="s">
        <v>8070</v>
      </c>
      <c r="F9479" s="6">
        <v>29146</v>
      </c>
      <c r="G9479" s="6" t="s">
        <v>8077</v>
      </c>
      <c r="H9479" s="6">
        <v>2</v>
      </c>
      <c r="I9479" s="6" t="s">
        <v>297</v>
      </c>
      <c r="J9479" s="6">
        <v>6</v>
      </c>
      <c r="K9479" s="6" t="s">
        <v>7768</v>
      </c>
      <c r="L9479" s="8">
        <v>6</v>
      </c>
      <c r="M9479" s="6" t="s">
        <v>297</v>
      </c>
      <c r="N9479" s="6" t="s">
        <v>8014</v>
      </c>
      <c r="R9479" s="6" t="str">
        <f t="shared" si="148"/>
        <v>83836Xã Phú Lễ26</v>
      </c>
    </row>
    <row r="9480" spans="1:18">
      <c r="A9480" s="6">
        <v>9479</v>
      </c>
      <c r="B9480" s="6">
        <v>83</v>
      </c>
      <c r="C9480" s="6" t="s">
        <v>8011</v>
      </c>
      <c r="D9480" s="6">
        <v>836</v>
      </c>
      <c r="E9480" s="6" t="s">
        <v>8070</v>
      </c>
      <c r="F9480" s="6">
        <v>29149</v>
      </c>
      <c r="G9480" s="6" t="s">
        <v>8078</v>
      </c>
      <c r="H9480" s="6">
        <v>2</v>
      </c>
      <c r="I9480" s="6" t="s">
        <v>297</v>
      </c>
      <c r="J9480" s="6">
        <v>6</v>
      </c>
      <c r="K9480" s="6" t="s">
        <v>7768</v>
      </c>
      <c r="L9480" s="8">
        <v>6</v>
      </c>
      <c r="M9480" s="6" t="s">
        <v>297</v>
      </c>
      <c r="N9480" s="6" t="s">
        <v>8014</v>
      </c>
      <c r="R9480" s="6" t="str">
        <f t="shared" si="148"/>
        <v>83836Xã An Bình Tây26</v>
      </c>
    </row>
    <row r="9481" spans="1:18">
      <c r="A9481" s="6">
        <v>9480</v>
      </c>
      <c r="B9481" s="6">
        <v>83</v>
      </c>
      <c r="C9481" s="6" t="s">
        <v>8011</v>
      </c>
      <c r="D9481" s="6">
        <v>836</v>
      </c>
      <c r="E9481" s="6" t="s">
        <v>8070</v>
      </c>
      <c r="F9481" s="6">
        <v>29152</v>
      </c>
      <c r="G9481" s="6" t="s">
        <v>7210</v>
      </c>
      <c r="H9481" s="6">
        <v>2</v>
      </c>
      <c r="I9481" s="6" t="s">
        <v>297</v>
      </c>
      <c r="J9481" s="6">
        <v>6</v>
      </c>
      <c r="K9481" s="6" t="s">
        <v>7768</v>
      </c>
      <c r="L9481" s="8">
        <v>6</v>
      </c>
      <c r="M9481" s="6" t="s">
        <v>297</v>
      </c>
      <c r="N9481" s="6" t="s">
        <v>8014</v>
      </c>
      <c r="R9481" s="6" t="str">
        <f t="shared" si="148"/>
        <v>83836Xã Bảo Thuận26</v>
      </c>
    </row>
    <row r="9482" spans="1:18">
      <c r="A9482" s="6">
        <v>9481</v>
      </c>
      <c r="B9482" s="6">
        <v>83</v>
      </c>
      <c r="C9482" s="6" t="s">
        <v>8011</v>
      </c>
      <c r="D9482" s="6">
        <v>836</v>
      </c>
      <c r="E9482" s="6" t="s">
        <v>8070</v>
      </c>
      <c r="F9482" s="6">
        <v>29155</v>
      </c>
      <c r="G9482" s="6" t="s">
        <v>366</v>
      </c>
      <c r="H9482" s="6">
        <v>2</v>
      </c>
      <c r="I9482" s="6" t="s">
        <v>297</v>
      </c>
      <c r="J9482" s="6">
        <v>6</v>
      </c>
      <c r="K9482" s="6" t="s">
        <v>7768</v>
      </c>
      <c r="L9482" s="8">
        <v>6</v>
      </c>
      <c r="M9482" s="6" t="s">
        <v>297</v>
      </c>
      <c r="N9482" s="6" t="s">
        <v>8014</v>
      </c>
      <c r="R9482" s="6" t="str">
        <f t="shared" si="148"/>
        <v>83836Xã Tân Hưng26</v>
      </c>
    </row>
    <row r="9483" spans="1:18">
      <c r="A9483" s="6">
        <v>9482</v>
      </c>
      <c r="B9483" s="6">
        <v>83</v>
      </c>
      <c r="C9483" s="6" t="s">
        <v>8011</v>
      </c>
      <c r="D9483" s="6">
        <v>836</v>
      </c>
      <c r="E9483" s="6" t="s">
        <v>8070</v>
      </c>
      <c r="F9483" s="6">
        <v>29158</v>
      </c>
      <c r="G9483" s="6" t="s">
        <v>8079</v>
      </c>
      <c r="H9483" s="6">
        <v>2</v>
      </c>
      <c r="I9483" s="6" t="s">
        <v>297</v>
      </c>
      <c r="J9483" s="6">
        <v>6</v>
      </c>
      <c r="K9483" s="6" t="s">
        <v>7768</v>
      </c>
      <c r="L9483" s="8">
        <v>6</v>
      </c>
      <c r="M9483" s="6" t="s">
        <v>297</v>
      </c>
      <c r="N9483" s="6" t="s">
        <v>8014</v>
      </c>
      <c r="R9483" s="6" t="str">
        <f t="shared" si="148"/>
        <v>83836Xã An Ngãi Tây26</v>
      </c>
    </row>
    <row r="9484" spans="1:18">
      <c r="A9484" s="6">
        <v>9483</v>
      </c>
      <c r="B9484" s="6">
        <v>83</v>
      </c>
      <c r="C9484" s="6" t="s">
        <v>8011</v>
      </c>
      <c r="D9484" s="6">
        <v>836</v>
      </c>
      <c r="E9484" s="6" t="s">
        <v>8070</v>
      </c>
      <c r="F9484" s="6">
        <v>29161</v>
      </c>
      <c r="G9484" s="6" t="s">
        <v>3804</v>
      </c>
      <c r="H9484" s="6">
        <v>2</v>
      </c>
      <c r="I9484" s="6" t="s">
        <v>297</v>
      </c>
      <c r="J9484" s="6">
        <v>6</v>
      </c>
      <c r="K9484" s="6" t="s">
        <v>7768</v>
      </c>
      <c r="L9484" s="8">
        <v>6</v>
      </c>
      <c r="M9484" s="6" t="s">
        <v>297</v>
      </c>
      <c r="N9484" s="6" t="s">
        <v>8014</v>
      </c>
      <c r="R9484" s="6" t="str">
        <f t="shared" si="148"/>
        <v>83836Xã An Hiệp26</v>
      </c>
    </row>
    <row r="9485" spans="1:18">
      <c r="A9485" s="6">
        <v>9484</v>
      </c>
      <c r="B9485" s="6">
        <v>83</v>
      </c>
      <c r="C9485" s="6" t="s">
        <v>8011</v>
      </c>
      <c r="D9485" s="6">
        <v>836</v>
      </c>
      <c r="E9485" s="6" t="s">
        <v>8070</v>
      </c>
      <c r="F9485" s="6">
        <v>29164</v>
      </c>
      <c r="G9485" s="6" t="s">
        <v>3509</v>
      </c>
      <c r="H9485" s="6">
        <v>2</v>
      </c>
      <c r="I9485" s="6" t="s">
        <v>297</v>
      </c>
      <c r="J9485" s="6">
        <v>6</v>
      </c>
      <c r="K9485" s="6" t="s">
        <v>7768</v>
      </c>
      <c r="L9485" s="8">
        <v>6</v>
      </c>
      <c r="M9485" s="6" t="s">
        <v>297</v>
      </c>
      <c r="N9485" s="6" t="s">
        <v>8014</v>
      </c>
      <c r="R9485" s="6" t="str">
        <f t="shared" si="148"/>
        <v>83836Xã Vĩnh Hòa26</v>
      </c>
    </row>
    <row r="9486" spans="1:18">
      <c r="A9486" s="6">
        <v>9485</v>
      </c>
      <c r="B9486" s="6">
        <v>83</v>
      </c>
      <c r="C9486" s="6" t="s">
        <v>8011</v>
      </c>
      <c r="D9486" s="6">
        <v>836</v>
      </c>
      <c r="E9486" s="6" t="s">
        <v>8070</v>
      </c>
      <c r="F9486" s="6">
        <v>29167</v>
      </c>
      <c r="G9486" s="6" t="s">
        <v>5411</v>
      </c>
      <c r="H9486" s="6">
        <v>2</v>
      </c>
      <c r="I9486" s="6" t="s">
        <v>297</v>
      </c>
      <c r="J9486" s="6">
        <v>6</v>
      </c>
      <c r="K9486" s="6" t="s">
        <v>7768</v>
      </c>
      <c r="L9486" s="8">
        <v>6</v>
      </c>
      <c r="M9486" s="6" t="s">
        <v>297</v>
      </c>
      <c r="N9486" s="6" t="s">
        <v>8014</v>
      </c>
      <c r="R9486" s="6" t="str">
        <f t="shared" si="148"/>
        <v>83836Xã Tân Thủy26</v>
      </c>
    </row>
    <row r="9487" spans="1:18">
      <c r="A9487" s="6">
        <v>9486</v>
      </c>
      <c r="B9487" s="6">
        <v>83</v>
      </c>
      <c r="C9487" s="6" t="s">
        <v>8011</v>
      </c>
      <c r="D9487" s="6">
        <v>836</v>
      </c>
      <c r="E9487" s="6" t="s">
        <v>8070</v>
      </c>
      <c r="F9487" s="6">
        <v>29170</v>
      </c>
      <c r="G9487" s="6" t="s">
        <v>2867</v>
      </c>
      <c r="H9487" s="6">
        <v>2</v>
      </c>
      <c r="I9487" s="6" t="s">
        <v>297</v>
      </c>
      <c r="J9487" s="6">
        <v>6</v>
      </c>
      <c r="K9487" s="6" t="s">
        <v>7768</v>
      </c>
      <c r="L9487" s="8">
        <v>6</v>
      </c>
      <c r="M9487" s="6" t="s">
        <v>297</v>
      </c>
      <c r="N9487" s="6" t="s">
        <v>8014</v>
      </c>
      <c r="R9487" s="6" t="str">
        <f t="shared" si="148"/>
        <v>83836Xã Vĩnh An26</v>
      </c>
    </row>
    <row r="9488" spans="1:18">
      <c r="A9488" s="6">
        <v>9487</v>
      </c>
      <c r="B9488" s="6">
        <v>83</v>
      </c>
      <c r="C9488" s="6" t="s">
        <v>8011</v>
      </c>
      <c r="D9488" s="6">
        <v>836</v>
      </c>
      <c r="E9488" s="6" t="s">
        <v>8070</v>
      </c>
      <c r="F9488" s="6">
        <v>29173</v>
      </c>
      <c r="G9488" s="6" t="s">
        <v>3508</v>
      </c>
      <c r="H9488" s="6">
        <v>2</v>
      </c>
      <c r="I9488" s="6" t="s">
        <v>297</v>
      </c>
      <c r="J9488" s="6">
        <v>6</v>
      </c>
      <c r="K9488" s="6" t="s">
        <v>7768</v>
      </c>
      <c r="L9488" s="8">
        <v>6</v>
      </c>
      <c r="M9488" s="6" t="s">
        <v>297</v>
      </c>
      <c r="N9488" s="6" t="s">
        <v>8014</v>
      </c>
      <c r="R9488" s="6" t="str">
        <f t="shared" si="148"/>
        <v>83836Xã An Đức26</v>
      </c>
    </row>
    <row r="9489" spans="1:18">
      <c r="A9489" s="6">
        <v>9488</v>
      </c>
      <c r="B9489" s="6">
        <v>83</v>
      </c>
      <c r="C9489" s="6" t="s">
        <v>8011</v>
      </c>
      <c r="D9489" s="6">
        <v>836</v>
      </c>
      <c r="E9489" s="6" t="s">
        <v>8070</v>
      </c>
      <c r="F9489" s="6">
        <v>29176</v>
      </c>
      <c r="G9489" s="6" t="s">
        <v>8080</v>
      </c>
      <c r="H9489" s="6">
        <v>2</v>
      </c>
      <c r="I9489" s="6" t="s">
        <v>297</v>
      </c>
      <c r="J9489" s="6">
        <v>6</v>
      </c>
      <c r="K9489" s="6" t="s">
        <v>7768</v>
      </c>
      <c r="L9489" s="8">
        <v>6</v>
      </c>
      <c r="M9489" s="6" t="s">
        <v>297</v>
      </c>
      <c r="N9489" s="6" t="s">
        <v>8014</v>
      </c>
      <c r="R9489" s="6" t="str">
        <f t="shared" si="148"/>
        <v>83836Xã An Hòa Tây26</v>
      </c>
    </row>
    <row r="9490" spans="1:18">
      <c r="A9490" s="6">
        <v>9489</v>
      </c>
      <c r="B9490" s="6">
        <v>83</v>
      </c>
      <c r="C9490" s="6" t="s">
        <v>8011</v>
      </c>
      <c r="D9490" s="6">
        <v>836</v>
      </c>
      <c r="E9490" s="6" t="s">
        <v>8070</v>
      </c>
      <c r="F9490" s="6">
        <v>29179</v>
      </c>
      <c r="G9490" s="6" t="s">
        <v>5403</v>
      </c>
      <c r="H9490" s="6">
        <v>2</v>
      </c>
      <c r="I9490" s="6" t="s">
        <v>297</v>
      </c>
      <c r="J9490" s="6">
        <v>6</v>
      </c>
      <c r="K9490" s="6" t="s">
        <v>7768</v>
      </c>
      <c r="L9490" s="8">
        <v>6</v>
      </c>
      <c r="M9490" s="6" t="s">
        <v>297</v>
      </c>
      <c r="N9490" s="6" t="s">
        <v>8014</v>
      </c>
      <c r="R9490" s="6" t="str">
        <f t="shared" si="148"/>
        <v>83836Xã An Thủy26</v>
      </c>
    </row>
    <row r="9491" spans="1:18">
      <c r="A9491" s="6">
        <v>9490</v>
      </c>
      <c r="B9491" s="6">
        <v>83</v>
      </c>
      <c r="C9491" s="6" t="s">
        <v>8011</v>
      </c>
      <c r="D9491" s="6">
        <v>837</v>
      </c>
      <c r="E9491" s="6" t="s">
        <v>8081</v>
      </c>
      <c r="F9491" s="6">
        <v>29182</v>
      </c>
      <c r="G9491" s="6" t="s">
        <v>8082</v>
      </c>
      <c r="H9491" s="6">
        <v>1</v>
      </c>
      <c r="I9491" s="6" t="s">
        <v>251</v>
      </c>
      <c r="J9491" s="6">
        <v>6</v>
      </c>
      <c r="K9491" s="6" t="s">
        <v>7768</v>
      </c>
      <c r="L9491" s="8">
        <v>5</v>
      </c>
      <c r="M9491" s="6" t="s">
        <v>251</v>
      </c>
      <c r="N9491" s="6" t="s">
        <v>8014</v>
      </c>
      <c r="R9491" s="6" t="str">
        <f t="shared" si="148"/>
        <v>83837Thị trấn Thạnh Phú16</v>
      </c>
    </row>
    <row r="9492" spans="1:18">
      <c r="A9492" s="6">
        <v>9491</v>
      </c>
      <c r="B9492" s="6">
        <v>83</v>
      </c>
      <c r="C9492" s="6" t="s">
        <v>8011</v>
      </c>
      <c r="D9492" s="6">
        <v>837</v>
      </c>
      <c r="E9492" s="6" t="s">
        <v>8081</v>
      </c>
      <c r="F9492" s="6">
        <v>29185</v>
      </c>
      <c r="G9492" s="6" t="s">
        <v>8083</v>
      </c>
      <c r="H9492" s="6">
        <v>2</v>
      </c>
      <c r="I9492" s="6" t="s">
        <v>297</v>
      </c>
      <c r="J9492" s="6">
        <v>6</v>
      </c>
      <c r="K9492" s="6" t="s">
        <v>7768</v>
      </c>
      <c r="L9492" s="8">
        <v>6</v>
      </c>
      <c r="M9492" s="6" t="s">
        <v>297</v>
      </c>
      <c r="N9492" s="6" t="s">
        <v>8014</v>
      </c>
      <c r="R9492" s="6" t="str">
        <f t="shared" si="148"/>
        <v>83837Xã Phú Khánh26</v>
      </c>
    </row>
    <row r="9493" spans="1:18">
      <c r="A9493" s="6">
        <v>9492</v>
      </c>
      <c r="B9493" s="6">
        <v>83</v>
      </c>
      <c r="C9493" s="6" t="s">
        <v>8011</v>
      </c>
      <c r="D9493" s="6">
        <v>837</v>
      </c>
      <c r="E9493" s="6" t="s">
        <v>8081</v>
      </c>
      <c r="F9493" s="6">
        <v>29188</v>
      </c>
      <c r="G9493" s="6" t="s">
        <v>8084</v>
      </c>
      <c r="H9493" s="6">
        <v>2</v>
      </c>
      <c r="I9493" s="6" t="s">
        <v>297</v>
      </c>
      <c r="J9493" s="6">
        <v>6</v>
      </c>
      <c r="K9493" s="6" t="s">
        <v>7768</v>
      </c>
      <c r="L9493" s="8">
        <v>6</v>
      </c>
      <c r="M9493" s="6" t="s">
        <v>297</v>
      </c>
      <c r="N9493" s="6" t="s">
        <v>8014</v>
      </c>
      <c r="R9493" s="6" t="str">
        <f t="shared" si="148"/>
        <v>83837Xã Đại Điền26</v>
      </c>
    </row>
    <row r="9494" spans="1:18">
      <c r="A9494" s="6">
        <v>9493</v>
      </c>
      <c r="B9494" s="6">
        <v>83</v>
      </c>
      <c r="C9494" s="6" t="s">
        <v>8011</v>
      </c>
      <c r="D9494" s="6">
        <v>837</v>
      </c>
      <c r="E9494" s="6" t="s">
        <v>8081</v>
      </c>
      <c r="F9494" s="6">
        <v>29191</v>
      </c>
      <c r="G9494" s="6" t="s">
        <v>8085</v>
      </c>
      <c r="H9494" s="6">
        <v>2</v>
      </c>
      <c r="I9494" s="6" t="s">
        <v>297</v>
      </c>
      <c r="J9494" s="6">
        <v>6</v>
      </c>
      <c r="K9494" s="6" t="s">
        <v>7768</v>
      </c>
      <c r="L9494" s="8">
        <v>6</v>
      </c>
      <c r="M9494" s="6" t="s">
        <v>297</v>
      </c>
      <c r="N9494" s="6" t="s">
        <v>8014</v>
      </c>
      <c r="R9494" s="6" t="str">
        <f t="shared" si="148"/>
        <v>83837Xã Quới Điền26</v>
      </c>
    </row>
    <row r="9495" spans="1:18">
      <c r="A9495" s="6">
        <v>9494</v>
      </c>
      <c r="B9495" s="6">
        <v>83</v>
      </c>
      <c r="C9495" s="6" t="s">
        <v>8011</v>
      </c>
      <c r="D9495" s="6">
        <v>837</v>
      </c>
      <c r="E9495" s="6" t="s">
        <v>8081</v>
      </c>
      <c r="F9495" s="6">
        <v>29194</v>
      </c>
      <c r="G9495" s="6" t="s">
        <v>1906</v>
      </c>
      <c r="H9495" s="6">
        <v>2</v>
      </c>
      <c r="I9495" s="6" t="s">
        <v>297</v>
      </c>
      <c r="J9495" s="6">
        <v>6</v>
      </c>
      <c r="K9495" s="6" t="s">
        <v>7768</v>
      </c>
      <c r="L9495" s="8">
        <v>6</v>
      </c>
      <c r="M9495" s="6" t="s">
        <v>297</v>
      </c>
      <c r="N9495" s="6" t="s">
        <v>8014</v>
      </c>
      <c r="R9495" s="6" t="str">
        <f t="shared" si="148"/>
        <v>83837Xã Tân Phong26</v>
      </c>
    </row>
    <row r="9496" spans="1:18">
      <c r="A9496" s="6">
        <v>9495</v>
      </c>
      <c r="B9496" s="6">
        <v>83</v>
      </c>
      <c r="C9496" s="6" t="s">
        <v>8011</v>
      </c>
      <c r="D9496" s="6">
        <v>837</v>
      </c>
      <c r="E9496" s="6" t="s">
        <v>8081</v>
      </c>
      <c r="F9496" s="6">
        <v>29197</v>
      </c>
      <c r="G9496" s="6" t="s">
        <v>683</v>
      </c>
      <c r="H9496" s="6">
        <v>2</v>
      </c>
      <c r="I9496" s="6" t="s">
        <v>297</v>
      </c>
      <c r="J9496" s="6">
        <v>6</v>
      </c>
      <c r="K9496" s="6" t="s">
        <v>7768</v>
      </c>
      <c r="L9496" s="8">
        <v>6</v>
      </c>
      <c r="M9496" s="6" t="s">
        <v>297</v>
      </c>
      <c r="N9496" s="6" t="s">
        <v>8014</v>
      </c>
      <c r="R9496" s="6" t="str">
        <f t="shared" si="148"/>
        <v>83837Xã Mỹ Hưng26</v>
      </c>
    </row>
    <row r="9497" spans="1:18">
      <c r="A9497" s="6">
        <v>9496</v>
      </c>
      <c r="B9497" s="6">
        <v>83</v>
      </c>
      <c r="C9497" s="6" t="s">
        <v>8011</v>
      </c>
      <c r="D9497" s="6">
        <v>837</v>
      </c>
      <c r="E9497" s="6" t="s">
        <v>8081</v>
      </c>
      <c r="F9497" s="6">
        <v>29200</v>
      </c>
      <c r="G9497" s="6" t="s">
        <v>7391</v>
      </c>
      <c r="H9497" s="6">
        <v>2</v>
      </c>
      <c r="I9497" s="6" t="s">
        <v>297</v>
      </c>
      <c r="J9497" s="6">
        <v>6</v>
      </c>
      <c r="K9497" s="6" t="s">
        <v>7768</v>
      </c>
      <c r="L9497" s="8">
        <v>6</v>
      </c>
      <c r="M9497" s="6" t="s">
        <v>297</v>
      </c>
      <c r="N9497" s="6" t="s">
        <v>8014</v>
      </c>
      <c r="R9497" s="6" t="str">
        <f t="shared" si="148"/>
        <v>83837Xã An Thạnh26</v>
      </c>
    </row>
    <row r="9498" spans="1:18">
      <c r="A9498" s="6">
        <v>9497</v>
      </c>
      <c r="B9498" s="6">
        <v>83</v>
      </c>
      <c r="C9498" s="6" t="s">
        <v>8011</v>
      </c>
      <c r="D9498" s="6">
        <v>837</v>
      </c>
      <c r="E9498" s="6" t="s">
        <v>8081</v>
      </c>
      <c r="F9498" s="6">
        <v>29203</v>
      </c>
      <c r="G9498" s="6" t="s">
        <v>8086</v>
      </c>
      <c r="H9498" s="6">
        <v>2</v>
      </c>
      <c r="I9498" s="6" t="s">
        <v>297</v>
      </c>
      <c r="J9498" s="6">
        <v>6</v>
      </c>
      <c r="K9498" s="6" t="s">
        <v>7768</v>
      </c>
      <c r="L9498" s="8">
        <v>6</v>
      </c>
      <c r="M9498" s="6" t="s">
        <v>297</v>
      </c>
      <c r="N9498" s="6" t="s">
        <v>8014</v>
      </c>
      <c r="R9498" s="6" t="str">
        <f t="shared" si="148"/>
        <v>83837Xã Thới Thạnh26</v>
      </c>
    </row>
    <row r="9499" spans="1:18">
      <c r="A9499" s="6">
        <v>9498</v>
      </c>
      <c r="B9499" s="6">
        <v>83</v>
      </c>
      <c r="C9499" s="6" t="s">
        <v>8011</v>
      </c>
      <c r="D9499" s="6">
        <v>837</v>
      </c>
      <c r="E9499" s="6" t="s">
        <v>8081</v>
      </c>
      <c r="F9499" s="6">
        <v>29206</v>
      </c>
      <c r="G9499" s="6" t="s">
        <v>8087</v>
      </c>
      <c r="H9499" s="6">
        <v>2</v>
      </c>
      <c r="I9499" s="6" t="s">
        <v>297</v>
      </c>
      <c r="J9499" s="6">
        <v>6</v>
      </c>
      <c r="K9499" s="6" t="s">
        <v>7768</v>
      </c>
      <c r="L9499" s="8">
        <v>6</v>
      </c>
      <c r="M9499" s="6" t="s">
        <v>297</v>
      </c>
      <c r="N9499" s="6" t="s">
        <v>8014</v>
      </c>
      <c r="R9499" s="6" t="str">
        <f t="shared" si="148"/>
        <v>83837Xã Hòa Lợi26</v>
      </c>
    </row>
    <row r="9500" spans="1:18">
      <c r="A9500" s="6">
        <v>9499</v>
      </c>
      <c r="B9500" s="6">
        <v>83</v>
      </c>
      <c r="C9500" s="6" t="s">
        <v>8011</v>
      </c>
      <c r="D9500" s="6">
        <v>837</v>
      </c>
      <c r="E9500" s="6" t="s">
        <v>8081</v>
      </c>
      <c r="F9500" s="6">
        <v>29209</v>
      </c>
      <c r="G9500" s="6" t="s">
        <v>7433</v>
      </c>
      <c r="H9500" s="6">
        <v>2</v>
      </c>
      <c r="I9500" s="6" t="s">
        <v>297</v>
      </c>
      <c r="J9500" s="6">
        <v>6</v>
      </c>
      <c r="K9500" s="6" t="s">
        <v>7768</v>
      </c>
      <c r="L9500" s="8">
        <v>6</v>
      </c>
      <c r="M9500" s="6" t="s">
        <v>297</v>
      </c>
      <c r="N9500" s="6" t="s">
        <v>8014</v>
      </c>
      <c r="R9500" s="6" t="str">
        <f t="shared" si="148"/>
        <v>83837Xã An Điền26</v>
      </c>
    </row>
    <row r="9501" spans="1:18">
      <c r="A9501" s="6">
        <v>9500</v>
      </c>
      <c r="B9501" s="6">
        <v>83</v>
      </c>
      <c r="C9501" s="6" t="s">
        <v>8011</v>
      </c>
      <c r="D9501" s="6">
        <v>837</v>
      </c>
      <c r="E9501" s="6" t="s">
        <v>8081</v>
      </c>
      <c r="F9501" s="6">
        <v>29212</v>
      </c>
      <c r="G9501" s="6" t="s">
        <v>5955</v>
      </c>
      <c r="H9501" s="6">
        <v>2</v>
      </c>
      <c r="I9501" s="6" t="s">
        <v>297</v>
      </c>
      <c r="J9501" s="6">
        <v>6</v>
      </c>
      <c r="K9501" s="6" t="s">
        <v>7768</v>
      </c>
      <c r="L9501" s="8">
        <v>6</v>
      </c>
      <c r="M9501" s="6" t="s">
        <v>297</v>
      </c>
      <c r="N9501" s="6" t="s">
        <v>8014</v>
      </c>
      <c r="R9501" s="6" t="str">
        <f t="shared" si="148"/>
        <v>83837Xã Bình Thạnh26</v>
      </c>
    </row>
    <row r="9502" spans="1:18">
      <c r="A9502" s="6">
        <v>9501</v>
      </c>
      <c r="B9502" s="6">
        <v>83</v>
      </c>
      <c r="C9502" s="6" t="s">
        <v>8011</v>
      </c>
      <c r="D9502" s="6">
        <v>837</v>
      </c>
      <c r="E9502" s="6" t="s">
        <v>8081</v>
      </c>
      <c r="F9502" s="6">
        <v>29215</v>
      </c>
      <c r="G9502" s="6" t="s">
        <v>8088</v>
      </c>
      <c r="H9502" s="6">
        <v>2</v>
      </c>
      <c r="I9502" s="6" t="s">
        <v>297</v>
      </c>
      <c r="J9502" s="6">
        <v>6</v>
      </c>
      <c r="K9502" s="6" t="s">
        <v>7768</v>
      </c>
      <c r="L9502" s="8">
        <v>6</v>
      </c>
      <c r="M9502" s="6" t="s">
        <v>297</v>
      </c>
      <c r="N9502" s="6" t="s">
        <v>8014</v>
      </c>
      <c r="R9502" s="6" t="str">
        <f t="shared" si="148"/>
        <v>83837Xã An Thuận26</v>
      </c>
    </row>
    <row r="9503" spans="1:18">
      <c r="A9503" s="6">
        <v>9502</v>
      </c>
      <c r="B9503" s="6">
        <v>83</v>
      </c>
      <c r="C9503" s="6" t="s">
        <v>8011</v>
      </c>
      <c r="D9503" s="6">
        <v>837</v>
      </c>
      <c r="E9503" s="6" t="s">
        <v>8081</v>
      </c>
      <c r="F9503" s="6">
        <v>29218</v>
      </c>
      <c r="G9503" s="6" t="s">
        <v>8089</v>
      </c>
      <c r="H9503" s="6">
        <v>2</v>
      </c>
      <c r="I9503" s="6" t="s">
        <v>297</v>
      </c>
      <c r="J9503" s="6">
        <v>6</v>
      </c>
      <c r="K9503" s="6" t="s">
        <v>7768</v>
      </c>
      <c r="L9503" s="8">
        <v>6</v>
      </c>
      <c r="M9503" s="6" t="s">
        <v>297</v>
      </c>
      <c r="N9503" s="6" t="s">
        <v>8014</v>
      </c>
      <c r="R9503" s="6" t="str">
        <f t="shared" si="148"/>
        <v>83837Xã An Quy26</v>
      </c>
    </row>
    <row r="9504" spans="1:18">
      <c r="A9504" s="6">
        <v>9503</v>
      </c>
      <c r="B9504" s="6">
        <v>83</v>
      </c>
      <c r="C9504" s="6" t="s">
        <v>8011</v>
      </c>
      <c r="D9504" s="6">
        <v>837</v>
      </c>
      <c r="E9504" s="6" t="s">
        <v>8081</v>
      </c>
      <c r="F9504" s="6">
        <v>29221</v>
      </c>
      <c r="G9504" s="6" t="s">
        <v>8090</v>
      </c>
      <c r="H9504" s="6">
        <v>2</v>
      </c>
      <c r="I9504" s="6" t="s">
        <v>297</v>
      </c>
      <c r="J9504" s="6">
        <v>6</v>
      </c>
      <c r="K9504" s="6" t="s">
        <v>7768</v>
      </c>
      <c r="L9504" s="8">
        <v>6</v>
      </c>
      <c r="M9504" s="6" t="s">
        <v>297</v>
      </c>
      <c r="N9504" s="6" t="s">
        <v>8014</v>
      </c>
      <c r="R9504" s="6" t="str">
        <f t="shared" si="148"/>
        <v>83837Xã Thạnh Hải26</v>
      </c>
    </row>
    <row r="9505" spans="1:18">
      <c r="A9505" s="6">
        <v>9504</v>
      </c>
      <c r="B9505" s="6">
        <v>83</v>
      </c>
      <c r="C9505" s="6" t="s">
        <v>8011</v>
      </c>
      <c r="D9505" s="6">
        <v>837</v>
      </c>
      <c r="E9505" s="6" t="s">
        <v>8081</v>
      </c>
      <c r="F9505" s="6">
        <v>29224</v>
      </c>
      <c r="G9505" s="6" t="s">
        <v>7237</v>
      </c>
      <c r="H9505" s="6">
        <v>2</v>
      </c>
      <c r="I9505" s="6" t="s">
        <v>297</v>
      </c>
      <c r="J9505" s="6">
        <v>6</v>
      </c>
      <c r="K9505" s="6" t="s">
        <v>7768</v>
      </c>
      <c r="L9505" s="8">
        <v>6</v>
      </c>
      <c r="M9505" s="6" t="s">
        <v>297</v>
      </c>
      <c r="N9505" s="6" t="s">
        <v>8014</v>
      </c>
      <c r="R9505" s="6" t="str">
        <f t="shared" si="148"/>
        <v>83837Xã An Nhơn26</v>
      </c>
    </row>
    <row r="9506" spans="1:18">
      <c r="A9506" s="6">
        <v>9505</v>
      </c>
      <c r="B9506" s="6">
        <v>83</v>
      </c>
      <c r="C9506" s="6" t="s">
        <v>8011</v>
      </c>
      <c r="D9506" s="6">
        <v>837</v>
      </c>
      <c r="E9506" s="6" t="s">
        <v>8081</v>
      </c>
      <c r="F9506" s="6">
        <v>29227</v>
      </c>
      <c r="G9506" s="6" t="s">
        <v>8091</v>
      </c>
      <c r="H9506" s="6">
        <v>2</v>
      </c>
      <c r="I9506" s="6" t="s">
        <v>297</v>
      </c>
      <c r="J9506" s="6">
        <v>6</v>
      </c>
      <c r="K9506" s="6" t="s">
        <v>7768</v>
      </c>
      <c r="L9506" s="8">
        <v>6</v>
      </c>
      <c r="M9506" s="6" t="s">
        <v>297</v>
      </c>
      <c r="N9506" s="6" t="s">
        <v>8014</v>
      </c>
      <c r="R9506" s="6" t="str">
        <f t="shared" si="148"/>
        <v>83837Xã Giao Thạnh26</v>
      </c>
    </row>
    <row r="9507" spans="1:18">
      <c r="A9507" s="6">
        <v>9506</v>
      </c>
      <c r="B9507" s="6">
        <v>83</v>
      </c>
      <c r="C9507" s="6" t="s">
        <v>8011</v>
      </c>
      <c r="D9507" s="6">
        <v>837</v>
      </c>
      <c r="E9507" s="6" t="s">
        <v>8081</v>
      </c>
      <c r="F9507" s="6">
        <v>29230</v>
      </c>
      <c r="G9507" s="6" t="s">
        <v>8092</v>
      </c>
      <c r="H9507" s="6">
        <v>2</v>
      </c>
      <c r="I9507" s="6" t="s">
        <v>297</v>
      </c>
      <c r="J9507" s="6">
        <v>6</v>
      </c>
      <c r="K9507" s="6" t="s">
        <v>7768</v>
      </c>
      <c r="L9507" s="8">
        <v>6</v>
      </c>
      <c r="M9507" s="6" t="s">
        <v>297</v>
      </c>
      <c r="N9507" s="6" t="s">
        <v>8014</v>
      </c>
      <c r="R9507" s="6" t="str">
        <f t="shared" si="148"/>
        <v>83837Xã Thạnh Phong26</v>
      </c>
    </row>
    <row r="9508" spans="1:18">
      <c r="A9508" s="6">
        <v>9507</v>
      </c>
      <c r="B9508" s="6">
        <v>83</v>
      </c>
      <c r="C9508" s="6" t="s">
        <v>8011</v>
      </c>
      <c r="D9508" s="6">
        <v>837</v>
      </c>
      <c r="E9508" s="6" t="s">
        <v>8081</v>
      </c>
      <c r="F9508" s="6">
        <v>29233</v>
      </c>
      <c r="G9508" s="6" t="s">
        <v>2857</v>
      </c>
      <c r="H9508" s="6">
        <v>2</v>
      </c>
      <c r="I9508" s="6" t="s">
        <v>297</v>
      </c>
      <c r="J9508" s="6">
        <v>6</v>
      </c>
      <c r="K9508" s="6" t="s">
        <v>7768</v>
      </c>
      <c r="L9508" s="8">
        <v>6</v>
      </c>
      <c r="M9508" s="6" t="s">
        <v>297</v>
      </c>
      <c r="N9508" s="6" t="s">
        <v>8014</v>
      </c>
      <c r="R9508" s="6" t="str">
        <f t="shared" si="148"/>
        <v>83837Xã Mỹ An26</v>
      </c>
    </row>
    <row r="9509" spans="1:18">
      <c r="A9509" s="6">
        <v>9508</v>
      </c>
      <c r="B9509" s="6">
        <v>83</v>
      </c>
      <c r="C9509" s="6" t="s">
        <v>8011</v>
      </c>
      <c r="D9509" s="6">
        <v>838</v>
      </c>
      <c r="E9509" s="6" t="s">
        <v>8093</v>
      </c>
      <c r="F9509" s="6">
        <v>28889</v>
      </c>
      <c r="G9509" s="6" t="s">
        <v>3007</v>
      </c>
      <c r="H9509" s="6">
        <v>2</v>
      </c>
      <c r="I9509" s="6" t="s">
        <v>297</v>
      </c>
      <c r="J9509" s="6">
        <v>6</v>
      </c>
      <c r="K9509" s="6" t="s">
        <v>7768</v>
      </c>
      <c r="L9509" s="8">
        <v>6</v>
      </c>
      <c r="M9509" s="6" t="s">
        <v>297</v>
      </c>
      <c r="N9509" s="6" t="s">
        <v>8014</v>
      </c>
      <c r="R9509" s="6" t="str">
        <f t="shared" si="148"/>
        <v>83838Xã Phú Mỹ26</v>
      </c>
    </row>
    <row r="9510" spans="1:18">
      <c r="A9510" s="6">
        <v>9509</v>
      </c>
      <c r="B9510" s="6">
        <v>83</v>
      </c>
      <c r="C9510" s="6" t="s">
        <v>8011</v>
      </c>
      <c r="D9510" s="6">
        <v>838</v>
      </c>
      <c r="E9510" s="6" t="s">
        <v>8093</v>
      </c>
      <c r="F9510" s="6">
        <v>28901</v>
      </c>
      <c r="G9510" s="6" t="s">
        <v>8094</v>
      </c>
      <c r="H9510" s="6">
        <v>2</v>
      </c>
      <c r="I9510" s="6" t="s">
        <v>297</v>
      </c>
      <c r="J9510" s="6">
        <v>6</v>
      </c>
      <c r="K9510" s="6" t="s">
        <v>7768</v>
      </c>
      <c r="L9510" s="8">
        <v>6</v>
      </c>
      <c r="M9510" s="6" t="s">
        <v>297</v>
      </c>
      <c r="N9510" s="6" t="s">
        <v>8014</v>
      </c>
      <c r="R9510" s="6" t="str">
        <f t="shared" si="148"/>
        <v>83838Xã Hưng Khánh Trung A26</v>
      </c>
    </row>
    <row r="9511" spans="1:18">
      <c r="A9511" s="6">
        <v>9510</v>
      </c>
      <c r="B9511" s="6">
        <v>83</v>
      </c>
      <c r="C9511" s="6" t="s">
        <v>8011</v>
      </c>
      <c r="D9511" s="6">
        <v>838</v>
      </c>
      <c r="E9511" s="6" t="s">
        <v>8093</v>
      </c>
      <c r="F9511" s="6">
        <v>28906</v>
      </c>
      <c r="G9511" s="6" t="s">
        <v>3925</v>
      </c>
      <c r="H9511" s="6">
        <v>2</v>
      </c>
      <c r="I9511" s="6" t="s">
        <v>297</v>
      </c>
      <c r="J9511" s="6">
        <v>6</v>
      </c>
      <c r="K9511" s="6" t="s">
        <v>7768</v>
      </c>
      <c r="L9511" s="8">
        <v>6</v>
      </c>
      <c r="M9511" s="6" t="s">
        <v>297</v>
      </c>
      <c r="N9511" s="6" t="s">
        <v>8014</v>
      </c>
      <c r="R9511" s="6" t="str">
        <f t="shared" si="148"/>
        <v>83838Xã Thanh Tân26</v>
      </c>
    </row>
    <row r="9512" spans="1:18">
      <c r="A9512" s="6">
        <v>9511</v>
      </c>
      <c r="B9512" s="6">
        <v>83</v>
      </c>
      <c r="C9512" s="6" t="s">
        <v>8011</v>
      </c>
      <c r="D9512" s="6">
        <v>838</v>
      </c>
      <c r="E9512" s="6" t="s">
        <v>8093</v>
      </c>
      <c r="F9512" s="6">
        <v>28909</v>
      </c>
      <c r="G9512" s="6" t="s">
        <v>8095</v>
      </c>
      <c r="H9512" s="6">
        <v>2</v>
      </c>
      <c r="I9512" s="6" t="s">
        <v>297</v>
      </c>
      <c r="J9512" s="6">
        <v>6</v>
      </c>
      <c r="K9512" s="6" t="s">
        <v>7768</v>
      </c>
      <c r="L9512" s="8">
        <v>6</v>
      </c>
      <c r="M9512" s="6" t="s">
        <v>297</v>
      </c>
      <c r="N9512" s="6" t="s">
        <v>8014</v>
      </c>
      <c r="R9512" s="6" t="str">
        <f t="shared" si="148"/>
        <v>83838Xã Thạnh Ngãi26</v>
      </c>
    </row>
    <row r="9513" spans="1:18">
      <c r="A9513" s="6">
        <v>9512</v>
      </c>
      <c r="B9513" s="6">
        <v>83</v>
      </c>
      <c r="C9513" s="6" t="s">
        <v>8011</v>
      </c>
      <c r="D9513" s="6">
        <v>838</v>
      </c>
      <c r="E9513" s="6" t="s">
        <v>8093</v>
      </c>
      <c r="F9513" s="6">
        <v>28912</v>
      </c>
      <c r="G9513" s="6" t="s">
        <v>8096</v>
      </c>
      <c r="H9513" s="6">
        <v>2</v>
      </c>
      <c r="I9513" s="6" t="s">
        <v>297</v>
      </c>
      <c r="J9513" s="6">
        <v>6</v>
      </c>
      <c r="K9513" s="6" t="s">
        <v>7768</v>
      </c>
      <c r="L9513" s="8">
        <v>6</v>
      </c>
      <c r="M9513" s="6" t="s">
        <v>297</v>
      </c>
      <c r="N9513" s="6" t="s">
        <v>8014</v>
      </c>
      <c r="R9513" s="6" t="str">
        <f t="shared" si="148"/>
        <v>83838Xã Tân Phú Tây26</v>
      </c>
    </row>
    <row r="9514" spans="1:18">
      <c r="A9514" s="6">
        <v>9513</v>
      </c>
      <c r="B9514" s="6">
        <v>83</v>
      </c>
      <c r="C9514" s="6" t="s">
        <v>8011</v>
      </c>
      <c r="D9514" s="6">
        <v>838</v>
      </c>
      <c r="E9514" s="6" t="s">
        <v>8093</v>
      </c>
      <c r="F9514" s="6">
        <v>28915</v>
      </c>
      <c r="G9514" s="6" t="s">
        <v>8097</v>
      </c>
      <c r="H9514" s="6">
        <v>2</v>
      </c>
      <c r="I9514" s="6" t="s">
        <v>297</v>
      </c>
      <c r="J9514" s="6">
        <v>6</v>
      </c>
      <c r="K9514" s="6" t="s">
        <v>7768</v>
      </c>
      <c r="L9514" s="8">
        <v>6</v>
      </c>
      <c r="M9514" s="6" t="s">
        <v>297</v>
      </c>
      <c r="N9514" s="6" t="s">
        <v>8014</v>
      </c>
      <c r="R9514" s="6" t="str">
        <f t="shared" si="148"/>
        <v>83838Xã Phước Mỹ Trung26</v>
      </c>
    </row>
    <row r="9515" spans="1:18">
      <c r="A9515" s="6">
        <v>9514</v>
      </c>
      <c r="B9515" s="6">
        <v>83</v>
      </c>
      <c r="C9515" s="6" t="s">
        <v>8011</v>
      </c>
      <c r="D9515" s="6">
        <v>838</v>
      </c>
      <c r="E9515" s="6" t="s">
        <v>8093</v>
      </c>
      <c r="F9515" s="6">
        <v>28918</v>
      </c>
      <c r="G9515" s="6" t="s">
        <v>8098</v>
      </c>
      <c r="H9515" s="6">
        <v>2</v>
      </c>
      <c r="I9515" s="6" t="s">
        <v>297</v>
      </c>
      <c r="J9515" s="6">
        <v>6</v>
      </c>
      <c r="K9515" s="6" t="s">
        <v>7768</v>
      </c>
      <c r="L9515" s="8">
        <v>6</v>
      </c>
      <c r="M9515" s="6" t="s">
        <v>297</v>
      </c>
      <c r="N9515" s="6" t="s">
        <v>8014</v>
      </c>
      <c r="R9515" s="6" t="str">
        <f t="shared" si="148"/>
        <v>83838Xã Tân Thành Bình26</v>
      </c>
    </row>
    <row r="9516" spans="1:18">
      <c r="A9516" s="6">
        <v>9515</v>
      </c>
      <c r="B9516" s="6">
        <v>83</v>
      </c>
      <c r="C9516" s="6" t="s">
        <v>8011</v>
      </c>
      <c r="D9516" s="6">
        <v>838</v>
      </c>
      <c r="E9516" s="6" t="s">
        <v>8093</v>
      </c>
      <c r="F9516" s="6">
        <v>28921</v>
      </c>
      <c r="G9516" s="6" t="s">
        <v>4474</v>
      </c>
      <c r="H9516" s="6">
        <v>2</v>
      </c>
      <c r="I9516" s="6" t="s">
        <v>297</v>
      </c>
      <c r="J9516" s="6">
        <v>6</v>
      </c>
      <c r="K9516" s="6" t="s">
        <v>7768</v>
      </c>
      <c r="L9516" s="8">
        <v>6</v>
      </c>
      <c r="M9516" s="6" t="s">
        <v>297</v>
      </c>
      <c r="N9516" s="6" t="s">
        <v>8014</v>
      </c>
      <c r="R9516" s="6" t="str">
        <f t="shared" si="148"/>
        <v>83838Xã Thành An26</v>
      </c>
    </row>
    <row r="9517" spans="1:18">
      <c r="A9517" s="6">
        <v>9516</v>
      </c>
      <c r="B9517" s="6">
        <v>83</v>
      </c>
      <c r="C9517" s="6" t="s">
        <v>8011</v>
      </c>
      <c r="D9517" s="6">
        <v>838</v>
      </c>
      <c r="E9517" s="6" t="s">
        <v>8093</v>
      </c>
      <c r="F9517" s="6">
        <v>28924</v>
      </c>
      <c r="G9517" s="6" t="s">
        <v>4648</v>
      </c>
      <c r="H9517" s="6">
        <v>2</v>
      </c>
      <c r="I9517" s="6" t="s">
        <v>297</v>
      </c>
      <c r="J9517" s="6">
        <v>6</v>
      </c>
      <c r="K9517" s="6" t="s">
        <v>7768</v>
      </c>
      <c r="L9517" s="8">
        <v>6</v>
      </c>
      <c r="M9517" s="6" t="s">
        <v>297</v>
      </c>
      <c r="N9517" s="6" t="s">
        <v>8014</v>
      </c>
      <c r="R9517" s="6" t="str">
        <f t="shared" si="148"/>
        <v>83838Xã Hòa Lộc26</v>
      </c>
    </row>
    <row r="9518" spans="1:18">
      <c r="A9518" s="6">
        <v>9517</v>
      </c>
      <c r="B9518" s="6">
        <v>83</v>
      </c>
      <c r="C9518" s="6" t="s">
        <v>8011</v>
      </c>
      <c r="D9518" s="6">
        <v>838</v>
      </c>
      <c r="E9518" s="6" t="s">
        <v>8093</v>
      </c>
      <c r="F9518" s="6">
        <v>28927</v>
      </c>
      <c r="G9518" s="6" t="s">
        <v>8099</v>
      </c>
      <c r="H9518" s="6">
        <v>2</v>
      </c>
      <c r="I9518" s="6" t="s">
        <v>297</v>
      </c>
      <c r="J9518" s="6">
        <v>6</v>
      </c>
      <c r="K9518" s="6" t="s">
        <v>7768</v>
      </c>
      <c r="L9518" s="8">
        <v>6</v>
      </c>
      <c r="M9518" s="6" t="s">
        <v>297</v>
      </c>
      <c r="N9518" s="6" t="s">
        <v>8014</v>
      </c>
      <c r="R9518" s="6" t="str">
        <f t="shared" si="148"/>
        <v>83838Xã Tân Thanh Tây26</v>
      </c>
    </row>
    <row r="9519" spans="1:18">
      <c r="A9519" s="6">
        <v>9518</v>
      </c>
      <c r="B9519" s="6">
        <v>83</v>
      </c>
      <c r="C9519" s="6" t="s">
        <v>8011</v>
      </c>
      <c r="D9519" s="6">
        <v>838</v>
      </c>
      <c r="E9519" s="6" t="s">
        <v>8093</v>
      </c>
      <c r="F9519" s="6">
        <v>28933</v>
      </c>
      <c r="G9519" s="6" t="s">
        <v>2686</v>
      </c>
      <c r="H9519" s="6">
        <v>2</v>
      </c>
      <c r="I9519" s="6" t="s">
        <v>297</v>
      </c>
      <c r="J9519" s="6">
        <v>6</v>
      </c>
      <c r="K9519" s="6" t="s">
        <v>7768</v>
      </c>
      <c r="L9519" s="8">
        <v>6</v>
      </c>
      <c r="M9519" s="6" t="s">
        <v>297</v>
      </c>
      <c r="N9519" s="6" t="s">
        <v>8014</v>
      </c>
      <c r="R9519" s="6" t="str">
        <f t="shared" si="148"/>
        <v>83838Xã Tân Bình26</v>
      </c>
    </row>
    <row r="9520" spans="1:18">
      <c r="A9520" s="6">
        <v>9519</v>
      </c>
      <c r="B9520" s="6">
        <v>83</v>
      </c>
      <c r="C9520" s="6" t="s">
        <v>8011</v>
      </c>
      <c r="D9520" s="6">
        <v>838</v>
      </c>
      <c r="E9520" s="6" t="s">
        <v>8093</v>
      </c>
      <c r="F9520" s="6">
        <v>28936</v>
      </c>
      <c r="G9520" s="6" t="s">
        <v>8100</v>
      </c>
      <c r="H9520" s="6">
        <v>2</v>
      </c>
      <c r="I9520" s="6" t="s">
        <v>297</v>
      </c>
      <c r="J9520" s="6">
        <v>6</v>
      </c>
      <c r="K9520" s="6" t="s">
        <v>7768</v>
      </c>
      <c r="L9520" s="8">
        <v>6</v>
      </c>
      <c r="M9520" s="6" t="s">
        <v>297</v>
      </c>
      <c r="N9520" s="6" t="s">
        <v>8014</v>
      </c>
      <c r="R9520" s="6" t="str">
        <f t="shared" si="148"/>
        <v>83838Xã Nhuận Phú Tân26</v>
      </c>
    </row>
    <row r="9521" spans="1:18">
      <c r="A9521" s="6">
        <v>9520</v>
      </c>
      <c r="B9521" s="6">
        <v>83</v>
      </c>
      <c r="C9521" s="6" t="s">
        <v>8011</v>
      </c>
      <c r="D9521" s="6">
        <v>838</v>
      </c>
      <c r="E9521" s="6" t="s">
        <v>8093</v>
      </c>
      <c r="F9521" s="6">
        <v>28948</v>
      </c>
      <c r="G9521" s="6" t="s">
        <v>8101</v>
      </c>
      <c r="H9521" s="6">
        <v>2</v>
      </c>
      <c r="I9521" s="6" t="s">
        <v>297</v>
      </c>
      <c r="J9521" s="6">
        <v>6</v>
      </c>
      <c r="K9521" s="6" t="s">
        <v>7768</v>
      </c>
      <c r="L9521" s="8">
        <v>6</v>
      </c>
      <c r="M9521" s="6" t="s">
        <v>297</v>
      </c>
      <c r="N9521" s="6" t="s">
        <v>8014</v>
      </c>
      <c r="R9521" s="6" t="str">
        <f t="shared" si="148"/>
        <v>83838Xã Khánh Thạnh Tân26</v>
      </c>
    </row>
    <row r="9522" spans="1:18">
      <c r="A9522" s="6">
        <v>9521</v>
      </c>
      <c r="B9522" s="6">
        <v>84</v>
      </c>
      <c r="C9522" s="6" t="s">
        <v>8102</v>
      </c>
      <c r="D9522" s="6">
        <v>842</v>
      </c>
      <c r="E9522" s="6" t="s">
        <v>8103</v>
      </c>
      <c r="F9522" s="6">
        <v>29236</v>
      </c>
      <c r="G9522" s="6" t="s">
        <v>5437</v>
      </c>
      <c r="H9522" s="6">
        <v>1</v>
      </c>
      <c r="I9522" s="6" t="s">
        <v>251</v>
      </c>
      <c r="J9522" s="6">
        <v>6</v>
      </c>
      <c r="K9522" s="6" t="s">
        <v>7768</v>
      </c>
      <c r="L9522" s="8">
        <v>5</v>
      </c>
      <c r="M9522" s="6" t="s">
        <v>251</v>
      </c>
      <c r="N9522" s="6" t="s">
        <v>8104</v>
      </c>
      <c r="R9522" s="6" t="str">
        <f t="shared" si="148"/>
        <v>84842Phường 416</v>
      </c>
    </row>
    <row r="9523" spans="1:18">
      <c r="A9523" s="6">
        <v>9522</v>
      </c>
      <c r="B9523" s="6">
        <v>84</v>
      </c>
      <c r="C9523" s="6" t="s">
        <v>8102</v>
      </c>
      <c r="D9523" s="6">
        <v>842</v>
      </c>
      <c r="E9523" s="6" t="s">
        <v>8103</v>
      </c>
      <c r="F9523" s="6">
        <v>29239</v>
      </c>
      <c r="G9523" s="6" t="s">
        <v>5433</v>
      </c>
      <c r="H9523" s="6">
        <v>1</v>
      </c>
      <c r="I9523" s="6" t="s">
        <v>251</v>
      </c>
      <c r="J9523" s="6">
        <v>6</v>
      </c>
      <c r="K9523" s="6" t="s">
        <v>7768</v>
      </c>
      <c r="L9523" s="8">
        <v>5</v>
      </c>
      <c r="M9523" s="6" t="s">
        <v>251</v>
      </c>
      <c r="N9523" s="6" t="s">
        <v>8104</v>
      </c>
      <c r="R9523" s="6" t="str">
        <f t="shared" si="148"/>
        <v>84842Phường 116</v>
      </c>
    </row>
    <row r="9524" spans="1:18">
      <c r="A9524" s="6">
        <v>9523</v>
      </c>
      <c r="B9524" s="6">
        <v>84</v>
      </c>
      <c r="C9524" s="6" t="s">
        <v>8102</v>
      </c>
      <c r="D9524" s="6">
        <v>842</v>
      </c>
      <c r="E9524" s="6" t="s">
        <v>8103</v>
      </c>
      <c r="F9524" s="6">
        <v>29242</v>
      </c>
      <c r="G9524" s="6" t="s">
        <v>5440</v>
      </c>
      <c r="H9524" s="6">
        <v>1</v>
      </c>
      <c r="I9524" s="6" t="s">
        <v>251</v>
      </c>
      <c r="J9524" s="6">
        <v>6</v>
      </c>
      <c r="K9524" s="6" t="s">
        <v>7768</v>
      </c>
      <c r="L9524" s="8">
        <v>5</v>
      </c>
      <c r="M9524" s="6" t="s">
        <v>251</v>
      </c>
      <c r="N9524" s="6" t="s">
        <v>8104</v>
      </c>
      <c r="R9524" s="6" t="str">
        <f t="shared" si="148"/>
        <v>84842Phường 316</v>
      </c>
    </row>
    <row r="9525" spans="1:18">
      <c r="A9525" s="6">
        <v>9524</v>
      </c>
      <c r="B9525" s="6">
        <v>84</v>
      </c>
      <c r="C9525" s="6" t="s">
        <v>8102</v>
      </c>
      <c r="D9525" s="6">
        <v>842</v>
      </c>
      <c r="E9525" s="6" t="s">
        <v>8103</v>
      </c>
      <c r="F9525" s="6">
        <v>29245</v>
      </c>
      <c r="G9525" s="6" t="s">
        <v>5436</v>
      </c>
      <c r="H9525" s="6">
        <v>1</v>
      </c>
      <c r="I9525" s="6" t="s">
        <v>251</v>
      </c>
      <c r="J9525" s="6">
        <v>6</v>
      </c>
      <c r="K9525" s="6" t="s">
        <v>7768</v>
      </c>
      <c r="L9525" s="8">
        <v>5</v>
      </c>
      <c r="M9525" s="6" t="s">
        <v>251</v>
      </c>
      <c r="N9525" s="6" t="s">
        <v>8104</v>
      </c>
      <c r="R9525" s="6" t="str">
        <f t="shared" si="148"/>
        <v>84842Phường 216</v>
      </c>
    </row>
    <row r="9526" spans="1:18">
      <c r="A9526" s="6">
        <v>9525</v>
      </c>
      <c r="B9526" s="6">
        <v>84</v>
      </c>
      <c r="C9526" s="6" t="s">
        <v>8102</v>
      </c>
      <c r="D9526" s="6">
        <v>842</v>
      </c>
      <c r="E9526" s="6" t="s">
        <v>8103</v>
      </c>
      <c r="F9526" s="6">
        <v>29248</v>
      </c>
      <c r="G9526" s="6" t="s">
        <v>5438</v>
      </c>
      <c r="H9526" s="6">
        <v>1</v>
      </c>
      <c r="I9526" s="6" t="s">
        <v>251</v>
      </c>
      <c r="J9526" s="6">
        <v>6</v>
      </c>
      <c r="K9526" s="6" t="s">
        <v>7768</v>
      </c>
      <c r="L9526" s="8">
        <v>5</v>
      </c>
      <c r="M9526" s="6" t="s">
        <v>251</v>
      </c>
      <c r="N9526" s="6" t="s">
        <v>8104</v>
      </c>
      <c r="R9526" s="6" t="str">
        <f t="shared" si="148"/>
        <v>84842Phường 516</v>
      </c>
    </row>
    <row r="9527" spans="1:18">
      <c r="A9527" s="6">
        <v>9526</v>
      </c>
      <c r="B9527" s="6">
        <v>84</v>
      </c>
      <c r="C9527" s="6" t="s">
        <v>8102</v>
      </c>
      <c r="D9527" s="6">
        <v>842</v>
      </c>
      <c r="E9527" s="6" t="s">
        <v>8103</v>
      </c>
      <c r="F9527" s="6">
        <v>29251</v>
      </c>
      <c r="G9527" s="6" t="s">
        <v>215</v>
      </c>
      <c r="H9527" s="6">
        <v>1</v>
      </c>
      <c r="I9527" s="6" t="s">
        <v>251</v>
      </c>
      <c r="J9527" s="6">
        <v>6</v>
      </c>
      <c r="K9527" s="6" t="s">
        <v>7768</v>
      </c>
      <c r="L9527" s="8">
        <v>5</v>
      </c>
      <c r="M9527" s="6" t="s">
        <v>251</v>
      </c>
      <c r="N9527" s="6" t="s">
        <v>8104</v>
      </c>
      <c r="R9527" s="6" t="str">
        <f t="shared" si="148"/>
        <v>84842Phường 616</v>
      </c>
    </row>
    <row r="9528" spans="1:18">
      <c r="A9528" s="6">
        <v>9527</v>
      </c>
      <c r="B9528" s="6">
        <v>84</v>
      </c>
      <c r="C9528" s="6" t="s">
        <v>8102</v>
      </c>
      <c r="D9528" s="6">
        <v>842</v>
      </c>
      <c r="E9528" s="6" t="s">
        <v>8103</v>
      </c>
      <c r="F9528" s="6">
        <v>29254</v>
      </c>
      <c r="G9528" s="6" t="s">
        <v>6220</v>
      </c>
      <c r="H9528" s="6">
        <v>1</v>
      </c>
      <c r="I9528" s="6" t="s">
        <v>251</v>
      </c>
      <c r="J9528" s="6">
        <v>6</v>
      </c>
      <c r="K9528" s="6" t="s">
        <v>7768</v>
      </c>
      <c r="L9528" s="8">
        <v>5</v>
      </c>
      <c r="M9528" s="6" t="s">
        <v>251</v>
      </c>
      <c r="N9528" s="6" t="s">
        <v>8104</v>
      </c>
      <c r="R9528" s="6" t="str">
        <f t="shared" si="148"/>
        <v>84842Phường 716</v>
      </c>
    </row>
    <row r="9529" spans="1:18">
      <c r="A9529" s="6">
        <v>9528</v>
      </c>
      <c r="B9529" s="6">
        <v>84</v>
      </c>
      <c r="C9529" s="6" t="s">
        <v>8102</v>
      </c>
      <c r="D9529" s="6">
        <v>842</v>
      </c>
      <c r="E9529" s="6" t="s">
        <v>8103</v>
      </c>
      <c r="F9529" s="6">
        <v>29257</v>
      </c>
      <c r="G9529" s="6" t="s">
        <v>6219</v>
      </c>
      <c r="H9529" s="6">
        <v>1</v>
      </c>
      <c r="I9529" s="6" t="s">
        <v>251</v>
      </c>
      <c r="J9529" s="6">
        <v>6</v>
      </c>
      <c r="K9529" s="6" t="s">
        <v>7768</v>
      </c>
      <c r="L9529" s="8">
        <v>5</v>
      </c>
      <c r="M9529" s="6" t="s">
        <v>251</v>
      </c>
      <c r="N9529" s="6" t="s">
        <v>8104</v>
      </c>
      <c r="R9529" s="6" t="str">
        <f t="shared" si="148"/>
        <v>84842Phường 816</v>
      </c>
    </row>
    <row r="9530" spans="1:18">
      <c r="A9530" s="6">
        <v>9529</v>
      </c>
      <c r="B9530" s="6">
        <v>84</v>
      </c>
      <c r="C9530" s="6" t="s">
        <v>8102</v>
      </c>
      <c r="D9530" s="6">
        <v>842</v>
      </c>
      <c r="E9530" s="6" t="s">
        <v>8103</v>
      </c>
      <c r="F9530" s="6">
        <v>29260</v>
      </c>
      <c r="G9530" s="6" t="s">
        <v>167</v>
      </c>
      <c r="H9530" s="6">
        <v>1</v>
      </c>
      <c r="I9530" s="6" t="s">
        <v>251</v>
      </c>
      <c r="J9530" s="6">
        <v>6</v>
      </c>
      <c r="K9530" s="6" t="s">
        <v>7768</v>
      </c>
      <c r="L9530" s="8">
        <v>5</v>
      </c>
      <c r="M9530" s="6" t="s">
        <v>251</v>
      </c>
      <c r="N9530" s="6" t="s">
        <v>8104</v>
      </c>
      <c r="R9530" s="6" t="str">
        <f t="shared" si="148"/>
        <v>84842Phường 916</v>
      </c>
    </row>
    <row r="9531" spans="1:18">
      <c r="A9531" s="6">
        <v>9530</v>
      </c>
      <c r="B9531" s="6">
        <v>84</v>
      </c>
      <c r="C9531" s="6" t="s">
        <v>8102</v>
      </c>
      <c r="D9531" s="6">
        <v>842</v>
      </c>
      <c r="E9531" s="6" t="s">
        <v>8103</v>
      </c>
      <c r="F9531" s="6">
        <v>29263</v>
      </c>
      <c r="G9531" s="6" t="s">
        <v>7570</v>
      </c>
      <c r="H9531" s="6">
        <v>2</v>
      </c>
      <c r="I9531" s="6" t="s">
        <v>297</v>
      </c>
      <c r="J9531" s="6">
        <v>6</v>
      </c>
      <c r="K9531" s="6" t="s">
        <v>7768</v>
      </c>
      <c r="L9531" s="8">
        <v>6</v>
      </c>
      <c r="M9531" s="6" t="s">
        <v>297</v>
      </c>
      <c r="N9531" s="6" t="s">
        <v>8104</v>
      </c>
      <c r="R9531" s="6" t="str">
        <f t="shared" si="148"/>
        <v>84842Xã Long Đức26</v>
      </c>
    </row>
    <row r="9532" spans="1:18">
      <c r="A9532" s="6">
        <v>9531</v>
      </c>
      <c r="B9532" s="6">
        <v>84</v>
      </c>
      <c r="C9532" s="6" t="s">
        <v>8102</v>
      </c>
      <c r="D9532" s="6">
        <v>844</v>
      </c>
      <c r="E9532" s="6" t="s">
        <v>8105</v>
      </c>
      <c r="F9532" s="6">
        <v>29266</v>
      </c>
      <c r="G9532" s="6" t="s">
        <v>8106</v>
      </c>
      <c r="H9532" s="6">
        <v>1</v>
      </c>
      <c r="I9532" s="6" t="s">
        <v>251</v>
      </c>
      <c r="J9532" s="6">
        <v>6</v>
      </c>
      <c r="K9532" s="6" t="s">
        <v>7768</v>
      </c>
      <c r="L9532" s="8">
        <v>5</v>
      </c>
      <c r="M9532" s="6" t="s">
        <v>251</v>
      </c>
      <c r="N9532" s="6" t="s">
        <v>8104</v>
      </c>
      <c r="R9532" s="6" t="str">
        <f t="shared" si="148"/>
        <v>84844Thị trấn Càng Long16</v>
      </c>
    </row>
    <row r="9533" spans="1:18">
      <c r="A9533" s="6">
        <v>9532</v>
      </c>
      <c r="B9533" s="6">
        <v>84</v>
      </c>
      <c r="C9533" s="6" t="s">
        <v>8102</v>
      </c>
      <c r="D9533" s="6">
        <v>844</v>
      </c>
      <c r="E9533" s="6" t="s">
        <v>8105</v>
      </c>
      <c r="F9533" s="6">
        <v>29269</v>
      </c>
      <c r="G9533" s="6" t="s">
        <v>8107</v>
      </c>
      <c r="H9533" s="6">
        <v>2</v>
      </c>
      <c r="I9533" s="6" t="s">
        <v>297</v>
      </c>
      <c r="J9533" s="6">
        <v>6</v>
      </c>
      <c r="K9533" s="6" t="s">
        <v>7768</v>
      </c>
      <c r="L9533" s="8">
        <v>6</v>
      </c>
      <c r="M9533" s="6" t="s">
        <v>297</v>
      </c>
      <c r="N9533" s="6" t="s">
        <v>8104</v>
      </c>
      <c r="R9533" s="6" t="str">
        <f t="shared" si="148"/>
        <v>84844Xã Mỹ Cẩm26</v>
      </c>
    </row>
    <row r="9534" spans="1:18">
      <c r="A9534" s="6">
        <v>9533</v>
      </c>
      <c r="B9534" s="6">
        <v>84</v>
      </c>
      <c r="C9534" s="6" t="s">
        <v>8102</v>
      </c>
      <c r="D9534" s="6">
        <v>844</v>
      </c>
      <c r="E9534" s="6" t="s">
        <v>8105</v>
      </c>
      <c r="F9534" s="6">
        <v>29272</v>
      </c>
      <c r="G9534" s="6" t="s">
        <v>8108</v>
      </c>
      <c r="H9534" s="6">
        <v>2</v>
      </c>
      <c r="I9534" s="6" t="s">
        <v>297</v>
      </c>
      <c r="J9534" s="6">
        <v>6</v>
      </c>
      <c r="K9534" s="6" t="s">
        <v>7768</v>
      </c>
      <c r="L9534" s="8">
        <v>6</v>
      </c>
      <c r="M9534" s="6" t="s">
        <v>297</v>
      </c>
      <c r="N9534" s="6" t="s">
        <v>8104</v>
      </c>
      <c r="R9534" s="6" t="str">
        <f t="shared" si="148"/>
        <v>84844Xã An Trường A26</v>
      </c>
    </row>
    <row r="9535" spans="1:18">
      <c r="A9535" s="6">
        <v>9534</v>
      </c>
      <c r="B9535" s="6">
        <v>84</v>
      </c>
      <c r="C9535" s="6" t="s">
        <v>8102</v>
      </c>
      <c r="D9535" s="6">
        <v>844</v>
      </c>
      <c r="E9535" s="6" t="s">
        <v>8105</v>
      </c>
      <c r="F9535" s="6">
        <v>29275</v>
      </c>
      <c r="G9535" s="6" t="s">
        <v>8109</v>
      </c>
      <c r="H9535" s="6">
        <v>2</v>
      </c>
      <c r="I9535" s="6" t="s">
        <v>297</v>
      </c>
      <c r="J9535" s="6">
        <v>6</v>
      </c>
      <c r="K9535" s="6" t="s">
        <v>7768</v>
      </c>
      <c r="L9535" s="8">
        <v>6</v>
      </c>
      <c r="M9535" s="6" t="s">
        <v>297</v>
      </c>
      <c r="N9535" s="6" t="s">
        <v>8104</v>
      </c>
      <c r="R9535" s="6" t="str">
        <f t="shared" si="148"/>
        <v>84844Xã An Trường26</v>
      </c>
    </row>
    <row r="9536" spans="1:18">
      <c r="A9536" s="6">
        <v>9535</v>
      </c>
      <c r="B9536" s="6">
        <v>84</v>
      </c>
      <c r="C9536" s="6" t="s">
        <v>8102</v>
      </c>
      <c r="D9536" s="6">
        <v>844</v>
      </c>
      <c r="E9536" s="6" t="s">
        <v>8105</v>
      </c>
      <c r="F9536" s="6">
        <v>29278</v>
      </c>
      <c r="G9536" s="6" t="s">
        <v>8110</v>
      </c>
      <c r="H9536" s="6">
        <v>2</v>
      </c>
      <c r="I9536" s="6" t="s">
        <v>297</v>
      </c>
      <c r="J9536" s="6">
        <v>6</v>
      </c>
      <c r="K9536" s="6" t="s">
        <v>7768</v>
      </c>
      <c r="L9536" s="8">
        <v>6</v>
      </c>
      <c r="M9536" s="6" t="s">
        <v>297</v>
      </c>
      <c r="N9536" s="6" t="s">
        <v>8104</v>
      </c>
      <c r="R9536" s="6" t="str">
        <f t="shared" si="148"/>
        <v>84844Xã Huyền Hội26</v>
      </c>
    </row>
    <row r="9537" spans="1:18">
      <c r="A9537" s="6">
        <v>9536</v>
      </c>
      <c r="B9537" s="6">
        <v>84</v>
      </c>
      <c r="C9537" s="6" t="s">
        <v>8102</v>
      </c>
      <c r="D9537" s="6">
        <v>844</v>
      </c>
      <c r="E9537" s="6" t="s">
        <v>8105</v>
      </c>
      <c r="F9537" s="6">
        <v>29281</v>
      </c>
      <c r="G9537" s="6" t="s">
        <v>1311</v>
      </c>
      <c r="H9537" s="6">
        <v>2</v>
      </c>
      <c r="I9537" s="6" t="s">
        <v>297</v>
      </c>
      <c r="J9537" s="6">
        <v>6</v>
      </c>
      <c r="K9537" s="6" t="s">
        <v>7768</v>
      </c>
      <c r="L9537" s="8">
        <v>6</v>
      </c>
      <c r="M9537" s="6" t="s">
        <v>297</v>
      </c>
      <c r="N9537" s="6" t="s">
        <v>8104</v>
      </c>
      <c r="R9537" s="6" t="str">
        <f t="shared" si="148"/>
        <v>84844Xã Tân An26</v>
      </c>
    </row>
    <row r="9538" spans="1:18">
      <c r="A9538" s="6">
        <v>9537</v>
      </c>
      <c r="B9538" s="6">
        <v>84</v>
      </c>
      <c r="C9538" s="6" t="s">
        <v>8102</v>
      </c>
      <c r="D9538" s="6">
        <v>844</v>
      </c>
      <c r="E9538" s="6" t="s">
        <v>8105</v>
      </c>
      <c r="F9538" s="6">
        <v>29284</v>
      </c>
      <c r="G9538" s="6" t="s">
        <v>2686</v>
      </c>
      <c r="H9538" s="6">
        <v>2</v>
      </c>
      <c r="I9538" s="6" t="s">
        <v>297</v>
      </c>
      <c r="J9538" s="6">
        <v>6</v>
      </c>
      <c r="K9538" s="6" t="s">
        <v>7768</v>
      </c>
      <c r="L9538" s="8">
        <v>6</v>
      </c>
      <c r="M9538" s="6" t="s">
        <v>297</v>
      </c>
      <c r="N9538" s="6" t="s">
        <v>8104</v>
      </c>
      <c r="R9538" s="6" t="str">
        <f t="shared" si="148"/>
        <v>84844Xã Tân Bình26</v>
      </c>
    </row>
    <row r="9539" spans="1:18">
      <c r="A9539" s="6">
        <v>9538</v>
      </c>
      <c r="B9539" s="6">
        <v>84</v>
      </c>
      <c r="C9539" s="6" t="s">
        <v>8102</v>
      </c>
      <c r="D9539" s="6">
        <v>844</v>
      </c>
      <c r="E9539" s="6" t="s">
        <v>8105</v>
      </c>
      <c r="F9539" s="6">
        <v>29287</v>
      </c>
      <c r="G9539" s="6" t="s">
        <v>643</v>
      </c>
      <c r="H9539" s="6">
        <v>2</v>
      </c>
      <c r="I9539" s="6" t="s">
        <v>297</v>
      </c>
      <c r="J9539" s="6">
        <v>6</v>
      </c>
      <c r="K9539" s="6" t="s">
        <v>7768</v>
      </c>
      <c r="L9539" s="8">
        <v>6</v>
      </c>
      <c r="M9539" s="6" t="s">
        <v>297</v>
      </c>
      <c r="N9539" s="6" t="s">
        <v>8104</v>
      </c>
      <c r="R9539" s="6" t="str">
        <f t="shared" ref="R9539:R9602" si="149">CONCATENATE(B9539,D9539,G9539,H9539,J9539)</f>
        <v>84844Xã Bình Phú26</v>
      </c>
    </row>
    <row r="9540" spans="1:18">
      <c r="A9540" s="6">
        <v>9539</v>
      </c>
      <c r="B9540" s="6">
        <v>84</v>
      </c>
      <c r="C9540" s="6" t="s">
        <v>8102</v>
      </c>
      <c r="D9540" s="6">
        <v>844</v>
      </c>
      <c r="E9540" s="6" t="s">
        <v>8105</v>
      </c>
      <c r="F9540" s="6">
        <v>29290</v>
      </c>
      <c r="G9540" s="6" t="s">
        <v>8111</v>
      </c>
      <c r="H9540" s="6">
        <v>2</v>
      </c>
      <c r="I9540" s="6" t="s">
        <v>297</v>
      </c>
      <c r="J9540" s="6">
        <v>6</v>
      </c>
      <c r="K9540" s="6" t="s">
        <v>7768</v>
      </c>
      <c r="L9540" s="8">
        <v>6</v>
      </c>
      <c r="M9540" s="6" t="s">
        <v>297</v>
      </c>
      <c r="N9540" s="6" t="s">
        <v>8104</v>
      </c>
      <c r="R9540" s="6" t="str">
        <f t="shared" si="149"/>
        <v>84844Xã Phương Thạnh26</v>
      </c>
    </row>
    <row r="9541" spans="1:18">
      <c r="A9541" s="6">
        <v>9540</v>
      </c>
      <c r="B9541" s="6">
        <v>84</v>
      </c>
      <c r="C9541" s="6" t="s">
        <v>8102</v>
      </c>
      <c r="D9541" s="6">
        <v>844</v>
      </c>
      <c r="E9541" s="6" t="s">
        <v>8105</v>
      </c>
      <c r="F9541" s="6">
        <v>29293</v>
      </c>
      <c r="G9541" s="6" t="s">
        <v>8112</v>
      </c>
      <c r="H9541" s="6">
        <v>2</v>
      </c>
      <c r="I9541" s="6" t="s">
        <v>297</v>
      </c>
      <c r="J9541" s="6">
        <v>6</v>
      </c>
      <c r="K9541" s="6" t="s">
        <v>7768</v>
      </c>
      <c r="L9541" s="8">
        <v>6</v>
      </c>
      <c r="M9541" s="6" t="s">
        <v>297</v>
      </c>
      <c r="N9541" s="6" t="s">
        <v>8104</v>
      </c>
      <c r="R9541" s="6" t="str">
        <f t="shared" si="149"/>
        <v>84844Xã Đại Phúc26</v>
      </c>
    </row>
    <row r="9542" spans="1:18">
      <c r="A9542" s="6">
        <v>9541</v>
      </c>
      <c r="B9542" s="6">
        <v>84</v>
      </c>
      <c r="C9542" s="6" t="s">
        <v>8102</v>
      </c>
      <c r="D9542" s="6">
        <v>844</v>
      </c>
      <c r="E9542" s="6" t="s">
        <v>8105</v>
      </c>
      <c r="F9542" s="6">
        <v>29296</v>
      </c>
      <c r="G9542" s="6" t="s">
        <v>7583</v>
      </c>
      <c r="H9542" s="6">
        <v>2</v>
      </c>
      <c r="I9542" s="6" t="s">
        <v>297</v>
      </c>
      <c r="J9542" s="6">
        <v>6</v>
      </c>
      <c r="K9542" s="6" t="s">
        <v>7768</v>
      </c>
      <c r="L9542" s="8">
        <v>6</v>
      </c>
      <c r="M9542" s="6" t="s">
        <v>297</v>
      </c>
      <c r="N9542" s="6" t="s">
        <v>8104</v>
      </c>
      <c r="R9542" s="6" t="str">
        <f t="shared" si="149"/>
        <v>84844Xã Đại Phước26</v>
      </c>
    </row>
    <row r="9543" spans="1:18">
      <c r="A9543" s="6">
        <v>9542</v>
      </c>
      <c r="B9543" s="6">
        <v>84</v>
      </c>
      <c r="C9543" s="6" t="s">
        <v>8102</v>
      </c>
      <c r="D9543" s="6">
        <v>844</v>
      </c>
      <c r="E9543" s="6" t="s">
        <v>8105</v>
      </c>
      <c r="F9543" s="6">
        <v>29299</v>
      </c>
      <c r="G9543" s="6" t="s">
        <v>8113</v>
      </c>
      <c r="H9543" s="6">
        <v>2</v>
      </c>
      <c r="I9543" s="6" t="s">
        <v>297</v>
      </c>
      <c r="J9543" s="6">
        <v>6</v>
      </c>
      <c r="K9543" s="6" t="s">
        <v>7768</v>
      </c>
      <c r="L9543" s="8">
        <v>6</v>
      </c>
      <c r="M9543" s="6" t="s">
        <v>297</v>
      </c>
      <c r="N9543" s="6" t="s">
        <v>8104</v>
      </c>
      <c r="R9543" s="6" t="str">
        <f t="shared" si="149"/>
        <v>84844Xã Nhị Long Phú26</v>
      </c>
    </row>
    <row r="9544" spans="1:18">
      <c r="A9544" s="6">
        <v>9543</v>
      </c>
      <c r="B9544" s="6">
        <v>84</v>
      </c>
      <c r="C9544" s="6" t="s">
        <v>8102</v>
      </c>
      <c r="D9544" s="6">
        <v>844</v>
      </c>
      <c r="E9544" s="6" t="s">
        <v>8105</v>
      </c>
      <c r="F9544" s="6">
        <v>29302</v>
      </c>
      <c r="G9544" s="6" t="s">
        <v>8114</v>
      </c>
      <c r="H9544" s="6">
        <v>2</v>
      </c>
      <c r="I9544" s="6" t="s">
        <v>297</v>
      </c>
      <c r="J9544" s="6">
        <v>6</v>
      </c>
      <c r="K9544" s="6" t="s">
        <v>7768</v>
      </c>
      <c r="L9544" s="8">
        <v>6</v>
      </c>
      <c r="M9544" s="6" t="s">
        <v>297</v>
      </c>
      <c r="N9544" s="6" t="s">
        <v>8104</v>
      </c>
      <c r="R9544" s="6" t="str">
        <f t="shared" si="149"/>
        <v>84844Xã Nhị Long26</v>
      </c>
    </row>
    <row r="9545" spans="1:18">
      <c r="A9545" s="6">
        <v>9544</v>
      </c>
      <c r="B9545" s="6">
        <v>84</v>
      </c>
      <c r="C9545" s="6" t="s">
        <v>8102</v>
      </c>
      <c r="D9545" s="6">
        <v>844</v>
      </c>
      <c r="E9545" s="6" t="s">
        <v>8105</v>
      </c>
      <c r="F9545" s="6">
        <v>29305</v>
      </c>
      <c r="G9545" s="6" t="s">
        <v>8115</v>
      </c>
      <c r="H9545" s="6">
        <v>2</v>
      </c>
      <c r="I9545" s="6" t="s">
        <v>297</v>
      </c>
      <c r="J9545" s="6">
        <v>6</v>
      </c>
      <c r="K9545" s="6" t="s">
        <v>7768</v>
      </c>
      <c r="L9545" s="8">
        <v>6</v>
      </c>
      <c r="M9545" s="6" t="s">
        <v>297</v>
      </c>
      <c r="N9545" s="6" t="s">
        <v>8104</v>
      </c>
      <c r="R9545" s="6" t="str">
        <f t="shared" si="149"/>
        <v>84844Xã Đức Mỹ26</v>
      </c>
    </row>
    <row r="9546" spans="1:18">
      <c r="A9546" s="6">
        <v>9545</v>
      </c>
      <c r="B9546" s="6">
        <v>84</v>
      </c>
      <c r="C9546" s="6" t="s">
        <v>8102</v>
      </c>
      <c r="D9546" s="6">
        <v>845</v>
      </c>
      <c r="E9546" s="6" t="s">
        <v>8116</v>
      </c>
      <c r="F9546" s="6">
        <v>29308</v>
      </c>
      <c r="G9546" s="6" t="s">
        <v>8117</v>
      </c>
      <c r="H9546" s="6">
        <v>1</v>
      </c>
      <c r="I9546" s="6" t="s">
        <v>251</v>
      </c>
      <c r="J9546" s="6">
        <v>6</v>
      </c>
      <c r="K9546" s="6" t="s">
        <v>7768</v>
      </c>
      <c r="L9546" s="8">
        <v>5</v>
      </c>
      <c r="M9546" s="6" t="s">
        <v>251</v>
      </c>
      <c r="N9546" s="6" t="s">
        <v>8104</v>
      </c>
      <c r="R9546" s="6" t="str">
        <f t="shared" si="149"/>
        <v>84845Thị trấn Cầu Kè16</v>
      </c>
    </row>
    <row r="9547" spans="1:18">
      <c r="A9547" s="6">
        <v>9546</v>
      </c>
      <c r="B9547" s="6">
        <v>84</v>
      </c>
      <c r="C9547" s="6" t="s">
        <v>8102</v>
      </c>
      <c r="D9547" s="6">
        <v>845</v>
      </c>
      <c r="E9547" s="6" t="s">
        <v>8116</v>
      </c>
      <c r="F9547" s="6">
        <v>29311</v>
      </c>
      <c r="G9547" s="6" t="s">
        <v>8118</v>
      </c>
      <c r="H9547" s="6">
        <v>2</v>
      </c>
      <c r="I9547" s="6" t="s">
        <v>297</v>
      </c>
      <c r="J9547" s="6">
        <v>6</v>
      </c>
      <c r="K9547" s="6" t="s">
        <v>7768</v>
      </c>
      <c r="L9547" s="8">
        <v>6</v>
      </c>
      <c r="M9547" s="6" t="s">
        <v>297</v>
      </c>
      <c r="N9547" s="6" t="s">
        <v>8104</v>
      </c>
      <c r="R9547" s="6" t="str">
        <f t="shared" si="149"/>
        <v>84845Xã Hòa Ân26</v>
      </c>
    </row>
    <row r="9548" spans="1:18">
      <c r="A9548" s="6">
        <v>9547</v>
      </c>
      <c r="B9548" s="6">
        <v>84</v>
      </c>
      <c r="C9548" s="6" t="s">
        <v>8102</v>
      </c>
      <c r="D9548" s="6">
        <v>845</v>
      </c>
      <c r="E9548" s="6" t="s">
        <v>8116</v>
      </c>
      <c r="F9548" s="6">
        <v>29314</v>
      </c>
      <c r="G9548" s="6" t="s">
        <v>8119</v>
      </c>
      <c r="H9548" s="6">
        <v>2</v>
      </c>
      <c r="I9548" s="6" t="s">
        <v>297</v>
      </c>
      <c r="J9548" s="6">
        <v>6</v>
      </c>
      <c r="K9548" s="6" t="s">
        <v>7768</v>
      </c>
      <c r="L9548" s="8">
        <v>6</v>
      </c>
      <c r="M9548" s="6" t="s">
        <v>297</v>
      </c>
      <c r="N9548" s="6" t="s">
        <v>8104</v>
      </c>
      <c r="R9548" s="6" t="str">
        <f t="shared" si="149"/>
        <v>84845Xã Châu Điền26</v>
      </c>
    </row>
    <row r="9549" spans="1:18">
      <c r="A9549" s="6">
        <v>9548</v>
      </c>
      <c r="B9549" s="6">
        <v>84</v>
      </c>
      <c r="C9549" s="6" t="s">
        <v>8102</v>
      </c>
      <c r="D9549" s="6">
        <v>845</v>
      </c>
      <c r="E9549" s="6" t="s">
        <v>8116</v>
      </c>
      <c r="F9549" s="6">
        <v>29317</v>
      </c>
      <c r="G9549" s="6" t="s">
        <v>8120</v>
      </c>
      <c r="H9549" s="6">
        <v>2</v>
      </c>
      <c r="I9549" s="6" t="s">
        <v>297</v>
      </c>
      <c r="J9549" s="6">
        <v>6</v>
      </c>
      <c r="K9549" s="6" t="s">
        <v>7768</v>
      </c>
      <c r="L9549" s="8">
        <v>6</v>
      </c>
      <c r="M9549" s="6" t="s">
        <v>297</v>
      </c>
      <c r="N9549" s="6" t="s">
        <v>8104</v>
      </c>
      <c r="R9549" s="6" t="str">
        <f t="shared" si="149"/>
        <v>84845Xã An Phú Tân26</v>
      </c>
    </row>
    <row r="9550" spans="1:18">
      <c r="A9550" s="6">
        <v>9549</v>
      </c>
      <c r="B9550" s="6">
        <v>84</v>
      </c>
      <c r="C9550" s="6" t="s">
        <v>8102</v>
      </c>
      <c r="D9550" s="6">
        <v>845</v>
      </c>
      <c r="E9550" s="6" t="s">
        <v>8116</v>
      </c>
      <c r="F9550" s="6">
        <v>29320</v>
      </c>
      <c r="G9550" s="6" t="s">
        <v>8121</v>
      </c>
      <c r="H9550" s="6">
        <v>2</v>
      </c>
      <c r="I9550" s="6" t="s">
        <v>297</v>
      </c>
      <c r="J9550" s="6">
        <v>6</v>
      </c>
      <c r="K9550" s="6" t="s">
        <v>7768</v>
      </c>
      <c r="L9550" s="8">
        <v>6</v>
      </c>
      <c r="M9550" s="6" t="s">
        <v>297</v>
      </c>
      <c r="N9550" s="6" t="s">
        <v>8104</v>
      </c>
      <c r="R9550" s="6" t="str">
        <f t="shared" si="149"/>
        <v>84845Xã Hoà Tân26</v>
      </c>
    </row>
    <row r="9551" spans="1:18">
      <c r="A9551" s="6">
        <v>9550</v>
      </c>
      <c r="B9551" s="6">
        <v>84</v>
      </c>
      <c r="C9551" s="6" t="s">
        <v>8102</v>
      </c>
      <c r="D9551" s="6">
        <v>845</v>
      </c>
      <c r="E9551" s="6" t="s">
        <v>8116</v>
      </c>
      <c r="F9551" s="6">
        <v>29323</v>
      </c>
      <c r="G9551" s="6" t="s">
        <v>8122</v>
      </c>
      <c r="H9551" s="6">
        <v>2</v>
      </c>
      <c r="I9551" s="6" t="s">
        <v>297</v>
      </c>
      <c r="J9551" s="6">
        <v>6</v>
      </c>
      <c r="K9551" s="6" t="s">
        <v>7768</v>
      </c>
      <c r="L9551" s="8">
        <v>6</v>
      </c>
      <c r="M9551" s="6" t="s">
        <v>297</v>
      </c>
      <c r="N9551" s="6" t="s">
        <v>8104</v>
      </c>
      <c r="R9551" s="6" t="str">
        <f t="shared" si="149"/>
        <v>84845Xã Ninh Thới26</v>
      </c>
    </row>
    <row r="9552" spans="1:18">
      <c r="A9552" s="6">
        <v>9551</v>
      </c>
      <c r="B9552" s="6">
        <v>84</v>
      </c>
      <c r="C9552" s="6" t="s">
        <v>8102</v>
      </c>
      <c r="D9552" s="6">
        <v>845</v>
      </c>
      <c r="E9552" s="6" t="s">
        <v>8116</v>
      </c>
      <c r="F9552" s="6">
        <v>29326</v>
      </c>
      <c r="G9552" s="6" t="s">
        <v>2233</v>
      </c>
      <c r="H9552" s="6">
        <v>2</v>
      </c>
      <c r="I9552" s="6" t="s">
        <v>297</v>
      </c>
      <c r="J9552" s="6">
        <v>6</v>
      </c>
      <c r="K9552" s="6" t="s">
        <v>7768</v>
      </c>
      <c r="L9552" s="8">
        <v>6</v>
      </c>
      <c r="M9552" s="6" t="s">
        <v>297</v>
      </c>
      <c r="N9552" s="6" t="s">
        <v>8104</v>
      </c>
      <c r="R9552" s="6" t="str">
        <f t="shared" si="149"/>
        <v>84845Xã Phong Phú26</v>
      </c>
    </row>
    <row r="9553" spans="1:18">
      <c r="A9553" s="6">
        <v>9552</v>
      </c>
      <c r="B9553" s="6">
        <v>84</v>
      </c>
      <c r="C9553" s="6" t="s">
        <v>8102</v>
      </c>
      <c r="D9553" s="6">
        <v>845</v>
      </c>
      <c r="E9553" s="6" t="s">
        <v>8116</v>
      </c>
      <c r="F9553" s="6">
        <v>29329</v>
      </c>
      <c r="G9553" s="6" t="s">
        <v>8123</v>
      </c>
      <c r="H9553" s="6">
        <v>2</v>
      </c>
      <c r="I9553" s="6" t="s">
        <v>297</v>
      </c>
      <c r="J9553" s="6">
        <v>6</v>
      </c>
      <c r="K9553" s="6" t="s">
        <v>7768</v>
      </c>
      <c r="L9553" s="8">
        <v>6</v>
      </c>
      <c r="M9553" s="6" t="s">
        <v>297</v>
      </c>
      <c r="N9553" s="6" t="s">
        <v>8104</v>
      </c>
      <c r="R9553" s="6" t="str">
        <f t="shared" si="149"/>
        <v>84845Xã Phong Thạnh26</v>
      </c>
    </row>
    <row r="9554" spans="1:18">
      <c r="A9554" s="6">
        <v>9553</v>
      </c>
      <c r="B9554" s="6">
        <v>84</v>
      </c>
      <c r="C9554" s="6" t="s">
        <v>8102</v>
      </c>
      <c r="D9554" s="6">
        <v>845</v>
      </c>
      <c r="E9554" s="6" t="s">
        <v>8116</v>
      </c>
      <c r="F9554" s="6">
        <v>29332</v>
      </c>
      <c r="G9554" s="6" t="s">
        <v>8124</v>
      </c>
      <c r="H9554" s="6">
        <v>2</v>
      </c>
      <c r="I9554" s="6" t="s">
        <v>297</v>
      </c>
      <c r="J9554" s="6">
        <v>6</v>
      </c>
      <c r="K9554" s="6" t="s">
        <v>7768</v>
      </c>
      <c r="L9554" s="8">
        <v>6</v>
      </c>
      <c r="M9554" s="6" t="s">
        <v>297</v>
      </c>
      <c r="N9554" s="6" t="s">
        <v>8104</v>
      </c>
      <c r="R9554" s="6" t="str">
        <f t="shared" si="149"/>
        <v>84845Xã Tam Ngãi26</v>
      </c>
    </row>
    <row r="9555" spans="1:18">
      <c r="A9555" s="6">
        <v>9554</v>
      </c>
      <c r="B9555" s="6">
        <v>84</v>
      </c>
      <c r="C9555" s="6" t="s">
        <v>8102</v>
      </c>
      <c r="D9555" s="6">
        <v>845</v>
      </c>
      <c r="E9555" s="6" t="s">
        <v>8116</v>
      </c>
      <c r="F9555" s="6">
        <v>29335</v>
      </c>
      <c r="G9555" s="6" t="s">
        <v>8125</v>
      </c>
      <c r="H9555" s="6">
        <v>2</v>
      </c>
      <c r="I9555" s="6" t="s">
        <v>297</v>
      </c>
      <c r="J9555" s="6">
        <v>6</v>
      </c>
      <c r="K9555" s="6" t="s">
        <v>7768</v>
      </c>
      <c r="L9555" s="8">
        <v>6</v>
      </c>
      <c r="M9555" s="6" t="s">
        <v>297</v>
      </c>
      <c r="N9555" s="6" t="s">
        <v>8104</v>
      </c>
      <c r="R9555" s="6" t="str">
        <f t="shared" si="149"/>
        <v>84845Xã Thông Hòa26</v>
      </c>
    </row>
    <row r="9556" spans="1:18">
      <c r="A9556" s="6">
        <v>9555</v>
      </c>
      <c r="B9556" s="6">
        <v>84</v>
      </c>
      <c r="C9556" s="6" t="s">
        <v>8102</v>
      </c>
      <c r="D9556" s="6">
        <v>845</v>
      </c>
      <c r="E9556" s="6" t="s">
        <v>8116</v>
      </c>
      <c r="F9556" s="6">
        <v>29338</v>
      </c>
      <c r="G9556" s="6" t="s">
        <v>7522</v>
      </c>
      <c r="H9556" s="6">
        <v>2</v>
      </c>
      <c r="I9556" s="6" t="s">
        <v>297</v>
      </c>
      <c r="J9556" s="6">
        <v>6</v>
      </c>
      <c r="K9556" s="6" t="s">
        <v>7768</v>
      </c>
      <c r="L9556" s="8">
        <v>6</v>
      </c>
      <c r="M9556" s="6" t="s">
        <v>297</v>
      </c>
      <c r="N9556" s="6" t="s">
        <v>8104</v>
      </c>
      <c r="R9556" s="6" t="str">
        <f t="shared" si="149"/>
        <v>84845Xã Thạnh Phú26</v>
      </c>
    </row>
    <row r="9557" spans="1:18">
      <c r="A9557" s="6">
        <v>9556</v>
      </c>
      <c r="B9557" s="6">
        <v>84</v>
      </c>
      <c r="C9557" s="6" t="s">
        <v>8102</v>
      </c>
      <c r="D9557" s="6">
        <v>846</v>
      </c>
      <c r="E9557" s="6" t="s">
        <v>8126</v>
      </c>
      <c r="F9557" s="6">
        <v>29341</v>
      </c>
      <c r="G9557" s="6" t="s">
        <v>8127</v>
      </c>
      <c r="H9557" s="6">
        <v>1</v>
      </c>
      <c r="I9557" s="6" t="s">
        <v>251</v>
      </c>
      <c r="J9557" s="6">
        <v>6</v>
      </c>
      <c r="K9557" s="6" t="s">
        <v>7768</v>
      </c>
      <c r="L9557" s="8">
        <v>5</v>
      </c>
      <c r="M9557" s="6" t="s">
        <v>251</v>
      </c>
      <c r="N9557" s="6" t="s">
        <v>8104</v>
      </c>
      <c r="R9557" s="6" t="str">
        <f t="shared" si="149"/>
        <v>84846Thị trấn Tiểu Cần16</v>
      </c>
    </row>
    <row r="9558" spans="1:18">
      <c r="A9558" s="6">
        <v>9557</v>
      </c>
      <c r="B9558" s="6">
        <v>84</v>
      </c>
      <c r="C9558" s="6" t="s">
        <v>8102</v>
      </c>
      <c r="D9558" s="6">
        <v>846</v>
      </c>
      <c r="E9558" s="6" t="s">
        <v>8126</v>
      </c>
      <c r="F9558" s="6">
        <v>29344</v>
      </c>
      <c r="G9558" s="6" t="s">
        <v>8128</v>
      </c>
      <c r="H9558" s="6">
        <v>1</v>
      </c>
      <c r="I9558" s="6" t="s">
        <v>251</v>
      </c>
      <c r="J9558" s="6">
        <v>6</v>
      </c>
      <c r="K9558" s="6" t="s">
        <v>7768</v>
      </c>
      <c r="L9558" s="8">
        <v>5</v>
      </c>
      <c r="M9558" s="6" t="s">
        <v>251</v>
      </c>
      <c r="N9558" s="6" t="s">
        <v>8104</v>
      </c>
      <c r="R9558" s="6" t="str">
        <f t="shared" si="149"/>
        <v>84846Thị trấn Cầu Quan16</v>
      </c>
    </row>
    <row r="9559" spans="1:18">
      <c r="A9559" s="6">
        <v>9558</v>
      </c>
      <c r="B9559" s="6">
        <v>84</v>
      </c>
      <c r="C9559" s="6" t="s">
        <v>8102</v>
      </c>
      <c r="D9559" s="6">
        <v>846</v>
      </c>
      <c r="E9559" s="6" t="s">
        <v>8126</v>
      </c>
      <c r="F9559" s="6">
        <v>29347</v>
      </c>
      <c r="G9559" s="6" t="s">
        <v>6872</v>
      </c>
      <c r="H9559" s="6">
        <v>2</v>
      </c>
      <c r="I9559" s="6" t="s">
        <v>297</v>
      </c>
      <c r="J9559" s="6">
        <v>6</v>
      </c>
      <c r="K9559" s="6" t="s">
        <v>7768</v>
      </c>
      <c r="L9559" s="8">
        <v>6</v>
      </c>
      <c r="M9559" s="6" t="s">
        <v>297</v>
      </c>
      <c r="N9559" s="6" t="s">
        <v>8104</v>
      </c>
      <c r="R9559" s="6" t="str">
        <f t="shared" si="149"/>
        <v>84846Xã Phú Cần26</v>
      </c>
    </row>
    <row r="9560" spans="1:18">
      <c r="A9560" s="6">
        <v>9559</v>
      </c>
      <c r="B9560" s="6">
        <v>84</v>
      </c>
      <c r="C9560" s="6" t="s">
        <v>8102</v>
      </c>
      <c r="D9560" s="6">
        <v>846</v>
      </c>
      <c r="E9560" s="6" t="s">
        <v>8126</v>
      </c>
      <c r="F9560" s="6">
        <v>29350</v>
      </c>
      <c r="G9560" s="6" t="s">
        <v>8129</v>
      </c>
      <c r="H9560" s="6">
        <v>2</v>
      </c>
      <c r="I9560" s="6" t="s">
        <v>297</v>
      </c>
      <c r="J9560" s="6">
        <v>6</v>
      </c>
      <c r="K9560" s="6" t="s">
        <v>7768</v>
      </c>
      <c r="L9560" s="8">
        <v>6</v>
      </c>
      <c r="M9560" s="6" t="s">
        <v>297</v>
      </c>
      <c r="N9560" s="6" t="s">
        <v>8104</v>
      </c>
      <c r="R9560" s="6" t="str">
        <f t="shared" si="149"/>
        <v>84846Xã Hiếu Tử26</v>
      </c>
    </row>
    <row r="9561" spans="1:18">
      <c r="A9561" s="6">
        <v>9560</v>
      </c>
      <c r="B9561" s="6">
        <v>84</v>
      </c>
      <c r="C9561" s="6" t="s">
        <v>8102</v>
      </c>
      <c r="D9561" s="6">
        <v>846</v>
      </c>
      <c r="E9561" s="6" t="s">
        <v>8126</v>
      </c>
      <c r="F9561" s="6">
        <v>29353</v>
      </c>
      <c r="G9561" s="6" t="s">
        <v>8130</v>
      </c>
      <c r="H9561" s="6">
        <v>2</v>
      </c>
      <c r="I9561" s="6" t="s">
        <v>297</v>
      </c>
      <c r="J9561" s="6">
        <v>6</v>
      </c>
      <c r="K9561" s="6" t="s">
        <v>7768</v>
      </c>
      <c r="L9561" s="8">
        <v>6</v>
      </c>
      <c r="M9561" s="6" t="s">
        <v>297</v>
      </c>
      <c r="N9561" s="6" t="s">
        <v>8104</v>
      </c>
      <c r="R9561" s="6" t="str">
        <f t="shared" si="149"/>
        <v>84846Xã Hiếu Trung26</v>
      </c>
    </row>
    <row r="9562" spans="1:18">
      <c r="A9562" s="6">
        <v>9561</v>
      </c>
      <c r="B9562" s="6">
        <v>84</v>
      </c>
      <c r="C9562" s="6" t="s">
        <v>8102</v>
      </c>
      <c r="D9562" s="6">
        <v>846</v>
      </c>
      <c r="E9562" s="6" t="s">
        <v>8126</v>
      </c>
      <c r="F9562" s="6">
        <v>29356</v>
      </c>
      <c r="G9562" s="6" t="s">
        <v>7756</v>
      </c>
      <c r="H9562" s="6">
        <v>2</v>
      </c>
      <c r="I9562" s="6" t="s">
        <v>297</v>
      </c>
      <c r="J9562" s="6">
        <v>6</v>
      </c>
      <c r="K9562" s="6" t="s">
        <v>7768</v>
      </c>
      <c r="L9562" s="8">
        <v>6</v>
      </c>
      <c r="M9562" s="6" t="s">
        <v>297</v>
      </c>
      <c r="N9562" s="6" t="s">
        <v>8104</v>
      </c>
      <c r="R9562" s="6" t="str">
        <f t="shared" si="149"/>
        <v>84846Xã Long Thới26</v>
      </c>
    </row>
    <row r="9563" spans="1:18">
      <c r="A9563" s="6">
        <v>9562</v>
      </c>
      <c r="B9563" s="6">
        <v>84</v>
      </c>
      <c r="C9563" s="6" t="s">
        <v>8102</v>
      </c>
      <c r="D9563" s="6">
        <v>846</v>
      </c>
      <c r="E9563" s="6" t="s">
        <v>8126</v>
      </c>
      <c r="F9563" s="6">
        <v>29359</v>
      </c>
      <c r="G9563" s="6" t="s">
        <v>8131</v>
      </c>
      <c r="H9563" s="6">
        <v>2</v>
      </c>
      <c r="I9563" s="6" t="s">
        <v>297</v>
      </c>
      <c r="J9563" s="6">
        <v>6</v>
      </c>
      <c r="K9563" s="6" t="s">
        <v>7768</v>
      </c>
      <c r="L9563" s="8">
        <v>6</v>
      </c>
      <c r="M9563" s="6" t="s">
        <v>297</v>
      </c>
      <c r="N9563" s="6" t="s">
        <v>8104</v>
      </c>
      <c r="R9563" s="6" t="str">
        <f t="shared" si="149"/>
        <v>84846Xã Hùng Hòa26</v>
      </c>
    </row>
    <row r="9564" spans="1:18">
      <c r="A9564" s="6">
        <v>9563</v>
      </c>
      <c r="B9564" s="6">
        <v>84</v>
      </c>
      <c r="C9564" s="6" t="s">
        <v>8102</v>
      </c>
      <c r="D9564" s="6">
        <v>846</v>
      </c>
      <c r="E9564" s="6" t="s">
        <v>8126</v>
      </c>
      <c r="F9564" s="6">
        <v>29362</v>
      </c>
      <c r="G9564" s="6" t="s">
        <v>8132</v>
      </c>
      <c r="H9564" s="6">
        <v>2</v>
      </c>
      <c r="I9564" s="6" t="s">
        <v>297</v>
      </c>
      <c r="J9564" s="6">
        <v>6</v>
      </c>
      <c r="K9564" s="6" t="s">
        <v>7768</v>
      </c>
      <c r="L9564" s="8">
        <v>6</v>
      </c>
      <c r="M9564" s="6" t="s">
        <v>297</v>
      </c>
      <c r="N9564" s="6" t="s">
        <v>8104</v>
      </c>
      <c r="R9564" s="6" t="str">
        <f t="shared" si="149"/>
        <v>84846Xã Tân Hùng26</v>
      </c>
    </row>
    <row r="9565" spans="1:18">
      <c r="A9565" s="6">
        <v>9564</v>
      </c>
      <c r="B9565" s="6">
        <v>84</v>
      </c>
      <c r="C9565" s="6" t="s">
        <v>8102</v>
      </c>
      <c r="D9565" s="6">
        <v>846</v>
      </c>
      <c r="E9565" s="6" t="s">
        <v>8126</v>
      </c>
      <c r="F9565" s="6">
        <v>29365</v>
      </c>
      <c r="G9565" s="6" t="s">
        <v>8133</v>
      </c>
      <c r="H9565" s="6">
        <v>2</v>
      </c>
      <c r="I9565" s="6" t="s">
        <v>297</v>
      </c>
      <c r="J9565" s="6">
        <v>6</v>
      </c>
      <c r="K9565" s="6" t="s">
        <v>7768</v>
      </c>
      <c r="L9565" s="8">
        <v>6</v>
      </c>
      <c r="M9565" s="6" t="s">
        <v>297</v>
      </c>
      <c r="N9565" s="6" t="s">
        <v>8104</v>
      </c>
      <c r="R9565" s="6" t="str">
        <f t="shared" si="149"/>
        <v>84846Xã Tập Ngãi26</v>
      </c>
    </row>
    <row r="9566" spans="1:18">
      <c r="A9566" s="6">
        <v>9565</v>
      </c>
      <c r="B9566" s="6">
        <v>84</v>
      </c>
      <c r="C9566" s="6" t="s">
        <v>8102</v>
      </c>
      <c r="D9566" s="6">
        <v>846</v>
      </c>
      <c r="E9566" s="6" t="s">
        <v>8126</v>
      </c>
      <c r="F9566" s="6">
        <v>29368</v>
      </c>
      <c r="G9566" s="6" t="s">
        <v>8134</v>
      </c>
      <c r="H9566" s="6">
        <v>2</v>
      </c>
      <c r="I9566" s="6" t="s">
        <v>297</v>
      </c>
      <c r="J9566" s="6">
        <v>6</v>
      </c>
      <c r="K9566" s="6" t="s">
        <v>7768</v>
      </c>
      <c r="L9566" s="8">
        <v>6</v>
      </c>
      <c r="M9566" s="6" t="s">
        <v>297</v>
      </c>
      <c r="N9566" s="6" t="s">
        <v>8104</v>
      </c>
      <c r="R9566" s="6" t="str">
        <f t="shared" si="149"/>
        <v>84846Xã Ngãi Hùng26</v>
      </c>
    </row>
    <row r="9567" spans="1:18">
      <c r="A9567" s="6">
        <v>9566</v>
      </c>
      <c r="B9567" s="6">
        <v>84</v>
      </c>
      <c r="C9567" s="6" t="s">
        <v>8102</v>
      </c>
      <c r="D9567" s="6">
        <v>846</v>
      </c>
      <c r="E9567" s="6" t="s">
        <v>8126</v>
      </c>
      <c r="F9567" s="6">
        <v>29371</v>
      </c>
      <c r="G9567" s="6" t="s">
        <v>619</v>
      </c>
      <c r="H9567" s="6">
        <v>2</v>
      </c>
      <c r="I9567" s="6" t="s">
        <v>297</v>
      </c>
      <c r="J9567" s="6">
        <v>6</v>
      </c>
      <c r="K9567" s="6" t="s">
        <v>7768</v>
      </c>
      <c r="L9567" s="8">
        <v>6</v>
      </c>
      <c r="M9567" s="6" t="s">
        <v>297</v>
      </c>
      <c r="N9567" s="6" t="s">
        <v>8104</v>
      </c>
      <c r="R9567" s="6" t="str">
        <f t="shared" si="149"/>
        <v>84846Xã Tân Hòa26</v>
      </c>
    </row>
    <row r="9568" spans="1:18">
      <c r="A9568" s="6">
        <v>9567</v>
      </c>
      <c r="B9568" s="6">
        <v>84</v>
      </c>
      <c r="C9568" s="6" t="s">
        <v>8102</v>
      </c>
      <c r="D9568" s="6">
        <v>847</v>
      </c>
      <c r="E9568" s="6" t="s">
        <v>7355</v>
      </c>
      <c r="F9568" s="6">
        <v>29374</v>
      </c>
      <c r="G9568" s="6" t="s">
        <v>7356</v>
      </c>
      <c r="H9568" s="6">
        <v>1</v>
      </c>
      <c r="I9568" s="6" t="s">
        <v>251</v>
      </c>
      <c r="J9568" s="6">
        <v>6</v>
      </c>
      <c r="K9568" s="6" t="s">
        <v>7768</v>
      </c>
      <c r="L9568" s="8">
        <v>5</v>
      </c>
      <c r="M9568" s="6" t="s">
        <v>251</v>
      </c>
      <c r="N9568" s="6" t="s">
        <v>8104</v>
      </c>
      <c r="R9568" s="6" t="str">
        <f t="shared" si="149"/>
        <v>84847Thị trấn Châu Thành16</v>
      </c>
    </row>
    <row r="9569" spans="1:18">
      <c r="A9569" s="6">
        <v>9568</v>
      </c>
      <c r="B9569" s="6">
        <v>84</v>
      </c>
      <c r="C9569" s="6" t="s">
        <v>8102</v>
      </c>
      <c r="D9569" s="6">
        <v>847</v>
      </c>
      <c r="E9569" s="6" t="s">
        <v>7355</v>
      </c>
      <c r="F9569" s="6">
        <v>29377</v>
      </c>
      <c r="G9569" s="6" t="s">
        <v>3727</v>
      </c>
      <c r="H9569" s="6">
        <v>2</v>
      </c>
      <c r="I9569" s="6" t="s">
        <v>297</v>
      </c>
      <c r="J9569" s="6">
        <v>6</v>
      </c>
      <c r="K9569" s="6" t="s">
        <v>7768</v>
      </c>
      <c r="L9569" s="8">
        <v>6</v>
      </c>
      <c r="M9569" s="6" t="s">
        <v>297</v>
      </c>
      <c r="N9569" s="6" t="s">
        <v>8104</v>
      </c>
      <c r="R9569" s="6" t="str">
        <f t="shared" si="149"/>
        <v>84847Xã Đa Lộc26</v>
      </c>
    </row>
    <row r="9570" spans="1:18">
      <c r="A9570" s="6">
        <v>9569</v>
      </c>
      <c r="B9570" s="6">
        <v>84</v>
      </c>
      <c r="C9570" s="6" t="s">
        <v>8102</v>
      </c>
      <c r="D9570" s="6">
        <v>847</v>
      </c>
      <c r="E9570" s="6" t="s">
        <v>7355</v>
      </c>
      <c r="F9570" s="6">
        <v>29380</v>
      </c>
      <c r="G9570" s="6" t="s">
        <v>6141</v>
      </c>
      <c r="H9570" s="6">
        <v>2</v>
      </c>
      <c r="I9570" s="6" t="s">
        <v>297</v>
      </c>
      <c r="J9570" s="6">
        <v>6</v>
      </c>
      <c r="K9570" s="6" t="s">
        <v>7768</v>
      </c>
      <c r="L9570" s="8">
        <v>6</v>
      </c>
      <c r="M9570" s="6" t="s">
        <v>297</v>
      </c>
      <c r="N9570" s="6" t="s">
        <v>8104</v>
      </c>
      <c r="R9570" s="6" t="str">
        <f t="shared" si="149"/>
        <v>84847Xã Mỹ Chánh26</v>
      </c>
    </row>
    <row r="9571" spans="1:18">
      <c r="A9571" s="6">
        <v>9570</v>
      </c>
      <c r="B9571" s="6">
        <v>84</v>
      </c>
      <c r="C9571" s="6" t="s">
        <v>8102</v>
      </c>
      <c r="D9571" s="6">
        <v>847</v>
      </c>
      <c r="E9571" s="6" t="s">
        <v>7355</v>
      </c>
      <c r="F9571" s="6">
        <v>29383</v>
      </c>
      <c r="G9571" s="6" t="s">
        <v>510</v>
      </c>
      <c r="H9571" s="6">
        <v>2</v>
      </c>
      <c r="I9571" s="6" t="s">
        <v>297</v>
      </c>
      <c r="J9571" s="6">
        <v>6</v>
      </c>
      <c r="K9571" s="6" t="s">
        <v>7768</v>
      </c>
      <c r="L9571" s="8">
        <v>6</v>
      </c>
      <c r="M9571" s="6" t="s">
        <v>297</v>
      </c>
      <c r="N9571" s="6" t="s">
        <v>8104</v>
      </c>
      <c r="R9571" s="6" t="str">
        <f t="shared" si="149"/>
        <v>84847Xã Thanh Mỹ26</v>
      </c>
    </row>
    <row r="9572" spans="1:18">
      <c r="A9572" s="6">
        <v>9571</v>
      </c>
      <c r="B9572" s="6">
        <v>84</v>
      </c>
      <c r="C9572" s="6" t="s">
        <v>8102</v>
      </c>
      <c r="D9572" s="6">
        <v>847</v>
      </c>
      <c r="E9572" s="6" t="s">
        <v>7355</v>
      </c>
      <c r="F9572" s="6">
        <v>29386</v>
      </c>
      <c r="G9572" s="6" t="s">
        <v>8135</v>
      </c>
      <c r="H9572" s="6">
        <v>2</v>
      </c>
      <c r="I9572" s="6" t="s">
        <v>297</v>
      </c>
      <c r="J9572" s="6">
        <v>6</v>
      </c>
      <c r="K9572" s="6" t="s">
        <v>7768</v>
      </c>
      <c r="L9572" s="8">
        <v>6</v>
      </c>
      <c r="M9572" s="6" t="s">
        <v>297</v>
      </c>
      <c r="N9572" s="6" t="s">
        <v>8104</v>
      </c>
      <c r="R9572" s="6" t="str">
        <f t="shared" si="149"/>
        <v>84847Xã Lương Hoà A26</v>
      </c>
    </row>
    <row r="9573" spans="1:18">
      <c r="A9573" s="6">
        <v>9572</v>
      </c>
      <c r="B9573" s="6">
        <v>84</v>
      </c>
      <c r="C9573" s="6" t="s">
        <v>8102</v>
      </c>
      <c r="D9573" s="6">
        <v>847</v>
      </c>
      <c r="E9573" s="6" t="s">
        <v>7355</v>
      </c>
      <c r="F9573" s="6">
        <v>29389</v>
      </c>
      <c r="G9573" s="6" t="s">
        <v>7855</v>
      </c>
      <c r="H9573" s="6">
        <v>2</v>
      </c>
      <c r="I9573" s="6" t="s">
        <v>297</v>
      </c>
      <c r="J9573" s="6">
        <v>6</v>
      </c>
      <c r="K9573" s="6" t="s">
        <v>7768</v>
      </c>
      <c r="L9573" s="8">
        <v>6</v>
      </c>
      <c r="M9573" s="6" t="s">
        <v>297</v>
      </c>
      <c r="N9573" s="6" t="s">
        <v>8104</v>
      </c>
      <c r="R9573" s="6" t="str">
        <f t="shared" si="149"/>
        <v>84847Xã Lương Hòa26</v>
      </c>
    </row>
    <row r="9574" spans="1:18">
      <c r="A9574" s="6">
        <v>9573</v>
      </c>
      <c r="B9574" s="6">
        <v>84</v>
      </c>
      <c r="C9574" s="6" t="s">
        <v>8102</v>
      </c>
      <c r="D9574" s="6">
        <v>847</v>
      </c>
      <c r="E9574" s="6" t="s">
        <v>7355</v>
      </c>
      <c r="F9574" s="6">
        <v>29392</v>
      </c>
      <c r="G9574" s="6" t="s">
        <v>8136</v>
      </c>
      <c r="H9574" s="6">
        <v>2</v>
      </c>
      <c r="I9574" s="6" t="s">
        <v>297</v>
      </c>
      <c r="J9574" s="6">
        <v>6</v>
      </c>
      <c r="K9574" s="6" t="s">
        <v>7768</v>
      </c>
      <c r="L9574" s="8">
        <v>6</v>
      </c>
      <c r="M9574" s="6" t="s">
        <v>297</v>
      </c>
      <c r="N9574" s="6" t="s">
        <v>8104</v>
      </c>
      <c r="R9574" s="6" t="str">
        <f t="shared" si="149"/>
        <v>84847Xã Song Lộc26</v>
      </c>
    </row>
    <row r="9575" spans="1:18">
      <c r="A9575" s="6">
        <v>9574</v>
      </c>
      <c r="B9575" s="6">
        <v>84</v>
      </c>
      <c r="C9575" s="6" t="s">
        <v>8102</v>
      </c>
      <c r="D9575" s="6">
        <v>847</v>
      </c>
      <c r="E9575" s="6" t="s">
        <v>7355</v>
      </c>
      <c r="F9575" s="6">
        <v>29395</v>
      </c>
      <c r="G9575" s="6" t="s">
        <v>8137</v>
      </c>
      <c r="H9575" s="6">
        <v>2</v>
      </c>
      <c r="I9575" s="6" t="s">
        <v>297</v>
      </c>
      <c r="J9575" s="6">
        <v>6</v>
      </c>
      <c r="K9575" s="6" t="s">
        <v>7768</v>
      </c>
      <c r="L9575" s="8">
        <v>6</v>
      </c>
      <c r="M9575" s="6" t="s">
        <v>297</v>
      </c>
      <c r="N9575" s="6" t="s">
        <v>8104</v>
      </c>
      <c r="R9575" s="6" t="str">
        <f t="shared" si="149"/>
        <v>84847Xã Nguyệt Hóa26</v>
      </c>
    </row>
    <row r="9576" spans="1:18">
      <c r="A9576" s="6">
        <v>9575</v>
      </c>
      <c r="B9576" s="6">
        <v>84</v>
      </c>
      <c r="C9576" s="6" t="s">
        <v>8102</v>
      </c>
      <c r="D9576" s="6">
        <v>847</v>
      </c>
      <c r="E9576" s="6" t="s">
        <v>7355</v>
      </c>
      <c r="F9576" s="6">
        <v>29398</v>
      </c>
      <c r="G9576" s="6" t="s">
        <v>6909</v>
      </c>
      <c r="H9576" s="6">
        <v>2</v>
      </c>
      <c r="I9576" s="6" t="s">
        <v>297</v>
      </c>
      <c r="J9576" s="6">
        <v>6</v>
      </c>
      <c r="K9576" s="6" t="s">
        <v>7768</v>
      </c>
      <c r="L9576" s="8">
        <v>6</v>
      </c>
      <c r="M9576" s="6" t="s">
        <v>297</v>
      </c>
      <c r="N9576" s="6" t="s">
        <v>8104</v>
      </c>
      <c r="R9576" s="6" t="str">
        <f t="shared" si="149"/>
        <v>84847Xã Hòa Thuận26</v>
      </c>
    </row>
    <row r="9577" spans="1:18">
      <c r="A9577" s="6">
        <v>9576</v>
      </c>
      <c r="B9577" s="6">
        <v>84</v>
      </c>
      <c r="C9577" s="6" t="s">
        <v>8102</v>
      </c>
      <c r="D9577" s="6">
        <v>847</v>
      </c>
      <c r="E9577" s="6" t="s">
        <v>7355</v>
      </c>
      <c r="F9577" s="6">
        <v>29401</v>
      </c>
      <c r="G9577" s="6" t="s">
        <v>8087</v>
      </c>
      <c r="H9577" s="6">
        <v>2</v>
      </c>
      <c r="I9577" s="6" t="s">
        <v>297</v>
      </c>
      <c r="J9577" s="6">
        <v>6</v>
      </c>
      <c r="K9577" s="6" t="s">
        <v>7768</v>
      </c>
      <c r="L9577" s="8">
        <v>6</v>
      </c>
      <c r="M9577" s="6" t="s">
        <v>297</v>
      </c>
      <c r="N9577" s="6" t="s">
        <v>8104</v>
      </c>
      <c r="R9577" s="6" t="str">
        <f t="shared" si="149"/>
        <v>84847Xã Hòa Lợi26</v>
      </c>
    </row>
    <row r="9578" spans="1:18">
      <c r="A9578" s="6">
        <v>9577</v>
      </c>
      <c r="B9578" s="6">
        <v>84</v>
      </c>
      <c r="C9578" s="6" t="s">
        <v>8102</v>
      </c>
      <c r="D9578" s="6">
        <v>847</v>
      </c>
      <c r="E9578" s="6" t="s">
        <v>7355</v>
      </c>
      <c r="F9578" s="6">
        <v>29404</v>
      </c>
      <c r="G9578" s="6" t="s">
        <v>8138</v>
      </c>
      <c r="H9578" s="6">
        <v>2</v>
      </c>
      <c r="I9578" s="6" t="s">
        <v>297</v>
      </c>
      <c r="J9578" s="6">
        <v>6</v>
      </c>
      <c r="K9578" s="6" t="s">
        <v>7768</v>
      </c>
      <c r="L9578" s="8">
        <v>6</v>
      </c>
      <c r="M9578" s="6" t="s">
        <v>297</v>
      </c>
      <c r="N9578" s="6" t="s">
        <v>8104</v>
      </c>
      <c r="R9578" s="6" t="str">
        <f t="shared" si="149"/>
        <v>84847Xã Phước Hảo26</v>
      </c>
    </row>
    <row r="9579" spans="1:18">
      <c r="A9579" s="6">
        <v>9578</v>
      </c>
      <c r="B9579" s="6">
        <v>84</v>
      </c>
      <c r="C9579" s="6" t="s">
        <v>8102</v>
      </c>
      <c r="D9579" s="6">
        <v>847</v>
      </c>
      <c r="E9579" s="6" t="s">
        <v>7355</v>
      </c>
      <c r="F9579" s="6">
        <v>29407</v>
      </c>
      <c r="G9579" s="6" t="s">
        <v>5093</v>
      </c>
      <c r="H9579" s="6">
        <v>2</v>
      </c>
      <c r="I9579" s="6" t="s">
        <v>297</v>
      </c>
      <c r="J9579" s="6">
        <v>6</v>
      </c>
      <c r="K9579" s="6" t="s">
        <v>7768</v>
      </c>
      <c r="L9579" s="8">
        <v>6</v>
      </c>
      <c r="M9579" s="6" t="s">
        <v>297</v>
      </c>
      <c r="N9579" s="6" t="s">
        <v>8104</v>
      </c>
      <c r="R9579" s="6" t="str">
        <f t="shared" si="149"/>
        <v>84847Xã Hưng Mỹ26</v>
      </c>
    </row>
    <row r="9580" spans="1:18">
      <c r="A9580" s="6">
        <v>9579</v>
      </c>
      <c r="B9580" s="6">
        <v>84</v>
      </c>
      <c r="C9580" s="6" t="s">
        <v>8102</v>
      </c>
      <c r="D9580" s="6">
        <v>847</v>
      </c>
      <c r="E9580" s="6" t="s">
        <v>7355</v>
      </c>
      <c r="F9580" s="6">
        <v>29410</v>
      </c>
      <c r="G9580" s="6" t="s">
        <v>6518</v>
      </c>
      <c r="H9580" s="6">
        <v>2</v>
      </c>
      <c r="I9580" s="6" t="s">
        <v>297</v>
      </c>
      <c r="J9580" s="6">
        <v>6</v>
      </c>
      <c r="K9580" s="6" t="s">
        <v>7768</v>
      </c>
      <c r="L9580" s="8">
        <v>6</v>
      </c>
      <c r="M9580" s="6" t="s">
        <v>297</v>
      </c>
      <c r="N9580" s="6" t="s">
        <v>8104</v>
      </c>
      <c r="R9580" s="6" t="str">
        <f t="shared" si="149"/>
        <v>84847Xã Hòa Minh26</v>
      </c>
    </row>
    <row r="9581" spans="1:18">
      <c r="A9581" s="6">
        <v>9580</v>
      </c>
      <c r="B9581" s="6">
        <v>84</v>
      </c>
      <c r="C9581" s="6" t="s">
        <v>8102</v>
      </c>
      <c r="D9581" s="6">
        <v>847</v>
      </c>
      <c r="E9581" s="6" t="s">
        <v>7355</v>
      </c>
      <c r="F9581" s="6">
        <v>29413</v>
      </c>
      <c r="G9581" s="6" t="s">
        <v>7764</v>
      </c>
      <c r="H9581" s="6">
        <v>2</v>
      </c>
      <c r="I9581" s="6" t="s">
        <v>297</v>
      </c>
      <c r="J9581" s="6">
        <v>6</v>
      </c>
      <c r="K9581" s="6" t="s">
        <v>7768</v>
      </c>
      <c r="L9581" s="8">
        <v>6</v>
      </c>
      <c r="M9581" s="6" t="s">
        <v>297</v>
      </c>
      <c r="N9581" s="6" t="s">
        <v>8104</v>
      </c>
      <c r="R9581" s="6" t="str">
        <f t="shared" si="149"/>
        <v>84847Xã Long Hòa26</v>
      </c>
    </row>
    <row r="9582" spans="1:18">
      <c r="A9582" s="6">
        <v>9581</v>
      </c>
      <c r="B9582" s="6">
        <v>84</v>
      </c>
      <c r="C9582" s="6" t="s">
        <v>8102</v>
      </c>
      <c r="D9582" s="6">
        <v>848</v>
      </c>
      <c r="E9582" s="6" t="s">
        <v>8139</v>
      </c>
      <c r="F9582" s="6">
        <v>29416</v>
      </c>
      <c r="G9582" s="6" t="s">
        <v>8140</v>
      </c>
      <c r="H9582" s="6">
        <v>1</v>
      </c>
      <c r="I9582" s="6" t="s">
        <v>251</v>
      </c>
      <c r="J9582" s="6">
        <v>6</v>
      </c>
      <c r="K9582" s="6" t="s">
        <v>7768</v>
      </c>
      <c r="L9582" s="8">
        <v>5</v>
      </c>
      <c r="M9582" s="6" t="s">
        <v>251</v>
      </c>
      <c r="N9582" s="6" t="s">
        <v>8104</v>
      </c>
      <c r="R9582" s="6" t="str">
        <f t="shared" si="149"/>
        <v>84848Thị trấn Cầu Ngang16</v>
      </c>
    </row>
    <row r="9583" spans="1:18">
      <c r="A9583" s="6">
        <v>9582</v>
      </c>
      <c r="B9583" s="6">
        <v>84</v>
      </c>
      <c r="C9583" s="6" t="s">
        <v>8102</v>
      </c>
      <c r="D9583" s="6">
        <v>848</v>
      </c>
      <c r="E9583" s="6" t="s">
        <v>8139</v>
      </c>
      <c r="F9583" s="6">
        <v>29419</v>
      </c>
      <c r="G9583" s="6" t="s">
        <v>8141</v>
      </c>
      <c r="H9583" s="6">
        <v>1</v>
      </c>
      <c r="I9583" s="6" t="s">
        <v>251</v>
      </c>
      <c r="J9583" s="6">
        <v>6</v>
      </c>
      <c r="K9583" s="6" t="s">
        <v>7768</v>
      </c>
      <c r="L9583" s="8">
        <v>5</v>
      </c>
      <c r="M9583" s="6" t="s">
        <v>251</v>
      </c>
      <c r="N9583" s="6" t="s">
        <v>8104</v>
      </c>
      <c r="R9583" s="6" t="str">
        <f t="shared" si="149"/>
        <v>84848Thị trấn Mỹ Long16</v>
      </c>
    </row>
    <row r="9584" spans="1:18">
      <c r="A9584" s="6">
        <v>9583</v>
      </c>
      <c r="B9584" s="6">
        <v>84</v>
      </c>
      <c r="C9584" s="6" t="s">
        <v>8102</v>
      </c>
      <c r="D9584" s="6">
        <v>848</v>
      </c>
      <c r="E9584" s="6" t="s">
        <v>8139</v>
      </c>
      <c r="F9584" s="6">
        <v>29422</v>
      </c>
      <c r="G9584" s="6" t="s">
        <v>8142</v>
      </c>
      <c r="H9584" s="6">
        <v>2</v>
      </c>
      <c r="I9584" s="6" t="s">
        <v>297</v>
      </c>
      <c r="J9584" s="6">
        <v>6</v>
      </c>
      <c r="K9584" s="6" t="s">
        <v>7768</v>
      </c>
      <c r="L9584" s="8">
        <v>6</v>
      </c>
      <c r="M9584" s="6" t="s">
        <v>297</v>
      </c>
      <c r="N9584" s="6" t="s">
        <v>8104</v>
      </c>
      <c r="R9584" s="6" t="str">
        <f t="shared" si="149"/>
        <v>84848Xã Mỹ Long Bắc26</v>
      </c>
    </row>
    <row r="9585" spans="1:18">
      <c r="A9585" s="6">
        <v>9584</v>
      </c>
      <c r="B9585" s="6">
        <v>84</v>
      </c>
      <c r="C9585" s="6" t="s">
        <v>8102</v>
      </c>
      <c r="D9585" s="6">
        <v>848</v>
      </c>
      <c r="E9585" s="6" t="s">
        <v>8139</v>
      </c>
      <c r="F9585" s="6">
        <v>29425</v>
      </c>
      <c r="G9585" s="6" t="s">
        <v>8143</v>
      </c>
      <c r="H9585" s="6">
        <v>2</v>
      </c>
      <c r="I9585" s="6" t="s">
        <v>297</v>
      </c>
      <c r="J9585" s="6">
        <v>6</v>
      </c>
      <c r="K9585" s="6" t="s">
        <v>7768</v>
      </c>
      <c r="L9585" s="8">
        <v>6</v>
      </c>
      <c r="M9585" s="6" t="s">
        <v>297</v>
      </c>
      <c r="N9585" s="6" t="s">
        <v>8104</v>
      </c>
      <c r="R9585" s="6" t="str">
        <f t="shared" si="149"/>
        <v>84848Xã Mỹ Long Nam26</v>
      </c>
    </row>
    <row r="9586" spans="1:18">
      <c r="A9586" s="6">
        <v>9585</v>
      </c>
      <c r="B9586" s="6">
        <v>84</v>
      </c>
      <c r="C9586" s="6" t="s">
        <v>8102</v>
      </c>
      <c r="D9586" s="6">
        <v>848</v>
      </c>
      <c r="E9586" s="6" t="s">
        <v>8139</v>
      </c>
      <c r="F9586" s="6">
        <v>29428</v>
      </c>
      <c r="G9586" s="6" t="s">
        <v>2231</v>
      </c>
      <c r="H9586" s="6">
        <v>2</v>
      </c>
      <c r="I9586" s="6" t="s">
        <v>297</v>
      </c>
      <c r="J9586" s="6">
        <v>6</v>
      </c>
      <c r="K9586" s="6" t="s">
        <v>7768</v>
      </c>
      <c r="L9586" s="8">
        <v>6</v>
      </c>
      <c r="M9586" s="6" t="s">
        <v>297</v>
      </c>
      <c r="N9586" s="6" t="s">
        <v>8104</v>
      </c>
      <c r="R9586" s="6" t="str">
        <f t="shared" si="149"/>
        <v>84848Xã Mỹ Hòa26</v>
      </c>
    </row>
    <row r="9587" spans="1:18">
      <c r="A9587" s="6">
        <v>9586</v>
      </c>
      <c r="B9587" s="6">
        <v>84</v>
      </c>
      <c r="C9587" s="6" t="s">
        <v>8102</v>
      </c>
      <c r="D9587" s="6">
        <v>848</v>
      </c>
      <c r="E9587" s="6" t="s">
        <v>8139</v>
      </c>
      <c r="F9587" s="6">
        <v>29431</v>
      </c>
      <c r="G9587" s="6" t="s">
        <v>6149</v>
      </c>
      <c r="H9587" s="6">
        <v>2</v>
      </c>
      <c r="I9587" s="6" t="s">
        <v>297</v>
      </c>
      <c r="J9587" s="6">
        <v>6</v>
      </c>
      <c r="K9587" s="6" t="s">
        <v>7768</v>
      </c>
      <c r="L9587" s="8">
        <v>6</v>
      </c>
      <c r="M9587" s="6" t="s">
        <v>297</v>
      </c>
      <c r="N9587" s="6" t="s">
        <v>8104</v>
      </c>
      <c r="R9587" s="6" t="str">
        <f t="shared" si="149"/>
        <v>84848Xã Vĩnh Kim26</v>
      </c>
    </row>
    <row r="9588" spans="1:18">
      <c r="A9588" s="6">
        <v>9587</v>
      </c>
      <c r="B9588" s="6">
        <v>84</v>
      </c>
      <c r="C9588" s="6" t="s">
        <v>8102</v>
      </c>
      <c r="D9588" s="6">
        <v>848</v>
      </c>
      <c r="E9588" s="6" t="s">
        <v>8139</v>
      </c>
      <c r="F9588" s="6">
        <v>29434</v>
      </c>
      <c r="G9588" s="6" t="s">
        <v>8144</v>
      </c>
      <c r="H9588" s="6">
        <v>2</v>
      </c>
      <c r="I9588" s="6" t="s">
        <v>297</v>
      </c>
      <c r="J9588" s="6">
        <v>6</v>
      </c>
      <c r="K9588" s="6" t="s">
        <v>7768</v>
      </c>
      <c r="L9588" s="8">
        <v>6</v>
      </c>
      <c r="M9588" s="6" t="s">
        <v>297</v>
      </c>
      <c r="N9588" s="6" t="s">
        <v>8104</v>
      </c>
      <c r="R9588" s="6" t="str">
        <f t="shared" si="149"/>
        <v>84848Xã Kim Hòa26</v>
      </c>
    </row>
    <row r="9589" spans="1:18">
      <c r="A9589" s="6">
        <v>9588</v>
      </c>
      <c r="B9589" s="6">
        <v>84</v>
      </c>
      <c r="C9589" s="6" t="s">
        <v>8102</v>
      </c>
      <c r="D9589" s="6">
        <v>848</v>
      </c>
      <c r="E9589" s="6" t="s">
        <v>8139</v>
      </c>
      <c r="F9589" s="6">
        <v>29437</v>
      </c>
      <c r="G9589" s="6" t="s">
        <v>2742</v>
      </c>
      <c r="H9589" s="6">
        <v>2</v>
      </c>
      <c r="I9589" s="6" t="s">
        <v>297</v>
      </c>
      <c r="J9589" s="6">
        <v>6</v>
      </c>
      <c r="K9589" s="6" t="s">
        <v>7768</v>
      </c>
      <c r="L9589" s="8">
        <v>6</v>
      </c>
      <c r="M9589" s="6" t="s">
        <v>297</v>
      </c>
      <c r="N9589" s="6" t="s">
        <v>8104</v>
      </c>
      <c r="R9589" s="6" t="str">
        <f t="shared" si="149"/>
        <v>84848Xã Hiệp Hòa26</v>
      </c>
    </row>
    <row r="9590" spans="1:18">
      <c r="A9590" s="6">
        <v>9589</v>
      </c>
      <c r="B9590" s="6">
        <v>84</v>
      </c>
      <c r="C9590" s="6" t="s">
        <v>8102</v>
      </c>
      <c r="D9590" s="6">
        <v>848</v>
      </c>
      <c r="E9590" s="6" t="s">
        <v>8139</v>
      </c>
      <c r="F9590" s="6">
        <v>29440</v>
      </c>
      <c r="G9590" s="6" t="s">
        <v>6535</v>
      </c>
      <c r="H9590" s="6">
        <v>2</v>
      </c>
      <c r="I9590" s="6" t="s">
        <v>297</v>
      </c>
      <c r="J9590" s="6">
        <v>6</v>
      </c>
      <c r="K9590" s="6" t="s">
        <v>7768</v>
      </c>
      <c r="L9590" s="8">
        <v>6</v>
      </c>
      <c r="M9590" s="6" t="s">
        <v>297</v>
      </c>
      <c r="N9590" s="6" t="s">
        <v>8104</v>
      </c>
      <c r="R9590" s="6" t="str">
        <f t="shared" si="149"/>
        <v>84848Xã Thuận Hòa26</v>
      </c>
    </row>
    <row r="9591" spans="1:18">
      <c r="A9591" s="6">
        <v>9590</v>
      </c>
      <c r="B9591" s="6">
        <v>84</v>
      </c>
      <c r="C9591" s="6" t="s">
        <v>8102</v>
      </c>
      <c r="D9591" s="6">
        <v>848</v>
      </c>
      <c r="E9591" s="6" t="s">
        <v>8139</v>
      </c>
      <c r="F9591" s="6">
        <v>29443</v>
      </c>
      <c r="G9591" s="6" t="s">
        <v>2872</v>
      </c>
      <c r="H9591" s="6">
        <v>2</v>
      </c>
      <c r="I9591" s="6" t="s">
        <v>297</v>
      </c>
      <c r="J9591" s="6">
        <v>6</v>
      </c>
      <c r="K9591" s="6" t="s">
        <v>7768</v>
      </c>
      <c r="L9591" s="8">
        <v>6</v>
      </c>
      <c r="M9591" s="6" t="s">
        <v>297</v>
      </c>
      <c r="N9591" s="6" t="s">
        <v>8104</v>
      </c>
      <c r="R9591" s="6" t="str">
        <f t="shared" si="149"/>
        <v>84848Xã Long Sơn26</v>
      </c>
    </row>
    <row r="9592" spans="1:18">
      <c r="A9592" s="6">
        <v>9591</v>
      </c>
      <c r="B9592" s="6">
        <v>84</v>
      </c>
      <c r="C9592" s="6" t="s">
        <v>8102</v>
      </c>
      <c r="D9592" s="6">
        <v>848</v>
      </c>
      <c r="E9592" s="6" t="s">
        <v>8139</v>
      </c>
      <c r="F9592" s="6">
        <v>29446</v>
      </c>
      <c r="G9592" s="6" t="s">
        <v>8145</v>
      </c>
      <c r="H9592" s="6">
        <v>2</v>
      </c>
      <c r="I9592" s="6" t="s">
        <v>297</v>
      </c>
      <c r="J9592" s="6">
        <v>6</v>
      </c>
      <c r="K9592" s="6" t="s">
        <v>7768</v>
      </c>
      <c r="L9592" s="8">
        <v>6</v>
      </c>
      <c r="M9592" s="6" t="s">
        <v>297</v>
      </c>
      <c r="N9592" s="6" t="s">
        <v>8104</v>
      </c>
      <c r="R9592" s="6" t="str">
        <f t="shared" si="149"/>
        <v>84848Xã Nhị Trường26</v>
      </c>
    </row>
    <row r="9593" spans="1:18">
      <c r="A9593" s="6">
        <v>9592</v>
      </c>
      <c r="B9593" s="6">
        <v>84</v>
      </c>
      <c r="C9593" s="6" t="s">
        <v>8102</v>
      </c>
      <c r="D9593" s="6">
        <v>848</v>
      </c>
      <c r="E9593" s="6" t="s">
        <v>8139</v>
      </c>
      <c r="F9593" s="6">
        <v>29449</v>
      </c>
      <c r="G9593" s="6" t="s">
        <v>3610</v>
      </c>
      <c r="H9593" s="6">
        <v>2</v>
      </c>
      <c r="I9593" s="6" t="s">
        <v>297</v>
      </c>
      <c r="J9593" s="6">
        <v>6</v>
      </c>
      <c r="K9593" s="6" t="s">
        <v>7768</v>
      </c>
      <c r="L9593" s="8">
        <v>6</v>
      </c>
      <c r="M9593" s="6" t="s">
        <v>297</v>
      </c>
      <c r="N9593" s="6" t="s">
        <v>8104</v>
      </c>
      <c r="R9593" s="6" t="str">
        <f t="shared" si="149"/>
        <v>84848Xã Trường Thọ26</v>
      </c>
    </row>
    <row r="9594" spans="1:18">
      <c r="A9594" s="6">
        <v>9593</v>
      </c>
      <c r="B9594" s="6">
        <v>84</v>
      </c>
      <c r="C9594" s="6" t="s">
        <v>8102</v>
      </c>
      <c r="D9594" s="6">
        <v>848</v>
      </c>
      <c r="E9594" s="6" t="s">
        <v>8139</v>
      </c>
      <c r="F9594" s="6">
        <v>29452</v>
      </c>
      <c r="G9594" s="6" t="s">
        <v>8146</v>
      </c>
      <c r="H9594" s="6">
        <v>2</v>
      </c>
      <c r="I9594" s="6" t="s">
        <v>297</v>
      </c>
      <c r="J9594" s="6">
        <v>6</v>
      </c>
      <c r="K9594" s="6" t="s">
        <v>7768</v>
      </c>
      <c r="L9594" s="8">
        <v>6</v>
      </c>
      <c r="M9594" s="6" t="s">
        <v>297</v>
      </c>
      <c r="N9594" s="6" t="s">
        <v>8104</v>
      </c>
      <c r="R9594" s="6" t="str">
        <f t="shared" si="149"/>
        <v>84848Xã Hiệp Mỹ Đông26</v>
      </c>
    </row>
    <row r="9595" spans="1:18">
      <c r="A9595" s="6">
        <v>9594</v>
      </c>
      <c r="B9595" s="6">
        <v>84</v>
      </c>
      <c r="C9595" s="6" t="s">
        <v>8102</v>
      </c>
      <c r="D9595" s="6">
        <v>848</v>
      </c>
      <c r="E9595" s="6" t="s">
        <v>8139</v>
      </c>
      <c r="F9595" s="6">
        <v>29455</v>
      </c>
      <c r="G9595" s="6" t="s">
        <v>8147</v>
      </c>
      <c r="H9595" s="6">
        <v>2</v>
      </c>
      <c r="I9595" s="6" t="s">
        <v>297</v>
      </c>
      <c r="J9595" s="6">
        <v>6</v>
      </c>
      <c r="K9595" s="6" t="s">
        <v>7768</v>
      </c>
      <c r="L9595" s="8">
        <v>6</v>
      </c>
      <c r="M9595" s="6" t="s">
        <v>297</v>
      </c>
      <c r="N9595" s="6" t="s">
        <v>8104</v>
      </c>
      <c r="R9595" s="6" t="str">
        <f t="shared" si="149"/>
        <v>84848Xã Hiệp Mỹ Tây26</v>
      </c>
    </row>
    <row r="9596" spans="1:18">
      <c r="A9596" s="6">
        <v>9595</v>
      </c>
      <c r="B9596" s="6">
        <v>84</v>
      </c>
      <c r="C9596" s="6" t="s">
        <v>8102</v>
      </c>
      <c r="D9596" s="6">
        <v>848</v>
      </c>
      <c r="E9596" s="6" t="s">
        <v>8139</v>
      </c>
      <c r="F9596" s="6">
        <v>29458</v>
      </c>
      <c r="G9596" s="6" t="s">
        <v>8148</v>
      </c>
      <c r="H9596" s="6">
        <v>2</v>
      </c>
      <c r="I9596" s="6" t="s">
        <v>297</v>
      </c>
      <c r="J9596" s="6">
        <v>6</v>
      </c>
      <c r="K9596" s="6" t="s">
        <v>7768</v>
      </c>
      <c r="L9596" s="8">
        <v>6</v>
      </c>
      <c r="M9596" s="6" t="s">
        <v>297</v>
      </c>
      <c r="N9596" s="6" t="s">
        <v>8104</v>
      </c>
      <c r="R9596" s="6" t="str">
        <f t="shared" si="149"/>
        <v>84848Xã Thạnh Hòa Sơn26</v>
      </c>
    </row>
    <row r="9597" spans="1:18">
      <c r="A9597" s="6">
        <v>9596</v>
      </c>
      <c r="B9597" s="6">
        <v>84</v>
      </c>
      <c r="C9597" s="6" t="s">
        <v>8102</v>
      </c>
      <c r="D9597" s="6">
        <v>849</v>
      </c>
      <c r="E9597" s="6" t="s">
        <v>8149</v>
      </c>
      <c r="F9597" s="6">
        <v>29461</v>
      </c>
      <c r="G9597" s="6" t="s">
        <v>8150</v>
      </c>
      <c r="H9597" s="6">
        <v>1</v>
      </c>
      <c r="I9597" s="6" t="s">
        <v>251</v>
      </c>
      <c r="J9597" s="6">
        <v>6</v>
      </c>
      <c r="K9597" s="6" t="s">
        <v>7768</v>
      </c>
      <c r="L9597" s="8">
        <v>5</v>
      </c>
      <c r="M9597" s="6" t="s">
        <v>251</v>
      </c>
      <c r="N9597" s="6" t="s">
        <v>8104</v>
      </c>
      <c r="R9597" s="6" t="str">
        <f t="shared" si="149"/>
        <v>84849Thị trấn Trà Cú16</v>
      </c>
    </row>
    <row r="9598" spans="1:18">
      <c r="A9598" s="6">
        <v>9597</v>
      </c>
      <c r="B9598" s="6">
        <v>84</v>
      </c>
      <c r="C9598" s="6" t="s">
        <v>8102</v>
      </c>
      <c r="D9598" s="6">
        <v>849</v>
      </c>
      <c r="E9598" s="6" t="s">
        <v>8149</v>
      </c>
      <c r="F9598" s="6">
        <v>29462</v>
      </c>
      <c r="G9598" s="6" t="s">
        <v>8151</v>
      </c>
      <c r="H9598" s="6">
        <v>1</v>
      </c>
      <c r="I9598" s="6" t="s">
        <v>251</v>
      </c>
      <c r="J9598" s="6">
        <v>6</v>
      </c>
      <c r="K9598" s="6" t="s">
        <v>7768</v>
      </c>
      <c r="L9598" s="8">
        <v>5</v>
      </c>
      <c r="M9598" s="6" t="s">
        <v>251</v>
      </c>
      <c r="N9598" s="6" t="s">
        <v>8104</v>
      </c>
      <c r="R9598" s="6" t="str">
        <f t="shared" si="149"/>
        <v>84849Thị trấn Định An16</v>
      </c>
    </row>
    <row r="9599" spans="1:18">
      <c r="A9599" s="6">
        <v>9598</v>
      </c>
      <c r="B9599" s="6">
        <v>84</v>
      </c>
      <c r="C9599" s="6" t="s">
        <v>8102</v>
      </c>
      <c r="D9599" s="6">
        <v>849</v>
      </c>
      <c r="E9599" s="6" t="s">
        <v>8149</v>
      </c>
      <c r="F9599" s="6">
        <v>29464</v>
      </c>
      <c r="G9599" s="6" t="s">
        <v>6201</v>
      </c>
      <c r="H9599" s="6">
        <v>2</v>
      </c>
      <c r="I9599" s="6" t="s">
        <v>297</v>
      </c>
      <c r="J9599" s="6">
        <v>6</v>
      </c>
      <c r="K9599" s="6" t="s">
        <v>7768</v>
      </c>
      <c r="L9599" s="8">
        <v>6</v>
      </c>
      <c r="M9599" s="6" t="s">
        <v>297</v>
      </c>
      <c r="N9599" s="6" t="s">
        <v>8104</v>
      </c>
      <c r="R9599" s="6" t="str">
        <f t="shared" si="149"/>
        <v>84849Xã Phước Hưng26</v>
      </c>
    </row>
    <row r="9600" spans="1:18">
      <c r="A9600" s="6">
        <v>9599</v>
      </c>
      <c r="B9600" s="6">
        <v>84</v>
      </c>
      <c r="C9600" s="6" t="s">
        <v>8102</v>
      </c>
      <c r="D9600" s="6">
        <v>849</v>
      </c>
      <c r="E9600" s="6" t="s">
        <v>8149</v>
      </c>
      <c r="F9600" s="6">
        <v>29467</v>
      </c>
      <c r="G9600" s="6" t="s">
        <v>8152</v>
      </c>
      <c r="H9600" s="6">
        <v>2</v>
      </c>
      <c r="I9600" s="6" t="s">
        <v>297</v>
      </c>
      <c r="J9600" s="6">
        <v>6</v>
      </c>
      <c r="K9600" s="6" t="s">
        <v>7768</v>
      </c>
      <c r="L9600" s="8">
        <v>6</v>
      </c>
      <c r="M9600" s="6" t="s">
        <v>297</v>
      </c>
      <c r="N9600" s="6" t="s">
        <v>8104</v>
      </c>
      <c r="R9600" s="6" t="str">
        <f t="shared" si="149"/>
        <v>84849Xã Tập Sơn26</v>
      </c>
    </row>
    <row r="9601" spans="1:18">
      <c r="A9601" s="6">
        <v>9600</v>
      </c>
      <c r="B9601" s="6">
        <v>84</v>
      </c>
      <c r="C9601" s="6" t="s">
        <v>8102</v>
      </c>
      <c r="D9601" s="6">
        <v>849</v>
      </c>
      <c r="E9601" s="6" t="s">
        <v>8149</v>
      </c>
      <c r="F9601" s="6">
        <v>29470</v>
      </c>
      <c r="G9601" s="6" t="s">
        <v>1239</v>
      </c>
      <c r="H9601" s="6">
        <v>2</v>
      </c>
      <c r="I9601" s="6" t="s">
        <v>297</v>
      </c>
      <c r="J9601" s="6">
        <v>6</v>
      </c>
      <c r="K9601" s="6" t="s">
        <v>7768</v>
      </c>
      <c r="L9601" s="8">
        <v>6</v>
      </c>
      <c r="M9601" s="6" t="s">
        <v>297</v>
      </c>
      <c r="N9601" s="6" t="s">
        <v>8104</v>
      </c>
      <c r="R9601" s="6" t="str">
        <f t="shared" si="149"/>
        <v>84849Xã Tân Sơn26</v>
      </c>
    </row>
    <row r="9602" spans="1:18">
      <c r="A9602" s="6">
        <v>9601</v>
      </c>
      <c r="B9602" s="6">
        <v>84</v>
      </c>
      <c r="C9602" s="6" t="s">
        <v>8102</v>
      </c>
      <c r="D9602" s="6">
        <v>849</v>
      </c>
      <c r="E9602" s="6" t="s">
        <v>8149</v>
      </c>
      <c r="F9602" s="6">
        <v>29473</v>
      </c>
      <c r="G9602" s="6" t="s">
        <v>8153</v>
      </c>
      <c r="H9602" s="6">
        <v>2</v>
      </c>
      <c r="I9602" s="6" t="s">
        <v>297</v>
      </c>
      <c r="J9602" s="6">
        <v>6</v>
      </c>
      <c r="K9602" s="6" t="s">
        <v>7768</v>
      </c>
      <c r="L9602" s="8">
        <v>6</v>
      </c>
      <c r="M9602" s="6" t="s">
        <v>297</v>
      </c>
      <c r="N9602" s="6" t="s">
        <v>8104</v>
      </c>
      <c r="R9602" s="6" t="str">
        <f t="shared" si="149"/>
        <v>84849Xã An Quảng Hữu26</v>
      </c>
    </row>
    <row r="9603" spans="1:18">
      <c r="A9603" s="6">
        <v>9602</v>
      </c>
      <c r="B9603" s="6">
        <v>84</v>
      </c>
      <c r="C9603" s="6" t="s">
        <v>8102</v>
      </c>
      <c r="D9603" s="6">
        <v>849</v>
      </c>
      <c r="E9603" s="6" t="s">
        <v>8149</v>
      </c>
      <c r="F9603" s="6">
        <v>29476</v>
      </c>
      <c r="G9603" s="6" t="s">
        <v>8154</v>
      </c>
      <c r="H9603" s="6">
        <v>2</v>
      </c>
      <c r="I9603" s="6" t="s">
        <v>297</v>
      </c>
      <c r="J9603" s="6">
        <v>6</v>
      </c>
      <c r="K9603" s="6" t="s">
        <v>7768</v>
      </c>
      <c r="L9603" s="8">
        <v>6</v>
      </c>
      <c r="M9603" s="6" t="s">
        <v>297</v>
      </c>
      <c r="N9603" s="6" t="s">
        <v>8104</v>
      </c>
      <c r="R9603" s="6" t="str">
        <f t="shared" ref="R9603:R9666" si="150">CONCATENATE(B9603,D9603,G9603,H9603,J9603)</f>
        <v>84849Xã Lưu Nghiệp Anh26</v>
      </c>
    </row>
    <row r="9604" spans="1:18">
      <c r="A9604" s="6">
        <v>9603</v>
      </c>
      <c r="B9604" s="6">
        <v>84</v>
      </c>
      <c r="C9604" s="6" t="s">
        <v>8102</v>
      </c>
      <c r="D9604" s="6">
        <v>849</v>
      </c>
      <c r="E9604" s="6" t="s">
        <v>8149</v>
      </c>
      <c r="F9604" s="6">
        <v>29479</v>
      </c>
      <c r="G9604" s="6" t="s">
        <v>8155</v>
      </c>
      <c r="H9604" s="6">
        <v>2</v>
      </c>
      <c r="I9604" s="6" t="s">
        <v>297</v>
      </c>
      <c r="J9604" s="6">
        <v>6</v>
      </c>
      <c r="K9604" s="6" t="s">
        <v>7768</v>
      </c>
      <c r="L9604" s="8">
        <v>6</v>
      </c>
      <c r="M9604" s="6" t="s">
        <v>297</v>
      </c>
      <c r="N9604" s="6" t="s">
        <v>8104</v>
      </c>
      <c r="R9604" s="6" t="str">
        <f t="shared" si="150"/>
        <v>84849Xã Ngãi Xuyên26</v>
      </c>
    </row>
    <row r="9605" spans="1:18">
      <c r="A9605" s="6">
        <v>9604</v>
      </c>
      <c r="B9605" s="6">
        <v>84</v>
      </c>
      <c r="C9605" s="6" t="s">
        <v>8102</v>
      </c>
      <c r="D9605" s="6">
        <v>849</v>
      </c>
      <c r="E9605" s="6" t="s">
        <v>8149</v>
      </c>
      <c r="F9605" s="6">
        <v>29482</v>
      </c>
      <c r="G9605" s="6" t="s">
        <v>418</v>
      </c>
      <c r="H9605" s="6">
        <v>2</v>
      </c>
      <c r="I9605" s="6" t="s">
        <v>297</v>
      </c>
      <c r="J9605" s="6">
        <v>6</v>
      </c>
      <c r="K9605" s="6" t="s">
        <v>7768</v>
      </c>
      <c r="L9605" s="8">
        <v>6</v>
      </c>
      <c r="M9605" s="6" t="s">
        <v>297</v>
      </c>
      <c r="N9605" s="6" t="s">
        <v>8104</v>
      </c>
      <c r="R9605" s="6" t="str">
        <f t="shared" si="150"/>
        <v>84849Xã Kim Sơn26</v>
      </c>
    </row>
    <row r="9606" spans="1:18">
      <c r="A9606" s="6">
        <v>9605</v>
      </c>
      <c r="B9606" s="6">
        <v>84</v>
      </c>
      <c r="C9606" s="6" t="s">
        <v>8102</v>
      </c>
      <c r="D9606" s="6">
        <v>849</v>
      </c>
      <c r="E9606" s="6" t="s">
        <v>8149</v>
      </c>
      <c r="F9606" s="6">
        <v>29485</v>
      </c>
      <c r="G9606" s="6" t="s">
        <v>2200</v>
      </c>
      <c r="H9606" s="6">
        <v>2</v>
      </c>
      <c r="I9606" s="6" t="s">
        <v>297</v>
      </c>
      <c r="J9606" s="6">
        <v>6</v>
      </c>
      <c r="K9606" s="6" t="s">
        <v>7768</v>
      </c>
      <c r="L9606" s="8">
        <v>6</v>
      </c>
      <c r="M9606" s="6" t="s">
        <v>297</v>
      </c>
      <c r="N9606" s="6" t="s">
        <v>8104</v>
      </c>
      <c r="R9606" s="6" t="str">
        <f t="shared" si="150"/>
        <v>84849Xã Thanh Sơn26</v>
      </c>
    </row>
    <row r="9607" spans="1:18">
      <c r="A9607" s="6">
        <v>9606</v>
      </c>
      <c r="B9607" s="6">
        <v>84</v>
      </c>
      <c r="C9607" s="6" t="s">
        <v>8102</v>
      </c>
      <c r="D9607" s="6">
        <v>849</v>
      </c>
      <c r="E9607" s="6" t="s">
        <v>8149</v>
      </c>
      <c r="F9607" s="6">
        <v>29488</v>
      </c>
      <c r="G9607" s="6" t="s">
        <v>8156</v>
      </c>
      <c r="H9607" s="6">
        <v>2</v>
      </c>
      <c r="I9607" s="6" t="s">
        <v>297</v>
      </c>
      <c r="J9607" s="6">
        <v>6</v>
      </c>
      <c r="K9607" s="6" t="s">
        <v>7768</v>
      </c>
      <c r="L9607" s="8">
        <v>6</v>
      </c>
      <c r="M9607" s="6" t="s">
        <v>297</v>
      </c>
      <c r="N9607" s="6" t="s">
        <v>8104</v>
      </c>
      <c r="R9607" s="6" t="str">
        <f t="shared" si="150"/>
        <v>84849Xã Hàm Giang26</v>
      </c>
    </row>
    <row r="9608" spans="1:18">
      <c r="A9608" s="6">
        <v>9607</v>
      </c>
      <c r="B9608" s="6">
        <v>84</v>
      </c>
      <c r="C9608" s="6" t="s">
        <v>8102</v>
      </c>
      <c r="D9608" s="6">
        <v>849</v>
      </c>
      <c r="E9608" s="6" t="s">
        <v>8149</v>
      </c>
      <c r="F9608" s="6">
        <v>29489</v>
      </c>
      <c r="G9608" s="6" t="s">
        <v>8157</v>
      </c>
      <c r="H9608" s="6">
        <v>2</v>
      </c>
      <c r="I9608" s="6" t="s">
        <v>297</v>
      </c>
      <c r="J9608" s="6">
        <v>6</v>
      </c>
      <c r="K9608" s="6" t="s">
        <v>7768</v>
      </c>
      <c r="L9608" s="8">
        <v>6</v>
      </c>
      <c r="M9608" s="6" t="s">
        <v>297</v>
      </c>
      <c r="N9608" s="6" t="s">
        <v>8104</v>
      </c>
      <c r="R9608" s="6" t="str">
        <f t="shared" si="150"/>
        <v>84849Xã Hàm Tân26</v>
      </c>
    </row>
    <row r="9609" spans="1:18">
      <c r="A9609" s="6">
        <v>9608</v>
      </c>
      <c r="B9609" s="6">
        <v>84</v>
      </c>
      <c r="C9609" s="6" t="s">
        <v>8102</v>
      </c>
      <c r="D9609" s="6">
        <v>849</v>
      </c>
      <c r="E9609" s="6" t="s">
        <v>8149</v>
      </c>
      <c r="F9609" s="6">
        <v>29491</v>
      </c>
      <c r="G9609" s="6" t="s">
        <v>2991</v>
      </c>
      <c r="H9609" s="6">
        <v>2</v>
      </c>
      <c r="I9609" s="6" t="s">
        <v>297</v>
      </c>
      <c r="J9609" s="6">
        <v>6</v>
      </c>
      <c r="K9609" s="6" t="s">
        <v>7768</v>
      </c>
      <c r="L9609" s="8">
        <v>6</v>
      </c>
      <c r="M9609" s="6" t="s">
        <v>297</v>
      </c>
      <c r="N9609" s="6" t="s">
        <v>8104</v>
      </c>
      <c r="R9609" s="6" t="str">
        <f t="shared" si="150"/>
        <v>84849Xã Đại An26</v>
      </c>
    </row>
    <row r="9610" spans="1:18">
      <c r="A9610" s="6">
        <v>9609</v>
      </c>
      <c r="B9610" s="6">
        <v>84</v>
      </c>
      <c r="C9610" s="6" t="s">
        <v>8102</v>
      </c>
      <c r="D9610" s="6">
        <v>849</v>
      </c>
      <c r="E9610" s="6" t="s">
        <v>8149</v>
      </c>
      <c r="F9610" s="6">
        <v>29494</v>
      </c>
      <c r="G9610" s="6" t="s">
        <v>7425</v>
      </c>
      <c r="H9610" s="6">
        <v>2</v>
      </c>
      <c r="I9610" s="6" t="s">
        <v>297</v>
      </c>
      <c r="J9610" s="6">
        <v>6</v>
      </c>
      <c r="K9610" s="6" t="s">
        <v>7768</v>
      </c>
      <c r="L9610" s="8">
        <v>6</v>
      </c>
      <c r="M9610" s="6" t="s">
        <v>297</v>
      </c>
      <c r="N9610" s="6" t="s">
        <v>8104</v>
      </c>
      <c r="R9610" s="6" t="str">
        <f t="shared" si="150"/>
        <v>84849Xã Định An26</v>
      </c>
    </row>
    <row r="9611" spans="1:18">
      <c r="A9611" s="6">
        <v>9610</v>
      </c>
      <c r="B9611" s="6">
        <v>84</v>
      </c>
      <c r="C9611" s="6" t="s">
        <v>8102</v>
      </c>
      <c r="D9611" s="6">
        <v>849</v>
      </c>
      <c r="E9611" s="6" t="s">
        <v>8149</v>
      </c>
      <c r="F9611" s="6">
        <v>29503</v>
      </c>
      <c r="G9611" s="6" t="s">
        <v>8158</v>
      </c>
      <c r="H9611" s="6">
        <v>2</v>
      </c>
      <c r="I9611" s="6" t="s">
        <v>297</v>
      </c>
      <c r="J9611" s="6">
        <v>6</v>
      </c>
      <c r="K9611" s="6" t="s">
        <v>7768</v>
      </c>
      <c r="L9611" s="8">
        <v>6</v>
      </c>
      <c r="M9611" s="6" t="s">
        <v>297</v>
      </c>
      <c r="N9611" s="6" t="s">
        <v>8104</v>
      </c>
      <c r="R9611" s="6" t="str">
        <f t="shared" si="150"/>
        <v>84849Xã Ngọc Biên26</v>
      </c>
    </row>
    <row r="9612" spans="1:18">
      <c r="A9612" s="6">
        <v>9611</v>
      </c>
      <c r="B9612" s="6">
        <v>84</v>
      </c>
      <c r="C9612" s="6" t="s">
        <v>8102</v>
      </c>
      <c r="D9612" s="6">
        <v>849</v>
      </c>
      <c r="E9612" s="6" t="s">
        <v>8149</v>
      </c>
      <c r="F9612" s="6">
        <v>29506</v>
      </c>
      <c r="G9612" s="6" t="s">
        <v>6017</v>
      </c>
      <c r="H9612" s="6">
        <v>2</v>
      </c>
      <c r="I9612" s="6" t="s">
        <v>297</v>
      </c>
      <c r="J9612" s="6">
        <v>6</v>
      </c>
      <c r="K9612" s="6" t="s">
        <v>7768</v>
      </c>
      <c r="L9612" s="8">
        <v>6</v>
      </c>
      <c r="M9612" s="6" t="s">
        <v>297</v>
      </c>
      <c r="N9612" s="6" t="s">
        <v>8104</v>
      </c>
      <c r="R9612" s="6" t="str">
        <f t="shared" si="150"/>
        <v>84849Xã Long Hiệp26</v>
      </c>
    </row>
    <row r="9613" spans="1:18">
      <c r="A9613" s="6">
        <v>9612</v>
      </c>
      <c r="B9613" s="6">
        <v>84</v>
      </c>
      <c r="C9613" s="6" t="s">
        <v>8102</v>
      </c>
      <c r="D9613" s="6">
        <v>849</v>
      </c>
      <c r="E9613" s="6" t="s">
        <v>8149</v>
      </c>
      <c r="F9613" s="6">
        <v>29509</v>
      </c>
      <c r="G9613" s="6" t="s">
        <v>2775</v>
      </c>
      <c r="H9613" s="6">
        <v>2</v>
      </c>
      <c r="I9613" s="6" t="s">
        <v>297</v>
      </c>
      <c r="J9613" s="6">
        <v>6</v>
      </c>
      <c r="K9613" s="6" t="s">
        <v>7768</v>
      </c>
      <c r="L9613" s="8">
        <v>6</v>
      </c>
      <c r="M9613" s="6" t="s">
        <v>297</v>
      </c>
      <c r="N9613" s="6" t="s">
        <v>8104</v>
      </c>
      <c r="R9613" s="6" t="str">
        <f t="shared" si="150"/>
        <v>84849Xã Tân Hiệp26</v>
      </c>
    </row>
    <row r="9614" spans="1:18">
      <c r="A9614" s="6">
        <v>9613</v>
      </c>
      <c r="B9614" s="6">
        <v>84</v>
      </c>
      <c r="C9614" s="6" t="s">
        <v>8102</v>
      </c>
      <c r="D9614" s="6">
        <v>850</v>
      </c>
      <c r="E9614" s="6" t="s">
        <v>8159</v>
      </c>
      <c r="F9614" s="6">
        <v>29497</v>
      </c>
      <c r="G9614" s="6" t="s">
        <v>8160</v>
      </c>
      <c r="H9614" s="6">
        <v>2</v>
      </c>
      <c r="I9614" s="6" t="s">
        <v>297</v>
      </c>
      <c r="J9614" s="6">
        <v>6</v>
      </c>
      <c r="K9614" s="6" t="s">
        <v>7768</v>
      </c>
      <c r="L9614" s="8">
        <v>6</v>
      </c>
      <c r="M9614" s="6" t="s">
        <v>297</v>
      </c>
      <c r="N9614" s="6" t="s">
        <v>8104</v>
      </c>
      <c r="R9614" s="6" t="str">
        <f t="shared" si="150"/>
        <v>84850Xã Đôn Xuân26</v>
      </c>
    </row>
    <row r="9615" spans="1:18">
      <c r="A9615" s="6">
        <v>9614</v>
      </c>
      <c r="B9615" s="6">
        <v>84</v>
      </c>
      <c r="C9615" s="6" t="s">
        <v>8102</v>
      </c>
      <c r="D9615" s="6">
        <v>850</v>
      </c>
      <c r="E9615" s="6" t="s">
        <v>8159</v>
      </c>
      <c r="F9615" s="6">
        <v>29500</v>
      </c>
      <c r="G9615" s="6" t="s">
        <v>8161</v>
      </c>
      <c r="H9615" s="6">
        <v>2</v>
      </c>
      <c r="I9615" s="6" t="s">
        <v>297</v>
      </c>
      <c r="J9615" s="6">
        <v>6</v>
      </c>
      <c r="K9615" s="6" t="s">
        <v>7768</v>
      </c>
      <c r="L9615" s="8">
        <v>6</v>
      </c>
      <c r="M9615" s="6" t="s">
        <v>297</v>
      </c>
      <c r="N9615" s="6" t="s">
        <v>8104</v>
      </c>
      <c r="R9615" s="6" t="str">
        <f t="shared" si="150"/>
        <v>84850Xã Đôn Châu26</v>
      </c>
    </row>
    <row r="9616" spans="1:18">
      <c r="A9616" s="6">
        <v>9615</v>
      </c>
      <c r="B9616" s="6">
        <v>84</v>
      </c>
      <c r="C9616" s="6" t="s">
        <v>8102</v>
      </c>
      <c r="D9616" s="6">
        <v>850</v>
      </c>
      <c r="E9616" s="6" t="s">
        <v>8159</v>
      </c>
      <c r="F9616" s="6">
        <v>29513</v>
      </c>
      <c r="G9616" s="6" t="s">
        <v>7568</v>
      </c>
      <c r="H9616" s="6">
        <v>1</v>
      </c>
      <c r="I9616" s="6" t="s">
        <v>251</v>
      </c>
      <c r="J9616" s="6">
        <v>6</v>
      </c>
      <c r="K9616" s="6" t="s">
        <v>7768</v>
      </c>
      <c r="L9616" s="8">
        <v>5</v>
      </c>
      <c r="M9616" s="6" t="s">
        <v>251</v>
      </c>
      <c r="N9616" s="6" t="s">
        <v>8104</v>
      </c>
      <c r="R9616" s="6" t="str">
        <f t="shared" si="150"/>
        <v>84850Thị trấn Long Thành16</v>
      </c>
    </row>
    <row r="9617" spans="1:18">
      <c r="A9617" s="6">
        <v>9616</v>
      </c>
      <c r="B9617" s="6">
        <v>84</v>
      </c>
      <c r="C9617" s="6" t="s">
        <v>8102</v>
      </c>
      <c r="D9617" s="6">
        <v>850</v>
      </c>
      <c r="E9617" s="6" t="s">
        <v>8159</v>
      </c>
      <c r="F9617" s="6">
        <v>29521</v>
      </c>
      <c r="G9617" s="6" t="s">
        <v>7388</v>
      </c>
      <c r="H9617" s="6">
        <v>2</v>
      </c>
      <c r="I9617" s="6" t="s">
        <v>297</v>
      </c>
      <c r="J9617" s="6">
        <v>6</v>
      </c>
      <c r="K9617" s="6" t="s">
        <v>7768</v>
      </c>
      <c r="L9617" s="8">
        <v>6</v>
      </c>
      <c r="M9617" s="6" t="s">
        <v>297</v>
      </c>
      <c r="N9617" s="6" t="s">
        <v>8104</v>
      </c>
      <c r="R9617" s="6" t="str">
        <f t="shared" si="150"/>
        <v>84850Xã Long Khánh26</v>
      </c>
    </row>
    <row r="9618" spans="1:18">
      <c r="A9618" s="6">
        <v>9617</v>
      </c>
      <c r="B9618" s="6">
        <v>84</v>
      </c>
      <c r="C9618" s="6" t="s">
        <v>8102</v>
      </c>
      <c r="D9618" s="6">
        <v>850</v>
      </c>
      <c r="E9618" s="6" t="s">
        <v>8159</v>
      </c>
      <c r="F9618" s="6">
        <v>29530</v>
      </c>
      <c r="G9618" s="6" t="s">
        <v>8162</v>
      </c>
      <c r="H9618" s="6">
        <v>2</v>
      </c>
      <c r="I9618" s="6" t="s">
        <v>297</v>
      </c>
      <c r="J9618" s="6">
        <v>6</v>
      </c>
      <c r="K9618" s="6" t="s">
        <v>7768</v>
      </c>
      <c r="L9618" s="8">
        <v>6</v>
      </c>
      <c r="M9618" s="6" t="s">
        <v>297</v>
      </c>
      <c r="N9618" s="6" t="s">
        <v>8104</v>
      </c>
      <c r="R9618" s="6" t="str">
        <f t="shared" si="150"/>
        <v>84850Xã Ngũ Lạc26</v>
      </c>
    </row>
    <row r="9619" spans="1:18">
      <c r="A9619" s="6">
        <v>9618</v>
      </c>
      <c r="B9619" s="6">
        <v>84</v>
      </c>
      <c r="C9619" s="6" t="s">
        <v>8102</v>
      </c>
      <c r="D9619" s="6">
        <v>850</v>
      </c>
      <c r="E9619" s="6" t="s">
        <v>8159</v>
      </c>
      <c r="F9619" s="6">
        <v>29533</v>
      </c>
      <c r="G9619" s="6" t="s">
        <v>7365</v>
      </c>
      <c r="H9619" s="6">
        <v>2</v>
      </c>
      <c r="I9619" s="6" t="s">
        <v>297</v>
      </c>
      <c r="J9619" s="6">
        <v>6</v>
      </c>
      <c r="K9619" s="6" t="s">
        <v>7768</v>
      </c>
      <c r="L9619" s="8">
        <v>6</v>
      </c>
      <c r="M9619" s="6" t="s">
        <v>297</v>
      </c>
      <c r="N9619" s="6" t="s">
        <v>8104</v>
      </c>
      <c r="R9619" s="6" t="str">
        <f t="shared" si="150"/>
        <v>84850Xã Long Vĩnh26</v>
      </c>
    </row>
    <row r="9620" spans="1:18">
      <c r="A9620" s="6">
        <v>9619</v>
      </c>
      <c r="B9620" s="6">
        <v>84</v>
      </c>
      <c r="C9620" s="6" t="s">
        <v>8102</v>
      </c>
      <c r="D9620" s="6">
        <v>850</v>
      </c>
      <c r="E9620" s="6" t="s">
        <v>8159</v>
      </c>
      <c r="F9620" s="6">
        <v>29536</v>
      </c>
      <c r="G9620" s="6" t="s">
        <v>2679</v>
      </c>
      <c r="H9620" s="6">
        <v>2</v>
      </c>
      <c r="I9620" s="6" t="s">
        <v>297</v>
      </c>
      <c r="J9620" s="6">
        <v>6</v>
      </c>
      <c r="K9620" s="6" t="s">
        <v>7768</v>
      </c>
      <c r="L9620" s="8">
        <v>6</v>
      </c>
      <c r="M9620" s="6" t="s">
        <v>297</v>
      </c>
      <c r="N9620" s="6" t="s">
        <v>8104</v>
      </c>
      <c r="R9620" s="6" t="str">
        <f t="shared" si="150"/>
        <v>84850Xã Đông Hải26</v>
      </c>
    </row>
    <row r="9621" spans="1:18">
      <c r="A9621" s="6">
        <v>9620</v>
      </c>
      <c r="B9621" s="6">
        <v>84</v>
      </c>
      <c r="C9621" s="6" t="s">
        <v>8102</v>
      </c>
      <c r="D9621" s="6">
        <v>851</v>
      </c>
      <c r="E9621" s="6" t="s">
        <v>8163</v>
      </c>
      <c r="F9621" s="6">
        <v>29512</v>
      </c>
      <c r="G9621" s="6" t="s">
        <v>5433</v>
      </c>
      <c r="H9621" s="6">
        <v>1</v>
      </c>
      <c r="I9621" s="6" t="s">
        <v>251</v>
      </c>
      <c r="J9621" s="6">
        <v>6</v>
      </c>
      <c r="K9621" s="6" t="s">
        <v>7768</v>
      </c>
      <c r="L9621" s="8">
        <v>5</v>
      </c>
      <c r="M9621" s="6" t="s">
        <v>251</v>
      </c>
      <c r="N9621" s="6" t="s">
        <v>8104</v>
      </c>
      <c r="R9621" s="6" t="str">
        <f t="shared" si="150"/>
        <v>84851Phường 116</v>
      </c>
    </row>
    <row r="9622" spans="1:18">
      <c r="A9622" s="6">
        <v>9621</v>
      </c>
      <c r="B9622" s="6">
        <v>84</v>
      </c>
      <c r="C9622" s="6" t="s">
        <v>8102</v>
      </c>
      <c r="D9622" s="6">
        <v>851</v>
      </c>
      <c r="E9622" s="6" t="s">
        <v>8163</v>
      </c>
      <c r="F9622" s="6">
        <v>29515</v>
      </c>
      <c r="G9622" s="6" t="s">
        <v>8164</v>
      </c>
      <c r="H9622" s="6">
        <v>2</v>
      </c>
      <c r="I9622" s="6" t="s">
        <v>297</v>
      </c>
      <c r="J9622" s="6">
        <v>6</v>
      </c>
      <c r="K9622" s="6" t="s">
        <v>7768</v>
      </c>
      <c r="L9622" s="8">
        <v>6</v>
      </c>
      <c r="M9622" s="6" t="s">
        <v>297</v>
      </c>
      <c r="N9622" s="6" t="s">
        <v>8104</v>
      </c>
      <c r="R9622" s="6" t="str">
        <f t="shared" si="150"/>
        <v>84851Xã Long Toàn26</v>
      </c>
    </row>
    <row r="9623" spans="1:18">
      <c r="A9623" s="6">
        <v>9622</v>
      </c>
      <c r="B9623" s="6">
        <v>84</v>
      </c>
      <c r="C9623" s="6" t="s">
        <v>8102</v>
      </c>
      <c r="D9623" s="6">
        <v>851</v>
      </c>
      <c r="E9623" s="6" t="s">
        <v>8163</v>
      </c>
      <c r="F9623" s="6">
        <v>29516</v>
      </c>
      <c r="G9623" s="6" t="s">
        <v>5436</v>
      </c>
      <c r="H9623" s="6">
        <v>1</v>
      </c>
      <c r="I9623" s="6" t="s">
        <v>251</v>
      </c>
      <c r="J9623" s="6">
        <v>6</v>
      </c>
      <c r="K9623" s="6" t="s">
        <v>7768</v>
      </c>
      <c r="L9623" s="8">
        <v>5</v>
      </c>
      <c r="M9623" s="6" t="s">
        <v>251</v>
      </c>
      <c r="N9623" s="6" t="s">
        <v>8104</v>
      </c>
      <c r="R9623" s="6" t="str">
        <f t="shared" si="150"/>
        <v>84851Phường 216</v>
      </c>
    </row>
    <row r="9624" spans="1:18">
      <c r="A9624" s="6">
        <v>9623</v>
      </c>
      <c r="B9624" s="6">
        <v>84</v>
      </c>
      <c r="C9624" s="6" t="s">
        <v>8102</v>
      </c>
      <c r="D9624" s="6">
        <v>851</v>
      </c>
      <c r="E9624" s="6" t="s">
        <v>8163</v>
      </c>
      <c r="F9624" s="6">
        <v>29518</v>
      </c>
      <c r="G9624" s="6" t="s">
        <v>8165</v>
      </c>
      <c r="H9624" s="6">
        <v>2</v>
      </c>
      <c r="I9624" s="6" t="s">
        <v>297</v>
      </c>
      <c r="J9624" s="6">
        <v>6</v>
      </c>
      <c r="K9624" s="6" t="s">
        <v>7768</v>
      </c>
      <c r="L9624" s="8">
        <v>6</v>
      </c>
      <c r="M9624" s="6" t="s">
        <v>297</v>
      </c>
      <c r="N9624" s="6" t="s">
        <v>8104</v>
      </c>
      <c r="R9624" s="6" t="str">
        <f t="shared" si="150"/>
        <v>84851Xã Long Hữu26</v>
      </c>
    </row>
    <row r="9625" spans="1:18">
      <c r="A9625" s="6">
        <v>9624</v>
      </c>
      <c r="B9625" s="6">
        <v>84</v>
      </c>
      <c r="C9625" s="6" t="s">
        <v>8102</v>
      </c>
      <c r="D9625" s="6">
        <v>851</v>
      </c>
      <c r="E9625" s="6" t="s">
        <v>8163</v>
      </c>
      <c r="F9625" s="6">
        <v>29524</v>
      </c>
      <c r="G9625" s="6" t="s">
        <v>8166</v>
      </c>
      <c r="H9625" s="6">
        <v>2</v>
      </c>
      <c r="I9625" s="6" t="s">
        <v>297</v>
      </c>
      <c r="J9625" s="6">
        <v>6</v>
      </c>
      <c r="K9625" s="6" t="s">
        <v>7768</v>
      </c>
      <c r="L9625" s="8">
        <v>6</v>
      </c>
      <c r="M9625" s="6" t="s">
        <v>297</v>
      </c>
      <c r="N9625" s="6" t="s">
        <v>8104</v>
      </c>
      <c r="R9625" s="6" t="str">
        <f t="shared" si="150"/>
        <v>84851Xã Dân Thành26</v>
      </c>
    </row>
    <row r="9626" spans="1:18">
      <c r="A9626" s="6">
        <v>9625</v>
      </c>
      <c r="B9626" s="6">
        <v>84</v>
      </c>
      <c r="C9626" s="6" t="s">
        <v>8102</v>
      </c>
      <c r="D9626" s="6">
        <v>851</v>
      </c>
      <c r="E9626" s="6" t="s">
        <v>8163</v>
      </c>
      <c r="F9626" s="6">
        <v>29527</v>
      </c>
      <c r="G9626" s="6" t="s">
        <v>8167</v>
      </c>
      <c r="H9626" s="6">
        <v>2</v>
      </c>
      <c r="I9626" s="6" t="s">
        <v>297</v>
      </c>
      <c r="J9626" s="6">
        <v>6</v>
      </c>
      <c r="K9626" s="6" t="s">
        <v>7768</v>
      </c>
      <c r="L9626" s="8">
        <v>6</v>
      </c>
      <c r="M9626" s="6" t="s">
        <v>297</v>
      </c>
      <c r="N9626" s="6" t="s">
        <v>8104</v>
      </c>
      <c r="R9626" s="6" t="str">
        <f t="shared" si="150"/>
        <v>84851Xã Trường Long Hòa26</v>
      </c>
    </row>
    <row r="9627" spans="1:18">
      <c r="A9627" s="6">
        <v>9626</v>
      </c>
      <c r="B9627" s="6">
        <v>84</v>
      </c>
      <c r="C9627" s="6" t="s">
        <v>8102</v>
      </c>
      <c r="D9627" s="6">
        <v>851</v>
      </c>
      <c r="E9627" s="6" t="s">
        <v>8163</v>
      </c>
      <c r="F9627" s="6">
        <v>29539</v>
      </c>
      <c r="G9627" s="6" t="s">
        <v>7190</v>
      </c>
      <c r="H9627" s="6">
        <v>2</v>
      </c>
      <c r="I9627" s="6" t="s">
        <v>297</v>
      </c>
      <c r="J9627" s="6">
        <v>6</v>
      </c>
      <c r="K9627" s="6" t="s">
        <v>7768</v>
      </c>
      <c r="L9627" s="8">
        <v>6</v>
      </c>
      <c r="M9627" s="6" t="s">
        <v>297</v>
      </c>
      <c r="N9627" s="6" t="s">
        <v>8104</v>
      </c>
      <c r="R9627" s="6" t="str">
        <f t="shared" si="150"/>
        <v>84851Xã Hiệp Thạnh26</v>
      </c>
    </row>
    <row r="9628" spans="1:18">
      <c r="A9628" s="6">
        <v>9627</v>
      </c>
      <c r="B9628" s="6">
        <v>86</v>
      </c>
      <c r="C9628" s="6" t="s">
        <v>8168</v>
      </c>
      <c r="D9628" s="6">
        <v>855</v>
      </c>
      <c r="E9628" s="6" t="s">
        <v>8169</v>
      </c>
      <c r="F9628" s="6">
        <v>29542</v>
      </c>
      <c r="G9628" s="6" t="s">
        <v>167</v>
      </c>
      <c r="H9628" s="6">
        <v>1</v>
      </c>
      <c r="I9628" s="6" t="s">
        <v>251</v>
      </c>
      <c r="J9628" s="6">
        <v>6</v>
      </c>
      <c r="K9628" s="6" t="s">
        <v>7768</v>
      </c>
      <c r="L9628" s="8">
        <v>5</v>
      </c>
      <c r="M9628" s="6" t="s">
        <v>251</v>
      </c>
      <c r="N9628" s="6" t="s">
        <v>8170</v>
      </c>
      <c r="R9628" s="6" t="str">
        <f t="shared" si="150"/>
        <v>86855Phường 916</v>
      </c>
    </row>
    <row r="9629" spans="1:18">
      <c r="A9629" s="6">
        <v>9628</v>
      </c>
      <c r="B9629" s="6">
        <v>86</v>
      </c>
      <c r="C9629" s="6" t="s">
        <v>8168</v>
      </c>
      <c r="D9629" s="6">
        <v>855</v>
      </c>
      <c r="E9629" s="6" t="s">
        <v>8169</v>
      </c>
      <c r="F9629" s="6">
        <v>29545</v>
      </c>
      <c r="G9629" s="6" t="s">
        <v>5438</v>
      </c>
      <c r="H9629" s="6">
        <v>1</v>
      </c>
      <c r="I9629" s="6" t="s">
        <v>251</v>
      </c>
      <c r="J9629" s="6">
        <v>6</v>
      </c>
      <c r="K9629" s="6" t="s">
        <v>7768</v>
      </c>
      <c r="L9629" s="8">
        <v>5</v>
      </c>
      <c r="M9629" s="6" t="s">
        <v>251</v>
      </c>
      <c r="N9629" s="6" t="s">
        <v>8170</v>
      </c>
      <c r="R9629" s="6" t="str">
        <f t="shared" si="150"/>
        <v>86855Phường 516</v>
      </c>
    </row>
    <row r="9630" spans="1:18">
      <c r="A9630" s="6">
        <v>9629</v>
      </c>
      <c r="B9630" s="6">
        <v>86</v>
      </c>
      <c r="C9630" s="6" t="s">
        <v>8168</v>
      </c>
      <c r="D9630" s="6">
        <v>855</v>
      </c>
      <c r="E9630" s="6" t="s">
        <v>8169</v>
      </c>
      <c r="F9630" s="6">
        <v>29548</v>
      </c>
      <c r="G9630" s="6" t="s">
        <v>5433</v>
      </c>
      <c r="H9630" s="6">
        <v>1</v>
      </c>
      <c r="I9630" s="6" t="s">
        <v>251</v>
      </c>
      <c r="J9630" s="6">
        <v>6</v>
      </c>
      <c r="K9630" s="6" t="s">
        <v>7768</v>
      </c>
      <c r="L9630" s="8">
        <v>5</v>
      </c>
      <c r="M9630" s="6" t="s">
        <v>251</v>
      </c>
      <c r="N9630" s="6" t="s">
        <v>8170</v>
      </c>
      <c r="R9630" s="6" t="str">
        <f t="shared" si="150"/>
        <v>86855Phường 116</v>
      </c>
    </row>
    <row r="9631" spans="1:18">
      <c r="A9631" s="6">
        <v>9630</v>
      </c>
      <c r="B9631" s="6">
        <v>86</v>
      </c>
      <c r="C9631" s="6" t="s">
        <v>8168</v>
      </c>
      <c r="D9631" s="6">
        <v>855</v>
      </c>
      <c r="E9631" s="6" t="s">
        <v>8169</v>
      </c>
      <c r="F9631" s="6">
        <v>29551</v>
      </c>
      <c r="G9631" s="6" t="s">
        <v>5436</v>
      </c>
      <c r="H9631" s="6">
        <v>1</v>
      </c>
      <c r="I9631" s="6" t="s">
        <v>251</v>
      </c>
      <c r="J9631" s="6">
        <v>6</v>
      </c>
      <c r="K9631" s="6" t="s">
        <v>7768</v>
      </c>
      <c r="L9631" s="8">
        <v>5</v>
      </c>
      <c r="M9631" s="6" t="s">
        <v>251</v>
      </c>
      <c r="N9631" s="6" t="s">
        <v>8170</v>
      </c>
      <c r="R9631" s="6" t="str">
        <f t="shared" si="150"/>
        <v>86855Phường 216</v>
      </c>
    </row>
    <row r="9632" spans="1:18">
      <c r="A9632" s="6">
        <v>9631</v>
      </c>
      <c r="B9632" s="6">
        <v>86</v>
      </c>
      <c r="C9632" s="6" t="s">
        <v>8168</v>
      </c>
      <c r="D9632" s="6">
        <v>855</v>
      </c>
      <c r="E9632" s="6" t="s">
        <v>8169</v>
      </c>
      <c r="F9632" s="6">
        <v>29554</v>
      </c>
      <c r="G9632" s="6" t="s">
        <v>5437</v>
      </c>
      <c r="H9632" s="6">
        <v>1</v>
      </c>
      <c r="I9632" s="6" t="s">
        <v>251</v>
      </c>
      <c r="J9632" s="6">
        <v>6</v>
      </c>
      <c r="K9632" s="6" t="s">
        <v>7768</v>
      </c>
      <c r="L9632" s="8">
        <v>5</v>
      </c>
      <c r="M9632" s="6" t="s">
        <v>251</v>
      </c>
      <c r="N9632" s="6" t="s">
        <v>8170</v>
      </c>
      <c r="R9632" s="6" t="str">
        <f t="shared" si="150"/>
        <v>86855Phường 416</v>
      </c>
    </row>
    <row r="9633" spans="1:18">
      <c r="A9633" s="6">
        <v>9632</v>
      </c>
      <c r="B9633" s="6">
        <v>86</v>
      </c>
      <c r="C9633" s="6" t="s">
        <v>8168</v>
      </c>
      <c r="D9633" s="6">
        <v>855</v>
      </c>
      <c r="E9633" s="6" t="s">
        <v>8169</v>
      </c>
      <c r="F9633" s="6">
        <v>29557</v>
      </c>
      <c r="G9633" s="6" t="s">
        <v>5440</v>
      </c>
      <c r="H9633" s="6">
        <v>1</v>
      </c>
      <c r="I9633" s="6" t="s">
        <v>251</v>
      </c>
      <c r="J9633" s="6">
        <v>6</v>
      </c>
      <c r="K9633" s="6" t="s">
        <v>7768</v>
      </c>
      <c r="L9633" s="8">
        <v>5</v>
      </c>
      <c r="M9633" s="6" t="s">
        <v>251</v>
      </c>
      <c r="N9633" s="6" t="s">
        <v>8170</v>
      </c>
      <c r="R9633" s="6" t="str">
        <f t="shared" si="150"/>
        <v>86855Phường 316</v>
      </c>
    </row>
    <row r="9634" spans="1:18">
      <c r="A9634" s="6">
        <v>9633</v>
      </c>
      <c r="B9634" s="6">
        <v>86</v>
      </c>
      <c r="C9634" s="6" t="s">
        <v>8168</v>
      </c>
      <c r="D9634" s="6">
        <v>855</v>
      </c>
      <c r="E9634" s="6" t="s">
        <v>8169</v>
      </c>
      <c r="F9634" s="6">
        <v>29560</v>
      </c>
      <c r="G9634" s="6" t="s">
        <v>6219</v>
      </c>
      <c r="H9634" s="6">
        <v>1</v>
      </c>
      <c r="I9634" s="6" t="s">
        <v>251</v>
      </c>
      <c r="J9634" s="6">
        <v>6</v>
      </c>
      <c r="K9634" s="6" t="s">
        <v>7768</v>
      </c>
      <c r="L9634" s="8">
        <v>5</v>
      </c>
      <c r="M9634" s="6" t="s">
        <v>251</v>
      </c>
      <c r="N9634" s="6" t="s">
        <v>8170</v>
      </c>
      <c r="R9634" s="6" t="str">
        <f t="shared" si="150"/>
        <v>86855Phường 816</v>
      </c>
    </row>
    <row r="9635" spans="1:18">
      <c r="A9635" s="6">
        <v>9634</v>
      </c>
      <c r="B9635" s="6">
        <v>86</v>
      </c>
      <c r="C9635" s="6" t="s">
        <v>8168</v>
      </c>
      <c r="D9635" s="6">
        <v>855</v>
      </c>
      <c r="E9635" s="6" t="s">
        <v>8169</v>
      </c>
      <c r="F9635" s="6">
        <v>29563</v>
      </c>
      <c r="G9635" s="6" t="s">
        <v>8171</v>
      </c>
      <c r="H9635" s="6">
        <v>1</v>
      </c>
      <c r="I9635" s="6" t="s">
        <v>251</v>
      </c>
      <c r="J9635" s="6">
        <v>6</v>
      </c>
      <c r="K9635" s="6" t="s">
        <v>7768</v>
      </c>
      <c r="L9635" s="8">
        <v>5</v>
      </c>
      <c r="M9635" s="6" t="s">
        <v>251</v>
      </c>
      <c r="N9635" s="6" t="s">
        <v>8170</v>
      </c>
      <c r="R9635" s="6" t="str">
        <f t="shared" si="150"/>
        <v>86855Phường Tân Ngãi16</v>
      </c>
    </row>
    <row r="9636" spans="1:18">
      <c r="A9636" s="6">
        <v>9635</v>
      </c>
      <c r="B9636" s="6">
        <v>86</v>
      </c>
      <c r="C9636" s="6" t="s">
        <v>8168</v>
      </c>
      <c r="D9636" s="6">
        <v>855</v>
      </c>
      <c r="E9636" s="6" t="s">
        <v>8169</v>
      </c>
      <c r="F9636" s="6">
        <v>29566</v>
      </c>
      <c r="G9636" s="6" t="s">
        <v>2164</v>
      </c>
      <c r="H9636" s="6">
        <v>1</v>
      </c>
      <c r="I9636" s="6" t="s">
        <v>251</v>
      </c>
      <c r="J9636" s="6">
        <v>6</v>
      </c>
      <c r="K9636" s="6" t="s">
        <v>7768</v>
      </c>
      <c r="L9636" s="8">
        <v>5</v>
      </c>
      <c r="M9636" s="6" t="s">
        <v>251</v>
      </c>
      <c r="N9636" s="6" t="s">
        <v>8170</v>
      </c>
      <c r="R9636" s="6" t="str">
        <f t="shared" si="150"/>
        <v>86855Phường Tân Hòa16</v>
      </c>
    </row>
    <row r="9637" spans="1:18">
      <c r="A9637" s="6">
        <v>9636</v>
      </c>
      <c r="B9637" s="6">
        <v>86</v>
      </c>
      <c r="C9637" s="6" t="s">
        <v>8168</v>
      </c>
      <c r="D9637" s="6">
        <v>855</v>
      </c>
      <c r="E9637" s="6" t="s">
        <v>8169</v>
      </c>
      <c r="F9637" s="6">
        <v>29569</v>
      </c>
      <c r="G9637" s="6" t="s">
        <v>8172</v>
      </c>
      <c r="H9637" s="6">
        <v>1</v>
      </c>
      <c r="I9637" s="6" t="s">
        <v>251</v>
      </c>
      <c r="J9637" s="6">
        <v>6</v>
      </c>
      <c r="K9637" s="6" t="s">
        <v>7768</v>
      </c>
      <c r="L9637" s="8">
        <v>5</v>
      </c>
      <c r="M9637" s="6" t="s">
        <v>251</v>
      </c>
      <c r="N9637" s="6" t="s">
        <v>8170</v>
      </c>
      <c r="R9637" s="6" t="str">
        <f t="shared" si="150"/>
        <v>86855Phường Tân Hội16</v>
      </c>
    </row>
    <row r="9638" spans="1:18">
      <c r="A9638" s="6">
        <v>9637</v>
      </c>
      <c r="B9638" s="6">
        <v>86</v>
      </c>
      <c r="C9638" s="6" t="s">
        <v>8168</v>
      </c>
      <c r="D9638" s="6">
        <v>855</v>
      </c>
      <c r="E9638" s="6" t="s">
        <v>8169</v>
      </c>
      <c r="F9638" s="6">
        <v>29572</v>
      </c>
      <c r="G9638" s="6" t="s">
        <v>5564</v>
      </c>
      <c r="H9638" s="6">
        <v>1</v>
      </c>
      <c r="I9638" s="6" t="s">
        <v>251</v>
      </c>
      <c r="J9638" s="6">
        <v>6</v>
      </c>
      <c r="K9638" s="6" t="s">
        <v>7768</v>
      </c>
      <c r="L9638" s="8">
        <v>5</v>
      </c>
      <c r="M9638" s="6" t="s">
        <v>251</v>
      </c>
      <c r="N9638" s="6" t="s">
        <v>8170</v>
      </c>
      <c r="R9638" s="6" t="str">
        <f t="shared" si="150"/>
        <v>86855Phường Trường An16</v>
      </c>
    </row>
    <row r="9639" spans="1:18">
      <c r="A9639" s="6">
        <v>9638</v>
      </c>
      <c r="B9639" s="6">
        <v>86</v>
      </c>
      <c r="C9639" s="6" t="s">
        <v>8168</v>
      </c>
      <c r="D9639" s="6">
        <v>857</v>
      </c>
      <c r="E9639" s="6" t="s">
        <v>8173</v>
      </c>
      <c r="F9639" s="6">
        <v>29575</v>
      </c>
      <c r="G9639" s="6" t="s">
        <v>8174</v>
      </c>
      <c r="H9639" s="6">
        <v>1</v>
      </c>
      <c r="I9639" s="6" t="s">
        <v>251</v>
      </c>
      <c r="J9639" s="6">
        <v>6</v>
      </c>
      <c r="K9639" s="6" t="s">
        <v>7768</v>
      </c>
      <c r="L9639" s="8">
        <v>5</v>
      </c>
      <c r="M9639" s="6" t="s">
        <v>251</v>
      </c>
      <c r="N9639" s="6" t="s">
        <v>8170</v>
      </c>
      <c r="R9639" s="6" t="str">
        <f t="shared" si="150"/>
        <v>86857Thị trấn Long Hồ16</v>
      </c>
    </row>
    <row r="9640" spans="1:18">
      <c r="A9640" s="6">
        <v>9639</v>
      </c>
      <c r="B9640" s="6">
        <v>86</v>
      </c>
      <c r="C9640" s="6" t="s">
        <v>8168</v>
      </c>
      <c r="D9640" s="6">
        <v>857</v>
      </c>
      <c r="E9640" s="6" t="s">
        <v>8173</v>
      </c>
      <c r="F9640" s="6">
        <v>29578</v>
      </c>
      <c r="G9640" s="6" t="s">
        <v>673</v>
      </c>
      <c r="H9640" s="6">
        <v>2</v>
      </c>
      <c r="I9640" s="6" t="s">
        <v>297</v>
      </c>
      <c r="J9640" s="6">
        <v>6</v>
      </c>
      <c r="K9640" s="6" t="s">
        <v>7768</v>
      </c>
      <c r="L9640" s="8">
        <v>6</v>
      </c>
      <c r="M9640" s="6" t="s">
        <v>297</v>
      </c>
      <c r="N9640" s="6" t="s">
        <v>8170</v>
      </c>
      <c r="R9640" s="6" t="str">
        <f t="shared" si="150"/>
        <v>86857Xã Đồng Phú26</v>
      </c>
    </row>
    <row r="9641" spans="1:18">
      <c r="A9641" s="6">
        <v>9640</v>
      </c>
      <c r="B9641" s="6">
        <v>86</v>
      </c>
      <c r="C9641" s="6" t="s">
        <v>8168</v>
      </c>
      <c r="D9641" s="6">
        <v>857</v>
      </c>
      <c r="E9641" s="6" t="s">
        <v>8173</v>
      </c>
      <c r="F9641" s="6">
        <v>29581</v>
      </c>
      <c r="G9641" s="6" t="s">
        <v>8175</v>
      </c>
      <c r="H9641" s="6">
        <v>2</v>
      </c>
      <c r="I9641" s="6" t="s">
        <v>297</v>
      </c>
      <c r="J9641" s="6">
        <v>6</v>
      </c>
      <c r="K9641" s="6" t="s">
        <v>7768</v>
      </c>
      <c r="L9641" s="8">
        <v>6</v>
      </c>
      <c r="M9641" s="6" t="s">
        <v>297</v>
      </c>
      <c r="N9641" s="6" t="s">
        <v>8170</v>
      </c>
      <c r="R9641" s="6" t="str">
        <f t="shared" si="150"/>
        <v>86857Xã Bình Hòa Phước26</v>
      </c>
    </row>
    <row r="9642" spans="1:18">
      <c r="A9642" s="6">
        <v>9641</v>
      </c>
      <c r="B9642" s="6">
        <v>86</v>
      </c>
      <c r="C9642" s="6" t="s">
        <v>8168</v>
      </c>
      <c r="D9642" s="6">
        <v>857</v>
      </c>
      <c r="E9642" s="6" t="s">
        <v>8173</v>
      </c>
      <c r="F9642" s="6">
        <v>29584</v>
      </c>
      <c r="G9642" s="6" t="s">
        <v>5698</v>
      </c>
      <c r="H9642" s="6">
        <v>2</v>
      </c>
      <c r="I9642" s="6" t="s">
        <v>297</v>
      </c>
      <c r="J9642" s="6">
        <v>6</v>
      </c>
      <c r="K9642" s="6" t="s">
        <v>7768</v>
      </c>
      <c r="L9642" s="8">
        <v>6</v>
      </c>
      <c r="M9642" s="6" t="s">
        <v>297</v>
      </c>
      <c r="N9642" s="6" t="s">
        <v>8170</v>
      </c>
      <c r="R9642" s="6" t="str">
        <f t="shared" si="150"/>
        <v>86857Xã Hòa Ninh26</v>
      </c>
    </row>
    <row r="9643" spans="1:18">
      <c r="A9643" s="6">
        <v>9642</v>
      </c>
      <c r="B9643" s="6">
        <v>86</v>
      </c>
      <c r="C9643" s="6" t="s">
        <v>8168</v>
      </c>
      <c r="D9643" s="6">
        <v>857</v>
      </c>
      <c r="E9643" s="6" t="s">
        <v>8173</v>
      </c>
      <c r="F9643" s="6">
        <v>29587</v>
      </c>
      <c r="G9643" s="6" t="s">
        <v>2054</v>
      </c>
      <c r="H9643" s="6">
        <v>2</v>
      </c>
      <c r="I9643" s="6" t="s">
        <v>297</v>
      </c>
      <c r="J9643" s="6">
        <v>6</v>
      </c>
      <c r="K9643" s="6" t="s">
        <v>7768</v>
      </c>
      <c r="L9643" s="8">
        <v>6</v>
      </c>
      <c r="M9643" s="6" t="s">
        <v>297</v>
      </c>
      <c r="N9643" s="6" t="s">
        <v>8170</v>
      </c>
      <c r="R9643" s="6" t="str">
        <f t="shared" si="150"/>
        <v>86857Xã An Bình26</v>
      </c>
    </row>
    <row r="9644" spans="1:18">
      <c r="A9644" s="6">
        <v>9643</v>
      </c>
      <c r="B9644" s="6">
        <v>86</v>
      </c>
      <c r="C9644" s="6" t="s">
        <v>8168</v>
      </c>
      <c r="D9644" s="6">
        <v>857</v>
      </c>
      <c r="E9644" s="6" t="s">
        <v>8173</v>
      </c>
      <c r="F9644" s="6">
        <v>29590</v>
      </c>
      <c r="G9644" s="6" t="s">
        <v>895</v>
      </c>
      <c r="H9644" s="6">
        <v>2</v>
      </c>
      <c r="I9644" s="6" t="s">
        <v>297</v>
      </c>
      <c r="J9644" s="6">
        <v>6</v>
      </c>
      <c r="K9644" s="6" t="s">
        <v>7768</v>
      </c>
      <c r="L9644" s="8">
        <v>6</v>
      </c>
      <c r="M9644" s="6" t="s">
        <v>297</v>
      </c>
      <c r="N9644" s="6" t="s">
        <v>8170</v>
      </c>
      <c r="R9644" s="6" t="str">
        <f t="shared" si="150"/>
        <v>86857Xã Thanh Đức26</v>
      </c>
    </row>
    <row r="9645" spans="1:18">
      <c r="A9645" s="6">
        <v>9644</v>
      </c>
      <c r="B9645" s="6">
        <v>86</v>
      </c>
      <c r="C9645" s="6" t="s">
        <v>8168</v>
      </c>
      <c r="D9645" s="6">
        <v>857</v>
      </c>
      <c r="E9645" s="6" t="s">
        <v>8173</v>
      </c>
      <c r="F9645" s="6">
        <v>29593</v>
      </c>
      <c r="G9645" s="6" t="s">
        <v>8176</v>
      </c>
      <c r="H9645" s="6">
        <v>2</v>
      </c>
      <c r="I9645" s="6" t="s">
        <v>297</v>
      </c>
      <c r="J9645" s="6">
        <v>6</v>
      </c>
      <c r="K9645" s="6" t="s">
        <v>7768</v>
      </c>
      <c r="L9645" s="8">
        <v>6</v>
      </c>
      <c r="M9645" s="6" t="s">
        <v>297</v>
      </c>
      <c r="N9645" s="6" t="s">
        <v>8170</v>
      </c>
      <c r="R9645" s="6" t="str">
        <f t="shared" si="150"/>
        <v>86857Xã Tân Hạnh26</v>
      </c>
    </row>
    <row r="9646" spans="1:18">
      <c r="A9646" s="6">
        <v>9645</v>
      </c>
      <c r="B9646" s="6">
        <v>86</v>
      </c>
      <c r="C9646" s="6" t="s">
        <v>8168</v>
      </c>
      <c r="D9646" s="6">
        <v>857</v>
      </c>
      <c r="E9646" s="6" t="s">
        <v>8173</v>
      </c>
      <c r="F9646" s="6">
        <v>29596</v>
      </c>
      <c r="G9646" s="6" t="s">
        <v>6469</v>
      </c>
      <c r="H9646" s="6">
        <v>2</v>
      </c>
      <c r="I9646" s="6" t="s">
        <v>297</v>
      </c>
      <c r="J9646" s="6">
        <v>6</v>
      </c>
      <c r="K9646" s="6" t="s">
        <v>7768</v>
      </c>
      <c r="L9646" s="8">
        <v>6</v>
      </c>
      <c r="M9646" s="6" t="s">
        <v>297</v>
      </c>
      <c r="N9646" s="6" t="s">
        <v>8170</v>
      </c>
      <c r="R9646" s="6" t="str">
        <f t="shared" si="150"/>
        <v>86857Xã Phước Hậu26</v>
      </c>
    </row>
    <row r="9647" spans="1:18">
      <c r="A9647" s="6">
        <v>9646</v>
      </c>
      <c r="B9647" s="6">
        <v>86</v>
      </c>
      <c r="C9647" s="6" t="s">
        <v>8168</v>
      </c>
      <c r="D9647" s="6">
        <v>857</v>
      </c>
      <c r="E9647" s="6" t="s">
        <v>8173</v>
      </c>
      <c r="F9647" s="6">
        <v>29599</v>
      </c>
      <c r="G9647" s="6" t="s">
        <v>7386</v>
      </c>
      <c r="H9647" s="6">
        <v>2</v>
      </c>
      <c r="I9647" s="6" t="s">
        <v>297</v>
      </c>
      <c r="J9647" s="6">
        <v>6</v>
      </c>
      <c r="K9647" s="6" t="s">
        <v>7768</v>
      </c>
      <c r="L9647" s="8">
        <v>6</v>
      </c>
      <c r="M9647" s="6" t="s">
        <v>297</v>
      </c>
      <c r="N9647" s="6" t="s">
        <v>8170</v>
      </c>
      <c r="R9647" s="6" t="str">
        <f t="shared" si="150"/>
        <v>86857Xã Long Phước26</v>
      </c>
    </row>
    <row r="9648" spans="1:18">
      <c r="A9648" s="6">
        <v>9647</v>
      </c>
      <c r="B9648" s="6">
        <v>86</v>
      </c>
      <c r="C9648" s="6" t="s">
        <v>8168</v>
      </c>
      <c r="D9648" s="6">
        <v>857</v>
      </c>
      <c r="E9648" s="6" t="s">
        <v>8173</v>
      </c>
      <c r="F9648" s="6">
        <v>29602</v>
      </c>
      <c r="G9648" s="6" t="s">
        <v>8021</v>
      </c>
      <c r="H9648" s="6">
        <v>2</v>
      </c>
      <c r="I9648" s="6" t="s">
        <v>297</v>
      </c>
      <c r="J9648" s="6">
        <v>6</v>
      </c>
      <c r="K9648" s="6" t="s">
        <v>7768</v>
      </c>
      <c r="L9648" s="8">
        <v>6</v>
      </c>
      <c r="M9648" s="6" t="s">
        <v>297</v>
      </c>
      <c r="N9648" s="6" t="s">
        <v>8170</v>
      </c>
      <c r="R9648" s="6" t="str">
        <f t="shared" si="150"/>
        <v>86857Xã Phú Đức26</v>
      </c>
    </row>
    <row r="9649" spans="1:18">
      <c r="A9649" s="6">
        <v>9648</v>
      </c>
      <c r="B9649" s="6">
        <v>86</v>
      </c>
      <c r="C9649" s="6" t="s">
        <v>8168</v>
      </c>
      <c r="D9649" s="6">
        <v>857</v>
      </c>
      <c r="E9649" s="6" t="s">
        <v>8173</v>
      </c>
      <c r="F9649" s="6">
        <v>29605</v>
      </c>
      <c r="G9649" s="6" t="s">
        <v>5660</v>
      </c>
      <c r="H9649" s="6">
        <v>2</v>
      </c>
      <c r="I9649" s="6" t="s">
        <v>297</v>
      </c>
      <c r="J9649" s="6">
        <v>6</v>
      </c>
      <c r="K9649" s="6" t="s">
        <v>7768</v>
      </c>
      <c r="L9649" s="8">
        <v>6</v>
      </c>
      <c r="M9649" s="6" t="s">
        <v>297</v>
      </c>
      <c r="N9649" s="6" t="s">
        <v>8170</v>
      </c>
      <c r="R9649" s="6" t="str">
        <f t="shared" si="150"/>
        <v>86857Xã Lộc Hòa26</v>
      </c>
    </row>
    <row r="9650" spans="1:18">
      <c r="A9650" s="6">
        <v>9649</v>
      </c>
      <c r="B9650" s="6">
        <v>86</v>
      </c>
      <c r="C9650" s="6" t="s">
        <v>8168</v>
      </c>
      <c r="D9650" s="6">
        <v>857</v>
      </c>
      <c r="E9650" s="6" t="s">
        <v>8173</v>
      </c>
      <c r="F9650" s="6">
        <v>29608</v>
      </c>
      <c r="G9650" s="6" t="s">
        <v>7572</v>
      </c>
      <c r="H9650" s="6">
        <v>2</v>
      </c>
      <c r="I9650" s="6" t="s">
        <v>297</v>
      </c>
      <c r="J9650" s="6">
        <v>6</v>
      </c>
      <c r="K9650" s="6" t="s">
        <v>7768</v>
      </c>
      <c r="L9650" s="8">
        <v>6</v>
      </c>
      <c r="M9650" s="6" t="s">
        <v>297</v>
      </c>
      <c r="N9650" s="6" t="s">
        <v>8170</v>
      </c>
      <c r="R9650" s="6" t="str">
        <f t="shared" si="150"/>
        <v>86857Xã Long An26</v>
      </c>
    </row>
    <row r="9651" spans="1:18">
      <c r="A9651" s="6">
        <v>9650</v>
      </c>
      <c r="B9651" s="6">
        <v>86</v>
      </c>
      <c r="C9651" s="6" t="s">
        <v>8168</v>
      </c>
      <c r="D9651" s="6">
        <v>857</v>
      </c>
      <c r="E9651" s="6" t="s">
        <v>8173</v>
      </c>
      <c r="F9651" s="6">
        <v>29611</v>
      </c>
      <c r="G9651" s="6" t="s">
        <v>8177</v>
      </c>
      <c r="H9651" s="6">
        <v>2</v>
      </c>
      <c r="I9651" s="6" t="s">
        <v>297</v>
      </c>
      <c r="J9651" s="6">
        <v>6</v>
      </c>
      <c r="K9651" s="6" t="s">
        <v>7768</v>
      </c>
      <c r="L9651" s="8">
        <v>6</v>
      </c>
      <c r="M9651" s="6" t="s">
        <v>297</v>
      </c>
      <c r="N9651" s="6" t="s">
        <v>8170</v>
      </c>
      <c r="R9651" s="6" t="str">
        <f t="shared" si="150"/>
        <v>86857Xã Phú Quới26</v>
      </c>
    </row>
    <row r="9652" spans="1:18">
      <c r="A9652" s="6">
        <v>9651</v>
      </c>
      <c r="B9652" s="6">
        <v>86</v>
      </c>
      <c r="C9652" s="6" t="s">
        <v>8168</v>
      </c>
      <c r="D9652" s="6">
        <v>857</v>
      </c>
      <c r="E9652" s="6" t="s">
        <v>8173</v>
      </c>
      <c r="F9652" s="6">
        <v>29614</v>
      </c>
      <c r="G9652" s="6" t="s">
        <v>8178</v>
      </c>
      <c r="H9652" s="6">
        <v>2</v>
      </c>
      <c r="I9652" s="6" t="s">
        <v>297</v>
      </c>
      <c r="J9652" s="6">
        <v>6</v>
      </c>
      <c r="K9652" s="6" t="s">
        <v>7768</v>
      </c>
      <c r="L9652" s="8">
        <v>6</v>
      </c>
      <c r="M9652" s="6" t="s">
        <v>297</v>
      </c>
      <c r="N9652" s="6" t="s">
        <v>8170</v>
      </c>
      <c r="R9652" s="6" t="str">
        <f t="shared" si="150"/>
        <v>86857Xã Thạnh Quới26</v>
      </c>
    </row>
    <row r="9653" spans="1:18">
      <c r="A9653" s="6">
        <v>9652</v>
      </c>
      <c r="B9653" s="6">
        <v>86</v>
      </c>
      <c r="C9653" s="6" t="s">
        <v>8168</v>
      </c>
      <c r="D9653" s="6">
        <v>857</v>
      </c>
      <c r="E9653" s="6" t="s">
        <v>8173</v>
      </c>
      <c r="F9653" s="6">
        <v>29617</v>
      </c>
      <c r="G9653" s="6" t="s">
        <v>778</v>
      </c>
      <c r="H9653" s="6">
        <v>2</v>
      </c>
      <c r="I9653" s="6" t="s">
        <v>297</v>
      </c>
      <c r="J9653" s="6">
        <v>6</v>
      </c>
      <c r="K9653" s="6" t="s">
        <v>7768</v>
      </c>
      <c r="L9653" s="8">
        <v>6</v>
      </c>
      <c r="M9653" s="6" t="s">
        <v>297</v>
      </c>
      <c r="N9653" s="6" t="s">
        <v>8170</v>
      </c>
      <c r="R9653" s="6" t="str">
        <f t="shared" si="150"/>
        <v>86857Xã Hòa Phú26</v>
      </c>
    </row>
    <row r="9654" spans="1:18">
      <c r="A9654" s="6">
        <v>9653</v>
      </c>
      <c r="B9654" s="6">
        <v>86</v>
      </c>
      <c r="C9654" s="6" t="s">
        <v>8168</v>
      </c>
      <c r="D9654" s="6">
        <v>858</v>
      </c>
      <c r="E9654" s="6" t="s">
        <v>8179</v>
      </c>
      <c r="F9654" s="6">
        <v>29623</v>
      </c>
      <c r="G9654" s="6" t="s">
        <v>2857</v>
      </c>
      <c r="H9654" s="6">
        <v>2</v>
      </c>
      <c r="I9654" s="6" t="s">
        <v>297</v>
      </c>
      <c r="J9654" s="6">
        <v>6</v>
      </c>
      <c r="K9654" s="6" t="s">
        <v>7768</v>
      </c>
      <c r="L9654" s="8">
        <v>6</v>
      </c>
      <c r="M9654" s="6" t="s">
        <v>297</v>
      </c>
      <c r="N9654" s="6" t="s">
        <v>8170</v>
      </c>
      <c r="R9654" s="6" t="str">
        <f t="shared" si="150"/>
        <v>86858Xã Mỹ An26</v>
      </c>
    </row>
    <row r="9655" spans="1:18">
      <c r="A9655" s="6">
        <v>9654</v>
      </c>
      <c r="B9655" s="6">
        <v>86</v>
      </c>
      <c r="C9655" s="6" t="s">
        <v>8168</v>
      </c>
      <c r="D9655" s="6">
        <v>858</v>
      </c>
      <c r="E9655" s="6" t="s">
        <v>8179</v>
      </c>
      <c r="F9655" s="6">
        <v>29626</v>
      </c>
      <c r="G9655" s="6" t="s">
        <v>8180</v>
      </c>
      <c r="H9655" s="6">
        <v>2</v>
      </c>
      <c r="I9655" s="6" t="s">
        <v>297</v>
      </c>
      <c r="J9655" s="6">
        <v>6</v>
      </c>
      <c r="K9655" s="6" t="s">
        <v>7768</v>
      </c>
      <c r="L9655" s="8">
        <v>6</v>
      </c>
      <c r="M9655" s="6" t="s">
        <v>297</v>
      </c>
      <c r="N9655" s="6" t="s">
        <v>8170</v>
      </c>
      <c r="R9655" s="6" t="str">
        <f t="shared" si="150"/>
        <v>86858Xã Mỹ Phước26</v>
      </c>
    </row>
    <row r="9656" spans="1:18">
      <c r="A9656" s="6">
        <v>9655</v>
      </c>
      <c r="B9656" s="6">
        <v>86</v>
      </c>
      <c r="C9656" s="6" t="s">
        <v>8168</v>
      </c>
      <c r="D9656" s="6">
        <v>858</v>
      </c>
      <c r="E9656" s="6" t="s">
        <v>8179</v>
      </c>
      <c r="F9656" s="6">
        <v>29629</v>
      </c>
      <c r="G9656" s="6" t="s">
        <v>7569</v>
      </c>
      <c r="H9656" s="6">
        <v>2</v>
      </c>
      <c r="I9656" s="6" t="s">
        <v>297</v>
      </c>
      <c r="J9656" s="6">
        <v>6</v>
      </c>
      <c r="K9656" s="6" t="s">
        <v>7768</v>
      </c>
      <c r="L9656" s="8">
        <v>6</v>
      </c>
      <c r="M9656" s="6" t="s">
        <v>297</v>
      </c>
      <c r="N9656" s="6" t="s">
        <v>8170</v>
      </c>
      <c r="R9656" s="6" t="str">
        <f t="shared" si="150"/>
        <v>86858Xã An Phước26</v>
      </c>
    </row>
    <row r="9657" spans="1:18">
      <c r="A9657" s="6">
        <v>9656</v>
      </c>
      <c r="B9657" s="6">
        <v>86</v>
      </c>
      <c r="C9657" s="6" t="s">
        <v>8168</v>
      </c>
      <c r="D9657" s="6">
        <v>858</v>
      </c>
      <c r="E9657" s="6" t="s">
        <v>8179</v>
      </c>
      <c r="F9657" s="6">
        <v>29632</v>
      </c>
      <c r="G9657" s="6" t="s">
        <v>8181</v>
      </c>
      <c r="H9657" s="6">
        <v>2</v>
      </c>
      <c r="I9657" s="6" t="s">
        <v>297</v>
      </c>
      <c r="J9657" s="6">
        <v>6</v>
      </c>
      <c r="K9657" s="6" t="s">
        <v>7768</v>
      </c>
      <c r="L9657" s="8">
        <v>6</v>
      </c>
      <c r="M9657" s="6" t="s">
        <v>297</v>
      </c>
      <c r="N9657" s="6" t="s">
        <v>8170</v>
      </c>
      <c r="R9657" s="6" t="str">
        <f t="shared" si="150"/>
        <v>86858Xã Nhơn Phú26</v>
      </c>
    </row>
    <row r="9658" spans="1:18">
      <c r="A9658" s="6">
        <v>9657</v>
      </c>
      <c r="B9658" s="6">
        <v>86</v>
      </c>
      <c r="C9658" s="6" t="s">
        <v>8168</v>
      </c>
      <c r="D9658" s="6">
        <v>858</v>
      </c>
      <c r="E9658" s="6" t="s">
        <v>8179</v>
      </c>
      <c r="F9658" s="6">
        <v>29635</v>
      </c>
      <c r="G9658" s="6" t="s">
        <v>7636</v>
      </c>
      <c r="H9658" s="6">
        <v>2</v>
      </c>
      <c r="I9658" s="6" t="s">
        <v>297</v>
      </c>
      <c r="J9658" s="6">
        <v>6</v>
      </c>
      <c r="K9658" s="6" t="s">
        <v>7768</v>
      </c>
      <c r="L9658" s="8">
        <v>6</v>
      </c>
      <c r="M9658" s="6" t="s">
        <v>297</v>
      </c>
      <c r="N9658" s="6" t="s">
        <v>8170</v>
      </c>
      <c r="R9658" s="6" t="str">
        <f t="shared" si="150"/>
        <v>86858Xã Long Mỹ26</v>
      </c>
    </row>
    <row r="9659" spans="1:18">
      <c r="A9659" s="6">
        <v>9658</v>
      </c>
      <c r="B9659" s="6">
        <v>86</v>
      </c>
      <c r="C9659" s="6" t="s">
        <v>8168</v>
      </c>
      <c r="D9659" s="6">
        <v>858</v>
      </c>
      <c r="E9659" s="6" t="s">
        <v>8179</v>
      </c>
      <c r="F9659" s="6">
        <v>29638</v>
      </c>
      <c r="G9659" s="6" t="s">
        <v>7977</v>
      </c>
      <c r="H9659" s="6">
        <v>2</v>
      </c>
      <c r="I9659" s="6" t="s">
        <v>297</v>
      </c>
      <c r="J9659" s="6">
        <v>6</v>
      </c>
      <c r="K9659" s="6" t="s">
        <v>7768</v>
      </c>
      <c r="L9659" s="8">
        <v>6</v>
      </c>
      <c r="M9659" s="6" t="s">
        <v>297</v>
      </c>
      <c r="N9659" s="6" t="s">
        <v>8170</v>
      </c>
      <c r="R9659" s="6" t="str">
        <f t="shared" si="150"/>
        <v>86858Xã Hòa Tịnh26</v>
      </c>
    </row>
    <row r="9660" spans="1:18">
      <c r="A9660" s="6">
        <v>9659</v>
      </c>
      <c r="B9660" s="6">
        <v>86</v>
      </c>
      <c r="C9660" s="6" t="s">
        <v>8168</v>
      </c>
      <c r="D9660" s="6">
        <v>858</v>
      </c>
      <c r="E9660" s="6" t="s">
        <v>8179</v>
      </c>
      <c r="F9660" s="6">
        <v>29641</v>
      </c>
      <c r="G9660" s="6" t="s">
        <v>8182</v>
      </c>
      <c r="H9660" s="6">
        <v>1</v>
      </c>
      <c r="I9660" s="6" t="s">
        <v>251</v>
      </c>
      <c r="J9660" s="6">
        <v>6</v>
      </c>
      <c r="K9660" s="6" t="s">
        <v>7768</v>
      </c>
      <c r="L9660" s="8">
        <v>5</v>
      </c>
      <c r="M9660" s="6" t="s">
        <v>251</v>
      </c>
      <c r="N9660" s="6" t="s">
        <v>8170</v>
      </c>
      <c r="R9660" s="6" t="str">
        <f t="shared" si="150"/>
        <v>86858Thị trấn Cái Nhum16</v>
      </c>
    </row>
    <row r="9661" spans="1:18">
      <c r="A9661" s="6">
        <v>9660</v>
      </c>
      <c r="B9661" s="6">
        <v>86</v>
      </c>
      <c r="C9661" s="6" t="s">
        <v>8168</v>
      </c>
      <c r="D9661" s="6">
        <v>858</v>
      </c>
      <c r="E9661" s="6" t="s">
        <v>8179</v>
      </c>
      <c r="F9661" s="6">
        <v>29644</v>
      </c>
      <c r="G9661" s="6" t="s">
        <v>5958</v>
      </c>
      <c r="H9661" s="6">
        <v>2</v>
      </c>
      <c r="I9661" s="6" t="s">
        <v>297</v>
      </c>
      <c r="J9661" s="6">
        <v>6</v>
      </c>
      <c r="K9661" s="6" t="s">
        <v>7768</v>
      </c>
      <c r="L9661" s="8">
        <v>6</v>
      </c>
      <c r="M9661" s="6" t="s">
        <v>297</v>
      </c>
      <c r="N9661" s="6" t="s">
        <v>8170</v>
      </c>
      <c r="R9661" s="6" t="str">
        <f t="shared" si="150"/>
        <v>86858Xã Bình Phước26</v>
      </c>
    </row>
    <row r="9662" spans="1:18">
      <c r="A9662" s="6">
        <v>9661</v>
      </c>
      <c r="B9662" s="6">
        <v>86</v>
      </c>
      <c r="C9662" s="6" t="s">
        <v>8168</v>
      </c>
      <c r="D9662" s="6">
        <v>858</v>
      </c>
      <c r="E9662" s="6" t="s">
        <v>8179</v>
      </c>
      <c r="F9662" s="6">
        <v>29647</v>
      </c>
      <c r="G9662" s="6" t="s">
        <v>8183</v>
      </c>
      <c r="H9662" s="6">
        <v>2</v>
      </c>
      <c r="I9662" s="6" t="s">
        <v>297</v>
      </c>
      <c r="J9662" s="6">
        <v>6</v>
      </c>
      <c r="K9662" s="6" t="s">
        <v>7768</v>
      </c>
      <c r="L9662" s="8">
        <v>6</v>
      </c>
      <c r="M9662" s="6" t="s">
        <v>297</v>
      </c>
      <c r="N9662" s="6" t="s">
        <v>8170</v>
      </c>
      <c r="R9662" s="6" t="str">
        <f t="shared" si="150"/>
        <v>86858Xã Chánh An26</v>
      </c>
    </row>
    <row r="9663" spans="1:18">
      <c r="A9663" s="6">
        <v>9662</v>
      </c>
      <c r="B9663" s="6">
        <v>86</v>
      </c>
      <c r="C9663" s="6" t="s">
        <v>8168</v>
      </c>
      <c r="D9663" s="6">
        <v>858</v>
      </c>
      <c r="E9663" s="6" t="s">
        <v>8179</v>
      </c>
      <c r="F9663" s="6">
        <v>29650</v>
      </c>
      <c r="G9663" s="6" t="s">
        <v>7733</v>
      </c>
      <c r="H9663" s="6">
        <v>2</v>
      </c>
      <c r="I9663" s="6" t="s">
        <v>297</v>
      </c>
      <c r="J9663" s="6">
        <v>6</v>
      </c>
      <c r="K9663" s="6" t="s">
        <v>7768</v>
      </c>
      <c r="L9663" s="8">
        <v>6</v>
      </c>
      <c r="M9663" s="6" t="s">
        <v>297</v>
      </c>
      <c r="N9663" s="6" t="s">
        <v>8170</v>
      </c>
      <c r="R9663" s="6" t="str">
        <f t="shared" si="150"/>
        <v>86858Xã Tân An Hội26</v>
      </c>
    </row>
    <row r="9664" spans="1:18">
      <c r="A9664" s="6">
        <v>9663</v>
      </c>
      <c r="B9664" s="6">
        <v>86</v>
      </c>
      <c r="C9664" s="6" t="s">
        <v>8168</v>
      </c>
      <c r="D9664" s="6">
        <v>858</v>
      </c>
      <c r="E9664" s="6" t="s">
        <v>8179</v>
      </c>
      <c r="F9664" s="6">
        <v>29653</v>
      </c>
      <c r="G9664" s="6" t="s">
        <v>1354</v>
      </c>
      <c r="H9664" s="6">
        <v>2</v>
      </c>
      <c r="I9664" s="6" t="s">
        <v>297</v>
      </c>
      <c r="J9664" s="6">
        <v>6</v>
      </c>
      <c r="K9664" s="6" t="s">
        <v>7768</v>
      </c>
      <c r="L9664" s="8">
        <v>6</v>
      </c>
      <c r="M9664" s="6" t="s">
        <v>297</v>
      </c>
      <c r="N9664" s="6" t="s">
        <v>8170</v>
      </c>
      <c r="R9664" s="6" t="str">
        <f t="shared" si="150"/>
        <v>86858Xã Tân Long26</v>
      </c>
    </row>
    <row r="9665" spans="1:18">
      <c r="A9665" s="6">
        <v>9664</v>
      </c>
      <c r="B9665" s="6">
        <v>86</v>
      </c>
      <c r="C9665" s="6" t="s">
        <v>8168</v>
      </c>
      <c r="D9665" s="6">
        <v>858</v>
      </c>
      <c r="E9665" s="6" t="s">
        <v>8179</v>
      </c>
      <c r="F9665" s="6">
        <v>29656</v>
      </c>
      <c r="G9665" s="6" t="s">
        <v>8184</v>
      </c>
      <c r="H9665" s="6">
        <v>2</v>
      </c>
      <c r="I9665" s="6" t="s">
        <v>297</v>
      </c>
      <c r="J9665" s="6">
        <v>6</v>
      </c>
      <c r="K9665" s="6" t="s">
        <v>7768</v>
      </c>
      <c r="L9665" s="8">
        <v>6</v>
      </c>
      <c r="M9665" s="6" t="s">
        <v>297</v>
      </c>
      <c r="N9665" s="6" t="s">
        <v>8170</v>
      </c>
      <c r="R9665" s="6" t="str">
        <f t="shared" si="150"/>
        <v>86858Xã Tân Long Hội26</v>
      </c>
    </row>
    <row r="9666" spans="1:18">
      <c r="A9666" s="6">
        <v>9665</v>
      </c>
      <c r="B9666" s="6">
        <v>86</v>
      </c>
      <c r="C9666" s="6" t="s">
        <v>8168</v>
      </c>
      <c r="D9666" s="6">
        <v>859</v>
      </c>
      <c r="E9666" s="6" t="s">
        <v>8185</v>
      </c>
      <c r="F9666" s="6">
        <v>29659</v>
      </c>
      <c r="G9666" s="6" t="s">
        <v>8186</v>
      </c>
      <c r="H9666" s="6">
        <v>1</v>
      </c>
      <c r="I9666" s="6" t="s">
        <v>251</v>
      </c>
      <c r="J9666" s="6">
        <v>6</v>
      </c>
      <c r="K9666" s="6" t="s">
        <v>7768</v>
      </c>
      <c r="L9666" s="8">
        <v>5</v>
      </c>
      <c r="M9666" s="6" t="s">
        <v>251</v>
      </c>
      <c r="N9666" s="6" t="s">
        <v>8170</v>
      </c>
      <c r="R9666" s="6" t="str">
        <f t="shared" si="150"/>
        <v>86859Thị trấn Vũng Liêm16</v>
      </c>
    </row>
    <row r="9667" spans="1:18">
      <c r="A9667" s="6">
        <v>9666</v>
      </c>
      <c r="B9667" s="6">
        <v>86</v>
      </c>
      <c r="C9667" s="6" t="s">
        <v>8168</v>
      </c>
      <c r="D9667" s="6">
        <v>859</v>
      </c>
      <c r="E9667" s="6" t="s">
        <v>8185</v>
      </c>
      <c r="F9667" s="6">
        <v>29662</v>
      </c>
      <c r="G9667" s="6" t="s">
        <v>8187</v>
      </c>
      <c r="H9667" s="6">
        <v>2</v>
      </c>
      <c r="I9667" s="6" t="s">
        <v>297</v>
      </c>
      <c r="J9667" s="6">
        <v>6</v>
      </c>
      <c r="K9667" s="6" t="s">
        <v>7768</v>
      </c>
      <c r="L9667" s="8">
        <v>6</v>
      </c>
      <c r="M9667" s="6" t="s">
        <v>297</v>
      </c>
      <c r="N9667" s="6" t="s">
        <v>8170</v>
      </c>
      <c r="R9667" s="6" t="str">
        <f t="shared" ref="R9667:R9730" si="151">CONCATENATE(B9667,D9667,G9667,H9667,J9667)</f>
        <v>86859Xã Tân Quới Trung26</v>
      </c>
    </row>
    <row r="9668" spans="1:18">
      <c r="A9668" s="6">
        <v>9667</v>
      </c>
      <c r="B9668" s="6">
        <v>86</v>
      </c>
      <c r="C9668" s="6" t="s">
        <v>8168</v>
      </c>
      <c r="D9668" s="6">
        <v>859</v>
      </c>
      <c r="E9668" s="6" t="s">
        <v>8185</v>
      </c>
      <c r="F9668" s="6">
        <v>29665</v>
      </c>
      <c r="G9668" s="6" t="s">
        <v>8188</v>
      </c>
      <c r="H9668" s="6">
        <v>2</v>
      </c>
      <c r="I9668" s="6" t="s">
        <v>297</v>
      </c>
      <c r="J9668" s="6">
        <v>6</v>
      </c>
      <c r="K9668" s="6" t="s">
        <v>7768</v>
      </c>
      <c r="L9668" s="8">
        <v>6</v>
      </c>
      <c r="M9668" s="6" t="s">
        <v>297</v>
      </c>
      <c r="N9668" s="6" t="s">
        <v>8170</v>
      </c>
      <c r="R9668" s="6" t="str">
        <f t="shared" si="151"/>
        <v>86859Xã Quới Thiện26</v>
      </c>
    </row>
    <row r="9669" spans="1:18">
      <c r="A9669" s="6">
        <v>9668</v>
      </c>
      <c r="B9669" s="6">
        <v>86</v>
      </c>
      <c r="C9669" s="6" t="s">
        <v>8168</v>
      </c>
      <c r="D9669" s="6">
        <v>859</v>
      </c>
      <c r="E9669" s="6" t="s">
        <v>8185</v>
      </c>
      <c r="F9669" s="6">
        <v>29668</v>
      </c>
      <c r="G9669" s="6" t="s">
        <v>8189</v>
      </c>
      <c r="H9669" s="6">
        <v>2</v>
      </c>
      <c r="I9669" s="6" t="s">
        <v>297</v>
      </c>
      <c r="J9669" s="6">
        <v>6</v>
      </c>
      <c r="K9669" s="6" t="s">
        <v>7768</v>
      </c>
      <c r="L9669" s="8">
        <v>6</v>
      </c>
      <c r="M9669" s="6" t="s">
        <v>297</v>
      </c>
      <c r="N9669" s="6" t="s">
        <v>8170</v>
      </c>
      <c r="R9669" s="6" t="str">
        <f t="shared" si="151"/>
        <v>86859Xã Quới An26</v>
      </c>
    </row>
    <row r="9670" spans="1:18">
      <c r="A9670" s="6">
        <v>9669</v>
      </c>
      <c r="B9670" s="6">
        <v>86</v>
      </c>
      <c r="C9670" s="6" t="s">
        <v>8168</v>
      </c>
      <c r="D9670" s="6">
        <v>859</v>
      </c>
      <c r="E9670" s="6" t="s">
        <v>8185</v>
      </c>
      <c r="F9670" s="6">
        <v>29671</v>
      </c>
      <c r="G9670" s="6" t="s">
        <v>207</v>
      </c>
      <c r="H9670" s="6">
        <v>2</v>
      </c>
      <c r="I9670" s="6" t="s">
        <v>297</v>
      </c>
      <c r="J9670" s="6">
        <v>6</v>
      </c>
      <c r="K9670" s="6" t="s">
        <v>7768</v>
      </c>
      <c r="L9670" s="8">
        <v>6</v>
      </c>
      <c r="M9670" s="6" t="s">
        <v>297</v>
      </c>
      <c r="N9670" s="6" t="s">
        <v>8170</v>
      </c>
      <c r="R9670" s="6" t="str">
        <f t="shared" si="151"/>
        <v>86859Xã Trung Chánh26</v>
      </c>
    </row>
    <row r="9671" spans="1:18">
      <c r="A9671" s="6">
        <v>9670</v>
      </c>
      <c r="B9671" s="6">
        <v>86</v>
      </c>
      <c r="C9671" s="6" t="s">
        <v>8168</v>
      </c>
      <c r="D9671" s="6">
        <v>859</v>
      </c>
      <c r="E9671" s="6" t="s">
        <v>8185</v>
      </c>
      <c r="F9671" s="6">
        <v>29674</v>
      </c>
      <c r="G9671" s="6" t="s">
        <v>8190</v>
      </c>
      <c r="H9671" s="6">
        <v>2</v>
      </c>
      <c r="I9671" s="6" t="s">
        <v>297</v>
      </c>
      <c r="J9671" s="6">
        <v>6</v>
      </c>
      <c r="K9671" s="6" t="s">
        <v>7768</v>
      </c>
      <c r="L9671" s="8">
        <v>6</v>
      </c>
      <c r="M9671" s="6" t="s">
        <v>297</v>
      </c>
      <c r="N9671" s="6" t="s">
        <v>8170</v>
      </c>
      <c r="R9671" s="6" t="str">
        <f t="shared" si="151"/>
        <v>86859Xã Tân An Luông26</v>
      </c>
    </row>
    <row r="9672" spans="1:18">
      <c r="A9672" s="6">
        <v>9671</v>
      </c>
      <c r="B9672" s="6">
        <v>86</v>
      </c>
      <c r="C9672" s="6" t="s">
        <v>8168</v>
      </c>
      <c r="D9672" s="6">
        <v>859</v>
      </c>
      <c r="E9672" s="6" t="s">
        <v>8185</v>
      </c>
      <c r="F9672" s="6">
        <v>29677</v>
      </c>
      <c r="G9672" s="6" t="s">
        <v>657</v>
      </c>
      <c r="H9672" s="6">
        <v>2</v>
      </c>
      <c r="I9672" s="6" t="s">
        <v>297</v>
      </c>
      <c r="J9672" s="6">
        <v>6</v>
      </c>
      <c r="K9672" s="6" t="s">
        <v>7768</v>
      </c>
      <c r="L9672" s="8">
        <v>6</v>
      </c>
      <c r="M9672" s="6" t="s">
        <v>297</v>
      </c>
      <c r="N9672" s="6" t="s">
        <v>8170</v>
      </c>
      <c r="R9672" s="6" t="str">
        <f t="shared" si="151"/>
        <v>86859Xã Thanh Bình26</v>
      </c>
    </row>
    <row r="9673" spans="1:18">
      <c r="A9673" s="6">
        <v>9672</v>
      </c>
      <c r="B9673" s="6">
        <v>86</v>
      </c>
      <c r="C9673" s="6" t="s">
        <v>8168</v>
      </c>
      <c r="D9673" s="6">
        <v>859</v>
      </c>
      <c r="E9673" s="6" t="s">
        <v>8185</v>
      </c>
      <c r="F9673" s="6">
        <v>29680</v>
      </c>
      <c r="G9673" s="6" t="s">
        <v>8191</v>
      </c>
      <c r="H9673" s="6">
        <v>2</v>
      </c>
      <c r="I9673" s="6" t="s">
        <v>297</v>
      </c>
      <c r="J9673" s="6">
        <v>6</v>
      </c>
      <c r="K9673" s="6" t="s">
        <v>7768</v>
      </c>
      <c r="L9673" s="8">
        <v>6</v>
      </c>
      <c r="M9673" s="6" t="s">
        <v>297</v>
      </c>
      <c r="N9673" s="6" t="s">
        <v>8170</v>
      </c>
      <c r="R9673" s="6" t="str">
        <f t="shared" si="151"/>
        <v>86859Xã Trung Thành Tây26</v>
      </c>
    </row>
    <row r="9674" spans="1:18">
      <c r="A9674" s="6">
        <v>9673</v>
      </c>
      <c r="B9674" s="6">
        <v>86</v>
      </c>
      <c r="C9674" s="6" t="s">
        <v>8168</v>
      </c>
      <c r="D9674" s="6">
        <v>859</v>
      </c>
      <c r="E9674" s="6" t="s">
        <v>8185</v>
      </c>
      <c r="F9674" s="6">
        <v>29683</v>
      </c>
      <c r="G9674" s="6" t="s">
        <v>8192</v>
      </c>
      <c r="H9674" s="6">
        <v>2</v>
      </c>
      <c r="I9674" s="6" t="s">
        <v>297</v>
      </c>
      <c r="J9674" s="6">
        <v>6</v>
      </c>
      <c r="K9674" s="6" t="s">
        <v>7768</v>
      </c>
      <c r="L9674" s="8">
        <v>6</v>
      </c>
      <c r="M9674" s="6" t="s">
        <v>297</v>
      </c>
      <c r="N9674" s="6" t="s">
        <v>8170</v>
      </c>
      <c r="R9674" s="6" t="str">
        <f t="shared" si="151"/>
        <v>86859Xã Trung Hiệp26</v>
      </c>
    </row>
    <row r="9675" spans="1:18">
      <c r="A9675" s="6">
        <v>9674</v>
      </c>
      <c r="B9675" s="6">
        <v>86</v>
      </c>
      <c r="C9675" s="6" t="s">
        <v>8168</v>
      </c>
      <c r="D9675" s="6">
        <v>859</v>
      </c>
      <c r="E9675" s="6" t="s">
        <v>8185</v>
      </c>
      <c r="F9675" s="6">
        <v>29686</v>
      </c>
      <c r="G9675" s="6" t="s">
        <v>8193</v>
      </c>
      <c r="H9675" s="6">
        <v>2</v>
      </c>
      <c r="I9675" s="6" t="s">
        <v>297</v>
      </c>
      <c r="J9675" s="6">
        <v>6</v>
      </c>
      <c r="K9675" s="6" t="s">
        <v>7768</v>
      </c>
      <c r="L9675" s="8">
        <v>6</v>
      </c>
      <c r="M9675" s="6" t="s">
        <v>297</v>
      </c>
      <c r="N9675" s="6" t="s">
        <v>8170</v>
      </c>
      <c r="R9675" s="6" t="str">
        <f t="shared" si="151"/>
        <v>86859Xã Hiếu Phụng26</v>
      </c>
    </row>
    <row r="9676" spans="1:18">
      <c r="A9676" s="6">
        <v>9675</v>
      </c>
      <c r="B9676" s="6">
        <v>86</v>
      </c>
      <c r="C9676" s="6" t="s">
        <v>8168</v>
      </c>
      <c r="D9676" s="6">
        <v>859</v>
      </c>
      <c r="E9676" s="6" t="s">
        <v>8185</v>
      </c>
      <c r="F9676" s="6">
        <v>29689</v>
      </c>
      <c r="G9676" s="6" t="s">
        <v>8194</v>
      </c>
      <c r="H9676" s="6">
        <v>2</v>
      </c>
      <c r="I9676" s="6" t="s">
        <v>297</v>
      </c>
      <c r="J9676" s="6">
        <v>6</v>
      </c>
      <c r="K9676" s="6" t="s">
        <v>7768</v>
      </c>
      <c r="L9676" s="8">
        <v>6</v>
      </c>
      <c r="M9676" s="6" t="s">
        <v>297</v>
      </c>
      <c r="N9676" s="6" t="s">
        <v>8170</v>
      </c>
      <c r="R9676" s="6" t="str">
        <f t="shared" si="151"/>
        <v>86859Xã Trung Thành Đông26</v>
      </c>
    </row>
    <row r="9677" spans="1:18">
      <c r="A9677" s="6">
        <v>9676</v>
      </c>
      <c r="B9677" s="6">
        <v>86</v>
      </c>
      <c r="C9677" s="6" t="s">
        <v>8168</v>
      </c>
      <c r="D9677" s="6">
        <v>859</v>
      </c>
      <c r="E9677" s="6" t="s">
        <v>8185</v>
      </c>
      <c r="F9677" s="6">
        <v>29692</v>
      </c>
      <c r="G9677" s="6" t="s">
        <v>909</v>
      </c>
      <c r="H9677" s="6">
        <v>2</v>
      </c>
      <c r="I9677" s="6" t="s">
        <v>297</v>
      </c>
      <c r="J9677" s="6">
        <v>6</v>
      </c>
      <c r="K9677" s="6" t="s">
        <v>7768</v>
      </c>
      <c r="L9677" s="8">
        <v>6</v>
      </c>
      <c r="M9677" s="6" t="s">
        <v>297</v>
      </c>
      <c r="N9677" s="6" t="s">
        <v>8170</v>
      </c>
      <c r="R9677" s="6" t="str">
        <f t="shared" si="151"/>
        <v>86859Xã Trung Thành26</v>
      </c>
    </row>
    <row r="9678" spans="1:18">
      <c r="A9678" s="6">
        <v>9677</v>
      </c>
      <c r="B9678" s="6">
        <v>86</v>
      </c>
      <c r="C9678" s="6" t="s">
        <v>8168</v>
      </c>
      <c r="D9678" s="6">
        <v>859</v>
      </c>
      <c r="E9678" s="6" t="s">
        <v>8185</v>
      </c>
      <c r="F9678" s="6">
        <v>29695</v>
      </c>
      <c r="G9678" s="6" t="s">
        <v>8195</v>
      </c>
      <c r="H9678" s="6">
        <v>2</v>
      </c>
      <c r="I9678" s="6" t="s">
        <v>297</v>
      </c>
      <c r="J9678" s="6">
        <v>6</v>
      </c>
      <c r="K9678" s="6" t="s">
        <v>7768</v>
      </c>
      <c r="L9678" s="8">
        <v>6</v>
      </c>
      <c r="M9678" s="6" t="s">
        <v>297</v>
      </c>
      <c r="N9678" s="6" t="s">
        <v>8170</v>
      </c>
      <c r="R9678" s="6" t="str">
        <f t="shared" si="151"/>
        <v>86859Xã Trung Hiếu26</v>
      </c>
    </row>
    <row r="9679" spans="1:18">
      <c r="A9679" s="6">
        <v>9678</v>
      </c>
      <c r="B9679" s="6">
        <v>86</v>
      </c>
      <c r="C9679" s="6" t="s">
        <v>8168</v>
      </c>
      <c r="D9679" s="6">
        <v>859</v>
      </c>
      <c r="E9679" s="6" t="s">
        <v>8185</v>
      </c>
      <c r="F9679" s="6">
        <v>29698</v>
      </c>
      <c r="G9679" s="6" t="s">
        <v>8196</v>
      </c>
      <c r="H9679" s="6">
        <v>2</v>
      </c>
      <c r="I9679" s="6" t="s">
        <v>297</v>
      </c>
      <c r="J9679" s="6">
        <v>6</v>
      </c>
      <c r="K9679" s="6" t="s">
        <v>7768</v>
      </c>
      <c r="L9679" s="8">
        <v>6</v>
      </c>
      <c r="M9679" s="6" t="s">
        <v>297</v>
      </c>
      <c r="N9679" s="6" t="s">
        <v>8170</v>
      </c>
      <c r="R9679" s="6" t="str">
        <f t="shared" si="151"/>
        <v>86859Xã Trung Ngãi26</v>
      </c>
    </row>
    <row r="9680" spans="1:18">
      <c r="A9680" s="6">
        <v>9679</v>
      </c>
      <c r="B9680" s="6">
        <v>86</v>
      </c>
      <c r="C9680" s="6" t="s">
        <v>8168</v>
      </c>
      <c r="D9680" s="6">
        <v>859</v>
      </c>
      <c r="E9680" s="6" t="s">
        <v>8185</v>
      </c>
      <c r="F9680" s="6">
        <v>29701</v>
      </c>
      <c r="G9680" s="6" t="s">
        <v>8197</v>
      </c>
      <c r="H9680" s="6">
        <v>2</v>
      </c>
      <c r="I9680" s="6" t="s">
        <v>297</v>
      </c>
      <c r="J9680" s="6">
        <v>6</v>
      </c>
      <c r="K9680" s="6" t="s">
        <v>7768</v>
      </c>
      <c r="L9680" s="8">
        <v>6</v>
      </c>
      <c r="M9680" s="6" t="s">
        <v>297</v>
      </c>
      <c r="N9680" s="6" t="s">
        <v>8170</v>
      </c>
      <c r="R9680" s="6" t="str">
        <f t="shared" si="151"/>
        <v>86859Xã Hiếu Thuận26</v>
      </c>
    </row>
    <row r="9681" spans="1:18">
      <c r="A9681" s="6">
        <v>9680</v>
      </c>
      <c r="B9681" s="6">
        <v>86</v>
      </c>
      <c r="C9681" s="6" t="s">
        <v>8168</v>
      </c>
      <c r="D9681" s="6">
        <v>859</v>
      </c>
      <c r="E9681" s="6" t="s">
        <v>8185</v>
      </c>
      <c r="F9681" s="6">
        <v>29704</v>
      </c>
      <c r="G9681" s="6" t="s">
        <v>3265</v>
      </c>
      <c r="H9681" s="6">
        <v>2</v>
      </c>
      <c r="I9681" s="6" t="s">
        <v>297</v>
      </c>
      <c r="J9681" s="6">
        <v>6</v>
      </c>
      <c r="K9681" s="6" t="s">
        <v>7768</v>
      </c>
      <c r="L9681" s="8">
        <v>6</v>
      </c>
      <c r="M9681" s="6" t="s">
        <v>297</v>
      </c>
      <c r="N9681" s="6" t="s">
        <v>8170</v>
      </c>
      <c r="R9681" s="6" t="str">
        <f t="shared" si="151"/>
        <v>86859Xã Trung Nghĩa26</v>
      </c>
    </row>
    <row r="9682" spans="1:18">
      <c r="A9682" s="6">
        <v>9681</v>
      </c>
      <c r="B9682" s="6">
        <v>86</v>
      </c>
      <c r="C9682" s="6" t="s">
        <v>8168</v>
      </c>
      <c r="D9682" s="6">
        <v>859</v>
      </c>
      <c r="E9682" s="6" t="s">
        <v>8185</v>
      </c>
      <c r="F9682" s="6">
        <v>29707</v>
      </c>
      <c r="G9682" s="6" t="s">
        <v>3948</v>
      </c>
      <c r="H9682" s="6">
        <v>2</v>
      </c>
      <c r="I9682" s="6" t="s">
        <v>297</v>
      </c>
      <c r="J9682" s="6">
        <v>6</v>
      </c>
      <c r="K9682" s="6" t="s">
        <v>7768</v>
      </c>
      <c r="L9682" s="8">
        <v>6</v>
      </c>
      <c r="M9682" s="6" t="s">
        <v>297</v>
      </c>
      <c r="N9682" s="6" t="s">
        <v>8170</v>
      </c>
      <c r="R9682" s="6" t="str">
        <f t="shared" si="151"/>
        <v>86859Xã Trung An26</v>
      </c>
    </row>
    <row r="9683" spans="1:18">
      <c r="A9683" s="6">
        <v>9682</v>
      </c>
      <c r="B9683" s="6">
        <v>86</v>
      </c>
      <c r="C9683" s="6" t="s">
        <v>8168</v>
      </c>
      <c r="D9683" s="6">
        <v>859</v>
      </c>
      <c r="E9683" s="6" t="s">
        <v>8185</v>
      </c>
      <c r="F9683" s="6">
        <v>29710</v>
      </c>
      <c r="G9683" s="6" t="s">
        <v>8198</v>
      </c>
      <c r="H9683" s="6">
        <v>2</v>
      </c>
      <c r="I9683" s="6" t="s">
        <v>297</v>
      </c>
      <c r="J9683" s="6">
        <v>6</v>
      </c>
      <c r="K9683" s="6" t="s">
        <v>7768</v>
      </c>
      <c r="L9683" s="8">
        <v>6</v>
      </c>
      <c r="M9683" s="6" t="s">
        <v>297</v>
      </c>
      <c r="N9683" s="6" t="s">
        <v>8170</v>
      </c>
      <c r="R9683" s="6" t="str">
        <f t="shared" si="151"/>
        <v>86859Xã Hiếu Nhơn26</v>
      </c>
    </row>
    <row r="9684" spans="1:18">
      <c r="A9684" s="6">
        <v>9683</v>
      </c>
      <c r="B9684" s="6">
        <v>86</v>
      </c>
      <c r="C9684" s="6" t="s">
        <v>8168</v>
      </c>
      <c r="D9684" s="6">
        <v>859</v>
      </c>
      <c r="E9684" s="6" t="s">
        <v>8185</v>
      </c>
      <c r="F9684" s="6">
        <v>29713</v>
      </c>
      <c r="G9684" s="6" t="s">
        <v>8199</v>
      </c>
      <c r="H9684" s="6">
        <v>2</v>
      </c>
      <c r="I9684" s="6" t="s">
        <v>297</v>
      </c>
      <c r="J9684" s="6">
        <v>6</v>
      </c>
      <c r="K9684" s="6" t="s">
        <v>7768</v>
      </c>
      <c r="L9684" s="8">
        <v>6</v>
      </c>
      <c r="M9684" s="6" t="s">
        <v>297</v>
      </c>
      <c r="N9684" s="6" t="s">
        <v>8170</v>
      </c>
      <c r="R9684" s="6" t="str">
        <f t="shared" si="151"/>
        <v>86859Xã Hiếu Thành26</v>
      </c>
    </row>
    <row r="9685" spans="1:18">
      <c r="A9685" s="6">
        <v>9684</v>
      </c>
      <c r="B9685" s="6">
        <v>86</v>
      </c>
      <c r="C9685" s="6" t="s">
        <v>8168</v>
      </c>
      <c r="D9685" s="6">
        <v>859</v>
      </c>
      <c r="E9685" s="6" t="s">
        <v>8185</v>
      </c>
      <c r="F9685" s="6">
        <v>29716</v>
      </c>
      <c r="G9685" s="6" t="s">
        <v>8200</v>
      </c>
      <c r="H9685" s="6">
        <v>2</v>
      </c>
      <c r="I9685" s="6" t="s">
        <v>297</v>
      </c>
      <c r="J9685" s="6">
        <v>6</v>
      </c>
      <c r="K9685" s="6" t="s">
        <v>7768</v>
      </c>
      <c r="L9685" s="8">
        <v>6</v>
      </c>
      <c r="M9685" s="6" t="s">
        <v>297</v>
      </c>
      <c r="N9685" s="6" t="s">
        <v>8170</v>
      </c>
      <c r="R9685" s="6" t="str">
        <f t="shared" si="151"/>
        <v>86859Xã Hiếu Nghĩa26</v>
      </c>
    </row>
    <row r="9686" spans="1:18">
      <c r="A9686" s="6">
        <v>9685</v>
      </c>
      <c r="B9686" s="6">
        <v>86</v>
      </c>
      <c r="C9686" s="6" t="s">
        <v>8168</v>
      </c>
      <c r="D9686" s="6">
        <v>860</v>
      </c>
      <c r="E9686" s="6" t="s">
        <v>8201</v>
      </c>
      <c r="F9686" s="6">
        <v>29719</v>
      </c>
      <c r="G9686" s="6" t="s">
        <v>8202</v>
      </c>
      <c r="H9686" s="6">
        <v>1</v>
      </c>
      <c r="I9686" s="6" t="s">
        <v>251</v>
      </c>
      <c r="J9686" s="6">
        <v>6</v>
      </c>
      <c r="K9686" s="6" t="s">
        <v>7768</v>
      </c>
      <c r="L9686" s="8">
        <v>5</v>
      </c>
      <c r="M9686" s="6" t="s">
        <v>251</v>
      </c>
      <c r="N9686" s="6" t="s">
        <v>8170</v>
      </c>
      <c r="R9686" s="6" t="str">
        <f t="shared" si="151"/>
        <v>86860Thị trấn Tam Bình16</v>
      </c>
    </row>
    <row r="9687" spans="1:18">
      <c r="A9687" s="6">
        <v>9686</v>
      </c>
      <c r="B9687" s="6">
        <v>86</v>
      </c>
      <c r="C9687" s="6" t="s">
        <v>8168</v>
      </c>
      <c r="D9687" s="6">
        <v>860</v>
      </c>
      <c r="E9687" s="6" t="s">
        <v>8201</v>
      </c>
      <c r="F9687" s="6">
        <v>29722</v>
      </c>
      <c r="G9687" s="6" t="s">
        <v>5279</v>
      </c>
      <c r="H9687" s="6">
        <v>2</v>
      </c>
      <c r="I9687" s="6" t="s">
        <v>297</v>
      </c>
      <c r="J9687" s="6">
        <v>6</v>
      </c>
      <c r="K9687" s="6" t="s">
        <v>7768</v>
      </c>
      <c r="L9687" s="8">
        <v>6</v>
      </c>
      <c r="M9687" s="6" t="s">
        <v>297</v>
      </c>
      <c r="N9687" s="6" t="s">
        <v>8170</v>
      </c>
      <c r="R9687" s="6" t="str">
        <f t="shared" si="151"/>
        <v>86860Xã Tân Lộc26</v>
      </c>
    </row>
    <row r="9688" spans="1:18">
      <c r="A9688" s="6">
        <v>9687</v>
      </c>
      <c r="B9688" s="6">
        <v>86</v>
      </c>
      <c r="C9688" s="6" t="s">
        <v>8168</v>
      </c>
      <c r="D9688" s="6">
        <v>860</v>
      </c>
      <c r="E9688" s="6" t="s">
        <v>8201</v>
      </c>
      <c r="F9688" s="6">
        <v>29725</v>
      </c>
      <c r="G9688" s="6" t="s">
        <v>1357</v>
      </c>
      <c r="H9688" s="6">
        <v>2</v>
      </c>
      <c r="I9688" s="6" t="s">
        <v>297</v>
      </c>
      <c r="J9688" s="6">
        <v>6</v>
      </c>
      <c r="K9688" s="6" t="s">
        <v>7768</v>
      </c>
      <c r="L9688" s="8">
        <v>6</v>
      </c>
      <c r="M9688" s="6" t="s">
        <v>297</v>
      </c>
      <c r="N9688" s="6" t="s">
        <v>8170</v>
      </c>
      <c r="R9688" s="6" t="str">
        <f t="shared" si="151"/>
        <v>86860Xã Phú Thịnh26</v>
      </c>
    </row>
    <row r="9689" spans="1:18">
      <c r="A9689" s="6">
        <v>9688</v>
      </c>
      <c r="B9689" s="6">
        <v>86</v>
      </c>
      <c r="C9689" s="6" t="s">
        <v>8168</v>
      </c>
      <c r="D9689" s="6">
        <v>860</v>
      </c>
      <c r="E9689" s="6" t="s">
        <v>8201</v>
      </c>
      <c r="F9689" s="6">
        <v>29728</v>
      </c>
      <c r="G9689" s="6" t="s">
        <v>8203</v>
      </c>
      <c r="H9689" s="6">
        <v>2</v>
      </c>
      <c r="I9689" s="6" t="s">
        <v>297</v>
      </c>
      <c r="J9689" s="6">
        <v>6</v>
      </c>
      <c r="K9689" s="6" t="s">
        <v>7768</v>
      </c>
      <c r="L9689" s="8">
        <v>6</v>
      </c>
      <c r="M9689" s="6" t="s">
        <v>297</v>
      </c>
      <c r="N9689" s="6" t="s">
        <v>8170</v>
      </c>
      <c r="R9689" s="6" t="str">
        <f t="shared" si="151"/>
        <v>86860Xã Hậu Lộc26</v>
      </c>
    </row>
    <row r="9690" spans="1:18">
      <c r="A9690" s="6">
        <v>9689</v>
      </c>
      <c r="B9690" s="6">
        <v>86</v>
      </c>
      <c r="C9690" s="6" t="s">
        <v>8168</v>
      </c>
      <c r="D9690" s="6">
        <v>860</v>
      </c>
      <c r="E9690" s="6" t="s">
        <v>8201</v>
      </c>
      <c r="F9690" s="6">
        <v>29731</v>
      </c>
      <c r="G9690" s="6" t="s">
        <v>7361</v>
      </c>
      <c r="H9690" s="6">
        <v>2</v>
      </c>
      <c r="I9690" s="6" t="s">
        <v>297</v>
      </c>
      <c r="J9690" s="6">
        <v>6</v>
      </c>
      <c r="K9690" s="6" t="s">
        <v>7768</v>
      </c>
      <c r="L9690" s="8">
        <v>6</v>
      </c>
      <c r="M9690" s="6" t="s">
        <v>297</v>
      </c>
      <c r="N9690" s="6" t="s">
        <v>8170</v>
      </c>
      <c r="R9690" s="6" t="str">
        <f t="shared" si="151"/>
        <v>86860Xã Hòa Thạnh26</v>
      </c>
    </row>
    <row r="9691" spans="1:18">
      <c r="A9691" s="6">
        <v>9690</v>
      </c>
      <c r="B9691" s="6">
        <v>86</v>
      </c>
      <c r="C9691" s="6" t="s">
        <v>8168</v>
      </c>
      <c r="D9691" s="6">
        <v>860</v>
      </c>
      <c r="E9691" s="6" t="s">
        <v>8201</v>
      </c>
      <c r="F9691" s="6">
        <v>29734</v>
      </c>
      <c r="G9691" s="6" t="s">
        <v>8204</v>
      </c>
      <c r="H9691" s="6">
        <v>2</v>
      </c>
      <c r="I9691" s="6" t="s">
        <v>297</v>
      </c>
      <c r="J9691" s="6">
        <v>6</v>
      </c>
      <c r="K9691" s="6" t="s">
        <v>7768</v>
      </c>
      <c r="L9691" s="8">
        <v>6</v>
      </c>
      <c r="M9691" s="6" t="s">
        <v>297</v>
      </c>
      <c r="N9691" s="6" t="s">
        <v>8170</v>
      </c>
      <c r="R9691" s="6" t="str">
        <f t="shared" si="151"/>
        <v>86860Xã Hoà Lộc26</v>
      </c>
    </row>
    <row r="9692" spans="1:18">
      <c r="A9692" s="6">
        <v>9691</v>
      </c>
      <c r="B9692" s="6">
        <v>86</v>
      </c>
      <c r="C9692" s="6" t="s">
        <v>8168</v>
      </c>
      <c r="D9692" s="6">
        <v>860</v>
      </c>
      <c r="E9692" s="6" t="s">
        <v>8201</v>
      </c>
      <c r="F9692" s="6">
        <v>29737</v>
      </c>
      <c r="G9692" s="6" t="s">
        <v>3016</v>
      </c>
      <c r="H9692" s="6">
        <v>2</v>
      </c>
      <c r="I9692" s="6" t="s">
        <v>297</v>
      </c>
      <c r="J9692" s="6">
        <v>6</v>
      </c>
      <c r="K9692" s="6" t="s">
        <v>7768</v>
      </c>
      <c r="L9692" s="8">
        <v>6</v>
      </c>
      <c r="M9692" s="6" t="s">
        <v>297</v>
      </c>
      <c r="N9692" s="6" t="s">
        <v>8170</v>
      </c>
      <c r="R9692" s="6" t="str">
        <f t="shared" si="151"/>
        <v>86860Xã Phú Lộc26</v>
      </c>
    </row>
    <row r="9693" spans="1:18">
      <c r="A9693" s="6">
        <v>9692</v>
      </c>
      <c r="B9693" s="6">
        <v>86</v>
      </c>
      <c r="C9693" s="6" t="s">
        <v>8168</v>
      </c>
      <c r="D9693" s="6">
        <v>860</v>
      </c>
      <c r="E9693" s="6" t="s">
        <v>8201</v>
      </c>
      <c r="F9693" s="6">
        <v>29740</v>
      </c>
      <c r="G9693" s="6" t="s">
        <v>8205</v>
      </c>
      <c r="H9693" s="6">
        <v>2</v>
      </c>
      <c r="I9693" s="6" t="s">
        <v>297</v>
      </c>
      <c r="J9693" s="6">
        <v>6</v>
      </c>
      <c r="K9693" s="6" t="s">
        <v>7768</v>
      </c>
      <c r="L9693" s="8">
        <v>6</v>
      </c>
      <c r="M9693" s="6" t="s">
        <v>297</v>
      </c>
      <c r="N9693" s="6" t="s">
        <v>8170</v>
      </c>
      <c r="R9693" s="6" t="str">
        <f t="shared" si="151"/>
        <v>86860Xã Song Phú26</v>
      </c>
    </row>
    <row r="9694" spans="1:18">
      <c r="A9694" s="6">
        <v>9693</v>
      </c>
      <c r="B9694" s="6">
        <v>86</v>
      </c>
      <c r="C9694" s="6" t="s">
        <v>8168</v>
      </c>
      <c r="D9694" s="6">
        <v>860</v>
      </c>
      <c r="E9694" s="6" t="s">
        <v>8201</v>
      </c>
      <c r="F9694" s="6">
        <v>29743</v>
      </c>
      <c r="G9694" s="6" t="s">
        <v>7072</v>
      </c>
      <c r="H9694" s="6">
        <v>2</v>
      </c>
      <c r="I9694" s="6" t="s">
        <v>297</v>
      </c>
      <c r="J9694" s="6">
        <v>6</v>
      </c>
      <c r="K9694" s="6" t="s">
        <v>7768</v>
      </c>
      <c r="L9694" s="8">
        <v>6</v>
      </c>
      <c r="M9694" s="6" t="s">
        <v>297</v>
      </c>
      <c r="N9694" s="6" t="s">
        <v>8170</v>
      </c>
      <c r="R9694" s="6" t="str">
        <f t="shared" si="151"/>
        <v>86860Xã Hòa Hiệp26</v>
      </c>
    </row>
    <row r="9695" spans="1:18">
      <c r="A9695" s="6">
        <v>9694</v>
      </c>
      <c r="B9695" s="6">
        <v>86</v>
      </c>
      <c r="C9695" s="6" t="s">
        <v>8168</v>
      </c>
      <c r="D9695" s="6">
        <v>860</v>
      </c>
      <c r="E9695" s="6" t="s">
        <v>8201</v>
      </c>
      <c r="F9695" s="6">
        <v>29746</v>
      </c>
      <c r="G9695" s="6" t="s">
        <v>4643</v>
      </c>
      <c r="H9695" s="6">
        <v>2</v>
      </c>
      <c r="I9695" s="6" t="s">
        <v>297</v>
      </c>
      <c r="J9695" s="6">
        <v>6</v>
      </c>
      <c r="K9695" s="6" t="s">
        <v>7768</v>
      </c>
      <c r="L9695" s="8">
        <v>6</v>
      </c>
      <c r="M9695" s="6" t="s">
        <v>297</v>
      </c>
      <c r="N9695" s="6" t="s">
        <v>8170</v>
      </c>
      <c r="R9695" s="6" t="str">
        <f t="shared" si="151"/>
        <v>86860Xã Mỹ Lộc26</v>
      </c>
    </row>
    <row r="9696" spans="1:18">
      <c r="A9696" s="6">
        <v>9695</v>
      </c>
      <c r="B9696" s="6">
        <v>86</v>
      </c>
      <c r="C9696" s="6" t="s">
        <v>8168</v>
      </c>
      <c r="D9696" s="6">
        <v>860</v>
      </c>
      <c r="E9696" s="6" t="s">
        <v>8201</v>
      </c>
      <c r="F9696" s="6">
        <v>29749</v>
      </c>
      <c r="G9696" s="6" t="s">
        <v>615</v>
      </c>
      <c r="H9696" s="6">
        <v>2</v>
      </c>
      <c r="I9696" s="6" t="s">
        <v>297</v>
      </c>
      <c r="J9696" s="6">
        <v>6</v>
      </c>
      <c r="K9696" s="6" t="s">
        <v>7768</v>
      </c>
      <c r="L9696" s="8">
        <v>6</v>
      </c>
      <c r="M9696" s="6" t="s">
        <v>297</v>
      </c>
      <c r="N9696" s="6" t="s">
        <v>8170</v>
      </c>
      <c r="R9696" s="6" t="str">
        <f t="shared" si="151"/>
        <v>86860Xã Tân Phú26</v>
      </c>
    </row>
    <row r="9697" spans="1:18">
      <c r="A9697" s="6">
        <v>9696</v>
      </c>
      <c r="B9697" s="6">
        <v>86</v>
      </c>
      <c r="C9697" s="6" t="s">
        <v>8168</v>
      </c>
      <c r="D9697" s="6">
        <v>860</v>
      </c>
      <c r="E9697" s="6" t="s">
        <v>8201</v>
      </c>
      <c r="F9697" s="6">
        <v>29752</v>
      </c>
      <c r="G9697" s="6" t="s">
        <v>8206</v>
      </c>
      <c r="H9697" s="6">
        <v>2</v>
      </c>
      <c r="I9697" s="6" t="s">
        <v>297</v>
      </c>
      <c r="J9697" s="6">
        <v>6</v>
      </c>
      <c r="K9697" s="6" t="s">
        <v>7768</v>
      </c>
      <c r="L9697" s="8">
        <v>6</v>
      </c>
      <c r="M9697" s="6" t="s">
        <v>297</v>
      </c>
      <c r="N9697" s="6" t="s">
        <v>8170</v>
      </c>
      <c r="R9697" s="6" t="str">
        <f t="shared" si="151"/>
        <v>86860Xã Long Phú26</v>
      </c>
    </row>
    <row r="9698" spans="1:18">
      <c r="A9698" s="6">
        <v>9697</v>
      </c>
      <c r="B9698" s="6">
        <v>86</v>
      </c>
      <c r="C9698" s="6" t="s">
        <v>8168</v>
      </c>
      <c r="D9698" s="6">
        <v>860</v>
      </c>
      <c r="E9698" s="6" t="s">
        <v>8201</v>
      </c>
      <c r="F9698" s="6">
        <v>29755</v>
      </c>
      <c r="G9698" s="6" t="s">
        <v>8207</v>
      </c>
      <c r="H9698" s="6">
        <v>2</v>
      </c>
      <c r="I9698" s="6" t="s">
        <v>297</v>
      </c>
      <c r="J9698" s="6">
        <v>6</v>
      </c>
      <c r="K9698" s="6" t="s">
        <v>7768</v>
      </c>
      <c r="L9698" s="8">
        <v>6</v>
      </c>
      <c r="M9698" s="6" t="s">
        <v>297</v>
      </c>
      <c r="N9698" s="6" t="s">
        <v>8170</v>
      </c>
      <c r="R9698" s="6" t="str">
        <f t="shared" si="151"/>
        <v>86860Xã Mỹ Thạnh Trung26</v>
      </c>
    </row>
    <row r="9699" spans="1:18">
      <c r="A9699" s="6">
        <v>9698</v>
      </c>
      <c r="B9699" s="6">
        <v>86</v>
      </c>
      <c r="C9699" s="6" t="s">
        <v>8168</v>
      </c>
      <c r="D9699" s="6">
        <v>860</v>
      </c>
      <c r="E9699" s="6" t="s">
        <v>8201</v>
      </c>
      <c r="F9699" s="6">
        <v>29758</v>
      </c>
      <c r="G9699" s="6" t="s">
        <v>8208</v>
      </c>
      <c r="H9699" s="6">
        <v>2</v>
      </c>
      <c r="I9699" s="6" t="s">
        <v>297</v>
      </c>
      <c r="J9699" s="6">
        <v>6</v>
      </c>
      <c r="K9699" s="6" t="s">
        <v>7768</v>
      </c>
      <c r="L9699" s="8">
        <v>6</v>
      </c>
      <c r="M9699" s="6" t="s">
        <v>297</v>
      </c>
      <c r="N9699" s="6" t="s">
        <v>8170</v>
      </c>
      <c r="R9699" s="6" t="str">
        <f t="shared" si="151"/>
        <v>86860Xã Tường Lộc26</v>
      </c>
    </row>
    <row r="9700" spans="1:18">
      <c r="A9700" s="6">
        <v>9699</v>
      </c>
      <c r="B9700" s="6">
        <v>86</v>
      </c>
      <c r="C9700" s="6" t="s">
        <v>8168</v>
      </c>
      <c r="D9700" s="6">
        <v>860</v>
      </c>
      <c r="E9700" s="6" t="s">
        <v>8201</v>
      </c>
      <c r="F9700" s="6">
        <v>29761</v>
      </c>
      <c r="G9700" s="6" t="s">
        <v>8209</v>
      </c>
      <c r="H9700" s="6">
        <v>2</v>
      </c>
      <c r="I9700" s="6" t="s">
        <v>297</v>
      </c>
      <c r="J9700" s="6">
        <v>6</v>
      </c>
      <c r="K9700" s="6" t="s">
        <v>7768</v>
      </c>
      <c r="L9700" s="8">
        <v>6</v>
      </c>
      <c r="M9700" s="6" t="s">
        <v>297</v>
      </c>
      <c r="N9700" s="6" t="s">
        <v>8170</v>
      </c>
      <c r="R9700" s="6" t="str">
        <f t="shared" si="151"/>
        <v>86860Xã Loan Mỹ26</v>
      </c>
    </row>
    <row r="9701" spans="1:18">
      <c r="A9701" s="6">
        <v>9700</v>
      </c>
      <c r="B9701" s="6">
        <v>86</v>
      </c>
      <c r="C9701" s="6" t="s">
        <v>8168</v>
      </c>
      <c r="D9701" s="6">
        <v>860</v>
      </c>
      <c r="E9701" s="6" t="s">
        <v>8201</v>
      </c>
      <c r="F9701" s="6">
        <v>29764</v>
      </c>
      <c r="G9701" s="6" t="s">
        <v>8210</v>
      </c>
      <c r="H9701" s="6">
        <v>2</v>
      </c>
      <c r="I9701" s="6" t="s">
        <v>297</v>
      </c>
      <c r="J9701" s="6">
        <v>6</v>
      </c>
      <c r="K9701" s="6" t="s">
        <v>7768</v>
      </c>
      <c r="L9701" s="8">
        <v>6</v>
      </c>
      <c r="M9701" s="6" t="s">
        <v>297</v>
      </c>
      <c r="N9701" s="6" t="s">
        <v>8170</v>
      </c>
      <c r="R9701" s="6" t="str">
        <f t="shared" si="151"/>
        <v>86860Xã Ngãi Tứ26</v>
      </c>
    </row>
    <row r="9702" spans="1:18">
      <c r="A9702" s="6">
        <v>9701</v>
      </c>
      <c r="B9702" s="6">
        <v>86</v>
      </c>
      <c r="C9702" s="6" t="s">
        <v>8168</v>
      </c>
      <c r="D9702" s="6">
        <v>860</v>
      </c>
      <c r="E9702" s="6" t="s">
        <v>8201</v>
      </c>
      <c r="F9702" s="6">
        <v>29767</v>
      </c>
      <c r="G9702" s="6" t="s">
        <v>7991</v>
      </c>
      <c r="H9702" s="6">
        <v>2</v>
      </c>
      <c r="I9702" s="6" t="s">
        <v>297</v>
      </c>
      <c r="J9702" s="6">
        <v>6</v>
      </c>
      <c r="K9702" s="6" t="s">
        <v>7768</v>
      </c>
      <c r="L9702" s="8">
        <v>6</v>
      </c>
      <c r="M9702" s="6" t="s">
        <v>297</v>
      </c>
      <c r="N9702" s="6" t="s">
        <v>8170</v>
      </c>
      <c r="R9702" s="6" t="str">
        <f t="shared" si="151"/>
        <v>86860Xã Bình Ninh26</v>
      </c>
    </row>
    <row r="9703" spans="1:18">
      <c r="A9703" s="6">
        <v>9702</v>
      </c>
      <c r="B9703" s="6">
        <v>86</v>
      </c>
      <c r="C9703" s="6" t="s">
        <v>8168</v>
      </c>
      <c r="D9703" s="6">
        <v>861</v>
      </c>
      <c r="E9703" s="6" t="s">
        <v>8211</v>
      </c>
      <c r="F9703" s="6">
        <v>29770</v>
      </c>
      <c r="G9703" s="6" t="s">
        <v>8212</v>
      </c>
      <c r="H9703" s="6">
        <v>1</v>
      </c>
      <c r="I9703" s="6" t="s">
        <v>251</v>
      </c>
      <c r="J9703" s="6">
        <v>6</v>
      </c>
      <c r="K9703" s="6" t="s">
        <v>7768</v>
      </c>
      <c r="L9703" s="8">
        <v>5</v>
      </c>
      <c r="M9703" s="6" t="s">
        <v>251</v>
      </c>
      <c r="N9703" s="6" t="s">
        <v>8170</v>
      </c>
      <c r="R9703" s="6" t="str">
        <f t="shared" si="151"/>
        <v>86861Phường Cái Vồn16</v>
      </c>
    </row>
    <row r="9704" spans="1:18">
      <c r="A9704" s="6">
        <v>9703</v>
      </c>
      <c r="B9704" s="6">
        <v>86</v>
      </c>
      <c r="C9704" s="6" t="s">
        <v>8168</v>
      </c>
      <c r="D9704" s="6">
        <v>861</v>
      </c>
      <c r="E9704" s="6" t="s">
        <v>8211</v>
      </c>
      <c r="F9704" s="6">
        <v>29771</v>
      </c>
      <c r="G9704" s="6" t="s">
        <v>8213</v>
      </c>
      <c r="H9704" s="6">
        <v>1</v>
      </c>
      <c r="I9704" s="6" t="s">
        <v>251</v>
      </c>
      <c r="J9704" s="6">
        <v>6</v>
      </c>
      <c r="K9704" s="6" t="s">
        <v>7768</v>
      </c>
      <c r="L9704" s="8">
        <v>5</v>
      </c>
      <c r="M9704" s="6" t="s">
        <v>251</v>
      </c>
      <c r="N9704" s="6" t="s">
        <v>8170</v>
      </c>
      <c r="R9704" s="6" t="str">
        <f t="shared" si="151"/>
        <v>86861Phường Thành Phước16</v>
      </c>
    </row>
    <row r="9705" spans="1:18">
      <c r="A9705" s="6">
        <v>9704</v>
      </c>
      <c r="B9705" s="6">
        <v>86</v>
      </c>
      <c r="C9705" s="6" t="s">
        <v>8168</v>
      </c>
      <c r="D9705" s="6">
        <v>861</v>
      </c>
      <c r="E9705" s="6" t="s">
        <v>8211</v>
      </c>
      <c r="F9705" s="6">
        <v>29806</v>
      </c>
      <c r="G9705" s="6" t="s">
        <v>7105</v>
      </c>
      <c r="H9705" s="6">
        <v>2</v>
      </c>
      <c r="I9705" s="6" t="s">
        <v>297</v>
      </c>
      <c r="J9705" s="6">
        <v>6</v>
      </c>
      <c r="K9705" s="6" t="s">
        <v>7768</v>
      </c>
      <c r="L9705" s="8">
        <v>6</v>
      </c>
      <c r="M9705" s="6" t="s">
        <v>297</v>
      </c>
      <c r="N9705" s="6" t="s">
        <v>8170</v>
      </c>
      <c r="R9705" s="6" t="str">
        <f t="shared" si="151"/>
        <v>86861Xã Thuận An26</v>
      </c>
    </row>
    <row r="9706" spans="1:18">
      <c r="A9706" s="6">
        <v>9705</v>
      </c>
      <c r="B9706" s="6">
        <v>86</v>
      </c>
      <c r="C9706" s="6" t="s">
        <v>8168</v>
      </c>
      <c r="D9706" s="6">
        <v>861</v>
      </c>
      <c r="E9706" s="6" t="s">
        <v>8211</v>
      </c>
      <c r="F9706" s="6">
        <v>29809</v>
      </c>
      <c r="G9706" s="6" t="s">
        <v>7741</v>
      </c>
      <c r="H9706" s="6">
        <v>2</v>
      </c>
      <c r="I9706" s="6" t="s">
        <v>297</v>
      </c>
      <c r="J9706" s="6">
        <v>6</v>
      </c>
      <c r="K9706" s="6" t="s">
        <v>7768</v>
      </c>
      <c r="L9706" s="8">
        <v>6</v>
      </c>
      <c r="M9706" s="6" t="s">
        <v>297</v>
      </c>
      <c r="N9706" s="6" t="s">
        <v>8170</v>
      </c>
      <c r="R9706" s="6" t="str">
        <f t="shared" si="151"/>
        <v>86861Xã Đông Thạnh26</v>
      </c>
    </row>
    <row r="9707" spans="1:18">
      <c r="A9707" s="6">
        <v>9706</v>
      </c>
      <c r="B9707" s="6">
        <v>86</v>
      </c>
      <c r="C9707" s="6" t="s">
        <v>8168</v>
      </c>
      <c r="D9707" s="6">
        <v>861</v>
      </c>
      <c r="E9707" s="6" t="s">
        <v>8211</v>
      </c>
      <c r="F9707" s="6">
        <v>29812</v>
      </c>
      <c r="G9707" s="6" t="s">
        <v>8214</v>
      </c>
      <c r="H9707" s="6">
        <v>2</v>
      </c>
      <c r="I9707" s="6" t="s">
        <v>297</v>
      </c>
      <c r="J9707" s="6">
        <v>6</v>
      </c>
      <c r="K9707" s="6" t="s">
        <v>7768</v>
      </c>
      <c r="L9707" s="8">
        <v>6</v>
      </c>
      <c r="M9707" s="6" t="s">
        <v>297</v>
      </c>
      <c r="N9707" s="6" t="s">
        <v>8170</v>
      </c>
      <c r="R9707" s="6" t="str">
        <f t="shared" si="151"/>
        <v>86861Xã Đông Bình26</v>
      </c>
    </row>
    <row r="9708" spans="1:18">
      <c r="A9708" s="6">
        <v>9707</v>
      </c>
      <c r="B9708" s="6">
        <v>86</v>
      </c>
      <c r="C9708" s="6" t="s">
        <v>8168</v>
      </c>
      <c r="D9708" s="6">
        <v>861</v>
      </c>
      <c r="E9708" s="6" t="s">
        <v>8211</v>
      </c>
      <c r="F9708" s="6">
        <v>29813</v>
      </c>
      <c r="G9708" s="6" t="s">
        <v>8215</v>
      </c>
      <c r="H9708" s="6">
        <v>1</v>
      </c>
      <c r="I9708" s="6" t="s">
        <v>251</v>
      </c>
      <c r="J9708" s="6">
        <v>6</v>
      </c>
      <c r="K9708" s="6" t="s">
        <v>7768</v>
      </c>
      <c r="L9708" s="8">
        <v>5</v>
      </c>
      <c r="M9708" s="6" t="s">
        <v>251</v>
      </c>
      <c r="N9708" s="6" t="s">
        <v>8170</v>
      </c>
      <c r="R9708" s="6" t="str">
        <f t="shared" si="151"/>
        <v>86861Phường Đông Thuận16</v>
      </c>
    </row>
    <row r="9709" spans="1:18">
      <c r="A9709" s="6">
        <v>9708</v>
      </c>
      <c r="B9709" s="6">
        <v>86</v>
      </c>
      <c r="C9709" s="6" t="s">
        <v>8168</v>
      </c>
      <c r="D9709" s="6">
        <v>861</v>
      </c>
      <c r="E9709" s="6" t="s">
        <v>8211</v>
      </c>
      <c r="F9709" s="6">
        <v>29815</v>
      </c>
      <c r="G9709" s="6" t="s">
        <v>2231</v>
      </c>
      <c r="H9709" s="6">
        <v>2</v>
      </c>
      <c r="I9709" s="6" t="s">
        <v>297</v>
      </c>
      <c r="J9709" s="6">
        <v>6</v>
      </c>
      <c r="K9709" s="6" t="s">
        <v>7768</v>
      </c>
      <c r="L9709" s="8">
        <v>6</v>
      </c>
      <c r="M9709" s="6" t="s">
        <v>297</v>
      </c>
      <c r="N9709" s="6" t="s">
        <v>8170</v>
      </c>
      <c r="R9709" s="6" t="str">
        <f t="shared" si="151"/>
        <v>86861Xã Mỹ Hòa26</v>
      </c>
    </row>
    <row r="9710" spans="1:18">
      <c r="A9710" s="6">
        <v>9709</v>
      </c>
      <c r="B9710" s="6">
        <v>86</v>
      </c>
      <c r="C9710" s="6" t="s">
        <v>8168</v>
      </c>
      <c r="D9710" s="6">
        <v>861</v>
      </c>
      <c r="E9710" s="6" t="s">
        <v>8211</v>
      </c>
      <c r="F9710" s="6">
        <v>29818</v>
      </c>
      <c r="G9710" s="6" t="s">
        <v>985</v>
      </c>
      <c r="H9710" s="6">
        <v>2</v>
      </c>
      <c r="I9710" s="6" t="s">
        <v>297</v>
      </c>
      <c r="J9710" s="6">
        <v>6</v>
      </c>
      <c r="K9710" s="6" t="s">
        <v>7768</v>
      </c>
      <c r="L9710" s="8">
        <v>6</v>
      </c>
      <c r="M9710" s="6" t="s">
        <v>297</v>
      </c>
      <c r="N9710" s="6" t="s">
        <v>8170</v>
      </c>
      <c r="R9710" s="6" t="str">
        <f t="shared" si="151"/>
        <v>86861Xã Đông Thành26</v>
      </c>
    </row>
    <row r="9711" spans="1:18">
      <c r="A9711" s="6">
        <v>9710</v>
      </c>
      <c r="B9711" s="6">
        <v>86</v>
      </c>
      <c r="C9711" s="6" t="s">
        <v>8168</v>
      </c>
      <c r="D9711" s="6">
        <v>862</v>
      </c>
      <c r="E9711" s="6" t="s">
        <v>8216</v>
      </c>
      <c r="F9711" s="6">
        <v>29821</v>
      </c>
      <c r="G9711" s="6" t="s">
        <v>8217</v>
      </c>
      <c r="H9711" s="6">
        <v>1</v>
      </c>
      <c r="I9711" s="6" t="s">
        <v>251</v>
      </c>
      <c r="J9711" s="6">
        <v>6</v>
      </c>
      <c r="K9711" s="6" t="s">
        <v>7768</v>
      </c>
      <c r="L9711" s="8">
        <v>5</v>
      </c>
      <c r="M9711" s="6" t="s">
        <v>251</v>
      </c>
      <c r="N9711" s="6" t="s">
        <v>8170</v>
      </c>
      <c r="R9711" s="6" t="str">
        <f t="shared" si="151"/>
        <v>86862Thị trấn Trà Ôn16</v>
      </c>
    </row>
    <row r="9712" spans="1:18">
      <c r="A9712" s="6">
        <v>9711</v>
      </c>
      <c r="B9712" s="6">
        <v>86</v>
      </c>
      <c r="C9712" s="6" t="s">
        <v>8168</v>
      </c>
      <c r="D9712" s="6">
        <v>862</v>
      </c>
      <c r="E9712" s="6" t="s">
        <v>8216</v>
      </c>
      <c r="F9712" s="6">
        <v>29824</v>
      </c>
      <c r="G9712" s="6" t="s">
        <v>7577</v>
      </c>
      <c r="H9712" s="6">
        <v>2</v>
      </c>
      <c r="I9712" s="6" t="s">
        <v>297</v>
      </c>
      <c r="J9712" s="6">
        <v>6</v>
      </c>
      <c r="K9712" s="6" t="s">
        <v>7768</v>
      </c>
      <c r="L9712" s="8">
        <v>6</v>
      </c>
      <c r="M9712" s="6" t="s">
        <v>297</v>
      </c>
      <c r="N9712" s="6" t="s">
        <v>8170</v>
      </c>
      <c r="R9712" s="6" t="str">
        <f t="shared" si="151"/>
        <v>86862Xã Xuân Hiệp26</v>
      </c>
    </row>
    <row r="9713" spans="1:18">
      <c r="A9713" s="6">
        <v>9712</v>
      </c>
      <c r="B9713" s="6">
        <v>86</v>
      </c>
      <c r="C9713" s="6" t="s">
        <v>8168</v>
      </c>
      <c r="D9713" s="6">
        <v>862</v>
      </c>
      <c r="E9713" s="6" t="s">
        <v>8216</v>
      </c>
      <c r="F9713" s="6">
        <v>29827</v>
      </c>
      <c r="G9713" s="6" t="s">
        <v>8218</v>
      </c>
      <c r="H9713" s="6">
        <v>2</v>
      </c>
      <c r="I9713" s="6" t="s">
        <v>297</v>
      </c>
      <c r="J9713" s="6">
        <v>6</v>
      </c>
      <c r="K9713" s="6" t="s">
        <v>7768</v>
      </c>
      <c r="L9713" s="8">
        <v>6</v>
      </c>
      <c r="M9713" s="6" t="s">
        <v>297</v>
      </c>
      <c r="N9713" s="6" t="s">
        <v>8170</v>
      </c>
      <c r="R9713" s="6" t="str">
        <f t="shared" si="151"/>
        <v>86862Xã Nhơn Bình26</v>
      </c>
    </row>
    <row r="9714" spans="1:18">
      <c r="A9714" s="6">
        <v>9713</v>
      </c>
      <c r="B9714" s="6">
        <v>86</v>
      </c>
      <c r="C9714" s="6" t="s">
        <v>8168</v>
      </c>
      <c r="D9714" s="6">
        <v>862</v>
      </c>
      <c r="E9714" s="6" t="s">
        <v>8216</v>
      </c>
      <c r="F9714" s="6">
        <v>29830</v>
      </c>
      <c r="G9714" s="6" t="s">
        <v>707</v>
      </c>
      <c r="H9714" s="6">
        <v>2</v>
      </c>
      <c r="I9714" s="6" t="s">
        <v>297</v>
      </c>
      <c r="J9714" s="6">
        <v>6</v>
      </c>
      <c r="K9714" s="6" t="s">
        <v>7768</v>
      </c>
      <c r="L9714" s="8">
        <v>6</v>
      </c>
      <c r="M9714" s="6" t="s">
        <v>297</v>
      </c>
      <c r="N9714" s="6" t="s">
        <v>8170</v>
      </c>
      <c r="R9714" s="6" t="str">
        <f t="shared" si="151"/>
        <v>86862Xã Hòa Bình26</v>
      </c>
    </row>
    <row r="9715" spans="1:18">
      <c r="A9715" s="6">
        <v>9714</v>
      </c>
      <c r="B9715" s="6">
        <v>86</v>
      </c>
      <c r="C9715" s="6" t="s">
        <v>8168</v>
      </c>
      <c r="D9715" s="6">
        <v>862</v>
      </c>
      <c r="E9715" s="6" t="s">
        <v>8216</v>
      </c>
      <c r="F9715" s="6">
        <v>29833</v>
      </c>
      <c r="G9715" s="6" t="s">
        <v>8219</v>
      </c>
      <c r="H9715" s="6">
        <v>2</v>
      </c>
      <c r="I9715" s="6" t="s">
        <v>297</v>
      </c>
      <c r="J9715" s="6">
        <v>6</v>
      </c>
      <c r="K9715" s="6" t="s">
        <v>7768</v>
      </c>
      <c r="L9715" s="8">
        <v>6</v>
      </c>
      <c r="M9715" s="6" t="s">
        <v>297</v>
      </c>
      <c r="N9715" s="6" t="s">
        <v>8170</v>
      </c>
      <c r="R9715" s="6" t="str">
        <f t="shared" si="151"/>
        <v>86862Xã Thới Hòa26</v>
      </c>
    </row>
    <row r="9716" spans="1:18">
      <c r="A9716" s="6">
        <v>9715</v>
      </c>
      <c r="B9716" s="6">
        <v>86</v>
      </c>
      <c r="C9716" s="6" t="s">
        <v>8168</v>
      </c>
      <c r="D9716" s="6">
        <v>862</v>
      </c>
      <c r="E9716" s="6" t="s">
        <v>8216</v>
      </c>
      <c r="F9716" s="6">
        <v>29836</v>
      </c>
      <c r="G9716" s="6" t="s">
        <v>8220</v>
      </c>
      <c r="H9716" s="6">
        <v>2</v>
      </c>
      <c r="I9716" s="6" t="s">
        <v>297</v>
      </c>
      <c r="J9716" s="6">
        <v>6</v>
      </c>
      <c r="K9716" s="6" t="s">
        <v>7768</v>
      </c>
      <c r="L9716" s="8">
        <v>6</v>
      </c>
      <c r="M9716" s="6" t="s">
        <v>297</v>
      </c>
      <c r="N9716" s="6" t="s">
        <v>8170</v>
      </c>
      <c r="R9716" s="6" t="str">
        <f t="shared" si="151"/>
        <v>86862Xã Trà Côn26</v>
      </c>
    </row>
    <row r="9717" spans="1:18">
      <c r="A9717" s="6">
        <v>9716</v>
      </c>
      <c r="B9717" s="6">
        <v>86</v>
      </c>
      <c r="C9717" s="6" t="s">
        <v>8168</v>
      </c>
      <c r="D9717" s="6">
        <v>862</v>
      </c>
      <c r="E9717" s="6" t="s">
        <v>8216</v>
      </c>
      <c r="F9717" s="6">
        <v>29839</v>
      </c>
      <c r="G9717" s="6" t="s">
        <v>1307</v>
      </c>
      <c r="H9717" s="6">
        <v>2</v>
      </c>
      <c r="I9717" s="6" t="s">
        <v>297</v>
      </c>
      <c r="J9717" s="6">
        <v>6</v>
      </c>
      <c r="K9717" s="6" t="s">
        <v>7768</v>
      </c>
      <c r="L9717" s="8">
        <v>6</v>
      </c>
      <c r="M9717" s="6" t="s">
        <v>297</v>
      </c>
      <c r="N9717" s="6" t="s">
        <v>8170</v>
      </c>
      <c r="R9717" s="6" t="str">
        <f t="shared" si="151"/>
        <v>86862Xã Tân Mỹ26</v>
      </c>
    </row>
    <row r="9718" spans="1:18">
      <c r="A9718" s="6">
        <v>9717</v>
      </c>
      <c r="B9718" s="6">
        <v>86</v>
      </c>
      <c r="C9718" s="6" t="s">
        <v>8168</v>
      </c>
      <c r="D9718" s="6">
        <v>862</v>
      </c>
      <c r="E9718" s="6" t="s">
        <v>8216</v>
      </c>
      <c r="F9718" s="6">
        <v>29842</v>
      </c>
      <c r="G9718" s="6" t="s">
        <v>8221</v>
      </c>
      <c r="H9718" s="6">
        <v>2</v>
      </c>
      <c r="I9718" s="6" t="s">
        <v>297</v>
      </c>
      <c r="J9718" s="6">
        <v>6</v>
      </c>
      <c r="K9718" s="6" t="s">
        <v>7768</v>
      </c>
      <c r="L9718" s="8">
        <v>6</v>
      </c>
      <c r="M9718" s="6" t="s">
        <v>297</v>
      </c>
      <c r="N9718" s="6" t="s">
        <v>8170</v>
      </c>
      <c r="R9718" s="6" t="str">
        <f t="shared" si="151"/>
        <v>86862Xã Hựu Thành26</v>
      </c>
    </row>
    <row r="9719" spans="1:18">
      <c r="A9719" s="6">
        <v>9718</v>
      </c>
      <c r="B9719" s="6">
        <v>86</v>
      </c>
      <c r="C9719" s="6" t="s">
        <v>8168</v>
      </c>
      <c r="D9719" s="6">
        <v>862</v>
      </c>
      <c r="E9719" s="6" t="s">
        <v>8216</v>
      </c>
      <c r="F9719" s="6">
        <v>29845</v>
      </c>
      <c r="G9719" s="6" t="s">
        <v>8222</v>
      </c>
      <c r="H9719" s="6">
        <v>2</v>
      </c>
      <c r="I9719" s="6" t="s">
        <v>297</v>
      </c>
      <c r="J9719" s="6">
        <v>6</v>
      </c>
      <c r="K9719" s="6" t="s">
        <v>7768</v>
      </c>
      <c r="L9719" s="8">
        <v>6</v>
      </c>
      <c r="M9719" s="6" t="s">
        <v>297</v>
      </c>
      <c r="N9719" s="6" t="s">
        <v>8170</v>
      </c>
      <c r="R9719" s="6" t="str">
        <f t="shared" si="151"/>
        <v>86862Xã Vĩnh Xuân26</v>
      </c>
    </row>
    <row r="9720" spans="1:18">
      <c r="A9720" s="6">
        <v>9719</v>
      </c>
      <c r="B9720" s="6">
        <v>86</v>
      </c>
      <c r="C9720" s="6" t="s">
        <v>8168</v>
      </c>
      <c r="D9720" s="6">
        <v>862</v>
      </c>
      <c r="E9720" s="6" t="s">
        <v>8216</v>
      </c>
      <c r="F9720" s="6">
        <v>29848</v>
      </c>
      <c r="G9720" s="6" t="s">
        <v>8223</v>
      </c>
      <c r="H9720" s="6">
        <v>2</v>
      </c>
      <c r="I9720" s="6" t="s">
        <v>297</v>
      </c>
      <c r="J9720" s="6">
        <v>6</v>
      </c>
      <c r="K9720" s="6" t="s">
        <v>7768</v>
      </c>
      <c r="L9720" s="8">
        <v>6</v>
      </c>
      <c r="M9720" s="6" t="s">
        <v>297</v>
      </c>
      <c r="N9720" s="6" t="s">
        <v>8170</v>
      </c>
      <c r="R9720" s="6" t="str">
        <f t="shared" si="151"/>
        <v>86862Xã Thuận Thới26</v>
      </c>
    </row>
    <row r="9721" spans="1:18">
      <c r="A9721" s="6">
        <v>9720</v>
      </c>
      <c r="B9721" s="6">
        <v>86</v>
      </c>
      <c r="C9721" s="6" t="s">
        <v>8168</v>
      </c>
      <c r="D9721" s="6">
        <v>862</v>
      </c>
      <c r="E9721" s="6" t="s">
        <v>8216</v>
      </c>
      <c r="F9721" s="6">
        <v>29851</v>
      </c>
      <c r="G9721" s="6" t="s">
        <v>2288</v>
      </c>
      <c r="H9721" s="6">
        <v>2</v>
      </c>
      <c r="I9721" s="6" t="s">
        <v>297</v>
      </c>
      <c r="J9721" s="6">
        <v>6</v>
      </c>
      <c r="K9721" s="6" t="s">
        <v>7768</v>
      </c>
      <c r="L9721" s="8">
        <v>6</v>
      </c>
      <c r="M9721" s="6" t="s">
        <v>297</v>
      </c>
      <c r="N9721" s="6" t="s">
        <v>8170</v>
      </c>
      <c r="R9721" s="6" t="str">
        <f t="shared" si="151"/>
        <v>86862Xã Phú Thành26</v>
      </c>
    </row>
    <row r="9722" spans="1:18">
      <c r="A9722" s="6">
        <v>9721</v>
      </c>
      <c r="B9722" s="6">
        <v>86</v>
      </c>
      <c r="C9722" s="6" t="s">
        <v>8168</v>
      </c>
      <c r="D9722" s="6">
        <v>862</v>
      </c>
      <c r="E9722" s="6" t="s">
        <v>8216</v>
      </c>
      <c r="F9722" s="6">
        <v>29854</v>
      </c>
      <c r="G9722" s="6" t="s">
        <v>8224</v>
      </c>
      <c r="H9722" s="6">
        <v>2</v>
      </c>
      <c r="I9722" s="6" t="s">
        <v>297</v>
      </c>
      <c r="J9722" s="6">
        <v>6</v>
      </c>
      <c r="K9722" s="6" t="s">
        <v>7768</v>
      </c>
      <c r="L9722" s="8">
        <v>6</v>
      </c>
      <c r="M9722" s="6" t="s">
        <v>297</v>
      </c>
      <c r="N9722" s="6" t="s">
        <v>8170</v>
      </c>
      <c r="R9722" s="6" t="str">
        <f t="shared" si="151"/>
        <v>86862Xã Thiện Mỹ26</v>
      </c>
    </row>
    <row r="9723" spans="1:18">
      <c r="A9723" s="6">
        <v>9722</v>
      </c>
      <c r="B9723" s="6">
        <v>86</v>
      </c>
      <c r="C9723" s="6" t="s">
        <v>8168</v>
      </c>
      <c r="D9723" s="6">
        <v>862</v>
      </c>
      <c r="E9723" s="6" t="s">
        <v>8216</v>
      </c>
      <c r="F9723" s="6">
        <v>29857</v>
      </c>
      <c r="G9723" s="6" t="s">
        <v>8225</v>
      </c>
      <c r="H9723" s="6">
        <v>2</v>
      </c>
      <c r="I9723" s="6" t="s">
        <v>297</v>
      </c>
      <c r="J9723" s="6">
        <v>6</v>
      </c>
      <c r="K9723" s="6" t="s">
        <v>7768</v>
      </c>
      <c r="L9723" s="8">
        <v>6</v>
      </c>
      <c r="M9723" s="6" t="s">
        <v>297</v>
      </c>
      <c r="N9723" s="6" t="s">
        <v>8170</v>
      </c>
      <c r="R9723" s="6" t="str">
        <f t="shared" si="151"/>
        <v>86862Xã Lục Sỹ Thành26</v>
      </c>
    </row>
    <row r="9724" spans="1:18">
      <c r="A9724" s="6">
        <v>9723</v>
      </c>
      <c r="B9724" s="6">
        <v>86</v>
      </c>
      <c r="C9724" s="6" t="s">
        <v>8168</v>
      </c>
      <c r="D9724" s="6">
        <v>862</v>
      </c>
      <c r="E9724" s="6" t="s">
        <v>8216</v>
      </c>
      <c r="F9724" s="6">
        <v>29860</v>
      </c>
      <c r="G9724" s="6" t="s">
        <v>8226</v>
      </c>
      <c r="H9724" s="6">
        <v>2</v>
      </c>
      <c r="I9724" s="6" t="s">
        <v>297</v>
      </c>
      <c r="J9724" s="6">
        <v>6</v>
      </c>
      <c r="K9724" s="6" t="s">
        <v>7768</v>
      </c>
      <c r="L9724" s="8">
        <v>6</v>
      </c>
      <c r="M9724" s="6" t="s">
        <v>297</v>
      </c>
      <c r="N9724" s="6" t="s">
        <v>8170</v>
      </c>
      <c r="R9724" s="6" t="str">
        <f t="shared" si="151"/>
        <v>86862Xã Tích Thiện26</v>
      </c>
    </row>
    <row r="9725" spans="1:18">
      <c r="A9725" s="6">
        <v>9724</v>
      </c>
      <c r="B9725" s="6">
        <v>86</v>
      </c>
      <c r="C9725" s="6" t="s">
        <v>8168</v>
      </c>
      <c r="D9725" s="6">
        <v>863</v>
      </c>
      <c r="E9725" s="6" t="s">
        <v>8227</v>
      </c>
      <c r="F9725" s="6">
        <v>29773</v>
      </c>
      <c r="G9725" s="6" t="s">
        <v>366</v>
      </c>
      <c r="H9725" s="6">
        <v>2</v>
      </c>
      <c r="I9725" s="6" t="s">
        <v>297</v>
      </c>
      <c r="J9725" s="6">
        <v>6</v>
      </c>
      <c r="K9725" s="6" t="s">
        <v>7768</v>
      </c>
      <c r="L9725" s="8">
        <v>6</v>
      </c>
      <c r="M9725" s="6" t="s">
        <v>297</v>
      </c>
      <c r="N9725" s="6" t="s">
        <v>8170</v>
      </c>
      <c r="R9725" s="6" t="str">
        <f t="shared" si="151"/>
        <v>86863Xã Tân Hưng26</v>
      </c>
    </row>
    <row r="9726" spans="1:18">
      <c r="A9726" s="6">
        <v>9725</v>
      </c>
      <c r="B9726" s="6">
        <v>86</v>
      </c>
      <c r="C9726" s="6" t="s">
        <v>8168</v>
      </c>
      <c r="D9726" s="6">
        <v>863</v>
      </c>
      <c r="E9726" s="6" t="s">
        <v>8227</v>
      </c>
      <c r="F9726" s="6">
        <v>29776</v>
      </c>
      <c r="G9726" s="6" t="s">
        <v>969</v>
      </c>
      <c r="H9726" s="6">
        <v>2</v>
      </c>
      <c r="I9726" s="6" t="s">
        <v>297</v>
      </c>
      <c r="J9726" s="6">
        <v>6</v>
      </c>
      <c r="K9726" s="6" t="s">
        <v>7768</v>
      </c>
      <c r="L9726" s="8">
        <v>6</v>
      </c>
      <c r="M9726" s="6" t="s">
        <v>297</v>
      </c>
      <c r="N9726" s="6" t="s">
        <v>8170</v>
      </c>
      <c r="R9726" s="6" t="str">
        <f t="shared" si="151"/>
        <v>86863Xã Tân Thành26</v>
      </c>
    </row>
    <row r="9727" spans="1:18">
      <c r="A9727" s="6">
        <v>9726</v>
      </c>
      <c r="B9727" s="6">
        <v>86</v>
      </c>
      <c r="C9727" s="6" t="s">
        <v>8168</v>
      </c>
      <c r="D9727" s="6">
        <v>863</v>
      </c>
      <c r="E9727" s="6" t="s">
        <v>8227</v>
      </c>
      <c r="F9727" s="6">
        <v>29779</v>
      </c>
      <c r="G9727" s="6" t="s">
        <v>8228</v>
      </c>
      <c r="H9727" s="6">
        <v>2</v>
      </c>
      <c r="I9727" s="6" t="s">
        <v>297</v>
      </c>
      <c r="J9727" s="6">
        <v>6</v>
      </c>
      <c r="K9727" s="6" t="s">
        <v>7768</v>
      </c>
      <c r="L9727" s="8">
        <v>6</v>
      </c>
      <c r="M9727" s="6" t="s">
        <v>297</v>
      </c>
      <c r="N9727" s="6" t="s">
        <v>8170</v>
      </c>
      <c r="R9727" s="6" t="str">
        <f t="shared" si="151"/>
        <v>86863Xã Thành Trung26</v>
      </c>
    </row>
    <row r="9728" spans="1:18">
      <c r="A9728" s="6">
        <v>9727</v>
      </c>
      <c r="B9728" s="6">
        <v>86</v>
      </c>
      <c r="C9728" s="6" t="s">
        <v>8168</v>
      </c>
      <c r="D9728" s="6">
        <v>863</v>
      </c>
      <c r="E9728" s="6" t="s">
        <v>8227</v>
      </c>
      <c r="F9728" s="6">
        <v>29782</v>
      </c>
      <c r="G9728" s="6" t="s">
        <v>8229</v>
      </c>
      <c r="H9728" s="6">
        <v>2</v>
      </c>
      <c r="I9728" s="6" t="s">
        <v>297</v>
      </c>
      <c r="J9728" s="6">
        <v>6</v>
      </c>
      <c r="K9728" s="6" t="s">
        <v>7768</v>
      </c>
      <c r="L9728" s="8">
        <v>6</v>
      </c>
      <c r="M9728" s="6" t="s">
        <v>297</v>
      </c>
      <c r="N9728" s="6" t="s">
        <v>8170</v>
      </c>
      <c r="R9728" s="6" t="str">
        <f t="shared" si="151"/>
        <v>86863Xã Tân An Thạnh26</v>
      </c>
    </row>
    <row r="9729" spans="1:18">
      <c r="A9729" s="6">
        <v>9728</v>
      </c>
      <c r="B9729" s="6">
        <v>86</v>
      </c>
      <c r="C9729" s="6" t="s">
        <v>8168</v>
      </c>
      <c r="D9729" s="6">
        <v>863</v>
      </c>
      <c r="E9729" s="6" t="s">
        <v>8227</v>
      </c>
      <c r="F9729" s="6">
        <v>29785</v>
      </c>
      <c r="G9729" s="6" t="s">
        <v>8230</v>
      </c>
      <c r="H9729" s="6">
        <v>2</v>
      </c>
      <c r="I9729" s="6" t="s">
        <v>297</v>
      </c>
      <c r="J9729" s="6">
        <v>6</v>
      </c>
      <c r="K9729" s="6" t="s">
        <v>7768</v>
      </c>
      <c r="L9729" s="8">
        <v>6</v>
      </c>
      <c r="M9729" s="6" t="s">
        <v>297</v>
      </c>
      <c r="N9729" s="6" t="s">
        <v>8170</v>
      </c>
      <c r="R9729" s="6" t="str">
        <f t="shared" si="151"/>
        <v>86863Xã Tân Lược26</v>
      </c>
    </row>
    <row r="9730" spans="1:18">
      <c r="A9730" s="6">
        <v>9729</v>
      </c>
      <c r="B9730" s="6">
        <v>86</v>
      </c>
      <c r="C9730" s="6" t="s">
        <v>8168</v>
      </c>
      <c r="D9730" s="6">
        <v>863</v>
      </c>
      <c r="E9730" s="6" t="s">
        <v>8227</v>
      </c>
      <c r="F9730" s="6">
        <v>29788</v>
      </c>
      <c r="G9730" s="6" t="s">
        <v>8231</v>
      </c>
      <c r="H9730" s="6">
        <v>2</v>
      </c>
      <c r="I9730" s="6" t="s">
        <v>297</v>
      </c>
      <c r="J9730" s="6">
        <v>6</v>
      </c>
      <c r="K9730" s="6" t="s">
        <v>7768</v>
      </c>
      <c r="L9730" s="8">
        <v>6</v>
      </c>
      <c r="M9730" s="6" t="s">
        <v>297</v>
      </c>
      <c r="N9730" s="6" t="s">
        <v>8170</v>
      </c>
      <c r="R9730" s="6" t="str">
        <f t="shared" si="151"/>
        <v>86863Xã Nguyễn Văn Thảnh26</v>
      </c>
    </row>
    <row r="9731" spans="1:18">
      <c r="A9731" s="6">
        <v>9730</v>
      </c>
      <c r="B9731" s="6">
        <v>86</v>
      </c>
      <c r="C9731" s="6" t="s">
        <v>8168</v>
      </c>
      <c r="D9731" s="6">
        <v>863</v>
      </c>
      <c r="E9731" s="6" t="s">
        <v>8227</v>
      </c>
      <c r="F9731" s="6">
        <v>29791</v>
      </c>
      <c r="G9731" s="6" t="s">
        <v>4082</v>
      </c>
      <c r="H9731" s="6">
        <v>2</v>
      </c>
      <c r="I9731" s="6" t="s">
        <v>297</v>
      </c>
      <c r="J9731" s="6">
        <v>6</v>
      </c>
      <c r="K9731" s="6" t="s">
        <v>7768</v>
      </c>
      <c r="L9731" s="8">
        <v>6</v>
      </c>
      <c r="M9731" s="6" t="s">
        <v>297</v>
      </c>
      <c r="N9731" s="6" t="s">
        <v>8170</v>
      </c>
      <c r="R9731" s="6" t="str">
        <f t="shared" ref="R9731:R9794" si="152">CONCATENATE(B9731,D9731,G9731,H9731,J9731)</f>
        <v>86863Xã Thành Lợi26</v>
      </c>
    </row>
    <row r="9732" spans="1:18">
      <c r="A9732" s="6">
        <v>9731</v>
      </c>
      <c r="B9732" s="6">
        <v>86</v>
      </c>
      <c r="C9732" s="6" t="s">
        <v>8168</v>
      </c>
      <c r="D9732" s="6">
        <v>863</v>
      </c>
      <c r="E9732" s="6" t="s">
        <v>8227</v>
      </c>
      <c r="F9732" s="6">
        <v>29794</v>
      </c>
      <c r="G9732" s="6" t="s">
        <v>3111</v>
      </c>
      <c r="H9732" s="6">
        <v>2</v>
      </c>
      <c r="I9732" s="6" t="s">
        <v>297</v>
      </c>
      <c r="J9732" s="6">
        <v>6</v>
      </c>
      <c r="K9732" s="6" t="s">
        <v>7768</v>
      </c>
      <c r="L9732" s="8">
        <v>6</v>
      </c>
      <c r="M9732" s="6" t="s">
        <v>297</v>
      </c>
      <c r="N9732" s="6" t="s">
        <v>8170</v>
      </c>
      <c r="R9732" s="6" t="str">
        <f t="shared" si="152"/>
        <v>86863Xã Mỹ Thuận26</v>
      </c>
    </row>
    <row r="9733" spans="1:18">
      <c r="A9733" s="6">
        <v>9732</v>
      </c>
      <c r="B9733" s="6">
        <v>86</v>
      </c>
      <c r="C9733" s="6" t="s">
        <v>8168</v>
      </c>
      <c r="D9733" s="6">
        <v>863</v>
      </c>
      <c r="E9733" s="6" t="s">
        <v>8227</v>
      </c>
      <c r="F9733" s="6">
        <v>29797</v>
      </c>
      <c r="G9733" s="6" t="s">
        <v>2686</v>
      </c>
      <c r="H9733" s="6">
        <v>2</v>
      </c>
      <c r="I9733" s="6" t="s">
        <v>297</v>
      </c>
      <c r="J9733" s="6">
        <v>6</v>
      </c>
      <c r="K9733" s="6" t="s">
        <v>7768</v>
      </c>
      <c r="L9733" s="8">
        <v>6</v>
      </c>
      <c r="M9733" s="6" t="s">
        <v>297</v>
      </c>
      <c r="N9733" s="6" t="s">
        <v>8170</v>
      </c>
      <c r="R9733" s="6" t="str">
        <f t="shared" si="152"/>
        <v>86863Xã Tân Bình26</v>
      </c>
    </row>
    <row r="9734" spans="1:18">
      <c r="A9734" s="6">
        <v>9733</v>
      </c>
      <c r="B9734" s="6">
        <v>86</v>
      </c>
      <c r="C9734" s="6" t="s">
        <v>8168</v>
      </c>
      <c r="D9734" s="6">
        <v>863</v>
      </c>
      <c r="E9734" s="6" t="s">
        <v>8227</v>
      </c>
      <c r="F9734" s="6">
        <v>29800</v>
      </c>
      <c r="G9734" s="6" t="s">
        <v>8232</v>
      </c>
      <c r="H9734" s="6">
        <v>1</v>
      </c>
      <c r="I9734" s="6" t="s">
        <v>251</v>
      </c>
      <c r="J9734" s="6">
        <v>6</v>
      </c>
      <c r="K9734" s="6" t="s">
        <v>7768</v>
      </c>
      <c r="L9734" s="8">
        <v>5</v>
      </c>
      <c r="M9734" s="6" t="s">
        <v>251</v>
      </c>
      <c r="N9734" s="6" t="s">
        <v>8170</v>
      </c>
      <c r="R9734" s="6" t="str">
        <f t="shared" si="152"/>
        <v>86863Thị trấn Tân Quới16</v>
      </c>
    </row>
    <row r="9735" spans="1:18">
      <c r="A9735" s="6">
        <v>9734</v>
      </c>
      <c r="B9735" s="6">
        <v>87</v>
      </c>
      <c r="C9735" s="6" t="s">
        <v>8233</v>
      </c>
      <c r="D9735" s="6">
        <v>866</v>
      </c>
      <c r="E9735" s="6" t="s">
        <v>8234</v>
      </c>
      <c r="F9735" s="6">
        <v>29863</v>
      </c>
      <c r="G9735" s="6" t="s">
        <v>156</v>
      </c>
      <c r="H9735" s="6">
        <v>1</v>
      </c>
      <c r="I9735" s="6" t="s">
        <v>251</v>
      </c>
      <c r="J9735" s="6">
        <v>6</v>
      </c>
      <c r="K9735" s="6" t="s">
        <v>7768</v>
      </c>
      <c r="L9735" s="8">
        <v>5</v>
      </c>
      <c r="M9735" s="6" t="s">
        <v>251</v>
      </c>
      <c r="N9735" s="6" t="s">
        <v>8235</v>
      </c>
      <c r="R9735" s="6" t="str">
        <f t="shared" si="152"/>
        <v>87866Phường 1116</v>
      </c>
    </row>
    <row r="9736" spans="1:18">
      <c r="A9736" s="6">
        <v>9735</v>
      </c>
      <c r="B9736" s="6">
        <v>87</v>
      </c>
      <c r="C9736" s="6" t="s">
        <v>8233</v>
      </c>
      <c r="D9736" s="6">
        <v>866</v>
      </c>
      <c r="E9736" s="6" t="s">
        <v>8234</v>
      </c>
      <c r="F9736" s="6">
        <v>29866</v>
      </c>
      <c r="G9736" s="6" t="s">
        <v>5433</v>
      </c>
      <c r="H9736" s="6">
        <v>1</v>
      </c>
      <c r="I9736" s="6" t="s">
        <v>251</v>
      </c>
      <c r="J9736" s="6">
        <v>6</v>
      </c>
      <c r="K9736" s="6" t="s">
        <v>7768</v>
      </c>
      <c r="L9736" s="8">
        <v>5</v>
      </c>
      <c r="M9736" s="6" t="s">
        <v>251</v>
      </c>
      <c r="N9736" s="6" t="s">
        <v>8235</v>
      </c>
      <c r="R9736" s="6" t="str">
        <f t="shared" si="152"/>
        <v>87866Phường 116</v>
      </c>
    </row>
    <row r="9737" spans="1:18">
      <c r="A9737" s="6">
        <v>9736</v>
      </c>
      <c r="B9737" s="6">
        <v>87</v>
      </c>
      <c r="C9737" s="6" t="s">
        <v>8233</v>
      </c>
      <c r="D9737" s="6">
        <v>866</v>
      </c>
      <c r="E9737" s="6" t="s">
        <v>8234</v>
      </c>
      <c r="F9737" s="6">
        <v>29869</v>
      </c>
      <c r="G9737" s="6" t="s">
        <v>5436</v>
      </c>
      <c r="H9737" s="6">
        <v>1</v>
      </c>
      <c r="I9737" s="6" t="s">
        <v>251</v>
      </c>
      <c r="J9737" s="6">
        <v>6</v>
      </c>
      <c r="K9737" s="6" t="s">
        <v>7768</v>
      </c>
      <c r="L9737" s="8">
        <v>5</v>
      </c>
      <c r="M9737" s="6" t="s">
        <v>251</v>
      </c>
      <c r="N9737" s="6" t="s">
        <v>8235</v>
      </c>
      <c r="R9737" s="6" t="str">
        <f t="shared" si="152"/>
        <v>87866Phường 216</v>
      </c>
    </row>
    <row r="9738" spans="1:18">
      <c r="A9738" s="6">
        <v>9737</v>
      </c>
      <c r="B9738" s="6">
        <v>87</v>
      </c>
      <c r="C9738" s="6" t="s">
        <v>8233</v>
      </c>
      <c r="D9738" s="6">
        <v>866</v>
      </c>
      <c r="E9738" s="6" t="s">
        <v>8234</v>
      </c>
      <c r="F9738" s="6">
        <v>29872</v>
      </c>
      <c r="G9738" s="6" t="s">
        <v>5437</v>
      </c>
      <c r="H9738" s="6">
        <v>1</v>
      </c>
      <c r="I9738" s="6" t="s">
        <v>251</v>
      </c>
      <c r="J9738" s="6">
        <v>6</v>
      </c>
      <c r="K9738" s="6" t="s">
        <v>7768</v>
      </c>
      <c r="L9738" s="8">
        <v>5</v>
      </c>
      <c r="M9738" s="6" t="s">
        <v>251</v>
      </c>
      <c r="N9738" s="6" t="s">
        <v>8235</v>
      </c>
      <c r="R9738" s="6" t="str">
        <f t="shared" si="152"/>
        <v>87866Phường 416</v>
      </c>
    </row>
    <row r="9739" spans="1:18">
      <c r="A9739" s="6">
        <v>9738</v>
      </c>
      <c r="B9739" s="6">
        <v>87</v>
      </c>
      <c r="C9739" s="6" t="s">
        <v>8233</v>
      </c>
      <c r="D9739" s="6">
        <v>866</v>
      </c>
      <c r="E9739" s="6" t="s">
        <v>8234</v>
      </c>
      <c r="F9739" s="6">
        <v>29875</v>
      </c>
      <c r="G9739" s="6" t="s">
        <v>5440</v>
      </c>
      <c r="H9739" s="6">
        <v>1</v>
      </c>
      <c r="I9739" s="6" t="s">
        <v>251</v>
      </c>
      <c r="J9739" s="6">
        <v>6</v>
      </c>
      <c r="K9739" s="6" t="s">
        <v>7768</v>
      </c>
      <c r="L9739" s="8">
        <v>5</v>
      </c>
      <c r="M9739" s="6" t="s">
        <v>251</v>
      </c>
      <c r="N9739" s="6" t="s">
        <v>8235</v>
      </c>
      <c r="R9739" s="6" t="str">
        <f t="shared" si="152"/>
        <v>87866Phường 316</v>
      </c>
    </row>
    <row r="9740" spans="1:18">
      <c r="A9740" s="6">
        <v>9739</v>
      </c>
      <c r="B9740" s="6">
        <v>87</v>
      </c>
      <c r="C9740" s="6" t="s">
        <v>8233</v>
      </c>
      <c r="D9740" s="6">
        <v>866</v>
      </c>
      <c r="E9740" s="6" t="s">
        <v>8234</v>
      </c>
      <c r="F9740" s="6">
        <v>29878</v>
      </c>
      <c r="G9740" s="6" t="s">
        <v>215</v>
      </c>
      <c r="H9740" s="6">
        <v>1</v>
      </c>
      <c r="I9740" s="6" t="s">
        <v>251</v>
      </c>
      <c r="J9740" s="6">
        <v>6</v>
      </c>
      <c r="K9740" s="6" t="s">
        <v>7768</v>
      </c>
      <c r="L9740" s="8">
        <v>5</v>
      </c>
      <c r="M9740" s="6" t="s">
        <v>251</v>
      </c>
      <c r="N9740" s="6" t="s">
        <v>8235</v>
      </c>
      <c r="R9740" s="6" t="str">
        <f t="shared" si="152"/>
        <v>87866Phường 616</v>
      </c>
    </row>
    <row r="9741" spans="1:18">
      <c r="A9741" s="6">
        <v>9740</v>
      </c>
      <c r="B9741" s="6">
        <v>87</v>
      </c>
      <c r="C9741" s="6" t="s">
        <v>8233</v>
      </c>
      <c r="D9741" s="6">
        <v>866</v>
      </c>
      <c r="E9741" s="6" t="s">
        <v>8234</v>
      </c>
      <c r="F9741" s="6">
        <v>29881</v>
      </c>
      <c r="G9741" s="6" t="s">
        <v>8236</v>
      </c>
      <c r="H9741" s="6">
        <v>2</v>
      </c>
      <c r="I9741" s="6" t="s">
        <v>297</v>
      </c>
      <c r="J9741" s="6">
        <v>6</v>
      </c>
      <c r="K9741" s="6" t="s">
        <v>7768</v>
      </c>
      <c r="L9741" s="8">
        <v>6</v>
      </c>
      <c r="M9741" s="6" t="s">
        <v>297</v>
      </c>
      <c r="N9741" s="6" t="s">
        <v>8235</v>
      </c>
      <c r="R9741" s="6" t="str">
        <f t="shared" si="152"/>
        <v>87866Xã Mỹ Ngãi26</v>
      </c>
    </row>
    <row r="9742" spans="1:18">
      <c r="A9742" s="6">
        <v>9741</v>
      </c>
      <c r="B9742" s="6">
        <v>87</v>
      </c>
      <c r="C9742" s="6" t="s">
        <v>8233</v>
      </c>
      <c r="D9742" s="6">
        <v>866</v>
      </c>
      <c r="E9742" s="6" t="s">
        <v>8234</v>
      </c>
      <c r="F9742" s="6">
        <v>29884</v>
      </c>
      <c r="G9742" s="6" t="s">
        <v>4073</v>
      </c>
      <c r="H9742" s="6">
        <v>2</v>
      </c>
      <c r="I9742" s="6" t="s">
        <v>297</v>
      </c>
      <c r="J9742" s="6">
        <v>6</v>
      </c>
      <c r="K9742" s="6" t="s">
        <v>7768</v>
      </c>
      <c r="L9742" s="8">
        <v>6</v>
      </c>
      <c r="M9742" s="6" t="s">
        <v>297</v>
      </c>
      <c r="N9742" s="6" t="s">
        <v>8235</v>
      </c>
      <c r="R9742" s="6" t="str">
        <f t="shared" si="152"/>
        <v>87866Xã Mỹ Tân26</v>
      </c>
    </row>
    <row r="9743" spans="1:18">
      <c r="A9743" s="6">
        <v>9742</v>
      </c>
      <c r="B9743" s="6">
        <v>87</v>
      </c>
      <c r="C9743" s="6" t="s">
        <v>8233</v>
      </c>
      <c r="D9743" s="6">
        <v>866</v>
      </c>
      <c r="E9743" s="6" t="s">
        <v>8234</v>
      </c>
      <c r="F9743" s="6">
        <v>29887</v>
      </c>
      <c r="G9743" s="6" t="s">
        <v>8237</v>
      </c>
      <c r="H9743" s="6">
        <v>2</v>
      </c>
      <c r="I9743" s="6" t="s">
        <v>297</v>
      </c>
      <c r="J9743" s="6">
        <v>6</v>
      </c>
      <c r="K9743" s="6" t="s">
        <v>7768</v>
      </c>
      <c r="L9743" s="8">
        <v>6</v>
      </c>
      <c r="M9743" s="6" t="s">
        <v>297</v>
      </c>
      <c r="N9743" s="6" t="s">
        <v>8235</v>
      </c>
      <c r="R9743" s="6" t="str">
        <f t="shared" si="152"/>
        <v>87866Xã Mỹ Trà26</v>
      </c>
    </row>
    <row r="9744" spans="1:18">
      <c r="A9744" s="6">
        <v>9743</v>
      </c>
      <c r="B9744" s="6">
        <v>87</v>
      </c>
      <c r="C9744" s="6" t="s">
        <v>8233</v>
      </c>
      <c r="D9744" s="6">
        <v>866</v>
      </c>
      <c r="E9744" s="6" t="s">
        <v>8234</v>
      </c>
      <c r="F9744" s="6">
        <v>29888</v>
      </c>
      <c r="G9744" s="6" t="s">
        <v>8238</v>
      </c>
      <c r="H9744" s="6">
        <v>1</v>
      </c>
      <c r="I9744" s="6" t="s">
        <v>251</v>
      </c>
      <c r="J9744" s="6">
        <v>6</v>
      </c>
      <c r="K9744" s="6" t="s">
        <v>7768</v>
      </c>
      <c r="L9744" s="8">
        <v>5</v>
      </c>
      <c r="M9744" s="6" t="s">
        <v>251</v>
      </c>
      <c r="N9744" s="6" t="s">
        <v>8235</v>
      </c>
      <c r="R9744" s="6" t="str">
        <f t="shared" si="152"/>
        <v>87866Phường Mỹ Phú16</v>
      </c>
    </row>
    <row r="9745" spans="1:18">
      <c r="A9745" s="6">
        <v>9744</v>
      </c>
      <c r="B9745" s="6">
        <v>87</v>
      </c>
      <c r="C9745" s="6" t="s">
        <v>8233</v>
      </c>
      <c r="D9745" s="6">
        <v>866</v>
      </c>
      <c r="E9745" s="6" t="s">
        <v>8234</v>
      </c>
      <c r="F9745" s="6">
        <v>29890</v>
      </c>
      <c r="G9745" s="6" t="s">
        <v>8239</v>
      </c>
      <c r="H9745" s="6">
        <v>2</v>
      </c>
      <c r="I9745" s="6" t="s">
        <v>297</v>
      </c>
      <c r="J9745" s="6">
        <v>6</v>
      </c>
      <c r="K9745" s="6" t="s">
        <v>7768</v>
      </c>
      <c r="L9745" s="8">
        <v>6</v>
      </c>
      <c r="M9745" s="6" t="s">
        <v>297</v>
      </c>
      <c r="N9745" s="6" t="s">
        <v>8235</v>
      </c>
      <c r="R9745" s="6" t="str">
        <f t="shared" si="152"/>
        <v>87866Xã Tân Thuận Tây26</v>
      </c>
    </row>
    <row r="9746" spans="1:18">
      <c r="A9746" s="6">
        <v>9745</v>
      </c>
      <c r="B9746" s="6">
        <v>87</v>
      </c>
      <c r="C9746" s="6" t="s">
        <v>8233</v>
      </c>
      <c r="D9746" s="6">
        <v>866</v>
      </c>
      <c r="E9746" s="6" t="s">
        <v>8234</v>
      </c>
      <c r="F9746" s="6">
        <v>29892</v>
      </c>
      <c r="G9746" s="6" t="s">
        <v>5716</v>
      </c>
      <c r="H9746" s="6">
        <v>1</v>
      </c>
      <c r="I9746" s="6" t="s">
        <v>251</v>
      </c>
      <c r="J9746" s="6">
        <v>6</v>
      </c>
      <c r="K9746" s="6" t="s">
        <v>7768</v>
      </c>
      <c r="L9746" s="8">
        <v>5</v>
      </c>
      <c r="M9746" s="6" t="s">
        <v>251</v>
      </c>
      <c r="N9746" s="6" t="s">
        <v>8235</v>
      </c>
      <c r="R9746" s="6" t="str">
        <f t="shared" si="152"/>
        <v>87866Phường Hoà Thuận16</v>
      </c>
    </row>
    <row r="9747" spans="1:18">
      <c r="A9747" s="6">
        <v>9746</v>
      </c>
      <c r="B9747" s="6">
        <v>87</v>
      </c>
      <c r="C9747" s="6" t="s">
        <v>8233</v>
      </c>
      <c r="D9747" s="6">
        <v>866</v>
      </c>
      <c r="E9747" s="6" t="s">
        <v>8234</v>
      </c>
      <c r="F9747" s="6">
        <v>29893</v>
      </c>
      <c r="G9747" s="6" t="s">
        <v>1319</v>
      </c>
      <c r="H9747" s="6">
        <v>2</v>
      </c>
      <c r="I9747" s="6" t="s">
        <v>297</v>
      </c>
      <c r="J9747" s="6">
        <v>6</v>
      </c>
      <c r="K9747" s="6" t="s">
        <v>7768</v>
      </c>
      <c r="L9747" s="8">
        <v>6</v>
      </c>
      <c r="M9747" s="6" t="s">
        <v>297</v>
      </c>
      <c r="N9747" s="6" t="s">
        <v>8235</v>
      </c>
      <c r="R9747" s="6" t="str">
        <f t="shared" si="152"/>
        <v>87866Xã Hòa An26</v>
      </c>
    </row>
    <row r="9748" spans="1:18">
      <c r="A9748" s="6">
        <v>9747</v>
      </c>
      <c r="B9748" s="6">
        <v>87</v>
      </c>
      <c r="C9748" s="6" t="s">
        <v>8233</v>
      </c>
      <c r="D9748" s="6">
        <v>866</v>
      </c>
      <c r="E9748" s="6" t="s">
        <v>8234</v>
      </c>
      <c r="F9748" s="6">
        <v>29896</v>
      </c>
      <c r="G9748" s="6" t="s">
        <v>8240</v>
      </c>
      <c r="H9748" s="6">
        <v>2</v>
      </c>
      <c r="I9748" s="6" t="s">
        <v>297</v>
      </c>
      <c r="J9748" s="6">
        <v>6</v>
      </c>
      <c r="K9748" s="6" t="s">
        <v>7768</v>
      </c>
      <c r="L9748" s="8">
        <v>6</v>
      </c>
      <c r="M9748" s="6" t="s">
        <v>297</v>
      </c>
      <c r="N9748" s="6" t="s">
        <v>8235</v>
      </c>
      <c r="R9748" s="6" t="str">
        <f t="shared" si="152"/>
        <v>87866Xã Tân Thuận Đông26</v>
      </c>
    </row>
    <row r="9749" spans="1:18">
      <c r="A9749" s="6">
        <v>9748</v>
      </c>
      <c r="B9749" s="6">
        <v>87</v>
      </c>
      <c r="C9749" s="6" t="s">
        <v>8233</v>
      </c>
      <c r="D9749" s="6">
        <v>866</v>
      </c>
      <c r="E9749" s="6" t="s">
        <v>8234</v>
      </c>
      <c r="F9749" s="6">
        <v>29899</v>
      </c>
      <c r="G9749" s="6" t="s">
        <v>8241</v>
      </c>
      <c r="H9749" s="6">
        <v>2</v>
      </c>
      <c r="I9749" s="6" t="s">
        <v>297</v>
      </c>
      <c r="J9749" s="6">
        <v>6</v>
      </c>
      <c r="K9749" s="6" t="s">
        <v>7768</v>
      </c>
      <c r="L9749" s="8">
        <v>6</v>
      </c>
      <c r="M9749" s="6" t="s">
        <v>297</v>
      </c>
      <c r="N9749" s="6" t="s">
        <v>8235</v>
      </c>
      <c r="R9749" s="6" t="str">
        <f t="shared" si="152"/>
        <v>87866Xã Tịnh Thới26</v>
      </c>
    </row>
    <row r="9750" spans="1:18">
      <c r="A9750" s="6">
        <v>9749</v>
      </c>
      <c r="B9750" s="6">
        <v>87</v>
      </c>
      <c r="C9750" s="6" t="s">
        <v>8233</v>
      </c>
      <c r="D9750" s="6">
        <v>867</v>
      </c>
      <c r="E9750" s="6" t="s">
        <v>8242</v>
      </c>
      <c r="F9750" s="6">
        <v>29902</v>
      </c>
      <c r="G9750" s="6" t="s">
        <v>5440</v>
      </c>
      <c r="H9750" s="6">
        <v>1</v>
      </c>
      <c r="I9750" s="6" t="s">
        <v>251</v>
      </c>
      <c r="J9750" s="6">
        <v>6</v>
      </c>
      <c r="K9750" s="6" t="s">
        <v>7768</v>
      </c>
      <c r="L9750" s="8">
        <v>5</v>
      </c>
      <c r="M9750" s="6" t="s">
        <v>251</v>
      </c>
      <c r="N9750" s="6" t="s">
        <v>8235</v>
      </c>
      <c r="R9750" s="6" t="str">
        <f t="shared" si="152"/>
        <v>87867Phường 316</v>
      </c>
    </row>
    <row r="9751" spans="1:18">
      <c r="A9751" s="6">
        <v>9750</v>
      </c>
      <c r="B9751" s="6">
        <v>87</v>
      </c>
      <c r="C9751" s="6" t="s">
        <v>8233</v>
      </c>
      <c r="D9751" s="6">
        <v>867</v>
      </c>
      <c r="E9751" s="6" t="s">
        <v>8242</v>
      </c>
      <c r="F9751" s="6">
        <v>29905</v>
      </c>
      <c r="G9751" s="6" t="s">
        <v>5433</v>
      </c>
      <c r="H9751" s="6">
        <v>1</v>
      </c>
      <c r="I9751" s="6" t="s">
        <v>251</v>
      </c>
      <c r="J9751" s="6">
        <v>6</v>
      </c>
      <c r="K9751" s="6" t="s">
        <v>7768</v>
      </c>
      <c r="L9751" s="8">
        <v>5</v>
      </c>
      <c r="M9751" s="6" t="s">
        <v>251</v>
      </c>
      <c r="N9751" s="6" t="s">
        <v>8235</v>
      </c>
      <c r="R9751" s="6" t="str">
        <f t="shared" si="152"/>
        <v>87867Phường 116</v>
      </c>
    </row>
    <row r="9752" spans="1:18">
      <c r="A9752" s="6">
        <v>9751</v>
      </c>
      <c r="B9752" s="6">
        <v>87</v>
      </c>
      <c r="C9752" s="6" t="s">
        <v>8233</v>
      </c>
      <c r="D9752" s="6">
        <v>867</v>
      </c>
      <c r="E9752" s="6" t="s">
        <v>8242</v>
      </c>
      <c r="F9752" s="6">
        <v>29908</v>
      </c>
      <c r="G9752" s="6" t="s">
        <v>5437</v>
      </c>
      <c r="H9752" s="6">
        <v>1</v>
      </c>
      <c r="I9752" s="6" t="s">
        <v>251</v>
      </c>
      <c r="J9752" s="6">
        <v>6</v>
      </c>
      <c r="K9752" s="6" t="s">
        <v>7768</v>
      </c>
      <c r="L9752" s="8">
        <v>5</v>
      </c>
      <c r="M9752" s="6" t="s">
        <v>251</v>
      </c>
      <c r="N9752" s="6" t="s">
        <v>8235</v>
      </c>
      <c r="R9752" s="6" t="str">
        <f t="shared" si="152"/>
        <v>87867Phường 416</v>
      </c>
    </row>
    <row r="9753" spans="1:18">
      <c r="A9753" s="6">
        <v>9752</v>
      </c>
      <c r="B9753" s="6">
        <v>87</v>
      </c>
      <c r="C9753" s="6" t="s">
        <v>8233</v>
      </c>
      <c r="D9753" s="6">
        <v>867</v>
      </c>
      <c r="E9753" s="6" t="s">
        <v>8242</v>
      </c>
      <c r="F9753" s="6">
        <v>29911</v>
      </c>
      <c r="G9753" s="6" t="s">
        <v>5436</v>
      </c>
      <c r="H9753" s="6">
        <v>1</v>
      </c>
      <c r="I9753" s="6" t="s">
        <v>251</v>
      </c>
      <c r="J9753" s="6">
        <v>6</v>
      </c>
      <c r="K9753" s="6" t="s">
        <v>7768</v>
      </c>
      <c r="L9753" s="8">
        <v>5</v>
      </c>
      <c r="M9753" s="6" t="s">
        <v>251</v>
      </c>
      <c r="N9753" s="6" t="s">
        <v>8235</v>
      </c>
      <c r="R9753" s="6" t="str">
        <f t="shared" si="152"/>
        <v>87867Phường 216</v>
      </c>
    </row>
    <row r="9754" spans="1:18">
      <c r="A9754" s="6">
        <v>9753</v>
      </c>
      <c r="B9754" s="6">
        <v>87</v>
      </c>
      <c r="C9754" s="6" t="s">
        <v>8233</v>
      </c>
      <c r="D9754" s="6">
        <v>867</v>
      </c>
      <c r="E9754" s="6" t="s">
        <v>8242</v>
      </c>
      <c r="F9754" s="6">
        <v>29914</v>
      </c>
      <c r="G9754" s="6" t="s">
        <v>8243</v>
      </c>
      <c r="H9754" s="6">
        <v>2</v>
      </c>
      <c r="I9754" s="6" t="s">
        <v>297</v>
      </c>
      <c r="J9754" s="6">
        <v>6</v>
      </c>
      <c r="K9754" s="6" t="s">
        <v>7768</v>
      </c>
      <c r="L9754" s="8">
        <v>6</v>
      </c>
      <c r="M9754" s="6" t="s">
        <v>297</v>
      </c>
      <c r="N9754" s="6" t="s">
        <v>8235</v>
      </c>
      <c r="R9754" s="6" t="str">
        <f t="shared" si="152"/>
        <v>87867Xã Tân Khánh Đông26</v>
      </c>
    </row>
    <row r="9755" spans="1:18">
      <c r="A9755" s="6">
        <v>9754</v>
      </c>
      <c r="B9755" s="6">
        <v>87</v>
      </c>
      <c r="C9755" s="6" t="s">
        <v>8233</v>
      </c>
      <c r="D9755" s="6">
        <v>867</v>
      </c>
      <c r="E9755" s="6" t="s">
        <v>8242</v>
      </c>
      <c r="F9755" s="6">
        <v>29917</v>
      </c>
      <c r="G9755" s="6" t="s">
        <v>8244</v>
      </c>
      <c r="H9755" s="6">
        <v>1</v>
      </c>
      <c r="I9755" s="6" t="s">
        <v>251</v>
      </c>
      <c r="J9755" s="6">
        <v>6</v>
      </c>
      <c r="K9755" s="6" t="s">
        <v>7768</v>
      </c>
      <c r="L9755" s="8">
        <v>5</v>
      </c>
      <c r="M9755" s="6" t="s">
        <v>251</v>
      </c>
      <c r="N9755" s="6" t="s">
        <v>8235</v>
      </c>
      <c r="R9755" s="6" t="str">
        <f t="shared" si="152"/>
        <v>87867Phường Tân Quy Đông16</v>
      </c>
    </row>
    <row r="9756" spans="1:18">
      <c r="A9756" s="6">
        <v>9755</v>
      </c>
      <c r="B9756" s="6">
        <v>87</v>
      </c>
      <c r="C9756" s="6" t="s">
        <v>8233</v>
      </c>
      <c r="D9756" s="6">
        <v>867</v>
      </c>
      <c r="E9756" s="6" t="s">
        <v>8242</v>
      </c>
      <c r="F9756" s="6">
        <v>29919</v>
      </c>
      <c r="G9756" s="6" t="s">
        <v>8245</v>
      </c>
      <c r="H9756" s="6">
        <v>1</v>
      </c>
      <c r="I9756" s="6" t="s">
        <v>251</v>
      </c>
      <c r="J9756" s="6">
        <v>6</v>
      </c>
      <c r="K9756" s="6" t="s">
        <v>7768</v>
      </c>
      <c r="L9756" s="8">
        <v>5</v>
      </c>
      <c r="M9756" s="6" t="s">
        <v>251</v>
      </c>
      <c r="N9756" s="6" t="s">
        <v>8235</v>
      </c>
      <c r="R9756" s="6" t="str">
        <f t="shared" si="152"/>
        <v>87867Phường An Hoà16</v>
      </c>
    </row>
    <row r="9757" spans="1:18">
      <c r="A9757" s="6">
        <v>9756</v>
      </c>
      <c r="B9757" s="6">
        <v>87</v>
      </c>
      <c r="C9757" s="6" t="s">
        <v>8233</v>
      </c>
      <c r="D9757" s="6">
        <v>867</v>
      </c>
      <c r="E9757" s="6" t="s">
        <v>8242</v>
      </c>
      <c r="F9757" s="6">
        <v>29920</v>
      </c>
      <c r="G9757" s="6" t="s">
        <v>8246</v>
      </c>
      <c r="H9757" s="6">
        <v>2</v>
      </c>
      <c r="I9757" s="6" t="s">
        <v>297</v>
      </c>
      <c r="J9757" s="6">
        <v>6</v>
      </c>
      <c r="K9757" s="6" t="s">
        <v>7768</v>
      </c>
      <c r="L9757" s="8">
        <v>6</v>
      </c>
      <c r="M9757" s="6" t="s">
        <v>297</v>
      </c>
      <c r="N9757" s="6" t="s">
        <v>8235</v>
      </c>
      <c r="R9757" s="6" t="str">
        <f t="shared" si="152"/>
        <v>87867Xã Tân Quy Tây26</v>
      </c>
    </row>
    <row r="9758" spans="1:18">
      <c r="A9758" s="6">
        <v>9757</v>
      </c>
      <c r="B9758" s="6">
        <v>87</v>
      </c>
      <c r="C9758" s="6" t="s">
        <v>8233</v>
      </c>
      <c r="D9758" s="6">
        <v>867</v>
      </c>
      <c r="E9758" s="6" t="s">
        <v>8242</v>
      </c>
      <c r="F9758" s="6">
        <v>29923</v>
      </c>
      <c r="G9758" s="6" t="s">
        <v>8247</v>
      </c>
      <c r="H9758" s="6">
        <v>2</v>
      </c>
      <c r="I9758" s="6" t="s">
        <v>297</v>
      </c>
      <c r="J9758" s="6">
        <v>6</v>
      </c>
      <c r="K9758" s="6" t="s">
        <v>7768</v>
      </c>
      <c r="L9758" s="8">
        <v>6</v>
      </c>
      <c r="M9758" s="6" t="s">
        <v>297</v>
      </c>
      <c r="N9758" s="6" t="s">
        <v>8235</v>
      </c>
      <c r="R9758" s="6" t="str">
        <f t="shared" si="152"/>
        <v>87867Xã Tân Phú Đông26</v>
      </c>
    </row>
    <row r="9759" spans="1:18">
      <c r="A9759" s="6">
        <v>9758</v>
      </c>
      <c r="B9759" s="6">
        <v>87</v>
      </c>
      <c r="C9759" s="6" t="s">
        <v>8233</v>
      </c>
      <c r="D9759" s="6">
        <v>868</v>
      </c>
      <c r="E9759" s="6" t="s">
        <v>8248</v>
      </c>
      <c r="F9759" s="6">
        <v>29954</v>
      </c>
      <c r="G9759" s="6" t="s">
        <v>7273</v>
      </c>
      <c r="H9759" s="6">
        <v>1</v>
      </c>
      <c r="I9759" s="6" t="s">
        <v>251</v>
      </c>
      <c r="J9759" s="6">
        <v>6</v>
      </c>
      <c r="K9759" s="6" t="s">
        <v>7768</v>
      </c>
      <c r="L9759" s="8">
        <v>5</v>
      </c>
      <c r="M9759" s="6" t="s">
        <v>251</v>
      </c>
      <c r="N9759" s="6" t="s">
        <v>8235</v>
      </c>
      <c r="R9759" s="6" t="str">
        <f t="shared" si="152"/>
        <v>87868Phường An Lộc16</v>
      </c>
    </row>
    <row r="9760" spans="1:18">
      <c r="A9760" s="6">
        <v>9759</v>
      </c>
      <c r="B9760" s="6">
        <v>87</v>
      </c>
      <c r="C9760" s="6" t="s">
        <v>8233</v>
      </c>
      <c r="D9760" s="6">
        <v>868</v>
      </c>
      <c r="E9760" s="6" t="s">
        <v>8248</v>
      </c>
      <c r="F9760" s="6">
        <v>29955</v>
      </c>
      <c r="G9760" s="6" t="s">
        <v>7464</v>
      </c>
      <c r="H9760" s="6">
        <v>1</v>
      </c>
      <c r="I9760" s="6" t="s">
        <v>251</v>
      </c>
      <c r="J9760" s="6">
        <v>6</v>
      </c>
      <c r="K9760" s="6" t="s">
        <v>7768</v>
      </c>
      <c r="L9760" s="8">
        <v>5</v>
      </c>
      <c r="M9760" s="6" t="s">
        <v>251</v>
      </c>
      <c r="N9760" s="6" t="s">
        <v>8235</v>
      </c>
      <c r="R9760" s="6" t="str">
        <f t="shared" si="152"/>
        <v>87868Phường An Thạnh16</v>
      </c>
    </row>
    <row r="9761" spans="1:18">
      <c r="A9761" s="6">
        <v>9760</v>
      </c>
      <c r="B9761" s="6">
        <v>87</v>
      </c>
      <c r="C9761" s="6" t="s">
        <v>8233</v>
      </c>
      <c r="D9761" s="6">
        <v>868</v>
      </c>
      <c r="E9761" s="6" t="s">
        <v>8248</v>
      </c>
      <c r="F9761" s="6">
        <v>29959</v>
      </c>
      <c r="G9761" s="6" t="s">
        <v>5955</v>
      </c>
      <c r="H9761" s="6">
        <v>2</v>
      </c>
      <c r="I9761" s="6" t="s">
        <v>297</v>
      </c>
      <c r="J9761" s="6">
        <v>6</v>
      </c>
      <c r="K9761" s="6" t="s">
        <v>7768</v>
      </c>
      <c r="L9761" s="8">
        <v>6</v>
      </c>
      <c r="M9761" s="6" t="s">
        <v>297</v>
      </c>
      <c r="N9761" s="6" t="s">
        <v>8235</v>
      </c>
      <c r="R9761" s="6" t="str">
        <f t="shared" si="152"/>
        <v>87868Xã Bình Thạnh26</v>
      </c>
    </row>
    <row r="9762" spans="1:18">
      <c r="A9762" s="6">
        <v>9761</v>
      </c>
      <c r="B9762" s="6">
        <v>87</v>
      </c>
      <c r="C9762" s="6" t="s">
        <v>8233</v>
      </c>
      <c r="D9762" s="6">
        <v>868</v>
      </c>
      <c r="E9762" s="6" t="s">
        <v>8248</v>
      </c>
      <c r="F9762" s="6">
        <v>29965</v>
      </c>
      <c r="G9762" s="6" t="s">
        <v>576</v>
      </c>
      <c r="H9762" s="6">
        <v>2</v>
      </c>
      <c r="I9762" s="6" t="s">
        <v>297</v>
      </c>
      <c r="J9762" s="6">
        <v>6</v>
      </c>
      <c r="K9762" s="6" t="s">
        <v>7768</v>
      </c>
      <c r="L9762" s="8">
        <v>6</v>
      </c>
      <c r="M9762" s="6" t="s">
        <v>297</v>
      </c>
      <c r="N9762" s="6" t="s">
        <v>8235</v>
      </c>
      <c r="R9762" s="6" t="str">
        <f t="shared" si="152"/>
        <v>87868Xã Tân Hội26</v>
      </c>
    </row>
    <row r="9763" spans="1:18">
      <c r="A9763" s="6">
        <v>9762</v>
      </c>
      <c r="B9763" s="6">
        <v>87</v>
      </c>
      <c r="C9763" s="6" t="s">
        <v>8233</v>
      </c>
      <c r="D9763" s="6">
        <v>868</v>
      </c>
      <c r="E9763" s="6" t="s">
        <v>8248</v>
      </c>
      <c r="F9763" s="6">
        <v>29978</v>
      </c>
      <c r="G9763" s="6" t="s">
        <v>3385</v>
      </c>
      <c r="H9763" s="6">
        <v>1</v>
      </c>
      <c r="I9763" s="6" t="s">
        <v>251</v>
      </c>
      <c r="J9763" s="6">
        <v>6</v>
      </c>
      <c r="K9763" s="6" t="s">
        <v>7768</v>
      </c>
      <c r="L9763" s="8">
        <v>5</v>
      </c>
      <c r="M9763" s="6" t="s">
        <v>251</v>
      </c>
      <c r="N9763" s="6" t="s">
        <v>8235</v>
      </c>
      <c r="R9763" s="6" t="str">
        <f t="shared" si="152"/>
        <v>87868Phường An Lạc16</v>
      </c>
    </row>
    <row r="9764" spans="1:18">
      <c r="A9764" s="6">
        <v>9763</v>
      </c>
      <c r="B9764" s="6">
        <v>87</v>
      </c>
      <c r="C9764" s="6" t="s">
        <v>8233</v>
      </c>
      <c r="D9764" s="6">
        <v>868</v>
      </c>
      <c r="E9764" s="6" t="s">
        <v>8248</v>
      </c>
      <c r="F9764" s="6">
        <v>29986</v>
      </c>
      <c r="G9764" s="6" t="s">
        <v>8249</v>
      </c>
      <c r="H9764" s="6">
        <v>1</v>
      </c>
      <c r="I9764" s="6" t="s">
        <v>251</v>
      </c>
      <c r="J9764" s="6">
        <v>6</v>
      </c>
      <c r="K9764" s="6" t="s">
        <v>7768</v>
      </c>
      <c r="L9764" s="8">
        <v>5</v>
      </c>
      <c r="M9764" s="6" t="s">
        <v>251</v>
      </c>
      <c r="N9764" s="6" t="s">
        <v>8235</v>
      </c>
      <c r="R9764" s="6" t="str">
        <f t="shared" si="152"/>
        <v>87868Phường An Bình B16</v>
      </c>
    </row>
    <row r="9765" spans="1:18">
      <c r="A9765" s="6">
        <v>9764</v>
      </c>
      <c r="B9765" s="6">
        <v>87</v>
      </c>
      <c r="C9765" s="6" t="s">
        <v>8233</v>
      </c>
      <c r="D9765" s="6">
        <v>868</v>
      </c>
      <c r="E9765" s="6" t="s">
        <v>8248</v>
      </c>
      <c r="F9765" s="6">
        <v>29989</v>
      </c>
      <c r="G9765" s="6" t="s">
        <v>8250</v>
      </c>
      <c r="H9765" s="6">
        <v>1</v>
      </c>
      <c r="I9765" s="6" t="s">
        <v>251</v>
      </c>
      <c r="J9765" s="6">
        <v>6</v>
      </c>
      <c r="K9765" s="6" t="s">
        <v>7768</v>
      </c>
      <c r="L9765" s="8">
        <v>5</v>
      </c>
      <c r="M9765" s="6" t="s">
        <v>251</v>
      </c>
      <c r="N9765" s="6" t="s">
        <v>8235</v>
      </c>
      <c r="R9765" s="6" t="str">
        <f t="shared" si="152"/>
        <v>87868Phường An Bình A16</v>
      </c>
    </row>
    <row r="9766" spans="1:18">
      <c r="A9766" s="6">
        <v>9765</v>
      </c>
      <c r="B9766" s="6">
        <v>87</v>
      </c>
      <c r="C9766" s="6" t="s">
        <v>8233</v>
      </c>
      <c r="D9766" s="6">
        <v>869</v>
      </c>
      <c r="E9766" s="6" t="s">
        <v>8251</v>
      </c>
      <c r="F9766" s="6">
        <v>29926</v>
      </c>
      <c r="G9766" s="6" t="s">
        <v>8252</v>
      </c>
      <c r="H9766" s="6">
        <v>1</v>
      </c>
      <c r="I9766" s="6" t="s">
        <v>251</v>
      </c>
      <c r="J9766" s="6">
        <v>6</v>
      </c>
      <c r="K9766" s="6" t="s">
        <v>7768</v>
      </c>
      <c r="L9766" s="8">
        <v>5</v>
      </c>
      <c r="M9766" s="6" t="s">
        <v>251</v>
      </c>
      <c r="N9766" s="6" t="s">
        <v>8235</v>
      </c>
      <c r="R9766" s="6" t="str">
        <f t="shared" si="152"/>
        <v>87869Thị trấn Sa Rài16</v>
      </c>
    </row>
    <row r="9767" spans="1:18">
      <c r="A9767" s="6">
        <v>9766</v>
      </c>
      <c r="B9767" s="6">
        <v>87</v>
      </c>
      <c r="C9767" s="6" t="s">
        <v>8233</v>
      </c>
      <c r="D9767" s="6">
        <v>869</v>
      </c>
      <c r="E9767" s="6" t="s">
        <v>8251</v>
      </c>
      <c r="F9767" s="6">
        <v>29929</v>
      </c>
      <c r="G9767" s="6" t="s">
        <v>8253</v>
      </c>
      <c r="H9767" s="6">
        <v>2</v>
      </c>
      <c r="I9767" s="6" t="s">
        <v>297</v>
      </c>
      <c r="J9767" s="6">
        <v>6</v>
      </c>
      <c r="K9767" s="6" t="s">
        <v>7768</v>
      </c>
      <c r="L9767" s="8">
        <v>6</v>
      </c>
      <c r="M9767" s="6" t="s">
        <v>297</v>
      </c>
      <c r="N9767" s="6" t="s">
        <v>8235</v>
      </c>
      <c r="R9767" s="6" t="str">
        <f t="shared" si="152"/>
        <v>87869Xã Tân Hộ Cơ26</v>
      </c>
    </row>
    <row r="9768" spans="1:18">
      <c r="A9768" s="6">
        <v>9767</v>
      </c>
      <c r="B9768" s="6">
        <v>87</v>
      </c>
      <c r="C9768" s="6" t="s">
        <v>8233</v>
      </c>
      <c r="D9768" s="6">
        <v>869</v>
      </c>
      <c r="E9768" s="6" t="s">
        <v>8251</v>
      </c>
      <c r="F9768" s="6">
        <v>29932</v>
      </c>
      <c r="G9768" s="6" t="s">
        <v>8254</v>
      </c>
      <c r="H9768" s="6">
        <v>2</v>
      </c>
      <c r="I9768" s="6" t="s">
        <v>297</v>
      </c>
      <c r="J9768" s="6">
        <v>6</v>
      </c>
      <c r="K9768" s="6" t="s">
        <v>7768</v>
      </c>
      <c r="L9768" s="8">
        <v>6</v>
      </c>
      <c r="M9768" s="6" t="s">
        <v>297</v>
      </c>
      <c r="N9768" s="6" t="s">
        <v>8235</v>
      </c>
      <c r="R9768" s="6" t="str">
        <f t="shared" si="152"/>
        <v>87869Xã Thông Bình26</v>
      </c>
    </row>
    <row r="9769" spans="1:18">
      <c r="A9769" s="6">
        <v>9768</v>
      </c>
      <c r="B9769" s="6">
        <v>87</v>
      </c>
      <c r="C9769" s="6" t="s">
        <v>8233</v>
      </c>
      <c r="D9769" s="6">
        <v>869</v>
      </c>
      <c r="E9769" s="6" t="s">
        <v>8251</v>
      </c>
      <c r="F9769" s="6">
        <v>29935</v>
      </c>
      <c r="G9769" s="6" t="s">
        <v>643</v>
      </c>
      <c r="H9769" s="6">
        <v>2</v>
      </c>
      <c r="I9769" s="6" t="s">
        <v>297</v>
      </c>
      <c r="J9769" s="6">
        <v>6</v>
      </c>
      <c r="K9769" s="6" t="s">
        <v>7768</v>
      </c>
      <c r="L9769" s="8">
        <v>6</v>
      </c>
      <c r="M9769" s="6" t="s">
        <v>297</v>
      </c>
      <c r="N9769" s="6" t="s">
        <v>8235</v>
      </c>
      <c r="R9769" s="6" t="str">
        <f t="shared" si="152"/>
        <v>87869Xã Bình Phú26</v>
      </c>
    </row>
    <row r="9770" spans="1:18">
      <c r="A9770" s="6">
        <v>9769</v>
      </c>
      <c r="B9770" s="6">
        <v>87</v>
      </c>
      <c r="C9770" s="6" t="s">
        <v>8233</v>
      </c>
      <c r="D9770" s="6">
        <v>869</v>
      </c>
      <c r="E9770" s="6" t="s">
        <v>8251</v>
      </c>
      <c r="F9770" s="6">
        <v>29938</v>
      </c>
      <c r="G9770" s="6" t="s">
        <v>8255</v>
      </c>
      <c r="H9770" s="6">
        <v>2</v>
      </c>
      <c r="I9770" s="6" t="s">
        <v>297</v>
      </c>
      <c r="J9770" s="6">
        <v>6</v>
      </c>
      <c r="K9770" s="6" t="s">
        <v>7768</v>
      </c>
      <c r="L9770" s="8">
        <v>6</v>
      </c>
      <c r="M9770" s="6" t="s">
        <v>297</v>
      </c>
      <c r="N9770" s="6" t="s">
        <v>8235</v>
      </c>
      <c r="R9770" s="6" t="str">
        <f t="shared" si="152"/>
        <v>87869Xã Tân Thành A26</v>
      </c>
    </row>
    <row r="9771" spans="1:18">
      <c r="A9771" s="6">
        <v>9770</v>
      </c>
      <c r="B9771" s="6">
        <v>87</v>
      </c>
      <c r="C9771" s="6" t="s">
        <v>8233</v>
      </c>
      <c r="D9771" s="6">
        <v>869</v>
      </c>
      <c r="E9771" s="6" t="s">
        <v>8251</v>
      </c>
      <c r="F9771" s="6">
        <v>29941</v>
      </c>
      <c r="G9771" s="6" t="s">
        <v>8256</v>
      </c>
      <c r="H9771" s="6">
        <v>2</v>
      </c>
      <c r="I9771" s="6" t="s">
        <v>297</v>
      </c>
      <c r="J9771" s="6">
        <v>6</v>
      </c>
      <c r="K9771" s="6" t="s">
        <v>7768</v>
      </c>
      <c r="L9771" s="8">
        <v>6</v>
      </c>
      <c r="M9771" s="6" t="s">
        <v>297</v>
      </c>
      <c r="N9771" s="6" t="s">
        <v>8235</v>
      </c>
      <c r="R9771" s="6" t="str">
        <f t="shared" si="152"/>
        <v>87869Xã Tân Thành B26</v>
      </c>
    </row>
    <row r="9772" spans="1:18">
      <c r="A9772" s="6">
        <v>9771</v>
      </c>
      <c r="B9772" s="6">
        <v>87</v>
      </c>
      <c r="C9772" s="6" t="s">
        <v>8233</v>
      </c>
      <c r="D9772" s="6">
        <v>869</v>
      </c>
      <c r="E9772" s="6" t="s">
        <v>8251</v>
      </c>
      <c r="F9772" s="6">
        <v>29944</v>
      </c>
      <c r="G9772" s="6" t="s">
        <v>6511</v>
      </c>
      <c r="H9772" s="6">
        <v>2</v>
      </c>
      <c r="I9772" s="6" t="s">
        <v>297</v>
      </c>
      <c r="J9772" s="6">
        <v>6</v>
      </c>
      <c r="K9772" s="6" t="s">
        <v>7768</v>
      </c>
      <c r="L9772" s="8">
        <v>6</v>
      </c>
      <c r="M9772" s="6" t="s">
        <v>297</v>
      </c>
      <c r="N9772" s="6" t="s">
        <v>8235</v>
      </c>
      <c r="R9772" s="6" t="str">
        <f t="shared" si="152"/>
        <v>87869Xã Tân Phước26</v>
      </c>
    </row>
    <row r="9773" spans="1:18">
      <c r="A9773" s="6">
        <v>9772</v>
      </c>
      <c r="B9773" s="6">
        <v>87</v>
      </c>
      <c r="C9773" s="6" t="s">
        <v>8233</v>
      </c>
      <c r="D9773" s="6">
        <v>869</v>
      </c>
      <c r="E9773" s="6" t="s">
        <v>8251</v>
      </c>
      <c r="F9773" s="6">
        <v>29947</v>
      </c>
      <c r="G9773" s="6" t="s">
        <v>8257</v>
      </c>
      <c r="H9773" s="6">
        <v>2</v>
      </c>
      <c r="I9773" s="6" t="s">
        <v>297</v>
      </c>
      <c r="J9773" s="6">
        <v>6</v>
      </c>
      <c r="K9773" s="6" t="s">
        <v>7768</v>
      </c>
      <c r="L9773" s="8">
        <v>6</v>
      </c>
      <c r="M9773" s="6" t="s">
        <v>297</v>
      </c>
      <c r="N9773" s="6" t="s">
        <v>8235</v>
      </c>
      <c r="R9773" s="6" t="str">
        <f t="shared" si="152"/>
        <v>87869Xã Tân Công Chí26</v>
      </c>
    </row>
    <row r="9774" spans="1:18">
      <c r="A9774" s="6">
        <v>9773</v>
      </c>
      <c r="B9774" s="6">
        <v>87</v>
      </c>
      <c r="C9774" s="6" t="s">
        <v>8233</v>
      </c>
      <c r="D9774" s="6">
        <v>869</v>
      </c>
      <c r="E9774" s="6" t="s">
        <v>8251</v>
      </c>
      <c r="F9774" s="6">
        <v>29950</v>
      </c>
      <c r="G9774" s="6" t="s">
        <v>7569</v>
      </c>
      <c r="H9774" s="6">
        <v>2</v>
      </c>
      <c r="I9774" s="6" t="s">
        <v>297</v>
      </c>
      <c r="J9774" s="6">
        <v>6</v>
      </c>
      <c r="K9774" s="6" t="s">
        <v>7768</v>
      </c>
      <c r="L9774" s="8">
        <v>6</v>
      </c>
      <c r="M9774" s="6" t="s">
        <v>297</v>
      </c>
      <c r="N9774" s="6" t="s">
        <v>8235</v>
      </c>
      <c r="R9774" s="6" t="str">
        <f t="shared" si="152"/>
        <v>87869Xã An Phước26</v>
      </c>
    </row>
    <row r="9775" spans="1:18">
      <c r="A9775" s="6">
        <v>9774</v>
      </c>
      <c r="B9775" s="6">
        <v>87</v>
      </c>
      <c r="C9775" s="6" t="s">
        <v>8233</v>
      </c>
      <c r="D9775" s="6">
        <v>870</v>
      </c>
      <c r="E9775" s="6" t="s">
        <v>8258</v>
      </c>
      <c r="F9775" s="6">
        <v>29956</v>
      </c>
      <c r="G9775" s="6" t="s">
        <v>8259</v>
      </c>
      <c r="H9775" s="6">
        <v>2</v>
      </c>
      <c r="I9775" s="6" t="s">
        <v>297</v>
      </c>
      <c r="J9775" s="6">
        <v>6</v>
      </c>
      <c r="K9775" s="6" t="s">
        <v>7768</v>
      </c>
      <c r="L9775" s="8">
        <v>6</v>
      </c>
      <c r="M9775" s="6" t="s">
        <v>297</v>
      </c>
      <c r="N9775" s="6" t="s">
        <v>8235</v>
      </c>
      <c r="R9775" s="6" t="str">
        <f t="shared" si="152"/>
        <v>87870Xã Thường Phước 126</v>
      </c>
    </row>
    <row r="9776" spans="1:18">
      <c r="A9776" s="6">
        <v>9775</v>
      </c>
      <c r="B9776" s="6">
        <v>87</v>
      </c>
      <c r="C9776" s="6" t="s">
        <v>8233</v>
      </c>
      <c r="D9776" s="6">
        <v>870</v>
      </c>
      <c r="E9776" s="6" t="s">
        <v>8258</v>
      </c>
      <c r="F9776" s="6">
        <v>29962</v>
      </c>
      <c r="G9776" s="6" t="s">
        <v>8260</v>
      </c>
      <c r="H9776" s="6">
        <v>2</v>
      </c>
      <c r="I9776" s="6" t="s">
        <v>297</v>
      </c>
      <c r="J9776" s="6">
        <v>6</v>
      </c>
      <c r="K9776" s="6" t="s">
        <v>7768</v>
      </c>
      <c r="L9776" s="8">
        <v>6</v>
      </c>
      <c r="M9776" s="6" t="s">
        <v>297</v>
      </c>
      <c r="N9776" s="6" t="s">
        <v>8235</v>
      </c>
      <c r="R9776" s="6" t="str">
        <f t="shared" si="152"/>
        <v>87870Xã Thường Thới Hậu A26</v>
      </c>
    </row>
    <row r="9777" spans="1:18">
      <c r="A9777" s="6">
        <v>9776</v>
      </c>
      <c r="B9777" s="6">
        <v>87</v>
      </c>
      <c r="C9777" s="6" t="s">
        <v>8233</v>
      </c>
      <c r="D9777" s="6">
        <v>870</v>
      </c>
      <c r="E9777" s="6" t="s">
        <v>8258</v>
      </c>
      <c r="F9777" s="6">
        <v>29971</v>
      </c>
      <c r="G9777" s="6" t="s">
        <v>8261</v>
      </c>
      <c r="H9777" s="6">
        <v>1</v>
      </c>
      <c r="I9777" s="6" t="s">
        <v>251</v>
      </c>
      <c r="J9777" s="6">
        <v>6</v>
      </c>
      <c r="K9777" s="6" t="s">
        <v>7768</v>
      </c>
      <c r="L9777" s="8">
        <v>5</v>
      </c>
      <c r="M9777" s="6" t="s">
        <v>251</v>
      </c>
      <c r="N9777" s="6" t="s">
        <v>8235</v>
      </c>
      <c r="R9777" s="6" t="str">
        <f t="shared" si="152"/>
        <v>87870Thị trấn Thường Thới Tiền16</v>
      </c>
    </row>
    <row r="9778" spans="1:18">
      <c r="A9778" s="6">
        <v>9777</v>
      </c>
      <c r="B9778" s="6">
        <v>87</v>
      </c>
      <c r="C9778" s="6" t="s">
        <v>8233</v>
      </c>
      <c r="D9778" s="6">
        <v>870</v>
      </c>
      <c r="E9778" s="6" t="s">
        <v>8258</v>
      </c>
      <c r="F9778" s="6">
        <v>29974</v>
      </c>
      <c r="G9778" s="6" t="s">
        <v>8262</v>
      </c>
      <c r="H9778" s="6">
        <v>2</v>
      </c>
      <c r="I9778" s="6" t="s">
        <v>297</v>
      </c>
      <c r="J9778" s="6">
        <v>6</v>
      </c>
      <c r="K9778" s="6" t="s">
        <v>7768</v>
      </c>
      <c r="L9778" s="8">
        <v>6</v>
      </c>
      <c r="M9778" s="6" t="s">
        <v>297</v>
      </c>
      <c r="N9778" s="6" t="s">
        <v>8235</v>
      </c>
      <c r="R9778" s="6" t="str">
        <f t="shared" si="152"/>
        <v>87870Xã Thường Phước 226</v>
      </c>
    </row>
    <row r="9779" spans="1:18">
      <c r="A9779" s="6">
        <v>9778</v>
      </c>
      <c r="B9779" s="6">
        <v>87</v>
      </c>
      <c r="C9779" s="6" t="s">
        <v>8233</v>
      </c>
      <c r="D9779" s="6">
        <v>870</v>
      </c>
      <c r="E9779" s="6" t="s">
        <v>8258</v>
      </c>
      <c r="F9779" s="6">
        <v>29977</v>
      </c>
      <c r="G9779" s="6" t="s">
        <v>8263</v>
      </c>
      <c r="H9779" s="6">
        <v>2</v>
      </c>
      <c r="I9779" s="6" t="s">
        <v>297</v>
      </c>
      <c r="J9779" s="6">
        <v>6</v>
      </c>
      <c r="K9779" s="6" t="s">
        <v>7768</v>
      </c>
      <c r="L9779" s="8">
        <v>6</v>
      </c>
      <c r="M9779" s="6" t="s">
        <v>297</v>
      </c>
      <c r="N9779" s="6" t="s">
        <v>8235</v>
      </c>
      <c r="R9779" s="6" t="str">
        <f t="shared" si="152"/>
        <v>87870Xã Thường Lạc26</v>
      </c>
    </row>
    <row r="9780" spans="1:18">
      <c r="A9780" s="6">
        <v>9779</v>
      </c>
      <c r="B9780" s="6">
        <v>87</v>
      </c>
      <c r="C9780" s="6" t="s">
        <v>8233</v>
      </c>
      <c r="D9780" s="6">
        <v>870</v>
      </c>
      <c r="E9780" s="6" t="s">
        <v>8258</v>
      </c>
      <c r="F9780" s="6">
        <v>29980</v>
      </c>
      <c r="G9780" s="6" t="s">
        <v>8264</v>
      </c>
      <c r="H9780" s="6">
        <v>2</v>
      </c>
      <c r="I9780" s="6" t="s">
        <v>297</v>
      </c>
      <c r="J9780" s="6">
        <v>6</v>
      </c>
      <c r="K9780" s="6" t="s">
        <v>7768</v>
      </c>
      <c r="L9780" s="8">
        <v>6</v>
      </c>
      <c r="M9780" s="6" t="s">
        <v>297</v>
      </c>
      <c r="N9780" s="6" t="s">
        <v>8235</v>
      </c>
      <c r="R9780" s="6" t="str">
        <f t="shared" si="152"/>
        <v>87870Xã Long Khánh A26</v>
      </c>
    </row>
    <row r="9781" spans="1:18">
      <c r="A9781" s="6">
        <v>9780</v>
      </c>
      <c r="B9781" s="6">
        <v>87</v>
      </c>
      <c r="C9781" s="6" t="s">
        <v>8233</v>
      </c>
      <c r="D9781" s="6">
        <v>870</v>
      </c>
      <c r="E9781" s="6" t="s">
        <v>8258</v>
      </c>
      <c r="F9781" s="6">
        <v>29983</v>
      </c>
      <c r="G9781" s="6" t="s">
        <v>8265</v>
      </c>
      <c r="H9781" s="6">
        <v>2</v>
      </c>
      <c r="I9781" s="6" t="s">
        <v>297</v>
      </c>
      <c r="J9781" s="6">
        <v>6</v>
      </c>
      <c r="K9781" s="6" t="s">
        <v>7768</v>
      </c>
      <c r="L9781" s="8">
        <v>6</v>
      </c>
      <c r="M9781" s="6" t="s">
        <v>297</v>
      </c>
      <c r="N9781" s="6" t="s">
        <v>8235</v>
      </c>
      <c r="R9781" s="6" t="str">
        <f t="shared" si="152"/>
        <v>87870Xã Long Khánh B26</v>
      </c>
    </row>
    <row r="9782" spans="1:18">
      <c r="A9782" s="6">
        <v>9781</v>
      </c>
      <c r="B9782" s="6">
        <v>87</v>
      </c>
      <c r="C9782" s="6" t="s">
        <v>8233</v>
      </c>
      <c r="D9782" s="6">
        <v>870</v>
      </c>
      <c r="E9782" s="6" t="s">
        <v>8258</v>
      </c>
      <c r="F9782" s="6">
        <v>29992</v>
      </c>
      <c r="G9782" s="6" t="s">
        <v>7390</v>
      </c>
      <c r="H9782" s="6">
        <v>2</v>
      </c>
      <c r="I9782" s="6" t="s">
        <v>297</v>
      </c>
      <c r="J9782" s="6">
        <v>6</v>
      </c>
      <c r="K9782" s="6" t="s">
        <v>7768</v>
      </c>
      <c r="L9782" s="8">
        <v>6</v>
      </c>
      <c r="M9782" s="6" t="s">
        <v>297</v>
      </c>
      <c r="N9782" s="6" t="s">
        <v>8235</v>
      </c>
      <c r="R9782" s="6" t="str">
        <f t="shared" si="152"/>
        <v>87870Xã Long Thuận26</v>
      </c>
    </row>
    <row r="9783" spans="1:18">
      <c r="A9783" s="6">
        <v>9782</v>
      </c>
      <c r="B9783" s="6">
        <v>87</v>
      </c>
      <c r="C9783" s="6" t="s">
        <v>8233</v>
      </c>
      <c r="D9783" s="6">
        <v>870</v>
      </c>
      <c r="E9783" s="6" t="s">
        <v>8258</v>
      </c>
      <c r="F9783" s="6">
        <v>29995</v>
      </c>
      <c r="G9783" s="6" t="s">
        <v>8266</v>
      </c>
      <c r="H9783" s="6">
        <v>2</v>
      </c>
      <c r="I9783" s="6" t="s">
        <v>297</v>
      </c>
      <c r="J9783" s="6">
        <v>6</v>
      </c>
      <c r="K9783" s="6" t="s">
        <v>7768</v>
      </c>
      <c r="L9783" s="8">
        <v>6</v>
      </c>
      <c r="M9783" s="6" t="s">
        <v>297</v>
      </c>
      <c r="N9783" s="6" t="s">
        <v>8235</v>
      </c>
      <c r="R9783" s="6" t="str">
        <f t="shared" si="152"/>
        <v>87870Xã Phú Thuận B26</v>
      </c>
    </row>
    <row r="9784" spans="1:18">
      <c r="A9784" s="6">
        <v>9783</v>
      </c>
      <c r="B9784" s="6">
        <v>87</v>
      </c>
      <c r="C9784" s="6" t="s">
        <v>8233</v>
      </c>
      <c r="D9784" s="6">
        <v>870</v>
      </c>
      <c r="E9784" s="6" t="s">
        <v>8258</v>
      </c>
      <c r="F9784" s="6">
        <v>29998</v>
      </c>
      <c r="G9784" s="6" t="s">
        <v>8267</v>
      </c>
      <c r="H9784" s="6">
        <v>2</v>
      </c>
      <c r="I9784" s="6" t="s">
        <v>297</v>
      </c>
      <c r="J9784" s="6">
        <v>6</v>
      </c>
      <c r="K9784" s="6" t="s">
        <v>7768</v>
      </c>
      <c r="L9784" s="8">
        <v>6</v>
      </c>
      <c r="M9784" s="6" t="s">
        <v>297</v>
      </c>
      <c r="N9784" s="6" t="s">
        <v>8235</v>
      </c>
      <c r="R9784" s="6" t="str">
        <f t="shared" si="152"/>
        <v>87870Xã Phú Thuận A26</v>
      </c>
    </row>
    <row r="9785" spans="1:18">
      <c r="A9785" s="6">
        <v>9784</v>
      </c>
      <c r="B9785" s="6">
        <v>87</v>
      </c>
      <c r="C9785" s="6" t="s">
        <v>8233</v>
      </c>
      <c r="D9785" s="6">
        <v>871</v>
      </c>
      <c r="E9785" s="6" t="s">
        <v>3053</v>
      </c>
      <c r="F9785" s="6">
        <v>30001</v>
      </c>
      <c r="G9785" s="6" t="s">
        <v>8268</v>
      </c>
      <c r="H9785" s="6">
        <v>1</v>
      </c>
      <c r="I9785" s="6" t="s">
        <v>251</v>
      </c>
      <c r="J9785" s="6">
        <v>6</v>
      </c>
      <c r="K9785" s="6" t="s">
        <v>7768</v>
      </c>
      <c r="L9785" s="8">
        <v>5</v>
      </c>
      <c r="M9785" s="6" t="s">
        <v>251</v>
      </c>
      <c r="N9785" s="6" t="s">
        <v>8235</v>
      </c>
      <c r="R9785" s="6" t="str">
        <f t="shared" si="152"/>
        <v>87871Thị trấn Tràm Chim16</v>
      </c>
    </row>
    <row r="9786" spans="1:18">
      <c r="A9786" s="6">
        <v>9785</v>
      </c>
      <c r="B9786" s="6">
        <v>87</v>
      </c>
      <c r="C9786" s="6" t="s">
        <v>8233</v>
      </c>
      <c r="D9786" s="6">
        <v>871</v>
      </c>
      <c r="E9786" s="6" t="s">
        <v>3053</v>
      </c>
      <c r="F9786" s="6">
        <v>30004</v>
      </c>
      <c r="G9786" s="6" t="s">
        <v>3584</v>
      </c>
      <c r="H9786" s="6">
        <v>2</v>
      </c>
      <c r="I9786" s="6" t="s">
        <v>297</v>
      </c>
      <c r="J9786" s="6">
        <v>6</v>
      </c>
      <c r="K9786" s="6" t="s">
        <v>7768</v>
      </c>
      <c r="L9786" s="8">
        <v>6</v>
      </c>
      <c r="M9786" s="6" t="s">
        <v>297</v>
      </c>
      <c r="N9786" s="6" t="s">
        <v>8235</v>
      </c>
      <c r="R9786" s="6" t="str">
        <f t="shared" si="152"/>
        <v>87871Xã Hoà Bình26</v>
      </c>
    </row>
    <row r="9787" spans="1:18">
      <c r="A9787" s="6">
        <v>9786</v>
      </c>
      <c r="B9787" s="6">
        <v>87</v>
      </c>
      <c r="C9787" s="6" t="s">
        <v>8233</v>
      </c>
      <c r="D9787" s="6">
        <v>871</v>
      </c>
      <c r="E9787" s="6" t="s">
        <v>3053</v>
      </c>
      <c r="F9787" s="6">
        <v>30007</v>
      </c>
      <c r="G9787" s="6" t="s">
        <v>8269</v>
      </c>
      <c r="H9787" s="6">
        <v>2</v>
      </c>
      <c r="I9787" s="6" t="s">
        <v>297</v>
      </c>
      <c r="J9787" s="6">
        <v>6</v>
      </c>
      <c r="K9787" s="6" t="s">
        <v>7768</v>
      </c>
      <c r="L9787" s="8">
        <v>6</v>
      </c>
      <c r="M9787" s="6" t="s">
        <v>297</v>
      </c>
      <c r="N9787" s="6" t="s">
        <v>8235</v>
      </c>
      <c r="R9787" s="6" t="str">
        <f t="shared" si="152"/>
        <v>87871Xã Tân Công Sính26</v>
      </c>
    </row>
    <row r="9788" spans="1:18">
      <c r="A9788" s="6">
        <v>9787</v>
      </c>
      <c r="B9788" s="6">
        <v>87</v>
      </c>
      <c r="C9788" s="6" t="s">
        <v>8233</v>
      </c>
      <c r="D9788" s="6">
        <v>871</v>
      </c>
      <c r="E9788" s="6" t="s">
        <v>3053</v>
      </c>
      <c r="F9788" s="6">
        <v>30010</v>
      </c>
      <c r="G9788" s="6" t="s">
        <v>8270</v>
      </c>
      <c r="H9788" s="6">
        <v>2</v>
      </c>
      <c r="I9788" s="6" t="s">
        <v>297</v>
      </c>
      <c r="J9788" s="6">
        <v>6</v>
      </c>
      <c r="K9788" s="6" t="s">
        <v>7768</v>
      </c>
      <c r="L9788" s="8">
        <v>6</v>
      </c>
      <c r="M9788" s="6" t="s">
        <v>297</v>
      </c>
      <c r="N9788" s="6" t="s">
        <v>8235</v>
      </c>
      <c r="R9788" s="6" t="str">
        <f t="shared" si="152"/>
        <v>87871Xã Phú Hiệp26</v>
      </c>
    </row>
    <row r="9789" spans="1:18">
      <c r="A9789" s="6">
        <v>9788</v>
      </c>
      <c r="B9789" s="6">
        <v>87</v>
      </c>
      <c r="C9789" s="6" t="s">
        <v>8233</v>
      </c>
      <c r="D9789" s="6">
        <v>871</v>
      </c>
      <c r="E9789" s="6" t="s">
        <v>3053</v>
      </c>
      <c r="F9789" s="6">
        <v>30013</v>
      </c>
      <c r="G9789" s="6" t="s">
        <v>8021</v>
      </c>
      <c r="H9789" s="6">
        <v>2</v>
      </c>
      <c r="I9789" s="6" t="s">
        <v>297</v>
      </c>
      <c r="J9789" s="6">
        <v>6</v>
      </c>
      <c r="K9789" s="6" t="s">
        <v>7768</v>
      </c>
      <c r="L9789" s="8">
        <v>6</v>
      </c>
      <c r="M9789" s="6" t="s">
        <v>297</v>
      </c>
      <c r="N9789" s="6" t="s">
        <v>8235</v>
      </c>
      <c r="R9789" s="6" t="str">
        <f t="shared" si="152"/>
        <v>87871Xã Phú Đức26</v>
      </c>
    </row>
    <row r="9790" spans="1:18">
      <c r="A9790" s="6">
        <v>9789</v>
      </c>
      <c r="B9790" s="6">
        <v>87</v>
      </c>
      <c r="C9790" s="6" t="s">
        <v>8233</v>
      </c>
      <c r="D9790" s="6">
        <v>871</v>
      </c>
      <c r="E9790" s="6" t="s">
        <v>3053</v>
      </c>
      <c r="F9790" s="6">
        <v>30016</v>
      </c>
      <c r="G9790" s="6" t="s">
        <v>8271</v>
      </c>
      <c r="H9790" s="6">
        <v>2</v>
      </c>
      <c r="I9790" s="6" t="s">
        <v>297</v>
      </c>
      <c r="J9790" s="6">
        <v>6</v>
      </c>
      <c r="K9790" s="6" t="s">
        <v>7768</v>
      </c>
      <c r="L9790" s="8">
        <v>6</v>
      </c>
      <c r="M9790" s="6" t="s">
        <v>297</v>
      </c>
      <c r="N9790" s="6" t="s">
        <v>8235</v>
      </c>
      <c r="R9790" s="6" t="str">
        <f t="shared" si="152"/>
        <v>87871Xã Phú Thành B26</v>
      </c>
    </row>
    <row r="9791" spans="1:18">
      <c r="A9791" s="6">
        <v>9790</v>
      </c>
      <c r="B9791" s="6">
        <v>87</v>
      </c>
      <c r="C9791" s="6" t="s">
        <v>8233</v>
      </c>
      <c r="D9791" s="6">
        <v>871</v>
      </c>
      <c r="E9791" s="6" t="s">
        <v>3053</v>
      </c>
      <c r="F9791" s="6">
        <v>30019</v>
      </c>
      <c r="G9791" s="6" t="s">
        <v>3160</v>
      </c>
      <c r="H9791" s="6">
        <v>2</v>
      </c>
      <c r="I9791" s="6" t="s">
        <v>297</v>
      </c>
      <c r="J9791" s="6">
        <v>6</v>
      </c>
      <c r="K9791" s="6" t="s">
        <v>7768</v>
      </c>
      <c r="L9791" s="8">
        <v>6</v>
      </c>
      <c r="M9791" s="6" t="s">
        <v>297</v>
      </c>
      <c r="N9791" s="6" t="s">
        <v>8235</v>
      </c>
      <c r="R9791" s="6" t="str">
        <f t="shared" si="152"/>
        <v>87871Xã An Hòa26</v>
      </c>
    </row>
    <row r="9792" spans="1:18">
      <c r="A9792" s="6">
        <v>9791</v>
      </c>
      <c r="B9792" s="6">
        <v>87</v>
      </c>
      <c r="C9792" s="6" t="s">
        <v>8233</v>
      </c>
      <c r="D9792" s="6">
        <v>871</v>
      </c>
      <c r="E9792" s="6" t="s">
        <v>3053</v>
      </c>
      <c r="F9792" s="6">
        <v>30022</v>
      </c>
      <c r="G9792" s="6" t="s">
        <v>7442</v>
      </c>
      <c r="H9792" s="6">
        <v>2</v>
      </c>
      <c r="I9792" s="6" t="s">
        <v>297</v>
      </c>
      <c r="J9792" s="6">
        <v>6</v>
      </c>
      <c r="K9792" s="6" t="s">
        <v>7768</v>
      </c>
      <c r="L9792" s="8">
        <v>6</v>
      </c>
      <c r="M9792" s="6" t="s">
        <v>297</v>
      </c>
      <c r="N9792" s="6" t="s">
        <v>8235</v>
      </c>
      <c r="R9792" s="6" t="str">
        <f t="shared" si="152"/>
        <v>87871Xã An Long26</v>
      </c>
    </row>
    <row r="9793" spans="1:18">
      <c r="A9793" s="6">
        <v>9792</v>
      </c>
      <c r="B9793" s="6">
        <v>87</v>
      </c>
      <c r="C9793" s="6" t="s">
        <v>8233</v>
      </c>
      <c r="D9793" s="6">
        <v>871</v>
      </c>
      <c r="E9793" s="6" t="s">
        <v>3053</v>
      </c>
      <c r="F9793" s="6">
        <v>30025</v>
      </c>
      <c r="G9793" s="6" t="s">
        <v>382</v>
      </c>
      <c r="H9793" s="6">
        <v>2</v>
      </c>
      <c r="I9793" s="6" t="s">
        <v>297</v>
      </c>
      <c r="J9793" s="6">
        <v>6</v>
      </c>
      <c r="K9793" s="6" t="s">
        <v>7768</v>
      </c>
      <c r="L9793" s="8">
        <v>6</v>
      </c>
      <c r="M9793" s="6" t="s">
        <v>297</v>
      </c>
      <c r="N9793" s="6" t="s">
        <v>8235</v>
      </c>
      <c r="R9793" s="6" t="str">
        <f t="shared" si="152"/>
        <v>87871Xã Phú Cường26</v>
      </c>
    </row>
    <row r="9794" spans="1:18">
      <c r="A9794" s="6">
        <v>9793</v>
      </c>
      <c r="B9794" s="6">
        <v>87</v>
      </c>
      <c r="C9794" s="6" t="s">
        <v>8233</v>
      </c>
      <c r="D9794" s="6">
        <v>871</v>
      </c>
      <c r="E9794" s="6" t="s">
        <v>3053</v>
      </c>
      <c r="F9794" s="6">
        <v>30028</v>
      </c>
      <c r="G9794" s="6" t="s">
        <v>8272</v>
      </c>
      <c r="H9794" s="6">
        <v>2</v>
      </c>
      <c r="I9794" s="6" t="s">
        <v>297</v>
      </c>
      <c r="J9794" s="6">
        <v>6</v>
      </c>
      <c r="K9794" s="6" t="s">
        <v>7768</v>
      </c>
      <c r="L9794" s="8">
        <v>6</v>
      </c>
      <c r="M9794" s="6" t="s">
        <v>297</v>
      </c>
      <c r="N9794" s="6" t="s">
        <v>8235</v>
      </c>
      <c r="R9794" s="6" t="str">
        <f t="shared" si="152"/>
        <v>87871Xã Phú Ninh26</v>
      </c>
    </row>
    <row r="9795" spans="1:18">
      <c r="A9795" s="6">
        <v>9794</v>
      </c>
      <c r="B9795" s="6">
        <v>87</v>
      </c>
      <c r="C9795" s="6" t="s">
        <v>8233</v>
      </c>
      <c r="D9795" s="6">
        <v>871</v>
      </c>
      <c r="E9795" s="6" t="s">
        <v>3053</v>
      </c>
      <c r="F9795" s="6">
        <v>30031</v>
      </c>
      <c r="G9795" s="6" t="s">
        <v>8273</v>
      </c>
      <c r="H9795" s="6">
        <v>2</v>
      </c>
      <c r="I9795" s="6" t="s">
        <v>297</v>
      </c>
      <c r="J9795" s="6">
        <v>6</v>
      </c>
      <c r="K9795" s="6" t="s">
        <v>7768</v>
      </c>
      <c r="L9795" s="8">
        <v>6</v>
      </c>
      <c r="M9795" s="6" t="s">
        <v>297</v>
      </c>
      <c r="N9795" s="6" t="s">
        <v>8235</v>
      </c>
      <c r="R9795" s="6" t="str">
        <f t="shared" ref="R9795:R9858" si="153">CONCATENATE(B9795,D9795,G9795,H9795,J9795)</f>
        <v>87871Xã Phú Thọ26</v>
      </c>
    </row>
    <row r="9796" spans="1:18">
      <c r="A9796" s="6">
        <v>9795</v>
      </c>
      <c r="B9796" s="6">
        <v>87</v>
      </c>
      <c r="C9796" s="6" t="s">
        <v>8233</v>
      </c>
      <c r="D9796" s="6">
        <v>871</v>
      </c>
      <c r="E9796" s="6" t="s">
        <v>3053</v>
      </c>
      <c r="F9796" s="6">
        <v>30034</v>
      </c>
      <c r="G9796" s="6" t="s">
        <v>8274</v>
      </c>
      <c r="H9796" s="6">
        <v>2</v>
      </c>
      <c r="I9796" s="6" t="s">
        <v>297</v>
      </c>
      <c r="J9796" s="6">
        <v>6</v>
      </c>
      <c r="K9796" s="6" t="s">
        <v>7768</v>
      </c>
      <c r="L9796" s="8">
        <v>6</v>
      </c>
      <c r="M9796" s="6" t="s">
        <v>297</v>
      </c>
      <c r="N9796" s="6" t="s">
        <v>8235</v>
      </c>
      <c r="R9796" s="6" t="str">
        <f t="shared" si="153"/>
        <v>87871Xã Phú Thành A26</v>
      </c>
    </row>
    <row r="9797" spans="1:18">
      <c r="A9797" s="6">
        <v>9796</v>
      </c>
      <c r="B9797" s="6">
        <v>87</v>
      </c>
      <c r="C9797" s="6" t="s">
        <v>8233</v>
      </c>
      <c r="D9797" s="6">
        <v>872</v>
      </c>
      <c r="E9797" s="6" t="s">
        <v>8275</v>
      </c>
      <c r="F9797" s="6">
        <v>30037</v>
      </c>
      <c r="G9797" s="6" t="s">
        <v>8276</v>
      </c>
      <c r="H9797" s="6">
        <v>1</v>
      </c>
      <c r="I9797" s="6" t="s">
        <v>251</v>
      </c>
      <c r="J9797" s="6">
        <v>6</v>
      </c>
      <c r="K9797" s="6" t="s">
        <v>7768</v>
      </c>
      <c r="L9797" s="8">
        <v>5</v>
      </c>
      <c r="M9797" s="6" t="s">
        <v>251</v>
      </c>
      <c r="N9797" s="6" t="s">
        <v>8235</v>
      </c>
      <c r="R9797" s="6" t="str">
        <f t="shared" si="153"/>
        <v>87872Thị trấn Mỹ An16</v>
      </c>
    </row>
    <row r="9798" spans="1:18">
      <c r="A9798" s="6">
        <v>9797</v>
      </c>
      <c r="B9798" s="6">
        <v>87</v>
      </c>
      <c r="C9798" s="6" t="s">
        <v>8233</v>
      </c>
      <c r="D9798" s="6">
        <v>872</v>
      </c>
      <c r="E9798" s="6" t="s">
        <v>8275</v>
      </c>
      <c r="F9798" s="6">
        <v>30040</v>
      </c>
      <c r="G9798" s="6" t="s">
        <v>7852</v>
      </c>
      <c r="H9798" s="6">
        <v>2</v>
      </c>
      <c r="I9798" s="6" t="s">
        <v>297</v>
      </c>
      <c r="J9798" s="6">
        <v>6</v>
      </c>
      <c r="K9798" s="6" t="s">
        <v>7768</v>
      </c>
      <c r="L9798" s="8">
        <v>6</v>
      </c>
      <c r="M9798" s="6" t="s">
        <v>297</v>
      </c>
      <c r="N9798" s="6" t="s">
        <v>8235</v>
      </c>
      <c r="R9798" s="6" t="str">
        <f t="shared" si="153"/>
        <v>87872Xã Thạnh Lợi26</v>
      </c>
    </row>
    <row r="9799" spans="1:18">
      <c r="A9799" s="6">
        <v>9798</v>
      </c>
      <c r="B9799" s="6">
        <v>87</v>
      </c>
      <c r="C9799" s="6" t="s">
        <v>8233</v>
      </c>
      <c r="D9799" s="6">
        <v>872</v>
      </c>
      <c r="E9799" s="6" t="s">
        <v>8275</v>
      </c>
      <c r="F9799" s="6">
        <v>30043</v>
      </c>
      <c r="G9799" s="6" t="s">
        <v>7786</v>
      </c>
      <c r="H9799" s="6">
        <v>2</v>
      </c>
      <c r="I9799" s="6" t="s">
        <v>297</v>
      </c>
      <c r="J9799" s="6">
        <v>6</v>
      </c>
      <c r="K9799" s="6" t="s">
        <v>7768</v>
      </c>
      <c r="L9799" s="8">
        <v>6</v>
      </c>
      <c r="M9799" s="6" t="s">
        <v>297</v>
      </c>
      <c r="N9799" s="6" t="s">
        <v>8235</v>
      </c>
      <c r="R9799" s="6" t="str">
        <f t="shared" si="153"/>
        <v>87872Xã Hưng Thạnh26</v>
      </c>
    </row>
    <row r="9800" spans="1:18">
      <c r="A9800" s="6">
        <v>9799</v>
      </c>
      <c r="B9800" s="6">
        <v>87</v>
      </c>
      <c r="C9800" s="6" t="s">
        <v>8233</v>
      </c>
      <c r="D9800" s="6">
        <v>872</v>
      </c>
      <c r="E9800" s="6" t="s">
        <v>8275</v>
      </c>
      <c r="F9800" s="6">
        <v>30046</v>
      </c>
      <c r="G9800" s="6" t="s">
        <v>4535</v>
      </c>
      <c r="H9800" s="6">
        <v>2</v>
      </c>
      <c r="I9800" s="6" t="s">
        <v>297</v>
      </c>
      <c r="J9800" s="6">
        <v>6</v>
      </c>
      <c r="K9800" s="6" t="s">
        <v>7768</v>
      </c>
      <c r="L9800" s="8">
        <v>6</v>
      </c>
      <c r="M9800" s="6" t="s">
        <v>297</v>
      </c>
      <c r="N9800" s="6" t="s">
        <v>8235</v>
      </c>
      <c r="R9800" s="6" t="str">
        <f t="shared" si="153"/>
        <v>87872Xã Trường Xuân26</v>
      </c>
    </row>
    <row r="9801" spans="1:18">
      <c r="A9801" s="6">
        <v>9800</v>
      </c>
      <c r="B9801" s="6">
        <v>87</v>
      </c>
      <c r="C9801" s="6" t="s">
        <v>8233</v>
      </c>
      <c r="D9801" s="6">
        <v>872</v>
      </c>
      <c r="E9801" s="6" t="s">
        <v>8275</v>
      </c>
      <c r="F9801" s="6">
        <v>30049</v>
      </c>
      <c r="G9801" s="6" t="s">
        <v>8277</v>
      </c>
      <c r="H9801" s="6">
        <v>2</v>
      </c>
      <c r="I9801" s="6" t="s">
        <v>297</v>
      </c>
      <c r="J9801" s="6">
        <v>6</v>
      </c>
      <c r="K9801" s="6" t="s">
        <v>7768</v>
      </c>
      <c r="L9801" s="8">
        <v>6</v>
      </c>
      <c r="M9801" s="6" t="s">
        <v>297</v>
      </c>
      <c r="N9801" s="6" t="s">
        <v>8235</v>
      </c>
      <c r="R9801" s="6" t="str">
        <f t="shared" si="153"/>
        <v>87872Xã Tân Kiều26</v>
      </c>
    </row>
    <row r="9802" spans="1:18">
      <c r="A9802" s="6">
        <v>9801</v>
      </c>
      <c r="B9802" s="6">
        <v>87</v>
      </c>
      <c r="C9802" s="6" t="s">
        <v>8233</v>
      </c>
      <c r="D9802" s="6">
        <v>872</v>
      </c>
      <c r="E9802" s="6" t="s">
        <v>8275</v>
      </c>
      <c r="F9802" s="6">
        <v>30052</v>
      </c>
      <c r="G9802" s="6" t="s">
        <v>2231</v>
      </c>
      <c r="H9802" s="6">
        <v>2</v>
      </c>
      <c r="I9802" s="6" t="s">
        <v>297</v>
      </c>
      <c r="J9802" s="6">
        <v>6</v>
      </c>
      <c r="K9802" s="6" t="s">
        <v>7768</v>
      </c>
      <c r="L9802" s="8">
        <v>6</v>
      </c>
      <c r="M9802" s="6" t="s">
        <v>297</v>
      </c>
      <c r="N9802" s="6" t="s">
        <v>8235</v>
      </c>
      <c r="R9802" s="6" t="str">
        <f t="shared" si="153"/>
        <v>87872Xã Mỹ Hòa26</v>
      </c>
    </row>
    <row r="9803" spans="1:18">
      <c r="A9803" s="6">
        <v>9802</v>
      </c>
      <c r="B9803" s="6">
        <v>87</v>
      </c>
      <c r="C9803" s="6" t="s">
        <v>8233</v>
      </c>
      <c r="D9803" s="6">
        <v>872</v>
      </c>
      <c r="E9803" s="6" t="s">
        <v>8275</v>
      </c>
      <c r="F9803" s="6">
        <v>30055</v>
      </c>
      <c r="G9803" s="6" t="s">
        <v>8278</v>
      </c>
      <c r="H9803" s="6">
        <v>2</v>
      </c>
      <c r="I9803" s="6" t="s">
        <v>297</v>
      </c>
      <c r="J9803" s="6">
        <v>6</v>
      </c>
      <c r="K9803" s="6" t="s">
        <v>7768</v>
      </c>
      <c r="L9803" s="8">
        <v>6</v>
      </c>
      <c r="M9803" s="6" t="s">
        <v>297</v>
      </c>
      <c r="N9803" s="6" t="s">
        <v>8235</v>
      </c>
      <c r="R9803" s="6" t="str">
        <f t="shared" si="153"/>
        <v>87872Xã Mỹ Quý26</v>
      </c>
    </row>
    <row r="9804" spans="1:18">
      <c r="A9804" s="6">
        <v>9803</v>
      </c>
      <c r="B9804" s="6">
        <v>87</v>
      </c>
      <c r="C9804" s="6" t="s">
        <v>8233</v>
      </c>
      <c r="D9804" s="6">
        <v>872</v>
      </c>
      <c r="E9804" s="6" t="s">
        <v>8275</v>
      </c>
      <c r="F9804" s="6">
        <v>30058</v>
      </c>
      <c r="G9804" s="6" t="s">
        <v>8279</v>
      </c>
      <c r="H9804" s="6">
        <v>2</v>
      </c>
      <c r="I9804" s="6" t="s">
        <v>297</v>
      </c>
      <c r="J9804" s="6">
        <v>6</v>
      </c>
      <c r="K9804" s="6" t="s">
        <v>7768</v>
      </c>
      <c r="L9804" s="8">
        <v>6</v>
      </c>
      <c r="M9804" s="6" t="s">
        <v>297</v>
      </c>
      <c r="N9804" s="6" t="s">
        <v>8235</v>
      </c>
      <c r="R9804" s="6" t="str">
        <f t="shared" si="153"/>
        <v>87872Xã Mỹ Đông26</v>
      </c>
    </row>
    <row r="9805" spans="1:18">
      <c r="A9805" s="6">
        <v>9804</v>
      </c>
      <c r="B9805" s="6">
        <v>87</v>
      </c>
      <c r="C9805" s="6" t="s">
        <v>8233</v>
      </c>
      <c r="D9805" s="6">
        <v>872</v>
      </c>
      <c r="E9805" s="6" t="s">
        <v>8275</v>
      </c>
      <c r="F9805" s="6">
        <v>30061</v>
      </c>
      <c r="G9805" s="6" t="s">
        <v>8280</v>
      </c>
      <c r="H9805" s="6">
        <v>2</v>
      </c>
      <c r="I9805" s="6" t="s">
        <v>297</v>
      </c>
      <c r="J9805" s="6">
        <v>6</v>
      </c>
      <c r="K9805" s="6" t="s">
        <v>7768</v>
      </c>
      <c r="L9805" s="8">
        <v>6</v>
      </c>
      <c r="M9805" s="6" t="s">
        <v>297</v>
      </c>
      <c r="N9805" s="6" t="s">
        <v>8235</v>
      </c>
      <c r="R9805" s="6" t="str">
        <f t="shared" si="153"/>
        <v>87872Xã Đốc Binh Kiều26</v>
      </c>
    </row>
    <row r="9806" spans="1:18">
      <c r="A9806" s="6">
        <v>9805</v>
      </c>
      <c r="B9806" s="6">
        <v>87</v>
      </c>
      <c r="C9806" s="6" t="s">
        <v>8233</v>
      </c>
      <c r="D9806" s="6">
        <v>872</v>
      </c>
      <c r="E9806" s="6" t="s">
        <v>8275</v>
      </c>
      <c r="F9806" s="6">
        <v>30064</v>
      </c>
      <c r="G9806" s="6" t="s">
        <v>2857</v>
      </c>
      <c r="H9806" s="6">
        <v>2</v>
      </c>
      <c r="I9806" s="6" t="s">
        <v>297</v>
      </c>
      <c r="J9806" s="6">
        <v>6</v>
      </c>
      <c r="K9806" s="6" t="s">
        <v>7768</v>
      </c>
      <c r="L9806" s="8">
        <v>6</v>
      </c>
      <c r="M9806" s="6" t="s">
        <v>297</v>
      </c>
      <c r="N9806" s="6" t="s">
        <v>8235</v>
      </c>
      <c r="R9806" s="6" t="str">
        <f t="shared" si="153"/>
        <v>87872Xã Mỹ An26</v>
      </c>
    </row>
    <row r="9807" spans="1:18">
      <c r="A9807" s="6">
        <v>9806</v>
      </c>
      <c r="B9807" s="6">
        <v>87</v>
      </c>
      <c r="C9807" s="6" t="s">
        <v>8233</v>
      </c>
      <c r="D9807" s="6">
        <v>872</v>
      </c>
      <c r="E9807" s="6" t="s">
        <v>8275</v>
      </c>
      <c r="F9807" s="6">
        <v>30067</v>
      </c>
      <c r="G9807" s="6" t="s">
        <v>3398</v>
      </c>
      <c r="H9807" s="6">
        <v>2</v>
      </c>
      <c r="I9807" s="6" t="s">
        <v>297</v>
      </c>
      <c r="J9807" s="6">
        <v>6</v>
      </c>
      <c r="K9807" s="6" t="s">
        <v>7768</v>
      </c>
      <c r="L9807" s="8">
        <v>6</v>
      </c>
      <c r="M9807" s="6" t="s">
        <v>297</v>
      </c>
      <c r="N9807" s="6" t="s">
        <v>8235</v>
      </c>
      <c r="R9807" s="6" t="str">
        <f t="shared" si="153"/>
        <v>87872Xã Phú Điền26</v>
      </c>
    </row>
    <row r="9808" spans="1:18">
      <c r="A9808" s="6">
        <v>9807</v>
      </c>
      <c r="B9808" s="6">
        <v>87</v>
      </c>
      <c r="C9808" s="6" t="s">
        <v>8233</v>
      </c>
      <c r="D9808" s="6">
        <v>872</v>
      </c>
      <c r="E9808" s="6" t="s">
        <v>8275</v>
      </c>
      <c r="F9808" s="6">
        <v>30070</v>
      </c>
      <c r="G9808" s="6" t="s">
        <v>8281</v>
      </c>
      <c r="H9808" s="6">
        <v>2</v>
      </c>
      <c r="I9808" s="6" t="s">
        <v>297</v>
      </c>
      <c r="J9808" s="6">
        <v>6</v>
      </c>
      <c r="K9808" s="6" t="s">
        <v>7768</v>
      </c>
      <c r="L9808" s="8">
        <v>6</v>
      </c>
      <c r="M9808" s="6" t="s">
        <v>297</v>
      </c>
      <c r="N9808" s="6" t="s">
        <v>8235</v>
      </c>
      <c r="R9808" s="6" t="str">
        <f t="shared" si="153"/>
        <v>87872Xã Láng Biển26</v>
      </c>
    </row>
    <row r="9809" spans="1:18">
      <c r="A9809" s="6">
        <v>9808</v>
      </c>
      <c r="B9809" s="6">
        <v>87</v>
      </c>
      <c r="C9809" s="6" t="s">
        <v>8233</v>
      </c>
      <c r="D9809" s="6">
        <v>872</v>
      </c>
      <c r="E9809" s="6" t="s">
        <v>8275</v>
      </c>
      <c r="F9809" s="6">
        <v>30073</v>
      </c>
      <c r="G9809" s="6" t="s">
        <v>510</v>
      </c>
      <c r="H9809" s="6">
        <v>2</v>
      </c>
      <c r="I9809" s="6" t="s">
        <v>297</v>
      </c>
      <c r="J9809" s="6">
        <v>6</v>
      </c>
      <c r="K9809" s="6" t="s">
        <v>7768</v>
      </c>
      <c r="L9809" s="8">
        <v>6</v>
      </c>
      <c r="M9809" s="6" t="s">
        <v>297</v>
      </c>
      <c r="N9809" s="6" t="s">
        <v>8235</v>
      </c>
      <c r="R9809" s="6" t="str">
        <f t="shared" si="153"/>
        <v>87872Xã Thanh Mỹ26</v>
      </c>
    </row>
    <row r="9810" spans="1:18">
      <c r="A9810" s="6">
        <v>9809</v>
      </c>
      <c r="B9810" s="6">
        <v>87</v>
      </c>
      <c r="C9810" s="6" t="s">
        <v>8233</v>
      </c>
      <c r="D9810" s="6">
        <v>873</v>
      </c>
      <c r="E9810" s="6" t="s">
        <v>8282</v>
      </c>
      <c r="F9810" s="6">
        <v>30076</v>
      </c>
      <c r="G9810" s="6" t="s">
        <v>8283</v>
      </c>
      <c r="H9810" s="6">
        <v>1</v>
      </c>
      <c r="I9810" s="6" t="s">
        <v>251</v>
      </c>
      <c r="J9810" s="6">
        <v>6</v>
      </c>
      <c r="K9810" s="6" t="s">
        <v>7768</v>
      </c>
      <c r="L9810" s="8">
        <v>5</v>
      </c>
      <c r="M9810" s="6" t="s">
        <v>251</v>
      </c>
      <c r="N9810" s="6" t="s">
        <v>8235</v>
      </c>
      <c r="R9810" s="6" t="str">
        <f t="shared" si="153"/>
        <v>87873Thị trấn Mỹ Thọ16</v>
      </c>
    </row>
    <row r="9811" spans="1:18">
      <c r="A9811" s="6">
        <v>9810</v>
      </c>
      <c r="B9811" s="6">
        <v>87</v>
      </c>
      <c r="C9811" s="6" t="s">
        <v>8233</v>
      </c>
      <c r="D9811" s="6">
        <v>873</v>
      </c>
      <c r="E9811" s="6" t="s">
        <v>8282</v>
      </c>
      <c r="F9811" s="6">
        <v>30079</v>
      </c>
      <c r="G9811" s="6" t="s">
        <v>8284</v>
      </c>
      <c r="H9811" s="6">
        <v>2</v>
      </c>
      <c r="I9811" s="6" t="s">
        <v>297</v>
      </c>
      <c r="J9811" s="6">
        <v>6</v>
      </c>
      <c r="K9811" s="6" t="s">
        <v>7768</v>
      </c>
      <c r="L9811" s="8">
        <v>6</v>
      </c>
      <c r="M9811" s="6" t="s">
        <v>297</v>
      </c>
      <c r="N9811" s="6" t="s">
        <v>8235</v>
      </c>
      <c r="R9811" s="6" t="str">
        <f t="shared" si="153"/>
        <v>87873Xã Gáo Giồng26</v>
      </c>
    </row>
    <row r="9812" spans="1:18">
      <c r="A9812" s="6">
        <v>9811</v>
      </c>
      <c r="B9812" s="6">
        <v>87</v>
      </c>
      <c r="C9812" s="6" t="s">
        <v>8233</v>
      </c>
      <c r="D9812" s="6">
        <v>873</v>
      </c>
      <c r="E9812" s="6" t="s">
        <v>8282</v>
      </c>
      <c r="F9812" s="6">
        <v>30082</v>
      </c>
      <c r="G9812" s="6" t="s">
        <v>8285</v>
      </c>
      <c r="H9812" s="6">
        <v>2</v>
      </c>
      <c r="I9812" s="6" t="s">
        <v>297</v>
      </c>
      <c r="J9812" s="6">
        <v>6</v>
      </c>
      <c r="K9812" s="6" t="s">
        <v>7768</v>
      </c>
      <c r="L9812" s="8">
        <v>6</v>
      </c>
      <c r="M9812" s="6" t="s">
        <v>297</v>
      </c>
      <c r="N9812" s="6" t="s">
        <v>8235</v>
      </c>
      <c r="R9812" s="6" t="str">
        <f t="shared" si="153"/>
        <v>87873Xã Phương Thịnh26</v>
      </c>
    </row>
    <row r="9813" spans="1:18">
      <c r="A9813" s="6">
        <v>9812</v>
      </c>
      <c r="B9813" s="6">
        <v>87</v>
      </c>
      <c r="C9813" s="6" t="s">
        <v>8233</v>
      </c>
      <c r="D9813" s="6">
        <v>873</v>
      </c>
      <c r="E9813" s="6" t="s">
        <v>8282</v>
      </c>
      <c r="F9813" s="6">
        <v>30085</v>
      </c>
      <c r="G9813" s="6" t="s">
        <v>8286</v>
      </c>
      <c r="H9813" s="6">
        <v>2</v>
      </c>
      <c r="I9813" s="6" t="s">
        <v>297</v>
      </c>
      <c r="J9813" s="6">
        <v>6</v>
      </c>
      <c r="K9813" s="6" t="s">
        <v>7768</v>
      </c>
      <c r="L9813" s="8">
        <v>6</v>
      </c>
      <c r="M9813" s="6" t="s">
        <v>297</v>
      </c>
      <c r="N9813" s="6" t="s">
        <v>8235</v>
      </c>
      <c r="R9813" s="6" t="str">
        <f t="shared" si="153"/>
        <v>87873Xã Ba Sao26</v>
      </c>
    </row>
    <row r="9814" spans="1:18">
      <c r="A9814" s="6">
        <v>9813</v>
      </c>
      <c r="B9814" s="6">
        <v>87</v>
      </c>
      <c r="C9814" s="6" t="s">
        <v>8233</v>
      </c>
      <c r="D9814" s="6">
        <v>873</v>
      </c>
      <c r="E9814" s="6" t="s">
        <v>8282</v>
      </c>
      <c r="F9814" s="6">
        <v>30088</v>
      </c>
      <c r="G9814" s="6" t="s">
        <v>5586</v>
      </c>
      <c r="H9814" s="6">
        <v>2</v>
      </c>
      <c r="I9814" s="6" t="s">
        <v>297</v>
      </c>
      <c r="J9814" s="6">
        <v>6</v>
      </c>
      <c r="K9814" s="6" t="s">
        <v>7768</v>
      </c>
      <c r="L9814" s="8">
        <v>6</v>
      </c>
      <c r="M9814" s="6" t="s">
        <v>297</v>
      </c>
      <c r="N9814" s="6" t="s">
        <v>8235</v>
      </c>
      <c r="R9814" s="6" t="str">
        <f t="shared" si="153"/>
        <v>87873Xã Phong Mỹ26</v>
      </c>
    </row>
    <row r="9815" spans="1:18">
      <c r="A9815" s="6">
        <v>9814</v>
      </c>
      <c r="B9815" s="6">
        <v>87</v>
      </c>
      <c r="C9815" s="6" t="s">
        <v>8233</v>
      </c>
      <c r="D9815" s="6">
        <v>873</v>
      </c>
      <c r="E9815" s="6" t="s">
        <v>8282</v>
      </c>
      <c r="F9815" s="6">
        <v>30091</v>
      </c>
      <c r="G9815" s="6" t="s">
        <v>7203</v>
      </c>
      <c r="H9815" s="6">
        <v>2</v>
      </c>
      <c r="I9815" s="6" t="s">
        <v>297</v>
      </c>
      <c r="J9815" s="6">
        <v>6</v>
      </c>
      <c r="K9815" s="6" t="s">
        <v>7768</v>
      </c>
      <c r="L9815" s="8">
        <v>6</v>
      </c>
      <c r="M9815" s="6" t="s">
        <v>297</v>
      </c>
      <c r="N9815" s="6" t="s">
        <v>8235</v>
      </c>
      <c r="R9815" s="6" t="str">
        <f t="shared" si="153"/>
        <v>87873Xã Tân Nghĩa26</v>
      </c>
    </row>
    <row r="9816" spans="1:18">
      <c r="A9816" s="6">
        <v>9815</v>
      </c>
      <c r="B9816" s="6">
        <v>87</v>
      </c>
      <c r="C9816" s="6" t="s">
        <v>8233</v>
      </c>
      <c r="D9816" s="6">
        <v>873</v>
      </c>
      <c r="E9816" s="6" t="s">
        <v>8282</v>
      </c>
      <c r="F9816" s="6">
        <v>30094</v>
      </c>
      <c r="G9816" s="6" t="s">
        <v>8287</v>
      </c>
      <c r="H9816" s="6">
        <v>2</v>
      </c>
      <c r="I9816" s="6" t="s">
        <v>297</v>
      </c>
      <c r="J9816" s="6">
        <v>6</v>
      </c>
      <c r="K9816" s="6" t="s">
        <v>7768</v>
      </c>
      <c r="L9816" s="8">
        <v>6</v>
      </c>
      <c r="M9816" s="6" t="s">
        <v>297</v>
      </c>
      <c r="N9816" s="6" t="s">
        <v>8235</v>
      </c>
      <c r="R9816" s="6" t="str">
        <f t="shared" si="153"/>
        <v>87873Xã Phương Trà26</v>
      </c>
    </row>
    <row r="9817" spans="1:18">
      <c r="A9817" s="6">
        <v>9816</v>
      </c>
      <c r="B9817" s="6">
        <v>87</v>
      </c>
      <c r="C9817" s="6" t="s">
        <v>8233</v>
      </c>
      <c r="D9817" s="6">
        <v>873</v>
      </c>
      <c r="E9817" s="6" t="s">
        <v>8282</v>
      </c>
      <c r="F9817" s="6">
        <v>30097</v>
      </c>
      <c r="G9817" s="6" t="s">
        <v>8288</v>
      </c>
      <c r="H9817" s="6">
        <v>2</v>
      </c>
      <c r="I9817" s="6" t="s">
        <v>297</v>
      </c>
      <c r="J9817" s="6">
        <v>6</v>
      </c>
      <c r="K9817" s="6" t="s">
        <v>7768</v>
      </c>
      <c r="L9817" s="8">
        <v>6</v>
      </c>
      <c r="M9817" s="6" t="s">
        <v>297</v>
      </c>
      <c r="N9817" s="6" t="s">
        <v>8235</v>
      </c>
      <c r="R9817" s="6" t="str">
        <f t="shared" si="153"/>
        <v>87873Xã Nhị Mỹ26</v>
      </c>
    </row>
    <row r="9818" spans="1:18">
      <c r="A9818" s="6">
        <v>9817</v>
      </c>
      <c r="B9818" s="6">
        <v>87</v>
      </c>
      <c r="C9818" s="6" t="s">
        <v>8233</v>
      </c>
      <c r="D9818" s="6">
        <v>873</v>
      </c>
      <c r="E9818" s="6" t="s">
        <v>8282</v>
      </c>
      <c r="F9818" s="6">
        <v>30100</v>
      </c>
      <c r="G9818" s="6" t="s">
        <v>6140</v>
      </c>
      <c r="H9818" s="6">
        <v>2</v>
      </c>
      <c r="I9818" s="6" t="s">
        <v>297</v>
      </c>
      <c r="J9818" s="6">
        <v>6</v>
      </c>
      <c r="K9818" s="6" t="s">
        <v>7768</v>
      </c>
      <c r="L9818" s="8">
        <v>6</v>
      </c>
      <c r="M9818" s="6" t="s">
        <v>297</v>
      </c>
      <c r="N9818" s="6" t="s">
        <v>8235</v>
      </c>
      <c r="R9818" s="6" t="str">
        <f t="shared" si="153"/>
        <v>87873Xã Mỹ Thọ26</v>
      </c>
    </row>
    <row r="9819" spans="1:18">
      <c r="A9819" s="6">
        <v>9818</v>
      </c>
      <c r="B9819" s="6">
        <v>87</v>
      </c>
      <c r="C9819" s="6" t="s">
        <v>8233</v>
      </c>
      <c r="D9819" s="6">
        <v>873</v>
      </c>
      <c r="E9819" s="6" t="s">
        <v>8282</v>
      </c>
      <c r="F9819" s="6">
        <v>30103</v>
      </c>
      <c r="G9819" s="6" t="s">
        <v>8289</v>
      </c>
      <c r="H9819" s="6">
        <v>2</v>
      </c>
      <c r="I9819" s="6" t="s">
        <v>297</v>
      </c>
      <c r="J9819" s="6">
        <v>6</v>
      </c>
      <c r="K9819" s="6" t="s">
        <v>7768</v>
      </c>
      <c r="L9819" s="8">
        <v>6</v>
      </c>
      <c r="M9819" s="6" t="s">
        <v>297</v>
      </c>
      <c r="N9819" s="6" t="s">
        <v>8235</v>
      </c>
      <c r="R9819" s="6" t="str">
        <f t="shared" si="153"/>
        <v>87873Xã Tân Hội Trung26</v>
      </c>
    </row>
    <row r="9820" spans="1:18">
      <c r="A9820" s="6">
        <v>9819</v>
      </c>
      <c r="B9820" s="6">
        <v>87</v>
      </c>
      <c r="C9820" s="6" t="s">
        <v>8233</v>
      </c>
      <c r="D9820" s="6">
        <v>873</v>
      </c>
      <c r="E9820" s="6" t="s">
        <v>8282</v>
      </c>
      <c r="F9820" s="6">
        <v>30106</v>
      </c>
      <c r="G9820" s="6" t="s">
        <v>2054</v>
      </c>
      <c r="H9820" s="6">
        <v>2</v>
      </c>
      <c r="I9820" s="6" t="s">
        <v>297</v>
      </c>
      <c r="J9820" s="6">
        <v>6</v>
      </c>
      <c r="K9820" s="6" t="s">
        <v>7768</v>
      </c>
      <c r="L9820" s="8">
        <v>6</v>
      </c>
      <c r="M9820" s="6" t="s">
        <v>297</v>
      </c>
      <c r="N9820" s="6" t="s">
        <v>8235</v>
      </c>
      <c r="R9820" s="6" t="str">
        <f t="shared" si="153"/>
        <v>87873Xã An Bình26</v>
      </c>
    </row>
    <row r="9821" spans="1:18">
      <c r="A9821" s="6">
        <v>9820</v>
      </c>
      <c r="B9821" s="6">
        <v>87</v>
      </c>
      <c r="C9821" s="6" t="s">
        <v>8233</v>
      </c>
      <c r="D9821" s="6">
        <v>873</v>
      </c>
      <c r="E9821" s="6" t="s">
        <v>8282</v>
      </c>
      <c r="F9821" s="6">
        <v>30109</v>
      </c>
      <c r="G9821" s="6" t="s">
        <v>7945</v>
      </c>
      <c r="H9821" s="6">
        <v>2</v>
      </c>
      <c r="I9821" s="6" t="s">
        <v>297</v>
      </c>
      <c r="J9821" s="6">
        <v>6</v>
      </c>
      <c r="K9821" s="6" t="s">
        <v>7768</v>
      </c>
      <c r="L9821" s="8">
        <v>6</v>
      </c>
      <c r="M9821" s="6" t="s">
        <v>297</v>
      </c>
      <c r="N9821" s="6" t="s">
        <v>8235</v>
      </c>
      <c r="R9821" s="6" t="str">
        <f t="shared" si="153"/>
        <v>87873Xã Mỹ Hội26</v>
      </c>
    </row>
    <row r="9822" spans="1:18">
      <c r="A9822" s="6">
        <v>9821</v>
      </c>
      <c r="B9822" s="6">
        <v>87</v>
      </c>
      <c r="C9822" s="6" t="s">
        <v>8233</v>
      </c>
      <c r="D9822" s="6">
        <v>873</v>
      </c>
      <c r="E9822" s="6" t="s">
        <v>8282</v>
      </c>
      <c r="F9822" s="6">
        <v>30112</v>
      </c>
      <c r="G9822" s="6" t="s">
        <v>6143</v>
      </c>
      <c r="H9822" s="6">
        <v>2</v>
      </c>
      <c r="I9822" s="6" t="s">
        <v>297</v>
      </c>
      <c r="J9822" s="6">
        <v>6</v>
      </c>
      <c r="K9822" s="6" t="s">
        <v>7768</v>
      </c>
      <c r="L9822" s="8">
        <v>6</v>
      </c>
      <c r="M9822" s="6" t="s">
        <v>297</v>
      </c>
      <c r="N9822" s="6" t="s">
        <v>8235</v>
      </c>
      <c r="R9822" s="6" t="str">
        <f t="shared" si="153"/>
        <v>87873Xã Mỹ Hiệp26</v>
      </c>
    </row>
    <row r="9823" spans="1:18">
      <c r="A9823" s="6">
        <v>9822</v>
      </c>
      <c r="B9823" s="6">
        <v>87</v>
      </c>
      <c r="C9823" s="6" t="s">
        <v>8233</v>
      </c>
      <c r="D9823" s="6">
        <v>873</v>
      </c>
      <c r="E9823" s="6" t="s">
        <v>8282</v>
      </c>
      <c r="F9823" s="6">
        <v>30115</v>
      </c>
      <c r="G9823" s="6" t="s">
        <v>7958</v>
      </c>
      <c r="H9823" s="6">
        <v>2</v>
      </c>
      <c r="I9823" s="6" t="s">
        <v>297</v>
      </c>
      <c r="J9823" s="6">
        <v>6</v>
      </c>
      <c r="K9823" s="6" t="s">
        <v>7768</v>
      </c>
      <c r="L9823" s="8">
        <v>6</v>
      </c>
      <c r="M9823" s="6" t="s">
        <v>297</v>
      </c>
      <c r="N9823" s="6" t="s">
        <v>8235</v>
      </c>
      <c r="R9823" s="6" t="str">
        <f t="shared" si="153"/>
        <v>87873Xã Mỹ Long26</v>
      </c>
    </row>
    <row r="9824" spans="1:18">
      <c r="A9824" s="6">
        <v>9823</v>
      </c>
      <c r="B9824" s="6">
        <v>87</v>
      </c>
      <c r="C9824" s="6" t="s">
        <v>8233</v>
      </c>
      <c r="D9824" s="6">
        <v>873</v>
      </c>
      <c r="E9824" s="6" t="s">
        <v>8282</v>
      </c>
      <c r="F9824" s="6">
        <v>30118</v>
      </c>
      <c r="G9824" s="6" t="s">
        <v>8290</v>
      </c>
      <c r="H9824" s="6">
        <v>2</v>
      </c>
      <c r="I9824" s="6" t="s">
        <v>297</v>
      </c>
      <c r="J9824" s="6">
        <v>6</v>
      </c>
      <c r="K9824" s="6" t="s">
        <v>7768</v>
      </c>
      <c r="L9824" s="8">
        <v>6</v>
      </c>
      <c r="M9824" s="6" t="s">
        <v>297</v>
      </c>
      <c r="N9824" s="6" t="s">
        <v>8235</v>
      </c>
      <c r="R9824" s="6" t="str">
        <f t="shared" si="153"/>
        <v>87873Xã Bình Hàng Trung26</v>
      </c>
    </row>
    <row r="9825" spans="1:18">
      <c r="A9825" s="6">
        <v>9824</v>
      </c>
      <c r="B9825" s="6">
        <v>87</v>
      </c>
      <c r="C9825" s="6" t="s">
        <v>8233</v>
      </c>
      <c r="D9825" s="6">
        <v>873</v>
      </c>
      <c r="E9825" s="6" t="s">
        <v>8282</v>
      </c>
      <c r="F9825" s="6">
        <v>30121</v>
      </c>
      <c r="G9825" s="6" t="s">
        <v>8291</v>
      </c>
      <c r="H9825" s="6">
        <v>2</v>
      </c>
      <c r="I9825" s="6" t="s">
        <v>297</v>
      </c>
      <c r="J9825" s="6">
        <v>6</v>
      </c>
      <c r="K9825" s="6" t="s">
        <v>7768</v>
      </c>
      <c r="L9825" s="8">
        <v>6</v>
      </c>
      <c r="M9825" s="6" t="s">
        <v>297</v>
      </c>
      <c r="N9825" s="6" t="s">
        <v>8235</v>
      </c>
      <c r="R9825" s="6" t="str">
        <f t="shared" si="153"/>
        <v>87873Xã Mỹ Xương26</v>
      </c>
    </row>
    <row r="9826" spans="1:18">
      <c r="A9826" s="6">
        <v>9825</v>
      </c>
      <c r="B9826" s="6">
        <v>87</v>
      </c>
      <c r="C9826" s="6" t="s">
        <v>8233</v>
      </c>
      <c r="D9826" s="6">
        <v>873</v>
      </c>
      <c r="E9826" s="6" t="s">
        <v>8282</v>
      </c>
      <c r="F9826" s="6">
        <v>30124</v>
      </c>
      <c r="G9826" s="6" t="s">
        <v>8292</v>
      </c>
      <c r="H9826" s="6">
        <v>2</v>
      </c>
      <c r="I9826" s="6" t="s">
        <v>297</v>
      </c>
      <c r="J9826" s="6">
        <v>6</v>
      </c>
      <c r="K9826" s="6" t="s">
        <v>7768</v>
      </c>
      <c r="L9826" s="8">
        <v>6</v>
      </c>
      <c r="M9826" s="6" t="s">
        <v>297</v>
      </c>
      <c r="N9826" s="6" t="s">
        <v>8235</v>
      </c>
      <c r="R9826" s="6" t="str">
        <f t="shared" si="153"/>
        <v>87873Xã Bình Hàng Tây26</v>
      </c>
    </row>
    <row r="9827" spans="1:18">
      <c r="A9827" s="6">
        <v>9826</v>
      </c>
      <c r="B9827" s="6">
        <v>87</v>
      </c>
      <c r="C9827" s="6" t="s">
        <v>8233</v>
      </c>
      <c r="D9827" s="6">
        <v>873</v>
      </c>
      <c r="E9827" s="6" t="s">
        <v>8282</v>
      </c>
      <c r="F9827" s="6">
        <v>30127</v>
      </c>
      <c r="G9827" s="6" t="s">
        <v>5955</v>
      </c>
      <c r="H9827" s="6">
        <v>2</v>
      </c>
      <c r="I9827" s="6" t="s">
        <v>297</v>
      </c>
      <c r="J9827" s="6">
        <v>6</v>
      </c>
      <c r="K9827" s="6" t="s">
        <v>7768</v>
      </c>
      <c r="L9827" s="8">
        <v>6</v>
      </c>
      <c r="M9827" s="6" t="s">
        <v>297</v>
      </c>
      <c r="N9827" s="6" t="s">
        <v>8235</v>
      </c>
      <c r="R9827" s="6" t="str">
        <f t="shared" si="153"/>
        <v>87873Xã Bình Thạnh26</v>
      </c>
    </row>
    <row r="9828" spans="1:18">
      <c r="A9828" s="6">
        <v>9827</v>
      </c>
      <c r="B9828" s="6">
        <v>87</v>
      </c>
      <c r="C9828" s="6" t="s">
        <v>8233</v>
      </c>
      <c r="D9828" s="6">
        <v>874</v>
      </c>
      <c r="E9828" s="6" t="s">
        <v>8293</v>
      </c>
      <c r="F9828" s="6">
        <v>30130</v>
      </c>
      <c r="G9828" s="6" t="s">
        <v>7294</v>
      </c>
      <c r="H9828" s="6">
        <v>1</v>
      </c>
      <c r="I9828" s="6" t="s">
        <v>251</v>
      </c>
      <c r="J9828" s="6">
        <v>6</v>
      </c>
      <c r="K9828" s="6" t="s">
        <v>7768</v>
      </c>
      <c r="L9828" s="8">
        <v>5</v>
      </c>
      <c r="M9828" s="6" t="s">
        <v>251</v>
      </c>
      <c r="N9828" s="6" t="s">
        <v>8235</v>
      </c>
      <c r="R9828" s="6" t="str">
        <f t="shared" si="153"/>
        <v>87874Thị trấn Thanh Bình16</v>
      </c>
    </row>
    <row r="9829" spans="1:18">
      <c r="A9829" s="6">
        <v>9828</v>
      </c>
      <c r="B9829" s="6">
        <v>87</v>
      </c>
      <c r="C9829" s="6" t="s">
        <v>8233</v>
      </c>
      <c r="D9829" s="6">
        <v>874</v>
      </c>
      <c r="E9829" s="6" t="s">
        <v>8293</v>
      </c>
      <c r="F9829" s="6">
        <v>30133</v>
      </c>
      <c r="G9829" s="6" t="s">
        <v>8294</v>
      </c>
      <c r="H9829" s="6">
        <v>2</v>
      </c>
      <c r="I9829" s="6" t="s">
        <v>297</v>
      </c>
      <c r="J9829" s="6">
        <v>6</v>
      </c>
      <c r="K9829" s="6" t="s">
        <v>7768</v>
      </c>
      <c r="L9829" s="8">
        <v>6</v>
      </c>
      <c r="M9829" s="6" t="s">
        <v>297</v>
      </c>
      <c r="N9829" s="6" t="s">
        <v>8235</v>
      </c>
      <c r="R9829" s="6" t="str">
        <f t="shared" si="153"/>
        <v>87874Xã Tân Quới26</v>
      </c>
    </row>
    <row r="9830" spans="1:18">
      <c r="A9830" s="6">
        <v>9829</v>
      </c>
      <c r="B9830" s="6">
        <v>87</v>
      </c>
      <c r="C9830" s="6" t="s">
        <v>8233</v>
      </c>
      <c r="D9830" s="6">
        <v>874</v>
      </c>
      <c r="E9830" s="6" t="s">
        <v>8293</v>
      </c>
      <c r="F9830" s="6">
        <v>30136</v>
      </c>
      <c r="G9830" s="6" t="s">
        <v>619</v>
      </c>
      <c r="H9830" s="6">
        <v>2</v>
      </c>
      <c r="I9830" s="6" t="s">
        <v>297</v>
      </c>
      <c r="J9830" s="6">
        <v>6</v>
      </c>
      <c r="K9830" s="6" t="s">
        <v>7768</v>
      </c>
      <c r="L9830" s="8">
        <v>6</v>
      </c>
      <c r="M9830" s="6" t="s">
        <v>297</v>
      </c>
      <c r="N9830" s="6" t="s">
        <v>8235</v>
      </c>
      <c r="R9830" s="6" t="str">
        <f t="shared" si="153"/>
        <v>87874Xã Tân Hòa26</v>
      </c>
    </row>
    <row r="9831" spans="1:18">
      <c r="A9831" s="6">
        <v>9830</v>
      </c>
      <c r="B9831" s="6">
        <v>87</v>
      </c>
      <c r="C9831" s="6" t="s">
        <v>8233</v>
      </c>
      <c r="D9831" s="6">
        <v>874</v>
      </c>
      <c r="E9831" s="6" t="s">
        <v>8293</v>
      </c>
      <c r="F9831" s="6">
        <v>30139</v>
      </c>
      <c r="G9831" s="6" t="s">
        <v>8295</v>
      </c>
      <c r="H9831" s="6">
        <v>2</v>
      </c>
      <c r="I9831" s="6" t="s">
        <v>297</v>
      </c>
      <c r="J9831" s="6">
        <v>6</v>
      </c>
      <c r="K9831" s="6" t="s">
        <v>7768</v>
      </c>
      <c r="L9831" s="8">
        <v>6</v>
      </c>
      <c r="M9831" s="6" t="s">
        <v>297</v>
      </c>
      <c r="N9831" s="6" t="s">
        <v>8235</v>
      </c>
      <c r="R9831" s="6" t="str">
        <f t="shared" si="153"/>
        <v>87874Xã An Phong26</v>
      </c>
    </row>
    <row r="9832" spans="1:18">
      <c r="A9832" s="6">
        <v>9831</v>
      </c>
      <c r="B9832" s="6">
        <v>87</v>
      </c>
      <c r="C9832" s="6" t="s">
        <v>8233</v>
      </c>
      <c r="D9832" s="6">
        <v>874</v>
      </c>
      <c r="E9832" s="6" t="s">
        <v>8293</v>
      </c>
      <c r="F9832" s="6">
        <v>30142</v>
      </c>
      <c r="G9832" s="6" t="s">
        <v>7527</v>
      </c>
      <c r="H9832" s="6">
        <v>2</v>
      </c>
      <c r="I9832" s="6" t="s">
        <v>297</v>
      </c>
      <c r="J9832" s="6">
        <v>6</v>
      </c>
      <c r="K9832" s="6" t="s">
        <v>7768</v>
      </c>
      <c r="L9832" s="8">
        <v>6</v>
      </c>
      <c r="M9832" s="6" t="s">
        <v>297</v>
      </c>
      <c r="N9832" s="6" t="s">
        <v>8235</v>
      </c>
      <c r="R9832" s="6" t="str">
        <f t="shared" si="153"/>
        <v>87874Xã Phú Lợi26</v>
      </c>
    </row>
    <row r="9833" spans="1:18">
      <c r="A9833" s="6">
        <v>9832</v>
      </c>
      <c r="B9833" s="6">
        <v>87</v>
      </c>
      <c r="C9833" s="6" t="s">
        <v>8233</v>
      </c>
      <c r="D9833" s="6">
        <v>874</v>
      </c>
      <c r="E9833" s="6" t="s">
        <v>8293</v>
      </c>
      <c r="F9833" s="6">
        <v>30145</v>
      </c>
      <c r="G9833" s="6" t="s">
        <v>1307</v>
      </c>
      <c r="H9833" s="6">
        <v>2</v>
      </c>
      <c r="I9833" s="6" t="s">
        <v>297</v>
      </c>
      <c r="J9833" s="6">
        <v>6</v>
      </c>
      <c r="K9833" s="6" t="s">
        <v>7768</v>
      </c>
      <c r="L9833" s="8">
        <v>6</v>
      </c>
      <c r="M9833" s="6" t="s">
        <v>297</v>
      </c>
      <c r="N9833" s="6" t="s">
        <v>8235</v>
      </c>
      <c r="R9833" s="6" t="str">
        <f t="shared" si="153"/>
        <v>87874Xã Tân Mỹ26</v>
      </c>
    </row>
    <row r="9834" spans="1:18">
      <c r="A9834" s="6">
        <v>9833</v>
      </c>
      <c r="B9834" s="6">
        <v>87</v>
      </c>
      <c r="C9834" s="6" t="s">
        <v>8233</v>
      </c>
      <c r="D9834" s="6">
        <v>874</v>
      </c>
      <c r="E9834" s="6" t="s">
        <v>8293</v>
      </c>
      <c r="F9834" s="6">
        <v>30148</v>
      </c>
      <c r="G9834" s="6" t="s">
        <v>8296</v>
      </c>
      <c r="H9834" s="6">
        <v>2</v>
      </c>
      <c r="I9834" s="6" t="s">
        <v>297</v>
      </c>
      <c r="J9834" s="6">
        <v>6</v>
      </c>
      <c r="K9834" s="6" t="s">
        <v>7768</v>
      </c>
      <c r="L9834" s="8">
        <v>6</v>
      </c>
      <c r="M9834" s="6" t="s">
        <v>297</v>
      </c>
      <c r="N9834" s="6" t="s">
        <v>8235</v>
      </c>
      <c r="R9834" s="6" t="str">
        <f t="shared" si="153"/>
        <v>87874Xã Bình Tấn26</v>
      </c>
    </row>
    <row r="9835" spans="1:18">
      <c r="A9835" s="6">
        <v>9834</v>
      </c>
      <c r="B9835" s="6">
        <v>87</v>
      </c>
      <c r="C9835" s="6" t="s">
        <v>8233</v>
      </c>
      <c r="D9835" s="6">
        <v>874</v>
      </c>
      <c r="E9835" s="6" t="s">
        <v>8293</v>
      </c>
      <c r="F9835" s="6">
        <v>30151</v>
      </c>
      <c r="G9835" s="6" t="s">
        <v>8297</v>
      </c>
      <c r="H9835" s="6">
        <v>2</v>
      </c>
      <c r="I9835" s="6" t="s">
        <v>297</v>
      </c>
      <c r="J9835" s="6">
        <v>6</v>
      </c>
      <c r="K9835" s="6" t="s">
        <v>7768</v>
      </c>
      <c r="L9835" s="8">
        <v>6</v>
      </c>
      <c r="M9835" s="6" t="s">
        <v>297</v>
      </c>
      <c r="N9835" s="6" t="s">
        <v>8235</v>
      </c>
      <c r="R9835" s="6" t="str">
        <f t="shared" si="153"/>
        <v>87874Xã Tân Huề26</v>
      </c>
    </row>
    <row r="9836" spans="1:18">
      <c r="A9836" s="6">
        <v>9835</v>
      </c>
      <c r="B9836" s="6">
        <v>87</v>
      </c>
      <c r="C9836" s="6" t="s">
        <v>8233</v>
      </c>
      <c r="D9836" s="6">
        <v>874</v>
      </c>
      <c r="E9836" s="6" t="s">
        <v>8293</v>
      </c>
      <c r="F9836" s="6">
        <v>30154</v>
      </c>
      <c r="G9836" s="6" t="s">
        <v>2686</v>
      </c>
      <c r="H9836" s="6">
        <v>2</v>
      </c>
      <c r="I9836" s="6" t="s">
        <v>297</v>
      </c>
      <c r="J9836" s="6">
        <v>6</v>
      </c>
      <c r="K9836" s="6" t="s">
        <v>7768</v>
      </c>
      <c r="L9836" s="8">
        <v>6</v>
      </c>
      <c r="M9836" s="6" t="s">
        <v>297</v>
      </c>
      <c r="N9836" s="6" t="s">
        <v>8235</v>
      </c>
      <c r="R9836" s="6" t="str">
        <f t="shared" si="153"/>
        <v>87874Xã Tân Bình26</v>
      </c>
    </row>
    <row r="9837" spans="1:18">
      <c r="A9837" s="6">
        <v>9836</v>
      </c>
      <c r="B9837" s="6">
        <v>87</v>
      </c>
      <c r="C9837" s="6" t="s">
        <v>8233</v>
      </c>
      <c r="D9837" s="6">
        <v>874</v>
      </c>
      <c r="E9837" s="6" t="s">
        <v>8293</v>
      </c>
      <c r="F9837" s="6">
        <v>30157</v>
      </c>
      <c r="G9837" s="6" t="s">
        <v>8010</v>
      </c>
      <c r="H9837" s="6">
        <v>2</v>
      </c>
      <c r="I9837" s="6" t="s">
        <v>297</v>
      </c>
      <c r="J9837" s="6">
        <v>6</v>
      </c>
      <c r="K9837" s="6" t="s">
        <v>7768</v>
      </c>
      <c r="L9837" s="8">
        <v>6</v>
      </c>
      <c r="M9837" s="6" t="s">
        <v>297</v>
      </c>
      <c r="N9837" s="6" t="s">
        <v>8235</v>
      </c>
      <c r="R9837" s="6" t="str">
        <f t="shared" si="153"/>
        <v>87874Xã Tân Thạnh26</v>
      </c>
    </row>
    <row r="9838" spans="1:18">
      <c r="A9838" s="6">
        <v>9837</v>
      </c>
      <c r="B9838" s="6">
        <v>87</v>
      </c>
      <c r="C9838" s="6" t="s">
        <v>8233</v>
      </c>
      <c r="D9838" s="6">
        <v>874</v>
      </c>
      <c r="E9838" s="6" t="s">
        <v>8293</v>
      </c>
      <c r="F9838" s="6">
        <v>30160</v>
      </c>
      <c r="G9838" s="6" t="s">
        <v>615</v>
      </c>
      <c r="H9838" s="6">
        <v>2</v>
      </c>
      <c r="I9838" s="6" t="s">
        <v>297</v>
      </c>
      <c r="J9838" s="6">
        <v>6</v>
      </c>
      <c r="K9838" s="6" t="s">
        <v>7768</v>
      </c>
      <c r="L9838" s="8">
        <v>6</v>
      </c>
      <c r="M9838" s="6" t="s">
        <v>297</v>
      </c>
      <c r="N9838" s="6" t="s">
        <v>8235</v>
      </c>
      <c r="R9838" s="6" t="str">
        <f t="shared" si="153"/>
        <v>87874Xã Tân Phú26</v>
      </c>
    </row>
    <row r="9839" spans="1:18">
      <c r="A9839" s="6">
        <v>9838</v>
      </c>
      <c r="B9839" s="6">
        <v>87</v>
      </c>
      <c r="C9839" s="6" t="s">
        <v>8233</v>
      </c>
      <c r="D9839" s="6">
        <v>874</v>
      </c>
      <c r="E9839" s="6" t="s">
        <v>8293</v>
      </c>
      <c r="F9839" s="6">
        <v>30163</v>
      </c>
      <c r="G9839" s="6" t="s">
        <v>2351</v>
      </c>
      <c r="H9839" s="6">
        <v>2</v>
      </c>
      <c r="I9839" s="6" t="s">
        <v>297</v>
      </c>
      <c r="J9839" s="6">
        <v>6</v>
      </c>
      <c r="K9839" s="6" t="s">
        <v>7768</v>
      </c>
      <c r="L9839" s="8">
        <v>6</v>
      </c>
      <c r="M9839" s="6" t="s">
        <v>297</v>
      </c>
      <c r="N9839" s="6" t="s">
        <v>8235</v>
      </c>
      <c r="R9839" s="6" t="str">
        <f t="shared" si="153"/>
        <v>87874Xã Bình Thành26</v>
      </c>
    </row>
    <row r="9840" spans="1:18">
      <c r="A9840" s="6">
        <v>9839</v>
      </c>
      <c r="B9840" s="6">
        <v>87</v>
      </c>
      <c r="C9840" s="6" t="s">
        <v>8233</v>
      </c>
      <c r="D9840" s="6">
        <v>874</v>
      </c>
      <c r="E9840" s="6" t="s">
        <v>8293</v>
      </c>
      <c r="F9840" s="6">
        <v>30166</v>
      </c>
      <c r="G9840" s="6" t="s">
        <v>1354</v>
      </c>
      <c r="H9840" s="6">
        <v>2</v>
      </c>
      <c r="I9840" s="6" t="s">
        <v>297</v>
      </c>
      <c r="J9840" s="6">
        <v>6</v>
      </c>
      <c r="K9840" s="6" t="s">
        <v>7768</v>
      </c>
      <c r="L9840" s="8">
        <v>6</v>
      </c>
      <c r="M9840" s="6" t="s">
        <v>297</v>
      </c>
      <c r="N9840" s="6" t="s">
        <v>8235</v>
      </c>
      <c r="R9840" s="6" t="str">
        <f t="shared" si="153"/>
        <v>87874Xã Tân Long26</v>
      </c>
    </row>
    <row r="9841" spans="1:18">
      <c r="A9841" s="6">
        <v>9840</v>
      </c>
      <c r="B9841" s="6">
        <v>87</v>
      </c>
      <c r="C9841" s="6" t="s">
        <v>8233</v>
      </c>
      <c r="D9841" s="6">
        <v>875</v>
      </c>
      <c r="E9841" s="6" t="s">
        <v>8298</v>
      </c>
      <c r="F9841" s="6">
        <v>30169</v>
      </c>
      <c r="G9841" s="6" t="s">
        <v>8299</v>
      </c>
      <c r="H9841" s="6">
        <v>1</v>
      </c>
      <c r="I9841" s="6" t="s">
        <v>251</v>
      </c>
      <c r="J9841" s="6">
        <v>6</v>
      </c>
      <c r="K9841" s="6" t="s">
        <v>7768</v>
      </c>
      <c r="L9841" s="8">
        <v>5</v>
      </c>
      <c r="M9841" s="6" t="s">
        <v>251</v>
      </c>
      <c r="N9841" s="6" t="s">
        <v>8235</v>
      </c>
      <c r="R9841" s="6" t="str">
        <f t="shared" si="153"/>
        <v>87875Thị trấn Lấp Vò16</v>
      </c>
    </row>
    <row r="9842" spans="1:18">
      <c r="A9842" s="6">
        <v>9841</v>
      </c>
      <c r="B9842" s="6">
        <v>87</v>
      </c>
      <c r="C9842" s="6" t="s">
        <v>8233</v>
      </c>
      <c r="D9842" s="6">
        <v>875</v>
      </c>
      <c r="E9842" s="6" t="s">
        <v>8298</v>
      </c>
      <c r="F9842" s="6">
        <v>30172</v>
      </c>
      <c r="G9842" s="6" t="s">
        <v>8300</v>
      </c>
      <c r="H9842" s="6">
        <v>2</v>
      </c>
      <c r="I9842" s="6" t="s">
        <v>297</v>
      </c>
      <c r="J9842" s="6">
        <v>6</v>
      </c>
      <c r="K9842" s="6" t="s">
        <v>7768</v>
      </c>
      <c r="L9842" s="8">
        <v>6</v>
      </c>
      <c r="M9842" s="6" t="s">
        <v>297</v>
      </c>
      <c r="N9842" s="6" t="s">
        <v>8235</v>
      </c>
      <c r="R9842" s="6" t="str">
        <f t="shared" si="153"/>
        <v>87875Xã Mỹ An Hưng A26</v>
      </c>
    </row>
    <row r="9843" spans="1:18">
      <c r="A9843" s="6">
        <v>9842</v>
      </c>
      <c r="B9843" s="6">
        <v>87</v>
      </c>
      <c r="C9843" s="6" t="s">
        <v>8233</v>
      </c>
      <c r="D9843" s="6">
        <v>875</v>
      </c>
      <c r="E9843" s="6" t="s">
        <v>8298</v>
      </c>
      <c r="F9843" s="6">
        <v>30175</v>
      </c>
      <c r="G9843" s="6" t="s">
        <v>1307</v>
      </c>
      <c r="H9843" s="6">
        <v>2</v>
      </c>
      <c r="I9843" s="6" t="s">
        <v>297</v>
      </c>
      <c r="J9843" s="6">
        <v>6</v>
      </c>
      <c r="K9843" s="6" t="s">
        <v>7768</v>
      </c>
      <c r="L9843" s="8">
        <v>6</v>
      </c>
      <c r="M9843" s="6" t="s">
        <v>297</v>
      </c>
      <c r="N9843" s="6" t="s">
        <v>8235</v>
      </c>
      <c r="R9843" s="6" t="str">
        <f t="shared" si="153"/>
        <v>87875Xã Tân Mỹ26</v>
      </c>
    </row>
    <row r="9844" spans="1:18">
      <c r="A9844" s="6">
        <v>9843</v>
      </c>
      <c r="B9844" s="6">
        <v>87</v>
      </c>
      <c r="C9844" s="6" t="s">
        <v>8233</v>
      </c>
      <c r="D9844" s="6">
        <v>875</v>
      </c>
      <c r="E9844" s="6" t="s">
        <v>8298</v>
      </c>
      <c r="F9844" s="6">
        <v>30178</v>
      </c>
      <c r="G9844" s="6" t="s">
        <v>8301</v>
      </c>
      <c r="H9844" s="6">
        <v>2</v>
      </c>
      <c r="I9844" s="6" t="s">
        <v>297</v>
      </c>
      <c r="J9844" s="6">
        <v>6</v>
      </c>
      <c r="K9844" s="6" t="s">
        <v>7768</v>
      </c>
      <c r="L9844" s="8">
        <v>6</v>
      </c>
      <c r="M9844" s="6" t="s">
        <v>297</v>
      </c>
      <c r="N9844" s="6" t="s">
        <v>8235</v>
      </c>
      <c r="R9844" s="6" t="str">
        <f t="shared" si="153"/>
        <v>87875Xã Mỹ An Hưng B26</v>
      </c>
    </row>
    <row r="9845" spans="1:18">
      <c r="A9845" s="6">
        <v>9844</v>
      </c>
      <c r="B9845" s="6">
        <v>87</v>
      </c>
      <c r="C9845" s="6" t="s">
        <v>8233</v>
      </c>
      <c r="D9845" s="6">
        <v>875</v>
      </c>
      <c r="E9845" s="6" t="s">
        <v>8298</v>
      </c>
      <c r="F9845" s="6">
        <v>30181</v>
      </c>
      <c r="G9845" s="6" t="s">
        <v>8302</v>
      </c>
      <c r="H9845" s="6">
        <v>2</v>
      </c>
      <c r="I9845" s="6" t="s">
        <v>297</v>
      </c>
      <c r="J9845" s="6">
        <v>6</v>
      </c>
      <c r="K9845" s="6" t="s">
        <v>7768</v>
      </c>
      <c r="L9845" s="8">
        <v>6</v>
      </c>
      <c r="M9845" s="6" t="s">
        <v>297</v>
      </c>
      <c r="N9845" s="6" t="s">
        <v>8235</v>
      </c>
      <c r="R9845" s="6" t="str">
        <f t="shared" si="153"/>
        <v>87875Xã Tân  Khánh Trung26</v>
      </c>
    </row>
    <row r="9846" spans="1:18">
      <c r="A9846" s="6">
        <v>9845</v>
      </c>
      <c r="B9846" s="6">
        <v>87</v>
      </c>
      <c r="C9846" s="6" t="s">
        <v>8233</v>
      </c>
      <c r="D9846" s="6">
        <v>875</v>
      </c>
      <c r="E9846" s="6" t="s">
        <v>8298</v>
      </c>
      <c r="F9846" s="6">
        <v>30184</v>
      </c>
      <c r="G9846" s="6" t="s">
        <v>8303</v>
      </c>
      <c r="H9846" s="6">
        <v>2</v>
      </c>
      <c r="I9846" s="6" t="s">
        <v>297</v>
      </c>
      <c r="J9846" s="6">
        <v>6</v>
      </c>
      <c r="K9846" s="6" t="s">
        <v>7768</v>
      </c>
      <c r="L9846" s="8">
        <v>6</v>
      </c>
      <c r="M9846" s="6" t="s">
        <v>297</v>
      </c>
      <c r="N9846" s="6" t="s">
        <v>8235</v>
      </c>
      <c r="R9846" s="6" t="str">
        <f t="shared" si="153"/>
        <v>87875Xã Long Hưng A26</v>
      </c>
    </row>
    <row r="9847" spans="1:18">
      <c r="A9847" s="6">
        <v>9846</v>
      </c>
      <c r="B9847" s="6">
        <v>87</v>
      </c>
      <c r="C9847" s="6" t="s">
        <v>8233</v>
      </c>
      <c r="D9847" s="6">
        <v>875</v>
      </c>
      <c r="E9847" s="6" t="s">
        <v>8298</v>
      </c>
      <c r="F9847" s="6">
        <v>30187</v>
      </c>
      <c r="G9847" s="6" t="s">
        <v>6330</v>
      </c>
      <c r="H9847" s="6">
        <v>2</v>
      </c>
      <c r="I9847" s="6" t="s">
        <v>297</v>
      </c>
      <c r="J9847" s="6">
        <v>6</v>
      </c>
      <c r="K9847" s="6" t="s">
        <v>7768</v>
      </c>
      <c r="L9847" s="8">
        <v>6</v>
      </c>
      <c r="M9847" s="6" t="s">
        <v>297</v>
      </c>
      <c r="N9847" s="6" t="s">
        <v>8235</v>
      </c>
      <c r="R9847" s="6" t="str">
        <f t="shared" si="153"/>
        <v>87875Xã Vĩnh Thạnh26</v>
      </c>
    </row>
    <row r="9848" spans="1:18">
      <c r="A9848" s="6">
        <v>9847</v>
      </c>
      <c r="B9848" s="6">
        <v>87</v>
      </c>
      <c r="C9848" s="6" t="s">
        <v>8233</v>
      </c>
      <c r="D9848" s="6">
        <v>875</v>
      </c>
      <c r="E9848" s="6" t="s">
        <v>8298</v>
      </c>
      <c r="F9848" s="6">
        <v>30190</v>
      </c>
      <c r="G9848" s="6" t="s">
        <v>8304</v>
      </c>
      <c r="H9848" s="6">
        <v>2</v>
      </c>
      <c r="I9848" s="6" t="s">
        <v>297</v>
      </c>
      <c r="J9848" s="6">
        <v>6</v>
      </c>
      <c r="K9848" s="6" t="s">
        <v>7768</v>
      </c>
      <c r="L9848" s="8">
        <v>6</v>
      </c>
      <c r="M9848" s="6" t="s">
        <v>297</v>
      </c>
      <c r="N9848" s="6" t="s">
        <v>8235</v>
      </c>
      <c r="R9848" s="6" t="str">
        <f t="shared" si="153"/>
        <v>87875Xã Long Hưng B26</v>
      </c>
    </row>
    <row r="9849" spans="1:18">
      <c r="A9849" s="6">
        <v>9848</v>
      </c>
      <c r="B9849" s="6">
        <v>87</v>
      </c>
      <c r="C9849" s="6" t="s">
        <v>8233</v>
      </c>
      <c r="D9849" s="6">
        <v>875</v>
      </c>
      <c r="E9849" s="6" t="s">
        <v>8298</v>
      </c>
      <c r="F9849" s="6">
        <v>30193</v>
      </c>
      <c r="G9849" s="6" t="s">
        <v>2351</v>
      </c>
      <c r="H9849" s="6">
        <v>2</v>
      </c>
      <c r="I9849" s="6" t="s">
        <v>297</v>
      </c>
      <c r="J9849" s="6">
        <v>6</v>
      </c>
      <c r="K9849" s="6" t="s">
        <v>7768</v>
      </c>
      <c r="L9849" s="8">
        <v>6</v>
      </c>
      <c r="M9849" s="6" t="s">
        <v>297</v>
      </c>
      <c r="N9849" s="6" t="s">
        <v>8235</v>
      </c>
      <c r="R9849" s="6" t="str">
        <f t="shared" si="153"/>
        <v>87875Xã Bình Thành26</v>
      </c>
    </row>
    <row r="9850" spans="1:18">
      <c r="A9850" s="6">
        <v>9849</v>
      </c>
      <c r="B9850" s="6">
        <v>87</v>
      </c>
      <c r="C9850" s="6" t="s">
        <v>8233</v>
      </c>
      <c r="D9850" s="6">
        <v>875</v>
      </c>
      <c r="E9850" s="6" t="s">
        <v>8298</v>
      </c>
      <c r="F9850" s="6">
        <v>30196</v>
      </c>
      <c r="G9850" s="6" t="s">
        <v>7425</v>
      </c>
      <c r="H9850" s="6">
        <v>2</v>
      </c>
      <c r="I9850" s="6" t="s">
        <v>297</v>
      </c>
      <c r="J9850" s="6">
        <v>6</v>
      </c>
      <c r="K9850" s="6" t="s">
        <v>7768</v>
      </c>
      <c r="L9850" s="8">
        <v>6</v>
      </c>
      <c r="M9850" s="6" t="s">
        <v>297</v>
      </c>
      <c r="N9850" s="6" t="s">
        <v>8235</v>
      </c>
      <c r="R9850" s="6" t="str">
        <f t="shared" si="153"/>
        <v>87875Xã Định An26</v>
      </c>
    </row>
    <row r="9851" spans="1:18">
      <c r="A9851" s="6">
        <v>9850</v>
      </c>
      <c r="B9851" s="6">
        <v>87</v>
      </c>
      <c r="C9851" s="6" t="s">
        <v>8233</v>
      </c>
      <c r="D9851" s="6">
        <v>875</v>
      </c>
      <c r="E9851" s="6" t="s">
        <v>8298</v>
      </c>
      <c r="F9851" s="6">
        <v>30199</v>
      </c>
      <c r="G9851" s="6" t="s">
        <v>8305</v>
      </c>
      <c r="H9851" s="6">
        <v>2</v>
      </c>
      <c r="I9851" s="6" t="s">
        <v>297</v>
      </c>
      <c r="J9851" s="6">
        <v>6</v>
      </c>
      <c r="K9851" s="6" t="s">
        <v>7768</v>
      </c>
      <c r="L9851" s="8">
        <v>6</v>
      </c>
      <c r="M9851" s="6" t="s">
        <v>297</v>
      </c>
      <c r="N9851" s="6" t="s">
        <v>8235</v>
      </c>
      <c r="R9851" s="6" t="str">
        <f t="shared" si="153"/>
        <v>87875Xã Định Yên26</v>
      </c>
    </row>
    <row r="9852" spans="1:18">
      <c r="A9852" s="6">
        <v>9851</v>
      </c>
      <c r="B9852" s="6">
        <v>87</v>
      </c>
      <c r="C9852" s="6" t="s">
        <v>8233</v>
      </c>
      <c r="D9852" s="6">
        <v>875</v>
      </c>
      <c r="E9852" s="6" t="s">
        <v>8298</v>
      </c>
      <c r="F9852" s="6">
        <v>30202</v>
      </c>
      <c r="G9852" s="6" t="s">
        <v>8306</v>
      </c>
      <c r="H9852" s="6">
        <v>2</v>
      </c>
      <c r="I9852" s="6" t="s">
        <v>297</v>
      </c>
      <c r="J9852" s="6">
        <v>6</v>
      </c>
      <c r="K9852" s="6" t="s">
        <v>7768</v>
      </c>
      <c r="L9852" s="8">
        <v>6</v>
      </c>
      <c r="M9852" s="6" t="s">
        <v>297</v>
      </c>
      <c r="N9852" s="6" t="s">
        <v>8235</v>
      </c>
      <c r="R9852" s="6" t="str">
        <f t="shared" si="153"/>
        <v>87875Xã Hội An Đông26</v>
      </c>
    </row>
    <row r="9853" spans="1:18">
      <c r="A9853" s="6">
        <v>9852</v>
      </c>
      <c r="B9853" s="6">
        <v>87</v>
      </c>
      <c r="C9853" s="6" t="s">
        <v>8233</v>
      </c>
      <c r="D9853" s="6">
        <v>875</v>
      </c>
      <c r="E9853" s="6" t="s">
        <v>8298</v>
      </c>
      <c r="F9853" s="6">
        <v>30205</v>
      </c>
      <c r="G9853" s="6" t="s">
        <v>8307</v>
      </c>
      <c r="H9853" s="6">
        <v>2</v>
      </c>
      <c r="I9853" s="6" t="s">
        <v>297</v>
      </c>
      <c r="J9853" s="6">
        <v>6</v>
      </c>
      <c r="K9853" s="6" t="s">
        <v>7768</v>
      </c>
      <c r="L9853" s="8">
        <v>6</v>
      </c>
      <c r="M9853" s="6" t="s">
        <v>297</v>
      </c>
      <c r="N9853" s="6" t="s">
        <v>8235</v>
      </c>
      <c r="R9853" s="6" t="str">
        <f t="shared" si="153"/>
        <v>87875Xã Bình Thạnh Trung26</v>
      </c>
    </row>
    <row r="9854" spans="1:18">
      <c r="A9854" s="6">
        <v>9853</v>
      </c>
      <c r="B9854" s="6">
        <v>87</v>
      </c>
      <c r="C9854" s="6" t="s">
        <v>8233</v>
      </c>
      <c r="D9854" s="6">
        <v>876</v>
      </c>
      <c r="E9854" s="6" t="s">
        <v>8308</v>
      </c>
      <c r="F9854" s="6">
        <v>30208</v>
      </c>
      <c r="G9854" s="6" t="s">
        <v>8309</v>
      </c>
      <c r="H9854" s="6">
        <v>1</v>
      </c>
      <c r="I9854" s="6" t="s">
        <v>251</v>
      </c>
      <c r="J9854" s="6">
        <v>6</v>
      </c>
      <c r="K9854" s="6" t="s">
        <v>7768</v>
      </c>
      <c r="L9854" s="8">
        <v>5</v>
      </c>
      <c r="M9854" s="6" t="s">
        <v>251</v>
      </c>
      <c r="N9854" s="6" t="s">
        <v>8235</v>
      </c>
      <c r="R9854" s="6" t="str">
        <f t="shared" si="153"/>
        <v>87876Thị trấn Lai Vung16</v>
      </c>
    </row>
    <row r="9855" spans="1:18">
      <c r="A9855" s="6">
        <v>9854</v>
      </c>
      <c r="B9855" s="6">
        <v>87</v>
      </c>
      <c r="C9855" s="6" t="s">
        <v>8233</v>
      </c>
      <c r="D9855" s="6">
        <v>876</v>
      </c>
      <c r="E9855" s="6" t="s">
        <v>8308</v>
      </c>
      <c r="F9855" s="6">
        <v>30211</v>
      </c>
      <c r="G9855" s="6" t="s">
        <v>1502</v>
      </c>
      <c r="H9855" s="6">
        <v>2</v>
      </c>
      <c r="I9855" s="6" t="s">
        <v>297</v>
      </c>
      <c r="J9855" s="6">
        <v>6</v>
      </c>
      <c r="K9855" s="6" t="s">
        <v>7768</v>
      </c>
      <c r="L9855" s="8">
        <v>6</v>
      </c>
      <c r="M9855" s="6" t="s">
        <v>297</v>
      </c>
      <c r="N9855" s="6" t="s">
        <v>8235</v>
      </c>
      <c r="R9855" s="6" t="str">
        <f t="shared" si="153"/>
        <v>87876Xã Tân Dương26</v>
      </c>
    </row>
    <row r="9856" spans="1:18">
      <c r="A9856" s="6">
        <v>9855</v>
      </c>
      <c r="B9856" s="6">
        <v>87</v>
      </c>
      <c r="C9856" s="6" t="s">
        <v>8233</v>
      </c>
      <c r="D9856" s="6">
        <v>876</v>
      </c>
      <c r="E9856" s="6" t="s">
        <v>8308</v>
      </c>
      <c r="F9856" s="6">
        <v>30214</v>
      </c>
      <c r="G9856" s="6" t="s">
        <v>6300</v>
      </c>
      <c r="H9856" s="6">
        <v>2</v>
      </c>
      <c r="I9856" s="6" t="s">
        <v>297</v>
      </c>
      <c r="J9856" s="6">
        <v>6</v>
      </c>
      <c r="K9856" s="6" t="s">
        <v>7768</v>
      </c>
      <c r="L9856" s="8">
        <v>6</v>
      </c>
      <c r="M9856" s="6" t="s">
        <v>297</v>
      </c>
      <c r="N9856" s="6" t="s">
        <v>8235</v>
      </c>
      <c r="R9856" s="6" t="str">
        <f t="shared" si="153"/>
        <v>87876Xã Hòa Thành26</v>
      </c>
    </row>
    <row r="9857" spans="1:18">
      <c r="A9857" s="6">
        <v>9856</v>
      </c>
      <c r="B9857" s="6">
        <v>87</v>
      </c>
      <c r="C9857" s="6" t="s">
        <v>8233</v>
      </c>
      <c r="D9857" s="6">
        <v>876</v>
      </c>
      <c r="E9857" s="6" t="s">
        <v>8308</v>
      </c>
      <c r="F9857" s="6">
        <v>30217</v>
      </c>
      <c r="G9857" s="6" t="s">
        <v>7893</v>
      </c>
      <c r="H9857" s="6">
        <v>2</v>
      </c>
      <c r="I9857" s="6" t="s">
        <v>297</v>
      </c>
      <c r="J9857" s="6">
        <v>6</v>
      </c>
      <c r="K9857" s="6" t="s">
        <v>7768</v>
      </c>
      <c r="L9857" s="8">
        <v>6</v>
      </c>
      <c r="M9857" s="6" t="s">
        <v>297</v>
      </c>
      <c r="N9857" s="6" t="s">
        <v>8235</v>
      </c>
      <c r="R9857" s="6" t="str">
        <f t="shared" si="153"/>
        <v>87876Xã Long Hậu26</v>
      </c>
    </row>
    <row r="9858" spans="1:18">
      <c r="A9858" s="6">
        <v>9857</v>
      </c>
      <c r="B9858" s="6">
        <v>87</v>
      </c>
      <c r="C9858" s="6" t="s">
        <v>8233</v>
      </c>
      <c r="D9858" s="6">
        <v>876</v>
      </c>
      <c r="E9858" s="6" t="s">
        <v>8308</v>
      </c>
      <c r="F9858" s="6">
        <v>30220</v>
      </c>
      <c r="G9858" s="6" t="s">
        <v>6511</v>
      </c>
      <c r="H9858" s="6">
        <v>2</v>
      </c>
      <c r="I9858" s="6" t="s">
        <v>297</v>
      </c>
      <c r="J9858" s="6">
        <v>6</v>
      </c>
      <c r="K9858" s="6" t="s">
        <v>7768</v>
      </c>
      <c r="L9858" s="8">
        <v>6</v>
      </c>
      <c r="M9858" s="6" t="s">
        <v>297</v>
      </c>
      <c r="N9858" s="6" t="s">
        <v>8235</v>
      </c>
      <c r="R9858" s="6" t="str">
        <f t="shared" si="153"/>
        <v>87876Xã Tân Phước26</v>
      </c>
    </row>
    <row r="9859" spans="1:18">
      <c r="A9859" s="6">
        <v>9858</v>
      </c>
      <c r="B9859" s="6">
        <v>87</v>
      </c>
      <c r="C9859" s="6" t="s">
        <v>8233</v>
      </c>
      <c r="D9859" s="6">
        <v>876</v>
      </c>
      <c r="E9859" s="6" t="s">
        <v>8308</v>
      </c>
      <c r="F9859" s="6">
        <v>30223</v>
      </c>
      <c r="G9859" s="6" t="s">
        <v>8310</v>
      </c>
      <c r="H9859" s="6">
        <v>2</v>
      </c>
      <c r="I9859" s="6" t="s">
        <v>297</v>
      </c>
      <c r="J9859" s="6">
        <v>6</v>
      </c>
      <c r="K9859" s="6" t="s">
        <v>7768</v>
      </c>
      <c r="L9859" s="8">
        <v>6</v>
      </c>
      <c r="M9859" s="6" t="s">
        <v>297</v>
      </c>
      <c r="N9859" s="6" t="s">
        <v>8235</v>
      </c>
      <c r="R9859" s="6" t="str">
        <f t="shared" ref="R9859:R9922" si="154">CONCATENATE(B9859,D9859,G9859,H9859,J9859)</f>
        <v>87876Xã Hòa Long26</v>
      </c>
    </row>
    <row r="9860" spans="1:18">
      <c r="A9860" s="6">
        <v>9859</v>
      </c>
      <c r="B9860" s="6">
        <v>87</v>
      </c>
      <c r="C9860" s="6" t="s">
        <v>8233</v>
      </c>
      <c r="D9860" s="6">
        <v>876</v>
      </c>
      <c r="E9860" s="6" t="s">
        <v>8308</v>
      </c>
      <c r="F9860" s="6">
        <v>30226</v>
      </c>
      <c r="G9860" s="6" t="s">
        <v>969</v>
      </c>
      <c r="H9860" s="6">
        <v>2</v>
      </c>
      <c r="I9860" s="6" t="s">
        <v>297</v>
      </c>
      <c r="J9860" s="6">
        <v>6</v>
      </c>
      <c r="K9860" s="6" t="s">
        <v>7768</v>
      </c>
      <c r="L9860" s="8">
        <v>6</v>
      </c>
      <c r="M9860" s="6" t="s">
        <v>297</v>
      </c>
      <c r="N9860" s="6" t="s">
        <v>8235</v>
      </c>
      <c r="R9860" s="6" t="str">
        <f t="shared" si="154"/>
        <v>87876Xã Tân Thành26</v>
      </c>
    </row>
    <row r="9861" spans="1:18">
      <c r="A9861" s="6">
        <v>9860</v>
      </c>
      <c r="B9861" s="6">
        <v>87</v>
      </c>
      <c r="C9861" s="6" t="s">
        <v>8233</v>
      </c>
      <c r="D9861" s="6">
        <v>876</v>
      </c>
      <c r="E9861" s="6" t="s">
        <v>8308</v>
      </c>
      <c r="F9861" s="6">
        <v>30229</v>
      </c>
      <c r="G9861" s="6" t="s">
        <v>8311</v>
      </c>
      <c r="H9861" s="6">
        <v>2</v>
      </c>
      <c r="I9861" s="6" t="s">
        <v>297</v>
      </c>
      <c r="J9861" s="6">
        <v>6</v>
      </c>
      <c r="K9861" s="6" t="s">
        <v>7768</v>
      </c>
      <c r="L9861" s="8">
        <v>6</v>
      </c>
      <c r="M9861" s="6" t="s">
        <v>297</v>
      </c>
      <c r="N9861" s="6" t="s">
        <v>8235</v>
      </c>
      <c r="R9861" s="6" t="str">
        <f t="shared" si="154"/>
        <v>87876Xã Long Thắng26</v>
      </c>
    </row>
    <row r="9862" spans="1:18">
      <c r="A9862" s="6">
        <v>9861</v>
      </c>
      <c r="B9862" s="6">
        <v>87</v>
      </c>
      <c r="C9862" s="6" t="s">
        <v>8233</v>
      </c>
      <c r="D9862" s="6">
        <v>876</v>
      </c>
      <c r="E9862" s="6" t="s">
        <v>8308</v>
      </c>
      <c r="F9862" s="6">
        <v>30232</v>
      </c>
      <c r="G9862" s="6" t="s">
        <v>8312</v>
      </c>
      <c r="H9862" s="6">
        <v>2</v>
      </c>
      <c r="I9862" s="6" t="s">
        <v>297</v>
      </c>
      <c r="J9862" s="6">
        <v>6</v>
      </c>
      <c r="K9862" s="6" t="s">
        <v>7768</v>
      </c>
      <c r="L9862" s="8">
        <v>6</v>
      </c>
      <c r="M9862" s="6" t="s">
        <v>297</v>
      </c>
      <c r="N9862" s="6" t="s">
        <v>8235</v>
      </c>
      <c r="R9862" s="6" t="str">
        <f t="shared" si="154"/>
        <v>87876Xã Vĩnh Thới26</v>
      </c>
    </row>
    <row r="9863" spans="1:18">
      <c r="A9863" s="6">
        <v>9862</v>
      </c>
      <c r="B9863" s="6">
        <v>87</v>
      </c>
      <c r="C9863" s="6" t="s">
        <v>8233</v>
      </c>
      <c r="D9863" s="6">
        <v>876</v>
      </c>
      <c r="E9863" s="6" t="s">
        <v>8308</v>
      </c>
      <c r="F9863" s="6">
        <v>30235</v>
      </c>
      <c r="G9863" s="6" t="s">
        <v>619</v>
      </c>
      <c r="H9863" s="6">
        <v>2</v>
      </c>
      <c r="I9863" s="6" t="s">
        <v>297</v>
      </c>
      <c r="J9863" s="6">
        <v>6</v>
      </c>
      <c r="K9863" s="6" t="s">
        <v>7768</v>
      </c>
      <c r="L9863" s="8">
        <v>6</v>
      </c>
      <c r="M9863" s="6" t="s">
        <v>297</v>
      </c>
      <c r="N9863" s="6" t="s">
        <v>8235</v>
      </c>
      <c r="R9863" s="6" t="str">
        <f t="shared" si="154"/>
        <v>87876Xã Tân Hòa26</v>
      </c>
    </row>
    <row r="9864" spans="1:18">
      <c r="A9864" s="6">
        <v>9863</v>
      </c>
      <c r="B9864" s="6">
        <v>87</v>
      </c>
      <c r="C9864" s="6" t="s">
        <v>8233</v>
      </c>
      <c r="D9864" s="6">
        <v>876</v>
      </c>
      <c r="E9864" s="6" t="s">
        <v>8308</v>
      </c>
      <c r="F9864" s="6">
        <v>30238</v>
      </c>
      <c r="G9864" s="6" t="s">
        <v>4506</v>
      </c>
      <c r="H9864" s="6">
        <v>2</v>
      </c>
      <c r="I9864" s="6" t="s">
        <v>297</v>
      </c>
      <c r="J9864" s="6">
        <v>6</v>
      </c>
      <c r="K9864" s="6" t="s">
        <v>7768</v>
      </c>
      <c r="L9864" s="8">
        <v>6</v>
      </c>
      <c r="M9864" s="6" t="s">
        <v>297</v>
      </c>
      <c r="N9864" s="6" t="s">
        <v>8235</v>
      </c>
      <c r="R9864" s="6" t="str">
        <f t="shared" si="154"/>
        <v>87876Xã Định Hòa26</v>
      </c>
    </row>
    <row r="9865" spans="1:18">
      <c r="A9865" s="6">
        <v>9864</v>
      </c>
      <c r="B9865" s="6">
        <v>87</v>
      </c>
      <c r="C9865" s="6" t="s">
        <v>8233</v>
      </c>
      <c r="D9865" s="6">
        <v>876</v>
      </c>
      <c r="E9865" s="6" t="s">
        <v>8308</v>
      </c>
      <c r="F9865" s="6">
        <v>30241</v>
      </c>
      <c r="G9865" s="6" t="s">
        <v>5583</v>
      </c>
      <c r="H9865" s="6">
        <v>2</v>
      </c>
      <c r="I9865" s="6" t="s">
        <v>297</v>
      </c>
      <c r="J9865" s="6">
        <v>6</v>
      </c>
      <c r="K9865" s="6" t="s">
        <v>7768</v>
      </c>
      <c r="L9865" s="8">
        <v>6</v>
      </c>
      <c r="M9865" s="6" t="s">
        <v>297</v>
      </c>
      <c r="N9865" s="6" t="s">
        <v>8235</v>
      </c>
      <c r="R9865" s="6" t="str">
        <f t="shared" si="154"/>
        <v>87876Xã Phong Hòa26</v>
      </c>
    </row>
    <row r="9866" spans="1:18">
      <c r="A9866" s="6">
        <v>9865</v>
      </c>
      <c r="B9866" s="6">
        <v>87</v>
      </c>
      <c r="C9866" s="6" t="s">
        <v>8233</v>
      </c>
      <c r="D9866" s="6">
        <v>877</v>
      </c>
      <c r="E9866" s="6" t="s">
        <v>7355</v>
      </c>
      <c r="F9866" s="6">
        <v>30244</v>
      </c>
      <c r="G9866" s="6" t="s">
        <v>8313</v>
      </c>
      <c r="H9866" s="6">
        <v>1</v>
      </c>
      <c r="I9866" s="6" t="s">
        <v>251</v>
      </c>
      <c r="J9866" s="6">
        <v>6</v>
      </c>
      <c r="K9866" s="6" t="s">
        <v>7768</v>
      </c>
      <c r="L9866" s="8">
        <v>5</v>
      </c>
      <c r="M9866" s="6" t="s">
        <v>251</v>
      </c>
      <c r="N9866" s="6" t="s">
        <v>8235</v>
      </c>
      <c r="R9866" s="6" t="str">
        <f t="shared" si="154"/>
        <v>87877Thị trấn Cái Tàu Hạ16</v>
      </c>
    </row>
    <row r="9867" spans="1:18">
      <c r="A9867" s="6">
        <v>9866</v>
      </c>
      <c r="B9867" s="6">
        <v>87</v>
      </c>
      <c r="C9867" s="6" t="s">
        <v>8233</v>
      </c>
      <c r="D9867" s="6">
        <v>877</v>
      </c>
      <c r="E9867" s="6" t="s">
        <v>7355</v>
      </c>
      <c r="F9867" s="6">
        <v>30247</v>
      </c>
      <c r="G9867" s="6" t="s">
        <v>3804</v>
      </c>
      <c r="H9867" s="6">
        <v>2</v>
      </c>
      <c r="I9867" s="6" t="s">
        <v>297</v>
      </c>
      <c r="J9867" s="6">
        <v>6</v>
      </c>
      <c r="K9867" s="6" t="s">
        <v>7768</v>
      </c>
      <c r="L9867" s="8">
        <v>6</v>
      </c>
      <c r="M9867" s="6" t="s">
        <v>297</v>
      </c>
      <c r="N9867" s="6" t="s">
        <v>8235</v>
      </c>
      <c r="R9867" s="6" t="str">
        <f t="shared" si="154"/>
        <v>87877Xã An Hiệp26</v>
      </c>
    </row>
    <row r="9868" spans="1:18">
      <c r="A9868" s="6">
        <v>9867</v>
      </c>
      <c r="B9868" s="6">
        <v>87</v>
      </c>
      <c r="C9868" s="6" t="s">
        <v>8233</v>
      </c>
      <c r="D9868" s="6">
        <v>877</v>
      </c>
      <c r="E9868" s="6" t="s">
        <v>7355</v>
      </c>
      <c r="F9868" s="6">
        <v>30250</v>
      </c>
      <c r="G9868" s="6" t="s">
        <v>7237</v>
      </c>
      <c r="H9868" s="6">
        <v>2</v>
      </c>
      <c r="I9868" s="6" t="s">
        <v>297</v>
      </c>
      <c r="J9868" s="6">
        <v>6</v>
      </c>
      <c r="K9868" s="6" t="s">
        <v>7768</v>
      </c>
      <c r="L9868" s="8">
        <v>6</v>
      </c>
      <c r="M9868" s="6" t="s">
        <v>297</v>
      </c>
      <c r="N9868" s="6" t="s">
        <v>8235</v>
      </c>
      <c r="R9868" s="6" t="str">
        <f t="shared" si="154"/>
        <v>87877Xã An Nhơn26</v>
      </c>
    </row>
    <row r="9869" spans="1:18">
      <c r="A9869" s="6">
        <v>9868</v>
      </c>
      <c r="B9869" s="6">
        <v>87</v>
      </c>
      <c r="C9869" s="6" t="s">
        <v>8233</v>
      </c>
      <c r="D9869" s="6">
        <v>877</v>
      </c>
      <c r="E9869" s="6" t="s">
        <v>7355</v>
      </c>
      <c r="F9869" s="6">
        <v>30253</v>
      </c>
      <c r="G9869" s="6" t="s">
        <v>8314</v>
      </c>
      <c r="H9869" s="6">
        <v>2</v>
      </c>
      <c r="I9869" s="6" t="s">
        <v>297</v>
      </c>
      <c r="J9869" s="6">
        <v>6</v>
      </c>
      <c r="K9869" s="6" t="s">
        <v>7768</v>
      </c>
      <c r="L9869" s="8">
        <v>6</v>
      </c>
      <c r="M9869" s="6" t="s">
        <v>297</v>
      </c>
      <c r="N9869" s="6" t="s">
        <v>8235</v>
      </c>
      <c r="R9869" s="6" t="str">
        <f t="shared" si="154"/>
        <v>87877Xã Tân Nhuận Đông26</v>
      </c>
    </row>
    <row r="9870" spans="1:18">
      <c r="A9870" s="6">
        <v>9869</v>
      </c>
      <c r="B9870" s="6">
        <v>87</v>
      </c>
      <c r="C9870" s="6" t="s">
        <v>8233</v>
      </c>
      <c r="D9870" s="6">
        <v>877</v>
      </c>
      <c r="E9870" s="6" t="s">
        <v>7355</v>
      </c>
      <c r="F9870" s="6">
        <v>30256</v>
      </c>
      <c r="G9870" s="6" t="s">
        <v>2686</v>
      </c>
      <c r="H9870" s="6">
        <v>2</v>
      </c>
      <c r="I9870" s="6" t="s">
        <v>297</v>
      </c>
      <c r="J9870" s="6">
        <v>6</v>
      </c>
      <c r="K9870" s="6" t="s">
        <v>7768</v>
      </c>
      <c r="L9870" s="8">
        <v>6</v>
      </c>
      <c r="M9870" s="6" t="s">
        <v>297</v>
      </c>
      <c r="N9870" s="6" t="s">
        <v>8235</v>
      </c>
      <c r="R9870" s="6" t="str">
        <f t="shared" si="154"/>
        <v>87877Xã Tân Bình26</v>
      </c>
    </row>
    <row r="9871" spans="1:18">
      <c r="A9871" s="6">
        <v>9870</v>
      </c>
      <c r="B9871" s="6">
        <v>87</v>
      </c>
      <c r="C9871" s="6" t="s">
        <v>8233</v>
      </c>
      <c r="D9871" s="6">
        <v>877</v>
      </c>
      <c r="E9871" s="6" t="s">
        <v>7355</v>
      </c>
      <c r="F9871" s="6">
        <v>30259</v>
      </c>
      <c r="G9871" s="6" t="s">
        <v>7738</v>
      </c>
      <c r="H9871" s="6">
        <v>2</v>
      </c>
      <c r="I9871" s="6" t="s">
        <v>297</v>
      </c>
      <c r="J9871" s="6">
        <v>6</v>
      </c>
      <c r="K9871" s="6" t="s">
        <v>7768</v>
      </c>
      <c r="L9871" s="8">
        <v>6</v>
      </c>
      <c r="M9871" s="6" t="s">
        <v>297</v>
      </c>
      <c r="N9871" s="6" t="s">
        <v>8235</v>
      </c>
      <c r="R9871" s="6" t="str">
        <f t="shared" si="154"/>
        <v>87877Xã Tân Phú Trung26</v>
      </c>
    </row>
    <row r="9872" spans="1:18">
      <c r="A9872" s="6">
        <v>9871</v>
      </c>
      <c r="B9872" s="6">
        <v>87</v>
      </c>
      <c r="C9872" s="6" t="s">
        <v>8233</v>
      </c>
      <c r="D9872" s="6">
        <v>877</v>
      </c>
      <c r="E9872" s="6" t="s">
        <v>7355</v>
      </c>
      <c r="F9872" s="6">
        <v>30262</v>
      </c>
      <c r="G9872" s="6" t="s">
        <v>4257</v>
      </c>
      <c r="H9872" s="6">
        <v>2</v>
      </c>
      <c r="I9872" s="6" t="s">
        <v>297</v>
      </c>
      <c r="J9872" s="6">
        <v>6</v>
      </c>
      <c r="K9872" s="6" t="s">
        <v>7768</v>
      </c>
      <c r="L9872" s="8">
        <v>6</v>
      </c>
      <c r="M9872" s="6" t="s">
        <v>297</v>
      </c>
      <c r="N9872" s="6" t="s">
        <v>8235</v>
      </c>
      <c r="R9872" s="6" t="str">
        <f t="shared" si="154"/>
        <v>87877Xã Phú Long26</v>
      </c>
    </row>
    <row r="9873" spans="1:18">
      <c r="A9873" s="6">
        <v>9872</v>
      </c>
      <c r="B9873" s="6">
        <v>87</v>
      </c>
      <c r="C9873" s="6" t="s">
        <v>8233</v>
      </c>
      <c r="D9873" s="6">
        <v>877</v>
      </c>
      <c r="E9873" s="6" t="s">
        <v>7355</v>
      </c>
      <c r="F9873" s="6">
        <v>30265</v>
      </c>
      <c r="G9873" s="6" t="s">
        <v>8315</v>
      </c>
      <c r="H9873" s="6">
        <v>2</v>
      </c>
      <c r="I9873" s="6" t="s">
        <v>297</v>
      </c>
      <c r="J9873" s="6">
        <v>6</v>
      </c>
      <c r="K9873" s="6" t="s">
        <v>7768</v>
      </c>
      <c r="L9873" s="8">
        <v>6</v>
      </c>
      <c r="M9873" s="6" t="s">
        <v>297</v>
      </c>
      <c r="N9873" s="6" t="s">
        <v>8235</v>
      </c>
      <c r="R9873" s="6" t="str">
        <f t="shared" si="154"/>
        <v>87877Xã An Phú Thuận26</v>
      </c>
    </row>
    <row r="9874" spans="1:18">
      <c r="A9874" s="6">
        <v>9873</v>
      </c>
      <c r="B9874" s="6">
        <v>87</v>
      </c>
      <c r="C9874" s="6" t="s">
        <v>8233</v>
      </c>
      <c r="D9874" s="6">
        <v>877</v>
      </c>
      <c r="E9874" s="6" t="s">
        <v>7355</v>
      </c>
      <c r="F9874" s="6">
        <v>30268</v>
      </c>
      <c r="G9874" s="6" t="s">
        <v>8316</v>
      </c>
      <c r="H9874" s="6">
        <v>2</v>
      </c>
      <c r="I9874" s="6" t="s">
        <v>297</v>
      </c>
      <c r="J9874" s="6">
        <v>6</v>
      </c>
      <c r="K9874" s="6" t="s">
        <v>7768</v>
      </c>
      <c r="L9874" s="8">
        <v>6</v>
      </c>
      <c r="M9874" s="6" t="s">
        <v>297</v>
      </c>
      <c r="N9874" s="6" t="s">
        <v>8235</v>
      </c>
      <c r="R9874" s="6" t="str">
        <f t="shared" si="154"/>
        <v>87877Xã Phú Hựu26</v>
      </c>
    </row>
    <row r="9875" spans="1:18">
      <c r="A9875" s="6">
        <v>9874</v>
      </c>
      <c r="B9875" s="6">
        <v>87</v>
      </c>
      <c r="C9875" s="6" t="s">
        <v>8233</v>
      </c>
      <c r="D9875" s="6">
        <v>877</v>
      </c>
      <c r="E9875" s="6" t="s">
        <v>7355</v>
      </c>
      <c r="F9875" s="6">
        <v>30271</v>
      </c>
      <c r="G9875" s="6" t="s">
        <v>596</v>
      </c>
      <c r="H9875" s="6">
        <v>2</v>
      </c>
      <c r="I9875" s="6" t="s">
        <v>297</v>
      </c>
      <c r="J9875" s="6">
        <v>6</v>
      </c>
      <c r="K9875" s="6" t="s">
        <v>7768</v>
      </c>
      <c r="L9875" s="8">
        <v>6</v>
      </c>
      <c r="M9875" s="6" t="s">
        <v>297</v>
      </c>
      <c r="N9875" s="6" t="s">
        <v>8235</v>
      </c>
      <c r="R9875" s="6" t="str">
        <f t="shared" si="154"/>
        <v>87877Xã An Khánh26</v>
      </c>
    </row>
    <row r="9876" spans="1:18">
      <c r="A9876" s="6">
        <v>9875</v>
      </c>
      <c r="B9876" s="6">
        <v>87</v>
      </c>
      <c r="C9876" s="6" t="s">
        <v>8233</v>
      </c>
      <c r="D9876" s="6">
        <v>877</v>
      </c>
      <c r="E9876" s="6" t="s">
        <v>7355</v>
      </c>
      <c r="F9876" s="6">
        <v>30274</v>
      </c>
      <c r="G9876" s="6" t="s">
        <v>615</v>
      </c>
      <c r="H9876" s="6">
        <v>2</v>
      </c>
      <c r="I9876" s="6" t="s">
        <v>297</v>
      </c>
      <c r="J9876" s="6">
        <v>6</v>
      </c>
      <c r="K9876" s="6" t="s">
        <v>7768</v>
      </c>
      <c r="L9876" s="8">
        <v>6</v>
      </c>
      <c r="M9876" s="6" t="s">
        <v>297</v>
      </c>
      <c r="N9876" s="6" t="s">
        <v>8235</v>
      </c>
      <c r="R9876" s="6" t="str">
        <f t="shared" si="154"/>
        <v>87877Xã Tân Phú26</v>
      </c>
    </row>
    <row r="9877" spans="1:18">
      <c r="A9877" s="6">
        <v>9876</v>
      </c>
      <c r="B9877" s="6">
        <v>87</v>
      </c>
      <c r="C9877" s="6" t="s">
        <v>8233</v>
      </c>
      <c r="D9877" s="6">
        <v>877</v>
      </c>
      <c r="E9877" s="6" t="s">
        <v>7355</v>
      </c>
      <c r="F9877" s="6">
        <v>30277</v>
      </c>
      <c r="G9877" s="6" t="s">
        <v>7022</v>
      </c>
      <c r="H9877" s="6">
        <v>2</v>
      </c>
      <c r="I9877" s="6" t="s">
        <v>297</v>
      </c>
      <c r="J9877" s="6">
        <v>6</v>
      </c>
      <c r="K9877" s="6" t="s">
        <v>7768</v>
      </c>
      <c r="L9877" s="8">
        <v>6</v>
      </c>
      <c r="M9877" s="6" t="s">
        <v>297</v>
      </c>
      <c r="N9877" s="6" t="s">
        <v>8235</v>
      </c>
      <c r="R9877" s="6" t="str">
        <f t="shared" si="154"/>
        <v>87877Xã Hòa Tân26</v>
      </c>
    </row>
    <row r="9878" spans="1:18">
      <c r="A9878" s="6">
        <v>9877</v>
      </c>
      <c r="B9878" s="6">
        <v>89</v>
      </c>
      <c r="C9878" s="6" t="s">
        <v>8317</v>
      </c>
      <c r="D9878" s="6">
        <v>883</v>
      </c>
      <c r="E9878" s="6" t="s">
        <v>8318</v>
      </c>
      <c r="F9878" s="6">
        <v>30280</v>
      </c>
      <c r="G9878" s="6" t="s">
        <v>6447</v>
      </c>
      <c r="H9878" s="6">
        <v>1</v>
      </c>
      <c r="I9878" s="6" t="s">
        <v>251</v>
      </c>
      <c r="J9878" s="6">
        <v>6</v>
      </c>
      <c r="K9878" s="6" t="s">
        <v>7768</v>
      </c>
      <c r="L9878" s="8">
        <v>5</v>
      </c>
      <c r="M9878" s="6" t="s">
        <v>251</v>
      </c>
      <c r="N9878" s="6" t="s">
        <v>8319</v>
      </c>
      <c r="R9878" s="6" t="str">
        <f t="shared" si="154"/>
        <v>89883Phường Mỹ Bình16</v>
      </c>
    </row>
    <row r="9879" spans="1:18">
      <c r="A9879" s="6">
        <v>9878</v>
      </c>
      <c r="B9879" s="6">
        <v>89</v>
      </c>
      <c r="C9879" s="6" t="s">
        <v>8317</v>
      </c>
      <c r="D9879" s="6">
        <v>883</v>
      </c>
      <c r="E9879" s="6" t="s">
        <v>8318</v>
      </c>
      <c r="F9879" s="6">
        <v>30283</v>
      </c>
      <c r="G9879" s="6" t="s">
        <v>8320</v>
      </c>
      <c r="H9879" s="6">
        <v>1</v>
      </c>
      <c r="I9879" s="6" t="s">
        <v>251</v>
      </c>
      <c r="J9879" s="6">
        <v>6</v>
      </c>
      <c r="K9879" s="6" t="s">
        <v>7768</v>
      </c>
      <c r="L9879" s="8">
        <v>5</v>
      </c>
      <c r="M9879" s="6" t="s">
        <v>251</v>
      </c>
      <c r="N9879" s="6" t="s">
        <v>8319</v>
      </c>
      <c r="R9879" s="6" t="str">
        <f t="shared" si="154"/>
        <v>89883Phường Mỹ Long16</v>
      </c>
    </row>
    <row r="9880" spans="1:18">
      <c r="A9880" s="6">
        <v>9879</v>
      </c>
      <c r="B9880" s="6">
        <v>89</v>
      </c>
      <c r="C9880" s="6" t="s">
        <v>8317</v>
      </c>
      <c r="D9880" s="6">
        <v>883</v>
      </c>
      <c r="E9880" s="6" t="s">
        <v>8318</v>
      </c>
      <c r="F9880" s="6">
        <v>30285</v>
      </c>
      <c r="G9880" s="6" t="s">
        <v>8321</v>
      </c>
      <c r="H9880" s="6">
        <v>1</v>
      </c>
      <c r="I9880" s="6" t="s">
        <v>251</v>
      </c>
      <c r="J9880" s="6">
        <v>6</v>
      </c>
      <c r="K9880" s="6" t="s">
        <v>7768</v>
      </c>
      <c r="L9880" s="8">
        <v>5</v>
      </c>
      <c r="M9880" s="6" t="s">
        <v>251</v>
      </c>
      <c r="N9880" s="6" t="s">
        <v>8319</v>
      </c>
      <c r="R9880" s="6" t="str">
        <f t="shared" si="154"/>
        <v>89883Phường Đông Xuyên16</v>
      </c>
    </row>
    <row r="9881" spans="1:18">
      <c r="A9881" s="6">
        <v>9880</v>
      </c>
      <c r="B9881" s="6">
        <v>89</v>
      </c>
      <c r="C9881" s="6" t="s">
        <v>8317</v>
      </c>
      <c r="D9881" s="6">
        <v>883</v>
      </c>
      <c r="E9881" s="6" t="s">
        <v>8318</v>
      </c>
      <c r="F9881" s="6">
        <v>30286</v>
      </c>
      <c r="G9881" s="6" t="s">
        <v>8322</v>
      </c>
      <c r="H9881" s="6">
        <v>1</v>
      </c>
      <c r="I9881" s="6" t="s">
        <v>251</v>
      </c>
      <c r="J9881" s="6">
        <v>6</v>
      </c>
      <c r="K9881" s="6" t="s">
        <v>7768</v>
      </c>
      <c r="L9881" s="8">
        <v>5</v>
      </c>
      <c r="M9881" s="6" t="s">
        <v>251</v>
      </c>
      <c r="N9881" s="6" t="s">
        <v>8319</v>
      </c>
      <c r="R9881" s="6" t="str">
        <f t="shared" si="154"/>
        <v>89883Phường Mỹ Xuyên16</v>
      </c>
    </row>
    <row r="9882" spans="1:18">
      <c r="A9882" s="6">
        <v>9881</v>
      </c>
      <c r="B9882" s="6">
        <v>89</v>
      </c>
      <c r="C9882" s="6" t="s">
        <v>8317</v>
      </c>
      <c r="D9882" s="6">
        <v>883</v>
      </c>
      <c r="E9882" s="6" t="s">
        <v>8318</v>
      </c>
      <c r="F9882" s="6">
        <v>30289</v>
      </c>
      <c r="G9882" s="6" t="s">
        <v>8323</v>
      </c>
      <c r="H9882" s="6">
        <v>1</v>
      </c>
      <c r="I9882" s="6" t="s">
        <v>251</v>
      </c>
      <c r="J9882" s="6">
        <v>6</v>
      </c>
      <c r="K9882" s="6" t="s">
        <v>7768</v>
      </c>
      <c r="L9882" s="8">
        <v>5</v>
      </c>
      <c r="M9882" s="6" t="s">
        <v>251</v>
      </c>
      <c r="N9882" s="6" t="s">
        <v>8319</v>
      </c>
      <c r="R9882" s="6" t="str">
        <f t="shared" si="154"/>
        <v>89883Phường Bình Đức16</v>
      </c>
    </row>
    <row r="9883" spans="1:18">
      <c r="A9883" s="6">
        <v>9882</v>
      </c>
      <c r="B9883" s="6">
        <v>89</v>
      </c>
      <c r="C9883" s="6" t="s">
        <v>8317</v>
      </c>
      <c r="D9883" s="6">
        <v>883</v>
      </c>
      <c r="E9883" s="6" t="s">
        <v>8318</v>
      </c>
      <c r="F9883" s="6">
        <v>30292</v>
      </c>
      <c r="G9883" s="6" t="s">
        <v>8324</v>
      </c>
      <c r="H9883" s="6">
        <v>1</v>
      </c>
      <c r="I9883" s="6" t="s">
        <v>251</v>
      </c>
      <c r="J9883" s="6">
        <v>6</v>
      </c>
      <c r="K9883" s="6" t="s">
        <v>7768</v>
      </c>
      <c r="L9883" s="8">
        <v>5</v>
      </c>
      <c r="M9883" s="6" t="s">
        <v>251</v>
      </c>
      <c r="N9883" s="6" t="s">
        <v>8319</v>
      </c>
      <c r="R9883" s="6" t="str">
        <f t="shared" si="154"/>
        <v>89883Phường Bình Khánh16</v>
      </c>
    </row>
    <row r="9884" spans="1:18">
      <c r="A9884" s="6">
        <v>9883</v>
      </c>
      <c r="B9884" s="6">
        <v>89</v>
      </c>
      <c r="C9884" s="6" t="s">
        <v>8317</v>
      </c>
      <c r="D9884" s="6">
        <v>883</v>
      </c>
      <c r="E9884" s="6" t="s">
        <v>8318</v>
      </c>
      <c r="F9884" s="6">
        <v>30295</v>
      </c>
      <c r="G9884" s="6" t="s">
        <v>7431</v>
      </c>
      <c r="H9884" s="6">
        <v>1</v>
      </c>
      <c r="I9884" s="6" t="s">
        <v>251</v>
      </c>
      <c r="J9884" s="6">
        <v>6</v>
      </c>
      <c r="K9884" s="6" t="s">
        <v>7768</v>
      </c>
      <c r="L9884" s="8">
        <v>5</v>
      </c>
      <c r="M9884" s="6" t="s">
        <v>251</v>
      </c>
      <c r="N9884" s="6" t="s">
        <v>8319</v>
      </c>
      <c r="R9884" s="6" t="str">
        <f t="shared" si="154"/>
        <v>89883Phường Mỹ Phước16</v>
      </c>
    </row>
    <row r="9885" spans="1:18">
      <c r="A9885" s="6">
        <v>9884</v>
      </c>
      <c r="B9885" s="6">
        <v>89</v>
      </c>
      <c r="C9885" s="6" t="s">
        <v>8317</v>
      </c>
      <c r="D9885" s="6">
        <v>883</v>
      </c>
      <c r="E9885" s="6" t="s">
        <v>8318</v>
      </c>
      <c r="F9885" s="6">
        <v>30298</v>
      </c>
      <c r="G9885" s="6" t="s">
        <v>8325</v>
      </c>
      <c r="H9885" s="6">
        <v>1</v>
      </c>
      <c r="I9885" s="6" t="s">
        <v>251</v>
      </c>
      <c r="J9885" s="6">
        <v>6</v>
      </c>
      <c r="K9885" s="6" t="s">
        <v>7768</v>
      </c>
      <c r="L9885" s="8">
        <v>5</v>
      </c>
      <c r="M9885" s="6" t="s">
        <v>251</v>
      </c>
      <c r="N9885" s="6" t="s">
        <v>8319</v>
      </c>
      <c r="R9885" s="6" t="str">
        <f t="shared" si="154"/>
        <v>89883Phường Mỹ Quý16</v>
      </c>
    </row>
    <row r="9886" spans="1:18">
      <c r="A9886" s="6">
        <v>9885</v>
      </c>
      <c r="B9886" s="6">
        <v>89</v>
      </c>
      <c r="C9886" s="6" t="s">
        <v>8317</v>
      </c>
      <c r="D9886" s="6">
        <v>883</v>
      </c>
      <c r="E9886" s="6" t="s">
        <v>8318</v>
      </c>
      <c r="F9886" s="6">
        <v>30301</v>
      </c>
      <c r="G9886" s="6" t="s">
        <v>8326</v>
      </c>
      <c r="H9886" s="6">
        <v>1</v>
      </c>
      <c r="I9886" s="6" t="s">
        <v>251</v>
      </c>
      <c r="J9886" s="6">
        <v>6</v>
      </c>
      <c r="K9886" s="6" t="s">
        <v>7768</v>
      </c>
      <c r="L9886" s="8">
        <v>5</v>
      </c>
      <c r="M9886" s="6" t="s">
        <v>251</v>
      </c>
      <c r="N9886" s="6" t="s">
        <v>8319</v>
      </c>
      <c r="R9886" s="6" t="str">
        <f t="shared" si="154"/>
        <v>89883Phường Mỹ Thới16</v>
      </c>
    </row>
    <row r="9887" spans="1:18">
      <c r="A9887" s="6">
        <v>9886</v>
      </c>
      <c r="B9887" s="6">
        <v>89</v>
      </c>
      <c r="C9887" s="6" t="s">
        <v>8317</v>
      </c>
      <c r="D9887" s="6">
        <v>883</v>
      </c>
      <c r="E9887" s="6" t="s">
        <v>8318</v>
      </c>
      <c r="F9887" s="6">
        <v>30304</v>
      </c>
      <c r="G9887" s="6" t="s">
        <v>8327</v>
      </c>
      <c r="H9887" s="6">
        <v>1</v>
      </c>
      <c r="I9887" s="6" t="s">
        <v>251</v>
      </c>
      <c r="J9887" s="6">
        <v>6</v>
      </c>
      <c r="K9887" s="6" t="s">
        <v>7768</v>
      </c>
      <c r="L9887" s="8">
        <v>5</v>
      </c>
      <c r="M9887" s="6" t="s">
        <v>251</v>
      </c>
      <c r="N9887" s="6" t="s">
        <v>8319</v>
      </c>
      <c r="R9887" s="6" t="str">
        <f t="shared" si="154"/>
        <v>89883Phường Mỹ Thạnh16</v>
      </c>
    </row>
    <row r="9888" spans="1:18">
      <c r="A9888" s="6">
        <v>9887</v>
      </c>
      <c r="B9888" s="6">
        <v>89</v>
      </c>
      <c r="C9888" s="6" t="s">
        <v>8317</v>
      </c>
      <c r="D9888" s="6">
        <v>883</v>
      </c>
      <c r="E9888" s="6" t="s">
        <v>8318</v>
      </c>
      <c r="F9888" s="6">
        <v>30307</v>
      </c>
      <c r="G9888" s="6" t="s">
        <v>8328</v>
      </c>
      <c r="H9888" s="6">
        <v>1</v>
      </c>
      <c r="I9888" s="6" t="s">
        <v>251</v>
      </c>
      <c r="J9888" s="6">
        <v>6</v>
      </c>
      <c r="K9888" s="6" t="s">
        <v>7768</v>
      </c>
      <c r="L9888" s="8">
        <v>5</v>
      </c>
      <c r="M9888" s="6" t="s">
        <v>251</v>
      </c>
      <c r="N9888" s="6" t="s">
        <v>8319</v>
      </c>
      <c r="R9888" s="6" t="str">
        <f t="shared" si="154"/>
        <v>89883Phường Mỹ Hòa16</v>
      </c>
    </row>
    <row r="9889" spans="1:18">
      <c r="A9889" s="6">
        <v>9888</v>
      </c>
      <c r="B9889" s="6">
        <v>89</v>
      </c>
      <c r="C9889" s="6" t="s">
        <v>8317</v>
      </c>
      <c r="D9889" s="6">
        <v>883</v>
      </c>
      <c r="E9889" s="6" t="s">
        <v>8318</v>
      </c>
      <c r="F9889" s="6">
        <v>30310</v>
      </c>
      <c r="G9889" s="6" t="s">
        <v>8329</v>
      </c>
      <c r="H9889" s="6">
        <v>2</v>
      </c>
      <c r="I9889" s="6" t="s">
        <v>297</v>
      </c>
      <c r="J9889" s="6">
        <v>6</v>
      </c>
      <c r="K9889" s="6" t="s">
        <v>7768</v>
      </c>
      <c r="L9889" s="8">
        <v>6</v>
      </c>
      <c r="M9889" s="6" t="s">
        <v>297</v>
      </c>
      <c r="N9889" s="6" t="s">
        <v>8319</v>
      </c>
      <c r="R9889" s="6" t="str">
        <f t="shared" si="154"/>
        <v>89883Xã Mỹ Khánh26</v>
      </c>
    </row>
    <row r="9890" spans="1:18">
      <c r="A9890" s="6">
        <v>9889</v>
      </c>
      <c r="B9890" s="6">
        <v>89</v>
      </c>
      <c r="C9890" s="6" t="s">
        <v>8317</v>
      </c>
      <c r="D9890" s="6">
        <v>883</v>
      </c>
      <c r="E9890" s="6" t="s">
        <v>8318</v>
      </c>
      <c r="F9890" s="6">
        <v>30313</v>
      </c>
      <c r="G9890" s="6" t="s">
        <v>8330</v>
      </c>
      <c r="H9890" s="6">
        <v>2</v>
      </c>
      <c r="I9890" s="6" t="s">
        <v>297</v>
      </c>
      <c r="J9890" s="6">
        <v>6</v>
      </c>
      <c r="K9890" s="6" t="s">
        <v>7768</v>
      </c>
      <c r="L9890" s="8">
        <v>6</v>
      </c>
      <c r="M9890" s="6" t="s">
        <v>297</v>
      </c>
      <c r="N9890" s="6" t="s">
        <v>8319</v>
      </c>
      <c r="R9890" s="6" t="str">
        <f t="shared" si="154"/>
        <v>89883Xã Mỹ Hoà Hưng26</v>
      </c>
    </row>
    <row r="9891" spans="1:18">
      <c r="A9891" s="6">
        <v>9890</v>
      </c>
      <c r="B9891" s="6">
        <v>89</v>
      </c>
      <c r="C9891" s="6" t="s">
        <v>8317</v>
      </c>
      <c r="D9891" s="6">
        <v>884</v>
      </c>
      <c r="E9891" s="6" t="s">
        <v>8331</v>
      </c>
      <c r="F9891" s="6">
        <v>30316</v>
      </c>
      <c r="G9891" s="6" t="s">
        <v>8332</v>
      </c>
      <c r="H9891" s="6">
        <v>1</v>
      </c>
      <c r="I9891" s="6" t="s">
        <v>251</v>
      </c>
      <c r="J9891" s="6">
        <v>6</v>
      </c>
      <c r="K9891" s="6" t="s">
        <v>7768</v>
      </c>
      <c r="L9891" s="8">
        <v>5</v>
      </c>
      <c r="M9891" s="6" t="s">
        <v>251</v>
      </c>
      <c r="N9891" s="6" t="s">
        <v>8319</v>
      </c>
      <c r="R9891" s="6" t="str">
        <f t="shared" si="154"/>
        <v>89884Phường Châu Phú B16</v>
      </c>
    </row>
    <row r="9892" spans="1:18">
      <c r="A9892" s="6">
        <v>9891</v>
      </c>
      <c r="B9892" s="6">
        <v>89</v>
      </c>
      <c r="C9892" s="6" t="s">
        <v>8317</v>
      </c>
      <c r="D9892" s="6">
        <v>884</v>
      </c>
      <c r="E9892" s="6" t="s">
        <v>8331</v>
      </c>
      <c r="F9892" s="6">
        <v>30319</v>
      </c>
      <c r="G9892" s="6" t="s">
        <v>8333</v>
      </c>
      <c r="H9892" s="6">
        <v>1</v>
      </c>
      <c r="I9892" s="6" t="s">
        <v>251</v>
      </c>
      <c r="J9892" s="6">
        <v>6</v>
      </c>
      <c r="K9892" s="6" t="s">
        <v>7768</v>
      </c>
      <c r="L9892" s="8">
        <v>5</v>
      </c>
      <c r="M9892" s="6" t="s">
        <v>251</v>
      </c>
      <c r="N9892" s="6" t="s">
        <v>8319</v>
      </c>
      <c r="R9892" s="6" t="str">
        <f t="shared" si="154"/>
        <v>89884Phường Châu Phú A16</v>
      </c>
    </row>
    <row r="9893" spans="1:18">
      <c r="A9893" s="6">
        <v>9892</v>
      </c>
      <c r="B9893" s="6">
        <v>89</v>
      </c>
      <c r="C9893" s="6" t="s">
        <v>8317</v>
      </c>
      <c r="D9893" s="6">
        <v>884</v>
      </c>
      <c r="E9893" s="6" t="s">
        <v>8331</v>
      </c>
      <c r="F9893" s="6">
        <v>30322</v>
      </c>
      <c r="G9893" s="6" t="s">
        <v>8334</v>
      </c>
      <c r="H9893" s="6">
        <v>1</v>
      </c>
      <c r="I9893" s="6" t="s">
        <v>251</v>
      </c>
      <c r="J9893" s="6">
        <v>6</v>
      </c>
      <c r="K9893" s="6" t="s">
        <v>7768</v>
      </c>
      <c r="L9893" s="8">
        <v>5</v>
      </c>
      <c r="M9893" s="6" t="s">
        <v>251</v>
      </c>
      <c r="N9893" s="6" t="s">
        <v>8319</v>
      </c>
      <c r="R9893" s="6" t="str">
        <f t="shared" si="154"/>
        <v>89884Phường Vĩnh Mỹ16</v>
      </c>
    </row>
    <row r="9894" spans="1:18">
      <c r="A9894" s="6">
        <v>9893</v>
      </c>
      <c r="B9894" s="6">
        <v>89</v>
      </c>
      <c r="C9894" s="6" t="s">
        <v>8317</v>
      </c>
      <c r="D9894" s="6">
        <v>884</v>
      </c>
      <c r="E9894" s="6" t="s">
        <v>8331</v>
      </c>
      <c r="F9894" s="6">
        <v>30325</v>
      </c>
      <c r="G9894" s="6" t="s">
        <v>8335</v>
      </c>
      <c r="H9894" s="6">
        <v>1</v>
      </c>
      <c r="I9894" s="6" t="s">
        <v>251</v>
      </c>
      <c r="J9894" s="6">
        <v>6</v>
      </c>
      <c r="K9894" s="6" t="s">
        <v>7768</v>
      </c>
      <c r="L9894" s="8">
        <v>5</v>
      </c>
      <c r="M9894" s="6" t="s">
        <v>251</v>
      </c>
      <c r="N9894" s="6" t="s">
        <v>8319</v>
      </c>
      <c r="R9894" s="6" t="str">
        <f t="shared" si="154"/>
        <v>89884Phường Núi Sam16</v>
      </c>
    </row>
    <row r="9895" spans="1:18">
      <c r="A9895" s="6">
        <v>9894</v>
      </c>
      <c r="B9895" s="6">
        <v>89</v>
      </c>
      <c r="C9895" s="6" t="s">
        <v>8317</v>
      </c>
      <c r="D9895" s="6">
        <v>884</v>
      </c>
      <c r="E9895" s="6" t="s">
        <v>8331</v>
      </c>
      <c r="F9895" s="6">
        <v>30328</v>
      </c>
      <c r="G9895" s="6" t="s">
        <v>8336</v>
      </c>
      <c r="H9895" s="6">
        <v>1</v>
      </c>
      <c r="I9895" s="6" t="s">
        <v>251</v>
      </c>
      <c r="J9895" s="6">
        <v>6</v>
      </c>
      <c r="K9895" s="6" t="s">
        <v>7768</v>
      </c>
      <c r="L9895" s="8">
        <v>5</v>
      </c>
      <c r="M9895" s="6" t="s">
        <v>251</v>
      </c>
      <c r="N9895" s="6" t="s">
        <v>8319</v>
      </c>
      <c r="R9895" s="6" t="str">
        <f t="shared" si="154"/>
        <v>89884Phường Vĩnh Ngươn16</v>
      </c>
    </row>
    <row r="9896" spans="1:18">
      <c r="A9896" s="6">
        <v>9895</v>
      </c>
      <c r="B9896" s="6">
        <v>89</v>
      </c>
      <c r="C9896" s="6" t="s">
        <v>8317</v>
      </c>
      <c r="D9896" s="6">
        <v>884</v>
      </c>
      <c r="E9896" s="6" t="s">
        <v>8331</v>
      </c>
      <c r="F9896" s="6">
        <v>30331</v>
      </c>
      <c r="G9896" s="6" t="s">
        <v>8337</v>
      </c>
      <c r="H9896" s="6">
        <v>2</v>
      </c>
      <c r="I9896" s="6" t="s">
        <v>297</v>
      </c>
      <c r="J9896" s="6">
        <v>6</v>
      </c>
      <c r="K9896" s="6" t="s">
        <v>7768</v>
      </c>
      <c r="L9896" s="8">
        <v>6</v>
      </c>
      <c r="M9896" s="6" t="s">
        <v>297</v>
      </c>
      <c r="N9896" s="6" t="s">
        <v>8319</v>
      </c>
      <c r="R9896" s="6" t="str">
        <f t="shared" si="154"/>
        <v>89884Xã Vĩnh Tế26</v>
      </c>
    </row>
    <row r="9897" spans="1:18">
      <c r="A9897" s="6">
        <v>9896</v>
      </c>
      <c r="B9897" s="6">
        <v>89</v>
      </c>
      <c r="C9897" s="6" t="s">
        <v>8317</v>
      </c>
      <c r="D9897" s="6">
        <v>884</v>
      </c>
      <c r="E9897" s="6" t="s">
        <v>8331</v>
      </c>
      <c r="F9897" s="6">
        <v>30334</v>
      </c>
      <c r="G9897" s="6" t="s">
        <v>8338</v>
      </c>
      <c r="H9897" s="6">
        <v>2</v>
      </c>
      <c r="I9897" s="6" t="s">
        <v>297</v>
      </c>
      <c r="J9897" s="6">
        <v>6</v>
      </c>
      <c r="K9897" s="6" t="s">
        <v>7768</v>
      </c>
      <c r="L9897" s="8">
        <v>6</v>
      </c>
      <c r="M9897" s="6" t="s">
        <v>297</v>
      </c>
      <c r="N9897" s="6" t="s">
        <v>8319</v>
      </c>
      <c r="R9897" s="6" t="str">
        <f t="shared" si="154"/>
        <v>89884Xã Vĩnh Châu26</v>
      </c>
    </row>
    <row r="9898" spans="1:18">
      <c r="A9898" s="6">
        <v>9897</v>
      </c>
      <c r="B9898" s="6">
        <v>89</v>
      </c>
      <c r="C9898" s="6" t="s">
        <v>8317</v>
      </c>
      <c r="D9898" s="6">
        <v>886</v>
      </c>
      <c r="E9898" s="6" t="s">
        <v>8339</v>
      </c>
      <c r="F9898" s="6">
        <v>30337</v>
      </c>
      <c r="G9898" s="6" t="s">
        <v>8340</v>
      </c>
      <c r="H9898" s="6">
        <v>1</v>
      </c>
      <c r="I9898" s="6" t="s">
        <v>251</v>
      </c>
      <c r="J9898" s="6">
        <v>6</v>
      </c>
      <c r="K9898" s="6" t="s">
        <v>7768</v>
      </c>
      <c r="L9898" s="8">
        <v>5</v>
      </c>
      <c r="M9898" s="6" t="s">
        <v>251</v>
      </c>
      <c r="N9898" s="6" t="s">
        <v>8319</v>
      </c>
      <c r="R9898" s="6" t="str">
        <f t="shared" si="154"/>
        <v>89886Thị trấn An Phú16</v>
      </c>
    </row>
    <row r="9899" spans="1:18">
      <c r="A9899" s="6">
        <v>9898</v>
      </c>
      <c r="B9899" s="6">
        <v>89</v>
      </c>
      <c r="C9899" s="6" t="s">
        <v>8317</v>
      </c>
      <c r="D9899" s="6">
        <v>886</v>
      </c>
      <c r="E9899" s="6" t="s">
        <v>8339</v>
      </c>
      <c r="F9899" s="6">
        <v>30340</v>
      </c>
      <c r="G9899" s="6" t="s">
        <v>4291</v>
      </c>
      <c r="H9899" s="6">
        <v>2</v>
      </c>
      <c r="I9899" s="6" t="s">
        <v>297</v>
      </c>
      <c r="J9899" s="6">
        <v>6</v>
      </c>
      <c r="K9899" s="6" t="s">
        <v>7768</v>
      </c>
      <c r="L9899" s="8">
        <v>6</v>
      </c>
      <c r="M9899" s="6" t="s">
        <v>297</v>
      </c>
      <c r="N9899" s="6" t="s">
        <v>8319</v>
      </c>
      <c r="R9899" s="6" t="str">
        <f t="shared" si="154"/>
        <v>89886Xã Khánh An26</v>
      </c>
    </row>
    <row r="9900" spans="1:18">
      <c r="A9900" s="6">
        <v>9899</v>
      </c>
      <c r="B9900" s="6">
        <v>89</v>
      </c>
      <c r="C9900" s="6" t="s">
        <v>8317</v>
      </c>
      <c r="D9900" s="6">
        <v>886</v>
      </c>
      <c r="E9900" s="6" t="s">
        <v>8339</v>
      </c>
      <c r="F9900" s="6">
        <v>30341</v>
      </c>
      <c r="G9900" s="6" t="s">
        <v>8341</v>
      </c>
      <c r="H9900" s="6">
        <v>1</v>
      </c>
      <c r="I9900" s="6" t="s">
        <v>251</v>
      </c>
      <c r="J9900" s="6">
        <v>6</v>
      </c>
      <c r="K9900" s="6" t="s">
        <v>7768</v>
      </c>
      <c r="L9900" s="8">
        <v>5</v>
      </c>
      <c r="M9900" s="6" t="s">
        <v>251</v>
      </c>
      <c r="N9900" s="6" t="s">
        <v>8319</v>
      </c>
      <c r="R9900" s="6" t="str">
        <f t="shared" si="154"/>
        <v>89886Thị Trấn Long Bình16</v>
      </c>
    </row>
    <row r="9901" spans="1:18">
      <c r="A9901" s="6">
        <v>9900</v>
      </c>
      <c r="B9901" s="6">
        <v>89</v>
      </c>
      <c r="C9901" s="6" t="s">
        <v>8317</v>
      </c>
      <c r="D9901" s="6">
        <v>886</v>
      </c>
      <c r="E9901" s="6" t="s">
        <v>8339</v>
      </c>
      <c r="F9901" s="6">
        <v>30343</v>
      </c>
      <c r="G9901" s="6" t="s">
        <v>6397</v>
      </c>
      <c r="H9901" s="6">
        <v>2</v>
      </c>
      <c r="I9901" s="6" t="s">
        <v>297</v>
      </c>
      <c r="J9901" s="6">
        <v>6</v>
      </c>
      <c r="K9901" s="6" t="s">
        <v>7768</v>
      </c>
      <c r="L9901" s="8">
        <v>6</v>
      </c>
      <c r="M9901" s="6" t="s">
        <v>297</v>
      </c>
      <c r="N9901" s="6" t="s">
        <v>8319</v>
      </c>
      <c r="R9901" s="6" t="str">
        <f t="shared" si="154"/>
        <v>89886Xã Khánh Bình26</v>
      </c>
    </row>
    <row r="9902" spans="1:18">
      <c r="A9902" s="6">
        <v>9901</v>
      </c>
      <c r="B9902" s="6">
        <v>89</v>
      </c>
      <c r="C9902" s="6" t="s">
        <v>8317</v>
      </c>
      <c r="D9902" s="6">
        <v>886</v>
      </c>
      <c r="E9902" s="6" t="s">
        <v>8339</v>
      </c>
      <c r="F9902" s="6">
        <v>30346</v>
      </c>
      <c r="G9902" s="6" t="s">
        <v>8342</v>
      </c>
      <c r="H9902" s="6">
        <v>2</v>
      </c>
      <c r="I9902" s="6" t="s">
        <v>297</v>
      </c>
      <c r="J9902" s="6">
        <v>6</v>
      </c>
      <c r="K9902" s="6" t="s">
        <v>7768</v>
      </c>
      <c r="L9902" s="8">
        <v>6</v>
      </c>
      <c r="M9902" s="6" t="s">
        <v>297</v>
      </c>
      <c r="N9902" s="6" t="s">
        <v>8319</v>
      </c>
      <c r="R9902" s="6" t="str">
        <f t="shared" si="154"/>
        <v>89886Xã Quốc Thái26</v>
      </c>
    </row>
    <row r="9903" spans="1:18">
      <c r="A9903" s="6">
        <v>9902</v>
      </c>
      <c r="B9903" s="6">
        <v>89</v>
      </c>
      <c r="C9903" s="6" t="s">
        <v>8317</v>
      </c>
      <c r="D9903" s="6">
        <v>886</v>
      </c>
      <c r="E9903" s="6" t="s">
        <v>8339</v>
      </c>
      <c r="F9903" s="6">
        <v>30349</v>
      </c>
      <c r="G9903" s="6" t="s">
        <v>6093</v>
      </c>
      <c r="H9903" s="6">
        <v>2</v>
      </c>
      <c r="I9903" s="6" t="s">
        <v>297</v>
      </c>
      <c r="J9903" s="6">
        <v>6</v>
      </c>
      <c r="K9903" s="6" t="s">
        <v>7768</v>
      </c>
      <c r="L9903" s="8">
        <v>6</v>
      </c>
      <c r="M9903" s="6" t="s">
        <v>297</v>
      </c>
      <c r="N9903" s="6" t="s">
        <v>8319</v>
      </c>
      <c r="R9903" s="6" t="str">
        <f t="shared" si="154"/>
        <v>89886Xã Nhơn Hội26</v>
      </c>
    </row>
    <row r="9904" spans="1:18">
      <c r="A9904" s="6">
        <v>9903</v>
      </c>
      <c r="B9904" s="6">
        <v>89</v>
      </c>
      <c r="C9904" s="6" t="s">
        <v>8317</v>
      </c>
      <c r="D9904" s="6">
        <v>886</v>
      </c>
      <c r="E9904" s="6" t="s">
        <v>8339</v>
      </c>
      <c r="F9904" s="6">
        <v>30352</v>
      </c>
      <c r="G9904" s="6" t="s">
        <v>7585</v>
      </c>
      <c r="H9904" s="6">
        <v>2</v>
      </c>
      <c r="I9904" s="6" t="s">
        <v>297</v>
      </c>
      <c r="J9904" s="6">
        <v>6</v>
      </c>
      <c r="K9904" s="6" t="s">
        <v>7768</v>
      </c>
      <c r="L9904" s="8">
        <v>6</v>
      </c>
      <c r="M9904" s="6" t="s">
        <v>297</v>
      </c>
      <c r="N9904" s="6" t="s">
        <v>8319</v>
      </c>
      <c r="R9904" s="6" t="str">
        <f t="shared" si="154"/>
        <v>89886Xã Phú Hữu26</v>
      </c>
    </row>
    <row r="9905" spans="1:18">
      <c r="A9905" s="6">
        <v>9904</v>
      </c>
      <c r="B9905" s="6">
        <v>89</v>
      </c>
      <c r="C9905" s="6" t="s">
        <v>8317</v>
      </c>
      <c r="D9905" s="6">
        <v>886</v>
      </c>
      <c r="E9905" s="6" t="s">
        <v>8339</v>
      </c>
      <c r="F9905" s="6">
        <v>30355</v>
      </c>
      <c r="G9905" s="6" t="s">
        <v>7192</v>
      </c>
      <c r="H9905" s="6">
        <v>2</v>
      </c>
      <c r="I9905" s="6" t="s">
        <v>297</v>
      </c>
      <c r="J9905" s="6">
        <v>6</v>
      </c>
      <c r="K9905" s="6" t="s">
        <v>7768</v>
      </c>
      <c r="L9905" s="8">
        <v>6</v>
      </c>
      <c r="M9905" s="6" t="s">
        <v>297</v>
      </c>
      <c r="N9905" s="6" t="s">
        <v>8319</v>
      </c>
      <c r="R9905" s="6" t="str">
        <f t="shared" si="154"/>
        <v>89886Xã Phú Hội26</v>
      </c>
    </row>
    <row r="9906" spans="1:18">
      <c r="A9906" s="6">
        <v>9905</v>
      </c>
      <c r="B9906" s="6">
        <v>89</v>
      </c>
      <c r="C9906" s="6" t="s">
        <v>8317</v>
      </c>
      <c r="D9906" s="6">
        <v>886</v>
      </c>
      <c r="E9906" s="6" t="s">
        <v>8339</v>
      </c>
      <c r="F9906" s="6">
        <v>30358</v>
      </c>
      <c r="G9906" s="6" t="s">
        <v>6201</v>
      </c>
      <c r="H9906" s="6">
        <v>2</v>
      </c>
      <c r="I9906" s="6" t="s">
        <v>297</v>
      </c>
      <c r="J9906" s="6">
        <v>6</v>
      </c>
      <c r="K9906" s="6" t="s">
        <v>7768</v>
      </c>
      <c r="L9906" s="8">
        <v>6</v>
      </c>
      <c r="M9906" s="6" t="s">
        <v>297</v>
      </c>
      <c r="N9906" s="6" t="s">
        <v>8319</v>
      </c>
      <c r="R9906" s="6" t="str">
        <f t="shared" si="154"/>
        <v>89886Xã Phước Hưng26</v>
      </c>
    </row>
    <row r="9907" spans="1:18">
      <c r="A9907" s="6">
        <v>9906</v>
      </c>
      <c r="B9907" s="6">
        <v>89</v>
      </c>
      <c r="C9907" s="6" t="s">
        <v>8317</v>
      </c>
      <c r="D9907" s="6">
        <v>886</v>
      </c>
      <c r="E9907" s="6" t="s">
        <v>8339</v>
      </c>
      <c r="F9907" s="6">
        <v>30361</v>
      </c>
      <c r="G9907" s="6" t="s">
        <v>8343</v>
      </c>
      <c r="H9907" s="6">
        <v>2</v>
      </c>
      <c r="I9907" s="6" t="s">
        <v>297</v>
      </c>
      <c r="J9907" s="6">
        <v>6</v>
      </c>
      <c r="K9907" s="6" t="s">
        <v>7768</v>
      </c>
      <c r="L9907" s="8">
        <v>6</v>
      </c>
      <c r="M9907" s="6" t="s">
        <v>297</v>
      </c>
      <c r="N9907" s="6" t="s">
        <v>8319</v>
      </c>
      <c r="R9907" s="6" t="str">
        <f t="shared" si="154"/>
        <v>89886Xã Vĩnh Lộc26</v>
      </c>
    </row>
    <row r="9908" spans="1:18">
      <c r="A9908" s="6">
        <v>9907</v>
      </c>
      <c r="B9908" s="6">
        <v>89</v>
      </c>
      <c r="C9908" s="6" t="s">
        <v>8317</v>
      </c>
      <c r="D9908" s="6">
        <v>886</v>
      </c>
      <c r="E9908" s="6" t="s">
        <v>8339</v>
      </c>
      <c r="F9908" s="6">
        <v>30364</v>
      </c>
      <c r="G9908" s="6" t="s">
        <v>8344</v>
      </c>
      <c r="H9908" s="6">
        <v>2</v>
      </c>
      <c r="I9908" s="6" t="s">
        <v>297</v>
      </c>
      <c r="J9908" s="6">
        <v>6</v>
      </c>
      <c r="K9908" s="6" t="s">
        <v>7768</v>
      </c>
      <c r="L9908" s="8">
        <v>6</v>
      </c>
      <c r="M9908" s="6" t="s">
        <v>297</v>
      </c>
      <c r="N9908" s="6" t="s">
        <v>8319</v>
      </c>
      <c r="R9908" s="6" t="str">
        <f t="shared" si="154"/>
        <v>89886Xã Vĩnh Hậu26</v>
      </c>
    </row>
    <row r="9909" spans="1:18">
      <c r="A9909" s="6">
        <v>9908</v>
      </c>
      <c r="B9909" s="6">
        <v>89</v>
      </c>
      <c r="C9909" s="6" t="s">
        <v>8317</v>
      </c>
      <c r="D9909" s="6">
        <v>886</v>
      </c>
      <c r="E9909" s="6" t="s">
        <v>8339</v>
      </c>
      <c r="F9909" s="6">
        <v>30367</v>
      </c>
      <c r="G9909" s="6" t="s">
        <v>8345</v>
      </c>
      <c r="H9909" s="6">
        <v>2</v>
      </c>
      <c r="I9909" s="6" t="s">
        <v>297</v>
      </c>
      <c r="J9909" s="6">
        <v>6</v>
      </c>
      <c r="K9909" s="6" t="s">
        <v>7768</v>
      </c>
      <c r="L9909" s="8">
        <v>6</v>
      </c>
      <c r="M9909" s="6" t="s">
        <v>297</v>
      </c>
      <c r="N9909" s="6" t="s">
        <v>8319</v>
      </c>
      <c r="R9909" s="6" t="str">
        <f t="shared" si="154"/>
        <v>89886Xã Vĩnh Trường26</v>
      </c>
    </row>
    <row r="9910" spans="1:18">
      <c r="A9910" s="6">
        <v>9909</v>
      </c>
      <c r="B9910" s="6">
        <v>89</v>
      </c>
      <c r="C9910" s="6" t="s">
        <v>8317</v>
      </c>
      <c r="D9910" s="6">
        <v>886</v>
      </c>
      <c r="E9910" s="6" t="s">
        <v>8339</v>
      </c>
      <c r="F9910" s="6">
        <v>30370</v>
      </c>
      <c r="G9910" s="6" t="s">
        <v>8346</v>
      </c>
      <c r="H9910" s="6">
        <v>2</v>
      </c>
      <c r="I9910" s="6" t="s">
        <v>297</v>
      </c>
      <c r="J9910" s="6">
        <v>6</v>
      </c>
      <c r="K9910" s="6" t="s">
        <v>7768</v>
      </c>
      <c r="L9910" s="8">
        <v>6</v>
      </c>
      <c r="M9910" s="6" t="s">
        <v>297</v>
      </c>
      <c r="N9910" s="6" t="s">
        <v>8319</v>
      </c>
      <c r="R9910" s="6" t="str">
        <f t="shared" si="154"/>
        <v>89886Xã Vĩnh Hội Đông26</v>
      </c>
    </row>
    <row r="9911" spans="1:18">
      <c r="A9911" s="6">
        <v>9910</v>
      </c>
      <c r="B9911" s="6">
        <v>89</v>
      </c>
      <c r="C9911" s="6" t="s">
        <v>8317</v>
      </c>
      <c r="D9911" s="6">
        <v>886</v>
      </c>
      <c r="E9911" s="6" t="s">
        <v>8339</v>
      </c>
      <c r="F9911" s="6">
        <v>30373</v>
      </c>
      <c r="G9911" s="6" t="s">
        <v>163</v>
      </c>
      <c r="H9911" s="6">
        <v>2</v>
      </c>
      <c r="I9911" s="6" t="s">
        <v>297</v>
      </c>
      <c r="J9911" s="6">
        <v>6</v>
      </c>
      <c r="K9911" s="6" t="s">
        <v>7768</v>
      </c>
      <c r="L9911" s="8">
        <v>6</v>
      </c>
      <c r="M9911" s="6" t="s">
        <v>297</v>
      </c>
      <c r="N9911" s="6" t="s">
        <v>8319</v>
      </c>
      <c r="R9911" s="6" t="str">
        <f t="shared" si="154"/>
        <v>89886Xã Đa Phước26</v>
      </c>
    </row>
    <row r="9912" spans="1:18">
      <c r="A9912" s="6">
        <v>9911</v>
      </c>
      <c r="B9912" s="6">
        <v>89</v>
      </c>
      <c r="C9912" s="6" t="s">
        <v>8317</v>
      </c>
      <c r="D9912" s="6">
        <v>887</v>
      </c>
      <c r="E9912" s="6" t="s">
        <v>8347</v>
      </c>
      <c r="F9912" s="6">
        <v>30376</v>
      </c>
      <c r="G9912" s="6" t="s">
        <v>8348</v>
      </c>
      <c r="H9912" s="6">
        <v>1</v>
      </c>
      <c r="I9912" s="6" t="s">
        <v>251</v>
      </c>
      <c r="J9912" s="6">
        <v>6</v>
      </c>
      <c r="K9912" s="6" t="s">
        <v>7768</v>
      </c>
      <c r="L9912" s="8">
        <v>5</v>
      </c>
      <c r="M9912" s="6" t="s">
        <v>251</v>
      </c>
      <c r="N9912" s="6" t="s">
        <v>8319</v>
      </c>
      <c r="R9912" s="6" t="str">
        <f t="shared" si="154"/>
        <v>89887Phường Long Thạnh16</v>
      </c>
    </row>
    <row r="9913" spans="1:18">
      <c r="A9913" s="6">
        <v>9912</v>
      </c>
      <c r="B9913" s="6">
        <v>89</v>
      </c>
      <c r="C9913" s="6" t="s">
        <v>8317</v>
      </c>
      <c r="D9913" s="6">
        <v>887</v>
      </c>
      <c r="E9913" s="6" t="s">
        <v>8347</v>
      </c>
      <c r="F9913" s="6">
        <v>30377</v>
      </c>
      <c r="G9913" s="6" t="s">
        <v>8349</v>
      </c>
      <c r="H9913" s="6">
        <v>1</v>
      </c>
      <c r="I9913" s="6" t="s">
        <v>251</v>
      </c>
      <c r="J9913" s="6">
        <v>6</v>
      </c>
      <c r="K9913" s="6" t="s">
        <v>7768</v>
      </c>
      <c r="L9913" s="8">
        <v>5</v>
      </c>
      <c r="M9913" s="6" t="s">
        <v>251</v>
      </c>
      <c r="N9913" s="6" t="s">
        <v>8319</v>
      </c>
      <c r="R9913" s="6" t="str">
        <f t="shared" si="154"/>
        <v>89887Phường Long Hưng16</v>
      </c>
    </row>
    <row r="9914" spans="1:18">
      <c r="A9914" s="6">
        <v>9913</v>
      </c>
      <c r="B9914" s="6">
        <v>89</v>
      </c>
      <c r="C9914" s="6" t="s">
        <v>8317</v>
      </c>
      <c r="D9914" s="6">
        <v>887</v>
      </c>
      <c r="E9914" s="6" t="s">
        <v>8347</v>
      </c>
      <c r="F9914" s="6">
        <v>30378</v>
      </c>
      <c r="G9914" s="6" t="s">
        <v>8350</v>
      </c>
      <c r="H9914" s="6">
        <v>1</v>
      </c>
      <c r="I9914" s="6" t="s">
        <v>251</v>
      </c>
      <c r="J9914" s="6">
        <v>6</v>
      </c>
      <c r="K9914" s="6" t="s">
        <v>7768</v>
      </c>
      <c r="L9914" s="8">
        <v>5</v>
      </c>
      <c r="M9914" s="6" t="s">
        <v>251</v>
      </c>
      <c r="N9914" s="6" t="s">
        <v>8319</v>
      </c>
      <c r="R9914" s="6" t="str">
        <f t="shared" si="154"/>
        <v>89887Phường Long Châu16</v>
      </c>
    </row>
    <row r="9915" spans="1:18">
      <c r="A9915" s="6">
        <v>9914</v>
      </c>
      <c r="B9915" s="6">
        <v>89</v>
      </c>
      <c r="C9915" s="6" t="s">
        <v>8317</v>
      </c>
      <c r="D9915" s="6">
        <v>887</v>
      </c>
      <c r="E9915" s="6" t="s">
        <v>8347</v>
      </c>
      <c r="F9915" s="6">
        <v>30379</v>
      </c>
      <c r="G9915" s="6" t="s">
        <v>3016</v>
      </c>
      <c r="H9915" s="6">
        <v>2</v>
      </c>
      <c r="I9915" s="6" t="s">
        <v>297</v>
      </c>
      <c r="J9915" s="6">
        <v>6</v>
      </c>
      <c r="K9915" s="6" t="s">
        <v>7768</v>
      </c>
      <c r="L9915" s="8">
        <v>6</v>
      </c>
      <c r="M9915" s="6" t="s">
        <v>297</v>
      </c>
      <c r="N9915" s="6" t="s">
        <v>8319</v>
      </c>
      <c r="R9915" s="6" t="str">
        <f t="shared" si="154"/>
        <v>89887Xã Phú Lộc26</v>
      </c>
    </row>
    <row r="9916" spans="1:18">
      <c r="A9916" s="6">
        <v>9915</v>
      </c>
      <c r="B9916" s="6">
        <v>89</v>
      </c>
      <c r="C9916" s="6" t="s">
        <v>8317</v>
      </c>
      <c r="D9916" s="6">
        <v>887</v>
      </c>
      <c r="E9916" s="6" t="s">
        <v>8347</v>
      </c>
      <c r="F9916" s="6">
        <v>30382</v>
      </c>
      <c r="G9916" s="6" t="s">
        <v>8351</v>
      </c>
      <c r="H9916" s="6">
        <v>2</v>
      </c>
      <c r="I9916" s="6" t="s">
        <v>297</v>
      </c>
      <c r="J9916" s="6">
        <v>6</v>
      </c>
      <c r="K9916" s="6" t="s">
        <v>7768</v>
      </c>
      <c r="L9916" s="8">
        <v>6</v>
      </c>
      <c r="M9916" s="6" t="s">
        <v>297</v>
      </c>
      <c r="N9916" s="6" t="s">
        <v>8319</v>
      </c>
      <c r="R9916" s="6" t="str">
        <f t="shared" si="154"/>
        <v>89887Xã Vĩnh Xương26</v>
      </c>
    </row>
    <row r="9917" spans="1:18">
      <c r="A9917" s="6">
        <v>9916</v>
      </c>
      <c r="B9917" s="6">
        <v>89</v>
      </c>
      <c r="C9917" s="6" t="s">
        <v>8317</v>
      </c>
      <c r="D9917" s="6">
        <v>887</v>
      </c>
      <c r="E9917" s="6" t="s">
        <v>8347</v>
      </c>
      <c r="F9917" s="6">
        <v>30385</v>
      </c>
      <c r="G9917" s="6" t="s">
        <v>3509</v>
      </c>
      <c r="H9917" s="6">
        <v>2</v>
      </c>
      <c r="I9917" s="6" t="s">
        <v>297</v>
      </c>
      <c r="J9917" s="6">
        <v>6</v>
      </c>
      <c r="K9917" s="6" t="s">
        <v>7768</v>
      </c>
      <c r="L9917" s="8">
        <v>6</v>
      </c>
      <c r="M9917" s="6" t="s">
        <v>297</v>
      </c>
      <c r="N9917" s="6" t="s">
        <v>8319</v>
      </c>
      <c r="R9917" s="6" t="str">
        <f t="shared" si="154"/>
        <v>89887Xã Vĩnh Hòa26</v>
      </c>
    </row>
    <row r="9918" spans="1:18">
      <c r="A9918" s="6">
        <v>9917</v>
      </c>
      <c r="B9918" s="6">
        <v>89</v>
      </c>
      <c r="C9918" s="6" t="s">
        <v>8317</v>
      </c>
      <c r="D9918" s="6">
        <v>887</v>
      </c>
      <c r="E9918" s="6" t="s">
        <v>8347</v>
      </c>
      <c r="F9918" s="6">
        <v>30387</v>
      </c>
      <c r="G9918" s="6" t="s">
        <v>8010</v>
      </c>
      <c r="H9918" s="6">
        <v>2</v>
      </c>
      <c r="I9918" s="6" t="s">
        <v>297</v>
      </c>
      <c r="J9918" s="6">
        <v>6</v>
      </c>
      <c r="K9918" s="6" t="s">
        <v>7768</v>
      </c>
      <c r="L9918" s="8">
        <v>6</v>
      </c>
      <c r="M9918" s="6" t="s">
        <v>297</v>
      </c>
      <c r="N9918" s="6" t="s">
        <v>8319</v>
      </c>
      <c r="R9918" s="6" t="str">
        <f t="shared" si="154"/>
        <v>89887Xã Tân Thạnh26</v>
      </c>
    </row>
    <row r="9919" spans="1:18">
      <c r="A9919" s="6">
        <v>9918</v>
      </c>
      <c r="B9919" s="6">
        <v>89</v>
      </c>
      <c r="C9919" s="6" t="s">
        <v>8317</v>
      </c>
      <c r="D9919" s="6">
        <v>887</v>
      </c>
      <c r="E9919" s="6" t="s">
        <v>8347</v>
      </c>
      <c r="F9919" s="6">
        <v>30388</v>
      </c>
      <c r="G9919" s="6" t="s">
        <v>1311</v>
      </c>
      <c r="H9919" s="6">
        <v>2</v>
      </c>
      <c r="I9919" s="6" t="s">
        <v>297</v>
      </c>
      <c r="J9919" s="6">
        <v>6</v>
      </c>
      <c r="K9919" s="6" t="s">
        <v>7768</v>
      </c>
      <c r="L9919" s="8">
        <v>6</v>
      </c>
      <c r="M9919" s="6" t="s">
        <v>297</v>
      </c>
      <c r="N9919" s="6" t="s">
        <v>8319</v>
      </c>
      <c r="R9919" s="6" t="str">
        <f t="shared" si="154"/>
        <v>89887Xã Tân An26</v>
      </c>
    </row>
    <row r="9920" spans="1:18">
      <c r="A9920" s="6">
        <v>9919</v>
      </c>
      <c r="B9920" s="6">
        <v>89</v>
      </c>
      <c r="C9920" s="6" t="s">
        <v>8317</v>
      </c>
      <c r="D9920" s="6">
        <v>887</v>
      </c>
      <c r="E9920" s="6" t="s">
        <v>8347</v>
      </c>
      <c r="F9920" s="6">
        <v>30391</v>
      </c>
      <c r="G9920" s="6" t="s">
        <v>7572</v>
      </c>
      <c r="H9920" s="6">
        <v>2</v>
      </c>
      <c r="I9920" s="6" t="s">
        <v>297</v>
      </c>
      <c r="J9920" s="6">
        <v>6</v>
      </c>
      <c r="K9920" s="6" t="s">
        <v>7768</v>
      </c>
      <c r="L9920" s="8">
        <v>6</v>
      </c>
      <c r="M9920" s="6" t="s">
        <v>297</v>
      </c>
      <c r="N9920" s="6" t="s">
        <v>8319</v>
      </c>
      <c r="R9920" s="6" t="str">
        <f t="shared" si="154"/>
        <v>89887Xã Long An26</v>
      </c>
    </row>
    <row r="9921" spans="1:18">
      <c r="A9921" s="6">
        <v>9920</v>
      </c>
      <c r="B9921" s="6">
        <v>89</v>
      </c>
      <c r="C9921" s="6" t="s">
        <v>8317</v>
      </c>
      <c r="D9921" s="6">
        <v>887</v>
      </c>
      <c r="E9921" s="6" t="s">
        <v>8347</v>
      </c>
      <c r="F9921" s="6">
        <v>30394</v>
      </c>
      <c r="G9921" s="6" t="s">
        <v>8352</v>
      </c>
      <c r="H9921" s="6">
        <v>1</v>
      </c>
      <c r="I9921" s="6" t="s">
        <v>251</v>
      </c>
      <c r="J9921" s="6">
        <v>6</v>
      </c>
      <c r="K9921" s="6" t="s">
        <v>7768</v>
      </c>
      <c r="L9921" s="8">
        <v>5</v>
      </c>
      <c r="M9921" s="6" t="s">
        <v>251</v>
      </c>
      <c r="N9921" s="6" t="s">
        <v>8319</v>
      </c>
      <c r="R9921" s="6" t="str">
        <f t="shared" si="154"/>
        <v>89887Phường Long Phú16</v>
      </c>
    </row>
    <row r="9922" spans="1:18">
      <c r="A9922" s="6">
        <v>9921</v>
      </c>
      <c r="B9922" s="6">
        <v>89</v>
      </c>
      <c r="C9922" s="6" t="s">
        <v>8317</v>
      </c>
      <c r="D9922" s="6">
        <v>887</v>
      </c>
      <c r="E9922" s="6" t="s">
        <v>8347</v>
      </c>
      <c r="F9922" s="6">
        <v>30397</v>
      </c>
      <c r="G9922" s="6" t="s">
        <v>3281</v>
      </c>
      <c r="H9922" s="6">
        <v>2</v>
      </c>
      <c r="I9922" s="6" t="s">
        <v>297</v>
      </c>
      <c r="J9922" s="6">
        <v>6</v>
      </c>
      <c r="K9922" s="6" t="s">
        <v>7768</v>
      </c>
      <c r="L9922" s="8">
        <v>6</v>
      </c>
      <c r="M9922" s="6" t="s">
        <v>297</v>
      </c>
      <c r="N9922" s="6" t="s">
        <v>8319</v>
      </c>
      <c r="R9922" s="6" t="str">
        <f t="shared" si="154"/>
        <v>89887Xã Châu Phong26</v>
      </c>
    </row>
    <row r="9923" spans="1:18">
      <c r="A9923" s="6">
        <v>9922</v>
      </c>
      <c r="B9923" s="6">
        <v>89</v>
      </c>
      <c r="C9923" s="6" t="s">
        <v>8317</v>
      </c>
      <c r="D9923" s="6">
        <v>887</v>
      </c>
      <c r="E9923" s="6" t="s">
        <v>8347</v>
      </c>
      <c r="F9923" s="6">
        <v>30400</v>
      </c>
      <c r="G9923" s="6" t="s">
        <v>8353</v>
      </c>
      <c r="H9923" s="6">
        <v>2</v>
      </c>
      <c r="I9923" s="6" t="s">
        <v>297</v>
      </c>
      <c r="J9923" s="6">
        <v>6</v>
      </c>
      <c r="K9923" s="6" t="s">
        <v>7768</v>
      </c>
      <c r="L9923" s="8">
        <v>6</v>
      </c>
      <c r="M9923" s="6" t="s">
        <v>297</v>
      </c>
      <c r="N9923" s="6" t="s">
        <v>8319</v>
      </c>
      <c r="R9923" s="6" t="str">
        <f t="shared" ref="R9923:R9986" si="155">CONCATENATE(B9923,D9923,G9923,H9923,J9923)</f>
        <v>89887Xã Phú Vĩnh26</v>
      </c>
    </row>
    <row r="9924" spans="1:18">
      <c r="A9924" s="6">
        <v>9923</v>
      </c>
      <c r="B9924" s="6">
        <v>89</v>
      </c>
      <c r="C9924" s="6" t="s">
        <v>8317</v>
      </c>
      <c r="D9924" s="6">
        <v>887</v>
      </c>
      <c r="E9924" s="6" t="s">
        <v>8347</v>
      </c>
      <c r="F9924" s="6">
        <v>30403</v>
      </c>
      <c r="G9924" s="6" t="s">
        <v>8354</v>
      </c>
      <c r="H9924" s="6">
        <v>2</v>
      </c>
      <c r="I9924" s="6" t="s">
        <v>297</v>
      </c>
      <c r="J9924" s="6">
        <v>6</v>
      </c>
      <c r="K9924" s="6" t="s">
        <v>7768</v>
      </c>
      <c r="L9924" s="8">
        <v>6</v>
      </c>
      <c r="M9924" s="6" t="s">
        <v>297</v>
      </c>
      <c r="N9924" s="6" t="s">
        <v>8319</v>
      </c>
      <c r="R9924" s="6" t="str">
        <f t="shared" si="155"/>
        <v>89887Xã Lê Chánh26</v>
      </c>
    </row>
    <row r="9925" spans="1:18">
      <c r="A9925" s="6">
        <v>9924</v>
      </c>
      <c r="B9925" s="6">
        <v>89</v>
      </c>
      <c r="C9925" s="6" t="s">
        <v>8317</v>
      </c>
      <c r="D9925" s="6">
        <v>887</v>
      </c>
      <c r="E9925" s="6" t="s">
        <v>8347</v>
      </c>
      <c r="F9925" s="6">
        <v>30412</v>
      </c>
      <c r="G9925" s="6" t="s">
        <v>4805</v>
      </c>
      <c r="H9925" s="6">
        <v>1</v>
      </c>
      <c r="I9925" s="6" t="s">
        <v>251</v>
      </c>
      <c r="J9925" s="6">
        <v>6</v>
      </c>
      <c r="K9925" s="6" t="s">
        <v>7768</v>
      </c>
      <c r="L9925" s="8">
        <v>5</v>
      </c>
      <c r="M9925" s="6" t="s">
        <v>251</v>
      </c>
      <c r="N9925" s="6" t="s">
        <v>8319</v>
      </c>
      <c r="R9925" s="6" t="str">
        <f t="shared" si="155"/>
        <v>89887Phường Long Sơn16</v>
      </c>
    </row>
    <row r="9926" spans="1:18">
      <c r="A9926" s="6">
        <v>9925</v>
      </c>
      <c r="B9926" s="6">
        <v>89</v>
      </c>
      <c r="C9926" s="6" t="s">
        <v>8317</v>
      </c>
      <c r="D9926" s="6">
        <v>888</v>
      </c>
      <c r="E9926" s="6" t="s">
        <v>8355</v>
      </c>
      <c r="F9926" s="6">
        <v>30406</v>
      </c>
      <c r="G9926" s="6" t="s">
        <v>8356</v>
      </c>
      <c r="H9926" s="6">
        <v>1</v>
      </c>
      <c r="I9926" s="6" t="s">
        <v>251</v>
      </c>
      <c r="J9926" s="6">
        <v>6</v>
      </c>
      <c r="K9926" s="6" t="s">
        <v>7768</v>
      </c>
      <c r="L9926" s="8">
        <v>5</v>
      </c>
      <c r="M9926" s="6" t="s">
        <v>251</v>
      </c>
      <c r="N9926" s="6" t="s">
        <v>8319</v>
      </c>
      <c r="R9926" s="6" t="str">
        <f t="shared" si="155"/>
        <v>89888Thị trấn Phú Mỹ16</v>
      </c>
    </row>
    <row r="9927" spans="1:18">
      <c r="A9927" s="6">
        <v>9926</v>
      </c>
      <c r="B9927" s="6">
        <v>89</v>
      </c>
      <c r="C9927" s="6" t="s">
        <v>8317</v>
      </c>
      <c r="D9927" s="6">
        <v>888</v>
      </c>
      <c r="E9927" s="6" t="s">
        <v>8355</v>
      </c>
      <c r="F9927" s="6">
        <v>30409</v>
      </c>
      <c r="G9927" s="6" t="s">
        <v>8357</v>
      </c>
      <c r="H9927" s="6">
        <v>1</v>
      </c>
      <c r="I9927" s="6" t="s">
        <v>251</v>
      </c>
      <c r="J9927" s="6">
        <v>6</v>
      </c>
      <c r="K9927" s="6" t="s">
        <v>7768</v>
      </c>
      <c r="L9927" s="8">
        <v>5</v>
      </c>
      <c r="M9927" s="6" t="s">
        <v>251</v>
      </c>
      <c r="N9927" s="6" t="s">
        <v>8319</v>
      </c>
      <c r="R9927" s="6" t="str">
        <f t="shared" si="155"/>
        <v>89888Thị trấn Chợ Vàm16</v>
      </c>
    </row>
    <row r="9928" spans="1:18">
      <c r="A9928" s="6">
        <v>9927</v>
      </c>
      <c r="B9928" s="6">
        <v>89</v>
      </c>
      <c r="C9928" s="6" t="s">
        <v>8317</v>
      </c>
      <c r="D9928" s="6">
        <v>888</v>
      </c>
      <c r="E9928" s="6" t="s">
        <v>8355</v>
      </c>
      <c r="F9928" s="6">
        <v>30415</v>
      </c>
      <c r="G9928" s="6" t="s">
        <v>7426</v>
      </c>
      <c r="H9928" s="6">
        <v>2</v>
      </c>
      <c r="I9928" s="6" t="s">
        <v>297</v>
      </c>
      <c r="J9928" s="6">
        <v>6</v>
      </c>
      <c r="K9928" s="6" t="s">
        <v>7768</v>
      </c>
      <c r="L9928" s="8">
        <v>6</v>
      </c>
      <c r="M9928" s="6" t="s">
        <v>297</v>
      </c>
      <c r="N9928" s="6" t="s">
        <v>8319</v>
      </c>
      <c r="R9928" s="6" t="str">
        <f t="shared" si="155"/>
        <v>89888Xã Long Hoà26</v>
      </c>
    </row>
    <row r="9929" spans="1:18">
      <c r="A9929" s="6">
        <v>9928</v>
      </c>
      <c r="B9929" s="6">
        <v>89</v>
      </c>
      <c r="C9929" s="6" t="s">
        <v>8317</v>
      </c>
      <c r="D9929" s="6">
        <v>888</v>
      </c>
      <c r="E9929" s="6" t="s">
        <v>8355</v>
      </c>
      <c r="F9929" s="6">
        <v>30418</v>
      </c>
      <c r="G9929" s="6" t="s">
        <v>4257</v>
      </c>
      <c r="H9929" s="6">
        <v>2</v>
      </c>
      <c r="I9929" s="6" t="s">
        <v>297</v>
      </c>
      <c r="J9929" s="6">
        <v>6</v>
      </c>
      <c r="K9929" s="6" t="s">
        <v>7768</v>
      </c>
      <c r="L9929" s="8">
        <v>6</v>
      </c>
      <c r="M9929" s="6" t="s">
        <v>297</v>
      </c>
      <c r="N9929" s="6" t="s">
        <v>8319</v>
      </c>
      <c r="R9929" s="6" t="str">
        <f t="shared" si="155"/>
        <v>89888Xã Phú Long26</v>
      </c>
    </row>
    <row r="9930" spans="1:18">
      <c r="A9930" s="6">
        <v>9929</v>
      </c>
      <c r="B9930" s="6">
        <v>89</v>
      </c>
      <c r="C9930" s="6" t="s">
        <v>8317</v>
      </c>
      <c r="D9930" s="6">
        <v>888</v>
      </c>
      <c r="E9930" s="6" t="s">
        <v>8355</v>
      </c>
      <c r="F9930" s="6">
        <v>30421</v>
      </c>
      <c r="G9930" s="6" t="s">
        <v>2956</v>
      </c>
      <c r="H9930" s="6">
        <v>2</v>
      </c>
      <c r="I9930" s="6" t="s">
        <v>297</v>
      </c>
      <c r="J9930" s="6">
        <v>6</v>
      </c>
      <c r="K9930" s="6" t="s">
        <v>7768</v>
      </c>
      <c r="L9930" s="8">
        <v>6</v>
      </c>
      <c r="M9930" s="6" t="s">
        <v>297</v>
      </c>
      <c r="N9930" s="6" t="s">
        <v>8319</v>
      </c>
      <c r="R9930" s="6" t="str">
        <f t="shared" si="155"/>
        <v>89888Xã Phú Lâm26</v>
      </c>
    </row>
    <row r="9931" spans="1:18">
      <c r="A9931" s="6">
        <v>9930</v>
      </c>
      <c r="B9931" s="6">
        <v>89</v>
      </c>
      <c r="C9931" s="6" t="s">
        <v>8317</v>
      </c>
      <c r="D9931" s="6">
        <v>888</v>
      </c>
      <c r="E9931" s="6" t="s">
        <v>8355</v>
      </c>
      <c r="F9931" s="6">
        <v>30424</v>
      </c>
      <c r="G9931" s="6" t="s">
        <v>8270</v>
      </c>
      <c r="H9931" s="6">
        <v>2</v>
      </c>
      <c r="I9931" s="6" t="s">
        <v>297</v>
      </c>
      <c r="J9931" s="6">
        <v>6</v>
      </c>
      <c r="K9931" s="6" t="s">
        <v>7768</v>
      </c>
      <c r="L9931" s="8">
        <v>6</v>
      </c>
      <c r="M9931" s="6" t="s">
        <v>297</v>
      </c>
      <c r="N9931" s="6" t="s">
        <v>8319</v>
      </c>
      <c r="R9931" s="6" t="str">
        <f t="shared" si="155"/>
        <v>89888Xã Phú Hiệp26</v>
      </c>
    </row>
    <row r="9932" spans="1:18">
      <c r="A9932" s="6">
        <v>9931</v>
      </c>
      <c r="B9932" s="6">
        <v>89</v>
      </c>
      <c r="C9932" s="6" t="s">
        <v>8317</v>
      </c>
      <c r="D9932" s="6">
        <v>888</v>
      </c>
      <c r="E9932" s="6" t="s">
        <v>8355</v>
      </c>
      <c r="F9932" s="6">
        <v>30427</v>
      </c>
      <c r="G9932" s="6" t="s">
        <v>7586</v>
      </c>
      <c r="H9932" s="6">
        <v>2</v>
      </c>
      <c r="I9932" s="6" t="s">
        <v>297</v>
      </c>
      <c r="J9932" s="6">
        <v>6</v>
      </c>
      <c r="K9932" s="6" t="s">
        <v>7768</v>
      </c>
      <c r="L9932" s="8">
        <v>6</v>
      </c>
      <c r="M9932" s="6" t="s">
        <v>297</v>
      </c>
      <c r="N9932" s="6" t="s">
        <v>8319</v>
      </c>
      <c r="R9932" s="6" t="str">
        <f t="shared" si="155"/>
        <v>89888Xã Phú Thạnh26</v>
      </c>
    </row>
    <row r="9933" spans="1:18">
      <c r="A9933" s="6">
        <v>9932</v>
      </c>
      <c r="B9933" s="6">
        <v>89</v>
      </c>
      <c r="C9933" s="6" t="s">
        <v>8317</v>
      </c>
      <c r="D9933" s="6">
        <v>888</v>
      </c>
      <c r="E9933" s="6" t="s">
        <v>8355</v>
      </c>
      <c r="F9933" s="6">
        <v>30430</v>
      </c>
      <c r="G9933" s="6" t="s">
        <v>8358</v>
      </c>
      <c r="H9933" s="6">
        <v>2</v>
      </c>
      <c r="I9933" s="6" t="s">
        <v>297</v>
      </c>
      <c r="J9933" s="6">
        <v>6</v>
      </c>
      <c r="K9933" s="6" t="s">
        <v>7768</v>
      </c>
      <c r="L9933" s="8">
        <v>6</v>
      </c>
      <c r="M9933" s="6" t="s">
        <v>297</v>
      </c>
      <c r="N9933" s="6" t="s">
        <v>8319</v>
      </c>
      <c r="R9933" s="6" t="str">
        <f t="shared" si="155"/>
        <v>89888Xã Hoà Lạc26</v>
      </c>
    </row>
    <row r="9934" spans="1:18">
      <c r="A9934" s="6">
        <v>9933</v>
      </c>
      <c r="B9934" s="6">
        <v>89</v>
      </c>
      <c r="C9934" s="6" t="s">
        <v>8317</v>
      </c>
      <c r="D9934" s="6">
        <v>888</v>
      </c>
      <c r="E9934" s="6" t="s">
        <v>8355</v>
      </c>
      <c r="F9934" s="6">
        <v>30433</v>
      </c>
      <c r="G9934" s="6" t="s">
        <v>2288</v>
      </c>
      <c r="H9934" s="6">
        <v>2</v>
      </c>
      <c r="I9934" s="6" t="s">
        <v>297</v>
      </c>
      <c r="J9934" s="6">
        <v>6</v>
      </c>
      <c r="K9934" s="6" t="s">
        <v>7768</v>
      </c>
      <c r="L9934" s="8">
        <v>6</v>
      </c>
      <c r="M9934" s="6" t="s">
        <v>297</v>
      </c>
      <c r="N9934" s="6" t="s">
        <v>8319</v>
      </c>
      <c r="R9934" s="6" t="str">
        <f t="shared" si="155"/>
        <v>89888Xã Phú Thành26</v>
      </c>
    </row>
    <row r="9935" spans="1:18">
      <c r="A9935" s="6">
        <v>9934</v>
      </c>
      <c r="B9935" s="6">
        <v>89</v>
      </c>
      <c r="C9935" s="6" t="s">
        <v>8317</v>
      </c>
      <c r="D9935" s="6">
        <v>888</v>
      </c>
      <c r="E9935" s="6" t="s">
        <v>8355</v>
      </c>
      <c r="F9935" s="6">
        <v>30436</v>
      </c>
      <c r="G9935" s="6" t="s">
        <v>5603</v>
      </c>
      <c r="H9935" s="6">
        <v>2</v>
      </c>
      <c r="I9935" s="6" t="s">
        <v>297</v>
      </c>
      <c r="J9935" s="6">
        <v>6</v>
      </c>
      <c r="K9935" s="6" t="s">
        <v>7768</v>
      </c>
      <c r="L9935" s="8">
        <v>6</v>
      </c>
      <c r="M9935" s="6" t="s">
        <v>297</v>
      </c>
      <c r="N9935" s="6" t="s">
        <v>8319</v>
      </c>
      <c r="R9935" s="6" t="str">
        <f t="shared" si="155"/>
        <v>89888Xã Phú An26</v>
      </c>
    </row>
    <row r="9936" spans="1:18">
      <c r="A9936" s="6">
        <v>9935</v>
      </c>
      <c r="B9936" s="6">
        <v>89</v>
      </c>
      <c r="C9936" s="6" t="s">
        <v>8317</v>
      </c>
      <c r="D9936" s="6">
        <v>888</v>
      </c>
      <c r="E9936" s="6" t="s">
        <v>8355</v>
      </c>
      <c r="F9936" s="6">
        <v>30439</v>
      </c>
      <c r="G9936" s="6" t="s">
        <v>3182</v>
      </c>
      <c r="H9936" s="6">
        <v>2</v>
      </c>
      <c r="I9936" s="6" t="s">
        <v>297</v>
      </c>
      <c r="J9936" s="6">
        <v>6</v>
      </c>
      <c r="K9936" s="6" t="s">
        <v>7768</v>
      </c>
      <c r="L9936" s="8">
        <v>6</v>
      </c>
      <c r="M9936" s="6" t="s">
        <v>297</v>
      </c>
      <c r="N9936" s="6" t="s">
        <v>8319</v>
      </c>
      <c r="R9936" s="6" t="str">
        <f t="shared" si="155"/>
        <v>89888Xã Phú Xuân26</v>
      </c>
    </row>
    <row r="9937" spans="1:18">
      <c r="A9937" s="6">
        <v>9936</v>
      </c>
      <c r="B9937" s="6">
        <v>89</v>
      </c>
      <c r="C9937" s="6" t="s">
        <v>8317</v>
      </c>
      <c r="D9937" s="6">
        <v>888</v>
      </c>
      <c r="E9937" s="6" t="s">
        <v>8355</v>
      </c>
      <c r="F9937" s="6">
        <v>30442</v>
      </c>
      <c r="G9937" s="6" t="s">
        <v>8359</v>
      </c>
      <c r="H9937" s="6">
        <v>2</v>
      </c>
      <c r="I9937" s="6" t="s">
        <v>297</v>
      </c>
      <c r="J9937" s="6">
        <v>6</v>
      </c>
      <c r="K9937" s="6" t="s">
        <v>7768</v>
      </c>
      <c r="L9937" s="8">
        <v>6</v>
      </c>
      <c r="M9937" s="6" t="s">
        <v>297</v>
      </c>
      <c r="N9937" s="6" t="s">
        <v>8319</v>
      </c>
      <c r="R9937" s="6" t="str">
        <f t="shared" si="155"/>
        <v>89888Xã Hiệp Xương26</v>
      </c>
    </row>
    <row r="9938" spans="1:18">
      <c r="A9938" s="6">
        <v>9937</v>
      </c>
      <c r="B9938" s="6">
        <v>89</v>
      </c>
      <c r="C9938" s="6" t="s">
        <v>8317</v>
      </c>
      <c r="D9938" s="6">
        <v>888</v>
      </c>
      <c r="E9938" s="6" t="s">
        <v>8355</v>
      </c>
      <c r="F9938" s="6">
        <v>30445</v>
      </c>
      <c r="G9938" s="6" t="s">
        <v>1314</v>
      </c>
      <c r="H9938" s="6">
        <v>2</v>
      </c>
      <c r="I9938" s="6" t="s">
        <v>297</v>
      </c>
      <c r="J9938" s="6">
        <v>6</v>
      </c>
      <c r="K9938" s="6" t="s">
        <v>7768</v>
      </c>
      <c r="L9938" s="8">
        <v>6</v>
      </c>
      <c r="M9938" s="6" t="s">
        <v>297</v>
      </c>
      <c r="N9938" s="6" t="s">
        <v>8319</v>
      </c>
      <c r="R9938" s="6" t="str">
        <f t="shared" si="155"/>
        <v>89888Xã Phú Bình26</v>
      </c>
    </row>
    <row r="9939" spans="1:18">
      <c r="A9939" s="6">
        <v>9938</v>
      </c>
      <c r="B9939" s="6">
        <v>89</v>
      </c>
      <c r="C9939" s="6" t="s">
        <v>8317</v>
      </c>
      <c r="D9939" s="6">
        <v>888</v>
      </c>
      <c r="E9939" s="6" t="s">
        <v>8355</v>
      </c>
      <c r="F9939" s="6">
        <v>30448</v>
      </c>
      <c r="G9939" s="6" t="s">
        <v>8273</v>
      </c>
      <c r="H9939" s="6">
        <v>2</v>
      </c>
      <c r="I9939" s="6" t="s">
        <v>297</v>
      </c>
      <c r="J9939" s="6">
        <v>6</v>
      </c>
      <c r="K9939" s="6" t="s">
        <v>7768</v>
      </c>
      <c r="L9939" s="8">
        <v>6</v>
      </c>
      <c r="M9939" s="6" t="s">
        <v>297</v>
      </c>
      <c r="N9939" s="6" t="s">
        <v>8319</v>
      </c>
      <c r="R9939" s="6" t="str">
        <f t="shared" si="155"/>
        <v>89888Xã Phú Thọ26</v>
      </c>
    </row>
    <row r="9940" spans="1:18">
      <c r="A9940" s="6">
        <v>9939</v>
      </c>
      <c r="B9940" s="6">
        <v>89</v>
      </c>
      <c r="C9940" s="6" t="s">
        <v>8317</v>
      </c>
      <c r="D9940" s="6">
        <v>888</v>
      </c>
      <c r="E9940" s="6" t="s">
        <v>8355</v>
      </c>
      <c r="F9940" s="6">
        <v>30451</v>
      </c>
      <c r="G9940" s="6" t="s">
        <v>8016</v>
      </c>
      <c r="H9940" s="6">
        <v>2</v>
      </c>
      <c r="I9940" s="6" t="s">
        <v>297</v>
      </c>
      <c r="J9940" s="6">
        <v>6</v>
      </c>
      <c r="K9940" s="6" t="s">
        <v>7768</v>
      </c>
      <c r="L9940" s="8">
        <v>6</v>
      </c>
      <c r="M9940" s="6" t="s">
        <v>297</v>
      </c>
      <c r="N9940" s="6" t="s">
        <v>8319</v>
      </c>
      <c r="R9940" s="6" t="str">
        <f t="shared" si="155"/>
        <v>89888Xã Phú Hưng26</v>
      </c>
    </row>
    <row r="9941" spans="1:18">
      <c r="A9941" s="6">
        <v>9940</v>
      </c>
      <c r="B9941" s="6">
        <v>89</v>
      </c>
      <c r="C9941" s="6" t="s">
        <v>8317</v>
      </c>
      <c r="D9941" s="6">
        <v>888</v>
      </c>
      <c r="E9941" s="6" t="s">
        <v>8355</v>
      </c>
      <c r="F9941" s="6">
        <v>30454</v>
      </c>
      <c r="G9941" s="6" t="s">
        <v>8360</v>
      </c>
      <c r="H9941" s="6">
        <v>2</v>
      </c>
      <c r="I9941" s="6" t="s">
        <v>297</v>
      </c>
      <c r="J9941" s="6">
        <v>6</v>
      </c>
      <c r="K9941" s="6" t="s">
        <v>7768</v>
      </c>
      <c r="L9941" s="8">
        <v>6</v>
      </c>
      <c r="M9941" s="6" t="s">
        <v>297</v>
      </c>
      <c r="N9941" s="6" t="s">
        <v>8319</v>
      </c>
      <c r="R9941" s="6" t="str">
        <f t="shared" si="155"/>
        <v>89888Xã Bình Thạnh Đông26</v>
      </c>
    </row>
    <row r="9942" spans="1:18">
      <c r="A9942" s="6">
        <v>9941</v>
      </c>
      <c r="B9942" s="6">
        <v>89</v>
      </c>
      <c r="C9942" s="6" t="s">
        <v>8317</v>
      </c>
      <c r="D9942" s="6">
        <v>888</v>
      </c>
      <c r="E9942" s="6" t="s">
        <v>8355</v>
      </c>
      <c r="F9942" s="6">
        <v>30457</v>
      </c>
      <c r="G9942" s="6" t="s">
        <v>619</v>
      </c>
      <c r="H9942" s="6">
        <v>2</v>
      </c>
      <c r="I9942" s="6" t="s">
        <v>297</v>
      </c>
      <c r="J9942" s="6">
        <v>6</v>
      </c>
      <c r="K9942" s="6" t="s">
        <v>7768</v>
      </c>
      <c r="L9942" s="8">
        <v>6</v>
      </c>
      <c r="M9942" s="6" t="s">
        <v>297</v>
      </c>
      <c r="N9942" s="6" t="s">
        <v>8319</v>
      </c>
      <c r="R9942" s="6" t="str">
        <f t="shared" si="155"/>
        <v>89888Xã Tân Hòa26</v>
      </c>
    </row>
    <row r="9943" spans="1:18">
      <c r="A9943" s="6">
        <v>9942</v>
      </c>
      <c r="B9943" s="6">
        <v>89</v>
      </c>
      <c r="C9943" s="6" t="s">
        <v>8317</v>
      </c>
      <c r="D9943" s="6">
        <v>888</v>
      </c>
      <c r="E9943" s="6" t="s">
        <v>8355</v>
      </c>
      <c r="F9943" s="6">
        <v>30460</v>
      </c>
      <c r="G9943" s="6" t="s">
        <v>2784</v>
      </c>
      <c r="H9943" s="6">
        <v>2</v>
      </c>
      <c r="I9943" s="6" t="s">
        <v>297</v>
      </c>
      <c r="J9943" s="6">
        <v>6</v>
      </c>
      <c r="K9943" s="6" t="s">
        <v>7768</v>
      </c>
      <c r="L9943" s="8">
        <v>6</v>
      </c>
      <c r="M9943" s="6" t="s">
        <v>297</v>
      </c>
      <c r="N9943" s="6" t="s">
        <v>8319</v>
      </c>
      <c r="R9943" s="6" t="str">
        <f t="shared" si="155"/>
        <v>89888Xã Tân Trung26</v>
      </c>
    </row>
    <row r="9944" spans="1:18">
      <c r="A9944" s="6">
        <v>9943</v>
      </c>
      <c r="B9944" s="6">
        <v>89</v>
      </c>
      <c r="C9944" s="6" t="s">
        <v>8317</v>
      </c>
      <c r="D9944" s="6">
        <v>889</v>
      </c>
      <c r="E9944" s="6" t="s">
        <v>8361</v>
      </c>
      <c r="F9944" s="6">
        <v>30463</v>
      </c>
      <c r="G9944" s="6" t="s">
        <v>8362</v>
      </c>
      <c r="H9944" s="6">
        <v>1</v>
      </c>
      <c r="I9944" s="6" t="s">
        <v>251</v>
      </c>
      <c r="J9944" s="6">
        <v>6</v>
      </c>
      <c r="K9944" s="6" t="s">
        <v>7768</v>
      </c>
      <c r="L9944" s="8">
        <v>5</v>
      </c>
      <c r="M9944" s="6" t="s">
        <v>251</v>
      </c>
      <c r="N9944" s="6" t="s">
        <v>8319</v>
      </c>
      <c r="R9944" s="6" t="str">
        <f t="shared" si="155"/>
        <v>89889Thị trấn Cái Dầu16</v>
      </c>
    </row>
    <row r="9945" spans="1:18">
      <c r="A9945" s="6">
        <v>9944</v>
      </c>
      <c r="B9945" s="6">
        <v>89</v>
      </c>
      <c r="C9945" s="6" t="s">
        <v>8317</v>
      </c>
      <c r="D9945" s="6">
        <v>889</v>
      </c>
      <c r="E9945" s="6" t="s">
        <v>8361</v>
      </c>
      <c r="F9945" s="6">
        <v>30466</v>
      </c>
      <c r="G9945" s="6" t="s">
        <v>4289</v>
      </c>
      <c r="H9945" s="6">
        <v>2</v>
      </c>
      <c r="I9945" s="6" t="s">
        <v>297</v>
      </c>
      <c r="J9945" s="6">
        <v>6</v>
      </c>
      <c r="K9945" s="6" t="s">
        <v>7768</v>
      </c>
      <c r="L9945" s="8">
        <v>6</v>
      </c>
      <c r="M9945" s="6" t="s">
        <v>297</v>
      </c>
      <c r="N9945" s="6" t="s">
        <v>8319</v>
      </c>
      <c r="R9945" s="6" t="str">
        <f t="shared" si="155"/>
        <v>89889Xã Khánh Hòa26</v>
      </c>
    </row>
    <row r="9946" spans="1:18">
      <c r="A9946" s="6">
        <v>9945</v>
      </c>
      <c r="B9946" s="6">
        <v>89</v>
      </c>
      <c r="C9946" s="6" t="s">
        <v>8317</v>
      </c>
      <c r="D9946" s="6">
        <v>889</v>
      </c>
      <c r="E9946" s="6" t="s">
        <v>8361</v>
      </c>
      <c r="F9946" s="6">
        <v>30469</v>
      </c>
      <c r="G9946" s="6" t="s">
        <v>3615</v>
      </c>
      <c r="H9946" s="6">
        <v>2</v>
      </c>
      <c r="I9946" s="6" t="s">
        <v>297</v>
      </c>
      <c r="J9946" s="6">
        <v>6</v>
      </c>
      <c r="K9946" s="6" t="s">
        <v>7768</v>
      </c>
      <c r="L9946" s="8">
        <v>6</v>
      </c>
      <c r="M9946" s="6" t="s">
        <v>297</v>
      </c>
      <c r="N9946" s="6" t="s">
        <v>8319</v>
      </c>
      <c r="R9946" s="6" t="str">
        <f t="shared" si="155"/>
        <v>89889Xã Mỹ Đức26</v>
      </c>
    </row>
    <row r="9947" spans="1:18">
      <c r="A9947" s="6">
        <v>9946</v>
      </c>
      <c r="B9947" s="6">
        <v>89</v>
      </c>
      <c r="C9947" s="6" t="s">
        <v>8317</v>
      </c>
      <c r="D9947" s="6">
        <v>889</v>
      </c>
      <c r="E9947" s="6" t="s">
        <v>8361</v>
      </c>
      <c r="F9947" s="6">
        <v>30472</v>
      </c>
      <c r="G9947" s="6" t="s">
        <v>7865</v>
      </c>
      <c r="H9947" s="6">
        <v>2</v>
      </c>
      <c r="I9947" s="6" t="s">
        <v>297</v>
      </c>
      <c r="J9947" s="6">
        <v>6</v>
      </c>
      <c r="K9947" s="6" t="s">
        <v>7768</v>
      </c>
      <c r="L9947" s="8">
        <v>6</v>
      </c>
      <c r="M9947" s="6" t="s">
        <v>297</v>
      </c>
      <c r="N9947" s="6" t="s">
        <v>8319</v>
      </c>
      <c r="R9947" s="6" t="str">
        <f t="shared" si="155"/>
        <v>89889Xã Mỹ Phú26</v>
      </c>
    </row>
    <row r="9948" spans="1:18">
      <c r="A9948" s="6">
        <v>9947</v>
      </c>
      <c r="B9948" s="6">
        <v>89</v>
      </c>
      <c r="C9948" s="6" t="s">
        <v>8317</v>
      </c>
      <c r="D9948" s="6">
        <v>889</v>
      </c>
      <c r="E9948" s="6" t="s">
        <v>8361</v>
      </c>
      <c r="F9948" s="6">
        <v>30475</v>
      </c>
      <c r="G9948" s="6" t="s">
        <v>8363</v>
      </c>
      <c r="H9948" s="6">
        <v>2</v>
      </c>
      <c r="I9948" s="6" t="s">
        <v>297</v>
      </c>
      <c r="J9948" s="6">
        <v>6</v>
      </c>
      <c r="K9948" s="6" t="s">
        <v>7768</v>
      </c>
      <c r="L9948" s="8">
        <v>6</v>
      </c>
      <c r="M9948" s="6" t="s">
        <v>297</v>
      </c>
      <c r="N9948" s="6" t="s">
        <v>8319</v>
      </c>
      <c r="R9948" s="6" t="str">
        <f t="shared" si="155"/>
        <v>89889Xã Ô Long Vỹ26</v>
      </c>
    </row>
    <row r="9949" spans="1:18">
      <c r="A9949" s="6">
        <v>9948</v>
      </c>
      <c r="B9949" s="6">
        <v>89</v>
      </c>
      <c r="C9949" s="6" t="s">
        <v>8317</v>
      </c>
      <c r="D9949" s="6">
        <v>889</v>
      </c>
      <c r="E9949" s="6" t="s">
        <v>8361</v>
      </c>
      <c r="F9949" s="6">
        <v>30478</v>
      </c>
      <c r="G9949" s="6" t="s">
        <v>8364</v>
      </c>
      <c r="H9949" s="6">
        <v>1</v>
      </c>
      <c r="I9949" s="6" t="s">
        <v>251</v>
      </c>
      <c r="J9949" s="6">
        <v>6</v>
      </c>
      <c r="K9949" s="6" t="s">
        <v>7768</v>
      </c>
      <c r="L9949" s="8">
        <v>5</v>
      </c>
      <c r="M9949" s="6" t="s">
        <v>251</v>
      </c>
      <c r="N9949" s="6" t="s">
        <v>8319</v>
      </c>
      <c r="R9949" s="6" t="str">
        <f t="shared" si="155"/>
        <v>89889Thị trấn Vĩnh Thạnh Trung16</v>
      </c>
    </row>
    <row r="9950" spans="1:18">
      <c r="A9950" s="6">
        <v>9949</v>
      </c>
      <c r="B9950" s="6">
        <v>89</v>
      </c>
      <c r="C9950" s="6" t="s">
        <v>8317</v>
      </c>
      <c r="D9950" s="6">
        <v>889</v>
      </c>
      <c r="E9950" s="6" t="s">
        <v>8361</v>
      </c>
      <c r="F9950" s="6">
        <v>30481</v>
      </c>
      <c r="G9950" s="6" t="s">
        <v>8365</v>
      </c>
      <c r="H9950" s="6">
        <v>2</v>
      </c>
      <c r="I9950" s="6" t="s">
        <v>297</v>
      </c>
      <c r="J9950" s="6">
        <v>6</v>
      </c>
      <c r="K9950" s="6" t="s">
        <v>7768</v>
      </c>
      <c r="L9950" s="8">
        <v>6</v>
      </c>
      <c r="M9950" s="6" t="s">
        <v>297</v>
      </c>
      <c r="N9950" s="6" t="s">
        <v>8319</v>
      </c>
      <c r="R9950" s="6" t="str">
        <f t="shared" si="155"/>
        <v>89889Xã Thạnh Mỹ Tây26</v>
      </c>
    </row>
    <row r="9951" spans="1:18">
      <c r="A9951" s="6">
        <v>9950</v>
      </c>
      <c r="B9951" s="6">
        <v>89</v>
      </c>
      <c r="C9951" s="6" t="s">
        <v>8317</v>
      </c>
      <c r="D9951" s="6">
        <v>889</v>
      </c>
      <c r="E9951" s="6" t="s">
        <v>8361</v>
      </c>
      <c r="F9951" s="6">
        <v>30484</v>
      </c>
      <c r="G9951" s="6" t="s">
        <v>2393</v>
      </c>
      <c r="H9951" s="6">
        <v>2</v>
      </c>
      <c r="I9951" s="6" t="s">
        <v>297</v>
      </c>
      <c r="J9951" s="6">
        <v>6</v>
      </c>
      <c r="K9951" s="6" t="s">
        <v>7768</v>
      </c>
      <c r="L9951" s="8">
        <v>6</v>
      </c>
      <c r="M9951" s="6" t="s">
        <v>297</v>
      </c>
      <c r="N9951" s="6" t="s">
        <v>8319</v>
      </c>
      <c r="R9951" s="6" t="str">
        <f t="shared" si="155"/>
        <v>89889Xã Bình Long26</v>
      </c>
    </row>
    <row r="9952" spans="1:18">
      <c r="A9952" s="6">
        <v>9951</v>
      </c>
      <c r="B9952" s="6">
        <v>89</v>
      </c>
      <c r="C9952" s="6" t="s">
        <v>8317</v>
      </c>
      <c r="D9952" s="6">
        <v>889</v>
      </c>
      <c r="E9952" s="6" t="s">
        <v>8361</v>
      </c>
      <c r="F9952" s="6">
        <v>30487</v>
      </c>
      <c r="G9952" s="6" t="s">
        <v>5962</v>
      </c>
      <c r="H9952" s="6">
        <v>2</v>
      </c>
      <c r="I9952" s="6" t="s">
        <v>297</v>
      </c>
      <c r="J9952" s="6">
        <v>6</v>
      </c>
      <c r="K9952" s="6" t="s">
        <v>7768</v>
      </c>
      <c r="L9952" s="8">
        <v>6</v>
      </c>
      <c r="M9952" s="6" t="s">
        <v>297</v>
      </c>
      <c r="N9952" s="6" t="s">
        <v>8319</v>
      </c>
      <c r="R9952" s="6" t="str">
        <f t="shared" si="155"/>
        <v>89889Xã Bình Mỹ26</v>
      </c>
    </row>
    <row r="9953" spans="1:18">
      <c r="A9953" s="6">
        <v>9952</v>
      </c>
      <c r="B9953" s="6">
        <v>89</v>
      </c>
      <c r="C9953" s="6" t="s">
        <v>8317</v>
      </c>
      <c r="D9953" s="6">
        <v>889</v>
      </c>
      <c r="E9953" s="6" t="s">
        <v>8361</v>
      </c>
      <c r="F9953" s="6">
        <v>30490</v>
      </c>
      <c r="G9953" s="6" t="s">
        <v>8366</v>
      </c>
      <c r="H9953" s="6">
        <v>2</v>
      </c>
      <c r="I9953" s="6" t="s">
        <v>297</v>
      </c>
      <c r="J9953" s="6">
        <v>6</v>
      </c>
      <c r="K9953" s="6" t="s">
        <v>7768</v>
      </c>
      <c r="L9953" s="8">
        <v>6</v>
      </c>
      <c r="M9953" s="6" t="s">
        <v>297</v>
      </c>
      <c r="N9953" s="6" t="s">
        <v>8319</v>
      </c>
      <c r="R9953" s="6" t="str">
        <f t="shared" si="155"/>
        <v>89889Xã Bình Thủy26</v>
      </c>
    </row>
    <row r="9954" spans="1:18">
      <c r="A9954" s="6">
        <v>9953</v>
      </c>
      <c r="B9954" s="6">
        <v>89</v>
      </c>
      <c r="C9954" s="6" t="s">
        <v>8317</v>
      </c>
      <c r="D9954" s="6">
        <v>889</v>
      </c>
      <c r="E9954" s="6" t="s">
        <v>8361</v>
      </c>
      <c r="F9954" s="6">
        <v>30493</v>
      </c>
      <c r="G9954" s="6" t="s">
        <v>8367</v>
      </c>
      <c r="H9954" s="6">
        <v>2</v>
      </c>
      <c r="I9954" s="6" t="s">
        <v>297</v>
      </c>
      <c r="J9954" s="6">
        <v>6</v>
      </c>
      <c r="K9954" s="6" t="s">
        <v>7768</v>
      </c>
      <c r="L9954" s="8">
        <v>6</v>
      </c>
      <c r="M9954" s="6" t="s">
        <v>297</v>
      </c>
      <c r="N9954" s="6" t="s">
        <v>8319</v>
      </c>
      <c r="R9954" s="6" t="str">
        <f t="shared" si="155"/>
        <v>89889Xã Đào Hữu Cảnh26</v>
      </c>
    </row>
    <row r="9955" spans="1:18">
      <c r="A9955" s="6">
        <v>9954</v>
      </c>
      <c r="B9955" s="6">
        <v>89</v>
      </c>
      <c r="C9955" s="6" t="s">
        <v>8317</v>
      </c>
      <c r="D9955" s="6">
        <v>889</v>
      </c>
      <c r="E9955" s="6" t="s">
        <v>8361</v>
      </c>
      <c r="F9955" s="6">
        <v>30496</v>
      </c>
      <c r="G9955" s="6" t="s">
        <v>643</v>
      </c>
      <c r="H9955" s="6">
        <v>2</v>
      </c>
      <c r="I9955" s="6" t="s">
        <v>297</v>
      </c>
      <c r="J9955" s="6">
        <v>6</v>
      </c>
      <c r="K9955" s="6" t="s">
        <v>7768</v>
      </c>
      <c r="L9955" s="8">
        <v>6</v>
      </c>
      <c r="M9955" s="6" t="s">
        <v>297</v>
      </c>
      <c r="N9955" s="6" t="s">
        <v>8319</v>
      </c>
      <c r="R9955" s="6" t="str">
        <f t="shared" si="155"/>
        <v>89889Xã Bình Phú26</v>
      </c>
    </row>
    <row r="9956" spans="1:18">
      <c r="A9956" s="6">
        <v>9955</v>
      </c>
      <c r="B9956" s="6">
        <v>89</v>
      </c>
      <c r="C9956" s="6" t="s">
        <v>8317</v>
      </c>
      <c r="D9956" s="6">
        <v>889</v>
      </c>
      <c r="E9956" s="6" t="s">
        <v>8361</v>
      </c>
      <c r="F9956" s="6">
        <v>30499</v>
      </c>
      <c r="G9956" s="6" t="s">
        <v>5860</v>
      </c>
      <c r="H9956" s="6">
        <v>2</v>
      </c>
      <c r="I9956" s="6" t="s">
        <v>297</v>
      </c>
      <c r="J9956" s="6">
        <v>6</v>
      </c>
      <c r="K9956" s="6" t="s">
        <v>7768</v>
      </c>
      <c r="L9956" s="8">
        <v>6</v>
      </c>
      <c r="M9956" s="6" t="s">
        <v>297</v>
      </c>
      <c r="N9956" s="6" t="s">
        <v>8319</v>
      </c>
      <c r="R9956" s="6" t="str">
        <f t="shared" si="155"/>
        <v>89889Xã Bình Chánh26</v>
      </c>
    </row>
    <row r="9957" spans="1:18">
      <c r="A9957" s="6">
        <v>9956</v>
      </c>
      <c r="B9957" s="6">
        <v>89</v>
      </c>
      <c r="C9957" s="6" t="s">
        <v>8317</v>
      </c>
      <c r="D9957" s="6">
        <v>890</v>
      </c>
      <c r="E9957" s="6" t="s">
        <v>8368</v>
      </c>
      <c r="F9957" s="6">
        <v>30502</v>
      </c>
      <c r="G9957" s="6" t="s">
        <v>8369</v>
      </c>
      <c r="H9957" s="6">
        <v>1</v>
      </c>
      <c r="I9957" s="6" t="s">
        <v>251</v>
      </c>
      <c r="J9957" s="6">
        <v>6</v>
      </c>
      <c r="K9957" s="6" t="s">
        <v>7768</v>
      </c>
      <c r="L9957" s="8">
        <v>5</v>
      </c>
      <c r="M9957" s="6" t="s">
        <v>251</v>
      </c>
      <c r="N9957" s="6" t="s">
        <v>8319</v>
      </c>
      <c r="R9957" s="6" t="str">
        <f t="shared" si="155"/>
        <v>89890Thị trấn Nhà Bàng16</v>
      </c>
    </row>
    <row r="9958" spans="1:18">
      <c r="A9958" s="6">
        <v>9957</v>
      </c>
      <c r="B9958" s="6">
        <v>89</v>
      </c>
      <c r="C9958" s="6" t="s">
        <v>8317</v>
      </c>
      <c r="D9958" s="6">
        <v>890</v>
      </c>
      <c r="E9958" s="6" t="s">
        <v>8368</v>
      </c>
      <c r="F9958" s="6">
        <v>30505</v>
      </c>
      <c r="G9958" s="6" t="s">
        <v>2558</v>
      </c>
      <c r="H9958" s="6">
        <v>1</v>
      </c>
      <c r="I9958" s="6" t="s">
        <v>251</v>
      </c>
      <c r="J9958" s="6">
        <v>6</v>
      </c>
      <c r="K9958" s="6" t="s">
        <v>7768</v>
      </c>
      <c r="L9958" s="8">
        <v>5</v>
      </c>
      <c r="M9958" s="6" t="s">
        <v>251</v>
      </c>
      <c r="N9958" s="6" t="s">
        <v>8319</v>
      </c>
      <c r="R9958" s="6" t="str">
        <f t="shared" si="155"/>
        <v>89890Thị trấn Chi Lăng16</v>
      </c>
    </row>
    <row r="9959" spans="1:18">
      <c r="A9959" s="6">
        <v>9958</v>
      </c>
      <c r="B9959" s="6">
        <v>89</v>
      </c>
      <c r="C9959" s="6" t="s">
        <v>8317</v>
      </c>
      <c r="D9959" s="6">
        <v>890</v>
      </c>
      <c r="E9959" s="6" t="s">
        <v>8368</v>
      </c>
      <c r="F9959" s="6">
        <v>30508</v>
      </c>
      <c r="G9959" s="6" t="s">
        <v>8370</v>
      </c>
      <c r="H9959" s="6">
        <v>2</v>
      </c>
      <c r="I9959" s="6" t="s">
        <v>297</v>
      </c>
      <c r="J9959" s="6">
        <v>6</v>
      </c>
      <c r="K9959" s="6" t="s">
        <v>7768</v>
      </c>
      <c r="L9959" s="8">
        <v>6</v>
      </c>
      <c r="M9959" s="6" t="s">
        <v>297</v>
      </c>
      <c r="N9959" s="6" t="s">
        <v>8319</v>
      </c>
      <c r="R9959" s="6" t="str">
        <f t="shared" si="155"/>
        <v>89890Xã Núi Voi26</v>
      </c>
    </row>
    <row r="9960" spans="1:18">
      <c r="A9960" s="6">
        <v>9959</v>
      </c>
      <c r="B9960" s="6">
        <v>89</v>
      </c>
      <c r="C9960" s="6" t="s">
        <v>8317</v>
      </c>
      <c r="D9960" s="6">
        <v>890</v>
      </c>
      <c r="E9960" s="6" t="s">
        <v>8368</v>
      </c>
      <c r="F9960" s="6">
        <v>30511</v>
      </c>
      <c r="G9960" s="6" t="s">
        <v>8371</v>
      </c>
      <c r="H9960" s="6">
        <v>2</v>
      </c>
      <c r="I9960" s="6" t="s">
        <v>297</v>
      </c>
      <c r="J9960" s="6">
        <v>6</v>
      </c>
      <c r="K9960" s="6" t="s">
        <v>7768</v>
      </c>
      <c r="L9960" s="8">
        <v>6</v>
      </c>
      <c r="M9960" s="6" t="s">
        <v>297</v>
      </c>
      <c r="N9960" s="6" t="s">
        <v>8319</v>
      </c>
      <c r="R9960" s="6" t="str">
        <f t="shared" si="155"/>
        <v>89890Xã Nhơn Hưng26</v>
      </c>
    </row>
    <row r="9961" spans="1:18">
      <c r="A9961" s="6">
        <v>9960</v>
      </c>
      <c r="B9961" s="6">
        <v>89</v>
      </c>
      <c r="C9961" s="6" t="s">
        <v>8317</v>
      </c>
      <c r="D9961" s="6">
        <v>890</v>
      </c>
      <c r="E9961" s="6" t="s">
        <v>8368</v>
      </c>
      <c r="F9961" s="6">
        <v>30514</v>
      </c>
      <c r="G9961" s="6" t="s">
        <v>807</v>
      </c>
      <c r="H9961" s="6">
        <v>2</v>
      </c>
      <c r="I9961" s="6" t="s">
        <v>297</v>
      </c>
      <c r="J9961" s="6">
        <v>6</v>
      </c>
      <c r="K9961" s="6" t="s">
        <v>7768</v>
      </c>
      <c r="L9961" s="8">
        <v>6</v>
      </c>
      <c r="M9961" s="6" t="s">
        <v>297</v>
      </c>
      <c r="N9961" s="6" t="s">
        <v>8319</v>
      </c>
      <c r="R9961" s="6" t="str">
        <f t="shared" si="155"/>
        <v>89890Xã An Phú26</v>
      </c>
    </row>
    <row r="9962" spans="1:18">
      <c r="A9962" s="6">
        <v>9961</v>
      </c>
      <c r="B9962" s="6">
        <v>89</v>
      </c>
      <c r="C9962" s="6" t="s">
        <v>8317</v>
      </c>
      <c r="D9962" s="6">
        <v>890</v>
      </c>
      <c r="E9962" s="6" t="s">
        <v>8368</v>
      </c>
      <c r="F9962" s="6">
        <v>30517</v>
      </c>
      <c r="G9962" s="6" t="s">
        <v>7916</v>
      </c>
      <c r="H9962" s="6">
        <v>2</v>
      </c>
      <c r="I9962" s="6" t="s">
        <v>297</v>
      </c>
      <c r="J9962" s="6">
        <v>6</v>
      </c>
      <c r="K9962" s="6" t="s">
        <v>7768</v>
      </c>
      <c r="L9962" s="8">
        <v>6</v>
      </c>
      <c r="M9962" s="6" t="s">
        <v>297</v>
      </c>
      <c r="N9962" s="6" t="s">
        <v>8319</v>
      </c>
      <c r="R9962" s="6" t="str">
        <f t="shared" si="155"/>
        <v>89890Xã Thới Sơn26</v>
      </c>
    </row>
    <row r="9963" spans="1:18">
      <c r="A9963" s="6">
        <v>9962</v>
      </c>
      <c r="B9963" s="6">
        <v>89</v>
      </c>
      <c r="C9963" s="6" t="s">
        <v>8317</v>
      </c>
      <c r="D9963" s="6">
        <v>890</v>
      </c>
      <c r="E9963" s="6" t="s">
        <v>8368</v>
      </c>
      <c r="F9963" s="6">
        <v>30520</v>
      </c>
      <c r="G9963" s="6" t="s">
        <v>8372</v>
      </c>
      <c r="H9963" s="6">
        <v>1</v>
      </c>
      <c r="I9963" s="6" t="s">
        <v>251</v>
      </c>
      <c r="J9963" s="6">
        <v>6</v>
      </c>
      <c r="K9963" s="6" t="s">
        <v>7768</v>
      </c>
      <c r="L9963" s="8">
        <v>5</v>
      </c>
      <c r="M9963" s="6" t="s">
        <v>251</v>
      </c>
      <c r="N9963" s="6" t="s">
        <v>8319</v>
      </c>
      <c r="R9963" s="6" t="str">
        <f t="shared" si="155"/>
        <v>89890Thị trấn Tịnh Biên16</v>
      </c>
    </row>
    <row r="9964" spans="1:18">
      <c r="A9964" s="6">
        <v>9963</v>
      </c>
      <c r="B9964" s="6">
        <v>89</v>
      </c>
      <c r="C9964" s="6" t="s">
        <v>8317</v>
      </c>
      <c r="D9964" s="6">
        <v>890</v>
      </c>
      <c r="E9964" s="6" t="s">
        <v>8368</v>
      </c>
      <c r="F9964" s="6">
        <v>30523</v>
      </c>
      <c r="G9964" s="6" t="s">
        <v>8373</v>
      </c>
      <c r="H9964" s="6">
        <v>2</v>
      </c>
      <c r="I9964" s="6" t="s">
        <v>297</v>
      </c>
      <c r="J9964" s="6">
        <v>6</v>
      </c>
      <c r="K9964" s="6" t="s">
        <v>7768</v>
      </c>
      <c r="L9964" s="8">
        <v>6</v>
      </c>
      <c r="M9964" s="6" t="s">
        <v>297</v>
      </c>
      <c r="N9964" s="6" t="s">
        <v>8319</v>
      </c>
      <c r="R9964" s="6" t="str">
        <f t="shared" si="155"/>
        <v>89890Xã Văn Giáo26</v>
      </c>
    </row>
    <row r="9965" spans="1:18">
      <c r="A9965" s="6">
        <v>9964</v>
      </c>
      <c r="B9965" s="6">
        <v>89</v>
      </c>
      <c r="C9965" s="6" t="s">
        <v>8317</v>
      </c>
      <c r="D9965" s="6">
        <v>890</v>
      </c>
      <c r="E9965" s="6" t="s">
        <v>8368</v>
      </c>
      <c r="F9965" s="6">
        <v>30526</v>
      </c>
      <c r="G9965" s="6" t="s">
        <v>6252</v>
      </c>
      <c r="H9965" s="6">
        <v>2</v>
      </c>
      <c r="I9965" s="6" t="s">
        <v>297</v>
      </c>
      <c r="J9965" s="6">
        <v>6</v>
      </c>
      <c r="K9965" s="6" t="s">
        <v>7768</v>
      </c>
      <c r="L9965" s="8">
        <v>6</v>
      </c>
      <c r="M9965" s="6" t="s">
        <v>297</v>
      </c>
      <c r="N9965" s="6" t="s">
        <v>8319</v>
      </c>
      <c r="R9965" s="6" t="str">
        <f t="shared" si="155"/>
        <v>89890Xã An Cư26</v>
      </c>
    </row>
    <row r="9966" spans="1:18">
      <c r="A9966" s="6">
        <v>9965</v>
      </c>
      <c r="B9966" s="6">
        <v>89</v>
      </c>
      <c r="C9966" s="6" t="s">
        <v>8317</v>
      </c>
      <c r="D9966" s="6">
        <v>890</v>
      </c>
      <c r="E9966" s="6" t="s">
        <v>8368</v>
      </c>
      <c r="F9966" s="6">
        <v>30529</v>
      </c>
      <c r="G9966" s="6" t="s">
        <v>4556</v>
      </c>
      <c r="H9966" s="6">
        <v>2</v>
      </c>
      <c r="I9966" s="6" t="s">
        <v>297</v>
      </c>
      <c r="J9966" s="6">
        <v>6</v>
      </c>
      <c r="K9966" s="6" t="s">
        <v>7768</v>
      </c>
      <c r="L9966" s="8">
        <v>6</v>
      </c>
      <c r="M9966" s="6" t="s">
        <v>297</v>
      </c>
      <c r="N9966" s="6" t="s">
        <v>8319</v>
      </c>
      <c r="R9966" s="6" t="str">
        <f t="shared" si="155"/>
        <v>89890Xã An Nông26</v>
      </c>
    </row>
    <row r="9967" spans="1:18">
      <c r="A9967" s="6">
        <v>9966</v>
      </c>
      <c r="B9967" s="6">
        <v>89</v>
      </c>
      <c r="C9967" s="6" t="s">
        <v>8317</v>
      </c>
      <c r="D9967" s="6">
        <v>890</v>
      </c>
      <c r="E9967" s="6" t="s">
        <v>8368</v>
      </c>
      <c r="F9967" s="6">
        <v>30532</v>
      </c>
      <c r="G9967" s="6" t="s">
        <v>2638</v>
      </c>
      <c r="H9967" s="6">
        <v>2</v>
      </c>
      <c r="I9967" s="6" t="s">
        <v>297</v>
      </c>
      <c r="J9967" s="6">
        <v>6</v>
      </c>
      <c r="K9967" s="6" t="s">
        <v>7768</v>
      </c>
      <c r="L9967" s="8">
        <v>6</v>
      </c>
      <c r="M9967" s="6" t="s">
        <v>297</v>
      </c>
      <c r="N9967" s="6" t="s">
        <v>8319</v>
      </c>
      <c r="R9967" s="6" t="str">
        <f t="shared" si="155"/>
        <v>89890Xã Vĩnh Trung26</v>
      </c>
    </row>
    <row r="9968" spans="1:18">
      <c r="A9968" s="6">
        <v>9967</v>
      </c>
      <c r="B9968" s="6">
        <v>89</v>
      </c>
      <c r="C9968" s="6" t="s">
        <v>8317</v>
      </c>
      <c r="D9968" s="6">
        <v>890</v>
      </c>
      <c r="E9968" s="6" t="s">
        <v>8368</v>
      </c>
      <c r="F9968" s="6">
        <v>30535</v>
      </c>
      <c r="G9968" s="6" t="s">
        <v>2377</v>
      </c>
      <c r="H9968" s="6">
        <v>2</v>
      </c>
      <c r="I9968" s="6" t="s">
        <v>297</v>
      </c>
      <c r="J9968" s="6">
        <v>6</v>
      </c>
      <c r="K9968" s="6" t="s">
        <v>7768</v>
      </c>
      <c r="L9968" s="8">
        <v>6</v>
      </c>
      <c r="M9968" s="6" t="s">
        <v>297</v>
      </c>
      <c r="N9968" s="6" t="s">
        <v>8319</v>
      </c>
      <c r="R9968" s="6" t="str">
        <f t="shared" si="155"/>
        <v>89890Xã Tân Lợi26</v>
      </c>
    </row>
    <row r="9969" spans="1:18">
      <c r="A9969" s="6">
        <v>9968</v>
      </c>
      <c r="B9969" s="6">
        <v>89</v>
      </c>
      <c r="C9969" s="6" t="s">
        <v>8317</v>
      </c>
      <c r="D9969" s="6">
        <v>890</v>
      </c>
      <c r="E9969" s="6" t="s">
        <v>8368</v>
      </c>
      <c r="F9969" s="6">
        <v>30538</v>
      </c>
      <c r="G9969" s="6" t="s">
        <v>8374</v>
      </c>
      <c r="H9969" s="6">
        <v>2</v>
      </c>
      <c r="I9969" s="6" t="s">
        <v>297</v>
      </c>
      <c r="J9969" s="6">
        <v>6</v>
      </c>
      <c r="K9969" s="6" t="s">
        <v>7768</v>
      </c>
      <c r="L9969" s="8">
        <v>6</v>
      </c>
      <c r="M9969" s="6" t="s">
        <v>297</v>
      </c>
      <c r="N9969" s="6" t="s">
        <v>8319</v>
      </c>
      <c r="R9969" s="6" t="str">
        <f t="shared" si="155"/>
        <v>89890Xã An Hảo26</v>
      </c>
    </row>
    <row r="9970" spans="1:18">
      <c r="A9970" s="6">
        <v>9969</v>
      </c>
      <c r="B9970" s="6">
        <v>89</v>
      </c>
      <c r="C9970" s="6" t="s">
        <v>8317</v>
      </c>
      <c r="D9970" s="6">
        <v>890</v>
      </c>
      <c r="E9970" s="6" t="s">
        <v>8368</v>
      </c>
      <c r="F9970" s="6">
        <v>30541</v>
      </c>
      <c r="G9970" s="6" t="s">
        <v>577</v>
      </c>
      <c r="H9970" s="6">
        <v>2</v>
      </c>
      <c r="I9970" s="6" t="s">
        <v>297</v>
      </c>
      <c r="J9970" s="6">
        <v>6</v>
      </c>
      <c r="K9970" s="6" t="s">
        <v>7768</v>
      </c>
      <c r="L9970" s="8">
        <v>6</v>
      </c>
      <c r="M9970" s="6" t="s">
        <v>297</v>
      </c>
      <c r="N9970" s="6" t="s">
        <v>8319</v>
      </c>
      <c r="R9970" s="6" t="str">
        <f t="shared" si="155"/>
        <v>89890Xã Tân Lập26</v>
      </c>
    </row>
    <row r="9971" spans="1:18">
      <c r="A9971" s="6">
        <v>9970</v>
      </c>
      <c r="B9971" s="6">
        <v>89</v>
      </c>
      <c r="C9971" s="6" t="s">
        <v>8317</v>
      </c>
      <c r="D9971" s="6">
        <v>891</v>
      </c>
      <c r="E9971" s="6" t="s">
        <v>8375</v>
      </c>
      <c r="F9971" s="6">
        <v>30544</v>
      </c>
      <c r="G9971" s="6" t="s">
        <v>8376</v>
      </c>
      <c r="H9971" s="6">
        <v>1</v>
      </c>
      <c r="I9971" s="6" t="s">
        <v>251</v>
      </c>
      <c r="J9971" s="6">
        <v>6</v>
      </c>
      <c r="K9971" s="6" t="s">
        <v>7768</v>
      </c>
      <c r="L9971" s="8">
        <v>5</v>
      </c>
      <c r="M9971" s="6" t="s">
        <v>251</v>
      </c>
      <c r="N9971" s="6" t="s">
        <v>8319</v>
      </c>
      <c r="R9971" s="6" t="str">
        <f t="shared" si="155"/>
        <v>89891Thị trấn Tri Tôn16</v>
      </c>
    </row>
    <row r="9972" spans="1:18">
      <c r="A9972" s="6">
        <v>9971</v>
      </c>
      <c r="B9972" s="6">
        <v>89</v>
      </c>
      <c r="C9972" s="6" t="s">
        <v>8317</v>
      </c>
      <c r="D9972" s="6">
        <v>891</v>
      </c>
      <c r="E9972" s="6" t="s">
        <v>8375</v>
      </c>
      <c r="F9972" s="6">
        <v>30547</v>
      </c>
      <c r="G9972" s="6" t="s">
        <v>8377</v>
      </c>
      <c r="H9972" s="6">
        <v>1</v>
      </c>
      <c r="I9972" s="6" t="s">
        <v>251</v>
      </c>
      <c r="J9972" s="6">
        <v>6</v>
      </c>
      <c r="K9972" s="6" t="s">
        <v>7768</v>
      </c>
      <c r="L9972" s="8">
        <v>5</v>
      </c>
      <c r="M9972" s="6" t="s">
        <v>251</v>
      </c>
      <c r="N9972" s="6" t="s">
        <v>8319</v>
      </c>
      <c r="R9972" s="6" t="str">
        <f t="shared" si="155"/>
        <v>89891Thị trấn Ba Chúc16</v>
      </c>
    </row>
    <row r="9973" spans="1:18">
      <c r="A9973" s="6">
        <v>9972</v>
      </c>
      <c r="B9973" s="6">
        <v>89</v>
      </c>
      <c r="C9973" s="6" t="s">
        <v>8317</v>
      </c>
      <c r="D9973" s="6">
        <v>891</v>
      </c>
      <c r="E9973" s="6" t="s">
        <v>8375</v>
      </c>
      <c r="F9973" s="6">
        <v>30550</v>
      </c>
      <c r="G9973" s="6" t="s">
        <v>8378</v>
      </c>
      <c r="H9973" s="6">
        <v>2</v>
      </c>
      <c r="I9973" s="6" t="s">
        <v>297</v>
      </c>
      <c r="J9973" s="6">
        <v>6</v>
      </c>
      <c r="K9973" s="6" t="s">
        <v>7768</v>
      </c>
      <c r="L9973" s="8">
        <v>6</v>
      </c>
      <c r="M9973" s="6" t="s">
        <v>297</v>
      </c>
      <c r="N9973" s="6" t="s">
        <v>8319</v>
      </c>
      <c r="R9973" s="6" t="str">
        <f t="shared" si="155"/>
        <v>89891Xã Lạc Quới26</v>
      </c>
    </row>
    <row r="9974" spans="1:18">
      <c r="A9974" s="6">
        <v>9973</v>
      </c>
      <c r="B9974" s="6">
        <v>89</v>
      </c>
      <c r="C9974" s="6" t="s">
        <v>8317</v>
      </c>
      <c r="D9974" s="6">
        <v>891</v>
      </c>
      <c r="E9974" s="6" t="s">
        <v>8375</v>
      </c>
      <c r="F9974" s="6">
        <v>30553</v>
      </c>
      <c r="G9974" s="6" t="s">
        <v>8379</v>
      </c>
      <c r="H9974" s="6">
        <v>2</v>
      </c>
      <c r="I9974" s="6" t="s">
        <v>297</v>
      </c>
      <c r="J9974" s="6">
        <v>6</v>
      </c>
      <c r="K9974" s="6" t="s">
        <v>7768</v>
      </c>
      <c r="L9974" s="8">
        <v>6</v>
      </c>
      <c r="M9974" s="6" t="s">
        <v>297</v>
      </c>
      <c r="N9974" s="6" t="s">
        <v>8319</v>
      </c>
      <c r="R9974" s="6" t="str">
        <f t="shared" si="155"/>
        <v>89891Xã Lê Trì26</v>
      </c>
    </row>
    <row r="9975" spans="1:18">
      <c r="A9975" s="6">
        <v>9974</v>
      </c>
      <c r="B9975" s="6">
        <v>89</v>
      </c>
      <c r="C9975" s="6" t="s">
        <v>8317</v>
      </c>
      <c r="D9975" s="6">
        <v>891</v>
      </c>
      <c r="E9975" s="6" t="s">
        <v>8375</v>
      </c>
      <c r="F9975" s="6">
        <v>30556</v>
      </c>
      <c r="G9975" s="6" t="s">
        <v>8380</v>
      </c>
      <c r="H9975" s="6">
        <v>2</v>
      </c>
      <c r="I9975" s="6" t="s">
        <v>297</v>
      </c>
      <c r="J9975" s="6">
        <v>6</v>
      </c>
      <c r="K9975" s="6" t="s">
        <v>7768</v>
      </c>
      <c r="L9975" s="8">
        <v>6</v>
      </c>
      <c r="M9975" s="6" t="s">
        <v>297</v>
      </c>
      <c r="N9975" s="6" t="s">
        <v>8319</v>
      </c>
      <c r="R9975" s="6" t="str">
        <f t="shared" si="155"/>
        <v>89891Xã Vĩnh Gia26</v>
      </c>
    </row>
    <row r="9976" spans="1:18">
      <c r="A9976" s="6">
        <v>9975</v>
      </c>
      <c r="B9976" s="6">
        <v>89</v>
      </c>
      <c r="C9976" s="6" t="s">
        <v>8317</v>
      </c>
      <c r="D9976" s="6">
        <v>891</v>
      </c>
      <c r="E9976" s="6" t="s">
        <v>8375</v>
      </c>
      <c r="F9976" s="6">
        <v>30559</v>
      </c>
      <c r="G9976" s="6" t="s">
        <v>8381</v>
      </c>
      <c r="H9976" s="6">
        <v>2</v>
      </c>
      <c r="I9976" s="6" t="s">
        <v>297</v>
      </c>
      <c r="J9976" s="6">
        <v>6</v>
      </c>
      <c r="K9976" s="6" t="s">
        <v>7768</v>
      </c>
      <c r="L9976" s="8">
        <v>6</v>
      </c>
      <c r="M9976" s="6" t="s">
        <v>297</v>
      </c>
      <c r="N9976" s="6" t="s">
        <v>8319</v>
      </c>
      <c r="R9976" s="6" t="str">
        <f t="shared" si="155"/>
        <v>89891Xã Vĩnh Phước26</v>
      </c>
    </row>
    <row r="9977" spans="1:18">
      <c r="A9977" s="6">
        <v>9976</v>
      </c>
      <c r="B9977" s="6">
        <v>89</v>
      </c>
      <c r="C9977" s="6" t="s">
        <v>8317</v>
      </c>
      <c r="D9977" s="6">
        <v>891</v>
      </c>
      <c r="E9977" s="6" t="s">
        <v>8375</v>
      </c>
      <c r="F9977" s="6">
        <v>30562</v>
      </c>
      <c r="G9977" s="6" t="s">
        <v>8382</v>
      </c>
      <c r="H9977" s="6">
        <v>2</v>
      </c>
      <c r="I9977" s="6" t="s">
        <v>297</v>
      </c>
      <c r="J9977" s="6">
        <v>6</v>
      </c>
      <c r="K9977" s="6" t="s">
        <v>7768</v>
      </c>
      <c r="L9977" s="8">
        <v>6</v>
      </c>
      <c r="M9977" s="6" t="s">
        <v>297</v>
      </c>
      <c r="N9977" s="6" t="s">
        <v>8319</v>
      </c>
      <c r="R9977" s="6" t="str">
        <f t="shared" si="155"/>
        <v>89891Xã Châu Lăng26</v>
      </c>
    </row>
    <row r="9978" spans="1:18">
      <c r="A9978" s="6">
        <v>9977</v>
      </c>
      <c r="B9978" s="6">
        <v>89</v>
      </c>
      <c r="C9978" s="6" t="s">
        <v>8317</v>
      </c>
      <c r="D9978" s="6">
        <v>891</v>
      </c>
      <c r="E9978" s="6" t="s">
        <v>8375</v>
      </c>
      <c r="F9978" s="6">
        <v>30565</v>
      </c>
      <c r="G9978" s="6" t="s">
        <v>8383</v>
      </c>
      <c r="H9978" s="6">
        <v>2</v>
      </c>
      <c r="I9978" s="6" t="s">
        <v>297</v>
      </c>
      <c r="J9978" s="6">
        <v>6</v>
      </c>
      <c r="K9978" s="6" t="s">
        <v>7768</v>
      </c>
      <c r="L9978" s="8">
        <v>6</v>
      </c>
      <c r="M9978" s="6" t="s">
        <v>297</v>
      </c>
      <c r="N9978" s="6" t="s">
        <v>8319</v>
      </c>
      <c r="R9978" s="6" t="str">
        <f t="shared" si="155"/>
        <v>89891Xã Lương Phi26</v>
      </c>
    </row>
    <row r="9979" spans="1:18">
      <c r="A9979" s="6">
        <v>9978</v>
      </c>
      <c r="B9979" s="6">
        <v>89</v>
      </c>
      <c r="C9979" s="6" t="s">
        <v>8317</v>
      </c>
      <c r="D9979" s="6">
        <v>891</v>
      </c>
      <c r="E9979" s="6" t="s">
        <v>8375</v>
      </c>
      <c r="F9979" s="6">
        <v>30568</v>
      </c>
      <c r="G9979" s="6" t="s">
        <v>8384</v>
      </c>
      <c r="H9979" s="6">
        <v>2</v>
      </c>
      <c r="I9979" s="6" t="s">
        <v>297</v>
      </c>
      <c r="J9979" s="6">
        <v>6</v>
      </c>
      <c r="K9979" s="6" t="s">
        <v>7768</v>
      </c>
      <c r="L9979" s="8">
        <v>6</v>
      </c>
      <c r="M9979" s="6" t="s">
        <v>297</v>
      </c>
      <c r="N9979" s="6" t="s">
        <v>8319</v>
      </c>
      <c r="R9979" s="6" t="str">
        <f t="shared" si="155"/>
        <v>89891Xã Lương An Trà26</v>
      </c>
    </row>
    <row r="9980" spans="1:18">
      <c r="A9980" s="6">
        <v>9979</v>
      </c>
      <c r="B9980" s="6">
        <v>89</v>
      </c>
      <c r="C9980" s="6" t="s">
        <v>8317</v>
      </c>
      <c r="D9980" s="6">
        <v>891</v>
      </c>
      <c r="E9980" s="6" t="s">
        <v>8375</v>
      </c>
      <c r="F9980" s="6">
        <v>30571</v>
      </c>
      <c r="G9980" s="6" t="s">
        <v>8385</v>
      </c>
      <c r="H9980" s="6">
        <v>2</v>
      </c>
      <c r="I9980" s="6" t="s">
        <v>297</v>
      </c>
      <c r="J9980" s="6">
        <v>6</v>
      </c>
      <c r="K9980" s="6" t="s">
        <v>7768</v>
      </c>
      <c r="L9980" s="8">
        <v>6</v>
      </c>
      <c r="M9980" s="6" t="s">
        <v>297</v>
      </c>
      <c r="N9980" s="6" t="s">
        <v>8319</v>
      </c>
      <c r="R9980" s="6" t="str">
        <f t="shared" si="155"/>
        <v>89891Xã Tà Đảnh26</v>
      </c>
    </row>
    <row r="9981" spans="1:18">
      <c r="A9981" s="6">
        <v>9980</v>
      </c>
      <c r="B9981" s="6">
        <v>89</v>
      </c>
      <c r="C9981" s="6" t="s">
        <v>8317</v>
      </c>
      <c r="D9981" s="6">
        <v>891</v>
      </c>
      <c r="E9981" s="6" t="s">
        <v>8375</v>
      </c>
      <c r="F9981" s="6">
        <v>30574</v>
      </c>
      <c r="G9981" s="6" t="s">
        <v>8386</v>
      </c>
      <c r="H9981" s="6">
        <v>2</v>
      </c>
      <c r="I9981" s="6" t="s">
        <v>297</v>
      </c>
      <c r="J9981" s="6">
        <v>6</v>
      </c>
      <c r="K9981" s="6" t="s">
        <v>7768</v>
      </c>
      <c r="L9981" s="8">
        <v>6</v>
      </c>
      <c r="M9981" s="6" t="s">
        <v>297</v>
      </c>
      <c r="N9981" s="6" t="s">
        <v>8319</v>
      </c>
      <c r="R9981" s="6" t="str">
        <f t="shared" si="155"/>
        <v>89891Xã Núi Tô26</v>
      </c>
    </row>
    <row r="9982" spans="1:18">
      <c r="A9982" s="6">
        <v>9981</v>
      </c>
      <c r="B9982" s="6">
        <v>89</v>
      </c>
      <c r="C9982" s="6" t="s">
        <v>8317</v>
      </c>
      <c r="D9982" s="6">
        <v>891</v>
      </c>
      <c r="E9982" s="6" t="s">
        <v>8375</v>
      </c>
      <c r="F9982" s="6">
        <v>30577</v>
      </c>
      <c r="G9982" s="6" t="s">
        <v>8387</v>
      </c>
      <c r="H9982" s="6">
        <v>2</v>
      </c>
      <c r="I9982" s="6" t="s">
        <v>297</v>
      </c>
      <c r="J9982" s="6">
        <v>6</v>
      </c>
      <c r="K9982" s="6" t="s">
        <v>7768</v>
      </c>
      <c r="L9982" s="8">
        <v>6</v>
      </c>
      <c r="M9982" s="6" t="s">
        <v>297</v>
      </c>
      <c r="N9982" s="6" t="s">
        <v>8319</v>
      </c>
      <c r="R9982" s="6" t="str">
        <f t="shared" si="155"/>
        <v>89891Xã An Tức26</v>
      </c>
    </row>
    <row r="9983" spans="1:18">
      <c r="A9983" s="6">
        <v>9982</v>
      </c>
      <c r="B9983" s="6">
        <v>89</v>
      </c>
      <c r="C9983" s="6" t="s">
        <v>8317</v>
      </c>
      <c r="D9983" s="6">
        <v>891</v>
      </c>
      <c r="E9983" s="6" t="s">
        <v>8375</v>
      </c>
      <c r="F9983" s="6">
        <v>30580</v>
      </c>
      <c r="G9983" s="6" t="s">
        <v>2756</v>
      </c>
      <c r="H9983" s="6">
        <v>1</v>
      </c>
      <c r="I9983" s="6" t="s">
        <v>251</v>
      </c>
      <c r="J9983" s="6">
        <v>6</v>
      </c>
      <c r="K9983" s="6" t="s">
        <v>7768</v>
      </c>
      <c r="L9983" s="8">
        <v>5</v>
      </c>
      <c r="M9983" s="6" t="s">
        <v>251</v>
      </c>
      <c r="N9983" s="6" t="s">
        <v>8319</v>
      </c>
      <c r="R9983" s="6" t="str">
        <f t="shared" si="155"/>
        <v>89891Thị trấn Cô Tô16</v>
      </c>
    </row>
    <row r="9984" spans="1:18">
      <c r="A9984" s="6">
        <v>9983</v>
      </c>
      <c r="B9984" s="6">
        <v>89</v>
      </c>
      <c r="C9984" s="6" t="s">
        <v>8317</v>
      </c>
      <c r="D9984" s="6">
        <v>891</v>
      </c>
      <c r="E9984" s="6" t="s">
        <v>8375</v>
      </c>
      <c r="F9984" s="6">
        <v>30583</v>
      </c>
      <c r="G9984" s="6" t="s">
        <v>8388</v>
      </c>
      <c r="H9984" s="6">
        <v>2</v>
      </c>
      <c r="I9984" s="6" t="s">
        <v>297</v>
      </c>
      <c r="J9984" s="6">
        <v>6</v>
      </c>
      <c r="K9984" s="6" t="s">
        <v>7768</v>
      </c>
      <c r="L9984" s="8">
        <v>6</v>
      </c>
      <c r="M9984" s="6" t="s">
        <v>297</v>
      </c>
      <c r="N9984" s="6" t="s">
        <v>8319</v>
      </c>
      <c r="R9984" s="6" t="str">
        <f t="shared" si="155"/>
        <v>89891Xã Tân Tuyến26</v>
      </c>
    </row>
    <row r="9985" spans="1:18">
      <c r="A9985" s="6">
        <v>9984</v>
      </c>
      <c r="B9985" s="6">
        <v>89</v>
      </c>
      <c r="C9985" s="6" t="s">
        <v>8317</v>
      </c>
      <c r="D9985" s="6">
        <v>891</v>
      </c>
      <c r="E9985" s="6" t="s">
        <v>8375</v>
      </c>
      <c r="F9985" s="6">
        <v>30586</v>
      </c>
      <c r="G9985" s="6" t="s">
        <v>8389</v>
      </c>
      <c r="H9985" s="6">
        <v>2</v>
      </c>
      <c r="I9985" s="6" t="s">
        <v>297</v>
      </c>
      <c r="J9985" s="6">
        <v>6</v>
      </c>
      <c r="K9985" s="6" t="s">
        <v>7768</v>
      </c>
      <c r="L9985" s="8">
        <v>6</v>
      </c>
      <c r="M9985" s="6" t="s">
        <v>297</v>
      </c>
      <c r="N9985" s="6" t="s">
        <v>8319</v>
      </c>
      <c r="R9985" s="6" t="str">
        <f t="shared" si="155"/>
        <v>89891Xã Ô Lâm26</v>
      </c>
    </row>
    <row r="9986" spans="1:18">
      <c r="A9986" s="6">
        <v>9985</v>
      </c>
      <c r="B9986" s="6">
        <v>89</v>
      </c>
      <c r="C9986" s="6" t="s">
        <v>8317</v>
      </c>
      <c r="D9986" s="6">
        <v>892</v>
      </c>
      <c r="E9986" s="6" t="s">
        <v>7355</v>
      </c>
      <c r="F9986" s="6">
        <v>30589</v>
      </c>
      <c r="G9986" s="6" t="s">
        <v>2863</v>
      </c>
      <c r="H9986" s="6">
        <v>1</v>
      </c>
      <c r="I9986" s="6" t="s">
        <v>251</v>
      </c>
      <c r="J9986" s="6">
        <v>6</v>
      </c>
      <c r="K9986" s="6" t="s">
        <v>7768</v>
      </c>
      <c r="L9986" s="8">
        <v>5</v>
      </c>
      <c r="M9986" s="6" t="s">
        <v>251</v>
      </c>
      <c r="N9986" s="6" t="s">
        <v>8319</v>
      </c>
      <c r="R9986" s="6" t="str">
        <f t="shared" si="155"/>
        <v>89892Thị trấn An Châu16</v>
      </c>
    </row>
    <row r="9987" spans="1:18">
      <c r="A9987" s="6">
        <v>9986</v>
      </c>
      <c r="B9987" s="6">
        <v>89</v>
      </c>
      <c r="C9987" s="6" t="s">
        <v>8317</v>
      </c>
      <c r="D9987" s="6">
        <v>892</v>
      </c>
      <c r="E9987" s="6" t="s">
        <v>7355</v>
      </c>
      <c r="F9987" s="6">
        <v>30592</v>
      </c>
      <c r="G9987" s="6" t="s">
        <v>3160</v>
      </c>
      <c r="H9987" s="6">
        <v>2</v>
      </c>
      <c r="I9987" s="6" t="s">
        <v>297</v>
      </c>
      <c r="J9987" s="6">
        <v>6</v>
      </c>
      <c r="K9987" s="6" t="s">
        <v>7768</v>
      </c>
      <c r="L9987" s="8">
        <v>6</v>
      </c>
      <c r="M9987" s="6" t="s">
        <v>297</v>
      </c>
      <c r="N9987" s="6" t="s">
        <v>8319</v>
      </c>
      <c r="R9987" s="6" t="str">
        <f t="shared" ref="R9987:R10050" si="156">CONCATENATE(B9987,D9987,G9987,H9987,J9987)</f>
        <v>89892Xã An Hòa26</v>
      </c>
    </row>
    <row r="9988" spans="1:18">
      <c r="A9988" s="6">
        <v>9987</v>
      </c>
      <c r="B9988" s="6">
        <v>89</v>
      </c>
      <c r="C9988" s="6" t="s">
        <v>8317</v>
      </c>
      <c r="D9988" s="6">
        <v>892</v>
      </c>
      <c r="E9988" s="6" t="s">
        <v>7355</v>
      </c>
      <c r="F9988" s="6">
        <v>30595</v>
      </c>
      <c r="G9988" s="6" t="s">
        <v>8390</v>
      </c>
      <c r="H9988" s="6">
        <v>2</v>
      </c>
      <c r="I9988" s="6" t="s">
        <v>297</v>
      </c>
      <c r="J9988" s="6">
        <v>6</v>
      </c>
      <c r="K9988" s="6" t="s">
        <v>7768</v>
      </c>
      <c r="L9988" s="8">
        <v>6</v>
      </c>
      <c r="M9988" s="6" t="s">
        <v>297</v>
      </c>
      <c r="N9988" s="6" t="s">
        <v>8319</v>
      </c>
      <c r="R9988" s="6" t="str">
        <f t="shared" si="156"/>
        <v>89892Xã Cần Đăng26</v>
      </c>
    </row>
    <row r="9989" spans="1:18">
      <c r="A9989" s="6">
        <v>9988</v>
      </c>
      <c r="B9989" s="6">
        <v>89</v>
      </c>
      <c r="C9989" s="6" t="s">
        <v>8317</v>
      </c>
      <c r="D9989" s="6">
        <v>892</v>
      </c>
      <c r="E9989" s="6" t="s">
        <v>7355</v>
      </c>
      <c r="F9989" s="6">
        <v>30598</v>
      </c>
      <c r="G9989" s="6" t="s">
        <v>8391</v>
      </c>
      <c r="H9989" s="6">
        <v>2</v>
      </c>
      <c r="I9989" s="6" t="s">
        <v>297</v>
      </c>
      <c r="J9989" s="6">
        <v>6</v>
      </c>
      <c r="K9989" s="6" t="s">
        <v>7768</v>
      </c>
      <c r="L9989" s="8">
        <v>6</v>
      </c>
      <c r="M9989" s="6" t="s">
        <v>297</v>
      </c>
      <c r="N9989" s="6" t="s">
        <v>8319</v>
      </c>
      <c r="R9989" s="6" t="str">
        <f t="shared" si="156"/>
        <v>89892Xã Vĩnh Hanh26</v>
      </c>
    </row>
    <row r="9990" spans="1:18">
      <c r="A9990" s="6">
        <v>9989</v>
      </c>
      <c r="B9990" s="6">
        <v>89</v>
      </c>
      <c r="C9990" s="6" t="s">
        <v>8317</v>
      </c>
      <c r="D9990" s="6">
        <v>892</v>
      </c>
      <c r="E9990" s="6" t="s">
        <v>7355</v>
      </c>
      <c r="F9990" s="6">
        <v>30601</v>
      </c>
      <c r="G9990" s="6" t="s">
        <v>5955</v>
      </c>
      <c r="H9990" s="6">
        <v>2</v>
      </c>
      <c r="I9990" s="6" t="s">
        <v>297</v>
      </c>
      <c r="J9990" s="6">
        <v>6</v>
      </c>
      <c r="K9990" s="6" t="s">
        <v>7768</v>
      </c>
      <c r="L9990" s="8">
        <v>6</v>
      </c>
      <c r="M9990" s="6" t="s">
        <v>297</v>
      </c>
      <c r="N9990" s="6" t="s">
        <v>8319</v>
      </c>
      <c r="R9990" s="6" t="str">
        <f t="shared" si="156"/>
        <v>89892Xã Bình Thạnh26</v>
      </c>
    </row>
    <row r="9991" spans="1:18">
      <c r="A9991" s="6">
        <v>9990</v>
      </c>
      <c r="B9991" s="6">
        <v>89</v>
      </c>
      <c r="C9991" s="6" t="s">
        <v>8317</v>
      </c>
      <c r="D9991" s="6">
        <v>892</v>
      </c>
      <c r="E9991" s="6" t="s">
        <v>7355</v>
      </c>
      <c r="F9991" s="6">
        <v>30604</v>
      </c>
      <c r="G9991" s="6" t="s">
        <v>7993</v>
      </c>
      <c r="H9991" s="6">
        <v>1</v>
      </c>
      <c r="I9991" s="6" t="s">
        <v>251</v>
      </c>
      <c r="J9991" s="6">
        <v>6</v>
      </c>
      <c r="K9991" s="6" t="s">
        <v>7768</v>
      </c>
      <c r="L9991" s="8">
        <v>5</v>
      </c>
      <c r="M9991" s="6" t="s">
        <v>251</v>
      </c>
      <c r="N9991" s="6" t="s">
        <v>8319</v>
      </c>
      <c r="R9991" s="6" t="str">
        <f t="shared" si="156"/>
        <v>89892Thị trấn Vĩnh Bình16</v>
      </c>
    </row>
    <row r="9992" spans="1:18">
      <c r="A9992" s="6">
        <v>9991</v>
      </c>
      <c r="B9992" s="6">
        <v>89</v>
      </c>
      <c r="C9992" s="6" t="s">
        <v>8317</v>
      </c>
      <c r="D9992" s="6">
        <v>892</v>
      </c>
      <c r="E9992" s="6" t="s">
        <v>7355</v>
      </c>
      <c r="F9992" s="6">
        <v>30607</v>
      </c>
      <c r="G9992" s="6" t="s">
        <v>4174</v>
      </c>
      <c r="H9992" s="6">
        <v>2</v>
      </c>
      <c r="I9992" s="6" t="s">
        <v>297</v>
      </c>
      <c r="J9992" s="6">
        <v>6</v>
      </c>
      <c r="K9992" s="6" t="s">
        <v>7768</v>
      </c>
      <c r="L9992" s="8">
        <v>6</v>
      </c>
      <c r="M9992" s="6" t="s">
        <v>297</v>
      </c>
      <c r="N9992" s="6" t="s">
        <v>8319</v>
      </c>
      <c r="R9992" s="6" t="str">
        <f t="shared" si="156"/>
        <v>89892Xã Bình Hòa26</v>
      </c>
    </row>
    <row r="9993" spans="1:18">
      <c r="A9993" s="6">
        <v>9992</v>
      </c>
      <c r="B9993" s="6">
        <v>89</v>
      </c>
      <c r="C9993" s="6" t="s">
        <v>8317</v>
      </c>
      <c r="D9993" s="6">
        <v>892</v>
      </c>
      <c r="E9993" s="6" t="s">
        <v>7355</v>
      </c>
      <c r="F9993" s="6">
        <v>30610</v>
      </c>
      <c r="G9993" s="6" t="s">
        <v>2867</v>
      </c>
      <c r="H9993" s="6">
        <v>2</v>
      </c>
      <c r="I9993" s="6" t="s">
        <v>297</v>
      </c>
      <c r="J9993" s="6">
        <v>6</v>
      </c>
      <c r="K9993" s="6" t="s">
        <v>7768</v>
      </c>
      <c r="L9993" s="8">
        <v>6</v>
      </c>
      <c r="M9993" s="6" t="s">
        <v>297</v>
      </c>
      <c r="N9993" s="6" t="s">
        <v>8319</v>
      </c>
      <c r="R9993" s="6" t="str">
        <f t="shared" si="156"/>
        <v>89892Xã Vĩnh An26</v>
      </c>
    </row>
    <row r="9994" spans="1:18">
      <c r="A9994" s="6">
        <v>9993</v>
      </c>
      <c r="B9994" s="6">
        <v>89</v>
      </c>
      <c r="C9994" s="6" t="s">
        <v>8317</v>
      </c>
      <c r="D9994" s="6">
        <v>892</v>
      </c>
      <c r="E9994" s="6" t="s">
        <v>7355</v>
      </c>
      <c r="F9994" s="6">
        <v>30613</v>
      </c>
      <c r="G9994" s="6" t="s">
        <v>8392</v>
      </c>
      <c r="H9994" s="6">
        <v>2</v>
      </c>
      <c r="I9994" s="6" t="s">
        <v>297</v>
      </c>
      <c r="J9994" s="6">
        <v>6</v>
      </c>
      <c r="K9994" s="6" t="s">
        <v>7768</v>
      </c>
      <c r="L9994" s="8">
        <v>6</v>
      </c>
      <c r="M9994" s="6" t="s">
        <v>297</v>
      </c>
      <c r="N9994" s="6" t="s">
        <v>8319</v>
      </c>
      <c r="R9994" s="6" t="str">
        <f t="shared" si="156"/>
        <v>89892Xã Hòa Bình Thạnh26</v>
      </c>
    </row>
    <row r="9995" spans="1:18">
      <c r="A9995" s="6">
        <v>9994</v>
      </c>
      <c r="B9995" s="6">
        <v>89</v>
      </c>
      <c r="C9995" s="6" t="s">
        <v>8317</v>
      </c>
      <c r="D9995" s="6">
        <v>892</v>
      </c>
      <c r="E9995" s="6" t="s">
        <v>7355</v>
      </c>
      <c r="F9995" s="6">
        <v>30616</v>
      </c>
      <c r="G9995" s="6" t="s">
        <v>1372</v>
      </c>
      <c r="H9995" s="6">
        <v>2</v>
      </c>
      <c r="I9995" s="6" t="s">
        <v>297</v>
      </c>
      <c r="J9995" s="6">
        <v>6</v>
      </c>
      <c r="K9995" s="6" t="s">
        <v>7768</v>
      </c>
      <c r="L9995" s="8">
        <v>6</v>
      </c>
      <c r="M9995" s="6" t="s">
        <v>297</v>
      </c>
      <c r="N9995" s="6" t="s">
        <v>8319</v>
      </c>
      <c r="R9995" s="6" t="str">
        <f t="shared" si="156"/>
        <v>89892Xã Vĩnh Lợi26</v>
      </c>
    </row>
    <row r="9996" spans="1:18">
      <c r="A9996" s="6">
        <v>9995</v>
      </c>
      <c r="B9996" s="6">
        <v>89</v>
      </c>
      <c r="C9996" s="6" t="s">
        <v>8317</v>
      </c>
      <c r="D9996" s="6">
        <v>892</v>
      </c>
      <c r="E9996" s="6" t="s">
        <v>7355</v>
      </c>
      <c r="F9996" s="6">
        <v>30619</v>
      </c>
      <c r="G9996" s="6" t="s">
        <v>8393</v>
      </c>
      <c r="H9996" s="6">
        <v>2</v>
      </c>
      <c r="I9996" s="6" t="s">
        <v>297</v>
      </c>
      <c r="J9996" s="6">
        <v>6</v>
      </c>
      <c r="K9996" s="6" t="s">
        <v>7768</v>
      </c>
      <c r="L9996" s="8">
        <v>6</v>
      </c>
      <c r="M9996" s="6" t="s">
        <v>297</v>
      </c>
      <c r="N9996" s="6" t="s">
        <v>8319</v>
      </c>
      <c r="R9996" s="6" t="str">
        <f t="shared" si="156"/>
        <v>89892Xã Vĩnh Nhuận26</v>
      </c>
    </row>
    <row r="9997" spans="1:18">
      <c r="A9997" s="6">
        <v>9996</v>
      </c>
      <c r="B9997" s="6">
        <v>89</v>
      </c>
      <c r="C9997" s="6" t="s">
        <v>8317</v>
      </c>
      <c r="D9997" s="6">
        <v>892</v>
      </c>
      <c r="E9997" s="6" t="s">
        <v>7355</v>
      </c>
      <c r="F9997" s="6">
        <v>30622</v>
      </c>
      <c r="G9997" s="6" t="s">
        <v>615</v>
      </c>
      <c r="H9997" s="6">
        <v>2</v>
      </c>
      <c r="I9997" s="6" t="s">
        <v>297</v>
      </c>
      <c r="J9997" s="6">
        <v>6</v>
      </c>
      <c r="K9997" s="6" t="s">
        <v>7768</v>
      </c>
      <c r="L9997" s="8">
        <v>6</v>
      </c>
      <c r="M9997" s="6" t="s">
        <v>297</v>
      </c>
      <c r="N9997" s="6" t="s">
        <v>8319</v>
      </c>
      <c r="R9997" s="6" t="str">
        <f t="shared" si="156"/>
        <v>89892Xã Tân Phú26</v>
      </c>
    </row>
    <row r="9998" spans="1:18">
      <c r="A9998" s="6">
        <v>9997</v>
      </c>
      <c r="B9998" s="6">
        <v>89</v>
      </c>
      <c r="C9998" s="6" t="s">
        <v>8317</v>
      </c>
      <c r="D9998" s="6">
        <v>892</v>
      </c>
      <c r="E9998" s="6" t="s">
        <v>7355</v>
      </c>
      <c r="F9998" s="6">
        <v>30625</v>
      </c>
      <c r="G9998" s="6" t="s">
        <v>5007</v>
      </c>
      <c r="H9998" s="6">
        <v>2</v>
      </c>
      <c r="I9998" s="6" t="s">
        <v>297</v>
      </c>
      <c r="J9998" s="6">
        <v>6</v>
      </c>
      <c r="K9998" s="6" t="s">
        <v>7768</v>
      </c>
      <c r="L9998" s="8">
        <v>6</v>
      </c>
      <c r="M9998" s="6" t="s">
        <v>297</v>
      </c>
      <c r="N9998" s="6" t="s">
        <v>8319</v>
      </c>
      <c r="R9998" s="6" t="str">
        <f t="shared" si="156"/>
        <v>89892Xã Vĩnh Thành26</v>
      </c>
    </row>
    <row r="9999" spans="1:18">
      <c r="A9999" s="6">
        <v>9998</v>
      </c>
      <c r="B9999" s="6">
        <v>89</v>
      </c>
      <c r="C9999" s="6" t="s">
        <v>8317</v>
      </c>
      <c r="D9999" s="6">
        <v>893</v>
      </c>
      <c r="E9999" s="6" t="s">
        <v>1237</v>
      </c>
      <c r="F9999" s="6">
        <v>30628</v>
      </c>
      <c r="G9999" s="6" t="s">
        <v>8394</v>
      </c>
      <c r="H9999" s="6">
        <v>1</v>
      </c>
      <c r="I9999" s="6" t="s">
        <v>251</v>
      </c>
      <c r="J9999" s="6">
        <v>6</v>
      </c>
      <c r="K9999" s="6" t="s">
        <v>7768</v>
      </c>
      <c r="L9999" s="8">
        <v>5</v>
      </c>
      <c r="M9999" s="6" t="s">
        <v>251</v>
      </c>
      <c r="N9999" s="6" t="s">
        <v>8319</v>
      </c>
      <c r="R9999" s="6" t="str">
        <f t="shared" si="156"/>
        <v>89893Thị trấn Chợ Mới16</v>
      </c>
    </row>
    <row r="10000" spans="1:18">
      <c r="A10000" s="6">
        <v>9999</v>
      </c>
      <c r="B10000" s="6">
        <v>89</v>
      </c>
      <c r="C10000" s="6" t="s">
        <v>8317</v>
      </c>
      <c r="D10000" s="6">
        <v>893</v>
      </c>
      <c r="E10000" s="6" t="s">
        <v>1237</v>
      </c>
      <c r="F10000" s="6">
        <v>30631</v>
      </c>
      <c r="G10000" s="6" t="s">
        <v>8395</v>
      </c>
      <c r="H10000" s="6">
        <v>1</v>
      </c>
      <c r="I10000" s="6" t="s">
        <v>251</v>
      </c>
      <c r="J10000" s="6">
        <v>6</v>
      </c>
      <c r="K10000" s="6" t="s">
        <v>7768</v>
      </c>
      <c r="L10000" s="8">
        <v>5</v>
      </c>
      <c r="M10000" s="6" t="s">
        <v>251</v>
      </c>
      <c r="N10000" s="6" t="s">
        <v>8319</v>
      </c>
      <c r="R10000" s="6" t="str">
        <f t="shared" si="156"/>
        <v>89893Thị trấn Mỹ Luông16</v>
      </c>
    </row>
    <row r="10001" spans="1:18">
      <c r="A10001" s="6">
        <v>10000</v>
      </c>
      <c r="B10001" s="6">
        <v>89</v>
      </c>
      <c r="C10001" s="6" t="s">
        <v>8317</v>
      </c>
      <c r="D10001" s="6">
        <v>893</v>
      </c>
      <c r="E10001" s="6" t="s">
        <v>1237</v>
      </c>
      <c r="F10001" s="6">
        <v>30634</v>
      </c>
      <c r="G10001" s="6" t="s">
        <v>8396</v>
      </c>
      <c r="H10001" s="6">
        <v>2</v>
      </c>
      <c r="I10001" s="6" t="s">
        <v>297</v>
      </c>
      <c r="J10001" s="6">
        <v>6</v>
      </c>
      <c r="K10001" s="6" t="s">
        <v>7768</v>
      </c>
      <c r="L10001" s="8">
        <v>6</v>
      </c>
      <c r="M10001" s="6" t="s">
        <v>297</v>
      </c>
      <c r="N10001" s="6" t="s">
        <v>8319</v>
      </c>
      <c r="R10001" s="6" t="str">
        <f t="shared" si="156"/>
        <v>89893Xã Kiến An26</v>
      </c>
    </row>
    <row r="10002" spans="1:18">
      <c r="A10002" s="6">
        <v>10001</v>
      </c>
      <c r="B10002" s="6">
        <v>89</v>
      </c>
      <c r="C10002" s="6" t="s">
        <v>8317</v>
      </c>
      <c r="D10002" s="6">
        <v>893</v>
      </c>
      <c r="E10002" s="6" t="s">
        <v>1237</v>
      </c>
      <c r="F10002" s="6">
        <v>30637</v>
      </c>
      <c r="G10002" s="6" t="s">
        <v>8397</v>
      </c>
      <c r="H10002" s="6">
        <v>2</v>
      </c>
      <c r="I10002" s="6" t="s">
        <v>297</v>
      </c>
      <c r="J10002" s="6">
        <v>6</v>
      </c>
      <c r="K10002" s="6" t="s">
        <v>7768</v>
      </c>
      <c r="L10002" s="8">
        <v>6</v>
      </c>
      <c r="M10002" s="6" t="s">
        <v>297</v>
      </c>
      <c r="N10002" s="6" t="s">
        <v>8319</v>
      </c>
      <c r="R10002" s="6" t="str">
        <f t="shared" si="156"/>
        <v>89893Xã Mỹ Hội Đông26</v>
      </c>
    </row>
    <row r="10003" spans="1:18">
      <c r="A10003" s="6">
        <v>10002</v>
      </c>
      <c r="B10003" s="6">
        <v>89</v>
      </c>
      <c r="C10003" s="6" t="s">
        <v>8317</v>
      </c>
      <c r="D10003" s="6">
        <v>893</v>
      </c>
      <c r="E10003" s="6" t="s">
        <v>1237</v>
      </c>
      <c r="F10003" s="6">
        <v>30640</v>
      </c>
      <c r="G10003" s="6" t="s">
        <v>8398</v>
      </c>
      <c r="H10003" s="6">
        <v>2</v>
      </c>
      <c r="I10003" s="6" t="s">
        <v>297</v>
      </c>
      <c r="J10003" s="6">
        <v>6</v>
      </c>
      <c r="K10003" s="6" t="s">
        <v>7768</v>
      </c>
      <c r="L10003" s="8">
        <v>6</v>
      </c>
      <c r="M10003" s="6" t="s">
        <v>297</v>
      </c>
      <c r="N10003" s="6" t="s">
        <v>8319</v>
      </c>
      <c r="R10003" s="6" t="str">
        <f t="shared" si="156"/>
        <v>89893Xã Long Điền A26</v>
      </c>
    </row>
    <row r="10004" spans="1:18">
      <c r="A10004" s="6">
        <v>10003</v>
      </c>
      <c r="B10004" s="6">
        <v>89</v>
      </c>
      <c r="C10004" s="6" t="s">
        <v>8317</v>
      </c>
      <c r="D10004" s="6">
        <v>893</v>
      </c>
      <c r="E10004" s="6" t="s">
        <v>1237</v>
      </c>
      <c r="F10004" s="6">
        <v>30643</v>
      </c>
      <c r="G10004" s="6" t="s">
        <v>8399</v>
      </c>
      <c r="H10004" s="6">
        <v>2</v>
      </c>
      <c r="I10004" s="6" t="s">
        <v>297</v>
      </c>
      <c r="J10004" s="6">
        <v>6</v>
      </c>
      <c r="K10004" s="6" t="s">
        <v>7768</v>
      </c>
      <c r="L10004" s="8">
        <v>6</v>
      </c>
      <c r="M10004" s="6" t="s">
        <v>297</v>
      </c>
      <c r="N10004" s="6" t="s">
        <v>8319</v>
      </c>
      <c r="R10004" s="6" t="str">
        <f t="shared" si="156"/>
        <v>89893Xã Tấn Mỹ26</v>
      </c>
    </row>
    <row r="10005" spans="1:18">
      <c r="A10005" s="6">
        <v>10004</v>
      </c>
      <c r="B10005" s="6">
        <v>89</v>
      </c>
      <c r="C10005" s="6" t="s">
        <v>8317</v>
      </c>
      <c r="D10005" s="6">
        <v>893</v>
      </c>
      <c r="E10005" s="6" t="s">
        <v>1237</v>
      </c>
      <c r="F10005" s="6">
        <v>30646</v>
      </c>
      <c r="G10005" s="6" t="s">
        <v>8400</v>
      </c>
      <c r="H10005" s="6">
        <v>2</v>
      </c>
      <c r="I10005" s="6" t="s">
        <v>297</v>
      </c>
      <c r="J10005" s="6">
        <v>6</v>
      </c>
      <c r="K10005" s="6" t="s">
        <v>7768</v>
      </c>
      <c r="L10005" s="8">
        <v>6</v>
      </c>
      <c r="M10005" s="6" t="s">
        <v>297</v>
      </c>
      <c r="N10005" s="6" t="s">
        <v>8319</v>
      </c>
      <c r="R10005" s="6" t="str">
        <f t="shared" si="156"/>
        <v>89893Xã Long Điền B26</v>
      </c>
    </row>
    <row r="10006" spans="1:18">
      <c r="A10006" s="6">
        <v>10005</v>
      </c>
      <c r="B10006" s="6">
        <v>89</v>
      </c>
      <c r="C10006" s="6" t="s">
        <v>8317</v>
      </c>
      <c r="D10006" s="6">
        <v>893</v>
      </c>
      <c r="E10006" s="6" t="s">
        <v>1237</v>
      </c>
      <c r="F10006" s="6">
        <v>30649</v>
      </c>
      <c r="G10006" s="6" t="s">
        <v>7129</v>
      </c>
      <c r="H10006" s="6">
        <v>2</v>
      </c>
      <c r="I10006" s="6" t="s">
        <v>297</v>
      </c>
      <c r="J10006" s="6">
        <v>6</v>
      </c>
      <c r="K10006" s="6" t="s">
        <v>7768</v>
      </c>
      <c r="L10006" s="8">
        <v>6</v>
      </c>
      <c r="M10006" s="6" t="s">
        <v>297</v>
      </c>
      <c r="N10006" s="6" t="s">
        <v>8319</v>
      </c>
      <c r="R10006" s="6" t="str">
        <f t="shared" si="156"/>
        <v>89893Xã Kiến Thành26</v>
      </c>
    </row>
    <row r="10007" spans="1:18">
      <c r="A10007" s="6">
        <v>10006</v>
      </c>
      <c r="B10007" s="6">
        <v>89</v>
      </c>
      <c r="C10007" s="6" t="s">
        <v>8317</v>
      </c>
      <c r="D10007" s="6">
        <v>893</v>
      </c>
      <c r="E10007" s="6" t="s">
        <v>1237</v>
      </c>
      <c r="F10007" s="6">
        <v>30652</v>
      </c>
      <c r="G10007" s="6" t="s">
        <v>6143</v>
      </c>
      <c r="H10007" s="6">
        <v>2</v>
      </c>
      <c r="I10007" s="6" t="s">
        <v>297</v>
      </c>
      <c r="J10007" s="6">
        <v>6</v>
      </c>
      <c r="K10007" s="6" t="s">
        <v>7768</v>
      </c>
      <c r="L10007" s="8">
        <v>6</v>
      </c>
      <c r="M10007" s="6" t="s">
        <v>297</v>
      </c>
      <c r="N10007" s="6" t="s">
        <v>8319</v>
      </c>
      <c r="R10007" s="6" t="str">
        <f t="shared" si="156"/>
        <v>89893Xã Mỹ Hiệp26</v>
      </c>
    </row>
    <row r="10008" spans="1:18">
      <c r="A10008" s="6">
        <v>10007</v>
      </c>
      <c r="B10008" s="6">
        <v>89</v>
      </c>
      <c r="C10008" s="6" t="s">
        <v>8317</v>
      </c>
      <c r="D10008" s="6">
        <v>893</v>
      </c>
      <c r="E10008" s="6" t="s">
        <v>1237</v>
      </c>
      <c r="F10008" s="6">
        <v>30655</v>
      </c>
      <c r="G10008" s="6" t="s">
        <v>2857</v>
      </c>
      <c r="H10008" s="6">
        <v>2</v>
      </c>
      <c r="I10008" s="6" t="s">
        <v>297</v>
      </c>
      <c r="J10008" s="6">
        <v>6</v>
      </c>
      <c r="K10008" s="6" t="s">
        <v>7768</v>
      </c>
      <c r="L10008" s="8">
        <v>6</v>
      </c>
      <c r="M10008" s="6" t="s">
        <v>297</v>
      </c>
      <c r="N10008" s="6" t="s">
        <v>8319</v>
      </c>
      <c r="R10008" s="6" t="str">
        <f t="shared" si="156"/>
        <v>89893Xã Mỹ An26</v>
      </c>
    </row>
    <row r="10009" spans="1:18">
      <c r="A10009" s="6">
        <v>10008</v>
      </c>
      <c r="B10009" s="6">
        <v>89</v>
      </c>
      <c r="C10009" s="6" t="s">
        <v>8317</v>
      </c>
      <c r="D10009" s="6">
        <v>893</v>
      </c>
      <c r="E10009" s="6" t="s">
        <v>1237</v>
      </c>
      <c r="F10009" s="6">
        <v>30658</v>
      </c>
      <c r="G10009" s="6" t="s">
        <v>6184</v>
      </c>
      <c r="H10009" s="6">
        <v>2</v>
      </c>
      <c r="I10009" s="6" t="s">
        <v>297</v>
      </c>
      <c r="J10009" s="6">
        <v>6</v>
      </c>
      <c r="K10009" s="6" t="s">
        <v>7768</v>
      </c>
      <c r="L10009" s="8">
        <v>6</v>
      </c>
      <c r="M10009" s="6" t="s">
        <v>297</v>
      </c>
      <c r="N10009" s="6" t="s">
        <v>8319</v>
      </c>
      <c r="R10009" s="6" t="str">
        <f t="shared" si="156"/>
        <v>89893Xã Nhơn Mỹ26</v>
      </c>
    </row>
    <row r="10010" spans="1:18">
      <c r="A10010" s="6">
        <v>10009</v>
      </c>
      <c r="B10010" s="6">
        <v>89</v>
      </c>
      <c r="C10010" s="6" t="s">
        <v>8317</v>
      </c>
      <c r="D10010" s="6">
        <v>893</v>
      </c>
      <c r="E10010" s="6" t="s">
        <v>1237</v>
      </c>
      <c r="F10010" s="6">
        <v>30661</v>
      </c>
      <c r="G10010" s="6" t="s">
        <v>7263</v>
      </c>
      <c r="H10010" s="6">
        <v>2</v>
      </c>
      <c r="I10010" s="6" t="s">
        <v>297</v>
      </c>
      <c r="J10010" s="6">
        <v>6</v>
      </c>
      <c r="K10010" s="6" t="s">
        <v>7768</v>
      </c>
      <c r="L10010" s="8">
        <v>6</v>
      </c>
      <c r="M10010" s="6" t="s">
        <v>297</v>
      </c>
      <c r="N10010" s="6" t="s">
        <v>8319</v>
      </c>
      <c r="R10010" s="6" t="str">
        <f t="shared" si="156"/>
        <v>89893Xã Long Giang26</v>
      </c>
    </row>
    <row r="10011" spans="1:18">
      <c r="A10011" s="6">
        <v>10010</v>
      </c>
      <c r="B10011" s="6">
        <v>89</v>
      </c>
      <c r="C10011" s="6" t="s">
        <v>8317</v>
      </c>
      <c r="D10011" s="6">
        <v>893</v>
      </c>
      <c r="E10011" s="6" t="s">
        <v>1237</v>
      </c>
      <c r="F10011" s="6">
        <v>30664</v>
      </c>
      <c r="G10011" s="6" t="s">
        <v>8401</v>
      </c>
      <c r="H10011" s="6">
        <v>2</v>
      </c>
      <c r="I10011" s="6" t="s">
        <v>297</v>
      </c>
      <c r="J10011" s="6">
        <v>6</v>
      </c>
      <c r="K10011" s="6" t="s">
        <v>7768</v>
      </c>
      <c r="L10011" s="8">
        <v>6</v>
      </c>
      <c r="M10011" s="6" t="s">
        <v>297</v>
      </c>
      <c r="N10011" s="6" t="s">
        <v>8319</v>
      </c>
      <c r="R10011" s="6" t="str">
        <f t="shared" si="156"/>
        <v>89893Xã Long Kiến26</v>
      </c>
    </row>
    <row r="10012" spans="1:18">
      <c r="A10012" s="6">
        <v>10011</v>
      </c>
      <c r="B10012" s="6">
        <v>89</v>
      </c>
      <c r="C10012" s="6" t="s">
        <v>8317</v>
      </c>
      <c r="D10012" s="6">
        <v>893</v>
      </c>
      <c r="E10012" s="6" t="s">
        <v>1237</v>
      </c>
      <c r="F10012" s="6">
        <v>30667</v>
      </c>
      <c r="G10012" s="6" t="s">
        <v>8402</v>
      </c>
      <c r="H10012" s="6">
        <v>2</v>
      </c>
      <c r="I10012" s="6" t="s">
        <v>297</v>
      </c>
      <c r="J10012" s="6">
        <v>6</v>
      </c>
      <c r="K10012" s="6" t="s">
        <v>7768</v>
      </c>
      <c r="L10012" s="8">
        <v>6</v>
      </c>
      <c r="M10012" s="6" t="s">
        <v>297</v>
      </c>
      <c r="N10012" s="6" t="s">
        <v>8319</v>
      </c>
      <c r="R10012" s="6" t="str">
        <f t="shared" si="156"/>
        <v>89893Xã Bình Phước Xuân26</v>
      </c>
    </row>
    <row r="10013" spans="1:18">
      <c r="A10013" s="6">
        <v>10012</v>
      </c>
      <c r="B10013" s="6">
        <v>89</v>
      </c>
      <c r="C10013" s="6" t="s">
        <v>8317</v>
      </c>
      <c r="D10013" s="6">
        <v>893</v>
      </c>
      <c r="E10013" s="6" t="s">
        <v>1237</v>
      </c>
      <c r="F10013" s="6">
        <v>30670</v>
      </c>
      <c r="G10013" s="6" t="s">
        <v>8403</v>
      </c>
      <c r="H10013" s="6">
        <v>2</v>
      </c>
      <c r="I10013" s="6" t="s">
        <v>297</v>
      </c>
      <c r="J10013" s="6">
        <v>6</v>
      </c>
      <c r="K10013" s="6" t="s">
        <v>7768</v>
      </c>
      <c r="L10013" s="8">
        <v>6</v>
      </c>
      <c r="M10013" s="6" t="s">
        <v>297</v>
      </c>
      <c r="N10013" s="6" t="s">
        <v>8319</v>
      </c>
      <c r="R10013" s="6" t="str">
        <f t="shared" si="156"/>
        <v>89893Xã An Thạnh Trung26</v>
      </c>
    </row>
    <row r="10014" spans="1:18">
      <c r="A10014" s="6">
        <v>10013</v>
      </c>
      <c r="B10014" s="6">
        <v>89</v>
      </c>
      <c r="C10014" s="6" t="s">
        <v>8317</v>
      </c>
      <c r="D10014" s="6">
        <v>893</v>
      </c>
      <c r="E10014" s="6" t="s">
        <v>1237</v>
      </c>
      <c r="F10014" s="6">
        <v>30673</v>
      </c>
      <c r="G10014" s="6" t="s">
        <v>8404</v>
      </c>
      <c r="H10014" s="6">
        <v>2</v>
      </c>
      <c r="I10014" s="6" t="s">
        <v>297</v>
      </c>
      <c r="J10014" s="6">
        <v>6</v>
      </c>
      <c r="K10014" s="6" t="s">
        <v>7768</v>
      </c>
      <c r="L10014" s="8">
        <v>6</v>
      </c>
      <c r="M10014" s="6" t="s">
        <v>297</v>
      </c>
      <c r="N10014" s="6" t="s">
        <v>8319</v>
      </c>
      <c r="R10014" s="6" t="str">
        <f t="shared" si="156"/>
        <v>89893Xã Hội An26</v>
      </c>
    </row>
    <row r="10015" spans="1:18">
      <c r="A10015" s="6">
        <v>10014</v>
      </c>
      <c r="B10015" s="6">
        <v>89</v>
      </c>
      <c r="C10015" s="6" t="s">
        <v>8317</v>
      </c>
      <c r="D10015" s="6">
        <v>893</v>
      </c>
      <c r="E10015" s="6" t="s">
        <v>1237</v>
      </c>
      <c r="F10015" s="6">
        <v>30676</v>
      </c>
      <c r="G10015" s="6" t="s">
        <v>707</v>
      </c>
      <c r="H10015" s="6">
        <v>2</v>
      </c>
      <c r="I10015" s="6" t="s">
        <v>297</v>
      </c>
      <c r="J10015" s="6">
        <v>6</v>
      </c>
      <c r="K10015" s="6" t="s">
        <v>7768</v>
      </c>
      <c r="L10015" s="8">
        <v>6</v>
      </c>
      <c r="M10015" s="6" t="s">
        <v>297</v>
      </c>
      <c r="N10015" s="6" t="s">
        <v>8319</v>
      </c>
      <c r="R10015" s="6" t="str">
        <f t="shared" si="156"/>
        <v>89893Xã Hòa Bình26</v>
      </c>
    </row>
    <row r="10016" spans="1:18">
      <c r="A10016" s="6">
        <v>10015</v>
      </c>
      <c r="B10016" s="6">
        <v>89</v>
      </c>
      <c r="C10016" s="6" t="s">
        <v>8317</v>
      </c>
      <c r="D10016" s="6">
        <v>893</v>
      </c>
      <c r="E10016" s="6" t="s">
        <v>1237</v>
      </c>
      <c r="F10016" s="6">
        <v>30679</v>
      </c>
      <c r="G10016" s="6" t="s">
        <v>1319</v>
      </c>
      <c r="H10016" s="6">
        <v>2</v>
      </c>
      <c r="I10016" s="6" t="s">
        <v>297</v>
      </c>
      <c r="J10016" s="6">
        <v>6</v>
      </c>
      <c r="K10016" s="6" t="s">
        <v>7768</v>
      </c>
      <c r="L10016" s="8">
        <v>6</v>
      </c>
      <c r="M10016" s="6" t="s">
        <v>297</v>
      </c>
      <c r="N10016" s="6" t="s">
        <v>8319</v>
      </c>
      <c r="R10016" s="6" t="str">
        <f t="shared" si="156"/>
        <v>89893Xã Hòa An26</v>
      </c>
    </row>
    <row r="10017" spans="1:18">
      <c r="A10017" s="6">
        <v>10016</v>
      </c>
      <c r="B10017" s="6">
        <v>89</v>
      </c>
      <c r="C10017" s="6" t="s">
        <v>8317</v>
      </c>
      <c r="D10017" s="6">
        <v>894</v>
      </c>
      <c r="E10017" s="6" t="s">
        <v>8405</v>
      </c>
      <c r="F10017" s="6">
        <v>30682</v>
      </c>
      <c r="G10017" s="6" t="s">
        <v>8406</v>
      </c>
      <c r="H10017" s="6">
        <v>1</v>
      </c>
      <c r="I10017" s="6" t="s">
        <v>251</v>
      </c>
      <c r="J10017" s="6">
        <v>6</v>
      </c>
      <c r="K10017" s="6" t="s">
        <v>7768</v>
      </c>
      <c r="L10017" s="8">
        <v>5</v>
      </c>
      <c r="M10017" s="6" t="s">
        <v>251</v>
      </c>
      <c r="N10017" s="6" t="s">
        <v>8319</v>
      </c>
      <c r="R10017" s="6" t="str">
        <f t="shared" si="156"/>
        <v>89894Thị trấn Núi Sập16</v>
      </c>
    </row>
    <row r="10018" spans="1:18">
      <c r="A10018" s="6">
        <v>10017</v>
      </c>
      <c r="B10018" s="6">
        <v>89</v>
      </c>
      <c r="C10018" s="6" t="s">
        <v>8317</v>
      </c>
      <c r="D10018" s="6">
        <v>894</v>
      </c>
      <c r="E10018" s="6" t="s">
        <v>8405</v>
      </c>
      <c r="F10018" s="6">
        <v>30685</v>
      </c>
      <c r="G10018" s="6" t="s">
        <v>8407</v>
      </c>
      <c r="H10018" s="6">
        <v>1</v>
      </c>
      <c r="I10018" s="6" t="s">
        <v>251</v>
      </c>
      <c r="J10018" s="6">
        <v>6</v>
      </c>
      <c r="K10018" s="6" t="s">
        <v>7768</v>
      </c>
      <c r="L10018" s="8">
        <v>5</v>
      </c>
      <c r="M10018" s="6" t="s">
        <v>251</v>
      </c>
      <c r="N10018" s="6" t="s">
        <v>8319</v>
      </c>
      <c r="R10018" s="6" t="str">
        <f t="shared" si="156"/>
        <v>89894Thị trấn Phú Hoà16</v>
      </c>
    </row>
    <row r="10019" spans="1:18">
      <c r="A10019" s="6">
        <v>10018</v>
      </c>
      <c r="B10019" s="6">
        <v>89</v>
      </c>
      <c r="C10019" s="6" t="s">
        <v>8317</v>
      </c>
      <c r="D10019" s="6">
        <v>894</v>
      </c>
      <c r="E10019" s="6" t="s">
        <v>8405</v>
      </c>
      <c r="F10019" s="6">
        <v>30688</v>
      </c>
      <c r="G10019" s="6" t="s">
        <v>8408</v>
      </c>
      <c r="H10019" s="6">
        <v>1</v>
      </c>
      <c r="I10019" s="6" t="s">
        <v>251</v>
      </c>
      <c r="J10019" s="6">
        <v>6</v>
      </c>
      <c r="K10019" s="6" t="s">
        <v>7768</v>
      </c>
      <c r="L10019" s="8">
        <v>5</v>
      </c>
      <c r="M10019" s="6" t="s">
        <v>251</v>
      </c>
      <c r="N10019" s="6" t="s">
        <v>8319</v>
      </c>
      <c r="R10019" s="6" t="str">
        <f t="shared" si="156"/>
        <v>89894Thị Trấn Óc Eo16</v>
      </c>
    </row>
    <row r="10020" spans="1:18">
      <c r="A10020" s="6">
        <v>10019</v>
      </c>
      <c r="B10020" s="6">
        <v>89</v>
      </c>
      <c r="C10020" s="6" t="s">
        <v>8317</v>
      </c>
      <c r="D10020" s="6">
        <v>894</v>
      </c>
      <c r="E10020" s="6" t="s">
        <v>8405</v>
      </c>
      <c r="F10020" s="6">
        <v>30691</v>
      </c>
      <c r="G10020" s="6" t="s">
        <v>6162</v>
      </c>
      <c r="H10020" s="6">
        <v>2</v>
      </c>
      <c r="I10020" s="6" t="s">
        <v>297</v>
      </c>
      <c r="J10020" s="6">
        <v>6</v>
      </c>
      <c r="K10020" s="6" t="s">
        <v>7768</v>
      </c>
      <c r="L10020" s="8">
        <v>6</v>
      </c>
      <c r="M10020" s="6" t="s">
        <v>297</v>
      </c>
      <c r="N10020" s="6" t="s">
        <v>8319</v>
      </c>
      <c r="R10020" s="6" t="str">
        <f t="shared" si="156"/>
        <v>89894Xã Tây Phú26</v>
      </c>
    </row>
    <row r="10021" spans="1:18">
      <c r="A10021" s="6">
        <v>10020</v>
      </c>
      <c r="B10021" s="6">
        <v>89</v>
      </c>
      <c r="C10021" s="6" t="s">
        <v>8317</v>
      </c>
      <c r="D10021" s="6">
        <v>894</v>
      </c>
      <c r="E10021" s="6" t="s">
        <v>8405</v>
      </c>
      <c r="F10021" s="6">
        <v>30692</v>
      </c>
      <c r="G10021" s="6" t="s">
        <v>2054</v>
      </c>
      <c r="H10021" s="6">
        <v>2</v>
      </c>
      <c r="I10021" s="6" t="s">
        <v>297</v>
      </c>
      <c r="J10021" s="6">
        <v>6</v>
      </c>
      <c r="K10021" s="6" t="s">
        <v>7768</v>
      </c>
      <c r="L10021" s="8">
        <v>6</v>
      </c>
      <c r="M10021" s="6" t="s">
        <v>297</v>
      </c>
      <c r="N10021" s="6" t="s">
        <v>8319</v>
      </c>
      <c r="R10021" s="6" t="str">
        <f t="shared" si="156"/>
        <v>89894Xã An Bình26</v>
      </c>
    </row>
    <row r="10022" spans="1:18">
      <c r="A10022" s="6">
        <v>10021</v>
      </c>
      <c r="B10022" s="6">
        <v>89</v>
      </c>
      <c r="C10022" s="6" t="s">
        <v>8317</v>
      </c>
      <c r="D10022" s="6">
        <v>894</v>
      </c>
      <c r="E10022" s="6" t="s">
        <v>8405</v>
      </c>
      <c r="F10022" s="6">
        <v>30694</v>
      </c>
      <c r="G10022" s="6" t="s">
        <v>8409</v>
      </c>
      <c r="H10022" s="6">
        <v>2</v>
      </c>
      <c r="I10022" s="6" t="s">
        <v>297</v>
      </c>
      <c r="J10022" s="6">
        <v>6</v>
      </c>
      <c r="K10022" s="6" t="s">
        <v>7768</v>
      </c>
      <c r="L10022" s="8">
        <v>6</v>
      </c>
      <c r="M10022" s="6" t="s">
        <v>297</v>
      </c>
      <c r="N10022" s="6" t="s">
        <v>8319</v>
      </c>
      <c r="R10022" s="6" t="str">
        <f t="shared" si="156"/>
        <v>89894Xã Vĩnh Phú26</v>
      </c>
    </row>
    <row r="10023" spans="1:18">
      <c r="A10023" s="6">
        <v>10022</v>
      </c>
      <c r="B10023" s="6">
        <v>89</v>
      </c>
      <c r="C10023" s="6" t="s">
        <v>8317</v>
      </c>
      <c r="D10023" s="6">
        <v>894</v>
      </c>
      <c r="E10023" s="6" t="s">
        <v>8405</v>
      </c>
      <c r="F10023" s="6">
        <v>30697</v>
      </c>
      <c r="G10023" s="6" t="s">
        <v>8410</v>
      </c>
      <c r="H10023" s="6">
        <v>2</v>
      </c>
      <c r="I10023" s="6" t="s">
        <v>297</v>
      </c>
      <c r="J10023" s="6">
        <v>6</v>
      </c>
      <c r="K10023" s="6" t="s">
        <v>7768</v>
      </c>
      <c r="L10023" s="8">
        <v>6</v>
      </c>
      <c r="M10023" s="6" t="s">
        <v>297</v>
      </c>
      <c r="N10023" s="6" t="s">
        <v>8319</v>
      </c>
      <c r="R10023" s="6" t="str">
        <f t="shared" si="156"/>
        <v>89894Xã Vĩnh Trạch26</v>
      </c>
    </row>
    <row r="10024" spans="1:18">
      <c r="A10024" s="6">
        <v>10023</v>
      </c>
      <c r="B10024" s="6">
        <v>89</v>
      </c>
      <c r="C10024" s="6" t="s">
        <v>8317</v>
      </c>
      <c r="D10024" s="6">
        <v>894</v>
      </c>
      <c r="E10024" s="6" t="s">
        <v>8405</v>
      </c>
      <c r="F10024" s="6">
        <v>30700</v>
      </c>
      <c r="G10024" s="6" t="s">
        <v>5600</v>
      </c>
      <c r="H10024" s="6">
        <v>2</v>
      </c>
      <c r="I10024" s="6" t="s">
        <v>297</v>
      </c>
      <c r="J10024" s="6">
        <v>6</v>
      </c>
      <c r="K10024" s="6" t="s">
        <v>7768</v>
      </c>
      <c r="L10024" s="8">
        <v>6</v>
      </c>
      <c r="M10024" s="6" t="s">
        <v>297</v>
      </c>
      <c r="N10024" s="6" t="s">
        <v>8319</v>
      </c>
      <c r="R10024" s="6" t="str">
        <f t="shared" si="156"/>
        <v>89894Xã Phú Thuận26</v>
      </c>
    </row>
    <row r="10025" spans="1:18">
      <c r="A10025" s="6">
        <v>10024</v>
      </c>
      <c r="B10025" s="6">
        <v>89</v>
      </c>
      <c r="C10025" s="6" t="s">
        <v>8317</v>
      </c>
      <c r="D10025" s="6">
        <v>894</v>
      </c>
      <c r="E10025" s="6" t="s">
        <v>8405</v>
      </c>
      <c r="F10025" s="6">
        <v>30703</v>
      </c>
      <c r="G10025" s="6" t="s">
        <v>8411</v>
      </c>
      <c r="H10025" s="6">
        <v>2</v>
      </c>
      <c r="I10025" s="6" t="s">
        <v>297</v>
      </c>
      <c r="J10025" s="6">
        <v>6</v>
      </c>
      <c r="K10025" s="6" t="s">
        <v>7768</v>
      </c>
      <c r="L10025" s="8">
        <v>6</v>
      </c>
      <c r="M10025" s="6" t="s">
        <v>297</v>
      </c>
      <c r="N10025" s="6" t="s">
        <v>8319</v>
      </c>
      <c r="R10025" s="6" t="str">
        <f t="shared" si="156"/>
        <v>89894Xã Vĩnh Chánh26</v>
      </c>
    </row>
    <row r="10026" spans="1:18">
      <c r="A10026" s="6">
        <v>10025</v>
      </c>
      <c r="B10026" s="6">
        <v>89</v>
      </c>
      <c r="C10026" s="6" t="s">
        <v>8317</v>
      </c>
      <c r="D10026" s="6">
        <v>894</v>
      </c>
      <c r="E10026" s="6" t="s">
        <v>8405</v>
      </c>
      <c r="F10026" s="6">
        <v>30706</v>
      </c>
      <c r="G10026" s="6" t="s">
        <v>8412</v>
      </c>
      <c r="H10026" s="6">
        <v>2</v>
      </c>
      <c r="I10026" s="6" t="s">
        <v>297</v>
      </c>
      <c r="J10026" s="6">
        <v>6</v>
      </c>
      <c r="K10026" s="6" t="s">
        <v>7768</v>
      </c>
      <c r="L10026" s="8">
        <v>6</v>
      </c>
      <c r="M10026" s="6" t="s">
        <v>297</v>
      </c>
      <c r="N10026" s="6" t="s">
        <v>8319</v>
      </c>
      <c r="R10026" s="6" t="str">
        <f t="shared" si="156"/>
        <v>89894Xã Định Mỹ26</v>
      </c>
    </row>
    <row r="10027" spans="1:18">
      <c r="A10027" s="6">
        <v>10026</v>
      </c>
      <c r="B10027" s="6">
        <v>89</v>
      </c>
      <c r="C10027" s="6" t="s">
        <v>8317</v>
      </c>
      <c r="D10027" s="6">
        <v>894</v>
      </c>
      <c r="E10027" s="6" t="s">
        <v>8405</v>
      </c>
      <c r="F10027" s="6">
        <v>30709</v>
      </c>
      <c r="G10027" s="6" t="s">
        <v>4507</v>
      </c>
      <c r="H10027" s="6">
        <v>2</v>
      </c>
      <c r="I10027" s="6" t="s">
        <v>297</v>
      </c>
      <c r="J10027" s="6">
        <v>6</v>
      </c>
      <c r="K10027" s="6" t="s">
        <v>7768</v>
      </c>
      <c r="L10027" s="8">
        <v>6</v>
      </c>
      <c r="M10027" s="6" t="s">
        <v>297</v>
      </c>
      <c r="N10027" s="6" t="s">
        <v>8319</v>
      </c>
      <c r="R10027" s="6" t="str">
        <f t="shared" si="156"/>
        <v>89894Xã Định Thành26</v>
      </c>
    </row>
    <row r="10028" spans="1:18">
      <c r="A10028" s="6">
        <v>10027</v>
      </c>
      <c r="B10028" s="6">
        <v>89</v>
      </c>
      <c r="C10028" s="6" t="s">
        <v>8317</v>
      </c>
      <c r="D10028" s="6">
        <v>894</v>
      </c>
      <c r="E10028" s="6" t="s">
        <v>8405</v>
      </c>
      <c r="F10028" s="6">
        <v>30712</v>
      </c>
      <c r="G10028" s="6" t="s">
        <v>8413</v>
      </c>
      <c r="H10028" s="6">
        <v>2</v>
      </c>
      <c r="I10028" s="6" t="s">
        <v>297</v>
      </c>
      <c r="J10028" s="6">
        <v>6</v>
      </c>
      <c r="K10028" s="6" t="s">
        <v>7768</v>
      </c>
      <c r="L10028" s="8">
        <v>6</v>
      </c>
      <c r="M10028" s="6" t="s">
        <v>297</v>
      </c>
      <c r="N10028" s="6" t="s">
        <v>8319</v>
      </c>
      <c r="R10028" s="6" t="str">
        <f t="shared" si="156"/>
        <v>89894Xã Mỹ Phú Đông26</v>
      </c>
    </row>
    <row r="10029" spans="1:18">
      <c r="A10029" s="6">
        <v>10028</v>
      </c>
      <c r="B10029" s="6">
        <v>89</v>
      </c>
      <c r="C10029" s="6" t="s">
        <v>8317</v>
      </c>
      <c r="D10029" s="6">
        <v>894</v>
      </c>
      <c r="E10029" s="6" t="s">
        <v>8405</v>
      </c>
      <c r="F10029" s="6">
        <v>30715</v>
      </c>
      <c r="G10029" s="6" t="s">
        <v>8414</v>
      </c>
      <c r="H10029" s="6">
        <v>2</v>
      </c>
      <c r="I10029" s="6" t="s">
        <v>297</v>
      </c>
      <c r="J10029" s="6">
        <v>6</v>
      </c>
      <c r="K10029" s="6" t="s">
        <v>7768</v>
      </c>
      <c r="L10029" s="8">
        <v>6</v>
      </c>
      <c r="M10029" s="6" t="s">
        <v>297</v>
      </c>
      <c r="N10029" s="6" t="s">
        <v>8319</v>
      </c>
      <c r="R10029" s="6" t="str">
        <f t="shared" si="156"/>
        <v>89894Xã Vọng Đông26</v>
      </c>
    </row>
    <row r="10030" spans="1:18">
      <c r="A10030" s="6">
        <v>10029</v>
      </c>
      <c r="B10030" s="6">
        <v>89</v>
      </c>
      <c r="C10030" s="6" t="s">
        <v>8317</v>
      </c>
      <c r="D10030" s="6">
        <v>894</v>
      </c>
      <c r="E10030" s="6" t="s">
        <v>8405</v>
      </c>
      <c r="F10030" s="6">
        <v>30718</v>
      </c>
      <c r="G10030" s="6" t="s">
        <v>8415</v>
      </c>
      <c r="H10030" s="6">
        <v>2</v>
      </c>
      <c r="I10030" s="6" t="s">
        <v>297</v>
      </c>
      <c r="J10030" s="6">
        <v>6</v>
      </c>
      <c r="K10030" s="6" t="s">
        <v>7768</v>
      </c>
      <c r="L10030" s="8">
        <v>6</v>
      </c>
      <c r="M10030" s="6" t="s">
        <v>297</v>
      </c>
      <c r="N10030" s="6" t="s">
        <v>8319</v>
      </c>
      <c r="R10030" s="6" t="str">
        <f t="shared" si="156"/>
        <v>89894Xã Vĩnh Khánh26</v>
      </c>
    </row>
    <row r="10031" spans="1:18">
      <c r="A10031" s="6">
        <v>10030</v>
      </c>
      <c r="B10031" s="6">
        <v>89</v>
      </c>
      <c r="C10031" s="6" t="s">
        <v>8317</v>
      </c>
      <c r="D10031" s="6">
        <v>894</v>
      </c>
      <c r="E10031" s="6" t="s">
        <v>8405</v>
      </c>
      <c r="F10031" s="6">
        <v>30721</v>
      </c>
      <c r="G10031" s="6" t="s">
        <v>8416</v>
      </c>
      <c r="H10031" s="6">
        <v>2</v>
      </c>
      <c r="I10031" s="6" t="s">
        <v>297</v>
      </c>
      <c r="J10031" s="6">
        <v>6</v>
      </c>
      <c r="K10031" s="6" t="s">
        <v>7768</v>
      </c>
      <c r="L10031" s="8">
        <v>6</v>
      </c>
      <c r="M10031" s="6" t="s">
        <v>297</v>
      </c>
      <c r="N10031" s="6" t="s">
        <v>8319</v>
      </c>
      <c r="R10031" s="6" t="str">
        <f t="shared" si="156"/>
        <v>89894Xã Thoại Giang26</v>
      </c>
    </row>
    <row r="10032" spans="1:18">
      <c r="A10032" s="6">
        <v>10031</v>
      </c>
      <c r="B10032" s="6">
        <v>89</v>
      </c>
      <c r="C10032" s="6" t="s">
        <v>8317</v>
      </c>
      <c r="D10032" s="6">
        <v>894</v>
      </c>
      <c r="E10032" s="6" t="s">
        <v>8405</v>
      </c>
      <c r="F10032" s="6">
        <v>30724</v>
      </c>
      <c r="G10032" s="6" t="s">
        <v>2351</v>
      </c>
      <c r="H10032" s="6">
        <v>2</v>
      </c>
      <c r="I10032" s="6" t="s">
        <v>297</v>
      </c>
      <c r="J10032" s="6">
        <v>6</v>
      </c>
      <c r="K10032" s="6" t="s">
        <v>7768</v>
      </c>
      <c r="L10032" s="8">
        <v>6</v>
      </c>
      <c r="M10032" s="6" t="s">
        <v>297</v>
      </c>
      <c r="N10032" s="6" t="s">
        <v>8319</v>
      </c>
      <c r="R10032" s="6" t="str">
        <f t="shared" si="156"/>
        <v>89894Xã Bình Thành26</v>
      </c>
    </row>
    <row r="10033" spans="1:18">
      <c r="A10033" s="6">
        <v>10032</v>
      </c>
      <c r="B10033" s="6">
        <v>89</v>
      </c>
      <c r="C10033" s="6" t="s">
        <v>8317</v>
      </c>
      <c r="D10033" s="6">
        <v>894</v>
      </c>
      <c r="E10033" s="6" t="s">
        <v>8405</v>
      </c>
      <c r="F10033" s="6">
        <v>30727</v>
      </c>
      <c r="G10033" s="6" t="s">
        <v>8417</v>
      </c>
      <c r="H10033" s="6">
        <v>2</v>
      </c>
      <c r="I10033" s="6" t="s">
        <v>297</v>
      </c>
      <c r="J10033" s="6">
        <v>6</v>
      </c>
      <c r="K10033" s="6" t="s">
        <v>7768</v>
      </c>
      <c r="L10033" s="8">
        <v>6</v>
      </c>
      <c r="M10033" s="6" t="s">
        <v>297</v>
      </c>
      <c r="N10033" s="6" t="s">
        <v>8319</v>
      </c>
      <c r="R10033" s="6" t="str">
        <f t="shared" si="156"/>
        <v>89894Xã Vọng Thê26</v>
      </c>
    </row>
    <row r="10034" spans="1:18">
      <c r="A10034" s="6">
        <v>10033</v>
      </c>
      <c r="B10034" s="6">
        <v>91</v>
      </c>
      <c r="C10034" s="6" t="s">
        <v>8418</v>
      </c>
      <c r="D10034" s="6">
        <v>899</v>
      </c>
      <c r="E10034" s="6" t="s">
        <v>8419</v>
      </c>
      <c r="F10034" s="6">
        <v>30730</v>
      </c>
      <c r="G10034" s="6" t="s">
        <v>8420</v>
      </c>
      <c r="H10034" s="6">
        <v>1</v>
      </c>
      <c r="I10034" s="6" t="s">
        <v>251</v>
      </c>
      <c r="J10034" s="6">
        <v>6</v>
      </c>
      <c r="K10034" s="6" t="s">
        <v>7768</v>
      </c>
      <c r="L10034" s="8">
        <v>5</v>
      </c>
      <c r="M10034" s="6" t="s">
        <v>251</v>
      </c>
      <c r="N10034" s="6" t="s">
        <v>8421</v>
      </c>
      <c r="R10034" s="6" t="str">
        <f t="shared" si="156"/>
        <v>91899Phường Vĩnh Thanh Vân16</v>
      </c>
    </row>
    <row r="10035" spans="1:18">
      <c r="A10035" s="6">
        <v>10034</v>
      </c>
      <c r="B10035" s="6">
        <v>91</v>
      </c>
      <c r="C10035" s="6" t="s">
        <v>8418</v>
      </c>
      <c r="D10035" s="6">
        <v>899</v>
      </c>
      <c r="E10035" s="6" t="s">
        <v>8419</v>
      </c>
      <c r="F10035" s="6">
        <v>30733</v>
      </c>
      <c r="G10035" s="6" t="s">
        <v>8422</v>
      </c>
      <c r="H10035" s="6">
        <v>1</v>
      </c>
      <c r="I10035" s="6" t="s">
        <v>251</v>
      </c>
      <c r="J10035" s="6">
        <v>6</v>
      </c>
      <c r="K10035" s="6" t="s">
        <v>7768</v>
      </c>
      <c r="L10035" s="8">
        <v>5</v>
      </c>
      <c r="M10035" s="6" t="s">
        <v>251</v>
      </c>
      <c r="N10035" s="6" t="s">
        <v>8421</v>
      </c>
      <c r="R10035" s="6" t="str">
        <f t="shared" si="156"/>
        <v>91899Phường Vĩnh Thanh16</v>
      </c>
    </row>
    <row r="10036" spans="1:18">
      <c r="A10036" s="6">
        <v>10035</v>
      </c>
      <c r="B10036" s="6">
        <v>91</v>
      </c>
      <c r="C10036" s="6" t="s">
        <v>8418</v>
      </c>
      <c r="D10036" s="6">
        <v>899</v>
      </c>
      <c r="E10036" s="6" t="s">
        <v>8419</v>
      </c>
      <c r="F10036" s="6">
        <v>30736</v>
      </c>
      <c r="G10036" s="6" t="s">
        <v>8423</v>
      </c>
      <c r="H10036" s="6">
        <v>1</v>
      </c>
      <c r="I10036" s="6" t="s">
        <v>251</v>
      </c>
      <c r="J10036" s="6">
        <v>6</v>
      </c>
      <c r="K10036" s="6" t="s">
        <v>7768</v>
      </c>
      <c r="L10036" s="8">
        <v>5</v>
      </c>
      <c r="M10036" s="6" t="s">
        <v>251</v>
      </c>
      <c r="N10036" s="6" t="s">
        <v>8421</v>
      </c>
      <c r="R10036" s="6" t="str">
        <f t="shared" si="156"/>
        <v>91899Phường Vĩnh Quang16</v>
      </c>
    </row>
    <row r="10037" spans="1:18">
      <c r="A10037" s="6">
        <v>10036</v>
      </c>
      <c r="B10037" s="6">
        <v>91</v>
      </c>
      <c r="C10037" s="6" t="s">
        <v>8418</v>
      </c>
      <c r="D10037" s="6">
        <v>899</v>
      </c>
      <c r="E10037" s="6" t="s">
        <v>8419</v>
      </c>
      <c r="F10037" s="6">
        <v>30739</v>
      </c>
      <c r="G10037" s="6" t="s">
        <v>8424</v>
      </c>
      <c r="H10037" s="6">
        <v>1</v>
      </c>
      <c r="I10037" s="6" t="s">
        <v>251</v>
      </c>
      <c r="J10037" s="6">
        <v>6</v>
      </c>
      <c r="K10037" s="6" t="s">
        <v>7768</v>
      </c>
      <c r="L10037" s="8">
        <v>5</v>
      </c>
      <c r="M10037" s="6" t="s">
        <v>251</v>
      </c>
      <c r="N10037" s="6" t="s">
        <v>8421</v>
      </c>
      <c r="R10037" s="6" t="str">
        <f t="shared" si="156"/>
        <v>91899Phường Vĩnh Hiệp16</v>
      </c>
    </row>
    <row r="10038" spans="1:18">
      <c r="A10038" s="6">
        <v>10037</v>
      </c>
      <c r="B10038" s="6">
        <v>91</v>
      </c>
      <c r="C10038" s="6" t="s">
        <v>8418</v>
      </c>
      <c r="D10038" s="6">
        <v>899</v>
      </c>
      <c r="E10038" s="6" t="s">
        <v>8419</v>
      </c>
      <c r="F10038" s="6">
        <v>30742</v>
      </c>
      <c r="G10038" s="6" t="s">
        <v>8425</v>
      </c>
      <c r="H10038" s="6">
        <v>1</v>
      </c>
      <c r="I10038" s="6" t="s">
        <v>251</v>
      </c>
      <c r="J10038" s="6">
        <v>6</v>
      </c>
      <c r="K10038" s="6" t="s">
        <v>7768</v>
      </c>
      <c r="L10038" s="8">
        <v>5</v>
      </c>
      <c r="M10038" s="6" t="s">
        <v>251</v>
      </c>
      <c r="N10038" s="6" t="s">
        <v>8421</v>
      </c>
      <c r="R10038" s="6" t="str">
        <f t="shared" si="156"/>
        <v>91899Phường Vĩnh Bảo16</v>
      </c>
    </row>
    <row r="10039" spans="1:18">
      <c r="A10039" s="6">
        <v>10038</v>
      </c>
      <c r="B10039" s="6">
        <v>91</v>
      </c>
      <c r="C10039" s="6" t="s">
        <v>8418</v>
      </c>
      <c r="D10039" s="6">
        <v>899</v>
      </c>
      <c r="E10039" s="6" t="s">
        <v>8419</v>
      </c>
      <c r="F10039" s="6">
        <v>30745</v>
      </c>
      <c r="G10039" s="6" t="s">
        <v>8426</v>
      </c>
      <c r="H10039" s="6">
        <v>1</v>
      </c>
      <c r="I10039" s="6" t="s">
        <v>251</v>
      </c>
      <c r="J10039" s="6">
        <v>6</v>
      </c>
      <c r="K10039" s="6" t="s">
        <v>7768</v>
      </c>
      <c r="L10039" s="8">
        <v>5</v>
      </c>
      <c r="M10039" s="6" t="s">
        <v>251</v>
      </c>
      <c r="N10039" s="6" t="s">
        <v>8421</v>
      </c>
      <c r="R10039" s="6" t="str">
        <f t="shared" si="156"/>
        <v>91899Phường Vĩnh Lạc16</v>
      </c>
    </row>
    <row r="10040" spans="1:18">
      <c r="A10040" s="6">
        <v>10039</v>
      </c>
      <c r="B10040" s="6">
        <v>91</v>
      </c>
      <c r="C10040" s="6" t="s">
        <v>8418</v>
      </c>
      <c r="D10040" s="6">
        <v>899</v>
      </c>
      <c r="E10040" s="6" t="s">
        <v>8419</v>
      </c>
      <c r="F10040" s="6">
        <v>30748</v>
      </c>
      <c r="G10040" s="6" t="s">
        <v>5567</v>
      </c>
      <c r="H10040" s="6">
        <v>1</v>
      </c>
      <c r="I10040" s="6" t="s">
        <v>251</v>
      </c>
      <c r="J10040" s="6">
        <v>6</v>
      </c>
      <c r="K10040" s="6" t="s">
        <v>7768</v>
      </c>
      <c r="L10040" s="8">
        <v>5</v>
      </c>
      <c r="M10040" s="6" t="s">
        <v>251</v>
      </c>
      <c r="N10040" s="6" t="s">
        <v>8421</v>
      </c>
      <c r="R10040" s="6" t="str">
        <f t="shared" si="156"/>
        <v>91899Phường An Hòa16</v>
      </c>
    </row>
    <row r="10041" spans="1:18">
      <c r="A10041" s="6">
        <v>10040</v>
      </c>
      <c r="B10041" s="6">
        <v>91</v>
      </c>
      <c r="C10041" s="6" t="s">
        <v>8418</v>
      </c>
      <c r="D10041" s="6">
        <v>899</v>
      </c>
      <c r="E10041" s="6" t="s">
        <v>8419</v>
      </c>
      <c r="F10041" s="6">
        <v>30751</v>
      </c>
      <c r="G10041" s="6" t="s">
        <v>6708</v>
      </c>
      <c r="H10041" s="6">
        <v>1</v>
      </c>
      <c r="I10041" s="6" t="s">
        <v>251</v>
      </c>
      <c r="J10041" s="6">
        <v>6</v>
      </c>
      <c r="K10041" s="6" t="s">
        <v>7768</v>
      </c>
      <c r="L10041" s="8">
        <v>5</v>
      </c>
      <c r="M10041" s="6" t="s">
        <v>251</v>
      </c>
      <c r="N10041" s="6" t="s">
        <v>8421</v>
      </c>
      <c r="R10041" s="6" t="str">
        <f t="shared" si="156"/>
        <v>91899Phường An Bình16</v>
      </c>
    </row>
    <row r="10042" spans="1:18">
      <c r="A10042" s="6">
        <v>10041</v>
      </c>
      <c r="B10042" s="6">
        <v>91</v>
      </c>
      <c r="C10042" s="6" t="s">
        <v>8418</v>
      </c>
      <c r="D10042" s="6">
        <v>899</v>
      </c>
      <c r="E10042" s="6" t="s">
        <v>8419</v>
      </c>
      <c r="F10042" s="6">
        <v>30754</v>
      </c>
      <c r="G10042" s="6" t="s">
        <v>8427</v>
      </c>
      <c r="H10042" s="6">
        <v>1</v>
      </c>
      <c r="I10042" s="6" t="s">
        <v>251</v>
      </c>
      <c r="J10042" s="6">
        <v>6</v>
      </c>
      <c r="K10042" s="6" t="s">
        <v>7768</v>
      </c>
      <c r="L10042" s="8">
        <v>5</v>
      </c>
      <c r="M10042" s="6" t="s">
        <v>251</v>
      </c>
      <c r="N10042" s="6" t="s">
        <v>8421</v>
      </c>
      <c r="R10042" s="6" t="str">
        <f t="shared" si="156"/>
        <v>91899Phường Rạch Sỏi16</v>
      </c>
    </row>
    <row r="10043" spans="1:18">
      <c r="A10043" s="6">
        <v>10042</v>
      </c>
      <c r="B10043" s="6">
        <v>91</v>
      </c>
      <c r="C10043" s="6" t="s">
        <v>8418</v>
      </c>
      <c r="D10043" s="6">
        <v>899</v>
      </c>
      <c r="E10043" s="6" t="s">
        <v>8419</v>
      </c>
      <c r="F10043" s="6">
        <v>30757</v>
      </c>
      <c r="G10043" s="6" t="s">
        <v>8428</v>
      </c>
      <c r="H10043" s="6">
        <v>1</v>
      </c>
      <c r="I10043" s="6" t="s">
        <v>251</v>
      </c>
      <c r="J10043" s="6">
        <v>6</v>
      </c>
      <c r="K10043" s="6" t="s">
        <v>7768</v>
      </c>
      <c r="L10043" s="8">
        <v>5</v>
      </c>
      <c r="M10043" s="6" t="s">
        <v>251</v>
      </c>
      <c r="N10043" s="6" t="s">
        <v>8421</v>
      </c>
      <c r="R10043" s="6" t="str">
        <f t="shared" si="156"/>
        <v>91899Phường Vĩnh Lợi16</v>
      </c>
    </row>
    <row r="10044" spans="1:18">
      <c r="A10044" s="6">
        <v>10043</v>
      </c>
      <c r="B10044" s="6">
        <v>91</v>
      </c>
      <c r="C10044" s="6" t="s">
        <v>8418</v>
      </c>
      <c r="D10044" s="6">
        <v>899</v>
      </c>
      <c r="E10044" s="6" t="s">
        <v>8419</v>
      </c>
      <c r="F10044" s="6">
        <v>30760</v>
      </c>
      <c r="G10044" s="6" t="s">
        <v>8429</v>
      </c>
      <c r="H10044" s="6">
        <v>1</v>
      </c>
      <c r="I10044" s="6" t="s">
        <v>251</v>
      </c>
      <c r="J10044" s="6">
        <v>6</v>
      </c>
      <c r="K10044" s="6" t="s">
        <v>7768</v>
      </c>
      <c r="L10044" s="8">
        <v>5</v>
      </c>
      <c r="M10044" s="6" t="s">
        <v>251</v>
      </c>
      <c r="N10044" s="6" t="s">
        <v>8421</v>
      </c>
      <c r="R10044" s="6" t="str">
        <f t="shared" si="156"/>
        <v>91899Phường Vĩnh Thông16</v>
      </c>
    </row>
    <row r="10045" spans="1:18">
      <c r="A10045" s="6">
        <v>10044</v>
      </c>
      <c r="B10045" s="6">
        <v>91</v>
      </c>
      <c r="C10045" s="6" t="s">
        <v>8418</v>
      </c>
      <c r="D10045" s="6">
        <v>899</v>
      </c>
      <c r="E10045" s="6" t="s">
        <v>8419</v>
      </c>
      <c r="F10045" s="6">
        <v>30763</v>
      </c>
      <c r="G10045" s="6" t="s">
        <v>8430</v>
      </c>
      <c r="H10045" s="6">
        <v>2</v>
      </c>
      <c r="I10045" s="6" t="s">
        <v>297</v>
      </c>
      <c r="J10045" s="6">
        <v>6</v>
      </c>
      <c r="K10045" s="6" t="s">
        <v>7768</v>
      </c>
      <c r="L10045" s="8">
        <v>6</v>
      </c>
      <c r="M10045" s="6" t="s">
        <v>297</v>
      </c>
      <c r="N10045" s="6" t="s">
        <v>8421</v>
      </c>
      <c r="R10045" s="6" t="str">
        <f t="shared" si="156"/>
        <v>91899Xã Phi Thông26</v>
      </c>
    </row>
    <row r="10046" spans="1:18">
      <c r="A10046" s="6">
        <v>10045</v>
      </c>
      <c r="B10046" s="6">
        <v>91</v>
      </c>
      <c r="C10046" s="6" t="s">
        <v>8418</v>
      </c>
      <c r="D10046" s="6">
        <v>900</v>
      </c>
      <c r="E10046" s="6" t="s">
        <v>8431</v>
      </c>
      <c r="F10046" s="6">
        <v>30766</v>
      </c>
      <c r="G10046" s="6" t="s">
        <v>8432</v>
      </c>
      <c r="H10046" s="6">
        <v>1</v>
      </c>
      <c r="I10046" s="6" t="s">
        <v>251</v>
      </c>
      <c r="J10046" s="6">
        <v>6</v>
      </c>
      <c r="K10046" s="6" t="s">
        <v>7768</v>
      </c>
      <c r="L10046" s="8">
        <v>5</v>
      </c>
      <c r="M10046" s="6" t="s">
        <v>251</v>
      </c>
      <c r="N10046" s="6" t="s">
        <v>8421</v>
      </c>
      <c r="R10046" s="6" t="str">
        <f t="shared" si="156"/>
        <v>91900Phường Tô Châu16</v>
      </c>
    </row>
    <row r="10047" spans="1:18">
      <c r="A10047" s="6">
        <v>10046</v>
      </c>
      <c r="B10047" s="6">
        <v>91</v>
      </c>
      <c r="C10047" s="6" t="s">
        <v>8418</v>
      </c>
      <c r="D10047" s="6">
        <v>900</v>
      </c>
      <c r="E10047" s="6" t="s">
        <v>8431</v>
      </c>
      <c r="F10047" s="6">
        <v>30769</v>
      </c>
      <c r="G10047" s="6" t="s">
        <v>8433</v>
      </c>
      <c r="H10047" s="6">
        <v>1</v>
      </c>
      <c r="I10047" s="6" t="s">
        <v>251</v>
      </c>
      <c r="J10047" s="6">
        <v>6</v>
      </c>
      <c r="K10047" s="6" t="s">
        <v>7768</v>
      </c>
      <c r="L10047" s="8">
        <v>5</v>
      </c>
      <c r="M10047" s="6" t="s">
        <v>251</v>
      </c>
      <c r="N10047" s="6" t="s">
        <v>8421</v>
      </c>
      <c r="R10047" s="6" t="str">
        <f t="shared" si="156"/>
        <v>91900Phường Đông Hồ16</v>
      </c>
    </row>
    <row r="10048" spans="1:18">
      <c r="A10048" s="6">
        <v>10047</v>
      </c>
      <c r="B10048" s="6">
        <v>91</v>
      </c>
      <c r="C10048" s="6" t="s">
        <v>8418</v>
      </c>
      <c r="D10048" s="6">
        <v>900</v>
      </c>
      <c r="E10048" s="6" t="s">
        <v>8431</v>
      </c>
      <c r="F10048" s="6">
        <v>30772</v>
      </c>
      <c r="G10048" s="6" t="s">
        <v>8434</v>
      </c>
      <c r="H10048" s="6">
        <v>1</v>
      </c>
      <c r="I10048" s="6" t="s">
        <v>251</v>
      </c>
      <c r="J10048" s="6">
        <v>6</v>
      </c>
      <c r="K10048" s="6" t="s">
        <v>7768</v>
      </c>
      <c r="L10048" s="8">
        <v>5</v>
      </c>
      <c r="M10048" s="6" t="s">
        <v>251</v>
      </c>
      <c r="N10048" s="6" t="s">
        <v>8421</v>
      </c>
      <c r="R10048" s="6" t="str">
        <f t="shared" si="156"/>
        <v>91900Phường Bình San16</v>
      </c>
    </row>
    <row r="10049" spans="1:18">
      <c r="A10049" s="6">
        <v>10048</v>
      </c>
      <c r="B10049" s="6">
        <v>91</v>
      </c>
      <c r="C10049" s="6" t="s">
        <v>8418</v>
      </c>
      <c r="D10049" s="6">
        <v>900</v>
      </c>
      <c r="E10049" s="6" t="s">
        <v>8431</v>
      </c>
      <c r="F10049" s="6">
        <v>30775</v>
      </c>
      <c r="G10049" s="6" t="s">
        <v>8435</v>
      </c>
      <c r="H10049" s="6">
        <v>1</v>
      </c>
      <c r="I10049" s="6" t="s">
        <v>251</v>
      </c>
      <c r="J10049" s="6">
        <v>6</v>
      </c>
      <c r="K10049" s="6" t="s">
        <v>7768</v>
      </c>
      <c r="L10049" s="8">
        <v>5</v>
      </c>
      <c r="M10049" s="6" t="s">
        <v>251</v>
      </c>
      <c r="N10049" s="6" t="s">
        <v>8421</v>
      </c>
      <c r="R10049" s="6" t="str">
        <f t="shared" si="156"/>
        <v>91900Phường Pháo Đài16</v>
      </c>
    </row>
    <row r="10050" spans="1:18">
      <c r="A10050" s="6">
        <v>10049</v>
      </c>
      <c r="B10050" s="6">
        <v>91</v>
      </c>
      <c r="C10050" s="6" t="s">
        <v>8418</v>
      </c>
      <c r="D10050" s="6">
        <v>900</v>
      </c>
      <c r="E10050" s="6" t="s">
        <v>8431</v>
      </c>
      <c r="F10050" s="6">
        <v>30778</v>
      </c>
      <c r="G10050" s="6" t="s">
        <v>8436</v>
      </c>
      <c r="H10050" s="6">
        <v>1</v>
      </c>
      <c r="I10050" s="6" t="s">
        <v>251</v>
      </c>
      <c r="J10050" s="6">
        <v>6</v>
      </c>
      <c r="K10050" s="6" t="s">
        <v>7768</v>
      </c>
      <c r="L10050" s="8">
        <v>5</v>
      </c>
      <c r="M10050" s="6" t="s">
        <v>251</v>
      </c>
      <c r="N10050" s="6" t="s">
        <v>8421</v>
      </c>
      <c r="R10050" s="6" t="str">
        <f t="shared" si="156"/>
        <v>91900Phường Mỹ Đức16</v>
      </c>
    </row>
    <row r="10051" spans="1:18">
      <c r="A10051" s="6">
        <v>10050</v>
      </c>
      <c r="B10051" s="6">
        <v>91</v>
      </c>
      <c r="C10051" s="6" t="s">
        <v>8418</v>
      </c>
      <c r="D10051" s="6">
        <v>900</v>
      </c>
      <c r="E10051" s="6" t="s">
        <v>8431</v>
      </c>
      <c r="F10051" s="6">
        <v>30781</v>
      </c>
      <c r="G10051" s="6" t="s">
        <v>3968</v>
      </c>
      <c r="H10051" s="6">
        <v>2</v>
      </c>
      <c r="I10051" s="6" t="s">
        <v>297</v>
      </c>
      <c r="J10051" s="6">
        <v>6</v>
      </c>
      <c r="K10051" s="6" t="s">
        <v>7768</v>
      </c>
      <c r="L10051" s="8">
        <v>6</v>
      </c>
      <c r="M10051" s="6" t="s">
        <v>297</v>
      </c>
      <c r="N10051" s="6" t="s">
        <v>8421</v>
      </c>
      <c r="R10051" s="6" t="str">
        <f t="shared" ref="R10051:R10114" si="157">CONCATENATE(B10051,D10051,G10051,H10051,J10051)</f>
        <v>91900Xã Tiên Hải26</v>
      </c>
    </row>
    <row r="10052" spans="1:18">
      <c r="A10052" s="6">
        <v>10051</v>
      </c>
      <c r="B10052" s="6">
        <v>91</v>
      </c>
      <c r="C10052" s="6" t="s">
        <v>8418</v>
      </c>
      <c r="D10052" s="6">
        <v>900</v>
      </c>
      <c r="E10052" s="6" t="s">
        <v>8431</v>
      </c>
      <c r="F10052" s="6">
        <v>30784</v>
      </c>
      <c r="G10052" s="6" t="s">
        <v>8437</v>
      </c>
      <c r="H10052" s="6">
        <v>2</v>
      </c>
      <c r="I10052" s="6" t="s">
        <v>297</v>
      </c>
      <c r="J10052" s="6">
        <v>6</v>
      </c>
      <c r="K10052" s="6" t="s">
        <v>7768</v>
      </c>
      <c r="L10052" s="8">
        <v>6</v>
      </c>
      <c r="M10052" s="6" t="s">
        <v>297</v>
      </c>
      <c r="N10052" s="6" t="s">
        <v>8421</v>
      </c>
      <c r="R10052" s="6" t="str">
        <f t="shared" si="157"/>
        <v>91900Xã Thuận Yên26</v>
      </c>
    </row>
    <row r="10053" spans="1:18">
      <c r="A10053" s="6">
        <v>10052</v>
      </c>
      <c r="B10053" s="6">
        <v>91</v>
      </c>
      <c r="C10053" s="6" t="s">
        <v>8418</v>
      </c>
      <c r="D10053" s="6">
        <v>902</v>
      </c>
      <c r="E10053" s="6" t="s">
        <v>8438</v>
      </c>
      <c r="F10053" s="6">
        <v>30787</v>
      </c>
      <c r="G10053" s="6" t="s">
        <v>8439</v>
      </c>
      <c r="H10053" s="6">
        <v>1</v>
      </c>
      <c r="I10053" s="6" t="s">
        <v>251</v>
      </c>
      <c r="J10053" s="6">
        <v>6</v>
      </c>
      <c r="K10053" s="6" t="s">
        <v>7768</v>
      </c>
      <c r="L10053" s="8">
        <v>5</v>
      </c>
      <c r="M10053" s="6" t="s">
        <v>251</v>
      </c>
      <c r="N10053" s="6" t="s">
        <v>8421</v>
      </c>
      <c r="R10053" s="6" t="str">
        <f t="shared" si="157"/>
        <v>91902Thị trấn Kiên Lương16</v>
      </c>
    </row>
    <row r="10054" spans="1:18">
      <c r="A10054" s="6">
        <v>10053</v>
      </c>
      <c r="B10054" s="6">
        <v>91</v>
      </c>
      <c r="C10054" s="6" t="s">
        <v>8418</v>
      </c>
      <c r="D10054" s="6">
        <v>902</v>
      </c>
      <c r="E10054" s="6" t="s">
        <v>8438</v>
      </c>
      <c r="F10054" s="6">
        <v>30790</v>
      </c>
      <c r="G10054" s="6" t="s">
        <v>8440</v>
      </c>
      <c r="H10054" s="6">
        <v>2</v>
      </c>
      <c r="I10054" s="6" t="s">
        <v>297</v>
      </c>
      <c r="J10054" s="6">
        <v>6</v>
      </c>
      <c r="K10054" s="6" t="s">
        <v>7768</v>
      </c>
      <c r="L10054" s="8">
        <v>6</v>
      </c>
      <c r="M10054" s="6" t="s">
        <v>297</v>
      </c>
      <c r="N10054" s="6" t="s">
        <v>8421</v>
      </c>
      <c r="R10054" s="6" t="str">
        <f t="shared" si="157"/>
        <v>91902Xã Kiên Bình26</v>
      </c>
    </row>
    <row r="10055" spans="1:18">
      <c r="A10055" s="6">
        <v>10054</v>
      </c>
      <c r="B10055" s="6">
        <v>91</v>
      </c>
      <c r="C10055" s="6" t="s">
        <v>8418</v>
      </c>
      <c r="D10055" s="6">
        <v>902</v>
      </c>
      <c r="E10055" s="6" t="s">
        <v>8438</v>
      </c>
      <c r="F10055" s="6">
        <v>30802</v>
      </c>
      <c r="G10055" s="6" t="s">
        <v>8441</v>
      </c>
      <c r="H10055" s="6">
        <v>2</v>
      </c>
      <c r="I10055" s="6" t="s">
        <v>297</v>
      </c>
      <c r="J10055" s="6">
        <v>6</v>
      </c>
      <c r="K10055" s="6" t="s">
        <v>7768</v>
      </c>
      <c r="L10055" s="8">
        <v>6</v>
      </c>
      <c r="M10055" s="6" t="s">
        <v>297</v>
      </c>
      <c r="N10055" s="6" t="s">
        <v>8421</v>
      </c>
      <c r="R10055" s="6" t="str">
        <f t="shared" si="157"/>
        <v>91902Xã Hòa Điền26</v>
      </c>
    </row>
    <row r="10056" spans="1:18">
      <c r="A10056" s="6">
        <v>10055</v>
      </c>
      <c r="B10056" s="6">
        <v>91</v>
      </c>
      <c r="C10056" s="6" t="s">
        <v>8418</v>
      </c>
      <c r="D10056" s="6">
        <v>902</v>
      </c>
      <c r="E10056" s="6" t="s">
        <v>8438</v>
      </c>
      <c r="F10056" s="6">
        <v>30805</v>
      </c>
      <c r="G10056" s="6" t="s">
        <v>5623</v>
      </c>
      <c r="H10056" s="6">
        <v>2</v>
      </c>
      <c r="I10056" s="6" t="s">
        <v>297</v>
      </c>
      <c r="J10056" s="6">
        <v>6</v>
      </c>
      <c r="K10056" s="6" t="s">
        <v>7768</v>
      </c>
      <c r="L10056" s="8">
        <v>6</v>
      </c>
      <c r="M10056" s="6" t="s">
        <v>297</v>
      </c>
      <c r="N10056" s="6" t="s">
        <v>8421</v>
      </c>
      <c r="R10056" s="6" t="str">
        <f t="shared" si="157"/>
        <v>91902Xã Dương Hòa26</v>
      </c>
    </row>
    <row r="10057" spans="1:18">
      <c r="A10057" s="6">
        <v>10056</v>
      </c>
      <c r="B10057" s="6">
        <v>91</v>
      </c>
      <c r="C10057" s="6" t="s">
        <v>8418</v>
      </c>
      <c r="D10057" s="6">
        <v>902</v>
      </c>
      <c r="E10057" s="6" t="s">
        <v>8438</v>
      </c>
      <c r="F10057" s="6">
        <v>30808</v>
      </c>
      <c r="G10057" s="6" t="s">
        <v>1289</v>
      </c>
      <c r="H10057" s="6">
        <v>2</v>
      </c>
      <c r="I10057" s="6" t="s">
        <v>297</v>
      </c>
      <c r="J10057" s="6">
        <v>6</v>
      </c>
      <c r="K10057" s="6" t="s">
        <v>7768</v>
      </c>
      <c r="L10057" s="8">
        <v>6</v>
      </c>
      <c r="M10057" s="6" t="s">
        <v>297</v>
      </c>
      <c r="N10057" s="6" t="s">
        <v>8421</v>
      </c>
      <c r="R10057" s="6" t="str">
        <f t="shared" si="157"/>
        <v>91902Xã Bình An26</v>
      </c>
    </row>
    <row r="10058" spans="1:18">
      <c r="A10058" s="6">
        <v>10057</v>
      </c>
      <c r="B10058" s="6">
        <v>91</v>
      </c>
      <c r="C10058" s="6" t="s">
        <v>8418</v>
      </c>
      <c r="D10058" s="6">
        <v>902</v>
      </c>
      <c r="E10058" s="6" t="s">
        <v>8438</v>
      </c>
      <c r="F10058" s="6">
        <v>30809</v>
      </c>
      <c r="G10058" s="6" t="s">
        <v>5856</v>
      </c>
      <c r="H10058" s="6">
        <v>2</v>
      </c>
      <c r="I10058" s="6" t="s">
        <v>297</v>
      </c>
      <c r="J10058" s="6">
        <v>6</v>
      </c>
      <c r="K10058" s="6" t="s">
        <v>7768</v>
      </c>
      <c r="L10058" s="8">
        <v>6</v>
      </c>
      <c r="M10058" s="6" t="s">
        <v>297</v>
      </c>
      <c r="N10058" s="6" t="s">
        <v>8421</v>
      </c>
      <c r="R10058" s="6" t="str">
        <f t="shared" si="157"/>
        <v>91902Xã Bình Trị26</v>
      </c>
    </row>
    <row r="10059" spans="1:18">
      <c r="A10059" s="6">
        <v>10058</v>
      </c>
      <c r="B10059" s="6">
        <v>91</v>
      </c>
      <c r="C10059" s="6" t="s">
        <v>8418</v>
      </c>
      <c r="D10059" s="6">
        <v>902</v>
      </c>
      <c r="E10059" s="6" t="s">
        <v>8438</v>
      </c>
      <c r="F10059" s="6">
        <v>30811</v>
      </c>
      <c r="G10059" s="6" t="s">
        <v>1492</v>
      </c>
      <c r="H10059" s="6">
        <v>2</v>
      </c>
      <c r="I10059" s="6" t="s">
        <v>297</v>
      </c>
      <c r="J10059" s="6">
        <v>6</v>
      </c>
      <c r="K10059" s="6" t="s">
        <v>7768</v>
      </c>
      <c r="L10059" s="8">
        <v>6</v>
      </c>
      <c r="M10059" s="6" t="s">
        <v>297</v>
      </c>
      <c r="N10059" s="6" t="s">
        <v>8421</v>
      </c>
      <c r="R10059" s="6" t="str">
        <f t="shared" si="157"/>
        <v>91902Xã Sơn Hải26</v>
      </c>
    </row>
    <row r="10060" spans="1:18">
      <c r="A10060" s="6">
        <v>10059</v>
      </c>
      <c r="B10060" s="6">
        <v>91</v>
      </c>
      <c r="C10060" s="6" t="s">
        <v>8418</v>
      </c>
      <c r="D10060" s="6">
        <v>902</v>
      </c>
      <c r="E10060" s="6" t="s">
        <v>8438</v>
      </c>
      <c r="F10060" s="6">
        <v>30814</v>
      </c>
      <c r="G10060" s="6" t="s">
        <v>8442</v>
      </c>
      <c r="H10060" s="6">
        <v>2</v>
      </c>
      <c r="I10060" s="6" t="s">
        <v>297</v>
      </c>
      <c r="J10060" s="6">
        <v>6</v>
      </c>
      <c r="K10060" s="6" t="s">
        <v>7768</v>
      </c>
      <c r="L10060" s="8">
        <v>6</v>
      </c>
      <c r="M10060" s="6" t="s">
        <v>297</v>
      </c>
      <c r="N10060" s="6" t="s">
        <v>8421</v>
      </c>
      <c r="R10060" s="6" t="str">
        <f t="shared" si="157"/>
        <v>91902Xã Hòn Nghệ26</v>
      </c>
    </row>
    <row r="10061" spans="1:18">
      <c r="A10061" s="6">
        <v>10060</v>
      </c>
      <c r="B10061" s="6">
        <v>91</v>
      </c>
      <c r="C10061" s="6" t="s">
        <v>8418</v>
      </c>
      <c r="D10061" s="6">
        <v>903</v>
      </c>
      <c r="E10061" s="6" t="s">
        <v>8443</v>
      </c>
      <c r="F10061" s="6">
        <v>30817</v>
      </c>
      <c r="G10061" s="6" t="s">
        <v>8444</v>
      </c>
      <c r="H10061" s="6">
        <v>1</v>
      </c>
      <c r="I10061" s="6" t="s">
        <v>251</v>
      </c>
      <c r="J10061" s="6">
        <v>6</v>
      </c>
      <c r="K10061" s="6" t="s">
        <v>7768</v>
      </c>
      <c r="L10061" s="8">
        <v>5</v>
      </c>
      <c r="M10061" s="6" t="s">
        <v>251</v>
      </c>
      <c r="N10061" s="6" t="s">
        <v>8421</v>
      </c>
      <c r="R10061" s="6" t="str">
        <f t="shared" si="157"/>
        <v>91903Thị trấn Hòn Đất16</v>
      </c>
    </row>
    <row r="10062" spans="1:18">
      <c r="A10062" s="6">
        <v>10061</v>
      </c>
      <c r="B10062" s="6">
        <v>91</v>
      </c>
      <c r="C10062" s="6" t="s">
        <v>8418</v>
      </c>
      <c r="D10062" s="6">
        <v>903</v>
      </c>
      <c r="E10062" s="6" t="s">
        <v>8443</v>
      </c>
      <c r="F10062" s="6">
        <v>30820</v>
      </c>
      <c r="G10062" s="6" t="s">
        <v>358</v>
      </c>
      <c r="H10062" s="6">
        <v>1</v>
      </c>
      <c r="I10062" s="6" t="s">
        <v>251</v>
      </c>
      <c r="J10062" s="6">
        <v>6</v>
      </c>
      <c r="K10062" s="6" t="s">
        <v>7768</v>
      </c>
      <c r="L10062" s="8">
        <v>5</v>
      </c>
      <c r="M10062" s="6" t="s">
        <v>251</v>
      </c>
      <c r="N10062" s="6" t="s">
        <v>8421</v>
      </c>
      <c r="R10062" s="6" t="str">
        <f t="shared" si="157"/>
        <v>91903Thị trấn Sóc Sơn16</v>
      </c>
    </row>
    <row r="10063" spans="1:18">
      <c r="A10063" s="6">
        <v>10062</v>
      </c>
      <c r="B10063" s="6">
        <v>91</v>
      </c>
      <c r="C10063" s="6" t="s">
        <v>8418</v>
      </c>
      <c r="D10063" s="6">
        <v>903</v>
      </c>
      <c r="E10063" s="6" t="s">
        <v>8443</v>
      </c>
      <c r="F10063" s="6">
        <v>30823</v>
      </c>
      <c r="G10063" s="6" t="s">
        <v>2205</v>
      </c>
      <c r="H10063" s="6">
        <v>2</v>
      </c>
      <c r="I10063" s="6" t="s">
        <v>297</v>
      </c>
      <c r="J10063" s="6">
        <v>6</v>
      </c>
      <c r="K10063" s="6" t="s">
        <v>7768</v>
      </c>
      <c r="L10063" s="8">
        <v>6</v>
      </c>
      <c r="M10063" s="6" t="s">
        <v>297</v>
      </c>
      <c r="N10063" s="6" t="s">
        <v>8421</v>
      </c>
      <c r="R10063" s="6" t="str">
        <f t="shared" si="157"/>
        <v>91903Xã Bình Sơn26</v>
      </c>
    </row>
    <row r="10064" spans="1:18">
      <c r="A10064" s="6">
        <v>10063</v>
      </c>
      <c r="B10064" s="6">
        <v>91</v>
      </c>
      <c r="C10064" s="6" t="s">
        <v>8418</v>
      </c>
      <c r="D10064" s="6">
        <v>903</v>
      </c>
      <c r="E10064" s="6" t="s">
        <v>8443</v>
      </c>
      <c r="F10064" s="6">
        <v>30826</v>
      </c>
      <c r="G10064" s="6" t="s">
        <v>5851</v>
      </c>
      <c r="H10064" s="6">
        <v>2</v>
      </c>
      <c r="I10064" s="6" t="s">
        <v>297</v>
      </c>
      <c r="J10064" s="6">
        <v>6</v>
      </c>
      <c r="K10064" s="6" t="s">
        <v>7768</v>
      </c>
      <c r="L10064" s="8">
        <v>6</v>
      </c>
      <c r="M10064" s="6" t="s">
        <v>297</v>
      </c>
      <c r="N10064" s="6" t="s">
        <v>8421</v>
      </c>
      <c r="R10064" s="6" t="str">
        <f t="shared" si="157"/>
        <v>91903Xã Bình Giang26</v>
      </c>
    </row>
    <row r="10065" spans="1:18">
      <c r="A10065" s="6">
        <v>10064</v>
      </c>
      <c r="B10065" s="6">
        <v>91</v>
      </c>
      <c r="C10065" s="6" t="s">
        <v>8418</v>
      </c>
      <c r="D10065" s="6">
        <v>903</v>
      </c>
      <c r="E10065" s="6" t="s">
        <v>8443</v>
      </c>
      <c r="F10065" s="6">
        <v>30828</v>
      </c>
      <c r="G10065" s="6" t="s">
        <v>2812</v>
      </c>
      <c r="H10065" s="6">
        <v>2</v>
      </c>
      <c r="I10065" s="6" t="s">
        <v>297</v>
      </c>
      <c r="J10065" s="6">
        <v>6</v>
      </c>
      <c r="K10065" s="6" t="s">
        <v>7768</v>
      </c>
      <c r="L10065" s="8">
        <v>6</v>
      </c>
      <c r="M10065" s="6" t="s">
        <v>297</v>
      </c>
      <c r="N10065" s="6" t="s">
        <v>8421</v>
      </c>
      <c r="R10065" s="6" t="str">
        <f t="shared" si="157"/>
        <v>91903Xã Mỹ Thái26</v>
      </c>
    </row>
    <row r="10066" spans="1:18">
      <c r="A10066" s="6">
        <v>10065</v>
      </c>
      <c r="B10066" s="6">
        <v>91</v>
      </c>
      <c r="C10066" s="6" t="s">
        <v>8418</v>
      </c>
      <c r="D10066" s="6">
        <v>903</v>
      </c>
      <c r="E10066" s="6" t="s">
        <v>8443</v>
      </c>
      <c r="F10066" s="6">
        <v>30829</v>
      </c>
      <c r="G10066" s="6" t="s">
        <v>8445</v>
      </c>
      <c r="H10066" s="6">
        <v>2</v>
      </c>
      <c r="I10066" s="6" t="s">
        <v>297</v>
      </c>
      <c r="J10066" s="6">
        <v>6</v>
      </c>
      <c r="K10066" s="6" t="s">
        <v>7768</v>
      </c>
      <c r="L10066" s="8">
        <v>6</v>
      </c>
      <c r="M10066" s="6" t="s">
        <v>297</v>
      </c>
      <c r="N10066" s="6" t="s">
        <v>8421</v>
      </c>
      <c r="R10066" s="6" t="str">
        <f t="shared" si="157"/>
        <v>91903Xã Nam Thái Sơn26</v>
      </c>
    </row>
    <row r="10067" spans="1:18">
      <c r="A10067" s="6">
        <v>10066</v>
      </c>
      <c r="B10067" s="6">
        <v>91</v>
      </c>
      <c r="C10067" s="6" t="s">
        <v>8418</v>
      </c>
      <c r="D10067" s="6">
        <v>903</v>
      </c>
      <c r="E10067" s="6" t="s">
        <v>8443</v>
      </c>
      <c r="F10067" s="6">
        <v>30832</v>
      </c>
      <c r="G10067" s="6" t="s">
        <v>8446</v>
      </c>
      <c r="H10067" s="6">
        <v>2</v>
      </c>
      <c r="I10067" s="6" t="s">
        <v>297</v>
      </c>
      <c r="J10067" s="6">
        <v>6</v>
      </c>
      <c r="K10067" s="6" t="s">
        <v>7768</v>
      </c>
      <c r="L10067" s="8">
        <v>6</v>
      </c>
      <c r="M10067" s="6" t="s">
        <v>297</v>
      </c>
      <c r="N10067" s="6" t="s">
        <v>8421</v>
      </c>
      <c r="R10067" s="6" t="str">
        <f t="shared" si="157"/>
        <v>91903Xã Mỹ Hiệp Sơn26</v>
      </c>
    </row>
    <row r="10068" spans="1:18">
      <c r="A10068" s="6">
        <v>10067</v>
      </c>
      <c r="B10068" s="6">
        <v>91</v>
      </c>
      <c r="C10068" s="6" t="s">
        <v>8418</v>
      </c>
      <c r="D10068" s="6">
        <v>903</v>
      </c>
      <c r="E10068" s="6" t="s">
        <v>8443</v>
      </c>
      <c r="F10068" s="6">
        <v>30835</v>
      </c>
      <c r="G10068" s="6" t="s">
        <v>8447</v>
      </c>
      <c r="H10068" s="6">
        <v>2</v>
      </c>
      <c r="I10068" s="6" t="s">
        <v>297</v>
      </c>
      <c r="J10068" s="6">
        <v>6</v>
      </c>
      <c r="K10068" s="6" t="s">
        <v>7768</v>
      </c>
      <c r="L10068" s="8">
        <v>6</v>
      </c>
      <c r="M10068" s="6" t="s">
        <v>297</v>
      </c>
      <c r="N10068" s="6" t="s">
        <v>8421</v>
      </c>
      <c r="R10068" s="6" t="str">
        <f t="shared" si="157"/>
        <v>91903Xã Sơn Kiên26</v>
      </c>
    </row>
    <row r="10069" spans="1:18">
      <c r="A10069" s="6">
        <v>10068</v>
      </c>
      <c r="B10069" s="6">
        <v>91</v>
      </c>
      <c r="C10069" s="6" t="s">
        <v>8418</v>
      </c>
      <c r="D10069" s="6">
        <v>903</v>
      </c>
      <c r="E10069" s="6" t="s">
        <v>8443</v>
      </c>
      <c r="F10069" s="6">
        <v>30836</v>
      </c>
      <c r="G10069" s="6" t="s">
        <v>1699</v>
      </c>
      <c r="H10069" s="6">
        <v>2</v>
      </c>
      <c r="I10069" s="6" t="s">
        <v>297</v>
      </c>
      <c r="J10069" s="6">
        <v>6</v>
      </c>
      <c r="K10069" s="6" t="s">
        <v>7768</v>
      </c>
      <c r="L10069" s="8">
        <v>6</v>
      </c>
      <c r="M10069" s="6" t="s">
        <v>297</v>
      </c>
      <c r="N10069" s="6" t="s">
        <v>8421</v>
      </c>
      <c r="R10069" s="6" t="str">
        <f t="shared" si="157"/>
        <v>91903Xã Sơn Bình26</v>
      </c>
    </row>
    <row r="10070" spans="1:18">
      <c r="A10070" s="6">
        <v>10069</v>
      </c>
      <c r="B10070" s="6">
        <v>91</v>
      </c>
      <c r="C10070" s="6" t="s">
        <v>8418</v>
      </c>
      <c r="D10070" s="6">
        <v>903</v>
      </c>
      <c r="E10070" s="6" t="s">
        <v>8443</v>
      </c>
      <c r="F10070" s="6">
        <v>30838</v>
      </c>
      <c r="G10070" s="6" t="s">
        <v>3111</v>
      </c>
      <c r="H10070" s="6">
        <v>2</v>
      </c>
      <c r="I10070" s="6" t="s">
        <v>297</v>
      </c>
      <c r="J10070" s="6">
        <v>6</v>
      </c>
      <c r="K10070" s="6" t="s">
        <v>7768</v>
      </c>
      <c r="L10070" s="8">
        <v>6</v>
      </c>
      <c r="M10070" s="6" t="s">
        <v>297</v>
      </c>
      <c r="N10070" s="6" t="s">
        <v>8421</v>
      </c>
      <c r="R10070" s="6" t="str">
        <f t="shared" si="157"/>
        <v>91903Xã Mỹ Thuận26</v>
      </c>
    </row>
    <row r="10071" spans="1:18">
      <c r="A10071" s="6">
        <v>10070</v>
      </c>
      <c r="B10071" s="6">
        <v>91</v>
      </c>
      <c r="C10071" s="6" t="s">
        <v>8418</v>
      </c>
      <c r="D10071" s="6">
        <v>903</v>
      </c>
      <c r="E10071" s="6" t="s">
        <v>8443</v>
      </c>
      <c r="F10071" s="6">
        <v>30840</v>
      </c>
      <c r="G10071" s="6" t="s">
        <v>8448</v>
      </c>
      <c r="H10071" s="6">
        <v>2</v>
      </c>
      <c r="I10071" s="6" t="s">
        <v>297</v>
      </c>
      <c r="J10071" s="6">
        <v>6</v>
      </c>
      <c r="K10071" s="6" t="s">
        <v>7768</v>
      </c>
      <c r="L10071" s="8">
        <v>6</v>
      </c>
      <c r="M10071" s="6" t="s">
        <v>297</v>
      </c>
      <c r="N10071" s="6" t="s">
        <v>8421</v>
      </c>
      <c r="R10071" s="6" t="str">
        <f t="shared" si="157"/>
        <v>91903Xã Lình Huỳnh26</v>
      </c>
    </row>
    <row r="10072" spans="1:18">
      <c r="A10072" s="6">
        <v>10071</v>
      </c>
      <c r="B10072" s="6">
        <v>91</v>
      </c>
      <c r="C10072" s="6" t="s">
        <v>8418</v>
      </c>
      <c r="D10072" s="6">
        <v>903</v>
      </c>
      <c r="E10072" s="6" t="s">
        <v>8443</v>
      </c>
      <c r="F10072" s="6">
        <v>30841</v>
      </c>
      <c r="G10072" s="6" t="s">
        <v>8449</v>
      </c>
      <c r="H10072" s="6">
        <v>2</v>
      </c>
      <c r="I10072" s="6" t="s">
        <v>297</v>
      </c>
      <c r="J10072" s="6">
        <v>6</v>
      </c>
      <c r="K10072" s="6" t="s">
        <v>7768</v>
      </c>
      <c r="L10072" s="8">
        <v>6</v>
      </c>
      <c r="M10072" s="6" t="s">
        <v>297</v>
      </c>
      <c r="N10072" s="6" t="s">
        <v>8421</v>
      </c>
      <c r="R10072" s="6" t="str">
        <f t="shared" si="157"/>
        <v>91903Xã Thổ Sơn26</v>
      </c>
    </row>
    <row r="10073" spans="1:18">
      <c r="A10073" s="6">
        <v>10072</v>
      </c>
      <c r="B10073" s="6">
        <v>91</v>
      </c>
      <c r="C10073" s="6" t="s">
        <v>8418</v>
      </c>
      <c r="D10073" s="6">
        <v>903</v>
      </c>
      <c r="E10073" s="6" t="s">
        <v>8443</v>
      </c>
      <c r="F10073" s="6">
        <v>30844</v>
      </c>
      <c r="G10073" s="6" t="s">
        <v>8450</v>
      </c>
      <c r="H10073" s="6">
        <v>2</v>
      </c>
      <c r="I10073" s="6" t="s">
        <v>297</v>
      </c>
      <c r="J10073" s="6">
        <v>6</v>
      </c>
      <c r="K10073" s="6" t="s">
        <v>7768</v>
      </c>
      <c r="L10073" s="8">
        <v>6</v>
      </c>
      <c r="M10073" s="6" t="s">
        <v>297</v>
      </c>
      <c r="N10073" s="6" t="s">
        <v>8421</v>
      </c>
      <c r="R10073" s="6" t="str">
        <f t="shared" si="157"/>
        <v>91903Xã Mỹ Lâm26</v>
      </c>
    </row>
    <row r="10074" spans="1:18">
      <c r="A10074" s="6">
        <v>10073</v>
      </c>
      <c r="B10074" s="6">
        <v>91</v>
      </c>
      <c r="C10074" s="6" t="s">
        <v>8418</v>
      </c>
      <c r="D10074" s="6">
        <v>903</v>
      </c>
      <c r="E10074" s="6" t="s">
        <v>8443</v>
      </c>
      <c r="F10074" s="6">
        <v>30847</v>
      </c>
      <c r="G10074" s="6" t="s">
        <v>8180</v>
      </c>
      <c r="H10074" s="6">
        <v>2</v>
      </c>
      <c r="I10074" s="6" t="s">
        <v>297</v>
      </c>
      <c r="J10074" s="6">
        <v>6</v>
      </c>
      <c r="K10074" s="6" t="s">
        <v>7768</v>
      </c>
      <c r="L10074" s="8">
        <v>6</v>
      </c>
      <c r="M10074" s="6" t="s">
        <v>297</v>
      </c>
      <c r="N10074" s="6" t="s">
        <v>8421</v>
      </c>
      <c r="R10074" s="6" t="str">
        <f t="shared" si="157"/>
        <v>91903Xã Mỹ Phước26</v>
      </c>
    </row>
    <row r="10075" spans="1:18">
      <c r="A10075" s="6">
        <v>10074</v>
      </c>
      <c r="B10075" s="6">
        <v>91</v>
      </c>
      <c r="C10075" s="6" t="s">
        <v>8418</v>
      </c>
      <c r="D10075" s="6">
        <v>904</v>
      </c>
      <c r="E10075" s="6" t="s">
        <v>8451</v>
      </c>
      <c r="F10075" s="6">
        <v>30850</v>
      </c>
      <c r="G10075" s="6" t="s">
        <v>7964</v>
      </c>
      <c r="H10075" s="6">
        <v>1</v>
      </c>
      <c r="I10075" s="6" t="s">
        <v>251</v>
      </c>
      <c r="J10075" s="6">
        <v>6</v>
      </c>
      <c r="K10075" s="6" t="s">
        <v>7768</v>
      </c>
      <c r="L10075" s="8">
        <v>5</v>
      </c>
      <c r="M10075" s="6" t="s">
        <v>251</v>
      </c>
      <c r="N10075" s="6" t="s">
        <v>8421</v>
      </c>
      <c r="R10075" s="6" t="str">
        <f t="shared" si="157"/>
        <v>91904Thị trấn Tân Hiệp16</v>
      </c>
    </row>
    <row r="10076" spans="1:18">
      <c r="A10076" s="6">
        <v>10075</v>
      </c>
      <c r="B10076" s="6">
        <v>91</v>
      </c>
      <c r="C10076" s="6" t="s">
        <v>8418</v>
      </c>
      <c r="D10076" s="6">
        <v>904</v>
      </c>
      <c r="E10076" s="6" t="s">
        <v>8451</v>
      </c>
      <c r="F10076" s="6">
        <v>30853</v>
      </c>
      <c r="G10076" s="6" t="s">
        <v>576</v>
      </c>
      <c r="H10076" s="6">
        <v>2</v>
      </c>
      <c r="I10076" s="6" t="s">
        <v>297</v>
      </c>
      <c r="J10076" s="6">
        <v>6</v>
      </c>
      <c r="K10076" s="6" t="s">
        <v>7768</v>
      </c>
      <c r="L10076" s="8">
        <v>6</v>
      </c>
      <c r="M10076" s="6" t="s">
        <v>297</v>
      </c>
      <c r="N10076" s="6" t="s">
        <v>8421</v>
      </c>
      <c r="R10076" s="6" t="str">
        <f t="shared" si="157"/>
        <v>91904Xã Tân Hội26</v>
      </c>
    </row>
    <row r="10077" spans="1:18">
      <c r="A10077" s="6">
        <v>10076</v>
      </c>
      <c r="B10077" s="6">
        <v>91</v>
      </c>
      <c r="C10077" s="6" t="s">
        <v>8418</v>
      </c>
      <c r="D10077" s="6">
        <v>904</v>
      </c>
      <c r="E10077" s="6" t="s">
        <v>8451</v>
      </c>
      <c r="F10077" s="6">
        <v>30856</v>
      </c>
      <c r="G10077" s="6" t="s">
        <v>969</v>
      </c>
      <c r="H10077" s="6">
        <v>2</v>
      </c>
      <c r="I10077" s="6" t="s">
        <v>297</v>
      </c>
      <c r="J10077" s="6">
        <v>6</v>
      </c>
      <c r="K10077" s="6" t="s">
        <v>7768</v>
      </c>
      <c r="L10077" s="8">
        <v>6</v>
      </c>
      <c r="M10077" s="6" t="s">
        <v>297</v>
      </c>
      <c r="N10077" s="6" t="s">
        <v>8421</v>
      </c>
      <c r="R10077" s="6" t="str">
        <f t="shared" si="157"/>
        <v>91904Xã Tân Thành26</v>
      </c>
    </row>
    <row r="10078" spans="1:18">
      <c r="A10078" s="6">
        <v>10077</v>
      </c>
      <c r="B10078" s="6">
        <v>91</v>
      </c>
      <c r="C10078" s="6" t="s">
        <v>8418</v>
      </c>
      <c r="D10078" s="6">
        <v>904</v>
      </c>
      <c r="E10078" s="6" t="s">
        <v>8451</v>
      </c>
      <c r="F10078" s="6">
        <v>30859</v>
      </c>
      <c r="G10078" s="6" t="s">
        <v>8452</v>
      </c>
      <c r="H10078" s="6">
        <v>2</v>
      </c>
      <c r="I10078" s="6" t="s">
        <v>297</v>
      </c>
      <c r="J10078" s="6">
        <v>6</v>
      </c>
      <c r="K10078" s="6" t="s">
        <v>7768</v>
      </c>
      <c r="L10078" s="8">
        <v>6</v>
      </c>
      <c r="M10078" s="6" t="s">
        <v>297</v>
      </c>
      <c r="N10078" s="6" t="s">
        <v>8421</v>
      </c>
      <c r="R10078" s="6" t="str">
        <f t="shared" si="157"/>
        <v>91904Xã Tân Hiệp B26</v>
      </c>
    </row>
    <row r="10079" spans="1:18">
      <c r="A10079" s="6">
        <v>10078</v>
      </c>
      <c r="B10079" s="6">
        <v>91</v>
      </c>
      <c r="C10079" s="6" t="s">
        <v>8418</v>
      </c>
      <c r="D10079" s="6">
        <v>904</v>
      </c>
      <c r="E10079" s="6" t="s">
        <v>8451</v>
      </c>
      <c r="F10079" s="6">
        <v>30860</v>
      </c>
      <c r="G10079" s="6" t="s">
        <v>6950</v>
      </c>
      <c r="H10079" s="6">
        <v>2</v>
      </c>
      <c r="I10079" s="6" t="s">
        <v>297</v>
      </c>
      <c r="J10079" s="6">
        <v>6</v>
      </c>
      <c r="K10079" s="6" t="s">
        <v>7768</v>
      </c>
      <c r="L10079" s="8">
        <v>6</v>
      </c>
      <c r="M10079" s="6" t="s">
        <v>297</v>
      </c>
      <c r="N10079" s="6" t="s">
        <v>8421</v>
      </c>
      <c r="R10079" s="6" t="str">
        <f t="shared" si="157"/>
        <v>91904Xã Tân Hoà26</v>
      </c>
    </row>
    <row r="10080" spans="1:18">
      <c r="A10080" s="6">
        <v>10079</v>
      </c>
      <c r="B10080" s="6">
        <v>91</v>
      </c>
      <c r="C10080" s="6" t="s">
        <v>8418</v>
      </c>
      <c r="D10080" s="6">
        <v>904</v>
      </c>
      <c r="E10080" s="6" t="s">
        <v>8451</v>
      </c>
      <c r="F10080" s="6">
        <v>30862</v>
      </c>
      <c r="G10080" s="6" t="s">
        <v>8453</v>
      </c>
      <c r="H10080" s="6">
        <v>2</v>
      </c>
      <c r="I10080" s="6" t="s">
        <v>297</v>
      </c>
      <c r="J10080" s="6">
        <v>6</v>
      </c>
      <c r="K10080" s="6" t="s">
        <v>7768</v>
      </c>
      <c r="L10080" s="8">
        <v>6</v>
      </c>
      <c r="M10080" s="6" t="s">
        <v>297</v>
      </c>
      <c r="N10080" s="6" t="s">
        <v>8421</v>
      </c>
      <c r="R10080" s="6" t="str">
        <f t="shared" si="157"/>
        <v>91904Xã Thạnh Đông B26</v>
      </c>
    </row>
    <row r="10081" spans="1:18">
      <c r="A10081" s="6">
        <v>10080</v>
      </c>
      <c r="B10081" s="6">
        <v>91</v>
      </c>
      <c r="C10081" s="6" t="s">
        <v>8418</v>
      </c>
      <c r="D10081" s="6">
        <v>904</v>
      </c>
      <c r="E10081" s="6" t="s">
        <v>8451</v>
      </c>
      <c r="F10081" s="6">
        <v>30865</v>
      </c>
      <c r="G10081" s="6" t="s">
        <v>7345</v>
      </c>
      <c r="H10081" s="6">
        <v>2</v>
      </c>
      <c r="I10081" s="6" t="s">
        <v>297</v>
      </c>
      <c r="J10081" s="6">
        <v>6</v>
      </c>
      <c r="K10081" s="6" t="s">
        <v>7768</v>
      </c>
      <c r="L10081" s="8">
        <v>6</v>
      </c>
      <c r="M10081" s="6" t="s">
        <v>297</v>
      </c>
      <c r="N10081" s="6" t="s">
        <v>8421</v>
      </c>
      <c r="R10081" s="6" t="str">
        <f t="shared" si="157"/>
        <v>91904Xã Thạnh Đông26</v>
      </c>
    </row>
    <row r="10082" spans="1:18">
      <c r="A10082" s="6">
        <v>10081</v>
      </c>
      <c r="B10082" s="6">
        <v>91</v>
      </c>
      <c r="C10082" s="6" t="s">
        <v>8418</v>
      </c>
      <c r="D10082" s="6">
        <v>904</v>
      </c>
      <c r="E10082" s="6" t="s">
        <v>8451</v>
      </c>
      <c r="F10082" s="6">
        <v>30868</v>
      </c>
      <c r="G10082" s="6" t="s">
        <v>8454</v>
      </c>
      <c r="H10082" s="6">
        <v>2</v>
      </c>
      <c r="I10082" s="6" t="s">
        <v>297</v>
      </c>
      <c r="J10082" s="6">
        <v>6</v>
      </c>
      <c r="K10082" s="6" t="s">
        <v>7768</v>
      </c>
      <c r="L10082" s="8">
        <v>6</v>
      </c>
      <c r="M10082" s="6" t="s">
        <v>297</v>
      </c>
      <c r="N10082" s="6" t="s">
        <v>8421</v>
      </c>
      <c r="R10082" s="6" t="str">
        <f t="shared" si="157"/>
        <v>91904Xã Tân Hiệp A26</v>
      </c>
    </row>
    <row r="10083" spans="1:18">
      <c r="A10083" s="6">
        <v>10082</v>
      </c>
      <c r="B10083" s="6">
        <v>91</v>
      </c>
      <c r="C10083" s="6" t="s">
        <v>8418</v>
      </c>
      <c r="D10083" s="6">
        <v>904</v>
      </c>
      <c r="E10083" s="6" t="s">
        <v>8451</v>
      </c>
      <c r="F10083" s="6">
        <v>30871</v>
      </c>
      <c r="G10083" s="6" t="s">
        <v>1311</v>
      </c>
      <c r="H10083" s="6">
        <v>2</v>
      </c>
      <c r="I10083" s="6" t="s">
        <v>297</v>
      </c>
      <c r="J10083" s="6">
        <v>6</v>
      </c>
      <c r="K10083" s="6" t="s">
        <v>7768</v>
      </c>
      <c r="L10083" s="8">
        <v>6</v>
      </c>
      <c r="M10083" s="6" t="s">
        <v>297</v>
      </c>
      <c r="N10083" s="6" t="s">
        <v>8421</v>
      </c>
      <c r="R10083" s="6" t="str">
        <f t="shared" si="157"/>
        <v>91904Xã Tân An26</v>
      </c>
    </row>
    <row r="10084" spans="1:18">
      <c r="A10084" s="6">
        <v>10083</v>
      </c>
      <c r="B10084" s="6">
        <v>91</v>
      </c>
      <c r="C10084" s="6" t="s">
        <v>8418</v>
      </c>
      <c r="D10084" s="6">
        <v>904</v>
      </c>
      <c r="E10084" s="6" t="s">
        <v>8451</v>
      </c>
      <c r="F10084" s="6">
        <v>30874</v>
      </c>
      <c r="G10084" s="6" t="s">
        <v>8455</v>
      </c>
      <c r="H10084" s="6">
        <v>2</v>
      </c>
      <c r="I10084" s="6" t="s">
        <v>297</v>
      </c>
      <c r="J10084" s="6">
        <v>6</v>
      </c>
      <c r="K10084" s="6" t="s">
        <v>7768</v>
      </c>
      <c r="L10084" s="8">
        <v>6</v>
      </c>
      <c r="M10084" s="6" t="s">
        <v>297</v>
      </c>
      <c r="N10084" s="6" t="s">
        <v>8421</v>
      </c>
      <c r="R10084" s="6" t="str">
        <f t="shared" si="157"/>
        <v>91904Xã Thạnh Đông A26</v>
      </c>
    </row>
    <row r="10085" spans="1:18">
      <c r="A10085" s="6">
        <v>10084</v>
      </c>
      <c r="B10085" s="6">
        <v>91</v>
      </c>
      <c r="C10085" s="6" t="s">
        <v>8418</v>
      </c>
      <c r="D10085" s="6">
        <v>904</v>
      </c>
      <c r="E10085" s="6" t="s">
        <v>8451</v>
      </c>
      <c r="F10085" s="6">
        <v>30877</v>
      </c>
      <c r="G10085" s="6" t="s">
        <v>7778</v>
      </c>
      <c r="H10085" s="6">
        <v>2</v>
      </c>
      <c r="I10085" s="6" t="s">
        <v>297</v>
      </c>
      <c r="J10085" s="6">
        <v>6</v>
      </c>
      <c r="K10085" s="6" t="s">
        <v>7768</v>
      </c>
      <c r="L10085" s="8">
        <v>6</v>
      </c>
      <c r="M10085" s="6" t="s">
        <v>297</v>
      </c>
      <c r="N10085" s="6" t="s">
        <v>8421</v>
      </c>
      <c r="R10085" s="6" t="str">
        <f t="shared" si="157"/>
        <v>91904Xã Thạnh Trị26</v>
      </c>
    </row>
    <row r="10086" spans="1:18">
      <c r="A10086" s="6">
        <v>10085</v>
      </c>
      <c r="B10086" s="6">
        <v>91</v>
      </c>
      <c r="C10086" s="6" t="s">
        <v>8418</v>
      </c>
      <c r="D10086" s="6">
        <v>905</v>
      </c>
      <c r="E10086" s="6" t="s">
        <v>7355</v>
      </c>
      <c r="F10086" s="6">
        <v>30880</v>
      </c>
      <c r="G10086" s="6" t="s">
        <v>8456</v>
      </c>
      <c r="H10086" s="6">
        <v>1</v>
      </c>
      <c r="I10086" s="6" t="s">
        <v>251</v>
      </c>
      <c r="J10086" s="6">
        <v>6</v>
      </c>
      <c r="K10086" s="6" t="s">
        <v>7768</v>
      </c>
      <c r="L10086" s="8">
        <v>5</v>
      </c>
      <c r="M10086" s="6" t="s">
        <v>251</v>
      </c>
      <c r="N10086" s="6" t="s">
        <v>8421</v>
      </c>
      <c r="R10086" s="6" t="str">
        <f t="shared" si="157"/>
        <v>91905Thị trấn Minh Lương16</v>
      </c>
    </row>
    <row r="10087" spans="1:18">
      <c r="A10087" s="6">
        <v>10086</v>
      </c>
      <c r="B10087" s="6">
        <v>91</v>
      </c>
      <c r="C10087" s="6" t="s">
        <v>8418</v>
      </c>
      <c r="D10087" s="6">
        <v>905</v>
      </c>
      <c r="E10087" s="6" t="s">
        <v>7355</v>
      </c>
      <c r="F10087" s="6">
        <v>30883</v>
      </c>
      <c r="G10087" s="6" t="s">
        <v>8457</v>
      </c>
      <c r="H10087" s="6">
        <v>2</v>
      </c>
      <c r="I10087" s="6" t="s">
        <v>297</v>
      </c>
      <c r="J10087" s="6">
        <v>6</v>
      </c>
      <c r="K10087" s="6" t="s">
        <v>7768</v>
      </c>
      <c r="L10087" s="8">
        <v>6</v>
      </c>
      <c r="M10087" s="6" t="s">
        <v>297</v>
      </c>
      <c r="N10087" s="6" t="s">
        <v>8421</v>
      </c>
      <c r="R10087" s="6" t="str">
        <f t="shared" si="157"/>
        <v>91905Xã Mong Thọ A26</v>
      </c>
    </row>
    <row r="10088" spans="1:18">
      <c r="A10088" s="6">
        <v>10087</v>
      </c>
      <c r="B10088" s="6">
        <v>91</v>
      </c>
      <c r="C10088" s="6" t="s">
        <v>8418</v>
      </c>
      <c r="D10088" s="6">
        <v>905</v>
      </c>
      <c r="E10088" s="6" t="s">
        <v>7355</v>
      </c>
      <c r="F10088" s="6">
        <v>30886</v>
      </c>
      <c r="G10088" s="6" t="s">
        <v>8458</v>
      </c>
      <c r="H10088" s="6">
        <v>2</v>
      </c>
      <c r="I10088" s="6" t="s">
        <v>297</v>
      </c>
      <c r="J10088" s="6">
        <v>6</v>
      </c>
      <c r="K10088" s="6" t="s">
        <v>7768</v>
      </c>
      <c r="L10088" s="8">
        <v>6</v>
      </c>
      <c r="M10088" s="6" t="s">
        <v>297</v>
      </c>
      <c r="N10088" s="6" t="s">
        <v>8421</v>
      </c>
      <c r="R10088" s="6" t="str">
        <f t="shared" si="157"/>
        <v>91905Xã Mong Thọ B26</v>
      </c>
    </row>
    <row r="10089" spans="1:18">
      <c r="A10089" s="6">
        <v>10088</v>
      </c>
      <c r="B10089" s="6">
        <v>91</v>
      </c>
      <c r="C10089" s="6" t="s">
        <v>8418</v>
      </c>
      <c r="D10089" s="6">
        <v>905</v>
      </c>
      <c r="E10089" s="6" t="s">
        <v>7355</v>
      </c>
      <c r="F10089" s="6">
        <v>30887</v>
      </c>
      <c r="G10089" s="6" t="s">
        <v>8459</v>
      </c>
      <c r="H10089" s="6">
        <v>2</v>
      </c>
      <c r="I10089" s="6" t="s">
        <v>297</v>
      </c>
      <c r="J10089" s="6">
        <v>6</v>
      </c>
      <c r="K10089" s="6" t="s">
        <v>7768</v>
      </c>
      <c r="L10089" s="8">
        <v>6</v>
      </c>
      <c r="M10089" s="6" t="s">
        <v>297</v>
      </c>
      <c r="N10089" s="6" t="s">
        <v>8421</v>
      </c>
      <c r="R10089" s="6" t="str">
        <f t="shared" si="157"/>
        <v>91905Xã Mong Thọ26</v>
      </c>
    </row>
    <row r="10090" spans="1:18">
      <c r="A10090" s="6">
        <v>10089</v>
      </c>
      <c r="B10090" s="6">
        <v>91</v>
      </c>
      <c r="C10090" s="6" t="s">
        <v>8418</v>
      </c>
      <c r="D10090" s="6">
        <v>905</v>
      </c>
      <c r="E10090" s="6" t="s">
        <v>7355</v>
      </c>
      <c r="F10090" s="6">
        <v>30889</v>
      </c>
      <c r="G10090" s="6" t="s">
        <v>8460</v>
      </c>
      <c r="H10090" s="6">
        <v>2</v>
      </c>
      <c r="I10090" s="6" t="s">
        <v>297</v>
      </c>
      <c r="J10090" s="6">
        <v>6</v>
      </c>
      <c r="K10090" s="6" t="s">
        <v>7768</v>
      </c>
      <c r="L10090" s="8">
        <v>6</v>
      </c>
      <c r="M10090" s="6" t="s">
        <v>297</v>
      </c>
      <c r="N10090" s="6" t="s">
        <v>8421</v>
      </c>
      <c r="R10090" s="6" t="str">
        <f t="shared" si="157"/>
        <v>91905Xã Giục Tượng26</v>
      </c>
    </row>
    <row r="10091" spans="1:18">
      <c r="A10091" s="6">
        <v>10090</v>
      </c>
      <c r="B10091" s="6">
        <v>91</v>
      </c>
      <c r="C10091" s="6" t="s">
        <v>8418</v>
      </c>
      <c r="D10091" s="6">
        <v>905</v>
      </c>
      <c r="E10091" s="6" t="s">
        <v>7355</v>
      </c>
      <c r="F10091" s="6">
        <v>30892</v>
      </c>
      <c r="G10091" s="6" t="s">
        <v>8461</v>
      </c>
      <c r="H10091" s="6">
        <v>2</v>
      </c>
      <c r="I10091" s="6" t="s">
        <v>297</v>
      </c>
      <c r="J10091" s="6">
        <v>6</v>
      </c>
      <c r="K10091" s="6" t="s">
        <v>7768</v>
      </c>
      <c r="L10091" s="8">
        <v>6</v>
      </c>
      <c r="M10091" s="6" t="s">
        <v>297</v>
      </c>
      <c r="N10091" s="6" t="s">
        <v>8421</v>
      </c>
      <c r="R10091" s="6" t="str">
        <f t="shared" si="157"/>
        <v>91905Xã Vĩnh Hòa Hiệp26</v>
      </c>
    </row>
    <row r="10092" spans="1:18">
      <c r="A10092" s="6">
        <v>10091</v>
      </c>
      <c r="B10092" s="6">
        <v>91</v>
      </c>
      <c r="C10092" s="6" t="s">
        <v>8418</v>
      </c>
      <c r="D10092" s="6">
        <v>905</v>
      </c>
      <c r="E10092" s="6" t="s">
        <v>7355</v>
      </c>
      <c r="F10092" s="6">
        <v>30893</v>
      </c>
      <c r="G10092" s="6" t="s">
        <v>8462</v>
      </c>
      <c r="H10092" s="6">
        <v>2</v>
      </c>
      <c r="I10092" s="6" t="s">
        <v>297</v>
      </c>
      <c r="J10092" s="6">
        <v>6</v>
      </c>
      <c r="K10092" s="6" t="s">
        <v>7768</v>
      </c>
      <c r="L10092" s="8">
        <v>6</v>
      </c>
      <c r="M10092" s="6" t="s">
        <v>297</v>
      </c>
      <c r="N10092" s="6" t="s">
        <v>8421</v>
      </c>
      <c r="R10092" s="6" t="str">
        <f t="shared" si="157"/>
        <v>91905Xã Vĩnh Hoà Phú26</v>
      </c>
    </row>
    <row r="10093" spans="1:18">
      <c r="A10093" s="6">
        <v>10092</v>
      </c>
      <c r="B10093" s="6">
        <v>91</v>
      </c>
      <c r="C10093" s="6" t="s">
        <v>8418</v>
      </c>
      <c r="D10093" s="6">
        <v>905</v>
      </c>
      <c r="E10093" s="6" t="s">
        <v>7355</v>
      </c>
      <c r="F10093" s="6">
        <v>30895</v>
      </c>
      <c r="G10093" s="6" t="s">
        <v>2554</v>
      </c>
      <c r="H10093" s="6">
        <v>2</v>
      </c>
      <c r="I10093" s="6" t="s">
        <v>297</v>
      </c>
      <c r="J10093" s="6">
        <v>6</v>
      </c>
      <c r="K10093" s="6" t="s">
        <v>7768</v>
      </c>
      <c r="L10093" s="8">
        <v>6</v>
      </c>
      <c r="M10093" s="6" t="s">
        <v>297</v>
      </c>
      <c r="N10093" s="6" t="s">
        <v>8421</v>
      </c>
      <c r="R10093" s="6" t="str">
        <f t="shared" si="157"/>
        <v>91905Xã Minh Hòa26</v>
      </c>
    </row>
    <row r="10094" spans="1:18">
      <c r="A10094" s="6">
        <v>10093</v>
      </c>
      <c r="B10094" s="6">
        <v>91</v>
      </c>
      <c r="C10094" s="6" t="s">
        <v>8418</v>
      </c>
      <c r="D10094" s="6">
        <v>905</v>
      </c>
      <c r="E10094" s="6" t="s">
        <v>7355</v>
      </c>
      <c r="F10094" s="6">
        <v>30898</v>
      </c>
      <c r="G10094" s="6" t="s">
        <v>1289</v>
      </c>
      <c r="H10094" s="6">
        <v>2</v>
      </c>
      <c r="I10094" s="6" t="s">
        <v>297</v>
      </c>
      <c r="J10094" s="6">
        <v>6</v>
      </c>
      <c r="K10094" s="6" t="s">
        <v>7768</v>
      </c>
      <c r="L10094" s="8">
        <v>6</v>
      </c>
      <c r="M10094" s="6" t="s">
        <v>297</v>
      </c>
      <c r="N10094" s="6" t="s">
        <v>8421</v>
      </c>
      <c r="R10094" s="6" t="str">
        <f t="shared" si="157"/>
        <v>91905Xã Bình An26</v>
      </c>
    </row>
    <row r="10095" spans="1:18">
      <c r="A10095" s="6">
        <v>10094</v>
      </c>
      <c r="B10095" s="6">
        <v>91</v>
      </c>
      <c r="C10095" s="6" t="s">
        <v>8418</v>
      </c>
      <c r="D10095" s="6">
        <v>905</v>
      </c>
      <c r="E10095" s="6" t="s">
        <v>7355</v>
      </c>
      <c r="F10095" s="6">
        <v>30901</v>
      </c>
      <c r="G10095" s="6" t="s">
        <v>7955</v>
      </c>
      <c r="H10095" s="6">
        <v>2</v>
      </c>
      <c r="I10095" s="6" t="s">
        <v>297</v>
      </c>
      <c r="J10095" s="6">
        <v>6</v>
      </c>
      <c r="K10095" s="6" t="s">
        <v>7768</v>
      </c>
      <c r="L10095" s="8">
        <v>6</v>
      </c>
      <c r="M10095" s="6" t="s">
        <v>297</v>
      </c>
      <c r="N10095" s="6" t="s">
        <v>8421</v>
      </c>
      <c r="R10095" s="6" t="str">
        <f t="shared" si="157"/>
        <v>91905Xã Thạnh Lộc26</v>
      </c>
    </row>
    <row r="10096" spans="1:18">
      <c r="A10096" s="6">
        <v>10095</v>
      </c>
      <c r="B10096" s="6">
        <v>91</v>
      </c>
      <c r="C10096" s="6" t="s">
        <v>8418</v>
      </c>
      <c r="D10096" s="6">
        <v>906</v>
      </c>
      <c r="E10096" s="6" t="s">
        <v>8463</v>
      </c>
      <c r="F10096" s="6">
        <v>30904</v>
      </c>
      <c r="G10096" s="6" t="s">
        <v>8464</v>
      </c>
      <c r="H10096" s="6">
        <v>1</v>
      </c>
      <c r="I10096" s="6" t="s">
        <v>251</v>
      </c>
      <c r="J10096" s="6">
        <v>6</v>
      </c>
      <c r="K10096" s="6" t="s">
        <v>7768</v>
      </c>
      <c r="L10096" s="8">
        <v>5</v>
      </c>
      <c r="M10096" s="6" t="s">
        <v>251</v>
      </c>
      <c r="N10096" s="6" t="s">
        <v>8421</v>
      </c>
      <c r="R10096" s="6" t="str">
        <f t="shared" si="157"/>
        <v>91906Thị Trấn Giồng Riềng16</v>
      </c>
    </row>
    <row r="10097" spans="1:18">
      <c r="A10097" s="6">
        <v>10096</v>
      </c>
      <c r="B10097" s="6">
        <v>91</v>
      </c>
      <c r="C10097" s="6" t="s">
        <v>8418</v>
      </c>
      <c r="D10097" s="6">
        <v>906</v>
      </c>
      <c r="E10097" s="6" t="s">
        <v>8463</v>
      </c>
      <c r="F10097" s="6">
        <v>30907</v>
      </c>
      <c r="G10097" s="6" t="s">
        <v>7780</v>
      </c>
      <c r="H10097" s="6">
        <v>2</v>
      </c>
      <c r="I10097" s="6" t="s">
        <v>297</v>
      </c>
      <c r="J10097" s="6">
        <v>6</v>
      </c>
      <c r="K10097" s="6" t="s">
        <v>7768</v>
      </c>
      <c r="L10097" s="8">
        <v>6</v>
      </c>
      <c r="M10097" s="6" t="s">
        <v>297</v>
      </c>
      <c r="N10097" s="6" t="s">
        <v>8421</v>
      </c>
      <c r="R10097" s="6" t="str">
        <f t="shared" si="157"/>
        <v>91906Xã Thạnh Hưng26</v>
      </c>
    </row>
    <row r="10098" spans="1:18">
      <c r="A10098" s="6">
        <v>10097</v>
      </c>
      <c r="B10098" s="6">
        <v>91</v>
      </c>
      <c r="C10098" s="6" t="s">
        <v>8418</v>
      </c>
      <c r="D10098" s="6">
        <v>906</v>
      </c>
      <c r="E10098" s="6" t="s">
        <v>8463</v>
      </c>
      <c r="F10098" s="6">
        <v>30910</v>
      </c>
      <c r="G10098" s="6" t="s">
        <v>7818</v>
      </c>
      <c r="H10098" s="6">
        <v>2</v>
      </c>
      <c r="I10098" s="6" t="s">
        <v>297</v>
      </c>
      <c r="J10098" s="6">
        <v>6</v>
      </c>
      <c r="K10098" s="6" t="s">
        <v>7768</v>
      </c>
      <c r="L10098" s="8">
        <v>6</v>
      </c>
      <c r="M10098" s="6" t="s">
        <v>297</v>
      </c>
      <c r="N10098" s="6" t="s">
        <v>8421</v>
      </c>
      <c r="R10098" s="6" t="str">
        <f t="shared" si="157"/>
        <v>91906Xã Thạnh Phước26</v>
      </c>
    </row>
    <row r="10099" spans="1:18">
      <c r="A10099" s="6">
        <v>10098</v>
      </c>
      <c r="B10099" s="6">
        <v>91</v>
      </c>
      <c r="C10099" s="6" t="s">
        <v>8418</v>
      </c>
      <c r="D10099" s="6">
        <v>906</v>
      </c>
      <c r="E10099" s="6" t="s">
        <v>8463</v>
      </c>
      <c r="F10099" s="6">
        <v>30913</v>
      </c>
      <c r="G10099" s="6" t="s">
        <v>7955</v>
      </c>
      <c r="H10099" s="6">
        <v>2</v>
      </c>
      <c r="I10099" s="6" t="s">
        <v>297</v>
      </c>
      <c r="J10099" s="6">
        <v>6</v>
      </c>
      <c r="K10099" s="6" t="s">
        <v>7768</v>
      </c>
      <c r="L10099" s="8">
        <v>6</v>
      </c>
      <c r="M10099" s="6" t="s">
        <v>297</v>
      </c>
      <c r="N10099" s="6" t="s">
        <v>8421</v>
      </c>
      <c r="R10099" s="6" t="str">
        <f t="shared" si="157"/>
        <v>91906Xã Thạnh Lộc26</v>
      </c>
    </row>
    <row r="10100" spans="1:18">
      <c r="A10100" s="6">
        <v>10099</v>
      </c>
      <c r="B10100" s="6">
        <v>91</v>
      </c>
      <c r="C10100" s="6" t="s">
        <v>8418</v>
      </c>
      <c r="D10100" s="6">
        <v>906</v>
      </c>
      <c r="E10100" s="6" t="s">
        <v>8463</v>
      </c>
      <c r="F10100" s="6">
        <v>30916</v>
      </c>
      <c r="G10100" s="6" t="s">
        <v>7854</v>
      </c>
      <c r="H10100" s="6">
        <v>2</v>
      </c>
      <c r="I10100" s="6" t="s">
        <v>297</v>
      </c>
      <c r="J10100" s="6">
        <v>6</v>
      </c>
      <c r="K10100" s="6" t="s">
        <v>7768</v>
      </c>
      <c r="L10100" s="8">
        <v>6</v>
      </c>
      <c r="M10100" s="6" t="s">
        <v>297</v>
      </c>
      <c r="N10100" s="6" t="s">
        <v>8421</v>
      </c>
      <c r="R10100" s="6" t="str">
        <f t="shared" si="157"/>
        <v>91906Xã Thạnh Hòa26</v>
      </c>
    </row>
    <row r="10101" spans="1:18">
      <c r="A10101" s="6">
        <v>10100</v>
      </c>
      <c r="B10101" s="6">
        <v>91</v>
      </c>
      <c r="C10101" s="6" t="s">
        <v>8418</v>
      </c>
      <c r="D10101" s="6">
        <v>906</v>
      </c>
      <c r="E10101" s="6" t="s">
        <v>8463</v>
      </c>
      <c r="F10101" s="6">
        <v>30917</v>
      </c>
      <c r="G10101" s="6" t="s">
        <v>7336</v>
      </c>
      <c r="H10101" s="6">
        <v>2</v>
      </c>
      <c r="I10101" s="6" t="s">
        <v>297</v>
      </c>
      <c r="J10101" s="6">
        <v>6</v>
      </c>
      <c r="K10101" s="6" t="s">
        <v>7768</v>
      </c>
      <c r="L10101" s="8">
        <v>6</v>
      </c>
      <c r="M10101" s="6" t="s">
        <v>297</v>
      </c>
      <c r="N10101" s="6" t="s">
        <v>8421</v>
      </c>
      <c r="R10101" s="6" t="str">
        <f t="shared" si="157"/>
        <v>91906Xã Thạnh Bình26</v>
      </c>
    </row>
    <row r="10102" spans="1:18">
      <c r="A10102" s="6">
        <v>10101</v>
      </c>
      <c r="B10102" s="6">
        <v>91</v>
      </c>
      <c r="C10102" s="6" t="s">
        <v>8418</v>
      </c>
      <c r="D10102" s="6">
        <v>906</v>
      </c>
      <c r="E10102" s="6" t="s">
        <v>8463</v>
      </c>
      <c r="F10102" s="6">
        <v>30919</v>
      </c>
      <c r="G10102" s="6" t="s">
        <v>8465</v>
      </c>
      <c r="H10102" s="6">
        <v>2</v>
      </c>
      <c r="I10102" s="6" t="s">
        <v>297</v>
      </c>
      <c r="J10102" s="6">
        <v>6</v>
      </c>
      <c r="K10102" s="6" t="s">
        <v>7768</v>
      </c>
      <c r="L10102" s="8">
        <v>6</v>
      </c>
      <c r="M10102" s="6" t="s">
        <v>297</v>
      </c>
      <c r="N10102" s="6" t="s">
        <v>8421</v>
      </c>
      <c r="R10102" s="6" t="str">
        <f t="shared" si="157"/>
        <v>91906Xã Bàn Thạch26</v>
      </c>
    </row>
    <row r="10103" spans="1:18">
      <c r="A10103" s="6">
        <v>10102</v>
      </c>
      <c r="B10103" s="6">
        <v>91</v>
      </c>
      <c r="C10103" s="6" t="s">
        <v>8418</v>
      </c>
      <c r="D10103" s="6">
        <v>906</v>
      </c>
      <c r="E10103" s="6" t="s">
        <v>8463</v>
      </c>
      <c r="F10103" s="6">
        <v>30922</v>
      </c>
      <c r="G10103" s="6" t="s">
        <v>8466</v>
      </c>
      <c r="H10103" s="6">
        <v>2</v>
      </c>
      <c r="I10103" s="6" t="s">
        <v>297</v>
      </c>
      <c r="J10103" s="6">
        <v>6</v>
      </c>
      <c r="K10103" s="6" t="s">
        <v>7768</v>
      </c>
      <c r="L10103" s="8">
        <v>6</v>
      </c>
      <c r="M10103" s="6" t="s">
        <v>297</v>
      </c>
      <c r="N10103" s="6" t="s">
        <v>8421</v>
      </c>
      <c r="R10103" s="6" t="str">
        <f t="shared" si="157"/>
        <v>91906Xã Bàn Tân Định26</v>
      </c>
    </row>
    <row r="10104" spans="1:18">
      <c r="A10104" s="6">
        <v>10103</v>
      </c>
      <c r="B10104" s="6">
        <v>91</v>
      </c>
      <c r="C10104" s="6" t="s">
        <v>8418</v>
      </c>
      <c r="D10104" s="6">
        <v>906</v>
      </c>
      <c r="E10104" s="6" t="s">
        <v>8463</v>
      </c>
      <c r="F10104" s="6">
        <v>30925</v>
      </c>
      <c r="G10104" s="6" t="s">
        <v>8467</v>
      </c>
      <c r="H10104" s="6">
        <v>2</v>
      </c>
      <c r="I10104" s="6" t="s">
        <v>297</v>
      </c>
      <c r="J10104" s="6">
        <v>6</v>
      </c>
      <c r="K10104" s="6" t="s">
        <v>7768</v>
      </c>
      <c r="L10104" s="8">
        <v>6</v>
      </c>
      <c r="M10104" s="6" t="s">
        <v>297</v>
      </c>
      <c r="N10104" s="6" t="s">
        <v>8421</v>
      </c>
      <c r="R10104" s="6" t="str">
        <f t="shared" si="157"/>
        <v>91906Xã Ngọc Thành26</v>
      </c>
    </row>
    <row r="10105" spans="1:18">
      <c r="A10105" s="6">
        <v>10104</v>
      </c>
      <c r="B10105" s="6">
        <v>91</v>
      </c>
      <c r="C10105" s="6" t="s">
        <v>8418</v>
      </c>
      <c r="D10105" s="6">
        <v>906</v>
      </c>
      <c r="E10105" s="6" t="s">
        <v>8463</v>
      </c>
      <c r="F10105" s="6">
        <v>30928</v>
      </c>
      <c r="G10105" s="6" t="s">
        <v>8468</v>
      </c>
      <c r="H10105" s="6">
        <v>2</v>
      </c>
      <c r="I10105" s="6" t="s">
        <v>297</v>
      </c>
      <c r="J10105" s="6">
        <v>6</v>
      </c>
      <c r="K10105" s="6" t="s">
        <v>7768</v>
      </c>
      <c r="L10105" s="8">
        <v>6</v>
      </c>
      <c r="M10105" s="6" t="s">
        <v>297</v>
      </c>
      <c r="N10105" s="6" t="s">
        <v>8421</v>
      </c>
      <c r="R10105" s="6" t="str">
        <f t="shared" si="157"/>
        <v>91906Xã Ngọc Chúc26</v>
      </c>
    </row>
    <row r="10106" spans="1:18">
      <c r="A10106" s="6">
        <v>10105</v>
      </c>
      <c r="B10106" s="6">
        <v>91</v>
      </c>
      <c r="C10106" s="6" t="s">
        <v>8418</v>
      </c>
      <c r="D10106" s="6">
        <v>906</v>
      </c>
      <c r="E10106" s="6" t="s">
        <v>8463</v>
      </c>
      <c r="F10106" s="6">
        <v>30931</v>
      </c>
      <c r="G10106" s="6" t="s">
        <v>8469</v>
      </c>
      <c r="H10106" s="6">
        <v>2</v>
      </c>
      <c r="I10106" s="6" t="s">
        <v>297</v>
      </c>
      <c r="J10106" s="6">
        <v>6</v>
      </c>
      <c r="K10106" s="6" t="s">
        <v>7768</v>
      </c>
      <c r="L10106" s="8">
        <v>6</v>
      </c>
      <c r="M10106" s="6" t="s">
        <v>297</v>
      </c>
      <c r="N10106" s="6" t="s">
        <v>8421</v>
      </c>
      <c r="R10106" s="6" t="str">
        <f t="shared" si="157"/>
        <v>91906Xã Ngọc Thuận26</v>
      </c>
    </row>
    <row r="10107" spans="1:18">
      <c r="A10107" s="6">
        <v>10106</v>
      </c>
      <c r="B10107" s="6">
        <v>91</v>
      </c>
      <c r="C10107" s="6" t="s">
        <v>8418</v>
      </c>
      <c r="D10107" s="6">
        <v>906</v>
      </c>
      <c r="E10107" s="6" t="s">
        <v>8463</v>
      </c>
      <c r="F10107" s="6">
        <v>30934</v>
      </c>
      <c r="G10107" s="6" t="s">
        <v>7624</v>
      </c>
      <c r="H10107" s="6">
        <v>2</v>
      </c>
      <c r="I10107" s="6" t="s">
        <v>297</v>
      </c>
      <c r="J10107" s="6">
        <v>6</v>
      </c>
      <c r="K10107" s="6" t="s">
        <v>7768</v>
      </c>
      <c r="L10107" s="8">
        <v>6</v>
      </c>
      <c r="M10107" s="6" t="s">
        <v>297</v>
      </c>
      <c r="N10107" s="6" t="s">
        <v>8421</v>
      </c>
      <c r="R10107" s="6" t="str">
        <f t="shared" si="157"/>
        <v>91906Xã Hòa Hưng26</v>
      </c>
    </row>
    <row r="10108" spans="1:18">
      <c r="A10108" s="6">
        <v>10107</v>
      </c>
      <c r="B10108" s="6">
        <v>91</v>
      </c>
      <c r="C10108" s="6" t="s">
        <v>8418</v>
      </c>
      <c r="D10108" s="6">
        <v>906</v>
      </c>
      <c r="E10108" s="6" t="s">
        <v>8463</v>
      </c>
      <c r="F10108" s="6">
        <v>30937</v>
      </c>
      <c r="G10108" s="6" t="s">
        <v>8470</v>
      </c>
      <c r="H10108" s="6">
        <v>2</v>
      </c>
      <c r="I10108" s="6" t="s">
        <v>297</v>
      </c>
      <c r="J10108" s="6">
        <v>6</v>
      </c>
      <c r="K10108" s="6" t="s">
        <v>7768</v>
      </c>
      <c r="L10108" s="8">
        <v>6</v>
      </c>
      <c r="M10108" s="6" t="s">
        <v>297</v>
      </c>
      <c r="N10108" s="6" t="s">
        <v>8421</v>
      </c>
      <c r="R10108" s="6" t="str">
        <f t="shared" si="157"/>
        <v>91906Xã Hoà Lợi26</v>
      </c>
    </row>
    <row r="10109" spans="1:18">
      <c r="A10109" s="6">
        <v>10108</v>
      </c>
      <c r="B10109" s="6">
        <v>91</v>
      </c>
      <c r="C10109" s="6" t="s">
        <v>8418</v>
      </c>
      <c r="D10109" s="6">
        <v>906</v>
      </c>
      <c r="E10109" s="6" t="s">
        <v>8463</v>
      </c>
      <c r="F10109" s="6">
        <v>30940</v>
      </c>
      <c r="G10109" s="6" t="s">
        <v>8471</v>
      </c>
      <c r="H10109" s="6">
        <v>2</v>
      </c>
      <c r="I10109" s="6" t="s">
        <v>297</v>
      </c>
      <c r="J10109" s="6">
        <v>6</v>
      </c>
      <c r="K10109" s="6" t="s">
        <v>7768</v>
      </c>
      <c r="L10109" s="8">
        <v>6</v>
      </c>
      <c r="M10109" s="6" t="s">
        <v>297</v>
      </c>
      <c r="N10109" s="6" t="s">
        <v>8421</v>
      </c>
      <c r="R10109" s="6" t="str">
        <f t="shared" si="157"/>
        <v>91906Xã Hoà An26</v>
      </c>
    </row>
    <row r="10110" spans="1:18">
      <c r="A10110" s="6">
        <v>10109</v>
      </c>
      <c r="B10110" s="6">
        <v>91</v>
      </c>
      <c r="C10110" s="6" t="s">
        <v>8418</v>
      </c>
      <c r="D10110" s="6">
        <v>906</v>
      </c>
      <c r="E10110" s="6" t="s">
        <v>8463</v>
      </c>
      <c r="F10110" s="6">
        <v>30943</v>
      </c>
      <c r="G10110" s="6" t="s">
        <v>7862</v>
      </c>
      <c r="H10110" s="6">
        <v>2</v>
      </c>
      <c r="I10110" s="6" t="s">
        <v>297</v>
      </c>
      <c r="J10110" s="6">
        <v>6</v>
      </c>
      <c r="K10110" s="6" t="s">
        <v>7768</v>
      </c>
      <c r="L10110" s="8">
        <v>6</v>
      </c>
      <c r="M10110" s="6" t="s">
        <v>297</v>
      </c>
      <c r="N10110" s="6" t="s">
        <v>8421</v>
      </c>
      <c r="R10110" s="6" t="str">
        <f t="shared" si="157"/>
        <v>91906Xã Long Thạnh26</v>
      </c>
    </row>
    <row r="10111" spans="1:18">
      <c r="A10111" s="6">
        <v>10110</v>
      </c>
      <c r="B10111" s="6">
        <v>91</v>
      </c>
      <c r="C10111" s="6" t="s">
        <v>8418</v>
      </c>
      <c r="D10111" s="6">
        <v>906</v>
      </c>
      <c r="E10111" s="6" t="s">
        <v>8463</v>
      </c>
      <c r="F10111" s="6">
        <v>30946</v>
      </c>
      <c r="G10111" s="6" t="s">
        <v>6330</v>
      </c>
      <c r="H10111" s="6">
        <v>2</v>
      </c>
      <c r="I10111" s="6" t="s">
        <v>297</v>
      </c>
      <c r="J10111" s="6">
        <v>6</v>
      </c>
      <c r="K10111" s="6" t="s">
        <v>7768</v>
      </c>
      <c r="L10111" s="8">
        <v>6</v>
      </c>
      <c r="M10111" s="6" t="s">
        <v>297</v>
      </c>
      <c r="N10111" s="6" t="s">
        <v>8421</v>
      </c>
      <c r="R10111" s="6" t="str">
        <f t="shared" si="157"/>
        <v>91906Xã Vĩnh Thạnh26</v>
      </c>
    </row>
    <row r="10112" spans="1:18">
      <c r="A10112" s="6">
        <v>10111</v>
      </c>
      <c r="B10112" s="6">
        <v>91</v>
      </c>
      <c r="C10112" s="6" t="s">
        <v>8418</v>
      </c>
      <c r="D10112" s="6">
        <v>906</v>
      </c>
      <c r="E10112" s="6" t="s">
        <v>8463</v>
      </c>
      <c r="F10112" s="6">
        <v>30947</v>
      </c>
      <c r="G10112" s="6" t="s">
        <v>8409</v>
      </c>
      <c r="H10112" s="6">
        <v>2</v>
      </c>
      <c r="I10112" s="6" t="s">
        <v>297</v>
      </c>
      <c r="J10112" s="6">
        <v>6</v>
      </c>
      <c r="K10112" s="6" t="s">
        <v>7768</v>
      </c>
      <c r="L10112" s="8">
        <v>6</v>
      </c>
      <c r="M10112" s="6" t="s">
        <v>297</v>
      </c>
      <c r="N10112" s="6" t="s">
        <v>8421</v>
      </c>
      <c r="R10112" s="6" t="str">
        <f t="shared" si="157"/>
        <v>91906Xã Vĩnh Phú26</v>
      </c>
    </row>
    <row r="10113" spans="1:18">
      <c r="A10113" s="6">
        <v>10112</v>
      </c>
      <c r="B10113" s="6">
        <v>91</v>
      </c>
      <c r="C10113" s="6" t="s">
        <v>8418</v>
      </c>
      <c r="D10113" s="6">
        <v>906</v>
      </c>
      <c r="E10113" s="6" t="s">
        <v>8463</v>
      </c>
      <c r="F10113" s="6">
        <v>30949</v>
      </c>
      <c r="G10113" s="6" t="s">
        <v>8472</v>
      </c>
      <c r="H10113" s="6">
        <v>2</v>
      </c>
      <c r="I10113" s="6" t="s">
        <v>297</v>
      </c>
      <c r="J10113" s="6">
        <v>6</v>
      </c>
      <c r="K10113" s="6" t="s">
        <v>7768</v>
      </c>
      <c r="L10113" s="8">
        <v>6</v>
      </c>
      <c r="M10113" s="6" t="s">
        <v>297</v>
      </c>
      <c r="N10113" s="6" t="s">
        <v>8421</v>
      </c>
      <c r="R10113" s="6" t="str">
        <f t="shared" si="157"/>
        <v>91906Xã  Hòa Thuận26</v>
      </c>
    </row>
    <row r="10114" spans="1:18">
      <c r="A10114" s="6">
        <v>10113</v>
      </c>
      <c r="B10114" s="6">
        <v>91</v>
      </c>
      <c r="C10114" s="6" t="s">
        <v>8418</v>
      </c>
      <c r="D10114" s="6">
        <v>906</v>
      </c>
      <c r="E10114" s="6" t="s">
        <v>8463</v>
      </c>
      <c r="F10114" s="6">
        <v>30950</v>
      </c>
      <c r="G10114" s="6" t="s">
        <v>8473</v>
      </c>
      <c r="H10114" s="6">
        <v>2</v>
      </c>
      <c r="I10114" s="6" t="s">
        <v>297</v>
      </c>
      <c r="J10114" s="6">
        <v>6</v>
      </c>
      <c r="K10114" s="6" t="s">
        <v>7768</v>
      </c>
      <c r="L10114" s="8">
        <v>6</v>
      </c>
      <c r="M10114" s="6" t="s">
        <v>297</v>
      </c>
      <c r="N10114" s="6" t="s">
        <v>8421</v>
      </c>
      <c r="R10114" s="6" t="str">
        <f t="shared" si="157"/>
        <v>91906Xã Ngọc Hoà26</v>
      </c>
    </row>
    <row r="10115" spans="1:18">
      <c r="A10115" s="6">
        <v>10114</v>
      </c>
      <c r="B10115" s="6">
        <v>91</v>
      </c>
      <c r="C10115" s="6" t="s">
        <v>8418</v>
      </c>
      <c r="D10115" s="6">
        <v>907</v>
      </c>
      <c r="E10115" s="6" t="s">
        <v>8474</v>
      </c>
      <c r="F10115" s="6">
        <v>30952</v>
      </c>
      <c r="G10115" s="6" t="s">
        <v>8475</v>
      </c>
      <c r="H10115" s="6">
        <v>1</v>
      </c>
      <c r="I10115" s="6" t="s">
        <v>251</v>
      </c>
      <c r="J10115" s="6">
        <v>6</v>
      </c>
      <c r="K10115" s="6" t="s">
        <v>7768</v>
      </c>
      <c r="L10115" s="8">
        <v>5</v>
      </c>
      <c r="M10115" s="6" t="s">
        <v>251</v>
      </c>
      <c r="N10115" s="6" t="s">
        <v>8421</v>
      </c>
      <c r="R10115" s="6" t="str">
        <f t="shared" ref="R10115:R10178" si="158">CONCATENATE(B10115,D10115,G10115,H10115,J10115)</f>
        <v>91907Thị trấn Gò Quao16</v>
      </c>
    </row>
    <row r="10116" spans="1:18">
      <c r="A10116" s="6">
        <v>10115</v>
      </c>
      <c r="B10116" s="6">
        <v>91</v>
      </c>
      <c r="C10116" s="6" t="s">
        <v>8418</v>
      </c>
      <c r="D10116" s="6">
        <v>907</v>
      </c>
      <c r="E10116" s="6" t="s">
        <v>8474</v>
      </c>
      <c r="F10116" s="6">
        <v>30955</v>
      </c>
      <c r="G10116" s="6" t="s">
        <v>8476</v>
      </c>
      <c r="H10116" s="6">
        <v>2</v>
      </c>
      <c r="I10116" s="6" t="s">
        <v>297</v>
      </c>
      <c r="J10116" s="6">
        <v>6</v>
      </c>
      <c r="K10116" s="6" t="s">
        <v>7768</v>
      </c>
      <c r="L10116" s="8">
        <v>6</v>
      </c>
      <c r="M10116" s="6" t="s">
        <v>297</v>
      </c>
      <c r="N10116" s="6" t="s">
        <v>8421</v>
      </c>
      <c r="R10116" s="6" t="str">
        <f t="shared" si="158"/>
        <v>91907Xã Vĩnh Hòa Hưng Bắc26</v>
      </c>
    </row>
    <row r="10117" spans="1:18">
      <c r="A10117" s="6">
        <v>10116</v>
      </c>
      <c r="B10117" s="6">
        <v>91</v>
      </c>
      <c r="C10117" s="6" t="s">
        <v>8418</v>
      </c>
      <c r="D10117" s="6">
        <v>907</v>
      </c>
      <c r="E10117" s="6" t="s">
        <v>8474</v>
      </c>
      <c r="F10117" s="6">
        <v>30958</v>
      </c>
      <c r="G10117" s="6" t="s">
        <v>4506</v>
      </c>
      <c r="H10117" s="6">
        <v>2</v>
      </c>
      <c r="I10117" s="6" t="s">
        <v>297</v>
      </c>
      <c r="J10117" s="6">
        <v>6</v>
      </c>
      <c r="K10117" s="6" t="s">
        <v>7768</v>
      </c>
      <c r="L10117" s="8">
        <v>6</v>
      </c>
      <c r="M10117" s="6" t="s">
        <v>297</v>
      </c>
      <c r="N10117" s="6" t="s">
        <v>8421</v>
      </c>
      <c r="R10117" s="6" t="str">
        <f t="shared" si="158"/>
        <v>91907Xã Định Hòa26</v>
      </c>
    </row>
    <row r="10118" spans="1:18">
      <c r="A10118" s="6">
        <v>10117</v>
      </c>
      <c r="B10118" s="6">
        <v>91</v>
      </c>
      <c r="C10118" s="6" t="s">
        <v>8418</v>
      </c>
      <c r="D10118" s="6">
        <v>907</v>
      </c>
      <c r="E10118" s="6" t="s">
        <v>8474</v>
      </c>
      <c r="F10118" s="6">
        <v>30961</v>
      </c>
      <c r="G10118" s="6" t="s">
        <v>8477</v>
      </c>
      <c r="H10118" s="6">
        <v>2</v>
      </c>
      <c r="I10118" s="6" t="s">
        <v>297</v>
      </c>
      <c r="J10118" s="6">
        <v>6</v>
      </c>
      <c r="K10118" s="6" t="s">
        <v>7768</v>
      </c>
      <c r="L10118" s="8">
        <v>6</v>
      </c>
      <c r="M10118" s="6" t="s">
        <v>297</v>
      </c>
      <c r="N10118" s="6" t="s">
        <v>8421</v>
      </c>
      <c r="R10118" s="6" t="str">
        <f t="shared" si="158"/>
        <v>91907Xã Thới Quản26</v>
      </c>
    </row>
    <row r="10119" spans="1:18">
      <c r="A10119" s="6">
        <v>10118</v>
      </c>
      <c r="B10119" s="6">
        <v>91</v>
      </c>
      <c r="C10119" s="6" t="s">
        <v>8418</v>
      </c>
      <c r="D10119" s="6">
        <v>907</v>
      </c>
      <c r="E10119" s="6" t="s">
        <v>8474</v>
      </c>
      <c r="F10119" s="6">
        <v>30964</v>
      </c>
      <c r="G10119" s="6" t="s">
        <v>7425</v>
      </c>
      <c r="H10119" s="6">
        <v>2</v>
      </c>
      <c r="I10119" s="6" t="s">
        <v>297</v>
      </c>
      <c r="J10119" s="6">
        <v>6</v>
      </c>
      <c r="K10119" s="6" t="s">
        <v>7768</v>
      </c>
      <c r="L10119" s="8">
        <v>6</v>
      </c>
      <c r="M10119" s="6" t="s">
        <v>297</v>
      </c>
      <c r="N10119" s="6" t="s">
        <v>8421</v>
      </c>
      <c r="R10119" s="6" t="str">
        <f t="shared" si="158"/>
        <v>91907Xã Định An26</v>
      </c>
    </row>
    <row r="10120" spans="1:18">
      <c r="A10120" s="6">
        <v>10119</v>
      </c>
      <c r="B10120" s="6">
        <v>91</v>
      </c>
      <c r="C10120" s="6" t="s">
        <v>8418</v>
      </c>
      <c r="D10120" s="6">
        <v>907</v>
      </c>
      <c r="E10120" s="6" t="s">
        <v>8474</v>
      </c>
      <c r="F10120" s="6">
        <v>30967</v>
      </c>
      <c r="G10120" s="6" t="s">
        <v>8478</v>
      </c>
      <c r="H10120" s="6">
        <v>2</v>
      </c>
      <c r="I10120" s="6" t="s">
        <v>297</v>
      </c>
      <c r="J10120" s="6">
        <v>6</v>
      </c>
      <c r="K10120" s="6" t="s">
        <v>7768</v>
      </c>
      <c r="L10120" s="8">
        <v>6</v>
      </c>
      <c r="M10120" s="6" t="s">
        <v>297</v>
      </c>
      <c r="N10120" s="6" t="s">
        <v>8421</v>
      </c>
      <c r="R10120" s="6" t="str">
        <f t="shared" si="158"/>
        <v>91907Xã Thủy Liễu26</v>
      </c>
    </row>
    <row r="10121" spans="1:18">
      <c r="A10121" s="6">
        <v>10120</v>
      </c>
      <c r="B10121" s="6">
        <v>91</v>
      </c>
      <c r="C10121" s="6" t="s">
        <v>8418</v>
      </c>
      <c r="D10121" s="6">
        <v>907</v>
      </c>
      <c r="E10121" s="6" t="s">
        <v>8474</v>
      </c>
      <c r="F10121" s="6">
        <v>30970</v>
      </c>
      <c r="G10121" s="6" t="s">
        <v>8479</v>
      </c>
      <c r="H10121" s="6">
        <v>2</v>
      </c>
      <c r="I10121" s="6" t="s">
        <v>297</v>
      </c>
      <c r="J10121" s="6">
        <v>6</v>
      </c>
      <c r="K10121" s="6" t="s">
        <v>7768</v>
      </c>
      <c r="L10121" s="8">
        <v>6</v>
      </c>
      <c r="M10121" s="6" t="s">
        <v>297</v>
      </c>
      <c r="N10121" s="6" t="s">
        <v>8421</v>
      </c>
      <c r="R10121" s="6" t="str">
        <f t="shared" si="158"/>
        <v>91907Xã Vĩnh Hòa Hưng Nam26</v>
      </c>
    </row>
    <row r="10122" spans="1:18">
      <c r="A10122" s="6">
        <v>10121</v>
      </c>
      <c r="B10122" s="6">
        <v>91</v>
      </c>
      <c r="C10122" s="6" t="s">
        <v>8418</v>
      </c>
      <c r="D10122" s="6">
        <v>907</v>
      </c>
      <c r="E10122" s="6" t="s">
        <v>8474</v>
      </c>
      <c r="F10122" s="6">
        <v>30973</v>
      </c>
      <c r="G10122" s="6" t="s">
        <v>8480</v>
      </c>
      <c r="H10122" s="6">
        <v>2</v>
      </c>
      <c r="I10122" s="6" t="s">
        <v>297</v>
      </c>
      <c r="J10122" s="6">
        <v>6</v>
      </c>
      <c r="K10122" s="6" t="s">
        <v>7768</v>
      </c>
      <c r="L10122" s="8">
        <v>6</v>
      </c>
      <c r="M10122" s="6" t="s">
        <v>297</v>
      </c>
      <c r="N10122" s="6" t="s">
        <v>8421</v>
      </c>
      <c r="R10122" s="6" t="str">
        <f t="shared" si="158"/>
        <v>91907Xã Vĩnh Phước A26</v>
      </c>
    </row>
    <row r="10123" spans="1:18">
      <c r="A10123" s="6">
        <v>10122</v>
      </c>
      <c r="B10123" s="6">
        <v>91</v>
      </c>
      <c r="C10123" s="6" t="s">
        <v>8418</v>
      </c>
      <c r="D10123" s="6">
        <v>907</v>
      </c>
      <c r="E10123" s="6" t="s">
        <v>8474</v>
      </c>
      <c r="F10123" s="6">
        <v>30976</v>
      </c>
      <c r="G10123" s="6" t="s">
        <v>8481</v>
      </c>
      <c r="H10123" s="6">
        <v>2</v>
      </c>
      <c r="I10123" s="6" t="s">
        <v>297</v>
      </c>
      <c r="J10123" s="6">
        <v>6</v>
      </c>
      <c r="K10123" s="6" t="s">
        <v>7768</v>
      </c>
      <c r="L10123" s="8">
        <v>6</v>
      </c>
      <c r="M10123" s="6" t="s">
        <v>297</v>
      </c>
      <c r="N10123" s="6" t="s">
        <v>8421</v>
      </c>
      <c r="R10123" s="6" t="str">
        <f t="shared" si="158"/>
        <v>91907Xã Vĩnh Phước B26</v>
      </c>
    </row>
    <row r="10124" spans="1:18">
      <c r="A10124" s="6">
        <v>10123</v>
      </c>
      <c r="B10124" s="6">
        <v>91</v>
      </c>
      <c r="C10124" s="6" t="s">
        <v>8418</v>
      </c>
      <c r="D10124" s="6">
        <v>907</v>
      </c>
      <c r="E10124" s="6" t="s">
        <v>8474</v>
      </c>
      <c r="F10124" s="6">
        <v>30979</v>
      </c>
      <c r="G10124" s="6" t="s">
        <v>8482</v>
      </c>
      <c r="H10124" s="6">
        <v>2</v>
      </c>
      <c r="I10124" s="6" t="s">
        <v>297</v>
      </c>
      <c r="J10124" s="6">
        <v>6</v>
      </c>
      <c r="K10124" s="6" t="s">
        <v>7768</v>
      </c>
      <c r="L10124" s="8">
        <v>6</v>
      </c>
      <c r="M10124" s="6" t="s">
        <v>297</v>
      </c>
      <c r="N10124" s="6" t="s">
        <v>8421</v>
      </c>
      <c r="R10124" s="6" t="str">
        <f t="shared" si="158"/>
        <v>91907Xã Vĩnh Tuy26</v>
      </c>
    </row>
    <row r="10125" spans="1:18">
      <c r="A10125" s="6">
        <v>10124</v>
      </c>
      <c r="B10125" s="6">
        <v>91</v>
      </c>
      <c r="C10125" s="6" t="s">
        <v>8418</v>
      </c>
      <c r="D10125" s="6">
        <v>907</v>
      </c>
      <c r="E10125" s="6" t="s">
        <v>8474</v>
      </c>
      <c r="F10125" s="6">
        <v>30982</v>
      </c>
      <c r="G10125" s="6" t="s">
        <v>8483</v>
      </c>
      <c r="H10125" s="6">
        <v>2</v>
      </c>
      <c r="I10125" s="6" t="s">
        <v>297</v>
      </c>
      <c r="J10125" s="6">
        <v>6</v>
      </c>
      <c r="K10125" s="6" t="s">
        <v>7768</v>
      </c>
      <c r="L10125" s="8">
        <v>6</v>
      </c>
      <c r="M10125" s="6" t="s">
        <v>297</v>
      </c>
      <c r="N10125" s="6" t="s">
        <v>8421</v>
      </c>
      <c r="R10125" s="6" t="str">
        <f t="shared" si="158"/>
        <v>91907Xã Vĩnh Thắng26</v>
      </c>
    </row>
    <row r="10126" spans="1:18">
      <c r="A10126" s="6">
        <v>10125</v>
      </c>
      <c r="B10126" s="6">
        <v>91</v>
      </c>
      <c r="C10126" s="6" t="s">
        <v>8418</v>
      </c>
      <c r="D10126" s="6">
        <v>908</v>
      </c>
      <c r="E10126" s="6" t="s">
        <v>8484</v>
      </c>
      <c r="F10126" s="6">
        <v>30985</v>
      </c>
      <c r="G10126" s="6" t="s">
        <v>8485</v>
      </c>
      <c r="H10126" s="6">
        <v>1</v>
      </c>
      <c r="I10126" s="6" t="s">
        <v>251</v>
      </c>
      <c r="J10126" s="6">
        <v>6</v>
      </c>
      <c r="K10126" s="6" t="s">
        <v>7768</v>
      </c>
      <c r="L10126" s="8">
        <v>5</v>
      </c>
      <c r="M10126" s="6" t="s">
        <v>251</v>
      </c>
      <c r="N10126" s="6" t="s">
        <v>8421</v>
      </c>
      <c r="R10126" s="6" t="str">
        <f t="shared" si="158"/>
        <v>91908Thị trấn Thứ Ba16</v>
      </c>
    </row>
    <row r="10127" spans="1:18">
      <c r="A10127" s="6">
        <v>10126</v>
      </c>
      <c r="B10127" s="6">
        <v>91</v>
      </c>
      <c r="C10127" s="6" t="s">
        <v>8418</v>
      </c>
      <c r="D10127" s="6">
        <v>908</v>
      </c>
      <c r="E10127" s="6" t="s">
        <v>8484</v>
      </c>
      <c r="F10127" s="6">
        <v>30988</v>
      </c>
      <c r="G10127" s="6" t="s">
        <v>8486</v>
      </c>
      <c r="H10127" s="6">
        <v>2</v>
      </c>
      <c r="I10127" s="6" t="s">
        <v>297</v>
      </c>
      <c r="J10127" s="6">
        <v>6</v>
      </c>
      <c r="K10127" s="6" t="s">
        <v>7768</v>
      </c>
      <c r="L10127" s="8">
        <v>6</v>
      </c>
      <c r="M10127" s="6" t="s">
        <v>297</v>
      </c>
      <c r="N10127" s="6" t="s">
        <v>8421</v>
      </c>
      <c r="R10127" s="6" t="str">
        <f t="shared" si="158"/>
        <v>91908Xã Tây Yên26</v>
      </c>
    </row>
    <row r="10128" spans="1:18">
      <c r="A10128" s="6">
        <v>10127</v>
      </c>
      <c r="B10128" s="6">
        <v>91</v>
      </c>
      <c r="C10128" s="6" t="s">
        <v>8418</v>
      </c>
      <c r="D10128" s="6">
        <v>908</v>
      </c>
      <c r="E10128" s="6" t="s">
        <v>8484</v>
      </c>
      <c r="F10128" s="6">
        <v>30991</v>
      </c>
      <c r="G10128" s="6" t="s">
        <v>8487</v>
      </c>
      <c r="H10128" s="6">
        <v>2</v>
      </c>
      <c r="I10128" s="6" t="s">
        <v>297</v>
      </c>
      <c r="J10128" s="6">
        <v>6</v>
      </c>
      <c r="K10128" s="6" t="s">
        <v>7768</v>
      </c>
      <c r="L10128" s="8">
        <v>6</v>
      </c>
      <c r="M10128" s="6" t="s">
        <v>297</v>
      </c>
      <c r="N10128" s="6" t="s">
        <v>8421</v>
      </c>
      <c r="R10128" s="6" t="str">
        <f t="shared" si="158"/>
        <v>91908Xã Tây Yên A26</v>
      </c>
    </row>
    <row r="10129" spans="1:18">
      <c r="A10129" s="6">
        <v>10128</v>
      </c>
      <c r="B10129" s="6">
        <v>91</v>
      </c>
      <c r="C10129" s="6" t="s">
        <v>8418</v>
      </c>
      <c r="D10129" s="6">
        <v>908</v>
      </c>
      <c r="E10129" s="6" t="s">
        <v>8484</v>
      </c>
      <c r="F10129" s="6">
        <v>30994</v>
      </c>
      <c r="G10129" s="6" t="s">
        <v>8488</v>
      </c>
      <c r="H10129" s="6">
        <v>2</v>
      </c>
      <c r="I10129" s="6" t="s">
        <v>297</v>
      </c>
      <c r="J10129" s="6">
        <v>6</v>
      </c>
      <c r="K10129" s="6" t="s">
        <v>7768</v>
      </c>
      <c r="L10129" s="8">
        <v>6</v>
      </c>
      <c r="M10129" s="6" t="s">
        <v>297</v>
      </c>
      <c r="N10129" s="6" t="s">
        <v>8421</v>
      </c>
      <c r="R10129" s="6" t="str">
        <f t="shared" si="158"/>
        <v>91908Xã Nam Yên26</v>
      </c>
    </row>
    <row r="10130" spans="1:18">
      <c r="A10130" s="6">
        <v>10129</v>
      </c>
      <c r="B10130" s="6">
        <v>91</v>
      </c>
      <c r="C10130" s="6" t="s">
        <v>8418</v>
      </c>
      <c r="D10130" s="6">
        <v>908</v>
      </c>
      <c r="E10130" s="6" t="s">
        <v>8484</v>
      </c>
      <c r="F10130" s="6">
        <v>30997</v>
      </c>
      <c r="G10130" s="6" t="s">
        <v>5090</v>
      </c>
      <c r="H10130" s="6">
        <v>2</v>
      </c>
      <c r="I10130" s="6" t="s">
        <v>297</v>
      </c>
      <c r="J10130" s="6">
        <v>6</v>
      </c>
      <c r="K10130" s="6" t="s">
        <v>7768</v>
      </c>
      <c r="L10130" s="8">
        <v>6</v>
      </c>
      <c r="M10130" s="6" t="s">
        <v>297</v>
      </c>
      <c r="N10130" s="6" t="s">
        <v>8421</v>
      </c>
      <c r="R10130" s="6" t="str">
        <f t="shared" si="158"/>
        <v>91908Xã Hưng Yên26</v>
      </c>
    </row>
    <row r="10131" spans="1:18">
      <c r="A10131" s="6">
        <v>10130</v>
      </c>
      <c r="B10131" s="6">
        <v>91</v>
      </c>
      <c r="C10131" s="6" t="s">
        <v>8418</v>
      </c>
      <c r="D10131" s="6">
        <v>908</v>
      </c>
      <c r="E10131" s="6" t="s">
        <v>8484</v>
      </c>
      <c r="F10131" s="6">
        <v>31000</v>
      </c>
      <c r="G10131" s="6" t="s">
        <v>4130</v>
      </c>
      <c r="H10131" s="6">
        <v>2</v>
      </c>
      <c r="I10131" s="6" t="s">
        <v>297</v>
      </c>
      <c r="J10131" s="6">
        <v>6</v>
      </c>
      <c r="K10131" s="6" t="s">
        <v>7768</v>
      </c>
      <c r="L10131" s="8">
        <v>6</v>
      </c>
      <c r="M10131" s="6" t="s">
        <v>297</v>
      </c>
      <c r="N10131" s="6" t="s">
        <v>8421</v>
      </c>
      <c r="R10131" s="6" t="str">
        <f t="shared" si="158"/>
        <v>91908Xã Nam Thái26</v>
      </c>
    </row>
    <row r="10132" spans="1:18">
      <c r="A10132" s="6">
        <v>10131</v>
      </c>
      <c r="B10132" s="6">
        <v>91</v>
      </c>
      <c r="C10132" s="6" t="s">
        <v>8418</v>
      </c>
      <c r="D10132" s="6">
        <v>908</v>
      </c>
      <c r="E10132" s="6" t="s">
        <v>8484</v>
      </c>
      <c r="F10132" s="6">
        <v>31003</v>
      </c>
      <c r="G10132" s="6" t="s">
        <v>8489</v>
      </c>
      <c r="H10132" s="6">
        <v>2</v>
      </c>
      <c r="I10132" s="6" t="s">
        <v>297</v>
      </c>
      <c r="J10132" s="6">
        <v>6</v>
      </c>
      <c r="K10132" s="6" t="s">
        <v>7768</v>
      </c>
      <c r="L10132" s="8">
        <v>6</v>
      </c>
      <c r="M10132" s="6" t="s">
        <v>297</v>
      </c>
      <c r="N10132" s="6" t="s">
        <v>8421</v>
      </c>
      <c r="R10132" s="6" t="str">
        <f t="shared" si="158"/>
        <v>91908Xã Nam Thái A26</v>
      </c>
    </row>
    <row r="10133" spans="1:18">
      <c r="A10133" s="6">
        <v>10132</v>
      </c>
      <c r="B10133" s="6">
        <v>91</v>
      </c>
      <c r="C10133" s="6" t="s">
        <v>8418</v>
      </c>
      <c r="D10133" s="6">
        <v>908</v>
      </c>
      <c r="E10133" s="6" t="s">
        <v>8484</v>
      </c>
      <c r="F10133" s="6">
        <v>31006</v>
      </c>
      <c r="G10133" s="6" t="s">
        <v>8490</v>
      </c>
      <c r="H10133" s="6">
        <v>2</v>
      </c>
      <c r="I10133" s="6" t="s">
        <v>297</v>
      </c>
      <c r="J10133" s="6">
        <v>6</v>
      </c>
      <c r="K10133" s="6" t="s">
        <v>7768</v>
      </c>
      <c r="L10133" s="8">
        <v>6</v>
      </c>
      <c r="M10133" s="6" t="s">
        <v>297</v>
      </c>
      <c r="N10133" s="6" t="s">
        <v>8421</v>
      </c>
      <c r="R10133" s="6" t="str">
        <f t="shared" si="158"/>
        <v>91908Xã Đông Thái26</v>
      </c>
    </row>
    <row r="10134" spans="1:18">
      <c r="A10134" s="6">
        <v>10133</v>
      </c>
      <c r="B10134" s="6">
        <v>91</v>
      </c>
      <c r="C10134" s="6" t="s">
        <v>8418</v>
      </c>
      <c r="D10134" s="6">
        <v>908</v>
      </c>
      <c r="E10134" s="6" t="s">
        <v>8484</v>
      </c>
      <c r="F10134" s="6">
        <v>31009</v>
      </c>
      <c r="G10134" s="6" t="s">
        <v>621</v>
      </c>
      <c r="H10134" s="6">
        <v>2</v>
      </c>
      <c r="I10134" s="6" t="s">
        <v>297</v>
      </c>
      <c r="J10134" s="6">
        <v>6</v>
      </c>
      <c r="K10134" s="6" t="s">
        <v>7768</v>
      </c>
      <c r="L10134" s="8">
        <v>6</v>
      </c>
      <c r="M10134" s="6" t="s">
        <v>297</v>
      </c>
      <c r="N10134" s="6" t="s">
        <v>8421</v>
      </c>
      <c r="R10134" s="6" t="str">
        <f t="shared" si="158"/>
        <v>91908Xã Đông Yên26</v>
      </c>
    </row>
    <row r="10135" spans="1:18">
      <c r="A10135" s="6">
        <v>10134</v>
      </c>
      <c r="B10135" s="6">
        <v>91</v>
      </c>
      <c r="C10135" s="6" t="s">
        <v>8418</v>
      </c>
      <c r="D10135" s="6">
        <v>909</v>
      </c>
      <c r="E10135" s="6" t="s">
        <v>8491</v>
      </c>
      <c r="F10135" s="6">
        <v>31018</v>
      </c>
      <c r="G10135" s="6" t="s">
        <v>8492</v>
      </c>
      <c r="H10135" s="6">
        <v>1</v>
      </c>
      <c r="I10135" s="6" t="s">
        <v>251</v>
      </c>
      <c r="J10135" s="6">
        <v>6</v>
      </c>
      <c r="K10135" s="6" t="s">
        <v>7768</v>
      </c>
      <c r="L10135" s="8">
        <v>5</v>
      </c>
      <c r="M10135" s="6" t="s">
        <v>251</v>
      </c>
      <c r="N10135" s="6" t="s">
        <v>8421</v>
      </c>
      <c r="R10135" s="6" t="str">
        <f t="shared" si="158"/>
        <v>91909Thị trấn Thứ Mười Một16</v>
      </c>
    </row>
    <row r="10136" spans="1:18">
      <c r="A10136" s="6">
        <v>10135</v>
      </c>
      <c r="B10136" s="6">
        <v>91</v>
      </c>
      <c r="C10136" s="6" t="s">
        <v>8418</v>
      </c>
      <c r="D10136" s="6">
        <v>909</v>
      </c>
      <c r="E10136" s="6" t="s">
        <v>8491</v>
      </c>
      <c r="F10136" s="6">
        <v>31021</v>
      </c>
      <c r="G10136" s="6" t="s">
        <v>892</v>
      </c>
      <c r="H10136" s="6">
        <v>2</v>
      </c>
      <c r="I10136" s="6" t="s">
        <v>297</v>
      </c>
      <c r="J10136" s="6">
        <v>6</v>
      </c>
      <c r="K10136" s="6" t="s">
        <v>7768</v>
      </c>
      <c r="L10136" s="8">
        <v>6</v>
      </c>
      <c r="M10136" s="6" t="s">
        <v>297</v>
      </c>
      <c r="N10136" s="6" t="s">
        <v>8421</v>
      </c>
      <c r="R10136" s="6" t="str">
        <f t="shared" si="158"/>
        <v>91909Xã Thuận Hoà26</v>
      </c>
    </row>
    <row r="10137" spans="1:18">
      <c r="A10137" s="6">
        <v>10136</v>
      </c>
      <c r="B10137" s="6">
        <v>91</v>
      </c>
      <c r="C10137" s="6" t="s">
        <v>8418</v>
      </c>
      <c r="D10137" s="6">
        <v>909</v>
      </c>
      <c r="E10137" s="6" t="s">
        <v>8491</v>
      </c>
      <c r="F10137" s="6">
        <v>31024</v>
      </c>
      <c r="G10137" s="6" t="s">
        <v>3792</v>
      </c>
      <c r="H10137" s="6">
        <v>2</v>
      </c>
      <c r="I10137" s="6" t="s">
        <v>297</v>
      </c>
      <c r="J10137" s="6">
        <v>6</v>
      </c>
      <c r="K10137" s="6" t="s">
        <v>7768</v>
      </c>
      <c r="L10137" s="8">
        <v>6</v>
      </c>
      <c r="M10137" s="6" t="s">
        <v>297</v>
      </c>
      <c r="N10137" s="6" t="s">
        <v>8421</v>
      </c>
      <c r="R10137" s="6" t="str">
        <f t="shared" si="158"/>
        <v>91909Xã Đông Hòa26</v>
      </c>
    </row>
    <row r="10138" spans="1:18">
      <c r="A10138" s="6">
        <v>10137</v>
      </c>
      <c r="B10138" s="6">
        <v>91</v>
      </c>
      <c r="C10138" s="6" t="s">
        <v>8418</v>
      </c>
      <c r="D10138" s="6">
        <v>909</v>
      </c>
      <c r="E10138" s="6" t="s">
        <v>8491</v>
      </c>
      <c r="F10138" s="6">
        <v>31030</v>
      </c>
      <c r="G10138" s="6" t="s">
        <v>7741</v>
      </c>
      <c r="H10138" s="6">
        <v>2</v>
      </c>
      <c r="I10138" s="6" t="s">
        <v>297</v>
      </c>
      <c r="J10138" s="6">
        <v>6</v>
      </c>
      <c r="K10138" s="6" t="s">
        <v>7768</v>
      </c>
      <c r="L10138" s="8">
        <v>6</v>
      </c>
      <c r="M10138" s="6" t="s">
        <v>297</v>
      </c>
      <c r="N10138" s="6" t="s">
        <v>8421</v>
      </c>
      <c r="R10138" s="6" t="str">
        <f t="shared" si="158"/>
        <v>91909Xã Đông Thạnh26</v>
      </c>
    </row>
    <row r="10139" spans="1:18">
      <c r="A10139" s="6">
        <v>10138</v>
      </c>
      <c r="B10139" s="6">
        <v>91</v>
      </c>
      <c r="C10139" s="6" t="s">
        <v>8418</v>
      </c>
      <c r="D10139" s="6">
        <v>909</v>
      </c>
      <c r="E10139" s="6" t="s">
        <v>8491</v>
      </c>
      <c r="F10139" s="6">
        <v>31031</v>
      </c>
      <c r="G10139" s="6" t="s">
        <v>8010</v>
      </c>
      <c r="H10139" s="6">
        <v>2</v>
      </c>
      <c r="I10139" s="6" t="s">
        <v>297</v>
      </c>
      <c r="J10139" s="6">
        <v>6</v>
      </c>
      <c r="K10139" s="6" t="s">
        <v>7768</v>
      </c>
      <c r="L10139" s="8">
        <v>6</v>
      </c>
      <c r="M10139" s="6" t="s">
        <v>297</v>
      </c>
      <c r="N10139" s="6" t="s">
        <v>8421</v>
      </c>
      <c r="R10139" s="6" t="str">
        <f t="shared" si="158"/>
        <v>91909Xã Tân Thạnh26</v>
      </c>
    </row>
    <row r="10140" spans="1:18">
      <c r="A10140" s="6">
        <v>10139</v>
      </c>
      <c r="B10140" s="6">
        <v>91</v>
      </c>
      <c r="C10140" s="6" t="s">
        <v>8418</v>
      </c>
      <c r="D10140" s="6">
        <v>909</v>
      </c>
      <c r="E10140" s="6" t="s">
        <v>8491</v>
      </c>
      <c r="F10140" s="6">
        <v>31033</v>
      </c>
      <c r="G10140" s="6" t="s">
        <v>2820</v>
      </c>
      <c r="H10140" s="6">
        <v>2</v>
      </c>
      <c r="I10140" s="6" t="s">
        <v>297</v>
      </c>
      <c r="J10140" s="6">
        <v>6</v>
      </c>
      <c r="K10140" s="6" t="s">
        <v>7768</v>
      </c>
      <c r="L10140" s="8">
        <v>6</v>
      </c>
      <c r="M10140" s="6" t="s">
        <v>297</v>
      </c>
      <c r="N10140" s="6" t="s">
        <v>8421</v>
      </c>
      <c r="R10140" s="6" t="str">
        <f t="shared" si="158"/>
        <v>91909Xã Đông Hưng26</v>
      </c>
    </row>
    <row r="10141" spans="1:18">
      <c r="A10141" s="6">
        <v>10140</v>
      </c>
      <c r="B10141" s="6">
        <v>91</v>
      </c>
      <c r="C10141" s="6" t="s">
        <v>8418</v>
      </c>
      <c r="D10141" s="6">
        <v>909</v>
      </c>
      <c r="E10141" s="6" t="s">
        <v>8491</v>
      </c>
      <c r="F10141" s="6">
        <v>31036</v>
      </c>
      <c r="G10141" s="6" t="s">
        <v>8493</v>
      </c>
      <c r="H10141" s="6">
        <v>2</v>
      </c>
      <c r="I10141" s="6" t="s">
        <v>297</v>
      </c>
      <c r="J10141" s="6">
        <v>6</v>
      </c>
      <c r="K10141" s="6" t="s">
        <v>7768</v>
      </c>
      <c r="L10141" s="8">
        <v>6</v>
      </c>
      <c r="M10141" s="6" t="s">
        <v>297</v>
      </c>
      <c r="N10141" s="6" t="s">
        <v>8421</v>
      </c>
      <c r="R10141" s="6" t="str">
        <f t="shared" si="158"/>
        <v>91909Xã Đông Hưng A26</v>
      </c>
    </row>
    <row r="10142" spans="1:18">
      <c r="A10142" s="6">
        <v>10141</v>
      </c>
      <c r="B10142" s="6">
        <v>91</v>
      </c>
      <c r="C10142" s="6" t="s">
        <v>8418</v>
      </c>
      <c r="D10142" s="6">
        <v>909</v>
      </c>
      <c r="E10142" s="6" t="s">
        <v>8491</v>
      </c>
      <c r="F10142" s="6">
        <v>31039</v>
      </c>
      <c r="G10142" s="6" t="s">
        <v>8494</v>
      </c>
      <c r="H10142" s="6">
        <v>2</v>
      </c>
      <c r="I10142" s="6" t="s">
        <v>297</v>
      </c>
      <c r="J10142" s="6">
        <v>6</v>
      </c>
      <c r="K10142" s="6" t="s">
        <v>7768</v>
      </c>
      <c r="L10142" s="8">
        <v>6</v>
      </c>
      <c r="M10142" s="6" t="s">
        <v>297</v>
      </c>
      <c r="N10142" s="6" t="s">
        <v>8421</v>
      </c>
      <c r="R10142" s="6" t="str">
        <f t="shared" si="158"/>
        <v>91909Xã Đông Hưng B26</v>
      </c>
    </row>
    <row r="10143" spans="1:18">
      <c r="A10143" s="6">
        <v>10142</v>
      </c>
      <c r="B10143" s="6">
        <v>91</v>
      </c>
      <c r="C10143" s="6" t="s">
        <v>8418</v>
      </c>
      <c r="D10143" s="6">
        <v>909</v>
      </c>
      <c r="E10143" s="6" t="s">
        <v>8491</v>
      </c>
      <c r="F10143" s="6">
        <v>31042</v>
      </c>
      <c r="G10143" s="6" t="s">
        <v>8495</v>
      </c>
      <c r="H10143" s="6">
        <v>2</v>
      </c>
      <c r="I10143" s="6" t="s">
        <v>297</v>
      </c>
      <c r="J10143" s="6">
        <v>6</v>
      </c>
      <c r="K10143" s="6" t="s">
        <v>7768</v>
      </c>
      <c r="L10143" s="8">
        <v>6</v>
      </c>
      <c r="M10143" s="6" t="s">
        <v>297</v>
      </c>
      <c r="N10143" s="6" t="s">
        <v>8421</v>
      </c>
      <c r="R10143" s="6" t="str">
        <f t="shared" si="158"/>
        <v>91909Xã Vân Khánh26</v>
      </c>
    </row>
    <row r="10144" spans="1:18">
      <c r="A10144" s="6">
        <v>10143</v>
      </c>
      <c r="B10144" s="6">
        <v>91</v>
      </c>
      <c r="C10144" s="6" t="s">
        <v>8418</v>
      </c>
      <c r="D10144" s="6">
        <v>909</v>
      </c>
      <c r="E10144" s="6" t="s">
        <v>8491</v>
      </c>
      <c r="F10144" s="6">
        <v>31045</v>
      </c>
      <c r="G10144" s="6" t="s">
        <v>8496</v>
      </c>
      <c r="H10144" s="6">
        <v>2</v>
      </c>
      <c r="I10144" s="6" t="s">
        <v>297</v>
      </c>
      <c r="J10144" s="6">
        <v>6</v>
      </c>
      <c r="K10144" s="6" t="s">
        <v>7768</v>
      </c>
      <c r="L10144" s="8">
        <v>6</v>
      </c>
      <c r="M10144" s="6" t="s">
        <v>297</v>
      </c>
      <c r="N10144" s="6" t="s">
        <v>8421</v>
      </c>
      <c r="R10144" s="6" t="str">
        <f t="shared" si="158"/>
        <v>91909Xã Vân Khánh Đông26</v>
      </c>
    </row>
    <row r="10145" spans="1:18">
      <c r="A10145" s="6">
        <v>10144</v>
      </c>
      <c r="B10145" s="6">
        <v>91</v>
      </c>
      <c r="C10145" s="6" t="s">
        <v>8418</v>
      </c>
      <c r="D10145" s="6">
        <v>909</v>
      </c>
      <c r="E10145" s="6" t="s">
        <v>8491</v>
      </c>
      <c r="F10145" s="6">
        <v>31048</v>
      </c>
      <c r="G10145" s="6" t="s">
        <v>8497</v>
      </c>
      <c r="H10145" s="6">
        <v>2</v>
      </c>
      <c r="I10145" s="6" t="s">
        <v>297</v>
      </c>
      <c r="J10145" s="6">
        <v>6</v>
      </c>
      <c r="K10145" s="6" t="s">
        <v>7768</v>
      </c>
      <c r="L10145" s="8">
        <v>6</v>
      </c>
      <c r="M10145" s="6" t="s">
        <v>297</v>
      </c>
      <c r="N10145" s="6" t="s">
        <v>8421</v>
      </c>
      <c r="R10145" s="6" t="str">
        <f t="shared" si="158"/>
        <v>91909Xã Vân Khánh Tây26</v>
      </c>
    </row>
    <row r="10146" spans="1:18">
      <c r="A10146" s="6">
        <v>10145</v>
      </c>
      <c r="B10146" s="6">
        <v>91</v>
      </c>
      <c r="C10146" s="6" t="s">
        <v>8418</v>
      </c>
      <c r="D10146" s="6">
        <v>910</v>
      </c>
      <c r="E10146" s="6" t="s">
        <v>8498</v>
      </c>
      <c r="F10146" s="6">
        <v>31051</v>
      </c>
      <c r="G10146" s="6" t="s">
        <v>8499</v>
      </c>
      <c r="H10146" s="6">
        <v>1</v>
      </c>
      <c r="I10146" s="6" t="s">
        <v>251</v>
      </c>
      <c r="J10146" s="6">
        <v>6</v>
      </c>
      <c r="K10146" s="6" t="s">
        <v>7768</v>
      </c>
      <c r="L10146" s="8">
        <v>5</v>
      </c>
      <c r="M10146" s="6" t="s">
        <v>251</v>
      </c>
      <c r="N10146" s="6" t="s">
        <v>8421</v>
      </c>
      <c r="R10146" s="6" t="str">
        <f t="shared" si="158"/>
        <v>91910Thị trấn Vĩnh Thuận16</v>
      </c>
    </row>
    <row r="10147" spans="1:18">
      <c r="A10147" s="6">
        <v>10146</v>
      </c>
      <c r="B10147" s="6">
        <v>91</v>
      </c>
      <c r="C10147" s="6" t="s">
        <v>8418</v>
      </c>
      <c r="D10147" s="6">
        <v>910</v>
      </c>
      <c r="E10147" s="6" t="s">
        <v>8498</v>
      </c>
      <c r="F10147" s="6">
        <v>31060</v>
      </c>
      <c r="G10147" s="6" t="s">
        <v>8500</v>
      </c>
      <c r="H10147" s="6">
        <v>2</v>
      </c>
      <c r="I10147" s="6" t="s">
        <v>297</v>
      </c>
      <c r="J10147" s="6">
        <v>6</v>
      </c>
      <c r="K10147" s="6" t="s">
        <v>7768</v>
      </c>
      <c r="L10147" s="8">
        <v>6</v>
      </c>
      <c r="M10147" s="6" t="s">
        <v>297</v>
      </c>
      <c r="N10147" s="6" t="s">
        <v>8421</v>
      </c>
      <c r="R10147" s="6" t="str">
        <f t="shared" si="158"/>
        <v>91910Xã Vĩnh Bình Bắc26</v>
      </c>
    </row>
    <row r="10148" spans="1:18">
      <c r="A10148" s="6">
        <v>10147</v>
      </c>
      <c r="B10148" s="6">
        <v>91</v>
      </c>
      <c r="C10148" s="6" t="s">
        <v>8418</v>
      </c>
      <c r="D10148" s="6">
        <v>910</v>
      </c>
      <c r="E10148" s="6" t="s">
        <v>8498</v>
      </c>
      <c r="F10148" s="6">
        <v>31063</v>
      </c>
      <c r="G10148" s="6" t="s">
        <v>8501</v>
      </c>
      <c r="H10148" s="6">
        <v>2</v>
      </c>
      <c r="I10148" s="6" t="s">
        <v>297</v>
      </c>
      <c r="J10148" s="6">
        <v>6</v>
      </c>
      <c r="K10148" s="6" t="s">
        <v>7768</v>
      </c>
      <c r="L10148" s="8">
        <v>6</v>
      </c>
      <c r="M10148" s="6" t="s">
        <v>297</v>
      </c>
      <c r="N10148" s="6" t="s">
        <v>8421</v>
      </c>
      <c r="R10148" s="6" t="str">
        <f t="shared" si="158"/>
        <v>91910Xã Vĩnh Bình Nam26</v>
      </c>
    </row>
    <row r="10149" spans="1:18">
      <c r="A10149" s="6">
        <v>10148</v>
      </c>
      <c r="B10149" s="6">
        <v>91</v>
      </c>
      <c r="C10149" s="6" t="s">
        <v>8418</v>
      </c>
      <c r="D10149" s="6">
        <v>910</v>
      </c>
      <c r="E10149" s="6" t="s">
        <v>8498</v>
      </c>
      <c r="F10149" s="6">
        <v>31064</v>
      </c>
      <c r="G10149" s="6" t="s">
        <v>685</v>
      </c>
      <c r="H10149" s="6">
        <v>2</v>
      </c>
      <c r="I10149" s="6" t="s">
        <v>297</v>
      </c>
      <c r="J10149" s="6">
        <v>6</v>
      </c>
      <c r="K10149" s="6" t="s">
        <v>7768</v>
      </c>
      <c r="L10149" s="8">
        <v>6</v>
      </c>
      <c r="M10149" s="6" t="s">
        <v>297</v>
      </c>
      <c r="N10149" s="6" t="s">
        <v>8421</v>
      </c>
      <c r="R10149" s="6" t="str">
        <f t="shared" si="158"/>
        <v>91910Xã Bình Minh26</v>
      </c>
    </row>
    <row r="10150" spans="1:18">
      <c r="A10150" s="6">
        <v>10149</v>
      </c>
      <c r="B10150" s="6">
        <v>91</v>
      </c>
      <c r="C10150" s="6" t="s">
        <v>8418</v>
      </c>
      <c r="D10150" s="6">
        <v>910</v>
      </c>
      <c r="E10150" s="6" t="s">
        <v>8498</v>
      </c>
      <c r="F10150" s="6">
        <v>31069</v>
      </c>
      <c r="G10150" s="6" t="s">
        <v>6151</v>
      </c>
      <c r="H10150" s="6">
        <v>2</v>
      </c>
      <c r="I10150" s="6" t="s">
        <v>297</v>
      </c>
      <c r="J10150" s="6">
        <v>6</v>
      </c>
      <c r="K10150" s="6" t="s">
        <v>7768</v>
      </c>
      <c r="L10150" s="8">
        <v>6</v>
      </c>
      <c r="M10150" s="6" t="s">
        <v>297</v>
      </c>
      <c r="N10150" s="6" t="s">
        <v>8421</v>
      </c>
      <c r="R10150" s="6" t="str">
        <f t="shared" si="158"/>
        <v>91910Xã Vĩnh Thuận26</v>
      </c>
    </row>
    <row r="10151" spans="1:18">
      <c r="A10151" s="6">
        <v>10150</v>
      </c>
      <c r="B10151" s="6">
        <v>91</v>
      </c>
      <c r="C10151" s="6" t="s">
        <v>8418</v>
      </c>
      <c r="D10151" s="6">
        <v>910</v>
      </c>
      <c r="E10151" s="6" t="s">
        <v>8498</v>
      </c>
      <c r="F10151" s="6">
        <v>31072</v>
      </c>
      <c r="G10151" s="6" t="s">
        <v>6557</v>
      </c>
      <c r="H10151" s="6">
        <v>2</v>
      </c>
      <c r="I10151" s="6" t="s">
        <v>297</v>
      </c>
      <c r="J10151" s="6">
        <v>6</v>
      </c>
      <c r="K10151" s="6" t="s">
        <v>7768</v>
      </c>
      <c r="L10151" s="8">
        <v>6</v>
      </c>
      <c r="M10151" s="6" t="s">
        <v>297</v>
      </c>
      <c r="N10151" s="6" t="s">
        <v>8421</v>
      </c>
      <c r="R10151" s="6" t="str">
        <f t="shared" si="158"/>
        <v>91910Xã Tân Thuận26</v>
      </c>
    </row>
    <row r="10152" spans="1:18">
      <c r="A10152" s="6">
        <v>10151</v>
      </c>
      <c r="B10152" s="6">
        <v>91</v>
      </c>
      <c r="C10152" s="6" t="s">
        <v>8418</v>
      </c>
      <c r="D10152" s="6">
        <v>910</v>
      </c>
      <c r="E10152" s="6" t="s">
        <v>8498</v>
      </c>
      <c r="F10152" s="6">
        <v>31074</v>
      </c>
      <c r="G10152" s="6" t="s">
        <v>8502</v>
      </c>
      <c r="H10152" s="6">
        <v>2</v>
      </c>
      <c r="I10152" s="6" t="s">
        <v>297</v>
      </c>
      <c r="J10152" s="6">
        <v>6</v>
      </c>
      <c r="K10152" s="6" t="s">
        <v>7768</v>
      </c>
      <c r="L10152" s="8">
        <v>6</v>
      </c>
      <c r="M10152" s="6" t="s">
        <v>297</v>
      </c>
      <c r="N10152" s="6" t="s">
        <v>8421</v>
      </c>
      <c r="R10152" s="6" t="str">
        <f t="shared" si="158"/>
        <v>91910Xã Phong Đông26</v>
      </c>
    </row>
    <row r="10153" spans="1:18">
      <c r="A10153" s="6">
        <v>10152</v>
      </c>
      <c r="B10153" s="6">
        <v>91</v>
      </c>
      <c r="C10153" s="6" t="s">
        <v>8418</v>
      </c>
      <c r="D10153" s="6">
        <v>910</v>
      </c>
      <c r="E10153" s="6" t="s">
        <v>8498</v>
      </c>
      <c r="F10153" s="6">
        <v>31075</v>
      </c>
      <c r="G10153" s="6" t="s">
        <v>1022</v>
      </c>
      <c r="H10153" s="6">
        <v>2</v>
      </c>
      <c r="I10153" s="6" t="s">
        <v>297</v>
      </c>
      <c r="J10153" s="6">
        <v>6</v>
      </c>
      <c r="K10153" s="6" t="s">
        <v>7768</v>
      </c>
      <c r="L10153" s="8">
        <v>6</v>
      </c>
      <c r="M10153" s="6" t="s">
        <v>297</v>
      </c>
      <c r="N10153" s="6" t="s">
        <v>8421</v>
      </c>
      <c r="R10153" s="6" t="str">
        <f t="shared" si="158"/>
        <v>91910Xã Vĩnh Phong26</v>
      </c>
    </row>
    <row r="10154" spans="1:18">
      <c r="A10154" s="6">
        <v>10153</v>
      </c>
      <c r="B10154" s="6">
        <v>91</v>
      </c>
      <c r="C10154" s="6" t="s">
        <v>8418</v>
      </c>
      <c r="D10154" s="6">
        <v>911</v>
      </c>
      <c r="E10154" s="6" t="s">
        <v>8503</v>
      </c>
      <c r="F10154" s="6">
        <v>31078</v>
      </c>
      <c r="G10154" s="6" t="s">
        <v>8504</v>
      </c>
      <c r="H10154" s="6">
        <v>1</v>
      </c>
      <c r="I10154" s="6" t="s">
        <v>251</v>
      </c>
      <c r="J10154" s="6">
        <v>6</v>
      </c>
      <c r="K10154" s="6" t="s">
        <v>7768</v>
      </c>
      <c r="L10154" s="8">
        <v>5</v>
      </c>
      <c r="M10154" s="6" t="s">
        <v>251</v>
      </c>
      <c r="N10154" s="6" t="s">
        <v>8421</v>
      </c>
      <c r="R10154" s="6" t="str">
        <f t="shared" si="158"/>
        <v>91911Phường Dương Đông16</v>
      </c>
    </row>
    <row r="10155" spans="1:18">
      <c r="A10155" s="6">
        <v>10154</v>
      </c>
      <c r="B10155" s="6">
        <v>91</v>
      </c>
      <c r="C10155" s="6" t="s">
        <v>8418</v>
      </c>
      <c r="D10155" s="6">
        <v>911</v>
      </c>
      <c r="E10155" s="6" t="s">
        <v>8503</v>
      </c>
      <c r="F10155" s="6">
        <v>31081</v>
      </c>
      <c r="G10155" s="6" t="s">
        <v>8505</v>
      </c>
      <c r="H10155" s="6">
        <v>1</v>
      </c>
      <c r="I10155" s="6" t="s">
        <v>251</v>
      </c>
      <c r="J10155" s="6">
        <v>6</v>
      </c>
      <c r="K10155" s="6" t="s">
        <v>7768</v>
      </c>
      <c r="L10155" s="8">
        <v>5</v>
      </c>
      <c r="M10155" s="6" t="s">
        <v>251</v>
      </c>
      <c r="N10155" s="6" t="s">
        <v>8421</v>
      </c>
      <c r="R10155" s="6" t="str">
        <f t="shared" si="158"/>
        <v>91911Phường An Thới16</v>
      </c>
    </row>
    <row r="10156" spans="1:18">
      <c r="A10156" s="6">
        <v>10155</v>
      </c>
      <c r="B10156" s="6">
        <v>91</v>
      </c>
      <c r="C10156" s="6" t="s">
        <v>8418</v>
      </c>
      <c r="D10156" s="6">
        <v>911</v>
      </c>
      <c r="E10156" s="6" t="s">
        <v>8503</v>
      </c>
      <c r="F10156" s="6">
        <v>31084</v>
      </c>
      <c r="G10156" s="6" t="s">
        <v>8506</v>
      </c>
      <c r="H10156" s="6">
        <v>2</v>
      </c>
      <c r="I10156" s="6" t="s">
        <v>297</v>
      </c>
      <c r="J10156" s="6">
        <v>6</v>
      </c>
      <c r="K10156" s="6" t="s">
        <v>7768</v>
      </c>
      <c r="L10156" s="8">
        <v>6</v>
      </c>
      <c r="M10156" s="6" t="s">
        <v>297</v>
      </c>
      <c r="N10156" s="6" t="s">
        <v>8421</v>
      </c>
      <c r="R10156" s="6" t="str">
        <f t="shared" si="158"/>
        <v>91911Xã Cửa Cạn26</v>
      </c>
    </row>
    <row r="10157" spans="1:18">
      <c r="A10157" s="6">
        <v>10156</v>
      </c>
      <c r="B10157" s="6">
        <v>91</v>
      </c>
      <c r="C10157" s="6" t="s">
        <v>8418</v>
      </c>
      <c r="D10157" s="6">
        <v>911</v>
      </c>
      <c r="E10157" s="6" t="s">
        <v>8503</v>
      </c>
      <c r="F10157" s="6">
        <v>31087</v>
      </c>
      <c r="G10157" s="6" t="s">
        <v>8507</v>
      </c>
      <c r="H10157" s="6">
        <v>2</v>
      </c>
      <c r="I10157" s="6" t="s">
        <v>297</v>
      </c>
      <c r="J10157" s="6">
        <v>6</v>
      </c>
      <c r="K10157" s="6" t="s">
        <v>7768</v>
      </c>
      <c r="L10157" s="8">
        <v>6</v>
      </c>
      <c r="M10157" s="6" t="s">
        <v>297</v>
      </c>
      <c r="N10157" s="6" t="s">
        <v>8421</v>
      </c>
      <c r="R10157" s="6" t="str">
        <f t="shared" si="158"/>
        <v>91911Xã Gành Dầu26</v>
      </c>
    </row>
    <row r="10158" spans="1:18">
      <c r="A10158" s="6">
        <v>10157</v>
      </c>
      <c r="B10158" s="6">
        <v>91</v>
      </c>
      <c r="C10158" s="6" t="s">
        <v>8418</v>
      </c>
      <c r="D10158" s="6">
        <v>911</v>
      </c>
      <c r="E10158" s="6" t="s">
        <v>8503</v>
      </c>
      <c r="F10158" s="6">
        <v>31090</v>
      </c>
      <c r="G10158" s="6" t="s">
        <v>8508</v>
      </c>
      <c r="H10158" s="6">
        <v>2</v>
      </c>
      <c r="I10158" s="6" t="s">
        <v>297</v>
      </c>
      <c r="J10158" s="6">
        <v>6</v>
      </c>
      <c r="K10158" s="6" t="s">
        <v>7768</v>
      </c>
      <c r="L10158" s="8">
        <v>6</v>
      </c>
      <c r="M10158" s="6" t="s">
        <v>297</v>
      </c>
      <c r="N10158" s="6" t="s">
        <v>8421</v>
      </c>
      <c r="R10158" s="6" t="str">
        <f t="shared" si="158"/>
        <v>91911Xã Cửa Dương26</v>
      </c>
    </row>
    <row r="10159" spans="1:18">
      <c r="A10159" s="6">
        <v>10158</v>
      </c>
      <c r="B10159" s="6">
        <v>91</v>
      </c>
      <c r="C10159" s="6" t="s">
        <v>8418</v>
      </c>
      <c r="D10159" s="6">
        <v>911</v>
      </c>
      <c r="E10159" s="6" t="s">
        <v>8503</v>
      </c>
      <c r="F10159" s="6">
        <v>31093</v>
      </c>
      <c r="G10159" s="6" t="s">
        <v>5393</v>
      </c>
      <c r="H10159" s="6">
        <v>2</v>
      </c>
      <c r="I10159" s="6" t="s">
        <v>297</v>
      </c>
      <c r="J10159" s="6">
        <v>6</v>
      </c>
      <c r="K10159" s="6" t="s">
        <v>7768</v>
      </c>
      <c r="L10159" s="8">
        <v>6</v>
      </c>
      <c r="M10159" s="6" t="s">
        <v>297</v>
      </c>
      <c r="N10159" s="6" t="s">
        <v>8421</v>
      </c>
      <c r="R10159" s="6" t="str">
        <f t="shared" si="158"/>
        <v>91911Xã Hàm Ninh26</v>
      </c>
    </row>
    <row r="10160" spans="1:18">
      <c r="A10160" s="6">
        <v>10159</v>
      </c>
      <c r="B10160" s="6">
        <v>91</v>
      </c>
      <c r="C10160" s="6" t="s">
        <v>8418</v>
      </c>
      <c r="D10160" s="6">
        <v>911</v>
      </c>
      <c r="E10160" s="6" t="s">
        <v>8503</v>
      </c>
      <c r="F10160" s="6">
        <v>31096</v>
      </c>
      <c r="G10160" s="6" t="s">
        <v>8509</v>
      </c>
      <c r="H10160" s="6">
        <v>2</v>
      </c>
      <c r="I10160" s="6" t="s">
        <v>297</v>
      </c>
      <c r="J10160" s="6">
        <v>6</v>
      </c>
      <c r="K10160" s="6" t="s">
        <v>7768</v>
      </c>
      <c r="L10160" s="8">
        <v>6</v>
      </c>
      <c r="M10160" s="6" t="s">
        <v>297</v>
      </c>
      <c r="N10160" s="6" t="s">
        <v>8421</v>
      </c>
      <c r="R10160" s="6" t="str">
        <f t="shared" si="158"/>
        <v>91911Xã Dương Tơ26</v>
      </c>
    </row>
    <row r="10161" spans="1:18">
      <c r="A10161" s="6">
        <v>10160</v>
      </c>
      <c r="B10161" s="6">
        <v>91</v>
      </c>
      <c r="C10161" s="6" t="s">
        <v>8418</v>
      </c>
      <c r="D10161" s="6">
        <v>911</v>
      </c>
      <c r="E10161" s="6" t="s">
        <v>8503</v>
      </c>
      <c r="F10161" s="6">
        <v>31102</v>
      </c>
      <c r="G10161" s="6" t="s">
        <v>8510</v>
      </c>
      <c r="H10161" s="6">
        <v>2</v>
      </c>
      <c r="I10161" s="6" t="s">
        <v>297</v>
      </c>
      <c r="J10161" s="6">
        <v>6</v>
      </c>
      <c r="K10161" s="6" t="s">
        <v>7768</v>
      </c>
      <c r="L10161" s="8">
        <v>6</v>
      </c>
      <c r="M10161" s="6" t="s">
        <v>297</v>
      </c>
      <c r="N10161" s="6" t="s">
        <v>8421</v>
      </c>
      <c r="R10161" s="6" t="str">
        <f t="shared" si="158"/>
        <v>91911Xã Bãi Thơm26</v>
      </c>
    </row>
    <row r="10162" spans="1:18">
      <c r="A10162" s="6">
        <v>10161</v>
      </c>
      <c r="B10162" s="6">
        <v>91</v>
      </c>
      <c r="C10162" s="6" t="s">
        <v>8418</v>
      </c>
      <c r="D10162" s="6">
        <v>911</v>
      </c>
      <c r="E10162" s="6" t="s">
        <v>8503</v>
      </c>
      <c r="F10162" s="6">
        <v>31105</v>
      </c>
      <c r="G10162" s="6" t="s">
        <v>8511</v>
      </c>
      <c r="H10162" s="6">
        <v>2</v>
      </c>
      <c r="I10162" s="6" t="s">
        <v>297</v>
      </c>
      <c r="J10162" s="6">
        <v>6</v>
      </c>
      <c r="K10162" s="6" t="s">
        <v>7768</v>
      </c>
      <c r="L10162" s="8">
        <v>6</v>
      </c>
      <c r="M10162" s="6" t="s">
        <v>297</v>
      </c>
      <c r="N10162" s="6" t="s">
        <v>8421</v>
      </c>
      <c r="R10162" s="6" t="str">
        <f t="shared" si="158"/>
        <v>91911Xã Thổ Châu26</v>
      </c>
    </row>
    <row r="10163" spans="1:18">
      <c r="A10163" s="6">
        <v>10162</v>
      </c>
      <c r="B10163" s="6">
        <v>91</v>
      </c>
      <c r="C10163" s="6" t="s">
        <v>8418</v>
      </c>
      <c r="D10163" s="6">
        <v>912</v>
      </c>
      <c r="E10163" s="6" t="s">
        <v>8512</v>
      </c>
      <c r="F10163" s="6">
        <v>31108</v>
      </c>
      <c r="G10163" s="6" t="s">
        <v>8513</v>
      </c>
      <c r="H10163" s="6">
        <v>2</v>
      </c>
      <c r="I10163" s="6" t="s">
        <v>297</v>
      </c>
      <c r="J10163" s="6">
        <v>6</v>
      </c>
      <c r="K10163" s="6" t="s">
        <v>7768</v>
      </c>
      <c r="L10163" s="8">
        <v>6</v>
      </c>
      <c r="M10163" s="6" t="s">
        <v>297</v>
      </c>
      <c r="N10163" s="6" t="s">
        <v>8421</v>
      </c>
      <c r="R10163" s="6" t="str">
        <f t="shared" si="158"/>
        <v>91912Xã Hòn Tre26</v>
      </c>
    </row>
    <row r="10164" spans="1:18">
      <c r="A10164" s="6">
        <v>10163</v>
      </c>
      <c r="B10164" s="6">
        <v>91</v>
      </c>
      <c r="C10164" s="6" t="s">
        <v>8418</v>
      </c>
      <c r="D10164" s="6">
        <v>912</v>
      </c>
      <c r="E10164" s="6" t="s">
        <v>8512</v>
      </c>
      <c r="F10164" s="6">
        <v>31111</v>
      </c>
      <c r="G10164" s="6" t="s">
        <v>8514</v>
      </c>
      <c r="H10164" s="6">
        <v>2</v>
      </c>
      <c r="I10164" s="6" t="s">
        <v>297</v>
      </c>
      <c r="J10164" s="6">
        <v>6</v>
      </c>
      <c r="K10164" s="6" t="s">
        <v>7768</v>
      </c>
      <c r="L10164" s="8">
        <v>6</v>
      </c>
      <c r="M10164" s="6" t="s">
        <v>297</v>
      </c>
      <c r="N10164" s="6" t="s">
        <v>8421</v>
      </c>
      <c r="R10164" s="6" t="str">
        <f t="shared" si="158"/>
        <v>91912Xã Lại Sơn26</v>
      </c>
    </row>
    <row r="10165" spans="1:18">
      <c r="A10165" s="6">
        <v>10164</v>
      </c>
      <c r="B10165" s="6">
        <v>91</v>
      </c>
      <c r="C10165" s="6" t="s">
        <v>8418</v>
      </c>
      <c r="D10165" s="6">
        <v>912</v>
      </c>
      <c r="E10165" s="6" t="s">
        <v>8512</v>
      </c>
      <c r="F10165" s="6">
        <v>31114</v>
      </c>
      <c r="G10165" s="6" t="s">
        <v>2517</v>
      </c>
      <c r="H10165" s="6">
        <v>2</v>
      </c>
      <c r="I10165" s="6" t="s">
        <v>297</v>
      </c>
      <c r="J10165" s="6">
        <v>6</v>
      </c>
      <c r="K10165" s="6" t="s">
        <v>7768</v>
      </c>
      <c r="L10165" s="8">
        <v>6</v>
      </c>
      <c r="M10165" s="6" t="s">
        <v>297</v>
      </c>
      <c r="N10165" s="6" t="s">
        <v>8421</v>
      </c>
      <c r="R10165" s="6" t="str">
        <f t="shared" si="158"/>
        <v>91912Xã An Sơn26</v>
      </c>
    </row>
    <row r="10166" spans="1:18">
      <c r="A10166" s="6">
        <v>10165</v>
      </c>
      <c r="B10166" s="6">
        <v>91</v>
      </c>
      <c r="C10166" s="6" t="s">
        <v>8418</v>
      </c>
      <c r="D10166" s="6">
        <v>912</v>
      </c>
      <c r="E10166" s="6" t="s">
        <v>8512</v>
      </c>
      <c r="F10166" s="6">
        <v>31115</v>
      </c>
      <c r="G10166" s="6" t="s">
        <v>8515</v>
      </c>
      <c r="H10166" s="6">
        <v>2</v>
      </c>
      <c r="I10166" s="6" t="s">
        <v>297</v>
      </c>
      <c r="J10166" s="6">
        <v>6</v>
      </c>
      <c r="K10166" s="6" t="s">
        <v>7768</v>
      </c>
      <c r="L10166" s="8">
        <v>6</v>
      </c>
      <c r="M10166" s="6" t="s">
        <v>297</v>
      </c>
      <c r="N10166" s="6" t="s">
        <v>8421</v>
      </c>
      <c r="R10166" s="6" t="str">
        <f t="shared" si="158"/>
        <v>91912Xã Nam Du26</v>
      </c>
    </row>
    <row r="10167" spans="1:18">
      <c r="A10167" s="6">
        <v>10166</v>
      </c>
      <c r="B10167" s="6">
        <v>91</v>
      </c>
      <c r="C10167" s="6" t="s">
        <v>8418</v>
      </c>
      <c r="D10167" s="6">
        <v>913</v>
      </c>
      <c r="E10167" s="6" t="s">
        <v>8516</v>
      </c>
      <c r="F10167" s="6">
        <v>31012</v>
      </c>
      <c r="G10167" s="6" t="s">
        <v>8517</v>
      </c>
      <c r="H10167" s="6">
        <v>2</v>
      </c>
      <c r="I10167" s="6" t="s">
        <v>297</v>
      </c>
      <c r="J10167" s="6">
        <v>6</v>
      </c>
      <c r="K10167" s="6" t="s">
        <v>7768</v>
      </c>
      <c r="L10167" s="8">
        <v>6</v>
      </c>
      <c r="M10167" s="6" t="s">
        <v>297</v>
      </c>
      <c r="N10167" s="6" t="s">
        <v>8421</v>
      </c>
      <c r="R10167" s="6" t="str">
        <f t="shared" si="158"/>
        <v>91913Xã Thạnh Yên26</v>
      </c>
    </row>
    <row r="10168" spans="1:18">
      <c r="A10168" s="6">
        <v>10167</v>
      </c>
      <c r="B10168" s="6">
        <v>91</v>
      </c>
      <c r="C10168" s="6" t="s">
        <v>8418</v>
      </c>
      <c r="D10168" s="6">
        <v>913</v>
      </c>
      <c r="E10168" s="6" t="s">
        <v>8516</v>
      </c>
      <c r="F10168" s="6">
        <v>31015</v>
      </c>
      <c r="G10168" s="6" t="s">
        <v>8518</v>
      </c>
      <c r="H10168" s="6">
        <v>2</v>
      </c>
      <c r="I10168" s="6" t="s">
        <v>297</v>
      </c>
      <c r="J10168" s="6">
        <v>6</v>
      </c>
      <c r="K10168" s="6" t="s">
        <v>7768</v>
      </c>
      <c r="L10168" s="8">
        <v>6</v>
      </c>
      <c r="M10168" s="6" t="s">
        <v>297</v>
      </c>
      <c r="N10168" s="6" t="s">
        <v>8421</v>
      </c>
      <c r="R10168" s="6" t="str">
        <f t="shared" si="158"/>
        <v>91913Xã Thạnh Yên A26</v>
      </c>
    </row>
    <row r="10169" spans="1:18">
      <c r="A10169" s="6">
        <v>10168</v>
      </c>
      <c r="B10169" s="6">
        <v>91</v>
      </c>
      <c r="C10169" s="6" t="s">
        <v>8418</v>
      </c>
      <c r="D10169" s="6">
        <v>913</v>
      </c>
      <c r="E10169" s="6" t="s">
        <v>8516</v>
      </c>
      <c r="F10169" s="6">
        <v>31027</v>
      </c>
      <c r="G10169" s="6" t="s">
        <v>8519</v>
      </c>
      <c r="H10169" s="6">
        <v>2</v>
      </c>
      <c r="I10169" s="6" t="s">
        <v>297</v>
      </c>
      <c r="J10169" s="6">
        <v>6</v>
      </c>
      <c r="K10169" s="6" t="s">
        <v>7768</v>
      </c>
      <c r="L10169" s="8">
        <v>6</v>
      </c>
      <c r="M10169" s="6" t="s">
        <v>297</v>
      </c>
      <c r="N10169" s="6" t="s">
        <v>8421</v>
      </c>
      <c r="R10169" s="6" t="str">
        <f t="shared" si="158"/>
        <v>91913Xã An Minh Bắc26</v>
      </c>
    </row>
    <row r="10170" spans="1:18">
      <c r="A10170" s="6">
        <v>10169</v>
      </c>
      <c r="B10170" s="6">
        <v>91</v>
      </c>
      <c r="C10170" s="6" t="s">
        <v>8418</v>
      </c>
      <c r="D10170" s="6">
        <v>913</v>
      </c>
      <c r="E10170" s="6" t="s">
        <v>8516</v>
      </c>
      <c r="F10170" s="6">
        <v>31054</v>
      </c>
      <c r="G10170" s="6" t="s">
        <v>3509</v>
      </c>
      <c r="H10170" s="6">
        <v>2</v>
      </c>
      <c r="I10170" s="6" t="s">
        <v>297</v>
      </c>
      <c r="J10170" s="6">
        <v>6</v>
      </c>
      <c r="K10170" s="6" t="s">
        <v>7768</v>
      </c>
      <c r="L10170" s="8">
        <v>6</v>
      </c>
      <c r="M10170" s="6" t="s">
        <v>297</v>
      </c>
      <c r="N10170" s="6" t="s">
        <v>8421</v>
      </c>
      <c r="R10170" s="6" t="str">
        <f t="shared" si="158"/>
        <v>91913Xã Vĩnh Hòa26</v>
      </c>
    </row>
    <row r="10171" spans="1:18">
      <c r="A10171" s="6">
        <v>10170</v>
      </c>
      <c r="B10171" s="6">
        <v>91</v>
      </c>
      <c r="C10171" s="6" t="s">
        <v>8418</v>
      </c>
      <c r="D10171" s="6">
        <v>913</v>
      </c>
      <c r="E10171" s="6" t="s">
        <v>8516</v>
      </c>
      <c r="F10171" s="6">
        <v>31057</v>
      </c>
      <c r="G10171" s="6" t="s">
        <v>8520</v>
      </c>
      <c r="H10171" s="6">
        <v>2</v>
      </c>
      <c r="I10171" s="6" t="s">
        <v>297</v>
      </c>
      <c r="J10171" s="6">
        <v>6</v>
      </c>
      <c r="K10171" s="6" t="s">
        <v>7768</v>
      </c>
      <c r="L10171" s="8">
        <v>6</v>
      </c>
      <c r="M10171" s="6" t="s">
        <v>297</v>
      </c>
      <c r="N10171" s="6" t="s">
        <v>8421</v>
      </c>
      <c r="R10171" s="6" t="str">
        <f t="shared" si="158"/>
        <v>91913Xã Hoà Chánh26</v>
      </c>
    </row>
    <row r="10172" spans="1:18">
      <c r="A10172" s="6">
        <v>10171</v>
      </c>
      <c r="B10172" s="6">
        <v>91</v>
      </c>
      <c r="C10172" s="6" t="s">
        <v>8418</v>
      </c>
      <c r="D10172" s="6">
        <v>913</v>
      </c>
      <c r="E10172" s="6" t="s">
        <v>8516</v>
      </c>
      <c r="F10172" s="6">
        <v>31066</v>
      </c>
      <c r="G10172" s="6" t="s">
        <v>4078</v>
      </c>
      <c r="H10172" s="6">
        <v>2</v>
      </c>
      <c r="I10172" s="6" t="s">
        <v>297</v>
      </c>
      <c r="J10172" s="6">
        <v>6</v>
      </c>
      <c r="K10172" s="6" t="s">
        <v>7768</v>
      </c>
      <c r="L10172" s="8">
        <v>6</v>
      </c>
      <c r="M10172" s="6" t="s">
        <v>297</v>
      </c>
      <c r="N10172" s="6" t="s">
        <v>8421</v>
      </c>
      <c r="R10172" s="6" t="str">
        <f t="shared" si="158"/>
        <v>91913Xã Minh Thuận26</v>
      </c>
    </row>
    <row r="10173" spans="1:18">
      <c r="A10173" s="6">
        <v>10172</v>
      </c>
      <c r="B10173" s="6">
        <v>91</v>
      </c>
      <c r="C10173" s="6" t="s">
        <v>8418</v>
      </c>
      <c r="D10173" s="6">
        <v>914</v>
      </c>
      <c r="E10173" s="6" t="s">
        <v>8521</v>
      </c>
      <c r="F10173" s="6">
        <v>30791</v>
      </c>
      <c r="G10173" s="6" t="s">
        <v>8409</v>
      </c>
      <c r="H10173" s="6">
        <v>2</v>
      </c>
      <c r="I10173" s="6" t="s">
        <v>297</v>
      </c>
      <c r="J10173" s="6">
        <v>6</v>
      </c>
      <c r="K10173" s="6" t="s">
        <v>7768</v>
      </c>
      <c r="L10173" s="8">
        <v>6</v>
      </c>
      <c r="M10173" s="6" t="s">
        <v>297</v>
      </c>
      <c r="N10173" s="6" t="s">
        <v>8421</v>
      </c>
      <c r="R10173" s="6" t="str">
        <f t="shared" si="158"/>
        <v>91914Xã Vĩnh Phú26</v>
      </c>
    </row>
    <row r="10174" spans="1:18">
      <c r="A10174" s="6">
        <v>10173</v>
      </c>
      <c r="B10174" s="6">
        <v>91</v>
      </c>
      <c r="C10174" s="6" t="s">
        <v>8418</v>
      </c>
      <c r="D10174" s="6">
        <v>914</v>
      </c>
      <c r="E10174" s="6" t="s">
        <v>8521</v>
      </c>
      <c r="F10174" s="6">
        <v>30793</v>
      </c>
      <c r="G10174" s="6" t="s">
        <v>8522</v>
      </c>
      <c r="H10174" s="6">
        <v>2</v>
      </c>
      <c r="I10174" s="6" t="s">
        <v>297</v>
      </c>
      <c r="J10174" s="6">
        <v>6</v>
      </c>
      <c r="K10174" s="6" t="s">
        <v>7768</v>
      </c>
      <c r="L10174" s="8">
        <v>6</v>
      </c>
      <c r="M10174" s="6" t="s">
        <v>297</v>
      </c>
      <c r="N10174" s="6" t="s">
        <v>8421</v>
      </c>
      <c r="R10174" s="6" t="str">
        <f t="shared" si="158"/>
        <v>91914Xã Vĩnh Điều26</v>
      </c>
    </row>
    <row r="10175" spans="1:18">
      <c r="A10175" s="6">
        <v>10174</v>
      </c>
      <c r="B10175" s="6">
        <v>91</v>
      </c>
      <c r="C10175" s="6" t="s">
        <v>8418</v>
      </c>
      <c r="D10175" s="6">
        <v>914</v>
      </c>
      <c r="E10175" s="6" t="s">
        <v>8521</v>
      </c>
      <c r="F10175" s="6">
        <v>30796</v>
      </c>
      <c r="G10175" s="6" t="s">
        <v>8523</v>
      </c>
      <c r="H10175" s="6">
        <v>2</v>
      </c>
      <c r="I10175" s="6" t="s">
        <v>297</v>
      </c>
      <c r="J10175" s="6">
        <v>6</v>
      </c>
      <c r="K10175" s="6" t="s">
        <v>7768</v>
      </c>
      <c r="L10175" s="8">
        <v>6</v>
      </c>
      <c r="M10175" s="6" t="s">
        <v>297</v>
      </c>
      <c r="N10175" s="6" t="s">
        <v>8421</v>
      </c>
      <c r="R10175" s="6" t="str">
        <f t="shared" si="158"/>
        <v>91914Xã Tân Khánh Hòa26</v>
      </c>
    </row>
    <row r="10176" spans="1:18">
      <c r="A10176" s="6">
        <v>10175</v>
      </c>
      <c r="B10176" s="6">
        <v>91</v>
      </c>
      <c r="C10176" s="6" t="s">
        <v>8418</v>
      </c>
      <c r="D10176" s="6">
        <v>914</v>
      </c>
      <c r="E10176" s="6" t="s">
        <v>8521</v>
      </c>
      <c r="F10176" s="6">
        <v>30797</v>
      </c>
      <c r="G10176" s="6" t="s">
        <v>7527</v>
      </c>
      <c r="H10176" s="6">
        <v>2</v>
      </c>
      <c r="I10176" s="6" t="s">
        <v>297</v>
      </c>
      <c r="J10176" s="6">
        <v>6</v>
      </c>
      <c r="K10176" s="6" t="s">
        <v>7768</v>
      </c>
      <c r="L10176" s="8">
        <v>6</v>
      </c>
      <c r="M10176" s="6" t="s">
        <v>297</v>
      </c>
      <c r="N10176" s="6" t="s">
        <v>8421</v>
      </c>
      <c r="R10176" s="6" t="str">
        <f t="shared" si="158"/>
        <v>91914Xã Phú Lợi26</v>
      </c>
    </row>
    <row r="10177" spans="1:18">
      <c r="A10177" s="6">
        <v>10176</v>
      </c>
      <c r="B10177" s="6">
        <v>91</v>
      </c>
      <c r="C10177" s="6" t="s">
        <v>8418</v>
      </c>
      <c r="D10177" s="6">
        <v>914</v>
      </c>
      <c r="E10177" s="6" t="s">
        <v>8521</v>
      </c>
      <c r="F10177" s="6">
        <v>30799</v>
      </c>
      <c r="G10177" s="6" t="s">
        <v>3007</v>
      </c>
      <c r="H10177" s="6">
        <v>2</v>
      </c>
      <c r="I10177" s="6" t="s">
        <v>297</v>
      </c>
      <c r="J10177" s="6">
        <v>6</v>
      </c>
      <c r="K10177" s="6" t="s">
        <v>7768</v>
      </c>
      <c r="L10177" s="8">
        <v>6</v>
      </c>
      <c r="M10177" s="6" t="s">
        <v>297</v>
      </c>
      <c r="N10177" s="6" t="s">
        <v>8421</v>
      </c>
      <c r="R10177" s="6" t="str">
        <f t="shared" si="158"/>
        <v>91914Xã Phú Mỹ26</v>
      </c>
    </row>
    <row r="10178" spans="1:18">
      <c r="A10178" s="6">
        <v>10177</v>
      </c>
      <c r="B10178" s="6">
        <v>92</v>
      </c>
      <c r="C10178" s="6" t="s">
        <v>8524</v>
      </c>
      <c r="D10178" s="6">
        <v>916</v>
      </c>
      <c r="E10178" s="6" t="s">
        <v>8525</v>
      </c>
      <c r="F10178" s="6">
        <v>31117</v>
      </c>
      <c r="G10178" s="6" t="s">
        <v>8526</v>
      </c>
      <c r="H10178" s="6">
        <v>1</v>
      </c>
      <c r="I10178" s="6" t="s">
        <v>251</v>
      </c>
      <c r="J10178" s="6">
        <v>6</v>
      </c>
      <c r="K10178" s="6" t="s">
        <v>7768</v>
      </c>
      <c r="L10178" s="8" t="s">
        <v>253</v>
      </c>
      <c r="M10178" s="6" t="s">
        <v>254</v>
      </c>
      <c r="N10178" s="6" t="s">
        <v>8527</v>
      </c>
      <c r="R10178" s="6" t="str">
        <f t="shared" si="158"/>
        <v>92916Phường Cái Khế16</v>
      </c>
    </row>
    <row r="10179" spans="1:18">
      <c r="A10179" s="6">
        <v>10178</v>
      </c>
      <c r="B10179" s="6">
        <v>92</v>
      </c>
      <c r="C10179" s="6" t="s">
        <v>8524</v>
      </c>
      <c r="D10179" s="6">
        <v>916</v>
      </c>
      <c r="E10179" s="6" t="s">
        <v>8525</v>
      </c>
      <c r="F10179" s="6">
        <v>31120</v>
      </c>
      <c r="G10179" s="6" t="s">
        <v>5567</v>
      </c>
      <c r="H10179" s="6">
        <v>1</v>
      </c>
      <c r="I10179" s="6" t="s">
        <v>251</v>
      </c>
      <c r="J10179" s="6">
        <v>6</v>
      </c>
      <c r="K10179" s="6" t="s">
        <v>7768</v>
      </c>
      <c r="L10179" s="8" t="s">
        <v>253</v>
      </c>
      <c r="M10179" s="6" t="s">
        <v>254</v>
      </c>
      <c r="N10179" s="6" t="s">
        <v>8527</v>
      </c>
      <c r="R10179" s="6" t="str">
        <f t="shared" ref="R10179:R10242" si="159">CONCATENATE(B10179,D10179,G10179,H10179,J10179)</f>
        <v>92916Phường An Hòa16</v>
      </c>
    </row>
    <row r="10180" spans="1:18">
      <c r="A10180" s="6">
        <v>10179</v>
      </c>
      <c r="B10180" s="6">
        <v>92</v>
      </c>
      <c r="C10180" s="6" t="s">
        <v>8524</v>
      </c>
      <c r="D10180" s="6">
        <v>916</v>
      </c>
      <c r="E10180" s="6" t="s">
        <v>8525</v>
      </c>
      <c r="F10180" s="6">
        <v>31123</v>
      </c>
      <c r="G10180" s="6" t="s">
        <v>8528</v>
      </c>
      <c r="H10180" s="6">
        <v>1</v>
      </c>
      <c r="I10180" s="6" t="s">
        <v>251</v>
      </c>
      <c r="J10180" s="6">
        <v>6</v>
      </c>
      <c r="K10180" s="6" t="s">
        <v>7768</v>
      </c>
      <c r="L10180" s="8" t="s">
        <v>253</v>
      </c>
      <c r="M10180" s="6" t="s">
        <v>254</v>
      </c>
      <c r="N10180" s="6" t="s">
        <v>8527</v>
      </c>
      <c r="R10180" s="6" t="str">
        <f t="shared" si="159"/>
        <v>92916Phường Thới Bình16</v>
      </c>
    </row>
    <row r="10181" spans="1:18">
      <c r="A10181" s="6">
        <v>10180</v>
      </c>
      <c r="B10181" s="6">
        <v>92</v>
      </c>
      <c r="C10181" s="6" t="s">
        <v>8524</v>
      </c>
      <c r="D10181" s="6">
        <v>916</v>
      </c>
      <c r="E10181" s="6" t="s">
        <v>8525</v>
      </c>
      <c r="F10181" s="6">
        <v>31126</v>
      </c>
      <c r="G10181" s="6" t="s">
        <v>8529</v>
      </c>
      <c r="H10181" s="6">
        <v>1</v>
      </c>
      <c r="I10181" s="6" t="s">
        <v>251</v>
      </c>
      <c r="J10181" s="6">
        <v>6</v>
      </c>
      <c r="K10181" s="6" t="s">
        <v>7768</v>
      </c>
      <c r="L10181" s="8" t="s">
        <v>253</v>
      </c>
      <c r="M10181" s="6" t="s">
        <v>254</v>
      </c>
      <c r="N10181" s="6" t="s">
        <v>8527</v>
      </c>
      <c r="R10181" s="6" t="str">
        <f t="shared" si="159"/>
        <v>92916Phường An Nghiệp16</v>
      </c>
    </row>
    <row r="10182" spans="1:18">
      <c r="A10182" s="6">
        <v>10181</v>
      </c>
      <c r="B10182" s="6">
        <v>92</v>
      </c>
      <c r="C10182" s="6" t="s">
        <v>8524</v>
      </c>
      <c r="D10182" s="6">
        <v>916</v>
      </c>
      <c r="E10182" s="6" t="s">
        <v>8525</v>
      </c>
      <c r="F10182" s="6">
        <v>31129</v>
      </c>
      <c r="G10182" s="6" t="s">
        <v>8530</v>
      </c>
      <c r="H10182" s="6">
        <v>1</v>
      </c>
      <c r="I10182" s="6" t="s">
        <v>251</v>
      </c>
      <c r="J10182" s="6">
        <v>6</v>
      </c>
      <c r="K10182" s="6" t="s">
        <v>7768</v>
      </c>
      <c r="L10182" s="8" t="s">
        <v>253</v>
      </c>
      <c r="M10182" s="6" t="s">
        <v>254</v>
      </c>
      <c r="N10182" s="6" t="s">
        <v>8527</v>
      </c>
      <c r="R10182" s="6" t="str">
        <f t="shared" si="159"/>
        <v>92916Phường An Cư16</v>
      </c>
    </row>
    <row r="10183" spans="1:18">
      <c r="A10183" s="6">
        <v>10182</v>
      </c>
      <c r="B10183" s="6">
        <v>92</v>
      </c>
      <c r="C10183" s="6" t="s">
        <v>8524</v>
      </c>
      <c r="D10183" s="6">
        <v>916</v>
      </c>
      <c r="E10183" s="6" t="s">
        <v>8525</v>
      </c>
      <c r="F10183" s="6">
        <v>31135</v>
      </c>
      <c r="G10183" s="6" t="s">
        <v>2016</v>
      </c>
      <c r="H10183" s="6">
        <v>1</v>
      </c>
      <c r="I10183" s="6" t="s">
        <v>251</v>
      </c>
      <c r="J10183" s="6">
        <v>6</v>
      </c>
      <c r="K10183" s="6" t="s">
        <v>7768</v>
      </c>
      <c r="L10183" s="8" t="s">
        <v>253</v>
      </c>
      <c r="M10183" s="6" t="s">
        <v>254</v>
      </c>
      <c r="N10183" s="6" t="s">
        <v>8527</v>
      </c>
      <c r="R10183" s="6" t="str">
        <f t="shared" si="159"/>
        <v>92916Phường Tân An16</v>
      </c>
    </row>
    <row r="10184" spans="1:18">
      <c r="A10184" s="6">
        <v>10183</v>
      </c>
      <c r="B10184" s="6">
        <v>92</v>
      </c>
      <c r="C10184" s="6" t="s">
        <v>8524</v>
      </c>
      <c r="D10184" s="6">
        <v>916</v>
      </c>
      <c r="E10184" s="6" t="s">
        <v>8525</v>
      </c>
      <c r="F10184" s="6">
        <v>31141</v>
      </c>
      <c r="G10184" s="6" t="s">
        <v>106</v>
      </c>
      <c r="H10184" s="6">
        <v>1</v>
      </c>
      <c r="I10184" s="6" t="s">
        <v>251</v>
      </c>
      <c r="J10184" s="6">
        <v>6</v>
      </c>
      <c r="K10184" s="6" t="s">
        <v>7768</v>
      </c>
      <c r="L10184" s="8" t="s">
        <v>253</v>
      </c>
      <c r="M10184" s="6" t="s">
        <v>254</v>
      </c>
      <c r="N10184" s="6" t="s">
        <v>8527</v>
      </c>
      <c r="R10184" s="6" t="str">
        <f t="shared" si="159"/>
        <v>92916Phường An Phú16</v>
      </c>
    </row>
    <row r="10185" spans="1:18">
      <c r="A10185" s="6">
        <v>10184</v>
      </c>
      <c r="B10185" s="6">
        <v>92</v>
      </c>
      <c r="C10185" s="6" t="s">
        <v>8524</v>
      </c>
      <c r="D10185" s="6">
        <v>916</v>
      </c>
      <c r="E10185" s="6" t="s">
        <v>8525</v>
      </c>
      <c r="F10185" s="6">
        <v>31144</v>
      </c>
      <c r="G10185" s="6" t="s">
        <v>8531</v>
      </c>
      <c r="H10185" s="6">
        <v>1</v>
      </c>
      <c r="I10185" s="6" t="s">
        <v>251</v>
      </c>
      <c r="J10185" s="6">
        <v>6</v>
      </c>
      <c r="K10185" s="6" t="s">
        <v>7768</v>
      </c>
      <c r="L10185" s="8" t="s">
        <v>253</v>
      </c>
      <c r="M10185" s="6" t="s">
        <v>254</v>
      </c>
      <c r="N10185" s="6" t="s">
        <v>8527</v>
      </c>
      <c r="R10185" s="6" t="str">
        <f t="shared" si="159"/>
        <v>92916Phường Xuân Khánh16</v>
      </c>
    </row>
    <row r="10186" spans="1:18">
      <c r="A10186" s="6">
        <v>10185</v>
      </c>
      <c r="B10186" s="6">
        <v>92</v>
      </c>
      <c r="C10186" s="6" t="s">
        <v>8524</v>
      </c>
      <c r="D10186" s="6">
        <v>916</v>
      </c>
      <c r="E10186" s="6" t="s">
        <v>8525</v>
      </c>
      <c r="F10186" s="6">
        <v>31147</v>
      </c>
      <c r="G10186" s="6" t="s">
        <v>8532</v>
      </c>
      <c r="H10186" s="6">
        <v>1</v>
      </c>
      <c r="I10186" s="6" t="s">
        <v>251</v>
      </c>
      <c r="J10186" s="6">
        <v>6</v>
      </c>
      <c r="K10186" s="6" t="s">
        <v>7768</v>
      </c>
      <c r="L10186" s="8" t="s">
        <v>253</v>
      </c>
      <c r="M10186" s="6" t="s">
        <v>254</v>
      </c>
      <c r="N10186" s="6" t="s">
        <v>8527</v>
      </c>
      <c r="R10186" s="6" t="str">
        <f t="shared" si="159"/>
        <v>92916Phường Hưng Lợi16</v>
      </c>
    </row>
    <row r="10187" spans="1:18">
      <c r="A10187" s="6">
        <v>10186</v>
      </c>
      <c r="B10187" s="6">
        <v>92</v>
      </c>
      <c r="C10187" s="6" t="s">
        <v>8524</v>
      </c>
      <c r="D10187" s="6">
        <v>916</v>
      </c>
      <c r="E10187" s="6" t="s">
        <v>8525</v>
      </c>
      <c r="F10187" s="6">
        <v>31149</v>
      </c>
      <c r="G10187" s="6" t="s">
        <v>7696</v>
      </c>
      <c r="H10187" s="6">
        <v>1</v>
      </c>
      <c r="I10187" s="6" t="s">
        <v>251</v>
      </c>
      <c r="J10187" s="6">
        <v>6</v>
      </c>
      <c r="K10187" s="6" t="s">
        <v>7768</v>
      </c>
      <c r="L10187" s="8" t="s">
        <v>253</v>
      </c>
      <c r="M10187" s="6" t="s">
        <v>254</v>
      </c>
      <c r="N10187" s="6" t="s">
        <v>8527</v>
      </c>
      <c r="R10187" s="6" t="str">
        <f t="shared" si="159"/>
        <v>92916Phường An Khánh16</v>
      </c>
    </row>
    <row r="10188" spans="1:18">
      <c r="A10188" s="6">
        <v>10187</v>
      </c>
      <c r="B10188" s="6">
        <v>92</v>
      </c>
      <c r="C10188" s="6" t="s">
        <v>8524</v>
      </c>
      <c r="D10188" s="6">
        <v>916</v>
      </c>
      <c r="E10188" s="6" t="s">
        <v>8525</v>
      </c>
      <c r="F10188" s="6">
        <v>31150</v>
      </c>
      <c r="G10188" s="6" t="s">
        <v>6708</v>
      </c>
      <c r="H10188" s="6">
        <v>1</v>
      </c>
      <c r="I10188" s="6" t="s">
        <v>251</v>
      </c>
      <c r="J10188" s="6">
        <v>6</v>
      </c>
      <c r="K10188" s="6" t="s">
        <v>7768</v>
      </c>
      <c r="L10188" s="8" t="s">
        <v>253</v>
      </c>
      <c r="M10188" s="6" t="s">
        <v>254</v>
      </c>
      <c r="N10188" s="6" t="s">
        <v>8527</v>
      </c>
      <c r="R10188" s="6" t="str">
        <f t="shared" si="159"/>
        <v>92916Phường An Bình16</v>
      </c>
    </row>
    <row r="10189" spans="1:18">
      <c r="A10189" s="6">
        <v>10188</v>
      </c>
      <c r="B10189" s="6">
        <v>92</v>
      </c>
      <c r="C10189" s="6" t="s">
        <v>8524</v>
      </c>
      <c r="D10189" s="6">
        <v>917</v>
      </c>
      <c r="E10189" s="6" t="s">
        <v>8533</v>
      </c>
      <c r="F10189" s="6">
        <v>31153</v>
      </c>
      <c r="G10189" s="6" t="s">
        <v>8534</v>
      </c>
      <c r="H10189" s="6">
        <v>1</v>
      </c>
      <c r="I10189" s="6" t="s">
        <v>251</v>
      </c>
      <c r="J10189" s="6">
        <v>6</v>
      </c>
      <c r="K10189" s="6" t="s">
        <v>7768</v>
      </c>
      <c r="L10189" s="8">
        <v>3</v>
      </c>
      <c r="M10189" s="6" t="s">
        <v>359</v>
      </c>
      <c r="N10189" s="6" t="s">
        <v>8527</v>
      </c>
      <c r="R10189" s="6" t="str">
        <f t="shared" si="159"/>
        <v>92917Phường Châu Văn Liêm16</v>
      </c>
    </row>
    <row r="10190" spans="1:18">
      <c r="A10190" s="6">
        <v>10189</v>
      </c>
      <c r="B10190" s="6">
        <v>92</v>
      </c>
      <c r="C10190" s="6" t="s">
        <v>8524</v>
      </c>
      <c r="D10190" s="6">
        <v>917</v>
      </c>
      <c r="E10190" s="6" t="s">
        <v>8533</v>
      </c>
      <c r="F10190" s="6">
        <v>31154</v>
      </c>
      <c r="G10190" s="6" t="s">
        <v>7435</v>
      </c>
      <c r="H10190" s="6">
        <v>1</v>
      </c>
      <c r="I10190" s="6" t="s">
        <v>251</v>
      </c>
      <c r="J10190" s="6">
        <v>6</v>
      </c>
      <c r="K10190" s="6" t="s">
        <v>7768</v>
      </c>
      <c r="L10190" s="8">
        <v>4</v>
      </c>
      <c r="M10190" s="6" t="s">
        <v>361</v>
      </c>
      <c r="N10190" s="6" t="s">
        <v>8527</v>
      </c>
      <c r="R10190" s="6" t="str">
        <f t="shared" si="159"/>
        <v>92917Phường Thới Hòa16</v>
      </c>
    </row>
    <row r="10191" spans="1:18">
      <c r="A10191" s="6">
        <v>10190</v>
      </c>
      <c r="B10191" s="6">
        <v>92</v>
      </c>
      <c r="C10191" s="6" t="s">
        <v>8524</v>
      </c>
      <c r="D10191" s="6">
        <v>917</v>
      </c>
      <c r="E10191" s="6" t="s">
        <v>8533</v>
      </c>
      <c r="F10191" s="6">
        <v>31156</v>
      </c>
      <c r="G10191" s="6" t="s">
        <v>8535</v>
      </c>
      <c r="H10191" s="6">
        <v>1</v>
      </c>
      <c r="I10191" s="6" t="s">
        <v>251</v>
      </c>
      <c r="J10191" s="6">
        <v>6</v>
      </c>
      <c r="K10191" s="6" t="s">
        <v>7768</v>
      </c>
      <c r="L10191" s="8">
        <v>4</v>
      </c>
      <c r="M10191" s="6" t="s">
        <v>361</v>
      </c>
      <c r="N10191" s="6" t="s">
        <v>8527</v>
      </c>
      <c r="R10191" s="6" t="str">
        <f t="shared" si="159"/>
        <v>92917Phường Thới Long16</v>
      </c>
    </row>
    <row r="10192" spans="1:18">
      <c r="A10192" s="6">
        <v>10191</v>
      </c>
      <c r="B10192" s="6">
        <v>92</v>
      </c>
      <c r="C10192" s="6" t="s">
        <v>8524</v>
      </c>
      <c r="D10192" s="6">
        <v>917</v>
      </c>
      <c r="E10192" s="6" t="s">
        <v>8533</v>
      </c>
      <c r="F10192" s="6">
        <v>31157</v>
      </c>
      <c r="G10192" s="6" t="s">
        <v>8349</v>
      </c>
      <c r="H10192" s="6">
        <v>1</v>
      </c>
      <c r="I10192" s="6" t="s">
        <v>251</v>
      </c>
      <c r="J10192" s="6">
        <v>6</v>
      </c>
      <c r="K10192" s="6" t="s">
        <v>7768</v>
      </c>
      <c r="L10192" s="8">
        <v>4</v>
      </c>
      <c r="M10192" s="6" t="s">
        <v>361</v>
      </c>
      <c r="N10192" s="6" t="s">
        <v>8527</v>
      </c>
      <c r="R10192" s="6" t="str">
        <f t="shared" si="159"/>
        <v>92917Phường Long Hưng16</v>
      </c>
    </row>
    <row r="10193" spans="1:18">
      <c r="A10193" s="6">
        <v>10192</v>
      </c>
      <c r="B10193" s="6">
        <v>92</v>
      </c>
      <c r="C10193" s="6" t="s">
        <v>8524</v>
      </c>
      <c r="D10193" s="6">
        <v>917</v>
      </c>
      <c r="E10193" s="6" t="s">
        <v>8533</v>
      </c>
      <c r="F10193" s="6">
        <v>31159</v>
      </c>
      <c r="G10193" s="6" t="s">
        <v>7662</v>
      </c>
      <c r="H10193" s="6">
        <v>1</v>
      </c>
      <c r="I10193" s="6" t="s">
        <v>251</v>
      </c>
      <c r="J10193" s="6">
        <v>6</v>
      </c>
      <c r="K10193" s="6" t="s">
        <v>7768</v>
      </c>
      <c r="L10193" s="8">
        <v>4</v>
      </c>
      <c r="M10193" s="6" t="s">
        <v>361</v>
      </c>
      <c r="N10193" s="6" t="s">
        <v>8527</v>
      </c>
      <c r="R10193" s="6" t="str">
        <f t="shared" si="159"/>
        <v>92917Phường Thới An16</v>
      </c>
    </row>
    <row r="10194" spans="1:18">
      <c r="A10194" s="6">
        <v>10193</v>
      </c>
      <c r="B10194" s="6">
        <v>92</v>
      </c>
      <c r="C10194" s="6" t="s">
        <v>8524</v>
      </c>
      <c r="D10194" s="6">
        <v>917</v>
      </c>
      <c r="E10194" s="6" t="s">
        <v>8533</v>
      </c>
      <c r="F10194" s="6">
        <v>31162</v>
      </c>
      <c r="G10194" s="6" t="s">
        <v>8536</v>
      </c>
      <c r="H10194" s="6">
        <v>1</v>
      </c>
      <c r="I10194" s="6" t="s">
        <v>251</v>
      </c>
      <c r="J10194" s="6">
        <v>6</v>
      </c>
      <c r="K10194" s="6" t="s">
        <v>7768</v>
      </c>
      <c r="L10194" s="8">
        <v>3</v>
      </c>
      <c r="M10194" s="6" t="s">
        <v>359</v>
      </c>
      <c r="N10194" s="6" t="s">
        <v>8527</v>
      </c>
      <c r="R10194" s="6" t="str">
        <f t="shared" si="159"/>
        <v>92917Phường Phước Thới16</v>
      </c>
    </row>
    <row r="10195" spans="1:18">
      <c r="A10195" s="6">
        <v>10194</v>
      </c>
      <c r="B10195" s="6">
        <v>92</v>
      </c>
      <c r="C10195" s="6" t="s">
        <v>8524</v>
      </c>
      <c r="D10195" s="6">
        <v>917</v>
      </c>
      <c r="E10195" s="6" t="s">
        <v>8533</v>
      </c>
      <c r="F10195" s="6">
        <v>31165</v>
      </c>
      <c r="G10195" s="6" t="s">
        <v>8537</v>
      </c>
      <c r="H10195" s="6">
        <v>1</v>
      </c>
      <c r="I10195" s="6" t="s">
        <v>251</v>
      </c>
      <c r="J10195" s="6">
        <v>6</v>
      </c>
      <c r="K10195" s="6" t="s">
        <v>7768</v>
      </c>
      <c r="L10195" s="8">
        <v>4</v>
      </c>
      <c r="M10195" s="6" t="s">
        <v>361</v>
      </c>
      <c r="N10195" s="6" t="s">
        <v>8527</v>
      </c>
      <c r="R10195" s="6" t="str">
        <f t="shared" si="159"/>
        <v>92917Phường Trường Lạc16</v>
      </c>
    </row>
    <row r="10196" spans="1:18">
      <c r="A10196" s="6">
        <v>10195</v>
      </c>
      <c r="B10196" s="6">
        <v>92</v>
      </c>
      <c r="C10196" s="6" t="s">
        <v>8524</v>
      </c>
      <c r="D10196" s="6">
        <v>918</v>
      </c>
      <c r="E10196" s="6" t="s">
        <v>8538</v>
      </c>
      <c r="F10196" s="6">
        <v>31168</v>
      </c>
      <c r="G10196" s="6" t="s">
        <v>8539</v>
      </c>
      <c r="H10196" s="6">
        <v>1</v>
      </c>
      <c r="I10196" s="6" t="s">
        <v>251</v>
      </c>
      <c r="J10196" s="6">
        <v>6</v>
      </c>
      <c r="K10196" s="6" t="s">
        <v>7768</v>
      </c>
      <c r="L10196" s="8" t="s">
        <v>253</v>
      </c>
      <c r="M10196" s="6" t="s">
        <v>254</v>
      </c>
      <c r="N10196" s="6" t="s">
        <v>8527</v>
      </c>
      <c r="R10196" s="6" t="str">
        <f t="shared" si="159"/>
        <v>92918Phường Bình Thủy16</v>
      </c>
    </row>
    <row r="10197" spans="1:18">
      <c r="A10197" s="6">
        <v>10196</v>
      </c>
      <c r="B10197" s="6">
        <v>92</v>
      </c>
      <c r="C10197" s="6" t="s">
        <v>8524</v>
      </c>
      <c r="D10197" s="6">
        <v>918</v>
      </c>
      <c r="E10197" s="6" t="s">
        <v>8538</v>
      </c>
      <c r="F10197" s="6">
        <v>31169</v>
      </c>
      <c r="G10197" s="6" t="s">
        <v>8540</v>
      </c>
      <c r="H10197" s="6">
        <v>1</v>
      </c>
      <c r="I10197" s="6" t="s">
        <v>251</v>
      </c>
      <c r="J10197" s="6">
        <v>6</v>
      </c>
      <c r="K10197" s="6" t="s">
        <v>7768</v>
      </c>
      <c r="L10197" s="8" t="s">
        <v>253</v>
      </c>
      <c r="M10197" s="6" t="s">
        <v>254</v>
      </c>
      <c r="N10197" s="6" t="s">
        <v>8527</v>
      </c>
      <c r="R10197" s="6" t="str">
        <f t="shared" si="159"/>
        <v>92918Phường Trà An16</v>
      </c>
    </row>
    <row r="10198" spans="1:18">
      <c r="A10198" s="6">
        <v>10197</v>
      </c>
      <c r="B10198" s="6">
        <v>92</v>
      </c>
      <c r="C10198" s="6" t="s">
        <v>8524</v>
      </c>
      <c r="D10198" s="6">
        <v>918</v>
      </c>
      <c r="E10198" s="6" t="s">
        <v>8538</v>
      </c>
      <c r="F10198" s="6">
        <v>31171</v>
      </c>
      <c r="G10198" s="6" t="s">
        <v>8541</v>
      </c>
      <c r="H10198" s="6">
        <v>1</v>
      </c>
      <c r="I10198" s="6" t="s">
        <v>251</v>
      </c>
      <c r="J10198" s="6">
        <v>6</v>
      </c>
      <c r="K10198" s="6" t="s">
        <v>7768</v>
      </c>
      <c r="L10198" s="8">
        <v>2</v>
      </c>
      <c r="M10198" s="6" t="s">
        <v>299</v>
      </c>
      <c r="N10198" s="6" t="s">
        <v>8527</v>
      </c>
      <c r="R10198" s="6" t="str">
        <f t="shared" si="159"/>
        <v>92918Phường Trà Nóc16</v>
      </c>
    </row>
    <row r="10199" spans="1:18">
      <c r="A10199" s="6">
        <v>10198</v>
      </c>
      <c r="B10199" s="6">
        <v>92</v>
      </c>
      <c r="C10199" s="6" t="s">
        <v>8524</v>
      </c>
      <c r="D10199" s="6">
        <v>918</v>
      </c>
      <c r="E10199" s="6" t="s">
        <v>8538</v>
      </c>
      <c r="F10199" s="6">
        <v>31174</v>
      </c>
      <c r="G10199" s="6" t="s">
        <v>8542</v>
      </c>
      <c r="H10199" s="6">
        <v>1</v>
      </c>
      <c r="I10199" s="6" t="s">
        <v>251</v>
      </c>
      <c r="J10199" s="6">
        <v>6</v>
      </c>
      <c r="K10199" s="6" t="s">
        <v>7768</v>
      </c>
      <c r="L10199" s="8">
        <v>2</v>
      </c>
      <c r="M10199" s="6" t="s">
        <v>299</v>
      </c>
      <c r="N10199" s="6" t="s">
        <v>8527</v>
      </c>
      <c r="R10199" s="6" t="str">
        <f t="shared" si="159"/>
        <v>92918Phường Thới An Đông16</v>
      </c>
    </row>
    <row r="10200" spans="1:18">
      <c r="A10200" s="6">
        <v>10199</v>
      </c>
      <c r="B10200" s="6">
        <v>92</v>
      </c>
      <c r="C10200" s="6" t="s">
        <v>8524</v>
      </c>
      <c r="D10200" s="6">
        <v>918</v>
      </c>
      <c r="E10200" s="6" t="s">
        <v>8538</v>
      </c>
      <c r="F10200" s="6">
        <v>31177</v>
      </c>
      <c r="G10200" s="6" t="s">
        <v>8505</v>
      </c>
      <c r="H10200" s="6">
        <v>1</v>
      </c>
      <c r="I10200" s="6" t="s">
        <v>251</v>
      </c>
      <c r="J10200" s="6">
        <v>6</v>
      </c>
      <c r="K10200" s="6" t="s">
        <v>7768</v>
      </c>
      <c r="L10200" s="8" t="s">
        <v>253</v>
      </c>
      <c r="M10200" s="6" t="s">
        <v>254</v>
      </c>
      <c r="N10200" s="6" t="s">
        <v>8527</v>
      </c>
      <c r="R10200" s="6" t="str">
        <f t="shared" si="159"/>
        <v>92918Phường An Thới16</v>
      </c>
    </row>
    <row r="10201" spans="1:18">
      <c r="A10201" s="6">
        <v>10200</v>
      </c>
      <c r="B10201" s="6">
        <v>92</v>
      </c>
      <c r="C10201" s="6" t="s">
        <v>8524</v>
      </c>
      <c r="D10201" s="6">
        <v>918</v>
      </c>
      <c r="E10201" s="6" t="s">
        <v>8538</v>
      </c>
      <c r="F10201" s="6">
        <v>31178</v>
      </c>
      <c r="G10201" s="6" t="s">
        <v>8543</v>
      </c>
      <c r="H10201" s="6">
        <v>1</v>
      </c>
      <c r="I10201" s="6" t="s">
        <v>251</v>
      </c>
      <c r="J10201" s="6">
        <v>6</v>
      </c>
      <c r="K10201" s="6" t="s">
        <v>7768</v>
      </c>
      <c r="L10201" s="8" t="s">
        <v>253</v>
      </c>
      <c r="M10201" s="6" t="s">
        <v>254</v>
      </c>
      <c r="N10201" s="6" t="s">
        <v>8527</v>
      </c>
      <c r="R10201" s="6" t="str">
        <f t="shared" si="159"/>
        <v>92918Phường Bùi Hữu Nghĩa16</v>
      </c>
    </row>
    <row r="10202" spans="1:18">
      <c r="A10202" s="6">
        <v>10201</v>
      </c>
      <c r="B10202" s="6">
        <v>92</v>
      </c>
      <c r="C10202" s="6" t="s">
        <v>8524</v>
      </c>
      <c r="D10202" s="6">
        <v>918</v>
      </c>
      <c r="E10202" s="6" t="s">
        <v>8538</v>
      </c>
      <c r="F10202" s="6">
        <v>31180</v>
      </c>
      <c r="G10202" s="6" t="s">
        <v>8544</v>
      </c>
      <c r="H10202" s="6">
        <v>1</v>
      </c>
      <c r="I10202" s="6" t="s">
        <v>251</v>
      </c>
      <c r="J10202" s="6">
        <v>6</v>
      </c>
      <c r="K10202" s="6" t="s">
        <v>7768</v>
      </c>
      <c r="L10202" s="8" t="s">
        <v>253</v>
      </c>
      <c r="M10202" s="6" t="s">
        <v>254</v>
      </c>
      <c r="N10202" s="6" t="s">
        <v>8527</v>
      </c>
      <c r="R10202" s="6" t="str">
        <f t="shared" si="159"/>
        <v>92918Phường Long Hòa16</v>
      </c>
    </row>
    <row r="10203" spans="1:18">
      <c r="A10203" s="6">
        <v>10202</v>
      </c>
      <c r="B10203" s="6">
        <v>92</v>
      </c>
      <c r="C10203" s="6" t="s">
        <v>8524</v>
      </c>
      <c r="D10203" s="6">
        <v>918</v>
      </c>
      <c r="E10203" s="6" t="s">
        <v>8538</v>
      </c>
      <c r="F10203" s="6">
        <v>31183</v>
      </c>
      <c r="G10203" s="6" t="s">
        <v>8545</v>
      </c>
      <c r="H10203" s="6">
        <v>1</v>
      </c>
      <c r="I10203" s="6" t="s">
        <v>251</v>
      </c>
      <c r="J10203" s="6">
        <v>6</v>
      </c>
      <c r="K10203" s="6" t="s">
        <v>7768</v>
      </c>
      <c r="L10203" s="8" t="s">
        <v>253</v>
      </c>
      <c r="M10203" s="6" t="s">
        <v>254</v>
      </c>
      <c r="N10203" s="6" t="s">
        <v>8527</v>
      </c>
      <c r="R10203" s="6" t="str">
        <f t="shared" si="159"/>
        <v>92918Phường Long Tuyền16</v>
      </c>
    </row>
    <row r="10204" spans="1:18">
      <c r="A10204" s="6">
        <v>10203</v>
      </c>
      <c r="B10204" s="6">
        <v>92</v>
      </c>
      <c r="C10204" s="6" t="s">
        <v>8524</v>
      </c>
      <c r="D10204" s="6">
        <v>919</v>
      </c>
      <c r="E10204" s="6" t="s">
        <v>8546</v>
      </c>
      <c r="F10204" s="6">
        <v>31186</v>
      </c>
      <c r="G10204" s="6" t="s">
        <v>8547</v>
      </c>
      <c r="H10204" s="6">
        <v>1</v>
      </c>
      <c r="I10204" s="6" t="s">
        <v>251</v>
      </c>
      <c r="J10204" s="6">
        <v>6</v>
      </c>
      <c r="K10204" s="6" t="s">
        <v>7768</v>
      </c>
      <c r="L10204" s="8" t="s">
        <v>253</v>
      </c>
      <c r="M10204" s="6" t="s">
        <v>254</v>
      </c>
      <c r="N10204" s="6" t="s">
        <v>8527</v>
      </c>
      <c r="R10204" s="6" t="str">
        <f t="shared" si="159"/>
        <v>92919Phường Lê Bình16</v>
      </c>
    </row>
    <row r="10205" spans="1:18">
      <c r="A10205" s="6">
        <v>10204</v>
      </c>
      <c r="B10205" s="6">
        <v>92</v>
      </c>
      <c r="C10205" s="6" t="s">
        <v>8524</v>
      </c>
      <c r="D10205" s="6">
        <v>919</v>
      </c>
      <c r="E10205" s="6" t="s">
        <v>8546</v>
      </c>
      <c r="F10205" s="6">
        <v>31189</v>
      </c>
      <c r="G10205" s="6" t="s">
        <v>8548</v>
      </c>
      <c r="H10205" s="6">
        <v>1</v>
      </c>
      <c r="I10205" s="6" t="s">
        <v>251</v>
      </c>
      <c r="J10205" s="6">
        <v>6</v>
      </c>
      <c r="K10205" s="6" t="s">
        <v>7768</v>
      </c>
      <c r="L10205" s="8" t="s">
        <v>253</v>
      </c>
      <c r="M10205" s="6" t="s">
        <v>254</v>
      </c>
      <c r="N10205" s="6" t="s">
        <v>8527</v>
      </c>
      <c r="R10205" s="6" t="str">
        <f t="shared" si="159"/>
        <v>92919Phường Hưng Phú16</v>
      </c>
    </row>
    <row r="10206" spans="1:18">
      <c r="A10206" s="6">
        <v>10205</v>
      </c>
      <c r="B10206" s="6">
        <v>92</v>
      </c>
      <c r="C10206" s="6" t="s">
        <v>8524</v>
      </c>
      <c r="D10206" s="6">
        <v>919</v>
      </c>
      <c r="E10206" s="6" t="s">
        <v>8546</v>
      </c>
      <c r="F10206" s="6">
        <v>31192</v>
      </c>
      <c r="G10206" s="6" t="s">
        <v>8549</v>
      </c>
      <c r="H10206" s="6">
        <v>1</v>
      </c>
      <c r="I10206" s="6" t="s">
        <v>251</v>
      </c>
      <c r="J10206" s="6">
        <v>6</v>
      </c>
      <c r="K10206" s="6" t="s">
        <v>7768</v>
      </c>
      <c r="L10206" s="8" t="s">
        <v>253</v>
      </c>
      <c r="M10206" s="6" t="s">
        <v>254</v>
      </c>
      <c r="N10206" s="6" t="s">
        <v>8527</v>
      </c>
      <c r="R10206" s="6" t="str">
        <f t="shared" si="159"/>
        <v>92919Phường Hưng Thạnh16</v>
      </c>
    </row>
    <row r="10207" spans="1:18">
      <c r="A10207" s="6">
        <v>10206</v>
      </c>
      <c r="B10207" s="6">
        <v>92</v>
      </c>
      <c r="C10207" s="6" t="s">
        <v>8524</v>
      </c>
      <c r="D10207" s="6">
        <v>919</v>
      </c>
      <c r="E10207" s="6" t="s">
        <v>8546</v>
      </c>
      <c r="F10207" s="6">
        <v>31195</v>
      </c>
      <c r="G10207" s="6" t="s">
        <v>8550</v>
      </c>
      <c r="H10207" s="6">
        <v>1</v>
      </c>
      <c r="I10207" s="6" t="s">
        <v>251</v>
      </c>
      <c r="J10207" s="6">
        <v>6</v>
      </c>
      <c r="K10207" s="6" t="s">
        <v>7768</v>
      </c>
      <c r="L10207" s="8" t="s">
        <v>253</v>
      </c>
      <c r="M10207" s="6" t="s">
        <v>254</v>
      </c>
      <c r="N10207" s="6" t="s">
        <v>8527</v>
      </c>
      <c r="R10207" s="6" t="str">
        <f t="shared" si="159"/>
        <v>92919Phường Ba Láng16</v>
      </c>
    </row>
    <row r="10208" spans="1:18">
      <c r="A10208" s="6">
        <v>10207</v>
      </c>
      <c r="B10208" s="6">
        <v>92</v>
      </c>
      <c r="C10208" s="6" t="s">
        <v>8524</v>
      </c>
      <c r="D10208" s="6">
        <v>919</v>
      </c>
      <c r="E10208" s="6" t="s">
        <v>8546</v>
      </c>
      <c r="F10208" s="6">
        <v>31198</v>
      </c>
      <c r="G10208" s="6" t="s">
        <v>8551</v>
      </c>
      <c r="H10208" s="6">
        <v>1</v>
      </c>
      <c r="I10208" s="6" t="s">
        <v>251</v>
      </c>
      <c r="J10208" s="6">
        <v>6</v>
      </c>
      <c r="K10208" s="6" t="s">
        <v>7768</v>
      </c>
      <c r="L10208" s="8">
        <v>2</v>
      </c>
      <c r="M10208" s="6" t="s">
        <v>299</v>
      </c>
      <c r="N10208" s="6" t="s">
        <v>8527</v>
      </c>
      <c r="R10208" s="6" t="str">
        <f t="shared" si="159"/>
        <v>92919Phường Thường Thạnh16</v>
      </c>
    </row>
    <row r="10209" spans="1:18">
      <c r="A10209" s="6">
        <v>10208</v>
      </c>
      <c r="B10209" s="6">
        <v>92</v>
      </c>
      <c r="C10209" s="6" t="s">
        <v>8524</v>
      </c>
      <c r="D10209" s="6">
        <v>919</v>
      </c>
      <c r="E10209" s="6" t="s">
        <v>8546</v>
      </c>
      <c r="F10209" s="6">
        <v>31201</v>
      </c>
      <c r="G10209" s="6" t="s">
        <v>3406</v>
      </c>
      <c r="H10209" s="6">
        <v>1</v>
      </c>
      <c r="I10209" s="6" t="s">
        <v>251</v>
      </c>
      <c r="J10209" s="6">
        <v>6</v>
      </c>
      <c r="K10209" s="6" t="s">
        <v>7768</v>
      </c>
      <c r="L10209" s="8">
        <v>2</v>
      </c>
      <c r="M10209" s="6" t="s">
        <v>299</v>
      </c>
      <c r="N10209" s="6" t="s">
        <v>8527</v>
      </c>
      <c r="R10209" s="6" t="str">
        <f t="shared" si="159"/>
        <v>92919Phường Phú Thứ16</v>
      </c>
    </row>
    <row r="10210" spans="1:18">
      <c r="A10210" s="6">
        <v>10209</v>
      </c>
      <c r="B10210" s="6">
        <v>92</v>
      </c>
      <c r="C10210" s="6" t="s">
        <v>8524</v>
      </c>
      <c r="D10210" s="6">
        <v>919</v>
      </c>
      <c r="E10210" s="6" t="s">
        <v>8546</v>
      </c>
      <c r="F10210" s="6">
        <v>31204</v>
      </c>
      <c r="G10210" s="6" t="s">
        <v>7266</v>
      </c>
      <c r="H10210" s="6">
        <v>1</v>
      </c>
      <c r="I10210" s="6" t="s">
        <v>251</v>
      </c>
      <c r="J10210" s="6">
        <v>6</v>
      </c>
      <c r="K10210" s="6" t="s">
        <v>7768</v>
      </c>
      <c r="L10210" s="8">
        <v>2</v>
      </c>
      <c r="M10210" s="6" t="s">
        <v>299</v>
      </c>
      <c r="N10210" s="6" t="s">
        <v>8527</v>
      </c>
      <c r="R10210" s="6" t="str">
        <f t="shared" si="159"/>
        <v>92919Phường Tân Phú16</v>
      </c>
    </row>
    <row r="10211" spans="1:18">
      <c r="A10211" s="6">
        <v>10210</v>
      </c>
      <c r="B10211" s="6">
        <v>92</v>
      </c>
      <c r="C10211" s="6" t="s">
        <v>8524</v>
      </c>
      <c r="D10211" s="6">
        <v>923</v>
      </c>
      <c r="E10211" s="6" t="s">
        <v>8552</v>
      </c>
      <c r="F10211" s="6">
        <v>31207</v>
      </c>
      <c r="G10211" s="6" t="s">
        <v>8553</v>
      </c>
      <c r="H10211" s="6">
        <v>1</v>
      </c>
      <c r="I10211" s="6" t="s">
        <v>251</v>
      </c>
      <c r="J10211" s="6">
        <v>6</v>
      </c>
      <c r="K10211" s="6" t="s">
        <v>7768</v>
      </c>
      <c r="L10211" s="8">
        <v>3</v>
      </c>
      <c r="M10211" s="6" t="s">
        <v>359</v>
      </c>
      <c r="N10211" s="6" t="s">
        <v>8527</v>
      </c>
      <c r="R10211" s="6" t="str">
        <f t="shared" si="159"/>
        <v>92923Phường Thốt Nốt16</v>
      </c>
    </row>
    <row r="10212" spans="1:18">
      <c r="A10212" s="6">
        <v>10211</v>
      </c>
      <c r="B10212" s="6">
        <v>92</v>
      </c>
      <c r="C10212" s="6" t="s">
        <v>8524</v>
      </c>
      <c r="D10212" s="6">
        <v>923</v>
      </c>
      <c r="E10212" s="6" t="s">
        <v>8552</v>
      </c>
      <c r="F10212" s="6">
        <v>31210</v>
      </c>
      <c r="G10212" s="6" t="s">
        <v>8554</v>
      </c>
      <c r="H10212" s="6">
        <v>1</v>
      </c>
      <c r="I10212" s="6" t="s">
        <v>251</v>
      </c>
      <c r="J10212" s="6">
        <v>6</v>
      </c>
      <c r="K10212" s="6" t="s">
        <v>7768</v>
      </c>
      <c r="L10212" s="8">
        <v>3</v>
      </c>
      <c r="M10212" s="6" t="s">
        <v>359</v>
      </c>
      <c r="N10212" s="6" t="s">
        <v>8527</v>
      </c>
      <c r="R10212" s="6" t="str">
        <f t="shared" si="159"/>
        <v>92923Phường Thới Thuận16</v>
      </c>
    </row>
    <row r="10213" spans="1:18">
      <c r="A10213" s="6">
        <v>10212</v>
      </c>
      <c r="B10213" s="6">
        <v>92</v>
      </c>
      <c r="C10213" s="6" t="s">
        <v>8524</v>
      </c>
      <c r="D10213" s="6">
        <v>923</v>
      </c>
      <c r="E10213" s="6" t="s">
        <v>8552</v>
      </c>
      <c r="F10213" s="6">
        <v>31212</v>
      </c>
      <c r="G10213" s="6" t="s">
        <v>8555</v>
      </c>
      <c r="H10213" s="6">
        <v>1</v>
      </c>
      <c r="I10213" s="6" t="s">
        <v>251</v>
      </c>
      <c r="J10213" s="6">
        <v>6</v>
      </c>
      <c r="K10213" s="6" t="s">
        <v>7768</v>
      </c>
      <c r="L10213" s="8">
        <v>3</v>
      </c>
      <c r="M10213" s="6" t="s">
        <v>359</v>
      </c>
      <c r="N10213" s="6" t="s">
        <v>8527</v>
      </c>
      <c r="R10213" s="6" t="str">
        <f t="shared" si="159"/>
        <v>92923Phường Thuận An16</v>
      </c>
    </row>
    <row r="10214" spans="1:18">
      <c r="A10214" s="6">
        <v>10213</v>
      </c>
      <c r="B10214" s="6">
        <v>92</v>
      </c>
      <c r="C10214" s="6" t="s">
        <v>8524</v>
      </c>
      <c r="D10214" s="6">
        <v>923</v>
      </c>
      <c r="E10214" s="6" t="s">
        <v>8552</v>
      </c>
      <c r="F10214" s="6">
        <v>31213</v>
      </c>
      <c r="G10214" s="6" t="s">
        <v>8556</v>
      </c>
      <c r="H10214" s="6">
        <v>1</v>
      </c>
      <c r="I10214" s="6" t="s">
        <v>251</v>
      </c>
      <c r="J10214" s="6">
        <v>6</v>
      </c>
      <c r="K10214" s="6" t="s">
        <v>7768</v>
      </c>
      <c r="L10214" s="8">
        <v>4</v>
      </c>
      <c r="M10214" s="6" t="s">
        <v>361</v>
      </c>
      <c r="N10214" s="6" t="s">
        <v>8527</v>
      </c>
      <c r="R10214" s="6" t="str">
        <f t="shared" si="159"/>
        <v>92923Phường Tân Lộc16</v>
      </c>
    </row>
    <row r="10215" spans="1:18">
      <c r="A10215" s="6">
        <v>10214</v>
      </c>
      <c r="B10215" s="6">
        <v>92</v>
      </c>
      <c r="C10215" s="6" t="s">
        <v>8524</v>
      </c>
      <c r="D10215" s="6">
        <v>923</v>
      </c>
      <c r="E10215" s="6" t="s">
        <v>8552</v>
      </c>
      <c r="F10215" s="6">
        <v>31216</v>
      </c>
      <c r="G10215" s="6" t="s">
        <v>8557</v>
      </c>
      <c r="H10215" s="6">
        <v>1</v>
      </c>
      <c r="I10215" s="6" t="s">
        <v>251</v>
      </c>
      <c r="J10215" s="6">
        <v>6</v>
      </c>
      <c r="K10215" s="6" t="s">
        <v>7768</v>
      </c>
      <c r="L10215" s="8">
        <v>4</v>
      </c>
      <c r="M10215" s="6" t="s">
        <v>361</v>
      </c>
      <c r="N10215" s="6" t="s">
        <v>8527</v>
      </c>
      <c r="R10215" s="6" t="str">
        <f t="shared" si="159"/>
        <v>92923Phường Trung Nhứt16</v>
      </c>
    </row>
    <row r="10216" spans="1:18">
      <c r="A10216" s="6">
        <v>10215</v>
      </c>
      <c r="B10216" s="6">
        <v>92</v>
      </c>
      <c r="C10216" s="6" t="s">
        <v>8524</v>
      </c>
      <c r="D10216" s="6">
        <v>923</v>
      </c>
      <c r="E10216" s="6" t="s">
        <v>8552</v>
      </c>
      <c r="F10216" s="6">
        <v>31217</v>
      </c>
      <c r="G10216" s="6" t="s">
        <v>8558</v>
      </c>
      <c r="H10216" s="6">
        <v>1</v>
      </c>
      <c r="I10216" s="6" t="s">
        <v>251</v>
      </c>
      <c r="J10216" s="6">
        <v>6</v>
      </c>
      <c r="K10216" s="6" t="s">
        <v>7768</v>
      </c>
      <c r="L10216" s="8">
        <v>4</v>
      </c>
      <c r="M10216" s="6" t="s">
        <v>361</v>
      </c>
      <c r="N10216" s="6" t="s">
        <v>8527</v>
      </c>
      <c r="R10216" s="6" t="str">
        <f t="shared" si="159"/>
        <v>92923Phường Thạnh Hoà16</v>
      </c>
    </row>
    <row r="10217" spans="1:18">
      <c r="A10217" s="6">
        <v>10216</v>
      </c>
      <c r="B10217" s="6">
        <v>92</v>
      </c>
      <c r="C10217" s="6" t="s">
        <v>8524</v>
      </c>
      <c r="D10217" s="6">
        <v>923</v>
      </c>
      <c r="E10217" s="6" t="s">
        <v>8552</v>
      </c>
      <c r="F10217" s="6">
        <v>31219</v>
      </c>
      <c r="G10217" s="6" t="s">
        <v>8559</v>
      </c>
      <c r="H10217" s="6">
        <v>1</v>
      </c>
      <c r="I10217" s="6" t="s">
        <v>251</v>
      </c>
      <c r="J10217" s="6">
        <v>6</v>
      </c>
      <c r="K10217" s="6" t="s">
        <v>7768</v>
      </c>
      <c r="L10217" s="8">
        <v>4</v>
      </c>
      <c r="M10217" s="6" t="s">
        <v>361</v>
      </c>
      <c r="N10217" s="6" t="s">
        <v>8527</v>
      </c>
      <c r="R10217" s="6" t="str">
        <f t="shared" si="159"/>
        <v>92923Phường Trung Kiên16</v>
      </c>
    </row>
    <row r="10218" spans="1:18">
      <c r="A10218" s="6">
        <v>10217</v>
      </c>
      <c r="B10218" s="6">
        <v>92</v>
      </c>
      <c r="C10218" s="6" t="s">
        <v>8524</v>
      </c>
      <c r="D10218" s="6">
        <v>923</v>
      </c>
      <c r="E10218" s="6" t="s">
        <v>8552</v>
      </c>
      <c r="F10218" s="6">
        <v>31227</v>
      </c>
      <c r="G10218" s="6" t="s">
        <v>3368</v>
      </c>
      <c r="H10218" s="6">
        <v>1</v>
      </c>
      <c r="I10218" s="6" t="s">
        <v>251</v>
      </c>
      <c r="J10218" s="6">
        <v>6</v>
      </c>
      <c r="K10218" s="6" t="s">
        <v>7768</v>
      </c>
      <c r="L10218" s="8">
        <v>4</v>
      </c>
      <c r="M10218" s="6" t="s">
        <v>361</v>
      </c>
      <c r="N10218" s="6" t="s">
        <v>8527</v>
      </c>
      <c r="R10218" s="6" t="str">
        <f t="shared" si="159"/>
        <v>92923Phường Tân Hưng16</v>
      </c>
    </row>
    <row r="10219" spans="1:18">
      <c r="A10219" s="6">
        <v>10218</v>
      </c>
      <c r="B10219" s="6">
        <v>92</v>
      </c>
      <c r="C10219" s="6" t="s">
        <v>8524</v>
      </c>
      <c r="D10219" s="6">
        <v>923</v>
      </c>
      <c r="E10219" s="6" t="s">
        <v>8552</v>
      </c>
      <c r="F10219" s="6">
        <v>31228</v>
      </c>
      <c r="G10219" s="6" t="s">
        <v>8560</v>
      </c>
      <c r="H10219" s="6">
        <v>1</v>
      </c>
      <c r="I10219" s="6" t="s">
        <v>251</v>
      </c>
      <c r="J10219" s="6">
        <v>6</v>
      </c>
      <c r="K10219" s="6" t="s">
        <v>7768</v>
      </c>
      <c r="L10219" s="8">
        <v>4</v>
      </c>
      <c r="M10219" s="6" t="s">
        <v>361</v>
      </c>
      <c r="N10219" s="6" t="s">
        <v>8527</v>
      </c>
      <c r="R10219" s="6" t="str">
        <f t="shared" si="159"/>
        <v>92923Phường Thuận Hưng16</v>
      </c>
    </row>
    <row r="10220" spans="1:18">
      <c r="A10220" s="6">
        <v>10219</v>
      </c>
      <c r="B10220" s="6">
        <v>92</v>
      </c>
      <c r="C10220" s="6" t="s">
        <v>8524</v>
      </c>
      <c r="D10220" s="6">
        <v>924</v>
      </c>
      <c r="E10220" s="6" t="s">
        <v>6147</v>
      </c>
      <c r="F10220" s="6">
        <v>31211</v>
      </c>
      <c r="G10220" s="6" t="s">
        <v>7798</v>
      </c>
      <c r="H10220" s="6">
        <v>2</v>
      </c>
      <c r="I10220" s="6" t="s">
        <v>297</v>
      </c>
      <c r="J10220" s="6">
        <v>6</v>
      </c>
      <c r="K10220" s="6" t="s">
        <v>7768</v>
      </c>
      <c r="L10220" s="8">
        <v>4</v>
      </c>
      <c r="M10220" s="6" t="s">
        <v>361</v>
      </c>
      <c r="N10220" s="6" t="s">
        <v>8527</v>
      </c>
      <c r="R10220" s="6" t="str">
        <f t="shared" si="159"/>
        <v>92924Xã Vĩnh Bình26</v>
      </c>
    </row>
    <row r="10221" spans="1:18">
      <c r="A10221" s="6">
        <v>10220</v>
      </c>
      <c r="B10221" s="6">
        <v>92</v>
      </c>
      <c r="C10221" s="6" t="s">
        <v>8524</v>
      </c>
      <c r="D10221" s="6">
        <v>924</v>
      </c>
      <c r="E10221" s="6" t="s">
        <v>6147</v>
      </c>
      <c r="F10221" s="6">
        <v>31231</v>
      </c>
      <c r="G10221" s="6" t="s">
        <v>8561</v>
      </c>
      <c r="H10221" s="6">
        <v>1</v>
      </c>
      <c r="I10221" s="6" t="s">
        <v>251</v>
      </c>
      <c r="J10221" s="6">
        <v>6</v>
      </c>
      <c r="K10221" s="6" t="s">
        <v>7768</v>
      </c>
      <c r="L10221" s="8">
        <v>3</v>
      </c>
      <c r="M10221" s="6" t="s">
        <v>359</v>
      </c>
      <c r="N10221" s="6" t="s">
        <v>8527</v>
      </c>
      <c r="R10221" s="6" t="str">
        <f t="shared" si="159"/>
        <v>92924Thị trấn Thanh An16</v>
      </c>
    </row>
    <row r="10222" spans="1:18">
      <c r="A10222" s="6">
        <v>10221</v>
      </c>
      <c r="B10222" s="6">
        <v>92</v>
      </c>
      <c r="C10222" s="6" t="s">
        <v>8524</v>
      </c>
      <c r="D10222" s="6">
        <v>924</v>
      </c>
      <c r="E10222" s="6" t="s">
        <v>6147</v>
      </c>
      <c r="F10222" s="6">
        <v>31232</v>
      </c>
      <c r="G10222" s="6" t="s">
        <v>6148</v>
      </c>
      <c r="H10222" s="6">
        <v>1</v>
      </c>
      <c r="I10222" s="6" t="s">
        <v>251</v>
      </c>
      <c r="J10222" s="6">
        <v>6</v>
      </c>
      <c r="K10222" s="6" t="s">
        <v>7768</v>
      </c>
      <c r="L10222" s="8">
        <v>3</v>
      </c>
      <c r="M10222" s="6" t="s">
        <v>359</v>
      </c>
      <c r="N10222" s="6" t="s">
        <v>8527</v>
      </c>
      <c r="R10222" s="6" t="str">
        <f t="shared" si="159"/>
        <v>92924Thị trấn Vĩnh Thạnh16</v>
      </c>
    </row>
    <row r="10223" spans="1:18">
      <c r="A10223" s="6">
        <v>10222</v>
      </c>
      <c r="B10223" s="6">
        <v>92</v>
      </c>
      <c r="C10223" s="6" t="s">
        <v>8524</v>
      </c>
      <c r="D10223" s="6">
        <v>924</v>
      </c>
      <c r="E10223" s="6" t="s">
        <v>6147</v>
      </c>
      <c r="F10223" s="6">
        <v>31234</v>
      </c>
      <c r="G10223" s="6" t="s">
        <v>7930</v>
      </c>
      <c r="H10223" s="6">
        <v>2</v>
      </c>
      <c r="I10223" s="6" t="s">
        <v>297</v>
      </c>
      <c r="J10223" s="6">
        <v>6</v>
      </c>
      <c r="K10223" s="6" t="s">
        <v>7768</v>
      </c>
      <c r="L10223" s="8">
        <v>4</v>
      </c>
      <c r="M10223" s="6" t="s">
        <v>361</v>
      </c>
      <c r="N10223" s="6" t="s">
        <v>8527</v>
      </c>
      <c r="R10223" s="6" t="str">
        <f t="shared" si="159"/>
        <v>92924Xã Thạnh Mỹ26</v>
      </c>
    </row>
    <row r="10224" spans="1:18">
      <c r="A10224" s="6">
        <v>10223</v>
      </c>
      <c r="B10224" s="6">
        <v>92</v>
      </c>
      <c r="C10224" s="6" t="s">
        <v>8524</v>
      </c>
      <c r="D10224" s="6">
        <v>924</v>
      </c>
      <c r="E10224" s="6" t="s">
        <v>6147</v>
      </c>
      <c r="F10224" s="6">
        <v>31237</v>
      </c>
      <c r="G10224" s="6" t="s">
        <v>8562</v>
      </c>
      <c r="H10224" s="6">
        <v>2</v>
      </c>
      <c r="I10224" s="6" t="s">
        <v>297</v>
      </c>
      <c r="J10224" s="6">
        <v>6</v>
      </c>
      <c r="K10224" s="6" t="s">
        <v>7768</v>
      </c>
      <c r="L10224" s="8">
        <v>4</v>
      </c>
      <c r="M10224" s="6" t="s">
        <v>361</v>
      </c>
      <c r="N10224" s="6" t="s">
        <v>8527</v>
      </c>
      <c r="R10224" s="6" t="str">
        <f t="shared" si="159"/>
        <v>92924Xã Vĩnh Trinh26</v>
      </c>
    </row>
    <row r="10225" spans="1:18">
      <c r="A10225" s="6">
        <v>10224</v>
      </c>
      <c r="B10225" s="6">
        <v>92</v>
      </c>
      <c r="C10225" s="6" t="s">
        <v>8524</v>
      </c>
      <c r="D10225" s="6">
        <v>924</v>
      </c>
      <c r="E10225" s="6" t="s">
        <v>6147</v>
      </c>
      <c r="F10225" s="6">
        <v>31240</v>
      </c>
      <c r="G10225" s="6" t="s">
        <v>7763</v>
      </c>
      <c r="H10225" s="6">
        <v>2</v>
      </c>
      <c r="I10225" s="6" t="s">
        <v>297</v>
      </c>
      <c r="J10225" s="6">
        <v>6</v>
      </c>
      <c r="K10225" s="6" t="s">
        <v>7768</v>
      </c>
      <c r="L10225" s="8">
        <v>4</v>
      </c>
      <c r="M10225" s="6" t="s">
        <v>361</v>
      </c>
      <c r="N10225" s="6" t="s">
        <v>8527</v>
      </c>
      <c r="R10225" s="6" t="str">
        <f t="shared" si="159"/>
        <v>92924Xã Thạnh An26</v>
      </c>
    </row>
    <row r="10226" spans="1:18">
      <c r="A10226" s="6">
        <v>10225</v>
      </c>
      <c r="B10226" s="6">
        <v>92</v>
      </c>
      <c r="C10226" s="6" t="s">
        <v>8524</v>
      </c>
      <c r="D10226" s="6">
        <v>924</v>
      </c>
      <c r="E10226" s="6" t="s">
        <v>6147</v>
      </c>
      <c r="F10226" s="6">
        <v>31241</v>
      </c>
      <c r="G10226" s="6" t="s">
        <v>8563</v>
      </c>
      <c r="H10226" s="6">
        <v>2</v>
      </c>
      <c r="I10226" s="6" t="s">
        <v>297</v>
      </c>
      <c r="J10226" s="6">
        <v>6</v>
      </c>
      <c r="K10226" s="6" t="s">
        <v>7768</v>
      </c>
      <c r="L10226" s="8">
        <v>4</v>
      </c>
      <c r="M10226" s="6" t="s">
        <v>361</v>
      </c>
      <c r="N10226" s="6" t="s">
        <v>8527</v>
      </c>
      <c r="R10226" s="6" t="str">
        <f t="shared" si="159"/>
        <v>92924Xã Thạnh Tiến26</v>
      </c>
    </row>
    <row r="10227" spans="1:18">
      <c r="A10227" s="6">
        <v>10226</v>
      </c>
      <c r="B10227" s="6">
        <v>92</v>
      </c>
      <c r="C10227" s="6" t="s">
        <v>8524</v>
      </c>
      <c r="D10227" s="6">
        <v>924</v>
      </c>
      <c r="E10227" s="6" t="s">
        <v>6147</v>
      </c>
      <c r="F10227" s="6">
        <v>31243</v>
      </c>
      <c r="G10227" s="6" t="s">
        <v>8564</v>
      </c>
      <c r="H10227" s="6">
        <v>2</v>
      </c>
      <c r="I10227" s="6" t="s">
        <v>297</v>
      </c>
      <c r="J10227" s="6">
        <v>6</v>
      </c>
      <c r="K10227" s="6" t="s">
        <v>7768</v>
      </c>
      <c r="L10227" s="8">
        <v>4</v>
      </c>
      <c r="M10227" s="6" t="s">
        <v>361</v>
      </c>
      <c r="N10227" s="6" t="s">
        <v>8527</v>
      </c>
      <c r="R10227" s="6" t="str">
        <f t="shared" si="159"/>
        <v>92924Xã Thạnh Thắng26</v>
      </c>
    </row>
    <row r="10228" spans="1:18">
      <c r="A10228" s="6">
        <v>10227</v>
      </c>
      <c r="B10228" s="6">
        <v>92</v>
      </c>
      <c r="C10228" s="6" t="s">
        <v>8524</v>
      </c>
      <c r="D10228" s="6">
        <v>924</v>
      </c>
      <c r="E10228" s="6" t="s">
        <v>6147</v>
      </c>
      <c r="F10228" s="6">
        <v>31244</v>
      </c>
      <c r="G10228" s="6" t="s">
        <v>7852</v>
      </c>
      <c r="H10228" s="6">
        <v>2</v>
      </c>
      <c r="I10228" s="6" t="s">
        <v>297</v>
      </c>
      <c r="J10228" s="6">
        <v>6</v>
      </c>
      <c r="K10228" s="6" t="s">
        <v>7768</v>
      </c>
      <c r="L10228" s="8">
        <v>4</v>
      </c>
      <c r="M10228" s="6" t="s">
        <v>361</v>
      </c>
      <c r="N10228" s="6" t="s">
        <v>8527</v>
      </c>
      <c r="R10228" s="6" t="str">
        <f t="shared" si="159"/>
        <v>92924Xã Thạnh Lợi26</v>
      </c>
    </row>
    <row r="10229" spans="1:18">
      <c r="A10229" s="6">
        <v>10228</v>
      </c>
      <c r="B10229" s="6">
        <v>92</v>
      </c>
      <c r="C10229" s="6" t="s">
        <v>8524</v>
      </c>
      <c r="D10229" s="6">
        <v>924</v>
      </c>
      <c r="E10229" s="6" t="s">
        <v>6147</v>
      </c>
      <c r="F10229" s="6">
        <v>31246</v>
      </c>
      <c r="G10229" s="6" t="s">
        <v>8565</v>
      </c>
      <c r="H10229" s="6">
        <v>2</v>
      </c>
      <c r="I10229" s="6" t="s">
        <v>297</v>
      </c>
      <c r="J10229" s="6">
        <v>6</v>
      </c>
      <c r="K10229" s="6" t="s">
        <v>7768</v>
      </c>
      <c r="L10229" s="8">
        <v>4</v>
      </c>
      <c r="M10229" s="6" t="s">
        <v>361</v>
      </c>
      <c r="N10229" s="6" t="s">
        <v>8527</v>
      </c>
      <c r="R10229" s="6" t="str">
        <f t="shared" si="159"/>
        <v>92924Xã Thạnh Qưới26</v>
      </c>
    </row>
    <row r="10230" spans="1:18">
      <c r="A10230" s="6">
        <v>10229</v>
      </c>
      <c r="B10230" s="6">
        <v>92</v>
      </c>
      <c r="C10230" s="6" t="s">
        <v>8524</v>
      </c>
      <c r="D10230" s="6">
        <v>924</v>
      </c>
      <c r="E10230" s="6" t="s">
        <v>6147</v>
      </c>
      <c r="F10230" s="6">
        <v>31252</v>
      </c>
      <c r="G10230" s="6" t="s">
        <v>7955</v>
      </c>
      <c r="H10230" s="6">
        <v>2</v>
      </c>
      <c r="I10230" s="6" t="s">
        <v>297</v>
      </c>
      <c r="J10230" s="6">
        <v>6</v>
      </c>
      <c r="K10230" s="6" t="s">
        <v>7768</v>
      </c>
      <c r="L10230" s="8">
        <v>4</v>
      </c>
      <c r="M10230" s="6" t="s">
        <v>361</v>
      </c>
      <c r="N10230" s="6" t="s">
        <v>8527</v>
      </c>
      <c r="R10230" s="6" t="str">
        <f t="shared" si="159"/>
        <v>92924Xã Thạnh Lộc26</v>
      </c>
    </row>
    <row r="10231" spans="1:18">
      <c r="A10231" s="6">
        <v>10230</v>
      </c>
      <c r="B10231" s="6">
        <v>92</v>
      </c>
      <c r="C10231" s="6" t="s">
        <v>8524</v>
      </c>
      <c r="D10231" s="6">
        <v>925</v>
      </c>
      <c r="E10231" s="6" t="s">
        <v>8566</v>
      </c>
      <c r="F10231" s="6">
        <v>31222</v>
      </c>
      <c r="G10231" s="6" t="s">
        <v>3948</v>
      </c>
      <c r="H10231" s="6">
        <v>2</v>
      </c>
      <c r="I10231" s="6" t="s">
        <v>297</v>
      </c>
      <c r="J10231" s="6">
        <v>6</v>
      </c>
      <c r="K10231" s="6" t="s">
        <v>7768</v>
      </c>
      <c r="L10231" s="8">
        <v>4</v>
      </c>
      <c r="M10231" s="6" t="s">
        <v>361</v>
      </c>
      <c r="N10231" s="6" t="s">
        <v>8527</v>
      </c>
      <c r="R10231" s="6" t="str">
        <f t="shared" si="159"/>
        <v>92925Xã Trung An26</v>
      </c>
    </row>
    <row r="10232" spans="1:18">
      <c r="A10232" s="6">
        <v>10231</v>
      </c>
      <c r="B10232" s="6">
        <v>92</v>
      </c>
      <c r="C10232" s="6" t="s">
        <v>8524</v>
      </c>
      <c r="D10232" s="6">
        <v>925</v>
      </c>
      <c r="E10232" s="6" t="s">
        <v>8566</v>
      </c>
      <c r="F10232" s="6">
        <v>31225</v>
      </c>
      <c r="G10232" s="6" t="s">
        <v>8567</v>
      </c>
      <c r="H10232" s="6">
        <v>2</v>
      </c>
      <c r="I10232" s="6" t="s">
        <v>297</v>
      </c>
      <c r="J10232" s="6">
        <v>6</v>
      </c>
      <c r="K10232" s="6" t="s">
        <v>7768</v>
      </c>
      <c r="L10232" s="8">
        <v>4</v>
      </c>
      <c r="M10232" s="6" t="s">
        <v>361</v>
      </c>
      <c r="N10232" s="6" t="s">
        <v>8527</v>
      </c>
      <c r="R10232" s="6" t="str">
        <f t="shared" si="159"/>
        <v>92925Xã Trung Thạnh26</v>
      </c>
    </row>
    <row r="10233" spans="1:18">
      <c r="A10233" s="6">
        <v>10232</v>
      </c>
      <c r="B10233" s="6">
        <v>92</v>
      </c>
      <c r="C10233" s="6" t="s">
        <v>8524</v>
      </c>
      <c r="D10233" s="6">
        <v>925</v>
      </c>
      <c r="E10233" s="6" t="s">
        <v>8566</v>
      </c>
      <c r="F10233" s="6">
        <v>31249</v>
      </c>
      <c r="G10233" s="6" t="s">
        <v>7522</v>
      </c>
      <c r="H10233" s="6">
        <v>2</v>
      </c>
      <c r="I10233" s="6" t="s">
        <v>297</v>
      </c>
      <c r="J10233" s="6">
        <v>6</v>
      </c>
      <c r="K10233" s="6" t="s">
        <v>7768</v>
      </c>
      <c r="L10233" s="8">
        <v>4</v>
      </c>
      <c r="M10233" s="6" t="s">
        <v>361</v>
      </c>
      <c r="N10233" s="6" t="s">
        <v>8527</v>
      </c>
      <c r="R10233" s="6" t="str">
        <f t="shared" si="159"/>
        <v>92925Xã Thạnh Phú26</v>
      </c>
    </row>
    <row r="10234" spans="1:18">
      <c r="A10234" s="6">
        <v>10233</v>
      </c>
      <c r="B10234" s="6">
        <v>92</v>
      </c>
      <c r="C10234" s="6" t="s">
        <v>8524</v>
      </c>
      <c r="D10234" s="6">
        <v>925</v>
      </c>
      <c r="E10234" s="6" t="s">
        <v>8566</v>
      </c>
      <c r="F10234" s="6">
        <v>31255</v>
      </c>
      <c r="G10234" s="6" t="s">
        <v>3705</v>
      </c>
      <c r="H10234" s="6">
        <v>2</v>
      </c>
      <c r="I10234" s="6" t="s">
        <v>297</v>
      </c>
      <c r="J10234" s="6">
        <v>6</v>
      </c>
      <c r="K10234" s="6" t="s">
        <v>7768</v>
      </c>
      <c r="L10234" s="8">
        <v>4</v>
      </c>
      <c r="M10234" s="6" t="s">
        <v>361</v>
      </c>
      <c r="N10234" s="6" t="s">
        <v>8527</v>
      </c>
      <c r="R10234" s="6" t="str">
        <f t="shared" si="159"/>
        <v>92925Xã Trung Hưng26</v>
      </c>
    </row>
    <row r="10235" spans="1:18">
      <c r="A10235" s="6">
        <v>10234</v>
      </c>
      <c r="B10235" s="6">
        <v>92</v>
      </c>
      <c r="C10235" s="6" t="s">
        <v>8524</v>
      </c>
      <c r="D10235" s="6">
        <v>925</v>
      </c>
      <c r="E10235" s="6" t="s">
        <v>8566</v>
      </c>
      <c r="F10235" s="6">
        <v>31261</v>
      </c>
      <c r="G10235" s="6" t="s">
        <v>8568</v>
      </c>
      <c r="H10235" s="6">
        <v>1</v>
      </c>
      <c r="I10235" s="6" t="s">
        <v>251</v>
      </c>
      <c r="J10235" s="6">
        <v>6</v>
      </c>
      <c r="K10235" s="6" t="s">
        <v>7768</v>
      </c>
      <c r="L10235" s="8">
        <v>3</v>
      </c>
      <c r="M10235" s="6" t="s">
        <v>359</v>
      </c>
      <c r="N10235" s="6" t="s">
        <v>8527</v>
      </c>
      <c r="R10235" s="6" t="str">
        <f t="shared" si="159"/>
        <v>92925Thị trấn Cờ Đỏ16</v>
      </c>
    </row>
    <row r="10236" spans="1:18">
      <c r="A10236" s="6">
        <v>10235</v>
      </c>
      <c r="B10236" s="6">
        <v>92</v>
      </c>
      <c r="C10236" s="6" t="s">
        <v>8524</v>
      </c>
      <c r="D10236" s="6">
        <v>925</v>
      </c>
      <c r="E10236" s="6" t="s">
        <v>8566</v>
      </c>
      <c r="F10236" s="6">
        <v>31264</v>
      </c>
      <c r="G10236" s="6" t="s">
        <v>8569</v>
      </c>
      <c r="H10236" s="6">
        <v>2</v>
      </c>
      <c r="I10236" s="6" t="s">
        <v>297</v>
      </c>
      <c r="J10236" s="6">
        <v>6</v>
      </c>
      <c r="K10236" s="6" t="s">
        <v>7768</v>
      </c>
      <c r="L10236" s="8">
        <v>4</v>
      </c>
      <c r="M10236" s="6" t="s">
        <v>361</v>
      </c>
      <c r="N10236" s="6" t="s">
        <v>8527</v>
      </c>
      <c r="R10236" s="6" t="str">
        <f t="shared" si="159"/>
        <v>92925Xã Thới Hưng26</v>
      </c>
    </row>
    <row r="10237" spans="1:18">
      <c r="A10237" s="6">
        <v>10236</v>
      </c>
      <c r="B10237" s="6">
        <v>92</v>
      </c>
      <c r="C10237" s="6" t="s">
        <v>8524</v>
      </c>
      <c r="D10237" s="6">
        <v>925</v>
      </c>
      <c r="E10237" s="6" t="s">
        <v>8566</v>
      </c>
      <c r="F10237" s="6">
        <v>31273</v>
      </c>
      <c r="G10237" s="6" t="s">
        <v>8570</v>
      </c>
      <c r="H10237" s="6">
        <v>2</v>
      </c>
      <c r="I10237" s="6" t="s">
        <v>297</v>
      </c>
      <c r="J10237" s="6">
        <v>6</v>
      </c>
      <c r="K10237" s="6" t="s">
        <v>7768</v>
      </c>
      <c r="L10237" s="8">
        <v>4</v>
      </c>
      <c r="M10237" s="6" t="s">
        <v>361</v>
      </c>
      <c r="N10237" s="6" t="s">
        <v>8527</v>
      </c>
      <c r="R10237" s="6" t="str">
        <f t="shared" si="159"/>
        <v>92925Xã Đông Hiệp26</v>
      </c>
    </row>
    <row r="10238" spans="1:18">
      <c r="A10238" s="6">
        <v>10237</v>
      </c>
      <c r="B10238" s="6">
        <v>92</v>
      </c>
      <c r="C10238" s="6" t="s">
        <v>8524</v>
      </c>
      <c r="D10238" s="6">
        <v>925</v>
      </c>
      <c r="E10238" s="6" t="s">
        <v>8566</v>
      </c>
      <c r="F10238" s="6">
        <v>31274</v>
      </c>
      <c r="G10238" s="6" t="s">
        <v>8571</v>
      </c>
      <c r="H10238" s="6">
        <v>2</v>
      </c>
      <c r="I10238" s="6" t="s">
        <v>297</v>
      </c>
      <c r="J10238" s="6">
        <v>6</v>
      </c>
      <c r="K10238" s="6" t="s">
        <v>7768</v>
      </c>
      <c r="L10238" s="8">
        <v>4</v>
      </c>
      <c r="M10238" s="6" t="s">
        <v>361</v>
      </c>
      <c r="N10238" s="6" t="s">
        <v>8527</v>
      </c>
      <c r="R10238" s="6" t="str">
        <f t="shared" si="159"/>
        <v>92925Xã Đông Thắng26</v>
      </c>
    </row>
    <row r="10239" spans="1:18">
      <c r="A10239" s="6">
        <v>10238</v>
      </c>
      <c r="B10239" s="6">
        <v>92</v>
      </c>
      <c r="C10239" s="6" t="s">
        <v>8524</v>
      </c>
      <c r="D10239" s="6">
        <v>925</v>
      </c>
      <c r="E10239" s="6" t="s">
        <v>8566</v>
      </c>
      <c r="F10239" s="6">
        <v>31276</v>
      </c>
      <c r="G10239" s="6" t="s">
        <v>8572</v>
      </c>
      <c r="H10239" s="6">
        <v>2</v>
      </c>
      <c r="I10239" s="6" t="s">
        <v>297</v>
      </c>
      <c r="J10239" s="6">
        <v>6</v>
      </c>
      <c r="K10239" s="6" t="s">
        <v>7768</v>
      </c>
      <c r="L10239" s="8">
        <v>4</v>
      </c>
      <c r="M10239" s="6" t="s">
        <v>361</v>
      </c>
      <c r="N10239" s="6" t="s">
        <v>8527</v>
      </c>
      <c r="R10239" s="6" t="str">
        <f t="shared" si="159"/>
        <v>92925Xã Thới Đông26</v>
      </c>
    </row>
    <row r="10240" spans="1:18">
      <c r="A10240" s="6">
        <v>10239</v>
      </c>
      <c r="B10240" s="6">
        <v>92</v>
      </c>
      <c r="C10240" s="6" t="s">
        <v>8524</v>
      </c>
      <c r="D10240" s="6">
        <v>925</v>
      </c>
      <c r="E10240" s="6" t="s">
        <v>8566</v>
      </c>
      <c r="F10240" s="6">
        <v>31277</v>
      </c>
      <c r="G10240" s="6" t="s">
        <v>8573</v>
      </c>
      <c r="H10240" s="6">
        <v>2</v>
      </c>
      <c r="I10240" s="6" t="s">
        <v>297</v>
      </c>
      <c r="J10240" s="6">
        <v>6</v>
      </c>
      <c r="K10240" s="6" t="s">
        <v>7768</v>
      </c>
      <c r="L10240" s="8">
        <v>4</v>
      </c>
      <c r="M10240" s="6" t="s">
        <v>361</v>
      </c>
      <c r="N10240" s="6" t="s">
        <v>8527</v>
      </c>
      <c r="R10240" s="6" t="str">
        <f t="shared" si="159"/>
        <v>92925Xã Thới Xuân26</v>
      </c>
    </row>
    <row r="10241" spans="1:18">
      <c r="A10241" s="6">
        <v>10240</v>
      </c>
      <c r="B10241" s="6">
        <v>92</v>
      </c>
      <c r="C10241" s="6" t="s">
        <v>8524</v>
      </c>
      <c r="D10241" s="6">
        <v>926</v>
      </c>
      <c r="E10241" s="6" t="s">
        <v>5574</v>
      </c>
      <c r="F10241" s="6">
        <v>31299</v>
      </c>
      <c r="G10241" s="6" t="s">
        <v>5575</v>
      </c>
      <c r="H10241" s="6">
        <v>1</v>
      </c>
      <c r="I10241" s="6" t="s">
        <v>251</v>
      </c>
      <c r="J10241" s="6">
        <v>6</v>
      </c>
      <c r="K10241" s="6" t="s">
        <v>7768</v>
      </c>
      <c r="L10241" s="8">
        <v>3</v>
      </c>
      <c r="M10241" s="6" t="s">
        <v>359</v>
      </c>
      <c r="N10241" s="6" t="s">
        <v>8527</v>
      </c>
      <c r="R10241" s="6" t="str">
        <f t="shared" si="159"/>
        <v>92926Thị trấn Phong Điền16</v>
      </c>
    </row>
    <row r="10242" spans="1:18">
      <c r="A10242" s="6">
        <v>10241</v>
      </c>
      <c r="B10242" s="6">
        <v>92</v>
      </c>
      <c r="C10242" s="6" t="s">
        <v>8524</v>
      </c>
      <c r="D10242" s="6">
        <v>926</v>
      </c>
      <c r="E10242" s="6" t="s">
        <v>5574</v>
      </c>
      <c r="F10242" s="6">
        <v>31300</v>
      </c>
      <c r="G10242" s="6" t="s">
        <v>8574</v>
      </c>
      <c r="H10242" s="6">
        <v>2</v>
      </c>
      <c r="I10242" s="6" t="s">
        <v>297</v>
      </c>
      <c r="J10242" s="6">
        <v>6</v>
      </c>
      <c r="K10242" s="6" t="s">
        <v>7768</v>
      </c>
      <c r="L10242" s="8">
        <v>4</v>
      </c>
      <c r="M10242" s="6" t="s">
        <v>361</v>
      </c>
      <c r="N10242" s="6" t="s">
        <v>8527</v>
      </c>
      <c r="R10242" s="6" t="str">
        <f t="shared" si="159"/>
        <v>92926Xã Nhơn Ái26</v>
      </c>
    </row>
    <row r="10243" spans="1:18">
      <c r="A10243" s="6">
        <v>10242</v>
      </c>
      <c r="B10243" s="6">
        <v>92</v>
      </c>
      <c r="C10243" s="6" t="s">
        <v>8524</v>
      </c>
      <c r="D10243" s="6">
        <v>926</v>
      </c>
      <c r="E10243" s="6" t="s">
        <v>5574</v>
      </c>
      <c r="F10243" s="6">
        <v>31303</v>
      </c>
      <c r="G10243" s="6" t="s">
        <v>4930</v>
      </c>
      <c r="H10243" s="6">
        <v>2</v>
      </c>
      <c r="I10243" s="6" t="s">
        <v>297</v>
      </c>
      <c r="J10243" s="6">
        <v>6</v>
      </c>
      <c r="K10243" s="6" t="s">
        <v>7768</v>
      </c>
      <c r="L10243" s="8">
        <v>4</v>
      </c>
      <c r="M10243" s="6" t="s">
        <v>361</v>
      </c>
      <c r="N10243" s="6" t="s">
        <v>8527</v>
      </c>
      <c r="R10243" s="6" t="str">
        <f t="shared" ref="R10243:R10306" si="160">CONCATENATE(B10243,D10243,G10243,H10243,J10243)</f>
        <v>92926Xã Giai Xuân26</v>
      </c>
    </row>
    <row r="10244" spans="1:18">
      <c r="A10244" s="6">
        <v>10243</v>
      </c>
      <c r="B10244" s="6">
        <v>92</v>
      </c>
      <c r="C10244" s="6" t="s">
        <v>8524</v>
      </c>
      <c r="D10244" s="6">
        <v>926</v>
      </c>
      <c r="E10244" s="6" t="s">
        <v>5574</v>
      </c>
      <c r="F10244" s="6">
        <v>31306</v>
      </c>
      <c r="G10244" s="6" t="s">
        <v>8009</v>
      </c>
      <c r="H10244" s="6">
        <v>2</v>
      </c>
      <c r="I10244" s="6" t="s">
        <v>297</v>
      </c>
      <c r="J10244" s="6">
        <v>6</v>
      </c>
      <c r="K10244" s="6" t="s">
        <v>7768</v>
      </c>
      <c r="L10244" s="8">
        <v>4</v>
      </c>
      <c r="M10244" s="6" t="s">
        <v>361</v>
      </c>
      <c r="N10244" s="6" t="s">
        <v>8527</v>
      </c>
      <c r="R10244" s="6" t="str">
        <f t="shared" si="160"/>
        <v>92926Xã Tân Thới26</v>
      </c>
    </row>
    <row r="10245" spans="1:18">
      <c r="A10245" s="6">
        <v>10244</v>
      </c>
      <c r="B10245" s="6">
        <v>92</v>
      </c>
      <c r="C10245" s="6" t="s">
        <v>8524</v>
      </c>
      <c r="D10245" s="6">
        <v>926</v>
      </c>
      <c r="E10245" s="6" t="s">
        <v>5574</v>
      </c>
      <c r="F10245" s="6">
        <v>31309</v>
      </c>
      <c r="G10245" s="6" t="s">
        <v>8575</v>
      </c>
      <c r="H10245" s="6">
        <v>2</v>
      </c>
      <c r="I10245" s="6" t="s">
        <v>297</v>
      </c>
      <c r="J10245" s="6">
        <v>6</v>
      </c>
      <c r="K10245" s="6" t="s">
        <v>7768</v>
      </c>
      <c r="L10245" s="8">
        <v>4</v>
      </c>
      <c r="M10245" s="6" t="s">
        <v>361</v>
      </c>
      <c r="N10245" s="6" t="s">
        <v>8527</v>
      </c>
      <c r="R10245" s="6" t="str">
        <f t="shared" si="160"/>
        <v>92926Xã Trường Long26</v>
      </c>
    </row>
    <row r="10246" spans="1:18">
      <c r="A10246" s="6">
        <v>10245</v>
      </c>
      <c r="B10246" s="6">
        <v>92</v>
      </c>
      <c r="C10246" s="6" t="s">
        <v>8524</v>
      </c>
      <c r="D10246" s="6">
        <v>926</v>
      </c>
      <c r="E10246" s="6" t="s">
        <v>5574</v>
      </c>
      <c r="F10246" s="6">
        <v>31312</v>
      </c>
      <c r="G10246" s="6" t="s">
        <v>8329</v>
      </c>
      <c r="H10246" s="6">
        <v>2</v>
      </c>
      <c r="I10246" s="6" t="s">
        <v>297</v>
      </c>
      <c r="J10246" s="6">
        <v>6</v>
      </c>
      <c r="K10246" s="6" t="s">
        <v>7768</v>
      </c>
      <c r="L10246" s="8">
        <v>4</v>
      </c>
      <c r="M10246" s="6" t="s">
        <v>361</v>
      </c>
      <c r="N10246" s="6" t="s">
        <v>8527</v>
      </c>
      <c r="R10246" s="6" t="str">
        <f t="shared" si="160"/>
        <v>92926Xã Mỹ Khánh26</v>
      </c>
    </row>
    <row r="10247" spans="1:18">
      <c r="A10247" s="6">
        <v>10246</v>
      </c>
      <c r="B10247" s="6">
        <v>92</v>
      </c>
      <c r="C10247" s="6" t="s">
        <v>8524</v>
      </c>
      <c r="D10247" s="6">
        <v>926</v>
      </c>
      <c r="E10247" s="6" t="s">
        <v>5574</v>
      </c>
      <c r="F10247" s="6">
        <v>31315</v>
      </c>
      <c r="G10247" s="6" t="s">
        <v>8576</v>
      </c>
      <c r="H10247" s="6">
        <v>2</v>
      </c>
      <c r="I10247" s="6" t="s">
        <v>297</v>
      </c>
      <c r="J10247" s="6">
        <v>6</v>
      </c>
      <c r="K10247" s="6" t="s">
        <v>7768</v>
      </c>
      <c r="L10247" s="8">
        <v>4</v>
      </c>
      <c r="M10247" s="6" t="s">
        <v>361</v>
      </c>
      <c r="N10247" s="6" t="s">
        <v>8527</v>
      </c>
      <c r="R10247" s="6" t="str">
        <f t="shared" si="160"/>
        <v>92926Xã Nhơn Nghĩa26</v>
      </c>
    </row>
    <row r="10248" spans="1:18">
      <c r="A10248" s="6">
        <v>10247</v>
      </c>
      <c r="B10248" s="6">
        <v>92</v>
      </c>
      <c r="C10248" s="6" t="s">
        <v>8524</v>
      </c>
      <c r="D10248" s="6">
        <v>927</v>
      </c>
      <c r="E10248" s="6" t="s">
        <v>8577</v>
      </c>
      <c r="F10248" s="6">
        <v>31258</v>
      </c>
      <c r="G10248" s="6" t="s">
        <v>8578</v>
      </c>
      <c r="H10248" s="6">
        <v>1</v>
      </c>
      <c r="I10248" s="6" t="s">
        <v>251</v>
      </c>
      <c r="J10248" s="6">
        <v>6</v>
      </c>
      <c r="K10248" s="6" t="s">
        <v>7768</v>
      </c>
      <c r="L10248" s="8">
        <v>3</v>
      </c>
      <c r="M10248" s="6" t="s">
        <v>359</v>
      </c>
      <c r="N10248" s="6" t="s">
        <v>8527</v>
      </c>
      <c r="R10248" s="6" t="str">
        <f t="shared" si="160"/>
        <v>92927Thị trấn Thới Lai16</v>
      </c>
    </row>
    <row r="10249" spans="1:18">
      <c r="A10249" s="6">
        <v>10248</v>
      </c>
      <c r="B10249" s="6">
        <v>92</v>
      </c>
      <c r="C10249" s="6" t="s">
        <v>8524</v>
      </c>
      <c r="D10249" s="6">
        <v>927</v>
      </c>
      <c r="E10249" s="6" t="s">
        <v>8577</v>
      </c>
      <c r="F10249" s="6">
        <v>31267</v>
      </c>
      <c r="G10249" s="6" t="s">
        <v>8086</v>
      </c>
      <c r="H10249" s="6">
        <v>2</v>
      </c>
      <c r="I10249" s="6" t="s">
        <v>297</v>
      </c>
      <c r="J10249" s="6">
        <v>6</v>
      </c>
      <c r="K10249" s="6" t="s">
        <v>7768</v>
      </c>
      <c r="L10249" s="8">
        <v>4</v>
      </c>
      <c r="M10249" s="6" t="s">
        <v>361</v>
      </c>
      <c r="N10249" s="6" t="s">
        <v>8527</v>
      </c>
      <c r="R10249" s="6" t="str">
        <f t="shared" si="160"/>
        <v>92927Xã Thới Thạnh26</v>
      </c>
    </row>
    <row r="10250" spans="1:18">
      <c r="A10250" s="6">
        <v>10249</v>
      </c>
      <c r="B10250" s="6">
        <v>92</v>
      </c>
      <c r="C10250" s="6" t="s">
        <v>8524</v>
      </c>
      <c r="D10250" s="6">
        <v>927</v>
      </c>
      <c r="E10250" s="6" t="s">
        <v>8577</v>
      </c>
      <c r="F10250" s="6">
        <v>31268</v>
      </c>
      <c r="G10250" s="6" t="s">
        <v>8010</v>
      </c>
      <c r="H10250" s="6">
        <v>2</v>
      </c>
      <c r="I10250" s="6" t="s">
        <v>297</v>
      </c>
      <c r="J10250" s="6">
        <v>6</v>
      </c>
      <c r="K10250" s="6" t="s">
        <v>7768</v>
      </c>
      <c r="L10250" s="8">
        <v>4</v>
      </c>
      <c r="M10250" s="6" t="s">
        <v>361</v>
      </c>
      <c r="N10250" s="6" t="s">
        <v>8527</v>
      </c>
      <c r="R10250" s="6" t="str">
        <f t="shared" si="160"/>
        <v>92927Xã Tân Thạnh26</v>
      </c>
    </row>
    <row r="10251" spans="1:18">
      <c r="A10251" s="6">
        <v>10250</v>
      </c>
      <c r="B10251" s="6">
        <v>92</v>
      </c>
      <c r="C10251" s="6" t="s">
        <v>8524</v>
      </c>
      <c r="D10251" s="6">
        <v>927</v>
      </c>
      <c r="E10251" s="6" t="s">
        <v>8577</v>
      </c>
      <c r="F10251" s="6">
        <v>31270</v>
      </c>
      <c r="G10251" s="6" t="s">
        <v>4542</v>
      </c>
      <c r="H10251" s="6">
        <v>2</v>
      </c>
      <c r="I10251" s="6" t="s">
        <v>297</v>
      </c>
      <c r="J10251" s="6">
        <v>6</v>
      </c>
      <c r="K10251" s="6" t="s">
        <v>7768</v>
      </c>
      <c r="L10251" s="8">
        <v>4</v>
      </c>
      <c r="M10251" s="6" t="s">
        <v>361</v>
      </c>
      <c r="N10251" s="6" t="s">
        <v>8527</v>
      </c>
      <c r="R10251" s="6" t="str">
        <f t="shared" si="160"/>
        <v>92927Xã Xuân Thắng26</v>
      </c>
    </row>
    <row r="10252" spans="1:18">
      <c r="A10252" s="6">
        <v>10251</v>
      </c>
      <c r="B10252" s="6">
        <v>92</v>
      </c>
      <c r="C10252" s="6" t="s">
        <v>8524</v>
      </c>
      <c r="D10252" s="6">
        <v>927</v>
      </c>
      <c r="E10252" s="6" t="s">
        <v>8577</v>
      </c>
      <c r="F10252" s="6">
        <v>31279</v>
      </c>
      <c r="G10252" s="6" t="s">
        <v>8214</v>
      </c>
      <c r="H10252" s="6">
        <v>2</v>
      </c>
      <c r="I10252" s="6" t="s">
        <v>297</v>
      </c>
      <c r="J10252" s="6">
        <v>6</v>
      </c>
      <c r="K10252" s="6" t="s">
        <v>7768</v>
      </c>
      <c r="L10252" s="8">
        <v>4</v>
      </c>
      <c r="M10252" s="6" t="s">
        <v>361</v>
      </c>
      <c r="N10252" s="6" t="s">
        <v>8527</v>
      </c>
      <c r="R10252" s="6" t="str">
        <f t="shared" si="160"/>
        <v>92927Xã Đông Bình26</v>
      </c>
    </row>
    <row r="10253" spans="1:18">
      <c r="A10253" s="6">
        <v>10252</v>
      </c>
      <c r="B10253" s="6">
        <v>92</v>
      </c>
      <c r="C10253" s="6" t="s">
        <v>8524</v>
      </c>
      <c r="D10253" s="6">
        <v>927</v>
      </c>
      <c r="E10253" s="6" t="s">
        <v>8577</v>
      </c>
      <c r="F10253" s="6">
        <v>31282</v>
      </c>
      <c r="G10253" s="6" t="s">
        <v>8579</v>
      </c>
      <c r="H10253" s="6">
        <v>2</v>
      </c>
      <c r="I10253" s="6" t="s">
        <v>297</v>
      </c>
      <c r="J10253" s="6">
        <v>6</v>
      </c>
      <c r="K10253" s="6" t="s">
        <v>7768</v>
      </c>
      <c r="L10253" s="8">
        <v>4</v>
      </c>
      <c r="M10253" s="6" t="s">
        <v>361</v>
      </c>
      <c r="N10253" s="6" t="s">
        <v>8527</v>
      </c>
      <c r="R10253" s="6" t="str">
        <f t="shared" si="160"/>
        <v>92927Xã Đông Thuận26</v>
      </c>
    </row>
    <row r="10254" spans="1:18">
      <c r="A10254" s="6">
        <v>10253</v>
      </c>
      <c r="B10254" s="6">
        <v>92</v>
      </c>
      <c r="C10254" s="6" t="s">
        <v>8524</v>
      </c>
      <c r="D10254" s="6">
        <v>927</v>
      </c>
      <c r="E10254" s="6" t="s">
        <v>8577</v>
      </c>
      <c r="F10254" s="6">
        <v>31285</v>
      </c>
      <c r="G10254" s="6" t="s">
        <v>8580</v>
      </c>
      <c r="H10254" s="6">
        <v>2</v>
      </c>
      <c r="I10254" s="6" t="s">
        <v>297</v>
      </c>
      <c r="J10254" s="6">
        <v>6</v>
      </c>
      <c r="K10254" s="6" t="s">
        <v>7768</v>
      </c>
      <c r="L10254" s="8">
        <v>4</v>
      </c>
      <c r="M10254" s="6" t="s">
        <v>361</v>
      </c>
      <c r="N10254" s="6" t="s">
        <v>8527</v>
      </c>
      <c r="R10254" s="6" t="str">
        <f t="shared" si="160"/>
        <v>92927Xã Thới Tân26</v>
      </c>
    </row>
    <row r="10255" spans="1:18">
      <c r="A10255" s="6">
        <v>10254</v>
      </c>
      <c r="B10255" s="6">
        <v>92</v>
      </c>
      <c r="C10255" s="6" t="s">
        <v>8524</v>
      </c>
      <c r="D10255" s="6">
        <v>927</v>
      </c>
      <c r="E10255" s="6" t="s">
        <v>8577</v>
      </c>
      <c r="F10255" s="6">
        <v>31286</v>
      </c>
      <c r="G10255" s="6" t="s">
        <v>8581</v>
      </c>
      <c r="H10255" s="6">
        <v>2</v>
      </c>
      <c r="I10255" s="6" t="s">
        <v>297</v>
      </c>
      <c r="J10255" s="6">
        <v>6</v>
      </c>
      <c r="K10255" s="6" t="s">
        <v>7768</v>
      </c>
      <c r="L10255" s="8">
        <v>4</v>
      </c>
      <c r="M10255" s="6" t="s">
        <v>361</v>
      </c>
      <c r="N10255" s="6" t="s">
        <v>8527</v>
      </c>
      <c r="R10255" s="6" t="str">
        <f t="shared" si="160"/>
        <v>92927Xã Trường Thắng26</v>
      </c>
    </row>
    <row r="10256" spans="1:18">
      <c r="A10256" s="6">
        <v>10255</v>
      </c>
      <c r="B10256" s="6">
        <v>92</v>
      </c>
      <c r="C10256" s="6" t="s">
        <v>8524</v>
      </c>
      <c r="D10256" s="6">
        <v>927</v>
      </c>
      <c r="E10256" s="6" t="s">
        <v>8577</v>
      </c>
      <c r="F10256" s="6">
        <v>31288</v>
      </c>
      <c r="G10256" s="6" t="s">
        <v>8582</v>
      </c>
      <c r="H10256" s="6">
        <v>2</v>
      </c>
      <c r="I10256" s="6" t="s">
        <v>297</v>
      </c>
      <c r="J10256" s="6">
        <v>6</v>
      </c>
      <c r="K10256" s="6" t="s">
        <v>7768</v>
      </c>
      <c r="L10256" s="8">
        <v>4</v>
      </c>
      <c r="M10256" s="6" t="s">
        <v>361</v>
      </c>
      <c r="N10256" s="6" t="s">
        <v>8527</v>
      </c>
      <c r="R10256" s="6" t="str">
        <f t="shared" si="160"/>
        <v>92927Xã Định Môn26</v>
      </c>
    </row>
    <row r="10257" spans="1:18">
      <c r="A10257" s="6">
        <v>10256</v>
      </c>
      <c r="B10257" s="6">
        <v>92</v>
      </c>
      <c r="C10257" s="6" t="s">
        <v>8524</v>
      </c>
      <c r="D10257" s="6">
        <v>927</v>
      </c>
      <c r="E10257" s="6" t="s">
        <v>8577</v>
      </c>
      <c r="F10257" s="6">
        <v>31291</v>
      </c>
      <c r="G10257" s="6" t="s">
        <v>3611</v>
      </c>
      <c r="H10257" s="6">
        <v>2</v>
      </c>
      <c r="I10257" s="6" t="s">
        <v>297</v>
      </c>
      <c r="J10257" s="6">
        <v>6</v>
      </c>
      <c r="K10257" s="6" t="s">
        <v>7768</v>
      </c>
      <c r="L10257" s="8">
        <v>4</v>
      </c>
      <c r="M10257" s="6" t="s">
        <v>361</v>
      </c>
      <c r="N10257" s="6" t="s">
        <v>8527</v>
      </c>
      <c r="R10257" s="6" t="str">
        <f t="shared" si="160"/>
        <v>92927Xã Trường Thành26</v>
      </c>
    </row>
    <row r="10258" spans="1:18">
      <c r="A10258" s="6">
        <v>10257</v>
      </c>
      <c r="B10258" s="6">
        <v>92</v>
      </c>
      <c r="C10258" s="6" t="s">
        <v>8524</v>
      </c>
      <c r="D10258" s="6">
        <v>927</v>
      </c>
      <c r="E10258" s="6" t="s">
        <v>8577</v>
      </c>
      <c r="F10258" s="6">
        <v>31294</v>
      </c>
      <c r="G10258" s="6" t="s">
        <v>4535</v>
      </c>
      <c r="H10258" s="6">
        <v>2</v>
      </c>
      <c r="I10258" s="6" t="s">
        <v>297</v>
      </c>
      <c r="J10258" s="6">
        <v>6</v>
      </c>
      <c r="K10258" s="6" t="s">
        <v>7768</v>
      </c>
      <c r="L10258" s="8">
        <v>4</v>
      </c>
      <c r="M10258" s="6" t="s">
        <v>361</v>
      </c>
      <c r="N10258" s="6" t="s">
        <v>8527</v>
      </c>
      <c r="R10258" s="6" t="str">
        <f t="shared" si="160"/>
        <v>92927Xã Trường Xuân26</v>
      </c>
    </row>
    <row r="10259" spans="1:18">
      <c r="A10259" s="6">
        <v>10258</v>
      </c>
      <c r="B10259" s="6">
        <v>92</v>
      </c>
      <c r="C10259" s="6" t="s">
        <v>8524</v>
      </c>
      <c r="D10259" s="6">
        <v>927</v>
      </c>
      <c r="E10259" s="6" t="s">
        <v>8577</v>
      </c>
      <c r="F10259" s="6">
        <v>31297</v>
      </c>
      <c r="G10259" s="6" t="s">
        <v>8583</v>
      </c>
      <c r="H10259" s="6">
        <v>2</v>
      </c>
      <c r="I10259" s="6" t="s">
        <v>297</v>
      </c>
      <c r="J10259" s="6">
        <v>6</v>
      </c>
      <c r="K10259" s="6" t="s">
        <v>7768</v>
      </c>
      <c r="L10259" s="8">
        <v>4</v>
      </c>
      <c r="M10259" s="6" t="s">
        <v>361</v>
      </c>
      <c r="N10259" s="6" t="s">
        <v>8527</v>
      </c>
      <c r="R10259" s="6" t="str">
        <f t="shared" si="160"/>
        <v>92927Xã Trường Xuân A26</v>
      </c>
    </row>
    <row r="10260" spans="1:18">
      <c r="A10260" s="6">
        <v>10259</v>
      </c>
      <c r="B10260" s="6">
        <v>92</v>
      </c>
      <c r="C10260" s="6" t="s">
        <v>8524</v>
      </c>
      <c r="D10260" s="6">
        <v>927</v>
      </c>
      <c r="E10260" s="6" t="s">
        <v>8577</v>
      </c>
      <c r="F10260" s="6">
        <v>31298</v>
      </c>
      <c r="G10260" s="6" t="s">
        <v>8584</v>
      </c>
      <c r="H10260" s="6">
        <v>2</v>
      </c>
      <c r="I10260" s="6" t="s">
        <v>297</v>
      </c>
      <c r="J10260" s="6">
        <v>6</v>
      </c>
      <c r="K10260" s="6" t="s">
        <v>7768</v>
      </c>
      <c r="L10260" s="8">
        <v>4</v>
      </c>
      <c r="M10260" s="6" t="s">
        <v>361</v>
      </c>
      <c r="N10260" s="6" t="s">
        <v>8527</v>
      </c>
      <c r="R10260" s="6" t="str">
        <f t="shared" si="160"/>
        <v>92927Xã Trường Xuân B26</v>
      </c>
    </row>
    <row r="10261" spans="1:18">
      <c r="A10261" s="6">
        <v>10260</v>
      </c>
      <c r="B10261" s="6">
        <v>93</v>
      </c>
      <c r="C10261" s="6" t="s">
        <v>8585</v>
      </c>
      <c r="D10261" s="6">
        <v>930</v>
      </c>
      <c r="E10261" s="6" t="s">
        <v>8586</v>
      </c>
      <c r="F10261" s="6">
        <v>31318</v>
      </c>
      <c r="G10261" s="6" t="s">
        <v>8587</v>
      </c>
      <c r="H10261" s="6">
        <v>1</v>
      </c>
      <c r="I10261" s="6" t="s">
        <v>251</v>
      </c>
      <c r="J10261" s="6">
        <v>6</v>
      </c>
      <c r="K10261" s="6" t="s">
        <v>7768</v>
      </c>
      <c r="L10261" s="8">
        <v>5</v>
      </c>
      <c r="M10261" s="6" t="s">
        <v>251</v>
      </c>
      <c r="N10261" s="6" t="s">
        <v>8588</v>
      </c>
      <c r="R10261" s="6" t="str">
        <f t="shared" si="160"/>
        <v>93930Phường I16</v>
      </c>
    </row>
    <row r="10262" spans="1:18">
      <c r="A10262" s="6">
        <v>10261</v>
      </c>
      <c r="B10262" s="6">
        <v>93</v>
      </c>
      <c r="C10262" s="6" t="s">
        <v>8585</v>
      </c>
      <c r="D10262" s="6">
        <v>930</v>
      </c>
      <c r="E10262" s="6" t="s">
        <v>8586</v>
      </c>
      <c r="F10262" s="6">
        <v>31321</v>
      </c>
      <c r="G10262" s="6" t="s">
        <v>8589</v>
      </c>
      <c r="H10262" s="6">
        <v>1</v>
      </c>
      <c r="I10262" s="6" t="s">
        <v>251</v>
      </c>
      <c r="J10262" s="6">
        <v>6</v>
      </c>
      <c r="K10262" s="6" t="s">
        <v>7768</v>
      </c>
      <c r="L10262" s="8">
        <v>5</v>
      </c>
      <c r="M10262" s="6" t="s">
        <v>251</v>
      </c>
      <c r="N10262" s="6" t="s">
        <v>8588</v>
      </c>
      <c r="R10262" s="6" t="str">
        <f t="shared" si="160"/>
        <v>93930Phường III16</v>
      </c>
    </row>
    <row r="10263" spans="1:18">
      <c r="A10263" s="6">
        <v>10262</v>
      </c>
      <c r="B10263" s="6">
        <v>93</v>
      </c>
      <c r="C10263" s="6" t="s">
        <v>8585</v>
      </c>
      <c r="D10263" s="6">
        <v>930</v>
      </c>
      <c r="E10263" s="6" t="s">
        <v>8586</v>
      </c>
      <c r="F10263" s="6">
        <v>31324</v>
      </c>
      <c r="G10263" s="6" t="s">
        <v>8590</v>
      </c>
      <c r="H10263" s="6">
        <v>1</v>
      </c>
      <c r="I10263" s="6" t="s">
        <v>251</v>
      </c>
      <c r="J10263" s="6">
        <v>6</v>
      </c>
      <c r="K10263" s="6" t="s">
        <v>7768</v>
      </c>
      <c r="L10263" s="8">
        <v>5</v>
      </c>
      <c r="M10263" s="6" t="s">
        <v>251</v>
      </c>
      <c r="N10263" s="6" t="s">
        <v>8588</v>
      </c>
      <c r="R10263" s="6" t="str">
        <f t="shared" si="160"/>
        <v>93930Phường IV16</v>
      </c>
    </row>
    <row r="10264" spans="1:18">
      <c r="A10264" s="6">
        <v>10263</v>
      </c>
      <c r="B10264" s="6">
        <v>93</v>
      </c>
      <c r="C10264" s="6" t="s">
        <v>8585</v>
      </c>
      <c r="D10264" s="6">
        <v>930</v>
      </c>
      <c r="E10264" s="6" t="s">
        <v>8586</v>
      </c>
      <c r="F10264" s="6">
        <v>31327</v>
      </c>
      <c r="G10264" s="6" t="s">
        <v>8591</v>
      </c>
      <c r="H10264" s="6">
        <v>1</v>
      </c>
      <c r="I10264" s="6" t="s">
        <v>251</v>
      </c>
      <c r="J10264" s="6">
        <v>6</v>
      </c>
      <c r="K10264" s="6" t="s">
        <v>7768</v>
      </c>
      <c r="L10264" s="8">
        <v>5</v>
      </c>
      <c r="M10264" s="6" t="s">
        <v>251</v>
      </c>
      <c r="N10264" s="6" t="s">
        <v>8588</v>
      </c>
      <c r="R10264" s="6" t="str">
        <f t="shared" si="160"/>
        <v>93930Phường V16</v>
      </c>
    </row>
    <row r="10265" spans="1:18">
      <c r="A10265" s="6">
        <v>10264</v>
      </c>
      <c r="B10265" s="6">
        <v>93</v>
      </c>
      <c r="C10265" s="6" t="s">
        <v>8585</v>
      </c>
      <c r="D10265" s="6">
        <v>930</v>
      </c>
      <c r="E10265" s="6" t="s">
        <v>8586</v>
      </c>
      <c r="F10265" s="6">
        <v>31330</v>
      </c>
      <c r="G10265" s="6" t="s">
        <v>8592</v>
      </c>
      <c r="H10265" s="6">
        <v>1</v>
      </c>
      <c r="I10265" s="6" t="s">
        <v>251</v>
      </c>
      <c r="J10265" s="6">
        <v>6</v>
      </c>
      <c r="K10265" s="6" t="s">
        <v>7768</v>
      </c>
      <c r="L10265" s="8">
        <v>5</v>
      </c>
      <c r="M10265" s="6" t="s">
        <v>251</v>
      </c>
      <c r="N10265" s="6" t="s">
        <v>8588</v>
      </c>
      <c r="R10265" s="6" t="str">
        <f t="shared" si="160"/>
        <v>93930Phường VII16</v>
      </c>
    </row>
    <row r="10266" spans="1:18">
      <c r="A10266" s="6">
        <v>10265</v>
      </c>
      <c r="B10266" s="6">
        <v>93</v>
      </c>
      <c r="C10266" s="6" t="s">
        <v>8585</v>
      </c>
      <c r="D10266" s="6">
        <v>930</v>
      </c>
      <c r="E10266" s="6" t="s">
        <v>8586</v>
      </c>
      <c r="F10266" s="6">
        <v>31333</v>
      </c>
      <c r="G10266" s="6" t="s">
        <v>8593</v>
      </c>
      <c r="H10266" s="6">
        <v>2</v>
      </c>
      <c r="I10266" s="6" t="s">
        <v>297</v>
      </c>
      <c r="J10266" s="6">
        <v>6</v>
      </c>
      <c r="K10266" s="6" t="s">
        <v>7768</v>
      </c>
      <c r="L10266" s="8">
        <v>6</v>
      </c>
      <c r="M10266" s="6" t="s">
        <v>297</v>
      </c>
      <c r="N10266" s="6" t="s">
        <v>8588</v>
      </c>
      <c r="R10266" s="6" t="str">
        <f t="shared" si="160"/>
        <v>93930Xã Vị Tân26</v>
      </c>
    </row>
    <row r="10267" spans="1:18">
      <c r="A10267" s="6">
        <v>10266</v>
      </c>
      <c r="B10267" s="6">
        <v>93</v>
      </c>
      <c r="C10267" s="6" t="s">
        <v>8585</v>
      </c>
      <c r="D10267" s="6">
        <v>930</v>
      </c>
      <c r="E10267" s="6" t="s">
        <v>8586</v>
      </c>
      <c r="F10267" s="6">
        <v>31336</v>
      </c>
      <c r="G10267" s="6" t="s">
        <v>8594</v>
      </c>
      <c r="H10267" s="6">
        <v>2</v>
      </c>
      <c r="I10267" s="6" t="s">
        <v>297</v>
      </c>
      <c r="J10267" s="6">
        <v>6</v>
      </c>
      <c r="K10267" s="6" t="s">
        <v>7768</v>
      </c>
      <c r="L10267" s="8">
        <v>6</v>
      </c>
      <c r="M10267" s="6" t="s">
        <v>297</v>
      </c>
      <c r="N10267" s="6" t="s">
        <v>8588</v>
      </c>
      <c r="R10267" s="6" t="str">
        <f t="shared" si="160"/>
        <v>93930Xã Hoả Lựu26</v>
      </c>
    </row>
    <row r="10268" spans="1:18">
      <c r="A10268" s="6">
        <v>10267</v>
      </c>
      <c r="B10268" s="6">
        <v>93</v>
      </c>
      <c r="C10268" s="6" t="s">
        <v>8585</v>
      </c>
      <c r="D10268" s="6">
        <v>930</v>
      </c>
      <c r="E10268" s="6" t="s">
        <v>8586</v>
      </c>
      <c r="F10268" s="6">
        <v>31338</v>
      </c>
      <c r="G10268" s="6" t="s">
        <v>663</v>
      </c>
      <c r="H10268" s="6">
        <v>2</v>
      </c>
      <c r="I10268" s="6" t="s">
        <v>297</v>
      </c>
      <c r="J10268" s="6">
        <v>6</v>
      </c>
      <c r="K10268" s="6" t="s">
        <v>7768</v>
      </c>
      <c r="L10268" s="8">
        <v>6</v>
      </c>
      <c r="M10268" s="6" t="s">
        <v>297</v>
      </c>
      <c r="N10268" s="6" t="s">
        <v>8588</v>
      </c>
      <c r="R10268" s="6" t="str">
        <f t="shared" si="160"/>
        <v>93930Xã Tân Tiến26</v>
      </c>
    </row>
    <row r="10269" spans="1:18">
      <c r="A10269" s="6">
        <v>10268</v>
      </c>
      <c r="B10269" s="6">
        <v>93</v>
      </c>
      <c r="C10269" s="6" t="s">
        <v>8585</v>
      </c>
      <c r="D10269" s="6">
        <v>930</v>
      </c>
      <c r="E10269" s="6" t="s">
        <v>8586</v>
      </c>
      <c r="F10269" s="6">
        <v>31339</v>
      </c>
      <c r="G10269" s="6" t="s">
        <v>8595</v>
      </c>
      <c r="H10269" s="6">
        <v>2</v>
      </c>
      <c r="I10269" s="6" t="s">
        <v>297</v>
      </c>
      <c r="J10269" s="6">
        <v>6</v>
      </c>
      <c r="K10269" s="6" t="s">
        <v>7768</v>
      </c>
      <c r="L10269" s="8">
        <v>6</v>
      </c>
      <c r="M10269" s="6" t="s">
        <v>297</v>
      </c>
      <c r="N10269" s="6" t="s">
        <v>8588</v>
      </c>
      <c r="R10269" s="6" t="str">
        <f t="shared" si="160"/>
        <v>93930Xã Hoả Tiến26</v>
      </c>
    </row>
    <row r="10270" spans="1:18">
      <c r="A10270" s="6">
        <v>10269</v>
      </c>
      <c r="B10270" s="6">
        <v>93</v>
      </c>
      <c r="C10270" s="6" t="s">
        <v>8585</v>
      </c>
      <c r="D10270" s="6">
        <v>931</v>
      </c>
      <c r="E10270" s="6" t="s">
        <v>8596</v>
      </c>
      <c r="F10270" s="6">
        <v>31340</v>
      </c>
      <c r="G10270" s="6" t="s">
        <v>8597</v>
      </c>
      <c r="H10270" s="6">
        <v>1</v>
      </c>
      <c r="I10270" s="6" t="s">
        <v>251</v>
      </c>
      <c r="J10270" s="6">
        <v>6</v>
      </c>
      <c r="K10270" s="6" t="s">
        <v>7768</v>
      </c>
      <c r="L10270" s="8">
        <v>5</v>
      </c>
      <c r="M10270" s="6" t="s">
        <v>251</v>
      </c>
      <c r="N10270" s="6" t="s">
        <v>8588</v>
      </c>
      <c r="R10270" s="6" t="str">
        <f t="shared" si="160"/>
        <v>93931Phường Ngã Bảy16</v>
      </c>
    </row>
    <row r="10271" spans="1:18">
      <c r="A10271" s="6">
        <v>10270</v>
      </c>
      <c r="B10271" s="6">
        <v>93</v>
      </c>
      <c r="C10271" s="6" t="s">
        <v>8585</v>
      </c>
      <c r="D10271" s="6">
        <v>931</v>
      </c>
      <c r="E10271" s="6" t="s">
        <v>8596</v>
      </c>
      <c r="F10271" s="6">
        <v>31341</v>
      </c>
      <c r="G10271" s="6" t="s">
        <v>8598</v>
      </c>
      <c r="H10271" s="6">
        <v>1</v>
      </c>
      <c r="I10271" s="6" t="s">
        <v>251</v>
      </c>
      <c r="J10271" s="6">
        <v>6</v>
      </c>
      <c r="K10271" s="6" t="s">
        <v>7768</v>
      </c>
      <c r="L10271" s="8">
        <v>5</v>
      </c>
      <c r="M10271" s="6" t="s">
        <v>251</v>
      </c>
      <c r="N10271" s="6" t="s">
        <v>8588</v>
      </c>
      <c r="R10271" s="6" t="str">
        <f t="shared" si="160"/>
        <v>93931Phường Lái Hiếu16</v>
      </c>
    </row>
    <row r="10272" spans="1:18">
      <c r="A10272" s="6">
        <v>10271</v>
      </c>
      <c r="B10272" s="6">
        <v>93</v>
      </c>
      <c r="C10272" s="6" t="s">
        <v>8585</v>
      </c>
      <c r="D10272" s="6">
        <v>931</v>
      </c>
      <c r="E10272" s="6" t="s">
        <v>8596</v>
      </c>
      <c r="F10272" s="6">
        <v>31343</v>
      </c>
      <c r="G10272" s="6" t="s">
        <v>7403</v>
      </c>
      <c r="H10272" s="6">
        <v>1</v>
      </c>
      <c r="I10272" s="6" t="s">
        <v>251</v>
      </c>
      <c r="J10272" s="6">
        <v>6</v>
      </c>
      <c r="K10272" s="6" t="s">
        <v>7768</v>
      </c>
      <c r="L10272" s="8">
        <v>5</v>
      </c>
      <c r="M10272" s="6" t="s">
        <v>251</v>
      </c>
      <c r="N10272" s="6" t="s">
        <v>8588</v>
      </c>
      <c r="R10272" s="6" t="str">
        <f t="shared" si="160"/>
        <v>93931Phường Hiệp Thành16</v>
      </c>
    </row>
    <row r="10273" spans="1:18">
      <c r="A10273" s="6">
        <v>10272</v>
      </c>
      <c r="B10273" s="6">
        <v>93</v>
      </c>
      <c r="C10273" s="6" t="s">
        <v>8585</v>
      </c>
      <c r="D10273" s="6">
        <v>931</v>
      </c>
      <c r="E10273" s="6" t="s">
        <v>8596</v>
      </c>
      <c r="F10273" s="6">
        <v>31344</v>
      </c>
      <c r="G10273" s="6" t="s">
        <v>8599</v>
      </c>
      <c r="H10273" s="6">
        <v>1</v>
      </c>
      <c r="I10273" s="6" t="s">
        <v>251</v>
      </c>
      <c r="J10273" s="6">
        <v>6</v>
      </c>
      <c r="K10273" s="6" t="s">
        <v>7768</v>
      </c>
      <c r="L10273" s="8">
        <v>5</v>
      </c>
      <c r="M10273" s="6" t="s">
        <v>251</v>
      </c>
      <c r="N10273" s="6" t="s">
        <v>8588</v>
      </c>
      <c r="R10273" s="6" t="str">
        <f t="shared" si="160"/>
        <v>93931Phường Hiệp Lợi16</v>
      </c>
    </row>
    <row r="10274" spans="1:18">
      <c r="A10274" s="6">
        <v>10273</v>
      </c>
      <c r="B10274" s="6">
        <v>93</v>
      </c>
      <c r="C10274" s="6" t="s">
        <v>8585</v>
      </c>
      <c r="D10274" s="6">
        <v>931</v>
      </c>
      <c r="E10274" s="6" t="s">
        <v>8596</v>
      </c>
      <c r="F10274" s="6">
        <v>31411</v>
      </c>
      <c r="G10274" s="6" t="s">
        <v>616</v>
      </c>
      <c r="H10274" s="6">
        <v>2</v>
      </c>
      <c r="I10274" s="6" t="s">
        <v>297</v>
      </c>
      <c r="J10274" s="6">
        <v>6</v>
      </c>
      <c r="K10274" s="6" t="s">
        <v>7768</v>
      </c>
      <c r="L10274" s="8">
        <v>6</v>
      </c>
      <c r="M10274" s="6" t="s">
        <v>297</v>
      </c>
      <c r="N10274" s="6" t="s">
        <v>8588</v>
      </c>
      <c r="R10274" s="6" t="str">
        <f t="shared" si="160"/>
        <v>93931Xã Đại Thành26</v>
      </c>
    </row>
    <row r="10275" spans="1:18">
      <c r="A10275" s="6">
        <v>10274</v>
      </c>
      <c r="B10275" s="6">
        <v>93</v>
      </c>
      <c r="C10275" s="6" t="s">
        <v>8585</v>
      </c>
      <c r="D10275" s="6">
        <v>931</v>
      </c>
      <c r="E10275" s="6" t="s">
        <v>8596</v>
      </c>
      <c r="F10275" s="6">
        <v>31414</v>
      </c>
      <c r="G10275" s="6" t="s">
        <v>969</v>
      </c>
      <c r="H10275" s="6">
        <v>2</v>
      </c>
      <c r="I10275" s="6" t="s">
        <v>297</v>
      </c>
      <c r="J10275" s="6">
        <v>6</v>
      </c>
      <c r="K10275" s="6" t="s">
        <v>7768</v>
      </c>
      <c r="L10275" s="8">
        <v>6</v>
      </c>
      <c r="M10275" s="6" t="s">
        <v>297</v>
      </c>
      <c r="N10275" s="6" t="s">
        <v>8588</v>
      </c>
      <c r="R10275" s="6" t="str">
        <f t="shared" si="160"/>
        <v>93931Xã Tân Thành26</v>
      </c>
    </row>
    <row r="10276" spans="1:18">
      <c r="A10276" s="6">
        <v>10275</v>
      </c>
      <c r="B10276" s="6">
        <v>93</v>
      </c>
      <c r="C10276" s="6" t="s">
        <v>8585</v>
      </c>
      <c r="D10276" s="6">
        <v>932</v>
      </c>
      <c r="E10276" s="6" t="s">
        <v>8600</v>
      </c>
      <c r="F10276" s="6">
        <v>31342</v>
      </c>
      <c r="G10276" s="6" t="s">
        <v>8601</v>
      </c>
      <c r="H10276" s="6">
        <v>1</v>
      </c>
      <c r="I10276" s="6" t="s">
        <v>251</v>
      </c>
      <c r="J10276" s="6">
        <v>6</v>
      </c>
      <c r="K10276" s="6" t="s">
        <v>7768</v>
      </c>
      <c r="L10276" s="8">
        <v>5</v>
      </c>
      <c r="M10276" s="6" t="s">
        <v>251</v>
      </c>
      <c r="N10276" s="6" t="s">
        <v>8588</v>
      </c>
      <c r="R10276" s="6" t="str">
        <f t="shared" si="160"/>
        <v>93932Thị trấn Một Ngàn16</v>
      </c>
    </row>
    <row r="10277" spans="1:18">
      <c r="A10277" s="6">
        <v>10276</v>
      </c>
      <c r="B10277" s="6">
        <v>93</v>
      </c>
      <c r="C10277" s="6" t="s">
        <v>8585</v>
      </c>
      <c r="D10277" s="6">
        <v>932</v>
      </c>
      <c r="E10277" s="6" t="s">
        <v>8600</v>
      </c>
      <c r="F10277" s="6">
        <v>31345</v>
      </c>
      <c r="G10277" s="6" t="s">
        <v>6950</v>
      </c>
      <c r="H10277" s="6">
        <v>2</v>
      </c>
      <c r="I10277" s="6" t="s">
        <v>297</v>
      </c>
      <c r="J10277" s="6">
        <v>6</v>
      </c>
      <c r="K10277" s="6" t="s">
        <v>7768</v>
      </c>
      <c r="L10277" s="8">
        <v>6</v>
      </c>
      <c r="M10277" s="6" t="s">
        <v>297</v>
      </c>
      <c r="N10277" s="6" t="s">
        <v>8588</v>
      </c>
      <c r="R10277" s="6" t="str">
        <f t="shared" si="160"/>
        <v>93932Xã Tân Hoà26</v>
      </c>
    </row>
    <row r="10278" spans="1:18">
      <c r="A10278" s="6">
        <v>10277</v>
      </c>
      <c r="B10278" s="6">
        <v>93</v>
      </c>
      <c r="C10278" s="6" t="s">
        <v>8585</v>
      </c>
      <c r="D10278" s="6">
        <v>932</v>
      </c>
      <c r="E10278" s="6" t="s">
        <v>8600</v>
      </c>
      <c r="F10278" s="6">
        <v>31346</v>
      </c>
      <c r="G10278" s="6" t="s">
        <v>8602</v>
      </c>
      <c r="H10278" s="6">
        <v>1</v>
      </c>
      <c r="I10278" s="6" t="s">
        <v>251</v>
      </c>
      <c r="J10278" s="6">
        <v>6</v>
      </c>
      <c r="K10278" s="6" t="s">
        <v>7768</v>
      </c>
      <c r="L10278" s="8">
        <v>5</v>
      </c>
      <c r="M10278" s="6" t="s">
        <v>251</v>
      </c>
      <c r="N10278" s="6" t="s">
        <v>8588</v>
      </c>
      <c r="R10278" s="6" t="str">
        <f t="shared" si="160"/>
        <v>93932Thị trấn Bảy Ngàn16</v>
      </c>
    </row>
    <row r="10279" spans="1:18">
      <c r="A10279" s="6">
        <v>10278</v>
      </c>
      <c r="B10279" s="6">
        <v>93</v>
      </c>
      <c r="C10279" s="6" t="s">
        <v>8585</v>
      </c>
      <c r="D10279" s="6">
        <v>932</v>
      </c>
      <c r="E10279" s="6" t="s">
        <v>8600</v>
      </c>
      <c r="F10279" s="6">
        <v>31348</v>
      </c>
      <c r="G10279" s="6" t="s">
        <v>8603</v>
      </c>
      <c r="H10279" s="6">
        <v>2</v>
      </c>
      <c r="I10279" s="6" t="s">
        <v>297</v>
      </c>
      <c r="J10279" s="6">
        <v>6</v>
      </c>
      <c r="K10279" s="6" t="s">
        <v>7768</v>
      </c>
      <c r="L10279" s="8">
        <v>6</v>
      </c>
      <c r="M10279" s="6" t="s">
        <v>297</v>
      </c>
      <c r="N10279" s="6" t="s">
        <v>8588</v>
      </c>
      <c r="R10279" s="6" t="str">
        <f t="shared" si="160"/>
        <v>93932Xã Trường Long Tây26</v>
      </c>
    </row>
    <row r="10280" spans="1:18">
      <c r="A10280" s="6">
        <v>10279</v>
      </c>
      <c r="B10280" s="6">
        <v>93</v>
      </c>
      <c r="C10280" s="6" t="s">
        <v>8585</v>
      </c>
      <c r="D10280" s="6">
        <v>932</v>
      </c>
      <c r="E10280" s="6" t="s">
        <v>8600</v>
      </c>
      <c r="F10280" s="6">
        <v>31351</v>
      </c>
      <c r="G10280" s="6" t="s">
        <v>8604</v>
      </c>
      <c r="H10280" s="6">
        <v>2</v>
      </c>
      <c r="I10280" s="6" t="s">
        <v>297</v>
      </c>
      <c r="J10280" s="6">
        <v>6</v>
      </c>
      <c r="K10280" s="6" t="s">
        <v>7768</v>
      </c>
      <c r="L10280" s="8">
        <v>6</v>
      </c>
      <c r="M10280" s="6" t="s">
        <v>297</v>
      </c>
      <c r="N10280" s="6" t="s">
        <v>8588</v>
      </c>
      <c r="R10280" s="6" t="str">
        <f t="shared" si="160"/>
        <v>93932Xã Trường Long A26</v>
      </c>
    </row>
    <row r="10281" spans="1:18">
      <c r="A10281" s="6">
        <v>10280</v>
      </c>
      <c r="B10281" s="6">
        <v>93</v>
      </c>
      <c r="C10281" s="6" t="s">
        <v>8585</v>
      </c>
      <c r="D10281" s="6">
        <v>932</v>
      </c>
      <c r="E10281" s="6" t="s">
        <v>8600</v>
      </c>
      <c r="F10281" s="6">
        <v>31357</v>
      </c>
      <c r="G10281" s="6" t="s">
        <v>8605</v>
      </c>
      <c r="H10281" s="6">
        <v>2</v>
      </c>
      <c r="I10281" s="6" t="s">
        <v>297</v>
      </c>
      <c r="J10281" s="6">
        <v>6</v>
      </c>
      <c r="K10281" s="6" t="s">
        <v>7768</v>
      </c>
      <c r="L10281" s="8">
        <v>6</v>
      </c>
      <c r="M10281" s="6" t="s">
        <v>297</v>
      </c>
      <c r="N10281" s="6" t="s">
        <v>8588</v>
      </c>
      <c r="R10281" s="6" t="str">
        <f t="shared" si="160"/>
        <v>93932Xã Nhơn Nghĩa A26</v>
      </c>
    </row>
    <row r="10282" spans="1:18">
      <c r="A10282" s="6">
        <v>10281</v>
      </c>
      <c r="B10282" s="6">
        <v>93</v>
      </c>
      <c r="C10282" s="6" t="s">
        <v>8585</v>
      </c>
      <c r="D10282" s="6">
        <v>932</v>
      </c>
      <c r="E10282" s="6" t="s">
        <v>8600</v>
      </c>
      <c r="F10282" s="6">
        <v>31359</v>
      </c>
      <c r="G10282" s="6" t="s">
        <v>8606</v>
      </c>
      <c r="H10282" s="6">
        <v>1</v>
      </c>
      <c r="I10282" s="6" t="s">
        <v>251</v>
      </c>
      <c r="J10282" s="6">
        <v>6</v>
      </c>
      <c r="K10282" s="6" t="s">
        <v>7768</v>
      </c>
      <c r="L10282" s="8">
        <v>5</v>
      </c>
      <c r="M10282" s="6" t="s">
        <v>251</v>
      </c>
      <c r="N10282" s="6" t="s">
        <v>8588</v>
      </c>
      <c r="R10282" s="6" t="str">
        <f t="shared" si="160"/>
        <v>93932Thị trấn Rạch Gòi16</v>
      </c>
    </row>
    <row r="10283" spans="1:18">
      <c r="A10283" s="6">
        <v>10282</v>
      </c>
      <c r="B10283" s="6">
        <v>93</v>
      </c>
      <c r="C10283" s="6" t="s">
        <v>8585</v>
      </c>
      <c r="D10283" s="6">
        <v>932</v>
      </c>
      <c r="E10283" s="6" t="s">
        <v>8600</v>
      </c>
      <c r="F10283" s="6">
        <v>31360</v>
      </c>
      <c r="G10283" s="6" t="s">
        <v>8607</v>
      </c>
      <c r="H10283" s="6">
        <v>2</v>
      </c>
      <c r="I10283" s="6" t="s">
        <v>297</v>
      </c>
      <c r="J10283" s="6">
        <v>6</v>
      </c>
      <c r="K10283" s="6" t="s">
        <v>7768</v>
      </c>
      <c r="L10283" s="8">
        <v>6</v>
      </c>
      <c r="M10283" s="6" t="s">
        <v>297</v>
      </c>
      <c r="N10283" s="6" t="s">
        <v>8588</v>
      </c>
      <c r="R10283" s="6" t="str">
        <f t="shared" si="160"/>
        <v>93932Xã Thạnh Xuân26</v>
      </c>
    </row>
    <row r="10284" spans="1:18">
      <c r="A10284" s="6">
        <v>10283</v>
      </c>
      <c r="B10284" s="6">
        <v>93</v>
      </c>
      <c r="C10284" s="6" t="s">
        <v>8585</v>
      </c>
      <c r="D10284" s="6">
        <v>932</v>
      </c>
      <c r="E10284" s="6" t="s">
        <v>8600</v>
      </c>
      <c r="F10284" s="6">
        <v>31362</v>
      </c>
      <c r="G10284" s="6" t="s">
        <v>8608</v>
      </c>
      <c r="H10284" s="6">
        <v>1</v>
      </c>
      <c r="I10284" s="6" t="s">
        <v>251</v>
      </c>
      <c r="J10284" s="6">
        <v>6</v>
      </c>
      <c r="K10284" s="6" t="s">
        <v>7768</v>
      </c>
      <c r="L10284" s="8">
        <v>5</v>
      </c>
      <c r="M10284" s="6" t="s">
        <v>251</v>
      </c>
      <c r="N10284" s="6" t="s">
        <v>8588</v>
      </c>
      <c r="R10284" s="6" t="str">
        <f t="shared" si="160"/>
        <v>93932Thị trấn Cái Tắc16</v>
      </c>
    </row>
    <row r="10285" spans="1:18">
      <c r="A10285" s="6">
        <v>10284</v>
      </c>
      <c r="B10285" s="6">
        <v>93</v>
      </c>
      <c r="C10285" s="6" t="s">
        <v>8585</v>
      </c>
      <c r="D10285" s="6">
        <v>932</v>
      </c>
      <c r="E10285" s="6" t="s">
        <v>8600</v>
      </c>
      <c r="F10285" s="6">
        <v>31363</v>
      </c>
      <c r="G10285" s="6" t="s">
        <v>8609</v>
      </c>
      <c r="H10285" s="6">
        <v>2</v>
      </c>
      <c r="I10285" s="6" t="s">
        <v>297</v>
      </c>
      <c r="J10285" s="6">
        <v>6</v>
      </c>
      <c r="K10285" s="6" t="s">
        <v>7768</v>
      </c>
      <c r="L10285" s="8">
        <v>6</v>
      </c>
      <c r="M10285" s="6" t="s">
        <v>297</v>
      </c>
      <c r="N10285" s="6" t="s">
        <v>8588</v>
      </c>
      <c r="R10285" s="6" t="str">
        <f t="shared" si="160"/>
        <v>93932Xã Tân Phú Thạnh26</v>
      </c>
    </row>
    <row r="10286" spans="1:18">
      <c r="A10286" s="6">
        <v>10285</v>
      </c>
      <c r="B10286" s="6">
        <v>93</v>
      </c>
      <c r="C10286" s="6" t="s">
        <v>8585</v>
      </c>
      <c r="D10286" s="6">
        <v>933</v>
      </c>
      <c r="E10286" s="6" t="s">
        <v>7355</v>
      </c>
      <c r="F10286" s="6">
        <v>31366</v>
      </c>
      <c r="G10286" s="6" t="s">
        <v>8610</v>
      </c>
      <c r="H10286" s="6">
        <v>1</v>
      </c>
      <c r="I10286" s="6" t="s">
        <v>251</v>
      </c>
      <c r="J10286" s="6">
        <v>6</v>
      </c>
      <c r="K10286" s="6" t="s">
        <v>7768</v>
      </c>
      <c r="L10286" s="8">
        <v>5</v>
      </c>
      <c r="M10286" s="6" t="s">
        <v>251</v>
      </c>
      <c r="N10286" s="6" t="s">
        <v>8588</v>
      </c>
      <c r="R10286" s="6" t="str">
        <f t="shared" si="160"/>
        <v>93933Thị Trấn Ngã Sáu16</v>
      </c>
    </row>
    <row r="10287" spans="1:18">
      <c r="A10287" s="6">
        <v>10286</v>
      </c>
      <c r="B10287" s="6">
        <v>93</v>
      </c>
      <c r="C10287" s="6" t="s">
        <v>8585</v>
      </c>
      <c r="D10287" s="6">
        <v>933</v>
      </c>
      <c r="E10287" s="6" t="s">
        <v>7355</v>
      </c>
      <c r="F10287" s="6">
        <v>31369</v>
      </c>
      <c r="G10287" s="6" t="s">
        <v>7741</v>
      </c>
      <c r="H10287" s="6">
        <v>2</v>
      </c>
      <c r="I10287" s="6" t="s">
        <v>297</v>
      </c>
      <c r="J10287" s="6">
        <v>6</v>
      </c>
      <c r="K10287" s="6" t="s">
        <v>7768</v>
      </c>
      <c r="L10287" s="8">
        <v>6</v>
      </c>
      <c r="M10287" s="6" t="s">
        <v>297</v>
      </c>
      <c r="N10287" s="6" t="s">
        <v>8588</v>
      </c>
      <c r="R10287" s="6" t="str">
        <f t="shared" si="160"/>
        <v>93933Xã Đông Thạnh26</v>
      </c>
    </row>
    <row r="10288" spans="1:18">
      <c r="A10288" s="6">
        <v>10287</v>
      </c>
      <c r="B10288" s="6">
        <v>93</v>
      </c>
      <c r="C10288" s="6" t="s">
        <v>8585</v>
      </c>
      <c r="D10288" s="6">
        <v>933</v>
      </c>
      <c r="E10288" s="6" t="s">
        <v>7355</v>
      </c>
      <c r="F10288" s="6">
        <v>31375</v>
      </c>
      <c r="G10288" s="6" t="s">
        <v>2821</v>
      </c>
      <c r="H10288" s="6">
        <v>2</v>
      </c>
      <c r="I10288" s="6" t="s">
        <v>297</v>
      </c>
      <c r="J10288" s="6">
        <v>6</v>
      </c>
      <c r="K10288" s="6" t="s">
        <v>7768</v>
      </c>
      <c r="L10288" s="8">
        <v>6</v>
      </c>
      <c r="M10288" s="6" t="s">
        <v>297</v>
      </c>
      <c r="N10288" s="6" t="s">
        <v>8588</v>
      </c>
      <c r="R10288" s="6" t="str">
        <f t="shared" si="160"/>
        <v>93933Xã Đông Phú26</v>
      </c>
    </row>
    <row r="10289" spans="1:18">
      <c r="A10289" s="6">
        <v>10288</v>
      </c>
      <c r="B10289" s="6">
        <v>93</v>
      </c>
      <c r="C10289" s="6" t="s">
        <v>8585</v>
      </c>
      <c r="D10289" s="6">
        <v>933</v>
      </c>
      <c r="E10289" s="6" t="s">
        <v>7355</v>
      </c>
      <c r="F10289" s="6">
        <v>31378</v>
      </c>
      <c r="G10289" s="6" t="s">
        <v>7585</v>
      </c>
      <c r="H10289" s="6">
        <v>2</v>
      </c>
      <c r="I10289" s="6" t="s">
        <v>297</v>
      </c>
      <c r="J10289" s="6">
        <v>6</v>
      </c>
      <c r="K10289" s="6" t="s">
        <v>7768</v>
      </c>
      <c r="L10289" s="8">
        <v>6</v>
      </c>
      <c r="M10289" s="6" t="s">
        <v>297</v>
      </c>
      <c r="N10289" s="6" t="s">
        <v>8588</v>
      </c>
      <c r="R10289" s="6" t="str">
        <f t="shared" si="160"/>
        <v>93933Xã Phú Hữu26</v>
      </c>
    </row>
    <row r="10290" spans="1:18">
      <c r="A10290" s="6">
        <v>10289</v>
      </c>
      <c r="B10290" s="6">
        <v>93</v>
      </c>
      <c r="C10290" s="6" t="s">
        <v>8585</v>
      </c>
      <c r="D10290" s="6">
        <v>933</v>
      </c>
      <c r="E10290" s="6" t="s">
        <v>7355</v>
      </c>
      <c r="F10290" s="6">
        <v>31379</v>
      </c>
      <c r="G10290" s="6" t="s">
        <v>7526</v>
      </c>
      <c r="H10290" s="6">
        <v>2</v>
      </c>
      <c r="I10290" s="6" t="s">
        <v>297</v>
      </c>
      <c r="J10290" s="6">
        <v>6</v>
      </c>
      <c r="K10290" s="6" t="s">
        <v>7768</v>
      </c>
      <c r="L10290" s="8">
        <v>6</v>
      </c>
      <c r="M10290" s="6" t="s">
        <v>297</v>
      </c>
      <c r="N10290" s="6" t="s">
        <v>8588</v>
      </c>
      <c r="R10290" s="6" t="str">
        <f t="shared" si="160"/>
        <v>93933Xã Phú Tân26</v>
      </c>
    </row>
    <row r="10291" spans="1:18">
      <c r="A10291" s="6">
        <v>10290</v>
      </c>
      <c r="B10291" s="6">
        <v>93</v>
      </c>
      <c r="C10291" s="6" t="s">
        <v>8585</v>
      </c>
      <c r="D10291" s="6">
        <v>933</v>
      </c>
      <c r="E10291" s="6" t="s">
        <v>7355</v>
      </c>
      <c r="F10291" s="6">
        <v>31381</v>
      </c>
      <c r="G10291" s="6" t="s">
        <v>8611</v>
      </c>
      <c r="H10291" s="6">
        <v>1</v>
      </c>
      <c r="I10291" s="6" t="s">
        <v>251</v>
      </c>
      <c r="J10291" s="6">
        <v>6</v>
      </c>
      <c r="K10291" s="6" t="s">
        <v>7768</v>
      </c>
      <c r="L10291" s="8">
        <v>5</v>
      </c>
      <c r="M10291" s="6" t="s">
        <v>251</v>
      </c>
      <c r="N10291" s="6" t="s">
        <v>8588</v>
      </c>
      <c r="R10291" s="6" t="str">
        <f t="shared" si="160"/>
        <v>93933Thị trấn Mái Dầm16</v>
      </c>
    </row>
    <row r="10292" spans="1:18">
      <c r="A10292" s="6">
        <v>10291</v>
      </c>
      <c r="B10292" s="6">
        <v>93</v>
      </c>
      <c r="C10292" s="6" t="s">
        <v>8585</v>
      </c>
      <c r="D10292" s="6">
        <v>933</v>
      </c>
      <c r="E10292" s="6" t="s">
        <v>7355</v>
      </c>
      <c r="F10292" s="6">
        <v>31384</v>
      </c>
      <c r="G10292" s="6" t="s">
        <v>8612</v>
      </c>
      <c r="H10292" s="6">
        <v>2</v>
      </c>
      <c r="I10292" s="6" t="s">
        <v>297</v>
      </c>
      <c r="J10292" s="6">
        <v>6</v>
      </c>
      <c r="K10292" s="6" t="s">
        <v>7768</v>
      </c>
      <c r="L10292" s="8">
        <v>6</v>
      </c>
      <c r="M10292" s="6" t="s">
        <v>297</v>
      </c>
      <c r="N10292" s="6" t="s">
        <v>8588</v>
      </c>
      <c r="R10292" s="6" t="str">
        <f t="shared" si="160"/>
        <v>93933Xã Đông Phước26</v>
      </c>
    </row>
    <row r="10293" spans="1:18">
      <c r="A10293" s="6">
        <v>10292</v>
      </c>
      <c r="B10293" s="6">
        <v>93</v>
      </c>
      <c r="C10293" s="6" t="s">
        <v>8585</v>
      </c>
      <c r="D10293" s="6">
        <v>933</v>
      </c>
      <c r="E10293" s="6" t="s">
        <v>7355</v>
      </c>
      <c r="F10293" s="6">
        <v>31387</v>
      </c>
      <c r="G10293" s="6" t="s">
        <v>8613</v>
      </c>
      <c r="H10293" s="6">
        <v>2</v>
      </c>
      <c r="I10293" s="6" t="s">
        <v>297</v>
      </c>
      <c r="J10293" s="6">
        <v>6</v>
      </c>
      <c r="K10293" s="6" t="s">
        <v>7768</v>
      </c>
      <c r="L10293" s="8">
        <v>6</v>
      </c>
      <c r="M10293" s="6" t="s">
        <v>297</v>
      </c>
      <c r="N10293" s="6" t="s">
        <v>8588</v>
      </c>
      <c r="R10293" s="6" t="str">
        <f t="shared" si="160"/>
        <v>93933Xã Đông Phước A26</v>
      </c>
    </row>
    <row r="10294" spans="1:18">
      <c r="A10294" s="6">
        <v>10293</v>
      </c>
      <c r="B10294" s="6">
        <v>93</v>
      </c>
      <c r="C10294" s="6" t="s">
        <v>8585</v>
      </c>
      <c r="D10294" s="6">
        <v>934</v>
      </c>
      <c r="E10294" s="6" t="s">
        <v>8614</v>
      </c>
      <c r="F10294" s="6">
        <v>31393</v>
      </c>
      <c r="G10294" s="6" t="s">
        <v>8615</v>
      </c>
      <c r="H10294" s="6">
        <v>1</v>
      </c>
      <c r="I10294" s="6" t="s">
        <v>251</v>
      </c>
      <c r="J10294" s="6">
        <v>6</v>
      </c>
      <c r="K10294" s="6" t="s">
        <v>7768</v>
      </c>
      <c r="L10294" s="8">
        <v>5</v>
      </c>
      <c r="M10294" s="6" t="s">
        <v>251</v>
      </c>
      <c r="N10294" s="6" t="s">
        <v>8588</v>
      </c>
      <c r="R10294" s="6" t="str">
        <f t="shared" si="160"/>
        <v>93934Thị trấn Kinh Cùng16</v>
      </c>
    </row>
    <row r="10295" spans="1:18">
      <c r="A10295" s="6">
        <v>10294</v>
      </c>
      <c r="B10295" s="6">
        <v>93</v>
      </c>
      <c r="C10295" s="6" t="s">
        <v>8585</v>
      </c>
      <c r="D10295" s="6">
        <v>934</v>
      </c>
      <c r="E10295" s="6" t="s">
        <v>8614</v>
      </c>
      <c r="F10295" s="6">
        <v>31396</v>
      </c>
      <c r="G10295" s="6" t="s">
        <v>8616</v>
      </c>
      <c r="H10295" s="6">
        <v>1</v>
      </c>
      <c r="I10295" s="6" t="s">
        <v>251</v>
      </c>
      <c r="J10295" s="6">
        <v>6</v>
      </c>
      <c r="K10295" s="6" t="s">
        <v>7768</v>
      </c>
      <c r="L10295" s="8">
        <v>5</v>
      </c>
      <c r="M10295" s="6" t="s">
        <v>251</v>
      </c>
      <c r="N10295" s="6" t="s">
        <v>8588</v>
      </c>
      <c r="R10295" s="6" t="str">
        <f t="shared" si="160"/>
        <v>93934Thị trấn Cây Dương16</v>
      </c>
    </row>
    <row r="10296" spans="1:18">
      <c r="A10296" s="6">
        <v>10295</v>
      </c>
      <c r="B10296" s="6">
        <v>93</v>
      </c>
      <c r="C10296" s="6" t="s">
        <v>8585</v>
      </c>
      <c r="D10296" s="6">
        <v>934</v>
      </c>
      <c r="E10296" s="6" t="s">
        <v>8614</v>
      </c>
      <c r="F10296" s="6">
        <v>31399</v>
      </c>
      <c r="G10296" s="6" t="s">
        <v>2686</v>
      </c>
      <c r="H10296" s="6">
        <v>2</v>
      </c>
      <c r="I10296" s="6" t="s">
        <v>297</v>
      </c>
      <c r="J10296" s="6">
        <v>6</v>
      </c>
      <c r="K10296" s="6" t="s">
        <v>7768</v>
      </c>
      <c r="L10296" s="8">
        <v>6</v>
      </c>
      <c r="M10296" s="6" t="s">
        <v>297</v>
      </c>
      <c r="N10296" s="6" t="s">
        <v>8588</v>
      </c>
      <c r="R10296" s="6" t="str">
        <f t="shared" si="160"/>
        <v>93934Xã Tân Bình26</v>
      </c>
    </row>
    <row r="10297" spans="1:18">
      <c r="A10297" s="6">
        <v>10296</v>
      </c>
      <c r="B10297" s="6">
        <v>93</v>
      </c>
      <c r="C10297" s="6" t="s">
        <v>8585</v>
      </c>
      <c r="D10297" s="6">
        <v>934</v>
      </c>
      <c r="E10297" s="6" t="s">
        <v>8614</v>
      </c>
      <c r="F10297" s="6">
        <v>31402</v>
      </c>
      <c r="G10297" s="6" t="s">
        <v>2351</v>
      </c>
      <c r="H10297" s="6">
        <v>2</v>
      </c>
      <c r="I10297" s="6" t="s">
        <v>297</v>
      </c>
      <c r="J10297" s="6">
        <v>6</v>
      </c>
      <c r="K10297" s="6" t="s">
        <v>7768</v>
      </c>
      <c r="L10297" s="8">
        <v>6</v>
      </c>
      <c r="M10297" s="6" t="s">
        <v>297</v>
      </c>
      <c r="N10297" s="6" t="s">
        <v>8588</v>
      </c>
      <c r="R10297" s="6" t="str">
        <f t="shared" si="160"/>
        <v>93934Xã Bình Thành26</v>
      </c>
    </row>
    <row r="10298" spans="1:18">
      <c r="A10298" s="6">
        <v>10297</v>
      </c>
      <c r="B10298" s="6">
        <v>93</v>
      </c>
      <c r="C10298" s="6" t="s">
        <v>8585</v>
      </c>
      <c r="D10298" s="6">
        <v>934</v>
      </c>
      <c r="E10298" s="6" t="s">
        <v>8614</v>
      </c>
      <c r="F10298" s="6">
        <v>31405</v>
      </c>
      <c r="G10298" s="6" t="s">
        <v>7854</v>
      </c>
      <c r="H10298" s="6">
        <v>2</v>
      </c>
      <c r="I10298" s="6" t="s">
        <v>297</v>
      </c>
      <c r="J10298" s="6">
        <v>6</v>
      </c>
      <c r="K10298" s="6" t="s">
        <v>7768</v>
      </c>
      <c r="L10298" s="8">
        <v>6</v>
      </c>
      <c r="M10298" s="6" t="s">
        <v>297</v>
      </c>
      <c r="N10298" s="6" t="s">
        <v>8588</v>
      </c>
      <c r="R10298" s="6" t="str">
        <f t="shared" si="160"/>
        <v>93934Xã Thạnh Hòa26</v>
      </c>
    </row>
    <row r="10299" spans="1:18">
      <c r="A10299" s="6">
        <v>10298</v>
      </c>
      <c r="B10299" s="6">
        <v>93</v>
      </c>
      <c r="C10299" s="6" t="s">
        <v>8585</v>
      </c>
      <c r="D10299" s="6">
        <v>934</v>
      </c>
      <c r="E10299" s="6" t="s">
        <v>8614</v>
      </c>
      <c r="F10299" s="6">
        <v>31408</v>
      </c>
      <c r="G10299" s="6" t="s">
        <v>7862</v>
      </c>
      <c r="H10299" s="6">
        <v>2</v>
      </c>
      <c r="I10299" s="6" t="s">
        <v>297</v>
      </c>
      <c r="J10299" s="6">
        <v>6</v>
      </c>
      <c r="K10299" s="6" t="s">
        <v>7768</v>
      </c>
      <c r="L10299" s="8">
        <v>6</v>
      </c>
      <c r="M10299" s="6" t="s">
        <v>297</v>
      </c>
      <c r="N10299" s="6" t="s">
        <v>8588</v>
      </c>
      <c r="R10299" s="6" t="str">
        <f t="shared" si="160"/>
        <v>93934Xã Long Thạnh26</v>
      </c>
    </row>
    <row r="10300" spans="1:18">
      <c r="A10300" s="6">
        <v>10299</v>
      </c>
      <c r="B10300" s="6">
        <v>93</v>
      </c>
      <c r="C10300" s="6" t="s">
        <v>8585</v>
      </c>
      <c r="D10300" s="6">
        <v>934</v>
      </c>
      <c r="E10300" s="6" t="s">
        <v>8614</v>
      </c>
      <c r="F10300" s="6">
        <v>31417</v>
      </c>
      <c r="G10300" s="6" t="s">
        <v>8617</v>
      </c>
      <c r="H10300" s="6">
        <v>2</v>
      </c>
      <c r="I10300" s="6" t="s">
        <v>297</v>
      </c>
      <c r="J10300" s="6">
        <v>6</v>
      </c>
      <c r="K10300" s="6" t="s">
        <v>7768</v>
      </c>
      <c r="L10300" s="8">
        <v>6</v>
      </c>
      <c r="M10300" s="6" t="s">
        <v>297</v>
      </c>
      <c r="N10300" s="6" t="s">
        <v>8588</v>
      </c>
      <c r="R10300" s="6" t="str">
        <f t="shared" si="160"/>
        <v>93934Xã Phụng Hiệp26</v>
      </c>
    </row>
    <row r="10301" spans="1:18">
      <c r="A10301" s="6">
        <v>10300</v>
      </c>
      <c r="B10301" s="6">
        <v>93</v>
      </c>
      <c r="C10301" s="6" t="s">
        <v>8585</v>
      </c>
      <c r="D10301" s="6">
        <v>934</v>
      </c>
      <c r="E10301" s="6" t="s">
        <v>8614</v>
      </c>
      <c r="F10301" s="6">
        <v>31420</v>
      </c>
      <c r="G10301" s="6" t="s">
        <v>8618</v>
      </c>
      <c r="H10301" s="6">
        <v>2</v>
      </c>
      <c r="I10301" s="6" t="s">
        <v>297</v>
      </c>
      <c r="J10301" s="6">
        <v>6</v>
      </c>
      <c r="K10301" s="6" t="s">
        <v>7768</v>
      </c>
      <c r="L10301" s="8">
        <v>6</v>
      </c>
      <c r="M10301" s="6" t="s">
        <v>297</v>
      </c>
      <c r="N10301" s="6" t="s">
        <v>8588</v>
      </c>
      <c r="R10301" s="6" t="str">
        <f t="shared" si="160"/>
        <v>93934Xã Hòa Mỹ26</v>
      </c>
    </row>
    <row r="10302" spans="1:18">
      <c r="A10302" s="6">
        <v>10301</v>
      </c>
      <c r="B10302" s="6">
        <v>93</v>
      </c>
      <c r="C10302" s="6" t="s">
        <v>8585</v>
      </c>
      <c r="D10302" s="6">
        <v>934</v>
      </c>
      <c r="E10302" s="6" t="s">
        <v>8614</v>
      </c>
      <c r="F10302" s="6">
        <v>31423</v>
      </c>
      <c r="G10302" s="6" t="s">
        <v>1319</v>
      </c>
      <c r="H10302" s="6">
        <v>2</v>
      </c>
      <c r="I10302" s="6" t="s">
        <v>297</v>
      </c>
      <c r="J10302" s="6">
        <v>6</v>
      </c>
      <c r="K10302" s="6" t="s">
        <v>7768</v>
      </c>
      <c r="L10302" s="8">
        <v>6</v>
      </c>
      <c r="M10302" s="6" t="s">
        <v>297</v>
      </c>
      <c r="N10302" s="6" t="s">
        <v>8588</v>
      </c>
      <c r="R10302" s="6" t="str">
        <f t="shared" si="160"/>
        <v>93934Xã Hòa An26</v>
      </c>
    </row>
    <row r="10303" spans="1:18">
      <c r="A10303" s="6">
        <v>10302</v>
      </c>
      <c r="B10303" s="6">
        <v>93</v>
      </c>
      <c r="C10303" s="6" t="s">
        <v>8585</v>
      </c>
      <c r="D10303" s="6">
        <v>934</v>
      </c>
      <c r="E10303" s="6" t="s">
        <v>8614</v>
      </c>
      <c r="F10303" s="6">
        <v>31426</v>
      </c>
      <c r="G10303" s="6" t="s">
        <v>8619</v>
      </c>
      <c r="H10303" s="6">
        <v>2</v>
      </c>
      <c r="I10303" s="6" t="s">
        <v>297</v>
      </c>
      <c r="J10303" s="6">
        <v>6</v>
      </c>
      <c r="K10303" s="6" t="s">
        <v>7768</v>
      </c>
      <c r="L10303" s="8">
        <v>6</v>
      </c>
      <c r="M10303" s="6" t="s">
        <v>297</v>
      </c>
      <c r="N10303" s="6" t="s">
        <v>8588</v>
      </c>
      <c r="R10303" s="6" t="str">
        <f t="shared" si="160"/>
        <v>93934Xã Phương Bình26</v>
      </c>
    </row>
    <row r="10304" spans="1:18">
      <c r="A10304" s="6">
        <v>10303</v>
      </c>
      <c r="B10304" s="6">
        <v>93</v>
      </c>
      <c r="C10304" s="6" t="s">
        <v>8585</v>
      </c>
      <c r="D10304" s="6">
        <v>934</v>
      </c>
      <c r="E10304" s="6" t="s">
        <v>8614</v>
      </c>
      <c r="F10304" s="6">
        <v>31429</v>
      </c>
      <c r="G10304" s="6" t="s">
        <v>8620</v>
      </c>
      <c r="H10304" s="6">
        <v>2</v>
      </c>
      <c r="I10304" s="6" t="s">
        <v>297</v>
      </c>
      <c r="J10304" s="6">
        <v>6</v>
      </c>
      <c r="K10304" s="6" t="s">
        <v>7768</v>
      </c>
      <c r="L10304" s="8">
        <v>6</v>
      </c>
      <c r="M10304" s="6" t="s">
        <v>297</v>
      </c>
      <c r="N10304" s="6" t="s">
        <v>8588</v>
      </c>
      <c r="R10304" s="6" t="str">
        <f t="shared" si="160"/>
        <v>93934Xã Hiệp Hưng26</v>
      </c>
    </row>
    <row r="10305" spans="1:18">
      <c r="A10305" s="6">
        <v>10304</v>
      </c>
      <c r="B10305" s="6">
        <v>93</v>
      </c>
      <c r="C10305" s="6" t="s">
        <v>8585</v>
      </c>
      <c r="D10305" s="6">
        <v>934</v>
      </c>
      <c r="E10305" s="6" t="s">
        <v>8614</v>
      </c>
      <c r="F10305" s="6">
        <v>31432</v>
      </c>
      <c r="G10305" s="6" t="s">
        <v>8621</v>
      </c>
      <c r="H10305" s="6">
        <v>2</v>
      </c>
      <c r="I10305" s="6" t="s">
        <v>297</v>
      </c>
      <c r="J10305" s="6">
        <v>6</v>
      </c>
      <c r="K10305" s="6" t="s">
        <v>7768</v>
      </c>
      <c r="L10305" s="8">
        <v>6</v>
      </c>
      <c r="M10305" s="6" t="s">
        <v>297</v>
      </c>
      <c r="N10305" s="6" t="s">
        <v>8588</v>
      </c>
      <c r="R10305" s="6" t="str">
        <f t="shared" si="160"/>
        <v>93934Xã Tân Phước Hưng26</v>
      </c>
    </row>
    <row r="10306" spans="1:18">
      <c r="A10306" s="6">
        <v>10305</v>
      </c>
      <c r="B10306" s="6">
        <v>93</v>
      </c>
      <c r="C10306" s="6" t="s">
        <v>8585</v>
      </c>
      <c r="D10306" s="6">
        <v>934</v>
      </c>
      <c r="E10306" s="6" t="s">
        <v>8614</v>
      </c>
      <c r="F10306" s="6">
        <v>31433</v>
      </c>
      <c r="G10306" s="6" t="s">
        <v>8622</v>
      </c>
      <c r="H10306" s="6">
        <v>1</v>
      </c>
      <c r="I10306" s="6" t="s">
        <v>251</v>
      </c>
      <c r="J10306" s="6">
        <v>6</v>
      </c>
      <c r="K10306" s="6" t="s">
        <v>7768</v>
      </c>
      <c r="L10306" s="8">
        <v>5</v>
      </c>
      <c r="M10306" s="6" t="s">
        <v>251</v>
      </c>
      <c r="N10306" s="6" t="s">
        <v>8588</v>
      </c>
      <c r="R10306" s="6" t="str">
        <f t="shared" si="160"/>
        <v>93934Thị trấn Búng Tàu16</v>
      </c>
    </row>
    <row r="10307" spans="1:18">
      <c r="A10307" s="6">
        <v>10306</v>
      </c>
      <c r="B10307" s="6">
        <v>93</v>
      </c>
      <c r="C10307" s="6" t="s">
        <v>8585</v>
      </c>
      <c r="D10307" s="6">
        <v>934</v>
      </c>
      <c r="E10307" s="6" t="s">
        <v>8614</v>
      </c>
      <c r="F10307" s="6">
        <v>31435</v>
      </c>
      <c r="G10307" s="6" t="s">
        <v>8623</v>
      </c>
      <c r="H10307" s="6">
        <v>2</v>
      </c>
      <c r="I10307" s="6" t="s">
        <v>297</v>
      </c>
      <c r="J10307" s="6">
        <v>6</v>
      </c>
      <c r="K10307" s="6" t="s">
        <v>7768</v>
      </c>
      <c r="L10307" s="8">
        <v>6</v>
      </c>
      <c r="M10307" s="6" t="s">
        <v>297</v>
      </c>
      <c r="N10307" s="6" t="s">
        <v>8588</v>
      </c>
      <c r="R10307" s="6" t="str">
        <f t="shared" ref="R10307:R10370" si="161">CONCATENATE(B10307,D10307,G10307,H10307,J10307)</f>
        <v>93934Xã Phương Phú26</v>
      </c>
    </row>
    <row r="10308" spans="1:18">
      <c r="A10308" s="6">
        <v>10307</v>
      </c>
      <c r="B10308" s="6">
        <v>93</v>
      </c>
      <c r="C10308" s="6" t="s">
        <v>8585</v>
      </c>
      <c r="D10308" s="6">
        <v>934</v>
      </c>
      <c r="E10308" s="6" t="s">
        <v>8614</v>
      </c>
      <c r="F10308" s="6">
        <v>31438</v>
      </c>
      <c r="G10308" s="6" t="s">
        <v>1354</v>
      </c>
      <c r="H10308" s="6">
        <v>2</v>
      </c>
      <c r="I10308" s="6" t="s">
        <v>297</v>
      </c>
      <c r="J10308" s="6">
        <v>6</v>
      </c>
      <c r="K10308" s="6" t="s">
        <v>7768</v>
      </c>
      <c r="L10308" s="8">
        <v>6</v>
      </c>
      <c r="M10308" s="6" t="s">
        <v>297</v>
      </c>
      <c r="N10308" s="6" t="s">
        <v>8588</v>
      </c>
      <c r="R10308" s="6" t="str">
        <f t="shared" si="161"/>
        <v>93934Xã Tân Long26</v>
      </c>
    </row>
    <row r="10309" spans="1:18">
      <c r="A10309" s="6">
        <v>10308</v>
      </c>
      <c r="B10309" s="6">
        <v>93</v>
      </c>
      <c r="C10309" s="6" t="s">
        <v>8585</v>
      </c>
      <c r="D10309" s="6">
        <v>935</v>
      </c>
      <c r="E10309" s="6" t="s">
        <v>8624</v>
      </c>
      <c r="F10309" s="6">
        <v>31441</v>
      </c>
      <c r="G10309" s="6" t="s">
        <v>8625</v>
      </c>
      <c r="H10309" s="6">
        <v>1</v>
      </c>
      <c r="I10309" s="6" t="s">
        <v>251</v>
      </c>
      <c r="J10309" s="6">
        <v>6</v>
      </c>
      <c r="K10309" s="6" t="s">
        <v>7768</v>
      </c>
      <c r="L10309" s="8">
        <v>5</v>
      </c>
      <c r="M10309" s="6" t="s">
        <v>251</v>
      </c>
      <c r="N10309" s="6" t="s">
        <v>8588</v>
      </c>
      <c r="R10309" s="6" t="str">
        <f t="shared" si="161"/>
        <v>93935Thị trấn Nàng Mau16</v>
      </c>
    </row>
    <row r="10310" spans="1:18">
      <c r="A10310" s="6">
        <v>10309</v>
      </c>
      <c r="B10310" s="6">
        <v>93</v>
      </c>
      <c r="C10310" s="6" t="s">
        <v>8585</v>
      </c>
      <c r="D10310" s="6">
        <v>935</v>
      </c>
      <c r="E10310" s="6" t="s">
        <v>8624</v>
      </c>
      <c r="F10310" s="6">
        <v>31444</v>
      </c>
      <c r="G10310" s="6" t="s">
        <v>8626</v>
      </c>
      <c r="H10310" s="6">
        <v>2</v>
      </c>
      <c r="I10310" s="6" t="s">
        <v>297</v>
      </c>
      <c r="J10310" s="6">
        <v>6</v>
      </c>
      <c r="K10310" s="6" t="s">
        <v>7768</v>
      </c>
      <c r="L10310" s="8">
        <v>6</v>
      </c>
      <c r="M10310" s="6" t="s">
        <v>297</v>
      </c>
      <c r="N10310" s="6" t="s">
        <v>8588</v>
      </c>
      <c r="R10310" s="6" t="str">
        <f t="shared" si="161"/>
        <v>93935Xã Vị Trung26</v>
      </c>
    </row>
    <row r="10311" spans="1:18">
      <c r="A10311" s="6">
        <v>10310</v>
      </c>
      <c r="B10311" s="6">
        <v>93</v>
      </c>
      <c r="C10311" s="6" t="s">
        <v>8585</v>
      </c>
      <c r="D10311" s="6">
        <v>935</v>
      </c>
      <c r="E10311" s="6" t="s">
        <v>8624</v>
      </c>
      <c r="F10311" s="6">
        <v>31447</v>
      </c>
      <c r="G10311" s="6" t="s">
        <v>8627</v>
      </c>
      <c r="H10311" s="6">
        <v>2</v>
      </c>
      <c r="I10311" s="6" t="s">
        <v>297</v>
      </c>
      <c r="J10311" s="6">
        <v>6</v>
      </c>
      <c r="K10311" s="6" t="s">
        <v>7768</v>
      </c>
      <c r="L10311" s="8">
        <v>6</v>
      </c>
      <c r="M10311" s="6" t="s">
        <v>297</v>
      </c>
      <c r="N10311" s="6" t="s">
        <v>8588</v>
      </c>
      <c r="R10311" s="6" t="str">
        <f t="shared" si="161"/>
        <v>93935Xã Vị Thuỷ26</v>
      </c>
    </row>
    <row r="10312" spans="1:18">
      <c r="A10312" s="6">
        <v>10311</v>
      </c>
      <c r="B10312" s="6">
        <v>93</v>
      </c>
      <c r="C10312" s="6" t="s">
        <v>8585</v>
      </c>
      <c r="D10312" s="6">
        <v>935</v>
      </c>
      <c r="E10312" s="6" t="s">
        <v>8624</v>
      </c>
      <c r="F10312" s="6">
        <v>31450</v>
      </c>
      <c r="G10312" s="6" t="s">
        <v>8628</v>
      </c>
      <c r="H10312" s="6">
        <v>2</v>
      </c>
      <c r="I10312" s="6" t="s">
        <v>297</v>
      </c>
      <c r="J10312" s="6">
        <v>6</v>
      </c>
      <c r="K10312" s="6" t="s">
        <v>7768</v>
      </c>
      <c r="L10312" s="8">
        <v>6</v>
      </c>
      <c r="M10312" s="6" t="s">
        <v>297</v>
      </c>
      <c r="N10312" s="6" t="s">
        <v>8588</v>
      </c>
      <c r="R10312" s="6" t="str">
        <f t="shared" si="161"/>
        <v>93935Xã Vị Thắng26</v>
      </c>
    </row>
    <row r="10313" spans="1:18">
      <c r="A10313" s="6">
        <v>10312</v>
      </c>
      <c r="B10313" s="6">
        <v>93</v>
      </c>
      <c r="C10313" s="6" t="s">
        <v>8585</v>
      </c>
      <c r="D10313" s="6">
        <v>935</v>
      </c>
      <c r="E10313" s="6" t="s">
        <v>8624</v>
      </c>
      <c r="F10313" s="6">
        <v>31453</v>
      </c>
      <c r="G10313" s="6" t="s">
        <v>8629</v>
      </c>
      <c r="H10313" s="6">
        <v>2</v>
      </c>
      <c r="I10313" s="6" t="s">
        <v>297</v>
      </c>
      <c r="J10313" s="6">
        <v>6</v>
      </c>
      <c r="K10313" s="6" t="s">
        <v>7768</v>
      </c>
      <c r="L10313" s="8">
        <v>6</v>
      </c>
      <c r="M10313" s="6" t="s">
        <v>297</v>
      </c>
      <c r="N10313" s="6" t="s">
        <v>8588</v>
      </c>
      <c r="R10313" s="6" t="str">
        <f t="shared" si="161"/>
        <v>93935Xã Vĩnh Thuận Tây26</v>
      </c>
    </row>
    <row r="10314" spans="1:18">
      <c r="A10314" s="6">
        <v>10313</v>
      </c>
      <c r="B10314" s="6">
        <v>93</v>
      </c>
      <c r="C10314" s="6" t="s">
        <v>8585</v>
      </c>
      <c r="D10314" s="6">
        <v>935</v>
      </c>
      <c r="E10314" s="6" t="s">
        <v>8624</v>
      </c>
      <c r="F10314" s="6">
        <v>31456</v>
      </c>
      <c r="G10314" s="6" t="s">
        <v>2638</v>
      </c>
      <c r="H10314" s="6">
        <v>2</v>
      </c>
      <c r="I10314" s="6" t="s">
        <v>297</v>
      </c>
      <c r="J10314" s="6">
        <v>6</v>
      </c>
      <c r="K10314" s="6" t="s">
        <v>7768</v>
      </c>
      <c r="L10314" s="8">
        <v>6</v>
      </c>
      <c r="M10314" s="6" t="s">
        <v>297</v>
      </c>
      <c r="N10314" s="6" t="s">
        <v>8588</v>
      </c>
      <c r="R10314" s="6" t="str">
        <f t="shared" si="161"/>
        <v>93935Xã Vĩnh Trung26</v>
      </c>
    </row>
    <row r="10315" spans="1:18">
      <c r="A10315" s="6">
        <v>10314</v>
      </c>
      <c r="B10315" s="6">
        <v>93</v>
      </c>
      <c r="C10315" s="6" t="s">
        <v>8585</v>
      </c>
      <c r="D10315" s="6">
        <v>935</v>
      </c>
      <c r="E10315" s="6" t="s">
        <v>8624</v>
      </c>
      <c r="F10315" s="6">
        <v>31459</v>
      </c>
      <c r="G10315" s="6" t="s">
        <v>8630</v>
      </c>
      <c r="H10315" s="6">
        <v>2</v>
      </c>
      <c r="I10315" s="6" t="s">
        <v>297</v>
      </c>
      <c r="J10315" s="6">
        <v>6</v>
      </c>
      <c r="K10315" s="6" t="s">
        <v>7768</v>
      </c>
      <c r="L10315" s="8">
        <v>6</v>
      </c>
      <c r="M10315" s="6" t="s">
        <v>297</v>
      </c>
      <c r="N10315" s="6" t="s">
        <v>8588</v>
      </c>
      <c r="R10315" s="6" t="str">
        <f t="shared" si="161"/>
        <v>93935Xã Vĩnh Tường26</v>
      </c>
    </row>
    <row r="10316" spans="1:18">
      <c r="A10316" s="6">
        <v>10315</v>
      </c>
      <c r="B10316" s="6">
        <v>93</v>
      </c>
      <c r="C10316" s="6" t="s">
        <v>8585</v>
      </c>
      <c r="D10316" s="6">
        <v>935</v>
      </c>
      <c r="E10316" s="6" t="s">
        <v>8624</v>
      </c>
      <c r="F10316" s="6">
        <v>31462</v>
      </c>
      <c r="G10316" s="6" t="s">
        <v>8631</v>
      </c>
      <c r="H10316" s="6">
        <v>2</v>
      </c>
      <c r="I10316" s="6" t="s">
        <v>297</v>
      </c>
      <c r="J10316" s="6">
        <v>6</v>
      </c>
      <c r="K10316" s="6" t="s">
        <v>7768</v>
      </c>
      <c r="L10316" s="8">
        <v>6</v>
      </c>
      <c r="M10316" s="6" t="s">
        <v>297</v>
      </c>
      <c r="N10316" s="6" t="s">
        <v>8588</v>
      </c>
      <c r="R10316" s="6" t="str">
        <f t="shared" si="161"/>
        <v>93935Xã Vị Đông26</v>
      </c>
    </row>
    <row r="10317" spans="1:18">
      <c r="A10317" s="6">
        <v>10316</v>
      </c>
      <c r="B10317" s="6">
        <v>93</v>
      </c>
      <c r="C10317" s="6" t="s">
        <v>8585</v>
      </c>
      <c r="D10317" s="6">
        <v>935</v>
      </c>
      <c r="E10317" s="6" t="s">
        <v>8624</v>
      </c>
      <c r="F10317" s="6">
        <v>31465</v>
      </c>
      <c r="G10317" s="6" t="s">
        <v>8632</v>
      </c>
      <c r="H10317" s="6">
        <v>2</v>
      </c>
      <c r="I10317" s="6" t="s">
        <v>297</v>
      </c>
      <c r="J10317" s="6">
        <v>6</v>
      </c>
      <c r="K10317" s="6" t="s">
        <v>7768</v>
      </c>
      <c r="L10317" s="8">
        <v>6</v>
      </c>
      <c r="M10317" s="6" t="s">
        <v>297</v>
      </c>
      <c r="N10317" s="6" t="s">
        <v>8588</v>
      </c>
      <c r="R10317" s="6" t="str">
        <f t="shared" si="161"/>
        <v>93935Xã Vị Thanh26</v>
      </c>
    </row>
    <row r="10318" spans="1:18">
      <c r="A10318" s="6">
        <v>10317</v>
      </c>
      <c r="B10318" s="6">
        <v>93</v>
      </c>
      <c r="C10318" s="6" t="s">
        <v>8585</v>
      </c>
      <c r="D10318" s="6">
        <v>935</v>
      </c>
      <c r="E10318" s="6" t="s">
        <v>8624</v>
      </c>
      <c r="F10318" s="6">
        <v>31468</v>
      </c>
      <c r="G10318" s="6" t="s">
        <v>8633</v>
      </c>
      <c r="H10318" s="6">
        <v>2</v>
      </c>
      <c r="I10318" s="6" t="s">
        <v>297</v>
      </c>
      <c r="J10318" s="6">
        <v>6</v>
      </c>
      <c r="K10318" s="6" t="s">
        <v>7768</v>
      </c>
      <c r="L10318" s="8">
        <v>6</v>
      </c>
      <c r="M10318" s="6" t="s">
        <v>297</v>
      </c>
      <c r="N10318" s="6" t="s">
        <v>8588</v>
      </c>
      <c r="R10318" s="6" t="str">
        <f t="shared" si="161"/>
        <v>93935Xã Vị Bình26</v>
      </c>
    </row>
    <row r="10319" spans="1:18">
      <c r="A10319" s="6">
        <v>10318</v>
      </c>
      <c r="B10319" s="6">
        <v>93</v>
      </c>
      <c r="C10319" s="6" t="s">
        <v>8585</v>
      </c>
      <c r="D10319" s="6">
        <v>936</v>
      </c>
      <c r="E10319" s="6" t="s">
        <v>8634</v>
      </c>
      <c r="F10319" s="6">
        <v>31483</v>
      </c>
      <c r="G10319" s="6" t="s">
        <v>8635</v>
      </c>
      <c r="H10319" s="6">
        <v>2</v>
      </c>
      <c r="I10319" s="6" t="s">
        <v>297</v>
      </c>
      <c r="J10319" s="6">
        <v>6</v>
      </c>
      <c r="K10319" s="6" t="s">
        <v>7768</v>
      </c>
      <c r="L10319" s="8">
        <v>6</v>
      </c>
      <c r="M10319" s="6" t="s">
        <v>297</v>
      </c>
      <c r="N10319" s="6" t="s">
        <v>8588</v>
      </c>
      <c r="R10319" s="6" t="str">
        <f t="shared" si="161"/>
        <v>93936Xã Thuận Hưng26</v>
      </c>
    </row>
    <row r="10320" spans="1:18">
      <c r="A10320" s="6">
        <v>10319</v>
      </c>
      <c r="B10320" s="6">
        <v>93</v>
      </c>
      <c r="C10320" s="6" t="s">
        <v>8585</v>
      </c>
      <c r="D10320" s="6">
        <v>936</v>
      </c>
      <c r="E10320" s="6" t="s">
        <v>8634</v>
      </c>
      <c r="F10320" s="6">
        <v>31484</v>
      </c>
      <c r="G10320" s="6" t="s">
        <v>6535</v>
      </c>
      <c r="H10320" s="6">
        <v>2</v>
      </c>
      <c r="I10320" s="6" t="s">
        <v>297</v>
      </c>
      <c r="J10320" s="6">
        <v>6</v>
      </c>
      <c r="K10320" s="6" t="s">
        <v>7768</v>
      </c>
      <c r="L10320" s="8">
        <v>6</v>
      </c>
      <c r="M10320" s="6" t="s">
        <v>297</v>
      </c>
      <c r="N10320" s="6" t="s">
        <v>8588</v>
      </c>
      <c r="R10320" s="6" t="str">
        <f t="shared" si="161"/>
        <v>93936Xã Thuận Hòa26</v>
      </c>
    </row>
    <row r="10321" spans="1:18">
      <c r="A10321" s="6">
        <v>10320</v>
      </c>
      <c r="B10321" s="6">
        <v>93</v>
      </c>
      <c r="C10321" s="6" t="s">
        <v>8585</v>
      </c>
      <c r="D10321" s="6">
        <v>936</v>
      </c>
      <c r="E10321" s="6" t="s">
        <v>8634</v>
      </c>
      <c r="F10321" s="6">
        <v>31486</v>
      </c>
      <c r="G10321" s="6" t="s">
        <v>8636</v>
      </c>
      <c r="H10321" s="6">
        <v>2</v>
      </c>
      <c r="I10321" s="6" t="s">
        <v>297</v>
      </c>
      <c r="J10321" s="6">
        <v>6</v>
      </c>
      <c r="K10321" s="6" t="s">
        <v>7768</v>
      </c>
      <c r="L10321" s="8">
        <v>6</v>
      </c>
      <c r="M10321" s="6" t="s">
        <v>297</v>
      </c>
      <c r="N10321" s="6" t="s">
        <v>8588</v>
      </c>
      <c r="R10321" s="6" t="str">
        <f t="shared" si="161"/>
        <v>93936Xã Vĩnh Thuận Đông26</v>
      </c>
    </row>
    <row r="10322" spans="1:18">
      <c r="A10322" s="6">
        <v>10321</v>
      </c>
      <c r="B10322" s="6">
        <v>93</v>
      </c>
      <c r="C10322" s="6" t="s">
        <v>8585</v>
      </c>
      <c r="D10322" s="6">
        <v>936</v>
      </c>
      <c r="E10322" s="6" t="s">
        <v>8634</v>
      </c>
      <c r="F10322" s="6">
        <v>31489</v>
      </c>
      <c r="G10322" s="6" t="s">
        <v>8637</v>
      </c>
      <c r="H10322" s="6">
        <v>1</v>
      </c>
      <c r="I10322" s="6" t="s">
        <v>251</v>
      </c>
      <c r="J10322" s="6">
        <v>6</v>
      </c>
      <c r="K10322" s="6" t="s">
        <v>7768</v>
      </c>
      <c r="L10322" s="8">
        <v>5</v>
      </c>
      <c r="M10322" s="6" t="s">
        <v>251</v>
      </c>
      <c r="N10322" s="6" t="s">
        <v>8588</v>
      </c>
      <c r="R10322" s="6" t="str">
        <f t="shared" si="161"/>
        <v>93936Thị trấn Vĩnh Viễn16</v>
      </c>
    </row>
    <row r="10323" spans="1:18">
      <c r="A10323" s="6">
        <v>10322</v>
      </c>
      <c r="B10323" s="6">
        <v>93</v>
      </c>
      <c r="C10323" s="6" t="s">
        <v>8585</v>
      </c>
      <c r="D10323" s="6">
        <v>936</v>
      </c>
      <c r="E10323" s="6" t="s">
        <v>8634</v>
      </c>
      <c r="F10323" s="6">
        <v>31490</v>
      </c>
      <c r="G10323" s="6" t="s">
        <v>8638</v>
      </c>
      <c r="H10323" s="6">
        <v>2</v>
      </c>
      <c r="I10323" s="6" t="s">
        <v>297</v>
      </c>
      <c r="J10323" s="6">
        <v>6</v>
      </c>
      <c r="K10323" s="6" t="s">
        <v>7768</v>
      </c>
      <c r="L10323" s="8">
        <v>6</v>
      </c>
      <c r="M10323" s="6" t="s">
        <v>297</v>
      </c>
      <c r="N10323" s="6" t="s">
        <v>8588</v>
      </c>
      <c r="R10323" s="6" t="str">
        <f t="shared" si="161"/>
        <v>93936Xã Vĩnh Viễn A26</v>
      </c>
    </row>
    <row r="10324" spans="1:18">
      <c r="A10324" s="6">
        <v>10323</v>
      </c>
      <c r="B10324" s="6">
        <v>93</v>
      </c>
      <c r="C10324" s="6" t="s">
        <v>8585</v>
      </c>
      <c r="D10324" s="6">
        <v>936</v>
      </c>
      <c r="E10324" s="6" t="s">
        <v>8634</v>
      </c>
      <c r="F10324" s="6">
        <v>31492</v>
      </c>
      <c r="G10324" s="6" t="s">
        <v>8639</v>
      </c>
      <c r="H10324" s="6">
        <v>2</v>
      </c>
      <c r="I10324" s="6" t="s">
        <v>297</v>
      </c>
      <c r="J10324" s="6">
        <v>6</v>
      </c>
      <c r="K10324" s="6" t="s">
        <v>7768</v>
      </c>
      <c r="L10324" s="8">
        <v>6</v>
      </c>
      <c r="M10324" s="6" t="s">
        <v>297</v>
      </c>
      <c r="N10324" s="6" t="s">
        <v>8588</v>
      </c>
      <c r="R10324" s="6" t="str">
        <f t="shared" si="161"/>
        <v>93936Xã Lương Tâm26</v>
      </c>
    </row>
    <row r="10325" spans="1:18">
      <c r="A10325" s="6">
        <v>10324</v>
      </c>
      <c r="B10325" s="6">
        <v>93</v>
      </c>
      <c r="C10325" s="6" t="s">
        <v>8585</v>
      </c>
      <c r="D10325" s="6">
        <v>936</v>
      </c>
      <c r="E10325" s="6" t="s">
        <v>8634</v>
      </c>
      <c r="F10325" s="6">
        <v>31493</v>
      </c>
      <c r="G10325" s="6" t="s">
        <v>8640</v>
      </c>
      <c r="H10325" s="6">
        <v>2</v>
      </c>
      <c r="I10325" s="6" t="s">
        <v>297</v>
      </c>
      <c r="J10325" s="6">
        <v>6</v>
      </c>
      <c r="K10325" s="6" t="s">
        <v>7768</v>
      </c>
      <c r="L10325" s="8">
        <v>6</v>
      </c>
      <c r="M10325" s="6" t="s">
        <v>297</v>
      </c>
      <c r="N10325" s="6" t="s">
        <v>8588</v>
      </c>
      <c r="R10325" s="6" t="str">
        <f t="shared" si="161"/>
        <v>93936Xã Lương Nghĩa26</v>
      </c>
    </row>
    <row r="10326" spans="1:18">
      <c r="A10326" s="6">
        <v>10325</v>
      </c>
      <c r="B10326" s="6">
        <v>93</v>
      </c>
      <c r="C10326" s="6" t="s">
        <v>8585</v>
      </c>
      <c r="D10326" s="6">
        <v>936</v>
      </c>
      <c r="E10326" s="6" t="s">
        <v>8634</v>
      </c>
      <c r="F10326" s="6">
        <v>31495</v>
      </c>
      <c r="G10326" s="6" t="s">
        <v>8641</v>
      </c>
      <c r="H10326" s="6">
        <v>2</v>
      </c>
      <c r="I10326" s="6" t="s">
        <v>297</v>
      </c>
      <c r="J10326" s="6">
        <v>6</v>
      </c>
      <c r="K10326" s="6" t="s">
        <v>7768</v>
      </c>
      <c r="L10326" s="8">
        <v>6</v>
      </c>
      <c r="M10326" s="6" t="s">
        <v>297</v>
      </c>
      <c r="N10326" s="6" t="s">
        <v>8588</v>
      </c>
      <c r="R10326" s="6" t="str">
        <f t="shared" si="161"/>
        <v>93936Xã Xà Phiên26</v>
      </c>
    </row>
    <row r="10327" spans="1:18">
      <c r="A10327" s="6">
        <v>10326</v>
      </c>
      <c r="B10327" s="6">
        <v>93</v>
      </c>
      <c r="C10327" s="6" t="s">
        <v>8585</v>
      </c>
      <c r="D10327" s="6">
        <v>937</v>
      </c>
      <c r="E10327" s="6" t="s">
        <v>8642</v>
      </c>
      <c r="F10327" s="6">
        <v>31471</v>
      </c>
      <c r="G10327" s="6" t="s">
        <v>8555</v>
      </c>
      <c r="H10327" s="6">
        <v>1</v>
      </c>
      <c r="I10327" s="6" t="s">
        <v>251</v>
      </c>
      <c r="J10327" s="6">
        <v>6</v>
      </c>
      <c r="K10327" s="6" t="s">
        <v>7768</v>
      </c>
      <c r="L10327" s="8">
        <v>5</v>
      </c>
      <c r="M10327" s="6" t="s">
        <v>251</v>
      </c>
      <c r="N10327" s="6" t="s">
        <v>8588</v>
      </c>
      <c r="R10327" s="6" t="str">
        <f t="shared" si="161"/>
        <v>93937Phường Thuận An16</v>
      </c>
    </row>
    <row r="10328" spans="1:18">
      <c r="A10328" s="6">
        <v>10327</v>
      </c>
      <c r="B10328" s="6">
        <v>93</v>
      </c>
      <c r="C10328" s="6" t="s">
        <v>8585</v>
      </c>
      <c r="D10328" s="6">
        <v>937</v>
      </c>
      <c r="E10328" s="6" t="s">
        <v>8642</v>
      </c>
      <c r="F10328" s="6">
        <v>31472</v>
      </c>
      <c r="G10328" s="6" t="s">
        <v>8643</v>
      </c>
      <c r="H10328" s="6">
        <v>1</v>
      </c>
      <c r="I10328" s="6" t="s">
        <v>251</v>
      </c>
      <c r="J10328" s="6">
        <v>6</v>
      </c>
      <c r="K10328" s="6" t="s">
        <v>7768</v>
      </c>
      <c r="L10328" s="8">
        <v>5</v>
      </c>
      <c r="M10328" s="6" t="s">
        <v>251</v>
      </c>
      <c r="N10328" s="6" t="s">
        <v>8588</v>
      </c>
      <c r="R10328" s="6" t="str">
        <f t="shared" si="161"/>
        <v>93937Phường Trà Lồng16</v>
      </c>
    </row>
    <row r="10329" spans="1:18">
      <c r="A10329" s="6">
        <v>10328</v>
      </c>
      <c r="B10329" s="6">
        <v>93</v>
      </c>
      <c r="C10329" s="6" t="s">
        <v>8585</v>
      </c>
      <c r="D10329" s="6">
        <v>937</v>
      </c>
      <c r="E10329" s="6" t="s">
        <v>8642</v>
      </c>
      <c r="F10329" s="6">
        <v>31473</v>
      </c>
      <c r="G10329" s="6" t="s">
        <v>8644</v>
      </c>
      <c r="H10329" s="6">
        <v>1</v>
      </c>
      <c r="I10329" s="6" t="s">
        <v>251</v>
      </c>
      <c r="J10329" s="6">
        <v>6</v>
      </c>
      <c r="K10329" s="6" t="s">
        <v>7768</v>
      </c>
      <c r="L10329" s="8">
        <v>5</v>
      </c>
      <c r="M10329" s="6" t="s">
        <v>251</v>
      </c>
      <c r="N10329" s="6" t="s">
        <v>8588</v>
      </c>
      <c r="R10329" s="6" t="str">
        <f t="shared" si="161"/>
        <v>93937Phường Bình Thạnh16</v>
      </c>
    </row>
    <row r="10330" spans="1:18">
      <c r="A10330" s="6">
        <v>10329</v>
      </c>
      <c r="B10330" s="6">
        <v>93</v>
      </c>
      <c r="C10330" s="6" t="s">
        <v>8585</v>
      </c>
      <c r="D10330" s="6">
        <v>937</v>
      </c>
      <c r="E10330" s="6" t="s">
        <v>8642</v>
      </c>
      <c r="F10330" s="6">
        <v>31474</v>
      </c>
      <c r="G10330" s="6" t="s">
        <v>7321</v>
      </c>
      <c r="H10330" s="6">
        <v>2</v>
      </c>
      <c r="I10330" s="6" t="s">
        <v>297</v>
      </c>
      <c r="J10330" s="6">
        <v>6</v>
      </c>
      <c r="K10330" s="6" t="s">
        <v>7768</v>
      </c>
      <c r="L10330" s="8">
        <v>6</v>
      </c>
      <c r="M10330" s="6" t="s">
        <v>297</v>
      </c>
      <c r="N10330" s="6" t="s">
        <v>8588</v>
      </c>
      <c r="R10330" s="6" t="str">
        <f t="shared" si="161"/>
        <v>93937Xã Long Bình26</v>
      </c>
    </row>
    <row r="10331" spans="1:18">
      <c r="A10331" s="6">
        <v>10330</v>
      </c>
      <c r="B10331" s="6">
        <v>93</v>
      </c>
      <c r="C10331" s="6" t="s">
        <v>8585</v>
      </c>
      <c r="D10331" s="6">
        <v>937</v>
      </c>
      <c r="E10331" s="6" t="s">
        <v>8642</v>
      </c>
      <c r="F10331" s="6">
        <v>31475</v>
      </c>
      <c r="G10331" s="6" t="s">
        <v>8645</v>
      </c>
      <c r="H10331" s="6">
        <v>1</v>
      </c>
      <c r="I10331" s="6" t="s">
        <v>251</v>
      </c>
      <c r="J10331" s="6">
        <v>6</v>
      </c>
      <c r="K10331" s="6" t="s">
        <v>7768</v>
      </c>
      <c r="L10331" s="8">
        <v>5</v>
      </c>
      <c r="M10331" s="6" t="s">
        <v>251</v>
      </c>
      <c r="N10331" s="6" t="s">
        <v>8588</v>
      </c>
      <c r="R10331" s="6" t="str">
        <f t="shared" si="161"/>
        <v>93937Phường Vĩnh Tường16</v>
      </c>
    </row>
    <row r="10332" spans="1:18">
      <c r="A10332" s="6">
        <v>10331</v>
      </c>
      <c r="B10332" s="6">
        <v>93</v>
      </c>
      <c r="C10332" s="6" t="s">
        <v>8585</v>
      </c>
      <c r="D10332" s="6">
        <v>937</v>
      </c>
      <c r="E10332" s="6" t="s">
        <v>8642</v>
      </c>
      <c r="F10332" s="6">
        <v>31477</v>
      </c>
      <c r="G10332" s="6" t="s">
        <v>8646</v>
      </c>
      <c r="H10332" s="6">
        <v>2</v>
      </c>
      <c r="I10332" s="6" t="s">
        <v>297</v>
      </c>
      <c r="J10332" s="6">
        <v>6</v>
      </c>
      <c r="K10332" s="6" t="s">
        <v>7768</v>
      </c>
      <c r="L10332" s="8">
        <v>6</v>
      </c>
      <c r="M10332" s="6" t="s">
        <v>297</v>
      </c>
      <c r="N10332" s="6" t="s">
        <v>8588</v>
      </c>
      <c r="R10332" s="6" t="str">
        <f t="shared" si="161"/>
        <v>93937Xã Long Trị26</v>
      </c>
    </row>
    <row r="10333" spans="1:18">
      <c r="A10333" s="6">
        <v>10332</v>
      </c>
      <c r="B10333" s="6">
        <v>93</v>
      </c>
      <c r="C10333" s="6" t="s">
        <v>8585</v>
      </c>
      <c r="D10333" s="6">
        <v>937</v>
      </c>
      <c r="E10333" s="6" t="s">
        <v>8642</v>
      </c>
      <c r="F10333" s="6">
        <v>31478</v>
      </c>
      <c r="G10333" s="6" t="s">
        <v>8647</v>
      </c>
      <c r="H10333" s="6">
        <v>2</v>
      </c>
      <c r="I10333" s="6" t="s">
        <v>297</v>
      </c>
      <c r="J10333" s="6">
        <v>6</v>
      </c>
      <c r="K10333" s="6" t="s">
        <v>7768</v>
      </c>
      <c r="L10333" s="8">
        <v>6</v>
      </c>
      <c r="M10333" s="6" t="s">
        <v>297</v>
      </c>
      <c r="N10333" s="6" t="s">
        <v>8588</v>
      </c>
      <c r="R10333" s="6" t="str">
        <f t="shared" si="161"/>
        <v>93937Xã Long Trị A26</v>
      </c>
    </row>
    <row r="10334" spans="1:18">
      <c r="A10334" s="6">
        <v>10333</v>
      </c>
      <c r="B10334" s="6">
        <v>93</v>
      </c>
      <c r="C10334" s="6" t="s">
        <v>8585</v>
      </c>
      <c r="D10334" s="6">
        <v>937</v>
      </c>
      <c r="E10334" s="6" t="s">
        <v>8642</v>
      </c>
      <c r="F10334" s="6">
        <v>31480</v>
      </c>
      <c r="G10334" s="6" t="s">
        <v>8206</v>
      </c>
      <c r="H10334" s="6">
        <v>2</v>
      </c>
      <c r="I10334" s="6" t="s">
        <v>297</v>
      </c>
      <c r="J10334" s="6">
        <v>6</v>
      </c>
      <c r="K10334" s="6" t="s">
        <v>7768</v>
      </c>
      <c r="L10334" s="8">
        <v>6</v>
      </c>
      <c r="M10334" s="6" t="s">
        <v>297</v>
      </c>
      <c r="N10334" s="6" t="s">
        <v>8588</v>
      </c>
      <c r="R10334" s="6" t="str">
        <f t="shared" si="161"/>
        <v>93937Xã Long Phú26</v>
      </c>
    </row>
    <row r="10335" spans="1:18">
      <c r="A10335" s="6">
        <v>10334</v>
      </c>
      <c r="B10335" s="6">
        <v>93</v>
      </c>
      <c r="C10335" s="6" t="s">
        <v>8585</v>
      </c>
      <c r="D10335" s="6">
        <v>937</v>
      </c>
      <c r="E10335" s="6" t="s">
        <v>8642</v>
      </c>
      <c r="F10335" s="6">
        <v>31481</v>
      </c>
      <c r="G10335" s="6" t="s">
        <v>615</v>
      </c>
      <c r="H10335" s="6">
        <v>2</v>
      </c>
      <c r="I10335" s="6" t="s">
        <v>297</v>
      </c>
      <c r="J10335" s="6">
        <v>6</v>
      </c>
      <c r="K10335" s="6" t="s">
        <v>7768</v>
      </c>
      <c r="L10335" s="8">
        <v>6</v>
      </c>
      <c r="M10335" s="6" t="s">
        <v>297</v>
      </c>
      <c r="N10335" s="6" t="s">
        <v>8588</v>
      </c>
      <c r="R10335" s="6" t="str">
        <f t="shared" si="161"/>
        <v>93937Xã Tân Phú26</v>
      </c>
    </row>
    <row r="10336" spans="1:18">
      <c r="A10336" s="6">
        <v>10335</v>
      </c>
      <c r="B10336" s="6">
        <v>94</v>
      </c>
      <c r="C10336" s="6" t="s">
        <v>8648</v>
      </c>
      <c r="D10336" s="6">
        <v>941</v>
      </c>
      <c r="E10336" s="6" t="s">
        <v>8649</v>
      </c>
      <c r="F10336" s="6">
        <v>31498</v>
      </c>
      <c r="G10336" s="6" t="s">
        <v>5438</v>
      </c>
      <c r="H10336" s="6">
        <v>1</v>
      </c>
      <c r="I10336" s="6" t="s">
        <v>251</v>
      </c>
      <c r="J10336" s="6">
        <v>6</v>
      </c>
      <c r="K10336" s="6" t="s">
        <v>7768</v>
      </c>
      <c r="L10336" s="8">
        <v>5</v>
      </c>
      <c r="M10336" s="6" t="s">
        <v>251</v>
      </c>
      <c r="N10336" s="6" t="s">
        <v>8650</v>
      </c>
      <c r="R10336" s="6" t="str">
        <f t="shared" si="161"/>
        <v>94941Phường 516</v>
      </c>
    </row>
    <row r="10337" spans="1:18">
      <c r="A10337" s="6">
        <v>10336</v>
      </c>
      <c r="B10337" s="6">
        <v>94</v>
      </c>
      <c r="C10337" s="6" t="s">
        <v>8648</v>
      </c>
      <c r="D10337" s="6">
        <v>941</v>
      </c>
      <c r="E10337" s="6" t="s">
        <v>8649</v>
      </c>
      <c r="F10337" s="6">
        <v>31501</v>
      </c>
      <c r="G10337" s="6" t="s">
        <v>6220</v>
      </c>
      <c r="H10337" s="6">
        <v>1</v>
      </c>
      <c r="I10337" s="6" t="s">
        <v>251</v>
      </c>
      <c r="J10337" s="6">
        <v>6</v>
      </c>
      <c r="K10337" s="6" t="s">
        <v>7768</v>
      </c>
      <c r="L10337" s="8">
        <v>5</v>
      </c>
      <c r="M10337" s="6" t="s">
        <v>251</v>
      </c>
      <c r="N10337" s="6" t="s">
        <v>8650</v>
      </c>
      <c r="R10337" s="6" t="str">
        <f t="shared" si="161"/>
        <v>94941Phường 716</v>
      </c>
    </row>
    <row r="10338" spans="1:18">
      <c r="A10338" s="6">
        <v>10337</v>
      </c>
      <c r="B10338" s="6">
        <v>94</v>
      </c>
      <c r="C10338" s="6" t="s">
        <v>8648</v>
      </c>
      <c r="D10338" s="6">
        <v>941</v>
      </c>
      <c r="E10338" s="6" t="s">
        <v>8649</v>
      </c>
      <c r="F10338" s="6">
        <v>31504</v>
      </c>
      <c r="G10338" s="6" t="s">
        <v>6219</v>
      </c>
      <c r="H10338" s="6">
        <v>1</v>
      </c>
      <c r="I10338" s="6" t="s">
        <v>251</v>
      </c>
      <c r="J10338" s="6">
        <v>6</v>
      </c>
      <c r="K10338" s="6" t="s">
        <v>7768</v>
      </c>
      <c r="L10338" s="8">
        <v>5</v>
      </c>
      <c r="M10338" s="6" t="s">
        <v>251</v>
      </c>
      <c r="N10338" s="6" t="s">
        <v>8650</v>
      </c>
      <c r="R10338" s="6" t="str">
        <f t="shared" si="161"/>
        <v>94941Phường 816</v>
      </c>
    </row>
    <row r="10339" spans="1:18">
      <c r="A10339" s="6">
        <v>10338</v>
      </c>
      <c r="B10339" s="6">
        <v>94</v>
      </c>
      <c r="C10339" s="6" t="s">
        <v>8648</v>
      </c>
      <c r="D10339" s="6">
        <v>941</v>
      </c>
      <c r="E10339" s="6" t="s">
        <v>8649</v>
      </c>
      <c r="F10339" s="6">
        <v>31507</v>
      </c>
      <c r="G10339" s="6" t="s">
        <v>215</v>
      </c>
      <c r="H10339" s="6">
        <v>1</v>
      </c>
      <c r="I10339" s="6" t="s">
        <v>251</v>
      </c>
      <c r="J10339" s="6">
        <v>6</v>
      </c>
      <c r="K10339" s="6" t="s">
        <v>7768</v>
      </c>
      <c r="L10339" s="8">
        <v>5</v>
      </c>
      <c r="M10339" s="6" t="s">
        <v>251</v>
      </c>
      <c r="N10339" s="6" t="s">
        <v>8650</v>
      </c>
      <c r="R10339" s="6" t="str">
        <f t="shared" si="161"/>
        <v>94941Phường 616</v>
      </c>
    </row>
    <row r="10340" spans="1:18">
      <c r="A10340" s="6">
        <v>10339</v>
      </c>
      <c r="B10340" s="6">
        <v>94</v>
      </c>
      <c r="C10340" s="6" t="s">
        <v>8648</v>
      </c>
      <c r="D10340" s="6">
        <v>941</v>
      </c>
      <c r="E10340" s="6" t="s">
        <v>8649</v>
      </c>
      <c r="F10340" s="6">
        <v>31510</v>
      </c>
      <c r="G10340" s="6" t="s">
        <v>5436</v>
      </c>
      <c r="H10340" s="6">
        <v>1</v>
      </c>
      <c r="I10340" s="6" t="s">
        <v>251</v>
      </c>
      <c r="J10340" s="6">
        <v>6</v>
      </c>
      <c r="K10340" s="6" t="s">
        <v>7768</v>
      </c>
      <c r="L10340" s="8">
        <v>5</v>
      </c>
      <c r="M10340" s="6" t="s">
        <v>251</v>
      </c>
      <c r="N10340" s="6" t="s">
        <v>8650</v>
      </c>
      <c r="R10340" s="6" t="str">
        <f t="shared" si="161"/>
        <v>94941Phường 216</v>
      </c>
    </row>
    <row r="10341" spans="1:18">
      <c r="A10341" s="6">
        <v>10340</v>
      </c>
      <c r="B10341" s="6">
        <v>94</v>
      </c>
      <c r="C10341" s="6" t="s">
        <v>8648</v>
      </c>
      <c r="D10341" s="6">
        <v>941</v>
      </c>
      <c r="E10341" s="6" t="s">
        <v>8649</v>
      </c>
      <c r="F10341" s="6">
        <v>31513</v>
      </c>
      <c r="G10341" s="6" t="s">
        <v>5433</v>
      </c>
      <c r="H10341" s="6">
        <v>1</v>
      </c>
      <c r="I10341" s="6" t="s">
        <v>251</v>
      </c>
      <c r="J10341" s="6">
        <v>6</v>
      </c>
      <c r="K10341" s="6" t="s">
        <v>7768</v>
      </c>
      <c r="L10341" s="8">
        <v>5</v>
      </c>
      <c r="M10341" s="6" t="s">
        <v>251</v>
      </c>
      <c r="N10341" s="6" t="s">
        <v>8650</v>
      </c>
      <c r="R10341" s="6" t="str">
        <f t="shared" si="161"/>
        <v>94941Phường 116</v>
      </c>
    </row>
    <row r="10342" spans="1:18">
      <c r="A10342" s="6">
        <v>10341</v>
      </c>
      <c r="B10342" s="6">
        <v>94</v>
      </c>
      <c r="C10342" s="6" t="s">
        <v>8648</v>
      </c>
      <c r="D10342" s="6">
        <v>941</v>
      </c>
      <c r="E10342" s="6" t="s">
        <v>8649</v>
      </c>
      <c r="F10342" s="6">
        <v>31516</v>
      </c>
      <c r="G10342" s="6" t="s">
        <v>5437</v>
      </c>
      <c r="H10342" s="6">
        <v>1</v>
      </c>
      <c r="I10342" s="6" t="s">
        <v>251</v>
      </c>
      <c r="J10342" s="6">
        <v>6</v>
      </c>
      <c r="K10342" s="6" t="s">
        <v>7768</v>
      </c>
      <c r="L10342" s="8">
        <v>5</v>
      </c>
      <c r="M10342" s="6" t="s">
        <v>251</v>
      </c>
      <c r="N10342" s="6" t="s">
        <v>8650</v>
      </c>
      <c r="R10342" s="6" t="str">
        <f t="shared" si="161"/>
        <v>94941Phường 416</v>
      </c>
    </row>
    <row r="10343" spans="1:18">
      <c r="A10343" s="6">
        <v>10342</v>
      </c>
      <c r="B10343" s="6">
        <v>94</v>
      </c>
      <c r="C10343" s="6" t="s">
        <v>8648</v>
      </c>
      <c r="D10343" s="6">
        <v>941</v>
      </c>
      <c r="E10343" s="6" t="s">
        <v>8649</v>
      </c>
      <c r="F10343" s="6">
        <v>31519</v>
      </c>
      <c r="G10343" s="6" t="s">
        <v>5440</v>
      </c>
      <c r="H10343" s="6">
        <v>1</v>
      </c>
      <c r="I10343" s="6" t="s">
        <v>251</v>
      </c>
      <c r="J10343" s="6">
        <v>6</v>
      </c>
      <c r="K10343" s="6" t="s">
        <v>7768</v>
      </c>
      <c r="L10343" s="8">
        <v>5</v>
      </c>
      <c r="M10343" s="6" t="s">
        <v>251</v>
      </c>
      <c r="N10343" s="6" t="s">
        <v>8650</v>
      </c>
      <c r="R10343" s="6" t="str">
        <f t="shared" si="161"/>
        <v>94941Phường 316</v>
      </c>
    </row>
    <row r="10344" spans="1:18">
      <c r="A10344" s="6">
        <v>10343</v>
      </c>
      <c r="B10344" s="6">
        <v>94</v>
      </c>
      <c r="C10344" s="6" t="s">
        <v>8648</v>
      </c>
      <c r="D10344" s="6">
        <v>941</v>
      </c>
      <c r="E10344" s="6" t="s">
        <v>8649</v>
      </c>
      <c r="F10344" s="6">
        <v>31522</v>
      </c>
      <c r="G10344" s="6" t="s">
        <v>167</v>
      </c>
      <c r="H10344" s="6">
        <v>1</v>
      </c>
      <c r="I10344" s="6" t="s">
        <v>251</v>
      </c>
      <c r="J10344" s="6">
        <v>6</v>
      </c>
      <c r="K10344" s="6" t="s">
        <v>7768</v>
      </c>
      <c r="L10344" s="8">
        <v>5</v>
      </c>
      <c r="M10344" s="6" t="s">
        <v>251</v>
      </c>
      <c r="N10344" s="6" t="s">
        <v>8650</v>
      </c>
      <c r="R10344" s="6" t="str">
        <f t="shared" si="161"/>
        <v>94941Phường 916</v>
      </c>
    </row>
    <row r="10345" spans="1:18">
      <c r="A10345" s="6">
        <v>10344</v>
      </c>
      <c r="B10345" s="6">
        <v>94</v>
      </c>
      <c r="C10345" s="6" t="s">
        <v>8648</v>
      </c>
      <c r="D10345" s="6">
        <v>941</v>
      </c>
      <c r="E10345" s="6" t="s">
        <v>8649</v>
      </c>
      <c r="F10345" s="6">
        <v>31525</v>
      </c>
      <c r="G10345" s="6" t="s">
        <v>136</v>
      </c>
      <c r="H10345" s="6">
        <v>1</v>
      </c>
      <c r="I10345" s="6" t="s">
        <v>251</v>
      </c>
      <c r="J10345" s="6">
        <v>6</v>
      </c>
      <c r="K10345" s="6" t="s">
        <v>7768</v>
      </c>
      <c r="L10345" s="8">
        <v>5</v>
      </c>
      <c r="M10345" s="6" t="s">
        <v>251</v>
      </c>
      <c r="N10345" s="6" t="s">
        <v>8650</v>
      </c>
      <c r="R10345" s="6" t="str">
        <f t="shared" si="161"/>
        <v>94941Phường 1016</v>
      </c>
    </row>
    <row r="10346" spans="1:18">
      <c r="A10346" s="6">
        <v>10345</v>
      </c>
      <c r="B10346" s="6">
        <v>94</v>
      </c>
      <c r="C10346" s="6" t="s">
        <v>8648</v>
      </c>
      <c r="D10346" s="6">
        <v>942</v>
      </c>
      <c r="E10346" s="6" t="s">
        <v>7355</v>
      </c>
      <c r="F10346" s="6">
        <v>31569</v>
      </c>
      <c r="G10346" s="6" t="s">
        <v>7356</v>
      </c>
      <c r="H10346" s="6">
        <v>1</v>
      </c>
      <c r="I10346" s="6" t="s">
        <v>251</v>
      </c>
      <c r="J10346" s="6">
        <v>6</v>
      </c>
      <c r="K10346" s="6" t="s">
        <v>7768</v>
      </c>
      <c r="L10346" s="8">
        <v>5</v>
      </c>
      <c r="M10346" s="6" t="s">
        <v>251</v>
      </c>
      <c r="N10346" s="6" t="s">
        <v>8650</v>
      </c>
      <c r="R10346" s="6" t="str">
        <f t="shared" si="161"/>
        <v>94942Thị trấn Châu Thành16</v>
      </c>
    </row>
    <row r="10347" spans="1:18">
      <c r="A10347" s="6">
        <v>10346</v>
      </c>
      <c r="B10347" s="6">
        <v>94</v>
      </c>
      <c r="C10347" s="6" t="s">
        <v>8648</v>
      </c>
      <c r="D10347" s="6">
        <v>942</v>
      </c>
      <c r="E10347" s="6" t="s">
        <v>7355</v>
      </c>
      <c r="F10347" s="6">
        <v>31570</v>
      </c>
      <c r="G10347" s="6" t="s">
        <v>8651</v>
      </c>
      <c r="H10347" s="6">
        <v>2</v>
      </c>
      <c r="I10347" s="6" t="s">
        <v>297</v>
      </c>
      <c r="J10347" s="6">
        <v>6</v>
      </c>
      <c r="K10347" s="6" t="s">
        <v>7768</v>
      </c>
      <c r="L10347" s="8">
        <v>6</v>
      </c>
      <c r="M10347" s="6" t="s">
        <v>297</v>
      </c>
      <c r="N10347" s="6" t="s">
        <v>8650</v>
      </c>
      <c r="R10347" s="6" t="str">
        <f t="shared" si="161"/>
        <v>94942Xã Hồ Đắc Kiện26</v>
      </c>
    </row>
    <row r="10348" spans="1:18">
      <c r="A10348" s="6">
        <v>10347</v>
      </c>
      <c r="B10348" s="6">
        <v>94</v>
      </c>
      <c r="C10348" s="6" t="s">
        <v>8648</v>
      </c>
      <c r="D10348" s="6">
        <v>942</v>
      </c>
      <c r="E10348" s="6" t="s">
        <v>7355</v>
      </c>
      <c r="F10348" s="6">
        <v>31573</v>
      </c>
      <c r="G10348" s="6" t="s">
        <v>8652</v>
      </c>
      <c r="H10348" s="6">
        <v>2</v>
      </c>
      <c r="I10348" s="6" t="s">
        <v>297</v>
      </c>
      <c r="J10348" s="6">
        <v>6</v>
      </c>
      <c r="K10348" s="6" t="s">
        <v>7768</v>
      </c>
      <c r="L10348" s="8">
        <v>6</v>
      </c>
      <c r="M10348" s="6" t="s">
        <v>297</v>
      </c>
      <c r="N10348" s="6" t="s">
        <v>8650</v>
      </c>
      <c r="R10348" s="6" t="str">
        <f t="shared" si="161"/>
        <v>94942Xã Phú Tâm26</v>
      </c>
    </row>
    <row r="10349" spans="1:18">
      <c r="A10349" s="6">
        <v>10348</v>
      </c>
      <c r="B10349" s="6">
        <v>94</v>
      </c>
      <c r="C10349" s="6" t="s">
        <v>8648</v>
      </c>
      <c r="D10349" s="6">
        <v>942</v>
      </c>
      <c r="E10349" s="6" t="s">
        <v>7355</v>
      </c>
      <c r="F10349" s="6">
        <v>31576</v>
      </c>
      <c r="G10349" s="6" t="s">
        <v>6535</v>
      </c>
      <c r="H10349" s="6">
        <v>2</v>
      </c>
      <c r="I10349" s="6" t="s">
        <v>297</v>
      </c>
      <c r="J10349" s="6">
        <v>6</v>
      </c>
      <c r="K10349" s="6" t="s">
        <v>7768</v>
      </c>
      <c r="L10349" s="8">
        <v>6</v>
      </c>
      <c r="M10349" s="6" t="s">
        <v>297</v>
      </c>
      <c r="N10349" s="6" t="s">
        <v>8650</v>
      </c>
      <c r="R10349" s="6" t="str">
        <f t="shared" si="161"/>
        <v>94942Xã Thuận Hòa26</v>
      </c>
    </row>
    <row r="10350" spans="1:18">
      <c r="A10350" s="6">
        <v>10349</v>
      </c>
      <c r="B10350" s="6">
        <v>94</v>
      </c>
      <c r="C10350" s="6" t="s">
        <v>8648</v>
      </c>
      <c r="D10350" s="6">
        <v>942</v>
      </c>
      <c r="E10350" s="6" t="s">
        <v>7355</v>
      </c>
      <c r="F10350" s="6">
        <v>31582</v>
      </c>
      <c r="G10350" s="6" t="s">
        <v>7526</v>
      </c>
      <c r="H10350" s="6">
        <v>2</v>
      </c>
      <c r="I10350" s="6" t="s">
        <v>297</v>
      </c>
      <c r="J10350" s="6">
        <v>6</v>
      </c>
      <c r="K10350" s="6" t="s">
        <v>7768</v>
      </c>
      <c r="L10350" s="8">
        <v>6</v>
      </c>
      <c r="M10350" s="6" t="s">
        <v>297</v>
      </c>
      <c r="N10350" s="6" t="s">
        <v>8650</v>
      </c>
      <c r="R10350" s="6" t="str">
        <f t="shared" si="161"/>
        <v>94942Xã Phú Tân26</v>
      </c>
    </row>
    <row r="10351" spans="1:18">
      <c r="A10351" s="6">
        <v>10350</v>
      </c>
      <c r="B10351" s="6">
        <v>94</v>
      </c>
      <c r="C10351" s="6" t="s">
        <v>8648</v>
      </c>
      <c r="D10351" s="6">
        <v>942</v>
      </c>
      <c r="E10351" s="6" t="s">
        <v>7355</v>
      </c>
      <c r="F10351" s="6">
        <v>31585</v>
      </c>
      <c r="G10351" s="6" t="s">
        <v>8224</v>
      </c>
      <c r="H10351" s="6">
        <v>2</v>
      </c>
      <c r="I10351" s="6" t="s">
        <v>297</v>
      </c>
      <c r="J10351" s="6">
        <v>6</v>
      </c>
      <c r="K10351" s="6" t="s">
        <v>7768</v>
      </c>
      <c r="L10351" s="8">
        <v>6</v>
      </c>
      <c r="M10351" s="6" t="s">
        <v>297</v>
      </c>
      <c r="N10351" s="6" t="s">
        <v>8650</v>
      </c>
      <c r="R10351" s="6" t="str">
        <f t="shared" si="161"/>
        <v>94942Xã Thiện Mỹ26</v>
      </c>
    </row>
    <row r="10352" spans="1:18">
      <c r="A10352" s="6">
        <v>10351</v>
      </c>
      <c r="B10352" s="6">
        <v>94</v>
      </c>
      <c r="C10352" s="6" t="s">
        <v>8648</v>
      </c>
      <c r="D10352" s="6">
        <v>942</v>
      </c>
      <c r="E10352" s="6" t="s">
        <v>7355</v>
      </c>
      <c r="F10352" s="6">
        <v>31594</v>
      </c>
      <c r="G10352" s="6" t="s">
        <v>3804</v>
      </c>
      <c r="H10352" s="6">
        <v>2</v>
      </c>
      <c r="I10352" s="6" t="s">
        <v>297</v>
      </c>
      <c r="J10352" s="6">
        <v>6</v>
      </c>
      <c r="K10352" s="6" t="s">
        <v>7768</v>
      </c>
      <c r="L10352" s="8">
        <v>6</v>
      </c>
      <c r="M10352" s="6" t="s">
        <v>297</v>
      </c>
      <c r="N10352" s="6" t="s">
        <v>8650</v>
      </c>
      <c r="R10352" s="6" t="str">
        <f t="shared" si="161"/>
        <v>94942Xã An Hiệp26</v>
      </c>
    </row>
    <row r="10353" spans="1:18">
      <c r="A10353" s="6">
        <v>10352</v>
      </c>
      <c r="B10353" s="6">
        <v>94</v>
      </c>
      <c r="C10353" s="6" t="s">
        <v>8648</v>
      </c>
      <c r="D10353" s="6">
        <v>942</v>
      </c>
      <c r="E10353" s="6" t="s">
        <v>7355</v>
      </c>
      <c r="F10353" s="6">
        <v>31600</v>
      </c>
      <c r="G10353" s="6" t="s">
        <v>3811</v>
      </c>
      <c r="H10353" s="6">
        <v>2</v>
      </c>
      <c r="I10353" s="6" t="s">
        <v>297</v>
      </c>
      <c r="J10353" s="6">
        <v>6</v>
      </c>
      <c r="K10353" s="6" t="s">
        <v>7768</v>
      </c>
      <c r="L10353" s="8">
        <v>6</v>
      </c>
      <c r="M10353" s="6" t="s">
        <v>297</v>
      </c>
      <c r="N10353" s="6" t="s">
        <v>8650</v>
      </c>
      <c r="R10353" s="6" t="str">
        <f t="shared" si="161"/>
        <v>94942Xã An Ninh26</v>
      </c>
    </row>
    <row r="10354" spans="1:18">
      <c r="A10354" s="6">
        <v>10353</v>
      </c>
      <c r="B10354" s="6">
        <v>94</v>
      </c>
      <c r="C10354" s="6" t="s">
        <v>8648</v>
      </c>
      <c r="D10354" s="6">
        <v>943</v>
      </c>
      <c r="E10354" s="6" t="s">
        <v>8653</v>
      </c>
      <c r="F10354" s="6">
        <v>31528</v>
      </c>
      <c r="G10354" s="6" t="s">
        <v>8654</v>
      </c>
      <c r="H10354" s="6">
        <v>1</v>
      </c>
      <c r="I10354" s="6" t="s">
        <v>251</v>
      </c>
      <c r="J10354" s="6">
        <v>6</v>
      </c>
      <c r="K10354" s="6" t="s">
        <v>7768</v>
      </c>
      <c r="L10354" s="8">
        <v>5</v>
      </c>
      <c r="M10354" s="6" t="s">
        <v>251</v>
      </c>
      <c r="N10354" s="6" t="s">
        <v>8650</v>
      </c>
      <c r="R10354" s="6" t="str">
        <f t="shared" si="161"/>
        <v>94943Thị trấn Kế Sách16</v>
      </c>
    </row>
    <row r="10355" spans="1:18">
      <c r="A10355" s="6">
        <v>10354</v>
      </c>
      <c r="B10355" s="6">
        <v>94</v>
      </c>
      <c r="C10355" s="6" t="s">
        <v>8648</v>
      </c>
      <c r="D10355" s="6">
        <v>943</v>
      </c>
      <c r="E10355" s="6" t="s">
        <v>8653</v>
      </c>
      <c r="F10355" s="6">
        <v>31531</v>
      </c>
      <c r="G10355" s="6" t="s">
        <v>8655</v>
      </c>
      <c r="H10355" s="6">
        <v>1</v>
      </c>
      <c r="I10355" s="6" t="s">
        <v>251</v>
      </c>
      <c r="J10355" s="6">
        <v>6</v>
      </c>
      <c r="K10355" s="6" t="s">
        <v>7768</v>
      </c>
      <c r="L10355" s="8">
        <v>5</v>
      </c>
      <c r="M10355" s="6" t="s">
        <v>251</v>
      </c>
      <c r="N10355" s="6" t="s">
        <v>8650</v>
      </c>
      <c r="R10355" s="6" t="str">
        <f t="shared" si="161"/>
        <v>94943Thị trấn An Lạc Thôn16</v>
      </c>
    </row>
    <row r="10356" spans="1:18">
      <c r="A10356" s="6">
        <v>10355</v>
      </c>
      <c r="B10356" s="6">
        <v>94</v>
      </c>
      <c r="C10356" s="6" t="s">
        <v>8648</v>
      </c>
      <c r="D10356" s="6">
        <v>943</v>
      </c>
      <c r="E10356" s="6" t="s">
        <v>8653</v>
      </c>
      <c r="F10356" s="6">
        <v>31534</v>
      </c>
      <c r="G10356" s="6" t="s">
        <v>3143</v>
      </c>
      <c r="H10356" s="6">
        <v>2</v>
      </c>
      <c r="I10356" s="6" t="s">
        <v>297</v>
      </c>
      <c r="J10356" s="6">
        <v>6</v>
      </c>
      <c r="K10356" s="6" t="s">
        <v>7768</v>
      </c>
      <c r="L10356" s="8">
        <v>6</v>
      </c>
      <c r="M10356" s="6" t="s">
        <v>297</v>
      </c>
      <c r="N10356" s="6" t="s">
        <v>8650</v>
      </c>
      <c r="R10356" s="6" t="str">
        <f t="shared" si="161"/>
        <v>94943Xã Xuân Hòa26</v>
      </c>
    </row>
    <row r="10357" spans="1:18">
      <c r="A10357" s="6">
        <v>10356</v>
      </c>
      <c r="B10357" s="6">
        <v>94</v>
      </c>
      <c r="C10357" s="6" t="s">
        <v>8648</v>
      </c>
      <c r="D10357" s="6">
        <v>943</v>
      </c>
      <c r="E10357" s="6" t="s">
        <v>8653</v>
      </c>
      <c r="F10357" s="6">
        <v>31537</v>
      </c>
      <c r="G10357" s="6" t="s">
        <v>6504</v>
      </c>
      <c r="H10357" s="6">
        <v>2</v>
      </c>
      <c r="I10357" s="6" t="s">
        <v>297</v>
      </c>
      <c r="J10357" s="6">
        <v>6</v>
      </c>
      <c r="K10357" s="6" t="s">
        <v>7768</v>
      </c>
      <c r="L10357" s="8">
        <v>6</v>
      </c>
      <c r="M10357" s="6" t="s">
        <v>297</v>
      </c>
      <c r="N10357" s="6" t="s">
        <v>8650</v>
      </c>
      <c r="R10357" s="6" t="str">
        <f t="shared" si="161"/>
        <v>94943Xã Phong Nẫm26</v>
      </c>
    </row>
    <row r="10358" spans="1:18">
      <c r="A10358" s="6">
        <v>10357</v>
      </c>
      <c r="B10358" s="6">
        <v>94</v>
      </c>
      <c r="C10358" s="6" t="s">
        <v>8648</v>
      </c>
      <c r="D10358" s="6">
        <v>943</v>
      </c>
      <c r="E10358" s="6" t="s">
        <v>8653</v>
      </c>
      <c r="F10358" s="6">
        <v>31540</v>
      </c>
      <c r="G10358" s="6" t="s">
        <v>8656</v>
      </c>
      <c r="H10358" s="6">
        <v>2</v>
      </c>
      <c r="I10358" s="6" t="s">
        <v>297</v>
      </c>
      <c r="J10358" s="6">
        <v>6</v>
      </c>
      <c r="K10358" s="6" t="s">
        <v>7768</v>
      </c>
      <c r="L10358" s="8">
        <v>6</v>
      </c>
      <c r="M10358" s="6" t="s">
        <v>297</v>
      </c>
      <c r="N10358" s="6" t="s">
        <v>8650</v>
      </c>
      <c r="R10358" s="6" t="str">
        <f t="shared" si="161"/>
        <v>94943Xã An Lạc Tây26</v>
      </c>
    </row>
    <row r="10359" spans="1:18">
      <c r="A10359" s="6">
        <v>10358</v>
      </c>
      <c r="B10359" s="6">
        <v>94</v>
      </c>
      <c r="C10359" s="6" t="s">
        <v>8648</v>
      </c>
      <c r="D10359" s="6">
        <v>943</v>
      </c>
      <c r="E10359" s="6" t="s">
        <v>8653</v>
      </c>
      <c r="F10359" s="6">
        <v>31543</v>
      </c>
      <c r="G10359" s="6" t="s">
        <v>8657</v>
      </c>
      <c r="H10359" s="6">
        <v>2</v>
      </c>
      <c r="I10359" s="6" t="s">
        <v>297</v>
      </c>
      <c r="J10359" s="6">
        <v>6</v>
      </c>
      <c r="K10359" s="6" t="s">
        <v>7768</v>
      </c>
      <c r="L10359" s="8">
        <v>6</v>
      </c>
      <c r="M10359" s="6" t="s">
        <v>297</v>
      </c>
      <c r="N10359" s="6" t="s">
        <v>8650</v>
      </c>
      <c r="R10359" s="6" t="str">
        <f t="shared" si="161"/>
        <v>94943Xã Trinh Phú26</v>
      </c>
    </row>
    <row r="10360" spans="1:18">
      <c r="A10360" s="6">
        <v>10359</v>
      </c>
      <c r="B10360" s="6">
        <v>94</v>
      </c>
      <c r="C10360" s="6" t="s">
        <v>8648</v>
      </c>
      <c r="D10360" s="6">
        <v>943</v>
      </c>
      <c r="E10360" s="6" t="s">
        <v>8653</v>
      </c>
      <c r="F10360" s="6">
        <v>31546</v>
      </c>
      <c r="G10360" s="6" t="s">
        <v>8658</v>
      </c>
      <c r="H10360" s="6">
        <v>2</v>
      </c>
      <c r="I10360" s="6" t="s">
        <v>297</v>
      </c>
      <c r="J10360" s="6">
        <v>6</v>
      </c>
      <c r="K10360" s="6" t="s">
        <v>7768</v>
      </c>
      <c r="L10360" s="8">
        <v>6</v>
      </c>
      <c r="M10360" s="6" t="s">
        <v>297</v>
      </c>
      <c r="N10360" s="6" t="s">
        <v>8650</v>
      </c>
      <c r="R10360" s="6" t="str">
        <f t="shared" si="161"/>
        <v>94943Xã Ba Trinh26</v>
      </c>
    </row>
    <row r="10361" spans="1:18">
      <c r="A10361" s="6">
        <v>10360</v>
      </c>
      <c r="B10361" s="6">
        <v>94</v>
      </c>
      <c r="C10361" s="6" t="s">
        <v>8648</v>
      </c>
      <c r="D10361" s="6">
        <v>943</v>
      </c>
      <c r="E10361" s="6" t="s">
        <v>8653</v>
      </c>
      <c r="F10361" s="6">
        <v>31549</v>
      </c>
      <c r="G10361" s="6" t="s">
        <v>8659</v>
      </c>
      <c r="H10361" s="6">
        <v>2</v>
      </c>
      <c r="I10361" s="6" t="s">
        <v>297</v>
      </c>
      <c r="J10361" s="6">
        <v>6</v>
      </c>
      <c r="K10361" s="6" t="s">
        <v>7768</v>
      </c>
      <c r="L10361" s="8">
        <v>6</v>
      </c>
      <c r="M10361" s="6" t="s">
        <v>297</v>
      </c>
      <c r="N10361" s="6" t="s">
        <v>8650</v>
      </c>
      <c r="R10361" s="6" t="str">
        <f t="shared" si="161"/>
        <v>94943Xã Thới An Hội26</v>
      </c>
    </row>
    <row r="10362" spans="1:18">
      <c r="A10362" s="6">
        <v>10361</v>
      </c>
      <c r="B10362" s="6">
        <v>94</v>
      </c>
      <c r="C10362" s="6" t="s">
        <v>8648</v>
      </c>
      <c r="D10362" s="6">
        <v>943</v>
      </c>
      <c r="E10362" s="6" t="s">
        <v>8653</v>
      </c>
      <c r="F10362" s="6">
        <v>31552</v>
      </c>
      <c r="G10362" s="6" t="s">
        <v>6184</v>
      </c>
      <c r="H10362" s="6">
        <v>2</v>
      </c>
      <c r="I10362" s="6" t="s">
        <v>297</v>
      </c>
      <c r="J10362" s="6">
        <v>6</v>
      </c>
      <c r="K10362" s="6" t="s">
        <v>7768</v>
      </c>
      <c r="L10362" s="8">
        <v>6</v>
      </c>
      <c r="M10362" s="6" t="s">
        <v>297</v>
      </c>
      <c r="N10362" s="6" t="s">
        <v>8650</v>
      </c>
      <c r="R10362" s="6" t="str">
        <f t="shared" si="161"/>
        <v>94943Xã Nhơn Mỹ26</v>
      </c>
    </row>
    <row r="10363" spans="1:18">
      <c r="A10363" s="6">
        <v>10362</v>
      </c>
      <c r="B10363" s="6">
        <v>94</v>
      </c>
      <c r="C10363" s="6" t="s">
        <v>8648</v>
      </c>
      <c r="D10363" s="6">
        <v>943</v>
      </c>
      <c r="E10363" s="6" t="s">
        <v>8653</v>
      </c>
      <c r="F10363" s="6">
        <v>31555</v>
      </c>
      <c r="G10363" s="6" t="s">
        <v>8660</v>
      </c>
      <c r="H10363" s="6">
        <v>2</v>
      </c>
      <c r="I10363" s="6" t="s">
        <v>297</v>
      </c>
      <c r="J10363" s="6">
        <v>6</v>
      </c>
      <c r="K10363" s="6" t="s">
        <v>7768</v>
      </c>
      <c r="L10363" s="8">
        <v>6</v>
      </c>
      <c r="M10363" s="6" t="s">
        <v>297</v>
      </c>
      <c r="N10363" s="6" t="s">
        <v>8650</v>
      </c>
      <c r="R10363" s="6" t="str">
        <f t="shared" si="161"/>
        <v>94943Xã Kế Thành26</v>
      </c>
    </row>
    <row r="10364" spans="1:18">
      <c r="A10364" s="6">
        <v>10363</v>
      </c>
      <c r="B10364" s="6">
        <v>94</v>
      </c>
      <c r="C10364" s="6" t="s">
        <v>8648</v>
      </c>
      <c r="D10364" s="6">
        <v>943</v>
      </c>
      <c r="E10364" s="6" t="s">
        <v>8653</v>
      </c>
      <c r="F10364" s="6">
        <v>31558</v>
      </c>
      <c r="G10364" s="6" t="s">
        <v>8661</v>
      </c>
      <c r="H10364" s="6">
        <v>2</v>
      </c>
      <c r="I10364" s="6" t="s">
        <v>297</v>
      </c>
      <c r="J10364" s="6">
        <v>6</v>
      </c>
      <c r="K10364" s="6" t="s">
        <v>7768</v>
      </c>
      <c r="L10364" s="8">
        <v>6</v>
      </c>
      <c r="M10364" s="6" t="s">
        <v>297</v>
      </c>
      <c r="N10364" s="6" t="s">
        <v>8650</v>
      </c>
      <c r="R10364" s="6" t="str">
        <f t="shared" si="161"/>
        <v>94943Xã Kế An26</v>
      </c>
    </row>
    <row r="10365" spans="1:18">
      <c r="A10365" s="6">
        <v>10364</v>
      </c>
      <c r="B10365" s="6">
        <v>94</v>
      </c>
      <c r="C10365" s="6" t="s">
        <v>8648</v>
      </c>
      <c r="D10365" s="6">
        <v>943</v>
      </c>
      <c r="E10365" s="6" t="s">
        <v>8653</v>
      </c>
      <c r="F10365" s="6">
        <v>31561</v>
      </c>
      <c r="G10365" s="6" t="s">
        <v>8662</v>
      </c>
      <c r="H10365" s="6">
        <v>2</v>
      </c>
      <c r="I10365" s="6" t="s">
        <v>297</v>
      </c>
      <c r="J10365" s="6">
        <v>6</v>
      </c>
      <c r="K10365" s="6" t="s">
        <v>7768</v>
      </c>
      <c r="L10365" s="8">
        <v>6</v>
      </c>
      <c r="M10365" s="6" t="s">
        <v>297</v>
      </c>
      <c r="N10365" s="6" t="s">
        <v>8650</v>
      </c>
      <c r="R10365" s="6" t="str">
        <f t="shared" si="161"/>
        <v>94943Xã Đại Hải26</v>
      </c>
    </row>
    <row r="10366" spans="1:18">
      <c r="A10366" s="6">
        <v>10365</v>
      </c>
      <c r="B10366" s="6">
        <v>94</v>
      </c>
      <c r="C10366" s="6" t="s">
        <v>8648</v>
      </c>
      <c r="D10366" s="6">
        <v>943</v>
      </c>
      <c r="E10366" s="6" t="s">
        <v>8653</v>
      </c>
      <c r="F10366" s="6">
        <v>31564</v>
      </c>
      <c r="G10366" s="6" t="s">
        <v>794</v>
      </c>
      <c r="H10366" s="6">
        <v>2</v>
      </c>
      <c r="I10366" s="6" t="s">
        <v>297</v>
      </c>
      <c r="J10366" s="6">
        <v>6</v>
      </c>
      <c r="K10366" s="6" t="s">
        <v>7768</v>
      </c>
      <c r="L10366" s="8">
        <v>6</v>
      </c>
      <c r="M10366" s="6" t="s">
        <v>297</v>
      </c>
      <c r="N10366" s="6" t="s">
        <v>8650</v>
      </c>
      <c r="R10366" s="6" t="str">
        <f t="shared" si="161"/>
        <v>94943Xã An Mỹ26</v>
      </c>
    </row>
    <row r="10367" spans="1:18">
      <c r="A10367" s="6">
        <v>10366</v>
      </c>
      <c r="B10367" s="6">
        <v>94</v>
      </c>
      <c r="C10367" s="6" t="s">
        <v>8648</v>
      </c>
      <c r="D10367" s="6">
        <v>944</v>
      </c>
      <c r="E10367" s="6" t="s">
        <v>8663</v>
      </c>
      <c r="F10367" s="6">
        <v>31567</v>
      </c>
      <c r="G10367" s="6" t="s">
        <v>8664</v>
      </c>
      <c r="H10367" s="6">
        <v>1</v>
      </c>
      <c r="I10367" s="6" t="s">
        <v>251</v>
      </c>
      <c r="J10367" s="6">
        <v>6</v>
      </c>
      <c r="K10367" s="6" t="s">
        <v>7768</v>
      </c>
      <c r="L10367" s="8">
        <v>5</v>
      </c>
      <c r="M10367" s="6" t="s">
        <v>251</v>
      </c>
      <c r="N10367" s="6" t="s">
        <v>8650</v>
      </c>
      <c r="R10367" s="6" t="str">
        <f t="shared" si="161"/>
        <v>94944Thị trấn Huỳnh Hữu Nghĩa16</v>
      </c>
    </row>
    <row r="10368" spans="1:18">
      <c r="A10368" s="6">
        <v>10367</v>
      </c>
      <c r="B10368" s="6">
        <v>94</v>
      </c>
      <c r="C10368" s="6" t="s">
        <v>8648</v>
      </c>
      <c r="D10368" s="6">
        <v>944</v>
      </c>
      <c r="E10368" s="6" t="s">
        <v>8663</v>
      </c>
      <c r="F10368" s="6">
        <v>31579</v>
      </c>
      <c r="G10368" s="6" t="s">
        <v>3694</v>
      </c>
      <c r="H10368" s="6">
        <v>2</v>
      </c>
      <c r="I10368" s="6" t="s">
        <v>297</v>
      </c>
      <c r="J10368" s="6">
        <v>6</v>
      </c>
      <c r="K10368" s="6" t="s">
        <v>7768</v>
      </c>
      <c r="L10368" s="8">
        <v>6</v>
      </c>
      <c r="M10368" s="6" t="s">
        <v>297</v>
      </c>
      <c r="N10368" s="6" t="s">
        <v>8650</v>
      </c>
      <c r="R10368" s="6" t="str">
        <f t="shared" si="161"/>
        <v>94944Xã Long Hưng26</v>
      </c>
    </row>
    <row r="10369" spans="1:18">
      <c r="A10369" s="6">
        <v>10368</v>
      </c>
      <c r="B10369" s="6">
        <v>94</v>
      </c>
      <c r="C10369" s="6" t="s">
        <v>8648</v>
      </c>
      <c r="D10369" s="6">
        <v>944</v>
      </c>
      <c r="E10369" s="6" t="s">
        <v>8663</v>
      </c>
      <c r="F10369" s="6">
        <v>31588</v>
      </c>
      <c r="G10369" s="6" t="s">
        <v>8665</v>
      </c>
      <c r="H10369" s="6">
        <v>2</v>
      </c>
      <c r="I10369" s="6" t="s">
        <v>297</v>
      </c>
      <c r="J10369" s="6">
        <v>6</v>
      </c>
      <c r="K10369" s="6" t="s">
        <v>7768</v>
      </c>
      <c r="L10369" s="8">
        <v>6</v>
      </c>
      <c r="M10369" s="6" t="s">
        <v>297</v>
      </c>
      <c r="N10369" s="6" t="s">
        <v>8650</v>
      </c>
      <c r="R10369" s="6" t="str">
        <f t="shared" si="161"/>
        <v>94944Xã Hưng Phú26</v>
      </c>
    </row>
    <row r="10370" spans="1:18">
      <c r="A10370" s="6">
        <v>10369</v>
      </c>
      <c r="B10370" s="6">
        <v>94</v>
      </c>
      <c r="C10370" s="6" t="s">
        <v>8648</v>
      </c>
      <c r="D10370" s="6">
        <v>944</v>
      </c>
      <c r="E10370" s="6" t="s">
        <v>8663</v>
      </c>
      <c r="F10370" s="6">
        <v>31591</v>
      </c>
      <c r="G10370" s="6" t="s">
        <v>3345</v>
      </c>
      <c r="H10370" s="6">
        <v>2</v>
      </c>
      <c r="I10370" s="6" t="s">
        <v>297</v>
      </c>
      <c r="J10370" s="6">
        <v>6</v>
      </c>
      <c r="K10370" s="6" t="s">
        <v>7768</v>
      </c>
      <c r="L10370" s="8">
        <v>6</v>
      </c>
      <c r="M10370" s="6" t="s">
        <v>297</v>
      </c>
      <c r="N10370" s="6" t="s">
        <v>8650</v>
      </c>
      <c r="R10370" s="6" t="str">
        <f t="shared" si="161"/>
        <v>94944Xã Mỹ Hương26</v>
      </c>
    </row>
    <row r="10371" spans="1:18">
      <c r="A10371" s="6">
        <v>10370</v>
      </c>
      <c r="B10371" s="6">
        <v>94</v>
      </c>
      <c r="C10371" s="6" t="s">
        <v>8648</v>
      </c>
      <c r="D10371" s="6">
        <v>944</v>
      </c>
      <c r="E10371" s="6" t="s">
        <v>8663</v>
      </c>
      <c r="F10371" s="6">
        <v>31597</v>
      </c>
      <c r="G10371" s="6" t="s">
        <v>8666</v>
      </c>
      <c r="H10371" s="6">
        <v>2</v>
      </c>
      <c r="I10371" s="6" t="s">
        <v>297</v>
      </c>
      <c r="J10371" s="6">
        <v>6</v>
      </c>
      <c r="K10371" s="6" t="s">
        <v>7768</v>
      </c>
      <c r="L10371" s="8">
        <v>6</v>
      </c>
      <c r="M10371" s="6" t="s">
        <v>297</v>
      </c>
      <c r="N10371" s="6" t="s">
        <v>8650</v>
      </c>
      <c r="R10371" s="6" t="str">
        <f t="shared" ref="R10371:R10434" si="162">CONCATENATE(B10371,D10371,G10371,H10371,J10371)</f>
        <v>94944Xã Mỹ Tú26</v>
      </c>
    </row>
    <row r="10372" spans="1:18">
      <c r="A10372" s="6">
        <v>10371</v>
      </c>
      <c r="B10372" s="6">
        <v>94</v>
      </c>
      <c r="C10372" s="6" t="s">
        <v>8648</v>
      </c>
      <c r="D10372" s="6">
        <v>944</v>
      </c>
      <c r="E10372" s="6" t="s">
        <v>8663</v>
      </c>
      <c r="F10372" s="6">
        <v>31603</v>
      </c>
      <c r="G10372" s="6" t="s">
        <v>8180</v>
      </c>
      <c r="H10372" s="6">
        <v>2</v>
      </c>
      <c r="I10372" s="6" t="s">
        <v>297</v>
      </c>
      <c r="J10372" s="6">
        <v>6</v>
      </c>
      <c r="K10372" s="6" t="s">
        <v>7768</v>
      </c>
      <c r="L10372" s="8">
        <v>6</v>
      </c>
      <c r="M10372" s="6" t="s">
        <v>297</v>
      </c>
      <c r="N10372" s="6" t="s">
        <v>8650</v>
      </c>
      <c r="R10372" s="6" t="str">
        <f t="shared" si="162"/>
        <v>94944Xã Mỹ Phước26</v>
      </c>
    </row>
    <row r="10373" spans="1:18">
      <c r="A10373" s="6">
        <v>10372</v>
      </c>
      <c r="B10373" s="6">
        <v>94</v>
      </c>
      <c r="C10373" s="6" t="s">
        <v>8648</v>
      </c>
      <c r="D10373" s="6">
        <v>944</v>
      </c>
      <c r="E10373" s="6" t="s">
        <v>8663</v>
      </c>
      <c r="F10373" s="6">
        <v>31606</v>
      </c>
      <c r="G10373" s="6" t="s">
        <v>8635</v>
      </c>
      <c r="H10373" s="6">
        <v>2</v>
      </c>
      <c r="I10373" s="6" t="s">
        <v>297</v>
      </c>
      <c r="J10373" s="6">
        <v>6</v>
      </c>
      <c r="K10373" s="6" t="s">
        <v>7768</v>
      </c>
      <c r="L10373" s="8">
        <v>6</v>
      </c>
      <c r="M10373" s="6" t="s">
        <v>297</v>
      </c>
      <c r="N10373" s="6" t="s">
        <v>8650</v>
      </c>
      <c r="R10373" s="6" t="str">
        <f t="shared" si="162"/>
        <v>94944Xã Thuận Hưng26</v>
      </c>
    </row>
    <row r="10374" spans="1:18">
      <c r="A10374" s="6">
        <v>10373</v>
      </c>
      <c r="B10374" s="6">
        <v>94</v>
      </c>
      <c r="C10374" s="6" t="s">
        <v>8648</v>
      </c>
      <c r="D10374" s="6">
        <v>944</v>
      </c>
      <c r="E10374" s="6" t="s">
        <v>8663</v>
      </c>
      <c r="F10374" s="6">
        <v>31609</v>
      </c>
      <c r="G10374" s="6" t="s">
        <v>3111</v>
      </c>
      <c r="H10374" s="6">
        <v>2</v>
      </c>
      <c r="I10374" s="6" t="s">
        <v>297</v>
      </c>
      <c r="J10374" s="6">
        <v>6</v>
      </c>
      <c r="K10374" s="6" t="s">
        <v>7768</v>
      </c>
      <c r="L10374" s="8">
        <v>6</v>
      </c>
      <c r="M10374" s="6" t="s">
        <v>297</v>
      </c>
      <c r="N10374" s="6" t="s">
        <v>8650</v>
      </c>
      <c r="R10374" s="6" t="str">
        <f t="shared" si="162"/>
        <v>94944Xã Mỹ Thuận26</v>
      </c>
    </row>
    <row r="10375" spans="1:18">
      <c r="A10375" s="6">
        <v>10374</v>
      </c>
      <c r="B10375" s="6">
        <v>94</v>
      </c>
      <c r="C10375" s="6" t="s">
        <v>8648</v>
      </c>
      <c r="D10375" s="6">
        <v>944</v>
      </c>
      <c r="E10375" s="6" t="s">
        <v>8663</v>
      </c>
      <c r="F10375" s="6">
        <v>31612</v>
      </c>
      <c r="G10375" s="6" t="s">
        <v>3007</v>
      </c>
      <c r="H10375" s="6">
        <v>2</v>
      </c>
      <c r="I10375" s="6" t="s">
        <v>297</v>
      </c>
      <c r="J10375" s="6">
        <v>6</v>
      </c>
      <c r="K10375" s="6" t="s">
        <v>7768</v>
      </c>
      <c r="L10375" s="8">
        <v>6</v>
      </c>
      <c r="M10375" s="6" t="s">
        <v>297</v>
      </c>
      <c r="N10375" s="6" t="s">
        <v>8650</v>
      </c>
      <c r="R10375" s="6" t="str">
        <f t="shared" si="162"/>
        <v>94944Xã Phú Mỹ26</v>
      </c>
    </row>
    <row r="10376" spans="1:18">
      <c r="A10376" s="6">
        <v>10375</v>
      </c>
      <c r="B10376" s="6">
        <v>94</v>
      </c>
      <c r="C10376" s="6" t="s">
        <v>8648</v>
      </c>
      <c r="D10376" s="6">
        <v>945</v>
      </c>
      <c r="E10376" s="6" t="s">
        <v>8667</v>
      </c>
      <c r="F10376" s="6">
        <v>31615</v>
      </c>
      <c r="G10376" s="6" t="s">
        <v>8668</v>
      </c>
      <c r="H10376" s="6">
        <v>1</v>
      </c>
      <c r="I10376" s="6" t="s">
        <v>251</v>
      </c>
      <c r="J10376" s="6">
        <v>6</v>
      </c>
      <c r="K10376" s="6" t="s">
        <v>7768</v>
      </c>
      <c r="L10376" s="8">
        <v>5</v>
      </c>
      <c r="M10376" s="6" t="s">
        <v>251</v>
      </c>
      <c r="N10376" s="6" t="s">
        <v>8650</v>
      </c>
      <c r="R10376" s="6" t="str">
        <f t="shared" si="162"/>
        <v>94945Thị trấn Cù Lao Dung16</v>
      </c>
    </row>
    <row r="10377" spans="1:18">
      <c r="A10377" s="6">
        <v>10376</v>
      </c>
      <c r="B10377" s="6">
        <v>94</v>
      </c>
      <c r="C10377" s="6" t="s">
        <v>8648</v>
      </c>
      <c r="D10377" s="6">
        <v>945</v>
      </c>
      <c r="E10377" s="6" t="s">
        <v>8667</v>
      </c>
      <c r="F10377" s="6">
        <v>31618</v>
      </c>
      <c r="G10377" s="6" t="s">
        <v>8669</v>
      </c>
      <c r="H10377" s="6">
        <v>2</v>
      </c>
      <c r="I10377" s="6" t="s">
        <v>297</v>
      </c>
      <c r="J10377" s="6">
        <v>6</v>
      </c>
      <c r="K10377" s="6" t="s">
        <v>7768</v>
      </c>
      <c r="L10377" s="8">
        <v>6</v>
      </c>
      <c r="M10377" s="6" t="s">
        <v>297</v>
      </c>
      <c r="N10377" s="6" t="s">
        <v>8650</v>
      </c>
      <c r="R10377" s="6" t="str">
        <f t="shared" si="162"/>
        <v>94945Xã An Thạnh 126</v>
      </c>
    </row>
    <row r="10378" spans="1:18">
      <c r="A10378" s="6">
        <v>10377</v>
      </c>
      <c r="B10378" s="6">
        <v>94</v>
      </c>
      <c r="C10378" s="6" t="s">
        <v>8648</v>
      </c>
      <c r="D10378" s="6">
        <v>945</v>
      </c>
      <c r="E10378" s="6" t="s">
        <v>8667</v>
      </c>
      <c r="F10378" s="6">
        <v>31621</v>
      </c>
      <c r="G10378" s="6" t="s">
        <v>8670</v>
      </c>
      <c r="H10378" s="6">
        <v>2</v>
      </c>
      <c r="I10378" s="6" t="s">
        <v>297</v>
      </c>
      <c r="J10378" s="6">
        <v>6</v>
      </c>
      <c r="K10378" s="6" t="s">
        <v>7768</v>
      </c>
      <c r="L10378" s="8">
        <v>6</v>
      </c>
      <c r="M10378" s="6" t="s">
        <v>297</v>
      </c>
      <c r="N10378" s="6" t="s">
        <v>8650</v>
      </c>
      <c r="R10378" s="6" t="str">
        <f t="shared" si="162"/>
        <v>94945Xã An Thạnh Tây26</v>
      </c>
    </row>
    <row r="10379" spans="1:18">
      <c r="A10379" s="6">
        <v>10378</v>
      </c>
      <c r="B10379" s="6">
        <v>94</v>
      </c>
      <c r="C10379" s="6" t="s">
        <v>8648</v>
      </c>
      <c r="D10379" s="6">
        <v>945</v>
      </c>
      <c r="E10379" s="6" t="s">
        <v>8667</v>
      </c>
      <c r="F10379" s="6">
        <v>31624</v>
      </c>
      <c r="G10379" s="6" t="s">
        <v>8671</v>
      </c>
      <c r="H10379" s="6">
        <v>2</v>
      </c>
      <c r="I10379" s="6" t="s">
        <v>297</v>
      </c>
      <c r="J10379" s="6">
        <v>6</v>
      </c>
      <c r="K10379" s="6" t="s">
        <v>7768</v>
      </c>
      <c r="L10379" s="8">
        <v>6</v>
      </c>
      <c r="M10379" s="6" t="s">
        <v>297</v>
      </c>
      <c r="N10379" s="6" t="s">
        <v>8650</v>
      </c>
      <c r="R10379" s="6" t="str">
        <f t="shared" si="162"/>
        <v>94945Xã An Thạnh Đông26</v>
      </c>
    </row>
    <row r="10380" spans="1:18">
      <c r="A10380" s="6">
        <v>10379</v>
      </c>
      <c r="B10380" s="6">
        <v>94</v>
      </c>
      <c r="C10380" s="6" t="s">
        <v>8648</v>
      </c>
      <c r="D10380" s="6">
        <v>945</v>
      </c>
      <c r="E10380" s="6" t="s">
        <v>8667</v>
      </c>
      <c r="F10380" s="6">
        <v>31627</v>
      </c>
      <c r="G10380" s="6" t="s">
        <v>8672</v>
      </c>
      <c r="H10380" s="6">
        <v>2</v>
      </c>
      <c r="I10380" s="6" t="s">
        <v>297</v>
      </c>
      <c r="J10380" s="6">
        <v>6</v>
      </c>
      <c r="K10380" s="6" t="s">
        <v>7768</v>
      </c>
      <c r="L10380" s="8">
        <v>6</v>
      </c>
      <c r="M10380" s="6" t="s">
        <v>297</v>
      </c>
      <c r="N10380" s="6" t="s">
        <v>8650</v>
      </c>
      <c r="R10380" s="6" t="str">
        <f t="shared" si="162"/>
        <v>94945Xã Đại Ân 126</v>
      </c>
    </row>
    <row r="10381" spans="1:18">
      <c r="A10381" s="6">
        <v>10380</v>
      </c>
      <c r="B10381" s="6">
        <v>94</v>
      </c>
      <c r="C10381" s="6" t="s">
        <v>8648</v>
      </c>
      <c r="D10381" s="6">
        <v>945</v>
      </c>
      <c r="E10381" s="6" t="s">
        <v>8667</v>
      </c>
      <c r="F10381" s="6">
        <v>31630</v>
      </c>
      <c r="G10381" s="6" t="s">
        <v>8673</v>
      </c>
      <c r="H10381" s="6">
        <v>2</v>
      </c>
      <c r="I10381" s="6" t="s">
        <v>297</v>
      </c>
      <c r="J10381" s="6">
        <v>6</v>
      </c>
      <c r="K10381" s="6" t="s">
        <v>7768</v>
      </c>
      <c r="L10381" s="8">
        <v>6</v>
      </c>
      <c r="M10381" s="6" t="s">
        <v>297</v>
      </c>
      <c r="N10381" s="6" t="s">
        <v>8650</v>
      </c>
      <c r="R10381" s="6" t="str">
        <f t="shared" si="162"/>
        <v>94945Xã An Thạnh 226</v>
      </c>
    </row>
    <row r="10382" spans="1:18">
      <c r="A10382" s="6">
        <v>10381</v>
      </c>
      <c r="B10382" s="6">
        <v>94</v>
      </c>
      <c r="C10382" s="6" t="s">
        <v>8648</v>
      </c>
      <c r="D10382" s="6">
        <v>945</v>
      </c>
      <c r="E10382" s="6" t="s">
        <v>8667</v>
      </c>
      <c r="F10382" s="6">
        <v>31633</v>
      </c>
      <c r="G10382" s="6" t="s">
        <v>8674</v>
      </c>
      <c r="H10382" s="6">
        <v>2</v>
      </c>
      <c r="I10382" s="6" t="s">
        <v>297</v>
      </c>
      <c r="J10382" s="6">
        <v>6</v>
      </c>
      <c r="K10382" s="6" t="s">
        <v>7768</v>
      </c>
      <c r="L10382" s="8">
        <v>6</v>
      </c>
      <c r="M10382" s="6" t="s">
        <v>297</v>
      </c>
      <c r="N10382" s="6" t="s">
        <v>8650</v>
      </c>
      <c r="R10382" s="6" t="str">
        <f t="shared" si="162"/>
        <v>94945Xã An Thạnh 326</v>
      </c>
    </row>
    <row r="10383" spans="1:18">
      <c r="A10383" s="6">
        <v>10382</v>
      </c>
      <c r="B10383" s="6">
        <v>94</v>
      </c>
      <c r="C10383" s="6" t="s">
        <v>8648</v>
      </c>
      <c r="D10383" s="6">
        <v>945</v>
      </c>
      <c r="E10383" s="6" t="s">
        <v>8667</v>
      </c>
      <c r="F10383" s="6">
        <v>31636</v>
      </c>
      <c r="G10383" s="6" t="s">
        <v>8675</v>
      </c>
      <c r="H10383" s="6">
        <v>2</v>
      </c>
      <c r="I10383" s="6" t="s">
        <v>297</v>
      </c>
      <c r="J10383" s="6">
        <v>6</v>
      </c>
      <c r="K10383" s="6" t="s">
        <v>7768</v>
      </c>
      <c r="L10383" s="8">
        <v>6</v>
      </c>
      <c r="M10383" s="6" t="s">
        <v>297</v>
      </c>
      <c r="N10383" s="6" t="s">
        <v>8650</v>
      </c>
      <c r="R10383" s="6" t="str">
        <f t="shared" si="162"/>
        <v>94945Xã An Thạnh Nam26</v>
      </c>
    </row>
    <row r="10384" spans="1:18">
      <c r="A10384" s="6">
        <v>10383</v>
      </c>
      <c r="B10384" s="6">
        <v>94</v>
      </c>
      <c r="C10384" s="6" t="s">
        <v>8648</v>
      </c>
      <c r="D10384" s="6">
        <v>946</v>
      </c>
      <c r="E10384" s="6" t="s">
        <v>8676</v>
      </c>
      <c r="F10384" s="6">
        <v>31639</v>
      </c>
      <c r="G10384" s="6" t="s">
        <v>8677</v>
      </c>
      <c r="H10384" s="6">
        <v>1</v>
      </c>
      <c r="I10384" s="6" t="s">
        <v>251</v>
      </c>
      <c r="J10384" s="6">
        <v>6</v>
      </c>
      <c r="K10384" s="6" t="s">
        <v>7768</v>
      </c>
      <c r="L10384" s="8">
        <v>5</v>
      </c>
      <c r="M10384" s="6" t="s">
        <v>251</v>
      </c>
      <c r="N10384" s="6" t="s">
        <v>8650</v>
      </c>
      <c r="R10384" s="6" t="str">
        <f t="shared" si="162"/>
        <v>94946Thị trấn Long Phú16</v>
      </c>
    </row>
    <row r="10385" spans="1:18">
      <c r="A10385" s="6">
        <v>10384</v>
      </c>
      <c r="B10385" s="6">
        <v>94</v>
      </c>
      <c r="C10385" s="6" t="s">
        <v>8648</v>
      </c>
      <c r="D10385" s="6">
        <v>946</v>
      </c>
      <c r="E10385" s="6" t="s">
        <v>8676</v>
      </c>
      <c r="F10385" s="6">
        <v>31642</v>
      </c>
      <c r="G10385" s="6" t="s">
        <v>8678</v>
      </c>
      <c r="H10385" s="6">
        <v>2</v>
      </c>
      <c r="I10385" s="6" t="s">
        <v>297</v>
      </c>
      <c r="J10385" s="6">
        <v>6</v>
      </c>
      <c r="K10385" s="6" t="s">
        <v>7768</v>
      </c>
      <c r="L10385" s="8">
        <v>6</v>
      </c>
      <c r="M10385" s="6" t="s">
        <v>297</v>
      </c>
      <c r="N10385" s="6" t="s">
        <v>8650</v>
      </c>
      <c r="R10385" s="6" t="str">
        <f t="shared" si="162"/>
        <v>94946Xã Song Phụng26</v>
      </c>
    </row>
    <row r="10386" spans="1:18">
      <c r="A10386" s="6">
        <v>10385</v>
      </c>
      <c r="B10386" s="6">
        <v>94</v>
      </c>
      <c r="C10386" s="6" t="s">
        <v>8648</v>
      </c>
      <c r="D10386" s="6">
        <v>946</v>
      </c>
      <c r="E10386" s="6" t="s">
        <v>8676</v>
      </c>
      <c r="F10386" s="6">
        <v>31645</v>
      </c>
      <c r="G10386" s="6" t="s">
        <v>8679</v>
      </c>
      <c r="H10386" s="6">
        <v>1</v>
      </c>
      <c r="I10386" s="6" t="s">
        <v>251</v>
      </c>
      <c r="J10386" s="6">
        <v>6</v>
      </c>
      <c r="K10386" s="6" t="s">
        <v>7768</v>
      </c>
      <c r="L10386" s="8">
        <v>5</v>
      </c>
      <c r="M10386" s="6" t="s">
        <v>251</v>
      </c>
      <c r="N10386" s="6" t="s">
        <v>8650</v>
      </c>
      <c r="R10386" s="6" t="str">
        <f t="shared" si="162"/>
        <v>94946Thị trấn Đại Ngãi16</v>
      </c>
    </row>
    <row r="10387" spans="1:18">
      <c r="A10387" s="6">
        <v>10386</v>
      </c>
      <c r="B10387" s="6">
        <v>94</v>
      </c>
      <c r="C10387" s="6" t="s">
        <v>8648</v>
      </c>
      <c r="D10387" s="6">
        <v>946</v>
      </c>
      <c r="E10387" s="6" t="s">
        <v>8676</v>
      </c>
      <c r="F10387" s="6">
        <v>31648</v>
      </c>
      <c r="G10387" s="6" t="s">
        <v>8680</v>
      </c>
      <c r="H10387" s="6">
        <v>2</v>
      </c>
      <c r="I10387" s="6" t="s">
        <v>297</v>
      </c>
      <c r="J10387" s="6">
        <v>6</v>
      </c>
      <c r="K10387" s="6" t="s">
        <v>7768</v>
      </c>
      <c r="L10387" s="8">
        <v>6</v>
      </c>
      <c r="M10387" s="6" t="s">
        <v>297</v>
      </c>
      <c r="N10387" s="6" t="s">
        <v>8650</v>
      </c>
      <c r="R10387" s="6" t="str">
        <f t="shared" si="162"/>
        <v>94946Xã Hậu Thạnh26</v>
      </c>
    </row>
    <row r="10388" spans="1:18">
      <c r="A10388" s="6">
        <v>10387</v>
      </c>
      <c r="B10388" s="6">
        <v>94</v>
      </c>
      <c r="C10388" s="6" t="s">
        <v>8648</v>
      </c>
      <c r="D10388" s="6">
        <v>946</v>
      </c>
      <c r="E10388" s="6" t="s">
        <v>8676</v>
      </c>
      <c r="F10388" s="6">
        <v>31651</v>
      </c>
      <c r="G10388" s="6" t="s">
        <v>7570</v>
      </c>
      <c r="H10388" s="6">
        <v>2</v>
      </c>
      <c r="I10388" s="6" t="s">
        <v>297</v>
      </c>
      <c r="J10388" s="6">
        <v>6</v>
      </c>
      <c r="K10388" s="6" t="s">
        <v>7768</v>
      </c>
      <c r="L10388" s="8">
        <v>6</v>
      </c>
      <c r="M10388" s="6" t="s">
        <v>297</v>
      </c>
      <c r="N10388" s="6" t="s">
        <v>8650</v>
      </c>
      <c r="R10388" s="6" t="str">
        <f t="shared" si="162"/>
        <v>94946Xã Long Đức26</v>
      </c>
    </row>
    <row r="10389" spans="1:18">
      <c r="A10389" s="6">
        <v>10388</v>
      </c>
      <c r="B10389" s="6">
        <v>94</v>
      </c>
      <c r="C10389" s="6" t="s">
        <v>8648</v>
      </c>
      <c r="D10389" s="6">
        <v>946</v>
      </c>
      <c r="E10389" s="6" t="s">
        <v>8676</v>
      </c>
      <c r="F10389" s="6">
        <v>31654</v>
      </c>
      <c r="G10389" s="6" t="s">
        <v>8681</v>
      </c>
      <c r="H10389" s="6">
        <v>2</v>
      </c>
      <c r="I10389" s="6" t="s">
        <v>297</v>
      </c>
      <c r="J10389" s="6">
        <v>6</v>
      </c>
      <c r="K10389" s="6" t="s">
        <v>7768</v>
      </c>
      <c r="L10389" s="8">
        <v>6</v>
      </c>
      <c r="M10389" s="6" t="s">
        <v>297</v>
      </c>
      <c r="N10389" s="6" t="s">
        <v>8650</v>
      </c>
      <c r="R10389" s="6" t="str">
        <f t="shared" si="162"/>
        <v>94946Xã Trường Khánh26</v>
      </c>
    </row>
    <row r="10390" spans="1:18">
      <c r="A10390" s="6">
        <v>10389</v>
      </c>
      <c r="B10390" s="6">
        <v>94</v>
      </c>
      <c r="C10390" s="6" t="s">
        <v>8648</v>
      </c>
      <c r="D10390" s="6">
        <v>946</v>
      </c>
      <c r="E10390" s="6" t="s">
        <v>8676</v>
      </c>
      <c r="F10390" s="6">
        <v>31657</v>
      </c>
      <c r="G10390" s="6" t="s">
        <v>7585</v>
      </c>
      <c r="H10390" s="6">
        <v>2</v>
      </c>
      <c r="I10390" s="6" t="s">
        <v>297</v>
      </c>
      <c r="J10390" s="6">
        <v>6</v>
      </c>
      <c r="K10390" s="6" t="s">
        <v>7768</v>
      </c>
      <c r="L10390" s="8">
        <v>6</v>
      </c>
      <c r="M10390" s="6" t="s">
        <v>297</v>
      </c>
      <c r="N10390" s="6" t="s">
        <v>8650</v>
      </c>
      <c r="R10390" s="6" t="str">
        <f t="shared" si="162"/>
        <v>94946Xã Phú Hữu26</v>
      </c>
    </row>
    <row r="10391" spans="1:18">
      <c r="A10391" s="6">
        <v>10390</v>
      </c>
      <c r="B10391" s="6">
        <v>94</v>
      </c>
      <c r="C10391" s="6" t="s">
        <v>8648</v>
      </c>
      <c r="D10391" s="6">
        <v>946</v>
      </c>
      <c r="E10391" s="6" t="s">
        <v>8676</v>
      </c>
      <c r="F10391" s="6">
        <v>31660</v>
      </c>
      <c r="G10391" s="6" t="s">
        <v>366</v>
      </c>
      <c r="H10391" s="6">
        <v>2</v>
      </c>
      <c r="I10391" s="6" t="s">
        <v>297</v>
      </c>
      <c r="J10391" s="6">
        <v>6</v>
      </c>
      <c r="K10391" s="6" t="s">
        <v>7768</v>
      </c>
      <c r="L10391" s="8">
        <v>6</v>
      </c>
      <c r="M10391" s="6" t="s">
        <v>297</v>
      </c>
      <c r="N10391" s="6" t="s">
        <v>8650</v>
      </c>
      <c r="R10391" s="6" t="str">
        <f t="shared" si="162"/>
        <v>94946Xã Tân Hưng26</v>
      </c>
    </row>
    <row r="10392" spans="1:18">
      <c r="A10392" s="6">
        <v>10391</v>
      </c>
      <c r="B10392" s="6">
        <v>94</v>
      </c>
      <c r="C10392" s="6" t="s">
        <v>8648</v>
      </c>
      <c r="D10392" s="6">
        <v>946</v>
      </c>
      <c r="E10392" s="6" t="s">
        <v>8676</v>
      </c>
      <c r="F10392" s="6">
        <v>31663</v>
      </c>
      <c r="G10392" s="6" t="s">
        <v>8682</v>
      </c>
      <c r="H10392" s="6">
        <v>2</v>
      </c>
      <c r="I10392" s="6" t="s">
        <v>297</v>
      </c>
      <c r="J10392" s="6">
        <v>6</v>
      </c>
      <c r="K10392" s="6" t="s">
        <v>7768</v>
      </c>
      <c r="L10392" s="8">
        <v>6</v>
      </c>
      <c r="M10392" s="6" t="s">
        <v>297</v>
      </c>
      <c r="N10392" s="6" t="s">
        <v>8650</v>
      </c>
      <c r="R10392" s="6" t="str">
        <f t="shared" si="162"/>
        <v>94946Xã Châu Khánh26</v>
      </c>
    </row>
    <row r="10393" spans="1:18">
      <c r="A10393" s="6">
        <v>10392</v>
      </c>
      <c r="B10393" s="6">
        <v>94</v>
      </c>
      <c r="C10393" s="6" t="s">
        <v>8648</v>
      </c>
      <c r="D10393" s="6">
        <v>946</v>
      </c>
      <c r="E10393" s="6" t="s">
        <v>8676</v>
      </c>
      <c r="F10393" s="6">
        <v>31666</v>
      </c>
      <c r="G10393" s="6" t="s">
        <v>8010</v>
      </c>
      <c r="H10393" s="6">
        <v>2</v>
      </c>
      <c r="I10393" s="6" t="s">
        <v>297</v>
      </c>
      <c r="J10393" s="6">
        <v>6</v>
      </c>
      <c r="K10393" s="6" t="s">
        <v>7768</v>
      </c>
      <c r="L10393" s="8">
        <v>6</v>
      </c>
      <c r="M10393" s="6" t="s">
        <v>297</v>
      </c>
      <c r="N10393" s="6" t="s">
        <v>8650</v>
      </c>
      <c r="R10393" s="6" t="str">
        <f t="shared" si="162"/>
        <v>94946Xã Tân Thạnh26</v>
      </c>
    </row>
    <row r="10394" spans="1:18">
      <c r="A10394" s="6">
        <v>10393</v>
      </c>
      <c r="B10394" s="6">
        <v>94</v>
      </c>
      <c r="C10394" s="6" t="s">
        <v>8648</v>
      </c>
      <c r="D10394" s="6">
        <v>946</v>
      </c>
      <c r="E10394" s="6" t="s">
        <v>8676</v>
      </c>
      <c r="F10394" s="6">
        <v>31669</v>
      </c>
      <c r="G10394" s="6" t="s">
        <v>8206</v>
      </c>
      <c r="H10394" s="6">
        <v>2</v>
      </c>
      <c r="I10394" s="6" t="s">
        <v>297</v>
      </c>
      <c r="J10394" s="6">
        <v>6</v>
      </c>
      <c r="K10394" s="6" t="s">
        <v>7768</v>
      </c>
      <c r="L10394" s="8">
        <v>6</v>
      </c>
      <c r="M10394" s="6" t="s">
        <v>297</v>
      </c>
      <c r="N10394" s="6" t="s">
        <v>8650</v>
      </c>
      <c r="R10394" s="6" t="str">
        <f t="shared" si="162"/>
        <v>94946Xã Long Phú26</v>
      </c>
    </row>
    <row r="10395" spans="1:18">
      <c r="A10395" s="6">
        <v>10394</v>
      </c>
      <c r="B10395" s="6">
        <v>94</v>
      </c>
      <c r="C10395" s="6" t="s">
        <v>8648</v>
      </c>
      <c r="D10395" s="6">
        <v>947</v>
      </c>
      <c r="E10395" s="6" t="s">
        <v>8683</v>
      </c>
      <c r="F10395" s="6">
        <v>31684</v>
      </c>
      <c r="G10395" s="6" t="s">
        <v>8684</v>
      </c>
      <c r="H10395" s="6">
        <v>1</v>
      </c>
      <c r="I10395" s="6" t="s">
        <v>251</v>
      </c>
      <c r="J10395" s="6">
        <v>6</v>
      </c>
      <c r="K10395" s="6" t="s">
        <v>7768</v>
      </c>
      <c r="L10395" s="8">
        <v>5</v>
      </c>
      <c r="M10395" s="6" t="s">
        <v>251</v>
      </c>
      <c r="N10395" s="6" t="s">
        <v>8650</v>
      </c>
      <c r="R10395" s="6" t="str">
        <f t="shared" si="162"/>
        <v>94947Thị trấn Mỹ Xuyên16</v>
      </c>
    </row>
    <row r="10396" spans="1:18">
      <c r="A10396" s="6">
        <v>10395</v>
      </c>
      <c r="B10396" s="6">
        <v>94</v>
      </c>
      <c r="C10396" s="6" t="s">
        <v>8648</v>
      </c>
      <c r="D10396" s="6">
        <v>947</v>
      </c>
      <c r="E10396" s="6" t="s">
        <v>8683</v>
      </c>
      <c r="F10396" s="6">
        <v>31690</v>
      </c>
      <c r="G10396" s="6" t="s">
        <v>8685</v>
      </c>
      <c r="H10396" s="6">
        <v>2</v>
      </c>
      <c r="I10396" s="6" t="s">
        <v>297</v>
      </c>
      <c r="J10396" s="6">
        <v>6</v>
      </c>
      <c r="K10396" s="6" t="s">
        <v>7768</v>
      </c>
      <c r="L10396" s="8">
        <v>6</v>
      </c>
      <c r="M10396" s="6" t="s">
        <v>297</v>
      </c>
      <c r="N10396" s="6" t="s">
        <v>8650</v>
      </c>
      <c r="R10396" s="6" t="str">
        <f t="shared" si="162"/>
        <v>94947Xã Đại Tâm26</v>
      </c>
    </row>
    <row r="10397" spans="1:18">
      <c r="A10397" s="6">
        <v>10396</v>
      </c>
      <c r="B10397" s="6">
        <v>94</v>
      </c>
      <c r="C10397" s="6" t="s">
        <v>8648</v>
      </c>
      <c r="D10397" s="6">
        <v>947</v>
      </c>
      <c r="E10397" s="6" t="s">
        <v>8683</v>
      </c>
      <c r="F10397" s="6">
        <v>31693</v>
      </c>
      <c r="G10397" s="6" t="s">
        <v>8686</v>
      </c>
      <c r="H10397" s="6">
        <v>2</v>
      </c>
      <c r="I10397" s="6" t="s">
        <v>297</v>
      </c>
      <c r="J10397" s="6">
        <v>6</v>
      </c>
      <c r="K10397" s="6" t="s">
        <v>7768</v>
      </c>
      <c r="L10397" s="8">
        <v>6</v>
      </c>
      <c r="M10397" s="6" t="s">
        <v>297</v>
      </c>
      <c r="N10397" s="6" t="s">
        <v>8650</v>
      </c>
      <c r="R10397" s="6" t="str">
        <f t="shared" si="162"/>
        <v>94947Xã Tham Đôn26</v>
      </c>
    </row>
    <row r="10398" spans="1:18">
      <c r="A10398" s="6">
        <v>10397</v>
      </c>
      <c r="B10398" s="6">
        <v>94</v>
      </c>
      <c r="C10398" s="6" t="s">
        <v>8648</v>
      </c>
      <c r="D10398" s="6">
        <v>947</v>
      </c>
      <c r="E10398" s="6" t="s">
        <v>8683</v>
      </c>
      <c r="F10398" s="6">
        <v>31708</v>
      </c>
      <c r="G10398" s="6" t="s">
        <v>7522</v>
      </c>
      <c r="H10398" s="6">
        <v>2</v>
      </c>
      <c r="I10398" s="6" t="s">
        <v>297</v>
      </c>
      <c r="J10398" s="6">
        <v>6</v>
      </c>
      <c r="K10398" s="6" t="s">
        <v>7768</v>
      </c>
      <c r="L10398" s="8">
        <v>6</v>
      </c>
      <c r="M10398" s="6" t="s">
        <v>297</v>
      </c>
      <c r="N10398" s="6" t="s">
        <v>8650</v>
      </c>
      <c r="R10398" s="6" t="str">
        <f t="shared" si="162"/>
        <v>94947Xã Thạnh Phú26</v>
      </c>
    </row>
    <row r="10399" spans="1:18">
      <c r="A10399" s="6">
        <v>10398</v>
      </c>
      <c r="B10399" s="6">
        <v>94</v>
      </c>
      <c r="C10399" s="6" t="s">
        <v>8648</v>
      </c>
      <c r="D10399" s="6">
        <v>947</v>
      </c>
      <c r="E10399" s="6" t="s">
        <v>8683</v>
      </c>
      <c r="F10399" s="6">
        <v>31711</v>
      </c>
      <c r="G10399" s="6" t="s">
        <v>8687</v>
      </c>
      <c r="H10399" s="6">
        <v>2</v>
      </c>
      <c r="I10399" s="6" t="s">
        <v>297</v>
      </c>
      <c r="J10399" s="6">
        <v>6</v>
      </c>
      <c r="K10399" s="6" t="s">
        <v>7768</v>
      </c>
      <c r="L10399" s="8">
        <v>6</v>
      </c>
      <c r="M10399" s="6" t="s">
        <v>297</v>
      </c>
      <c r="N10399" s="6" t="s">
        <v>8650</v>
      </c>
      <c r="R10399" s="6" t="str">
        <f t="shared" si="162"/>
        <v>94947Xã Ngọc Đông26</v>
      </c>
    </row>
    <row r="10400" spans="1:18">
      <c r="A10400" s="6">
        <v>10399</v>
      </c>
      <c r="B10400" s="6">
        <v>94</v>
      </c>
      <c r="C10400" s="6" t="s">
        <v>8648</v>
      </c>
      <c r="D10400" s="6">
        <v>947</v>
      </c>
      <c r="E10400" s="6" t="s">
        <v>8683</v>
      </c>
      <c r="F10400" s="6">
        <v>31714</v>
      </c>
      <c r="G10400" s="6" t="s">
        <v>8178</v>
      </c>
      <c r="H10400" s="6">
        <v>2</v>
      </c>
      <c r="I10400" s="6" t="s">
        <v>297</v>
      </c>
      <c r="J10400" s="6">
        <v>6</v>
      </c>
      <c r="K10400" s="6" t="s">
        <v>7768</v>
      </c>
      <c r="L10400" s="8">
        <v>6</v>
      </c>
      <c r="M10400" s="6" t="s">
        <v>297</v>
      </c>
      <c r="N10400" s="6" t="s">
        <v>8650</v>
      </c>
      <c r="R10400" s="6" t="str">
        <f t="shared" si="162"/>
        <v>94947Xã Thạnh Quới26</v>
      </c>
    </row>
    <row r="10401" spans="1:18">
      <c r="A10401" s="6">
        <v>10400</v>
      </c>
      <c r="B10401" s="6">
        <v>94</v>
      </c>
      <c r="C10401" s="6" t="s">
        <v>8648</v>
      </c>
      <c r="D10401" s="6">
        <v>947</v>
      </c>
      <c r="E10401" s="6" t="s">
        <v>8683</v>
      </c>
      <c r="F10401" s="6">
        <v>31717</v>
      </c>
      <c r="G10401" s="6" t="s">
        <v>8688</v>
      </c>
      <c r="H10401" s="6">
        <v>2</v>
      </c>
      <c r="I10401" s="6" t="s">
        <v>297</v>
      </c>
      <c r="J10401" s="6">
        <v>6</v>
      </c>
      <c r="K10401" s="6" t="s">
        <v>7768</v>
      </c>
      <c r="L10401" s="8">
        <v>6</v>
      </c>
      <c r="M10401" s="6" t="s">
        <v>297</v>
      </c>
      <c r="N10401" s="6" t="s">
        <v>8650</v>
      </c>
      <c r="R10401" s="6" t="str">
        <f t="shared" si="162"/>
        <v>94947Xã Hòa Tú 126</v>
      </c>
    </row>
    <row r="10402" spans="1:18">
      <c r="A10402" s="6">
        <v>10401</v>
      </c>
      <c r="B10402" s="6">
        <v>94</v>
      </c>
      <c r="C10402" s="6" t="s">
        <v>8648</v>
      </c>
      <c r="D10402" s="6">
        <v>947</v>
      </c>
      <c r="E10402" s="6" t="s">
        <v>8683</v>
      </c>
      <c r="F10402" s="6">
        <v>31720</v>
      </c>
      <c r="G10402" s="6" t="s">
        <v>8689</v>
      </c>
      <c r="H10402" s="6">
        <v>2</v>
      </c>
      <c r="I10402" s="6" t="s">
        <v>297</v>
      </c>
      <c r="J10402" s="6">
        <v>6</v>
      </c>
      <c r="K10402" s="6" t="s">
        <v>7768</v>
      </c>
      <c r="L10402" s="8">
        <v>6</v>
      </c>
      <c r="M10402" s="6" t="s">
        <v>297</v>
      </c>
      <c r="N10402" s="6" t="s">
        <v>8650</v>
      </c>
      <c r="R10402" s="6" t="str">
        <f t="shared" si="162"/>
        <v>94947Xã Gia Hòa 126</v>
      </c>
    </row>
    <row r="10403" spans="1:18">
      <c r="A10403" s="6">
        <v>10402</v>
      </c>
      <c r="B10403" s="6">
        <v>94</v>
      </c>
      <c r="C10403" s="6" t="s">
        <v>8648</v>
      </c>
      <c r="D10403" s="6">
        <v>947</v>
      </c>
      <c r="E10403" s="6" t="s">
        <v>8683</v>
      </c>
      <c r="F10403" s="6">
        <v>31723</v>
      </c>
      <c r="G10403" s="6" t="s">
        <v>8690</v>
      </c>
      <c r="H10403" s="6">
        <v>2</v>
      </c>
      <c r="I10403" s="6" t="s">
        <v>297</v>
      </c>
      <c r="J10403" s="6">
        <v>6</v>
      </c>
      <c r="K10403" s="6" t="s">
        <v>7768</v>
      </c>
      <c r="L10403" s="8">
        <v>6</v>
      </c>
      <c r="M10403" s="6" t="s">
        <v>297</v>
      </c>
      <c r="N10403" s="6" t="s">
        <v>8650</v>
      </c>
      <c r="R10403" s="6" t="str">
        <f t="shared" si="162"/>
        <v>94947Xã Ngọc Tố26</v>
      </c>
    </row>
    <row r="10404" spans="1:18">
      <c r="A10404" s="6">
        <v>10403</v>
      </c>
      <c r="B10404" s="6">
        <v>94</v>
      </c>
      <c r="C10404" s="6" t="s">
        <v>8648</v>
      </c>
      <c r="D10404" s="6">
        <v>947</v>
      </c>
      <c r="E10404" s="6" t="s">
        <v>8683</v>
      </c>
      <c r="F10404" s="6">
        <v>31726</v>
      </c>
      <c r="G10404" s="6" t="s">
        <v>8691</v>
      </c>
      <c r="H10404" s="6">
        <v>2</v>
      </c>
      <c r="I10404" s="6" t="s">
        <v>297</v>
      </c>
      <c r="J10404" s="6">
        <v>6</v>
      </c>
      <c r="K10404" s="6" t="s">
        <v>7768</v>
      </c>
      <c r="L10404" s="8">
        <v>6</v>
      </c>
      <c r="M10404" s="6" t="s">
        <v>297</v>
      </c>
      <c r="N10404" s="6" t="s">
        <v>8650</v>
      </c>
      <c r="R10404" s="6" t="str">
        <f t="shared" si="162"/>
        <v>94947Xã Gia Hòa 226</v>
      </c>
    </row>
    <row r="10405" spans="1:18">
      <c r="A10405" s="6">
        <v>10404</v>
      </c>
      <c r="B10405" s="6">
        <v>94</v>
      </c>
      <c r="C10405" s="6" t="s">
        <v>8648</v>
      </c>
      <c r="D10405" s="6">
        <v>947</v>
      </c>
      <c r="E10405" s="6" t="s">
        <v>8683</v>
      </c>
      <c r="F10405" s="6">
        <v>31729</v>
      </c>
      <c r="G10405" s="6" t="s">
        <v>8692</v>
      </c>
      <c r="H10405" s="6">
        <v>2</v>
      </c>
      <c r="I10405" s="6" t="s">
        <v>297</v>
      </c>
      <c r="J10405" s="6">
        <v>6</v>
      </c>
      <c r="K10405" s="6" t="s">
        <v>7768</v>
      </c>
      <c r="L10405" s="8">
        <v>6</v>
      </c>
      <c r="M10405" s="6" t="s">
        <v>297</v>
      </c>
      <c r="N10405" s="6" t="s">
        <v>8650</v>
      </c>
      <c r="R10405" s="6" t="str">
        <f t="shared" si="162"/>
        <v>94947Xã Hòa Tú II26</v>
      </c>
    </row>
    <row r="10406" spans="1:18">
      <c r="A10406" s="6">
        <v>10405</v>
      </c>
      <c r="B10406" s="6">
        <v>94</v>
      </c>
      <c r="C10406" s="6" t="s">
        <v>8648</v>
      </c>
      <c r="D10406" s="6">
        <v>948</v>
      </c>
      <c r="E10406" s="6" t="s">
        <v>8693</v>
      </c>
      <c r="F10406" s="6">
        <v>31732</v>
      </c>
      <c r="G10406" s="6" t="s">
        <v>5433</v>
      </c>
      <c r="H10406" s="6">
        <v>1</v>
      </c>
      <c r="I10406" s="6" t="s">
        <v>251</v>
      </c>
      <c r="J10406" s="6">
        <v>6</v>
      </c>
      <c r="K10406" s="6" t="s">
        <v>7768</v>
      </c>
      <c r="L10406" s="8">
        <v>5</v>
      </c>
      <c r="M10406" s="6" t="s">
        <v>251</v>
      </c>
      <c r="N10406" s="6" t="s">
        <v>8650</v>
      </c>
      <c r="R10406" s="6" t="str">
        <f t="shared" si="162"/>
        <v>94948Phường 116</v>
      </c>
    </row>
    <row r="10407" spans="1:18">
      <c r="A10407" s="6">
        <v>10406</v>
      </c>
      <c r="B10407" s="6">
        <v>94</v>
      </c>
      <c r="C10407" s="6" t="s">
        <v>8648</v>
      </c>
      <c r="D10407" s="6">
        <v>948</v>
      </c>
      <c r="E10407" s="6" t="s">
        <v>8693</v>
      </c>
      <c r="F10407" s="6">
        <v>31735</v>
      </c>
      <c r="G10407" s="6" t="s">
        <v>5436</v>
      </c>
      <c r="H10407" s="6">
        <v>1</v>
      </c>
      <c r="I10407" s="6" t="s">
        <v>251</v>
      </c>
      <c r="J10407" s="6">
        <v>6</v>
      </c>
      <c r="K10407" s="6" t="s">
        <v>7768</v>
      </c>
      <c r="L10407" s="8">
        <v>5</v>
      </c>
      <c r="M10407" s="6" t="s">
        <v>251</v>
      </c>
      <c r="N10407" s="6" t="s">
        <v>8650</v>
      </c>
      <c r="R10407" s="6" t="str">
        <f t="shared" si="162"/>
        <v>94948Phường 216</v>
      </c>
    </row>
    <row r="10408" spans="1:18">
      <c r="A10408" s="6">
        <v>10407</v>
      </c>
      <c r="B10408" s="6">
        <v>94</v>
      </c>
      <c r="C10408" s="6" t="s">
        <v>8648</v>
      </c>
      <c r="D10408" s="6">
        <v>948</v>
      </c>
      <c r="E10408" s="6" t="s">
        <v>8693</v>
      </c>
      <c r="F10408" s="6">
        <v>31738</v>
      </c>
      <c r="G10408" s="6" t="s">
        <v>8694</v>
      </c>
      <c r="H10408" s="6">
        <v>2</v>
      </c>
      <c r="I10408" s="6" t="s">
        <v>297</v>
      </c>
      <c r="J10408" s="6">
        <v>6</v>
      </c>
      <c r="K10408" s="6" t="s">
        <v>7768</v>
      </c>
      <c r="L10408" s="8">
        <v>6</v>
      </c>
      <c r="M10408" s="6" t="s">
        <v>297</v>
      </c>
      <c r="N10408" s="6" t="s">
        <v>8650</v>
      </c>
      <c r="R10408" s="6" t="str">
        <f t="shared" si="162"/>
        <v>94948Xã Vĩnh Quới26</v>
      </c>
    </row>
    <row r="10409" spans="1:18">
      <c r="A10409" s="6">
        <v>10408</v>
      </c>
      <c r="B10409" s="6">
        <v>94</v>
      </c>
      <c r="C10409" s="6" t="s">
        <v>8648</v>
      </c>
      <c r="D10409" s="6">
        <v>948</v>
      </c>
      <c r="E10409" s="6" t="s">
        <v>8693</v>
      </c>
      <c r="F10409" s="6">
        <v>31741</v>
      </c>
      <c r="G10409" s="6" t="s">
        <v>1354</v>
      </c>
      <c r="H10409" s="6">
        <v>2</v>
      </c>
      <c r="I10409" s="6" t="s">
        <v>297</v>
      </c>
      <c r="J10409" s="6">
        <v>6</v>
      </c>
      <c r="K10409" s="6" t="s">
        <v>7768</v>
      </c>
      <c r="L10409" s="8">
        <v>6</v>
      </c>
      <c r="M10409" s="6" t="s">
        <v>297</v>
      </c>
      <c r="N10409" s="6" t="s">
        <v>8650</v>
      </c>
      <c r="R10409" s="6" t="str">
        <f t="shared" si="162"/>
        <v>94948Xã Tân Long26</v>
      </c>
    </row>
    <row r="10410" spans="1:18">
      <c r="A10410" s="6">
        <v>10409</v>
      </c>
      <c r="B10410" s="6">
        <v>94</v>
      </c>
      <c r="C10410" s="6" t="s">
        <v>8648</v>
      </c>
      <c r="D10410" s="6">
        <v>948</v>
      </c>
      <c r="E10410" s="6" t="s">
        <v>8693</v>
      </c>
      <c r="F10410" s="6">
        <v>31744</v>
      </c>
      <c r="G10410" s="6" t="s">
        <v>7321</v>
      </c>
      <c r="H10410" s="6">
        <v>2</v>
      </c>
      <c r="I10410" s="6" t="s">
        <v>297</v>
      </c>
      <c r="J10410" s="6">
        <v>6</v>
      </c>
      <c r="K10410" s="6" t="s">
        <v>7768</v>
      </c>
      <c r="L10410" s="8">
        <v>6</v>
      </c>
      <c r="M10410" s="6" t="s">
        <v>297</v>
      </c>
      <c r="N10410" s="6" t="s">
        <v>8650</v>
      </c>
      <c r="R10410" s="6" t="str">
        <f t="shared" si="162"/>
        <v>94948Xã Long Bình26</v>
      </c>
    </row>
    <row r="10411" spans="1:18">
      <c r="A10411" s="6">
        <v>10410</v>
      </c>
      <c r="B10411" s="6">
        <v>94</v>
      </c>
      <c r="C10411" s="6" t="s">
        <v>8648</v>
      </c>
      <c r="D10411" s="6">
        <v>948</v>
      </c>
      <c r="E10411" s="6" t="s">
        <v>8693</v>
      </c>
      <c r="F10411" s="6">
        <v>31747</v>
      </c>
      <c r="G10411" s="6" t="s">
        <v>5440</v>
      </c>
      <c r="H10411" s="6">
        <v>1</v>
      </c>
      <c r="I10411" s="6" t="s">
        <v>251</v>
      </c>
      <c r="J10411" s="6">
        <v>6</v>
      </c>
      <c r="K10411" s="6" t="s">
        <v>7768</v>
      </c>
      <c r="L10411" s="8">
        <v>5</v>
      </c>
      <c r="M10411" s="6" t="s">
        <v>251</v>
      </c>
      <c r="N10411" s="6" t="s">
        <v>8650</v>
      </c>
      <c r="R10411" s="6" t="str">
        <f t="shared" si="162"/>
        <v>94948Phường 316</v>
      </c>
    </row>
    <row r="10412" spans="1:18">
      <c r="A10412" s="6">
        <v>10411</v>
      </c>
      <c r="B10412" s="6">
        <v>94</v>
      </c>
      <c r="C10412" s="6" t="s">
        <v>8648</v>
      </c>
      <c r="D10412" s="6">
        <v>948</v>
      </c>
      <c r="E10412" s="6" t="s">
        <v>8693</v>
      </c>
      <c r="F10412" s="6">
        <v>31750</v>
      </c>
      <c r="G10412" s="6" t="s">
        <v>7833</v>
      </c>
      <c r="H10412" s="6">
        <v>2</v>
      </c>
      <c r="I10412" s="6" t="s">
        <v>297</v>
      </c>
      <c r="J10412" s="6">
        <v>6</v>
      </c>
      <c r="K10412" s="6" t="s">
        <v>7768</v>
      </c>
      <c r="L10412" s="8">
        <v>6</v>
      </c>
      <c r="M10412" s="6" t="s">
        <v>297</v>
      </c>
      <c r="N10412" s="6" t="s">
        <v>8650</v>
      </c>
      <c r="R10412" s="6" t="str">
        <f t="shared" si="162"/>
        <v>94948Xã Mỹ Bình26</v>
      </c>
    </row>
    <row r="10413" spans="1:18">
      <c r="A10413" s="6">
        <v>10412</v>
      </c>
      <c r="B10413" s="6">
        <v>94</v>
      </c>
      <c r="C10413" s="6" t="s">
        <v>8648</v>
      </c>
      <c r="D10413" s="6">
        <v>948</v>
      </c>
      <c r="E10413" s="6" t="s">
        <v>8693</v>
      </c>
      <c r="F10413" s="6">
        <v>31753</v>
      </c>
      <c r="G10413" s="6" t="s">
        <v>8695</v>
      </c>
      <c r="H10413" s="6">
        <v>2</v>
      </c>
      <c r="I10413" s="6" t="s">
        <v>297</v>
      </c>
      <c r="J10413" s="6">
        <v>6</v>
      </c>
      <c r="K10413" s="6" t="s">
        <v>7768</v>
      </c>
      <c r="L10413" s="8">
        <v>6</v>
      </c>
      <c r="M10413" s="6" t="s">
        <v>297</v>
      </c>
      <c r="N10413" s="6" t="s">
        <v>8650</v>
      </c>
      <c r="R10413" s="6" t="str">
        <f t="shared" si="162"/>
        <v>94948Xã Mỹ Quới26</v>
      </c>
    </row>
    <row r="10414" spans="1:18">
      <c r="A10414" s="6">
        <v>10413</v>
      </c>
      <c r="B10414" s="6">
        <v>94</v>
      </c>
      <c r="C10414" s="6" t="s">
        <v>8648</v>
      </c>
      <c r="D10414" s="6">
        <v>949</v>
      </c>
      <c r="E10414" s="6" t="s">
        <v>8696</v>
      </c>
      <c r="F10414" s="6">
        <v>31756</v>
      </c>
      <c r="G10414" s="6" t="s">
        <v>5648</v>
      </c>
      <c r="H10414" s="6">
        <v>1</v>
      </c>
      <c r="I10414" s="6" t="s">
        <v>251</v>
      </c>
      <c r="J10414" s="6">
        <v>6</v>
      </c>
      <c r="K10414" s="6" t="s">
        <v>7768</v>
      </c>
      <c r="L10414" s="8">
        <v>5</v>
      </c>
      <c r="M10414" s="6" t="s">
        <v>251</v>
      </c>
      <c r="N10414" s="6" t="s">
        <v>8650</v>
      </c>
      <c r="R10414" s="6" t="str">
        <f t="shared" si="162"/>
        <v>94949Thị trấn Phú Lộc16</v>
      </c>
    </row>
    <row r="10415" spans="1:18">
      <c r="A10415" s="6">
        <v>10414</v>
      </c>
      <c r="B10415" s="6">
        <v>94</v>
      </c>
      <c r="C10415" s="6" t="s">
        <v>8648</v>
      </c>
      <c r="D10415" s="6">
        <v>949</v>
      </c>
      <c r="E10415" s="6" t="s">
        <v>8696</v>
      </c>
      <c r="F10415" s="6">
        <v>31757</v>
      </c>
      <c r="G10415" s="6" t="s">
        <v>8697</v>
      </c>
      <c r="H10415" s="6">
        <v>1</v>
      </c>
      <c r="I10415" s="6" t="s">
        <v>251</v>
      </c>
      <c r="J10415" s="6">
        <v>6</v>
      </c>
      <c r="K10415" s="6" t="s">
        <v>7768</v>
      </c>
      <c r="L10415" s="8">
        <v>5</v>
      </c>
      <c r="M10415" s="6" t="s">
        <v>251</v>
      </c>
      <c r="N10415" s="6" t="s">
        <v>8650</v>
      </c>
      <c r="R10415" s="6" t="str">
        <f t="shared" si="162"/>
        <v>94949Thị trấn Hưng Lợi16</v>
      </c>
    </row>
    <row r="10416" spans="1:18">
      <c r="A10416" s="6">
        <v>10415</v>
      </c>
      <c r="B10416" s="6">
        <v>94</v>
      </c>
      <c r="C10416" s="6" t="s">
        <v>8648</v>
      </c>
      <c r="D10416" s="6">
        <v>949</v>
      </c>
      <c r="E10416" s="6" t="s">
        <v>8696</v>
      </c>
      <c r="F10416" s="6">
        <v>31759</v>
      </c>
      <c r="G10416" s="6" t="s">
        <v>8698</v>
      </c>
      <c r="H10416" s="6">
        <v>2</v>
      </c>
      <c r="I10416" s="6" t="s">
        <v>297</v>
      </c>
      <c r="J10416" s="6">
        <v>6</v>
      </c>
      <c r="K10416" s="6" t="s">
        <v>7768</v>
      </c>
      <c r="L10416" s="8">
        <v>6</v>
      </c>
      <c r="M10416" s="6" t="s">
        <v>297</v>
      </c>
      <c r="N10416" s="6" t="s">
        <v>8650</v>
      </c>
      <c r="R10416" s="6" t="str">
        <f t="shared" si="162"/>
        <v>94949Xã Lâm Tân26</v>
      </c>
    </row>
    <row r="10417" spans="1:18">
      <c r="A10417" s="6">
        <v>10416</v>
      </c>
      <c r="B10417" s="6">
        <v>94</v>
      </c>
      <c r="C10417" s="6" t="s">
        <v>8648</v>
      </c>
      <c r="D10417" s="6">
        <v>949</v>
      </c>
      <c r="E10417" s="6" t="s">
        <v>8696</v>
      </c>
      <c r="F10417" s="6">
        <v>31762</v>
      </c>
      <c r="G10417" s="6" t="s">
        <v>7331</v>
      </c>
      <c r="H10417" s="6">
        <v>2</v>
      </c>
      <c r="I10417" s="6" t="s">
        <v>297</v>
      </c>
      <c r="J10417" s="6">
        <v>6</v>
      </c>
      <c r="K10417" s="6" t="s">
        <v>7768</v>
      </c>
      <c r="L10417" s="8">
        <v>6</v>
      </c>
      <c r="M10417" s="6" t="s">
        <v>297</v>
      </c>
      <c r="N10417" s="6" t="s">
        <v>8650</v>
      </c>
      <c r="R10417" s="6" t="str">
        <f t="shared" si="162"/>
        <v>94949Xã Thạnh Tân26</v>
      </c>
    </row>
    <row r="10418" spans="1:18">
      <c r="A10418" s="6">
        <v>10417</v>
      </c>
      <c r="B10418" s="6">
        <v>94</v>
      </c>
      <c r="C10418" s="6" t="s">
        <v>8648</v>
      </c>
      <c r="D10418" s="6">
        <v>949</v>
      </c>
      <c r="E10418" s="6" t="s">
        <v>8696</v>
      </c>
      <c r="F10418" s="6">
        <v>31765</v>
      </c>
      <c r="G10418" s="6" t="s">
        <v>8699</v>
      </c>
      <c r="H10418" s="6">
        <v>2</v>
      </c>
      <c r="I10418" s="6" t="s">
        <v>297</v>
      </c>
      <c r="J10418" s="6">
        <v>6</v>
      </c>
      <c r="K10418" s="6" t="s">
        <v>7768</v>
      </c>
      <c r="L10418" s="8">
        <v>6</v>
      </c>
      <c r="M10418" s="6" t="s">
        <v>297</v>
      </c>
      <c r="N10418" s="6" t="s">
        <v>8650</v>
      </c>
      <c r="R10418" s="6" t="str">
        <f t="shared" si="162"/>
        <v>94949Xã Lâm Kiết26</v>
      </c>
    </row>
    <row r="10419" spans="1:18">
      <c r="A10419" s="6">
        <v>10418</v>
      </c>
      <c r="B10419" s="6">
        <v>94</v>
      </c>
      <c r="C10419" s="6" t="s">
        <v>8648</v>
      </c>
      <c r="D10419" s="6">
        <v>949</v>
      </c>
      <c r="E10419" s="6" t="s">
        <v>8696</v>
      </c>
      <c r="F10419" s="6">
        <v>31768</v>
      </c>
      <c r="G10419" s="6" t="s">
        <v>8700</v>
      </c>
      <c r="H10419" s="6">
        <v>2</v>
      </c>
      <c r="I10419" s="6" t="s">
        <v>297</v>
      </c>
      <c r="J10419" s="6">
        <v>6</v>
      </c>
      <c r="K10419" s="6" t="s">
        <v>7768</v>
      </c>
      <c r="L10419" s="8">
        <v>6</v>
      </c>
      <c r="M10419" s="6" t="s">
        <v>297</v>
      </c>
      <c r="N10419" s="6" t="s">
        <v>8650</v>
      </c>
      <c r="R10419" s="6" t="str">
        <f t="shared" si="162"/>
        <v>94949Xã Tuân Tức26</v>
      </c>
    </row>
    <row r="10420" spans="1:18">
      <c r="A10420" s="6">
        <v>10419</v>
      </c>
      <c r="B10420" s="6">
        <v>94</v>
      </c>
      <c r="C10420" s="6" t="s">
        <v>8648</v>
      </c>
      <c r="D10420" s="6">
        <v>949</v>
      </c>
      <c r="E10420" s="6" t="s">
        <v>8696</v>
      </c>
      <c r="F10420" s="6">
        <v>31771</v>
      </c>
      <c r="G10420" s="6" t="s">
        <v>5007</v>
      </c>
      <c r="H10420" s="6">
        <v>2</v>
      </c>
      <c r="I10420" s="6" t="s">
        <v>297</v>
      </c>
      <c r="J10420" s="6">
        <v>6</v>
      </c>
      <c r="K10420" s="6" t="s">
        <v>7768</v>
      </c>
      <c r="L10420" s="8">
        <v>6</v>
      </c>
      <c r="M10420" s="6" t="s">
        <v>297</v>
      </c>
      <c r="N10420" s="6" t="s">
        <v>8650</v>
      </c>
      <c r="R10420" s="6" t="str">
        <f t="shared" si="162"/>
        <v>94949Xã Vĩnh Thành26</v>
      </c>
    </row>
    <row r="10421" spans="1:18">
      <c r="A10421" s="6">
        <v>10420</v>
      </c>
      <c r="B10421" s="6">
        <v>94</v>
      </c>
      <c r="C10421" s="6" t="s">
        <v>8648</v>
      </c>
      <c r="D10421" s="6">
        <v>949</v>
      </c>
      <c r="E10421" s="6" t="s">
        <v>8696</v>
      </c>
      <c r="F10421" s="6">
        <v>31774</v>
      </c>
      <c r="G10421" s="6" t="s">
        <v>7778</v>
      </c>
      <c r="H10421" s="6">
        <v>2</v>
      </c>
      <c r="I10421" s="6" t="s">
        <v>297</v>
      </c>
      <c r="J10421" s="6">
        <v>6</v>
      </c>
      <c r="K10421" s="6" t="s">
        <v>7768</v>
      </c>
      <c r="L10421" s="8">
        <v>6</v>
      </c>
      <c r="M10421" s="6" t="s">
        <v>297</v>
      </c>
      <c r="N10421" s="6" t="s">
        <v>8650</v>
      </c>
      <c r="R10421" s="6" t="str">
        <f t="shared" si="162"/>
        <v>94949Xã Thạnh Trị26</v>
      </c>
    </row>
    <row r="10422" spans="1:18">
      <c r="A10422" s="6">
        <v>10421</v>
      </c>
      <c r="B10422" s="6">
        <v>94</v>
      </c>
      <c r="C10422" s="6" t="s">
        <v>8648</v>
      </c>
      <c r="D10422" s="6">
        <v>949</v>
      </c>
      <c r="E10422" s="6" t="s">
        <v>8696</v>
      </c>
      <c r="F10422" s="6">
        <v>31777</v>
      </c>
      <c r="G10422" s="6" t="s">
        <v>1372</v>
      </c>
      <c r="H10422" s="6">
        <v>2</v>
      </c>
      <c r="I10422" s="6" t="s">
        <v>297</v>
      </c>
      <c r="J10422" s="6">
        <v>6</v>
      </c>
      <c r="K10422" s="6" t="s">
        <v>7768</v>
      </c>
      <c r="L10422" s="8">
        <v>6</v>
      </c>
      <c r="M10422" s="6" t="s">
        <v>297</v>
      </c>
      <c r="N10422" s="6" t="s">
        <v>8650</v>
      </c>
      <c r="R10422" s="6" t="str">
        <f t="shared" si="162"/>
        <v>94949Xã Vĩnh Lợi26</v>
      </c>
    </row>
    <row r="10423" spans="1:18">
      <c r="A10423" s="6">
        <v>10422</v>
      </c>
      <c r="B10423" s="6">
        <v>94</v>
      </c>
      <c r="C10423" s="6" t="s">
        <v>8648</v>
      </c>
      <c r="D10423" s="6">
        <v>949</v>
      </c>
      <c r="E10423" s="6" t="s">
        <v>8696</v>
      </c>
      <c r="F10423" s="6">
        <v>31780</v>
      </c>
      <c r="G10423" s="6" t="s">
        <v>8064</v>
      </c>
      <c r="H10423" s="6">
        <v>2</v>
      </c>
      <c r="I10423" s="6" t="s">
        <v>297</v>
      </c>
      <c r="J10423" s="6">
        <v>6</v>
      </c>
      <c r="K10423" s="6" t="s">
        <v>7768</v>
      </c>
      <c r="L10423" s="8">
        <v>6</v>
      </c>
      <c r="M10423" s="6" t="s">
        <v>297</v>
      </c>
      <c r="N10423" s="6" t="s">
        <v>8650</v>
      </c>
      <c r="R10423" s="6" t="str">
        <f t="shared" si="162"/>
        <v>94949Xã Châu Hưng26</v>
      </c>
    </row>
    <row r="10424" spans="1:18">
      <c r="A10424" s="6">
        <v>10423</v>
      </c>
      <c r="B10424" s="6">
        <v>94</v>
      </c>
      <c r="C10424" s="6" t="s">
        <v>8648</v>
      </c>
      <c r="D10424" s="6">
        <v>950</v>
      </c>
      <c r="E10424" s="6" t="s">
        <v>8701</v>
      </c>
      <c r="F10424" s="6">
        <v>31783</v>
      </c>
      <c r="G10424" s="6" t="s">
        <v>5433</v>
      </c>
      <c r="H10424" s="6">
        <v>1</v>
      </c>
      <c r="I10424" s="6" t="s">
        <v>251</v>
      </c>
      <c r="J10424" s="6">
        <v>6</v>
      </c>
      <c r="K10424" s="6" t="s">
        <v>7768</v>
      </c>
      <c r="L10424" s="8">
        <v>5</v>
      </c>
      <c r="M10424" s="6" t="s">
        <v>251</v>
      </c>
      <c r="N10424" s="6" t="s">
        <v>8650</v>
      </c>
      <c r="R10424" s="6" t="str">
        <f t="shared" si="162"/>
        <v>94950Phường 116</v>
      </c>
    </row>
    <row r="10425" spans="1:18">
      <c r="A10425" s="6">
        <v>10424</v>
      </c>
      <c r="B10425" s="6">
        <v>94</v>
      </c>
      <c r="C10425" s="6" t="s">
        <v>8648</v>
      </c>
      <c r="D10425" s="6">
        <v>950</v>
      </c>
      <c r="E10425" s="6" t="s">
        <v>8701</v>
      </c>
      <c r="F10425" s="6">
        <v>31786</v>
      </c>
      <c r="G10425" s="6" t="s">
        <v>7039</v>
      </c>
      <c r="H10425" s="6">
        <v>2</v>
      </c>
      <c r="I10425" s="6" t="s">
        <v>297</v>
      </c>
      <c r="J10425" s="6">
        <v>6</v>
      </c>
      <c r="K10425" s="6" t="s">
        <v>7768</v>
      </c>
      <c r="L10425" s="8">
        <v>6</v>
      </c>
      <c r="M10425" s="6" t="s">
        <v>297</v>
      </c>
      <c r="N10425" s="6" t="s">
        <v>8650</v>
      </c>
      <c r="R10425" s="6" t="str">
        <f t="shared" si="162"/>
        <v>94950Xã Hòa Đông26</v>
      </c>
    </row>
    <row r="10426" spans="1:18">
      <c r="A10426" s="6">
        <v>10425</v>
      </c>
      <c r="B10426" s="6">
        <v>94</v>
      </c>
      <c r="C10426" s="6" t="s">
        <v>8648</v>
      </c>
      <c r="D10426" s="6">
        <v>950</v>
      </c>
      <c r="E10426" s="6" t="s">
        <v>8701</v>
      </c>
      <c r="F10426" s="6">
        <v>31789</v>
      </c>
      <c r="G10426" s="6" t="s">
        <v>8702</v>
      </c>
      <c r="H10426" s="6">
        <v>1</v>
      </c>
      <c r="I10426" s="6" t="s">
        <v>251</v>
      </c>
      <c r="J10426" s="6">
        <v>6</v>
      </c>
      <c r="K10426" s="6" t="s">
        <v>7768</v>
      </c>
      <c r="L10426" s="8">
        <v>5</v>
      </c>
      <c r="M10426" s="6" t="s">
        <v>251</v>
      </c>
      <c r="N10426" s="6" t="s">
        <v>8650</v>
      </c>
      <c r="R10426" s="6" t="str">
        <f t="shared" si="162"/>
        <v>94950Phường Khánh Hòa16</v>
      </c>
    </row>
    <row r="10427" spans="1:18">
      <c r="A10427" s="6">
        <v>10426</v>
      </c>
      <c r="B10427" s="6">
        <v>94</v>
      </c>
      <c r="C10427" s="6" t="s">
        <v>8648</v>
      </c>
      <c r="D10427" s="6">
        <v>950</v>
      </c>
      <c r="E10427" s="6" t="s">
        <v>8701</v>
      </c>
      <c r="F10427" s="6">
        <v>31792</v>
      </c>
      <c r="G10427" s="6" t="s">
        <v>6150</v>
      </c>
      <c r="H10427" s="6">
        <v>2</v>
      </c>
      <c r="I10427" s="6" t="s">
        <v>297</v>
      </c>
      <c r="J10427" s="6">
        <v>6</v>
      </c>
      <c r="K10427" s="6" t="s">
        <v>7768</v>
      </c>
      <c r="L10427" s="8">
        <v>6</v>
      </c>
      <c r="M10427" s="6" t="s">
        <v>297</v>
      </c>
      <c r="N10427" s="6" t="s">
        <v>8650</v>
      </c>
      <c r="R10427" s="6" t="str">
        <f t="shared" si="162"/>
        <v>94950Xã Vĩnh Hiệp26</v>
      </c>
    </row>
    <row r="10428" spans="1:18">
      <c r="A10428" s="6">
        <v>10427</v>
      </c>
      <c r="B10428" s="6">
        <v>94</v>
      </c>
      <c r="C10428" s="6" t="s">
        <v>8648</v>
      </c>
      <c r="D10428" s="6">
        <v>950</v>
      </c>
      <c r="E10428" s="6" t="s">
        <v>8701</v>
      </c>
      <c r="F10428" s="6">
        <v>31795</v>
      </c>
      <c r="G10428" s="6" t="s">
        <v>6461</v>
      </c>
      <c r="H10428" s="6">
        <v>2</v>
      </c>
      <c r="I10428" s="6" t="s">
        <v>297</v>
      </c>
      <c r="J10428" s="6">
        <v>6</v>
      </c>
      <c r="K10428" s="6" t="s">
        <v>7768</v>
      </c>
      <c r="L10428" s="8">
        <v>6</v>
      </c>
      <c r="M10428" s="6" t="s">
        <v>297</v>
      </c>
      <c r="N10428" s="6" t="s">
        <v>8650</v>
      </c>
      <c r="R10428" s="6" t="str">
        <f t="shared" si="162"/>
        <v>94950Xã Vĩnh Hải26</v>
      </c>
    </row>
    <row r="10429" spans="1:18">
      <c r="A10429" s="6">
        <v>10428</v>
      </c>
      <c r="B10429" s="6">
        <v>94</v>
      </c>
      <c r="C10429" s="6" t="s">
        <v>8648</v>
      </c>
      <c r="D10429" s="6">
        <v>950</v>
      </c>
      <c r="E10429" s="6" t="s">
        <v>8701</v>
      </c>
      <c r="F10429" s="6">
        <v>31798</v>
      </c>
      <c r="G10429" s="6" t="s">
        <v>8703</v>
      </c>
      <c r="H10429" s="6">
        <v>2</v>
      </c>
      <c r="I10429" s="6" t="s">
        <v>297</v>
      </c>
      <c r="J10429" s="6">
        <v>6</v>
      </c>
      <c r="K10429" s="6" t="s">
        <v>7768</v>
      </c>
      <c r="L10429" s="8">
        <v>6</v>
      </c>
      <c r="M10429" s="6" t="s">
        <v>297</v>
      </c>
      <c r="N10429" s="6" t="s">
        <v>8650</v>
      </c>
      <c r="R10429" s="6" t="str">
        <f t="shared" si="162"/>
        <v>94950Xã Lạc Hòa26</v>
      </c>
    </row>
    <row r="10430" spans="1:18">
      <c r="A10430" s="6">
        <v>10429</v>
      </c>
      <c r="B10430" s="6">
        <v>94</v>
      </c>
      <c r="C10430" s="6" t="s">
        <v>8648</v>
      </c>
      <c r="D10430" s="6">
        <v>950</v>
      </c>
      <c r="E10430" s="6" t="s">
        <v>8701</v>
      </c>
      <c r="F10430" s="6">
        <v>31801</v>
      </c>
      <c r="G10430" s="6" t="s">
        <v>5436</v>
      </c>
      <c r="H10430" s="6">
        <v>1</v>
      </c>
      <c r="I10430" s="6" t="s">
        <v>251</v>
      </c>
      <c r="J10430" s="6">
        <v>6</v>
      </c>
      <c r="K10430" s="6" t="s">
        <v>7768</v>
      </c>
      <c r="L10430" s="8">
        <v>5</v>
      </c>
      <c r="M10430" s="6" t="s">
        <v>251</v>
      </c>
      <c r="N10430" s="6" t="s">
        <v>8650</v>
      </c>
      <c r="R10430" s="6" t="str">
        <f t="shared" si="162"/>
        <v>94950Phường 216</v>
      </c>
    </row>
    <row r="10431" spans="1:18">
      <c r="A10431" s="6">
        <v>10430</v>
      </c>
      <c r="B10431" s="6">
        <v>94</v>
      </c>
      <c r="C10431" s="6" t="s">
        <v>8648</v>
      </c>
      <c r="D10431" s="6">
        <v>950</v>
      </c>
      <c r="E10431" s="6" t="s">
        <v>8701</v>
      </c>
      <c r="F10431" s="6">
        <v>31804</v>
      </c>
      <c r="G10431" s="6" t="s">
        <v>6313</v>
      </c>
      <c r="H10431" s="6">
        <v>1</v>
      </c>
      <c r="I10431" s="6" t="s">
        <v>251</v>
      </c>
      <c r="J10431" s="6">
        <v>6</v>
      </c>
      <c r="K10431" s="6" t="s">
        <v>7768</v>
      </c>
      <c r="L10431" s="8">
        <v>5</v>
      </c>
      <c r="M10431" s="6" t="s">
        <v>251</v>
      </c>
      <c r="N10431" s="6" t="s">
        <v>8650</v>
      </c>
      <c r="R10431" s="6" t="str">
        <f t="shared" si="162"/>
        <v>94950Phường Vĩnh Phước16</v>
      </c>
    </row>
    <row r="10432" spans="1:18">
      <c r="A10432" s="6">
        <v>10431</v>
      </c>
      <c r="B10432" s="6">
        <v>94</v>
      </c>
      <c r="C10432" s="6" t="s">
        <v>8648</v>
      </c>
      <c r="D10432" s="6">
        <v>950</v>
      </c>
      <c r="E10432" s="6" t="s">
        <v>8701</v>
      </c>
      <c r="F10432" s="6">
        <v>31807</v>
      </c>
      <c r="G10432" s="6" t="s">
        <v>6516</v>
      </c>
      <c r="H10432" s="6">
        <v>2</v>
      </c>
      <c r="I10432" s="6" t="s">
        <v>297</v>
      </c>
      <c r="J10432" s="6">
        <v>6</v>
      </c>
      <c r="K10432" s="6" t="s">
        <v>7768</v>
      </c>
      <c r="L10432" s="8">
        <v>6</v>
      </c>
      <c r="M10432" s="6" t="s">
        <v>297</v>
      </c>
      <c r="N10432" s="6" t="s">
        <v>8650</v>
      </c>
      <c r="R10432" s="6" t="str">
        <f t="shared" si="162"/>
        <v>94950Xã Vĩnh Tân26</v>
      </c>
    </row>
    <row r="10433" spans="1:18">
      <c r="A10433" s="6">
        <v>10432</v>
      </c>
      <c r="B10433" s="6">
        <v>94</v>
      </c>
      <c r="C10433" s="6" t="s">
        <v>8648</v>
      </c>
      <c r="D10433" s="6">
        <v>950</v>
      </c>
      <c r="E10433" s="6" t="s">
        <v>8701</v>
      </c>
      <c r="F10433" s="6">
        <v>31810</v>
      </c>
      <c r="G10433" s="6" t="s">
        <v>8704</v>
      </c>
      <c r="H10433" s="6">
        <v>2</v>
      </c>
      <c r="I10433" s="6" t="s">
        <v>297</v>
      </c>
      <c r="J10433" s="6">
        <v>6</v>
      </c>
      <c r="K10433" s="6" t="s">
        <v>7768</v>
      </c>
      <c r="L10433" s="8">
        <v>6</v>
      </c>
      <c r="M10433" s="6" t="s">
        <v>297</v>
      </c>
      <c r="N10433" s="6" t="s">
        <v>8650</v>
      </c>
      <c r="R10433" s="6" t="str">
        <f t="shared" si="162"/>
        <v>94950Xã Lai Hòa26</v>
      </c>
    </row>
    <row r="10434" spans="1:18">
      <c r="A10434" s="6">
        <v>10433</v>
      </c>
      <c r="B10434" s="6">
        <v>94</v>
      </c>
      <c r="C10434" s="6" t="s">
        <v>8648</v>
      </c>
      <c r="D10434" s="6">
        <v>951</v>
      </c>
      <c r="E10434" s="6" t="s">
        <v>8705</v>
      </c>
      <c r="F10434" s="6">
        <v>31672</v>
      </c>
      <c r="G10434" s="6" t="s">
        <v>8706</v>
      </c>
      <c r="H10434" s="6">
        <v>2</v>
      </c>
      <c r="I10434" s="6" t="s">
        <v>297</v>
      </c>
      <c r="J10434" s="6">
        <v>6</v>
      </c>
      <c r="K10434" s="6" t="s">
        <v>7768</v>
      </c>
      <c r="L10434" s="8">
        <v>6</v>
      </c>
      <c r="M10434" s="6" t="s">
        <v>297</v>
      </c>
      <c r="N10434" s="6" t="s">
        <v>8650</v>
      </c>
      <c r="R10434" s="6" t="str">
        <f t="shared" si="162"/>
        <v>94951Xã Đại Ân  226</v>
      </c>
    </row>
    <row r="10435" spans="1:18">
      <c r="A10435" s="6">
        <v>10434</v>
      </c>
      <c r="B10435" s="6">
        <v>94</v>
      </c>
      <c r="C10435" s="6" t="s">
        <v>8648</v>
      </c>
      <c r="D10435" s="6">
        <v>951</v>
      </c>
      <c r="E10435" s="6" t="s">
        <v>8705</v>
      </c>
      <c r="F10435" s="6">
        <v>31673</v>
      </c>
      <c r="G10435" s="6" t="s">
        <v>8707</v>
      </c>
      <c r="H10435" s="6">
        <v>1</v>
      </c>
      <c r="I10435" s="6" t="s">
        <v>251</v>
      </c>
      <c r="J10435" s="6">
        <v>6</v>
      </c>
      <c r="K10435" s="6" t="s">
        <v>7768</v>
      </c>
      <c r="L10435" s="8">
        <v>5</v>
      </c>
      <c r="M10435" s="6" t="s">
        <v>251</v>
      </c>
      <c r="N10435" s="6" t="s">
        <v>8650</v>
      </c>
      <c r="R10435" s="6" t="str">
        <f t="shared" ref="R10435:R10498" si="163">CONCATENATE(B10435,D10435,G10435,H10435,J10435)</f>
        <v>94951Thị trấn Trần Đề16</v>
      </c>
    </row>
    <row r="10436" spans="1:18">
      <c r="A10436" s="6">
        <v>10435</v>
      </c>
      <c r="B10436" s="6">
        <v>94</v>
      </c>
      <c r="C10436" s="6" t="s">
        <v>8648</v>
      </c>
      <c r="D10436" s="6">
        <v>951</v>
      </c>
      <c r="E10436" s="6" t="s">
        <v>8705</v>
      </c>
      <c r="F10436" s="6">
        <v>31675</v>
      </c>
      <c r="G10436" s="6" t="s">
        <v>8708</v>
      </c>
      <c r="H10436" s="6">
        <v>2</v>
      </c>
      <c r="I10436" s="6" t="s">
        <v>297</v>
      </c>
      <c r="J10436" s="6">
        <v>6</v>
      </c>
      <c r="K10436" s="6" t="s">
        <v>7768</v>
      </c>
      <c r="L10436" s="8">
        <v>6</v>
      </c>
      <c r="M10436" s="6" t="s">
        <v>297</v>
      </c>
      <c r="N10436" s="6" t="s">
        <v>8650</v>
      </c>
      <c r="R10436" s="6" t="str">
        <f t="shared" si="163"/>
        <v>94951Xã Liêu Tú26</v>
      </c>
    </row>
    <row r="10437" spans="1:18">
      <c r="A10437" s="6">
        <v>10436</v>
      </c>
      <c r="B10437" s="6">
        <v>94</v>
      </c>
      <c r="C10437" s="6" t="s">
        <v>8648</v>
      </c>
      <c r="D10437" s="6">
        <v>951</v>
      </c>
      <c r="E10437" s="6" t="s">
        <v>8705</v>
      </c>
      <c r="F10437" s="6">
        <v>31678</v>
      </c>
      <c r="G10437" s="6" t="s">
        <v>8709</v>
      </c>
      <c r="H10437" s="6">
        <v>2</v>
      </c>
      <c r="I10437" s="6" t="s">
        <v>297</v>
      </c>
      <c r="J10437" s="6">
        <v>6</v>
      </c>
      <c r="K10437" s="6" t="s">
        <v>7768</v>
      </c>
      <c r="L10437" s="8">
        <v>6</v>
      </c>
      <c r="M10437" s="6" t="s">
        <v>297</v>
      </c>
      <c r="N10437" s="6" t="s">
        <v>8650</v>
      </c>
      <c r="R10437" s="6" t="str">
        <f t="shared" si="163"/>
        <v>94951Xã Lịch Hội Thượng26</v>
      </c>
    </row>
    <row r="10438" spans="1:18">
      <c r="A10438" s="6">
        <v>10437</v>
      </c>
      <c r="B10438" s="6">
        <v>94</v>
      </c>
      <c r="C10438" s="6" t="s">
        <v>8648</v>
      </c>
      <c r="D10438" s="6">
        <v>951</v>
      </c>
      <c r="E10438" s="6" t="s">
        <v>8705</v>
      </c>
      <c r="F10438" s="6">
        <v>31679</v>
      </c>
      <c r="G10438" s="6" t="s">
        <v>8710</v>
      </c>
      <c r="H10438" s="6">
        <v>1</v>
      </c>
      <c r="I10438" s="6" t="s">
        <v>251</v>
      </c>
      <c r="J10438" s="6">
        <v>6</v>
      </c>
      <c r="K10438" s="6" t="s">
        <v>7768</v>
      </c>
      <c r="L10438" s="8">
        <v>5</v>
      </c>
      <c r="M10438" s="6" t="s">
        <v>251</v>
      </c>
      <c r="N10438" s="6" t="s">
        <v>8650</v>
      </c>
      <c r="R10438" s="6" t="str">
        <f t="shared" si="163"/>
        <v>94951Thị trấn Lịch Hội Thượng16</v>
      </c>
    </row>
    <row r="10439" spans="1:18">
      <c r="A10439" s="6">
        <v>10438</v>
      </c>
      <c r="B10439" s="6">
        <v>94</v>
      </c>
      <c r="C10439" s="6" t="s">
        <v>8648</v>
      </c>
      <c r="D10439" s="6">
        <v>951</v>
      </c>
      <c r="E10439" s="6" t="s">
        <v>8705</v>
      </c>
      <c r="F10439" s="6">
        <v>31681</v>
      </c>
      <c r="G10439" s="6" t="s">
        <v>8711</v>
      </c>
      <c r="H10439" s="6">
        <v>2</v>
      </c>
      <c r="I10439" s="6" t="s">
        <v>297</v>
      </c>
      <c r="J10439" s="6">
        <v>6</v>
      </c>
      <c r="K10439" s="6" t="s">
        <v>7768</v>
      </c>
      <c r="L10439" s="8">
        <v>6</v>
      </c>
      <c r="M10439" s="6" t="s">
        <v>297</v>
      </c>
      <c r="N10439" s="6" t="s">
        <v>8650</v>
      </c>
      <c r="R10439" s="6" t="str">
        <f t="shared" si="163"/>
        <v>94951Xã Trung Bình26</v>
      </c>
    </row>
    <row r="10440" spans="1:18">
      <c r="A10440" s="6">
        <v>10439</v>
      </c>
      <c r="B10440" s="6">
        <v>94</v>
      </c>
      <c r="C10440" s="6" t="s">
        <v>8648</v>
      </c>
      <c r="D10440" s="6">
        <v>951</v>
      </c>
      <c r="E10440" s="6" t="s">
        <v>8705</v>
      </c>
      <c r="F10440" s="6">
        <v>31687</v>
      </c>
      <c r="G10440" s="6" t="s">
        <v>8712</v>
      </c>
      <c r="H10440" s="6">
        <v>2</v>
      </c>
      <c r="I10440" s="6" t="s">
        <v>297</v>
      </c>
      <c r="J10440" s="6">
        <v>6</v>
      </c>
      <c r="K10440" s="6" t="s">
        <v>7768</v>
      </c>
      <c r="L10440" s="8">
        <v>6</v>
      </c>
      <c r="M10440" s="6" t="s">
        <v>297</v>
      </c>
      <c r="N10440" s="6" t="s">
        <v>8650</v>
      </c>
      <c r="R10440" s="6" t="str">
        <f t="shared" si="163"/>
        <v>94951Xã Tài Văn26</v>
      </c>
    </row>
    <row r="10441" spans="1:18">
      <c r="A10441" s="6">
        <v>10440</v>
      </c>
      <c r="B10441" s="6">
        <v>94</v>
      </c>
      <c r="C10441" s="6" t="s">
        <v>8648</v>
      </c>
      <c r="D10441" s="6">
        <v>951</v>
      </c>
      <c r="E10441" s="6" t="s">
        <v>8705</v>
      </c>
      <c r="F10441" s="6">
        <v>31696</v>
      </c>
      <c r="G10441" s="6" t="s">
        <v>758</v>
      </c>
      <c r="H10441" s="6">
        <v>2</v>
      </c>
      <c r="I10441" s="6" t="s">
        <v>297</v>
      </c>
      <c r="J10441" s="6">
        <v>6</v>
      </c>
      <c r="K10441" s="6" t="s">
        <v>7768</v>
      </c>
      <c r="L10441" s="8">
        <v>6</v>
      </c>
      <c r="M10441" s="6" t="s">
        <v>297</v>
      </c>
      <c r="N10441" s="6" t="s">
        <v>8650</v>
      </c>
      <c r="R10441" s="6" t="str">
        <f t="shared" si="163"/>
        <v>94951Xã Viên An26</v>
      </c>
    </row>
    <row r="10442" spans="1:18">
      <c r="A10442" s="6">
        <v>10441</v>
      </c>
      <c r="B10442" s="6">
        <v>94</v>
      </c>
      <c r="C10442" s="6" t="s">
        <v>8648</v>
      </c>
      <c r="D10442" s="6">
        <v>951</v>
      </c>
      <c r="E10442" s="6" t="s">
        <v>8705</v>
      </c>
      <c r="F10442" s="6">
        <v>31699</v>
      </c>
      <c r="G10442" s="6" t="s">
        <v>8713</v>
      </c>
      <c r="H10442" s="6">
        <v>2</v>
      </c>
      <c r="I10442" s="6" t="s">
        <v>297</v>
      </c>
      <c r="J10442" s="6">
        <v>6</v>
      </c>
      <c r="K10442" s="6" t="s">
        <v>7768</v>
      </c>
      <c r="L10442" s="8">
        <v>6</v>
      </c>
      <c r="M10442" s="6" t="s">
        <v>297</v>
      </c>
      <c r="N10442" s="6" t="s">
        <v>8650</v>
      </c>
      <c r="R10442" s="6" t="str">
        <f t="shared" si="163"/>
        <v>94951Xã Thạnh Thới An26</v>
      </c>
    </row>
    <row r="10443" spans="1:18">
      <c r="A10443" s="6">
        <v>10442</v>
      </c>
      <c r="B10443" s="6">
        <v>94</v>
      </c>
      <c r="C10443" s="6" t="s">
        <v>8648</v>
      </c>
      <c r="D10443" s="6">
        <v>951</v>
      </c>
      <c r="E10443" s="6" t="s">
        <v>8705</v>
      </c>
      <c r="F10443" s="6">
        <v>31702</v>
      </c>
      <c r="G10443" s="6" t="s">
        <v>8714</v>
      </c>
      <c r="H10443" s="6">
        <v>2</v>
      </c>
      <c r="I10443" s="6" t="s">
        <v>297</v>
      </c>
      <c r="J10443" s="6">
        <v>6</v>
      </c>
      <c r="K10443" s="6" t="s">
        <v>7768</v>
      </c>
      <c r="L10443" s="8">
        <v>6</v>
      </c>
      <c r="M10443" s="6" t="s">
        <v>297</v>
      </c>
      <c r="N10443" s="6" t="s">
        <v>8650</v>
      </c>
      <c r="R10443" s="6" t="str">
        <f t="shared" si="163"/>
        <v>94951Xã Thạnh Thới Thuận26</v>
      </c>
    </row>
    <row r="10444" spans="1:18">
      <c r="A10444" s="6">
        <v>10443</v>
      </c>
      <c r="B10444" s="6">
        <v>94</v>
      </c>
      <c r="C10444" s="6" t="s">
        <v>8648</v>
      </c>
      <c r="D10444" s="6">
        <v>951</v>
      </c>
      <c r="E10444" s="6" t="s">
        <v>8705</v>
      </c>
      <c r="F10444" s="6">
        <v>31705</v>
      </c>
      <c r="G10444" s="6" t="s">
        <v>8715</v>
      </c>
      <c r="H10444" s="6">
        <v>2</v>
      </c>
      <c r="I10444" s="6" t="s">
        <v>297</v>
      </c>
      <c r="J10444" s="6">
        <v>6</v>
      </c>
      <c r="K10444" s="6" t="s">
        <v>7768</v>
      </c>
      <c r="L10444" s="8">
        <v>6</v>
      </c>
      <c r="M10444" s="6" t="s">
        <v>297</v>
      </c>
      <c r="N10444" s="6" t="s">
        <v>8650</v>
      </c>
      <c r="R10444" s="6" t="str">
        <f t="shared" si="163"/>
        <v>94951Xã Viên Bình26</v>
      </c>
    </row>
    <row r="10445" spans="1:18">
      <c r="A10445" s="6">
        <v>10444</v>
      </c>
      <c r="B10445" s="6">
        <v>95</v>
      </c>
      <c r="C10445" s="6" t="s">
        <v>8716</v>
      </c>
      <c r="D10445" s="6">
        <v>954</v>
      </c>
      <c r="E10445" s="6" t="s">
        <v>8717</v>
      </c>
      <c r="F10445" s="6">
        <v>31813</v>
      </c>
      <c r="G10445" s="6" t="s">
        <v>5436</v>
      </c>
      <c r="H10445" s="6">
        <v>1</v>
      </c>
      <c r="I10445" s="6" t="s">
        <v>251</v>
      </c>
      <c r="J10445" s="6">
        <v>6</v>
      </c>
      <c r="K10445" s="6" t="s">
        <v>7768</v>
      </c>
      <c r="L10445" s="8">
        <v>5</v>
      </c>
      <c r="M10445" s="6" t="s">
        <v>251</v>
      </c>
      <c r="N10445" s="6" t="s">
        <v>8718</v>
      </c>
      <c r="R10445" s="6" t="str">
        <f t="shared" si="163"/>
        <v>95954Phường 216</v>
      </c>
    </row>
    <row r="10446" spans="1:18">
      <c r="A10446" s="6">
        <v>10445</v>
      </c>
      <c r="B10446" s="6">
        <v>95</v>
      </c>
      <c r="C10446" s="6" t="s">
        <v>8716</v>
      </c>
      <c r="D10446" s="6">
        <v>954</v>
      </c>
      <c r="E10446" s="6" t="s">
        <v>8717</v>
      </c>
      <c r="F10446" s="6">
        <v>31816</v>
      </c>
      <c r="G10446" s="6" t="s">
        <v>5440</v>
      </c>
      <c r="H10446" s="6">
        <v>1</v>
      </c>
      <c r="I10446" s="6" t="s">
        <v>251</v>
      </c>
      <c r="J10446" s="6">
        <v>6</v>
      </c>
      <c r="K10446" s="6" t="s">
        <v>7768</v>
      </c>
      <c r="L10446" s="8">
        <v>5</v>
      </c>
      <c r="M10446" s="6" t="s">
        <v>251</v>
      </c>
      <c r="N10446" s="6" t="s">
        <v>8718</v>
      </c>
      <c r="R10446" s="6" t="str">
        <f t="shared" si="163"/>
        <v>95954Phường 316</v>
      </c>
    </row>
    <row r="10447" spans="1:18">
      <c r="A10447" s="6">
        <v>10446</v>
      </c>
      <c r="B10447" s="6">
        <v>95</v>
      </c>
      <c r="C10447" s="6" t="s">
        <v>8716</v>
      </c>
      <c r="D10447" s="6">
        <v>954</v>
      </c>
      <c r="E10447" s="6" t="s">
        <v>8717</v>
      </c>
      <c r="F10447" s="6">
        <v>31819</v>
      </c>
      <c r="G10447" s="6" t="s">
        <v>5438</v>
      </c>
      <c r="H10447" s="6">
        <v>1</v>
      </c>
      <c r="I10447" s="6" t="s">
        <v>251</v>
      </c>
      <c r="J10447" s="6">
        <v>6</v>
      </c>
      <c r="K10447" s="6" t="s">
        <v>7768</v>
      </c>
      <c r="L10447" s="8">
        <v>5</v>
      </c>
      <c r="M10447" s="6" t="s">
        <v>251</v>
      </c>
      <c r="N10447" s="6" t="s">
        <v>8718</v>
      </c>
      <c r="R10447" s="6" t="str">
        <f t="shared" si="163"/>
        <v>95954Phường 516</v>
      </c>
    </row>
    <row r="10448" spans="1:18">
      <c r="A10448" s="6">
        <v>10447</v>
      </c>
      <c r="B10448" s="6">
        <v>95</v>
      </c>
      <c r="C10448" s="6" t="s">
        <v>8716</v>
      </c>
      <c r="D10448" s="6">
        <v>954</v>
      </c>
      <c r="E10448" s="6" t="s">
        <v>8717</v>
      </c>
      <c r="F10448" s="6">
        <v>31822</v>
      </c>
      <c r="G10448" s="6" t="s">
        <v>6220</v>
      </c>
      <c r="H10448" s="6">
        <v>1</v>
      </c>
      <c r="I10448" s="6" t="s">
        <v>251</v>
      </c>
      <c r="J10448" s="6">
        <v>6</v>
      </c>
      <c r="K10448" s="6" t="s">
        <v>7768</v>
      </c>
      <c r="L10448" s="8">
        <v>5</v>
      </c>
      <c r="M10448" s="6" t="s">
        <v>251</v>
      </c>
      <c r="N10448" s="6" t="s">
        <v>8718</v>
      </c>
      <c r="R10448" s="6" t="str">
        <f t="shared" si="163"/>
        <v>95954Phường 716</v>
      </c>
    </row>
    <row r="10449" spans="1:18">
      <c r="A10449" s="6">
        <v>10448</v>
      </c>
      <c r="B10449" s="6">
        <v>95</v>
      </c>
      <c r="C10449" s="6" t="s">
        <v>8716</v>
      </c>
      <c r="D10449" s="6">
        <v>954</v>
      </c>
      <c r="E10449" s="6" t="s">
        <v>8717</v>
      </c>
      <c r="F10449" s="6">
        <v>31825</v>
      </c>
      <c r="G10449" s="6" t="s">
        <v>5433</v>
      </c>
      <c r="H10449" s="6">
        <v>1</v>
      </c>
      <c r="I10449" s="6" t="s">
        <v>251</v>
      </c>
      <c r="J10449" s="6">
        <v>6</v>
      </c>
      <c r="K10449" s="6" t="s">
        <v>7768</v>
      </c>
      <c r="L10449" s="8">
        <v>5</v>
      </c>
      <c r="M10449" s="6" t="s">
        <v>251</v>
      </c>
      <c r="N10449" s="6" t="s">
        <v>8718</v>
      </c>
      <c r="R10449" s="6" t="str">
        <f t="shared" si="163"/>
        <v>95954Phường 116</v>
      </c>
    </row>
    <row r="10450" spans="1:18">
      <c r="A10450" s="6">
        <v>10449</v>
      </c>
      <c r="B10450" s="6">
        <v>95</v>
      </c>
      <c r="C10450" s="6" t="s">
        <v>8716</v>
      </c>
      <c r="D10450" s="6">
        <v>954</v>
      </c>
      <c r="E10450" s="6" t="s">
        <v>8717</v>
      </c>
      <c r="F10450" s="6">
        <v>31828</v>
      </c>
      <c r="G10450" s="6" t="s">
        <v>6219</v>
      </c>
      <c r="H10450" s="6">
        <v>1</v>
      </c>
      <c r="I10450" s="6" t="s">
        <v>251</v>
      </c>
      <c r="J10450" s="6">
        <v>6</v>
      </c>
      <c r="K10450" s="6" t="s">
        <v>7768</v>
      </c>
      <c r="L10450" s="8">
        <v>5</v>
      </c>
      <c r="M10450" s="6" t="s">
        <v>251</v>
      </c>
      <c r="N10450" s="6" t="s">
        <v>8718</v>
      </c>
      <c r="R10450" s="6" t="str">
        <f t="shared" si="163"/>
        <v>95954Phường 816</v>
      </c>
    </row>
    <row r="10451" spans="1:18">
      <c r="A10451" s="6">
        <v>10450</v>
      </c>
      <c r="B10451" s="6">
        <v>95</v>
      </c>
      <c r="C10451" s="6" t="s">
        <v>8716</v>
      </c>
      <c r="D10451" s="6">
        <v>954</v>
      </c>
      <c r="E10451" s="6" t="s">
        <v>8717</v>
      </c>
      <c r="F10451" s="6">
        <v>31831</v>
      </c>
      <c r="G10451" s="6" t="s">
        <v>8719</v>
      </c>
      <c r="H10451" s="6">
        <v>1</v>
      </c>
      <c r="I10451" s="6" t="s">
        <v>251</v>
      </c>
      <c r="J10451" s="6">
        <v>6</v>
      </c>
      <c r="K10451" s="6" t="s">
        <v>7768</v>
      </c>
      <c r="L10451" s="8">
        <v>5</v>
      </c>
      <c r="M10451" s="6" t="s">
        <v>251</v>
      </c>
      <c r="N10451" s="6" t="s">
        <v>8718</v>
      </c>
      <c r="R10451" s="6" t="str">
        <f t="shared" si="163"/>
        <v>95954Phường Nhà Mát16</v>
      </c>
    </row>
    <row r="10452" spans="1:18">
      <c r="A10452" s="6">
        <v>10451</v>
      </c>
      <c r="B10452" s="6">
        <v>95</v>
      </c>
      <c r="C10452" s="6" t="s">
        <v>8716</v>
      </c>
      <c r="D10452" s="6">
        <v>954</v>
      </c>
      <c r="E10452" s="6" t="s">
        <v>8717</v>
      </c>
      <c r="F10452" s="6">
        <v>31834</v>
      </c>
      <c r="G10452" s="6" t="s">
        <v>8410</v>
      </c>
      <c r="H10452" s="6">
        <v>2</v>
      </c>
      <c r="I10452" s="6" t="s">
        <v>297</v>
      </c>
      <c r="J10452" s="6">
        <v>6</v>
      </c>
      <c r="K10452" s="6" t="s">
        <v>7768</v>
      </c>
      <c r="L10452" s="8">
        <v>6</v>
      </c>
      <c r="M10452" s="6" t="s">
        <v>297</v>
      </c>
      <c r="N10452" s="6" t="s">
        <v>8718</v>
      </c>
      <c r="R10452" s="6" t="str">
        <f t="shared" si="163"/>
        <v>95954Xã Vĩnh Trạch26</v>
      </c>
    </row>
    <row r="10453" spans="1:18">
      <c r="A10453" s="6">
        <v>10452</v>
      </c>
      <c r="B10453" s="6">
        <v>95</v>
      </c>
      <c r="C10453" s="6" t="s">
        <v>8716</v>
      </c>
      <c r="D10453" s="6">
        <v>954</v>
      </c>
      <c r="E10453" s="6" t="s">
        <v>8717</v>
      </c>
      <c r="F10453" s="6">
        <v>31837</v>
      </c>
      <c r="G10453" s="6" t="s">
        <v>8720</v>
      </c>
      <c r="H10453" s="6">
        <v>2</v>
      </c>
      <c r="I10453" s="6" t="s">
        <v>297</v>
      </c>
      <c r="J10453" s="6">
        <v>6</v>
      </c>
      <c r="K10453" s="6" t="s">
        <v>7768</v>
      </c>
      <c r="L10453" s="8">
        <v>6</v>
      </c>
      <c r="M10453" s="6" t="s">
        <v>297</v>
      </c>
      <c r="N10453" s="6" t="s">
        <v>8718</v>
      </c>
      <c r="R10453" s="6" t="str">
        <f t="shared" si="163"/>
        <v>95954Xã Vĩnh Trạch Đông26</v>
      </c>
    </row>
    <row r="10454" spans="1:18">
      <c r="A10454" s="6">
        <v>10453</v>
      </c>
      <c r="B10454" s="6">
        <v>95</v>
      </c>
      <c r="C10454" s="6" t="s">
        <v>8716</v>
      </c>
      <c r="D10454" s="6">
        <v>954</v>
      </c>
      <c r="E10454" s="6" t="s">
        <v>8717</v>
      </c>
      <c r="F10454" s="6">
        <v>31840</v>
      </c>
      <c r="G10454" s="6" t="s">
        <v>8721</v>
      </c>
      <c r="H10454" s="6">
        <v>2</v>
      </c>
      <c r="I10454" s="6" t="s">
        <v>297</v>
      </c>
      <c r="J10454" s="6">
        <v>6</v>
      </c>
      <c r="K10454" s="6" t="s">
        <v>7768</v>
      </c>
      <c r="L10454" s="8">
        <v>6</v>
      </c>
      <c r="M10454" s="6" t="s">
        <v>297</v>
      </c>
      <c r="N10454" s="6" t="s">
        <v>8718</v>
      </c>
      <c r="R10454" s="6" t="str">
        <f t="shared" si="163"/>
        <v>95954Xã Hiệp Thành26</v>
      </c>
    </row>
    <row r="10455" spans="1:18">
      <c r="A10455" s="6">
        <v>10454</v>
      </c>
      <c r="B10455" s="6">
        <v>95</v>
      </c>
      <c r="C10455" s="6" t="s">
        <v>8716</v>
      </c>
      <c r="D10455" s="6">
        <v>956</v>
      </c>
      <c r="E10455" s="6" t="s">
        <v>8722</v>
      </c>
      <c r="F10455" s="6">
        <v>31843</v>
      </c>
      <c r="G10455" s="6" t="s">
        <v>8723</v>
      </c>
      <c r="H10455" s="6">
        <v>1</v>
      </c>
      <c r="I10455" s="6" t="s">
        <v>251</v>
      </c>
      <c r="J10455" s="6">
        <v>6</v>
      </c>
      <c r="K10455" s="6" t="s">
        <v>7768</v>
      </c>
      <c r="L10455" s="8">
        <v>5</v>
      </c>
      <c r="M10455" s="6" t="s">
        <v>251</v>
      </c>
      <c r="N10455" s="6" t="s">
        <v>8718</v>
      </c>
      <c r="R10455" s="6" t="str">
        <f t="shared" si="163"/>
        <v>95956Thị trấn Ngan Dừa16</v>
      </c>
    </row>
    <row r="10456" spans="1:18">
      <c r="A10456" s="6">
        <v>10455</v>
      </c>
      <c r="B10456" s="6">
        <v>95</v>
      </c>
      <c r="C10456" s="6" t="s">
        <v>8716</v>
      </c>
      <c r="D10456" s="6">
        <v>956</v>
      </c>
      <c r="E10456" s="6" t="s">
        <v>8722</v>
      </c>
      <c r="F10456" s="6">
        <v>31846</v>
      </c>
      <c r="G10456" s="6" t="s">
        <v>8724</v>
      </c>
      <c r="H10456" s="6">
        <v>2</v>
      </c>
      <c r="I10456" s="6" t="s">
        <v>297</v>
      </c>
      <c r="J10456" s="6">
        <v>6</v>
      </c>
      <c r="K10456" s="6" t="s">
        <v>7768</v>
      </c>
      <c r="L10456" s="8">
        <v>6</v>
      </c>
      <c r="M10456" s="6" t="s">
        <v>297</v>
      </c>
      <c r="N10456" s="6" t="s">
        <v>8718</v>
      </c>
      <c r="R10456" s="6" t="str">
        <f t="shared" si="163"/>
        <v>95956Xã Ninh Quới26</v>
      </c>
    </row>
    <row r="10457" spans="1:18">
      <c r="A10457" s="6">
        <v>10456</v>
      </c>
      <c r="B10457" s="6">
        <v>95</v>
      </c>
      <c r="C10457" s="6" t="s">
        <v>8716</v>
      </c>
      <c r="D10457" s="6">
        <v>956</v>
      </c>
      <c r="E10457" s="6" t="s">
        <v>8722</v>
      </c>
      <c r="F10457" s="6">
        <v>31849</v>
      </c>
      <c r="G10457" s="6" t="s">
        <v>8725</v>
      </c>
      <c r="H10457" s="6">
        <v>2</v>
      </c>
      <c r="I10457" s="6" t="s">
        <v>297</v>
      </c>
      <c r="J10457" s="6">
        <v>6</v>
      </c>
      <c r="K10457" s="6" t="s">
        <v>7768</v>
      </c>
      <c r="L10457" s="8">
        <v>6</v>
      </c>
      <c r="M10457" s="6" t="s">
        <v>297</v>
      </c>
      <c r="N10457" s="6" t="s">
        <v>8718</v>
      </c>
      <c r="R10457" s="6" t="str">
        <f t="shared" si="163"/>
        <v>95956Xã Ninh Quới A26</v>
      </c>
    </row>
    <row r="10458" spans="1:18">
      <c r="A10458" s="6">
        <v>10457</v>
      </c>
      <c r="B10458" s="6">
        <v>95</v>
      </c>
      <c r="C10458" s="6" t="s">
        <v>8716</v>
      </c>
      <c r="D10458" s="6">
        <v>956</v>
      </c>
      <c r="E10458" s="6" t="s">
        <v>8722</v>
      </c>
      <c r="F10458" s="6">
        <v>31852</v>
      </c>
      <c r="G10458" s="6" t="s">
        <v>4280</v>
      </c>
      <c r="H10458" s="6">
        <v>2</v>
      </c>
      <c r="I10458" s="6" t="s">
        <v>297</v>
      </c>
      <c r="J10458" s="6">
        <v>6</v>
      </c>
      <c r="K10458" s="6" t="s">
        <v>7768</v>
      </c>
      <c r="L10458" s="8">
        <v>6</v>
      </c>
      <c r="M10458" s="6" t="s">
        <v>297</v>
      </c>
      <c r="N10458" s="6" t="s">
        <v>8718</v>
      </c>
      <c r="R10458" s="6" t="str">
        <f t="shared" si="163"/>
        <v>95956Xã Ninh Hòa26</v>
      </c>
    </row>
    <row r="10459" spans="1:18">
      <c r="A10459" s="6">
        <v>10458</v>
      </c>
      <c r="B10459" s="6">
        <v>95</v>
      </c>
      <c r="C10459" s="6" t="s">
        <v>8716</v>
      </c>
      <c r="D10459" s="6">
        <v>956</v>
      </c>
      <c r="E10459" s="6" t="s">
        <v>8722</v>
      </c>
      <c r="F10459" s="6">
        <v>31855</v>
      </c>
      <c r="G10459" s="6" t="s">
        <v>5313</v>
      </c>
      <c r="H10459" s="6">
        <v>2</v>
      </c>
      <c r="I10459" s="6" t="s">
        <v>297</v>
      </c>
      <c r="J10459" s="6">
        <v>6</v>
      </c>
      <c r="K10459" s="6" t="s">
        <v>7768</v>
      </c>
      <c r="L10459" s="8">
        <v>6</v>
      </c>
      <c r="M10459" s="6" t="s">
        <v>297</v>
      </c>
      <c r="N10459" s="6" t="s">
        <v>8718</v>
      </c>
      <c r="R10459" s="6" t="str">
        <f t="shared" si="163"/>
        <v>95956Xã Lộc Ninh26</v>
      </c>
    </row>
    <row r="10460" spans="1:18">
      <c r="A10460" s="6">
        <v>10459</v>
      </c>
      <c r="B10460" s="6">
        <v>95</v>
      </c>
      <c r="C10460" s="6" t="s">
        <v>8716</v>
      </c>
      <c r="D10460" s="6">
        <v>956</v>
      </c>
      <c r="E10460" s="6" t="s">
        <v>8722</v>
      </c>
      <c r="F10460" s="6">
        <v>31858</v>
      </c>
      <c r="G10460" s="6" t="s">
        <v>8343</v>
      </c>
      <c r="H10460" s="6">
        <v>2</v>
      </c>
      <c r="I10460" s="6" t="s">
        <v>297</v>
      </c>
      <c r="J10460" s="6">
        <v>6</v>
      </c>
      <c r="K10460" s="6" t="s">
        <v>7768</v>
      </c>
      <c r="L10460" s="8">
        <v>6</v>
      </c>
      <c r="M10460" s="6" t="s">
        <v>297</v>
      </c>
      <c r="N10460" s="6" t="s">
        <v>8718</v>
      </c>
      <c r="R10460" s="6" t="str">
        <f t="shared" si="163"/>
        <v>95956Xã Vĩnh Lộc26</v>
      </c>
    </row>
    <row r="10461" spans="1:18">
      <c r="A10461" s="6">
        <v>10460</v>
      </c>
      <c r="B10461" s="6">
        <v>95</v>
      </c>
      <c r="C10461" s="6" t="s">
        <v>8716</v>
      </c>
      <c r="D10461" s="6">
        <v>956</v>
      </c>
      <c r="E10461" s="6" t="s">
        <v>8722</v>
      </c>
      <c r="F10461" s="6">
        <v>31861</v>
      </c>
      <c r="G10461" s="6" t="s">
        <v>187</v>
      </c>
      <c r="H10461" s="6">
        <v>2</v>
      </c>
      <c r="I10461" s="6" t="s">
        <v>297</v>
      </c>
      <c r="J10461" s="6">
        <v>6</v>
      </c>
      <c r="K10461" s="6" t="s">
        <v>7768</v>
      </c>
      <c r="L10461" s="8">
        <v>6</v>
      </c>
      <c r="M10461" s="6" t="s">
        <v>297</v>
      </c>
      <c r="N10461" s="6" t="s">
        <v>8718</v>
      </c>
      <c r="R10461" s="6" t="str">
        <f t="shared" si="163"/>
        <v>95956Xã Vĩnh Lộc A26</v>
      </c>
    </row>
    <row r="10462" spans="1:18">
      <c r="A10462" s="6">
        <v>10461</v>
      </c>
      <c r="B10462" s="6">
        <v>95</v>
      </c>
      <c r="C10462" s="6" t="s">
        <v>8716</v>
      </c>
      <c r="D10462" s="6">
        <v>956</v>
      </c>
      <c r="E10462" s="6" t="s">
        <v>8722</v>
      </c>
      <c r="F10462" s="6">
        <v>31863</v>
      </c>
      <c r="G10462" s="6" t="s">
        <v>8726</v>
      </c>
      <c r="H10462" s="6">
        <v>2</v>
      </c>
      <c r="I10462" s="6" t="s">
        <v>297</v>
      </c>
      <c r="J10462" s="6">
        <v>6</v>
      </c>
      <c r="K10462" s="6" t="s">
        <v>7768</v>
      </c>
      <c r="L10462" s="8">
        <v>6</v>
      </c>
      <c r="M10462" s="6" t="s">
        <v>297</v>
      </c>
      <c r="N10462" s="6" t="s">
        <v>8718</v>
      </c>
      <c r="R10462" s="6" t="str">
        <f t="shared" si="163"/>
        <v>95956Xã Ninh Thạnh Lợi A26</v>
      </c>
    </row>
    <row r="10463" spans="1:18">
      <c r="A10463" s="6">
        <v>10462</v>
      </c>
      <c r="B10463" s="6">
        <v>95</v>
      </c>
      <c r="C10463" s="6" t="s">
        <v>8716</v>
      </c>
      <c r="D10463" s="6">
        <v>956</v>
      </c>
      <c r="E10463" s="6" t="s">
        <v>8722</v>
      </c>
      <c r="F10463" s="6">
        <v>31864</v>
      </c>
      <c r="G10463" s="6" t="s">
        <v>8727</v>
      </c>
      <c r="H10463" s="6">
        <v>2</v>
      </c>
      <c r="I10463" s="6" t="s">
        <v>297</v>
      </c>
      <c r="J10463" s="6">
        <v>6</v>
      </c>
      <c r="K10463" s="6" t="s">
        <v>7768</v>
      </c>
      <c r="L10463" s="8">
        <v>6</v>
      </c>
      <c r="M10463" s="6" t="s">
        <v>297</v>
      </c>
      <c r="N10463" s="6" t="s">
        <v>8718</v>
      </c>
      <c r="R10463" s="6" t="str">
        <f t="shared" si="163"/>
        <v>95956Xã Ninh Thạnh Lợi26</v>
      </c>
    </row>
    <row r="10464" spans="1:18">
      <c r="A10464" s="6">
        <v>10463</v>
      </c>
      <c r="B10464" s="6">
        <v>95</v>
      </c>
      <c r="C10464" s="6" t="s">
        <v>8716</v>
      </c>
      <c r="D10464" s="6">
        <v>957</v>
      </c>
      <c r="E10464" s="6" t="s">
        <v>8728</v>
      </c>
      <c r="F10464" s="6">
        <v>31867</v>
      </c>
      <c r="G10464" s="6" t="s">
        <v>8729</v>
      </c>
      <c r="H10464" s="6">
        <v>1</v>
      </c>
      <c r="I10464" s="6" t="s">
        <v>251</v>
      </c>
      <c r="J10464" s="6">
        <v>6</v>
      </c>
      <c r="K10464" s="6" t="s">
        <v>7768</v>
      </c>
      <c r="L10464" s="8">
        <v>5</v>
      </c>
      <c r="M10464" s="6" t="s">
        <v>251</v>
      </c>
      <c r="N10464" s="6" t="s">
        <v>8718</v>
      </c>
      <c r="R10464" s="6" t="str">
        <f t="shared" si="163"/>
        <v>95957Thị trấn Phước Long16</v>
      </c>
    </row>
    <row r="10465" spans="1:18">
      <c r="A10465" s="6">
        <v>10464</v>
      </c>
      <c r="B10465" s="6">
        <v>95</v>
      </c>
      <c r="C10465" s="6" t="s">
        <v>8716</v>
      </c>
      <c r="D10465" s="6">
        <v>957</v>
      </c>
      <c r="E10465" s="6" t="s">
        <v>8728</v>
      </c>
      <c r="F10465" s="6">
        <v>31870</v>
      </c>
      <c r="G10465" s="6" t="s">
        <v>8730</v>
      </c>
      <c r="H10465" s="6">
        <v>2</v>
      </c>
      <c r="I10465" s="6" t="s">
        <v>297</v>
      </c>
      <c r="J10465" s="6">
        <v>6</v>
      </c>
      <c r="K10465" s="6" t="s">
        <v>7768</v>
      </c>
      <c r="L10465" s="8">
        <v>6</v>
      </c>
      <c r="M10465" s="6" t="s">
        <v>297</v>
      </c>
      <c r="N10465" s="6" t="s">
        <v>8718</v>
      </c>
      <c r="R10465" s="6" t="str">
        <f t="shared" si="163"/>
        <v>95957Xã Vĩnh Phú Đông26</v>
      </c>
    </row>
    <row r="10466" spans="1:18">
      <c r="A10466" s="6">
        <v>10465</v>
      </c>
      <c r="B10466" s="6">
        <v>95</v>
      </c>
      <c r="C10466" s="6" t="s">
        <v>8716</v>
      </c>
      <c r="D10466" s="6">
        <v>957</v>
      </c>
      <c r="E10466" s="6" t="s">
        <v>8728</v>
      </c>
      <c r="F10466" s="6">
        <v>31873</v>
      </c>
      <c r="G10466" s="6" t="s">
        <v>8731</v>
      </c>
      <c r="H10466" s="6">
        <v>2</v>
      </c>
      <c r="I10466" s="6" t="s">
        <v>297</v>
      </c>
      <c r="J10466" s="6">
        <v>6</v>
      </c>
      <c r="K10466" s="6" t="s">
        <v>7768</v>
      </c>
      <c r="L10466" s="8">
        <v>6</v>
      </c>
      <c r="M10466" s="6" t="s">
        <v>297</v>
      </c>
      <c r="N10466" s="6" t="s">
        <v>8718</v>
      </c>
      <c r="R10466" s="6" t="str">
        <f t="shared" si="163"/>
        <v>95957Xã Vĩnh Phú Tây26</v>
      </c>
    </row>
    <row r="10467" spans="1:18">
      <c r="A10467" s="6">
        <v>10466</v>
      </c>
      <c r="B10467" s="6">
        <v>95</v>
      </c>
      <c r="C10467" s="6" t="s">
        <v>8716</v>
      </c>
      <c r="D10467" s="6">
        <v>957</v>
      </c>
      <c r="E10467" s="6" t="s">
        <v>8728</v>
      </c>
      <c r="F10467" s="6">
        <v>31876</v>
      </c>
      <c r="G10467" s="6" t="s">
        <v>8053</v>
      </c>
      <c r="H10467" s="6">
        <v>2</v>
      </c>
      <c r="I10467" s="6" t="s">
        <v>297</v>
      </c>
      <c r="J10467" s="6">
        <v>6</v>
      </c>
      <c r="K10467" s="6" t="s">
        <v>7768</v>
      </c>
      <c r="L10467" s="8">
        <v>6</v>
      </c>
      <c r="M10467" s="6" t="s">
        <v>297</v>
      </c>
      <c r="N10467" s="6" t="s">
        <v>8718</v>
      </c>
      <c r="R10467" s="6" t="str">
        <f t="shared" si="163"/>
        <v>95957Xã Phước Long26</v>
      </c>
    </row>
    <row r="10468" spans="1:18">
      <c r="A10468" s="6">
        <v>10467</v>
      </c>
      <c r="B10468" s="6">
        <v>95</v>
      </c>
      <c r="C10468" s="6" t="s">
        <v>8716</v>
      </c>
      <c r="D10468" s="6">
        <v>957</v>
      </c>
      <c r="E10468" s="6" t="s">
        <v>8728</v>
      </c>
      <c r="F10468" s="6">
        <v>31879</v>
      </c>
      <c r="G10468" s="6" t="s">
        <v>8665</v>
      </c>
      <c r="H10468" s="6">
        <v>2</v>
      </c>
      <c r="I10468" s="6" t="s">
        <v>297</v>
      </c>
      <c r="J10468" s="6">
        <v>6</v>
      </c>
      <c r="K10468" s="6" t="s">
        <v>7768</v>
      </c>
      <c r="L10468" s="8">
        <v>6</v>
      </c>
      <c r="M10468" s="6" t="s">
        <v>297</v>
      </c>
      <c r="N10468" s="6" t="s">
        <v>8718</v>
      </c>
      <c r="R10468" s="6" t="str">
        <f t="shared" si="163"/>
        <v>95957Xã Hưng Phú26</v>
      </c>
    </row>
    <row r="10469" spans="1:18">
      <c r="A10469" s="6">
        <v>10468</v>
      </c>
      <c r="B10469" s="6">
        <v>95</v>
      </c>
      <c r="C10469" s="6" t="s">
        <v>8716</v>
      </c>
      <c r="D10469" s="6">
        <v>957</v>
      </c>
      <c r="E10469" s="6" t="s">
        <v>8728</v>
      </c>
      <c r="F10469" s="6">
        <v>31882</v>
      </c>
      <c r="G10469" s="6" t="s">
        <v>7588</v>
      </c>
      <c r="H10469" s="6">
        <v>2</v>
      </c>
      <c r="I10469" s="6" t="s">
        <v>297</v>
      </c>
      <c r="J10469" s="6">
        <v>6</v>
      </c>
      <c r="K10469" s="6" t="s">
        <v>7768</v>
      </c>
      <c r="L10469" s="8">
        <v>6</v>
      </c>
      <c r="M10469" s="6" t="s">
        <v>297</v>
      </c>
      <c r="N10469" s="6" t="s">
        <v>8718</v>
      </c>
      <c r="R10469" s="6" t="str">
        <f t="shared" si="163"/>
        <v>95957Xã Vĩnh Thanh26</v>
      </c>
    </row>
    <row r="10470" spans="1:18">
      <c r="A10470" s="6">
        <v>10469</v>
      </c>
      <c r="B10470" s="6">
        <v>95</v>
      </c>
      <c r="C10470" s="6" t="s">
        <v>8716</v>
      </c>
      <c r="D10470" s="6">
        <v>957</v>
      </c>
      <c r="E10470" s="6" t="s">
        <v>8728</v>
      </c>
      <c r="F10470" s="6">
        <v>31885</v>
      </c>
      <c r="G10470" s="6" t="s">
        <v>8732</v>
      </c>
      <c r="H10470" s="6">
        <v>2</v>
      </c>
      <c r="I10470" s="6" t="s">
        <v>297</v>
      </c>
      <c r="J10470" s="6">
        <v>6</v>
      </c>
      <c r="K10470" s="6" t="s">
        <v>7768</v>
      </c>
      <c r="L10470" s="8">
        <v>6</v>
      </c>
      <c r="M10470" s="6" t="s">
        <v>297</v>
      </c>
      <c r="N10470" s="6" t="s">
        <v>8718</v>
      </c>
      <c r="R10470" s="6" t="str">
        <f t="shared" si="163"/>
        <v>95957Xã Phong Thạnh Tây A26</v>
      </c>
    </row>
    <row r="10471" spans="1:18">
      <c r="A10471" s="6">
        <v>10470</v>
      </c>
      <c r="B10471" s="6">
        <v>95</v>
      </c>
      <c r="C10471" s="6" t="s">
        <v>8716</v>
      </c>
      <c r="D10471" s="6">
        <v>957</v>
      </c>
      <c r="E10471" s="6" t="s">
        <v>8728</v>
      </c>
      <c r="F10471" s="6">
        <v>31888</v>
      </c>
      <c r="G10471" s="6" t="s">
        <v>8733</v>
      </c>
      <c r="H10471" s="6">
        <v>2</v>
      </c>
      <c r="I10471" s="6" t="s">
        <v>297</v>
      </c>
      <c r="J10471" s="6">
        <v>6</v>
      </c>
      <c r="K10471" s="6" t="s">
        <v>7768</v>
      </c>
      <c r="L10471" s="8">
        <v>6</v>
      </c>
      <c r="M10471" s="6" t="s">
        <v>297</v>
      </c>
      <c r="N10471" s="6" t="s">
        <v>8718</v>
      </c>
      <c r="R10471" s="6" t="str">
        <f t="shared" si="163"/>
        <v>95957Xã Phong Thạnh Tây B26</v>
      </c>
    </row>
    <row r="10472" spans="1:18">
      <c r="A10472" s="6">
        <v>10471</v>
      </c>
      <c r="B10472" s="6">
        <v>95</v>
      </c>
      <c r="C10472" s="6" t="s">
        <v>8716</v>
      </c>
      <c r="D10472" s="6">
        <v>958</v>
      </c>
      <c r="E10472" s="6" t="s">
        <v>8734</v>
      </c>
      <c r="F10472" s="6">
        <v>31894</v>
      </c>
      <c r="G10472" s="6" t="s">
        <v>3463</v>
      </c>
      <c r="H10472" s="6">
        <v>2</v>
      </c>
      <c r="I10472" s="6" t="s">
        <v>297</v>
      </c>
      <c r="J10472" s="6">
        <v>6</v>
      </c>
      <c r="K10472" s="6" t="s">
        <v>7768</v>
      </c>
      <c r="L10472" s="8">
        <v>6</v>
      </c>
      <c r="M10472" s="6" t="s">
        <v>297</v>
      </c>
      <c r="N10472" s="6" t="s">
        <v>8718</v>
      </c>
      <c r="R10472" s="6" t="str">
        <f t="shared" si="163"/>
        <v>95958Xã Vĩnh Hưng26</v>
      </c>
    </row>
    <row r="10473" spans="1:18">
      <c r="A10473" s="6">
        <v>10472</v>
      </c>
      <c r="B10473" s="6">
        <v>95</v>
      </c>
      <c r="C10473" s="6" t="s">
        <v>8716</v>
      </c>
      <c r="D10473" s="6">
        <v>958</v>
      </c>
      <c r="E10473" s="6" t="s">
        <v>8734</v>
      </c>
      <c r="F10473" s="6">
        <v>31897</v>
      </c>
      <c r="G10473" s="6" t="s">
        <v>8735</v>
      </c>
      <c r="H10473" s="6">
        <v>2</v>
      </c>
      <c r="I10473" s="6" t="s">
        <v>297</v>
      </c>
      <c r="J10473" s="6">
        <v>6</v>
      </c>
      <c r="K10473" s="6" t="s">
        <v>7768</v>
      </c>
      <c r="L10473" s="8">
        <v>6</v>
      </c>
      <c r="M10473" s="6" t="s">
        <v>297</v>
      </c>
      <c r="N10473" s="6" t="s">
        <v>8718</v>
      </c>
      <c r="R10473" s="6" t="str">
        <f t="shared" si="163"/>
        <v>95958Xã Vĩnh Hưng A26</v>
      </c>
    </row>
    <row r="10474" spans="1:18">
      <c r="A10474" s="6">
        <v>10473</v>
      </c>
      <c r="B10474" s="6">
        <v>95</v>
      </c>
      <c r="C10474" s="6" t="s">
        <v>8716</v>
      </c>
      <c r="D10474" s="6">
        <v>958</v>
      </c>
      <c r="E10474" s="6" t="s">
        <v>8734</v>
      </c>
      <c r="F10474" s="6">
        <v>31900</v>
      </c>
      <c r="G10474" s="6" t="s">
        <v>8736</v>
      </c>
      <c r="H10474" s="6">
        <v>1</v>
      </c>
      <c r="I10474" s="6" t="s">
        <v>251</v>
      </c>
      <c r="J10474" s="6">
        <v>6</v>
      </c>
      <c r="K10474" s="6" t="s">
        <v>7768</v>
      </c>
      <c r="L10474" s="8">
        <v>5</v>
      </c>
      <c r="M10474" s="6" t="s">
        <v>251</v>
      </c>
      <c r="N10474" s="6" t="s">
        <v>8718</v>
      </c>
      <c r="R10474" s="6" t="str">
        <f t="shared" si="163"/>
        <v>95958Thị trấn Châu Hưng16</v>
      </c>
    </row>
    <row r="10475" spans="1:18">
      <c r="A10475" s="6">
        <v>10474</v>
      </c>
      <c r="B10475" s="6">
        <v>95</v>
      </c>
      <c r="C10475" s="6" t="s">
        <v>8716</v>
      </c>
      <c r="D10475" s="6">
        <v>958</v>
      </c>
      <c r="E10475" s="6" t="s">
        <v>8734</v>
      </c>
      <c r="F10475" s="6">
        <v>31903</v>
      </c>
      <c r="G10475" s="6" t="s">
        <v>8737</v>
      </c>
      <c r="H10475" s="6">
        <v>2</v>
      </c>
      <c r="I10475" s="6" t="s">
        <v>297</v>
      </c>
      <c r="J10475" s="6">
        <v>6</v>
      </c>
      <c r="K10475" s="6" t="s">
        <v>7768</v>
      </c>
      <c r="L10475" s="8">
        <v>6</v>
      </c>
      <c r="M10475" s="6" t="s">
        <v>297</v>
      </c>
      <c r="N10475" s="6" t="s">
        <v>8718</v>
      </c>
      <c r="R10475" s="6" t="str">
        <f t="shared" si="163"/>
        <v>95958Xã Châu Hưng A26</v>
      </c>
    </row>
    <row r="10476" spans="1:18">
      <c r="A10476" s="6">
        <v>10475</v>
      </c>
      <c r="B10476" s="6">
        <v>95</v>
      </c>
      <c r="C10476" s="6" t="s">
        <v>8716</v>
      </c>
      <c r="D10476" s="6">
        <v>958</v>
      </c>
      <c r="E10476" s="6" t="s">
        <v>8734</v>
      </c>
      <c r="F10476" s="6">
        <v>31906</v>
      </c>
      <c r="G10476" s="6" t="s">
        <v>5103</v>
      </c>
      <c r="H10476" s="6">
        <v>2</v>
      </c>
      <c r="I10476" s="6" t="s">
        <v>297</v>
      </c>
      <c r="J10476" s="6">
        <v>6</v>
      </c>
      <c r="K10476" s="6" t="s">
        <v>7768</v>
      </c>
      <c r="L10476" s="8">
        <v>6</v>
      </c>
      <c r="M10476" s="6" t="s">
        <v>297</v>
      </c>
      <c r="N10476" s="6" t="s">
        <v>8718</v>
      </c>
      <c r="R10476" s="6" t="str">
        <f t="shared" si="163"/>
        <v>95958Xã Hưng Thành26</v>
      </c>
    </row>
    <row r="10477" spans="1:18">
      <c r="A10477" s="6">
        <v>10476</v>
      </c>
      <c r="B10477" s="6">
        <v>95</v>
      </c>
      <c r="C10477" s="6" t="s">
        <v>8716</v>
      </c>
      <c r="D10477" s="6">
        <v>958</v>
      </c>
      <c r="E10477" s="6" t="s">
        <v>8734</v>
      </c>
      <c r="F10477" s="6">
        <v>31909</v>
      </c>
      <c r="G10477" s="6" t="s">
        <v>8738</v>
      </c>
      <c r="H10477" s="6">
        <v>2</v>
      </c>
      <c r="I10477" s="6" t="s">
        <v>297</v>
      </c>
      <c r="J10477" s="6">
        <v>6</v>
      </c>
      <c r="K10477" s="6" t="s">
        <v>7768</v>
      </c>
      <c r="L10477" s="8">
        <v>6</v>
      </c>
      <c r="M10477" s="6" t="s">
        <v>297</v>
      </c>
      <c r="N10477" s="6" t="s">
        <v>8718</v>
      </c>
      <c r="R10477" s="6" t="str">
        <f t="shared" si="163"/>
        <v>95958Xã Hưng Hội26</v>
      </c>
    </row>
    <row r="10478" spans="1:18">
      <c r="A10478" s="6">
        <v>10477</v>
      </c>
      <c r="B10478" s="6">
        <v>95</v>
      </c>
      <c r="C10478" s="6" t="s">
        <v>8716</v>
      </c>
      <c r="D10478" s="6">
        <v>958</v>
      </c>
      <c r="E10478" s="6" t="s">
        <v>8734</v>
      </c>
      <c r="F10478" s="6">
        <v>31912</v>
      </c>
      <c r="G10478" s="6" t="s">
        <v>8739</v>
      </c>
      <c r="H10478" s="6">
        <v>2</v>
      </c>
      <c r="I10478" s="6" t="s">
        <v>297</v>
      </c>
      <c r="J10478" s="6">
        <v>6</v>
      </c>
      <c r="K10478" s="6" t="s">
        <v>7768</v>
      </c>
      <c r="L10478" s="8">
        <v>6</v>
      </c>
      <c r="M10478" s="6" t="s">
        <v>297</v>
      </c>
      <c r="N10478" s="6" t="s">
        <v>8718</v>
      </c>
      <c r="R10478" s="6" t="str">
        <f t="shared" si="163"/>
        <v>95958Xã Châu Thới26</v>
      </c>
    </row>
    <row r="10479" spans="1:18">
      <c r="A10479" s="6">
        <v>10478</v>
      </c>
      <c r="B10479" s="6">
        <v>95</v>
      </c>
      <c r="C10479" s="6" t="s">
        <v>8716</v>
      </c>
      <c r="D10479" s="6">
        <v>958</v>
      </c>
      <c r="E10479" s="6" t="s">
        <v>8734</v>
      </c>
      <c r="F10479" s="6">
        <v>31921</v>
      </c>
      <c r="G10479" s="6" t="s">
        <v>7862</v>
      </c>
      <c r="H10479" s="6">
        <v>2</v>
      </c>
      <c r="I10479" s="6" t="s">
        <v>297</v>
      </c>
      <c r="J10479" s="6">
        <v>6</v>
      </c>
      <c r="K10479" s="6" t="s">
        <v>7768</v>
      </c>
      <c r="L10479" s="8">
        <v>6</v>
      </c>
      <c r="M10479" s="6" t="s">
        <v>297</v>
      </c>
      <c r="N10479" s="6" t="s">
        <v>8718</v>
      </c>
      <c r="R10479" s="6" t="str">
        <f t="shared" si="163"/>
        <v>95958Xã Long Thạnh26</v>
      </c>
    </row>
    <row r="10480" spans="1:18">
      <c r="A10480" s="6">
        <v>10479</v>
      </c>
      <c r="B10480" s="6">
        <v>95</v>
      </c>
      <c r="C10480" s="6" t="s">
        <v>8716</v>
      </c>
      <c r="D10480" s="6">
        <v>959</v>
      </c>
      <c r="E10480" s="6" t="s">
        <v>8740</v>
      </c>
      <c r="F10480" s="6">
        <v>31942</v>
      </c>
      <c r="G10480" s="6" t="s">
        <v>5433</v>
      </c>
      <c r="H10480" s="6">
        <v>1</v>
      </c>
      <c r="I10480" s="6" t="s">
        <v>251</v>
      </c>
      <c r="J10480" s="6">
        <v>6</v>
      </c>
      <c r="K10480" s="6" t="s">
        <v>7768</v>
      </c>
      <c r="L10480" s="8">
        <v>5</v>
      </c>
      <c r="M10480" s="6" t="s">
        <v>251</v>
      </c>
      <c r="N10480" s="6" t="s">
        <v>8718</v>
      </c>
      <c r="R10480" s="6" t="str">
        <f t="shared" si="163"/>
        <v>95959Phường 116</v>
      </c>
    </row>
    <row r="10481" spans="1:18">
      <c r="A10481" s="6">
        <v>10480</v>
      </c>
      <c r="B10481" s="6">
        <v>95</v>
      </c>
      <c r="C10481" s="6" t="s">
        <v>8716</v>
      </c>
      <c r="D10481" s="6">
        <v>959</v>
      </c>
      <c r="E10481" s="6" t="s">
        <v>8740</v>
      </c>
      <c r="F10481" s="6">
        <v>31945</v>
      </c>
      <c r="G10481" s="6" t="s">
        <v>8741</v>
      </c>
      <c r="H10481" s="6">
        <v>1</v>
      </c>
      <c r="I10481" s="6" t="s">
        <v>251</v>
      </c>
      <c r="J10481" s="6">
        <v>6</v>
      </c>
      <c r="K10481" s="6" t="s">
        <v>7768</v>
      </c>
      <c r="L10481" s="8">
        <v>5</v>
      </c>
      <c r="M10481" s="6" t="s">
        <v>251</v>
      </c>
      <c r="N10481" s="6" t="s">
        <v>8718</v>
      </c>
      <c r="R10481" s="6" t="str">
        <f t="shared" si="163"/>
        <v>95959Phường Hộ Phòng16</v>
      </c>
    </row>
    <row r="10482" spans="1:18">
      <c r="A10482" s="6">
        <v>10481</v>
      </c>
      <c r="B10482" s="6">
        <v>95</v>
      </c>
      <c r="C10482" s="6" t="s">
        <v>8716</v>
      </c>
      <c r="D10482" s="6">
        <v>959</v>
      </c>
      <c r="E10482" s="6" t="s">
        <v>8740</v>
      </c>
      <c r="F10482" s="6">
        <v>31948</v>
      </c>
      <c r="G10482" s="6" t="s">
        <v>8742</v>
      </c>
      <c r="H10482" s="6">
        <v>2</v>
      </c>
      <c r="I10482" s="6" t="s">
        <v>297</v>
      </c>
      <c r="J10482" s="6">
        <v>6</v>
      </c>
      <c r="K10482" s="6" t="s">
        <v>7768</v>
      </c>
      <c r="L10482" s="8">
        <v>6</v>
      </c>
      <c r="M10482" s="6" t="s">
        <v>297</v>
      </c>
      <c r="N10482" s="6" t="s">
        <v>8718</v>
      </c>
      <c r="R10482" s="6" t="str">
        <f t="shared" si="163"/>
        <v>95959Xã Phong Thạnh Đông26</v>
      </c>
    </row>
    <row r="10483" spans="1:18">
      <c r="A10483" s="6">
        <v>10482</v>
      </c>
      <c r="B10483" s="6">
        <v>95</v>
      </c>
      <c r="C10483" s="6" t="s">
        <v>8716</v>
      </c>
      <c r="D10483" s="6">
        <v>959</v>
      </c>
      <c r="E10483" s="6" t="s">
        <v>8740</v>
      </c>
      <c r="F10483" s="6">
        <v>31951</v>
      </c>
      <c r="G10483" s="6" t="s">
        <v>8743</v>
      </c>
      <c r="H10483" s="6">
        <v>1</v>
      </c>
      <c r="I10483" s="6" t="s">
        <v>251</v>
      </c>
      <c r="J10483" s="6">
        <v>6</v>
      </c>
      <c r="K10483" s="6" t="s">
        <v>7768</v>
      </c>
      <c r="L10483" s="8">
        <v>5</v>
      </c>
      <c r="M10483" s="6" t="s">
        <v>251</v>
      </c>
      <c r="N10483" s="6" t="s">
        <v>8718</v>
      </c>
      <c r="R10483" s="6" t="str">
        <f t="shared" si="163"/>
        <v>95959Phường Láng Tròn16</v>
      </c>
    </row>
    <row r="10484" spans="1:18">
      <c r="A10484" s="6">
        <v>10483</v>
      </c>
      <c r="B10484" s="6">
        <v>95</v>
      </c>
      <c r="C10484" s="6" t="s">
        <v>8716</v>
      </c>
      <c r="D10484" s="6">
        <v>959</v>
      </c>
      <c r="E10484" s="6" t="s">
        <v>8740</v>
      </c>
      <c r="F10484" s="6">
        <v>31954</v>
      </c>
      <c r="G10484" s="6" t="s">
        <v>8744</v>
      </c>
      <c r="H10484" s="6">
        <v>2</v>
      </c>
      <c r="I10484" s="6" t="s">
        <v>297</v>
      </c>
      <c r="J10484" s="6">
        <v>6</v>
      </c>
      <c r="K10484" s="6" t="s">
        <v>7768</v>
      </c>
      <c r="L10484" s="8">
        <v>6</v>
      </c>
      <c r="M10484" s="6" t="s">
        <v>297</v>
      </c>
      <c r="N10484" s="6" t="s">
        <v>8718</v>
      </c>
      <c r="R10484" s="6" t="str">
        <f t="shared" si="163"/>
        <v>95959Xã Phong Tân26</v>
      </c>
    </row>
    <row r="10485" spans="1:18">
      <c r="A10485" s="6">
        <v>10484</v>
      </c>
      <c r="B10485" s="6">
        <v>95</v>
      </c>
      <c r="C10485" s="6" t="s">
        <v>8716</v>
      </c>
      <c r="D10485" s="6">
        <v>959</v>
      </c>
      <c r="E10485" s="6" t="s">
        <v>8740</v>
      </c>
      <c r="F10485" s="6">
        <v>31957</v>
      </c>
      <c r="G10485" s="6" t="s">
        <v>1906</v>
      </c>
      <c r="H10485" s="6">
        <v>2</v>
      </c>
      <c r="I10485" s="6" t="s">
        <v>297</v>
      </c>
      <c r="J10485" s="6">
        <v>6</v>
      </c>
      <c r="K10485" s="6" t="s">
        <v>7768</v>
      </c>
      <c r="L10485" s="8">
        <v>6</v>
      </c>
      <c r="M10485" s="6" t="s">
        <v>297</v>
      </c>
      <c r="N10485" s="6" t="s">
        <v>8718</v>
      </c>
      <c r="R10485" s="6" t="str">
        <f t="shared" si="163"/>
        <v>95959Xã Tân Phong26</v>
      </c>
    </row>
    <row r="10486" spans="1:18">
      <c r="A10486" s="6">
        <v>10485</v>
      </c>
      <c r="B10486" s="6">
        <v>95</v>
      </c>
      <c r="C10486" s="6" t="s">
        <v>8716</v>
      </c>
      <c r="D10486" s="6">
        <v>959</v>
      </c>
      <c r="E10486" s="6" t="s">
        <v>8740</v>
      </c>
      <c r="F10486" s="6">
        <v>31960</v>
      </c>
      <c r="G10486" s="6" t="s">
        <v>8123</v>
      </c>
      <c r="H10486" s="6">
        <v>2</v>
      </c>
      <c r="I10486" s="6" t="s">
        <v>297</v>
      </c>
      <c r="J10486" s="6">
        <v>6</v>
      </c>
      <c r="K10486" s="6" t="s">
        <v>7768</v>
      </c>
      <c r="L10486" s="8">
        <v>6</v>
      </c>
      <c r="M10486" s="6" t="s">
        <v>297</v>
      </c>
      <c r="N10486" s="6" t="s">
        <v>8718</v>
      </c>
      <c r="R10486" s="6" t="str">
        <f t="shared" si="163"/>
        <v>95959Xã Phong Thạnh26</v>
      </c>
    </row>
    <row r="10487" spans="1:18">
      <c r="A10487" s="6">
        <v>10486</v>
      </c>
      <c r="B10487" s="6">
        <v>95</v>
      </c>
      <c r="C10487" s="6" t="s">
        <v>8716</v>
      </c>
      <c r="D10487" s="6">
        <v>959</v>
      </c>
      <c r="E10487" s="6" t="s">
        <v>8740</v>
      </c>
      <c r="F10487" s="6">
        <v>31963</v>
      </c>
      <c r="G10487" s="6" t="s">
        <v>8745</v>
      </c>
      <c r="H10487" s="6">
        <v>2</v>
      </c>
      <c r="I10487" s="6" t="s">
        <v>297</v>
      </c>
      <c r="J10487" s="6">
        <v>6</v>
      </c>
      <c r="K10487" s="6" t="s">
        <v>7768</v>
      </c>
      <c r="L10487" s="8">
        <v>6</v>
      </c>
      <c r="M10487" s="6" t="s">
        <v>297</v>
      </c>
      <c r="N10487" s="6" t="s">
        <v>8718</v>
      </c>
      <c r="R10487" s="6" t="str">
        <f t="shared" si="163"/>
        <v>95959Xã Phong Thạnh A26</v>
      </c>
    </row>
    <row r="10488" spans="1:18">
      <c r="A10488" s="6">
        <v>10487</v>
      </c>
      <c r="B10488" s="6">
        <v>95</v>
      </c>
      <c r="C10488" s="6" t="s">
        <v>8716</v>
      </c>
      <c r="D10488" s="6">
        <v>959</v>
      </c>
      <c r="E10488" s="6" t="s">
        <v>8740</v>
      </c>
      <c r="F10488" s="6">
        <v>31966</v>
      </c>
      <c r="G10488" s="6" t="s">
        <v>8746</v>
      </c>
      <c r="H10488" s="6">
        <v>2</v>
      </c>
      <c r="I10488" s="6" t="s">
        <v>297</v>
      </c>
      <c r="J10488" s="6">
        <v>6</v>
      </c>
      <c r="K10488" s="6" t="s">
        <v>7768</v>
      </c>
      <c r="L10488" s="8">
        <v>6</v>
      </c>
      <c r="M10488" s="6" t="s">
        <v>297</v>
      </c>
      <c r="N10488" s="6" t="s">
        <v>8718</v>
      </c>
      <c r="R10488" s="6" t="str">
        <f t="shared" si="163"/>
        <v>95959Xã Phong Thạnh Tây26</v>
      </c>
    </row>
    <row r="10489" spans="1:18">
      <c r="A10489" s="6">
        <v>10488</v>
      </c>
      <c r="B10489" s="6">
        <v>95</v>
      </c>
      <c r="C10489" s="6" t="s">
        <v>8716</v>
      </c>
      <c r="D10489" s="6">
        <v>959</v>
      </c>
      <c r="E10489" s="6" t="s">
        <v>8740</v>
      </c>
      <c r="F10489" s="6">
        <v>31969</v>
      </c>
      <c r="G10489" s="6" t="s">
        <v>8010</v>
      </c>
      <c r="H10489" s="6">
        <v>2</v>
      </c>
      <c r="I10489" s="6" t="s">
        <v>297</v>
      </c>
      <c r="J10489" s="6">
        <v>6</v>
      </c>
      <c r="K10489" s="6" t="s">
        <v>7768</v>
      </c>
      <c r="L10489" s="8">
        <v>6</v>
      </c>
      <c r="M10489" s="6" t="s">
        <v>297</v>
      </c>
      <c r="N10489" s="6" t="s">
        <v>8718</v>
      </c>
      <c r="R10489" s="6" t="str">
        <f t="shared" si="163"/>
        <v>95959Xã Tân Thạnh26</v>
      </c>
    </row>
    <row r="10490" spans="1:18">
      <c r="A10490" s="6">
        <v>10489</v>
      </c>
      <c r="B10490" s="6">
        <v>95</v>
      </c>
      <c r="C10490" s="6" t="s">
        <v>8716</v>
      </c>
      <c r="D10490" s="6">
        <v>960</v>
      </c>
      <c r="E10490" s="6" t="s">
        <v>8747</v>
      </c>
      <c r="F10490" s="6">
        <v>31972</v>
      </c>
      <c r="G10490" s="6" t="s">
        <v>8748</v>
      </c>
      <c r="H10490" s="6">
        <v>1</v>
      </c>
      <c r="I10490" s="6" t="s">
        <v>251</v>
      </c>
      <c r="J10490" s="6">
        <v>6</v>
      </c>
      <c r="K10490" s="6" t="s">
        <v>7768</v>
      </c>
      <c r="L10490" s="8">
        <v>5</v>
      </c>
      <c r="M10490" s="6" t="s">
        <v>251</v>
      </c>
      <c r="N10490" s="6" t="s">
        <v>8718</v>
      </c>
      <c r="R10490" s="6" t="str">
        <f t="shared" si="163"/>
        <v>95960Thị trấn Gành Hào16</v>
      </c>
    </row>
    <row r="10491" spans="1:18">
      <c r="A10491" s="6">
        <v>10490</v>
      </c>
      <c r="B10491" s="6">
        <v>95</v>
      </c>
      <c r="C10491" s="6" t="s">
        <v>8716</v>
      </c>
      <c r="D10491" s="6">
        <v>960</v>
      </c>
      <c r="E10491" s="6" t="s">
        <v>8747</v>
      </c>
      <c r="F10491" s="6">
        <v>31975</v>
      </c>
      <c r="G10491" s="6" t="s">
        <v>8749</v>
      </c>
      <c r="H10491" s="6">
        <v>2</v>
      </c>
      <c r="I10491" s="6" t="s">
        <v>297</v>
      </c>
      <c r="J10491" s="6">
        <v>6</v>
      </c>
      <c r="K10491" s="6" t="s">
        <v>7768</v>
      </c>
      <c r="L10491" s="8">
        <v>6</v>
      </c>
      <c r="M10491" s="6" t="s">
        <v>297</v>
      </c>
      <c r="N10491" s="6" t="s">
        <v>8718</v>
      </c>
      <c r="R10491" s="6" t="str">
        <f t="shared" si="163"/>
        <v>95960Xã Long Điền Đông26</v>
      </c>
    </row>
    <row r="10492" spans="1:18">
      <c r="A10492" s="6">
        <v>10491</v>
      </c>
      <c r="B10492" s="6">
        <v>95</v>
      </c>
      <c r="C10492" s="6" t="s">
        <v>8716</v>
      </c>
      <c r="D10492" s="6">
        <v>960</v>
      </c>
      <c r="E10492" s="6" t="s">
        <v>8747</v>
      </c>
      <c r="F10492" s="6">
        <v>31978</v>
      </c>
      <c r="G10492" s="6" t="s">
        <v>8750</v>
      </c>
      <c r="H10492" s="6">
        <v>2</v>
      </c>
      <c r="I10492" s="6" t="s">
        <v>297</v>
      </c>
      <c r="J10492" s="6">
        <v>6</v>
      </c>
      <c r="K10492" s="6" t="s">
        <v>7768</v>
      </c>
      <c r="L10492" s="8">
        <v>6</v>
      </c>
      <c r="M10492" s="6" t="s">
        <v>297</v>
      </c>
      <c r="N10492" s="6" t="s">
        <v>8718</v>
      </c>
      <c r="R10492" s="6" t="str">
        <f t="shared" si="163"/>
        <v>95960Xã Long Điền Đông A26</v>
      </c>
    </row>
    <row r="10493" spans="1:18">
      <c r="A10493" s="6">
        <v>10492</v>
      </c>
      <c r="B10493" s="6">
        <v>95</v>
      </c>
      <c r="C10493" s="6" t="s">
        <v>8716</v>
      </c>
      <c r="D10493" s="6">
        <v>960</v>
      </c>
      <c r="E10493" s="6" t="s">
        <v>8747</v>
      </c>
      <c r="F10493" s="6">
        <v>31981</v>
      </c>
      <c r="G10493" s="6" t="s">
        <v>8751</v>
      </c>
      <c r="H10493" s="6">
        <v>2</v>
      </c>
      <c r="I10493" s="6" t="s">
        <v>297</v>
      </c>
      <c r="J10493" s="6">
        <v>6</v>
      </c>
      <c r="K10493" s="6" t="s">
        <v>7768</v>
      </c>
      <c r="L10493" s="8">
        <v>6</v>
      </c>
      <c r="M10493" s="6" t="s">
        <v>297</v>
      </c>
      <c r="N10493" s="6" t="s">
        <v>8718</v>
      </c>
      <c r="R10493" s="6" t="str">
        <f t="shared" si="163"/>
        <v>95960Xã Long Điền26</v>
      </c>
    </row>
    <row r="10494" spans="1:18">
      <c r="A10494" s="6">
        <v>10493</v>
      </c>
      <c r="B10494" s="6">
        <v>95</v>
      </c>
      <c r="C10494" s="6" t="s">
        <v>8716</v>
      </c>
      <c r="D10494" s="6">
        <v>960</v>
      </c>
      <c r="E10494" s="6" t="s">
        <v>8747</v>
      </c>
      <c r="F10494" s="6">
        <v>31984</v>
      </c>
      <c r="G10494" s="6" t="s">
        <v>8752</v>
      </c>
      <c r="H10494" s="6">
        <v>2</v>
      </c>
      <c r="I10494" s="6" t="s">
        <v>297</v>
      </c>
      <c r="J10494" s="6">
        <v>6</v>
      </c>
      <c r="K10494" s="6" t="s">
        <v>7768</v>
      </c>
      <c r="L10494" s="8">
        <v>6</v>
      </c>
      <c r="M10494" s="6" t="s">
        <v>297</v>
      </c>
      <c r="N10494" s="6" t="s">
        <v>8718</v>
      </c>
      <c r="R10494" s="6" t="str">
        <f t="shared" si="163"/>
        <v>95960Xã Long Điền Tây26</v>
      </c>
    </row>
    <row r="10495" spans="1:18">
      <c r="A10495" s="6">
        <v>10494</v>
      </c>
      <c r="B10495" s="6">
        <v>95</v>
      </c>
      <c r="C10495" s="6" t="s">
        <v>8716</v>
      </c>
      <c r="D10495" s="6">
        <v>960</v>
      </c>
      <c r="E10495" s="6" t="s">
        <v>8747</v>
      </c>
      <c r="F10495" s="6">
        <v>31985</v>
      </c>
      <c r="G10495" s="6" t="s">
        <v>5582</v>
      </c>
      <c r="H10495" s="6">
        <v>2</v>
      </c>
      <c r="I10495" s="6" t="s">
        <v>297</v>
      </c>
      <c r="J10495" s="6">
        <v>6</v>
      </c>
      <c r="K10495" s="6" t="s">
        <v>7768</v>
      </c>
      <c r="L10495" s="8">
        <v>6</v>
      </c>
      <c r="M10495" s="6" t="s">
        <v>297</v>
      </c>
      <c r="N10495" s="6" t="s">
        <v>8718</v>
      </c>
      <c r="R10495" s="6" t="str">
        <f t="shared" si="163"/>
        <v>95960Xã Điền Hải26</v>
      </c>
    </row>
    <row r="10496" spans="1:18">
      <c r="A10496" s="6">
        <v>10495</v>
      </c>
      <c r="B10496" s="6">
        <v>95</v>
      </c>
      <c r="C10496" s="6" t="s">
        <v>8716</v>
      </c>
      <c r="D10496" s="6">
        <v>960</v>
      </c>
      <c r="E10496" s="6" t="s">
        <v>8747</v>
      </c>
      <c r="F10496" s="6">
        <v>31987</v>
      </c>
      <c r="G10496" s="6" t="s">
        <v>8753</v>
      </c>
      <c r="H10496" s="6">
        <v>2</v>
      </c>
      <c r="I10496" s="6" t="s">
        <v>297</v>
      </c>
      <c r="J10496" s="6">
        <v>6</v>
      </c>
      <c r="K10496" s="6" t="s">
        <v>7768</v>
      </c>
      <c r="L10496" s="8">
        <v>6</v>
      </c>
      <c r="M10496" s="6" t="s">
        <v>297</v>
      </c>
      <c r="N10496" s="6" t="s">
        <v>8718</v>
      </c>
      <c r="R10496" s="6" t="str">
        <f t="shared" si="163"/>
        <v>95960Xã An Trạch26</v>
      </c>
    </row>
    <row r="10497" spans="1:18">
      <c r="A10497" s="6">
        <v>10496</v>
      </c>
      <c r="B10497" s="6">
        <v>95</v>
      </c>
      <c r="C10497" s="6" t="s">
        <v>8716</v>
      </c>
      <c r="D10497" s="6">
        <v>960</v>
      </c>
      <c r="E10497" s="6" t="s">
        <v>8747</v>
      </c>
      <c r="F10497" s="6">
        <v>31988</v>
      </c>
      <c r="G10497" s="6" t="s">
        <v>8754</v>
      </c>
      <c r="H10497" s="6">
        <v>2</v>
      </c>
      <c r="I10497" s="6" t="s">
        <v>297</v>
      </c>
      <c r="J10497" s="6">
        <v>6</v>
      </c>
      <c r="K10497" s="6" t="s">
        <v>7768</v>
      </c>
      <c r="L10497" s="8">
        <v>6</v>
      </c>
      <c r="M10497" s="6" t="s">
        <v>297</v>
      </c>
      <c r="N10497" s="6" t="s">
        <v>8718</v>
      </c>
      <c r="R10497" s="6" t="str">
        <f t="shared" si="163"/>
        <v>95960Xã An Trạch A26</v>
      </c>
    </row>
    <row r="10498" spans="1:18">
      <c r="A10498" s="6">
        <v>10497</v>
      </c>
      <c r="B10498" s="6">
        <v>95</v>
      </c>
      <c r="C10498" s="6" t="s">
        <v>8716</v>
      </c>
      <c r="D10498" s="6">
        <v>960</v>
      </c>
      <c r="E10498" s="6" t="s">
        <v>8747</v>
      </c>
      <c r="F10498" s="6">
        <v>31990</v>
      </c>
      <c r="G10498" s="6" t="s">
        <v>8755</v>
      </c>
      <c r="H10498" s="6">
        <v>2</v>
      </c>
      <c r="I10498" s="6" t="s">
        <v>297</v>
      </c>
      <c r="J10498" s="6">
        <v>6</v>
      </c>
      <c r="K10498" s="6" t="s">
        <v>7768</v>
      </c>
      <c r="L10498" s="8">
        <v>6</v>
      </c>
      <c r="M10498" s="6" t="s">
        <v>297</v>
      </c>
      <c r="N10498" s="6" t="s">
        <v>8718</v>
      </c>
      <c r="R10498" s="6" t="str">
        <f t="shared" si="163"/>
        <v>95960Xã An Phúc26</v>
      </c>
    </row>
    <row r="10499" spans="1:18">
      <c r="A10499" s="6">
        <v>10498</v>
      </c>
      <c r="B10499" s="6">
        <v>95</v>
      </c>
      <c r="C10499" s="6" t="s">
        <v>8716</v>
      </c>
      <c r="D10499" s="6">
        <v>960</v>
      </c>
      <c r="E10499" s="6" t="s">
        <v>8747</v>
      </c>
      <c r="F10499" s="6">
        <v>31993</v>
      </c>
      <c r="G10499" s="6" t="s">
        <v>4507</v>
      </c>
      <c r="H10499" s="6">
        <v>2</v>
      </c>
      <c r="I10499" s="6" t="s">
        <v>297</v>
      </c>
      <c r="J10499" s="6">
        <v>6</v>
      </c>
      <c r="K10499" s="6" t="s">
        <v>7768</v>
      </c>
      <c r="L10499" s="8">
        <v>6</v>
      </c>
      <c r="M10499" s="6" t="s">
        <v>297</v>
      </c>
      <c r="N10499" s="6" t="s">
        <v>8718</v>
      </c>
      <c r="R10499" s="6" t="str">
        <f t="shared" ref="R10499:R10562" si="164">CONCATENATE(B10499,D10499,G10499,H10499,J10499)</f>
        <v>95960Xã Định Thành26</v>
      </c>
    </row>
    <row r="10500" spans="1:18">
      <c r="A10500" s="6">
        <v>10499</v>
      </c>
      <c r="B10500" s="6">
        <v>95</v>
      </c>
      <c r="C10500" s="6" t="s">
        <v>8716</v>
      </c>
      <c r="D10500" s="6">
        <v>960</v>
      </c>
      <c r="E10500" s="6" t="s">
        <v>8747</v>
      </c>
      <c r="F10500" s="6">
        <v>31996</v>
      </c>
      <c r="G10500" s="6" t="s">
        <v>8756</v>
      </c>
      <c r="H10500" s="6">
        <v>2</v>
      </c>
      <c r="I10500" s="6" t="s">
        <v>297</v>
      </c>
      <c r="J10500" s="6">
        <v>6</v>
      </c>
      <c r="K10500" s="6" t="s">
        <v>7768</v>
      </c>
      <c r="L10500" s="8">
        <v>6</v>
      </c>
      <c r="M10500" s="6" t="s">
        <v>297</v>
      </c>
      <c r="N10500" s="6" t="s">
        <v>8718</v>
      </c>
      <c r="R10500" s="6" t="str">
        <f t="shared" si="164"/>
        <v>95960Xã Định Thành A26</v>
      </c>
    </row>
    <row r="10501" spans="1:18">
      <c r="A10501" s="6">
        <v>10500</v>
      </c>
      <c r="B10501" s="6">
        <v>95</v>
      </c>
      <c r="C10501" s="6" t="s">
        <v>8716</v>
      </c>
      <c r="D10501" s="6">
        <v>961</v>
      </c>
      <c r="E10501" s="6" t="s">
        <v>8757</v>
      </c>
      <c r="F10501" s="6">
        <v>31891</v>
      </c>
      <c r="G10501" s="6" t="s">
        <v>8758</v>
      </c>
      <c r="H10501" s="6">
        <v>1</v>
      </c>
      <c r="I10501" s="6" t="s">
        <v>251</v>
      </c>
      <c r="J10501" s="6">
        <v>6</v>
      </c>
      <c r="K10501" s="6" t="s">
        <v>7768</v>
      </c>
      <c r="L10501" s="8">
        <v>5</v>
      </c>
      <c r="M10501" s="6" t="s">
        <v>251</v>
      </c>
      <c r="N10501" s="6" t="s">
        <v>8718</v>
      </c>
      <c r="R10501" s="6" t="str">
        <f t="shared" si="164"/>
        <v>95961Thị trấn Hòa Bình16</v>
      </c>
    </row>
    <row r="10502" spans="1:18">
      <c r="A10502" s="6">
        <v>10501</v>
      </c>
      <c r="B10502" s="6">
        <v>95</v>
      </c>
      <c r="C10502" s="6" t="s">
        <v>8716</v>
      </c>
      <c r="D10502" s="6">
        <v>961</v>
      </c>
      <c r="E10502" s="6" t="s">
        <v>8757</v>
      </c>
      <c r="F10502" s="6">
        <v>31915</v>
      </c>
      <c r="G10502" s="6" t="s">
        <v>8759</v>
      </c>
      <c r="H10502" s="6">
        <v>2</v>
      </c>
      <c r="I10502" s="6" t="s">
        <v>297</v>
      </c>
      <c r="J10502" s="6">
        <v>6</v>
      </c>
      <c r="K10502" s="6" t="s">
        <v>7768</v>
      </c>
      <c r="L10502" s="8">
        <v>6</v>
      </c>
      <c r="M10502" s="6" t="s">
        <v>297</v>
      </c>
      <c r="N10502" s="6" t="s">
        <v>8718</v>
      </c>
      <c r="R10502" s="6" t="str">
        <f t="shared" si="164"/>
        <v>95961Xã Minh Diệu26</v>
      </c>
    </row>
    <row r="10503" spans="1:18">
      <c r="A10503" s="6">
        <v>10502</v>
      </c>
      <c r="B10503" s="6">
        <v>95</v>
      </c>
      <c r="C10503" s="6" t="s">
        <v>8716</v>
      </c>
      <c r="D10503" s="6">
        <v>961</v>
      </c>
      <c r="E10503" s="6" t="s">
        <v>8757</v>
      </c>
      <c r="F10503" s="6">
        <v>31918</v>
      </c>
      <c r="G10503" s="6" t="s">
        <v>7798</v>
      </c>
      <c r="H10503" s="6">
        <v>2</v>
      </c>
      <c r="I10503" s="6" t="s">
        <v>297</v>
      </c>
      <c r="J10503" s="6">
        <v>6</v>
      </c>
      <c r="K10503" s="6" t="s">
        <v>7768</v>
      </c>
      <c r="L10503" s="8">
        <v>6</v>
      </c>
      <c r="M10503" s="6" t="s">
        <v>297</v>
      </c>
      <c r="N10503" s="6" t="s">
        <v>8718</v>
      </c>
      <c r="R10503" s="6" t="str">
        <f t="shared" si="164"/>
        <v>95961Xã Vĩnh Bình26</v>
      </c>
    </row>
    <row r="10504" spans="1:18">
      <c r="A10504" s="6">
        <v>10503</v>
      </c>
      <c r="B10504" s="6">
        <v>95</v>
      </c>
      <c r="C10504" s="6" t="s">
        <v>8716</v>
      </c>
      <c r="D10504" s="6">
        <v>961</v>
      </c>
      <c r="E10504" s="6" t="s">
        <v>8757</v>
      </c>
      <c r="F10504" s="6">
        <v>31924</v>
      </c>
      <c r="G10504" s="6" t="s">
        <v>8760</v>
      </c>
      <c r="H10504" s="6">
        <v>2</v>
      </c>
      <c r="I10504" s="6" t="s">
        <v>297</v>
      </c>
      <c r="J10504" s="6">
        <v>6</v>
      </c>
      <c r="K10504" s="6" t="s">
        <v>7768</v>
      </c>
      <c r="L10504" s="8">
        <v>6</v>
      </c>
      <c r="M10504" s="6" t="s">
        <v>297</v>
      </c>
      <c r="N10504" s="6" t="s">
        <v>8718</v>
      </c>
      <c r="R10504" s="6" t="str">
        <f t="shared" si="164"/>
        <v>95961Xã Vĩnh Mỹ B26</v>
      </c>
    </row>
    <row r="10505" spans="1:18">
      <c r="A10505" s="6">
        <v>10504</v>
      </c>
      <c r="B10505" s="6">
        <v>95</v>
      </c>
      <c r="C10505" s="6" t="s">
        <v>8716</v>
      </c>
      <c r="D10505" s="6">
        <v>961</v>
      </c>
      <c r="E10505" s="6" t="s">
        <v>8757</v>
      </c>
      <c r="F10505" s="6">
        <v>31927</v>
      </c>
      <c r="G10505" s="6" t="s">
        <v>8344</v>
      </c>
      <c r="H10505" s="6">
        <v>2</v>
      </c>
      <c r="I10505" s="6" t="s">
        <v>297</v>
      </c>
      <c r="J10505" s="6">
        <v>6</v>
      </c>
      <c r="K10505" s="6" t="s">
        <v>7768</v>
      </c>
      <c r="L10505" s="8">
        <v>6</v>
      </c>
      <c r="M10505" s="6" t="s">
        <v>297</v>
      </c>
      <c r="N10505" s="6" t="s">
        <v>8718</v>
      </c>
      <c r="R10505" s="6" t="str">
        <f t="shared" si="164"/>
        <v>95961Xã Vĩnh Hậu26</v>
      </c>
    </row>
    <row r="10506" spans="1:18">
      <c r="A10506" s="6">
        <v>10505</v>
      </c>
      <c r="B10506" s="6">
        <v>95</v>
      </c>
      <c r="C10506" s="6" t="s">
        <v>8716</v>
      </c>
      <c r="D10506" s="6">
        <v>961</v>
      </c>
      <c r="E10506" s="6" t="s">
        <v>8757</v>
      </c>
      <c r="F10506" s="6">
        <v>31930</v>
      </c>
      <c r="G10506" s="6" t="s">
        <v>8761</v>
      </c>
      <c r="H10506" s="6">
        <v>2</v>
      </c>
      <c r="I10506" s="6" t="s">
        <v>297</v>
      </c>
      <c r="J10506" s="6">
        <v>6</v>
      </c>
      <c r="K10506" s="6" t="s">
        <v>7768</v>
      </c>
      <c r="L10506" s="8">
        <v>6</v>
      </c>
      <c r="M10506" s="6" t="s">
        <v>297</v>
      </c>
      <c r="N10506" s="6" t="s">
        <v>8718</v>
      </c>
      <c r="R10506" s="6" t="str">
        <f t="shared" si="164"/>
        <v>95961Xã Vĩnh Hậu A26</v>
      </c>
    </row>
    <row r="10507" spans="1:18">
      <c r="A10507" s="6">
        <v>10506</v>
      </c>
      <c r="B10507" s="6">
        <v>95</v>
      </c>
      <c r="C10507" s="6" t="s">
        <v>8716</v>
      </c>
      <c r="D10507" s="6">
        <v>961</v>
      </c>
      <c r="E10507" s="6" t="s">
        <v>8757</v>
      </c>
      <c r="F10507" s="6">
        <v>31933</v>
      </c>
      <c r="G10507" s="6" t="s">
        <v>8762</v>
      </c>
      <c r="H10507" s="6">
        <v>2</v>
      </c>
      <c r="I10507" s="6" t="s">
        <v>297</v>
      </c>
      <c r="J10507" s="6">
        <v>6</v>
      </c>
      <c r="K10507" s="6" t="s">
        <v>7768</v>
      </c>
      <c r="L10507" s="8">
        <v>6</v>
      </c>
      <c r="M10507" s="6" t="s">
        <v>297</v>
      </c>
      <c r="N10507" s="6" t="s">
        <v>8718</v>
      </c>
      <c r="R10507" s="6" t="str">
        <f t="shared" si="164"/>
        <v>95961Xã Vĩnh Mỹ A26</v>
      </c>
    </row>
    <row r="10508" spans="1:18">
      <c r="A10508" s="6">
        <v>10507</v>
      </c>
      <c r="B10508" s="6">
        <v>95</v>
      </c>
      <c r="C10508" s="6" t="s">
        <v>8716</v>
      </c>
      <c r="D10508" s="6">
        <v>961</v>
      </c>
      <c r="E10508" s="6" t="s">
        <v>8757</v>
      </c>
      <c r="F10508" s="6">
        <v>31936</v>
      </c>
      <c r="G10508" s="6" t="s">
        <v>3217</v>
      </c>
      <c r="H10508" s="6">
        <v>2</v>
      </c>
      <c r="I10508" s="6" t="s">
        <v>297</v>
      </c>
      <c r="J10508" s="6">
        <v>6</v>
      </c>
      <c r="K10508" s="6" t="s">
        <v>7768</v>
      </c>
      <c r="L10508" s="8">
        <v>6</v>
      </c>
      <c r="M10508" s="6" t="s">
        <v>297</v>
      </c>
      <c r="N10508" s="6" t="s">
        <v>8718</v>
      </c>
      <c r="R10508" s="6" t="str">
        <f t="shared" si="164"/>
        <v>95961Xã Vĩnh Thịnh26</v>
      </c>
    </row>
    <row r="10509" spans="1:18">
      <c r="A10509" s="6">
        <v>10508</v>
      </c>
      <c r="B10509" s="6">
        <v>96</v>
      </c>
      <c r="C10509" s="6" t="s">
        <v>8763</v>
      </c>
      <c r="D10509" s="6">
        <v>964</v>
      </c>
      <c r="E10509" s="6" t="s">
        <v>8764</v>
      </c>
      <c r="F10509" s="6">
        <v>31999</v>
      </c>
      <c r="G10509" s="6" t="s">
        <v>167</v>
      </c>
      <c r="H10509" s="6">
        <v>1</v>
      </c>
      <c r="I10509" s="6" t="s">
        <v>251</v>
      </c>
      <c r="J10509" s="6">
        <v>6</v>
      </c>
      <c r="K10509" s="6" t="s">
        <v>7768</v>
      </c>
      <c r="L10509" s="8">
        <v>5</v>
      </c>
      <c r="M10509" s="6" t="s">
        <v>251</v>
      </c>
      <c r="N10509" s="6" t="s">
        <v>8765</v>
      </c>
      <c r="R10509" s="6" t="str">
        <f t="shared" si="164"/>
        <v>96964Phường 916</v>
      </c>
    </row>
    <row r="10510" spans="1:18">
      <c r="A10510" s="6">
        <v>10509</v>
      </c>
      <c r="B10510" s="6">
        <v>96</v>
      </c>
      <c r="C10510" s="6" t="s">
        <v>8763</v>
      </c>
      <c r="D10510" s="6">
        <v>964</v>
      </c>
      <c r="E10510" s="6" t="s">
        <v>8764</v>
      </c>
      <c r="F10510" s="6">
        <v>32002</v>
      </c>
      <c r="G10510" s="6" t="s">
        <v>5437</v>
      </c>
      <c r="H10510" s="6">
        <v>1</v>
      </c>
      <c r="I10510" s="6" t="s">
        <v>251</v>
      </c>
      <c r="J10510" s="6">
        <v>6</v>
      </c>
      <c r="K10510" s="6" t="s">
        <v>7768</v>
      </c>
      <c r="L10510" s="8">
        <v>5</v>
      </c>
      <c r="M10510" s="6" t="s">
        <v>251</v>
      </c>
      <c r="N10510" s="6" t="s">
        <v>8765</v>
      </c>
      <c r="R10510" s="6" t="str">
        <f t="shared" si="164"/>
        <v>96964Phường 416</v>
      </c>
    </row>
    <row r="10511" spans="1:18">
      <c r="A10511" s="6">
        <v>10510</v>
      </c>
      <c r="B10511" s="6">
        <v>96</v>
      </c>
      <c r="C10511" s="6" t="s">
        <v>8763</v>
      </c>
      <c r="D10511" s="6">
        <v>964</v>
      </c>
      <c r="E10511" s="6" t="s">
        <v>8764</v>
      </c>
      <c r="F10511" s="6">
        <v>32005</v>
      </c>
      <c r="G10511" s="6" t="s">
        <v>5433</v>
      </c>
      <c r="H10511" s="6">
        <v>1</v>
      </c>
      <c r="I10511" s="6" t="s">
        <v>251</v>
      </c>
      <c r="J10511" s="6">
        <v>6</v>
      </c>
      <c r="K10511" s="6" t="s">
        <v>7768</v>
      </c>
      <c r="L10511" s="8">
        <v>5</v>
      </c>
      <c r="M10511" s="6" t="s">
        <v>251</v>
      </c>
      <c r="N10511" s="6" t="s">
        <v>8765</v>
      </c>
      <c r="R10511" s="6" t="str">
        <f t="shared" si="164"/>
        <v>96964Phường 116</v>
      </c>
    </row>
    <row r="10512" spans="1:18">
      <c r="A10512" s="6">
        <v>10511</v>
      </c>
      <c r="B10512" s="6">
        <v>96</v>
      </c>
      <c r="C10512" s="6" t="s">
        <v>8763</v>
      </c>
      <c r="D10512" s="6">
        <v>964</v>
      </c>
      <c r="E10512" s="6" t="s">
        <v>8764</v>
      </c>
      <c r="F10512" s="6">
        <v>32008</v>
      </c>
      <c r="G10512" s="6" t="s">
        <v>5438</v>
      </c>
      <c r="H10512" s="6">
        <v>1</v>
      </c>
      <c r="I10512" s="6" t="s">
        <v>251</v>
      </c>
      <c r="J10512" s="6">
        <v>6</v>
      </c>
      <c r="K10512" s="6" t="s">
        <v>7768</v>
      </c>
      <c r="L10512" s="8">
        <v>5</v>
      </c>
      <c r="M10512" s="6" t="s">
        <v>251</v>
      </c>
      <c r="N10512" s="6" t="s">
        <v>8765</v>
      </c>
      <c r="R10512" s="6" t="str">
        <f t="shared" si="164"/>
        <v>96964Phường 516</v>
      </c>
    </row>
    <row r="10513" spans="1:18">
      <c r="A10513" s="6">
        <v>10512</v>
      </c>
      <c r="B10513" s="6">
        <v>96</v>
      </c>
      <c r="C10513" s="6" t="s">
        <v>8763</v>
      </c>
      <c r="D10513" s="6">
        <v>964</v>
      </c>
      <c r="E10513" s="6" t="s">
        <v>8764</v>
      </c>
      <c r="F10513" s="6">
        <v>32011</v>
      </c>
      <c r="G10513" s="6" t="s">
        <v>5436</v>
      </c>
      <c r="H10513" s="6">
        <v>1</v>
      </c>
      <c r="I10513" s="6" t="s">
        <v>251</v>
      </c>
      <c r="J10513" s="6">
        <v>6</v>
      </c>
      <c r="K10513" s="6" t="s">
        <v>7768</v>
      </c>
      <c r="L10513" s="8">
        <v>5</v>
      </c>
      <c r="M10513" s="6" t="s">
        <v>251</v>
      </c>
      <c r="N10513" s="6" t="s">
        <v>8765</v>
      </c>
      <c r="R10513" s="6" t="str">
        <f t="shared" si="164"/>
        <v>96964Phường 216</v>
      </c>
    </row>
    <row r="10514" spans="1:18">
      <c r="A10514" s="6">
        <v>10513</v>
      </c>
      <c r="B10514" s="6">
        <v>96</v>
      </c>
      <c r="C10514" s="6" t="s">
        <v>8763</v>
      </c>
      <c r="D10514" s="6">
        <v>964</v>
      </c>
      <c r="E10514" s="6" t="s">
        <v>8764</v>
      </c>
      <c r="F10514" s="6">
        <v>32014</v>
      </c>
      <c r="G10514" s="6" t="s">
        <v>6219</v>
      </c>
      <c r="H10514" s="6">
        <v>1</v>
      </c>
      <c r="I10514" s="6" t="s">
        <v>251</v>
      </c>
      <c r="J10514" s="6">
        <v>6</v>
      </c>
      <c r="K10514" s="6" t="s">
        <v>7768</v>
      </c>
      <c r="L10514" s="8">
        <v>5</v>
      </c>
      <c r="M10514" s="6" t="s">
        <v>251</v>
      </c>
      <c r="N10514" s="6" t="s">
        <v>8765</v>
      </c>
      <c r="R10514" s="6" t="str">
        <f t="shared" si="164"/>
        <v>96964Phường 816</v>
      </c>
    </row>
    <row r="10515" spans="1:18">
      <c r="A10515" s="6">
        <v>10514</v>
      </c>
      <c r="B10515" s="6">
        <v>96</v>
      </c>
      <c r="C10515" s="6" t="s">
        <v>8763</v>
      </c>
      <c r="D10515" s="6">
        <v>964</v>
      </c>
      <c r="E10515" s="6" t="s">
        <v>8764</v>
      </c>
      <c r="F10515" s="6">
        <v>32017</v>
      </c>
      <c r="G10515" s="6" t="s">
        <v>215</v>
      </c>
      <c r="H10515" s="6">
        <v>1</v>
      </c>
      <c r="I10515" s="6" t="s">
        <v>251</v>
      </c>
      <c r="J10515" s="6">
        <v>6</v>
      </c>
      <c r="K10515" s="6" t="s">
        <v>7768</v>
      </c>
      <c r="L10515" s="8">
        <v>5</v>
      </c>
      <c r="M10515" s="6" t="s">
        <v>251</v>
      </c>
      <c r="N10515" s="6" t="s">
        <v>8765</v>
      </c>
      <c r="R10515" s="6" t="str">
        <f t="shared" si="164"/>
        <v>96964Phường 616</v>
      </c>
    </row>
    <row r="10516" spans="1:18">
      <c r="A10516" s="6">
        <v>10515</v>
      </c>
      <c r="B10516" s="6">
        <v>96</v>
      </c>
      <c r="C10516" s="6" t="s">
        <v>8763</v>
      </c>
      <c r="D10516" s="6">
        <v>964</v>
      </c>
      <c r="E10516" s="6" t="s">
        <v>8764</v>
      </c>
      <c r="F10516" s="6">
        <v>32020</v>
      </c>
      <c r="G10516" s="6" t="s">
        <v>6220</v>
      </c>
      <c r="H10516" s="6">
        <v>1</v>
      </c>
      <c r="I10516" s="6" t="s">
        <v>251</v>
      </c>
      <c r="J10516" s="6">
        <v>6</v>
      </c>
      <c r="K10516" s="6" t="s">
        <v>7768</v>
      </c>
      <c r="L10516" s="8">
        <v>5</v>
      </c>
      <c r="M10516" s="6" t="s">
        <v>251</v>
      </c>
      <c r="N10516" s="6" t="s">
        <v>8765</v>
      </c>
      <c r="R10516" s="6" t="str">
        <f t="shared" si="164"/>
        <v>96964Phường 716</v>
      </c>
    </row>
    <row r="10517" spans="1:18">
      <c r="A10517" s="6">
        <v>10516</v>
      </c>
      <c r="B10517" s="6">
        <v>96</v>
      </c>
      <c r="C10517" s="6" t="s">
        <v>8763</v>
      </c>
      <c r="D10517" s="6">
        <v>964</v>
      </c>
      <c r="E10517" s="6" t="s">
        <v>8764</v>
      </c>
      <c r="F10517" s="6">
        <v>32022</v>
      </c>
      <c r="G10517" s="6" t="s">
        <v>8766</v>
      </c>
      <c r="H10517" s="6">
        <v>1</v>
      </c>
      <c r="I10517" s="6" t="s">
        <v>251</v>
      </c>
      <c r="J10517" s="6">
        <v>6</v>
      </c>
      <c r="K10517" s="6" t="s">
        <v>7768</v>
      </c>
      <c r="L10517" s="8">
        <v>5</v>
      </c>
      <c r="M10517" s="6" t="s">
        <v>251</v>
      </c>
      <c r="N10517" s="6" t="s">
        <v>8765</v>
      </c>
      <c r="R10517" s="6" t="str">
        <f t="shared" si="164"/>
        <v>96964Phường Tân Xuyên16</v>
      </c>
    </row>
    <row r="10518" spans="1:18">
      <c r="A10518" s="6">
        <v>10517</v>
      </c>
      <c r="B10518" s="6">
        <v>96</v>
      </c>
      <c r="C10518" s="6" t="s">
        <v>8763</v>
      </c>
      <c r="D10518" s="6">
        <v>964</v>
      </c>
      <c r="E10518" s="6" t="s">
        <v>8764</v>
      </c>
      <c r="F10518" s="6">
        <v>32023</v>
      </c>
      <c r="G10518" s="6" t="s">
        <v>8767</v>
      </c>
      <c r="H10518" s="6">
        <v>2</v>
      </c>
      <c r="I10518" s="6" t="s">
        <v>297</v>
      </c>
      <c r="J10518" s="6">
        <v>6</v>
      </c>
      <c r="K10518" s="6" t="s">
        <v>7768</v>
      </c>
      <c r="L10518" s="8">
        <v>6</v>
      </c>
      <c r="M10518" s="6" t="s">
        <v>297</v>
      </c>
      <c r="N10518" s="6" t="s">
        <v>8765</v>
      </c>
      <c r="R10518" s="6" t="str">
        <f t="shared" si="164"/>
        <v>96964Xã An Xuyên26</v>
      </c>
    </row>
    <row r="10519" spans="1:18">
      <c r="A10519" s="6">
        <v>10518</v>
      </c>
      <c r="B10519" s="6">
        <v>96</v>
      </c>
      <c r="C10519" s="6" t="s">
        <v>8763</v>
      </c>
      <c r="D10519" s="6">
        <v>964</v>
      </c>
      <c r="E10519" s="6" t="s">
        <v>8764</v>
      </c>
      <c r="F10519" s="6">
        <v>32025</v>
      </c>
      <c r="G10519" s="6" t="s">
        <v>2308</v>
      </c>
      <c r="H10519" s="6">
        <v>1</v>
      </c>
      <c r="I10519" s="6" t="s">
        <v>251</v>
      </c>
      <c r="J10519" s="6">
        <v>6</v>
      </c>
      <c r="K10519" s="6" t="s">
        <v>7768</v>
      </c>
      <c r="L10519" s="8">
        <v>5</v>
      </c>
      <c r="M10519" s="6" t="s">
        <v>251</v>
      </c>
      <c r="N10519" s="6" t="s">
        <v>8765</v>
      </c>
      <c r="R10519" s="6" t="str">
        <f t="shared" si="164"/>
        <v>96964Phường Tân Thành16</v>
      </c>
    </row>
    <row r="10520" spans="1:18">
      <c r="A10520" s="6">
        <v>10519</v>
      </c>
      <c r="B10520" s="6">
        <v>96</v>
      </c>
      <c r="C10520" s="6" t="s">
        <v>8763</v>
      </c>
      <c r="D10520" s="6">
        <v>964</v>
      </c>
      <c r="E10520" s="6" t="s">
        <v>8764</v>
      </c>
      <c r="F10520" s="6">
        <v>32026</v>
      </c>
      <c r="G10520" s="6" t="s">
        <v>969</v>
      </c>
      <c r="H10520" s="6">
        <v>2</v>
      </c>
      <c r="I10520" s="6" t="s">
        <v>297</v>
      </c>
      <c r="J10520" s="6">
        <v>6</v>
      </c>
      <c r="K10520" s="6" t="s">
        <v>7768</v>
      </c>
      <c r="L10520" s="8">
        <v>6</v>
      </c>
      <c r="M10520" s="6" t="s">
        <v>297</v>
      </c>
      <c r="N10520" s="6" t="s">
        <v>8765</v>
      </c>
      <c r="R10520" s="6" t="str">
        <f t="shared" si="164"/>
        <v>96964Xã Tân Thành26</v>
      </c>
    </row>
    <row r="10521" spans="1:18">
      <c r="A10521" s="6">
        <v>10520</v>
      </c>
      <c r="B10521" s="6">
        <v>96</v>
      </c>
      <c r="C10521" s="6" t="s">
        <v>8763</v>
      </c>
      <c r="D10521" s="6">
        <v>964</v>
      </c>
      <c r="E10521" s="6" t="s">
        <v>8764</v>
      </c>
      <c r="F10521" s="6">
        <v>32029</v>
      </c>
      <c r="G10521" s="6" t="s">
        <v>8768</v>
      </c>
      <c r="H10521" s="6">
        <v>2</v>
      </c>
      <c r="I10521" s="6" t="s">
        <v>297</v>
      </c>
      <c r="J10521" s="6">
        <v>6</v>
      </c>
      <c r="K10521" s="6" t="s">
        <v>7768</v>
      </c>
      <c r="L10521" s="8">
        <v>6</v>
      </c>
      <c r="M10521" s="6" t="s">
        <v>297</v>
      </c>
      <c r="N10521" s="6" t="s">
        <v>8765</v>
      </c>
      <c r="R10521" s="6" t="str">
        <f t="shared" si="164"/>
        <v>96964Xã Tắc Vân26</v>
      </c>
    </row>
    <row r="10522" spans="1:18">
      <c r="A10522" s="6">
        <v>10521</v>
      </c>
      <c r="B10522" s="6">
        <v>96</v>
      </c>
      <c r="C10522" s="6" t="s">
        <v>8763</v>
      </c>
      <c r="D10522" s="6">
        <v>964</v>
      </c>
      <c r="E10522" s="6" t="s">
        <v>8764</v>
      </c>
      <c r="F10522" s="6">
        <v>32032</v>
      </c>
      <c r="G10522" s="6" t="s">
        <v>8769</v>
      </c>
      <c r="H10522" s="6">
        <v>2</v>
      </c>
      <c r="I10522" s="6" t="s">
        <v>297</v>
      </c>
      <c r="J10522" s="6">
        <v>6</v>
      </c>
      <c r="K10522" s="6" t="s">
        <v>7768</v>
      </c>
      <c r="L10522" s="8">
        <v>6</v>
      </c>
      <c r="M10522" s="6" t="s">
        <v>297</v>
      </c>
      <c r="N10522" s="6" t="s">
        <v>8765</v>
      </c>
      <c r="R10522" s="6" t="str">
        <f t="shared" si="164"/>
        <v>96964Xã Lý Văn Lâm26</v>
      </c>
    </row>
    <row r="10523" spans="1:18">
      <c r="A10523" s="6">
        <v>10522</v>
      </c>
      <c r="B10523" s="6">
        <v>96</v>
      </c>
      <c r="C10523" s="6" t="s">
        <v>8763</v>
      </c>
      <c r="D10523" s="6">
        <v>964</v>
      </c>
      <c r="E10523" s="6" t="s">
        <v>8764</v>
      </c>
      <c r="F10523" s="6">
        <v>32035</v>
      </c>
      <c r="G10523" s="6" t="s">
        <v>4516</v>
      </c>
      <c r="H10523" s="6">
        <v>2</v>
      </c>
      <c r="I10523" s="6" t="s">
        <v>297</v>
      </c>
      <c r="J10523" s="6">
        <v>6</v>
      </c>
      <c r="K10523" s="6" t="s">
        <v>7768</v>
      </c>
      <c r="L10523" s="8">
        <v>6</v>
      </c>
      <c r="M10523" s="6" t="s">
        <v>297</v>
      </c>
      <c r="N10523" s="6" t="s">
        <v>8765</v>
      </c>
      <c r="R10523" s="6" t="str">
        <f t="shared" si="164"/>
        <v>96964Xã Định Bình26</v>
      </c>
    </row>
    <row r="10524" spans="1:18">
      <c r="A10524" s="6">
        <v>10523</v>
      </c>
      <c r="B10524" s="6">
        <v>96</v>
      </c>
      <c r="C10524" s="6" t="s">
        <v>8763</v>
      </c>
      <c r="D10524" s="6">
        <v>964</v>
      </c>
      <c r="E10524" s="6" t="s">
        <v>8764</v>
      </c>
      <c r="F10524" s="6">
        <v>32038</v>
      </c>
      <c r="G10524" s="6" t="s">
        <v>6300</v>
      </c>
      <c r="H10524" s="6">
        <v>2</v>
      </c>
      <c r="I10524" s="6" t="s">
        <v>297</v>
      </c>
      <c r="J10524" s="6">
        <v>6</v>
      </c>
      <c r="K10524" s="6" t="s">
        <v>7768</v>
      </c>
      <c r="L10524" s="8">
        <v>6</v>
      </c>
      <c r="M10524" s="6" t="s">
        <v>297</v>
      </c>
      <c r="N10524" s="6" t="s">
        <v>8765</v>
      </c>
      <c r="R10524" s="6" t="str">
        <f t="shared" si="164"/>
        <v>96964Xã Hòa Thành26</v>
      </c>
    </row>
    <row r="10525" spans="1:18">
      <c r="A10525" s="6">
        <v>10524</v>
      </c>
      <c r="B10525" s="6">
        <v>96</v>
      </c>
      <c r="C10525" s="6" t="s">
        <v>8763</v>
      </c>
      <c r="D10525" s="6">
        <v>964</v>
      </c>
      <c r="E10525" s="6" t="s">
        <v>8764</v>
      </c>
      <c r="F10525" s="6">
        <v>32041</v>
      </c>
      <c r="G10525" s="6" t="s">
        <v>7022</v>
      </c>
      <c r="H10525" s="6">
        <v>2</v>
      </c>
      <c r="I10525" s="6" t="s">
        <v>297</v>
      </c>
      <c r="J10525" s="6">
        <v>6</v>
      </c>
      <c r="K10525" s="6" t="s">
        <v>7768</v>
      </c>
      <c r="L10525" s="8">
        <v>6</v>
      </c>
      <c r="M10525" s="6" t="s">
        <v>297</v>
      </c>
      <c r="N10525" s="6" t="s">
        <v>8765</v>
      </c>
      <c r="R10525" s="6" t="str">
        <f t="shared" si="164"/>
        <v>96964Xã Hòa Tân26</v>
      </c>
    </row>
    <row r="10526" spans="1:18">
      <c r="A10526" s="6">
        <v>10525</v>
      </c>
      <c r="B10526" s="6">
        <v>96</v>
      </c>
      <c r="C10526" s="6" t="s">
        <v>8763</v>
      </c>
      <c r="D10526" s="6">
        <v>966</v>
      </c>
      <c r="E10526" s="6" t="s">
        <v>8770</v>
      </c>
      <c r="F10526" s="6">
        <v>32044</v>
      </c>
      <c r="G10526" s="6" t="s">
        <v>8771</v>
      </c>
      <c r="H10526" s="6">
        <v>1</v>
      </c>
      <c r="I10526" s="6" t="s">
        <v>251</v>
      </c>
      <c r="J10526" s="6">
        <v>6</v>
      </c>
      <c r="K10526" s="6" t="s">
        <v>7768</v>
      </c>
      <c r="L10526" s="8">
        <v>5</v>
      </c>
      <c r="M10526" s="6" t="s">
        <v>251</v>
      </c>
      <c r="N10526" s="6" t="s">
        <v>8765</v>
      </c>
      <c r="R10526" s="6" t="str">
        <f t="shared" si="164"/>
        <v>96966Thị trấn U Minh16</v>
      </c>
    </row>
    <row r="10527" spans="1:18">
      <c r="A10527" s="6">
        <v>10526</v>
      </c>
      <c r="B10527" s="6">
        <v>96</v>
      </c>
      <c r="C10527" s="6" t="s">
        <v>8763</v>
      </c>
      <c r="D10527" s="6">
        <v>966</v>
      </c>
      <c r="E10527" s="6" t="s">
        <v>8770</v>
      </c>
      <c r="F10527" s="6">
        <v>32047</v>
      </c>
      <c r="G10527" s="6" t="s">
        <v>4289</v>
      </c>
      <c r="H10527" s="6">
        <v>2</v>
      </c>
      <c r="I10527" s="6" t="s">
        <v>297</v>
      </c>
      <c r="J10527" s="6">
        <v>6</v>
      </c>
      <c r="K10527" s="6" t="s">
        <v>7768</v>
      </c>
      <c r="L10527" s="8">
        <v>6</v>
      </c>
      <c r="M10527" s="6" t="s">
        <v>297</v>
      </c>
      <c r="N10527" s="6" t="s">
        <v>8765</v>
      </c>
      <c r="R10527" s="6" t="str">
        <f t="shared" si="164"/>
        <v>96966Xã Khánh Hòa26</v>
      </c>
    </row>
    <row r="10528" spans="1:18">
      <c r="A10528" s="6">
        <v>10527</v>
      </c>
      <c r="B10528" s="6">
        <v>96</v>
      </c>
      <c r="C10528" s="6" t="s">
        <v>8763</v>
      </c>
      <c r="D10528" s="6">
        <v>966</v>
      </c>
      <c r="E10528" s="6" t="s">
        <v>8770</v>
      </c>
      <c r="F10528" s="6">
        <v>32048</v>
      </c>
      <c r="G10528" s="6" t="s">
        <v>8772</v>
      </c>
      <c r="H10528" s="6">
        <v>2</v>
      </c>
      <c r="I10528" s="6" t="s">
        <v>297</v>
      </c>
      <c r="J10528" s="6">
        <v>6</v>
      </c>
      <c r="K10528" s="6" t="s">
        <v>7768</v>
      </c>
      <c r="L10528" s="8">
        <v>6</v>
      </c>
      <c r="M10528" s="6" t="s">
        <v>297</v>
      </c>
      <c r="N10528" s="6" t="s">
        <v>8765</v>
      </c>
      <c r="R10528" s="6" t="str">
        <f t="shared" si="164"/>
        <v>96966Xã Khánh Thuận26</v>
      </c>
    </row>
    <row r="10529" spans="1:18">
      <c r="A10529" s="6">
        <v>10528</v>
      </c>
      <c r="B10529" s="6">
        <v>96</v>
      </c>
      <c r="C10529" s="6" t="s">
        <v>8763</v>
      </c>
      <c r="D10529" s="6">
        <v>966</v>
      </c>
      <c r="E10529" s="6" t="s">
        <v>8770</v>
      </c>
      <c r="F10529" s="6">
        <v>32050</v>
      </c>
      <c r="G10529" s="6" t="s">
        <v>8773</v>
      </c>
      <c r="H10529" s="6">
        <v>2</v>
      </c>
      <c r="I10529" s="6" t="s">
        <v>297</v>
      </c>
      <c r="J10529" s="6">
        <v>6</v>
      </c>
      <c r="K10529" s="6" t="s">
        <v>7768</v>
      </c>
      <c r="L10529" s="8">
        <v>6</v>
      </c>
      <c r="M10529" s="6" t="s">
        <v>297</v>
      </c>
      <c r="N10529" s="6" t="s">
        <v>8765</v>
      </c>
      <c r="R10529" s="6" t="str">
        <f t="shared" si="164"/>
        <v>96966Xã Khánh Tiến26</v>
      </c>
    </row>
    <row r="10530" spans="1:18">
      <c r="A10530" s="6">
        <v>10529</v>
      </c>
      <c r="B10530" s="6">
        <v>96</v>
      </c>
      <c r="C10530" s="6" t="s">
        <v>8763</v>
      </c>
      <c r="D10530" s="6">
        <v>966</v>
      </c>
      <c r="E10530" s="6" t="s">
        <v>8770</v>
      </c>
      <c r="F10530" s="6">
        <v>32053</v>
      </c>
      <c r="G10530" s="6" t="s">
        <v>8774</v>
      </c>
      <c r="H10530" s="6">
        <v>2</v>
      </c>
      <c r="I10530" s="6" t="s">
        <v>297</v>
      </c>
      <c r="J10530" s="6">
        <v>6</v>
      </c>
      <c r="K10530" s="6" t="s">
        <v>7768</v>
      </c>
      <c r="L10530" s="8">
        <v>6</v>
      </c>
      <c r="M10530" s="6" t="s">
        <v>297</v>
      </c>
      <c r="N10530" s="6" t="s">
        <v>8765</v>
      </c>
      <c r="R10530" s="6" t="str">
        <f t="shared" si="164"/>
        <v>96966Xã Nguyễn Phích26</v>
      </c>
    </row>
    <row r="10531" spans="1:18">
      <c r="A10531" s="6">
        <v>10530</v>
      </c>
      <c r="B10531" s="6">
        <v>96</v>
      </c>
      <c r="C10531" s="6" t="s">
        <v>8763</v>
      </c>
      <c r="D10531" s="6">
        <v>966</v>
      </c>
      <c r="E10531" s="6" t="s">
        <v>8770</v>
      </c>
      <c r="F10531" s="6">
        <v>32056</v>
      </c>
      <c r="G10531" s="6" t="s">
        <v>8775</v>
      </c>
      <c r="H10531" s="6">
        <v>2</v>
      </c>
      <c r="I10531" s="6" t="s">
        <v>297</v>
      </c>
      <c r="J10531" s="6">
        <v>6</v>
      </c>
      <c r="K10531" s="6" t="s">
        <v>7768</v>
      </c>
      <c r="L10531" s="8">
        <v>6</v>
      </c>
      <c r="M10531" s="6" t="s">
        <v>297</v>
      </c>
      <c r="N10531" s="6" t="s">
        <v>8765</v>
      </c>
      <c r="R10531" s="6" t="str">
        <f t="shared" si="164"/>
        <v>96966Xã Khánh Lâm26</v>
      </c>
    </row>
    <row r="10532" spans="1:18">
      <c r="A10532" s="6">
        <v>10531</v>
      </c>
      <c r="B10532" s="6">
        <v>96</v>
      </c>
      <c r="C10532" s="6" t="s">
        <v>8763</v>
      </c>
      <c r="D10532" s="6">
        <v>966</v>
      </c>
      <c r="E10532" s="6" t="s">
        <v>8770</v>
      </c>
      <c r="F10532" s="6">
        <v>32059</v>
      </c>
      <c r="G10532" s="6" t="s">
        <v>4291</v>
      </c>
      <c r="H10532" s="6">
        <v>2</v>
      </c>
      <c r="I10532" s="6" t="s">
        <v>297</v>
      </c>
      <c r="J10532" s="6">
        <v>6</v>
      </c>
      <c r="K10532" s="6" t="s">
        <v>7768</v>
      </c>
      <c r="L10532" s="8">
        <v>6</v>
      </c>
      <c r="M10532" s="6" t="s">
        <v>297</v>
      </c>
      <c r="N10532" s="6" t="s">
        <v>8765</v>
      </c>
      <c r="R10532" s="6" t="str">
        <f t="shared" si="164"/>
        <v>96966Xã Khánh An26</v>
      </c>
    </row>
    <row r="10533" spans="1:18">
      <c r="A10533" s="6">
        <v>10532</v>
      </c>
      <c r="B10533" s="6">
        <v>96</v>
      </c>
      <c r="C10533" s="6" t="s">
        <v>8763</v>
      </c>
      <c r="D10533" s="6">
        <v>966</v>
      </c>
      <c r="E10533" s="6" t="s">
        <v>8770</v>
      </c>
      <c r="F10533" s="6">
        <v>32062</v>
      </c>
      <c r="G10533" s="6" t="s">
        <v>4298</v>
      </c>
      <c r="H10533" s="6">
        <v>2</v>
      </c>
      <c r="I10533" s="6" t="s">
        <v>297</v>
      </c>
      <c r="J10533" s="6">
        <v>6</v>
      </c>
      <c r="K10533" s="6" t="s">
        <v>7768</v>
      </c>
      <c r="L10533" s="8">
        <v>6</v>
      </c>
      <c r="M10533" s="6" t="s">
        <v>297</v>
      </c>
      <c r="N10533" s="6" t="s">
        <v>8765</v>
      </c>
      <c r="R10533" s="6" t="str">
        <f t="shared" si="164"/>
        <v>96966Xã Khánh Hội26</v>
      </c>
    </row>
    <row r="10534" spans="1:18">
      <c r="A10534" s="6">
        <v>10533</v>
      </c>
      <c r="B10534" s="6">
        <v>96</v>
      </c>
      <c r="C10534" s="6" t="s">
        <v>8763</v>
      </c>
      <c r="D10534" s="6">
        <v>967</v>
      </c>
      <c r="E10534" s="6" t="s">
        <v>8776</v>
      </c>
      <c r="F10534" s="6">
        <v>32065</v>
      </c>
      <c r="G10534" s="6" t="s">
        <v>8777</v>
      </c>
      <c r="H10534" s="6">
        <v>1</v>
      </c>
      <c r="I10534" s="6" t="s">
        <v>251</v>
      </c>
      <c r="J10534" s="6">
        <v>6</v>
      </c>
      <c r="K10534" s="6" t="s">
        <v>7768</v>
      </c>
      <c r="L10534" s="8">
        <v>5</v>
      </c>
      <c r="M10534" s="6" t="s">
        <v>251</v>
      </c>
      <c r="N10534" s="6" t="s">
        <v>8765</v>
      </c>
      <c r="R10534" s="6" t="str">
        <f t="shared" si="164"/>
        <v>96967Thị trấn Thới Bình16</v>
      </c>
    </row>
    <row r="10535" spans="1:18">
      <c r="A10535" s="6">
        <v>10534</v>
      </c>
      <c r="B10535" s="6">
        <v>96</v>
      </c>
      <c r="C10535" s="6" t="s">
        <v>8763</v>
      </c>
      <c r="D10535" s="6">
        <v>967</v>
      </c>
      <c r="E10535" s="6" t="s">
        <v>8776</v>
      </c>
      <c r="F10535" s="6">
        <v>32068</v>
      </c>
      <c r="G10535" s="6" t="s">
        <v>8778</v>
      </c>
      <c r="H10535" s="6">
        <v>2</v>
      </c>
      <c r="I10535" s="6" t="s">
        <v>297</v>
      </c>
      <c r="J10535" s="6">
        <v>6</v>
      </c>
      <c r="K10535" s="6" t="s">
        <v>7768</v>
      </c>
      <c r="L10535" s="8">
        <v>6</v>
      </c>
      <c r="M10535" s="6" t="s">
        <v>297</v>
      </c>
      <c r="N10535" s="6" t="s">
        <v>8765</v>
      </c>
      <c r="R10535" s="6" t="str">
        <f t="shared" si="164"/>
        <v>96967Xã Biển Bạch26</v>
      </c>
    </row>
    <row r="10536" spans="1:18">
      <c r="A10536" s="6">
        <v>10535</v>
      </c>
      <c r="B10536" s="6">
        <v>96</v>
      </c>
      <c r="C10536" s="6" t="s">
        <v>8763</v>
      </c>
      <c r="D10536" s="6">
        <v>967</v>
      </c>
      <c r="E10536" s="6" t="s">
        <v>8776</v>
      </c>
      <c r="F10536" s="6">
        <v>32069</v>
      </c>
      <c r="G10536" s="6" t="s">
        <v>8779</v>
      </c>
      <c r="H10536" s="6">
        <v>2</v>
      </c>
      <c r="I10536" s="6" t="s">
        <v>297</v>
      </c>
      <c r="J10536" s="6">
        <v>6</v>
      </c>
      <c r="K10536" s="6" t="s">
        <v>7768</v>
      </c>
      <c r="L10536" s="8">
        <v>6</v>
      </c>
      <c r="M10536" s="6" t="s">
        <v>297</v>
      </c>
      <c r="N10536" s="6" t="s">
        <v>8765</v>
      </c>
      <c r="R10536" s="6" t="str">
        <f t="shared" si="164"/>
        <v>96967Xã Tân Bằng26</v>
      </c>
    </row>
    <row r="10537" spans="1:18">
      <c r="A10537" s="6">
        <v>10536</v>
      </c>
      <c r="B10537" s="6">
        <v>96</v>
      </c>
      <c r="C10537" s="6" t="s">
        <v>8763</v>
      </c>
      <c r="D10537" s="6">
        <v>967</v>
      </c>
      <c r="E10537" s="6" t="s">
        <v>8776</v>
      </c>
      <c r="F10537" s="6">
        <v>32071</v>
      </c>
      <c r="G10537" s="6" t="s">
        <v>8780</v>
      </c>
      <c r="H10537" s="6">
        <v>2</v>
      </c>
      <c r="I10537" s="6" t="s">
        <v>297</v>
      </c>
      <c r="J10537" s="6">
        <v>6</v>
      </c>
      <c r="K10537" s="6" t="s">
        <v>7768</v>
      </c>
      <c r="L10537" s="8">
        <v>6</v>
      </c>
      <c r="M10537" s="6" t="s">
        <v>297</v>
      </c>
      <c r="N10537" s="6" t="s">
        <v>8765</v>
      </c>
      <c r="R10537" s="6" t="str">
        <f t="shared" si="164"/>
        <v>96967Xã Trí Phải26</v>
      </c>
    </row>
    <row r="10538" spans="1:18">
      <c r="A10538" s="6">
        <v>10537</v>
      </c>
      <c r="B10538" s="6">
        <v>96</v>
      </c>
      <c r="C10538" s="6" t="s">
        <v>8763</v>
      </c>
      <c r="D10538" s="6">
        <v>967</v>
      </c>
      <c r="E10538" s="6" t="s">
        <v>8776</v>
      </c>
      <c r="F10538" s="6">
        <v>32072</v>
      </c>
      <c r="G10538" s="6" t="s">
        <v>8781</v>
      </c>
      <c r="H10538" s="6">
        <v>2</v>
      </c>
      <c r="I10538" s="6" t="s">
        <v>297</v>
      </c>
      <c r="J10538" s="6">
        <v>6</v>
      </c>
      <c r="K10538" s="6" t="s">
        <v>7768</v>
      </c>
      <c r="L10538" s="8">
        <v>6</v>
      </c>
      <c r="M10538" s="6" t="s">
        <v>297</v>
      </c>
      <c r="N10538" s="6" t="s">
        <v>8765</v>
      </c>
      <c r="R10538" s="6" t="str">
        <f t="shared" si="164"/>
        <v>96967Xã Trí Lực26</v>
      </c>
    </row>
    <row r="10539" spans="1:18">
      <c r="A10539" s="6">
        <v>10538</v>
      </c>
      <c r="B10539" s="6">
        <v>96</v>
      </c>
      <c r="C10539" s="6" t="s">
        <v>8763</v>
      </c>
      <c r="D10539" s="6">
        <v>967</v>
      </c>
      <c r="E10539" s="6" t="s">
        <v>8776</v>
      </c>
      <c r="F10539" s="6">
        <v>32074</v>
      </c>
      <c r="G10539" s="6" t="s">
        <v>8782</v>
      </c>
      <c r="H10539" s="6">
        <v>2</v>
      </c>
      <c r="I10539" s="6" t="s">
        <v>297</v>
      </c>
      <c r="J10539" s="6">
        <v>6</v>
      </c>
      <c r="K10539" s="6" t="s">
        <v>7768</v>
      </c>
      <c r="L10539" s="8">
        <v>6</v>
      </c>
      <c r="M10539" s="6" t="s">
        <v>297</v>
      </c>
      <c r="N10539" s="6" t="s">
        <v>8765</v>
      </c>
      <c r="R10539" s="6" t="str">
        <f t="shared" si="164"/>
        <v>96967Xã Biển Bạch Đông26</v>
      </c>
    </row>
    <row r="10540" spans="1:18">
      <c r="A10540" s="6">
        <v>10539</v>
      </c>
      <c r="B10540" s="6">
        <v>96</v>
      </c>
      <c r="C10540" s="6" t="s">
        <v>8763</v>
      </c>
      <c r="D10540" s="6">
        <v>967</v>
      </c>
      <c r="E10540" s="6" t="s">
        <v>8776</v>
      </c>
      <c r="F10540" s="6">
        <v>32077</v>
      </c>
      <c r="G10540" s="6" t="s">
        <v>8783</v>
      </c>
      <c r="H10540" s="6">
        <v>2</v>
      </c>
      <c r="I10540" s="6" t="s">
        <v>297</v>
      </c>
      <c r="J10540" s="6">
        <v>6</v>
      </c>
      <c r="K10540" s="6" t="s">
        <v>7768</v>
      </c>
      <c r="L10540" s="8">
        <v>6</v>
      </c>
      <c r="M10540" s="6" t="s">
        <v>297</v>
      </c>
      <c r="N10540" s="6" t="s">
        <v>8765</v>
      </c>
      <c r="R10540" s="6" t="str">
        <f t="shared" si="164"/>
        <v>96967Xã Thới Bình26</v>
      </c>
    </row>
    <row r="10541" spans="1:18">
      <c r="A10541" s="6">
        <v>10540</v>
      </c>
      <c r="B10541" s="6">
        <v>96</v>
      </c>
      <c r="C10541" s="6" t="s">
        <v>8763</v>
      </c>
      <c r="D10541" s="6">
        <v>967</v>
      </c>
      <c r="E10541" s="6" t="s">
        <v>8776</v>
      </c>
      <c r="F10541" s="6">
        <v>32080</v>
      </c>
      <c r="G10541" s="6" t="s">
        <v>615</v>
      </c>
      <c r="H10541" s="6">
        <v>2</v>
      </c>
      <c r="I10541" s="6" t="s">
        <v>297</v>
      </c>
      <c r="J10541" s="6">
        <v>6</v>
      </c>
      <c r="K10541" s="6" t="s">
        <v>7768</v>
      </c>
      <c r="L10541" s="8">
        <v>6</v>
      </c>
      <c r="M10541" s="6" t="s">
        <v>297</v>
      </c>
      <c r="N10541" s="6" t="s">
        <v>8765</v>
      </c>
      <c r="R10541" s="6" t="str">
        <f t="shared" si="164"/>
        <v>96967Xã Tân Phú26</v>
      </c>
    </row>
    <row r="10542" spans="1:18">
      <c r="A10542" s="6">
        <v>10541</v>
      </c>
      <c r="B10542" s="6">
        <v>96</v>
      </c>
      <c r="C10542" s="6" t="s">
        <v>8763</v>
      </c>
      <c r="D10542" s="6">
        <v>967</v>
      </c>
      <c r="E10542" s="6" t="s">
        <v>8776</v>
      </c>
      <c r="F10542" s="6">
        <v>32083</v>
      </c>
      <c r="G10542" s="6" t="s">
        <v>8784</v>
      </c>
      <c r="H10542" s="6">
        <v>2</v>
      </c>
      <c r="I10542" s="6" t="s">
        <v>297</v>
      </c>
      <c r="J10542" s="6">
        <v>6</v>
      </c>
      <c r="K10542" s="6" t="s">
        <v>7768</v>
      </c>
      <c r="L10542" s="8">
        <v>6</v>
      </c>
      <c r="M10542" s="6" t="s">
        <v>297</v>
      </c>
      <c r="N10542" s="6" t="s">
        <v>8765</v>
      </c>
      <c r="R10542" s="6" t="str">
        <f t="shared" si="164"/>
        <v>96967Xã Tân Lộc Bắc26</v>
      </c>
    </row>
    <row r="10543" spans="1:18">
      <c r="A10543" s="6">
        <v>10542</v>
      </c>
      <c r="B10543" s="6">
        <v>96</v>
      </c>
      <c r="C10543" s="6" t="s">
        <v>8763</v>
      </c>
      <c r="D10543" s="6">
        <v>967</v>
      </c>
      <c r="E10543" s="6" t="s">
        <v>8776</v>
      </c>
      <c r="F10543" s="6">
        <v>32086</v>
      </c>
      <c r="G10543" s="6" t="s">
        <v>5279</v>
      </c>
      <c r="H10543" s="6">
        <v>2</v>
      </c>
      <c r="I10543" s="6" t="s">
        <v>297</v>
      </c>
      <c r="J10543" s="6">
        <v>6</v>
      </c>
      <c r="K10543" s="6" t="s">
        <v>7768</v>
      </c>
      <c r="L10543" s="8">
        <v>6</v>
      </c>
      <c r="M10543" s="6" t="s">
        <v>297</v>
      </c>
      <c r="N10543" s="6" t="s">
        <v>8765</v>
      </c>
      <c r="R10543" s="6" t="str">
        <f t="shared" si="164"/>
        <v>96967Xã Tân Lộc26</v>
      </c>
    </row>
    <row r="10544" spans="1:18">
      <c r="A10544" s="6">
        <v>10543</v>
      </c>
      <c r="B10544" s="6">
        <v>96</v>
      </c>
      <c r="C10544" s="6" t="s">
        <v>8763</v>
      </c>
      <c r="D10544" s="6">
        <v>967</v>
      </c>
      <c r="E10544" s="6" t="s">
        <v>8776</v>
      </c>
      <c r="F10544" s="6">
        <v>32089</v>
      </c>
      <c r="G10544" s="6" t="s">
        <v>8785</v>
      </c>
      <c r="H10544" s="6">
        <v>2</v>
      </c>
      <c r="I10544" s="6" t="s">
        <v>297</v>
      </c>
      <c r="J10544" s="6">
        <v>6</v>
      </c>
      <c r="K10544" s="6" t="s">
        <v>7768</v>
      </c>
      <c r="L10544" s="8">
        <v>6</v>
      </c>
      <c r="M10544" s="6" t="s">
        <v>297</v>
      </c>
      <c r="N10544" s="6" t="s">
        <v>8765</v>
      </c>
      <c r="R10544" s="6" t="str">
        <f t="shared" si="164"/>
        <v>96967Xã Tân Lộc Đông26</v>
      </c>
    </row>
    <row r="10545" spans="1:18">
      <c r="A10545" s="6">
        <v>10544</v>
      </c>
      <c r="B10545" s="6">
        <v>96</v>
      </c>
      <c r="C10545" s="6" t="s">
        <v>8763</v>
      </c>
      <c r="D10545" s="6">
        <v>967</v>
      </c>
      <c r="E10545" s="6" t="s">
        <v>8776</v>
      </c>
      <c r="F10545" s="6">
        <v>32092</v>
      </c>
      <c r="G10545" s="6" t="s">
        <v>8786</v>
      </c>
      <c r="H10545" s="6">
        <v>2</v>
      </c>
      <c r="I10545" s="6" t="s">
        <v>297</v>
      </c>
      <c r="J10545" s="6">
        <v>6</v>
      </c>
      <c r="K10545" s="6" t="s">
        <v>7768</v>
      </c>
      <c r="L10545" s="8">
        <v>6</v>
      </c>
      <c r="M10545" s="6" t="s">
        <v>297</v>
      </c>
      <c r="N10545" s="6" t="s">
        <v>8765</v>
      </c>
      <c r="R10545" s="6" t="str">
        <f t="shared" si="164"/>
        <v>96967Xã Hồ Thị Kỷ26</v>
      </c>
    </row>
    <row r="10546" spans="1:18">
      <c r="A10546" s="6">
        <v>10545</v>
      </c>
      <c r="B10546" s="6">
        <v>96</v>
      </c>
      <c r="C10546" s="6" t="s">
        <v>8763</v>
      </c>
      <c r="D10546" s="6">
        <v>968</v>
      </c>
      <c r="E10546" s="6" t="s">
        <v>8787</v>
      </c>
      <c r="F10546" s="6">
        <v>32095</v>
      </c>
      <c r="G10546" s="6" t="s">
        <v>8788</v>
      </c>
      <c r="H10546" s="6">
        <v>1</v>
      </c>
      <c r="I10546" s="6" t="s">
        <v>251</v>
      </c>
      <c r="J10546" s="6">
        <v>6</v>
      </c>
      <c r="K10546" s="6" t="s">
        <v>7768</v>
      </c>
      <c r="L10546" s="8">
        <v>5</v>
      </c>
      <c r="M10546" s="6" t="s">
        <v>251</v>
      </c>
      <c r="N10546" s="6" t="s">
        <v>8765</v>
      </c>
      <c r="R10546" s="6" t="str">
        <f t="shared" si="164"/>
        <v>96968Thị trấn Trần Văn Thời16</v>
      </c>
    </row>
    <row r="10547" spans="1:18">
      <c r="A10547" s="6">
        <v>10546</v>
      </c>
      <c r="B10547" s="6">
        <v>96</v>
      </c>
      <c r="C10547" s="6" t="s">
        <v>8763</v>
      </c>
      <c r="D10547" s="6">
        <v>968</v>
      </c>
      <c r="E10547" s="6" t="s">
        <v>8787</v>
      </c>
      <c r="F10547" s="6">
        <v>32098</v>
      </c>
      <c r="G10547" s="6" t="s">
        <v>8789</v>
      </c>
      <c r="H10547" s="6">
        <v>1</v>
      </c>
      <c r="I10547" s="6" t="s">
        <v>251</v>
      </c>
      <c r="J10547" s="6">
        <v>6</v>
      </c>
      <c r="K10547" s="6" t="s">
        <v>7768</v>
      </c>
      <c r="L10547" s="8">
        <v>5</v>
      </c>
      <c r="M10547" s="6" t="s">
        <v>251</v>
      </c>
      <c r="N10547" s="6" t="s">
        <v>8765</v>
      </c>
      <c r="R10547" s="6" t="str">
        <f t="shared" si="164"/>
        <v>96968Thị trấn Sông Đốc16</v>
      </c>
    </row>
    <row r="10548" spans="1:18">
      <c r="A10548" s="6">
        <v>10547</v>
      </c>
      <c r="B10548" s="6">
        <v>96</v>
      </c>
      <c r="C10548" s="6" t="s">
        <v>8763</v>
      </c>
      <c r="D10548" s="6">
        <v>968</v>
      </c>
      <c r="E10548" s="6" t="s">
        <v>8787</v>
      </c>
      <c r="F10548" s="6">
        <v>32101</v>
      </c>
      <c r="G10548" s="6" t="s">
        <v>8790</v>
      </c>
      <c r="H10548" s="6">
        <v>2</v>
      </c>
      <c r="I10548" s="6" t="s">
        <v>297</v>
      </c>
      <c r="J10548" s="6">
        <v>6</v>
      </c>
      <c r="K10548" s="6" t="s">
        <v>7768</v>
      </c>
      <c r="L10548" s="8">
        <v>6</v>
      </c>
      <c r="M10548" s="6" t="s">
        <v>297</v>
      </c>
      <c r="N10548" s="6" t="s">
        <v>8765</v>
      </c>
      <c r="R10548" s="6" t="str">
        <f t="shared" si="164"/>
        <v>96968Xã Khánh Bình Tây Bắc26</v>
      </c>
    </row>
    <row r="10549" spans="1:18">
      <c r="A10549" s="6">
        <v>10548</v>
      </c>
      <c r="B10549" s="6">
        <v>96</v>
      </c>
      <c r="C10549" s="6" t="s">
        <v>8763</v>
      </c>
      <c r="D10549" s="6">
        <v>968</v>
      </c>
      <c r="E10549" s="6" t="s">
        <v>8787</v>
      </c>
      <c r="F10549" s="6">
        <v>32104</v>
      </c>
      <c r="G10549" s="6" t="s">
        <v>8791</v>
      </c>
      <c r="H10549" s="6">
        <v>2</v>
      </c>
      <c r="I10549" s="6" t="s">
        <v>297</v>
      </c>
      <c r="J10549" s="6">
        <v>6</v>
      </c>
      <c r="K10549" s="6" t="s">
        <v>7768</v>
      </c>
      <c r="L10549" s="8">
        <v>6</v>
      </c>
      <c r="M10549" s="6" t="s">
        <v>297</v>
      </c>
      <c r="N10549" s="6" t="s">
        <v>8765</v>
      </c>
      <c r="R10549" s="6" t="str">
        <f t="shared" si="164"/>
        <v>96968Xã Khánh Bình Tây26</v>
      </c>
    </row>
    <row r="10550" spans="1:18">
      <c r="A10550" s="6">
        <v>10549</v>
      </c>
      <c r="B10550" s="6">
        <v>96</v>
      </c>
      <c r="C10550" s="6" t="s">
        <v>8763</v>
      </c>
      <c r="D10550" s="6">
        <v>968</v>
      </c>
      <c r="E10550" s="6" t="s">
        <v>8787</v>
      </c>
      <c r="F10550" s="6">
        <v>32107</v>
      </c>
      <c r="G10550" s="6" t="s">
        <v>8792</v>
      </c>
      <c r="H10550" s="6">
        <v>2</v>
      </c>
      <c r="I10550" s="6" t="s">
        <v>297</v>
      </c>
      <c r="J10550" s="6">
        <v>6</v>
      </c>
      <c r="K10550" s="6" t="s">
        <v>7768</v>
      </c>
      <c r="L10550" s="8">
        <v>6</v>
      </c>
      <c r="M10550" s="6" t="s">
        <v>297</v>
      </c>
      <c r="N10550" s="6" t="s">
        <v>8765</v>
      </c>
      <c r="R10550" s="6" t="str">
        <f t="shared" si="164"/>
        <v>96968Xã Trần Hợi26</v>
      </c>
    </row>
    <row r="10551" spans="1:18">
      <c r="A10551" s="6">
        <v>10550</v>
      </c>
      <c r="B10551" s="6">
        <v>96</v>
      </c>
      <c r="C10551" s="6" t="s">
        <v>8763</v>
      </c>
      <c r="D10551" s="6">
        <v>968</v>
      </c>
      <c r="E10551" s="6" t="s">
        <v>8787</v>
      </c>
      <c r="F10551" s="6">
        <v>32108</v>
      </c>
      <c r="G10551" s="6" t="s">
        <v>8793</v>
      </c>
      <c r="H10551" s="6">
        <v>2</v>
      </c>
      <c r="I10551" s="6" t="s">
        <v>297</v>
      </c>
      <c r="J10551" s="6">
        <v>6</v>
      </c>
      <c r="K10551" s="6" t="s">
        <v>7768</v>
      </c>
      <c r="L10551" s="8">
        <v>6</v>
      </c>
      <c r="M10551" s="6" t="s">
        <v>297</v>
      </c>
      <c r="N10551" s="6" t="s">
        <v>8765</v>
      </c>
      <c r="R10551" s="6" t="str">
        <f t="shared" si="164"/>
        <v>96968Xã Khánh Lộc26</v>
      </c>
    </row>
    <row r="10552" spans="1:18">
      <c r="A10552" s="6">
        <v>10551</v>
      </c>
      <c r="B10552" s="6">
        <v>96</v>
      </c>
      <c r="C10552" s="6" t="s">
        <v>8763</v>
      </c>
      <c r="D10552" s="6">
        <v>968</v>
      </c>
      <c r="E10552" s="6" t="s">
        <v>8787</v>
      </c>
      <c r="F10552" s="6">
        <v>32110</v>
      </c>
      <c r="G10552" s="6" t="s">
        <v>6397</v>
      </c>
      <c r="H10552" s="6">
        <v>2</v>
      </c>
      <c r="I10552" s="6" t="s">
        <v>297</v>
      </c>
      <c r="J10552" s="6">
        <v>6</v>
      </c>
      <c r="K10552" s="6" t="s">
        <v>7768</v>
      </c>
      <c r="L10552" s="8">
        <v>6</v>
      </c>
      <c r="M10552" s="6" t="s">
        <v>297</v>
      </c>
      <c r="N10552" s="6" t="s">
        <v>8765</v>
      </c>
      <c r="R10552" s="6" t="str">
        <f t="shared" si="164"/>
        <v>96968Xã Khánh Bình26</v>
      </c>
    </row>
    <row r="10553" spans="1:18">
      <c r="A10553" s="6">
        <v>10552</v>
      </c>
      <c r="B10553" s="6">
        <v>96</v>
      </c>
      <c r="C10553" s="6" t="s">
        <v>8763</v>
      </c>
      <c r="D10553" s="6">
        <v>968</v>
      </c>
      <c r="E10553" s="6" t="s">
        <v>8787</v>
      </c>
      <c r="F10553" s="6">
        <v>32113</v>
      </c>
      <c r="G10553" s="6" t="s">
        <v>7794</v>
      </c>
      <c r="H10553" s="6">
        <v>2</v>
      </c>
      <c r="I10553" s="6" t="s">
        <v>297</v>
      </c>
      <c r="J10553" s="6">
        <v>6</v>
      </c>
      <c r="K10553" s="6" t="s">
        <v>7768</v>
      </c>
      <c r="L10553" s="8">
        <v>6</v>
      </c>
      <c r="M10553" s="6" t="s">
        <v>297</v>
      </c>
      <c r="N10553" s="6" t="s">
        <v>8765</v>
      </c>
      <c r="R10553" s="6" t="str">
        <f t="shared" si="164"/>
        <v>96968Xã Khánh Hưng26</v>
      </c>
    </row>
    <row r="10554" spans="1:18">
      <c r="A10554" s="6">
        <v>10553</v>
      </c>
      <c r="B10554" s="6">
        <v>96</v>
      </c>
      <c r="C10554" s="6" t="s">
        <v>8763</v>
      </c>
      <c r="D10554" s="6">
        <v>968</v>
      </c>
      <c r="E10554" s="6" t="s">
        <v>8787</v>
      </c>
      <c r="F10554" s="6">
        <v>32116</v>
      </c>
      <c r="G10554" s="6" t="s">
        <v>8794</v>
      </c>
      <c r="H10554" s="6">
        <v>2</v>
      </c>
      <c r="I10554" s="6" t="s">
        <v>297</v>
      </c>
      <c r="J10554" s="6">
        <v>6</v>
      </c>
      <c r="K10554" s="6" t="s">
        <v>7768</v>
      </c>
      <c r="L10554" s="8">
        <v>6</v>
      </c>
      <c r="M10554" s="6" t="s">
        <v>297</v>
      </c>
      <c r="N10554" s="6" t="s">
        <v>8765</v>
      </c>
      <c r="R10554" s="6" t="str">
        <f t="shared" si="164"/>
        <v>96968Xã Khánh Bình Đông26</v>
      </c>
    </row>
    <row r="10555" spans="1:18">
      <c r="A10555" s="6">
        <v>10554</v>
      </c>
      <c r="B10555" s="6">
        <v>96</v>
      </c>
      <c r="C10555" s="6" t="s">
        <v>8763</v>
      </c>
      <c r="D10555" s="6">
        <v>968</v>
      </c>
      <c r="E10555" s="6" t="s">
        <v>8787</v>
      </c>
      <c r="F10555" s="6">
        <v>32119</v>
      </c>
      <c r="G10555" s="6" t="s">
        <v>4294</v>
      </c>
      <c r="H10555" s="6">
        <v>2</v>
      </c>
      <c r="I10555" s="6" t="s">
        <v>297</v>
      </c>
      <c r="J10555" s="6">
        <v>6</v>
      </c>
      <c r="K10555" s="6" t="s">
        <v>7768</v>
      </c>
      <c r="L10555" s="8">
        <v>6</v>
      </c>
      <c r="M10555" s="6" t="s">
        <v>297</v>
      </c>
      <c r="N10555" s="6" t="s">
        <v>8765</v>
      </c>
      <c r="R10555" s="6" t="str">
        <f t="shared" si="164"/>
        <v>96968Xã Khánh Hải26</v>
      </c>
    </row>
    <row r="10556" spans="1:18">
      <c r="A10556" s="6">
        <v>10555</v>
      </c>
      <c r="B10556" s="6">
        <v>96</v>
      </c>
      <c r="C10556" s="6" t="s">
        <v>8763</v>
      </c>
      <c r="D10556" s="6">
        <v>968</v>
      </c>
      <c r="E10556" s="6" t="s">
        <v>8787</v>
      </c>
      <c r="F10556" s="6">
        <v>32122</v>
      </c>
      <c r="G10556" s="6" t="s">
        <v>8795</v>
      </c>
      <c r="H10556" s="6">
        <v>2</v>
      </c>
      <c r="I10556" s="6" t="s">
        <v>297</v>
      </c>
      <c r="J10556" s="6">
        <v>6</v>
      </c>
      <c r="K10556" s="6" t="s">
        <v>7768</v>
      </c>
      <c r="L10556" s="8">
        <v>6</v>
      </c>
      <c r="M10556" s="6" t="s">
        <v>297</v>
      </c>
      <c r="N10556" s="6" t="s">
        <v>8765</v>
      </c>
      <c r="R10556" s="6" t="str">
        <f t="shared" si="164"/>
        <v>96968Xã Lợi An26</v>
      </c>
    </row>
    <row r="10557" spans="1:18">
      <c r="A10557" s="6">
        <v>10556</v>
      </c>
      <c r="B10557" s="6">
        <v>96</v>
      </c>
      <c r="C10557" s="6" t="s">
        <v>8763</v>
      </c>
      <c r="D10557" s="6">
        <v>968</v>
      </c>
      <c r="E10557" s="6" t="s">
        <v>8787</v>
      </c>
      <c r="F10557" s="6">
        <v>32124</v>
      </c>
      <c r="G10557" s="6" t="s">
        <v>8796</v>
      </c>
      <c r="H10557" s="6">
        <v>2</v>
      </c>
      <c r="I10557" s="6" t="s">
        <v>297</v>
      </c>
      <c r="J10557" s="6">
        <v>6</v>
      </c>
      <c r="K10557" s="6" t="s">
        <v>7768</v>
      </c>
      <c r="L10557" s="8">
        <v>6</v>
      </c>
      <c r="M10557" s="6" t="s">
        <v>297</v>
      </c>
      <c r="N10557" s="6" t="s">
        <v>8765</v>
      </c>
      <c r="R10557" s="6" t="str">
        <f t="shared" si="164"/>
        <v>96968Xã Phong Điền26</v>
      </c>
    </row>
    <row r="10558" spans="1:18">
      <c r="A10558" s="6">
        <v>10557</v>
      </c>
      <c r="B10558" s="6">
        <v>96</v>
      </c>
      <c r="C10558" s="6" t="s">
        <v>8763</v>
      </c>
      <c r="D10558" s="6">
        <v>968</v>
      </c>
      <c r="E10558" s="6" t="s">
        <v>8787</v>
      </c>
      <c r="F10558" s="6">
        <v>32125</v>
      </c>
      <c r="G10558" s="6" t="s">
        <v>8797</v>
      </c>
      <c r="H10558" s="6">
        <v>2</v>
      </c>
      <c r="I10558" s="6" t="s">
        <v>297</v>
      </c>
      <c r="J10558" s="6">
        <v>6</v>
      </c>
      <c r="K10558" s="6" t="s">
        <v>7768</v>
      </c>
      <c r="L10558" s="8">
        <v>6</v>
      </c>
      <c r="M10558" s="6" t="s">
        <v>297</v>
      </c>
      <c r="N10558" s="6" t="s">
        <v>8765</v>
      </c>
      <c r="R10558" s="6" t="str">
        <f t="shared" si="164"/>
        <v>96968Xã Phong Lạc26</v>
      </c>
    </row>
    <row r="10559" spans="1:18">
      <c r="A10559" s="6">
        <v>10558</v>
      </c>
      <c r="B10559" s="6">
        <v>96</v>
      </c>
      <c r="C10559" s="6" t="s">
        <v>8763</v>
      </c>
      <c r="D10559" s="6">
        <v>969</v>
      </c>
      <c r="E10559" s="6" t="s">
        <v>8798</v>
      </c>
      <c r="F10559" s="6">
        <v>32128</v>
      </c>
      <c r="G10559" s="6" t="s">
        <v>8799</v>
      </c>
      <c r="H10559" s="6">
        <v>1</v>
      </c>
      <c r="I10559" s="6" t="s">
        <v>251</v>
      </c>
      <c r="J10559" s="6">
        <v>6</v>
      </c>
      <c r="K10559" s="6" t="s">
        <v>7768</v>
      </c>
      <c r="L10559" s="8">
        <v>5</v>
      </c>
      <c r="M10559" s="6" t="s">
        <v>251</v>
      </c>
      <c r="N10559" s="6" t="s">
        <v>8765</v>
      </c>
      <c r="R10559" s="6" t="str">
        <f t="shared" si="164"/>
        <v>96969Thị trấn Cái Nước16</v>
      </c>
    </row>
    <row r="10560" spans="1:18">
      <c r="A10560" s="6">
        <v>10559</v>
      </c>
      <c r="B10560" s="6">
        <v>96</v>
      </c>
      <c r="C10560" s="6" t="s">
        <v>8763</v>
      </c>
      <c r="D10560" s="6">
        <v>969</v>
      </c>
      <c r="E10560" s="6" t="s">
        <v>8798</v>
      </c>
      <c r="F10560" s="6">
        <v>32130</v>
      </c>
      <c r="G10560" s="6" t="s">
        <v>7522</v>
      </c>
      <c r="H10560" s="6">
        <v>2</v>
      </c>
      <c r="I10560" s="6" t="s">
        <v>297</v>
      </c>
      <c r="J10560" s="6">
        <v>6</v>
      </c>
      <c r="K10560" s="6" t="s">
        <v>7768</v>
      </c>
      <c r="L10560" s="8">
        <v>6</v>
      </c>
      <c r="M10560" s="6" t="s">
        <v>297</v>
      </c>
      <c r="N10560" s="6" t="s">
        <v>8765</v>
      </c>
      <c r="R10560" s="6" t="str">
        <f t="shared" si="164"/>
        <v>96969Xã Thạnh Phú26</v>
      </c>
    </row>
    <row r="10561" spans="1:18">
      <c r="A10561" s="6">
        <v>10560</v>
      </c>
      <c r="B10561" s="6">
        <v>96</v>
      </c>
      <c r="C10561" s="6" t="s">
        <v>8763</v>
      </c>
      <c r="D10561" s="6">
        <v>969</v>
      </c>
      <c r="E10561" s="6" t="s">
        <v>8798</v>
      </c>
      <c r="F10561" s="6">
        <v>32131</v>
      </c>
      <c r="G10561" s="6" t="s">
        <v>8800</v>
      </c>
      <c r="H10561" s="6">
        <v>2</v>
      </c>
      <c r="I10561" s="6" t="s">
        <v>297</v>
      </c>
      <c r="J10561" s="6">
        <v>6</v>
      </c>
      <c r="K10561" s="6" t="s">
        <v>7768</v>
      </c>
      <c r="L10561" s="8">
        <v>6</v>
      </c>
      <c r="M10561" s="6" t="s">
        <v>297</v>
      </c>
      <c r="N10561" s="6" t="s">
        <v>8765</v>
      </c>
      <c r="R10561" s="6" t="str">
        <f t="shared" si="164"/>
        <v>96969Xã Lương Thế Trân26</v>
      </c>
    </row>
    <row r="10562" spans="1:18">
      <c r="A10562" s="6">
        <v>10561</v>
      </c>
      <c r="B10562" s="6">
        <v>96</v>
      </c>
      <c r="C10562" s="6" t="s">
        <v>8763</v>
      </c>
      <c r="D10562" s="6">
        <v>969</v>
      </c>
      <c r="E10562" s="6" t="s">
        <v>8798</v>
      </c>
      <c r="F10562" s="6">
        <v>32134</v>
      </c>
      <c r="G10562" s="6" t="s">
        <v>8016</v>
      </c>
      <c r="H10562" s="6">
        <v>2</v>
      </c>
      <c r="I10562" s="6" t="s">
        <v>297</v>
      </c>
      <c r="J10562" s="6">
        <v>6</v>
      </c>
      <c r="K10562" s="6" t="s">
        <v>7768</v>
      </c>
      <c r="L10562" s="8">
        <v>6</v>
      </c>
      <c r="M10562" s="6" t="s">
        <v>297</v>
      </c>
      <c r="N10562" s="6" t="s">
        <v>8765</v>
      </c>
      <c r="R10562" s="6" t="str">
        <f t="shared" si="164"/>
        <v>96969Xã Phú Hưng26</v>
      </c>
    </row>
    <row r="10563" spans="1:18">
      <c r="A10563" s="6">
        <v>10562</v>
      </c>
      <c r="B10563" s="6">
        <v>96</v>
      </c>
      <c r="C10563" s="6" t="s">
        <v>8763</v>
      </c>
      <c r="D10563" s="6">
        <v>969</v>
      </c>
      <c r="E10563" s="6" t="s">
        <v>8798</v>
      </c>
      <c r="F10563" s="6">
        <v>32137</v>
      </c>
      <c r="G10563" s="6" t="s">
        <v>366</v>
      </c>
      <c r="H10563" s="6">
        <v>2</v>
      </c>
      <c r="I10563" s="6" t="s">
        <v>297</v>
      </c>
      <c r="J10563" s="6">
        <v>6</v>
      </c>
      <c r="K10563" s="6" t="s">
        <v>7768</v>
      </c>
      <c r="L10563" s="8">
        <v>6</v>
      </c>
      <c r="M10563" s="6" t="s">
        <v>297</v>
      </c>
      <c r="N10563" s="6" t="s">
        <v>8765</v>
      </c>
      <c r="R10563" s="6" t="str">
        <f t="shared" ref="R10563:R10621" si="165">CONCATENATE(B10563,D10563,G10563,H10563,J10563)</f>
        <v>96969Xã Tân Hưng26</v>
      </c>
    </row>
    <row r="10564" spans="1:18">
      <c r="A10564" s="6">
        <v>10563</v>
      </c>
      <c r="B10564" s="6">
        <v>96</v>
      </c>
      <c r="C10564" s="6" t="s">
        <v>8763</v>
      </c>
      <c r="D10564" s="6">
        <v>969</v>
      </c>
      <c r="E10564" s="6" t="s">
        <v>8798</v>
      </c>
      <c r="F10564" s="6">
        <v>32140</v>
      </c>
      <c r="G10564" s="6" t="s">
        <v>5093</v>
      </c>
      <c r="H10564" s="6">
        <v>2</v>
      </c>
      <c r="I10564" s="6" t="s">
        <v>297</v>
      </c>
      <c r="J10564" s="6">
        <v>6</v>
      </c>
      <c r="K10564" s="6" t="s">
        <v>7768</v>
      </c>
      <c r="L10564" s="8">
        <v>6</v>
      </c>
      <c r="M10564" s="6" t="s">
        <v>297</v>
      </c>
      <c r="N10564" s="6" t="s">
        <v>8765</v>
      </c>
      <c r="R10564" s="6" t="str">
        <f t="shared" si="165"/>
        <v>96969Xã Hưng Mỹ26</v>
      </c>
    </row>
    <row r="10565" spans="1:18">
      <c r="A10565" s="6">
        <v>10564</v>
      </c>
      <c r="B10565" s="6">
        <v>96</v>
      </c>
      <c r="C10565" s="6" t="s">
        <v>8763</v>
      </c>
      <c r="D10565" s="6">
        <v>969</v>
      </c>
      <c r="E10565" s="6" t="s">
        <v>8798</v>
      </c>
      <c r="F10565" s="6">
        <v>32141</v>
      </c>
      <c r="G10565" s="6" t="s">
        <v>8801</v>
      </c>
      <c r="H10565" s="6">
        <v>2</v>
      </c>
      <c r="I10565" s="6" t="s">
        <v>297</v>
      </c>
      <c r="J10565" s="6">
        <v>6</v>
      </c>
      <c r="K10565" s="6" t="s">
        <v>7768</v>
      </c>
      <c r="L10565" s="8">
        <v>6</v>
      </c>
      <c r="M10565" s="6" t="s">
        <v>297</v>
      </c>
      <c r="N10565" s="6" t="s">
        <v>8765</v>
      </c>
      <c r="R10565" s="6" t="str">
        <f t="shared" si="165"/>
        <v>96969Xã Hoà Mỹ26</v>
      </c>
    </row>
    <row r="10566" spans="1:18">
      <c r="A10566" s="6">
        <v>10565</v>
      </c>
      <c r="B10566" s="6">
        <v>96</v>
      </c>
      <c r="C10566" s="6" t="s">
        <v>8763</v>
      </c>
      <c r="D10566" s="6">
        <v>969</v>
      </c>
      <c r="E10566" s="6" t="s">
        <v>8798</v>
      </c>
      <c r="F10566" s="6">
        <v>32142</v>
      </c>
      <c r="G10566" s="6" t="s">
        <v>2820</v>
      </c>
      <c r="H10566" s="6">
        <v>2</v>
      </c>
      <c r="I10566" s="6" t="s">
        <v>297</v>
      </c>
      <c r="J10566" s="6">
        <v>6</v>
      </c>
      <c r="K10566" s="6" t="s">
        <v>7768</v>
      </c>
      <c r="L10566" s="8">
        <v>6</v>
      </c>
      <c r="M10566" s="6" t="s">
        <v>297</v>
      </c>
      <c r="N10566" s="6" t="s">
        <v>8765</v>
      </c>
      <c r="R10566" s="6" t="str">
        <f t="shared" si="165"/>
        <v>96969Xã Đông Hưng26</v>
      </c>
    </row>
    <row r="10567" spans="1:18">
      <c r="A10567" s="6">
        <v>10566</v>
      </c>
      <c r="B10567" s="6">
        <v>96</v>
      </c>
      <c r="C10567" s="6" t="s">
        <v>8763</v>
      </c>
      <c r="D10567" s="6">
        <v>969</v>
      </c>
      <c r="E10567" s="6" t="s">
        <v>8798</v>
      </c>
      <c r="F10567" s="6">
        <v>32143</v>
      </c>
      <c r="G10567" s="6" t="s">
        <v>8802</v>
      </c>
      <c r="H10567" s="6">
        <v>2</v>
      </c>
      <c r="I10567" s="6" t="s">
        <v>297</v>
      </c>
      <c r="J10567" s="6">
        <v>6</v>
      </c>
      <c r="K10567" s="6" t="s">
        <v>7768</v>
      </c>
      <c r="L10567" s="8">
        <v>6</v>
      </c>
      <c r="M10567" s="6" t="s">
        <v>297</v>
      </c>
      <c r="N10567" s="6" t="s">
        <v>8765</v>
      </c>
      <c r="R10567" s="6" t="str">
        <f t="shared" si="165"/>
        <v>96969Xã Đông Thới26</v>
      </c>
    </row>
    <row r="10568" spans="1:18">
      <c r="A10568" s="6">
        <v>10567</v>
      </c>
      <c r="B10568" s="6">
        <v>96</v>
      </c>
      <c r="C10568" s="6" t="s">
        <v>8763</v>
      </c>
      <c r="D10568" s="6">
        <v>969</v>
      </c>
      <c r="E10568" s="6" t="s">
        <v>8798</v>
      </c>
      <c r="F10568" s="6">
        <v>32146</v>
      </c>
      <c r="G10568" s="6" t="s">
        <v>8803</v>
      </c>
      <c r="H10568" s="6">
        <v>2</v>
      </c>
      <c r="I10568" s="6" t="s">
        <v>297</v>
      </c>
      <c r="J10568" s="6">
        <v>6</v>
      </c>
      <c r="K10568" s="6" t="s">
        <v>7768</v>
      </c>
      <c r="L10568" s="8">
        <v>6</v>
      </c>
      <c r="M10568" s="6" t="s">
        <v>297</v>
      </c>
      <c r="N10568" s="6" t="s">
        <v>8765</v>
      </c>
      <c r="R10568" s="6" t="str">
        <f t="shared" si="165"/>
        <v>96969Xã Tân Hưng Đông26</v>
      </c>
    </row>
    <row r="10569" spans="1:18">
      <c r="A10569" s="6">
        <v>10568</v>
      </c>
      <c r="B10569" s="6">
        <v>96</v>
      </c>
      <c r="C10569" s="6" t="s">
        <v>8763</v>
      </c>
      <c r="D10569" s="6">
        <v>969</v>
      </c>
      <c r="E10569" s="6" t="s">
        <v>8798</v>
      </c>
      <c r="F10569" s="6">
        <v>32149</v>
      </c>
      <c r="G10569" s="6" t="s">
        <v>8804</v>
      </c>
      <c r="H10569" s="6">
        <v>2</v>
      </c>
      <c r="I10569" s="6" t="s">
        <v>297</v>
      </c>
      <c r="J10569" s="6">
        <v>6</v>
      </c>
      <c r="K10569" s="6" t="s">
        <v>7768</v>
      </c>
      <c r="L10569" s="8">
        <v>6</v>
      </c>
      <c r="M10569" s="6" t="s">
        <v>297</v>
      </c>
      <c r="N10569" s="6" t="s">
        <v>8765</v>
      </c>
      <c r="R10569" s="6" t="str">
        <f t="shared" si="165"/>
        <v>96969Xã Trần Thới26</v>
      </c>
    </row>
    <row r="10570" spans="1:18">
      <c r="A10570" s="6">
        <v>10569</v>
      </c>
      <c r="B10570" s="6">
        <v>96</v>
      </c>
      <c r="C10570" s="6" t="s">
        <v>8763</v>
      </c>
      <c r="D10570" s="6">
        <v>970</v>
      </c>
      <c r="E10570" s="6" t="s">
        <v>8805</v>
      </c>
      <c r="F10570" s="6">
        <v>32152</v>
      </c>
      <c r="G10570" s="6" t="s">
        <v>8806</v>
      </c>
      <c r="H10570" s="6">
        <v>1</v>
      </c>
      <c r="I10570" s="6" t="s">
        <v>251</v>
      </c>
      <c r="J10570" s="6">
        <v>6</v>
      </c>
      <c r="K10570" s="6" t="s">
        <v>7768</v>
      </c>
      <c r="L10570" s="8">
        <v>5</v>
      </c>
      <c r="M10570" s="6" t="s">
        <v>251</v>
      </c>
      <c r="N10570" s="6" t="s">
        <v>8765</v>
      </c>
      <c r="R10570" s="6" t="str">
        <f t="shared" si="165"/>
        <v>96970Thị trấn Đầm Dơi16</v>
      </c>
    </row>
    <row r="10571" spans="1:18">
      <c r="A10571" s="6">
        <v>10570</v>
      </c>
      <c r="B10571" s="6">
        <v>96</v>
      </c>
      <c r="C10571" s="6" t="s">
        <v>8763</v>
      </c>
      <c r="D10571" s="6">
        <v>970</v>
      </c>
      <c r="E10571" s="6" t="s">
        <v>8805</v>
      </c>
      <c r="F10571" s="6">
        <v>32155</v>
      </c>
      <c r="G10571" s="6" t="s">
        <v>8807</v>
      </c>
      <c r="H10571" s="6">
        <v>2</v>
      </c>
      <c r="I10571" s="6" t="s">
        <v>297</v>
      </c>
      <c r="J10571" s="6">
        <v>6</v>
      </c>
      <c r="K10571" s="6" t="s">
        <v>7768</v>
      </c>
      <c r="L10571" s="8">
        <v>6</v>
      </c>
      <c r="M10571" s="6" t="s">
        <v>297</v>
      </c>
      <c r="N10571" s="6" t="s">
        <v>8765</v>
      </c>
      <c r="R10571" s="6" t="str">
        <f t="shared" si="165"/>
        <v>96970Xã Tạ An Khương26</v>
      </c>
    </row>
    <row r="10572" spans="1:18">
      <c r="A10572" s="6">
        <v>10571</v>
      </c>
      <c r="B10572" s="6">
        <v>96</v>
      </c>
      <c r="C10572" s="6" t="s">
        <v>8763</v>
      </c>
      <c r="D10572" s="6">
        <v>970</v>
      </c>
      <c r="E10572" s="6" t="s">
        <v>8805</v>
      </c>
      <c r="F10572" s="6">
        <v>32158</v>
      </c>
      <c r="G10572" s="6" t="s">
        <v>8808</v>
      </c>
      <c r="H10572" s="6">
        <v>2</v>
      </c>
      <c r="I10572" s="6" t="s">
        <v>297</v>
      </c>
      <c r="J10572" s="6">
        <v>6</v>
      </c>
      <c r="K10572" s="6" t="s">
        <v>7768</v>
      </c>
      <c r="L10572" s="8">
        <v>6</v>
      </c>
      <c r="M10572" s="6" t="s">
        <v>297</v>
      </c>
      <c r="N10572" s="6" t="s">
        <v>8765</v>
      </c>
      <c r="R10572" s="6" t="str">
        <f t="shared" si="165"/>
        <v>96970Xã Tạ An Khương  Đông26</v>
      </c>
    </row>
    <row r="10573" spans="1:18">
      <c r="A10573" s="6">
        <v>10572</v>
      </c>
      <c r="B10573" s="6">
        <v>96</v>
      </c>
      <c r="C10573" s="6" t="s">
        <v>8763</v>
      </c>
      <c r="D10573" s="6">
        <v>970</v>
      </c>
      <c r="E10573" s="6" t="s">
        <v>8805</v>
      </c>
      <c r="F10573" s="6">
        <v>32161</v>
      </c>
      <c r="G10573" s="6" t="s">
        <v>8809</v>
      </c>
      <c r="H10573" s="6">
        <v>2</v>
      </c>
      <c r="I10573" s="6" t="s">
        <v>297</v>
      </c>
      <c r="J10573" s="6">
        <v>6</v>
      </c>
      <c r="K10573" s="6" t="s">
        <v>7768</v>
      </c>
      <c r="L10573" s="8">
        <v>6</v>
      </c>
      <c r="M10573" s="6" t="s">
        <v>297</v>
      </c>
      <c r="N10573" s="6" t="s">
        <v>8765</v>
      </c>
      <c r="R10573" s="6" t="str">
        <f t="shared" si="165"/>
        <v>96970Xã Trần Phán26</v>
      </c>
    </row>
    <row r="10574" spans="1:18">
      <c r="A10574" s="6">
        <v>10573</v>
      </c>
      <c r="B10574" s="6">
        <v>96</v>
      </c>
      <c r="C10574" s="6" t="s">
        <v>8763</v>
      </c>
      <c r="D10574" s="6">
        <v>970</v>
      </c>
      <c r="E10574" s="6" t="s">
        <v>8805</v>
      </c>
      <c r="F10574" s="6">
        <v>32162</v>
      </c>
      <c r="G10574" s="6" t="s">
        <v>2784</v>
      </c>
      <c r="H10574" s="6">
        <v>2</v>
      </c>
      <c r="I10574" s="6" t="s">
        <v>297</v>
      </c>
      <c r="J10574" s="6">
        <v>6</v>
      </c>
      <c r="K10574" s="6" t="s">
        <v>7768</v>
      </c>
      <c r="L10574" s="8">
        <v>6</v>
      </c>
      <c r="M10574" s="6" t="s">
        <v>297</v>
      </c>
      <c r="N10574" s="6" t="s">
        <v>8765</v>
      </c>
      <c r="R10574" s="6" t="str">
        <f t="shared" si="165"/>
        <v>96970Xã Tân Trung26</v>
      </c>
    </row>
    <row r="10575" spans="1:18">
      <c r="A10575" s="6">
        <v>10574</v>
      </c>
      <c r="B10575" s="6">
        <v>96</v>
      </c>
      <c r="C10575" s="6" t="s">
        <v>8763</v>
      </c>
      <c r="D10575" s="6">
        <v>970</v>
      </c>
      <c r="E10575" s="6" t="s">
        <v>8805</v>
      </c>
      <c r="F10575" s="6">
        <v>32164</v>
      </c>
      <c r="G10575" s="6" t="s">
        <v>2442</v>
      </c>
      <c r="H10575" s="6">
        <v>2</v>
      </c>
      <c r="I10575" s="6" t="s">
        <v>297</v>
      </c>
      <c r="J10575" s="6">
        <v>6</v>
      </c>
      <c r="K10575" s="6" t="s">
        <v>7768</v>
      </c>
      <c r="L10575" s="8">
        <v>6</v>
      </c>
      <c r="M10575" s="6" t="s">
        <v>297</v>
      </c>
      <c r="N10575" s="6" t="s">
        <v>8765</v>
      </c>
      <c r="R10575" s="6" t="str">
        <f t="shared" si="165"/>
        <v>96970Xã Tân Đức26</v>
      </c>
    </row>
    <row r="10576" spans="1:18">
      <c r="A10576" s="6">
        <v>10575</v>
      </c>
      <c r="B10576" s="6">
        <v>96</v>
      </c>
      <c r="C10576" s="6" t="s">
        <v>8763</v>
      </c>
      <c r="D10576" s="6">
        <v>970</v>
      </c>
      <c r="E10576" s="6" t="s">
        <v>8805</v>
      </c>
      <c r="F10576" s="6">
        <v>32167</v>
      </c>
      <c r="G10576" s="6" t="s">
        <v>6557</v>
      </c>
      <c r="H10576" s="6">
        <v>2</v>
      </c>
      <c r="I10576" s="6" t="s">
        <v>297</v>
      </c>
      <c r="J10576" s="6">
        <v>6</v>
      </c>
      <c r="K10576" s="6" t="s">
        <v>7768</v>
      </c>
      <c r="L10576" s="8">
        <v>6</v>
      </c>
      <c r="M10576" s="6" t="s">
        <v>297</v>
      </c>
      <c r="N10576" s="6" t="s">
        <v>8765</v>
      </c>
      <c r="R10576" s="6" t="str">
        <f t="shared" si="165"/>
        <v>96970Xã Tân Thuận26</v>
      </c>
    </row>
    <row r="10577" spans="1:18">
      <c r="A10577" s="6">
        <v>10576</v>
      </c>
      <c r="B10577" s="6">
        <v>96</v>
      </c>
      <c r="C10577" s="6" t="s">
        <v>8763</v>
      </c>
      <c r="D10577" s="6">
        <v>970</v>
      </c>
      <c r="E10577" s="6" t="s">
        <v>8805</v>
      </c>
      <c r="F10577" s="6">
        <v>32170</v>
      </c>
      <c r="G10577" s="6" t="s">
        <v>8810</v>
      </c>
      <c r="H10577" s="6">
        <v>2</v>
      </c>
      <c r="I10577" s="6" t="s">
        <v>297</v>
      </c>
      <c r="J10577" s="6">
        <v>6</v>
      </c>
      <c r="K10577" s="6" t="s">
        <v>7768</v>
      </c>
      <c r="L10577" s="8">
        <v>6</v>
      </c>
      <c r="M10577" s="6" t="s">
        <v>297</v>
      </c>
      <c r="N10577" s="6" t="s">
        <v>8765</v>
      </c>
      <c r="R10577" s="6" t="str">
        <f t="shared" si="165"/>
        <v>96970Xã Tạ An Khương  Nam26</v>
      </c>
    </row>
    <row r="10578" spans="1:18">
      <c r="A10578" s="6">
        <v>10577</v>
      </c>
      <c r="B10578" s="6">
        <v>96</v>
      </c>
      <c r="C10578" s="6" t="s">
        <v>8763</v>
      </c>
      <c r="D10578" s="6">
        <v>970</v>
      </c>
      <c r="E10578" s="6" t="s">
        <v>8805</v>
      </c>
      <c r="F10578" s="6">
        <v>32173</v>
      </c>
      <c r="G10578" s="6" t="s">
        <v>8811</v>
      </c>
      <c r="H10578" s="6">
        <v>2</v>
      </c>
      <c r="I10578" s="6" t="s">
        <v>297</v>
      </c>
      <c r="J10578" s="6">
        <v>6</v>
      </c>
      <c r="K10578" s="6" t="s">
        <v>7768</v>
      </c>
      <c r="L10578" s="8">
        <v>6</v>
      </c>
      <c r="M10578" s="6" t="s">
        <v>297</v>
      </c>
      <c r="N10578" s="6" t="s">
        <v>8765</v>
      </c>
      <c r="R10578" s="6" t="str">
        <f t="shared" si="165"/>
        <v>96970Xã Tân Duyệt26</v>
      </c>
    </row>
    <row r="10579" spans="1:18">
      <c r="A10579" s="6">
        <v>10578</v>
      </c>
      <c r="B10579" s="6">
        <v>96</v>
      </c>
      <c r="C10579" s="6" t="s">
        <v>8763</v>
      </c>
      <c r="D10579" s="6">
        <v>970</v>
      </c>
      <c r="E10579" s="6" t="s">
        <v>8805</v>
      </c>
      <c r="F10579" s="6">
        <v>32174</v>
      </c>
      <c r="G10579" s="6" t="s">
        <v>373</v>
      </c>
      <c r="H10579" s="6">
        <v>2</v>
      </c>
      <c r="I10579" s="6" t="s">
        <v>297</v>
      </c>
      <c r="J10579" s="6">
        <v>6</v>
      </c>
      <c r="K10579" s="6" t="s">
        <v>7768</v>
      </c>
      <c r="L10579" s="8">
        <v>6</v>
      </c>
      <c r="M10579" s="6" t="s">
        <v>297</v>
      </c>
      <c r="N10579" s="6" t="s">
        <v>8765</v>
      </c>
      <c r="R10579" s="6" t="str">
        <f t="shared" si="165"/>
        <v>96970Xã Tân Dân26</v>
      </c>
    </row>
    <row r="10580" spans="1:18">
      <c r="A10580" s="6">
        <v>10579</v>
      </c>
      <c r="B10580" s="6">
        <v>96</v>
      </c>
      <c r="C10580" s="6" t="s">
        <v>8763</v>
      </c>
      <c r="D10580" s="6">
        <v>970</v>
      </c>
      <c r="E10580" s="6" t="s">
        <v>8805</v>
      </c>
      <c r="F10580" s="6">
        <v>32176</v>
      </c>
      <c r="G10580" s="6" t="s">
        <v>663</v>
      </c>
      <c r="H10580" s="6">
        <v>2</v>
      </c>
      <c r="I10580" s="6" t="s">
        <v>297</v>
      </c>
      <c r="J10580" s="6">
        <v>6</v>
      </c>
      <c r="K10580" s="6" t="s">
        <v>7768</v>
      </c>
      <c r="L10580" s="8">
        <v>6</v>
      </c>
      <c r="M10580" s="6" t="s">
        <v>297</v>
      </c>
      <c r="N10580" s="6" t="s">
        <v>8765</v>
      </c>
      <c r="R10580" s="6" t="str">
        <f t="shared" si="165"/>
        <v>96970Xã Tân Tiến26</v>
      </c>
    </row>
    <row r="10581" spans="1:18">
      <c r="A10581" s="6">
        <v>10580</v>
      </c>
      <c r="B10581" s="6">
        <v>96</v>
      </c>
      <c r="C10581" s="6" t="s">
        <v>8763</v>
      </c>
      <c r="D10581" s="6">
        <v>970</v>
      </c>
      <c r="E10581" s="6" t="s">
        <v>8805</v>
      </c>
      <c r="F10581" s="6">
        <v>32179</v>
      </c>
      <c r="G10581" s="6" t="s">
        <v>8812</v>
      </c>
      <c r="H10581" s="6">
        <v>2</v>
      </c>
      <c r="I10581" s="6" t="s">
        <v>297</v>
      </c>
      <c r="J10581" s="6">
        <v>6</v>
      </c>
      <c r="K10581" s="6" t="s">
        <v>7768</v>
      </c>
      <c r="L10581" s="8">
        <v>6</v>
      </c>
      <c r="M10581" s="6" t="s">
        <v>297</v>
      </c>
      <c r="N10581" s="6" t="s">
        <v>8765</v>
      </c>
      <c r="R10581" s="6" t="str">
        <f t="shared" si="165"/>
        <v>96970Xã Quách Phẩm Bắc26</v>
      </c>
    </row>
    <row r="10582" spans="1:18">
      <c r="A10582" s="6">
        <v>10581</v>
      </c>
      <c r="B10582" s="6">
        <v>96</v>
      </c>
      <c r="C10582" s="6" t="s">
        <v>8763</v>
      </c>
      <c r="D10582" s="6">
        <v>970</v>
      </c>
      <c r="E10582" s="6" t="s">
        <v>8805</v>
      </c>
      <c r="F10582" s="6">
        <v>32182</v>
      </c>
      <c r="G10582" s="6" t="s">
        <v>8813</v>
      </c>
      <c r="H10582" s="6">
        <v>2</v>
      </c>
      <c r="I10582" s="6" t="s">
        <v>297</v>
      </c>
      <c r="J10582" s="6">
        <v>6</v>
      </c>
      <c r="K10582" s="6" t="s">
        <v>7768</v>
      </c>
      <c r="L10582" s="8">
        <v>6</v>
      </c>
      <c r="M10582" s="6" t="s">
        <v>297</v>
      </c>
      <c r="N10582" s="6" t="s">
        <v>8765</v>
      </c>
      <c r="R10582" s="6" t="str">
        <f t="shared" si="165"/>
        <v>96970Xã Quách Phẩm26</v>
      </c>
    </row>
    <row r="10583" spans="1:18">
      <c r="A10583" s="6">
        <v>10582</v>
      </c>
      <c r="B10583" s="6">
        <v>96</v>
      </c>
      <c r="C10583" s="6" t="s">
        <v>8763</v>
      </c>
      <c r="D10583" s="6">
        <v>970</v>
      </c>
      <c r="E10583" s="6" t="s">
        <v>8805</v>
      </c>
      <c r="F10583" s="6">
        <v>32185</v>
      </c>
      <c r="G10583" s="6" t="s">
        <v>3518</v>
      </c>
      <c r="H10583" s="6">
        <v>2</v>
      </c>
      <c r="I10583" s="6" t="s">
        <v>297</v>
      </c>
      <c r="J10583" s="6">
        <v>6</v>
      </c>
      <c r="K10583" s="6" t="s">
        <v>7768</v>
      </c>
      <c r="L10583" s="8">
        <v>6</v>
      </c>
      <c r="M10583" s="6" t="s">
        <v>297</v>
      </c>
      <c r="N10583" s="6" t="s">
        <v>8765</v>
      </c>
      <c r="R10583" s="6" t="str">
        <f t="shared" si="165"/>
        <v>96970Xã Thanh Tùng26</v>
      </c>
    </row>
    <row r="10584" spans="1:18">
      <c r="A10584" s="6">
        <v>10583</v>
      </c>
      <c r="B10584" s="6">
        <v>96</v>
      </c>
      <c r="C10584" s="6" t="s">
        <v>8763</v>
      </c>
      <c r="D10584" s="6">
        <v>970</v>
      </c>
      <c r="E10584" s="6" t="s">
        <v>8805</v>
      </c>
      <c r="F10584" s="6">
        <v>32186</v>
      </c>
      <c r="G10584" s="6" t="s">
        <v>8814</v>
      </c>
      <c r="H10584" s="6">
        <v>2</v>
      </c>
      <c r="I10584" s="6" t="s">
        <v>297</v>
      </c>
      <c r="J10584" s="6">
        <v>6</v>
      </c>
      <c r="K10584" s="6" t="s">
        <v>7768</v>
      </c>
      <c r="L10584" s="8">
        <v>6</v>
      </c>
      <c r="M10584" s="6" t="s">
        <v>297</v>
      </c>
      <c r="N10584" s="6" t="s">
        <v>8765</v>
      </c>
      <c r="R10584" s="6" t="str">
        <f t="shared" si="165"/>
        <v>96970Xã Ngọc Chánh26</v>
      </c>
    </row>
    <row r="10585" spans="1:18">
      <c r="A10585" s="6">
        <v>10584</v>
      </c>
      <c r="B10585" s="6">
        <v>96</v>
      </c>
      <c r="C10585" s="6" t="s">
        <v>8763</v>
      </c>
      <c r="D10585" s="6">
        <v>970</v>
      </c>
      <c r="E10585" s="6" t="s">
        <v>8805</v>
      </c>
      <c r="F10585" s="6">
        <v>32188</v>
      </c>
      <c r="G10585" s="6" t="s">
        <v>8815</v>
      </c>
      <c r="H10585" s="6">
        <v>2</v>
      </c>
      <c r="I10585" s="6" t="s">
        <v>297</v>
      </c>
      <c r="J10585" s="6">
        <v>6</v>
      </c>
      <c r="K10585" s="6" t="s">
        <v>7768</v>
      </c>
      <c r="L10585" s="8">
        <v>6</v>
      </c>
      <c r="M10585" s="6" t="s">
        <v>297</v>
      </c>
      <c r="N10585" s="6" t="s">
        <v>8765</v>
      </c>
      <c r="R10585" s="6" t="str">
        <f t="shared" si="165"/>
        <v>96970Xã Nguyễn Huân26</v>
      </c>
    </row>
    <row r="10586" spans="1:18">
      <c r="A10586" s="6">
        <v>10585</v>
      </c>
      <c r="B10586" s="6">
        <v>96</v>
      </c>
      <c r="C10586" s="6" t="s">
        <v>8763</v>
      </c>
      <c r="D10586" s="6">
        <v>971</v>
      </c>
      <c r="E10586" s="6" t="s">
        <v>8816</v>
      </c>
      <c r="F10586" s="6">
        <v>32191</v>
      </c>
      <c r="G10586" s="6" t="s">
        <v>8817</v>
      </c>
      <c r="H10586" s="6">
        <v>1</v>
      </c>
      <c r="I10586" s="6" t="s">
        <v>251</v>
      </c>
      <c r="J10586" s="6">
        <v>6</v>
      </c>
      <c r="K10586" s="6" t="s">
        <v>7768</v>
      </c>
      <c r="L10586" s="8">
        <v>5</v>
      </c>
      <c r="M10586" s="6" t="s">
        <v>251</v>
      </c>
      <c r="N10586" s="6" t="s">
        <v>8765</v>
      </c>
      <c r="R10586" s="6" t="str">
        <f t="shared" si="165"/>
        <v>96971Thị Trấn Năm Căn16</v>
      </c>
    </row>
    <row r="10587" spans="1:18">
      <c r="A10587" s="6">
        <v>10586</v>
      </c>
      <c r="B10587" s="6">
        <v>96</v>
      </c>
      <c r="C10587" s="6" t="s">
        <v>8763</v>
      </c>
      <c r="D10587" s="6">
        <v>971</v>
      </c>
      <c r="E10587" s="6" t="s">
        <v>8816</v>
      </c>
      <c r="F10587" s="6">
        <v>32194</v>
      </c>
      <c r="G10587" s="6" t="s">
        <v>8818</v>
      </c>
      <c r="H10587" s="6">
        <v>2</v>
      </c>
      <c r="I10587" s="6" t="s">
        <v>297</v>
      </c>
      <c r="J10587" s="6">
        <v>6</v>
      </c>
      <c r="K10587" s="6" t="s">
        <v>7768</v>
      </c>
      <c r="L10587" s="8">
        <v>6</v>
      </c>
      <c r="M10587" s="6" t="s">
        <v>297</v>
      </c>
      <c r="N10587" s="6" t="s">
        <v>8765</v>
      </c>
      <c r="R10587" s="6" t="str">
        <f t="shared" si="165"/>
        <v>96971Xã Hàm Rồng26</v>
      </c>
    </row>
    <row r="10588" spans="1:18">
      <c r="A10588" s="6">
        <v>10587</v>
      </c>
      <c r="B10588" s="6">
        <v>96</v>
      </c>
      <c r="C10588" s="6" t="s">
        <v>8763</v>
      </c>
      <c r="D10588" s="6">
        <v>971</v>
      </c>
      <c r="E10588" s="6" t="s">
        <v>8816</v>
      </c>
      <c r="F10588" s="6">
        <v>32197</v>
      </c>
      <c r="G10588" s="6" t="s">
        <v>8819</v>
      </c>
      <c r="H10588" s="6">
        <v>2</v>
      </c>
      <c r="I10588" s="6" t="s">
        <v>297</v>
      </c>
      <c r="J10588" s="6">
        <v>6</v>
      </c>
      <c r="K10588" s="6" t="s">
        <v>7768</v>
      </c>
      <c r="L10588" s="8">
        <v>6</v>
      </c>
      <c r="M10588" s="6" t="s">
        <v>297</v>
      </c>
      <c r="N10588" s="6" t="s">
        <v>8765</v>
      </c>
      <c r="R10588" s="6" t="str">
        <f t="shared" si="165"/>
        <v>96971Xã Hiệp Tùng26</v>
      </c>
    </row>
    <row r="10589" spans="1:18">
      <c r="A10589" s="6">
        <v>10588</v>
      </c>
      <c r="B10589" s="6">
        <v>96</v>
      </c>
      <c r="C10589" s="6" t="s">
        <v>8763</v>
      </c>
      <c r="D10589" s="6">
        <v>971</v>
      </c>
      <c r="E10589" s="6" t="s">
        <v>8816</v>
      </c>
      <c r="F10589" s="6">
        <v>32200</v>
      </c>
      <c r="G10589" s="6" t="s">
        <v>8820</v>
      </c>
      <c r="H10589" s="6">
        <v>2</v>
      </c>
      <c r="I10589" s="6" t="s">
        <v>297</v>
      </c>
      <c r="J10589" s="6">
        <v>6</v>
      </c>
      <c r="K10589" s="6" t="s">
        <v>7768</v>
      </c>
      <c r="L10589" s="8">
        <v>6</v>
      </c>
      <c r="M10589" s="6" t="s">
        <v>297</v>
      </c>
      <c r="N10589" s="6" t="s">
        <v>8765</v>
      </c>
      <c r="R10589" s="6" t="str">
        <f t="shared" si="165"/>
        <v>96971Xã Đất Mới26</v>
      </c>
    </row>
    <row r="10590" spans="1:18">
      <c r="A10590" s="6">
        <v>10589</v>
      </c>
      <c r="B10590" s="6">
        <v>96</v>
      </c>
      <c r="C10590" s="6" t="s">
        <v>8763</v>
      </c>
      <c r="D10590" s="6">
        <v>971</v>
      </c>
      <c r="E10590" s="6" t="s">
        <v>8816</v>
      </c>
      <c r="F10590" s="6">
        <v>32201</v>
      </c>
      <c r="G10590" s="6" t="s">
        <v>8821</v>
      </c>
      <c r="H10590" s="6">
        <v>2</v>
      </c>
      <c r="I10590" s="6" t="s">
        <v>297</v>
      </c>
      <c r="J10590" s="6">
        <v>6</v>
      </c>
      <c r="K10590" s="6" t="s">
        <v>7768</v>
      </c>
      <c r="L10590" s="8">
        <v>6</v>
      </c>
      <c r="M10590" s="6" t="s">
        <v>297</v>
      </c>
      <c r="N10590" s="6" t="s">
        <v>8765</v>
      </c>
      <c r="R10590" s="6" t="str">
        <f t="shared" si="165"/>
        <v>96971Xã Lâm Hải26</v>
      </c>
    </row>
    <row r="10591" spans="1:18">
      <c r="A10591" s="6">
        <v>10590</v>
      </c>
      <c r="B10591" s="6">
        <v>96</v>
      </c>
      <c r="C10591" s="6" t="s">
        <v>8763</v>
      </c>
      <c r="D10591" s="6">
        <v>971</v>
      </c>
      <c r="E10591" s="6" t="s">
        <v>8816</v>
      </c>
      <c r="F10591" s="6">
        <v>32203</v>
      </c>
      <c r="G10591" s="6" t="s">
        <v>8822</v>
      </c>
      <c r="H10591" s="6">
        <v>2</v>
      </c>
      <c r="I10591" s="6" t="s">
        <v>297</v>
      </c>
      <c r="J10591" s="6">
        <v>6</v>
      </c>
      <c r="K10591" s="6" t="s">
        <v>7768</v>
      </c>
      <c r="L10591" s="8">
        <v>6</v>
      </c>
      <c r="M10591" s="6" t="s">
        <v>297</v>
      </c>
      <c r="N10591" s="6" t="s">
        <v>8765</v>
      </c>
      <c r="R10591" s="6" t="str">
        <f t="shared" si="165"/>
        <v>96971Xã Hàng Vịnh26</v>
      </c>
    </row>
    <row r="10592" spans="1:18">
      <c r="A10592" s="6">
        <v>10591</v>
      </c>
      <c r="B10592" s="6">
        <v>96</v>
      </c>
      <c r="C10592" s="6" t="s">
        <v>8763</v>
      </c>
      <c r="D10592" s="6">
        <v>971</v>
      </c>
      <c r="E10592" s="6" t="s">
        <v>8816</v>
      </c>
      <c r="F10592" s="6">
        <v>32206</v>
      </c>
      <c r="G10592" s="6" t="s">
        <v>3260</v>
      </c>
      <c r="H10592" s="6">
        <v>2</v>
      </c>
      <c r="I10592" s="6" t="s">
        <v>297</v>
      </c>
      <c r="J10592" s="6">
        <v>6</v>
      </c>
      <c r="K10592" s="6" t="s">
        <v>7768</v>
      </c>
      <c r="L10592" s="8">
        <v>6</v>
      </c>
      <c r="M10592" s="6" t="s">
        <v>297</v>
      </c>
      <c r="N10592" s="6" t="s">
        <v>8765</v>
      </c>
      <c r="R10592" s="6" t="str">
        <f t="shared" si="165"/>
        <v>96971Xã Tam Giang26</v>
      </c>
    </row>
    <row r="10593" spans="1:18">
      <c r="A10593" s="6">
        <v>10592</v>
      </c>
      <c r="B10593" s="6">
        <v>96</v>
      </c>
      <c r="C10593" s="6" t="s">
        <v>8763</v>
      </c>
      <c r="D10593" s="6">
        <v>971</v>
      </c>
      <c r="E10593" s="6" t="s">
        <v>8816</v>
      </c>
      <c r="F10593" s="6">
        <v>32209</v>
      </c>
      <c r="G10593" s="6" t="s">
        <v>8823</v>
      </c>
      <c r="H10593" s="6">
        <v>2</v>
      </c>
      <c r="I10593" s="6" t="s">
        <v>297</v>
      </c>
      <c r="J10593" s="6">
        <v>6</v>
      </c>
      <c r="K10593" s="6" t="s">
        <v>7768</v>
      </c>
      <c r="L10593" s="8">
        <v>6</v>
      </c>
      <c r="M10593" s="6" t="s">
        <v>297</v>
      </c>
      <c r="N10593" s="6" t="s">
        <v>8765</v>
      </c>
      <c r="R10593" s="6" t="str">
        <f t="shared" si="165"/>
        <v>96971Xã Tam Giang Đông26</v>
      </c>
    </row>
    <row r="10594" spans="1:18">
      <c r="A10594" s="6">
        <v>10593</v>
      </c>
      <c r="B10594" s="6">
        <v>96</v>
      </c>
      <c r="C10594" s="6" t="s">
        <v>8763</v>
      </c>
      <c r="D10594" s="6">
        <v>972</v>
      </c>
      <c r="E10594" s="6" t="s">
        <v>8355</v>
      </c>
      <c r="F10594" s="6">
        <v>32212</v>
      </c>
      <c r="G10594" s="6" t="s">
        <v>8824</v>
      </c>
      <c r="H10594" s="6">
        <v>1</v>
      </c>
      <c r="I10594" s="6" t="s">
        <v>251</v>
      </c>
      <c r="J10594" s="6">
        <v>6</v>
      </c>
      <c r="K10594" s="6" t="s">
        <v>7768</v>
      </c>
      <c r="L10594" s="8">
        <v>5</v>
      </c>
      <c r="M10594" s="6" t="s">
        <v>251</v>
      </c>
      <c r="N10594" s="6" t="s">
        <v>8765</v>
      </c>
      <c r="R10594" s="6" t="str">
        <f t="shared" si="165"/>
        <v>96972Thị trấn Cái Đôi Vàm16</v>
      </c>
    </row>
    <row r="10595" spans="1:18">
      <c r="A10595" s="6">
        <v>10594</v>
      </c>
      <c r="B10595" s="6">
        <v>96</v>
      </c>
      <c r="C10595" s="6" t="s">
        <v>8763</v>
      </c>
      <c r="D10595" s="6">
        <v>972</v>
      </c>
      <c r="E10595" s="6" t="s">
        <v>8355</v>
      </c>
      <c r="F10595" s="6">
        <v>32214</v>
      </c>
      <c r="G10595" s="6" t="s">
        <v>5600</v>
      </c>
      <c r="H10595" s="6">
        <v>2</v>
      </c>
      <c r="I10595" s="6" t="s">
        <v>297</v>
      </c>
      <c r="J10595" s="6">
        <v>6</v>
      </c>
      <c r="K10595" s="6" t="s">
        <v>7768</v>
      </c>
      <c r="L10595" s="8">
        <v>6</v>
      </c>
      <c r="M10595" s="6" t="s">
        <v>297</v>
      </c>
      <c r="N10595" s="6" t="s">
        <v>8765</v>
      </c>
      <c r="R10595" s="6" t="str">
        <f t="shared" si="165"/>
        <v>96972Xã Phú Thuận26</v>
      </c>
    </row>
    <row r="10596" spans="1:18">
      <c r="A10596" s="6">
        <v>10595</v>
      </c>
      <c r="B10596" s="6">
        <v>96</v>
      </c>
      <c r="C10596" s="6" t="s">
        <v>8763</v>
      </c>
      <c r="D10596" s="6">
        <v>972</v>
      </c>
      <c r="E10596" s="6" t="s">
        <v>8355</v>
      </c>
      <c r="F10596" s="6">
        <v>32215</v>
      </c>
      <c r="G10596" s="6" t="s">
        <v>3007</v>
      </c>
      <c r="H10596" s="6">
        <v>2</v>
      </c>
      <c r="I10596" s="6" t="s">
        <v>297</v>
      </c>
      <c r="J10596" s="6">
        <v>6</v>
      </c>
      <c r="K10596" s="6" t="s">
        <v>7768</v>
      </c>
      <c r="L10596" s="8">
        <v>6</v>
      </c>
      <c r="M10596" s="6" t="s">
        <v>297</v>
      </c>
      <c r="N10596" s="6" t="s">
        <v>8765</v>
      </c>
      <c r="R10596" s="6" t="str">
        <f t="shared" si="165"/>
        <v>96972Xã Phú Mỹ26</v>
      </c>
    </row>
    <row r="10597" spans="1:18">
      <c r="A10597" s="6">
        <v>10596</v>
      </c>
      <c r="B10597" s="6">
        <v>96</v>
      </c>
      <c r="C10597" s="6" t="s">
        <v>8763</v>
      </c>
      <c r="D10597" s="6">
        <v>972</v>
      </c>
      <c r="E10597" s="6" t="s">
        <v>8355</v>
      </c>
      <c r="F10597" s="6">
        <v>32218</v>
      </c>
      <c r="G10597" s="6" t="s">
        <v>7526</v>
      </c>
      <c r="H10597" s="6">
        <v>2</v>
      </c>
      <c r="I10597" s="6" t="s">
        <v>297</v>
      </c>
      <c r="J10597" s="6">
        <v>6</v>
      </c>
      <c r="K10597" s="6" t="s">
        <v>7768</v>
      </c>
      <c r="L10597" s="8">
        <v>6</v>
      </c>
      <c r="M10597" s="6" t="s">
        <v>297</v>
      </c>
      <c r="N10597" s="6" t="s">
        <v>8765</v>
      </c>
      <c r="R10597" s="6" t="str">
        <f t="shared" si="165"/>
        <v>96972Xã Phú Tân26</v>
      </c>
    </row>
    <row r="10598" spans="1:18">
      <c r="A10598" s="6">
        <v>10597</v>
      </c>
      <c r="B10598" s="6">
        <v>96</v>
      </c>
      <c r="C10598" s="6" t="s">
        <v>8763</v>
      </c>
      <c r="D10598" s="6">
        <v>972</v>
      </c>
      <c r="E10598" s="6" t="s">
        <v>8355</v>
      </c>
      <c r="F10598" s="6">
        <v>32221</v>
      </c>
      <c r="G10598" s="6" t="s">
        <v>6463</v>
      </c>
      <c r="H10598" s="6">
        <v>2</v>
      </c>
      <c r="I10598" s="6" t="s">
        <v>297</v>
      </c>
      <c r="J10598" s="6">
        <v>6</v>
      </c>
      <c r="K10598" s="6" t="s">
        <v>7768</v>
      </c>
      <c r="L10598" s="8">
        <v>6</v>
      </c>
      <c r="M10598" s="6" t="s">
        <v>297</v>
      </c>
      <c r="N10598" s="6" t="s">
        <v>8765</v>
      </c>
      <c r="R10598" s="6" t="str">
        <f t="shared" si="165"/>
        <v>96972Xã Tân Hải26</v>
      </c>
    </row>
    <row r="10599" spans="1:18">
      <c r="A10599" s="6">
        <v>10598</v>
      </c>
      <c r="B10599" s="6">
        <v>96</v>
      </c>
      <c r="C10599" s="6" t="s">
        <v>8763</v>
      </c>
      <c r="D10599" s="6">
        <v>972</v>
      </c>
      <c r="E10599" s="6" t="s">
        <v>8355</v>
      </c>
      <c r="F10599" s="6">
        <v>32224</v>
      </c>
      <c r="G10599" s="6" t="s">
        <v>8825</v>
      </c>
      <c r="H10599" s="6">
        <v>2</v>
      </c>
      <c r="I10599" s="6" t="s">
        <v>297</v>
      </c>
      <c r="J10599" s="6">
        <v>6</v>
      </c>
      <c r="K10599" s="6" t="s">
        <v>7768</v>
      </c>
      <c r="L10599" s="8">
        <v>6</v>
      </c>
      <c r="M10599" s="6" t="s">
        <v>297</v>
      </c>
      <c r="N10599" s="6" t="s">
        <v>8765</v>
      </c>
      <c r="R10599" s="6" t="str">
        <f t="shared" si="165"/>
        <v>96972Xã Việt Thắng26</v>
      </c>
    </row>
    <row r="10600" spans="1:18">
      <c r="A10600" s="6">
        <v>10599</v>
      </c>
      <c r="B10600" s="6">
        <v>96</v>
      </c>
      <c r="C10600" s="6" t="s">
        <v>8763</v>
      </c>
      <c r="D10600" s="6">
        <v>972</v>
      </c>
      <c r="E10600" s="6" t="s">
        <v>8355</v>
      </c>
      <c r="F10600" s="6">
        <v>32227</v>
      </c>
      <c r="G10600" s="6" t="s">
        <v>8826</v>
      </c>
      <c r="H10600" s="6">
        <v>2</v>
      </c>
      <c r="I10600" s="6" t="s">
        <v>297</v>
      </c>
      <c r="J10600" s="6">
        <v>6</v>
      </c>
      <c r="K10600" s="6" t="s">
        <v>7768</v>
      </c>
      <c r="L10600" s="8">
        <v>6</v>
      </c>
      <c r="M10600" s="6" t="s">
        <v>297</v>
      </c>
      <c r="N10600" s="6" t="s">
        <v>8765</v>
      </c>
      <c r="R10600" s="6" t="str">
        <f t="shared" si="165"/>
        <v>96972Xã Tân Hưng Tây26</v>
      </c>
    </row>
    <row r="10601" spans="1:18">
      <c r="A10601" s="6">
        <v>10600</v>
      </c>
      <c r="B10601" s="6">
        <v>96</v>
      </c>
      <c r="C10601" s="6" t="s">
        <v>8763</v>
      </c>
      <c r="D10601" s="6">
        <v>972</v>
      </c>
      <c r="E10601" s="6" t="s">
        <v>8355</v>
      </c>
      <c r="F10601" s="6">
        <v>32228</v>
      </c>
      <c r="G10601" s="6" t="s">
        <v>8827</v>
      </c>
      <c r="H10601" s="6">
        <v>2</v>
      </c>
      <c r="I10601" s="6" t="s">
        <v>297</v>
      </c>
      <c r="J10601" s="6">
        <v>6</v>
      </c>
      <c r="K10601" s="6" t="s">
        <v>7768</v>
      </c>
      <c r="L10601" s="8">
        <v>6</v>
      </c>
      <c r="M10601" s="6" t="s">
        <v>297</v>
      </c>
      <c r="N10601" s="6" t="s">
        <v>8765</v>
      </c>
      <c r="R10601" s="6" t="str">
        <f t="shared" si="165"/>
        <v>96972Xã Rạch Chèo26</v>
      </c>
    </row>
    <row r="10602" spans="1:18">
      <c r="A10602" s="6">
        <v>10601</v>
      </c>
      <c r="B10602" s="6">
        <v>96</v>
      </c>
      <c r="C10602" s="6" t="s">
        <v>8763</v>
      </c>
      <c r="D10602" s="6">
        <v>972</v>
      </c>
      <c r="E10602" s="6" t="s">
        <v>8355</v>
      </c>
      <c r="F10602" s="6">
        <v>32230</v>
      </c>
      <c r="G10602" s="6" t="s">
        <v>8828</v>
      </c>
      <c r="H10602" s="6">
        <v>2</v>
      </c>
      <c r="I10602" s="6" t="s">
        <v>297</v>
      </c>
      <c r="J10602" s="6">
        <v>6</v>
      </c>
      <c r="K10602" s="6" t="s">
        <v>7768</v>
      </c>
      <c r="L10602" s="8">
        <v>6</v>
      </c>
      <c r="M10602" s="6" t="s">
        <v>297</v>
      </c>
      <c r="N10602" s="6" t="s">
        <v>8765</v>
      </c>
      <c r="R10602" s="6" t="str">
        <f t="shared" si="165"/>
        <v>96972Xã Nguyễn Việt Khái26</v>
      </c>
    </row>
    <row r="10603" spans="1:18">
      <c r="A10603" s="6">
        <v>10602</v>
      </c>
      <c r="B10603" s="6">
        <v>96</v>
      </c>
      <c r="C10603" s="6" t="s">
        <v>8763</v>
      </c>
      <c r="D10603" s="6">
        <v>973</v>
      </c>
      <c r="E10603" s="6" t="s">
        <v>8829</v>
      </c>
      <c r="F10603" s="6">
        <v>32233</v>
      </c>
      <c r="G10603" s="6" t="s">
        <v>8830</v>
      </c>
      <c r="H10603" s="6">
        <v>2</v>
      </c>
      <c r="I10603" s="6" t="s">
        <v>297</v>
      </c>
      <c r="J10603" s="6">
        <v>6</v>
      </c>
      <c r="K10603" s="6" t="s">
        <v>7768</v>
      </c>
      <c r="L10603" s="8">
        <v>6</v>
      </c>
      <c r="M10603" s="6" t="s">
        <v>297</v>
      </c>
      <c r="N10603" s="6" t="s">
        <v>8765</v>
      </c>
      <c r="R10603" s="6" t="str">
        <f t="shared" si="165"/>
        <v>96973Xã Tam Giang Tây26</v>
      </c>
    </row>
    <row r="10604" spans="1:18">
      <c r="A10604" s="6">
        <v>10603</v>
      </c>
      <c r="B10604" s="6">
        <v>96</v>
      </c>
      <c r="C10604" s="6" t="s">
        <v>8763</v>
      </c>
      <c r="D10604" s="6">
        <v>973</v>
      </c>
      <c r="E10604" s="6" t="s">
        <v>8829</v>
      </c>
      <c r="F10604" s="6">
        <v>32236</v>
      </c>
      <c r="G10604" s="6" t="s">
        <v>8831</v>
      </c>
      <c r="H10604" s="6">
        <v>2</v>
      </c>
      <c r="I10604" s="6" t="s">
        <v>297</v>
      </c>
      <c r="J10604" s="6">
        <v>6</v>
      </c>
      <c r="K10604" s="6" t="s">
        <v>7768</v>
      </c>
      <c r="L10604" s="8">
        <v>6</v>
      </c>
      <c r="M10604" s="6" t="s">
        <v>297</v>
      </c>
      <c r="N10604" s="6" t="s">
        <v>8765</v>
      </c>
      <c r="R10604" s="6" t="str">
        <f t="shared" si="165"/>
        <v>96973Xã Tân Ân Tây26</v>
      </c>
    </row>
    <row r="10605" spans="1:18">
      <c r="A10605" s="6">
        <v>10604</v>
      </c>
      <c r="B10605" s="6">
        <v>96</v>
      </c>
      <c r="C10605" s="6" t="s">
        <v>8763</v>
      </c>
      <c r="D10605" s="6">
        <v>973</v>
      </c>
      <c r="E10605" s="6" t="s">
        <v>8829</v>
      </c>
      <c r="F10605" s="6">
        <v>32239</v>
      </c>
      <c r="G10605" s="6" t="s">
        <v>8832</v>
      </c>
      <c r="H10605" s="6">
        <v>2</v>
      </c>
      <c r="I10605" s="6" t="s">
        <v>297</v>
      </c>
      <c r="J10605" s="6">
        <v>6</v>
      </c>
      <c r="K10605" s="6" t="s">
        <v>7768</v>
      </c>
      <c r="L10605" s="8">
        <v>6</v>
      </c>
      <c r="M10605" s="6" t="s">
        <v>297</v>
      </c>
      <c r="N10605" s="6" t="s">
        <v>8765</v>
      </c>
      <c r="R10605" s="6" t="str">
        <f t="shared" si="165"/>
        <v>96973Xã Viên An Đông26</v>
      </c>
    </row>
    <row r="10606" spans="1:18">
      <c r="A10606" s="6">
        <v>10605</v>
      </c>
      <c r="B10606" s="6">
        <v>96</v>
      </c>
      <c r="C10606" s="6" t="s">
        <v>8763</v>
      </c>
      <c r="D10606" s="6">
        <v>973</v>
      </c>
      <c r="E10606" s="6" t="s">
        <v>8829</v>
      </c>
      <c r="F10606" s="6">
        <v>32242</v>
      </c>
      <c r="G10606" s="6" t="s">
        <v>758</v>
      </c>
      <c r="H10606" s="6">
        <v>2</v>
      </c>
      <c r="I10606" s="6" t="s">
        <v>297</v>
      </c>
      <c r="J10606" s="6">
        <v>6</v>
      </c>
      <c r="K10606" s="6" t="s">
        <v>7768</v>
      </c>
      <c r="L10606" s="8">
        <v>6</v>
      </c>
      <c r="M10606" s="6" t="s">
        <v>297</v>
      </c>
      <c r="N10606" s="6" t="s">
        <v>8765</v>
      </c>
      <c r="R10606" s="6" t="str">
        <f t="shared" si="165"/>
        <v>96973Xã Viên An26</v>
      </c>
    </row>
    <row r="10607" spans="1:18">
      <c r="A10607" s="6">
        <v>10606</v>
      </c>
      <c r="B10607" s="6">
        <v>96</v>
      </c>
      <c r="C10607" s="6" t="s">
        <v>8763</v>
      </c>
      <c r="D10607" s="6">
        <v>973</v>
      </c>
      <c r="E10607" s="6" t="s">
        <v>8829</v>
      </c>
      <c r="F10607" s="6">
        <v>32244</v>
      </c>
      <c r="G10607" s="6" t="s">
        <v>8833</v>
      </c>
      <c r="H10607" s="6">
        <v>1</v>
      </c>
      <c r="I10607" s="6" t="s">
        <v>251</v>
      </c>
      <c r="J10607" s="6">
        <v>6</v>
      </c>
      <c r="K10607" s="6" t="s">
        <v>7768</v>
      </c>
      <c r="L10607" s="8">
        <v>5</v>
      </c>
      <c r="M10607" s="6" t="s">
        <v>251</v>
      </c>
      <c r="N10607" s="6" t="s">
        <v>8765</v>
      </c>
      <c r="R10607" s="6" t="str">
        <f t="shared" si="165"/>
        <v>96973Thị trấn Rạch Gốc16</v>
      </c>
    </row>
    <row r="10608" spans="1:18">
      <c r="A10608" s="6">
        <v>10607</v>
      </c>
      <c r="B10608" s="6">
        <v>96</v>
      </c>
      <c r="C10608" s="6" t="s">
        <v>8763</v>
      </c>
      <c r="D10608" s="6">
        <v>973</v>
      </c>
      <c r="E10608" s="6" t="s">
        <v>8829</v>
      </c>
      <c r="F10608" s="6">
        <v>32245</v>
      </c>
      <c r="G10608" s="6" t="s">
        <v>7886</v>
      </c>
      <c r="H10608" s="6">
        <v>2</v>
      </c>
      <c r="I10608" s="6" t="s">
        <v>297</v>
      </c>
      <c r="J10608" s="6">
        <v>6</v>
      </c>
      <c r="K10608" s="6" t="s">
        <v>7768</v>
      </c>
      <c r="L10608" s="8">
        <v>6</v>
      </c>
      <c r="M10608" s="6" t="s">
        <v>297</v>
      </c>
      <c r="N10608" s="6" t="s">
        <v>8765</v>
      </c>
      <c r="R10608" s="6" t="str">
        <f t="shared" si="165"/>
        <v>96973Xã Tân Ân26</v>
      </c>
    </row>
    <row r="10609" spans="1:18">
      <c r="A10609" s="6">
        <v>10608</v>
      </c>
      <c r="B10609" s="6">
        <v>96</v>
      </c>
      <c r="C10609" s="6" t="s">
        <v>8763</v>
      </c>
      <c r="D10609" s="6">
        <v>973</v>
      </c>
      <c r="E10609" s="6" t="s">
        <v>8829</v>
      </c>
      <c r="F10609" s="6">
        <v>32248</v>
      </c>
      <c r="G10609" s="6" t="s">
        <v>8834</v>
      </c>
      <c r="H10609" s="6">
        <v>2</v>
      </c>
      <c r="I10609" s="6" t="s">
        <v>297</v>
      </c>
      <c r="J10609" s="6">
        <v>6</v>
      </c>
      <c r="K10609" s="6" t="s">
        <v>7768</v>
      </c>
      <c r="L10609" s="8">
        <v>6</v>
      </c>
      <c r="M10609" s="6" t="s">
        <v>297</v>
      </c>
      <c r="N10609" s="6" t="s">
        <v>8765</v>
      </c>
      <c r="R10609" s="6" t="str">
        <f t="shared" si="165"/>
        <v>96973Xã Đất Mũi26</v>
      </c>
    </row>
    <row r="10610" spans="1:18">
      <c r="A10610" s="6">
        <v>10609</v>
      </c>
      <c r="B10610" s="6">
        <v>79</v>
      </c>
      <c r="C10610" s="6" t="s">
        <v>7648</v>
      </c>
      <c r="D10610" s="9">
        <v>974</v>
      </c>
      <c r="E10610" s="6" t="s">
        <v>105</v>
      </c>
      <c r="F10610" s="6">
        <v>32249</v>
      </c>
      <c r="G10610" s="6" t="s">
        <v>7437</v>
      </c>
      <c r="H10610" s="6">
        <v>1</v>
      </c>
      <c r="I10610" s="6" t="s">
        <v>251</v>
      </c>
      <c r="J10610" s="6">
        <v>5</v>
      </c>
      <c r="K10610" s="6" t="s">
        <v>7257</v>
      </c>
      <c r="L10610" s="8">
        <v>5</v>
      </c>
      <c r="M10610" s="6" t="s">
        <v>251</v>
      </c>
      <c r="N10610" s="6" t="s">
        <v>7650</v>
      </c>
      <c r="R10610" s="6" t="str">
        <f t="shared" si="165"/>
        <v>79974Phường Tân Định15</v>
      </c>
    </row>
    <row r="10611" spans="1:18">
      <c r="A10611" s="6">
        <v>10610</v>
      </c>
      <c r="B10611" s="6">
        <v>79</v>
      </c>
      <c r="C10611" s="6" t="s">
        <v>7648</v>
      </c>
      <c r="D10611" s="9">
        <v>974</v>
      </c>
      <c r="E10611" s="6" t="s">
        <v>105</v>
      </c>
      <c r="F10611" s="6">
        <v>32250</v>
      </c>
      <c r="G10611" s="6" t="s">
        <v>7695</v>
      </c>
      <c r="H10611" s="6">
        <v>1</v>
      </c>
      <c r="I10611" s="6" t="s">
        <v>251</v>
      </c>
      <c r="J10611" s="6">
        <v>5</v>
      </c>
      <c r="K10611" s="6" t="s">
        <v>7257</v>
      </c>
      <c r="L10611" s="8">
        <v>5</v>
      </c>
      <c r="M10611" s="6" t="s">
        <v>251</v>
      </c>
      <c r="N10611" s="6" t="s">
        <v>7650</v>
      </c>
      <c r="R10611" s="6" t="str">
        <f t="shared" si="165"/>
        <v>79974Phường Thảo Điền15</v>
      </c>
    </row>
    <row r="10612" spans="1:18">
      <c r="A10612" s="6">
        <v>10611</v>
      </c>
      <c r="B10612" s="6">
        <v>79</v>
      </c>
      <c r="C10612" s="6" t="s">
        <v>7648</v>
      </c>
      <c r="D10612" s="9">
        <v>974</v>
      </c>
      <c r="E10612" s="6" t="s">
        <v>105</v>
      </c>
      <c r="F10612" s="6">
        <v>32251</v>
      </c>
      <c r="G10612" s="6" t="s">
        <v>106</v>
      </c>
      <c r="H10612" s="6">
        <v>1</v>
      </c>
      <c r="I10612" s="6" t="s">
        <v>251</v>
      </c>
      <c r="J10612" s="6">
        <v>5</v>
      </c>
      <c r="K10612" s="6" t="s">
        <v>7257</v>
      </c>
      <c r="L10612" s="8">
        <v>5</v>
      </c>
      <c r="M10612" s="6" t="s">
        <v>251</v>
      </c>
      <c r="N10612" s="6" t="s">
        <v>7650</v>
      </c>
      <c r="R10612" s="6" t="str">
        <f t="shared" si="165"/>
        <v>79974Phường An Phú15</v>
      </c>
    </row>
    <row r="10613" spans="1:18">
      <c r="A10613" s="6">
        <v>10612</v>
      </c>
      <c r="B10613" s="6">
        <v>79</v>
      </c>
      <c r="C10613" s="6" t="s">
        <v>7648</v>
      </c>
      <c r="D10613" s="9">
        <v>974</v>
      </c>
      <c r="E10613" s="6" t="s">
        <v>105</v>
      </c>
      <c r="F10613" s="6">
        <v>32252</v>
      </c>
      <c r="G10613" s="6" t="s">
        <v>7460</v>
      </c>
      <c r="H10613" s="6">
        <v>1</v>
      </c>
      <c r="I10613" s="6" t="s">
        <v>251</v>
      </c>
      <c r="J10613" s="6">
        <v>5</v>
      </c>
      <c r="K10613" s="6" t="s">
        <v>7257</v>
      </c>
      <c r="L10613" s="8">
        <v>5</v>
      </c>
      <c r="M10613" s="6" t="s">
        <v>251</v>
      </c>
      <c r="N10613" s="6" t="s">
        <v>7650</v>
      </c>
      <c r="R10613" s="6" t="str">
        <f t="shared" si="165"/>
        <v>79974Phường Bình An15</v>
      </c>
    </row>
    <row r="10614" spans="1:18">
      <c r="A10614" s="6">
        <v>10613</v>
      </c>
      <c r="B10614" s="6">
        <v>79</v>
      </c>
      <c r="C10614" s="6" t="s">
        <v>7648</v>
      </c>
      <c r="D10614" s="9">
        <v>974</v>
      </c>
      <c r="E10614" s="6" t="s">
        <v>105</v>
      </c>
      <c r="F10614" s="6">
        <v>32253</v>
      </c>
      <c r="G10614" s="6" t="s">
        <v>7697</v>
      </c>
      <c r="H10614" s="6">
        <v>1</v>
      </c>
      <c r="I10614" s="6" t="s">
        <v>251</v>
      </c>
      <c r="J10614" s="6">
        <v>5</v>
      </c>
      <c r="K10614" s="6" t="s">
        <v>7257</v>
      </c>
      <c r="L10614" s="8">
        <v>5</v>
      </c>
      <c r="M10614" s="6" t="s">
        <v>251</v>
      </c>
      <c r="N10614" s="6" t="s">
        <v>7650</v>
      </c>
      <c r="R10614" s="6" t="str">
        <f t="shared" si="165"/>
        <v>79974Phường Bình Trưng Đông15</v>
      </c>
    </row>
    <row r="10615" spans="1:18">
      <c r="A10615" s="6">
        <v>10614</v>
      </c>
      <c r="B10615" s="6">
        <v>79</v>
      </c>
      <c r="C10615" s="6" t="s">
        <v>7648</v>
      </c>
      <c r="D10615" s="9">
        <v>974</v>
      </c>
      <c r="E10615" s="6" t="s">
        <v>105</v>
      </c>
      <c r="F10615" s="6">
        <v>32254</v>
      </c>
      <c r="G10615" s="6" t="s">
        <v>7698</v>
      </c>
      <c r="H10615" s="6">
        <v>1</v>
      </c>
      <c r="I10615" s="6" t="s">
        <v>251</v>
      </c>
      <c r="J10615" s="6">
        <v>5</v>
      </c>
      <c r="K10615" s="6" t="s">
        <v>7257</v>
      </c>
      <c r="L10615" s="8">
        <v>5</v>
      </c>
      <c r="M10615" s="6" t="s">
        <v>251</v>
      </c>
      <c r="N10615" s="6" t="s">
        <v>7650</v>
      </c>
      <c r="R10615" s="6" t="str">
        <f t="shared" si="165"/>
        <v>79974Phường Bình Trưng Tây15</v>
      </c>
    </row>
    <row r="10616" spans="1:18">
      <c r="A10616" s="6">
        <v>10615</v>
      </c>
      <c r="B10616" s="6">
        <v>79</v>
      </c>
      <c r="C10616" s="6" t="s">
        <v>7648</v>
      </c>
      <c r="D10616" s="9">
        <v>974</v>
      </c>
      <c r="E10616" s="6" t="s">
        <v>105</v>
      </c>
      <c r="F10616" s="6">
        <v>32255</v>
      </c>
      <c r="G10616" s="6" t="s">
        <v>8324</v>
      </c>
      <c r="H10616" s="6">
        <v>1</v>
      </c>
      <c r="I10616" s="6" t="s">
        <v>251</v>
      </c>
      <c r="J10616" s="6">
        <v>5</v>
      </c>
      <c r="K10616" s="6" t="s">
        <v>7257</v>
      </c>
      <c r="L10616" s="8">
        <v>5</v>
      </c>
      <c r="M10616" s="6" t="s">
        <v>251</v>
      </c>
      <c r="N10616" s="6" t="s">
        <v>7650</v>
      </c>
      <c r="R10616" s="6" t="str">
        <f t="shared" si="165"/>
        <v>79974Phường Bình Khánh15</v>
      </c>
    </row>
    <row r="10617" spans="1:18">
      <c r="A10617" s="6">
        <v>10616</v>
      </c>
      <c r="B10617" s="6">
        <v>79</v>
      </c>
      <c r="C10617" s="6" t="s">
        <v>7648</v>
      </c>
      <c r="D10617" s="9">
        <v>974</v>
      </c>
      <c r="E10617" s="6" t="s">
        <v>105</v>
      </c>
      <c r="F10617" s="6">
        <v>32256</v>
      </c>
      <c r="G10617" s="6" t="s">
        <v>7696</v>
      </c>
      <c r="H10617" s="6">
        <v>1</v>
      </c>
      <c r="I10617" s="6" t="s">
        <v>251</v>
      </c>
      <c r="J10617" s="6">
        <v>5</v>
      </c>
      <c r="K10617" s="6" t="s">
        <v>7257</v>
      </c>
      <c r="L10617" s="8">
        <v>5</v>
      </c>
      <c r="M10617" s="6" t="s">
        <v>251</v>
      </c>
      <c r="N10617" s="6" t="s">
        <v>7650</v>
      </c>
      <c r="R10617" s="6" t="str">
        <f t="shared" si="165"/>
        <v>79974Phường An Khánh15</v>
      </c>
    </row>
    <row r="10618" spans="1:18">
      <c r="A10618" s="6">
        <v>10617</v>
      </c>
      <c r="B10618" s="6">
        <v>79</v>
      </c>
      <c r="C10618" s="6" t="s">
        <v>7648</v>
      </c>
      <c r="D10618" s="9">
        <v>974</v>
      </c>
      <c r="E10618" s="6" t="s">
        <v>105</v>
      </c>
      <c r="F10618" s="6">
        <v>32257</v>
      </c>
      <c r="G10618" s="6" t="s">
        <v>7699</v>
      </c>
      <c r="H10618" s="6">
        <v>1</v>
      </c>
      <c r="I10618" s="6" t="s">
        <v>251</v>
      </c>
      <c r="J10618" s="6">
        <v>5</v>
      </c>
      <c r="K10618" s="6" t="s">
        <v>7257</v>
      </c>
      <c r="L10618" s="8">
        <v>5</v>
      </c>
      <c r="M10618" s="6" t="s">
        <v>251</v>
      </c>
      <c r="N10618" s="6" t="s">
        <v>7650</v>
      </c>
      <c r="R10618" s="6" t="str">
        <f t="shared" si="165"/>
        <v>79974Phường Cát Lái15</v>
      </c>
    </row>
    <row r="10619" spans="1:18">
      <c r="A10619" s="6">
        <v>10618</v>
      </c>
      <c r="B10619" s="6">
        <v>79</v>
      </c>
      <c r="C10619" s="6" t="s">
        <v>7648</v>
      </c>
      <c r="D10619" s="9">
        <v>974</v>
      </c>
      <c r="E10619" s="6" t="s">
        <v>105</v>
      </c>
      <c r="F10619" s="6">
        <v>32258</v>
      </c>
      <c r="G10619" s="6" t="s">
        <v>7700</v>
      </c>
      <c r="H10619" s="6">
        <v>1</v>
      </c>
      <c r="I10619" s="6" t="s">
        <v>251</v>
      </c>
      <c r="J10619" s="6">
        <v>5</v>
      </c>
      <c r="K10619" s="6" t="s">
        <v>7257</v>
      </c>
      <c r="L10619" s="8">
        <v>5</v>
      </c>
      <c r="M10619" s="6" t="s">
        <v>251</v>
      </c>
      <c r="N10619" s="6" t="s">
        <v>7650</v>
      </c>
      <c r="R10619" s="6" t="str">
        <f t="shared" si="165"/>
        <v>79974Phường Thạnh Mỹ Lợi15</v>
      </c>
    </row>
    <row r="10620" spans="1:18">
      <c r="A10620" s="6">
        <v>10619</v>
      </c>
      <c r="B10620" s="6">
        <v>79</v>
      </c>
      <c r="C10620" s="6" t="s">
        <v>7648</v>
      </c>
      <c r="D10620" s="9">
        <v>974</v>
      </c>
      <c r="E10620" s="6" t="s">
        <v>105</v>
      </c>
      <c r="F10620" s="6">
        <v>32259</v>
      </c>
      <c r="G10620" s="6" t="s">
        <v>7701</v>
      </c>
      <c r="H10620" s="6">
        <v>1</v>
      </c>
      <c r="I10620" s="6" t="s">
        <v>251</v>
      </c>
      <c r="J10620" s="6">
        <v>5</v>
      </c>
      <c r="K10620" s="6" t="s">
        <v>7257</v>
      </c>
      <c r="L10620" s="8">
        <v>5</v>
      </c>
      <c r="M10620" s="6" t="s">
        <v>251</v>
      </c>
      <c r="N10620" s="6" t="s">
        <v>7650</v>
      </c>
      <c r="R10620" s="6" t="str">
        <f t="shared" si="165"/>
        <v>79974Phường An Lợi Đông15</v>
      </c>
    </row>
    <row r="10621" spans="1:18">
      <c r="A10621" s="6">
        <v>10620</v>
      </c>
      <c r="B10621" s="6">
        <v>79</v>
      </c>
      <c r="C10621" s="6" t="s">
        <v>7648</v>
      </c>
      <c r="D10621" s="9">
        <v>974</v>
      </c>
      <c r="E10621" s="6" t="s">
        <v>105</v>
      </c>
      <c r="F10621" s="6">
        <v>32260</v>
      </c>
      <c r="G10621" s="6" t="s">
        <v>7702</v>
      </c>
      <c r="H10621" s="6">
        <v>1</v>
      </c>
      <c r="I10621" s="6" t="s">
        <v>251</v>
      </c>
      <c r="J10621" s="6">
        <v>5</v>
      </c>
      <c r="K10621" s="6" t="s">
        <v>7257</v>
      </c>
      <c r="L10621" s="8">
        <v>5</v>
      </c>
      <c r="M10621" s="6" t="s">
        <v>251</v>
      </c>
      <c r="N10621" s="6" t="s">
        <v>7650</v>
      </c>
      <c r="R10621" s="6" t="str">
        <f t="shared" si="165"/>
        <v>79974Phường Thủ Thiêm15</v>
      </c>
    </row>
  </sheetData>
  <autoFilter ref="A1:R10621" xr:uid="{00000000-0009-0000-0000-000005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7A9CB-F647-4A2C-B2F4-11DF5CA15917}">
  <dimension ref="A1"/>
  <sheetViews>
    <sheetView workbookViewId="0">
      <selection activeCell="A2" sqref="A2"/>
    </sheetView>
  </sheetViews>
  <sheetFormatPr defaultRowHeight="14.4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1"/>
  <sheetViews>
    <sheetView workbookViewId="0">
      <selection activeCell="E13" sqref="E13"/>
    </sheetView>
  </sheetViews>
  <sheetFormatPr defaultRowHeight="14.4"/>
  <cols>
    <col min="1" max="1" width="8.88671875" style="1"/>
    <col min="2" max="2" width="10.6640625" style="1" bestFit="1" customWidth="1"/>
    <col min="3" max="3" width="17" style="1" customWidth="1"/>
    <col min="4" max="4" width="18.44140625" style="1" bestFit="1" customWidth="1"/>
    <col min="5" max="5" width="109.5546875" bestFit="1" customWidth="1"/>
    <col min="6" max="6" width="39.6640625" bestFit="1" customWidth="1"/>
    <col min="7" max="8" width="29.5546875" customWidth="1"/>
  </cols>
  <sheetData>
    <row r="1" spans="1:6">
      <c r="A1" s="2" t="s">
        <v>55</v>
      </c>
      <c r="B1" s="2" t="s">
        <v>56</v>
      </c>
      <c r="C1" s="2" t="s">
        <v>0</v>
      </c>
      <c r="D1" s="2" t="s">
        <v>57</v>
      </c>
      <c r="E1" s="3" t="s">
        <v>53</v>
      </c>
      <c r="F1" s="2" t="s">
        <v>54</v>
      </c>
    </row>
    <row r="2" spans="1:6">
      <c r="A2" s="47">
        <f>IF(B2="","",COUNTA($B$2:B2))</f>
        <v>1</v>
      </c>
      <c r="B2" s="48">
        <v>45240</v>
      </c>
      <c r="C2" s="47">
        <v>5</v>
      </c>
      <c r="D2" s="47" t="s">
        <v>13</v>
      </c>
      <c r="E2" s="49" t="s">
        <v>9654</v>
      </c>
      <c r="F2" s="49" t="s">
        <v>9866</v>
      </c>
    </row>
    <row r="3" spans="1:6">
      <c r="A3" s="47">
        <f>IF(B3="","",COUNTA($B$2:B3))</f>
        <v>2</v>
      </c>
      <c r="B3" s="48">
        <v>45240</v>
      </c>
      <c r="C3" s="47">
        <v>1</v>
      </c>
      <c r="D3" s="47" t="s">
        <v>25</v>
      </c>
      <c r="E3" s="49" t="s">
        <v>9640</v>
      </c>
      <c r="F3" s="49" t="s">
        <v>9865</v>
      </c>
    </row>
    <row r="4" spans="1:6">
      <c r="A4" s="47">
        <f>IF(B4="","",COUNTA($B$2:B4))</f>
        <v>3</v>
      </c>
      <c r="B4" s="48">
        <v>45240</v>
      </c>
      <c r="C4" s="47">
        <v>2</v>
      </c>
      <c r="D4" s="47" t="s">
        <v>25</v>
      </c>
      <c r="E4" s="49" t="s">
        <v>9640</v>
      </c>
      <c r="F4" s="49" t="s">
        <v>9865</v>
      </c>
    </row>
    <row r="5" spans="1:6">
      <c r="A5" s="47">
        <f>IF(B5="","",COUNTA($B$2:B5))</f>
        <v>4</v>
      </c>
      <c r="B5" s="48">
        <v>45240</v>
      </c>
      <c r="C5" s="47">
        <v>3</v>
      </c>
      <c r="D5" s="47" t="s">
        <v>25</v>
      </c>
      <c r="E5" s="49" t="s">
        <v>9640</v>
      </c>
      <c r="F5" s="49" t="s">
        <v>9865</v>
      </c>
    </row>
    <row r="6" spans="1:6">
      <c r="A6" s="47">
        <f>IF(B6="","",COUNTA($B$2:B6))</f>
        <v>5</v>
      </c>
      <c r="B6" s="48">
        <v>45240</v>
      </c>
      <c r="C6" s="47">
        <v>5</v>
      </c>
      <c r="D6" s="47" t="s">
        <v>25</v>
      </c>
      <c r="E6" s="49" t="s">
        <v>9640</v>
      </c>
      <c r="F6" s="49" t="s">
        <v>9865</v>
      </c>
    </row>
    <row r="7" spans="1:6">
      <c r="A7" s="47">
        <f>IF(B7="","",COUNTA($B$2:B7))</f>
        <v>6</v>
      </c>
      <c r="B7" s="48">
        <v>45240</v>
      </c>
      <c r="C7" s="47">
        <v>6</v>
      </c>
      <c r="D7" s="47" t="s">
        <v>25</v>
      </c>
      <c r="E7" s="49" t="s">
        <v>9640</v>
      </c>
      <c r="F7" s="49" t="s">
        <v>9865</v>
      </c>
    </row>
    <row r="8" spans="1:6">
      <c r="A8" s="47">
        <f>IF(B8="","",COUNTA($B$2:B8))</f>
        <v>7</v>
      </c>
      <c r="B8" s="48">
        <v>45240</v>
      </c>
      <c r="C8" s="47">
        <v>9</v>
      </c>
      <c r="D8" s="47" t="s">
        <v>25</v>
      </c>
      <c r="E8" s="49" t="s">
        <v>9640</v>
      </c>
      <c r="F8" s="49" t="s">
        <v>9865</v>
      </c>
    </row>
    <row r="9" spans="1:6">
      <c r="A9" s="47">
        <f>IF(B9="","",COUNTA($B$2:B9))</f>
        <v>8</v>
      </c>
      <c r="B9" s="48">
        <v>45240</v>
      </c>
      <c r="C9" s="47">
        <v>4</v>
      </c>
      <c r="D9" s="47" t="s">
        <v>32</v>
      </c>
      <c r="E9" s="49" t="s">
        <v>9869</v>
      </c>
      <c r="F9" s="49" t="s">
        <v>9867</v>
      </c>
    </row>
    <row r="10" spans="1:6" ht="28.8">
      <c r="A10" s="47">
        <f>IF(B10="","",COUNTA($B$2:B10))</f>
        <v>9</v>
      </c>
      <c r="B10" s="48">
        <v>45240</v>
      </c>
      <c r="C10" s="47">
        <v>4</v>
      </c>
      <c r="D10" s="47" t="s">
        <v>35</v>
      </c>
      <c r="E10" s="50" t="s">
        <v>9670</v>
      </c>
      <c r="F10" s="49" t="s">
        <v>9868</v>
      </c>
    </row>
    <row r="11" spans="1:6">
      <c r="A11" s="47">
        <f>IF(B11="","",COUNTA($B$2:B11))</f>
        <v>10</v>
      </c>
      <c r="B11" s="48">
        <v>45240</v>
      </c>
      <c r="C11" s="47">
        <v>13</v>
      </c>
      <c r="D11" s="47" t="s">
        <v>59</v>
      </c>
      <c r="E11" s="49" t="s">
        <v>9869</v>
      </c>
      <c r="F11" s="49" t="s">
        <v>9870</v>
      </c>
    </row>
    <row r="12" spans="1:6">
      <c r="A12" s="1" t="str">
        <f>IF(B12="","",COUNTA($B$2:B12))</f>
        <v/>
      </c>
      <c r="B12" s="46"/>
    </row>
    <row r="13" spans="1:6">
      <c r="A13" s="1" t="str">
        <f>IF(B13="","",COUNTA($B$2:B13))</f>
        <v/>
      </c>
      <c r="B13" s="46"/>
    </row>
    <row r="14" spans="1:6">
      <c r="A14" s="1" t="str">
        <f>IF(B14="","",COUNTA($B$2:B14))</f>
        <v/>
      </c>
      <c r="B14" s="46"/>
    </row>
    <row r="15" spans="1:6">
      <c r="A15" s="1" t="str">
        <f>IF(B15="","",COUNTA($B$2:B15))</f>
        <v/>
      </c>
      <c r="B15" s="46"/>
    </row>
    <row r="16" spans="1:6">
      <c r="A16" s="1" t="str">
        <f>IF(B16="","",COUNTA($B$2:B16))</f>
        <v/>
      </c>
      <c r="B16" s="46"/>
    </row>
    <row r="17" spans="1:2">
      <c r="A17" s="1" t="str">
        <f>IF(B17="","",COUNTA($B$2:B17))</f>
        <v/>
      </c>
      <c r="B17" s="46"/>
    </row>
    <row r="18" spans="1:2">
      <c r="A18" s="1" t="str">
        <f>IF(B18="","",COUNTA($B$2:B18))</f>
        <v/>
      </c>
    </row>
    <row r="19" spans="1:2">
      <c r="A19" s="1" t="str">
        <f>IF(B19="","",COUNTA($B$2:B19))</f>
        <v/>
      </c>
    </row>
    <row r="20" spans="1:2">
      <c r="A20" s="1" t="str">
        <f>IF(B20="","",COUNTA($B$2:B20))</f>
        <v/>
      </c>
    </row>
    <row r="21" spans="1:2">
      <c r="A21" s="1" t="str">
        <f>IF(B21="","",COUNTA($B$2:B21))</f>
        <v/>
      </c>
    </row>
  </sheetData>
  <sheetProtection algorithmName="SHA-512" hashValue="AwOSmIyqba7VxFRmyKCs9wVnwiuLRmw2HBG3zQ1yfFCxNWH9egZzw9oXwjqVaPP7om/jR5MnlP007JLXF+YDuQ==" saltValue="eA/9rQe6PhOmmx2zg5OOwA==" spinCount="100000" sheet="1" formatCells="0" formatColumns="0" formatRows="0" insertColumns="0" insertRows="0" insertHyperlinks="0" deleteColumns="0" deleteRows="0" sort="0" autoFilter="0" pivotTables="0"/>
  <phoneticPr fontId="1" type="noConversion"/>
  <conditionalFormatting sqref="C1:C1048576">
    <cfRule type="duplicateValues" dxfId="4" priority="1"/>
    <cfRule type="duplicateValues" dxfId="3" priority="9"/>
    <cfRule type="duplicateValues" dxfId="2" priority="12"/>
  </conditionalFormatting>
  <conditionalFormatting sqref="C2">
    <cfRule type="duplicateValues" dxfId="1" priority="2"/>
  </conditionalFormatting>
  <conditionalFormatting sqref="C2:C1048576">
    <cfRule type="duplicateValues" dxfId="0" priority="16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Raw</vt:lpstr>
      <vt:lpstr>FORMULA RULES</vt:lpstr>
      <vt:lpstr>RULES</vt:lpstr>
      <vt:lpstr>Code</vt:lpstr>
      <vt:lpstr>Urban Rural</vt:lpstr>
      <vt:lpstr>Quota</vt:lpstr>
      <vt:lpstr>Tổng hợp lỗi</vt:lpstr>
      <vt:lpstr>RULES!OLE_LINK1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Hieu</dc:creator>
  <cp:keywords/>
  <dc:description/>
  <cp:lastModifiedBy>Nguyen Hieu</cp:lastModifiedBy>
  <cp:revision/>
  <dcterms:created xsi:type="dcterms:W3CDTF">2023-05-07T05:43:56Z</dcterms:created>
  <dcterms:modified xsi:type="dcterms:W3CDTF">2024-10-08T17:32:23Z</dcterms:modified>
  <cp:category/>
  <cp:contentStatus/>
</cp:coreProperties>
</file>